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1.xml" ContentType="application/vnd.openxmlformats-officedocument.drawing+xml"/>
  <Override PartName="/xl/comments3.xml" ContentType="application/vnd.openxmlformats-officedocument.spreadsheetml.comments+xml"/>
  <Override PartName="/xl/pivotTables/pivotTable29.xml" ContentType="application/vnd.openxmlformats-officedocument.spreadsheetml.pivotTab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threadedComments/threadedComment2.xml" ContentType="application/vnd.ms-excel.threadedcomments+xml"/>
  <Override PartName="/xl/comments9.xml" ContentType="application/vnd.openxmlformats-officedocument.spreadsheetml.comments+xml"/>
  <Override PartName="/xl/threadedComments/threadedComment3.xml" ContentType="application/vnd.ms-excel.threaded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0.xml" ContentType="application/vnd.openxmlformats-officedocument.spreadsheetml.pivotTable+xml"/>
  <Override PartName="/xl/comments10.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hidePivotFieldList="1" defaultThemeVersion="166925"/>
  <mc:AlternateContent xmlns:mc="http://schemas.openxmlformats.org/markup-compatibility/2006">
    <mc:Choice Requires="x15">
      <x15ac:absPath xmlns:x15ac="http://schemas.microsoft.com/office/spreadsheetml/2010/11/ac" url="https://pjcr-my.sharepoint.com/personal/evillegas_poder-judicial_go_cr/Documents/SUBPROCESO PLANIFICACIÓN ESTRATÉGICA/PEI 2025-2030/MATRIZ PEI 2025-2030 (Versiones)/"/>
    </mc:Choice>
  </mc:AlternateContent>
  <xr:revisionPtr revIDLastSave="63" documentId="8_{C5853EFC-04C0-44FF-88D3-96D9FFC4479C}" xr6:coauthVersionLast="47" xr6:coauthVersionMax="47" xr10:uidLastSave="{6339FF78-41D4-4AE8-B7CC-EB1ABE85E7FB}"/>
  <bookViews>
    <workbookView xWindow="-120" yWindow="-120" windowWidth="29040" windowHeight="15720" tabRatio="487" firstSheet="7" activeTab="8" xr2:uid="{CD55AA48-C85C-4089-8826-5105C1EF0941}"/>
  </bookViews>
  <sheets>
    <sheet name="Correos remitidos" sheetId="18" state="hidden" r:id="rId1"/>
    <sheet name="Centro de proyectos com 3-7" sheetId="15" state="hidden" r:id="rId2"/>
    <sheet name="centroDeProyectos  operativos" sheetId="23" state="hidden" r:id="rId3"/>
    <sheet name="Analisis" sheetId="19" state="hidden" r:id="rId4"/>
    <sheet name="Hoja1" sheetId="33" state="hidden" r:id="rId5"/>
    <sheet name="MATRIZ PEI 2025-2030" sheetId="17" state="hidden" r:id="rId6"/>
    <sheet name="Hoja3" sheetId="39" state="hidden" r:id="rId7"/>
    <sheet name="Versión" sheetId="10" r:id="rId8"/>
    <sheet name="PEI 2025 2030" sheetId="38" r:id="rId9"/>
    <sheet name="Resumen" sheetId="43" state="hidden" r:id="rId10"/>
    <sheet name="Ajustes" sheetId="40" state="hidden" r:id="rId11"/>
    <sheet name="POLITICAS" sheetId="34" state="hidden" r:id="rId12"/>
    <sheet name="Resultados de sesiones CENTRO " sheetId="27" state="hidden" r:id="rId13"/>
    <sheet name="Resultados de COMISIONES" sheetId="28" state="hidden" r:id="rId14"/>
    <sheet name="control de revisión de centro" sheetId="31" state="hidden" r:id="rId15"/>
    <sheet name="INDICES" sheetId="26" state="hidden" r:id="rId16"/>
    <sheet name="macroprocesos y procesos" sheetId="25" state="hidden" r:id="rId17"/>
    <sheet name="MATRIZ PEI 2019-2024 -ORIGINAL" sheetId="24" state="hidden" r:id="rId18"/>
    <sheet name="MATRIZ PEI 2019-2024" sheetId="9" state="hidden" r:id="rId19"/>
    <sheet name="Resumen-tablas" sheetId="37" state="hidden" r:id="rId20"/>
    <sheet name="Tabla Dinámica" sheetId="12" state="hidden" r:id="rId21"/>
    <sheet name="centroDeProyectos estrateg " sheetId="14" state="hidden" r:id="rId22"/>
    <sheet name="TOTAL METAS ESTRATÉGICAS" sheetId="13" state="hidden" r:id="rId23"/>
  </sheets>
  <definedNames>
    <definedName name="_xlnm._FilterDatabase" localSheetId="3" hidden="1">Analisis!$I$1:$L$624</definedName>
    <definedName name="_xlnm._FilterDatabase" localSheetId="1" hidden="1">'Centro de proyectos com 3-7'!$A$1:$Y$533</definedName>
    <definedName name="_xlnm._FilterDatabase" localSheetId="2" hidden="1">'centroDeProyectos  operativos'!$A$2:$AF$64</definedName>
    <definedName name="_xlnm._FilterDatabase" localSheetId="21" hidden="1">'centroDeProyectos estrateg '!$A$2:$AF$200</definedName>
    <definedName name="_xlnm._FilterDatabase" localSheetId="14" hidden="1">'control de revisión de centro'!$B$2:$E$40</definedName>
    <definedName name="_xlnm._FilterDatabase" localSheetId="0" hidden="1">'Correos remitidos'!$A$1:$J$258</definedName>
    <definedName name="_xlnm._FilterDatabase" localSheetId="15" hidden="1">INDICES!$A$2:$BM$2</definedName>
    <definedName name="_xlnm._FilterDatabase" localSheetId="18" hidden="1">'MATRIZ PEI 2019-2024'!$A$4:$AD$654</definedName>
    <definedName name="_xlnm._FilterDatabase" localSheetId="17" hidden="1">'MATRIZ PEI 2019-2024 -ORIGINAL'!$A$2:$AQ$700</definedName>
    <definedName name="_xlnm._FilterDatabase" localSheetId="5" hidden="1">'MATRIZ PEI 2025-2030'!$A$2:$AL$871</definedName>
    <definedName name="_xlnm._FilterDatabase" localSheetId="8" hidden="1">'PEI 2025 2030'!$A$2:$Z$624</definedName>
    <definedName name="_xlnm._FilterDatabase" localSheetId="13" hidden="1">'Resultados de COMISIONES'!$A$2:$AS$2</definedName>
    <definedName name="_xlnm._FilterDatabase" localSheetId="12" hidden="1">'Resultados de sesiones CENTRO '!$A$2:$Y$152</definedName>
  </definedNames>
  <calcPr calcId="191029"/>
  <pivotCaches>
    <pivotCache cacheId="0" r:id="rId24"/>
    <pivotCache cacheId="1" r:id="rId25"/>
    <pivotCache cacheId="2" r:id="rId26"/>
    <pivotCache cacheId="3" r:id="rId27"/>
    <pivotCache cacheId="4" r:id="rId28"/>
    <pivotCache cacheId="5" r:id="rId29"/>
    <pivotCache cacheId="6" r:id="rId30"/>
    <pivotCache cacheId="7" r:id="rId31"/>
    <pivotCache cacheId="8" r:id="rId32"/>
    <pivotCache cacheId="9" r:id="rId3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38" l="1"/>
  <c r="C1" i="38"/>
  <c r="D1" i="38"/>
  <c r="E1" i="38"/>
  <c r="F1" i="38"/>
  <c r="G1" i="38"/>
  <c r="H1" i="38"/>
  <c r="I1" i="38"/>
  <c r="J1" i="38"/>
  <c r="K1" i="38"/>
  <c r="R1" i="38"/>
  <c r="S1" i="38"/>
  <c r="T1" i="38"/>
  <c r="U1" i="38"/>
  <c r="V1" i="38"/>
  <c r="W1" i="38"/>
  <c r="X1" i="38"/>
  <c r="Y1" i="38"/>
  <c r="Z1" i="38"/>
  <c r="A1" i="38"/>
  <c r="E1" i="14"/>
  <c r="AD654" i="9"/>
  <c r="AC654" i="9"/>
  <c r="AB654" i="9"/>
  <c r="AA654" i="9"/>
  <c r="Z654" i="9"/>
  <c r="Y654" i="9"/>
  <c r="G654" i="9"/>
  <c r="AD653" i="9"/>
  <c r="AC653" i="9"/>
  <c r="AB653" i="9"/>
  <c r="AA653" i="9"/>
  <c r="Z653" i="9"/>
  <c r="Y653" i="9"/>
  <c r="G653" i="9"/>
  <c r="AD652" i="9"/>
  <c r="AC652" i="9"/>
  <c r="AB652" i="9"/>
  <c r="AA652" i="9"/>
  <c r="Z652" i="9"/>
  <c r="Y652" i="9"/>
  <c r="AD651" i="9"/>
  <c r="AC651" i="9"/>
  <c r="AB651" i="9"/>
  <c r="AA651" i="9"/>
  <c r="Z651" i="9"/>
  <c r="Y651" i="9"/>
  <c r="G651" i="9"/>
  <c r="AD650" i="9"/>
  <c r="AC650" i="9"/>
  <c r="AB650" i="9"/>
  <c r="AA650" i="9"/>
  <c r="Z650" i="9"/>
  <c r="Y650" i="9"/>
  <c r="G650" i="9"/>
  <c r="AD649" i="9"/>
  <c r="AC649" i="9"/>
  <c r="AB649" i="9"/>
  <c r="AA649" i="9"/>
  <c r="Z649" i="9"/>
  <c r="Y649" i="9"/>
  <c r="G649" i="9"/>
  <c r="AD648" i="9"/>
  <c r="AC648" i="9"/>
  <c r="AB648" i="9"/>
  <c r="AA648" i="9"/>
  <c r="Z648" i="9"/>
  <c r="Y648" i="9"/>
  <c r="G648" i="9"/>
  <c r="AD647" i="9"/>
  <c r="AC647" i="9"/>
  <c r="AB647" i="9"/>
  <c r="AA647" i="9"/>
  <c r="Z647" i="9"/>
  <c r="Y647" i="9"/>
  <c r="G647" i="9"/>
  <c r="AD646" i="9"/>
  <c r="AC646" i="9"/>
  <c r="AB646" i="9"/>
  <c r="AA646" i="9"/>
  <c r="Z646" i="9"/>
  <c r="Y646" i="9"/>
  <c r="G646" i="9"/>
  <c r="AD645" i="9"/>
  <c r="AC645" i="9"/>
  <c r="AB645" i="9"/>
  <c r="AA645" i="9"/>
  <c r="Z645" i="9"/>
  <c r="Y645" i="9"/>
  <c r="G645" i="9"/>
  <c r="AD644" i="9"/>
  <c r="AC644" i="9"/>
  <c r="AB644" i="9"/>
  <c r="AA644" i="9"/>
  <c r="Z644" i="9"/>
  <c r="Y644" i="9"/>
  <c r="G644" i="9"/>
  <c r="AD643" i="9"/>
  <c r="AC643" i="9"/>
  <c r="AB643" i="9"/>
  <c r="AA643" i="9"/>
  <c r="Z643" i="9"/>
  <c r="Y643" i="9"/>
  <c r="G643" i="9"/>
  <c r="AD642" i="9"/>
  <c r="AC642" i="9"/>
  <c r="AB642" i="9"/>
  <c r="AA642" i="9"/>
  <c r="Z642" i="9"/>
  <c r="Y642" i="9"/>
  <c r="G642" i="9"/>
  <c r="AD641" i="9"/>
  <c r="AC641" i="9"/>
  <c r="AB641" i="9"/>
  <c r="AA641" i="9"/>
  <c r="Z641" i="9"/>
  <c r="Y641" i="9"/>
  <c r="G641" i="9"/>
  <c r="AD640" i="9"/>
  <c r="AC640" i="9"/>
  <c r="AB640" i="9"/>
  <c r="AA640" i="9"/>
  <c r="Z640" i="9"/>
  <c r="Y640" i="9"/>
  <c r="G640" i="9"/>
  <c r="AD639" i="9"/>
  <c r="AC639" i="9"/>
  <c r="AB639" i="9"/>
  <c r="AA639" i="9"/>
  <c r="Z639" i="9"/>
  <c r="Y639" i="9"/>
  <c r="G639" i="9"/>
  <c r="AD638" i="9"/>
  <c r="AC638" i="9"/>
  <c r="AB638" i="9"/>
  <c r="AA638" i="9"/>
  <c r="Z638" i="9"/>
  <c r="Y638" i="9"/>
  <c r="G638" i="9"/>
  <c r="AD637" i="9"/>
  <c r="AC637" i="9"/>
  <c r="AB637" i="9"/>
  <c r="AA637" i="9"/>
  <c r="Z637" i="9"/>
  <c r="Y637" i="9"/>
  <c r="G637" i="9"/>
  <c r="AD636" i="9"/>
  <c r="AC636" i="9"/>
  <c r="AB636" i="9"/>
  <c r="AA636" i="9"/>
  <c r="Z636" i="9"/>
  <c r="Y636" i="9"/>
  <c r="G636" i="9"/>
  <c r="AD635" i="9"/>
  <c r="AC635" i="9"/>
  <c r="AB635" i="9"/>
  <c r="AA635" i="9"/>
  <c r="Z635" i="9"/>
  <c r="Y635" i="9"/>
  <c r="G635" i="9"/>
  <c r="AD634" i="9"/>
  <c r="AC634" i="9"/>
  <c r="AB634" i="9"/>
  <c r="AA634" i="9"/>
  <c r="Z634" i="9"/>
  <c r="Y634" i="9"/>
  <c r="G634" i="9"/>
  <c r="AD633" i="9"/>
  <c r="AC633" i="9"/>
  <c r="AB633" i="9"/>
  <c r="AA633" i="9"/>
  <c r="Z633" i="9"/>
  <c r="Y633" i="9"/>
  <c r="G633" i="9"/>
  <c r="AD632" i="9"/>
  <c r="AC632" i="9"/>
  <c r="AB632" i="9"/>
  <c r="AA632" i="9"/>
  <c r="Z632" i="9"/>
  <c r="Y632" i="9"/>
  <c r="G632" i="9"/>
  <c r="AD631" i="9"/>
  <c r="AC631" i="9"/>
  <c r="AB631" i="9"/>
  <c r="AA631" i="9"/>
  <c r="Z631" i="9"/>
  <c r="Y631" i="9"/>
  <c r="G631" i="9"/>
  <c r="AD630" i="9"/>
  <c r="AC630" i="9"/>
  <c r="AB630" i="9"/>
  <c r="AA630" i="9"/>
  <c r="Z630" i="9"/>
  <c r="Y630" i="9"/>
  <c r="G630" i="9"/>
  <c r="AD629" i="9"/>
  <c r="AC629" i="9"/>
  <c r="AB629" i="9"/>
  <c r="AA629" i="9"/>
  <c r="Z629" i="9"/>
  <c r="Y629" i="9"/>
  <c r="G629" i="9"/>
  <c r="AD628" i="9"/>
  <c r="AC628" i="9"/>
  <c r="AB628" i="9"/>
  <c r="AA628" i="9"/>
  <c r="Z628" i="9"/>
  <c r="Y628" i="9"/>
  <c r="G628" i="9"/>
  <c r="AD627" i="9"/>
  <c r="AC627" i="9"/>
  <c r="AB627" i="9"/>
  <c r="AA627" i="9"/>
  <c r="Z627" i="9"/>
  <c r="Y627" i="9"/>
  <c r="G627" i="9"/>
  <c r="AD626" i="9"/>
  <c r="AC626" i="9"/>
  <c r="AB626" i="9"/>
  <c r="AA626" i="9"/>
  <c r="Z626" i="9"/>
  <c r="Y626" i="9"/>
  <c r="G626" i="9"/>
  <c r="AD625" i="9"/>
  <c r="AC625" i="9"/>
  <c r="AB625" i="9"/>
  <c r="AA625" i="9"/>
  <c r="Z625" i="9"/>
  <c r="Y625" i="9"/>
  <c r="G625" i="9"/>
  <c r="AD624" i="9"/>
  <c r="AC624" i="9"/>
  <c r="AB624" i="9"/>
  <c r="AA624" i="9"/>
  <c r="Z624" i="9"/>
  <c r="Y624" i="9"/>
  <c r="G624" i="9"/>
  <c r="AD623" i="9"/>
  <c r="AC623" i="9"/>
  <c r="AB623" i="9"/>
  <c r="AA623" i="9"/>
  <c r="Z623" i="9"/>
  <c r="Y623" i="9"/>
  <c r="G623" i="9"/>
  <c r="AD622" i="9"/>
  <c r="AC622" i="9"/>
  <c r="AB622" i="9"/>
  <c r="AA622" i="9"/>
  <c r="Z622" i="9"/>
  <c r="Y622" i="9"/>
  <c r="G622" i="9"/>
  <c r="AD621" i="9"/>
  <c r="AC621" i="9"/>
  <c r="AB621" i="9"/>
  <c r="AA621" i="9"/>
  <c r="Z621" i="9"/>
  <c r="Y621" i="9"/>
  <c r="G621" i="9"/>
  <c r="AD620" i="9"/>
  <c r="AC620" i="9"/>
  <c r="AB620" i="9"/>
  <c r="AA620" i="9"/>
  <c r="Z620" i="9"/>
  <c r="Y620" i="9"/>
  <c r="G620" i="9"/>
  <c r="AD619" i="9"/>
  <c r="AC619" i="9"/>
  <c r="AB619" i="9"/>
  <c r="AA619" i="9"/>
  <c r="Z619" i="9"/>
  <c r="Y619" i="9"/>
  <c r="G619" i="9"/>
  <c r="AD618" i="9"/>
  <c r="AC618" i="9"/>
  <c r="AB618" i="9"/>
  <c r="AA618" i="9"/>
  <c r="Z618" i="9"/>
  <c r="Y618" i="9"/>
  <c r="G618" i="9"/>
  <c r="AD617" i="9"/>
  <c r="AC617" i="9"/>
  <c r="AB617" i="9"/>
  <c r="AA617" i="9"/>
  <c r="Z617" i="9"/>
  <c r="Y617" i="9"/>
  <c r="G617" i="9"/>
  <c r="AD616" i="9"/>
  <c r="AC616" i="9"/>
  <c r="AB616" i="9"/>
  <c r="AA616" i="9"/>
  <c r="Z616" i="9"/>
  <c r="Y616" i="9"/>
  <c r="G616" i="9"/>
  <c r="AD615" i="9"/>
  <c r="AC615" i="9"/>
  <c r="AB615" i="9"/>
  <c r="AA615" i="9"/>
  <c r="Z615" i="9"/>
  <c r="Y615" i="9"/>
  <c r="G615" i="9"/>
  <c r="AD614" i="9"/>
  <c r="AC614" i="9"/>
  <c r="AB614" i="9"/>
  <c r="AA614" i="9"/>
  <c r="Z614" i="9"/>
  <c r="Y614" i="9"/>
  <c r="G614" i="9"/>
  <c r="AD613" i="9"/>
  <c r="AC613" i="9"/>
  <c r="AB613" i="9"/>
  <c r="AA613" i="9"/>
  <c r="Z613" i="9"/>
  <c r="Y613" i="9"/>
  <c r="G613" i="9"/>
  <c r="AD612" i="9"/>
  <c r="AC612" i="9"/>
  <c r="AB612" i="9"/>
  <c r="AA612" i="9"/>
  <c r="Z612" i="9"/>
  <c r="Y612" i="9"/>
  <c r="G612" i="9"/>
  <c r="AD611" i="9"/>
  <c r="AC611" i="9"/>
  <c r="AB611" i="9"/>
  <c r="AA611" i="9"/>
  <c r="Z611" i="9"/>
  <c r="Y611" i="9"/>
  <c r="G611" i="9"/>
  <c r="AD610" i="9"/>
  <c r="AC610" i="9"/>
  <c r="AB610" i="9"/>
  <c r="AA610" i="9"/>
  <c r="Z610" i="9"/>
  <c r="Y610" i="9"/>
  <c r="G610" i="9"/>
  <c r="AD609" i="9"/>
  <c r="AC609" i="9"/>
  <c r="AB609" i="9"/>
  <c r="AA609" i="9"/>
  <c r="Z609" i="9"/>
  <c r="Y609" i="9"/>
  <c r="G609" i="9"/>
  <c r="AD608" i="9"/>
  <c r="AC608" i="9"/>
  <c r="AB608" i="9"/>
  <c r="AA608" i="9"/>
  <c r="Z608" i="9"/>
  <c r="Y608" i="9"/>
  <c r="G608" i="9"/>
  <c r="AD607" i="9"/>
  <c r="AC607" i="9"/>
  <c r="AB607" i="9"/>
  <c r="AA607" i="9"/>
  <c r="Z607" i="9"/>
  <c r="Y607" i="9"/>
  <c r="G607" i="9"/>
  <c r="AD606" i="9"/>
  <c r="AC606" i="9"/>
  <c r="AB606" i="9"/>
  <c r="AA606" i="9"/>
  <c r="Z606" i="9"/>
  <c r="Y606" i="9"/>
  <c r="G606" i="9"/>
  <c r="AD605" i="9"/>
  <c r="AC605" i="9"/>
  <c r="AB605" i="9"/>
  <c r="AA605" i="9"/>
  <c r="Z605" i="9"/>
  <c r="Y605" i="9"/>
  <c r="G605" i="9"/>
  <c r="AD604" i="9"/>
  <c r="AC604" i="9"/>
  <c r="AB604" i="9"/>
  <c r="AA604" i="9"/>
  <c r="Z604" i="9"/>
  <c r="Y604" i="9"/>
  <c r="G604" i="9"/>
  <c r="AD603" i="9"/>
  <c r="AC603" i="9"/>
  <c r="AB603" i="9"/>
  <c r="AA603" i="9"/>
  <c r="Z603" i="9"/>
  <c r="Y603" i="9"/>
  <c r="G603" i="9"/>
  <c r="AD602" i="9"/>
  <c r="AC602" i="9"/>
  <c r="AB602" i="9"/>
  <c r="AA602" i="9"/>
  <c r="Z602" i="9"/>
  <c r="Y602" i="9"/>
  <c r="G602" i="9"/>
  <c r="AD601" i="9"/>
  <c r="AC601" i="9"/>
  <c r="AB601" i="9"/>
  <c r="AA601" i="9"/>
  <c r="Z601" i="9"/>
  <c r="Y601" i="9"/>
  <c r="G601" i="9"/>
  <c r="AD600" i="9"/>
  <c r="AC600" i="9"/>
  <c r="AB600" i="9"/>
  <c r="AA600" i="9"/>
  <c r="Z600" i="9"/>
  <c r="Y600" i="9"/>
  <c r="G600" i="9"/>
  <c r="AD599" i="9"/>
  <c r="AC599" i="9"/>
  <c r="AB599" i="9"/>
  <c r="AA599" i="9"/>
  <c r="Z599" i="9"/>
  <c r="Y599" i="9"/>
  <c r="G599" i="9"/>
  <c r="AD598" i="9"/>
  <c r="AC598" i="9"/>
  <c r="AB598" i="9"/>
  <c r="AA598" i="9"/>
  <c r="Z598" i="9"/>
  <c r="Y598" i="9"/>
  <c r="G598" i="9"/>
  <c r="AD597" i="9"/>
  <c r="AC597" i="9"/>
  <c r="AB597" i="9"/>
  <c r="AA597" i="9"/>
  <c r="Z597" i="9"/>
  <c r="Y597" i="9"/>
  <c r="G597" i="9"/>
  <c r="AD596" i="9"/>
  <c r="AC596" i="9"/>
  <c r="AB596" i="9"/>
  <c r="AA596" i="9"/>
  <c r="Z596" i="9"/>
  <c r="Y596" i="9"/>
  <c r="G596" i="9"/>
  <c r="AD595" i="9"/>
  <c r="AC595" i="9"/>
  <c r="AB595" i="9"/>
  <c r="AA595" i="9"/>
  <c r="Z595" i="9"/>
  <c r="Y595" i="9"/>
  <c r="G595" i="9"/>
  <c r="AD594" i="9"/>
  <c r="AC594" i="9"/>
  <c r="AB594" i="9"/>
  <c r="AA594" i="9"/>
  <c r="Z594" i="9"/>
  <c r="Y594" i="9"/>
  <c r="G594" i="9"/>
  <c r="AD593" i="9"/>
  <c r="AC593" i="9"/>
  <c r="AB593" i="9"/>
  <c r="AA593" i="9"/>
  <c r="Z593" i="9"/>
  <c r="Y593" i="9"/>
  <c r="G593" i="9"/>
  <c r="AD592" i="9"/>
  <c r="AC592" i="9"/>
  <c r="AB592" i="9"/>
  <c r="AA592" i="9"/>
  <c r="Z592" i="9"/>
  <c r="Y592" i="9"/>
  <c r="G592" i="9"/>
  <c r="AD591" i="9"/>
  <c r="AC591" i="9"/>
  <c r="AB591" i="9"/>
  <c r="AA591" i="9"/>
  <c r="Z591" i="9"/>
  <c r="Y591" i="9"/>
  <c r="G591" i="9"/>
  <c r="AD590" i="9"/>
  <c r="AC590" i="9"/>
  <c r="AB590" i="9"/>
  <c r="AA590" i="9"/>
  <c r="Z590" i="9"/>
  <c r="Y590" i="9"/>
  <c r="G590" i="9"/>
  <c r="AD589" i="9"/>
  <c r="AC589" i="9"/>
  <c r="AB589" i="9"/>
  <c r="AA589" i="9"/>
  <c r="Z589" i="9"/>
  <c r="Y589" i="9"/>
  <c r="G589" i="9"/>
  <c r="AD588" i="9"/>
  <c r="AC588" i="9"/>
  <c r="AB588" i="9"/>
  <c r="AA588" i="9"/>
  <c r="Z588" i="9"/>
  <c r="Y588" i="9"/>
  <c r="G588" i="9"/>
  <c r="AD587" i="9"/>
  <c r="AC587" i="9"/>
  <c r="AB587" i="9"/>
  <c r="AA587" i="9"/>
  <c r="Z587" i="9"/>
  <c r="Y587" i="9"/>
  <c r="G587" i="9"/>
  <c r="AD586" i="9"/>
  <c r="AC586" i="9"/>
  <c r="AB586" i="9"/>
  <c r="AA586" i="9"/>
  <c r="Z586" i="9"/>
  <c r="Y586" i="9"/>
  <c r="G586" i="9"/>
  <c r="AD585" i="9"/>
  <c r="AC585" i="9"/>
  <c r="AB585" i="9"/>
  <c r="AA585" i="9"/>
  <c r="Z585" i="9"/>
  <c r="Y585" i="9"/>
  <c r="G585" i="9"/>
  <c r="AD584" i="9"/>
  <c r="AC584" i="9"/>
  <c r="AB584" i="9"/>
  <c r="AA584" i="9"/>
  <c r="Z584" i="9"/>
  <c r="Y584" i="9"/>
  <c r="G584" i="9"/>
  <c r="AD583" i="9"/>
  <c r="AC583" i="9"/>
  <c r="AB583" i="9"/>
  <c r="AA583" i="9"/>
  <c r="Z583" i="9"/>
  <c r="Y583" i="9"/>
  <c r="G583" i="9"/>
  <c r="AD582" i="9"/>
  <c r="AC582" i="9"/>
  <c r="AB582" i="9"/>
  <c r="AA582" i="9"/>
  <c r="Z582" i="9"/>
  <c r="Y582" i="9"/>
  <c r="G582" i="9"/>
  <c r="AD581" i="9"/>
  <c r="AC581" i="9"/>
  <c r="AB581" i="9"/>
  <c r="AA581" i="9"/>
  <c r="Z581" i="9"/>
  <c r="Y581" i="9"/>
  <c r="G581" i="9"/>
  <c r="AD580" i="9"/>
  <c r="AC580" i="9"/>
  <c r="AB580" i="9"/>
  <c r="AA580" i="9"/>
  <c r="Z580" i="9"/>
  <c r="Y580" i="9"/>
  <c r="G580" i="9"/>
  <c r="AD579" i="9"/>
  <c r="AC579" i="9"/>
  <c r="AB579" i="9"/>
  <c r="AA579" i="9"/>
  <c r="Z579" i="9"/>
  <c r="Y579" i="9"/>
  <c r="G579" i="9"/>
  <c r="AD578" i="9"/>
  <c r="AC578" i="9"/>
  <c r="AB578" i="9"/>
  <c r="AA578" i="9"/>
  <c r="Z578" i="9"/>
  <c r="Y578" i="9"/>
  <c r="G578" i="9"/>
  <c r="AD577" i="9"/>
  <c r="AC577" i="9"/>
  <c r="AB577" i="9"/>
  <c r="AA577" i="9"/>
  <c r="Z577" i="9"/>
  <c r="Y577" i="9"/>
  <c r="G577" i="9"/>
  <c r="AD576" i="9"/>
  <c r="AC576" i="9"/>
  <c r="AB576" i="9"/>
  <c r="AA576" i="9"/>
  <c r="Z576" i="9"/>
  <c r="Y576" i="9"/>
  <c r="G576" i="9"/>
  <c r="AD575" i="9"/>
  <c r="AC575" i="9"/>
  <c r="AB575" i="9"/>
  <c r="AA575" i="9"/>
  <c r="Z575" i="9"/>
  <c r="Y575" i="9"/>
  <c r="G575" i="9"/>
  <c r="AD574" i="9"/>
  <c r="AC574" i="9"/>
  <c r="AB574" i="9"/>
  <c r="AA574" i="9"/>
  <c r="Z574" i="9"/>
  <c r="Y574" i="9"/>
  <c r="G574" i="9"/>
  <c r="AD573" i="9"/>
  <c r="AC573" i="9"/>
  <c r="AB573" i="9"/>
  <c r="AA573" i="9"/>
  <c r="Z573" i="9"/>
  <c r="Y573" i="9"/>
  <c r="G573" i="9"/>
  <c r="AD572" i="9"/>
  <c r="AC572" i="9"/>
  <c r="AB572" i="9"/>
  <c r="AA572" i="9"/>
  <c r="Z572" i="9"/>
  <c r="Y572" i="9"/>
  <c r="G572" i="9"/>
  <c r="AD571" i="9"/>
  <c r="AC571" i="9"/>
  <c r="AB571" i="9"/>
  <c r="AA571" i="9"/>
  <c r="Z571" i="9"/>
  <c r="Y571" i="9"/>
  <c r="G571" i="9"/>
  <c r="AD570" i="9"/>
  <c r="AC570" i="9"/>
  <c r="AB570" i="9"/>
  <c r="AA570" i="9"/>
  <c r="Z570" i="9"/>
  <c r="Y570" i="9"/>
  <c r="G570" i="9"/>
  <c r="AD569" i="9"/>
  <c r="AC569" i="9"/>
  <c r="AB569" i="9"/>
  <c r="AA569" i="9"/>
  <c r="Z569" i="9"/>
  <c r="Y569" i="9"/>
  <c r="G569" i="9"/>
  <c r="AD568" i="9"/>
  <c r="AC568" i="9"/>
  <c r="AB568" i="9"/>
  <c r="AA568" i="9"/>
  <c r="Z568" i="9"/>
  <c r="Y568" i="9"/>
  <c r="G568" i="9"/>
  <c r="AD567" i="9"/>
  <c r="AC567" i="9"/>
  <c r="AB567" i="9"/>
  <c r="AA567" i="9"/>
  <c r="Z567" i="9"/>
  <c r="Y567" i="9"/>
  <c r="G567" i="9"/>
  <c r="AD566" i="9"/>
  <c r="AC566" i="9"/>
  <c r="AB566" i="9"/>
  <c r="AA566" i="9"/>
  <c r="Z566" i="9"/>
  <c r="Y566" i="9"/>
  <c r="G566" i="9"/>
  <c r="AD565" i="9"/>
  <c r="AC565" i="9"/>
  <c r="AB565" i="9"/>
  <c r="AA565" i="9"/>
  <c r="Z565" i="9"/>
  <c r="Y565" i="9"/>
  <c r="G565" i="9"/>
  <c r="AD564" i="9"/>
  <c r="AC564" i="9"/>
  <c r="AB564" i="9"/>
  <c r="AA564" i="9"/>
  <c r="Z564" i="9"/>
  <c r="Y564" i="9"/>
  <c r="G564" i="9"/>
  <c r="AD563" i="9"/>
  <c r="AC563" i="9"/>
  <c r="AB563" i="9"/>
  <c r="AA563" i="9"/>
  <c r="Z563" i="9"/>
  <c r="Y563" i="9"/>
  <c r="G563" i="9"/>
  <c r="AD562" i="9"/>
  <c r="AC562" i="9"/>
  <c r="AB562" i="9"/>
  <c r="AA562" i="9"/>
  <c r="Z562" i="9"/>
  <c r="Y562" i="9"/>
  <c r="G562" i="9"/>
  <c r="AD561" i="9"/>
  <c r="AC561" i="9"/>
  <c r="AB561" i="9"/>
  <c r="AA561" i="9"/>
  <c r="Z561" i="9"/>
  <c r="Y561" i="9"/>
  <c r="G561" i="9"/>
  <c r="AD560" i="9"/>
  <c r="AC560" i="9"/>
  <c r="AB560" i="9"/>
  <c r="AA560" i="9"/>
  <c r="Z560" i="9"/>
  <c r="Y560" i="9"/>
  <c r="G560" i="9"/>
  <c r="AD559" i="9"/>
  <c r="AC559" i="9"/>
  <c r="AB559" i="9"/>
  <c r="AA559" i="9"/>
  <c r="Z559" i="9"/>
  <c r="Y559" i="9"/>
  <c r="G559" i="9"/>
  <c r="AD558" i="9"/>
  <c r="AC558" i="9"/>
  <c r="AB558" i="9"/>
  <c r="AA558" i="9"/>
  <c r="Z558" i="9"/>
  <c r="Y558" i="9"/>
  <c r="G558" i="9"/>
  <c r="AD557" i="9"/>
  <c r="AC557" i="9"/>
  <c r="AB557" i="9"/>
  <c r="AA557" i="9"/>
  <c r="Z557" i="9"/>
  <c r="Y557" i="9"/>
  <c r="G557" i="9"/>
  <c r="AD556" i="9"/>
  <c r="AC556" i="9"/>
  <c r="AB556" i="9"/>
  <c r="AA556" i="9"/>
  <c r="Z556" i="9"/>
  <c r="Y556" i="9"/>
  <c r="G556" i="9"/>
  <c r="AD555" i="9"/>
  <c r="AC555" i="9"/>
  <c r="AB555" i="9"/>
  <c r="AA555" i="9"/>
  <c r="Z555" i="9"/>
  <c r="Y555" i="9"/>
  <c r="G555" i="9"/>
  <c r="AD554" i="9"/>
  <c r="AC554" i="9"/>
  <c r="AB554" i="9"/>
  <c r="AA554" i="9"/>
  <c r="Z554" i="9"/>
  <c r="Y554" i="9"/>
  <c r="G554" i="9"/>
  <c r="AD553" i="9"/>
  <c r="AC553" i="9"/>
  <c r="AB553" i="9"/>
  <c r="AA553" i="9"/>
  <c r="Z553" i="9"/>
  <c r="Y553" i="9"/>
  <c r="G553" i="9"/>
  <c r="AD552" i="9"/>
  <c r="AC552" i="9"/>
  <c r="AB552" i="9"/>
  <c r="AA552" i="9"/>
  <c r="Z552" i="9"/>
  <c r="Y552" i="9"/>
  <c r="G552" i="9"/>
  <c r="AD551" i="9"/>
  <c r="AC551" i="9"/>
  <c r="AB551" i="9"/>
  <c r="AA551" i="9"/>
  <c r="Z551" i="9"/>
  <c r="Y551" i="9"/>
  <c r="G551" i="9"/>
  <c r="AD550" i="9"/>
  <c r="AC550" i="9"/>
  <c r="AB550" i="9"/>
  <c r="AA550" i="9"/>
  <c r="Z550" i="9"/>
  <c r="Y550" i="9"/>
  <c r="G550" i="9"/>
  <c r="AD549" i="9"/>
  <c r="AC549" i="9"/>
  <c r="AB549" i="9"/>
  <c r="AA549" i="9"/>
  <c r="Z549" i="9"/>
  <c r="Y549" i="9"/>
  <c r="G549" i="9"/>
  <c r="AD548" i="9"/>
  <c r="AC548" i="9"/>
  <c r="AB548" i="9"/>
  <c r="AA548" i="9"/>
  <c r="Z548" i="9"/>
  <c r="Y548" i="9"/>
  <c r="G548" i="9"/>
  <c r="AD547" i="9"/>
  <c r="AC547" i="9"/>
  <c r="AB547" i="9"/>
  <c r="AA547" i="9"/>
  <c r="Z547" i="9"/>
  <c r="Y547" i="9"/>
  <c r="G547" i="9"/>
  <c r="AD546" i="9"/>
  <c r="AC546" i="9"/>
  <c r="AB546" i="9"/>
  <c r="AA546" i="9"/>
  <c r="Z546" i="9"/>
  <c r="Y546" i="9"/>
  <c r="G546" i="9"/>
  <c r="AD545" i="9"/>
  <c r="AC545" i="9"/>
  <c r="AB545" i="9"/>
  <c r="AA545" i="9"/>
  <c r="Z545" i="9"/>
  <c r="Y545" i="9"/>
  <c r="G545" i="9"/>
  <c r="AD544" i="9"/>
  <c r="AC544" i="9"/>
  <c r="AB544" i="9"/>
  <c r="AA544" i="9"/>
  <c r="Z544" i="9"/>
  <c r="Y544" i="9"/>
  <c r="G544" i="9"/>
  <c r="AD543" i="9"/>
  <c r="AC543" i="9"/>
  <c r="AB543" i="9"/>
  <c r="AA543" i="9"/>
  <c r="Z543" i="9"/>
  <c r="Y543" i="9"/>
  <c r="G543" i="9"/>
  <c r="AD542" i="9"/>
  <c r="AC542" i="9"/>
  <c r="AB542" i="9"/>
  <c r="AA542" i="9"/>
  <c r="Z542" i="9"/>
  <c r="Y542" i="9"/>
  <c r="G542" i="9"/>
  <c r="AD541" i="9"/>
  <c r="AC541" i="9"/>
  <c r="AB541" i="9"/>
  <c r="AA541" i="9"/>
  <c r="Z541" i="9"/>
  <c r="Y541" i="9"/>
  <c r="G541" i="9"/>
  <c r="AD540" i="9"/>
  <c r="AC540" i="9"/>
  <c r="AB540" i="9"/>
  <c r="AA540" i="9"/>
  <c r="Z540" i="9"/>
  <c r="Y540" i="9"/>
  <c r="G540" i="9"/>
  <c r="AD539" i="9"/>
  <c r="AC539" i="9"/>
  <c r="AB539" i="9"/>
  <c r="AA539" i="9"/>
  <c r="Z539" i="9"/>
  <c r="Y539" i="9"/>
  <c r="G539" i="9"/>
  <c r="AD538" i="9"/>
  <c r="AC538" i="9"/>
  <c r="AB538" i="9"/>
  <c r="AA538" i="9"/>
  <c r="Z538" i="9"/>
  <c r="Y538" i="9"/>
  <c r="G538" i="9"/>
  <c r="AD537" i="9"/>
  <c r="AC537" i="9"/>
  <c r="AB537" i="9"/>
  <c r="AA537" i="9"/>
  <c r="Z537" i="9"/>
  <c r="Y537" i="9"/>
  <c r="G537" i="9"/>
  <c r="AD536" i="9"/>
  <c r="AC536" i="9"/>
  <c r="AB536" i="9"/>
  <c r="AA536" i="9"/>
  <c r="Z536" i="9"/>
  <c r="Y536" i="9"/>
  <c r="G536" i="9"/>
  <c r="AD535" i="9"/>
  <c r="AC535" i="9"/>
  <c r="AB535" i="9"/>
  <c r="AA535" i="9"/>
  <c r="Z535" i="9"/>
  <c r="Y535" i="9"/>
  <c r="G535" i="9"/>
  <c r="AD534" i="9"/>
  <c r="AC534" i="9"/>
  <c r="AB534" i="9"/>
  <c r="AA534" i="9"/>
  <c r="Z534" i="9"/>
  <c r="Y534" i="9"/>
  <c r="G534" i="9"/>
  <c r="AD533" i="9"/>
  <c r="AC533" i="9"/>
  <c r="AB533" i="9"/>
  <c r="AA533" i="9"/>
  <c r="Z533" i="9"/>
  <c r="Y533" i="9"/>
  <c r="G533" i="9"/>
  <c r="AD532" i="9"/>
  <c r="AC532" i="9"/>
  <c r="AB532" i="9"/>
  <c r="AA532" i="9"/>
  <c r="Z532" i="9"/>
  <c r="Y532" i="9"/>
  <c r="G532" i="9"/>
  <c r="AD531" i="9"/>
  <c r="AC531" i="9"/>
  <c r="AB531" i="9"/>
  <c r="AA531" i="9"/>
  <c r="Z531" i="9"/>
  <c r="Y531" i="9"/>
  <c r="G531" i="9"/>
  <c r="AD530" i="9"/>
  <c r="AC530" i="9"/>
  <c r="AB530" i="9"/>
  <c r="AA530" i="9"/>
  <c r="Z530" i="9"/>
  <c r="Y530" i="9"/>
  <c r="G530" i="9"/>
  <c r="AD529" i="9"/>
  <c r="AC529" i="9"/>
  <c r="AB529" i="9"/>
  <c r="AA529" i="9"/>
  <c r="Z529" i="9"/>
  <c r="Y529" i="9"/>
  <c r="G529" i="9"/>
  <c r="AD528" i="9"/>
  <c r="AC528" i="9"/>
  <c r="AB528" i="9"/>
  <c r="AA528" i="9"/>
  <c r="Z528" i="9"/>
  <c r="Y528" i="9"/>
  <c r="G528" i="9"/>
  <c r="AD527" i="9"/>
  <c r="AC527" i="9"/>
  <c r="AB527" i="9"/>
  <c r="AA527" i="9"/>
  <c r="Z527" i="9"/>
  <c r="Y527" i="9"/>
  <c r="G527" i="9"/>
  <c r="AD526" i="9"/>
  <c r="AC526" i="9"/>
  <c r="AB526" i="9"/>
  <c r="AA526" i="9"/>
  <c r="Z526" i="9"/>
  <c r="Y526" i="9"/>
  <c r="G526" i="9"/>
  <c r="AD525" i="9"/>
  <c r="AC525" i="9"/>
  <c r="AB525" i="9"/>
  <c r="AA525" i="9"/>
  <c r="Z525" i="9"/>
  <c r="Y525" i="9"/>
  <c r="G525" i="9"/>
  <c r="AD524" i="9"/>
  <c r="AC524" i="9"/>
  <c r="AB524" i="9"/>
  <c r="AA524" i="9"/>
  <c r="Z524" i="9"/>
  <c r="Y524" i="9"/>
  <c r="G524" i="9"/>
  <c r="AD523" i="9"/>
  <c r="AC523" i="9"/>
  <c r="AB523" i="9"/>
  <c r="AA523" i="9"/>
  <c r="Z523" i="9"/>
  <c r="Y523" i="9"/>
  <c r="G523" i="9"/>
  <c r="AD522" i="9"/>
  <c r="AC522" i="9"/>
  <c r="AB522" i="9"/>
  <c r="AA522" i="9"/>
  <c r="Z522" i="9"/>
  <c r="Y522" i="9"/>
  <c r="G522" i="9"/>
  <c r="AD521" i="9"/>
  <c r="AC521" i="9"/>
  <c r="AB521" i="9"/>
  <c r="AA521" i="9"/>
  <c r="Z521" i="9"/>
  <c r="Y521" i="9"/>
  <c r="G521" i="9"/>
  <c r="AD520" i="9"/>
  <c r="AC520" i="9"/>
  <c r="AB520" i="9"/>
  <c r="AA520" i="9"/>
  <c r="Z520" i="9"/>
  <c r="Y520" i="9"/>
  <c r="G520" i="9"/>
  <c r="AD519" i="9"/>
  <c r="AC519" i="9"/>
  <c r="AB519" i="9"/>
  <c r="AA519" i="9"/>
  <c r="Z519" i="9"/>
  <c r="Y519" i="9"/>
  <c r="G519" i="9"/>
  <c r="AD518" i="9"/>
  <c r="AC518" i="9"/>
  <c r="AB518" i="9"/>
  <c r="AA518" i="9"/>
  <c r="Z518" i="9"/>
  <c r="Y518" i="9"/>
  <c r="G518" i="9"/>
  <c r="AD517" i="9"/>
  <c r="AC517" i="9"/>
  <c r="AB517" i="9"/>
  <c r="AA517" i="9"/>
  <c r="Z517" i="9"/>
  <c r="Y517" i="9"/>
  <c r="G517" i="9"/>
  <c r="AD516" i="9"/>
  <c r="AC516" i="9"/>
  <c r="AB516" i="9"/>
  <c r="AA516" i="9"/>
  <c r="Z516" i="9"/>
  <c r="Y516" i="9"/>
  <c r="G516" i="9"/>
  <c r="AD515" i="9"/>
  <c r="AC515" i="9"/>
  <c r="AB515" i="9"/>
  <c r="AA515" i="9"/>
  <c r="Z515" i="9"/>
  <c r="Y515" i="9"/>
  <c r="G515" i="9"/>
  <c r="AD514" i="9"/>
  <c r="AC514" i="9"/>
  <c r="AB514" i="9"/>
  <c r="AA514" i="9"/>
  <c r="Z514" i="9"/>
  <c r="Y514" i="9"/>
  <c r="G514" i="9"/>
  <c r="AD513" i="9"/>
  <c r="AC513" i="9"/>
  <c r="AB513" i="9"/>
  <c r="AA513" i="9"/>
  <c r="Z513" i="9"/>
  <c r="Y513" i="9"/>
  <c r="G513" i="9"/>
  <c r="AD512" i="9"/>
  <c r="AC512" i="9"/>
  <c r="AB512" i="9"/>
  <c r="AA512" i="9"/>
  <c r="Z512" i="9"/>
  <c r="Y512" i="9"/>
  <c r="G512" i="9"/>
  <c r="AD511" i="9"/>
  <c r="AC511" i="9"/>
  <c r="AB511" i="9"/>
  <c r="AA511" i="9"/>
  <c r="Z511" i="9"/>
  <c r="Y511" i="9"/>
  <c r="G511" i="9"/>
  <c r="AD510" i="9"/>
  <c r="AC510" i="9"/>
  <c r="AB510" i="9"/>
  <c r="AA510" i="9"/>
  <c r="Z510" i="9"/>
  <c r="Y510" i="9"/>
  <c r="G510" i="9"/>
  <c r="AD509" i="9"/>
  <c r="AC509" i="9"/>
  <c r="AB509" i="9"/>
  <c r="AA509" i="9"/>
  <c r="Z509" i="9"/>
  <c r="Y509" i="9"/>
  <c r="G509" i="9"/>
  <c r="AD508" i="9"/>
  <c r="AC508" i="9"/>
  <c r="AB508" i="9"/>
  <c r="AA508" i="9"/>
  <c r="Z508" i="9"/>
  <c r="Y508" i="9"/>
  <c r="G508" i="9"/>
  <c r="AD507" i="9"/>
  <c r="AC507" i="9"/>
  <c r="AB507" i="9"/>
  <c r="AA507" i="9"/>
  <c r="Z507" i="9"/>
  <c r="Y507" i="9"/>
  <c r="G507" i="9"/>
  <c r="AD506" i="9"/>
  <c r="AC506" i="9"/>
  <c r="AB506" i="9"/>
  <c r="AA506" i="9"/>
  <c r="Z506" i="9"/>
  <c r="Y506" i="9"/>
  <c r="G506" i="9"/>
  <c r="AD505" i="9"/>
  <c r="AC505" i="9"/>
  <c r="AB505" i="9"/>
  <c r="AA505" i="9"/>
  <c r="Z505" i="9"/>
  <c r="Y505" i="9"/>
  <c r="G505" i="9"/>
  <c r="AD504" i="9"/>
  <c r="AC504" i="9"/>
  <c r="AB504" i="9"/>
  <c r="AA504" i="9"/>
  <c r="Z504" i="9"/>
  <c r="Y504" i="9"/>
  <c r="G504" i="9"/>
  <c r="AD503" i="9"/>
  <c r="AC503" i="9"/>
  <c r="AB503" i="9"/>
  <c r="AA503" i="9"/>
  <c r="Z503" i="9"/>
  <c r="Y503" i="9"/>
  <c r="G503" i="9"/>
  <c r="AD502" i="9"/>
  <c r="AC502" i="9"/>
  <c r="AB502" i="9"/>
  <c r="AA502" i="9"/>
  <c r="Z502" i="9"/>
  <c r="Y502" i="9"/>
  <c r="G502" i="9"/>
  <c r="AD501" i="9"/>
  <c r="AC501" i="9"/>
  <c r="AB501" i="9"/>
  <c r="AA501" i="9"/>
  <c r="Z501" i="9"/>
  <c r="Y501" i="9"/>
  <c r="G501" i="9"/>
  <c r="AD500" i="9"/>
  <c r="AC500" i="9"/>
  <c r="AB500" i="9"/>
  <c r="AA500" i="9"/>
  <c r="Z500" i="9"/>
  <c r="Y500" i="9"/>
  <c r="G500" i="9"/>
  <c r="AD499" i="9"/>
  <c r="AC499" i="9"/>
  <c r="AB499" i="9"/>
  <c r="AA499" i="9"/>
  <c r="Z499" i="9"/>
  <c r="Y499" i="9"/>
  <c r="G499" i="9"/>
  <c r="AD498" i="9"/>
  <c r="AC498" i="9"/>
  <c r="AB498" i="9"/>
  <c r="AA498" i="9"/>
  <c r="Z498" i="9"/>
  <c r="Y498" i="9"/>
  <c r="G498" i="9"/>
  <c r="AD497" i="9"/>
  <c r="AC497" i="9"/>
  <c r="AB497" i="9"/>
  <c r="AA497" i="9"/>
  <c r="Z497" i="9"/>
  <c r="Y497" i="9"/>
  <c r="G497" i="9"/>
  <c r="AD496" i="9"/>
  <c r="AC496" i="9"/>
  <c r="AB496" i="9"/>
  <c r="AA496" i="9"/>
  <c r="Z496" i="9"/>
  <c r="Y496" i="9"/>
  <c r="G496" i="9"/>
  <c r="AD495" i="9"/>
  <c r="AC495" i="9"/>
  <c r="AB495" i="9"/>
  <c r="AA495" i="9"/>
  <c r="Z495" i="9"/>
  <c r="Y495" i="9"/>
  <c r="G495" i="9"/>
  <c r="AD494" i="9"/>
  <c r="AC494" i="9"/>
  <c r="AB494" i="9"/>
  <c r="AA494" i="9"/>
  <c r="Z494" i="9"/>
  <c r="Y494" i="9"/>
  <c r="G494" i="9"/>
  <c r="AD493" i="9"/>
  <c r="AC493" i="9"/>
  <c r="AB493" i="9"/>
  <c r="AA493" i="9"/>
  <c r="Z493" i="9"/>
  <c r="Y493" i="9"/>
  <c r="G493" i="9"/>
  <c r="AD492" i="9"/>
  <c r="AC492" i="9"/>
  <c r="AB492" i="9"/>
  <c r="AA492" i="9"/>
  <c r="Z492" i="9"/>
  <c r="Y492" i="9"/>
  <c r="G492" i="9"/>
  <c r="AD491" i="9"/>
  <c r="AC491" i="9"/>
  <c r="AB491" i="9"/>
  <c r="AA491" i="9"/>
  <c r="Z491" i="9"/>
  <c r="Y491" i="9"/>
  <c r="G491" i="9"/>
  <c r="AD490" i="9"/>
  <c r="AC490" i="9"/>
  <c r="AB490" i="9"/>
  <c r="AA490" i="9"/>
  <c r="Z490" i="9"/>
  <c r="Y490" i="9"/>
  <c r="G490" i="9"/>
  <c r="AD489" i="9"/>
  <c r="AC489" i="9"/>
  <c r="AB489" i="9"/>
  <c r="AA489" i="9"/>
  <c r="Z489" i="9"/>
  <c r="Y489" i="9"/>
  <c r="G489" i="9"/>
  <c r="AD488" i="9"/>
  <c r="AC488" i="9"/>
  <c r="AB488" i="9"/>
  <c r="AA488" i="9"/>
  <c r="Z488" i="9"/>
  <c r="Y488" i="9"/>
  <c r="G488" i="9"/>
  <c r="AD487" i="9"/>
  <c r="AC487" i="9"/>
  <c r="AB487" i="9"/>
  <c r="AA487" i="9"/>
  <c r="Z487" i="9"/>
  <c r="Y487" i="9"/>
  <c r="G487" i="9"/>
  <c r="AD486" i="9"/>
  <c r="AC486" i="9"/>
  <c r="AB486" i="9"/>
  <c r="AA486" i="9"/>
  <c r="Z486" i="9"/>
  <c r="Y486" i="9"/>
  <c r="G486" i="9"/>
  <c r="AD485" i="9"/>
  <c r="AC485" i="9"/>
  <c r="AB485" i="9"/>
  <c r="AA485" i="9"/>
  <c r="Z485" i="9"/>
  <c r="Y485" i="9"/>
  <c r="G485" i="9"/>
  <c r="AD484" i="9"/>
  <c r="AC484" i="9"/>
  <c r="AB484" i="9"/>
  <c r="AA484" i="9"/>
  <c r="Z484" i="9"/>
  <c r="Y484" i="9"/>
  <c r="G484" i="9"/>
  <c r="AD483" i="9"/>
  <c r="AC483" i="9"/>
  <c r="AB483" i="9"/>
  <c r="AA483" i="9"/>
  <c r="Z483" i="9"/>
  <c r="Y483" i="9"/>
  <c r="G483" i="9"/>
  <c r="AD482" i="9"/>
  <c r="AC482" i="9"/>
  <c r="AB482" i="9"/>
  <c r="AA482" i="9"/>
  <c r="Z482" i="9"/>
  <c r="Y482" i="9"/>
  <c r="G482" i="9"/>
  <c r="AD481" i="9"/>
  <c r="AC481" i="9"/>
  <c r="AB481" i="9"/>
  <c r="AA481" i="9"/>
  <c r="Z481" i="9"/>
  <c r="Y481" i="9"/>
  <c r="G481" i="9"/>
  <c r="AD480" i="9"/>
  <c r="AC480" i="9"/>
  <c r="AB480" i="9"/>
  <c r="AA480" i="9"/>
  <c r="Z480" i="9"/>
  <c r="Y480" i="9"/>
  <c r="G480" i="9"/>
  <c r="AD479" i="9"/>
  <c r="AC479" i="9"/>
  <c r="AB479" i="9"/>
  <c r="AA479" i="9"/>
  <c r="Z479" i="9"/>
  <c r="Y479" i="9"/>
  <c r="G479" i="9"/>
  <c r="AD478" i="9"/>
  <c r="AC478" i="9"/>
  <c r="AB478" i="9"/>
  <c r="AA478" i="9"/>
  <c r="Z478" i="9"/>
  <c r="Y478" i="9"/>
  <c r="G478" i="9"/>
  <c r="AD477" i="9"/>
  <c r="AC477" i="9"/>
  <c r="AB477" i="9"/>
  <c r="AA477" i="9"/>
  <c r="Z477" i="9"/>
  <c r="Y477" i="9"/>
  <c r="G477" i="9"/>
  <c r="AD476" i="9"/>
  <c r="AC476" i="9"/>
  <c r="AB476" i="9"/>
  <c r="AA476" i="9"/>
  <c r="Z476" i="9"/>
  <c r="Y476" i="9"/>
  <c r="G476" i="9"/>
  <c r="AD475" i="9"/>
  <c r="AC475" i="9"/>
  <c r="AB475" i="9"/>
  <c r="AA475" i="9"/>
  <c r="Z475" i="9"/>
  <c r="Y475" i="9"/>
  <c r="G475" i="9"/>
  <c r="AD474" i="9"/>
  <c r="AC474" i="9"/>
  <c r="AB474" i="9"/>
  <c r="AA474" i="9"/>
  <c r="Z474" i="9"/>
  <c r="Y474" i="9"/>
  <c r="G474" i="9"/>
  <c r="AD473" i="9"/>
  <c r="AC473" i="9"/>
  <c r="AB473" i="9"/>
  <c r="AA473" i="9"/>
  <c r="Z473" i="9"/>
  <c r="Y473" i="9"/>
  <c r="G473" i="9"/>
  <c r="AD472" i="9"/>
  <c r="AC472" i="9"/>
  <c r="AB472" i="9"/>
  <c r="AA472" i="9"/>
  <c r="Z472" i="9"/>
  <c r="Y472" i="9"/>
  <c r="G472" i="9"/>
  <c r="AD471" i="9"/>
  <c r="AC471" i="9"/>
  <c r="AB471" i="9"/>
  <c r="AA471" i="9"/>
  <c r="Z471" i="9"/>
  <c r="Y471" i="9"/>
  <c r="G471" i="9"/>
  <c r="AD470" i="9"/>
  <c r="AC470" i="9"/>
  <c r="AB470" i="9"/>
  <c r="AA470" i="9"/>
  <c r="Z470" i="9"/>
  <c r="Y470" i="9"/>
  <c r="G470" i="9"/>
  <c r="AD469" i="9"/>
  <c r="AC469" i="9"/>
  <c r="AB469" i="9"/>
  <c r="AA469" i="9"/>
  <c r="Z469" i="9"/>
  <c r="Y469" i="9"/>
  <c r="R469" i="9"/>
  <c r="S469" i="9" s="1"/>
  <c r="T469" i="9" s="1"/>
  <c r="U469" i="9" s="1"/>
  <c r="V469" i="9" s="1"/>
  <c r="G469" i="9"/>
  <c r="AD468" i="9"/>
  <c r="AC468" i="9"/>
  <c r="AB468" i="9"/>
  <c r="AA468" i="9"/>
  <c r="Z468" i="9"/>
  <c r="Y468" i="9"/>
  <c r="G468" i="9"/>
  <c r="AD467" i="9"/>
  <c r="AC467" i="9"/>
  <c r="AB467" i="9"/>
  <c r="AA467" i="9"/>
  <c r="Z467" i="9"/>
  <c r="Y467" i="9"/>
  <c r="G467" i="9"/>
  <c r="AD466" i="9"/>
  <c r="AC466" i="9"/>
  <c r="AB466" i="9"/>
  <c r="AA466" i="9"/>
  <c r="Z466" i="9"/>
  <c r="Y466" i="9"/>
  <c r="G466" i="9"/>
  <c r="AD465" i="9"/>
  <c r="AC465" i="9"/>
  <c r="AB465" i="9"/>
  <c r="AA465" i="9"/>
  <c r="Z465" i="9"/>
  <c r="Y465" i="9"/>
  <c r="G465" i="9"/>
  <c r="AD464" i="9"/>
  <c r="AC464" i="9"/>
  <c r="AB464" i="9"/>
  <c r="AA464" i="9"/>
  <c r="Z464" i="9"/>
  <c r="Y464" i="9"/>
  <c r="G464" i="9"/>
  <c r="AD463" i="9"/>
  <c r="AC463" i="9"/>
  <c r="AB463" i="9"/>
  <c r="AA463" i="9"/>
  <c r="Z463" i="9"/>
  <c r="Y463" i="9"/>
  <c r="G463" i="9"/>
  <c r="AD462" i="9"/>
  <c r="AC462" i="9"/>
  <c r="AB462" i="9"/>
  <c r="AA462" i="9"/>
  <c r="Z462" i="9"/>
  <c r="Y462" i="9"/>
  <c r="G462" i="9"/>
  <c r="AD461" i="9"/>
  <c r="AC461" i="9"/>
  <c r="AB461" i="9"/>
  <c r="AA461" i="9"/>
  <c r="Z461" i="9"/>
  <c r="Y461" i="9"/>
  <c r="G461" i="9"/>
  <c r="AD460" i="9"/>
  <c r="AC460" i="9"/>
  <c r="AB460" i="9"/>
  <c r="AA460" i="9"/>
  <c r="Z460" i="9"/>
  <c r="Y460" i="9"/>
  <c r="G460" i="9"/>
  <c r="AD459" i="9"/>
  <c r="AC459" i="9"/>
  <c r="AB459" i="9"/>
  <c r="AA459" i="9"/>
  <c r="Z459" i="9"/>
  <c r="Y459" i="9"/>
  <c r="G459" i="9"/>
  <c r="AD458" i="9"/>
  <c r="AC458" i="9"/>
  <c r="AB458" i="9"/>
  <c r="AA458" i="9"/>
  <c r="Z458" i="9"/>
  <c r="Y458" i="9"/>
  <c r="G458" i="9"/>
  <c r="AD457" i="9"/>
  <c r="AC457" i="9"/>
  <c r="AB457" i="9"/>
  <c r="AA457" i="9"/>
  <c r="Z457" i="9"/>
  <c r="Y457" i="9"/>
  <c r="G457" i="9"/>
  <c r="AD456" i="9"/>
  <c r="AC456" i="9"/>
  <c r="AB456" i="9"/>
  <c r="AA456" i="9"/>
  <c r="Z456" i="9"/>
  <c r="Y456" i="9"/>
  <c r="G456" i="9"/>
  <c r="AD455" i="9"/>
  <c r="AC455" i="9"/>
  <c r="AB455" i="9"/>
  <c r="AA455" i="9"/>
  <c r="Z455" i="9"/>
  <c r="Y455" i="9"/>
  <c r="S455" i="9"/>
  <c r="T455" i="9" s="1"/>
  <c r="U455" i="9" s="1"/>
  <c r="V455" i="9" s="1"/>
  <c r="G455" i="9"/>
  <c r="AD454" i="9"/>
  <c r="AC454" i="9"/>
  <c r="AB454" i="9"/>
  <c r="AA454" i="9"/>
  <c r="Z454" i="9"/>
  <c r="Y454" i="9"/>
  <c r="G454" i="9"/>
  <c r="AD453" i="9"/>
  <c r="AC453" i="9"/>
  <c r="AB453" i="9"/>
  <c r="AA453" i="9"/>
  <c r="Z453" i="9"/>
  <c r="Y453" i="9"/>
  <c r="G453" i="9"/>
  <c r="AD452" i="9"/>
  <c r="AC452" i="9"/>
  <c r="AB452" i="9"/>
  <c r="AA452" i="9"/>
  <c r="Z452" i="9"/>
  <c r="Y452" i="9"/>
  <c r="G452" i="9"/>
  <c r="AD451" i="9"/>
  <c r="AC451" i="9"/>
  <c r="AB451" i="9"/>
  <c r="AA451" i="9"/>
  <c r="Z451" i="9"/>
  <c r="Y451" i="9"/>
  <c r="T451" i="9"/>
  <c r="U451" i="9" s="1"/>
  <c r="V451" i="9" s="1"/>
  <c r="S451" i="9"/>
  <c r="R451" i="9"/>
  <c r="G451" i="9"/>
  <c r="AD450" i="9"/>
  <c r="AC450" i="9"/>
  <c r="AB450" i="9"/>
  <c r="AA450" i="9"/>
  <c r="Z450" i="9"/>
  <c r="Y450" i="9"/>
  <c r="G450" i="9"/>
  <c r="AD449" i="9"/>
  <c r="AC449" i="9"/>
  <c r="AB449" i="9"/>
  <c r="AA449" i="9"/>
  <c r="Z449" i="9"/>
  <c r="Y449" i="9"/>
  <c r="G449" i="9"/>
  <c r="AD448" i="9"/>
  <c r="AC448" i="9"/>
  <c r="AB448" i="9"/>
  <c r="AA448" i="9"/>
  <c r="Z448" i="9"/>
  <c r="Y448" i="9"/>
  <c r="G448" i="9"/>
  <c r="AD447" i="9"/>
  <c r="AC447" i="9"/>
  <c r="AB447" i="9"/>
  <c r="AA447" i="9"/>
  <c r="Z447" i="9"/>
  <c r="Y447" i="9"/>
  <c r="G447" i="9"/>
  <c r="AD446" i="9"/>
  <c r="AC446" i="9"/>
  <c r="AB446" i="9"/>
  <c r="AA446" i="9"/>
  <c r="Z446" i="9"/>
  <c r="Y446" i="9"/>
  <c r="G446" i="9"/>
  <c r="AD445" i="9"/>
  <c r="AC445" i="9"/>
  <c r="AB445" i="9"/>
  <c r="AA445" i="9"/>
  <c r="Z445" i="9"/>
  <c r="Y445" i="9"/>
  <c r="G445" i="9"/>
  <c r="AD444" i="9"/>
  <c r="AC444" i="9"/>
  <c r="AB444" i="9"/>
  <c r="AA444" i="9"/>
  <c r="Z444" i="9"/>
  <c r="Y444" i="9"/>
  <c r="G444" i="9"/>
  <c r="AD443" i="9"/>
  <c r="AC443" i="9"/>
  <c r="AB443" i="9"/>
  <c r="AA443" i="9"/>
  <c r="Z443" i="9"/>
  <c r="Y443" i="9"/>
  <c r="G443" i="9"/>
  <c r="AD442" i="9"/>
  <c r="AC442" i="9"/>
  <c r="AB442" i="9"/>
  <c r="AA442" i="9"/>
  <c r="Z442" i="9"/>
  <c r="Y442" i="9"/>
  <c r="G442" i="9"/>
  <c r="AD441" i="9"/>
  <c r="AC441" i="9"/>
  <c r="AB441" i="9"/>
  <c r="AA441" i="9"/>
  <c r="Z441" i="9"/>
  <c r="Y441" i="9"/>
  <c r="G441" i="9"/>
  <c r="AD440" i="9"/>
  <c r="AC440" i="9"/>
  <c r="AB440" i="9"/>
  <c r="AA440" i="9"/>
  <c r="Z440" i="9"/>
  <c r="Y440" i="9"/>
  <c r="G440" i="9"/>
  <c r="AD439" i="9"/>
  <c r="AC439" i="9"/>
  <c r="AB439" i="9"/>
  <c r="AA439" i="9"/>
  <c r="Z439" i="9"/>
  <c r="Y439" i="9"/>
  <c r="G439" i="9"/>
  <c r="AD438" i="9"/>
  <c r="AC438" i="9"/>
  <c r="AB438" i="9"/>
  <c r="AA438" i="9"/>
  <c r="Z438" i="9"/>
  <c r="Y438" i="9"/>
  <c r="G438" i="9"/>
  <c r="AD437" i="9"/>
  <c r="AC437" i="9"/>
  <c r="AB437" i="9"/>
  <c r="AA437" i="9"/>
  <c r="Z437" i="9"/>
  <c r="Y437" i="9"/>
  <c r="G437" i="9"/>
  <c r="AD436" i="9"/>
  <c r="AC436" i="9"/>
  <c r="AB436" i="9"/>
  <c r="AA436" i="9"/>
  <c r="Z436" i="9"/>
  <c r="Y436" i="9"/>
  <c r="G436" i="9"/>
  <c r="AD435" i="9"/>
  <c r="AC435" i="9"/>
  <c r="AB435" i="9"/>
  <c r="AA435" i="9"/>
  <c r="Z435" i="9"/>
  <c r="Y435" i="9"/>
  <c r="G435" i="9"/>
  <c r="AD434" i="9"/>
  <c r="AC434" i="9"/>
  <c r="AB434" i="9"/>
  <c r="AA434" i="9"/>
  <c r="Z434" i="9"/>
  <c r="Y434" i="9"/>
  <c r="G434" i="9"/>
  <c r="AD433" i="9"/>
  <c r="AC433" i="9"/>
  <c r="AB433" i="9"/>
  <c r="AA433" i="9"/>
  <c r="Z433" i="9"/>
  <c r="Y433" i="9"/>
  <c r="G433" i="9"/>
  <c r="AD432" i="9"/>
  <c r="AC432" i="9"/>
  <c r="AB432" i="9"/>
  <c r="AA432" i="9"/>
  <c r="Z432" i="9"/>
  <c r="Y432" i="9"/>
  <c r="G432" i="9"/>
  <c r="AD431" i="9"/>
  <c r="AC431" i="9"/>
  <c r="AB431" i="9"/>
  <c r="AA431" i="9"/>
  <c r="Z431" i="9"/>
  <c r="Y431" i="9"/>
  <c r="G431" i="9"/>
  <c r="AD430" i="9"/>
  <c r="AC430" i="9"/>
  <c r="AB430" i="9"/>
  <c r="AA430" i="9"/>
  <c r="Z430" i="9"/>
  <c r="Y430" i="9"/>
  <c r="G430" i="9"/>
  <c r="AD429" i="9"/>
  <c r="AC429" i="9"/>
  <c r="AB429" i="9"/>
  <c r="AA429" i="9"/>
  <c r="Z429" i="9"/>
  <c r="Y429" i="9"/>
  <c r="G429" i="9"/>
  <c r="AD428" i="9"/>
  <c r="AC428" i="9"/>
  <c r="AB428" i="9"/>
  <c r="AA428" i="9"/>
  <c r="Z428" i="9"/>
  <c r="Y428" i="9"/>
  <c r="G428" i="9"/>
  <c r="AD427" i="9"/>
  <c r="AC427" i="9"/>
  <c r="AB427" i="9"/>
  <c r="AA427" i="9"/>
  <c r="Z427" i="9"/>
  <c r="Y427" i="9"/>
  <c r="G427" i="9"/>
  <c r="AD426" i="9"/>
  <c r="AC426" i="9"/>
  <c r="AB426" i="9"/>
  <c r="AA426" i="9"/>
  <c r="Z426" i="9"/>
  <c r="Y426" i="9"/>
  <c r="G426" i="9"/>
  <c r="AD425" i="9"/>
  <c r="AC425" i="9"/>
  <c r="AB425" i="9"/>
  <c r="AA425" i="9"/>
  <c r="Z425" i="9"/>
  <c r="Y425" i="9"/>
  <c r="G425" i="9"/>
  <c r="AD424" i="9"/>
  <c r="AC424" i="9"/>
  <c r="AB424" i="9"/>
  <c r="AA424" i="9"/>
  <c r="Z424" i="9"/>
  <c r="Y424" i="9"/>
  <c r="G424" i="9"/>
  <c r="AD423" i="9"/>
  <c r="AC423" i="9"/>
  <c r="AB423" i="9"/>
  <c r="AA423" i="9"/>
  <c r="Z423" i="9"/>
  <c r="Y423" i="9"/>
  <c r="G423" i="9"/>
  <c r="AD422" i="9"/>
  <c r="AC422" i="9"/>
  <c r="AB422" i="9"/>
  <c r="AA422" i="9"/>
  <c r="Z422" i="9"/>
  <c r="Y422" i="9"/>
  <c r="G422" i="9"/>
  <c r="AD421" i="9"/>
  <c r="AC421" i="9"/>
  <c r="AB421" i="9"/>
  <c r="AA421" i="9"/>
  <c r="Z421" i="9"/>
  <c r="Y421" i="9"/>
  <c r="G421" i="9"/>
  <c r="AD420" i="9"/>
  <c r="AC420" i="9"/>
  <c r="AB420" i="9"/>
  <c r="AA420" i="9"/>
  <c r="Z420" i="9"/>
  <c r="Y420" i="9"/>
  <c r="G420" i="9"/>
  <c r="AD419" i="9"/>
  <c r="AC419" i="9"/>
  <c r="AB419" i="9"/>
  <c r="AA419" i="9"/>
  <c r="Z419" i="9"/>
  <c r="Y419" i="9"/>
  <c r="G419" i="9"/>
  <c r="AD418" i="9"/>
  <c r="AC418" i="9"/>
  <c r="AB418" i="9"/>
  <c r="AA418" i="9"/>
  <c r="Z418" i="9"/>
  <c r="Y418" i="9"/>
  <c r="G418" i="9"/>
  <c r="AD417" i="9"/>
  <c r="AC417" i="9"/>
  <c r="AB417" i="9"/>
  <c r="AA417" i="9"/>
  <c r="Z417" i="9"/>
  <c r="Y417" i="9"/>
  <c r="G417" i="9"/>
  <c r="AD416" i="9"/>
  <c r="AC416" i="9"/>
  <c r="AB416" i="9"/>
  <c r="AA416" i="9"/>
  <c r="Z416" i="9"/>
  <c r="Y416" i="9"/>
  <c r="G416" i="9"/>
  <c r="AD415" i="9"/>
  <c r="AC415" i="9"/>
  <c r="AB415" i="9"/>
  <c r="AA415" i="9"/>
  <c r="Z415" i="9"/>
  <c r="Y415" i="9"/>
  <c r="G415" i="9"/>
  <c r="AD414" i="9"/>
  <c r="AC414" i="9"/>
  <c r="AB414" i="9"/>
  <c r="AA414" i="9"/>
  <c r="Z414" i="9"/>
  <c r="Y414" i="9"/>
  <c r="G414" i="9"/>
  <c r="AD413" i="9"/>
  <c r="AC413" i="9"/>
  <c r="AB413" i="9"/>
  <c r="AA413" i="9"/>
  <c r="Z413" i="9"/>
  <c r="Y413" i="9"/>
  <c r="G413" i="9"/>
  <c r="AD412" i="9"/>
  <c r="AC412" i="9"/>
  <c r="AB412" i="9"/>
  <c r="AA412" i="9"/>
  <c r="Z412" i="9"/>
  <c r="Y412" i="9"/>
  <c r="G412" i="9"/>
  <c r="AD411" i="9"/>
  <c r="AC411" i="9"/>
  <c r="AB411" i="9"/>
  <c r="AA411" i="9"/>
  <c r="Z411" i="9"/>
  <c r="Y411" i="9"/>
  <c r="G411" i="9"/>
  <c r="AD410" i="9"/>
  <c r="AC410" i="9"/>
  <c r="AB410" i="9"/>
  <c r="AA410" i="9"/>
  <c r="Z410" i="9"/>
  <c r="Y410" i="9"/>
  <c r="G410" i="9"/>
  <c r="AD409" i="9"/>
  <c r="AC409" i="9"/>
  <c r="AB409" i="9"/>
  <c r="AA409" i="9"/>
  <c r="Z409" i="9"/>
  <c r="Y409" i="9"/>
  <c r="G409" i="9"/>
  <c r="AD408" i="9"/>
  <c r="AC408" i="9"/>
  <c r="AB408" i="9"/>
  <c r="AA408" i="9"/>
  <c r="Z408" i="9"/>
  <c r="Y408" i="9"/>
  <c r="G408" i="9"/>
  <c r="AD407" i="9"/>
  <c r="AC407" i="9"/>
  <c r="AB407" i="9"/>
  <c r="AA407" i="9"/>
  <c r="Z407" i="9"/>
  <c r="Y407" i="9"/>
  <c r="G407" i="9"/>
  <c r="AD406" i="9"/>
  <c r="AC406" i="9"/>
  <c r="AB406" i="9"/>
  <c r="AA406" i="9"/>
  <c r="Z406" i="9"/>
  <c r="Y406" i="9"/>
  <c r="G406" i="9"/>
  <c r="AD405" i="9"/>
  <c r="AC405" i="9"/>
  <c r="AB405" i="9"/>
  <c r="AA405" i="9"/>
  <c r="Z405" i="9"/>
  <c r="Y405" i="9"/>
  <c r="G405" i="9"/>
  <c r="AD404" i="9"/>
  <c r="AC404" i="9"/>
  <c r="AB404" i="9"/>
  <c r="AA404" i="9"/>
  <c r="Z404" i="9"/>
  <c r="Y404" i="9"/>
  <c r="G404" i="9"/>
  <c r="AD403" i="9"/>
  <c r="AC403" i="9"/>
  <c r="AB403" i="9"/>
  <c r="AA403" i="9"/>
  <c r="Z403" i="9"/>
  <c r="Y403" i="9"/>
  <c r="G403" i="9"/>
  <c r="AD402" i="9"/>
  <c r="AC402" i="9"/>
  <c r="AB402" i="9"/>
  <c r="AA402" i="9"/>
  <c r="Z402" i="9"/>
  <c r="Y402" i="9"/>
  <c r="G402" i="9"/>
  <c r="AD401" i="9"/>
  <c r="AC401" i="9"/>
  <c r="AB401" i="9"/>
  <c r="AA401" i="9"/>
  <c r="Z401" i="9"/>
  <c r="Y401" i="9"/>
  <c r="G401" i="9"/>
  <c r="AD400" i="9"/>
  <c r="AC400" i="9"/>
  <c r="AB400" i="9"/>
  <c r="AA400" i="9"/>
  <c r="Z400" i="9"/>
  <c r="Y400" i="9"/>
  <c r="G400" i="9"/>
  <c r="AD399" i="9"/>
  <c r="AC399" i="9"/>
  <c r="AB399" i="9"/>
  <c r="AA399" i="9"/>
  <c r="Z399" i="9"/>
  <c r="Y399" i="9"/>
  <c r="G399" i="9"/>
  <c r="AD398" i="9"/>
  <c r="AC398" i="9"/>
  <c r="AB398" i="9"/>
  <c r="AA398" i="9"/>
  <c r="Z398" i="9"/>
  <c r="Y398" i="9"/>
  <c r="G398" i="9"/>
  <c r="AD397" i="9"/>
  <c r="AC397" i="9"/>
  <c r="AB397" i="9"/>
  <c r="AA397" i="9"/>
  <c r="Z397" i="9"/>
  <c r="Y397" i="9"/>
  <c r="G397" i="9"/>
  <c r="AD396" i="9"/>
  <c r="AC396" i="9"/>
  <c r="AB396" i="9"/>
  <c r="AA396" i="9"/>
  <c r="Z396" i="9"/>
  <c r="Y396" i="9"/>
  <c r="G396" i="9"/>
  <c r="AD395" i="9"/>
  <c r="AC395" i="9"/>
  <c r="AB395" i="9"/>
  <c r="AA395" i="9"/>
  <c r="Z395" i="9"/>
  <c r="Y395" i="9"/>
  <c r="G395" i="9"/>
  <c r="AD394" i="9"/>
  <c r="AC394" i="9"/>
  <c r="AB394" i="9"/>
  <c r="AA394" i="9"/>
  <c r="Z394" i="9"/>
  <c r="Y394" i="9"/>
  <c r="G394" i="9"/>
  <c r="AD393" i="9"/>
  <c r="AC393" i="9"/>
  <c r="AB393" i="9"/>
  <c r="AA393" i="9"/>
  <c r="Z393" i="9"/>
  <c r="Y393" i="9"/>
  <c r="G393" i="9"/>
  <c r="AD392" i="9"/>
  <c r="AC392" i="9"/>
  <c r="AB392" i="9"/>
  <c r="AA392" i="9"/>
  <c r="Z392" i="9"/>
  <c r="Y392" i="9"/>
  <c r="G392" i="9"/>
  <c r="AD391" i="9"/>
  <c r="AC391" i="9"/>
  <c r="AB391" i="9"/>
  <c r="AA391" i="9"/>
  <c r="Z391" i="9"/>
  <c r="Y391" i="9"/>
  <c r="G391" i="9"/>
  <c r="AD390" i="9"/>
  <c r="AC390" i="9"/>
  <c r="AB390" i="9"/>
  <c r="AA390" i="9"/>
  <c r="Z390" i="9"/>
  <c r="Y390" i="9"/>
  <c r="G390" i="9"/>
  <c r="AD389" i="9"/>
  <c r="AC389" i="9"/>
  <c r="AB389" i="9"/>
  <c r="AA389" i="9"/>
  <c r="Z389" i="9"/>
  <c r="Y389" i="9"/>
  <c r="G389" i="9"/>
  <c r="AD388" i="9"/>
  <c r="AC388" i="9"/>
  <c r="AB388" i="9"/>
  <c r="AA388" i="9"/>
  <c r="Z388" i="9"/>
  <c r="Y388" i="9"/>
  <c r="G388" i="9"/>
  <c r="AD387" i="9"/>
  <c r="AC387" i="9"/>
  <c r="AB387" i="9"/>
  <c r="AA387" i="9"/>
  <c r="Z387" i="9"/>
  <c r="Y387" i="9"/>
  <c r="G387" i="9"/>
  <c r="AD386" i="9"/>
  <c r="AC386" i="9"/>
  <c r="AB386" i="9"/>
  <c r="AA386" i="9"/>
  <c r="Z386" i="9"/>
  <c r="Y386" i="9"/>
  <c r="G386" i="9"/>
  <c r="AD385" i="9"/>
  <c r="AC385" i="9"/>
  <c r="AB385" i="9"/>
  <c r="AA385" i="9"/>
  <c r="Z385" i="9"/>
  <c r="Y385" i="9"/>
  <c r="G385" i="9"/>
  <c r="AD384" i="9"/>
  <c r="AC384" i="9"/>
  <c r="AB384" i="9"/>
  <c r="AA384" i="9"/>
  <c r="Z384" i="9"/>
  <c r="Y384" i="9"/>
  <c r="G384" i="9"/>
  <c r="AD383" i="9"/>
  <c r="AC383" i="9"/>
  <c r="AB383" i="9"/>
  <c r="AA383" i="9"/>
  <c r="Z383" i="9"/>
  <c r="Y383" i="9"/>
  <c r="G383" i="9"/>
  <c r="AD382" i="9"/>
  <c r="AC382" i="9"/>
  <c r="AB382" i="9"/>
  <c r="AA382" i="9"/>
  <c r="Z382" i="9"/>
  <c r="Y382" i="9"/>
  <c r="G382" i="9"/>
  <c r="AD381" i="9"/>
  <c r="AC381" i="9"/>
  <c r="AB381" i="9"/>
  <c r="AA381" i="9"/>
  <c r="Z381" i="9"/>
  <c r="Y381" i="9"/>
  <c r="G381" i="9"/>
  <c r="AD380" i="9"/>
  <c r="AC380" i="9"/>
  <c r="AB380" i="9"/>
  <c r="AA380" i="9"/>
  <c r="Z380" i="9"/>
  <c r="Y380" i="9"/>
  <c r="G380" i="9"/>
  <c r="AD379" i="9"/>
  <c r="AC379" i="9"/>
  <c r="AB379" i="9"/>
  <c r="AA379" i="9"/>
  <c r="Z379" i="9"/>
  <c r="Y379" i="9"/>
  <c r="G379" i="9"/>
  <c r="AD378" i="9"/>
  <c r="AC378" i="9"/>
  <c r="AB378" i="9"/>
  <c r="AA378" i="9"/>
  <c r="Z378" i="9"/>
  <c r="Y378" i="9"/>
  <c r="G378" i="9"/>
  <c r="AD377" i="9"/>
  <c r="AC377" i="9"/>
  <c r="AB377" i="9"/>
  <c r="AA377" i="9"/>
  <c r="Z377" i="9"/>
  <c r="Y377" i="9"/>
  <c r="G377" i="9"/>
  <c r="AD376" i="9"/>
  <c r="AC376" i="9"/>
  <c r="AB376" i="9"/>
  <c r="AA376" i="9"/>
  <c r="Z376" i="9"/>
  <c r="Y376" i="9"/>
  <c r="G376" i="9"/>
  <c r="AD375" i="9"/>
  <c r="AC375" i="9"/>
  <c r="AB375" i="9"/>
  <c r="AA375" i="9"/>
  <c r="Z375" i="9"/>
  <c r="Y375" i="9"/>
  <c r="G375" i="9"/>
  <c r="AD374" i="9"/>
  <c r="AC374" i="9"/>
  <c r="AB374" i="9"/>
  <c r="AA374" i="9"/>
  <c r="Z374" i="9"/>
  <c r="Y374" i="9"/>
  <c r="G374" i="9"/>
  <c r="AD373" i="9"/>
  <c r="AC373" i="9"/>
  <c r="AB373" i="9"/>
  <c r="AA373" i="9"/>
  <c r="Z373" i="9"/>
  <c r="Y373" i="9"/>
  <c r="G373" i="9"/>
  <c r="AD372" i="9"/>
  <c r="AC372" i="9"/>
  <c r="AB372" i="9"/>
  <c r="AA372" i="9"/>
  <c r="Z372" i="9"/>
  <c r="Y372" i="9"/>
  <c r="G372" i="9"/>
  <c r="AD371" i="9"/>
  <c r="AC371" i="9"/>
  <c r="AB371" i="9"/>
  <c r="AA371" i="9"/>
  <c r="Z371" i="9"/>
  <c r="Y371" i="9"/>
  <c r="G371" i="9"/>
  <c r="AD370" i="9"/>
  <c r="AC370" i="9"/>
  <c r="AB370" i="9"/>
  <c r="AA370" i="9"/>
  <c r="Z370" i="9"/>
  <c r="Y370" i="9"/>
  <c r="G370" i="9"/>
  <c r="AD369" i="9"/>
  <c r="AC369" i="9"/>
  <c r="AB369" i="9"/>
  <c r="AA369" i="9"/>
  <c r="Z369" i="9"/>
  <c r="Y369" i="9"/>
  <c r="G369" i="9"/>
  <c r="AD368" i="9"/>
  <c r="AC368" i="9"/>
  <c r="AB368" i="9"/>
  <c r="AA368" i="9"/>
  <c r="Z368" i="9"/>
  <c r="Y368" i="9"/>
  <c r="G368" i="9"/>
  <c r="AD367" i="9"/>
  <c r="AC367" i="9"/>
  <c r="AB367" i="9"/>
  <c r="AA367" i="9"/>
  <c r="Z367" i="9"/>
  <c r="Y367" i="9"/>
  <c r="G367" i="9"/>
  <c r="AD366" i="9"/>
  <c r="AC366" i="9"/>
  <c r="AB366" i="9"/>
  <c r="AA366" i="9"/>
  <c r="Z366" i="9"/>
  <c r="Y366" i="9"/>
  <c r="G366" i="9"/>
  <c r="AD365" i="9"/>
  <c r="AC365" i="9"/>
  <c r="AB365" i="9"/>
  <c r="AA365" i="9"/>
  <c r="Z365" i="9"/>
  <c r="Y365" i="9"/>
  <c r="G365" i="9"/>
  <c r="AD364" i="9"/>
  <c r="AC364" i="9"/>
  <c r="AB364" i="9"/>
  <c r="AA364" i="9"/>
  <c r="Z364" i="9"/>
  <c r="Y364" i="9"/>
  <c r="G364" i="9"/>
  <c r="AD363" i="9"/>
  <c r="AC363" i="9"/>
  <c r="AB363" i="9"/>
  <c r="AA363" i="9"/>
  <c r="Z363" i="9"/>
  <c r="Y363" i="9"/>
  <c r="G363" i="9"/>
  <c r="AD362" i="9"/>
  <c r="AC362" i="9"/>
  <c r="AB362" i="9"/>
  <c r="AA362" i="9"/>
  <c r="Z362" i="9"/>
  <c r="Y362" i="9"/>
  <c r="G362" i="9"/>
  <c r="AD361" i="9"/>
  <c r="AC361" i="9"/>
  <c r="AB361" i="9"/>
  <c r="AA361" i="9"/>
  <c r="Z361" i="9"/>
  <c r="Y361" i="9"/>
  <c r="G361" i="9"/>
  <c r="AD360" i="9"/>
  <c r="AC360" i="9"/>
  <c r="AB360" i="9"/>
  <c r="AA360" i="9"/>
  <c r="Z360" i="9"/>
  <c r="Y360" i="9"/>
  <c r="G360" i="9"/>
  <c r="AD359" i="9"/>
  <c r="AC359" i="9"/>
  <c r="AB359" i="9"/>
  <c r="AA359" i="9"/>
  <c r="Z359" i="9"/>
  <c r="Y359" i="9"/>
  <c r="G359" i="9"/>
  <c r="AD358" i="9"/>
  <c r="AC358" i="9"/>
  <c r="AB358" i="9"/>
  <c r="AA358" i="9"/>
  <c r="Z358" i="9"/>
  <c r="Y358" i="9"/>
  <c r="G358" i="9"/>
  <c r="AD357" i="9"/>
  <c r="AC357" i="9"/>
  <c r="AB357" i="9"/>
  <c r="AA357" i="9"/>
  <c r="Z357" i="9"/>
  <c r="Y357" i="9"/>
  <c r="G357" i="9"/>
  <c r="AD356" i="9"/>
  <c r="AC356" i="9"/>
  <c r="AB356" i="9"/>
  <c r="AA356" i="9"/>
  <c r="Z356" i="9"/>
  <c r="Y356" i="9"/>
  <c r="G356" i="9"/>
  <c r="AD355" i="9"/>
  <c r="AC355" i="9"/>
  <c r="AB355" i="9"/>
  <c r="AA355" i="9"/>
  <c r="Z355" i="9"/>
  <c r="Y355" i="9"/>
  <c r="G355" i="9"/>
  <c r="AD354" i="9"/>
  <c r="AC354" i="9"/>
  <c r="AB354" i="9"/>
  <c r="AA354" i="9"/>
  <c r="Z354" i="9"/>
  <c r="Y354" i="9"/>
  <c r="G354" i="9"/>
  <c r="AD353" i="9"/>
  <c r="AC353" i="9"/>
  <c r="AB353" i="9"/>
  <c r="AA353" i="9"/>
  <c r="Z353" i="9"/>
  <c r="Y353" i="9"/>
  <c r="G353" i="9"/>
  <c r="AD352" i="9"/>
  <c r="AC352" i="9"/>
  <c r="AB352" i="9"/>
  <c r="AA352" i="9"/>
  <c r="Z352" i="9"/>
  <c r="Y352" i="9"/>
  <c r="G352" i="9"/>
  <c r="AD351" i="9"/>
  <c r="AC351" i="9"/>
  <c r="AB351" i="9"/>
  <c r="AA351" i="9"/>
  <c r="Z351" i="9"/>
  <c r="Y351" i="9"/>
  <c r="G351" i="9"/>
  <c r="AD350" i="9"/>
  <c r="AC350" i="9"/>
  <c r="AB350" i="9"/>
  <c r="AA350" i="9"/>
  <c r="Z350" i="9"/>
  <c r="Y350" i="9"/>
  <c r="G350" i="9"/>
  <c r="AD349" i="9"/>
  <c r="AC349" i="9"/>
  <c r="AB349" i="9"/>
  <c r="AA349" i="9"/>
  <c r="Z349" i="9"/>
  <c r="Y349" i="9"/>
  <c r="G349" i="9"/>
  <c r="AD348" i="9"/>
  <c r="AC348" i="9"/>
  <c r="AB348" i="9"/>
  <c r="AA348" i="9"/>
  <c r="Z348" i="9"/>
  <c r="Y348" i="9"/>
  <c r="G348" i="9"/>
  <c r="AD347" i="9"/>
  <c r="AC347" i="9"/>
  <c r="AB347" i="9"/>
  <c r="AA347" i="9"/>
  <c r="Z347" i="9"/>
  <c r="Y347" i="9"/>
  <c r="G347" i="9"/>
  <c r="AD346" i="9"/>
  <c r="AC346" i="9"/>
  <c r="AB346" i="9"/>
  <c r="AA346" i="9"/>
  <c r="Z346" i="9"/>
  <c r="Y346" i="9"/>
  <c r="G346" i="9"/>
  <c r="AD345" i="9"/>
  <c r="AC345" i="9"/>
  <c r="AB345" i="9"/>
  <c r="AA345" i="9"/>
  <c r="Z345" i="9"/>
  <c r="Y345" i="9"/>
  <c r="G345" i="9"/>
  <c r="AD344" i="9"/>
  <c r="AC344" i="9"/>
  <c r="AB344" i="9"/>
  <c r="AA344" i="9"/>
  <c r="Z344" i="9"/>
  <c r="Y344" i="9"/>
  <c r="G344" i="9"/>
  <c r="AD343" i="9"/>
  <c r="AC343" i="9"/>
  <c r="AB343" i="9"/>
  <c r="AA343" i="9"/>
  <c r="Z343" i="9"/>
  <c r="Y343" i="9"/>
  <c r="G343" i="9"/>
  <c r="AD342" i="9"/>
  <c r="AC342" i="9"/>
  <c r="AB342" i="9"/>
  <c r="AA342" i="9"/>
  <c r="Z342" i="9"/>
  <c r="Y342" i="9"/>
  <c r="G342" i="9"/>
  <c r="AD341" i="9"/>
  <c r="AC341" i="9"/>
  <c r="AB341" i="9"/>
  <c r="AA341" i="9"/>
  <c r="Z341" i="9"/>
  <c r="Y341" i="9"/>
  <c r="G341" i="9"/>
  <c r="AD340" i="9"/>
  <c r="AC340" i="9"/>
  <c r="AB340" i="9"/>
  <c r="AA340" i="9"/>
  <c r="Z340" i="9"/>
  <c r="Y340" i="9"/>
  <c r="G340" i="9"/>
  <c r="AD339" i="9"/>
  <c r="AC339" i="9"/>
  <c r="AB339" i="9"/>
  <c r="AA339" i="9"/>
  <c r="Z339" i="9"/>
  <c r="Y339" i="9"/>
  <c r="G339" i="9"/>
  <c r="AD338" i="9"/>
  <c r="AC338" i="9"/>
  <c r="AB338" i="9"/>
  <c r="AA338" i="9"/>
  <c r="Z338" i="9"/>
  <c r="Y338" i="9"/>
  <c r="G338" i="9"/>
  <c r="AD337" i="9"/>
  <c r="AC337" i="9"/>
  <c r="AB337" i="9"/>
  <c r="AA337" i="9"/>
  <c r="Z337" i="9"/>
  <c r="Y337" i="9"/>
  <c r="G337" i="9"/>
  <c r="AD336" i="9"/>
  <c r="AC336" i="9"/>
  <c r="AB336" i="9"/>
  <c r="AA336" i="9"/>
  <c r="Z336" i="9"/>
  <c r="Y336" i="9"/>
  <c r="G336" i="9"/>
  <c r="AD335" i="9"/>
  <c r="AC335" i="9"/>
  <c r="AB335" i="9"/>
  <c r="AA335" i="9"/>
  <c r="Z335" i="9"/>
  <c r="Y335" i="9"/>
  <c r="G335" i="9"/>
  <c r="AD334" i="9"/>
  <c r="AC334" i="9"/>
  <c r="AB334" i="9"/>
  <c r="AA334" i="9"/>
  <c r="Z334" i="9"/>
  <c r="Y334" i="9"/>
  <c r="G334" i="9"/>
  <c r="AD333" i="9"/>
  <c r="AC333" i="9"/>
  <c r="AB333" i="9"/>
  <c r="AA333" i="9"/>
  <c r="Z333" i="9"/>
  <c r="Y333" i="9"/>
  <c r="G333" i="9"/>
  <c r="AD332" i="9"/>
  <c r="AC332" i="9"/>
  <c r="AB332" i="9"/>
  <c r="AA332" i="9"/>
  <c r="Z332" i="9"/>
  <c r="Y332" i="9"/>
  <c r="G332" i="9"/>
  <c r="AD331" i="9"/>
  <c r="AC331" i="9"/>
  <c r="AB331" i="9"/>
  <c r="AA331" i="9"/>
  <c r="Z331" i="9"/>
  <c r="Y331" i="9"/>
  <c r="G331" i="9"/>
  <c r="AD330" i="9"/>
  <c r="AC330" i="9"/>
  <c r="AB330" i="9"/>
  <c r="AA330" i="9"/>
  <c r="Z330" i="9"/>
  <c r="Y330" i="9"/>
  <c r="G330" i="9"/>
  <c r="AD329" i="9"/>
  <c r="AC329" i="9"/>
  <c r="AB329" i="9"/>
  <c r="AA329" i="9"/>
  <c r="Z329" i="9"/>
  <c r="Y329" i="9"/>
  <c r="G329" i="9"/>
  <c r="AD328" i="9"/>
  <c r="AC328" i="9"/>
  <c r="AB328" i="9"/>
  <c r="AA328" i="9"/>
  <c r="Z328" i="9"/>
  <c r="Y328" i="9"/>
  <c r="G328" i="9"/>
  <c r="AD327" i="9"/>
  <c r="AC327" i="9"/>
  <c r="AB327" i="9"/>
  <c r="AA327" i="9"/>
  <c r="Z327" i="9"/>
  <c r="Y327" i="9"/>
  <c r="G327" i="9"/>
  <c r="AD326" i="9"/>
  <c r="AC326" i="9"/>
  <c r="AB326" i="9"/>
  <c r="AA326" i="9"/>
  <c r="Z326" i="9"/>
  <c r="Y326" i="9"/>
  <c r="G326" i="9"/>
  <c r="AD325" i="9"/>
  <c r="AC325" i="9"/>
  <c r="AB325" i="9"/>
  <c r="AA325" i="9"/>
  <c r="Z325" i="9"/>
  <c r="Y325" i="9"/>
  <c r="G325" i="9"/>
  <c r="AD324" i="9"/>
  <c r="AC324" i="9"/>
  <c r="AB324" i="9"/>
  <c r="AA324" i="9"/>
  <c r="Z324" i="9"/>
  <c r="Y324" i="9"/>
  <c r="G324" i="9"/>
  <c r="AD323" i="9"/>
  <c r="AC323" i="9"/>
  <c r="AB323" i="9"/>
  <c r="AA323" i="9"/>
  <c r="Z323" i="9"/>
  <c r="Y323" i="9"/>
  <c r="G323" i="9"/>
  <c r="AD322" i="9"/>
  <c r="AC322" i="9"/>
  <c r="AB322" i="9"/>
  <c r="AA322" i="9"/>
  <c r="Z322" i="9"/>
  <c r="Y322" i="9"/>
  <c r="G322" i="9"/>
  <c r="AD321" i="9"/>
  <c r="AC321" i="9"/>
  <c r="AB321" i="9"/>
  <c r="AA321" i="9"/>
  <c r="Z321" i="9"/>
  <c r="Y321" i="9"/>
  <c r="G321" i="9"/>
  <c r="AD320" i="9"/>
  <c r="AC320" i="9"/>
  <c r="AB320" i="9"/>
  <c r="AA320" i="9"/>
  <c r="Z320" i="9"/>
  <c r="Y320" i="9"/>
  <c r="G320" i="9"/>
  <c r="AD319" i="9"/>
  <c r="AC319" i="9"/>
  <c r="AB319" i="9"/>
  <c r="AA319" i="9"/>
  <c r="Z319" i="9"/>
  <c r="Y319" i="9"/>
  <c r="G319" i="9"/>
  <c r="AD318" i="9"/>
  <c r="AC318" i="9"/>
  <c r="AB318" i="9"/>
  <c r="AA318" i="9"/>
  <c r="Z318" i="9"/>
  <c r="Y318" i="9"/>
  <c r="G318" i="9"/>
  <c r="AD317" i="9"/>
  <c r="AC317" i="9"/>
  <c r="AB317" i="9"/>
  <c r="AA317" i="9"/>
  <c r="Z317" i="9"/>
  <c r="Y317" i="9"/>
  <c r="G317" i="9"/>
  <c r="AD316" i="9"/>
  <c r="AC316" i="9"/>
  <c r="AB316" i="9"/>
  <c r="AA316" i="9"/>
  <c r="Z316" i="9"/>
  <c r="Y316" i="9"/>
  <c r="G316" i="9"/>
  <c r="AD315" i="9"/>
  <c r="AC315" i="9"/>
  <c r="AB315" i="9"/>
  <c r="AA315" i="9"/>
  <c r="Z315" i="9"/>
  <c r="Y315" i="9"/>
  <c r="G315" i="9"/>
  <c r="AD314" i="9"/>
  <c r="AC314" i="9"/>
  <c r="AB314" i="9"/>
  <c r="AA314" i="9"/>
  <c r="Z314" i="9"/>
  <c r="Y314" i="9"/>
  <c r="G314" i="9"/>
  <c r="AD313" i="9"/>
  <c r="AC313" i="9"/>
  <c r="AB313" i="9"/>
  <c r="AA313" i="9"/>
  <c r="Z313" i="9"/>
  <c r="Y313" i="9"/>
  <c r="G313" i="9"/>
  <c r="AD312" i="9"/>
  <c r="AC312" i="9"/>
  <c r="AB312" i="9"/>
  <c r="AA312" i="9"/>
  <c r="Z312" i="9"/>
  <c r="Y312" i="9"/>
  <c r="G312" i="9"/>
  <c r="AD311" i="9"/>
  <c r="AC311" i="9"/>
  <c r="AB311" i="9"/>
  <c r="AA311" i="9"/>
  <c r="Z311" i="9"/>
  <c r="Y311" i="9"/>
  <c r="G311" i="9"/>
  <c r="AD310" i="9"/>
  <c r="AC310" i="9"/>
  <c r="AB310" i="9"/>
  <c r="AA310" i="9"/>
  <c r="Z310" i="9"/>
  <c r="Y310" i="9"/>
  <c r="G310" i="9"/>
  <c r="AD309" i="9"/>
  <c r="AC309" i="9"/>
  <c r="AB309" i="9"/>
  <c r="AA309" i="9"/>
  <c r="Z309" i="9"/>
  <c r="Y309" i="9"/>
  <c r="G309" i="9"/>
  <c r="AD308" i="9"/>
  <c r="AC308" i="9"/>
  <c r="AB308" i="9"/>
  <c r="AA308" i="9"/>
  <c r="Z308" i="9"/>
  <c r="Y308" i="9"/>
  <c r="G308" i="9"/>
  <c r="AD307" i="9"/>
  <c r="AC307" i="9"/>
  <c r="AB307" i="9"/>
  <c r="AA307" i="9"/>
  <c r="Z307" i="9"/>
  <c r="Y307" i="9"/>
  <c r="G307" i="9"/>
  <c r="AD306" i="9"/>
  <c r="AC306" i="9"/>
  <c r="AB306" i="9"/>
  <c r="AA306" i="9"/>
  <c r="Z306" i="9"/>
  <c r="Y306" i="9"/>
  <c r="G306" i="9"/>
  <c r="AD305" i="9"/>
  <c r="AC305" i="9"/>
  <c r="AB305" i="9"/>
  <c r="AA305" i="9"/>
  <c r="Z305" i="9"/>
  <c r="Y305" i="9"/>
  <c r="G305" i="9"/>
  <c r="AD304" i="9"/>
  <c r="AC304" i="9"/>
  <c r="AB304" i="9"/>
  <c r="AA304" i="9"/>
  <c r="Z304" i="9"/>
  <c r="Y304" i="9"/>
  <c r="G304" i="9"/>
  <c r="AD303" i="9"/>
  <c r="AC303" i="9"/>
  <c r="AB303" i="9"/>
  <c r="AA303" i="9"/>
  <c r="Z303" i="9"/>
  <c r="Y303" i="9"/>
  <c r="G303" i="9"/>
  <c r="AD302" i="9"/>
  <c r="AC302" i="9"/>
  <c r="AB302" i="9"/>
  <c r="AA302" i="9"/>
  <c r="Z302" i="9"/>
  <c r="Y302" i="9"/>
  <c r="G302" i="9"/>
  <c r="AD301" i="9"/>
  <c r="AC301" i="9"/>
  <c r="AB301" i="9"/>
  <c r="AA301" i="9"/>
  <c r="Z301" i="9"/>
  <c r="Y301" i="9"/>
  <c r="G301" i="9"/>
  <c r="AD300" i="9"/>
  <c r="AC300" i="9"/>
  <c r="AB300" i="9"/>
  <c r="AA300" i="9"/>
  <c r="Z300" i="9"/>
  <c r="Y300" i="9"/>
  <c r="G300" i="9"/>
  <c r="AD299" i="9"/>
  <c r="AC299" i="9"/>
  <c r="AB299" i="9"/>
  <c r="AA299" i="9"/>
  <c r="Z299" i="9"/>
  <c r="Y299" i="9"/>
  <c r="G299" i="9"/>
  <c r="AD298" i="9"/>
  <c r="AC298" i="9"/>
  <c r="AB298" i="9"/>
  <c r="AA298" i="9"/>
  <c r="Z298" i="9"/>
  <c r="Y298" i="9"/>
  <c r="G298" i="9"/>
  <c r="AD297" i="9"/>
  <c r="AC297" i="9"/>
  <c r="AB297" i="9"/>
  <c r="AA297" i="9"/>
  <c r="Z297" i="9"/>
  <c r="Y297" i="9"/>
  <c r="G297" i="9"/>
  <c r="AD296" i="9"/>
  <c r="AC296" i="9"/>
  <c r="AB296" i="9"/>
  <c r="AA296" i="9"/>
  <c r="Z296" i="9"/>
  <c r="Y296" i="9"/>
  <c r="G296" i="9"/>
  <c r="AD295" i="9"/>
  <c r="AC295" i="9"/>
  <c r="AB295" i="9"/>
  <c r="AA295" i="9"/>
  <c r="Z295" i="9"/>
  <c r="Y295" i="9"/>
  <c r="G295" i="9"/>
  <c r="AD294" i="9"/>
  <c r="AC294" i="9"/>
  <c r="AB294" i="9"/>
  <c r="AA294" i="9"/>
  <c r="Z294" i="9"/>
  <c r="Y294" i="9"/>
  <c r="G294" i="9"/>
  <c r="AD293" i="9"/>
  <c r="AC293" i="9"/>
  <c r="AB293" i="9"/>
  <c r="AA293" i="9"/>
  <c r="Z293" i="9"/>
  <c r="Y293" i="9"/>
  <c r="G293" i="9"/>
  <c r="AD292" i="9"/>
  <c r="AC292" i="9"/>
  <c r="AB292" i="9"/>
  <c r="AA292" i="9"/>
  <c r="Z292" i="9"/>
  <c r="Y292" i="9"/>
  <c r="G292" i="9"/>
  <c r="AD291" i="9"/>
  <c r="AC291" i="9"/>
  <c r="AB291" i="9"/>
  <c r="AA291" i="9"/>
  <c r="Z291" i="9"/>
  <c r="Y291" i="9"/>
  <c r="G291" i="9"/>
  <c r="AD290" i="9"/>
  <c r="AC290" i="9"/>
  <c r="AB290" i="9"/>
  <c r="AA290" i="9"/>
  <c r="Z290" i="9"/>
  <c r="Y290" i="9"/>
  <c r="G290" i="9"/>
  <c r="AD289" i="9"/>
  <c r="AC289" i="9"/>
  <c r="AB289" i="9"/>
  <c r="AA289" i="9"/>
  <c r="Z289" i="9"/>
  <c r="Y289" i="9"/>
  <c r="G289" i="9"/>
  <c r="AD288" i="9"/>
  <c r="AC288" i="9"/>
  <c r="AB288" i="9"/>
  <c r="AA288" i="9"/>
  <c r="Z288" i="9"/>
  <c r="Y288" i="9"/>
  <c r="G288" i="9"/>
  <c r="AD287" i="9"/>
  <c r="AC287" i="9"/>
  <c r="AB287" i="9"/>
  <c r="AA287" i="9"/>
  <c r="Z287" i="9"/>
  <c r="Y287" i="9"/>
  <c r="G287" i="9"/>
  <c r="AD286" i="9"/>
  <c r="AC286" i="9"/>
  <c r="AB286" i="9"/>
  <c r="AA286" i="9"/>
  <c r="Z286" i="9"/>
  <c r="Y286" i="9"/>
  <c r="G286" i="9"/>
  <c r="AD285" i="9"/>
  <c r="AC285" i="9"/>
  <c r="AB285" i="9"/>
  <c r="AA285" i="9"/>
  <c r="Z285" i="9"/>
  <c r="Y285" i="9"/>
  <c r="G285" i="9"/>
  <c r="AD284" i="9"/>
  <c r="AC284" i="9"/>
  <c r="AB284" i="9"/>
  <c r="AA284" i="9"/>
  <c r="Z284" i="9"/>
  <c r="Y284" i="9"/>
  <c r="G284" i="9"/>
  <c r="AD283" i="9"/>
  <c r="AC283" i="9"/>
  <c r="AB283" i="9"/>
  <c r="AA283" i="9"/>
  <c r="Z283" i="9"/>
  <c r="Y283" i="9"/>
  <c r="G283" i="9"/>
  <c r="AD282" i="9"/>
  <c r="AC282" i="9"/>
  <c r="AB282" i="9"/>
  <c r="AA282" i="9"/>
  <c r="Z282" i="9"/>
  <c r="Y282" i="9"/>
  <c r="G282" i="9"/>
  <c r="AD281" i="9"/>
  <c r="AC281" i="9"/>
  <c r="AB281" i="9"/>
  <c r="AA281" i="9"/>
  <c r="Z281" i="9"/>
  <c r="Y281" i="9"/>
  <c r="G281" i="9"/>
  <c r="AD280" i="9"/>
  <c r="AC280" i="9"/>
  <c r="AB280" i="9"/>
  <c r="AA280" i="9"/>
  <c r="Z280" i="9"/>
  <c r="Y280" i="9"/>
  <c r="G280" i="9"/>
  <c r="AD279" i="9"/>
  <c r="AC279" i="9"/>
  <c r="AB279" i="9"/>
  <c r="AA279" i="9"/>
  <c r="Z279" i="9"/>
  <c r="Y279" i="9"/>
  <c r="G279" i="9"/>
  <c r="AD278" i="9"/>
  <c r="AC278" i="9"/>
  <c r="AB278" i="9"/>
  <c r="AA278" i="9"/>
  <c r="Z278" i="9"/>
  <c r="Y278" i="9"/>
  <c r="G278" i="9"/>
  <c r="AD277" i="9"/>
  <c r="AC277" i="9"/>
  <c r="AB277" i="9"/>
  <c r="AA277" i="9"/>
  <c r="Z277" i="9"/>
  <c r="Y277" i="9"/>
  <c r="G277" i="9"/>
  <c r="AD276" i="9"/>
  <c r="AC276" i="9"/>
  <c r="AB276" i="9"/>
  <c r="AA276" i="9"/>
  <c r="Z276" i="9"/>
  <c r="Y276" i="9"/>
  <c r="G276" i="9"/>
  <c r="AD275" i="9"/>
  <c r="AC275" i="9"/>
  <c r="AB275" i="9"/>
  <c r="AA275" i="9"/>
  <c r="Z275" i="9"/>
  <c r="Y275" i="9"/>
  <c r="G275" i="9"/>
  <c r="AD274" i="9"/>
  <c r="AC274" i="9"/>
  <c r="AB274" i="9"/>
  <c r="AA274" i="9"/>
  <c r="Z274" i="9"/>
  <c r="Y274" i="9"/>
  <c r="G274" i="9"/>
  <c r="AD273" i="9"/>
  <c r="AC273" i="9"/>
  <c r="AB273" i="9"/>
  <c r="AA273" i="9"/>
  <c r="Z273" i="9"/>
  <c r="Y273" i="9"/>
  <c r="G273" i="9"/>
  <c r="AD272" i="9"/>
  <c r="AC272" i="9"/>
  <c r="AB272" i="9"/>
  <c r="AA272" i="9"/>
  <c r="Z272" i="9"/>
  <c r="Y272" i="9"/>
  <c r="G272" i="9"/>
  <c r="AD271" i="9"/>
  <c r="AC271" i="9"/>
  <c r="AB271" i="9"/>
  <c r="AA271" i="9"/>
  <c r="Z271" i="9"/>
  <c r="Y271" i="9"/>
  <c r="G271" i="9"/>
  <c r="AD270" i="9"/>
  <c r="AC270" i="9"/>
  <c r="AB270" i="9"/>
  <c r="AA270" i="9"/>
  <c r="Z270" i="9"/>
  <c r="Y270" i="9"/>
  <c r="G270" i="9"/>
  <c r="AD269" i="9"/>
  <c r="AC269" i="9"/>
  <c r="AB269" i="9"/>
  <c r="AA269" i="9"/>
  <c r="Z269" i="9"/>
  <c r="Y269" i="9"/>
  <c r="G269" i="9"/>
  <c r="AD268" i="9"/>
  <c r="AC268" i="9"/>
  <c r="AB268" i="9"/>
  <c r="AA268" i="9"/>
  <c r="Z268" i="9"/>
  <c r="Y268" i="9"/>
  <c r="G268" i="9"/>
  <c r="AD267" i="9"/>
  <c r="AC267" i="9"/>
  <c r="AB267" i="9"/>
  <c r="AA267" i="9"/>
  <c r="Z267" i="9"/>
  <c r="Y267" i="9"/>
  <c r="G267" i="9"/>
  <c r="AD266" i="9"/>
  <c r="AC266" i="9"/>
  <c r="AB266" i="9"/>
  <c r="AA266" i="9"/>
  <c r="Z266" i="9"/>
  <c r="Y266" i="9"/>
  <c r="G266" i="9"/>
  <c r="AD265" i="9"/>
  <c r="AC265" i="9"/>
  <c r="AB265" i="9"/>
  <c r="AA265" i="9"/>
  <c r="Z265" i="9"/>
  <c r="Y265" i="9"/>
  <c r="G265" i="9"/>
  <c r="AD264" i="9"/>
  <c r="AC264" i="9"/>
  <c r="AB264" i="9"/>
  <c r="AA264" i="9"/>
  <c r="Z264" i="9"/>
  <c r="Y264" i="9"/>
  <c r="G264" i="9"/>
  <c r="AD263" i="9"/>
  <c r="AC263" i="9"/>
  <c r="AB263" i="9"/>
  <c r="AA263" i="9"/>
  <c r="Z263" i="9"/>
  <c r="Y263" i="9"/>
  <c r="G263" i="9"/>
  <c r="AD262" i="9"/>
  <c r="AC262" i="9"/>
  <c r="AB262" i="9"/>
  <c r="AA262" i="9"/>
  <c r="Z262" i="9"/>
  <c r="Y262" i="9"/>
  <c r="G262" i="9"/>
  <c r="AD261" i="9"/>
  <c r="AC261" i="9"/>
  <c r="AB261" i="9"/>
  <c r="AA261" i="9"/>
  <c r="Z261" i="9"/>
  <c r="Y261" i="9"/>
  <c r="G261" i="9"/>
  <c r="AD260" i="9"/>
  <c r="AC260" i="9"/>
  <c r="AB260" i="9"/>
  <c r="AA260" i="9"/>
  <c r="Z260" i="9"/>
  <c r="Y260" i="9"/>
  <c r="G260" i="9"/>
  <c r="AD259" i="9"/>
  <c r="AC259" i="9"/>
  <c r="AB259" i="9"/>
  <c r="AA259" i="9"/>
  <c r="Z259" i="9"/>
  <c r="Y259" i="9"/>
  <c r="G259" i="9"/>
  <c r="AD258" i="9"/>
  <c r="AC258" i="9"/>
  <c r="AB258" i="9"/>
  <c r="AA258" i="9"/>
  <c r="Z258" i="9"/>
  <c r="Y258" i="9"/>
  <c r="G258" i="9"/>
  <c r="AD257" i="9"/>
  <c r="AC257" i="9"/>
  <c r="AB257" i="9"/>
  <c r="AA257" i="9"/>
  <c r="Z257" i="9"/>
  <c r="Y257" i="9"/>
  <c r="G257" i="9"/>
  <c r="AD256" i="9"/>
  <c r="AC256" i="9"/>
  <c r="AB256" i="9"/>
  <c r="AA256" i="9"/>
  <c r="Z256" i="9"/>
  <c r="Y256" i="9"/>
  <c r="G256" i="9"/>
  <c r="AD255" i="9"/>
  <c r="AC255" i="9"/>
  <c r="AB255" i="9"/>
  <c r="AA255" i="9"/>
  <c r="Z255" i="9"/>
  <c r="Y255" i="9"/>
  <c r="G255" i="9"/>
  <c r="AD254" i="9"/>
  <c r="AC254" i="9"/>
  <c r="AB254" i="9"/>
  <c r="AA254" i="9"/>
  <c r="Z254" i="9"/>
  <c r="Y254" i="9"/>
  <c r="G254" i="9"/>
  <c r="AD253" i="9"/>
  <c r="AC253" i="9"/>
  <c r="AB253" i="9"/>
  <c r="AA253" i="9"/>
  <c r="Z253" i="9"/>
  <c r="Y253" i="9"/>
  <c r="G253" i="9"/>
  <c r="AD252" i="9"/>
  <c r="AC252" i="9"/>
  <c r="AB252" i="9"/>
  <c r="AA252" i="9"/>
  <c r="Z252" i="9"/>
  <c r="Y252" i="9"/>
  <c r="G252" i="9"/>
  <c r="AD251" i="9"/>
  <c r="AC251" i="9"/>
  <c r="AB251" i="9"/>
  <c r="AA251" i="9"/>
  <c r="Z251" i="9"/>
  <c r="Y251" i="9"/>
  <c r="G251" i="9"/>
  <c r="AD250" i="9"/>
  <c r="AC250" i="9"/>
  <c r="AB250" i="9"/>
  <c r="AA250" i="9"/>
  <c r="Z250" i="9"/>
  <c r="Y250" i="9"/>
  <c r="G250" i="9"/>
  <c r="AD249" i="9"/>
  <c r="AC249" i="9"/>
  <c r="AB249" i="9"/>
  <c r="AA249" i="9"/>
  <c r="Z249" i="9"/>
  <c r="Y249" i="9"/>
  <c r="G249" i="9"/>
  <c r="AD248" i="9"/>
  <c r="AC248" i="9"/>
  <c r="AB248" i="9"/>
  <c r="AA248" i="9"/>
  <c r="Z248" i="9"/>
  <c r="Y248" i="9"/>
  <c r="G248" i="9"/>
  <c r="AD247" i="9"/>
  <c r="AC247" i="9"/>
  <c r="AB247" i="9"/>
  <c r="AA247" i="9"/>
  <c r="Z247" i="9"/>
  <c r="Y247" i="9"/>
  <c r="G247" i="9"/>
  <c r="AD246" i="9"/>
  <c r="AC246" i="9"/>
  <c r="AB246" i="9"/>
  <c r="AA246" i="9"/>
  <c r="Z246" i="9"/>
  <c r="Y246" i="9"/>
  <c r="G246" i="9"/>
  <c r="AD245" i="9"/>
  <c r="AC245" i="9"/>
  <c r="AB245" i="9"/>
  <c r="AA245" i="9"/>
  <c r="Z245" i="9"/>
  <c r="Y245" i="9"/>
  <c r="S245" i="9"/>
  <c r="T245" i="9" s="1"/>
  <c r="U245" i="9" s="1"/>
  <c r="V245" i="9" s="1"/>
  <c r="R245" i="9"/>
  <c r="G245" i="9"/>
  <c r="AD244" i="9"/>
  <c r="AC244" i="9"/>
  <c r="AB244" i="9"/>
  <c r="AA244" i="9"/>
  <c r="Z244" i="9"/>
  <c r="Y244" i="9"/>
  <c r="G244" i="9"/>
  <c r="AD243" i="9"/>
  <c r="AC243" i="9"/>
  <c r="AB243" i="9"/>
  <c r="AA243" i="9"/>
  <c r="Z243" i="9"/>
  <c r="Y243" i="9"/>
  <c r="G243" i="9"/>
  <c r="AD242" i="9"/>
  <c r="AC242" i="9"/>
  <c r="AB242" i="9"/>
  <c r="AA242" i="9"/>
  <c r="Z242" i="9"/>
  <c r="Y242" i="9"/>
  <c r="G242" i="9"/>
  <c r="AD241" i="9"/>
  <c r="AC241" i="9"/>
  <c r="AB241" i="9"/>
  <c r="AA241" i="9"/>
  <c r="Z241" i="9"/>
  <c r="Y241" i="9"/>
  <c r="G241" i="9"/>
  <c r="AD240" i="9"/>
  <c r="AC240" i="9"/>
  <c r="AB240" i="9"/>
  <c r="AA240" i="9"/>
  <c r="Z240" i="9"/>
  <c r="Y240" i="9"/>
  <c r="G240" i="9"/>
  <c r="AD239" i="9"/>
  <c r="AC239" i="9"/>
  <c r="AB239" i="9"/>
  <c r="AA239" i="9"/>
  <c r="Z239" i="9"/>
  <c r="Y239" i="9"/>
  <c r="G239" i="9"/>
  <c r="AD238" i="9"/>
  <c r="AC238" i="9"/>
  <c r="AB238" i="9"/>
  <c r="AA238" i="9"/>
  <c r="Z238" i="9"/>
  <c r="Y238" i="9"/>
  <c r="G238" i="9"/>
  <c r="AD237" i="9"/>
  <c r="AC237" i="9"/>
  <c r="AB237" i="9"/>
  <c r="AA237" i="9"/>
  <c r="Z237" i="9"/>
  <c r="Y237" i="9"/>
  <c r="G237" i="9"/>
  <c r="AD236" i="9"/>
  <c r="AC236" i="9"/>
  <c r="AB236" i="9"/>
  <c r="AA236" i="9"/>
  <c r="Z236" i="9"/>
  <c r="Y236" i="9"/>
  <c r="G236" i="9"/>
  <c r="AD235" i="9"/>
  <c r="AC235" i="9"/>
  <c r="AB235" i="9"/>
  <c r="AA235" i="9"/>
  <c r="Z235" i="9"/>
  <c r="Y235" i="9"/>
  <c r="G235" i="9"/>
  <c r="AD234" i="9"/>
  <c r="AC234" i="9"/>
  <c r="AB234" i="9"/>
  <c r="AA234" i="9"/>
  <c r="Z234" i="9"/>
  <c r="Y234" i="9"/>
  <c r="G234" i="9"/>
  <c r="AD233" i="9"/>
  <c r="AC233" i="9"/>
  <c r="AB233" i="9"/>
  <c r="AA233" i="9"/>
  <c r="Z233" i="9"/>
  <c r="Y233" i="9"/>
  <c r="G233" i="9"/>
  <c r="AD232" i="9"/>
  <c r="AC232" i="9"/>
  <c r="AB232" i="9"/>
  <c r="AA232" i="9"/>
  <c r="Z232" i="9"/>
  <c r="Y232" i="9"/>
  <c r="G232" i="9"/>
  <c r="AD231" i="9"/>
  <c r="AC231" i="9"/>
  <c r="AB231" i="9"/>
  <c r="AA231" i="9"/>
  <c r="Z231" i="9"/>
  <c r="Y231" i="9"/>
  <c r="G231" i="9"/>
  <c r="AD230" i="9"/>
  <c r="AC230" i="9"/>
  <c r="AB230" i="9"/>
  <c r="AA230" i="9"/>
  <c r="Z230" i="9"/>
  <c r="Y230" i="9"/>
  <c r="G230" i="9"/>
  <c r="AD229" i="9"/>
  <c r="AC229" i="9"/>
  <c r="AB229" i="9"/>
  <c r="AA229" i="9"/>
  <c r="Z229" i="9"/>
  <c r="Y229" i="9"/>
  <c r="G229" i="9"/>
  <c r="AD228" i="9"/>
  <c r="AC228" i="9"/>
  <c r="AB228" i="9"/>
  <c r="AA228" i="9"/>
  <c r="Z228" i="9"/>
  <c r="Y228" i="9"/>
  <c r="G228" i="9"/>
  <c r="AD227" i="9"/>
  <c r="AC227" i="9"/>
  <c r="AB227" i="9"/>
  <c r="AA227" i="9"/>
  <c r="Z227" i="9"/>
  <c r="Y227" i="9"/>
  <c r="G227" i="9"/>
  <c r="AD226" i="9"/>
  <c r="AC226" i="9"/>
  <c r="AB226" i="9"/>
  <c r="AA226" i="9"/>
  <c r="Z226" i="9"/>
  <c r="Y226" i="9"/>
  <c r="R226" i="9"/>
  <c r="S226" i="9" s="1"/>
  <c r="T226" i="9" s="1"/>
  <c r="U226" i="9" s="1"/>
  <c r="V226" i="9" s="1"/>
  <c r="G226" i="9"/>
  <c r="AD225" i="9"/>
  <c r="AC225" i="9"/>
  <c r="AB225" i="9"/>
  <c r="AA225" i="9"/>
  <c r="Z225" i="9"/>
  <c r="Y225" i="9"/>
  <c r="G225" i="9"/>
  <c r="AD224" i="9"/>
  <c r="AC224" i="9"/>
  <c r="AB224" i="9"/>
  <c r="AA224" i="9"/>
  <c r="Z224" i="9"/>
  <c r="Y224" i="9"/>
  <c r="G224" i="9"/>
  <c r="AD223" i="9"/>
  <c r="AC223" i="9"/>
  <c r="AB223" i="9"/>
  <c r="AA223" i="9"/>
  <c r="Z223" i="9"/>
  <c r="Y223" i="9"/>
  <c r="G223" i="9"/>
  <c r="AD222" i="9"/>
  <c r="AC222" i="9"/>
  <c r="AB222" i="9"/>
  <c r="AA222" i="9"/>
  <c r="Z222" i="9"/>
  <c r="Y222" i="9"/>
  <c r="G222" i="9"/>
  <c r="AD221" i="9"/>
  <c r="AC221" i="9"/>
  <c r="AB221" i="9"/>
  <c r="AA221" i="9"/>
  <c r="Z221" i="9"/>
  <c r="Y221" i="9"/>
  <c r="G221" i="9"/>
  <c r="AD220" i="9"/>
  <c r="AC220" i="9"/>
  <c r="AB220" i="9"/>
  <c r="AA220" i="9"/>
  <c r="Z220" i="9"/>
  <c r="Y220" i="9"/>
  <c r="G220" i="9"/>
  <c r="AD219" i="9"/>
  <c r="AC219" i="9"/>
  <c r="AB219" i="9"/>
  <c r="AA219" i="9"/>
  <c r="Z219" i="9"/>
  <c r="Y219" i="9"/>
  <c r="G219" i="9"/>
  <c r="AD218" i="9"/>
  <c r="AC218" i="9"/>
  <c r="AB218" i="9"/>
  <c r="AA218" i="9"/>
  <c r="Z218" i="9"/>
  <c r="Y218" i="9"/>
  <c r="G218" i="9"/>
  <c r="AD217" i="9"/>
  <c r="AC217" i="9"/>
  <c r="AB217" i="9"/>
  <c r="AA217" i="9"/>
  <c r="Z217" i="9"/>
  <c r="Y217" i="9"/>
  <c r="G217" i="9"/>
  <c r="AD216" i="9"/>
  <c r="AC216" i="9"/>
  <c r="AB216" i="9"/>
  <c r="AA216" i="9"/>
  <c r="Z216" i="9"/>
  <c r="Y216" i="9"/>
  <c r="G216" i="9"/>
  <c r="AD215" i="9"/>
  <c r="AC215" i="9"/>
  <c r="AB215" i="9"/>
  <c r="AA215" i="9"/>
  <c r="Z215" i="9"/>
  <c r="Y215" i="9"/>
  <c r="G215" i="9"/>
  <c r="AD214" i="9"/>
  <c r="AC214" i="9"/>
  <c r="AB214" i="9"/>
  <c r="AA214" i="9"/>
  <c r="Z214" i="9"/>
  <c r="Y214" i="9"/>
  <c r="G214" i="9"/>
  <c r="AD213" i="9"/>
  <c r="AC213" i="9"/>
  <c r="AB213" i="9"/>
  <c r="AA213" i="9"/>
  <c r="Z213" i="9"/>
  <c r="Y213" i="9"/>
  <c r="G213" i="9"/>
  <c r="AD212" i="9"/>
  <c r="AC212" i="9"/>
  <c r="AB212" i="9"/>
  <c r="AA212" i="9"/>
  <c r="Z212" i="9"/>
  <c r="Y212" i="9"/>
  <c r="G212" i="9"/>
  <c r="AD211" i="9"/>
  <c r="AC211" i="9"/>
  <c r="AB211" i="9"/>
  <c r="AA211" i="9"/>
  <c r="Z211" i="9"/>
  <c r="Y211" i="9"/>
  <c r="G211" i="9"/>
  <c r="AD210" i="9"/>
  <c r="AC210" i="9"/>
  <c r="AB210" i="9"/>
  <c r="AA210" i="9"/>
  <c r="Z210" i="9"/>
  <c r="Y210" i="9"/>
  <c r="G210" i="9"/>
  <c r="AD209" i="9"/>
  <c r="AC209" i="9"/>
  <c r="AB209" i="9"/>
  <c r="AA209" i="9"/>
  <c r="Z209" i="9"/>
  <c r="Y209" i="9"/>
  <c r="G209" i="9"/>
  <c r="AD208" i="9"/>
  <c r="AC208" i="9"/>
  <c r="AB208" i="9"/>
  <c r="AA208" i="9"/>
  <c r="Z208" i="9"/>
  <c r="Y208" i="9"/>
  <c r="G208" i="9"/>
  <c r="AD207" i="9"/>
  <c r="AC207" i="9"/>
  <c r="AB207" i="9"/>
  <c r="AA207" i="9"/>
  <c r="Z207" i="9"/>
  <c r="Y207" i="9"/>
  <c r="G207" i="9"/>
  <c r="AD206" i="9"/>
  <c r="AC206" i="9"/>
  <c r="AB206" i="9"/>
  <c r="AA206" i="9"/>
  <c r="Z206" i="9"/>
  <c r="Y206" i="9"/>
  <c r="G206" i="9"/>
  <c r="AD205" i="9"/>
  <c r="AC205" i="9"/>
  <c r="AB205" i="9"/>
  <c r="AA205" i="9"/>
  <c r="Z205" i="9"/>
  <c r="Y205" i="9"/>
  <c r="G205" i="9"/>
  <c r="AD204" i="9"/>
  <c r="AC204" i="9"/>
  <c r="AB204" i="9"/>
  <c r="AA204" i="9"/>
  <c r="Z204" i="9"/>
  <c r="Y204" i="9"/>
  <c r="G204" i="9"/>
  <c r="AD203" i="9"/>
  <c r="AC203" i="9"/>
  <c r="AB203" i="9"/>
  <c r="AA203" i="9"/>
  <c r="Z203" i="9"/>
  <c r="Y203" i="9"/>
  <c r="G203" i="9"/>
  <c r="AD202" i="9"/>
  <c r="AC202" i="9"/>
  <c r="AB202" i="9"/>
  <c r="AA202" i="9"/>
  <c r="Z202" i="9"/>
  <c r="Y202" i="9"/>
  <c r="G202" i="9"/>
  <c r="AD201" i="9"/>
  <c r="AC201" i="9"/>
  <c r="AB201" i="9"/>
  <c r="AA201" i="9"/>
  <c r="Z201" i="9"/>
  <c r="Y201" i="9"/>
  <c r="G201" i="9"/>
  <c r="AD200" i="9"/>
  <c r="AC200" i="9"/>
  <c r="AB200" i="9"/>
  <c r="AA200" i="9"/>
  <c r="Z200" i="9"/>
  <c r="Y200" i="9"/>
  <c r="G200" i="9"/>
  <c r="AD199" i="9"/>
  <c r="AC199" i="9"/>
  <c r="AB199" i="9"/>
  <c r="AA199" i="9"/>
  <c r="Z199" i="9"/>
  <c r="Y199" i="9"/>
  <c r="G199" i="9"/>
  <c r="AD198" i="9"/>
  <c r="AC198" i="9"/>
  <c r="AB198" i="9"/>
  <c r="AA198" i="9"/>
  <c r="Z198" i="9"/>
  <c r="Y198" i="9"/>
  <c r="G198" i="9"/>
  <c r="AD197" i="9"/>
  <c r="AC197" i="9"/>
  <c r="AB197" i="9"/>
  <c r="AA197" i="9"/>
  <c r="Z197" i="9"/>
  <c r="Y197" i="9"/>
  <c r="G197" i="9"/>
  <c r="AD196" i="9"/>
  <c r="AC196" i="9"/>
  <c r="AB196" i="9"/>
  <c r="AA196" i="9"/>
  <c r="Z196" i="9"/>
  <c r="Y196" i="9"/>
  <c r="G196" i="9"/>
  <c r="AD195" i="9"/>
  <c r="AC195" i="9"/>
  <c r="AB195" i="9"/>
  <c r="AA195" i="9"/>
  <c r="Z195" i="9"/>
  <c r="Y195" i="9"/>
  <c r="G195" i="9"/>
  <c r="AD194" i="9"/>
  <c r="AC194" i="9"/>
  <c r="AB194" i="9"/>
  <c r="AA194" i="9"/>
  <c r="Z194" i="9"/>
  <c r="Y194" i="9"/>
  <c r="G194" i="9"/>
  <c r="AD193" i="9"/>
  <c r="AC193" i="9"/>
  <c r="AB193" i="9"/>
  <c r="AA193" i="9"/>
  <c r="Z193" i="9"/>
  <c r="Y193" i="9"/>
  <c r="G193" i="9"/>
  <c r="AD192" i="9"/>
  <c r="AC192" i="9"/>
  <c r="AB192" i="9"/>
  <c r="AA192" i="9"/>
  <c r="Z192" i="9"/>
  <c r="Y192" i="9"/>
  <c r="G192" i="9"/>
  <c r="AD191" i="9"/>
  <c r="AC191" i="9"/>
  <c r="AB191" i="9"/>
  <c r="AA191" i="9"/>
  <c r="Z191" i="9"/>
  <c r="Y191" i="9"/>
  <c r="G191" i="9"/>
  <c r="AD190" i="9"/>
  <c r="AC190" i="9"/>
  <c r="AB190" i="9"/>
  <c r="AA190" i="9"/>
  <c r="Z190" i="9"/>
  <c r="Y190" i="9"/>
  <c r="G190" i="9"/>
  <c r="AD189" i="9"/>
  <c r="AC189" i="9"/>
  <c r="AB189" i="9"/>
  <c r="AA189" i="9"/>
  <c r="Z189" i="9"/>
  <c r="Y189" i="9"/>
  <c r="G189" i="9"/>
  <c r="AD188" i="9"/>
  <c r="AC188" i="9"/>
  <c r="AB188" i="9"/>
  <c r="AA188" i="9"/>
  <c r="Z188" i="9"/>
  <c r="Y188" i="9"/>
  <c r="G188" i="9"/>
  <c r="AD187" i="9"/>
  <c r="AC187" i="9"/>
  <c r="AB187" i="9"/>
  <c r="AA187" i="9"/>
  <c r="Z187" i="9"/>
  <c r="Y187" i="9"/>
  <c r="G187" i="9"/>
  <c r="AD186" i="9"/>
  <c r="AC186" i="9"/>
  <c r="AB186" i="9"/>
  <c r="AA186" i="9"/>
  <c r="Z186" i="9"/>
  <c r="Y186" i="9"/>
  <c r="G186" i="9"/>
  <c r="AD185" i="9"/>
  <c r="AC185" i="9"/>
  <c r="AB185" i="9"/>
  <c r="AA185" i="9"/>
  <c r="Z185" i="9"/>
  <c r="Y185" i="9"/>
  <c r="G185" i="9"/>
  <c r="AD184" i="9"/>
  <c r="AC184" i="9"/>
  <c r="AB184" i="9"/>
  <c r="AA184" i="9"/>
  <c r="Z184" i="9"/>
  <c r="Y184" i="9"/>
  <c r="G184" i="9"/>
  <c r="AD183" i="9"/>
  <c r="AC183" i="9"/>
  <c r="AB183" i="9"/>
  <c r="AA183" i="9"/>
  <c r="Z183" i="9"/>
  <c r="Y183" i="9"/>
  <c r="G183" i="9"/>
  <c r="AD182" i="9"/>
  <c r="AC182" i="9"/>
  <c r="AB182" i="9"/>
  <c r="AA182" i="9"/>
  <c r="Z182" i="9"/>
  <c r="Y182" i="9"/>
  <c r="G182" i="9"/>
  <c r="AD181" i="9"/>
  <c r="AC181" i="9"/>
  <c r="AB181" i="9"/>
  <c r="AA181" i="9"/>
  <c r="Z181" i="9"/>
  <c r="Y181" i="9"/>
  <c r="G181" i="9"/>
  <c r="AD180" i="9"/>
  <c r="AC180" i="9"/>
  <c r="AB180" i="9"/>
  <c r="AA180" i="9"/>
  <c r="Z180" i="9"/>
  <c r="Y180" i="9"/>
  <c r="G180" i="9"/>
  <c r="AD179" i="9"/>
  <c r="AC179" i="9"/>
  <c r="AB179" i="9"/>
  <c r="AA179" i="9"/>
  <c r="Z179" i="9"/>
  <c r="Y179" i="9"/>
  <c r="G179" i="9"/>
  <c r="AD178" i="9"/>
  <c r="AC178" i="9"/>
  <c r="AB178" i="9"/>
  <c r="AA178" i="9"/>
  <c r="Z178" i="9"/>
  <c r="Y178" i="9"/>
  <c r="G178" i="9"/>
  <c r="AD177" i="9"/>
  <c r="AC177" i="9"/>
  <c r="AB177" i="9"/>
  <c r="AA177" i="9"/>
  <c r="Z177" i="9"/>
  <c r="Y177" i="9"/>
  <c r="G177" i="9"/>
  <c r="AD176" i="9"/>
  <c r="AC176" i="9"/>
  <c r="AB176" i="9"/>
  <c r="AA176" i="9"/>
  <c r="Z176" i="9"/>
  <c r="Y176" i="9"/>
  <c r="G176" i="9"/>
  <c r="AD175" i="9"/>
  <c r="AC175" i="9"/>
  <c r="AB175" i="9"/>
  <c r="AA175" i="9"/>
  <c r="Z175" i="9"/>
  <c r="Y175" i="9"/>
  <c r="G175" i="9"/>
  <c r="AD174" i="9"/>
  <c r="AC174" i="9"/>
  <c r="AB174" i="9"/>
  <c r="AA174" i="9"/>
  <c r="Z174" i="9"/>
  <c r="Y174" i="9"/>
  <c r="G174" i="9"/>
  <c r="AD173" i="9"/>
  <c r="AC173" i="9"/>
  <c r="AB173" i="9"/>
  <c r="AA173" i="9"/>
  <c r="Z173" i="9"/>
  <c r="Y173" i="9"/>
  <c r="G173" i="9"/>
  <c r="AD172" i="9"/>
  <c r="AC172" i="9"/>
  <c r="AB172" i="9"/>
  <c r="AA172" i="9"/>
  <c r="Z172" i="9"/>
  <c r="Y172" i="9"/>
  <c r="G172" i="9"/>
  <c r="AD171" i="9"/>
  <c r="AC171" i="9"/>
  <c r="AB171" i="9"/>
  <c r="AA171" i="9"/>
  <c r="Z171" i="9"/>
  <c r="Y171" i="9"/>
  <c r="G171" i="9"/>
  <c r="AD170" i="9"/>
  <c r="AC170" i="9"/>
  <c r="AB170" i="9"/>
  <c r="AA170" i="9"/>
  <c r="Z170" i="9"/>
  <c r="Y170" i="9"/>
  <c r="G170" i="9"/>
  <c r="AD169" i="9"/>
  <c r="AC169" i="9"/>
  <c r="AB169" i="9"/>
  <c r="AA169" i="9"/>
  <c r="Z169" i="9"/>
  <c r="Y169" i="9"/>
  <c r="G169" i="9"/>
  <c r="AD168" i="9"/>
  <c r="AC168" i="9"/>
  <c r="AB168" i="9"/>
  <c r="AA168" i="9"/>
  <c r="Z168" i="9"/>
  <c r="Y168" i="9"/>
  <c r="G168" i="9"/>
  <c r="AD167" i="9"/>
  <c r="AC167" i="9"/>
  <c r="AB167" i="9"/>
  <c r="AA167" i="9"/>
  <c r="Z167" i="9"/>
  <c r="Y167" i="9"/>
  <c r="G167" i="9"/>
  <c r="AD166" i="9"/>
  <c r="AC166" i="9"/>
  <c r="AB166" i="9"/>
  <c r="AA166" i="9"/>
  <c r="Z166" i="9"/>
  <c r="Y166" i="9"/>
  <c r="G166" i="9"/>
  <c r="AD165" i="9"/>
  <c r="AC165" i="9"/>
  <c r="AB165" i="9"/>
  <c r="AA165" i="9"/>
  <c r="Z165" i="9"/>
  <c r="Y165" i="9"/>
  <c r="G165" i="9"/>
  <c r="AD164" i="9"/>
  <c r="AC164" i="9"/>
  <c r="AB164" i="9"/>
  <c r="AA164" i="9"/>
  <c r="Z164" i="9"/>
  <c r="Y164" i="9"/>
  <c r="G164" i="9"/>
  <c r="AD163" i="9"/>
  <c r="AC163" i="9"/>
  <c r="AB163" i="9"/>
  <c r="AA163" i="9"/>
  <c r="Z163" i="9"/>
  <c r="Y163" i="9"/>
  <c r="G163" i="9"/>
  <c r="AD162" i="9"/>
  <c r="AC162" i="9"/>
  <c r="AB162" i="9"/>
  <c r="AA162" i="9"/>
  <c r="Z162" i="9"/>
  <c r="Y162" i="9"/>
  <c r="G162" i="9"/>
  <c r="AD161" i="9"/>
  <c r="AC161" i="9"/>
  <c r="AB161" i="9"/>
  <c r="AA161" i="9"/>
  <c r="Z161" i="9"/>
  <c r="Y161" i="9"/>
  <c r="G161" i="9"/>
  <c r="AD160" i="9"/>
  <c r="AC160" i="9"/>
  <c r="AB160" i="9"/>
  <c r="AA160" i="9"/>
  <c r="Z160" i="9"/>
  <c r="Y160" i="9"/>
  <c r="G160" i="9"/>
  <c r="AD159" i="9"/>
  <c r="AC159" i="9"/>
  <c r="AB159" i="9"/>
  <c r="AA159" i="9"/>
  <c r="Z159" i="9"/>
  <c r="Y159" i="9"/>
  <c r="G159" i="9"/>
  <c r="AD158" i="9"/>
  <c r="AC158" i="9"/>
  <c r="AB158" i="9"/>
  <c r="AA158" i="9"/>
  <c r="Z158" i="9"/>
  <c r="Y158" i="9"/>
  <c r="G158" i="9"/>
  <c r="AD157" i="9"/>
  <c r="AC157" i="9"/>
  <c r="AB157" i="9"/>
  <c r="AA157" i="9"/>
  <c r="Z157" i="9"/>
  <c r="Y157" i="9"/>
  <c r="G157" i="9"/>
  <c r="AD156" i="9"/>
  <c r="AC156" i="9"/>
  <c r="AB156" i="9"/>
  <c r="AA156" i="9"/>
  <c r="Z156" i="9"/>
  <c r="Y156" i="9"/>
  <c r="G156" i="9"/>
  <c r="AD155" i="9"/>
  <c r="AC155" i="9"/>
  <c r="AB155" i="9"/>
  <c r="AA155" i="9"/>
  <c r="Z155" i="9"/>
  <c r="Y155" i="9"/>
  <c r="G155" i="9"/>
  <c r="AD154" i="9"/>
  <c r="AC154" i="9"/>
  <c r="AB154" i="9"/>
  <c r="AA154" i="9"/>
  <c r="Z154" i="9"/>
  <c r="Y154" i="9"/>
  <c r="G154" i="9"/>
  <c r="AD153" i="9"/>
  <c r="AC153" i="9"/>
  <c r="AB153" i="9"/>
  <c r="AA153" i="9"/>
  <c r="Z153" i="9"/>
  <c r="Y153" i="9"/>
  <c r="G153" i="9"/>
  <c r="AD152" i="9"/>
  <c r="AC152" i="9"/>
  <c r="AB152" i="9"/>
  <c r="AA152" i="9"/>
  <c r="Z152" i="9"/>
  <c r="Y152" i="9"/>
  <c r="G152" i="9"/>
  <c r="AD151" i="9"/>
  <c r="AC151" i="9"/>
  <c r="AB151" i="9"/>
  <c r="AA151" i="9"/>
  <c r="Z151" i="9"/>
  <c r="Y151" i="9"/>
  <c r="G151" i="9"/>
  <c r="AD150" i="9"/>
  <c r="AC150" i="9"/>
  <c r="AB150" i="9"/>
  <c r="AA150" i="9"/>
  <c r="Z150" i="9"/>
  <c r="Y150" i="9"/>
  <c r="G150" i="9"/>
  <c r="AD149" i="9"/>
  <c r="AC149" i="9"/>
  <c r="AB149" i="9"/>
  <c r="AA149" i="9"/>
  <c r="Z149" i="9"/>
  <c r="Y149" i="9"/>
  <c r="G149" i="9"/>
  <c r="AD148" i="9"/>
  <c r="AC148" i="9"/>
  <c r="AB148" i="9"/>
  <c r="AA148" i="9"/>
  <c r="Z148" i="9"/>
  <c r="Y148" i="9"/>
  <c r="G148" i="9"/>
  <c r="AD147" i="9"/>
  <c r="AC147" i="9"/>
  <c r="AB147" i="9"/>
  <c r="AA147" i="9"/>
  <c r="Z147" i="9"/>
  <c r="Y147" i="9"/>
  <c r="G147" i="9"/>
  <c r="AD146" i="9"/>
  <c r="AC146" i="9"/>
  <c r="AB146" i="9"/>
  <c r="AA146" i="9"/>
  <c r="Z146" i="9"/>
  <c r="Y146" i="9"/>
  <c r="G146" i="9"/>
  <c r="AD145" i="9"/>
  <c r="AC145" i="9"/>
  <c r="AB145" i="9"/>
  <c r="AA145" i="9"/>
  <c r="Z145" i="9"/>
  <c r="Y145" i="9"/>
  <c r="G145" i="9"/>
  <c r="AD144" i="9"/>
  <c r="AC144" i="9"/>
  <c r="AB144" i="9"/>
  <c r="AA144" i="9"/>
  <c r="Z144" i="9"/>
  <c r="Y144" i="9"/>
  <c r="G144" i="9"/>
  <c r="AD143" i="9"/>
  <c r="AC143" i="9"/>
  <c r="AB143" i="9"/>
  <c r="AA143" i="9"/>
  <c r="Z143" i="9"/>
  <c r="Y143" i="9"/>
  <c r="G143" i="9"/>
  <c r="AD142" i="9"/>
  <c r="AC142" i="9"/>
  <c r="AB142" i="9"/>
  <c r="AA142" i="9"/>
  <c r="Z142" i="9"/>
  <c r="Y142" i="9"/>
  <c r="G142" i="9"/>
  <c r="AD141" i="9"/>
  <c r="AC141" i="9"/>
  <c r="AB141" i="9"/>
  <c r="AA141" i="9"/>
  <c r="Z141" i="9"/>
  <c r="Y141" i="9"/>
  <c r="S141" i="9"/>
  <c r="T141" i="9" s="1"/>
  <c r="U141" i="9" s="1"/>
  <c r="V141" i="9" s="1"/>
  <c r="W141" i="9" s="1"/>
  <c r="G141" i="9"/>
  <c r="AD140" i="9"/>
  <c r="AC140" i="9"/>
  <c r="AB140" i="9"/>
  <c r="AA140" i="9"/>
  <c r="Z140" i="9"/>
  <c r="Y140" i="9"/>
  <c r="G140" i="9"/>
  <c r="AD139" i="9"/>
  <c r="AC139" i="9"/>
  <c r="AB139" i="9"/>
  <c r="AA139" i="9"/>
  <c r="Z139" i="9"/>
  <c r="Y139" i="9"/>
  <c r="G139" i="9"/>
  <c r="AD138" i="9"/>
  <c r="AC138" i="9"/>
  <c r="AB138" i="9"/>
  <c r="AA138" i="9"/>
  <c r="Z138" i="9"/>
  <c r="Y138" i="9"/>
  <c r="G138" i="9"/>
  <c r="AD137" i="9"/>
  <c r="AC137" i="9"/>
  <c r="AB137" i="9"/>
  <c r="AA137" i="9"/>
  <c r="Z137" i="9"/>
  <c r="Y137" i="9"/>
  <c r="G137" i="9"/>
  <c r="AD136" i="9"/>
  <c r="AC136" i="9"/>
  <c r="AB136" i="9"/>
  <c r="AA136" i="9"/>
  <c r="Z136" i="9"/>
  <c r="Y136" i="9"/>
  <c r="G136" i="9"/>
  <c r="AD135" i="9"/>
  <c r="AC135" i="9"/>
  <c r="AB135" i="9"/>
  <c r="AA135" i="9"/>
  <c r="Z135" i="9"/>
  <c r="Y135" i="9"/>
  <c r="G135" i="9"/>
  <c r="AD134" i="9"/>
  <c r="AC134" i="9"/>
  <c r="AB134" i="9"/>
  <c r="AA134" i="9"/>
  <c r="Z134" i="9"/>
  <c r="Y134" i="9"/>
  <c r="S134" i="9"/>
  <c r="T134" i="9" s="1"/>
  <c r="U134" i="9" s="1"/>
  <c r="V134" i="9" s="1"/>
  <c r="G134" i="9"/>
  <c r="AD133" i="9"/>
  <c r="AC133" i="9"/>
  <c r="AB133" i="9"/>
  <c r="AA133" i="9"/>
  <c r="Z133" i="9"/>
  <c r="Y133" i="9"/>
  <c r="G133" i="9"/>
  <c r="AD132" i="9"/>
  <c r="AC132" i="9"/>
  <c r="AB132" i="9"/>
  <c r="AA132" i="9"/>
  <c r="Z132" i="9"/>
  <c r="Y132" i="9"/>
  <c r="G132" i="9"/>
  <c r="AD131" i="9"/>
  <c r="AC131" i="9"/>
  <c r="AB131" i="9"/>
  <c r="AA131" i="9"/>
  <c r="Z131" i="9"/>
  <c r="Y131" i="9"/>
  <c r="G131" i="9"/>
  <c r="AD130" i="9"/>
  <c r="AC130" i="9"/>
  <c r="AB130" i="9"/>
  <c r="AA130" i="9"/>
  <c r="Z130" i="9"/>
  <c r="Y130" i="9"/>
  <c r="T130" i="9"/>
  <c r="U130" i="9" s="1"/>
  <c r="V130" i="9" s="1"/>
  <c r="S130" i="9"/>
  <c r="R130" i="9"/>
  <c r="G130" i="9"/>
  <c r="AD129" i="9"/>
  <c r="AC129" i="9"/>
  <c r="AB129" i="9"/>
  <c r="AA129" i="9"/>
  <c r="Z129" i="9"/>
  <c r="Y129" i="9"/>
  <c r="G129" i="9"/>
  <c r="AD128" i="9"/>
  <c r="AC128" i="9"/>
  <c r="AB128" i="9"/>
  <c r="AA128" i="9"/>
  <c r="Z128" i="9"/>
  <c r="Y128" i="9"/>
  <c r="G128" i="9"/>
  <c r="AD127" i="9"/>
  <c r="AC127" i="9"/>
  <c r="AB127" i="9"/>
  <c r="AA127" i="9"/>
  <c r="Z127" i="9"/>
  <c r="Y127" i="9"/>
  <c r="G127" i="9"/>
  <c r="AD126" i="9"/>
  <c r="AC126" i="9"/>
  <c r="AB126" i="9"/>
  <c r="AA126" i="9"/>
  <c r="Z126" i="9"/>
  <c r="Y126" i="9"/>
  <c r="G126" i="9"/>
  <c r="AD125" i="9"/>
  <c r="AC125" i="9"/>
  <c r="AB125" i="9"/>
  <c r="AA125" i="9"/>
  <c r="Z125" i="9"/>
  <c r="Y125" i="9"/>
  <c r="G125" i="9"/>
  <c r="AD124" i="9"/>
  <c r="AC124" i="9"/>
  <c r="AB124" i="9"/>
  <c r="AA124" i="9"/>
  <c r="Z124" i="9"/>
  <c r="Y124" i="9"/>
  <c r="G124" i="9"/>
  <c r="AD123" i="9"/>
  <c r="AC123" i="9"/>
  <c r="AB123" i="9"/>
  <c r="AA123" i="9"/>
  <c r="Z123" i="9"/>
  <c r="Y123" i="9"/>
  <c r="G123" i="9"/>
  <c r="AD122" i="9"/>
  <c r="AC122" i="9"/>
  <c r="AB122" i="9"/>
  <c r="AA122" i="9"/>
  <c r="Z122" i="9"/>
  <c r="Y122" i="9"/>
  <c r="G122" i="9"/>
  <c r="AD121" i="9"/>
  <c r="AC121" i="9"/>
  <c r="AB121" i="9"/>
  <c r="AA121" i="9"/>
  <c r="Z121" i="9"/>
  <c r="Y121" i="9"/>
  <c r="G121" i="9"/>
  <c r="AD120" i="9"/>
  <c r="AC120" i="9"/>
  <c r="AB120" i="9"/>
  <c r="AA120" i="9"/>
  <c r="Z120" i="9"/>
  <c r="Y120" i="9"/>
  <c r="G120" i="9"/>
  <c r="AD119" i="9"/>
  <c r="AC119" i="9"/>
  <c r="AB119" i="9"/>
  <c r="AA119" i="9"/>
  <c r="Z119" i="9"/>
  <c r="Y119" i="9"/>
  <c r="G119" i="9"/>
  <c r="AD118" i="9"/>
  <c r="AC118" i="9"/>
  <c r="AB118" i="9"/>
  <c r="AA118" i="9"/>
  <c r="Z118" i="9"/>
  <c r="Y118" i="9"/>
  <c r="G118" i="9"/>
  <c r="AD117" i="9"/>
  <c r="AC117" i="9"/>
  <c r="AB117" i="9"/>
  <c r="AA117" i="9"/>
  <c r="Z117" i="9"/>
  <c r="Y117" i="9"/>
  <c r="G117" i="9"/>
  <c r="AD116" i="9"/>
  <c r="AC116" i="9"/>
  <c r="AB116" i="9"/>
  <c r="AA116" i="9"/>
  <c r="Z116" i="9"/>
  <c r="Y116" i="9"/>
  <c r="G116" i="9"/>
  <c r="AD115" i="9"/>
  <c r="AC115" i="9"/>
  <c r="AB115" i="9"/>
  <c r="AA115" i="9"/>
  <c r="Z115" i="9"/>
  <c r="Y115" i="9"/>
  <c r="G115" i="9"/>
  <c r="AD114" i="9"/>
  <c r="AC114" i="9"/>
  <c r="AB114" i="9"/>
  <c r="AA114" i="9"/>
  <c r="Z114" i="9"/>
  <c r="Y114" i="9"/>
  <c r="G114" i="9"/>
  <c r="AD113" i="9"/>
  <c r="AC113" i="9"/>
  <c r="AB113" i="9"/>
  <c r="AA113" i="9"/>
  <c r="Z113" i="9"/>
  <c r="Y113" i="9"/>
  <c r="G113" i="9"/>
  <c r="AD112" i="9"/>
  <c r="AC112" i="9"/>
  <c r="AB112" i="9"/>
  <c r="AA112" i="9"/>
  <c r="Z112" i="9"/>
  <c r="Y112" i="9"/>
  <c r="G112" i="9"/>
  <c r="AD111" i="9"/>
  <c r="AC111" i="9"/>
  <c r="AB111" i="9"/>
  <c r="AA111" i="9"/>
  <c r="Z111" i="9"/>
  <c r="Y111" i="9"/>
  <c r="G111" i="9"/>
  <c r="AD110" i="9"/>
  <c r="AC110" i="9"/>
  <c r="AB110" i="9"/>
  <c r="AA110" i="9"/>
  <c r="Z110" i="9"/>
  <c r="Y110" i="9"/>
  <c r="G110" i="9"/>
  <c r="AD109" i="9"/>
  <c r="AC109" i="9"/>
  <c r="AB109" i="9"/>
  <c r="AA109" i="9"/>
  <c r="Z109" i="9"/>
  <c r="Y109" i="9"/>
  <c r="G109" i="9"/>
  <c r="AD108" i="9"/>
  <c r="AC108" i="9"/>
  <c r="AB108" i="9"/>
  <c r="AA108" i="9"/>
  <c r="Z108" i="9"/>
  <c r="Y108" i="9"/>
  <c r="S108" i="9"/>
  <c r="T108" i="9" s="1"/>
  <c r="U108" i="9" s="1"/>
  <c r="V108" i="9" s="1"/>
  <c r="W108" i="9" s="1"/>
  <c r="R108" i="9"/>
  <c r="G108" i="9"/>
  <c r="AD107" i="9"/>
  <c r="AC107" i="9"/>
  <c r="AB107" i="9"/>
  <c r="AA107" i="9"/>
  <c r="Z107" i="9"/>
  <c r="Y107" i="9"/>
  <c r="T107" i="9"/>
  <c r="U107" i="9" s="1"/>
  <c r="V107" i="9" s="1"/>
  <c r="W107" i="9" s="1"/>
  <c r="S107" i="9"/>
  <c r="R107" i="9"/>
  <c r="G107" i="9"/>
  <c r="AD106" i="9"/>
  <c r="AC106" i="9"/>
  <c r="AB106" i="9"/>
  <c r="AA106" i="9"/>
  <c r="Z106" i="9"/>
  <c r="Y106" i="9"/>
  <c r="G106" i="9"/>
  <c r="AD105" i="9"/>
  <c r="AC105" i="9"/>
  <c r="AB105" i="9"/>
  <c r="AA105" i="9"/>
  <c r="Z105" i="9"/>
  <c r="Y105" i="9"/>
  <c r="G105" i="9"/>
  <c r="AD104" i="9"/>
  <c r="AC104" i="9"/>
  <c r="AB104" i="9"/>
  <c r="AA104" i="9"/>
  <c r="Z104" i="9"/>
  <c r="Y104" i="9"/>
  <c r="G104" i="9"/>
  <c r="AD103" i="9"/>
  <c r="AC103" i="9"/>
  <c r="AB103" i="9"/>
  <c r="AA103" i="9"/>
  <c r="Z103" i="9"/>
  <c r="Y103" i="9"/>
  <c r="G103" i="9"/>
  <c r="AD102" i="9"/>
  <c r="AC102" i="9"/>
  <c r="AB102" i="9"/>
  <c r="AA102" i="9"/>
  <c r="Z102" i="9"/>
  <c r="Y102" i="9"/>
  <c r="G102" i="9"/>
  <c r="AD101" i="9"/>
  <c r="AC101" i="9"/>
  <c r="AB101" i="9"/>
  <c r="AA101" i="9"/>
  <c r="Z101" i="9"/>
  <c r="Y101" i="9"/>
  <c r="T101" i="9"/>
  <c r="U101" i="9" s="1"/>
  <c r="V101" i="9" s="1"/>
  <c r="W101" i="9" s="1"/>
  <c r="S101" i="9"/>
  <c r="R101" i="9"/>
  <c r="G101" i="9"/>
  <c r="AD100" i="9"/>
  <c r="AC100" i="9"/>
  <c r="AB100" i="9"/>
  <c r="AA100" i="9"/>
  <c r="Z100" i="9"/>
  <c r="Y100" i="9"/>
  <c r="R100" i="9"/>
  <c r="S100" i="9" s="1"/>
  <c r="T100" i="9" s="1"/>
  <c r="U100" i="9" s="1"/>
  <c r="V100" i="9" s="1"/>
  <c r="W100" i="9" s="1"/>
  <c r="Q100" i="9"/>
  <c r="G100" i="9"/>
  <c r="AD99" i="9"/>
  <c r="AC99" i="9"/>
  <c r="AB99" i="9"/>
  <c r="AA99" i="9"/>
  <c r="Z99" i="9"/>
  <c r="Y99" i="9"/>
  <c r="G99" i="9"/>
  <c r="AD98" i="9"/>
  <c r="AC98" i="9"/>
  <c r="AB98" i="9"/>
  <c r="AA98" i="9"/>
  <c r="Z98" i="9"/>
  <c r="Y98" i="9"/>
  <c r="G98" i="9"/>
  <c r="AD97" i="9"/>
  <c r="AC97" i="9"/>
  <c r="AB97" i="9"/>
  <c r="AA97" i="9"/>
  <c r="Z97" i="9"/>
  <c r="Y97" i="9"/>
  <c r="G97" i="9"/>
  <c r="AD96" i="9"/>
  <c r="AC96" i="9"/>
  <c r="AB96" i="9"/>
  <c r="AA96" i="9"/>
  <c r="Z96" i="9"/>
  <c r="Y96" i="9"/>
  <c r="G96" i="9"/>
  <c r="AD95" i="9"/>
  <c r="AC95" i="9"/>
  <c r="AB95" i="9"/>
  <c r="AA95" i="9"/>
  <c r="Z95" i="9"/>
  <c r="Y95" i="9"/>
  <c r="G95" i="9"/>
  <c r="AD94" i="9"/>
  <c r="AC94" i="9"/>
  <c r="AB94" i="9"/>
  <c r="AA94" i="9"/>
  <c r="Z94" i="9"/>
  <c r="Y94" i="9"/>
  <c r="G94" i="9"/>
  <c r="AD93" i="9"/>
  <c r="AC93" i="9"/>
  <c r="AB93" i="9"/>
  <c r="AA93" i="9"/>
  <c r="Z93" i="9"/>
  <c r="Y93" i="9"/>
  <c r="G93" i="9"/>
  <c r="AD92" i="9"/>
  <c r="AC92" i="9"/>
  <c r="AB92" i="9"/>
  <c r="AA92" i="9"/>
  <c r="Z92" i="9"/>
  <c r="Y92" i="9"/>
  <c r="G92" i="9"/>
  <c r="AD91" i="9"/>
  <c r="AC91" i="9"/>
  <c r="AB91" i="9"/>
  <c r="AA91" i="9"/>
  <c r="Z91" i="9"/>
  <c r="Y91" i="9"/>
  <c r="G91" i="9"/>
  <c r="AD90" i="9"/>
  <c r="AC90" i="9"/>
  <c r="AB90" i="9"/>
  <c r="AA90" i="9"/>
  <c r="Z90" i="9"/>
  <c r="Y90" i="9"/>
  <c r="G90" i="9"/>
  <c r="AD89" i="9"/>
  <c r="AC89" i="9"/>
  <c r="AB89" i="9"/>
  <c r="AA89" i="9"/>
  <c r="Z89" i="9"/>
  <c r="Y89" i="9"/>
  <c r="G89" i="9"/>
  <c r="AD88" i="9"/>
  <c r="AC88" i="9"/>
  <c r="AB88" i="9"/>
  <c r="AA88" i="9"/>
  <c r="Z88" i="9"/>
  <c r="Y88" i="9"/>
  <c r="R88" i="9"/>
  <c r="S88" i="9" s="1"/>
  <c r="T88" i="9" s="1"/>
  <c r="U88" i="9" s="1"/>
  <c r="V88" i="9" s="1"/>
  <c r="W88" i="9" s="1"/>
  <c r="G88" i="9"/>
  <c r="AD87" i="9"/>
  <c r="AC87" i="9"/>
  <c r="AB87" i="9"/>
  <c r="AA87" i="9"/>
  <c r="Z87" i="9"/>
  <c r="Y87" i="9"/>
  <c r="G87" i="9"/>
  <c r="AD86" i="9"/>
  <c r="AC86" i="9"/>
  <c r="AB86" i="9"/>
  <c r="AA86" i="9"/>
  <c r="Z86" i="9"/>
  <c r="Y86" i="9"/>
  <c r="G86" i="9"/>
  <c r="AD85" i="9"/>
  <c r="AC85" i="9"/>
  <c r="AB85" i="9"/>
  <c r="AA85" i="9"/>
  <c r="Z85" i="9"/>
  <c r="Y85" i="9"/>
  <c r="G85" i="9"/>
  <c r="AD84" i="9"/>
  <c r="AC84" i="9"/>
  <c r="AB84" i="9"/>
  <c r="AA84" i="9"/>
  <c r="Z84" i="9"/>
  <c r="Y84" i="9"/>
  <c r="S84" i="9"/>
  <c r="T84" i="9" s="1"/>
  <c r="U84" i="9" s="1"/>
  <c r="V84" i="9" s="1"/>
  <c r="W84" i="9" s="1"/>
  <c r="R84" i="9"/>
  <c r="G84" i="9"/>
  <c r="AD83" i="9"/>
  <c r="AC83" i="9"/>
  <c r="AB83" i="9"/>
  <c r="AA83" i="9"/>
  <c r="Z83" i="9"/>
  <c r="Y83" i="9"/>
  <c r="G83" i="9"/>
  <c r="AD82" i="9"/>
  <c r="AC82" i="9"/>
  <c r="AB82" i="9"/>
  <c r="AA82" i="9"/>
  <c r="Z82" i="9"/>
  <c r="Y82" i="9"/>
  <c r="G82" i="9"/>
  <c r="AD81" i="9"/>
  <c r="AC81" i="9"/>
  <c r="AB81" i="9"/>
  <c r="AA81" i="9"/>
  <c r="Z81" i="9"/>
  <c r="Y81" i="9"/>
  <c r="Q81" i="9"/>
  <c r="G81" i="9"/>
  <c r="AD80" i="9"/>
  <c r="AC80" i="9"/>
  <c r="AB80" i="9"/>
  <c r="AA80" i="9"/>
  <c r="Z80" i="9"/>
  <c r="Y80" i="9"/>
  <c r="G80" i="9"/>
  <c r="AD79" i="9"/>
  <c r="AC79" i="9"/>
  <c r="AB79" i="9"/>
  <c r="AA79" i="9"/>
  <c r="Z79" i="9"/>
  <c r="Y79" i="9"/>
  <c r="G79" i="9"/>
  <c r="AD78" i="9"/>
  <c r="AC78" i="9"/>
  <c r="AB78" i="9"/>
  <c r="AA78" i="9"/>
  <c r="Z78" i="9"/>
  <c r="Y78" i="9"/>
  <c r="G78" i="9"/>
  <c r="AD77" i="9"/>
  <c r="AC77" i="9"/>
  <c r="AB77" i="9"/>
  <c r="AA77" i="9"/>
  <c r="Z77" i="9"/>
  <c r="Y77" i="9"/>
  <c r="G77" i="9"/>
  <c r="AD76" i="9"/>
  <c r="AC76" i="9"/>
  <c r="AB76" i="9"/>
  <c r="AA76" i="9"/>
  <c r="Z76" i="9"/>
  <c r="Y76" i="9"/>
  <c r="G76" i="9"/>
  <c r="AD75" i="9"/>
  <c r="AC75" i="9"/>
  <c r="AB75" i="9"/>
  <c r="AA75" i="9"/>
  <c r="Z75" i="9"/>
  <c r="Y75" i="9"/>
  <c r="G75" i="9"/>
  <c r="AD74" i="9"/>
  <c r="AC74" i="9"/>
  <c r="AB74" i="9"/>
  <c r="AA74" i="9"/>
  <c r="Z74" i="9"/>
  <c r="Y74" i="9"/>
  <c r="G74" i="9"/>
  <c r="AD73" i="9"/>
  <c r="AC73" i="9"/>
  <c r="AB73" i="9"/>
  <c r="AA73" i="9"/>
  <c r="Z73" i="9"/>
  <c r="Y73" i="9"/>
  <c r="S73" i="9"/>
  <c r="T73" i="9" s="1"/>
  <c r="U73" i="9" s="1"/>
  <c r="V73" i="9" s="1"/>
  <c r="W73" i="9" s="1"/>
  <c r="R73" i="9"/>
  <c r="G73" i="9"/>
  <c r="AD72" i="9"/>
  <c r="AC72" i="9"/>
  <c r="AB72" i="9"/>
  <c r="AA72" i="9"/>
  <c r="Z72" i="9"/>
  <c r="Y72" i="9"/>
  <c r="G72" i="9"/>
  <c r="AD71" i="9"/>
  <c r="AC71" i="9"/>
  <c r="AB71" i="9"/>
  <c r="AA71" i="9"/>
  <c r="Z71" i="9"/>
  <c r="Y71" i="9"/>
  <c r="G71" i="9"/>
  <c r="AD70" i="9"/>
  <c r="AC70" i="9"/>
  <c r="AB70" i="9"/>
  <c r="AA70" i="9"/>
  <c r="Z70" i="9"/>
  <c r="Y70" i="9"/>
  <c r="G70" i="9"/>
  <c r="AD69" i="9"/>
  <c r="AC69" i="9"/>
  <c r="AB69" i="9"/>
  <c r="AA69" i="9"/>
  <c r="Z69" i="9"/>
  <c r="Y69" i="9"/>
  <c r="G69" i="9"/>
  <c r="AD68" i="9"/>
  <c r="AC68" i="9"/>
  <c r="AB68" i="9"/>
  <c r="AA68" i="9"/>
  <c r="Z68" i="9"/>
  <c r="Y68" i="9"/>
  <c r="G68" i="9"/>
  <c r="AD67" i="9"/>
  <c r="AC67" i="9"/>
  <c r="AB67" i="9"/>
  <c r="AA67" i="9"/>
  <c r="Z67" i="9"/>
  <c r="Y67" i="9"/>
  <c r="G67" i="9"/>
  <c r="AD66" i="9"/>
  <c r="AC66" i="9"/>
  <c r="AB66" i="9"/>
  <c r="AA66" i="9"/>
  <c r="Z66" i="9"/>
  <c r="Y66" i="9"/>
  <c r="G66" i="9"/>
  <c r="AD65" i="9"/>
  <c r="AC65" i="9"/>
  <c r="AB65" i="9"/>
  <c r="AA65" i="9"/>
  <c r="Z65" i="9"/>
  <c r="Y65" i="9"/>
  <c r="G65" i="9"/>
  <c r="AD64" i="9"/>
  <c r="AC64" i="9"/>
  <c r="AB64" i="9"/>
  <c r="AA64" i="9"/>
  <c r="Z64" i="9"/>
  <c r="Y64" i="9"/>
  <c r="G64" i="9"/>
  <c r="AD63" i="9"/>
  <c r="AC63" i="9"/>
  <c r="AB63" i="9"/>
  <c r="AA63" i="9"/>
  <c r="Z63" i="9"/>
  <c r="Y63" i="9"/>
  <c r="G63" i="9"/>
  <c r="AD62" i="9"/>
  <c r="AC62" i="9"/>
  <c r="AB62" i="9"/>
  <c r="AA62" i="9"/>
  <c r="Z62" i="9"/>
  <c r="Y62" i="9"/>
  <c r="G62" i="9"/>
  <c r="AD61" i="9"/>
  <c r="AC61" i="9"/>
  <c r="AB61" i="9"/>
  <c r="AA61" i="9"/>
  <c r="Z61" i="9"/>
  <c r="Y61" i="9"/>
  <c r="G61" i="9"/>
  <c r="AD60" i="9"/>
  <c r="AC60" i="9"/>
  <c r="AB60" i="9"/>
  <c r="AA60" i="9"/>
  <c r="Z60" i="9"/>
  <c r="Y60" i="9"/>
  <c r="G60" i="9"/>
  <c r="AD59" i="9"/>
  <c r="AC59" i="9"/>
  <c r="AB59" i="9"/>
  <c r="AA59" i="9"/>
  <c r="Z59" i="9"/>
  <c r="Y59" i="9"/>
  <c r="U59" i="9"/>
  <c r="V59" i="9" s="1"/>
  <c r="T59" i="9"/>
  <c r="S59" i="9"/>
  <c r="G59" i="9"/>
  <c r="AD58" i="9"/>
  <c r="AC58" i="9"/>
  <c r="AB58" i="9"/>
  <c r="AA58" i="9"/>
  <c r="Z58" i="9"/>
  <c r="Y58" i="9"/>
  <c r="G58" i="9"/>
  <c r="AD57" i="9"/>
  <c r="AC57" i="9"/>
  <c r="AB57" i="9"/>
  <c r="AA57" i="9"/>
  <c r="Z57" i="9"/>
  <c r="Y57" i="9"/>
  <c r="T57" i="9"/>
  <c r="U57" i="9" s="1"/>
  <c r="V57" i="9" s="1"/>
  <c r="S57" i="9"/>
  <c r="G57" i="9"/>
  <c r="AD56" i="9"/>
  <c r="AC56" i="9"/>
  <c r="AB56" i="9"/>
  <c r="AA56" i="9"/>
  <c r="Z56" i="9"/>
  <c r="Y56" i="9"/>
  <c r="G56" i="9"/>
  <c r="AD55" i="9"/>
  <c r="AC55" i="9"/>
  <c r="AB55" i="9"/>
  <c r="AA55" i="9"/>
  <c r="Z55" i="9"/>
  <c r="Y55" i="9"/>
  <c r="U55" i="9"/>
  <c r="V55" i="9" s="1"/>
  <c r="T55" i="9"/>
  <c r="S55" i="9"/>
  <c r="G55" i="9"/>
  <c r="AD54" i="9"/>
  <c r="AC54" i="9"/>
  <c r="AB54" i="9"/>
  <c r="AA54" i="9"/>
  <c r="Z54" i="9"/>
  <c r="Y54" i="9"/>
  <c r="G54" i="9"/>
  <c r="AD53" i="9"/>
  <c r="AC53" i="9"/>
  <c r="AB53" i="9"/>
  <c r="AA53" i="9"/>
  <c r="Z53" i="9"/>
  <c r="Y53" i="9"/>
  <c r="T53" i="9"/>
  <c r="U53" i="9" s="1"/>
  <c r="V53" i="9" s="1"/>
  <c r="S53" i="9"/>
  <c r="G53" i="9"/>
  <c r="AD52" i="9"/>
  <c r="AC52" i="9"/>
  <c r="AB52" i="9"/>
  <c r="AA52" i="9"/>
  <c r="Z52" i="9"/>
  <c r="Y52" i="9"/>
  <c r="G52" i="9"/>
  <c r="AD51" i="9"/>
  <c r="AC51" i="9"/>
  <c r="AB51" i="9"/>
  <c r="AA51" i="9"/>
  <c r="Z51" i="9"/>
  <c r="Y51" i="9"/>
  <c r="U51" i="9"/>
  <c r="V51" i="9" s="1"/>
  <c r="T51" i="9"/>
  <c r="S51" i="9"/>
  <c r="G51" i="9"/>
  <c r="AD50" i="9"/>
  <c r="AC50" i="9"/>
  <c r="AB50" i="9"/>
  <c r="AA50" i="9"/>
  <c r="Z50" i="9"/>
  <c r="Y50" i="9"/>
  <c r="G50" i="9"/>
  <c r="AD49" i="9"/>
  <c r="AC49" i="9"/>
  <c r="AB49" i="9"/>
  <c r="AA49" i="9"/>
  <c r="Z49" i="9"/>
  <c r="Y49" i="9"/>
  <c r="T49" i="9"/>
  <c r="U49" i="9" s="1"/>
  <c r="V49" i="9" s="1"/>
  <c r="S49" i="9"/>
  <c r="G49" i="9"/>
  <c r="AD48" i="9"/>
  <c r="AC48" i="9"/>
  <c r="AB48" i="9"/>
  <c r="AA48" i="9"/>
  <c r="Z48" i="9"/>
  <c r="Y48" i="9"/>
  <c r="T48" i="9"/>
  <c r="U48" i="9" s="1"/>
  <c r="V48" i="9" s="1"/>
  <c r="W48" i="9" s="1"/>
  <c r="S48" i="9"/>
  <c r="R48" i="9"/>
  <c r="G48" i="9"/>
  <c r="AD47" i="9"/>
  <c r="AC47" i="9"/>
  <c r="AB47" i="9"/>
  <c r="AA47" i="9"/>
  <c r="Z47" i="9"/>
  <c r="Y47" i="9"/>
  <c r="T47" i="9"/>
  <c r="U47" i="9" s="1"/>
  <c r="V47" i="9" s="1"/>
  <c r="S47" i="9"/>
  <c r="G47" i="9"/>
  <c r="AD46" i="9"/>
  <c r="AC46" i="9"/>
  <c r="AB46" i="9"/>
  <c r="AA46" i="9"/>
  <c r="Z46" i="9"/>
  <c r="Y46" i="9"/>
  <c r="G46" i="9"/>
  <c r="AD45" i="9"/>
  <c r="AC45" i="9"/>
  <c r="AB45" i="9"/>
  <c r="AA45" i="9"/>
  <c r="Z45" i="9"/>
  <c r="Y45" i="9"/>
  <c r="U45" i="9"/>
  <c r="V45" i="9" s="1"/>
  <c r="T45" i="9"/>
  <c r="S45" i="9"/>
  <c r="G45" i="9"/>
  <c r="AD44" i="9"/>
  <c r="AC44" i="9"/>
  <c r="AB44" i="9"/>
  <c r="AA44" i="9"/>
  <c r="Z44" i="9"/>
  <c r="Y44" i="9"/>
  <c r="G44" i="9"/>
  <c r="AD43" i="9"/>
  <c r="AC43" i="9"/>
  <c r="AB43" i="9"/>
  <c r="AA43" i="9"/>
  <c r="Z43" i="9"/>
  <c r="Y43" i="9"/>
  <c r="T43" i="9"/>
  <c r="U43" i="9" s="1"/>
  <c r="V43" i="9" s="1"/>
  <c r="S43" i="9"/>
  <c r="G43" i="9"/>
  <c r="AD42" i="9"/>
  <c r="AC42" i="9"/>
  <c r="AB42" i="9"/>
  <c r="AA42" i="9"/>
  <c r="Z42" i="9"/>
  <c r="Y42" i="9"/>
  <c r="G42" i="9"/>
  <c r="AD41" i="9"/>
  <c r="AC41" i="9"/>
  <c r="AB41" i="9"/>
  <c r="AA41" i="9"/>
  <c r="Z41" i="9"/>
  <c r="Y41" i="9"/>
  <c r="U41" i="9"/>
  <c r="V41" i="9" s="1"/>
  <c r="T41" i="9"/>
  <c r="S41" i="9"/>
  <c r="G41" i="9"/>
  <c r="AD40" i="9"/>
  <c r="AC40" i="9"/>
  <c r="AB40" i="9"/>
  <c r="AA40" i="9"/>
  <c r="Z40" i="9"/>
  <c r="Y40" i="9"/>
  <c r="G40" i="9"/>
  <c r="AD39" i="9"/>
  <c r="AC39" i="9"/>
  <c r="AB39" i="9"/>
  <c r="AA39" i="9"/>
  <c r="Z39" i="9"/>
  <c r="Y39" i="9"/>
  <c r="T39" i="9"/>
  <c r="U39" i="9" s="1"/>
  <c r="V39" i="9" s="1"/>
  <c r="S39" i="9"/>
  <c r="G39" i="9"/>
  <c r="AD38" i="9"/>
  <c r="AC38" i="9"/>
  <c r="AB38" i="9"/>
  <c r="AA38" i="9"/>
  <c r="Z38" i="9"/>
  <c r="Y38" i="9"/>
  <c r="G38" i="9"/>
  <c r="AD37" i="9"/>
  <c r="AC37" i="9"/>
  <c r="AB37" i="9"/>
  <c r="AA37" i="9"/>
  <c r="Z37" i="9"/>
  <c r="Y37" i="9"/>
  <c r="U37" i="9"/>
  <c r="V37" i="9" s="1"/>
  <c r="T37" i="9"/>
  <c r="S37" i="9"/>
  <c r="G37" i="9"/>
  <c r="AD36" i="9"/>
  <c r="AC36" i="9"/>
  <c r="AB36" i="9"/>
  <c r="AA36" i="9"/>
  <c r="Z36" i="9"/>
  <c r="Y36" i="9"/>
  <c r="G36" i="9"/>
  <c r="AD35" i="9"/>
  <c r="AC35" i="9"/>
  <c r="AB35" i="9"/>
  <c r="AA35" i="9"/>
  <c r="Z35" i="9"/>
  <c r="Y35" i="9"/>
  <c r="T35" i="9"/>
  <c r="U35" i="9" s="1"/>
  <c r="V35" i="9" s="1"/>
  <c r="S35" i="9"/>
  <c r="G35" i="9"/>
  <c r="AD34" i="9"/>
  <c r="AC34" i="9"/>
  <c r="AB34" i="9"/>
  <c r="AA34" i="9"/>
  <c r="Z34" i="9"/>
  <c r="Y34" i="9"/>
  <c r="G34" i="9"/>
  <c r="AD33" i="9"/>
  <c r="AC33" i="9"/>
  <c r="AB33" i="9"/>
  <c r="AA33" i="9"/>
  <c r="Z33" i="9"/>
  <c r="Y33" i="9"/>
  <c r="U33" i="9"/>
  <c r="V33" i="9" s="1"/>
  <c r="T33" i="9"/>
  <c r="S33" i="9"/>
  <c r="G33" i="9"/>
  <c r="AD32" i="9"/>
  <c r="AC32" i="9"/>
  <c r="AB32" i="9"/>
  <c r="AA32" i="9"/>
  <c r="Z32" i="9"/>
  <c r="Y32" i="9"/>
  <c r="G32" i="9"/>
  <c r="AD31" i="9"/>
  <c r="AC31" i="9"/>
  <c r="AB31" i="9"/>
  <c r="AA31" i="9"/>
  <c r="Z31" i="9"/>
  <c r="Y31" i="9"/>
  <c r="G31" i="9"/>
  <c r="AD30" i="9"/>
  <c r="AC30" i="9"/>
  <c r="AB30" i="9"/>
  <c r="AA30" i="9"/>
  <c r="Z30" i="9"/>
  <c r="Y30" i="9"/>
  <c r="G30" i="9"/>
  <c r="AD29" i="9"/>
  <c r="AC29" i="9"/>
  <c r="AB29" i="9"/>
  <c r="AA29" i="9"/>
  <c r="Z29" i="9"/>
  <c r="Y29" i="9"/>
  <c r="G29" i="9"/>
  <c r="AD28" i="9"/>
  <c r="AC28" i="9"/>
  <c r="AB28" i="9"/>
  <c r="AA28" i="9"/>
  <c r="Z28" i="9"/>
  <c r="Y28" i="9"/>
  <c r="G28" i="9"/>
  <c r="AD27" i="9"/>
  <c r="AC27" i="9"/>
  <c r="AB27" i="9"/>
  <c r="AA27" i="9"/>
  <c r="Z27" i="9"/>
  <c r="Y27" i="9"/>
  <c r="G27" i="9"/>
  <c r="AD26" i="9"/>
  <c r="AC26" i="9"/>
  <c r="AB26" i="9"/>
  <c r="AA26" i="9"/>
  <c r="Z26" i="9"/>
  <c r="Y26" i="9"/>
  <c r="G26" i="9"/>
  <c r="AD25" i="9"/>
  <c r="AC25" i="9"/>
  <c r="AB25" i="9"/>
  <c r="AA25" i="9"/>
  <c r="Z25" i="9"/>
  <c r="Y25" i="9"/>
  <c r="AD24" i="9"/>
  <c r="AC24" i="9"/>
  <c r="AB24" i="9"/>
  <c r="AA24" i="9"/>
  <c r="Z24" i="9"/>
  <c r="Y24" i="9"/>
  <c r="AD23" i="9"/>
  <c r="AC23" i="9"/>
  <c r="AB23" i="9"/>
  <c r="AA23" i="9"/>
  <c r="Z23" i="9"/>
  <c r="Y23" i="9"/>
  <c r="AD22" i="9"/>
  <c r="AC22" i="9"/>
  <c r="AB22" i="9"/>
  <c r="AA22" i="9"/>
  <c r="Z22" i="9"/>
  <c r="Y22" i="9"/>
  <c r="AD21" i="9"/>
  <c r="AC21" i="9"/>
  <c r="AB21" i="9"/>
  <c r="AA21" i="9"/>
  <c r="Z21" i="9"/>
  <c r="Y21" i="9"/>
  <c r="AD20" i="9"/>
  <c r="AC20" i="9"/>
  <c r="AB20" i="9"/>
  <c r="AA20" i="9"/>
  <c r="Z20" i="9"/>
  <c r="Y20" i="9"/>
  <c r="AD19" i="9"/>
  <c r="AC19" i="9"/>
  <c r="AB19" i="9"/>
  <c r="AA19" i="9"/>
  <c r="Z19" i="9"/>
  <c r="Y19" i="9"/>
  <c r="AD18" i="9"/>
  <c r="AC18" i="9"/>
  <c r="AB18" i="9"/>
  <c r="AA18" i="9"/>
  <c r="Z18" i="9"/>
  <c r="Y18" i="9"/>
  <c r="AD17" i="9"/>
  <c r="AC17" i="9"/>
  <c r="AB17" i="9"/>
  <c r="AA17" i="9"/>
  <c r="Z17" i="9"/>
  <c r="Y17" i="9"/>
  <c r="AD16" i="9"/>
  <c r="AC16" i="9"/>
  <c r="AB16" i="9"/>
  <c r="AA16" i="9"/>
  <c r="Z16" i="9"/>
  <c r="Y16" i="9"/>
  <c r="AD15" i="9"/>
  <c r="AC15" i="9"/>
  <c r="AB15" i="9"/>
  <c r="AA15" i="9"/>
  <c r="Z15" i="9"/>
  <c r="Y15" i="9"/>
  <c r="AD14" i="9"/>
  <c r="AC14" i="9"/>
  <c r="AB14" i="9"/>
  <c r="AA14" i="9"/>
  <c r="Z14" i="9"/>
  <c r="Y14" i="9"/>
  <c r="AD13" i="9"/>
  <c r="AC13" i="9"/>
  <c r="AB13" i="9"/>
  <c r="AA13" i="9"/>
  <c r="Z13" i="9"/>
  <c r="Y13" i="9"/>
  <c r="AD12" i="9"/>
  <c r="AC12" i="9"/>
  <c r="AB12" i="9"/>
  <c r="AA12" i="9"/>
  <c r="Z12" i="9"/>
  <c r="Y12" i="9"/>
  <c r="AD11" i="9"/>
  <c r="AC11" i="9"/>
  <c r="AB11" i="9"/>
  <c r="AA11" i="9"/>
  <c r="Z11" i="9"/>
  <c r="Y11" i="9"/>
  <c r="AD10" i="9"/>
  <c r="AC10" i="9"/>
  <c r="AB10" i="9"/>
  <c r="AA10" i="9"/>
  <c r="Z10" i="9"/>
  <c r="Y10" i="9"/>
  <c r="AD9" i="9"/>
  <c r="AC9" i="9"/>
  <c r="AB9" i="9"/>
  <c r="AA9" i="9"/>
  <c r="Z9" i="9"/>
  <c r="Y9" i="9"/>
  <c r="AD8" i="9"/>
  <c r="AC8" i="9"/>
  <c r="AB8" i="9"/>
  <c r="AA8" i="9"/>
  <c r="Z8" i="9"/>
  <c r="Y8" i="9"/>
  <c r="AD7" i="9"/>
  <c r="AC7" i="9"/>
  <c r="AB7" i="9"/>
  <c r="AA7" i="9"/>
  <c r="Z7" i="9"/>
  <c r="Y7" i="9"/>
  <c r="G7" i="9"/>
  <c r="AD6" i="9"/>
  <c r="AC6" i="9"/>
  <c r="AB6" i="9"/>
  <c r="AA6" i="9"/>
  <c r="Z6" i="9"/>
  <c r="Y6" i="9"/>
  <c r="AD5" i="9"/>
  <c r="AC5" i="9"/>
  <c r="AB5" i="9"/>
  <c r="AA5" i="9"/>
  <c r="Z5" i="9"/>
  <c r="Y5" i="9"/>
  <c r="G5" i="9"/>
  <c r="AP700" i="24"/>
  <c r="AO700" i="24"/>
  <c r="AN700" i="24"/>
  <c r="AM700" i="24"/>
  <c r="AK700" i="24"/>
  <c r="AJ700" i="24"/>
  <c r="H700" i="24"/>
  <c r="AP699" i="24"/>
  <c r="AO699" i="24"/>
  <c r="AN699" i="24"/>
  <c r="AK699" i="24"/>
  <c r="AJ699" i="24"/>
  <c r="H699" i="24"/>
  <c r="AP698" i="24"/>
  <c r="AO698" i="24"/>
  <c r="AN698" i="24"/>
  <c r="AL698" i="24"/>
  <c r="AK698" i="24"/>
  <c r="AJ698" i="24"/>
  <c r="H698" i="24"/>
  <c r="AP697" i="24"/>
  <c r="AO697" i="24"/>
  <c r="AN697" i="24"/>
  <c r="AM697" i="24"/>
  <c r="AL697" i="24"/>
  <c r="AK697" i="24"/>
  <c r="AJ697" i="24"/>
  <c r="H697" i="24"/>
  <c r="AP696" i="24"/>
  <c r="AO696" i="24"/>
  <c r="AN696" i="24"/>
  <c r="AM696" i="24"/>
  <c r="AL696" i="24"/>
  <c r="AK696" i="24"/>
  <c r="AJ696" i="24"/>
  <c r="H696" i="24"/>
  <c r="AP695" i="24"/>
  <c r="AO695" i="24"/>
  <c r="AN695" i="24"/>
  <c r="AM695" i="24"/>
  <c r="AL695" i="24"/>
  <c r="AK695" i="24"/>
  <c r="AJ695" i="24"/>
  <c r="H695" i="24"/>
  <c r="AP694" i="24"/>
  <c r="AO694" i="24"/>
  <c r="AN694" i="24"/>
  <c r="AM694" i="24"/>
  <c r="AL694" i="24"/>
  <c r="AK694" i="24"/>
  <c r="AJ694" i="24"/>
  <c r="H694" i="24"/>
  <c r="AP693" i="24"/>
  <c r="AO693" i="24"/>
  <c r="AN693" i="24"/>
  <c r="AM693" i="24"/>
  <c r="AL693" i="24"/>
  <c r="AK693" i="24"/>
  <c r="AJ693" i="24"/>
  <c r="H693" i="24"/>
  <c r="AP692" i="24"/>
  <c r="AO692" i="24"/>
  <c r="AN692" i="24"/>
  <c r="AM692" i="24"/>
  <c r="AL692" i="24"/>
  <c r="AK692" i="24"/>
  <c r="AJ692" i="24"/>
  <c r="H692" i="24"/>
  <c r="AP691" i="24"/>
  <c r="AO691" i="24"/>
  <c r="AN691" i="24"/>
  <c r="AM691" i="24"/>
  <c r="AL691" i="24"/>
  <c r="AK691" i="24"/>
  <c r="AJ691" i="24"/>
  <c r="H691" i="24"/>
  <c r="AP690" i="24"/>
  <c r="AO690" i="24"/>
  <c r="AN690" i="24"/>
  <c r="AM690" i="24"/>
  <c r="AL690" i="24"/>
  <c r="AK690" i="24"/>
  <c r="AJ690" i="24"/>
  <c r="H690" i="24"/>
  <c r="AP689" i="24"/>
  <c r="AO689" i="24"/>
  <c r="AN689" i="24"/>
  <c r="AM689" i="24"/>
  <c r="AL689" i="24"/>
  <c r="AK689" i="24"/>
  <c r="AJ689" i="24"/>
  <c r="H689" i="24"/>
  <c r="AP688" i="24"/>
  <c r="AO688" i="24"/>
  <c r="AN688" i="24"/>
  <c r="AM688" i="24"/>
  <c r="AL688" i="24"/>
  <c r="AK688" i="24"/>
  <c r="AJ688" i="24"/>
  <c r="H688" i="24"/>
  <c r="AP687" i="24"/>
  <c r="AO687" i="24"/>
  <c r="AN687" i="24"/>
  <c r="AM687" i="24"/>
  <c r="AL687" i="24"/>
  <c r="AK687" i="24"/>
  <c r="AJ687" i="24"/>
  <c r="V687" i="24"/>
  <c r="W687" i="24" s="1"/>
  <c r="X687" i="24" s="1"/>
  <c r="Y687" i="24" s="1"/>
  <c r="Z687" i="24" s="1"/>
  <c r="U687" i="24"/>
  <c r="H687" i="24"/>
  <c r="AP686" i="24"/>
  <c r="AO686" i="24"/>
  <c r="AN686" i="24"/>
  <c r="AM686" i="24"/>
  <c r="AL686" i="24"/>
  <c r="AK686" i="24"/>
  <c r="AJ686" i="24"/>
  <c r="H686" i="24"/>
  <c r="AP685" i="24"/>
  <c r="AO685" i="24"/>
  <c r="AN685" i="24"/>
  <c r="AM685" i="24"/>
  <c r="AL685" i="24"/>
  <c r="AK685" i="24"/>
  <c r="AJ685" i="24"/>
  <c r="H685" i="24"/>
  <c r="AP684" i="24"/>
  <c r="AO684" i="24"/>
  <c r="AN684" i="24"/>
  <c r="AM684" i="24"/>
  <c r="AL684" i="24"/>
  <c r="AK684" i="24"/>
  <c r="AJ684" i="24"/>
  <c r="H684" i="24"/>
  <c r="AP683" i="24"/>
  <c r="AO683" i="24"/>
  <c r="AN683" i="24"/>
  <c r="AM683" i="24"/>
  <c r="AL683" i="24"/>
  <c r="AK683" i="24"/>
  <c r="AJ683" i="24"/>
  <c r="H683" i="24"/>
  <c r="AP682" i="24"/>
  <c r="AO682" i="24"/>
  <c r="AN682" i="24"/>
  <c r="AM682" i="24"/>
  <c r="AL682" i="24"/>
  <c r="AK682" i="24"/>
  <c r="AJ682" i="24"/>
  <c r="H682" i="24"/>
  <c r="AP681" i="24"/>
  <c r="AO681" i="24"/>
  <c r="AN681" i="24"/>
  <c r="AM681" i="24"/>
  <c r="AL681" i="24"/>
  <c r="AK681" i="24"/>
  <c r="AJ681" i="24"/>
  <c r="H681" i="24"/>
  <c r="AP680" i="24"/>
  <c r="AO680" i="24"/>
  <c r="AN680" i="24"/>
  <c r="AM680" i="24"/>
  <c r="AL680" i="24"/>
  <c r="AK680" i="24"/>
  <c r="AJ680" i="24"/>
  <c r="H680" i="24"/>
  <c r="AP679" i="24"/>
  <c r="AO679" i="24"/>
  <c r="AN679" i="24"/>
  <c r="AK679" i="24"/>
  <c r="AJ679" i="24"/>
  <c r="H679" i="24"/>
  <c r="AP678" i="24"/>
  <c r="AO678" i="24"/>
  <c r="AN678" i="24"/>
  <c r="AM678" i="24"/>
  <c r="AL678" i="24"/>
  <c r="AK678" i="24"/>
  <c r="AJ678" i="24"/>
  <c r="H678" i="24"/>
  <c r="AP677" i="24"/>
  <c r="AO677" i="24"/>
  <c r="AN677" i="24"/>
  <c r="AM677" i="24"/>
  <c r="AL677" i="24"/>
  <c r="AK677" i="24"/>
  <c r="AJ677" i="24"/>
  <c r="H677" i="24"/>
  <c r="AP676" i="24"/>
  <c r="AO676" i="24"/>
  <c r="AN676" i="24"/>
  <c r="AM676" i="24"/>
  <c r="AL676" i="24"/>
  <c r="AK676" i="24"/>
  <c r="AJ676" i="24"/>
  <c r="H676" i="24"/>
  <c r="AP675" i="24"/>
  <c r="AO675" i="24"/>
  <c r="AN675" i="24"/>
  <c r="AM675" i="24"/>
  <c r="AL675" i="24"/>
  <c r="AK675" i="24"/>
  <c r="AJ675" i="24"/>
  <c r="H675" i="24"/>
  <c r="AP674" i="24"/>
  <c r="AO674" i="24"/>
  <c r="AN674" i="24"/>
  <c r="AM674" i="24"/>
  <c r="AL674" i="24"/>
  <c r="AK674" i="24"/>
  <c r="AJ674" i="24"/>
  <c r="H674" i="24"/>
  <c r="AP673" i="24"/>
  <c r="AO673" i="24"/>
  <c r="AN673" i="24"/>
  <c r="AK673" i="24"/>
  <c r="AJ673" i="24"/>
  <c r="H673" i="24"/>
  <c r="AP672" i="24"/>
  <c r="AO672" i="24"/>
  <c r="AN672" i="24"/>
  <c r="AM672" i="24"/>
  <c r="AL672" i="24"/>
  <c r="AK672" i="24"/>
  <c r="AJ672" i="24"/>
  <c r="H672" i="24"/>
  <c r="AP671" i="24"/>
  <c r="AO671" i="24"/>
  <c r="AN671" i="24"/>
  <c r="AM671" i="24"/>
  <c r="AL671" i="24"/>
  <c r="AK671" i="24"/>
  <c r="AJ671" i="24"/>
  <c r="H671" i="24"/>
  <c r="AP670" i="24"/>
  <c r="AO670" i="24"/>
  <c r="AN670" i="24"/>
  <c r="AM670" i="24"/>
  <c r="AL670" i="24"/>
  <c r="AK670" i="24"/>
  <c r="AJ670" i="24"/>
  <c r="H670" i="24"/>
  <c r="AP669" i="24"/>
  <c r="AO669" i="24"/>
  <c r="AN669" i="24"/>
  <c r="AM669" i="24"/>
  <c r="AL669" i="24"/>
  <c r="AK669" i="24"/>
  <c r="AJ669" i="24"/>
  <c r="H669" i="24"/>
  <c r="AP668" i="24"/>
  <c r="AO668" i="24"/>
  <c r="AN668" i="24"/>
  <c r="AM668" i="24"/>
  <c r="AL668" i="24"/>
  <c r="AK668" i="24"/>
  <c r="AJ668" i="24"/>
  <c r="H668" i="24"/>
  <c r="AP667" i="24"/>
  <c r="AO667" i="24"/>
  <c r="AN667" i="24"/>
  <c r="AM667" i="24"/>
  <c r="AL667" i="24"/>
  <c r="AK667" i="24"/>
  <c r="AJ667" i="24"/>
  <c r="H667" i="24"/>
  <c r="AP666" i="24"/>
  <c r="AO666" i="24"/>
  <c r="AN666" i="24"/>
  <c r="AM666" i="24"/>
  <c r="AL666" i="24"/>
  <c r="AK666" i="24"/>
  <c r="AJ666" i="24"/>
  <c r="H666" i="24"/>
  <c r="AP665" i="24"/>
  <c r="AO665" i="24"/>
  <c r="AN665" i="24"/>
  <c r="AM665" i="24"/>
  <c r="AL665" i="24"/>
  <c r="AK665" i="24"/>
  <c r="AJ665" i="24"/>
  <c r="H665" i="24"/>
  <c r="AP664" i="24"/>
  <c r="AO664" i="24"/>
  <c r="AN664" i="24"/>
  <c r="AK664" i="24"/>
  <c r="AJ664" i="24"/>
  <c r="H664" i="24"/>
  <c r="AP663" i="24"/>
  <c r="AO663" i="24"/>
  <c r="AN663" i="24"/>
  <c r="AM663" i="24"/>
  <c r="AL663" i="24"/>
  <c r="AK663" i="24"/>
  <c r="AJ663" i="24"/>
  <c r="H663" i="24"/>
  <c r="AP662" i="24"/>
  <c r="AO662" i="24"/>
  <c r="AN662" i="24"/>
  <c r="AM662" i="24"/>
  <c r="AL662" i="24"/>
  <c r="AK662" i="24"/>
  <c r="AJ662" i="24"/>
  <c r="H662" i="24"/>
  <c r="AP661" i="24"/>
  <c r="AO661" i="24"/>
  <c r="AN661" i="24"/>
  <c r="AM661" i="24"/>
  <c r="AL661" i="24"/>
  <c r="AK661" i="24"/>
  <c r="AJ661" i="24"/>
  <c r="AP660" i="24"/>
  <c r="AO660" i="24"/>
  <c r="AN660" i="24"/>
  <c r="AM660" i="24"/>
  <c r="AL660" i="24"/>
  <c r="AK660" i="24"/>
  <c r="AJ660" i="24"/>
  <c r="H660" i="24"/>
  <c r="AP659" i="24"/>
  <c r="AO659" i="24"/>
  <c r="AN659" i="24"/>
  <c r="AM659" i="24"/>
  <c r="AL659" i="24"/>
  <c r="AK659" i="24"/>
  <c r="AJ659" i="24"/>
  <c r="H659" i="24"/>
  <c r="AP658" i="24"/>
  <c r="AO658" i="24"/>
  <c r="AN658" i="24"/>
  <c r="AM658" i="24"/>
  <c r="AL658" i="24"/>
  <c r="AK658" i="24"/>
  <c r="AJ658" i="24"/>
  <c r="H658" i="24"/>
  <c r="AP657" i="24"/>
  <c r="AO657" i="24"/>
  <c r="AN657" i="24"/>
  <c r="AM657" i="24"/>
  <c r="AL657" i="24"/>
  <c r="AK657" i="24"/>
  <c r="AJ657" i="24"/>
  <c r="H657" i="24"/>
  <c r="AP656" i="24"/>
  <c r="AO656" i="24"/>
  <c r="AN656" i="24"/>
  <c r="AM656" i="24"/>
  <c r="AL656" i="24"/>
  <c r="AK656" i="24"/>
  <c r="AJ656" i="24"/>
  <c r="H656" i="24"/>
  <c r="AP655" i="24"/>
  <c r="AO655" i="24"/>
  <c r="AN655" i="24"/>
  <c r="AM655" i="24"/>
  <c r="AL655" i="24"/>
  <c r="AK655" i="24"/>
  <c r="AJ655" i="24"/>
  <c r="H655" i="24"/>
  <c r="AP654" i="24"/>
  <c r="AO654" i="24"/>
  <c r="AN654" i="24"/>
  <c r="AM654" i="24"/>
  <c r="AL654" i="24"/>
  <c r="AK654" i="24"/>
  <c r="AJ654" i="24"/>
  <c r="H654" i="24"/>
  <c r="AP653" i="24"/>
  <c r="AO653" i="24"/>
  <c r="AN653" i="24"/>
  <c r="AM653" i="24"/>
  <c r="AL653" i="24"/>
  <c r="AK653" i="24"/>
  <c r="AJ653" i="24"/>
  <c r="H653" i="24"/>
  <c r="AP652" i="24"/>
  <c r="AO652" i="24"/>
  <c r="AN652" i="24"/>
  <c r="AM652" i="24"/>
  <c r="AL652" i="24"/>
  <c r="AK652" i="24"/>
  <c r="AJ652" i="24"/>
  <c r="H652" i="24"/>
  <c r="AP651" i="24"/>
  <c r="AO651" i="24"/>
  <c r="AN651" i="24"/>
  <c r="AM651" i="24"/>
  <c r="AL651" i="24"/>
  <c r="AK651" i="24"/>
  <c r="AJ651" i="24"/>
  <c r="H651" i="24"/>
  <c r="AP650" i="24"/>
  <c r="AO650" i="24"/>
  <c r="AN650" i="24"/>
  <c r="AM650" i="24"/>
  <c r="AL650" i="24"/>
  <c r="AK650" i="24"/>
  <c r="AJ650" i="24"/>
  <c r="H650" i="24"/>
  <c r="AP649" i="24"/>
  <c r="AO649" i="24"/>
  <c r="AN649" i="24"/>
  <c r="AM649" i="24"/>
  <c r="AL649" i="24"/>
  <c r="AK649" i="24"/>
  <c r="AJ649" i="24"/>
  <c r="H649" i="24"/>
  <c r="AP648" i="24"/>
  <c r="AO648" i="24"/>
  <c r="AN648" i="24"/>
  <c r="AM648" i="24"/>
  <c r="AL648" i="24"/>
  <c r="AK648" i="24"/>
  <c r="AJ648" i="24"/>
  <c r="H648" i="24"/>
  <c r="AP647" i="24"/>
  <c r="AO647" i="24"/>
  <c r="AN647" i="24"/>
  <c r="AM647" i="24"/>
  <c r="AL647" i="24"/>
  <c r="AK647" i="24"/>
  <c r="AJ647" i="24"/>
  <c r="H647" i="24"/>
  <c r="AP646" i="24"/>
  <c r="AO646" i="24"/>
  <c r="AN646" i="24"/>
  <c r="AM646" i="24"/>
  <c r="AL646" i="24"/>
  <c r="AK646" i="24"/>
  <c r="AJ646" i="24"/>
  <c r="H646" i="24"/>
  <c r="AP645" i="24"/>
  <c r="AO645" i="24"/>
  <c r="AN645" i="24"/>
  <c r="AM645" i="24"/>
  <c r="AL645" i="24"/>
  <c r="AK645" i="24"/>
  <c r="AJ645" i="24"/>
  <c r="H645" i="24"/>
  <c r="AP644" i="24"/>
  <c r="AO644" i="24"/>
  <c r="AN644" i="24"/>
  <c r="AM644" i="24"/>
  <c r="AL644" i="24"/>
  <c r="AK644" i="24"/>
  <c r="AJ644" i="24"/>
  <c r="H644" i="24"/>
  <c r="AP643" i="24"/>
  <c r="AO643" i="24"/>
  <c r="AN643" i="24"/>
  <c r="AM643" i="24"/>
  <c r="AL643" i="24"/>
  <c r="AK643" i="24"/>
  <c r="AJ643" i="24"/>
  <c r="H643" i="24"/>
  <c r="AP642" i="24"/>
  <c r="AO642" i="24"/>
  <c r="AN642" i="24"/>
  <c r="AM642" i="24"/>
  <c r="AL642" i="24"/>
  <c r="AK642" i="24"/>
  <c r="AJ642" i="24"/>
  <c r="H642" i="24"/>
  <c r="AP641" i="24"/>
  <c r="AO641" i="24"/>
  <c r="AN641" i="24"/>
  <c r="AM641" i="24"/>
  <c r="AL641" i="24"/>
  <c r="AK641" i="24"/>
  <c r="AJ641" i="24"/>
  <c r="H641" i="24"/>
  <c r="AP640" i="24"/>
  <c r="AO640" i="24"/>
  <c r="AN640" i="24"/>
  <c r="AM640" i="24"/>
  <c r="AL640" i="24"/>
  <c r="AK640" i="24"/>
  <c r="AJ640" i="24"/>
  <c r="H640" i="24"/>
  <c r="AP639" i="24"/>
  <c r="AO639" i="24"/>
  <c r="AN639" i="24"/>
  <c r="AM639" i="24"/>
  <c r="AL639" i="24"/>
  <c r="AK639" i="24"/>
  <c r="AJ639" i="24"/>
  <c r="H639" i="24"/>
  <c r="AP638" i="24"/>
  <c r="AO638" i="24"/>
  <c r="AN638" i="24"/>
  <c r="AM638" i="24"/>
  <c r="AL638" i="24"/>
  <c r="AK638" i="24"/>
  <c r="AJ638" i="24"/>
  <c r="H638" i="24"/>
  <c r="AP637" i="24"/>
  <c r="AO637" i="24"/>
  <c r="AN637" i="24"/>
  <c r="AM637" i="24"/>
  <c r="AL637" i="24"/>
  <c r="AK637" i="24"/>
  <c r="AJ637" i="24"/>
  <c r="H637" i="24"/>
  <c r="AP636" i="24"/>
  <c r="AO636" i="24"/>
  <c r="AN636" i="24"/>
  <c r="AM636" i="24"/>
  <c r="AL636" i="24"/>
  <c r="AK636" i="24"/>
  <c r="AJ636" i="24"/>
  <c r="H636" i="24"/>
  <c r="AP635" i="24"/>
  <c r="AO635" i="24"/>
  <c r="AN635" i="24"/>
  <c r="AM635" i="24"/>
  <c r="AL635" i="24"/>
  <c r="AK635" i="24"/>
  <c r="AJ635" i="24"/>
  <c r="H635" i="24"/>
  <c r="AP634" i="24"/>
  <c r="AO634" i="24"/>
  <c r="AN634" i="24"/>
  <c r="AM634" i="24"/>
  <c r="AL634" i="24"/>
  <c r="AK634" i="24"/>
  <c r="AJ634" i="24"/>
  <c r="H634" i="24"/>
  <c r="AP633" i="24"/>
  <c r="AO633" i="24"/>
  <c r="AN633" i="24"/>
  <c r="AM633" i="24"/>
  <c r="AL633" i="24"/>
  <c r="AK633" i="24"/>
  <c r="AJ633" i="24"/>
  <c r="H633" i="24"/>
  <c r="AP632" i="24"/>
  <c r="AO632" i="24"/>
  <c r="AN632" i="24"/>
  <c r="AM632" i="24"/>
  <c r="AL632" i="24"/>
  <c r="AK632" i="24"/>
  <c r="AJ632" i="24"/>
  <c r="H632" i="24"/>
  <c r="AP631" i="24"/>
  <c r="AO631" i="24"/>
  <c r="AN631" i="24"/>
  <c r="AM631" i="24"/>
  <c r="AL631" i="24"/>
  <c r="AK631" i="24"/>
  <c r="AJ631" i="24"/>
  <c r="H631" i="24"/>
  <c r="AP630" i="24"/>
  <c r="AO630" i="24"/>
  <c r="AN630" i="24"/>
  <c r="AM630" i="24"/>
  <c r="AL630" i="24"/>
  <c r="AK630" i="24"/>
  <c r="AJ630" i="24"/>
  <c r="H630" i="24"/>
  <c r="AP629" i="24"/>
  <c r="AO629" i="24"/>
  <c r="AN629" i="24"/>
  <c r="AM629" i="24"/>
  <c r="AL629" i="24"/>
  <c r="AK629" i="24"/>
  <c r="AJ629" i="24"/>
  <c r="H629" i="24"/>
  <c r="AP628" i="24"/>
  <c r="AO628" i="24"/>
  <c r="AN628" i="24"/>
  <c r="AM628" i="24"/>
  <c r="AL628" i="24"/>
  <c r="AK628" i="24"/>
  <c r="AJ628" i="24"/>
  <c r="H628" i="24"/>
  <c r="AP627" i="24"/>
  <c r="AO627" i="24"/>
  <c r="AN627" i="24"/>
  <c r="AM627" i="24"/>
  <c r="AL627" i="24"/>
  <c r="AK627" i="24"/>
  <c r="AJ627" i="24"/>
  <c r="H627" i="24"/>
  <c r="AP626" i="24"/>
  <c r="AO626" i="24"/>
  <c r="AN626" i="24"/>
  <c r="AM626" i="24"/>
  <c r="AL626" i="24"/>
  <c r="AK626" i="24"/>
  <c r="AJ626" i="24"/>
  <c r="H626" i="24"/>
  <c r="AP625" i="24"/>
  <c r="AO625" i="24"/>
  <c r="AN625" i="24"/>
  <c r="AM625" i="24"/>
  <c r="AL625" i="24"/>
  <c r="AK625" i="24"/>
  <c r="AJ625" i="24"/>
  <c r="H625" i="24"/>
  <c r="AP624" i="24"/>
  <c r="AO624" i="24"/>
  <c r="AN624" i="24"/>
  <c r="AM624" i="24"/>
  <c r="AL624" i="24"/>
  <c r="AK624" i="24"/>
  <c r="AJ624" i="24"/>
  <c r="H624" i="24"/>
  <c r="AP623" i="24"/>
  <c r="AO623" i="24"/>
  <c r="AN623" i="24"/>
  <c r="AM623" i="24"/>
  <c r="AL623" i="24"/>
  <c r="AK623" i="24"/>
  <c r="AJ623" i="24"/>
  <c r="H623" i="24"/>
  <c r="AP622" i="24"/>
  <c r="AO622" i="24"/>
  <c r="AN622" i="24"/>
  <c r="AM622" i="24"/>
  <c r="AL622" i="24"/>
  <c r="AK622" i="24"/>
  <c r="AJ622" i="24"/>
  <c r="H622" i="24"/>
  <c r="AP621" i="24"/>
  <c r="AO621" i="24"/>
  <c r="AN621" i="24"/>
  <c r="AK621" i="24"/>
  <c r="AJ621" i="24"/>
  <c r="H621" i="24"/>
  <c r="AP620" i="24"/>
  <c r="AO620" i="24"/>
  <c r="AN620" i="24"/>
  <c r="AM620" i="24"/>
  <c r="AL620" i="24"/>
  <c r="AK620" i="24"/>
  <c r="AJ620" i="24"/>
  <c r="H620" i="24"/>
  <c r="AP619" i="24"/>
  <c r="AO619" i="24"/>
  <c r="AN619" i="24"/>
  <c r="AM619" i="24"/>
  <c r="AL619" i="24"/>
  <c r="AK619" i="24"/>
  <c r="AJ619" i="24"/>
  <c r="H619" i="24"/>
  <c r="AP618" i="24"/>
  <c r="AO618" i="24"/>
  <c r="AN618" i="24"/>
  <c r="AM618" i="24"/>
  <c r="AL618" i="24"/>
  <c r="AK618" i="24"/>
  <c r="AJ618" i="24"/>
  <c r="H618" i="24"/>
  <c r="AP617" i="24"/>
  <c r="AO617" i="24"/>
  <c r="AN617" i="24"/>
  <c r="AK617" i="24"/>
  <c r="AJ617" i="24"/>
  <c r="H617" i="24"/>
  <c r="AP616" i="24"/>
  <c r="AO616" i="24"/>
  <c r="AN616" i="24"/>
  <c r="AM616" i="24"/>
  <c r="AL616" i="24"/>
  <c r="AK616" i="24"/>
  <c r="AJ616" i="24"/>
  <c r="H616" i="24"/>
  <c r="AP615" i="24"/>
  <c r="AO615" i="24"/>
  <c r="AN615" i="24"/>
  <c r="AM615" i="24"/>
  <c r="AL615" i="24"/>
  <c r="AK615" i="24"/>
  <c r="AJ615" i="24"/>
  <c r="H615" i="24"/>
  <c r="AP614" i="24"/>
  <c r="AO614" i="24"/>
  <c r="AN614" i="24"/>
  <c r="AM614" i="24"/>
  <c r="AL614" i="24"/>
  <c r="AK614" i="24"/>
  <c r="AJ614" i="24"/>
  <c r="H614" i="24"/>
  <c r="AP613" i="24"/>
  <c r="AO613" i="24"/>
  <c r="AN613" i="24"/>
  <c r="AM613" i="24"/>
  <c r="AL613" i="24"/>
  <c r="AK613" i="24"/>
  <c r="AJ613" i="24"/>
  <c r="H613" i="24"/>
  <c r="AP612" i="24"/>
  <c r="AO612" i="24"/>
  <c r="AN612" i="24"/>
  <c r="AM612" i="24"/>
  <c r="AL612" i="24"/>
  <c r="AK612" i="24"/>
  <c r="AJ612" i="24"/>
  <c r="H612" i="24"/>
  <c r="AP611" i="24"/>
  <c r="AO611" i="24"/>
  <c r="AN611" i="24"/>
  <c r="AM611" i="24"/>
  <c r="AL611" i="24"/>
  <c r="AK611" i="24"/>
  <c r="AJ611" i="24"/>
  <c r="H611" i="24"/>
  <c r="AP610" i="24"/>
  <c r="AO610" i="24"/>
  <c r="AN610" i="24"/>
  <c r="AM610" i="24"/>
  <c r="AL610" i="24"/>
  <c r="AK610" i="24"/>
  <c r="AJ610" i="24"/>
  <c r="H610" i="24"/>
  <c r="AP609" i="24"/>
  <c r="AO609" i="24"/>
  <c r="AN609" i="24"/>
  <c r="AM609" i="24"/>
  <c r="AL609" i="24"/>
  <c r="AK609" i="24"/>
  <c r="AJ609" i="24"/>
  <c r="H609" i="24"/>
  <c r="AP608" i="24"/>
  <c r="AO608" i="24"/>
  <c r="AN608" i="24"/>
  <c r="AM608" i="24"/>
  <c r="AL608" i="24"/>
  <c r="AK608" i="24"/>
  <c r="AJ608" i="24"/>
  <c r="H608" i="24"/>
  <c r="AP607" i="24"/>
  <c r="AO607" i="24"/>
  <c r="AN607" i="24"/>
  <c r="AK607" i="24"/>
  <c r="AJ607" i="24"/>
  <c r="H607" i="24"/>
  <c r="AP606" i="24"/>
  <c r="AO606" i="24"/>
  <c r="AN606" i="24"/>
  <c r="AM606" i="24"/>
  <c r="AL606" i="24"/>
  <c r="AK606" i="24"/>
  <c r="AJ606" i="24"/>
  <c r="H606" i="24"/>
  <c r="AP605" i="24"/>
  <c r="AO605" i="24"/>
  <c r="AN605" i="24"/>
  <c r="AM605" i="24"/>
  <c r="AL605" i="24"/>
  <c r="AK605" i="24"/>
  <c r="AJ605" i="24"/>
  <c r="H605" i="24"/>
  <c r="AP604" i="24"/>
  <c r="AO604" i="24"/>
  <c r="AN604" i="24"/>
  <c r="AM604" i="24"/>
  <c r="AL604" i="24"/>
  <c r="AK604" i="24"/>
  <c r="AJ604" i="24"/>
  <c r="H604" i="24"/>
  <c r="AP603" i="24"/>
  <c r="AO603" i="24"/>
  <c r="AN603" i="24"/>
  <c r="AM603" i="24"/>
  <c r="AL603" i="24"/>
  <c r="AK603" i="24"/>
  <c r="AJ603" i="24"/>
  <c r="H603" i="24"/>
  <c r="AP602" i="24"/>
  <c r="AO602" i="24"/>
  <c r="AN602" i="24"/>
  <c r="AM602" i="24"/>
  <c r="AL602" i="24"/>
  <c r="AK602" i="24"/>
  <c r="AJ602" i="24"/>
  <c r="H602" i="24"/>
  <c r="AP601" i="24"/>
  <c r="AO601" i="24"/>
  <c r="AN601" i="24"/>
  <c r="AM601" i="24"/>
  <c r="AL601" i="24"/>
  <c r="AK601" i="24"/>
  <c r="AJ601" i="24"/>
  <c r="H601" i="24"/>
  <c r="AP600" i="24"/>
  <c r="AO600" i="24"/>
  <c r="AN600" i="24"/>
  <c r="AM600" i="24"/>
  <c r="AL600" i="24"/>
  <c r="AK600" i="24"/>
  <c r="AJ600" i="24"/>
  <c r="H600" i="24"/>
  <c r="AP599" i="24"/>
  <c r="AO599" i="24"/>
  <c r="AN599" i="24"/>
  <c r="AM599" i="24"/>
  <c r="AL599" i="24"/>
  <c r="AK599" i="24"/>
  <c r="AJ599" i="24"/>
  <c r="H599" i="24"/>
  <c r="AP598" i="24"/>
  <c r="AO598" i="24"/>
  <c r="AN598" i="24"/>
  <c r="AM598" i="24"/>
  <c r="AL598" i="24"/>
  <c r="AK598" i="24"/>
  <c r="AJ598" i="24"/>
  <c r="H598" i="24"/>
  <c r="AP597" i="24"/>
  <c r="AO597" i="24"/>
  <c r="AN597" i="24"/>
  <c r="AM597" i="24"/>
  <c r="AL597" i="24"/>
  <c r="AK597" i="24"/>
  <c r="AJ597" i="24"/>
  <c r="H597" i="24"/>
  <c r="AP596" i="24"/>
  <c r="AO596" i="24"/>
  <c r="AN596" i="24"/>
  <c r="AM596" i="24"/>
  <c r="AL596" i="24"/>
  <c r="AK596" i="24"/>
  <c r="AJ596" i="24"/>
  <c r="H596" i="24"/>
  <c r="AP595" i="24"/>
  <c r="AO595" i="24"/>
  <c r="AN595" i="24"/>
  <c r="AM595" i="24"/>
  <c r="AL595" i="24"/>
  <c r="AK595" i="24"/>
  <c r="AJ595" i="24"/>
  <c r="H595" i="24"/>
  <c r="AP594" i="24"/>
  <c r="AO594" i="24"/>
  <c r="AN594" i="24"/>
  <c r="AM594" i="24"/>
  <c r="AL594" i="24"/>
  <c r="AK594" i="24"/>
  <c r="AJ594" i="24"/>
  <c r="H594" i="24"/>
  <c r="AP593" i="24"/>
  <c r="AO593" i="24"/>
  <c r="AN593" i="24"/>
  <c r="AM593" i="24"/>
  <c r="AL593" i="24"/>
  <c r="AK593" i="24"/>
  <c r="AJ593" i="24"/>
  <c r="H593" i="24"/>
  <c r="AP592" i="24"/>
  <c r="AO592" i="24"/>
  <c r="AN592" i="24"/>
  <c r="AM592" i="24"/>
  <c r="AL592" i="24"/>
  <c r="AK592" i="24"/>
  <c r="AJ592" i="24"/>
  <c r="H592" i="24"/>
  <c r="AP591" i="24"/>
  <c r="AO591" i="24"/>
  <c r="AN591" i="24"/>
  <c r="AM591" i="24"/>
  <c r="AL591" i="24"/>
  <c r="AK591" i="24"/>
  <c r="AJ591" i="24"/>
  <c r="H591" i="24"/>
  <c r="AP590" i="24"/>
  <c r="AO590" i="24"/>
  <c r="AN590" i="24"/>
  <c r="AM590" i="24"/>
  <c r="AL590" i="24"/>
  <c r="AK590" i="24"/>
  <c r="AJ590" i="24"/>
  <c r="H590" i="24"/>
  <c r="AP589" i="24"/>
  <c r="AO589" i="24"/>
  <c r="AN589" i="24"/>
  <c r="AM589" i="24"/>
  <c r="AL589" i="24"/>
  <c r="AK589" i="24"/>
  <c r="AJ589" i="24"/>
  <c r="H589" i="24"/>
  <c r="AP588" i="24"/>
  <c r="AO588" i="24"/>
  <c r="AN588" i="24"/>
  <c r="AM588" i="24"/>
  <c r="AL588" i="24"/>
  <c r="AK588" i="24"/>
  <c r="AJ588" i="24"/>
  <c r="H588" i="24"/>
  <c r="AP587" i="24"/>
  <c r="AO587" i="24"/>
  <c r="AN587" i="24"/>
  <c r="AM587" i="24"/>
  <c r="AL587" i="24"/>
  <c r="AK587" i="24"/>
  <c r="AJ587" i="24"/>
  <c r="H587" i="24"/>
  <c r="AP586" i="24"/>
  <c r="AO586" i="24"/>
  <c r="AN586" i="24"/>
  <c r="AM586" i="24"/>
  <c r="AL586" i="24"/>
  <c r="AK586" i="24"/>
  <c r="AJ586" i="24"/>
  <c r="H586" i="24"/>
  <c r="AP585" i="24"/>
  <c r="AO585" i="24"/>
  <c r="AN585" i="24"/>
  <c r="AM585" i="24"/>
  <c r="AL585" i="24"/>
  <c r="AK585" i="24"/>
  <c r="AJ585" i="24"/>
  <c r="H585" i="24"/>
  <c r="AP584" i="24"/>
  <c r="AO584" i="24"/>
  <c r="AN584" i="24"/>
  <c r="AM584" i="24"/>
  <c r="AL584" i="24"/>
  <c r="AK584" i="24"/>
  <c r="AJ584" i="24"/>
  <c r="H584" i="24"/>
  <c r="AP583" i="24"/>
  <c r="AO583" i="24"/>
  <c r="AN583" i="24"/>
  <c r="AM583" i="24"/>
  <c r="AL583" i="24"/>
  <c r="AK583" i="24"/>
  <c r="AJ583" i="24"/>
  <c r="H583" i="24"/>
  <c r="AP582" i="24"/>
  <c r="AO582" i="24"/>
  <c r="AN582" i="24"/>
  <c r="AM582" i="24"/>
  <c r="AL582" i="24"/>
  <c r="AK582" i="24"/>
  <c r="AJ582" i="24"/>
  <c r="H582" i="24"/>
  <c r="AP581" i="24"/>
  <c r="AO581" i="24"/>
  <c r="AN581" i="24"/>
  <c r="AM581" i="24"/>
  <c r="AL581" i="24"/>
  <c r="AK581" i="24"/>
  <c r="AJ581" i="24"/>
  <c r="H581" i="24"/>
  <c r="AP580" i="24"/>
  <c r="AO580" i="24"/>
  <c r="AN580" i="24"/>
  <c r="AM580" i="24"/>
  <c r="AL580" i="24"/>
  <c r="AK580" i="24"/>
  <c r="AJ580" i="24"/>
  <c r="H580" i="24"/>
  <c r="AP579" i="24"/>
  <c r="AO579" i="24"/>
  <c r="AN579" i="24"/>
  <c r="AM579" i="24"/>
  <c r="AL579" i="24"/>
  <c r="AK579" i="24"/>
  <c r="AJ579" i="24"/>
  <c r="H579" i="24"/>
  <c r="AP578" i="24"/>
  <c r="AO578" i="24"/>
  <c r="AN578" i="24"/>
  <c r="AM578" i="24"/>
  <c r="AL578" i="24"/>
  <c r="AK578" i="24"/>
  <c r="AJ578" i="24"/>
  <c r="H578" i="24"/>
  <c r="AP577" i="24"/>
  <c r="AO577" i="24"/>
  <c r="AN577" i="24"/>
  <c r="AM577" i="24"/>
  <c r="AL577" i="24"/>
  <c r="AK577" i="24"/>
  <c r="AJ577" i="24"/>
  <c r="H577" i="24"/>
  <c r="AP576" i="24"/>
  <c r="AO576" i="24"/>
  <c r="AN576" i="24"/>
  <c r="AM576" i="24"/>
  <c r="AL576" i="24"/>
  <c r="AK576" i="24"/>
  <c r="AJ576" i="24"/>
  <c r="H576" i="24"/>
  <c r="AP575" i="24"/>
  <c r="AO575" i="24"/>
  <c r="AN575" i="24"/>
  <c r="AM575" i="24"/>
  <c r="AL575" i="24"/>
  <c r="AK575" i="24"/>
  <c r="AJ575" i="24"/>
  <c r="H575" i="24"/>
  <c r="AP574" i="24"/>
  <c r="AO574" i="24"/>
  <c r="AN574" i="24"/>
  <c r="AM574" i="24"/>
  <c r="AL574" i="24"/>
  <c r="AK574" i="24"/>
  <c r="AJ574" i="24"/>
  <c r="H574" i="24"/>
  <c r="AP573" i="24"/>
  <c r="AO573" i="24"/>
  <c r="AN573" i="24"/>
  <c r="AM573" i="24"/>
  <c r="AL573" i="24"/>
  <c r="AK573" i="24"/>
  <c r="AJ573" i="24"/>
  <c r="H573" i="24"/>
  <c r="AP572" i="24"/>
  <c r="AO572" i="24"/>
  <c r="AN572" i="24"/>
  <c r="AM572" i="24"/>
  <c r="AL572" i="24"/>
  <c r="AK572" i="24"/>
  <c r="AJ572" i="24"/>
  <c r="H572" i="24"/>
  <c r="AP571" i="24"/>
  <c r="AO571" i="24"/>
  <c r="AN571" i="24"/>
  <c r="AM571" i="24"/>
  <c r="AL571" i="24"/>
  <c r="AK571" i="24"/>
  <c r="AJ571" i="24"/>
  <c r="H571" i="24"/>
  <c r="AP570" i="24"/>
  <c r="AO570" i="24"/>
  <c r="AN570" i="24"/>
  <c r="AM570" i="24"/>
  <c r="AL570" i="24"/>
  <c r="AK570" i="24"/>
  <c r="AJ570" i="24"/>
  <c r="H570" i="24"/>
  <c r="AP569" i="24"/>
  <c r="AO569" i="24"/>
  <c r="AN569" i="24"/>
  <c r="AM569" i="24"/>
  <c r="AL569" i="24"/>
  <c r="AK569" i="24"/>
  <c r="AJ569" i="24"/>
  <c r="H569" i="24"/>
  <c r="AP568" i="24"/>
  <c r="AO568" i="24"/>
  <c r="AN568" i="24"/>
  <c r="AM568" i="24"/>
  <c r="AL568" i="24"/>
  <c r="AK568" i="24"/>
  <c r="AJ568" i="24"/>
  <c r="H568" i="24"/>
  <c r="AP567" i="24"/>
  <c r="AO567" i="24"/>
  <c r="AN567" i="24"/>
  <c r="AM567" i="24"/>
  <c r="AL567" i="24"/>
  <c r="AK567" i="24"/>
  <c r="AJ567" i="24"/>
  <c r="H567" i="24"/>
  <c r="AP566" i="24"/>
  <c r="AO566" i="24"/>
  <c r="AN566" i="24"/>
  <c r="AM566" i="24"/>
  <c r="AL566" i="24"/>
  <c r="AK566" i="24"/>
  <c r="AJ566" i="24"/>
  <c r="H566" i="24"/>
  <c r="AP565" i="24"/>
  <c r="AO565" i="24"/>
  <c r="AN565" i="24"/>
  <c r="AM565" i="24"/>
  <c r="AL565" i="24"/>
  <c r="AK565" i="24"/>
  <c r="AJ565" i="24"/>
  <c r="H565" i="24"/>
  <c r="AP564" i="24"/>
  <c r="AO564" i="24"/>
  <c r="AN564" i="24"/>
  <c r="AM564" i="24"/>
  <c r="AL564" i="24"/>
  <c r="AK564" i="24"/>
  <c r="AJ564" i="24"/>
  <c r="H564" i="24"/>
  <c r="AP563" i="24"/>
  <c r="AO563" i="24"/>
  <c r="AN563" i="24"/>
  <c r="AM563" i="24"/>
  <c r="AL563" i="24"/>
  <c r="AK563" i="24"/>
  <c r="AJ563" i="24"/>
  <c r="H563" i="24"/>
  <c r="AP562" i="24"/>
  <c r="AO562" i="24"/>
  <c r="AN562" i="24"/>
  <c r="AM562" i="24"/>
  <c r="AL562" i="24"/>
  <c r="AK562" i="24"/>
  <c r="AJ562" i="24"/>
  <c r="H562" i="24"/>
  <c r="AP561" i="24"/>
  <c r="AO561" i="24"/>
  <c r="AN561" i="24"/>
  <c r="AM561" i="24"/>
  <c r="AL561" i="24"/>
  <c r="AK561" i="24"/>
  <c r="AJ561" i="24"/>
  <c r="H561" i="24"/>
  <c r="AP560" i="24"/>
  <c r="AO560" i="24"/>
  <c r="AN560" i="24"/>
  <c r="AM560" i="24"/>
  <c r="AL560" i="24"/>
  <c r="AK560" i="24"/>
  <c r="AJ560" i="24"/>
  <c r="H560" i="24"/>
  <c r="AP559" i="24"/>
  <c r="AO559" i="24"/>
  <c r="AN559" i="24"/>
  <c r="AM559" i="24"/>
  <c r="AL559" i="24"/>
  <c r="AK559" i="24"/>
  <c r="AJ559" i="24"/>
  <c r="H559" i="24"/>
  <c r="AP558" i="24"/>
  <c r="AO558" i="24"/>
  <c r="AN558" i="24"/>
  <c r="AM558" i="24"/>
  <c r="AL558" i="24"/>
  <c r="AK558" i="24"/>
  <c r="AJ558" i="24"/>
  <c r="H558" i="24"/>
  <c r="AP557" i="24"/>
  <c r="AO557" i="24"/>
  <c r="AN557" i="24"/>
  <c r="AM557" i="24"/>
  <c r="AL557" i="24"/>
  <c r="AK557" i="24"/>
  <c r="AJ557" i="24"/>
  <c r="H557" i="24"/>
  <c r="AP556" i="24"/>
  <c r="AO556" i="24"/>
  <c r="AN556" i="24"/>
  <c r="AM556" i="24"/>
  <c r="AL556" i="24"/>
  <c r="AK556" i="24"/>
  <c r="AJ556" i="24"/>
  <c r="H556" i="24"/>
  <c r="AP555" i="24"/>
  <c r="AO555" i="24"/>
  <c r="AN555" i="24"/>
  <c r="AM555" i="24"/>
  <c r="AL555" i="24"/>
  <c r="AK555" i="24"/>
  <c r="AJ555" i="24"/>
  <c r="H555" i="24"/>
  <c r="AP554" i="24"/>
  <c r="AO554" i="24"/>
  <c r="AN554" i="24"/>
  <c r="AM554" i="24"/>
  <c r="AL554" i="24"/>
  <c r="AK554" i="24"/>
  <c r="AJ554" i="24"/>
  <c r="H554" i="24"/>
  <c r="AP553" i="24"/>
  <c r="AO553" i="24"/>
  <c r="AN553" i="24"/>
  <c r="AM553" i="24"/>
  <c r="AL553" i="24"/>
  <c r="AK553" i="24"/>
  <c r="AJ553" i="24"/>
  <c r="H553" i="24"/>
  <c r="AP552" i="24"/>
  <c r="AO552" i="24"/>
  <c r="AN552" i="24"/>
  <c r="AM552" i="24"/>
  <c r="AL552" i="24"/>
  <c r="AK552" i="24"/>
  <c r="AJ552" i="24"/>
  <c r="H552" i="24"/>
  <c r="AP551" i="24"/>
  <c r="AO551" i="24"/>
  <c r="AN551" i="24"/>
  <c r="AM551" i="24"/>
  <c r="AL551" i="24"/>
  <c r="AK551" i="24"/>
  <c r="AJ551" i="24"/>
  <c r="H551" i="24"/>
  <c r="AP550" i="24"/>
  <c r="AO550" i="24"/>
  <c r="AN550" i="24"/>
  <c r="AM550" i="24"/>
  <c r="AL550" i="24"/>
  <c r="AK550" i="24"/>
  <c r="AJ550" i="24"/>
  <c r="H550" i="24"/>
  <c r="AP549" i="24"/>
  <c r="AO549" i="24"/>
  <c r="AN549" i="24"/>
  <c r="AM549" i="24"/>
  <c r="AL549" i="24"/>
  <c r="AK549" i="24"/>
  <c r="AJ549" i="24"/>
  <c r="H549" i="24"/>
  <c r="AP548" i="24"/>
  <c r="AO548" i="24"/>
  <c r="AN548" i="24"/>
  <c r="AM548" i="24"/>
  <c r="AL548" i="24"/>
  <c r="AK548" i="24"/>
  <c r="AJ548" i="24"/>
  <c r="H548" i="24"/>
  <c r="AP547" i="24"/>
  <c r="AO547" i="24"/>
  <c r="AN547" i="24"/>
  <c r="AM547" i="24"/>
  <c r="AL547" i="24"/>
  <c r="AK547" i="24"/>
  <c r="AJ547" i="24"/>
  <c r="H547" i="24"/>
  <c r="AP546" i="24"/>
  <c r="AO546" i="24"/>
  <c r="AN546" i="24"/>
  <c r="AM546" i="24"/>
  <c r="AL546" i="24"/>
  <c r="AK546" i="24"/>
  <c r="AJ546" i="24"/>
  <c r="H546" i="24"/>
  <c r="AP545" i="24"/>
  <c r="AO545" i="24"/>
  <c r="AN545" i="24"/>
  <c r="AM545" i="24"/>
  <c r="AL545" i="24"/>
  <c r="AK545" i="24"/>
  <c r="AJ545" i="24"/>
  <c r="H545" i="24"/>
  <c r="AP544" i="24"/>
  <c r="AO544" i="24"/>
  <c r="AN544" i="24"/>
  <c r="AM544" i="24"/>
  <c r="AL544" i="24"/>
  <c r="AK544" i="24"/>
  <c r="AJ544" i="24"/>
  <c r="H544" i="24"/>
  <c r="AP543" i="24"/>
  <c r="AO543" i="24"/>
  <c r="AN543" i="24"/>
  <c r="AM543" i="24"/>
  <c r="AL543" i="24"/>
  <c r="AK543" i="24"/>
  <c r="AJ543" i="24"/>
  <c r="H543" i="24"/>
  <c r="AP542" i="24"/>
  <c r="AO542" i="24"/>
  <c r="AN542" i="24"/>
  <c r="AM542" i="24"/>
  <c r="AL542" i="24"/>
  <c r="AK542" i="24"/>
  <c r="AJ542" i="24"/>
  <c r="H542" i="24"/>
  <c r="AP541" i="24"/>
  <c r="AO541" i="24"/>
  <c r="AN541" i="24"/>
  <c r="AM541" i="24"/>
  <c r="AL541" i="24"/>
  <c r="AK541" i="24"/>
  <c r="AJ541" i="24"/>
  <c r="H541" i="24"/>
  <c r="AP540" i="24"/>
  <c r="AO540" i="24"/>
  <c r="AN540" i="24"/>
  <c r="AM540" i="24"/>
  <c r="AL540" i="24"/>
  <c r="AK540" i="24"/>
  <c r="AJ540" i="24"/>
  <c r="H540" i="24"/>
  <c r="AP539" i="24"/>
  <c r="AO539" i="24"/>
  <c r="AN539" i="24"/>
  <c r="AM539" i="24"/>
  <c r="AL539" i="24"/>
  <c r="AK539" i="24"/>
  <c r="AJ539" i="24"/>
  <c r="H539" i="24"/>
  <c r="AP538" i="24"/>
  <c r="AO538" i="24"/>
  <c r="AN538" i="24"/>
  <c r="AM538" i="24"/>
  <c r="AL538" i="24"/>
  <c r="AK538" i="24"/>
  <c r="AJ538" i="24"/>
  <c r="H538" i="24"/>
  <c r="AP537" i="24"/>
  <c r="AO537" i="24"/>
  <c r="AN537" i="24"/>
  <c r="AM537" i="24"/>
  <c r="AL537" i="24"/>
  <c r="AK537" i="24"/>
  <c r="AJ537" i="24"/>
  <c r="H537" i="24"/>
  <c r="AP536" i="24"/>
  <c r="AO536" i="24"/>
  <c r="AN536" i="24"/>
  <c r="AM536" i="24"/>
  <c r="AL536" i="24"/>
  <c r="AK536" i="24"/>
  <c r="AJ536" i="24"/>
  <c r="H536" i="24"/>
  <c r="AP535" i="24"/>
  <c r="AO535" i="24"/>
  <c r="AN535" i="24"/>
  <c r="AM535" i="24"/>
  <c r="AL535" i="24"/>
  <c r="AK535" i="24"/>
  <c r="AJ535" i="24"/>
  <c r="H535" i="24"/>
  <c r="AP534" i="24"/>
  <c r="AO534" i="24"/>
  <c r="AN534" i="24"/>
  <c r="AM534" i="24"/>
  <c r="AL534" i="24"/>
  <c r="AK534" i="24"/>
  <c r="AJ534" i="24"/>
  <c r="H534" i="24"/>
  <c r="AP533" i="24"/>
  <c r="AO533" i="24"/>
  <c r="AN533" i="24"/>
  <c r="AM533" i="24"/>
  <c r="AL533" i="24"/>
  <c r="AK533" i="24"/>
  <c r="AJ533" i="24"/>
  <c r="H533" i="24"/>
  <c r="AP532" i="24"/>
  <c r="AO532" i="24"/>
  <c r="AN532" i="24"/>
  <c r="AM532" i="24"/>
  <c r="AL532" i="24"/>
  <c r="AK532" i="24"/>
  <c r="AJ532" i="24"/>
  <c r="H532" i="24"/>
  <c r="AP531" i="24"/>
  <c r="AO531" i="24"/>
  <c r="AN531" i="24"/>
  <c r="AM531" i="24"/>
  <c r="AL531" i="24"/>
  <c r="AK531" i="24"/>
  <c r="AJ531" i="24"/>
  <c r="H531" i="24"/>
  <c r="AP530" i="24"/>
  <c r="AO530" i="24"/>
  <c r="AN530" i="24"/>
  <c r="AM530" i="24"/>
  <c r="AL530" i="24"/>
  <c r="AK530" i="24"/>
  <c r="AJ530" i="24"/>
  <c r="H530" i="24"/>
  <c r="AP529" i="24"/>
  <c r="AO529" i="24"/>
  <c r="AN529" i="24"/>
  <c r="AM529" i="24"/>
  <c r="AL529" i="24"/>
  <c r="AK529" i="24"/>
  <c r="AJ529" i="24"/>
  <c r="H529" i="24"/>
  <c r="AP528" i="24"/>
  <c r="AO528" i="24"/>
  <c r="AN528" i="24"/>
  <c r="AM528" i="24"/>
  <c r="AL528" i="24"/>
  <c r="AK528" i="24"/>
  <c r="AJ528" i="24"/>
  <c r="H528" i="24"/>
  <c r="AP527" i="24"/>
  <c r="AO527" i="24"/>
  <c r="AN527" i="24"/>
  <c r="AM527" i="24"/>
  <c r="AL527" i="24"/>
  <c r="AK527" i="24"/>
  <c r="AJ527" i="24"/>
  <c r="H527" i="24"/>
  <c r="AP526" i="24"/>
  <c r="AO526" i="24"/>
  <c r="AN526" i="24"/>
  <c r="AM526" i="24"/>
  <c r="AL526" i="24"/>
  <c r="AK526" i="24"/>
  <c r="AJ526" i="24"/>
  <c r="H526" i="24"/>
  <c r="AP525" i="24"/>
  <c r="AO525" i="24"/>
  <c r="AN525" i="24"/>
  <c r="AM525" i="24"/>
  <c r="AL525" i="24"/>
  <c r="AK525" i="24"/>
  <c r="AJ525" i="24"/>
  <c r="H525" i="24"/>
  <c r="AP524" i="24"/>
  <c r="AO524" i="24"/>
  <c r="AN524" i="24"/>
  <c r="AM524" i="24"/>
  <c r="AL524" i="24"/>
  <c r="AK524" i="24"/>
  <c r="AJ524" i="24"/>
  <c r="H524" i="24"/>
  <c r="AP523" i="24"/>
  <c r="AO523" i="24"/>
  <c r="AN523" i="24"/>
  <c r="AM523" i="24"/>
  <c r="AL523" i="24"/>
  <c r="AK523" i="24"/>
  <c r="AJ523" i="24"/>
  <c r="H523" i="24"/>
  <c r="AP522" i="24"/>
  <c r="AO522" i="24"/>
  <c r="AN522" i="24"/>
  <c r="AM522" i="24"/>
  <c r="AL522" i="24"/>
  <c r="AK522" i="24"/>
  <c r="AJ522" i="24"/>
  <c r="H522" i="24"/>
  <c r="AP521" i="24"/>
  <c r="AO521" i="24"/>
  <c r="AN521" i="24"/>
  <c r="AM521" i="24"/>
  <c r="AL521" i="24"/>
  <c r="AK521" i="24"/>
  <c r="AJ521" i="24"/>
  <c r="H521" i="24"/>
  <c r="AP520" i="24"/>
  <c r="AO520" i="24"/>
  <c r="AN520" i="24"/>
  <c r="AM520" i="24"/>
  <c r="AL520" i="24"/>
  <c r="AK520" i="24"/>
  <c r="AJ520" i="24"/>
  <c r="H520" i="24"/>
  <c r="AP519" i="24"/>
  <c r="AO519" i="24"/>
  <c r="AN519" i="24"/>
  <c r="AM519" i="24"/>
  <c r="AL519" i="24"/>
  <c r="AK519" i="24"/>
  <c r="AJ519" i="24"/>
  <c r="H519" i="24"/>
  <c r="AP518" i="24"/>
  <c r="AO518" i="24"/>
  <c r="AN518" i="24"/>
  <c r="AK518" i="24"/>
  <c r="AJ518" i="24"/>
  <c r="H518" i="24"/>
  <c r="AP517" i="24"/>
  <c r="AO517" i="24"/>
  <c r="AN517" i="24"/>
  <c r="AM517" i="24"/>
  <c r="AL517" i="24"/>
  <c r="AK517" i="24"/>
  <c r="AJ517" i="24"/>
  <c r="H517" i="24"/>
  <c r="AP516" i="24"/>
  <c r="AO516" i="24"/>
  <c r="AN516" i="24"/>
  <c r="AM516" i="24"/>
  <c r="AL516" i="24"/>
  <c r="AK516" i="24"/>
  <c r="AJ516" i="24"/>
  <c r="H516" i="24"/>
  <c r="AP515" i="24"/>
  <c r="AO515" i="24"/>
  <c r="AN515" i="24"/>
  <c r="AM515" i="24"/>
  <c r="AL515" i="24"/>
  <c r="AK515" i="24"/>
  <c r="AJ515" i="24"/>
  <c r="H515" i="24"/>
  <c r="AP514" i="24"/>
  <c r="AO514" i="24"/>
  <c r="AN514" i="24"/>
  <c r="AM514" i="24"/>
  <c r="AL514" i="24"/>
  <c r="AK514" i="24"/>
  <c r="AJ514" i="24"/>
  <c r="H514" i="24"/>
  <c r="AP513" i="24"/>
  <c r="AO513" i="24"/>
  <c r="AN513" i="24"/>
  <c r="AM513" i="24"/>
  <c r="AL513" i="24"/>
  <c r="AK513" i="24"/>
  <c r="AJ513" i="24"/>
  <c r="H513" i="24"/>
  <c r="AP512" i="24"/>
  <c r="AO512" i="24"/>
  <c r="AN512" i="24"/>
  <c r="AM512" i="24"/>
  <c r="AL512" i="24"/>
  <c r="AK512" i="24"/>
  <c r="AJ512" i="24"/>
  <c r="H512" i="24"/>
  <c r="AP511" i="24"/>
  <c r="AO511" i="24"/>
  <c r="AN511" i="24"/>
  <c r="AM511" i="24"/>
  <c r="AL511" i="24"/>
  <c r="AK511" i="24"/>
  <c r="AJ511" i="24"/>
  <c r="H511" i="24"/>
  <c r="AP510" i="24"/>
  <c r="AO510" i="24"/>
  <c r="AN510" i="24"/>
  <c r="AM510" i="24"/>
  <c r="AL510" i="24"/>
  <c r="AK510" i="24"/>
  <c r="AJ510" i="24"/>
  <c r="H510" i="24"/>
  <c r="AP509" i="24"/>
  <c r="AO509" i="24"/>
  <c r="AN509" i="24"/>
  <c r="AM509" i="24"/>
  <c r="AL509" i="24"/>
  <c r="AK509" i="24"/>
  <c r="AJ509" i="24"/>
  <c r="H509" i="24"/>
  <c r="AP508" i="24"/>
  <c r="AO508" i="24"/>
  <c r="AN508" i="24"/>
  <c r="AM508" i="24"/>
  <c r="AL508" i="24"/>
  <c r="AK508" i="24"/>
  <c r="AJ508" i="24"/>
  <c r="H508" i="24"/>
  <c r="AP507" i="24"/>
  <c r="AO507" i="24"/>
  <c r="AN507" i="24"/>
  <c r="AM507" i="24"/>
  <c r="AL507" i="24"/>
  <c r="AK507" i="24"/>
  <c r="AJ507" i="24"/>
  <c r="H507" i="24"/>
  <c r="AP506" i="24"/>
  <c r="AO506" i="24"/>
  <c r="AN506" i="24"/>
  <c r="AM506" i="24"/>
  <c r="AL506" i="24"/>
  <c r="AK506" i="24"/>
  <c r="AJ506" i="24"/>
  <c r="H506" i="24"/>
  <c r="AP505" i="24"/>
  <c r="AO505" i="24"/>
  <c r="AN505" i="24"/>
  <c r="AM505" i="24"/>
  <c r="AL505" i="24"/>
  <c r="AK505" i="24"/>
  <c r="AJ505" i="24"/>
  <c r="H505" i="24"/>
  <c r="AP504" i="24"/>
  <c r="AO504" i="24"/>
  <c r="AN504" i="24"/>
  <c r="AM504" i="24"/>
  <c r="AL504" i="24"/>
  <c r="AK504" i="24"/>
  <c r="AJ504" i="24"/>
  <c r="H504" i="24"/>
  <c r="AP503" i="24"/>
  <c r="AO503" i="24"/>
  <c r="AN503" i="24"/>
  <c r="AM503" i="24"/>
  <c r="AL503" i="24"/>
  <c r="AK503" i="24"/>
  <c r="AJ503" i="24"/>
  <c r="H503" i="24"/>
  <c r="AP502" i="24"/>
  <c r="AO502" i="24"/>
  <c r="AN502" i="24"/>
  <c r="AM502" i="24"/>
  <c r="AL502" i="24"/>
  <c r="AK502" i="24"/>
  <c r="AJ502" i="24"/>
  <c r="H502" i="24"/>
  <c r="AP501" i="24"/>
  <c r="AO501" i="24"/>
  <c r="AN501" i="24"/>
  <c r="AM501" i="24"/>
  <c r="AL501" i="24"/>
  <c r="AK501" i="24"/>
  <c r="AJ501" i="24"/>
  <c r="H501" i="24"/>
  <c r="AP500" i="24"/>
  <c r="AO500" i="24"/>
  <c r="AN500" i="24"/>
  <c r="AM500" i="24"/>
  <c r="AL500" i="24"/>
  <c r="AK500" i="24"/>
  <c r="AJ500" i="24"/>
  <c r="H500" i="24"/>
  <c r="AP499" i="24"/>
  <c r="AO499" i="24"/>
  <c r="AN499" i="24"/>
  <c r="AK499" i="24"/>
  <c r="AJ499" i="24"/>
  <c r="H499" i="24"/>
  <c r="AP498" i="24"/>
  <c r="AO498" i="24"/>
  <c r="AN498" i="24"/>
  <c r="AM498" i="24"/>
  <c r="AL498" i="24"/>
  <c r="AK498" i="24"/>
  <c r="AJ498" i="24"/>
  <c r="H498" i="24"/>
  <c r="AP497" i="24"/>
  <c r="AO497" i="24"/>
  <c r="AN497" i="24"/>
  <c r="AM497" i="24"/>
  <c r="AL497" i="24"/>
  <c r="AK497" i="24"/>
  <c r="AJ497" i="24"/>
  <c r="H497" i="24"/>
  <c r="AP496" i="24"/>
  <c r="AO496" i="24"/>
  <c r="AN496" i="24"/>
  <c r="AM496" i="24"/>
  <c r="AL496" i="24"/>
  <c r="AK496" i="24"/>
  <c r="AJ496" i="24"/>
  <c r="H496" i="24"/>
  <c r="AP495" i="24"/>
  <c r="AO495" i="24"/>
  <c r="AN495" i="24"/>
  <c r="AM495" i="24"/>
  <c r="AL495" i="24"/>
  <c r="AK495" i="24"/>
  <c r="AJ495" i="24"/>
  <c r="H495" i="24"/>
  <c r="AP494" i="24"/>
  <c r="AO494" i="24"/>
  <c r="AN494" i="24"/>
  <c r="AM494" i="24"/>
  <c r="AL494" i="24"/>
  <c r="AK494" i="24"/>
  <c r="AJ494" i="24"/>
  <c r="H494" i="24"/>
  <c r="AP493" i="24"/>
  <c r="AO493" i="24"/>
  <c r="AN493" i="24"/>
  <c r="AM493" i="24"/>
  <c r="AL493" i="24"/>
  <c r="AK493" i="24"/>
  <c r="AJ493" i="24"/>
  <c r="H493" i="24"/>
  <c r="AP492" i="24"/>
  <c r="AO492" i="24"/>
  <c r="AN492" i="24"/>
  <c r="AK492" i="24"/>
  <c r="AJ492" i="24"/>
  <c r="H492" i="24"/>
  <c r="AP491" i="24"/>
  <c r="AO491" i="24"/>
  <c r="AN491" i="24"/>
  <c r="AM491" i="24"/>
  <c r="AL491" i="24"/>
  <c r="AK491" i="24"/>
  <c r="AJ491" i="24"/>
  <c r="H491" i="24"/>
  <c r="AP490" i="24"/>
  <c r="AO490" i="24"/>
  <c r="AN490" i="24"/>
  <c r="AM490" i="24"/>
  <c r="AL490" i="24"/>
  <c r="AK490" i="24"/>
  <c r="AJ490" i="24"/>
  <c r="H490" i="24"/>
  <c r="AP489" i="24"/>
  <c r="AO489" i="24"/>
  <c r="AN489" i="24"/>
  <c r="AM489" i="24"/>
  <c r="AL489" i="24"/>
  <c r="AK489" i="24"/>
  <c r="AJ489" i="24"/>
  <c r="H489" i="24"/>
  <c r="AP488" i="24"/>
  <c r="AO488" i="24"/>
  <c r="AN488" i="24"/>
  <c r="AM488" i="24"/>
  <c r="AL488" i="24"/>
  <c r="AK488" i="24"/>
  <c r="AJ488" i="24"/>
  <c r="H488" i="24"/>
  <c r="AP487" i="24"/>
  <c r="AO487" i="24"/>
  <c r="AN487" i="24"/>
  <c r="AM487" i="24"/>
  <c r="AL487" i="24"/>
  <c r="AK487" i="24"/>
  <c r="AJ487" i="24"/>
  <c r="H487" i="24"/>
  <c r="AP486" i="24"/>
  <c r="AO486" i="24"/>
  <c r="AN486" i="24"/>
  <c r="AM486" i="24"/>
  <c r="AL486" i="24"/>
  <c r="AK486" i="24"/>
  <c r="AJ486" i="24"/>
  <c r="H486" i="24"/>
  <c r="AP485" i="24"/>
  <c r="AO485" i="24"/>
  <c r="AN485" i="24"/>
  <c r="AM485" i="24"/>
  <c r="AL485" i="24"/>
  <c r="AK485" i="24"/>
  <c r="AJ485" i="24"/>
  <c r="H485" i="24"/>
  <c r="AP484" i="24"/>
  <c r="AO484" i="24"/>
  <c r="AN484" i="24"/>
  <c r="AM484" i="24"/>
  <c r="AL484" i="24"/>
  <c r="AK484" i="24"/>
  <c r="AJ484" i="24"/>
  <c r="H484" i="24"/>
  <c r="AP483" i="24"/>
  <c r="AO483" i="24"/>
  <c r="AN483" i="24"/>
  <c r="AM483" i="24"/>
  <c r="AL483" i="24"/>
  <c r="AK483" i="24"/>
  <c r="AJ483" i="24"/>
  <c r="H483" i="24"/>
  <c r="AP482" i="24"/>
  <c r="AO482" i="24"/>
  <c r="AN482" i="24"/>
  <c r="AM482" i="24"/>
  <c r="AL482" i="24"/>
  <c r="AK482" i="24"/>
  <c r="AJ482" i="24"/>
  <c r="H482" i="24"/>
  <c r="AP481" i="24"/>
  <c r="AO481" i="24"/>
  <c r="AN481" i="24"/>
  <c r="AK481" i="24"/>
  <c r="AJ481" i="24"/>
  <c r="H481" i="24"/>
  <c r="AP480" i="24"/>
  <c r="AO480" i="24"/>
  <c r="AN480" i="24"/>
  <c r="AM480" i="24"/>
  <c r="AL480" i="24"/>
  <c r="AK480" i="24"/>
  <c r="AJ480" i="24"/>
  <c r="H480" i="24"/>
  <c r="AP479" i="24"/>
  <c r="AO479" i="24"/>
  <c r="AN479" i="24"/>
  <c r="AM479" i="24"/>
  <c r="AL479" i="24"/>
  <c r="AK479" i="24"/>
  <c r="AJ479" i="24"/>
  <c r="H479" i="24"/>
  <c r="AP478" i="24"/>
  <c r="AO478" i="24"/>
  <c r="AN478" i="24"/>
  <c r="AM478" i="24"/>
  <c r="AL478" i="24"/>
  <c r="AK478" i="24"/>
  <c r="AJ478" i="24"/>
  <c r="H478" i="24"/>
  <c r="AP477" i="24"/>
  <c r="AO477" i="24"/>
  <c r="AN477" i="24"/>
  <c r="AM477" i="24"/>
  <c r="AL477" i="24"/>
  <c r="AK477" i="24"/>
  <c r="AJ477" i="24"/>
  <c r="H477" i="24"/>
  <c r="AP476" i="24"/>
  <c r="AO476" i="24"/>
  <c r="AN476" i="24"/>
  <c r="AM476" i="24"/>
  <c r="AL476" i="24"/>
  <c r="AK476" i="24"/>
  <c r="AJ476" i="24"/>
  <c r="H476" i="24"/>
  <c r="AP475" i="24"/>
  <c r="AO475" i="24"/>
  <c r="AN475" i="24"/>
  <c r="AM475" i="24"/>
  <c r="AL475" i="24"/>
  <c r="AK475" i="24"/>
  <c r="AJ475" i="24"/>
  <c r="H475" i="24"/>
  <c r="AP474" i="24"/>
  <c r="AO474" i="24"/>
  <c r="AN474" i="24"/>
  <c r="AM474" i="24"/>
  <c r="AL474" i="24"/>
  <c r="AK474" i="24"/>
  <c r="AJ474" i="24"/>
  <c r="H474" i="24"/>
  <c r="AP473" i="24"/>
  <c r="AO473" i="24"/>
  <c r="AN473" i="24"/>
  <c r="AM473" i="24"/>
  <c r="AL473" i="24"/>
  <c r="AK473" i="24"/>
  <c r="AJ473" i="24"/>
  <c r="H473" i="24"/>
  <c r="AP472" i="24"/>
  <c r="AO472" i="24"/>
  <c r="AN472" i="24"/>
  <c r="AM472" i="24"/>
  <c r="AL472" i="24"/>
  <c r="AK472" i="24"/>
  <c r="AJ472" i="24"/>
  <c r="V472" i="24"/>
  <c r="W472" i="24" s="1"/>
  <c r="X472" i="24" s="1"/>
  <c r="Y472" i="24" s="1"/>
  <c r="U472" i="24"/>
  <c r="H472" i="24"/>
  <c r="AP471" i="24"/>
  <c r="AO471" i="24"/>
  <c r="AN471" i="24"/>
  <c r="AM471" i="24"/>
  <c r="AL471" i="24"/>
  <c r="AK471" i="24"/>
  <c r="AJ471" i="24"/>
  <c r="H471" i="24"/>
  <c r="AP470" i="24"/>
  <c r="AO470" i="24"/>
  <c r="AN470" i="24"/>
  <c r="AM470" i="24"/>
  <c r="AL470" i="24"/>
  <c r="AK470" i="24"/>
  <c r="AJ470" i="24"/>
  <c r="H470" i="24"/>
  <c r="AP469" i="24"/>
  <c r="AO469" i="24"/>
  <c r="AN469" i="24"/>
  <c r="AM469" i="24"/>
  <c r="AL469" i="24"/>
  <c r="AK469" i="24"/>
  <c r="AJ469" i="24"/>
  <c r="H469" i="24"/>
  <c r="AP468" i="24"/>
  <c r="AO468" i="24"/>
  <c r="AN468" i="24"/>
  <c r="AM468" i="24"/>
  <c r="AL468" i="24"/>
  <c r="AK468" i="24"/>
  <c r="AJ468" i="24"/>
  <c r="H468" i="24"/>
  <c r="AP467" i="24"/>
  <c r="AO467" i="24"/>
  <c r="AN467" i="24"/>
  <c r="AM467" i="24"/>
  <c r="AL467" i="24"/>
  <c r="AK467" i="24"/>
  <c r="AJ467" i="24"/>
  <c r="H467" i="24"/>
  <c r="AP466" i="24"/>
  <c r="AO466" i="24"/>
  <c r="AN466" i="24"/>
  <c r="AM466" i="24"/>
  <c r="AL466" i="24"/>
  <c r="AK466" i="24"/>
  <c r="AJ466" i="24"/>
  <c r="H466" i="24"/>
  <c r="AP465" i="24"/>
  <c r="AO465" i="24"/>
  <c r="AN465" i="24"/>
  <c r="AM465" i="24"/>
  <c r="AL465" i="24"/>
  <c r="AK465" i="24"/>
  <c r="AJ465" i="24"/>
  <c r="H465" i="24"/>
  <c r="AP464" i="24"/>
  <c r="AO464" i="24"/>
  <c r="AN464" i="24"/>
  <c r="AM464" i="24"/>
  <c r="AL464" i="24"/>
  <c r="AK464" i="24"/>
  <c r="AJ464" i="24"/>
  <c r="H464" i="24"/>
  <c r="AP463" i="24"/>
  <c r="AO463" i="24"/>
  <c r="AN463" i="24"/>
  <c r="AM463" i="24"/>
  <c r="AL463" i="24"/>
  <c r="AK463" i="24"/>
  <c r="AJ463" i="24"/>
  <c r="H463" i="24"/>
  <c r="AP462" i="24"/>
  <c r="AO462" i="24"/>
  <c r="AN462" i="24"/>
  <c r="AM462" i="24"/>
  <c r="AL462" i="24"/>
  <c r="AK462" i="24"/>
  <c r="AJ462" i="24"/>
  <c r="H462" i="24"/>
  <c r="AP461" i="24"/>
  <c r="AO461" i="24"/>
  <c r="AN461" i="24"/>
  <c r="AM461" i="24"/>
  <c r="AL461" i="24"/>
  <c r="AK461" i="24"/>
  <c r="AJ461" i="24"/>
  <c r="H461" i="24"/>
  <c r="AP460" i="24"/>
  <c r="AO460" i="24"/>
  <c r="AN460" i="24"/>
  <c r="AM460" i="24"/>
  <c r="AL460" i="24"/>
  <c r="AK460" i="24"/>
  <c r="AJ460" i="24"/>
  <c r="H460" i="24"/>
  <c r="AP459" i="24"/>
  <c r="AO459" i="24"/>
  <c r="AN459" i="24"/>
  <c r="AM459" i="24"/>
  <c r="AL459" i="24"/>
  <c r="AK459" i="24"/>
  <c r="AJ459" i="24"/>
  <c r="H459" i="24"/>
  <c r="AP458" i="24"/>
  <c r="AO458" i="24"/>
  <c r="AN458" i="24"/>
  <c r="AM458" i="24"/>
  <c r="AL458" i="24"/>
  <c r="AK458" i="24"/>
  <c r="AJ458" i="24"/>
  <c r="W458" i="24"/>
  <c r="X458" i="24" s="1"/>
  <c r="Y458" i="24" s="1"/>
  <c r="V458" i="24"/>
  <c r="H458" i="24"/>
  <c r="AP457" i="24"/>
  <c r="AO457" i="24"/>
  <c r="AN457" i="24"/>
  <c r="AM457" i="24"/>
  <c r="AL457" i="24"/>
  <c r="AK457" i="24"/>
  <c r="AJ457" i="24"/>
  <c r="H457" i="24"/>
  <c r="AP456" i="24"/>
  <c r="AO456" i="24"/>
  <c r="AN456" i="24"/>
  <c r="AM456" i="24"/>
  <c r="AL456" i="24"/>
  <c r="AK456" i="24"/>
  <c r="AJ456" i="24"/>
  <c r="H456" i="24"/>
  <c r="AP455" i="24"/>
  <c r="AO455" i="24"/>
  <c r="AN455" i="24"/>
  <c r="AM455" i="24"/>
  <c r="AL455" i="24"/>
  <c r="AK455" i="24"/>
  <c r="AJ455" i="24"/>
  <c r="H455" i="24"/>
  <c r="AP454" i="24"/>
  <c r="AO454" i="24"/>
  <c r="AN454" i="24"/>
  <c r="AM454" i="24"/>
  <c r="AL454" i="24"/>
  <c r="AK454" i="24"/>
  <c r="AJ454" i="24"/>
  <c r="W454" i="24"/>
  <c r="X454" i="24" s="1"/>
  <c r="Y454" i="24" s="1"/>
  <c r="V454" i="24"/>
  <c r="U454" i="24"/>
  <c r="H454" i="24"/>
  <c r="AP453" i="24"/>
  <c r="AO453" i="24"/>
  <c r="AN453" i="24"/>
  <c r="AM453" i="24"/>
  <c r="AL453" i="24"/>
  <c r="AK453" i="24"/>
  <c r="AJ453" i="24"/>
  <c r="H453" i="24"/>
  <c r="AP452" i="24"/>
  <c r="AO452" i="24"/>
  <c r="AN452" i="24"/>
  <c r="AM452" i="24"/>
  <c r="AL452" i="24"/>
  <c r="AK452" i="24"/>
  <c r="AJ452" i="24"/>
  <c r="H452" i="24"/>
  <c r="AP451" i="24"/>
  <c r="AO451" i="24"/>
  <c r="AN451" i="24"/>
  <c r="AM451" i="24"/>
  <c r="AL451" i="24"/>
  <c r="AK451" i="24"/>
  <c r="AJ451" i="24"/>
  <c r="H451" i="24"/>
  <c r="AP450" i="24"/>
  <c r="AO450" i="24"/>
  <c r="AN450" i="24"/>
  <c r="AM450" i="24"/>
  <c r="AL450" i="24"/>
  <c r="AK450" i="24"/>
  <c r="AJ450" i="24"/>
  <c r="H450" i="24"/>
  <c r="AP449" i="24"/>
  <c r="AO449" i="24"/>
  <c r="AN449" i="24"/>
  <c r="AM449" i="24"/>
  <c r="AL449" i="24"/>
  <c r="AK449" i="24"/>
  <c r="AJ449" i="24"/>
  <c r="H449" i="24"/>
  <c r="AP448" i="24"/>
  <c r="AO448" i="24"/>
  <c r="AN448" i="24"/>
  <c r="AM448" i="24"/>
  <c r="AL448" i="24"/>
  <c r="AK448" i="24"/>
  <c r="AJ448" i="24"/>
  <c r="H448" i="24"/>
  <c r="AP447" i="24"/>
  <c r="AO447" i="24"/>
  <c r="AN447" i="24"/>
  <c r="AM447" i="24"/>
  <c r="AL447" i="24"/>
  <c r="AK447" i="24"/>
  <c r="AJ447" i="24"/>
  <c r="H447" i="24"/>
  <c r="AP446" i="24"/>
  <c r="AO446" i="24"/>
  <c r="AN446" i="24"/>
  <c r="AM446" i="24"/>
  <c r="AL446" i="24"/>
  <c r="AK446" i="24"/>
  <c r="AJ446" i="24"/>
  <c r="H446" i="24"/>
  <c r="AP445" i="24"/>
  <c r="AO445" i="24"/>
  <c r="AN445" i="24"/>
  <c r="AM445" i="24"/>
  <c r="AL445" i="24"/>
  <c r="AK445" i="24"/>
  <c r="AJ445" i="24"/>
  <c r="H445" i="24"/>
  <c r="AP444" i="24"/>
  <c r="AO444" i="24"/>
  <c r="AN444" i="24"/>
  <c r="AM444" i="24"/>
  <c r="AL444" i="24"/>
  <c r="AK444" i="24"/>
  <c r="AJ444" i="24"/>
  <c r="H444" i="24"/>
  <c r="AP443" i="24"/>
  <c r="AO443" i="24"/>
  <c r="AN443" i="24"/>
  <c r="AM443" i="24"/>
  <c r="AL443" i="24"/>
  <c r="AK443" i="24"/>
  <c r="AJ443" i="24"/>
  <c r="H443" i="24"/>
  <c r="AP442" i="24"/>
  <c r="AO442" i="24"/>
  <c r="AN442" i="24"/>
  <c r="AM442" i="24"/>
  <c r="AL442" i="24"/>
  <c r="AK442" i="24"/>
  <c r="AJ442" i="24"/>
  <c r="H442" i="24"/>
  <c r="AP441" i="24"/>
  <c r="AO441" i="24"/>
  <c r="AN441" i="24"/>
  <c r="AM441" i="24"/>
  <c r="AL441" i="24"/>
  <c r="AK441" i="24"/>
  <c r="AJ441" i="24"/>
  <c r="H441" i="24"/>
  <c r="AP440" i="24"/>
  <c r="AO440" i="24"/>
  <c r="AN440" i="24"/>
  <c r="AM440" i="24"/>
  <c r="AL440" i="24"/>
  <c r="AK440" i="24"/>
  <c r="AJ440" i="24"/>
  <c r="H440" i="24"/>
  <c r="AP439" i="24"/>
  <c r="AO439" i="24"/>
  <c r="AN439" i="24"/>
  <c r="AM439" i="24"/>
  <c r="AL439" i="24"/>
  <c r="AK439" i="24"/>
  <c r="AJ439" i="24"/>
  <c r="H439" i="24"/>
  <c r="AP438" i="24"/>
  <c r="AO438" i="24"/>
  <c r="AN438" i="24"/>
  <c r="AM438" i="24"/>
  <c r="AL438" i="24"/>
  <c r="AK438" i="24"/>
  <c r="AJ438" i="24"/>
  <c r="H438" i="24"/>
  <c r="AP437" i="24"/>
  <c r="AO437" i="24"/>
  <c r="AN437" i="24"/>
  <c r="AM437" i="24"/>
  <c r="AL437" i="24"/>
  <c r="AK437" i="24"/>
  <c r="AJ437" i="24"/>
  <c r="H437" i="24"/>
  <c r="AP436" i="24"/>
  <c r="AO436" i="24"/>
  <c r="AN436" i="24"/>
  <c r="AM436" i="24"/>
  <c r="AL436" i="24"/>
  <c r="AK436" i="24"/>
  <c r="AJ436" i="24"/>
  <c r="H436" i="24"/>
  <c r="AP435" i="24"/>
  <c r="AO435" i="24"/>
  <c r="AN435" i="24"/>
  <c r="AM435" i="24"/>
  <c r="AL435" i="24"/>
  <c r="AK435" i="24"/>
  <c r="AJ435" i="24"/>
  <c r="H435" i="24"/>
  <c r="AP434" i="24"/>
  <c r="AO434" i="24"/>
  <c r="AN434" i="24"/>
  <c r="AM434" i="24"/>
  <c r="AL434" i="24"/>
  <c r="AK434" i="24"/>
  <c r="AJ434" i="24"/>
  <c r="H434" i="24"/>
  <c r="AP433" i="24"/>
  <c r="AO433" i="24"/>
  <c r="AN433" i="24"/>
  <c r="AM433" i="24"/>
  <c r="AL433" i="24"/>
  <c r="AK433" i="24"/>
  <c r="AJ433" i="24"/>
  <c r="H433" i="24"/>
  <c r="AP432" i="24"/>
  <c r="AO432" i="24"/>
  <c r="AN432" i="24"/>
  <c r="AM432" i="24"/>
  <c r="AL432" i="24"/>
  <c r="AK432" i="24"/>
  <c r="AJ432" i="24"/>
  <c r="H432" i="24"/>
  <c r="AP431" i="24"/>
  <c r="AO431" i="24"/>
  <c r="AN431" i="24"/>
  <c r="AM431" i="24"/>
  <c r="AL431" i="24"/>
  <c r="AK431" i="24"/>
  <c r="AJ431" i="24"/>
  <c r="H431" i="24"/>
  <c r="AP430" i="24"/>
  <c r="AO430" i="24"/>
  <c r="AN430" i="24"/>
  <c r="AM430" i="24"/>
  <c r="AL430" i="24"/>
  <c r="AK430" i="24"/>
  <c r="AJ430" i="24"/>
  <c r="H430" i="24"/>
  <c r="AP429" i="24"/>
  <c r="AO429" i="24"/>
  <c r="AN429" i="24"/>
  <c r="AM429" i="24"/>
  <c r="AL429" i="24"/>
  <c r="AK429" i="24"/>
  <c r="AJ429" i="24"/>
  <c r="H429" i="24"/>
  <c r="AP428" i="24"/>
  <c r="AO428" i="24"/>
  <c r="AN428" i="24"/>
  <c r="AM428" i="24"/>
  <c r="AL428" i="24"/>
  <c r="AK428" i="24"/>
  <c r="AJ428" i="24"/>
  <c r="H428" i="24"/>
  <c r="AP427" i="24"/>
  <c r="AO427" i="24"/>
  <c r="AN427" i="24"/>
  <c r="AK427" i="24"/>
  <c r="AJ427" i="24"/>
  <c r="H427" i="24"/>
  <c r="AP426" i="24"/>
  <c r="AO426" i="24"/>
  <c r="AN426" i="24"/>
  <c r="AM426" i="24"/>
  <c r="AL426" i="24"/>
  <c r="AK426" i="24"/>
  <c r="AJ426" i="24"/>
  <c r="H426" i="24"/>
  <c r="AP425" i="24"/>
  <c r="AO425" i="24"/>
  <c r="AN425" i="24"/>
  <c r="AM425" i="24"/>
  <c r="AL425" i="24"/>
  <c r="AK425" i="24"/>
  <c r="AJ425" i="24"/>
  <c r="H425" i="24"/>
  <c r="AP424" i="24"/>
  <c r="AO424" i="24"/>
  <c r="AN424" i="24"/>
  <c r="AM424" i="24"/>
  <c r="AL424" i="24"/>
  <c r="AK424" i="24"/>
  <c r="AJ424" i="24"/>
  <c r="H424" i="24"/>
  <c r="AP423" i="24"/>
  <c r="AO423" i="24"/>
  <c r="AN423" i="24"/>
  <c r="AM423" i="24"/>
  <c r="AL423" i="24"/>
  <c r="AK423" i="24"/>
  <c r="AJ423" i="24"/>
  <c r="H423" i="24"/>
  <c r="AP422" i="24"/>
  <c r="AO422" i="24"/>
  <c r="AN422" i="24"/>
  <c r="AM422" i="24"/>
  <c r="AL422" i="24"/>
  <c r="AK422" i="24"/>
  <c r="AJ422" i="24"/>
  <c r="H422" i="24"/>
  <c r="AP421" i="24"/>
  <c r="AO421" i="24"/>
  <c r="AN421" i="24"/>
  <c r="AM421" i="24"/>
  <c r="AL421" i="24"/>
  <c r="AK421" i="24"/>
  <c r="AJ421" i="24"/>
  <c r="H421" i="24"/>
  <c r="AP420" i="24"/>
  <c r="AO420" i="24"/>
  <c r="AN420" i="24"/>
  <c r="AM420" i="24"/>
  <c r="AL420" i="24"/>
  <c r="AK420" i="24"/>
  <c r="AJ420" i="24"/>
  <c r="H420" i="24"/>
  <c r="AP419" i="24"/>
  <c r="AO419" i="24"/>
  <c r="AN419" i="24"/>
  <c r="AM419" i="24"/>
  <c r="AL419" i="24"/>
  <c r="AK419" i="24"/>
  <c r="AJ419" i="24"/>
  <c r="H419" i="24"/>
  <c r="AP418" i="24"/>
  <c r="AO418" i="24"/>
  <c r="AN418" i="24"/>
  <c r="AM418" i="24"/>
  <c r="AL418" i="24"/>
  <c r="AK418" i="24"/>
  <c r="AJ418" i="24"/>
  <c r="H418" i="24"/>
  <c r="AP417" i="24"/>
  <c r="AO417" i="24"/>
  <c r="AN417" i="24"/>
  <c r="AM417" i="24"/>
  <c r="AL417" i="24"/>
  <c r="AK417" i="24"/>
  <c r="AJ417" i="24"/>
  <c r="H417" i="24"/>
  <c r="AP416" i="24"/>
  <c r="AO416" i="24"/>
  <c r="AN416" i="24"/>
  <c r="AM416" i="24"/>
  <c r="AL416" i="24"/>
  <c r="AK416" i="24"/>
  <c r="AJ416" i="24"/>
  <c r="H416" i="24"/>
  <c r="AP415" i="24"/>
  <c r="AO415" i="24"/>
  <c r="AN415" i="24"/>
  <c r="AM415" i="24"/>
  <c r="AL415" i="24"/>
  <c r="AK415" i="24"/>
  <c r="AJ415" i="24"/>
  <c r="H415" i="24"/>
  <c r="AP414" i="24"/>
  <c r="AO414" i="24"/>
  <c r="AN414" i="24"/>
  <c r="AL414" i="24"/>
  <c r="AK414" i="24"/>
  <c r="AJ414" i="24"/>
  <c r="H414" i="24"/>
  <c r="AP413" i="24"/>
  <c r="AO413" i="24"/>
  <c r="AN413" i="24"/>
  <c r="AM413" i="24"/>
  <c r="AL413" i="24"/>
  <c r="AK413" i="24"/>
  <c r="AJ413" i="24"/>
  <c r="H413" i="24"/>
  <c r="AP412" i="24"/>
  <c r="AO412" i="24"/>
  <c r="AN412" i="24"/>
  <c r="AM412" i="24"/>
  <c r="AL412" i="24"/>
  <c r="AK412" i="24"/>
  <c r="AJ412" i="24"/>
  <c r="H412" i="24"/>
  <c r="AP411" i="24"/>
  <c r="AO411" i="24"/>
  <c r="AN411" i="24"/>
  <c r="AM411" i="24"/>
  <c r="AL411" i="24"/>
  <c r="AK411" i="24"/>
  <c r="AJ411" i="24"/>
  <c r="H411" i="24"/>
  <c r="AP410" i="24"/>
  <c r="AO410" i="24"/>
  <c r="AN410" i="24"/>
  <c r="AM410" i="24"/>
  <c r="AL410" i="24"/>
  <c r="AK410" i="24"/>
  <c r="AJ410" i="24"/>
  <c r="H410" i="24"/>
  <c r="AP409" i="24"/>
  <c r="AO409" i="24"/>
  <c r="AN409" i="24"/>
  <c r="AM409" i="24"/>
  <c r="AL409" i="24"/>
  <c r="AK409" i="24"/>
  <c r="AJ409" i="24"/>
  <c r="H409" i="24"/>
  <c r="AP408" i="24"/>
  <c r="AO408" i="24"/>
  <c r="AN408" i="24"/>
  <c r="AM408" i="24"/>
  <c r="AL408" i="24"/>
  <c r="AK408" i="24"/>
  <c r="AJ408" i="24"/>
  <c r="H408" i="24"/>
  <c r="AP407" i="24"/>
  <c r="AO407" i="24"/>
  <c r="AN407" i="24"/>
  <c r="AK407" i="24"/>
  <c r="AJ407" i="24"/>
  <c r="H407" i="24"/>
  <c r="AP406" i="24"/>
  <c r="AO406" i="24"/>
  <c r="AN406" i="24"/>
  <c r="AM406" i="24"/>
  <c r="AL406" i="24"/>
  <c r="AK406" i="24"/>
  <c r="AJ406" i="24"/>
  <c r="H406" i="24"/>
  <c r="AP405" i="24"/>
  <c r="AO405" i="24"/>
  <c r="AN405" i="24"/>
  <c r="AM405" i="24"/>
  <c r="AL405" i="24"/>
  <c r="AK405" i="24"/>
  <c r="AJ405" i="24"/>
  <c r="H405" i="24"/>
  <c r="AP404" i="24"/>
  <c r="AO404" i="24"/>
  <c r="AN404" i="24"/>
  <c r="AK404" i="24"/>
  <c r="AJ404" i="24"/>
  <c r="H404" i="24"/>
  <c r="AP403" i="24"/>
  <c r="AO403" i="24"/>
  <c r="AN403" i="24"/>
  <c r="AM403" i="24"/>
  <c r="AL403" i="24"/>
  <c r="AK403" i="24"/>
  <c r="AJ403" i="24"/>
  <c r="H403" i="24"/>
  <c r="AP402" i="24"/>
  <c r="AO402" i="24"/>
  <c r="AN402" i="24"/>
  <c r="AM402" i="24"/>
  <c r="AL402" i="24"/>
  <c r="AK402" i="24"/>
  <c r="AJ402" i="24"/>
  <c r="H402" i="24"/>
  <c r="AP401" i="24"/>
  <c r="AO401" i="24"/>
  <c r="AN401" i="24"/>
  <c r="AM401" i="24"/>
  <c r="AL401" i="24"/>
  <c r="AK401" i="24"/>
  <c r="AJ401" i="24"/>
  <c r="H401" i="24"/>
  <c r="AP400" i="24"/>
  <c r="AO400" i="24"/>
  <c r="AN400" i="24"/>
  <c r="AM400" i="24"/>
  <c r="AL400" i="24"/>
  <c r="AK400" i="24"/>
  <c r="AJ400" i="24"/>
  <c r="H400" i="24"/>
  <c r="AP399" i="24"/>
  <c r="AO399" i="24"/>
  <c r="AN399" i="24"/>
  <c r="AM399" i="24"/>
  <c r="AL399" i="24"/>
  <c r="AK399" i="24"/>
  <c r="AJ399" i="24"/>
  <c r="H399" i="24"/>
  <c r="AP398" i="24"/>
  <c r="AO398" i="24"/>
  <c r="AN398" i="24"/>
  <c r="AM398" i="24"/>
  <c r="AL398" i="24"/>
  <c r="AK398" i="24"/>
  <c r="AJ398" i="24"/>
  <c r="H398" i="24"/>
  <c r="AP397" i="24"/>
  <c r="AO397" i="24"/>
  <c r="AN397" i="24"/>
  <c r="AL397" i="24"/>
  <c r="AK397" i="24"/>
  <c r="AJ397" i="24"/>
  <c r="H397" i="24"/>
  <c r="AP396" i="24"/>
  <c r="AO396" i="24"/>
  <c r="AN396" i="24"/>
  <c r="AK396" i="24"/>
  <c r="AJ396" i="24"/>
  <c r="H396" i="24"/>
  <c r="AP395" i="24"/>
  <c r="AO395" i="24"/>
  <c r="AN395" i="24"/>
  <c r="AM395" i="24"/>
  <c r="AL395" i="24"/>
  <c r="AK395" i="24"/>
  <c r="AJ395" i="24"/>
  <c r="H395" i="24"/>
  <c r="AP394" i="24"/>
  <c r="AO394" i="24"/>
  <c r="AN394" i="24"/>
  <c r="AM394" i="24"/>
  <c r="AL394" i="24"/>
  <c r="AK394" i="24"/>
  <c r="AJ394" i="24"/>
  <c r="H394" i="24"/>
  <c r="AP393" i="24"/>
  <c r="AO393" i="24"/>
  <c r="AN393" i="24"/>
  <c r="AM393" i="24"/>
  <c r="AL393" i="24"/>
  <c r="AK393" i="24"/>
  <c r="AJ393" i="24"/>
  <c r="H393" i="24"/>
  <c r="AP392" i="24"/>
  <c r="AO392" i="24"/>
  <c r="AN392" i="24"/>
  <c r="AM392" i="24"/>
  <c r="AL392" i="24"/>
  <c r="AK392" i="24"/>
  <c r="AJ392" i="24"/>
  <c r="H392" i="24"/>
  <c r="AP391" i="24"/>
  <c r="AO391" i="24"/>
  <c r="AN391" i="24"/>
  <c r="AM391" i="24"/>
  <c r="AL391" i="24"/>
  <c r="AK391" i="24"/>
  <c r="AJ391" i="24"/>
  <c r="H391" i="24"/>
  <c r="AP390" i="24"/>
  <c r="AO390" i="24"/>
  <c r="AN390" i="24"/>
  <c r="AM390" i="24"/>
  <c r="AL390" i="24"/>
  <c r="AK390" i="24"/>
  <c r="AJ390" i="24"/>
  <c r="H390" i="24"/>
  <c r="AP389" i="24"/>
  <c r="AO389" i="24"/>
  <c r="AN389" i="24"/>
  <c r="AM389" i="24"/>
  <c r="AL389" i="24"/>
  <c r="AK389" i="24"/>
  <c r="AJ389" i="24"/>
  <c r="H389" i="24"/>
  <c r="AP388" i="24"/>
  <c r="AO388" i="24"/>
  <c r="AN388" i="24"/>
  <c r="AM388" i="24"/>
  <c r="AL388" i="24"/>
  <c r="AK388" i="24"/>
  <c r="AJ388" i="24"/>
  <c r="H388" i="24"/>
  <c r="AP387" i="24"/>
  <c r="AO387" i="24"/>
  <c r="AN387" i="24"/>
  <c r="AM387" i="24"/>
  <c r="AL387" i="24"/>
  <c r="AK387" i="24"/>
  <c r="AJ387" i="24"/>
  <c r="H387" i="24"/>
  <c r="AP386" i="24"/>
  <c r="AO386" i="24"/>
  <c r="AN386" i="24"/>
  <c r="AL386" i="24"/>
  <c r="AK386" i="24"/>
  <c r="AJ386" i="24"/>
  <c r="H386" i="24"/>
  <c r="AP385" i="24"/>
  <c r="AO385" i="24"/>
  <c r="AN385" i="24"/>
  <c r="AM385" i="24"/>
  <c r="AL385" i="24"/>
  <c r="AK385" i="24"/>
  <c r="AJ385" i="24"/>
  <c r="H385" i="24"/>
  <c r="AP384" i="24"/>
  <c r="AO384" i="24"/>
  <c r="AN384" i="24"/>
  <c r="AM384" i="24"/>
  <c r="AL384" i="24"/>
  <c r="AK384" i="24"/>
  <c r="AJ384" i="24"/>
  <c r="H384" i="24"/>
  <c r="AP383" i="24"/>
  <c r="AO383" i="24"/>
  <c r="AN383" i="24"/>
  <c r="AM383" i="24"/>
  <c r="AL383" i="24"/>
  <c r="AK383" i="24"/>
  <c r="AJ383" i="24"/>
  <c r="H383" i="24"/>
  <c r="AP382" i="24"/>
  <c r="AO382" i="24"/>
  <c r="AN382" i="24"/>
  <c r="AM382" i="24"/>
  <c r="AL382" i="24"/>
  <c r="AK382" i="24"/>
  <c r="AJ382" i="24"/>
  <c r="H382" i="24"/>
  <c r="AP381" i="24"/>
  <c r="AO381" i="24"/>
  <c r="AN381" i="24"/>
  <c r="AM381" i="24"/>
  <c r="AL381" i="24"/>
  <c r="AK381" i="24"/>
  <c r="AJ381" i="24"/>
  <c r="H381" i="24"/>
  <c r="AP380" i="24"/>
  <c r="AO380" i="24"/>
  <c r="AN380" i="24"/>
  <c r="AM380" i="24"/>
  <c r="AL380" i="24"/>
  <c r="AK380" i="24"/>
  <c r="AJ380" i="24"/>
  <c r="H380" i="24"/>
  <c r="AP379" i="24"/>
  <c r="AO379" i="24"/>
  <c r="AN379" i="24"/>
  <c r="AM379" i="24"/>
  <c r="AL379" i="24"/>
  <c r="AK379" i="24"/>
  <c r="AJ379" i="24"/>
  <c r="H379" i="24"/>
  <c r="AP378" i="24"/>
  <c r="AO378" i="24"/>
  <c r="AN378" i="24"/>
  <c r="AM378" i="24"/>
  <c r="AL378" i="24"/>
  <c r="AK378" i="24"/>
  <c r="AJ378" i="24"/>
  <c r="H378" i="24"/>
  <c r="AP377" i="24"/>
  <c r="AO377" i="24"/>
  <c r="AN377" i="24"/>
  <c r="AM377" i="24"/>
  <c r="AL377" i="24"/>
  <c r="AK377" i="24"/>
  <c r="AJ377" i="24"/>
  <c r="H377" i="24"/>
  <c r="AP376" i="24"/>
  <c r="AO376" i="24"/>
  <c r="AN376" i="24"/>
  <c r="AM376" i="24"/>
  <c r="AL376" i="24"/>
  <c r="AK376" i="24"/>
  <c r="AJ376" i="24"/>
  <c r="H376" i="24"/>
  <c r="AP375" i="24"/>
  <c r="AO375" i="24"/>
  <c r="AN375" i="24"/>
  <c r="AM375" i="24"/>
  <c r="AL375" i="24"/>
  <c r="AK375" i="24"/>
  <c r="AJ375" i="24"/>
  <c r="H375" i="24"/>
  <c r="AP374" i="24"/>
  <c r="AO374" i="24"/>
  <c r="AN374" i="24"/>
  <c r="AM374" i="24"/>
  <c r="AL374" i="24"/>
  <c r="AK374" i="24"/>
  <c r="AJ374" i="24"/>
  <c r="H374" i="24"/>
  <c r="AP373" i="24"/>
  <c r="AO373" i="24"/>
  <c r="AN373" i="24"/>
  <c r="AM373" i="24"/>
  <c r="AL373" i="24"/>
  <c r="AK373" i="24"/>
  <c r="AJ373" i="24"/>
  <c r="H373" i="24"/>
  <c r="AP372" i="24"/>
  <c r="AO372" i="24"/>
  <c r="AN372" i="24"/>
  <c r="AM372" i="24"/>
  <c r="AL372" i="24"/>
  <c r="AK372" i="24"/>
  <c r="AJ372" i="24"/>
  <c r="H372" i="24"/>
  <c r="AP371" i="24"/>
  <c r="AO371" i="24"/>
  <c r="AN371" i="24"/>
  <c r="AM371" i="24"/>
  <c r="AL371" i="24"/>
  <c r="AK371" i="24"/>
  <c r="AJ371" i="24"/>
  <c r="H371" i="24"/>
  <c r="AP370" i="24"/>
  <c r="AO370" i="24"/>
  <c r="AN370" i="24"/>
  <c r="AM370" i="24"/>
  <c r="AL370" i="24"/>
  <c r="AK370" i="24"/>
  <c r="AJ370" i="24"/>
  <c r="H370" i="24"/>
  <c r="AP369" i="24"/>
  <c r="AO369" i="24"/>
  <c r="AN369" i="24"/>
  <c r="AM369" i="24"/>
  <c r="AL369" i="24"/>
  <c r="AK369" i="24"/>
  <c r="AJ369" i="24"/>
  <c r="H369" i="24"/>
  <c r="AP368" i="24"/>
  <c r="AO368" i="24"/>
  <c r="AN368" i="24"/>
  <c r="AM368" i="24"/>
  <c r="AL368" i="24"/>
  <c r="AK368" i="24"/>
  <c r="AJ368" i="24"/>
  <c r="H368" i="24"/>
  <c r="AP367" i="24"/>
  <c r="AO367" i="24"/>
  <c r="AN367" i="24"/>
  <c r="AM367" i="24"/>
  <c r="AL367" i="24"/>
  <c r="AK367" i="24"/>
  <c r="AJ367" i="24"/>
  <c r="H367" i="24"/>
  <c r="AP366" i="24"/>
  <c r="AO366" i="24"/>
  <c r="AN366" i="24"/>
  <c r="AM366" i="24"/>
  <c r="AL366" i="24"/>
  <c r="AK366" i="24"/>
  <c r="AJ366" i="24"/>
  <c r="H366" i="24"/>
  <c r="AP365" i="24"/>
  <c r="AO365" i="24"/>
  <c r="AN365" i="24"/>
  <c r="AM365" i="24"/>
  <c r="AL365" i="24"/>
  <c r="AK365" i="24"/>
  <c r="AJ365" i="24"/>
  <c r="H365" i="24"/>
  <c r="AP364" i="24"/>
  <c r="AO364" i="24"/>
  <c r="AN364" i="24"/>
  <c r="AM364" i="24"/>
  <c r="AL364" i="24"/>
  <c r="AK364" i="24"/>
  <c r="AJ364" i="24"/>
  <c r="H364" i="24"/>
  <c r="AP363" i="24"/>
  <c r="AO363" i="24"/>
  <c r="AN363" i="24"/>
  <c r="AM363" i="24"/>
  <c r="AL363" i="24"/>
  <c r="AK363" i="24"/>
  <c r="AJ363" i="24"/>
  <c r="H363" i="24"/>
  <c r="AP362" i="24"/>
  <c r="AO362" i="24"/>
  <c r="AN362" i="24"/>
  <c r="AM362" i="24"/>
  <c r="AL362" i="24"/>
  <c r="AK362" i="24"/>
  <c r="AJ362" i="24"/>
  <c r="H362" i="24"/>
  <c r="AP361" i="24"/>
  <c r="AO361" i="24"/>
  <c r="AN361" i="24"/>
  <c r="AM361" i="24"/>
  <c r="AL361" i="24"/>
  <c r="AK361" i="24"/>
  <c r="AJ361" i="24"/>
  <c r="H361" i="24"/>
  <c r="AP360" i="24"/>
  <c r="AO360" i="24"/>
  <c r="AN360" i="24"/>
  <c r="AM360" i="24"/>
  <c r="AL360" i="24"/>
  <c r="AK360" i="24"/>
  <c r="AJ360" i="24"/>
  <c r="H360" i="24"/>
  <c r="AP359" i="24"/>
  <c r="AO359" i="24"/>
  <c r="AN359" i="24"/>
  <c r="AM359" i="24"/>
  <c r="AL359" i="24"/>
  <c r="AK359" i="24"/>
  <c r="AJ359" i="24"/>
  <c r="H359" i="24"/>
  <c r="AP358" i="24"/>
  <c r="AO358" i="24"/>
  <c r="AN358" i="24"/>
  <c r="AM358" i="24"/>
  <c r="AL358" i="24"/>
  <c r="AK358" i="24"/>
  <c r="AJ358" i="24"/>
  <c r="H358" i="24"/>
  <c r="AP357" i="24"/>
  <c r="AO357" i="24"/>
  <c r="AN357" i="24"/>
  <c r="AM357" i="24"/>
  <c r="AL357" i="24"/>
  <c r="AK357" i="24"/>
  <c r="AJ357" i="24"/>
  <c r="H357" i="24"/>
  <c r="AP356" i="24"/>
  <c r="AO356" i="24"/>
  <c r="AN356" i="24"/>
  <c r="AM356" i="24"/>
  <c r="AL356" i="24"/>
  <c r="AK356" i="24"/>
  <c r="AJ356" i="24"/>
  <c r="H356" i="24"/>
  <c r="AP355" i="24"/>
  <c r="AO355" i="24"/>
  <c r="AN355" i="24"/>
  <c r="AM355" i="24"/>
  <c r="AL355" i="24"/>
  <c r="AK355" i="24"/>
  <c r="AJ355" i="24"/>
  <c r="H355" i="24"/>
  <c r="AP354" i="24"/>
  <c r="AO354" i="24"/>
  <c r="AN354" i="24"/>
  <c r="AM354" i="24"/>
  <c r="AL354" i="24"/>
  <c r="AK354" i="24"/>
  <c r="AJ354" i="24"/>
  <c r="H354" i="24"/>
  <c r="AP353" i="24"/>
  <c r="AO353" i="24"/>
  <c r="AN353" i="24"/>
  <c r="AM353" i="24"/>
  <c r="AL353" i="24"/>
  <c r="AK353" i="24"/>
  <c r="AJ353" i="24"/>
  <c r="H353" i="24"/>
  <c r="AP352" i="24"/>
  <c r="AO352" i="24"/>
  <c r="AN352" i="24"/>
  <c r="AM352" i="24"/>
  <c r="AL352" i="24"/>
  <c r="AK352" i="24"/>
  <c r="AJ352" i="24"/>
  <c r="H352" i="24"/>
  <c r="AP351" i="24"/>
  <c r="AO351" i="24"/>
  <c r="AN351" i="24"/>
  <c r="AM351" i="24"/>
  <c r="AL351" i="24"/>
  <c r="AK351" i="24"/>
  <c r="AJ351" i="24"/>
  <c r="H351" i="24"/>
  <c r="AP350" i="24"/>
  <c r="AO350" i="24"/>
  <c r="AN350" i="24"/>
  <c r="AM350" i="24"/>
  <c r="AL350" i="24"/>
  <c r="AK350" i="24"/>
  <c r="AJ350" i="24"/>
  <c r="H350" i="24"/>
  <c r="AP349" i="24"/>
  <c r="AO349" i="24"/>
  <c r="AN349" i="24"/>
  <c r="AM349" i="24"/>
  <c r="AL349" i="24"/>
  <c r="AK349" i="24"/>
  <c r="AJ349" i="24"/>
  <c r="H349" i="24"/>
  <c r="AP348" i="24"/>
  <c r="AO348" i="24"/>
  <c r="AN348" i="24"/>
  <c r="AM348" i="24"/>
  <c r="AL348" i="24"/>
  <c r="AK348" i="24"/>
  <c r="AJ348" i="24"/>
  <c r="H348" i="24"/>
  <c r="AP347" i="24"/>
  <c r="AO347" i="24"/>
  <c r="AN347" i="24"/>
  <c r="AL347" i="24"/>
  <c r="AK347" i="24"/>
  <c r="AJ347" i="24"/>
  <c r="H347" i="24"/>
  <c r="AP346" i="24"/>
  <c r="AO346" i="24"/>
  <c r="AN346" i="24"/>
  <c r="AM346" i="24"/>
  <c r="AL346" i="24"/>
  <c r="AK346" i="24"/>
  <c r="AJ346" i="24"/>
  <c r="H346" i="24"/>
  <c r="AP345" i="24"/>
  <c r="AO345" i="24"/>
  <c r="AN345" i="24"/>
  <c r="AM345" i="24"/>
  <c r="AL345" i="24"/>
  <c r="AK345" i="24"/>
  <c r="AJ345" i="24"/>
  <c r="H345" i="24"/>
  <c r="AP344" i="24"/>
  <c r="AO344" i="24"/>
  <c r="AN344" i="24"/>
  <c r="AM344" i="24"/>
  <c r="AL344" i="24"/>
  <c r="AK344" i="24"/>
  <c r="AJ344" i="24"/>
  <c r="H344" i="24"/>
  <c r="AP343" i="24"/>
  <c r="AO343" i="24"/>
  <c r="AN343" i="24"/>
  <c r="AM343" i="24"/>
  <c r="AL343" i="24"/>
  <c r="AK343" i="24"/>
  <c r="AJ343" i="24"/>
  <c r="H343" i="24"/>
  <c r="AP342" i="24"/>
  <c r="AO342" i="24"/>
  <c r="AN342" i="24"/>
  <c r="AM342" i="24"/>
  <c r="AL342" i="24"/>
  <c r="AK342" i="24"/>
  <c r="AJ342" i="24"/>
  <c r="H342" i="24"/>
  <c r="AP341" i="24"/>
  <c r="AO341" i="24"/>
  <c r="AN341" i="24"/>
  <c r="AM341" i="24"/>
  <c r="AL341" i="24"/>
  <c r="AK341" i="24"/>
  <c r="AJ341" i="24"/>
  <c r="H341" i="24"/>
  <c r="AP340" i="24"/>
  <c r="AO340" i="24"/>
  <c r="AN340" i="24"/>
  <c r="AM340" i="24"/>
  <c r="AL340" i="24"/>
  <c r="AK340" i="24"/>
  <c r="AJ340" i="24"/>
  <c r="H340" i="24"/>
  <c r="AP339" i="24"/>
  <c r="AO339" i="24"/>
  <c r="AN339" i="24"/>
  <c r="AM339" i="24"/>
  <c r="AL339" i="24"/>
  <c r="AK339" i="24"/>
  <c r="AJ339" i="24"/>
  <c r="H339" i="24"/>
  <c r="AP338" i="24"/>
  <c r="AO338" i="24"/>
  <c r="AN338" i="24"/>
  <c r="AM338" i="24"/>
  <c r="AL338" i="24"/>
  <c r="AK338" i="24"/>
  <c r="AJ338" i="24"/>
  <c r="H338" i="24"/>
  <c r="AP337" i="24"/>
  <c r="AO337" i="24"/>
  <c r="AN337" i="24"/>
  <c r="AM337" i="24"/>
  <c r="AL337" i="24"/>
  <c r="AK337" i="24"/>
  <c r="AJ337" i="24"/>
  <c r="H337" i="24"/>
  <c r="AP336" i="24"/>
  <c r="AO336" i="24"/>
  <c r="AN336" i="24"/>
  <c r="AM336" i="24"/>
  <c r="AL336" i="24"/>
  <c r="AK336" i="24"/>
  <c r="AJ336" i="24"/>
  <c r="H336" i="24"/>
  <c r="AP335" i="24"/>
  <c r="AO335" i="24"/>
  <c r="AN335" i="24"/>
  <c r="AM335" i="24"/>
  <c r="AL335" i="24"/>
  <c r="AK335" i="24"/>
  <c r="AJ335" i="24"/>
  <c r="H335" i="24"/>
  <c r="AP334" i="24"/>
  <c r="AO334" i="24"/>
  <c r="AN334" i="24"/>
  <c r="AL334" i="24"/>
  <c r="AK334" i="24"/>
  <c r="AJ334" i="24"/>
  <c r="H334" i="24"/>
  <c r="AP333" i="24"/>
  <c r="AO333" i="24"/>
  <c r="AN333" i="24"/>
  <c r="AM333" i="24"/>
  <c r="AL333" i="24"/>
  <c r="AK333" i="24"/>
  <c r="AJ333" i="24"/>
  <c r="H333" i="24"/>
  <c r="AP332" i="24"/>
  <c r="AO332" i="24"/>
  <c r="AN332" i="24"/>
  <c r="AM332" i="24"/>
  <c r="AL332" i="24"/>
  <c r="AK332" i="24"/>
  <c r="AJ332" i="24"/>
  <c r="H332" i="24"/>
  <c r="AP331" i="24"/>
  <c r="AO331" i="24"/>
  <c r="AN331" i="24"/>
  <c r="AM331" i="24"/>
  <c r="AL331" i="24"/>
  <c r="AK331" i="24"/>
  <c r="AJ331" i="24"/>
  <c r="H331" i="24"/>
  <c r="AO330" i="24"/>
  <c r="AN330" i="24"/>
  <c r="AK330" i="24"/>
  <c r="AJ330" i="24"/>
  <c r="H330" i="24"/>
  <c r="AP329" i="24"/>
  <c r="AO329" i="24"/>
  <c r="AN329" i="24"/>
  <c r="AM329" i="24"/>
  <c r="AL329" i="24"/>
  <c r="AK329" i="24"/>
  <c r="AJ329" i="24"/>
  <c r="H329" i="24"/>
  <c r="AP328" i="24"/>
  <c r="AO328" i="24"/>
  <c r="AN328" i="24"/>
  <c r="AM328" i="24"/>
  <c r="AL328" i="24"/>
  <c r="AK328" i="24"/>
  <c r="AJ328" i="24"/>
  <c r="H328" i="24"/>
  <c r="AP327" i="24"/>
  <c r="AO327" i="24"/>
  <c r="AN327" i="24"/>
  <c r="AM327" i="24"/>
  <c r="AL327" i="24"/>
  <c r="AK327" i="24"/>
  <c r="AJ327" i="24"/>
  <c r="H327" i="24"/>
  <c r="AP326" i="24"/>
  <c r="AO326" i="24"/>
  <c r="AN326" i="24"/>
  <c r="AM326" i="24"/>
  <c r="AL326" i="24"/>
  <c r="AK326" i="24"/>
  <c r="AJ326" i="24"/>
  <c r="H326" i="24"/>
  <c r="AP325" i="24"/>
  <c r="AO325" i="24"/>
  <c r="AN325" i="24"/>
  <c r="AM325" i="24"/>
  <c r="AL325" i="24"/>
  <c r="AK325" i="24"/>
  <c r="AJ325" i="24"/>
  <c r="H325" i="24"/>
  <c r="AP324" i="24"/>
  <c r="AO324" i="24"/>
  <c r="AN324" i="24"/>
  <c r="AM324" i="24"/>
  <c r="AL324" i="24"/>
  <c r="AK324" i="24"/>
  <c r="AJ324" i="24"/>
  <c r="H324" i="24"/>
  <c r="AP323" i="24"/>
  <c r="AO323" i="24"/>
  <c r="AN323" i="24"/>
  <c r="AM323" i="24"/>
  <c r="AL323" i="24"/>
  <c r="AK323" i="24"/>
  <c r="AJ323" i="24"/>
  <c r="H323" i="24"/>
  <c r="AP322" i="24"/>
  <c r="AO322" i="24"/>
  <c r="AN322" i="24"/>
  <c r="AM322" i="24"/>
  <c r="AL322" i="24"/>
  <c r="AK322" i="24"/>
  <c r="AJ322" i="24"/>
  <c r="H322" i="24"/>
  <c r="AP321" i="24"/>
  <c r="AO321" i="24"/>
  <c r="AN321" i="24"/>
  <c r="AM321" i="24"/>
  <c r="AL321" i="24"/>
  <c r="AK321" i="24"/>
  <c r="AJ321" i="24"/>
  <c r="H321" i="24"/>
  <c r="AP320" i="24"/>
  <c r="AO320" i="24"/>
  <c r="AN320" i="24"/>
  <c r="AM320" i="24"/>
  <c r="AL320" i="24"/>
  <c r="AK320" i="24"/>
  <c r="AJ320" i="24"/>
  <c r="H320" i="24"/>
  <c r="AP319" i="24"/>
  <c r="AO319" i="24"/>
  <c r="AN319" i="24"/>
  <c r="AM319" i="24"/>
  <c r="AL319" i="24"/>
  <c r="AK319" i="24"/>
  <c r="AJ319" i="24"/>
  <c r="H319" i="24"/>
  <c r="AP318" i="24"/>
  <c r="AO318" i="24"/>
  <c r="AN318" i="24"/>
  <c r="AK318" i="24"/>
  <c r="AJ318" i="24"/>
  <c r="H318" i="24"/>
  <c r="AP317" i="24"/>
  <c r="AO317" i="24"/>
  <c r="AN317" i="24"/>
  <c r="AK317" i="24"/>
  <c r="AJ317" i="24"/>
  <c r="H317" i="24"/>
  <c r="AP316" i="24"/>
  <c r="AO316" i="24"/>
  <c r="AN316" i="24"/>
  <c r="AM316" i="24"/>
  <c r="AL316" i="24"/>
  <c r="AK316" i="24"/>
  <c r="AJ316" i="24"/>
  <c r="H316" i="24"/>
  <c r="AP315" i="24"/>
  <c r="AO315" i="24"/>
  <c r="AN315" i="24"/>
  <c r="AM315" i="24"/>
  <c r="AL315" i="24"/>
  <c r="AK315" i="24"/>
  <c r="AJ315" i="24"/>
  <c r="H315" i="24"/>
  <c r="AP314" i="24"/>
  <c r="AO314" i="24"/>
  <c r="AN314" i="24"/>
  <c r="AM314" i="24"/>
  <c r="AL314" i="24"/>
  <c r="AK314" i="24"/>
  <c r="AJ314" i="24"/>
  <c r="H314" i="24"/>
  <c r="AP313" i="24"/>
  <c r="AO313" i="24"/>
  <c r="AN313" i="24"/>
  <c r="AM313" i="24"/>
  <c r="AL313" i="24"/>
  <c r="AK313" i="24"/>
  <c r="AJ313" i="24"/>
  <c r="H313" i="24"/>
  <c r="AP312" i="24"/>
  <c r="AO312" i="24"/>
  <c r="AN312" i="24"/>
  <c r="AM312" i="24"/>
  <c r="AL312" i="24"/>
  <c r="AK312" i="24"/>
  <c r="AJ312" i="24"/>
  <c r="H312" i="24"/>
  <c r="AP311" i="24"/>
  <c r="AO311" i="24"/>
  <c r="AN311" i="24"/>
  <c r="AM311" i="24"/>
  <c r="AL311" i="24"/>
  <c r="AK311" i="24"/>
  <c r="AJ311" i="24"/>
  <c r="H311" i="24"/>
  <c r="AP310" i="24"/>
  <c r="AO310" i="24"/>
  <c r="AN310" i="24"/>
  <c r="AM310" i="24"/>
  <c r="AL310" i="24"/>
  <c r="AK310" i="24"/>
  <c r="AJ310" i="24"/>
  <c r="H310" i="24"/>
  <c r="AP309" i="24"/>
  <c r="AO309" i="24"/>
  <c r="AN309" i="24"/>
  <c r="AM309" i="24"/>
  <c r="AL309" i="24"/>
  <c r="AK309" i="24"/>
  <c r="AJ309" i="24"/>
  <c r="H309" i="24"/>
  <c r="AP308" i="24"/>
  <c r="AO308" i="24"/>
  <c r="AN308" i="24"/>
  <c r="AM308" i="24"/>
  <c r="AL308" i="24"/>
  <c r="AK308" i="24"/>
  <c r="AJ308" i="24"/>
  <c r="H308" i="24"/>
  <c r="AP307" i="24"/>
  <c r="AO307" i="24"/>
  <c r="AN307" i="24"/>
  <c r="AM307" i="24"/>
  <c r="AL307" i="24"/>
  <c r="AK307" i="24"/>
  <c r="AJ307" i="24"/>
  <c r="H307" i="24"/>
  <c r="AP306" i="24"/>
  <c r="AO306" i="24"/>
  <c r="AN306" i="24"/>
  <c r="AM306" i="24"/>
  <c r="AL306" i="24"/>
  <c r="AK306" i="24"/>
  <c r="AJ306" i="24"/>
  <c r="H306" i="24"/>
  <c r="AP305" i="24"/>
  <c r="AO305" i="24"/>
  <c r="AN305" i="24"/>
  <c r="AM305" i="24"/>
  <c r="AL305" i="24"/>
  <c r="AK305" i="24"/>
  <c r="AJ305" i="24"/>
  <c r="H305" i="24"/>
  <c r="AP304" i="24"/>
  <c r="AO304" i="24"/>
  <c r="AN304" i="24"/>
  <c r="AM304" i="24"/>
  <c r="AL304" i="24"/>
  <c r="AK304" i="24"/>
  <c r="AJ304" i="24"/>
  <c r="H304" i="24"/>
  <c r="AP303" i="24"/>
  <c r="AO303" i="24"/>
  <c r="AN303" i="24"/>
  <c r="AM303" i="24"/>
  <c r="AL303" i="24"/>
  <c r="AK303" i="24"/>
  <c r="AJ303" i="24"/>
  <c r="H303" i="24"/>
  <c r="AP302" i="24"/>
  <c r="AO302" i="24"/>
  <c r="AN302" i="24"/>
  <c r="AM302" i="24"/>
  <c r="AL302" i="24"/>
  <c r="AK302" i="24"/>
  <c r="AJ302" i="24"/>
  <c r="H302" i="24"/>
  <c r="AP301" i="24"/>
  <c r="AO301" i="24"/>
  <c r="AN301" i="24"/>
  <c r="AM301" i="24"/>
  <c r="AL301" i="24"/>
  <c r="AK301" i="24"/>
  <c r="AJ301" i="24"/>
  <c r="H301" i="24"/>
  <c r="AP300" i="24"/>
  <c r="AO300" i="24"/>
  <c r="AN300" i="24"/>
  <c r="AM300" i="24"/>
  <c r="AL300" i="24"/>
  <c r="AK300" i="24"/>
  <c r="AJ300" i="24"/>
  <c r="H300" i="24"/>
  <c r="AP299" i="24"/>
  <c r="AO299" i="24"/>
  <c r="AN299" i="24"/>
  <c r="AM299" i="24"/>
  <c r="AL299" i="24"/>
  <c r="AK299" i="24"/>
  <c r="AJ299" i="24"/>
  <c r="H299" i="24"/>
  <c r="AP298" i="24"/>
  <c r="AO298" i="24"/>
  <c r="AN298" i="24"/>
  <c r="AM298" i="24"/>
  <c r="AL298" i="24"/>
  <c r="AK298" i="24"/>
  <c r="AJ298" i="24"/>
  <c r="H298" i="24"/>
  <c r="AP297" i="24"/>
  <c r="AO297" i="24"/>
  <c r="AN297" i="24"/>
  <c r="AM297" i="24"/>
  <c r="AL297" i="24"/>
  <c r="AK297" i="24"/>
  <c r="AJ297" i="24"/>
  <c r="H297" i="24"/>
  <c r="AP296" i="24"/>
  <c r="AO296" i="24"/>
  <c r="AN296" i="24"/>
  <c r="AM296" i="24"/>
  <c r="AL296" i="24"/>
  <c r="AK296" i="24"/>
  <c r="AJ296" i="24"/>
  <c r="H296" i="24"/>
  <c r="AP295" i="24"/>
  <c r="AO295" i="24"/>
  <c r="AN295" i="24"/>
  <c r="AK295" i="24"/>
  <c r="AJ295" i="24"/>
  <c r="H295" i="24"/>
  <c r="AP294" i="24"/>
  <c r="AO294" i="24"/>
  <c r="AN294" i="24"/>
  <c r="AK294" i="24"/>
  <c r="AJ294" i="24"/>
  <c r="H294" i="24"/>
  <c r="AP293" i="24"/>
  <c r="AO293" i="24"/>
  <c r="AN293" i="24"/>
  <c r="AM293" i="24"/>
  <c r="AL293" i="24"/>
  <c r="AK293" i="24"/>
  <c r="AJ293" i="24"/>
  <c r="H293" i="24"/>
  <c r="AP292" i="24"/>
  <c r="AO292" i="24"/>
  <c r="AN292" i="24"/>
  <c r="AM292" i="24"/>
  <c r="AL292" i="24"/>
  <c r="AK292" i="24"/>
  <c r="AJ292" i="24"/>
  <c r="H292" i="24"/>
  <c r="AP291" i="24"/>
  <c r="AO291" i="24"/>
  <c r="AN291" i="24"/>
  <c r="AM291" i="24"/>
  <c r="AL291" i="24"/>
  <c r="AK291" i="24"/>
  <c r="AJ291" i="24"/>
  <c r="H291" i="24"/>
  <c r="AP290" i="24"/>
  <c r="AO290" i="24"/>
  <c r="AN290" i="24"/>
  <c r="AM290" i="24"/>
  <c r="AL290" i="24"/>
  <c r="AK290" i="24"/>
  <c r="AJ290" i="24"/>
  <c r="H290" i="24"/>
  <c r="AP289" i="24"/>
  <c r="AO289" i="24"/>
  <c r="AN289" i="24"/>
  <c r="AM289" i="24"/>
  <c r="AL289" i="24"/>
  <c r="AK289" i="24"/>
  <c r="AJ289" i="24"/>
  <c r="H289" i="24"/>
  <c r="AP288" i="24"/>
  <c r="AO288" i="24"/>
  <c r="AN288" i="24"/>
  <c r="AM288" i="24"/>
  <c r="AL288" i="24"/>
  <c r="AK288" i="24"/>
  <c r="AJ288" i="24"/>
  <c r="H288" i="24"/>
  <c r="AP287" i="24"/>
  <c r="AO287" i="24"/>
  <c r="AN287" i="24"/>
  <c r="AL287" i="24"/>
  <c r="AK287" i="24"/>
  <c r="AJ287" i="24"/>
  <c r="H287" i="24"/>
  <c r="AP286" i="24"/>
  <c r="AO286" i="24"/>
  <c r="AN286" i="24"/>
  <c r="AL286" i="24"/>
  <c r="AK286" i="24"/>
  <c r="AJ286" i="24"/>
  <c r="H286" i="24"/>
  <c r="AP285" i="24"/>
  <c r="AO285" i="24"/>
  <c r="AN285" i="24"/>
  <c r="AM285" i="24"/>
  <c r="AL285" i="24"/>
  <c r="AK285" i="24"/>
  <c r="AJ285" i="24"/>
  <c r="H285" i="24"/>
  <c r="AP284" i="24"/>
  <c r="AO284" i="24"/>
  <c r="AN284" i="24"/>
  <c r="AM284" i="24"/>
  <c r="AL284" i="24"/>
  <c r="AK284" i="24"/>
  <c r="AJ284" i="24"/>
  <c r="H284" i="24"/>
  <c r="AP283" i="24"/>
  <c r="AO283" i="24"/>
  <c r="AN283" i="24"/>
  <c r="AM283" i="24"/>
  <c r="AL283" i="24"/>
  <c r="AK283" i="24"/>
  <c r="AJ283" i="24"/>
  <c r="H283" i="24"/>
  <c r="AP282" i="24"/>
  <c r="AO282" i="24"/>
  <c r="AN282" i="24"/>
  <c r="AM282" i="24"/>
  <c r="AL282" i="24"/>
  <c r="AK282" i="24"/>
  <c r="AJ282" i="24"/>
  <c r="H282" i="24"/>
  <c r="AP281" i="24"/>
  <c r="AO281" i="24"/>
  <c r="AN281" i="24"/>
  <c r="AM281" i="24"/>
  <c r="AL281" i="24"/>
  <c r="AK281" i="24"/>
  <c r="AJ281" i="24"/>
  <c r="H281" i="24"/>
  <c r="AP280" i="24"/>
  <c r="AO280" i="24"/>
  <c r="AN280" i="24"/>
  <c r="AM280" i="24"/>
  <c r="AL280" i="24"/>
  <c r="AK280" i="24"/>
  <c r="AJ280" i="24"/>
  <c r="H280" i="24"/>
  <c r="AP279" i="24"/>
  <c r="AO279" i="24"/>
  <c r="AN279" i="24"/>
  <c r="AM279" i="24"/>
  <c r="AL279" i="24"/>
  <c r="AK279" i="24"/>
  <c r="AJ279" i="24"/>
  <c r="H279" i="24"/>
  <c r="AP278" i="24"/>
  <c r="AO278" i="24"/>
  <c r="AN278" i="24"/>
  <c r="AM278" i="24"/>
  <c r="AL278" i="24"/>
  <c r="AK278" i="24"/>
  <c r="AJ278" i="24"/>
  <c r="H278" i="24"/>
  <c r="AP277" i="24"/>
  <c r="AO277" i="24"/>
  <c r="AN277" i="24"/>
  <c r="AK277" i="24"/>
  <c r="AJ277" i="24"/>
  <c r="H277" i="24"/>
  <c r="AP276" i="24"/>
  <c r="AO276" i="24"/>
  <c r="AN276" i="24"/>
  <c r="AM276" i="24"/>
  <c r="AL276" i="24"/>
  <c r="AK276" i="24"/>
  <c r="AJ276" i="24"/>
  <c r="H276" i="24"/>
  <c r="AP275" i="24"/>
  <c r="AO275" i="24"/>
  <c r="AN275" i="24"/>
  <c r="AM275" i="24"/>
  <c r="AL275" i="24"/>
  <c r="AK275" i="24"/>
  <c r="AJ275" i="24"/>
  <c r="H275" i="24"/>
  <c r="AP274" i="24"/>
  <c r="AO274" i="24"/>
  <c r="AN274" i="24"/>
  <c r="AM274" i="24"/>
  <c r="AL274" i="24"/>
  <c r="AK274" i="24"/>
  <c r="AJ274" i="24"/>
  <c r="H274" i="24"/>
  <c r="AP273" i="24"/>
  <c r="AO273" i="24"/>
  <c r="AN273" i="24"/>
  <c r="AM273" i="24"/>
  <c r="AL273" i="24"/>
  <c r="AK273" i="24"/>
  <c r="AJ273" i="24"/>
  <c r="H273" i="24"/>
  <c r="AP272" i="24"/>
  <c r="AO272" i="24"/>
  <c r="AN272" i="24"/>
  <c r="AM272" i="24"/>
  <c r="AL272" i="24"/>
  <c r="AK272" i="24"/>
  <c r="AJ272" i="24"/>
  <c r="H272" i="24"/>
  <c r="AP271" i="24"/>
  <c r="AO271" i="24"/>
  <c r="AN271" i="24"/>
  <c r="AM271" i="24"/>
  <c r="AL271" i="24"/>
  <c r="AK271" i="24"/>
  <c r="AJ271" i="24"/>
  <c r="H271" i="24"/>
  <c r="AP270" i="24"/>
  <c r="AO270" i="24"/>
  <c r="AN270" i="24"/>
  <c r="AM270" i="24"/>
  <c r="AL270" i="24"/>
  <c r="AK270" i="24"/>
  <c r="AJ270" i="24"/>
  <c r="H270" i="24"/>
  <c r="AP269" i="24"/>
  <c r="AO269" i="24"/>
  <c r="AN269" i="24"/>
  <c r="AM269" i="24"/>
  <c r="AL269" i="24"/>
  <c r="AK269" i="24"/>
  <c r="AJ269" i="24"/>
  <c r="H269" i="24"/>
  <c r="AP268" i="24"/>
  <c r="AO268" i="24"/>
  <c r="AN268" i="24"/>
  <c r="AM268" i="24"/>
  <c r="AL268" i="24"/>
  <c r="AK268" i="24"/>
  <c r="AJ268" i="24"/>
  <c r="H268" i="24"/>
  <c r="AP267" i="24"/>
  <c r="AO267" i="24"/>
  <c r="AN267" i="24"/>
  <c r="AM267" i="24"/>
  <c r="AL267" i="24"/>
  <c r="AK267" i="24"/>
  <c r="AJ267" i="24"/>
  <c r="H267" i="24"/>
  <c r="AP266" i="24"/>
  <c r="AO266" i="24"/>
  <c r="AN266" i="24"/>
  <c r="AM266" i="24"/>
  <c r="AL266" i="24"/>
  <c r="AK266" i="24"/>
  <c r="AJ266" i="24"/>
  <c r="H266" i="24"/>
  <c r="AP265" i="24"/>
  <c r="AO265" i="24"/>
  <c r="AN265" i="24"/>
  <c r="AM265" i="24"/>
  <c r="AL265" i="24"/>
  <c r="AK265" i="24"/>
  <c r="AJ265" i="24"/>
  <c r="H265" i="24"/>
  <c r="AP264" i="24"/>
  <c r="AO264" i="24"/>
  <c r="AN264" i="24"/>
  <c r="AM264" i="24"/>
  <c r="AL264" i="24"/>
  <c r="AK264" i="24"/>
  <c r="AJ264" i="24"/>
  <c r="H264" i="24"/>
  <c r="AP263" i="24"/>
  <c r="AO263" i="24"/>
  <c r="AN263" i="24"/>
  <c r="AM263" i="24"/>
  <c r="AL263" i="24"/>
  <c r="AK263" i="24"/>
  <c r="AJ263" i="24"/>
  <c r="H263" i="24"/>
  <c r="AP262" i="24"/>
  <c r="AO262" i="24"/>
  <c r="AN262" i="24"/>
  <c r="AM262" i="24"/>
  <c r="AL262" i="24"/>
  <c r="AK262" i="24"/>
  <c r="AJ262" i="24"/>
  <c r="H262" i="24"/>
  <c r="AP261" i="24"/>
  <c r="AO261" i="24"/>
  <c r="AN261" i="24"/>
  <c r="AM261" i="24"/>
  <c r="AL261" i="24"/>
  <c r="AK261" i="24"/>
  <c r="AJ261" i="24"/>
  <c r="H261" i="24"/>
  <c r="AP260" i="24"/>
  <c r="AO260" i="24"/>
  <c r="AN260" i="24"/>
  <c r="AM260" i="24"/>
  <c r="AL260" i="24"/>
  <c r="AK260" i="24"/>
  <c r="AJ260" i="24"/>
  <c r="H260" i="24"/>
  <c r="AP259" i="24"/>
  <c r="AO259" i="24"/>
  <c r="AN259" i="24"/>
  <c r="AM259" i="24"/>
  <c r="AL259" i="24"/>
  <c r="AK259" i="24"/>
  <c r="AJ259" i="24"/>
  <c r="H259" i="24"/>
  <c r="AP258" i="24"/>
  <c r="AO258" i="24"/>
  <c r="AN258" i="24"/>
  <c r="AM258" i="24"/>
  <c r="AL258" i="24"/>
  <c r="AK258" i="24"/>
  <c r="AJ258" i="24"/>
  <c r="H258" i="24"/>
  <c r="AP257" i="24"/>
  <c r="AO257" i="24"/>
  <c r="AN257" i="24"/>
  <c r="AM257" i="24"/>
  <c r="AL257" i="24"/>
  <c r="AK257" i="24"/>
  <c r="AJ257" i="24"/>
  <c r="H257" i="24"/>
  <c r="AP256" i="24"/>
  <c r="AO256" i="24"/>
  <c r="AN256" i="24"/>
  <c r="AK256" i="24"/>
  <c r="AJ256" i="24"/>
  <c r="H256" i="24"/>
  <c r="AP255" i="24"/>
  <c r="AO255" i="24"/>
  <c r="AN255" i="24"/>
  <c r="AM255" i="24"/>
  <c r="AL255" i="24"/>
  <c r="AK255" i="24"/>
  <c r="AJ255" i="24"/>
  <c r="H255" i="24"/>
  <c r="AP254" i="24"/>
  <c r="AO254" i="24"/>
  <c r="AN254" i="24"/>
  <c r="AM254" i="24"/>
  <c r="AL254" i="24"/>
  <c r="AK254" i="24"/>
  <c r="AJ254" i="24"/>
  <c r="H254" i="24"/>
  <c r="AP253" i="24"/>
  <c r="AO253" i="24"/>
  <c r="AN253" i="24"/>
  <c r="AM253" i="24"/>
  <c r="AL253" i="24"/>
  <c r="AK253" i="24"/>
  <c r="AJ253" i="24"/>
  <c r="H253" i="24"/>
  <c r="AP252" i="24"/>
  <c r="AO252" i="24"/>
  <c r="AN252" i="24"/>
  <c r="AM252" i="24"/>
  <c r="AL252" i="24"/>
  <c r="AK252" i="24"/>
  <c r="AJ252" i="24"/>
  <c r="H252" i="24"/>
  <c r="AP251" i="24"/>
  <c r="AO251" i="24"/>
  <c r="AN251" i="24"/>
  <c r="AM251" i="24"/>
  <c r="AL251" i="24"/>
  <c r="AK251" i="24"/>
  <c r="AJ251" i="24"/>
  <c r="H251" i="24"/>
  <c r="AP250" i="24"/>
  <c r="AO250" i="24"/>
  <c r="AN250" i="24"/>
  <c r="AM250" i="24"/>
  <c r="AL250" i="24"/>
  <c r="AK250" i="24"/>
  <c r="AJ250" i="24"/>
  <c r="H250" i="24"/>
  <c r="AP249" i="24"/>
  <c r="AO249" i="24"/>
  <c r="AN249" i="24"/>
  <c r="AM249" i="24"/>
  <c r="AL249" i="24"/>
  <c r="AK249" i="24"/>
  <c r="AJ249" i="24"/>
  <c r="H249" i="24"/>
  <c r="AP248" i="24"/>
  <c r="AO248" i="24"/>
  <c r="AN248" i="24"/>
  <c r="AM248" i="24"/>
  <c r="AL248" i="24"/>
  <c r="AK248" i="24"/>
  <c r="AJ248" i="24"/>
  <c r="H248" i="24"/>
  <c r="AP247" i="24"/>
  <c r="AO247" i="24"/>
  <c r="AN247" i="24"/>
  <c r="AM247" i="24"/>
  <c r="AL247" i="24"/>
  <c r="AK247" i="24"/>
  <c r="AJ247" i="24"/>
  <c r="H247" i="24"/>
  <c r="AP246" i="24"/>
  <c r="AO246" i="24"/>
  <c r="AN246" i="24"/>
  <c r="AM246" i="24"/>
  <c r="AL246" i="24"/>
  <c r="AK246" i="24"/>
  <c r="AJ246" i="24"/>
  <c r="H246" i="24"/>
  <c r="AP245" i="24"/>
  <c r="AO245" i="24"/>
  <c r="AN245" i="24"/>
  <c r="AM245" i="24"/>
  <c r="AL245" i="24"/>
  <c r="AK245" i="24"/>
  <c r="AJ245" i="24"/>
  <c r="H245" i="24"/>
  <c r="AP244" i="24"/>
  <c r="AO244" i="24"/>
  <c r="AN244" i="24"/>
  <c r="AM244" i="24"/>
  <c r="AL244" i="24"/>
  <c r="AK244" i="24"/>
  <c r="AJ244" i="24"/>
  <c r="H244" i="24"/>
  <c r="AP243" i="24"/>
  <c r="AO243" i="24"/>
  <c r="AN243" i="24"/>
  <c r="AM243" i="24"/>
  <c r="AL243" i="24"/>
  <c r="AK243" i="24"/>
  <c r="AJ243" i="24"/>
  <c r="W243" i="24"/>
  <c r="X243" i="24" s="1"/>
  <c r="Y243" i="24" s="1"/>
  <c r="V243" i="24"/>
  <c r="U243" i="24"/>
  <c r="H243" i="24"/>
  <c r="AP242" i="24"/>
  <c r="AO242" i="24"/>
  <c r="AN242" i="24"/>
  <c r="AM242" i="24"/>
  <c r="AL242" i="24"/>
  <c r="AK242" i="24"/>
  <c r="AJ242" i="24"/>
  <c r="H242" i="24"/>
  <c r="AP241" i="24"/>
  <c r="AO241" i="24"/>
  <c r="AN241" i="24"/>
  <c r="AM241" i="24"/>
  <c r="AL241" i="24"/>
  <c r="AK241" i="24"/>
  <c r="AJ241" i="24"/>
  <c r="H241" i="24"/>
  <c r="AP240" i="24"/>
  <c r="AO240" i="24"/>
  <c r="AN240" i="24"/>
  <c r="AM240" i="24"/>
  <c r="AL240" i="24"/>
  <c r="AK240" i="24"/>
  <c r="AJ240" i="24"/>
  <c r="H240" i="24"/>
  <c r="AP239" i="24"/>
  <c r="AO239" i="24"/>
  <c r="AN239" i="24"/>
  <c r="AM239" i="24"/>
  <c r="AL239" i="24"/>
  <c r="AK239" i="24"/>
  <c r="AJ239" i="24"/>
  <c r="H239" i="24"/>
  <c r="AP238" i="24"/>
  <c r="AO238" i="24"/>
  <c r="AN238" i="24"/>
  <c r="AM238" i="24"/>
  <c r="AL238" i="24"/>
  <c r="AK238" i="24"/>
  <c r="AJ238" i="24"/>
  <c r="H238" i="24"/>
  <c r="AP237" i="24"/>
  <c r="AO237" i="24"/>
  <c r="AN237" i="24"/>
  <c r="AM237" i="24"/>
  <c r="AL237" i="24"/>
  <c r="AK237" i="24"/>
  <c r="AJ237" i="24"/>
  <c r="H237" i="24"/>
  <c r="AP236" i="24"/>
  <c r="AO236" i="24"/>
  <c r="AN236" i="24"/>
  <c r="AM236" i="24"/>
  <c r="AL236" i="24"/>
  <c r="AK236" i="24"/>
  <c r="AJ236" i="24"/>
  <c r="H236" i="24"/>
  <c r="AP235" i="24"/>
  <c r="AO235" i="24"/>
  <c r="AN235" i="24"/>
  <c r="AM235" i="24"/>
  <c r="AL235" i="24"/>
  <c r="AK235" i="24"/>
  <c r="AJ235" i="24"/>
  <c r="H235" i="24"/>
  <c r="AP234" i="24"/>
  <c r="AO234" i="24"/>
  <c r="AN234" i="24"/>
  <c r="AM234" i="24"/>
  <c r="AL234" i="24"/>
  <c r="AK234" i="24"/>
  <c r="AJ234" i="24"/>
  <c r="H234" i="24"/>
  <c r="AP233" i="24"/>
  <c r="AO233" i="24"/>
  <c r="AN233" i="24"/>
  <c r="AM233" i="24"/>
  <c r="AL233" i="24"/>
  <c r="AK233" i="24"/>
  <c r="AJ233" i="24"/>
  <c r="H233" i="24"/>
  <c r="AP232" i="24"/>
  <c r="AO232" i="24"/>
  <c r="AN232" i="24"/>
  <c r="AM232" i="24"/>
  <c r="AL232" i="24"/>
  <c r="AK232" i="24"/>
  <c r="AJ232" i="24"/>
  <c r="H232" i="24"/>
  <c r="AP231" i="24"/>
  <c r="AO231" i="24"/>
  <c r="AN231" i="24"/>
  <c r="AM231" i="24"/>
  <c r="AL231" i="24"/>
  <c r="AK231" i="24"/>
  <c r="AJ231" i="24"/>
  <c r="H231" i="24"/>
  <c r="AP230" i="24"/>
  <c r="AO230" i="24"/>
  <c r="AN230" i="24"/>
  <c r="AM230" i="24"/>
  <c r="AL230" i="24"/>
  <c r="AK230" i="24"/>
  <c r="AJ230" i="24"/>
  <c r="H230" i="24"/>
  <c r="AP229" i="24"/>
  <c r="AO229" i="24"/>
  <c r="AN229" i="24"/>
  <c r="AM229" i="24"/>
  <c r="AL229" i="24"/>
  <c r="AK229" i="24"/>
  <c r="AJ229" i="24"/>
  <c r="H229" i="24"/>
  <c r="AP228" i="24"/>
  <c r="AO228" i="24"/>
  <c r="AN228" i="24"/>
  <c r="AM228" i="24"/>
  <c r="AL228" i="24"/>
  <c r="AK228" i="24"/>
  <c r="AJ228" i="24"/>
  <c r="H228" i="24"/>
  <c r="AP227" i="24"/>
  <c r="AO227" i="24"/>
  <c r="AN227" i="24"/>
  <c r="AM227" i="24"/>
  <c r="AL227" i="24"/>
  <c r="AK227" i="24"/>
  <c r="AJ227" i="24"/>
  <c r="H227" i="24"/>
  <c r="AP226" i="24"/>
  <c r="AO226" i="24"/>
  <c r="AN226" i="24"/>
  <c r="AM226" i="24"/>
  <c r="AL226" i="24"/>
  <c r="AK226" i="24"/>
  <c r="AJ226" i="24"/>
  <c r="H226" i="24"/>
  <c r="AP225" i="24"/>
  <c r="AO225" i="24"/>
  <c r="AN225" i="24"/>
  <c r="AM225" i="24"/>
  <c r="AL225" i="24"/>
  <c r="AK225" i="24"/>
  <c r="AJ225" i="24"/>
  <c r="H225" i="24"/>
  <c r="AP224" i="24"/>
  <c r="AO224" i="24"/>
  <c r="AN224" i="24"/>
  <c r="AM224" i="24"/>
  <c r="AL224" i="24"/>
  <c r="AK224" i="24"/>
  <c r="AJ224" i="24"/>
  <c r="U224" i="24"/>
  <c r="V224" i="24" s="1"/>
  <c r="W224" i="24" s="1"/>
  <c r="X224" i="24" s="1"/>
  <c r="Y224" i="24" s="1"/>
  <c r="H224" i="24"/>
  <c r="AP223" i="24"/>
  <c r="AO223" i="24"/>
  <c r="AN223" i="24"/>
  <c r="AM223" i="24"/>
  <c r="AL223" i="24"/>
  <c r="AK223" i="24"/>
  <c r="AJ223" i="24"/>
  <c r="H223" i="24"/>
  <c r="AP222" i="24"/>
  <c r="AO222" i="24"/>
  <c r="AN222" i="24"/>
  <c r="AM222" i="24"/>
  <c r="AL222" i="24"/>
  <c r="AK222" i="24"/>
  <c r="AJ222" i="24"/>
  <c r="H222" i="24"/>
  <c r="AP221" i="24"/>
  <c r="AO221" i="24"/>
  <c r="AN221" i="24"/>
  <c r="AM221" i="24"/>
  <c r="AL221" i="24"/>
  <c r="AK221" i="24"/>
  <c r="AJ221" i="24"/>
  <c r="H221" i="24"/>
  <c r="AP220" i="24"/>
  <c r="AO220" i="24"/>
  <c r="AN220" i="24"/>
  <c r="AM220" i="24"/>
  <c r="AL220" i="24"/>
  <c r="AK220" i="24"/>
  <c r="AJ220" i="24"/>
  <c r="H220" i="24"/>
  <c r="AP219" i="24"/>
  <c r="AO219" i="24"/>
  <c r="AN219" i="24"/>
  <c r="AM219" i="24"/>
  <c r="AL219" i="24"/>
  <c r="AK219" i="24"/>
  <c r="AJ219" i="24"/>
  <c r="H219" i="24"/>
  <c r="AP218" i="24"/>
  <c r="AO218" i="24"/>
  <c r="AN218" i="24"/>
  <c r="AM218" i="24"/>
  <c r="AL218" i="24"/>
  <c r="AK218" i="24"/>
  <c r="AJ218" i="24"/>
  <c r="H218" i="24"/>
  <c r="AP217" i="24"/>
  <c r="AO217" i="24"/>
  <c r="AN217" i="24"/>
  <c r="AM217" i="24"/>
  <c r="AL217" i="24"/>
  <c r="AK217" i="24"/>
  <c r="AJ217" i="24"/>
  <c r="H217" i="24"/>
  <c r="AP216" i="24"/>
  <c r="AO216" i="24"/>
  <c r="AN216" i="24"/>
  <c r="AM216" i="24"/>
  <c r="AL216" i="24"/>
  <c r="AK216" i="24"/>
  <c r="AJ216" i="24"/>
  <c r="H216" i="24"/>
  <c r="AP215" i="24"/>
  <c r="AO215" i="24"/>
  <c r="AN215" i="24"/>
  <c r="AM215" i="24"/>
  <c r="AL215" i="24"/>
  <c r="AK215" i="24"/>
  <c r="AJ215" i="24"/>
  <c r="H215" i="24"/>
  <c r="AP214" i="24"/>
  <c r="AO214" i="24"/>
  <c r="AN214" i="24"/>
  <c r="AM214" i="24"/>
  <c r="AL214" i="24"/>
  <c r="AK214" i="24"/>
  <c r="AJ214" i="24"/>
  <c r="H214" i="24"/>
  <c r="AP213" i="24"/>
  <c r="AO213" i="24"/>
  <c r="AN213" i="24"/>
  <c r="AM213" i="24"/>
  <c r="AL213" i="24"/>
  <c r="AK213" i="24"/>
  <c r="AJ213" i="24"/>
  <c r="H213" i="24"/>
  <c r="AP212" i="24"/>
  <c r="AO212" i="24"/>
  <c r="AN212" i="24"/>
  <c r="AM212" i="24"/>
  <c r="AL212" i="24"/>
  <c r="AK212" i="24"/>
  <c r="AJ212" i="24"/>
  <c r="H212" i="24"/>
  <c r="AP211" i="24"/>
  <c r="AO211" i="24"/>
  <c r="AN211" i="24"/>
  <c r="AM211" i="24"/>
  <c r="AL211" i="24"/>
  <c r="AK211" i="24"/>
  <c r="AJ211" i="24"/>
  <c r="H211" i="24"/>
  <c r="AP210" i="24"/>
  <c r="AO210" i="24"/>
  <c r="AN210" i="24"/>
  <c r="AM210" i="24"/>
  <c r="AL210" i="24"/>
  <c r="AK210" i="24"/>
  <c r="AJ210" i="24"/>
  <c r="H210" i="24"/>
  <c r="AP209" i="24"/>
  <c r="AO209" i="24"/>
  <c r="AN209" i="24"/>
  <c r="AM209" i="24"/>
  <c r="AL209" i="24"/>
  <c r="AK209" i="24"/>
  <c r="AJ209" i="24"/>
  <c r="H209" i="24"/>
  <c r="AP208" i="24"/>
  <c r="AO208" i="24"/>
  <c r="AN208" i="24"/>
  <c r="AM208" i="24"/>
  <c r="AL208" i="24"/>
  <c r="AK208" i="24"/>
  <c r="AJ208" i="24"/>
  <c r="H208" i="24"/>
  <c r="AP207" i="24"/>
  <c r="AO207" i="24"/>
  <c r="AN207" i="24"/>
  <c r="AM207" i="24"/>
  <c r="AL207" i="24"/>
  <c r="AK207" i="24"/>
  <c r="AJ207" i="24"/>
  <c r="H207" i="24"/>
  <c r="AP206" i="24"/>
  <c r="AO206" i="24"/>
  <c r="AN206" i="24"/>
  <c r="AM206" i="24"/>
  <c r="AL206" i="24"/>
  <c r="AK206" i="24"/>
  <c r="AJ206" i="24"/>
  <c r="H206" i="24"/>
  <c r="AP205" i="24"/>
  <c r="AO205" i="24"/>
  <c r="AN205" i="24"/>
  <c r="AM205" i="24"/>
  <c r="AL205" i="24"/>
  <c r="AK205" i="24"/>
  <c r="AJ205" i="24"/>
  <c r="H205" i="24"/>
  <c r="AP204" i="24"/>
  <c r="AO204" i="24"/>
  <c r="AN204" i="24"/>
  <c r="AM204" i="24"/>
  <c r="AL204" i="24"/>
  <c r="AK204" i="24"/>
  <c r="AJ204" i="24"/>
  <c r="H204" i="24"/>
  <c r="AP203" i="24"/>
  <c r="AO203" i="24"/>
  <c r="AN203" i="24"/>
  <c r="AM203" i="24"/>
  <c r="AL203" i="24"/>
  <c r="AK203" i="24"/>
  <c r="AJ203" i="24"/>
  <c r="H203" i="24"/>
  <c r="AP202" i="24"/>
  <c r="AO202" i="24"/>
  <c r="AN202" i="24"/>
  <c r="AM202" i="24"/>
  <c r="AL202" i="24"/>
  <c r="AK202" i="24"/>
  <c r="AJ202" i="24"/>
  <c r="H202" i="24"/>
  <c r="AP201" i="24"/>
  <c r="AO201" i="24"/>
  <c r="AN201" i="24"/>
  <c r="AM201" i="24"/>
  <c r="AL201" i="24"/>
  <c r="AK201" i="24"/>
  <c r="AJ201" i="24"/>
  <c r="H201" i="24"/>
  <c r="AP200" i="24"/>
  <c r="AO200" i="24"/>
  <c r="AN200" i="24"/>
  <c r="AM200" i="24"/>
  <c r="AL200" i="24"/>
  <c r="AK200" i="24"/>
  <c r="AJ200" i="24"/>
  <c r="H200" i="24"/>
  <c r="AP199" i="24"/>
  <c r="AO199" i="24"/>
  <c r="AN199" i="24"/>
  <c r="AM199" i="24"/>
  <c r="AL199" i="24"/>
  <c r="AK199" i="24"/>
  <c r="AJ199" i="24"/>
  <c r="H199" i="24"/>
  <c r="AP198" i="24"/>
  <c r="AO198" i="24"/>
  <c r="AN198" i="24"/>
  <c r="AM198" i="24"/>
  <c r="AL198" i="24"/>
  <c r="AK198" i="24"/>
  <c r="AJ198" i="24"/>
  <c r="H198" i="24"/>
  <c r="AP197" i="24"/>
  <c r="AO197" i="24"/>
  <c r="AN197" i="24"/>
  <c r="AM197" i="24"/>
  <c r="AL197" i="24"/>
  <c r="AK197" i="24"/>
  <c r="AJ197" i="24"/>
  <c r="H197" i="24"/>
  <c r="AP196" i="24"/>
  <c r="AO196" i="24"/>
  <c r="AN196" i="24"/>
  <c r="AM196" i="24"/>
  <c r="AL196" i="24"/>
  <c r="AK196" i="24"/>
  <c r="AJ196" i="24"/>
  <c r="H196" i="24"/>
  <c r="AP195" i="24"/>
  <c r="AO195" i="24"/>
  <c r="AN195" i="24"/>
  <c r="AM195" i="24"/>
  <c r="AL195" i="24"/>
  <c r="AK195" i="24"/>
  <c r="AJ195" i="24"/>
  <c r="H195" i="24"/>
  <c r="AP194" i="24"/>
  <c r="AO194" i="24"/>
  <c r="AN194" i="24"/>
  <c r="AM194" i="24"/>
  <c r="AL194" i="24"/>
  <c r="AK194" i="24"/>
  <c r="AJ194" i="24"/>
  <c r="H194" i="24"/>
  <c r="AP193" i="24"/>
  <c r="AO193" i="24"/>
  <c r="AN193" i="24"/>
  <c r="AM193" i="24"/>
  <c r="AL193" i="24"/>
  <c r="AK193" i="24"/>
  <c r="AJ193" i="24"/>
  <c r="H193" i="24"/>
  <c r="AP192" i="24"/>
  <c r="AO192" i="24"/>
  <c r="AN192" i="24"/>
  <c r="AM192" i="24"/>
  <c r="AL192" i="24"/>
  <c r="AK192" i="24"/>
  <c r="AJ192" i="24"/>
  <c r="H192" i="24"/>
  <c r="AP191" i="24"/>
  <c r="AO191" i="24"/>
  <c r="AN191" i="24"/>
  <c r="AM191" i="24"/>
  <c r="AL191" i="24"/>
  <c r="AK191" i="24"/>
  <c r="AJ191" i="24"/>
  <c r="H191" i="24"/>
  <c r="AP190" i="24"/>
  <c r="AO190" i="24"/>
  <c r="AN190" i="24"/>
  <c r="AM190" i="24"/>
  <c r="AL190" i="24"/>
  <c r="AK190" i="24"/>
  <c r="AJ190" i="24"/>
  <c r="H190" i="24"/>
  <c r="AP189" i="24"/>
  <c r="AO189" i="24"/>
  <c r="AN189" i="24"/>
  <c r="AM189" i="24"/>
  <c r="AL189" i="24"/>
  <c r="AK189" i="24"/>
  <c r="AJ189" i="24"/>
  <c r="H189" i="24"/>
  <c r="AP188" i="24"/>
  <c r="AO188" i="24"/>
  <c r="AN188" i="24"/>
  <c r="AM188" i="24"/>
  <c r="AL188" i="24"/>
  <c r="AK188" i="24"/>
  <c r="AJ188" i="24"/>
  <c r="H188" i="24"/>
  <c r="AP187" i="24"/>
  <c r="AO187" i="24"/>
  <c r="AN187" i="24"/>
  <c r="AM187" i="24"/>
  <c r="AL187" i="24"/>
  <c r="AK187" i="24"/>
  <c r="AJ187" i="24"/>
  <c r="H187" i="24"/>
  <c r="AP186" i="24"/>
  <c r="AO186" i="24"/>
  <c r="AN186" i="24"/>
  <c r="AM186" i="24"/>
  <c r="AL186" i="24"/>
  <c r="AK186" i="24"/>
  <c r="AJ186" i="24"/>
  <c r="H186" i="24"/>
  <c r="AP185" i="24"/>
  <c r="AO185" i="24"/>
  <c r="AN185" i="24"/>
  <c r="AM185" i="24"/>
  <c r="AL185" i="24"/>
  <c r="AK185" i="24"/>
  <c r="AJ185" i="24"/>
  <c r="H185" i="24"/>
  <c r="AP184" i="24"/>
  <c r="AO184" i="24"/>
  <c r="AN184" i="24"/>
  <c r="AM184" i="24"/>
  <c r="AL184" i="24"/>
  <c r="AK184" i="24"/>
  <c r="AJ184" i="24"/>
  <c r="H184" i="24"/>
  <c r="AP183" i="24"/>
  <c r="AO183" i="24"/>
  <c r="AN183" i="24"/>
  <c r="AM183" i="24"/>
  <c r="AL183" i="24"/>
  <c r="AK183" i="24"/>
  <c r="AJ183" i="24"/>
  <c r="H183" i="24"/>
  <c r="AP182" i="24"/>
  <c r="AO182" i="24"/>
  <c r="AN182" i="24"/>
  <c r="AM182" i="24"/>
  <c r="AL182" i="24"/>
  <c r="AK182" i="24"/>
  <c r="AJ182" i="24"/>
  <c r="H182" i="24"/>
  <c r="AP181" i="24"/>
  <c r="AO181" i="24"/>
  <c r="AN181" i="24"/>
  <c r="AM181" i="24"/>
  <c r="AL181" i="24"/>
  <c r="AK181" i="24"/>
  <c r="AJ181" i="24"/>
  <c r="H181" i="24"/>
  <c r="AP180" i="24"/>
  <c r="AO180" i="24"/>
  <c r="AN180" i="24"/>
  <c r="AM180" i="24"/>
  <c r="AL180" i="24"/>
  <c r="AK180" i="24"/>
  <c r="AJ180" i="24"/>
  <c r="H180" i="24"/>
  <c r="AP179" i="24"/>
  <c r="AO179" i="24"/>
  <c r="AN179" i="24"/>
  <c r="AM179" i="24"/>
  <c r="AL179" i="24"/>
  <c r="AK179" i="24"/>
  <c r="AJ179" i="24"/>
  <c r="H179" i="24"/>
  <c r="AP178" i="24"/>
  <c r="AO178" i="24"/>
  <c r="AN178" i="24"/>
  <c r="AM178" i="24"/>
  <c r="AL178" i="24"/>
  <c r="AK178" i="24"/>
  <c r="AJ178" i="24"/>
  <c r="H178" i="24"/>
  <c r="AP177" i="24"/>
  <c r="AO177" i="24"/>
  <c r="AN177" i="24"/>
  <c r="AM177" i="24"/>
  <c r="AL177" i="24"/>
  <c r="AK177" i="24"/>
  <c r="AJ177" i="24"/>
  <c r="H177" i="24"/>
  <c r="AP176" i="24"/>
  <c r="AO176" i="24"/>
  <c r="AN176" i="24"/>
  <c r="AM176" i="24"/>
  <c r="AL176" i="24"/>
  <c r="AK176" i="24"/>
  <c r="AJ176" i="24"/>
  <c r="H176" i="24"/>
  <c r="AP175" i="24"/>
  <c r="AO175" i="24"/>
  <c r="AN175" i="24"/>
  <c r="AM175" i="24"/>
  <c r="AL175" i="24"/>
  <c r="AK175" i="24"/>
  <c r="AJ175" i="24"/>
  <c r="H175" i="24"/>
  <c r="AP174" i="24"/>
  <c r="AO174" i="24"/>
  <c r="AN174" i="24"/>
  <c r="AM174" i="24"/>
  <c r="AL174" i="24"/>
  <c r="AK174" i="24"/>
  <c r="AJ174" i="24"/>
  <c r="H174" i="24"/>
  <c r="AP173" i="24"/>
  <c r="AO173" i="24"/>
  <c r="AN173" i="24"/>
  <c r="AM173" i="24"/>
  <c r="AL173" i="24"/>
  <c r="AK173" i="24"/>
  <c r="AJ173" i="24"/>
  <c r="H173" i="24"/>
  <c r="AP172" i="24"/>
  <c r="AO172" i="24"/>
  <c r="AN172" i="24"/>
  <c r="AM172" i="24"/>
  <c r="AL172" i="24"/>
  <c r="AK172" i="24"/>
  <c r="AJ172" i="24"/>
  <c r="H172" i="24"/>
  <c r="AP171" i="24"/>
  <c r="AO171" i="24"/>
  <c r="AN171" i="24"/>
  <c r="AM171" i="24"/>
  <c r="AL171" i="24"/>
  <c r="AK171" i="24"/>
  <c r="AJ171" i="24"/>
  <c r="H171" i="24"/>
  <c r="AP170" i="24"/>
  <c r="AO170" i="24"/>
  <c r="AN170" i="24"/>
  <c r="AM170" i="24"/>
  <c r="AL170" i="24"/>
  <c r="AK170" i="24"/>
  <c r="AJ170" i="24"/>
  <c r="H170" i="24"/>
  <c r="AP169" i="24"/>
  <c r="AO169" i="24"/>
  <c r="AN169" i="24"/>
  <c r="AM169" i="24"/>
  <c r="AL169" i="24"/>
  <c r="AK169" i="24"/>
  <c r="AJ169" i="24"/>
  <c r="H169" i="24"/>
  <c r="AP168" i="24"/>
  <c r="AO168" i="24"/>
  <c r="AN168" i="24"/>
  <c r="AM168" i="24"/>
  <c r="AL168" i="24"/>
  <c r="AK168" i="24"/>
  <c r="AJ168" i="24"/>
  <c r="H168" i="24"/>
  <c r="AP167" i="24"/>
  <c r="AO167" i="24"/>
  <c r="AN167" i="24"/>
  <c r="AM167" i="24"/>
  <c r="AL167" i="24"/>
  <c r="AK167" i="24"/>
  <c r="AJ167" i="24"/>
  <c r="H167" i="24"/>
  <c r="AP166" i="24"/>
  <c r="AO166" i="24"/>
  <c r="AN166" i="24"/>
  <c r="AM166" i="24"/>
  <c r="AL166" i="24"/>
  <c r="AK166" i="24"/>
  <c r="AJ166" i="24"/>
  <c r="H166" i="24"/>
  <c r="AP165" i="24"/>
  <c r="AO165" i="24"/>
  <c r="AN165" i="24"/>
  <c r="AM165" i="24"/>
  <c r="AL165" i="24"/>
  <c r="AK165" i="24"/>
  <c r="AJ165" i="24"/>
  <c r="H165" i="24"/>
  <c r="AP164" i="24"/>
  <c r="AO164" i="24"/>
  <c r="AN164" i="24"/>
  <c r="AM164" i="24"/>
  <c r="AL164" i="24"/>
  <c r="AK164" i="24"/>
  <c r="AJ164" i="24"/>
  <c r="H164" i="24"/>
  <c r="AP163" i="24"/>
  <c r="AO163" i="24"/>
  <c r="AN163" i="24"/>
  <c r="AM163" i="24"/>
  <c r="AL163" i="24"/>
  <c r="AK163" i="24"/>
  <c r="AJ163" i="24"/>
  <c r="H163" i="24"/>
  <c r="AP162" i="24"/>
  <c r="AO162" i="24"/>
  <c r="AN162" i="24"/>
  <c r="AM162" i="24"/>
  <c r="AL162" i="24"/>
  <c r="AK162" i="24"/>
  <c r="AJ162" i="24"/>
  <c r="H162" i="24"/>
  <c r="AP161" i="24"/>
  <c r="AO161" i="24"/>
  <c r="AN161" i="24"/>
  <c r="AM161" i="24"/>
  <c r="AL161" i="24"/>
  <c r="AK161" i="24"/>
  <c r="AJ161" i="24"/>
  <c r="H161" i="24"/>
  <c r="AP160" i="24"/>
  <c r="AO160" i="24"/>
  <c r="AN160" i="24"/>
  <c r="AM160" i="24"/>
  <c r="AL160" i="24"/>
  <c r="AK160" i="24"/>
  <c r="AJ160" i="24"/>
  <c r="H160" i="24"/>
  <c r="AP159" i="24"/>
  <c r="AO159" i="24"/>
  <c r="AN159" i="24"/>
  <c r="AM159" i="24"/>
  <c r="AL159" i="24"/>
  <c r="AK159" i="24"/>
  <c r="AJ159" i="24"/>
  <c r="H159" i="24"/>
  <c r="AP158" i="24"/>
  <c r="AO158" i="24"/>
  <c r="AN158" i="24"/>
  <c r="AM158" i="24"/>
  <c r="AL158" i="24"/>
  <c r="AK158" i="24"/>
  <c r="AJ158" i="24"/>
  <c r="H158" i="24"/>
  <c r="AP157" i="24"/>
  <c r="AO157" i="24"/>
  <c r="AN157" i="24"/>
  <c r="AM157" i="24"/>
  <c r="AL157" i="24"/>
  <c r="AK157" i="24"/>
  <c r="AJ157" i="24"/>
  <c r="H157" i="24"/>
  <c r="AP156" i="24"/>
  <c r="AO156" i="24"/>
  <c r="AN156" i="24"/>
  <c r="AM156" i="24"/>
  <c r="AL156" i="24"/>
  <c r="AK156" i="24"/>
  <c r="AJ156" i="24"/>
  <c r="H156" i="24"/>
  <c r="AP155" i="24"/>
  <c r="AO155" i="24"/>
  <c r="AN155" i="24"/>
  <c r="AM155" i="24"/>
  <c r="AL155" i="24"/>
  <c r="AK155" i="24"/>
  <c r="AJ155" i="24"/>
  <c r="H155" i="24"/>
  <c r="AP154" i="24"/>
  <c r="AO154" i="24"/>
  <c r="AN154" i="24"/>
  <c r="AM154" i="24"/>
  <c r="AL154" i="24"/>
  <c r="AK154" i="24"/>
  <c r="AJ154" i="24"/>
  <c r="H154" i="24"/>
  <c r="AP153" i="24"/>
  <c r="AO153" i="24"/>
  <c r="AN153" i="24"/>
  <c r="AM153" i="24"/>
  <c r="AL153" i="24"/>
  <c r="AK153" i="24"/>
  <c r="AJ153" i="24"/>
  <c r="H153" i="24"/>
  <c r="AP152" i="24"/>
  <c r="AO152" i="24"/>
  <c r="AN152" i="24"/>
  <c r="AM152" i="24"/>
  <c r="AL152" i="24"/>
  <c r="AK152" i="24"/>
  <c r="AJ152" i="24"/>
  <c r="H152" i="24"/>
  <c r="AP151" i="24"/>
  <c r="AO151" i="24"/>
  <c r="AN151" i="24"/>
  <c r="AM151" i="24"/>
  <c r="AL151" i="24"/>
  <c r="AK151" i="24"/>
  <c r="AJ151" i="24"/>
  <c r="H151" i="24"/>
  <c r="AP150" i="24"/>
  <c r="AO150" i="24"/>
  <c r="AN150" i="24"/>
  <c r="AM150" i="24"/>
  <c r="AL150" i="24"/>
  <c r="AK150" i="24"/>
  <c r="AJ150" i="24"/>
  <c r="H150" i="24"/>
  <c r="AP149" i="24"/>
  <c r="AO149" i="24"/>
  <c r="AN149" i="24"/>
  <c r="AM149" i="24"/>
  <c r="AL149" i="24"/>
  <c r="AK149" i="24"/>
  <c r="AJ149" i="24"/>
  <c r="H149" i="24"/>
  <c r="AP148" i="24"/>
  <c r="AO148" i="24"/>
  <c r="AN148" i="24"/>
  <c r="AM148" i="24"/>
  <c r="AL148" i="24"/>
  <c r="AK148" i="24"/>
  <c r="AJ148" i="24"/>
  <c r="H148" i="24"/>
  <c r="AP147" i="24"/>
  <c r="AO147" i="24"/>
  <c r="AN147" i="24"/>
  <c r="AM147" i="24"/>
  <c r="AL147" i="24"/>
  <c r="AK147" i="24"/>
  <c r="AJ147" i="24"/>
  <c r="H147" i="24"/>
  <c r="AP146" i="24"/>
  <c r="AO146" i="24"/>
  <c r="AN146" i="24"/>
  <c r="AM146" i="24"/>
  <c r="AL146" i="24"/>
  <c r="AK146" i="24"/>
  <c r="AJ146" i="24"/>
  <c r="H146" i="24"/>
  <c r="AP145" i="24"/>
  <c r="AO145" i="24"/>
  <c r="AN145" i="24"/>
  <c r="AM145" i="24"/>
  <c r="AL145" i="24"/>
  <c r="AK145" i="24"/>
  <c r="AJ145" i="24"/>
  <c r="H145" i="24"/>
  <c r="AP144" i="24"/>
  <c r="AO144" i="24"/>
  <c r="AN144" i="24"/>
  <c r="AM144" i="24"/>
  <c r="AL144" i="24"/>
  <c r="AK144" i="24"/>
  <c r="AJ144" i="24"/>
  <c r="H144" i="24"/>
  <c r="AP143" i="24"/>
  <c r="AO143" i="24"/>
  <c r="AN143" i="24"/>
  <c r="AM143" i="24"/>
  <c r="AL143" i="24"/>
  <c r="AK143" i="24"/>
  <c r="AJ143" i="24"/>
  <c r="H143" i="24"/>
  <c r="AP142" i="24"/>
  <c r="AO142" i="24"/>
  <c r="AN142" i="24"/>
  <c r="AM142" i="24"/>
  <c r="AL142" i="24"/>
  <c r="AK142" i="24"/>
  <c r="AJ142" i="24"/>
  <c r="H142" i="24"/>
  <c r="AP141" i="24"/>
  <c r="AO141" i="24"/>
  <c r="AN141" i="24"/>
  <c r="AM141" i="24"/>
  <c r="AL141" i="24"/>
  <c r="AK141" i="24"/>
  <c r="AJ141" i="24"/>
  <c r="H141" i="24"/>
  <c r="AP140" i="24"/>
  <c r="AO140" i="24"/>
  <c r="AN140" i="24"/>
  <c r="AM140" i="24"/>
  <c r="AL140" i="24"/>
  <c r="AK140" i="24"/>
  <c r="AJ140" i="24"/>
  <c r="H140" i="24"/>
  <c r="AP139" i="24"/>
  <c r="AO139" i="24"/>
  <c r="AN139" i="24"/>
  <c r="AM139" i="24"/>
  <c r="AL139" i="24"/>
  <c r="AK139" i="24"/>
  <c r="AJ139" i="24"/>
  <c r="W139" i="24"/>
  <c r="X139" i="24" s="1"/>
  <c r="Y139" i="24" s="1"/>
  <c r="Z139" i="24" s="1"/>
  <c r="V139" i="24"/>
  <c r="H139" i="24"/>
  <c r="AP138" i="24"/>
  <c r="AO138" i="24"/>
  <c r="AN138" i="24"/>
  <c r="AM138" i="24"/>
  <c r="AL138" i="24"/>
  <c r="AK138" i="24"/>
  <c r="AJ138" i="24"/>
  <c r="H138" i="24"/>
  <c r="AP137" i="24"/>
  <c r="AO137" i="24"/>
  <c r="AN137" i="24"/>
  <c r="AM137" i="24"/>
  <c r="AL137" i="24"/>
  <c r="AK137" i="24"/>
  <c r="AJ137" i="24"/>
  <c r="H137" i="24"/>
  <c r="AP136" i="24"/>
  <c r="AO136" i="24"/>
  <c r="AN136" i="24"/>
  <c r="AM136" i="24"/>
  <c r="AL136" i="24"/>
  <c r="AK136" i="24"/>
  <c r="AJ136" i="24"/>
  <c r="H136" i="24"/>
  <c r="AP135" i="24"/>
  <c r="AO135" i="24"/>
  <c r="AN135" i="24"/>
  <c r="AM135" i="24"/>
  <c r="AL135" i="24"/>
  <c r="AK135" i="24"/>
  <c r="AJ135" i="24"/>
  <c r="H135" i="24"/>
  <c r="AP134" i="24"/>
  <c r="AO134" i="24"/>
  <c r="AN134" i="24"/>
  <c r="AM134" i="24"/>
  <c r="AL134" i="24"/>
  <c r="AK134" i="24"/>
  <c r="AJ134" i="24"/>
  <c r="H134" i="24"/>
  <c r="AP133" i="24"/>
  <c r="AO133" i="24"/>
  <c r="AN133" i="24"/>
  <c r="AM133" i="24"/>
  <c r="AL133" i="24"/>
  <c r="AK133" i="24"/>
  <c r="AJ133" i="24"/>
  <c r="H133" i="24"/>
  <c r="AP132" i="24"/>
  <c r="AO132" i="24"/>
  <c r="AN132" i="24"/>
  <c r="AM132" i="24"/>
  <c r="AL132" i="24"/>
  <c r="AK132" i="24"/>
  <c r="AJ132" i="24"/>
  <c r="W132" i="24"/>
  <c r="X132" i="24" s="1"/>
  <c r="Y132" i="24" s="1"/>
  <c r="V132" i="24"/>
  <c r="H132" i="24"/>
  <c r="AP131" i="24"/>
  <c r="AO131" i="24"/>
  <c r="AN131" i="24"/>
  <c r="AM131" i="24"/>
  <c r="AL131" i="24"/>
  <c r="AK131" i="24"/>
  <c r="AJ131" i="24"/>
  <c r="H131" i="24"/>
  <c r="AP130" i="24"/>
  <c r="AO130" i="24"/>
  <c r="AN130" i="24"/>
  <c r="AM130" i="24"/>
  <c r="AL130" i="24"/>
  <c r="AK130" i="24"/>
  <c r="AJ130" i="24"/>
  <c r="H130" i="24"/>
  <c r="AP129" i="24"/>
  <c r="AO129" i="24"/>
  <c r="AN129" i="24"/>
  <c r="AM129" i="24"/>
  <c r="AL129" i="24"/>
  <c r="AK129" i="24"/>
  <c r="AJ129" i="24"/>
  <c r="H129" i="24"/>
  <c r="AP128" i="24"/>
  <c r="AO128" i="24"/>
  <c r="AN128" i="24"/>
  <c r="AM128" i="24"/>
  <c r="AL128" i="24"/>
  <c r="AK128" i="24"/>
  <c r="AJ128" i="24"/>
  <c r="U128" i="24"/>
  <c r="V128" i="24" s="1"/>
  <c r="W128" i="24" s="1"/>
  <c r="X128" i="24" s="1"/>
  <c r="Y128" i="24" s="1"/>
  <c r="H128" i="24"/>
  <c r="AP127" i="24"/>
  <c r="AO127" i="24"/>
  <c r="AN127" i="24"/>
  <c r="AM127" i="24"/>
  <c r="AL127" i="24"/>
  <c r="AK127" i="24"/>
  <c r="AJ127" i="24"/>
  <c r="H127" i="24"/>
  <c r="AP126" i="24"/>
  <c r="AO126" i="24"/>
  <c r="AN126" i="24"/>
  <c r="AM126" i="24"/>
  <c r="AL126" i="24"/>
  <c r="AK126" i="24"/>
  <c r="AJ126" i="24"/>
  <c r="H126" i="24"/>
  <c r="AP125" i="24"/>
  <c r="AO125" i="24"/>
  <c r="AN125" i="24"/>
  <c r="AM125" i="24"/>
  <c r="AL125" i="24"/>
  <c r="AK125" i="24"/>
  <c r="AJ125" i="24"/>
  <c r="H125" i="24"/>
  <c r="AP124" i="24"/>
  <c r="AO124" i="24"/>
  <c r="AN124" i="24"/>
  <c r="AM124" i="24"/>
  <c r="AL124" i="24"/>
  <c r="AK124" i="24"/>
  <c r="AJ124" i="24"/>
  <c r="H124" i="24"/>
  <c r="AP123" i="24"/>
  <c r="AO123" i="24"/>
  <c r="AN123" i="24"/>
  <c r="AM123" i="24"/>
  <c r="AL123" i="24"/>
  <c r="AK123" i="24"/>
  <c r="AJ123" i="24"/>
  <c r="H123" i="24"/>
  <c r="AP122" i="24"/>
  <c r="AO122" i="24"/>
  <c r="AN122" i="24"/>
  <c r="AM122" i="24"/>
  <c r="AL122" i="24"/>
  <c r="AK122" i="24"/>
  <c r="AJ122" i="24"/>
  <c r="H122" i="24"/>
  <c r="AP121" i="24"/>
  <c r="AO121" i="24"/>
  <c r="AN121" i="24"/>
  <c r="AM121" i="24"/>
  <c r="AL121" i="24"/>
  <c r="AK121" i="24"/>
  <c r="AJ121" i="24"/>
  <c r="H121" i="24"/>
  <c r="AP120" i="24"/>
  <c r="AO120" i="24"/>
  <c r="AN120" i="24"/>
  <c r="AM120" i="24"/>
  <c r="AL120" i="24"/>
  <c r="AK120" i="24"/>
  <c r="AJ120" i="24"/>
  <c r="H120" i="24"/>
  <c r="AP119" i="24"/>
  <c r="AO119" i="24"/>
  <c r="AN119" i="24"/>
  <c r="AM119" i="24"/>
  <c r="AL119" i="24"/>
  <c r="AK119" i="24"/>
  <c r="AJ119" i="24"/>
  <c r="H119" i="24"/>
  <c r="AP118" i="24"/>
  <c r="AO118" i="24"/>
  <c r="AN118" i="24"/>
  <c r="AM118" i="24"/>
  <c r="AL118" i="24"/>
  <c r="AK118" i="24"/>
  <c r="AJ118" i="24"/>
  <c r="H118" i="24"/>
  <c r="AP117" i="24"/>
  <c r="AO117" i="24"/>
  <c r="AN117" i="24"/>
  <c r="AM117" i="24"/>
  <c r="AL117" i="24"/>
  <c r="AK117" i="24"/>
  <c r="AJ117" i="24"/>
  <c r="H117" i="24"/>
  <c r="AP116" i="24"/>
  <c r="AO116" i="24"/>
  <c r="AN116" i="24"/>
  <c r="AM116" i="24"/>
  <c r="AL116" i="24"/>
  <c r="AK116" i="24"/>
  <c r="AJ116" i="24"/>
  <c r="H116" i="24"/>
  <c r="AP115" i="24"/>
  <c r="AO115" i="24"/>
  <c r="AN115" i="24"/>
  <c r="AM115" i="24"/>
  <c r="AL115" i="24"/>
  <c r="AK115" i="24"/>
  <c r="AJ115" i="24"/>
  <c r="H115" i="24"/>
  <c r="AP114" i="24"/>
  <c r="AO114" i="24"/>
  <c r="AN114" i="24"/>
  <c r="AM114" i="24"/>
  <c r="AL114" i="24"/>
  <c r="AK114" i="24"/>
  <c r="AJ114" i="24"/>
  <c r="H114" i="24"/>
  <c r="AP113" i="24"/>
  <c r="AO113" i="24"/>
  <c r="AN113" i="24"/>
  <c r="AM113" i="24"/>
  <c r="AL113" i="24"/>
  <c r="AK113" i="24"/>
  <c r="AJ113" i="24"/>
  <c r="H113" i="24"/>
  <c r="AP112" i="24"/>
  <c r="AO112" i="24"/>
  <c r="AN112" i="24"/>
  <c r="AM112" i="24"/>
  <c r="AL112" i="24"/>
  <c r="AK112" i="24"/>
  <c r="AJ112" i="24"/>
  <c r="H112" i="24"/>
  <c r="AP111" i="24"/>
  <c r="AO111" i="24"/>
  <c r="AN111" i="24"/>
  <c r="AM111" i="24"/>
  <c r="AL111" i="24"/>
  <c r="AK111" i="24"/>
  <c r="AJ111" i="24"/>
  <c r="H111" i="24"/>
  <c r="AP110" i="24"/>
  <c r="AO110" i="24"/>
  <c r="AN110" i="24"/>
  <c r="AM110" i="24"/>
  <c r="AL110" i="24"/>
  <c r="AK110" i="24"/>
  <c r="AJ110" i="24"/>
  <c r="H110" i="24"/>
  <c r="AP109" i="24"/>
  <c r="AO109" i="24"/>
  <c r="AN109" i="24"/>
  <c r="AM109" i="24"/>
  <c r="AL109" i="24"/>
  <c r="AK109" i="24"/>
  <c r="AJ109" i="24"/>
  <c r="H109" i="24"/>
  <c r="AP108" i="24"/>
  <c r="AO108" i="24"/>
  <c r="AN108" i="24"/>
  <c r="AM108" i="24"/>
  <c r="AL108" i="24"/>
  <c r="AK108" i="24"/>
  <c r="AJ108" i="24"/>
  <c r="H108" i="24"/>
  <c r="AP107" i="24"/>
  <c r="AO107" i="24"/>
  <c r="AN107" i="24"/>
  <c r="AM107" i="24"/>
  <c r="AL107" i="24"/>
  <c r="AK107" i="24"/>
  <c r="AJ107" i="24"/>
  <c r="H107" i="24"/>
  <c r="AP106" i="24"/>
  <c r="AO106" i="24"/>
  <c r="AN106" i="24"/>
  <c r="AM106" i="24"/>
  <c r="AL106" i="24"/>
  <c r="AK106" i="24"/>
  <c r="AJ106" i="24"/>
  <c r="W106" i="24"/>
  <c r="X106" i="24" s="1"/>
  <c r="Y106" i="24" s="1"/>
  <c r="Z106" i="24" s="1"/>
  <c r="V106" i="24"/>
  <c r="U106" i="24"/>
  <c r="H106" i="24"/>
  <c r="AP105" i="24"/>
  <c r="AO105" i="24"/>
  <c r="AN105" i="24"/>
  <c r="AM105" i="24"/>
  <c r="AL105" i="24"/>
  <c r="AK105" i="24"/>
  <c r="AJ105" i="24"/>
  <c r="U105" i="24"/>
  <c r="V105" i="24" s="1"/>
  <c r="W105" i="24" s="1"/>
  <c r="X105" i="24" s="1"/>
  <c r="Y105" i="24" s="1"/>
  <c r="Z105" i="24" s="1"/>
  <c r="H105" i="24"/>
  <c r="AP104" i="24"/>
  <c r="AO104" i="24"/>
  <c r="AN104" i="24"/>
  <c r="AM104" i="24"/>
  <c r="AL104" i="24"/>
  <c r="AK104" i="24"/>
  <c r="AJ104" i="24"/>
  <c r="H104" i="24"/>
  <c r="AP103" i="24"/>
  <c r="AO103" i="24"/>
  <c r="AN103" i="24"/>
  <c r="AK103" i="24"/>
  <c r="AJ103" i="24"/>
  <c r="H103" i="24"/>
  <c r="AP102" i="24"/>
  <c r="AO102" i="24"/>
  <c r="AN102" i="24"/>
  <c r="AM102" i="24"/>
  <c r="AL102" i="24"/>
  <c r="AK102" i="24"/>
  <c r="AJ102" i="24"/>
  <c r="H102" i="24"/>
  <c r="AP101" i="24"/>
  <c r="AO101" i="24"/>
  <c r="AN101" i="24"/>
  <c r="AM101" i="24"/>
  <c r="AL101" i="24"/>
  <c r="AK101" i="24"/>
  <c r="AJ101" i="24"/>
  <c r="H101" i="24"/>
  <c r="AP100" i="24"/>
  <c r="AO100" i="24"/>
  <c r="AN100" i="24"/>
  <c r="AM100" i="24"/>
  <c r="AL100" i="24"/>
  <c r="AK100" i="24"/>
  <c r="AJ100" i="24"/>
  <c r="H100" i="24"/>
  <c r="AP99" i="24"/>
  <c r="AO99" i="24"/>
  <c r="AN99" i="24"/>
  <c r="AM99" i="24"/>
  <c r="AL99" i="24"/>
  <c r="AK99" i="24"/>
  <c r="AJ99" i="24"/>
  <c r="Y99" i="24"/>
  <c r="Z99" i="24" s="1"/>
  <c r="X99" i="24"/>
  <c r="W99" i="24"/>
  <c r="V99" i="24"/>
  <c r="U99" i="24"/>
  <c r="H99" i="24"/>
  <c r="AP98" i="24"/>
  <c r="AO98" i="24"/>
  <c r="AN98" i="24"/>
  <c r="AM98" i="24"/>
  <c r="AL98" i="24"/>
  <c r="AK98" i="24"/>
  <c r="AJ98" i="24"/>
  <c r="U98" i="24"/>
  <c r="V98" i="24" s="1"/>
  <c r="W98" i="24" s="1"/>
  <c r="X98" i="24" s="1"/>
  <c r="Y98" i="24" s="1"/>
  <c r="Z98" i="24" s="1"/>
  <c r="T98" i="24"/>
  <c r="H98" i="24"/>
  <c r="AP97" i="24"/>
  <c r="AO97" i="24"/>
  <c r="AN97" i="24"/>
  <c r="AM97" i="24"/>
  <c r="AL97" i="24"/>
  <c r="AK97" i="24"/>
  <c r="AJ97" i="24"/>
  <c r="H97" i="24"/>
  <c r="AP96" i="24"/>
  <c r="AO96" i="24"/>
  <c r="AN96" i="24"/>
  <c r="AM96" i="24"/>
  <c r="AL96" i="24"/>
  <c r="AK96" i="24"/>
  <c r="AJ96" i="24"/>
  <c r="H96" i="24"/>
  <c r="AP95" i="24"/>
  <c r="AO95" i="24"/>
  <c r="AN95" i="24"/>
  <c r="AM95" i="24"/>
  <c r="AL95" i="24"/>
  <c r="AK95" i="24"/>
  <c r="AJ95" i="24"/>
  <c r="H95" i="24"/>
  <c r="AP94" i="24"/>
  <c r="AO94" i="24"/>
  <c r="AN94" i="24"/>
  <c r="AM94" i="24"/>
  <c r="AL94" i="24"/>
  <c r="AK94" i="24"/>
  <c r="AJ94" i="24"/>
  <c r="H94" i="24"/>
  <c r="AP93" i="24"/>
  <c r="AO93" i="24"/>
  <c r="AN93" i="24"/>
  <c r="AM93" i="24"/>
  <c r="AL93" i="24"/>
  <c r="AK93" i="24"/>
  <c r="AJ93" i="24"/>
  <c r="H93" i="24"/>
  <c r="AP92" i="24"/>
  <c r="AO92" i="24"/>
  <c r="AN92" i="24"/>
  <c r="AM92" i="24"/>
  <c r="AL92" i="24"/>
  <c r="AK92" i="24"/>
  <c r="AJ92" i="24"/>
  <c r="H92" i="24"/>
  <c r="AP91" i="24"/>
  <c r="AO91" i="24"/>
  <c r="AN91" i="24"/>
  <c r="AM91" i="24"/>
  <c r="AL91" i="24"/>
  <c r="AK91" i="24"/>
  <c r="AJ91" i="24"/>
  <c r="H91" i="24"/>
  <c r="AP90" i="24"/>
  <c r="AO90" i="24"/>
  <c r="AN90" i="24"/>
  <c r="AM90" i="24"/>
  <c r="AL90" i="24"/>
  <c r="AK90" i="24"/>
  <c r="AJ90" i="24"/>
  <c r="H90" i="24"/>
  <c r="AP89" i="24"/>
  <c r="AO89" i="24"/>
  <c r="AN89" i="24"/>
  <c r="AM89" i="24"/>
  <c r="AL89" i="24"/>
  <c r="AK89" i="24"/>
  <c r="AJ89" i="24"/>
  <c r="H89" i="24"/>
  <c r="AP88" i="24"/>
  <c r="AO88" i="24"/>
  <c r="AN88" i="24"/>
  <c r="AM88" i="24"/>
  <c r="AL88" i="24"/>
  <c r="AK88" i="24"/>
  <c r="AJ88" i="24"/>
  <c r="H88" i="24"/>
  <c r="AP87" i="24"/>
  <c r="AO87" i="24"/>
  <c r="AN87" i="24"/>
  <c r="AM87" i="24"/>
  <c r="AL87" i="24"/>
  <c r="AK87" i="24"/>
  <c r="AJ87" i="24"/>
  <c r="H87" i="24"/>
  <c r="AP86" i="24"/>
  <c r="AO86" i="24"/>
  <c r="AN86" i="24"/>
  <c r="AM86" i="24"/>
  <c r="AL86" i="24"/>
  <c r="AK86" i="24"/>
  <c r="AJ86" i="24"/>
  <c r="V86" i="24"/>
  <c r="W86" i="24" s="1"/>
  <c r="X86" i="24" s="1"/>
  <c r="Y86" i="24" s="1"/>
  <c r="Z86" i="24" s="1"/>
  <c r="U86" i="24"/>
  <c r="H86" i="24"/>
  <c r="AP85" i="24"/>
  <c r="AO85" i="24"/>
  <c r="AN85" i="24"/>
  <c r="AM85" i="24"/>
  <c r="AL85" i="24"/>
  <c r="AK85" i="24"/>
  <c r="AJ85" i="24"/>
  <c r="H85" i="24"/>
  <c r="AP84" i="24"/>
  <c r="AO84" i="24"/>
  <c r="AN84" i="24"/>
  <c r="AM84" i="24"/>
  <c r="AL84" i="24"/>
  <c r="AK84" i="24"/>
  <c r="AJ84" i="24"/>
  <c r="H84" i="24"/>
  <c r="AP83" i="24"/>
  <c r="AO83" i="24"/>
  <c r="AN83" i="24"/>
  <c r="AM83" i="24"/>
  <c r="AL83" i="24"/>
  <c r="AK83" i="24"/>
  <c r="AJ83" i="24"/>
  <c r="H83" i="24"/>
  <c r="AP82" i="24"/>
  <c r="AO82" i="24"/>
  <c r="AN82" i="24"/>
  <c r="AM82" i="24"/>
  <c r="AL82" i="24"/>
  <c r="AK82" i="24"/>
  <c r="AJ82" i="24"/>
  <c r="U82" i="24"/>
  <c r="V82" i="24" s="1"/>
  <c r="W82" i="24" s="1"/>
  <c r="X82" i="24" s="1"/>
  <c r="Y82" i="24" s="1"/>
  <c r="Z82" i="24" s="1"/>
  <c r="H82" i="24"/>
  <c r="AP81" i="24"/>
  <c r="AO81" i="24"/>
  <c r="AN81" i="24"/>
  <c r="AM81" i="24"/>
  <c r="AL81" i="24"/>
  <c r="AK81" i="24"/>
  <c r="AJ81" i="24"/>
  <c r="H81" i="24"/>
  <c r="AP80" i="24"/>
  <c r="AO80" i="24"/>
  <c r="AN80" i="24"/>
  <c r="AM80" i="24"/>
  <c r="AL80" i="24"/>
  <c r="AK80" i="24"/>
  <c r="AJ80" i="24"/>
  <c r="H80" i="24"/>
  <c r="AP79" i="24"/>
  <c r="AO79" i="24"/>
  <c r="AN79" i="24"/>
  <c r="AM79" i="24"/>
  <c r="AL79" i="24"/>
  <c r="AK79" i="24"/>
  <c r="AJ79" i="24"/>
  <c r="T79" i="24"/>
  <c r="H79" i="24"/>
  <c r="AP78" i="24"/>
  <c r="AO78" i="24"/>
  <c r="AN78" i="24"/>
  <c r="AM78" i="24"/>
  <c r="AL78" i="24"/>
  <c r="AK78" i="24"/>
  <c r="AJ78" i="24"/>
  <c r="H78" i="24"/>
  <c r="AP77" i="24"/>
  <c r="AO77" i="24"/>
  <c r="AN77" i="24"/>
  <c r="AM77" i="24"/>
  <c r="AL77" i="24"/>
  <c r="AK77" i="24"/>
  <c r="AJ77" i="24"/>
  <c r="H77" i="24"/>
  <c r="AP76" i="24"/>
  <c r="AO76" i="24"/>
  <c r="AN76" i="24"/>
  <c r="AM76" i="24"/>
  <c r="AL76" i="24"/>
  <c r="AK76" i="24"/>
  <c r="AJ76" i="24"/>
  <c r="H76" i="24"/>
  <c r="AP75" i="24"/>
  <c r="AO75" i="24"/>
  <c r="AN75" i="24"/>
  <c r="AM75" i="24"/>
  <c r="AL75" i="24"/>
  <c r="AK75" i="24"/>
  <c r="AJ75" i="24"/>
  <c r="H75" i="24"/>
  <c r="AP74" i="24"/>
  <c r="AO74" i="24"/>
  <c r="AN74" i="24"/>
  <c r="AM74" i="24"/>
  <c r="AL74" i="24"/>
  <c r="AK74" i="24"/>
  <c r="AJ74" i="24"/>
  <c r="H74" i="24"/>
  <c r="AP73" i="24"/>
  <c r="AO73" i="24"/>
  <c r="AN73" i="24"/>
  <c r="AM73" i="24"/>
  <c r="AL73" i="24"/>
  <c r="AK73" i="24"/>
  <c r="AJ73" i="24"/>
  <c r="H73" i="24"/>
  <c r="AP72" i="24"/>
  <c r="AO72" i="24"/>
  <c r="AN72" i="24"/>
  <c r="AM72" i="24"/>
  <c r="AL72" i="24"/>
  <c r="AK72" i="24"/>
  <c r="AJ72" i="24"/>
  <c r="H72" i="24"/>
  <c r="AP71" i="24"/>
  <c r="AO71" i="24"/>
  <c r="AN71" i="24"/>
  <c r="AM71" i="24"/>
  <c r="AL71" i="24"/>
  <c r="AK71" i="24"/>
  <c r="AJ71" i="24"/>
  <c r="W71" i="24"/>
  <c r="X71" i="24" s="1"/>
  <c r="Y71" i="24" s="1"/>
  <c r="Z71" i="24" s="1"/>
  <c r="V71" i="24"/>
  <c r="U71" i="24"/>
  <c r="H71" i="24"/>
  <c r="AP70" i="24"/>
  <c r="AO70" i="24"/>
  <c r="AN70" i="24"/>
  <c r="AM70" i="24"/>
  <c r="AL70" i="24"/>
  <c r="AK70" i="24"/>
  <c r="AJ70" i="24"/>
  <c r="H70" i="24"/>
  <c r="AP69" i="24"/>
  <c r="AO69" i="24"/>
  <c r="AN69" i="24"/>
  <c r="AM69" i="24"/>
  <c r="AL69" i="24"/>
  <c r="AK69" i="24"/>
  <c r="AJ69" i="24"/>
  <c r="H69" i="24"/>
  <c r="AP68" i="24"/>
  <c r="AO68" i="24"/>
  <c r="AN68" i="24"/>
  <c r="AM68" i="24"/>
  <c r="AL68" i="24"/>
  <c r="AK68" i="24"/>
  <c r="AJ68" i="24"/>
  <c r="H68" i="24"/>
  <c r="AP67" i="24"/>
  <c r="AO67" i="24"/>
  <c r="AN67" i="24"/>
  <c r="AM67" i="24"/>
  <c r="AL67" i="24"/>
  <c r="AK67" i="24"/>
  <c r="AJ67" i="24"/>
  <c r="H67" i="24"/>
  <c r="AP66" i="24"/>
  <c r="AO66" i="24"/>
  <c r="AN66" i="24"/>
  <c r="AM66" i="24"/>
  <c r="AL66" i="24"/>
  <c r="AK66" i="24"/>
  <c r="AJ66" i="24"/>
  <c r="H66" i="24"/>
  <c r="AP65" i="24"/>
  <c r="AO65" i="24"/>
  <c r="AN65" i="24"/>
  <c r="AM65" i="24"/>
  <c r="AL65" i="24"/>
  <c r="AK65" i="24"/>
  <c r="AJ65" i="24"/>
  <c r="H65" i="24"/>
  <c r="AP64" i="24"/>
  <c r="AO64" i="24"/>
  <c r="AN64" i="24"/>
  <c r="AM64" i="24"/>
  <c r="AL64" i="24"/>
  <c r="AK64" i="24"/>
  <c r="AJ64" i="24"/>
  <c r="H64" i="24"/>
  <c r="AP63" i="24"/>
  <c r="AO63" i="24"/>
  <c r="AN63" i="24"/>
  <c r="AM63" i="24"/>
  <c r="AL63" i="24"/>
  <c r="AK63" i="24"/>
  <c r="AJ63" i="24"/>
  <c r="H63" i="24"/>
  <c r="AP62" i="24"/>
  <c r="AO62" i="24"/>
  <c r="AN62" i="24"/>
  <c r="AM62" i="24"/>
  <c r="AL62" i="24"/>
  <c r="AK62" i="24"/>
  <c r="AJ62" i="24"/>
  <c r="H62" i="24"/>
  <c r="AP61" i="24"/>
  <c r="AO61" i="24"/>
  <c r="AN61" i="24"/>
  <c r="AM61" i="24"/>
  <c r="AL61" i="24"/>
  <c r="AK61" i="24"/>
  <c r="AJ61" i="24"/>
  <c r="H61" i="24"/>
  <c r="AP60" i="24"/>
  <c r="AO60" i="24"/>
  <c r="AN60" i="24"/>
  <c r="AM60" i="24"/>
  <c r="AL60" i="24"/>
  <c r="AK60" i="24"/>
  <c r="AJ60" i="24"/>
  <c r="H60" i="24"/>
  <c r="AP59" i="24"/>
  <c r="AO59" i="24"/>
  <c r="AN59" i="24"/>
  <c r="AM59" i="24"/>
  <c r="AL59" i="24"/>
  <c r="AK59" i="24"/>
  <c r="AJ59" i="24"/>
  <c r="H59" i="24"/>
  <c r="AP58" i="24"/>
  <c r="AO58" i="24"/>
  <c r="AN58" i="24"/>
  <c r="AM58" i="24"/>
  <c r="AL58" i="24"/>
  <c r="AK58" i="24"/>
  <c r="AJ58" i="24"/>
  <c r="H58" i="24"/>
  <c r="AP57" i="24"/>
  <c r="AO57" i="24"/>
  <c r="AN57" i="24"/>
  <c r="AM57" i="24"/>
  <c r="AL57" i="24"/>
  <c r="AK57" i="24"/>
  <c r="AJ57" i="24"/>
  <c r="X57" i="24"/>
  <c r="Y57" i="24" s="1"/>
  <c r="W57" i="24"/>
  <c r="V57" i="24"/>
  <c r="H57" i="24"/>
  <c r="AP56" i="24"/>
  <c r="AO56" i="24"/>
  <c r="AN56" i="24"/>
  <c r="AM56" i="24"/>
  <c r="AL56" i="24"/>
  <c r="AK56" i="24"/>
  <c r="AJ56" i="24"/>
  <c r="H56" i="24"/>
  <c r="AP55" i="24"/>
  <c r="AO55" i="24"/>
  <c r="AN55" i="24"/>
  <c r="AM55" i="24"/>
  <c r="AL55" i="24"/>
  <c r="AK55" i="24"/>
  <c r="AJ55" i="24"/>
  <c r="V55" i="24"/>
  <c r="W55" i="24" s="1"/>
  <c r="X55" i="24" s="1"/>
  <c r="Y55" i="24" s="1"/>
  <c r="H55" i="24"/>
  <c r="AP54" i="24"/>
  <c r="AO54" i="24"/>
  <c r="AN54" i="24"/>
  <c r="AM54" i="24"/>
  <c r="AL54" i="24"/>
  <c r="AK54" i="24"/>
  <c r="AJ54" i="24"/>
  <c r="H54" i="24"/>
  <c r="AP53" i="24"/>
  <c r="AO53" i="24"/>
  <c r="AN53" i="24"/>
  <c r="AM53" i="24"/>
  <c r="AL53" i="24"/>
  <c r="AK53" i="24"/>
  <c r="AJ53" i="24"/>
  <c r="X53" i="24"/>
  <c r="Y53" i="24" s="1"/>
  <c r="W53" i="24"/>
  <c r="V53" i="24"/>
  <c r="H53" i="24"/>
  <c r="AP52" i="24"/>
  <c r="AO52" i="24"/>
  <c r="AN52" i="24"/>
  <c r="AM52" i="24"/>
  <c r="AL52" i="24"/>
  <c r="AK52" i="24"/>
  <c r="AJ52" i="24"/>
  <c r="H52" i="24"/>
  <c r="AP51" i="24"/>
  <c r="AO51" i="24"/>
  <c r="AN51" i="24"/>
  <c r="AM51" i="24"/>
  <c r="AL51" i="24"/>
  <c r="AK51" i="24"/>
  <c r="AJ51" i="24"/>
  <c r="X51" i="24"/>
  <c r="Y51" i="24" s="1"/>
  <c r="W51" i="24"/>
  <c r="V51" i="24"/>
  <c r="H51" i="24"/>
  <c r="AP50" i="24"/>
  <c r="AO50" i="24"/>
  <c r="AN50" i="24"/>
  <c r="AM50" i="24"/>
  <c r="AL50" i="24"/>
  <c r="AK50" i="24"/>
  <c r="AJ50" i="24"/>
  <c r="H50" i="24"/>
  <c r="AP49" i="24"/>
  <c r="AO49" i="24"/>
  <c r="AN49" i="24"/>
  <c r="AM49" i="24"/>
  <c r="AL49" i="24"/>
  <c r="AK49" i="24"/>
  <c r="AJ49" i="24"/>
  <c r="V49" i="24"/>
  <c r="W49" i="24" s="1"/>
  <c r="X49" i="24" s="1"/>
  <c r="Y49" i="24" s="1"/>
  <c r="H49" i="24"/>
  <c r="AP48" i="24"/>
  <c r="AO48" i="24"/>
  <c r="AN48" i="24"/>
  <c r="AM48" i="24"/>
  <c r="AL48" i="24"/>
  <c r="AK48" i="24"/>
  <c r="AJ48" i="24"/>
  <c r="H48" i="24"/>
  <c r="AP47" i="24"/>
  <c r="AO47" i="24"/>
  <c r="AN47" i="24"/>
  <c r="AM47" i="24"/>
  <c r="AL47" i="24"/>
  <c r="AK47" i="24"/>
  <c r="AJ47" i="24"/>
  <c r="X47" i="24"/>
  <c r="Y47" i="24" s="1"/>
  <c r="W47" i="24"/>
  <c r="V47" i="24"/>
  <c r="H47" i="24"/>
  <c r="AP46" i="24"/>
  <c r="AO46" i="24"/>
  <c r="AN46" i="24"/>
  <c r="AM46" i="24"/>
  <c r="AL46" i="24"/>
  <c r="AK46" i="24"/>
  <c r="AJ46" i="24"/>
  <c r="Y46" i="24"/>
  <c r="Z46" i="24" s="1"/>
  <c r="X46" i="24"/>
  <c r="W46" i="24"/>
  <c r="V46" i="24"/>
  <c r="U46" i="24"/>
  <c r="H46" i="24"/>
  <c r="AP45" i="24"/>
  <c r="AO45" i="24"/>
  <c r="AN45" i="24"/>
  <c r="AM45" i="24"/>
  <c r="AL45" i="24"/>
  <c r="AK45" i="24"/>
  <c r="AJ45" i="24"/>
  <c r="W45" i="24"/>
  <c r="X45" i="24" s="1"/>
  <c r="Y45" i="24" s="1"/>
  <c r="V45" i="24"/>
  <c r="H45" i="24"/>
  <c r="AP44" i="24"/>
  <c r="AO44" i="24"/>
  <c r="AN44" i="24"/>
  <c r="AM44" i="24"/>
  <c r="AL44" i="24"/>
  <c r="AK44" i="24"/>
  <c r="AJ44" i="24"/>
  <c r="H44" i="24"/>
  <c r="AP43" i="24"/>
  <c r="AO43" i="24"/>
  <c r="AN43" i="24"/>
  <c r="AM43" i="24"/>
  <c r="AL43" i="24"/>
  <c r="AK43" i="24"/>
  <c r="AJ43" i="24"/>
  <c r="V43" i="24"/>
  <c r="W43" i="24" s="1"/>
  <c r="X43" i="24" s="1"/>
  <c r="Y43" i="24" s="1"/>
  <c r="H43" i="24"/>
  <c r="AP42" i="24"/>
  <c r="AO42" i="24"/>
  <c r="AN42" i="24"/>
  <c r="AM42" i="24"/>
  <c r="AL42" i="24"/>
  <c r="AK42" i="24"/>
  <c r="AJ42" i="24"/>
  <c r="H42" i="24"/>
  <c r="AP41" i="24"/>
  <c r="AO41" i="24"/>
  <c r="AN41" i="24"/>
  <c r="AM41" i="24"/>
  <c r="AL41" i="24"/>
  <c r="AK41" i="24"/>
  <c r="AJ41" i="24"/>
  <c r="V41" i="24"/>
  <c r="W41" i="24" s="1"/>
  <c r="X41" i="24" s="1"/>
  <c r="Y41" i="24" s="1"/>
  <c r="H41" i="24"/>
  <c r="AP40" i="24"/>
  <c r="AO40" i="24"/>
  <c r="AN40" i="24"/>
  <c r="AM40" i="24"/>
  <c r="AL40" i="24"/>
  <c r="AK40" i="24"/>
  <c r="AJ40" i="24"/>
  <c r="H40" i="24"/>
  <c r="AP39" i="24"/>
  <c r="AO39" i="24"/>
  <c r="AN39" i="24"/>
  <c r="AM39" i="24"/>
  <c r="AL39" i="24"/>
  <c r="AK39" i="24"/>
  <c r="AJ39" i="24"/>
  <c r="W39" i="24"/>
  <c r="X39" i="24" s="1"/>
  <c r="Y39" i="24" s="1"/>
  <c r="V39" i="24"/>
  <c r="H39" i="24"/>
  <c r="AP38" i="24"/>
  <c r="AO38" i="24"/>
  <c r="AN38" i="24"/>
  <c r="AM38" i="24"/>
  <c r="AL38" i="24"/>
  <c r="AK38" i="24"/>
  <c r="AJ38" i="24"/>
  <c r="H38" i="24"/>
  <c r="AP37" i="24"/>
  <c r="AO37" i="24"/>
  <c r="AN37" i="24"/>
  <c r="AM37" i="24"/>
  <c r="AL37" i="24"/>
  <c r="AK37" i="24"/>
  <c r="AJ37" i="24"/>
  <c r="V37" i="24"/>
  <c r="W37" i="24" s="1"/>
  <c r="X37" i="24" s="1"/>
  <c r="Y37" i="24" s="1"/>
  <c r="H37" i="24"/>
  <c r="AP36" i="24"/>
  <c r="AO36" i="24"/>
  <c r="AN36" i="24"/>
  <c r="AM36" i="24"/>
  <c r="AL36" i="24"/>
  <c r="AK36" i="24"/>
  <c r="AJ36" i="24"/>
  <c r="H36" i="24"/>
  <c r="AP35" i="24"/>
  <c r="AO35" i="24"/>
  <c r="AN35" i="24"/>
  <c r="AM35" i="24"/>
  <c r="AL35" i="24"/>
  <c r="AK35" i="24"/>
  <c r="AJ35" i="24"/>
  <c r="V35" i="24"/>
  <c r="W35" i="24" s="1"/>
  <c r="X35" i="24" s="1"/>
  <c r="Y35" i="24" s="1"/>
  <c r="H35" i="24"/>
  <c r="AP34" i="24"/>
  <c r="AO34" i="24"/>
  <c r="AN34" i="24"/>
  <c r="AM34" i="24"/>
  <c r="AL34" i="24"/>
  <c r="AK34" i="24"/>
  <c r="AJ34" i="24"/>
  <c r="H34" i="24"/>
  <c r="AP33" i="24"/>
  <c r="AO33" i="24"/>
  <c r="AN33" i="24"/>
  <c r="AM33" i="24"/>
  <c r="AL33" i="24"/>
  <c r="AK33" i="24"/>
  <c r="AJ33" i="24"/>
  <c r="W33" i="24"/>
  <c r="X33" i="24" s="1"/>
  <c r="Y33" i="24" s="1"/>
  <c r="V33" i="24"/>
  <c r="H33" i="24"/>
  <c r="AP32" i="24"/>
  <c r="AO32" i="24"/>
  <c r="AN32" i="24"/>
  <c r="AM32" i="24"/>
  <c r="AL32" i="24"/>
  <c r="AK32" i="24"/>
  <c r="AJ32" i="24"/>
  <c r="H32" i="24"/>
  <c r="AP31" i="24"/>
  <c r="AO31" i="24"/>
  <c r="AN31" i="24"/>
  <c r="AM31" i="24"/>
  <c r="AL31" i="24"/>
  <c r="AK31" i="24"/>
  <c r="AJ31" i="24"/>
  <c r="V31" i="24"/>
  <c r="W31" i="24" s="1"/>
  <c r="H31" i="24"/>
  <c r="AP30" i="24"/>
  <c r="AO30" i="24"/>
  <c r="AN30" i="24"/>
  <c r="AM30" i="24"/>
  <c r="AL30" i="24"/>
  <c r="AK30" i="24"/>
  <c r="AJ30" i="24"/>
  <c r="H30" i="24"/>
  <c r="AP29" i="24"/>
  <c r="AO29" i="24"/>
  <c r="AN29" i="24"/>
  <c r="AM29" i="24"/>
  <c r="AL29" i="24"/>
  <c r="AK29" i="24"/>
  <c r="AJ29" i="24"/>
  <c r="H29" i="24"/>
  <c r="AP28" i="24"/>
  <c r="AO28" i="24"/>
  <c r="AN28" i="24"/>
  <c r="AM28" i="24"/>
  <c r="AL28" i="24"/>
  <c r="AK28" i="24"/>
  <c r="AJ28" i="24"/>
  <c r="H28" i="24"/>
  <c r="AP27" i="24"/>
  <c r="AO27" i="24"/>
  <c r="AN27" i="24"/>
  <c r="AM27" i="24"/>
  <c r="AL27" i="24"/>
  <c r="AK27" i="24"/>
  <c r="AJ27" i="24"/>
  <c r="H27" i="24"/>
  <c r="AP26" i="24"/>
  <c r="AO26" i="24"/>
  <c r="AN26" i="24"/>
  <c r="AM26" i="24"/>
  <c r="AL26" i="24"/>
  <c r="AK26" i="24"/>
  <c r="AJ26" i="24"/>
  <c r="H26" i="24"/>
  <c r="AP25" i="24"/>
  <c r="AO25" i="24"/>
  <c r="AN25" i="24"/>
  <c r="AM25" i="24"/>
  <c r="AL25" i="24"/>
  <c r="AK25" i="24"/>
  <c r="AJ25" i="24"/>
  <c r="H25" i="24"/>
  <c r="AP24" i="24"/>
  <c r="AO24" i="24"/>
  <c r="AN24" i="24"/>
  <c r="AM24" i="24"/>
  <c r="AL24" i="24"/>
  <c r="AK24" i="24"/>
  <c r="AJ24" i="24"/>
  <c r="H24" i="24"/>
  <c r="H1" i="24" s="1"/>
  <c r="AP23" i="24"/>
  <c r="AO23" i="24"/>
  <c r="AN23" i="24"/>
  <c r="AM23" i="24"/>
  <c r="AL23" i="24"/>
  <c r="AK23" i="24"/>
  <c r="AJ23" i="24"/>
  <c r="AP22" i="24"/>
  <c r="AO22" i="24"/>
  <c r="AN22" i="24"/>
  <c r="AM22" i="24"/>
  <c r="AL22" i="24"/>
  <c r="AK22" i="24"/>
  <c r="AJ22" i="24"/>
  <c r="AP21" i="24"/>
  <c r="AO21" i="24"/>
  <c r="AN21" i="24"/>
  <c r="AM21" i="24"/>
  <c r="AL21" i="24"/>
  <c r="AK21" i="24"/>
  <c r="AJ21" i="24"/>
  <c r="AP20" i="24"/>
  <c r="AO20" i="24"/>
  <c r="AN20" i="24"/>
  <c r="AM20" i="24"/>
  <c r="AL20" i="24"/>
  <c r="AK20" i="24"/>
  <c r="AJ20" i="24"/>
  <c r="AP19" i="24"/>
  <c r="AO19" i="24"/>
  <c r="AN19" i="24"/>
  <c r="AM19" i="24"/>
  <c r="AL19" i="24"/>
  <c r="AK19" i="24"/>
  <c r="AJ19" i="24"/>
  <c r="AP18" i="24"/>
  <c r="AO18" i="24"/>
  <c r="AN18" i="24"/>
  <c r="AM18" i="24"/>
  <c r="AL18" i="24"/>
  <c r="AK18" i="24"/>
  <c r="AJ18" i="24"/>
  <c r="AP17" i="24"/>
  <c r="AO17" i="24"/>
  <c r="AN17" i="24"/>
  <c r="AM17" i="24"/>
  <c r="AL17" i="24"/>
  <c r="AK17" i="24"/>
  <c r="AJ17" i="24"/>
  <c r="AP16" i="24"/>
  <c r="AO16" i="24"/>
  <c r="AN16" i="24"/>
  <c r="AM16" i="24"/>
  <c r="AL16" i="24"/>
  <c r="AK16" i="24"/>
  <c r="AJ16" i="24"/>
  <c r="AP15" i="24"/>
  <c r="AO15" i="24"/>
  <c r="AN15" i="24"/>
  <c r="AN1" i="24" s="1"/>
  <c r="AM15" i="24"/>
  <c r="AL15" i="24"/>
  <c r="AK15" i="24"/>
  <c r="AJ15" i="24"/>
  <c r="AP14" i="24"/>
  <c r="AO14" i="24"/>
  <c r="AN14" i="24"/>
  <c r="AM14" i="24"/>
  <c r="AL14" i="24"/>
  <c r="AK14" i="24"/>
  <c r="AJ14" i="24"/>
  <c r="AP13" i="24"/>
  <c r="AO13" i="24"/>
  <c r="AN13" i="24"/>
  <c r="AM13" i="24"/>
  <c r="AL13" i="24"/>
  <c r="AK13" i="24"/>
  <c r="AJ13" i="24"/>
  <c r="AP12" i="24"/>
  <c r="AO12" i="24"/>
  <c r="AN12" i="24"/>
  <c r="AM12" i="24"/>
  <c r="AL12" i="24"/>
  <c r="AK12" i="24"/>
  <c r="AJ12" i="24"/>
  <c r="AP11" i="24"/>
  <c r="AO11" i="24"/>
  <c r="AN11" i="24"/>
  <c r="AM11" i="24"/>
  <c r="AL11" i="24"/>
  <c r="AK11" i="24"/>
  <c r="AK1" i="24" s="1"/>
  <c r="AJ11" i="24"/>
  <c r="AP10" i="24"/>
  <c r="AO10" i="24"/>
  <c r="AN10" i="24"/>
  <c r="AM10" i="24"/>
  <c r="AL10" i="24"/>
  <c r="AK10" i="24"/>
  <c r="AJ10" i="24"/>
  <c r="AP9" i="24"/>
  <c r="AO9" i="24"/>
  <c r="AN9" i="24"/>
  <c r="AM9" i="24"/>
  <c r="AL9" i="24"/>
  <c r="AK9" i="24"/>
  <c r="AJ9" i="24"/>
  <c r="AP8" i="24"/>
  <c r="AO8" i="24"/>
  <c r="AN8" i="24"/>
  <c r="AM8" i="24"/>
  <c r="AL8" i="24"/>
  <c r="AK8" i="24"/>
  <c r="AJ8" i="24"/>
  <c r="AP7" i="24"/>
  <c r="AO7" i="24"/>
  <c r="AN7" i="24"/>
  <c r="AM7" i="24"/>
  <c r="AL7" i="24"/>
  <c r="AK7" i="24"/>
  <c r="AJ7" i="24"/>
  <c r="AP6" i="24"/>
  <c r="AO6" i="24"/>
  <c r="AN6" i="24"/>
  <c r="AM6" i="24"/>
  <c r="AL6" i="24"/>
  <c r="AK6" i="24"/>
  <c r="AJ6" i="24"/>
  <c r="AP5" i="24"/>
  <c r="AO5" i="24"/>
  <c r="AN5" i="24"/>
  <c r="AM5" i="24"/>
  <c r="AL5" i="24"/>
  <c r="AK5" i="24"/>
  <c r="AJ5" i="24"/>
  <c r="H5" i="24"/>
  <c r="AP4" i="24"/>
  <c r="AO4" i="24"/>
  <c r="AN4" i="24"/>
  <c r="AM4" i="24"/>
  <c r="AM1" i="24" s="1"/>
  <c r="AL4" i="24"/>
  <c r="AK4" i="24"/>
  <c r="AJ4" i="24"/>
  <c r="AP3" i="24"/>
  <c r="AP1" i="24" s="1"/>
  <c r="AO3" i="24"/>
  <c r="AO1" i="24" s="1"/>
  <c r="AN3" i="24"/>
  <c r="AM3" i="24"/>
  <c r="AL3" i="24"/>
  <c r="AK3" i="24"/>
  <c r="AJ3" i="24"/>
  <c r="AJ1" i="24" s="1"/>
  <c r="H3" i="24"/>
  <c r="AQ1" i="24"/>
  <c r="AL1" i="24"/>
  <c r="AI1" i="24"/>
  <c r="AH1" i="24"/>
  <c r="AG1" i="24"/>
  <c r="AF1" i="24"/>
  <c r="AE1" i="24"/>
  <c r="AD1" i="24"/>
  <c r="AC1" i="24"/>
  <c r="AB1" i="24"/>
  <c r="AA1" i="24"/>
  <c r="T1" i="24"/>
  <c r="S1" i="24"/>
  <c r="R1" i="24"/>
  <c r="Q1" i="24"/>
  <c r="P1" i="24"/>
  <c r="O1" i="24"/>
  <c r="N1" i="24"/>
  <c r="M1" i="24"/>
  <c r="L1" i="24"/>
  <c r="K1" i="24"/>
  <c r="J1" i="24"/>
  <c r="I1" i="24"/>
  <c r="G1" i="24"/>
  <c r="F1" i="24"/>
  <c r="E1" i="24"/>
  <c r="D1" i="24"/>
  <c r="C1" i="24"/>
  <c r="B1" i="24"/>
  <c r="A1" i="24"/>
  <c r="E1" i="31"/>
  <c r="D1" i="31"/>
  <c r="C1" i="31"/>
  <c r="B1" i="31"/>
  <c r="V1" i="28"/>
  <c r="U1" i="28"/>
  <c r="T1" i="28"/>
  <c r="S1" i="28"/>
  <c r="R1" i="28"/>
  <c r="Q1" i="28"/>
  <c r="P1" i="28"/>
  <c r="O1" i="28"/>
  <c r="N1" i="28"/>
  <c r="M1" i="28"/>
  <c r="L1" i="28"/>
  <c r="K1" i="28"/>
  <c r="J1" i="28"/>
  <c r="I1" i="28"/>
  <c r="H1" i="28"/>
  <c r="G1" i="28"/>
  <c r="F1" i="28"/>
  <c r="E1" i="28"/>
  <c r="D1" i="28"/>
  <c r="C1" i="28"/>
  <c r="B1" i="28"/>
  <c r="A1" i="28"/>
  <c r="Q112" i="27"/>
  <c r="Y1" i="27"/>
  <c r="X1" i="27"/>
  <c r="W1" i="27"/>
  <c r="V1" i="27"/>
  <c r="U1" i="27"/>
  <c r="T1" i="27"/>
  <c r="S1" i="27"/>
  <c r="R1" i="27"/>
  <c r="Q1" i="27"/>
  <c r="P1" i="27"/>
  <c r="O1" i="27"/>
  <c r="N1" i="27"/>
  <c r="M1" i="27"/>
  <c r="L1" i="27"/>
  <c r="K1" i="27"/>
  <c r="J1" i="27"/>
  <c r="I1" i="27"/>
  <c r="H1" i="27"/>
  <c r="G1" i="27"/>
  <c r="F1" i="27"/>
  <c r="E1" i="27"/>
  <c r="D1" i="27"/>
  <c r="C1" i="27"/>
  <c r="B1" i="27"/>
  <c r="A1" i="27"/>
  <c r="L85" i="38"/>
  <c r="M85" i="38" s="1"/>
  <c r="N85" i="38" s="1"/>
  <c r="O85" i="38" s="1"/>
  <c r="P85" i="38" s="1"/>
  <c r="Q85" i="38" s="1"/>
  <c r="L84" i="38"/>
  <c r="M84" i="38" s="1"/>
  <c r="N84" i="38" s="1"/>
  <c r="O84" i="38" s="1"/>
  <c r="P84" i="38" s="1"/>
  <c r="Q84" i="38" s="1"/>
  <c r="L83" i="38"/>
  <c r="M83" i="38" s="1"/>
  <c r="N83" i="38" s="1"/>
  <c r="O83" i="38" s="1"/>
  <c r="P83" i="38" s="1"/>
  <c r="Q83" i="38" s="1"/>
  <c r="L28" i="38"/>
  <c r="M28" i="38" s="1"/>
  <c r="N28" i="38" s="1"/>
  <c r="O28" i="38" s="1"/>
  <c r="P28" i="38" s="1"/>
  <c r="Q28" i="38" s="1"/>
  <c r="L27" i="38"/>
  <c r="M27" i="38" s="1"/>
  <c r="N27" i="38" s="1"/>
  <c r="O27" i="38" s="1"/>
  <c r="P27" i="38" s="1"/>
  <c r="Q27" i="38" s="1"/>
  <c r="L26" i="38"/>
  <c r="M26" i="38" s="1"/>
  <c r="N26" i="38" s="1"/>
  <c r="O26" i="38" s="1"/>
  <c r="P26" i="38" s="1"/>
  <c r="Q26" i="38" s="1"/>
  <c r="L25" i="38"/>
  <c r="M25" i="38" s="1"/>
  <c r="N25" i="38" s="1"/>
  <c r="O25" i="38" s="1"/>
  <c r="P25" i="38" s="1"/>
  <c r="Q25" i="38" s="1"/>
  <c r="L24" i="38"/>
  <c r="M24" i="38" s="1"/>
  <c r="N24" i="38" s="1"/>
  <c r="O24" i="38" s="1"/>
  <c r="P24" i="38" s="1"/>
  <c r="Q24" i="38" s="1"/>
  <c r="L23" i="38"/>
  <c r="M23" i="38" s="1"/>
  <c r="AS1" i="38"/>
  <c r="AR1" i="38"/>
  <c r="AQ1" i="38"/>
  <c r="AP1" i="38"/>
  <c r="AO1" i="38"/>
  <c r="AN1" i="38"/>
  <c r="AM1" i="38"/>
  <c r="AL1" i="38"/>
  <c r="AK1" i="38"/>
  <c r="AJ1" i="38"/>
  <c r="AI1" i="38"/>
  <c r="AH1" i="38"/>
  <c r="AG1" i="38"/>
  <c r="AF1" i="38"/>
  <c r="AE1" i="38"/>
  <c r="AD1" i="38"/>
  <c r="AC1" i="38"/>
  <c r="AB1" i="38"/>
  <c r="AA1" i="38"/>
  <c r="J791" i="17"/>
  <c r="J790" i="17"/>
  <c r="J660" i="17"/>
  <c r="J659" i="17"/>
  <c r="J658" i="17"/>
  <c r="J657" i="17"/>
  <c r="J656" i="17"/>
  <c r="J655" i="17"/>
  <c r="J622" i="17"/>
  <c r="J621" i="17"/>
  <c r="J620" i="17"/>
  <c r="J619" i="17"/>
  <c r="J618" i="17"/>
  <c r="J617" i="17"/>
  <c r="J616" i="17"/>
  <c r="J615" i="17"/>
  <c r="J614" i="17"/>
  <c r="J613" i="17"/>
  <c r="J612" i="17"/>
  <c r="J611" i="17"/>
  <c r="J610" i="17"/>
  <c r="J609" i="17"/>
  <c r="J608" i="17"/>
  <c r="J607" i="17"/>
  <c r="J606" i="17"/>
  <c r="J605" i="17"/>
  <c r="J604" i="17"/>
  <c r="J603" i="17"/>
  <c r="J602" i="17"/>
  <c r="J601" i="17"/>
  <c r="J600" i="17"/>
  <c r="J599" i="17"/>
  <c r="J598" i="17"/>
  <c r="J597" i="17"/>
  <c r="J596" i="17"/>
  <c r="J595" i="17"/>
  <c r="J594" i="17"/>
  <c r="J593" i="17"/>
  <c r="J592" i="17"/>
  <c r="J591" i="17"/>
  <c r="J590" i="17"/>
  <c r="J589" i="17"/>
  <c r="J588" i="17"/>
  <c r="J587" i="17"/>
  <c r="J586" i="17"/>
  <c r="J585" i="17"/>
  <c r="J584" i="17"/>
  <c r="J579" i="17"/>
  <c r="J578" i="17"/>
  <c r="J577" i="17"/>
  <c r="J576" i="17"/>
  <c r="J575" i="17"/>
  <c r="J574" i="17"/>
  <c r="J573" i="17"/>
  <c r="J572" i="17"/>
  <c r="J571" i="17"/>
  <c r="J570" i="17"/>
  <c r="J569" i="17"/>
  <c r="J568" i="17"/>
  <c r="J567" i="17"/>
  <c r="J566" i="17"/>
  <c r="J565" i="17"/>
  <c r="J564" i="17"/>
  <c r="J563" i="17"/>
  <c r="J562" i="17"/>
  <c r="J561" i="17"/>
  <c r="J560" i="17"/>
  <c r="J559" i="17"/>
  <c r="J558" i="17"/>
  <c r="J557" i="17"/>
  <c r="J556" i="17"/>
  <c r="J555" i="17"/>
  <c r="J554" i="17"/>
  <c r="J553" i="17"/>
  <c r="J552" i="17"/>
  <c r="J551" i="17"/>
  <c r="J550" i="17"/>
  <c r="J549" i="17"/>
  <c r="J548" i="17"/>
  <c r="J547" i="17"/>
  <c r="J546" i="17"/>
  <c r="J545" i="17"/>
  <c r="J149" i="17"/>
  <c r="J148" i="17"/>
  <c r="J147" i="17"/>
  <c r="J146" i="17"/>
  <c r="J143" i="17"/>
  <c r="J142" i="17"/>
  <c r="J141" i="17"/>
  <c r="J140" i="17"/>
  <c r="J139" i="17"/>
  <c r="J138" i="17"/>
  <c r="J137" i="17"/>
  <c r="J136" i="17"/>
  <c r="J135" i="17"/>
  <c r="J134" i="17"/>
  <c r="J133" i="17"/>
  <c r="J132" i="17"/>
  <c r="J131" i="17"/>
  <c r="J130" i="17"/>
  <c r="J129" i="17"/>
  <c r="J128" i="17"/>
  <c r="J127" i="17"/>
  <c r="J126" i="17"/>
  <c r="J125" i="17"/>
  <c r="J124" i="17"/>
  <c r="J123" i="17"/>
  <c r="J122" i="17"/>
  <c r="J121" i="17"/>
  <c r="J120" i="17"/>
  <c r="J119" i="17"/>
  <c r="J118" i="17"/>
  <c r="J117" i="17"/>
  <c r="J116" i="17"/>
  <c r="J115" i="17"/>
  <c r="J114" i="17"/>
  <c r="J113" i="17"/>
  <c r="J112" i="17"/>
  <c r="J111" i="17"/>
  <c r="J110" i="17"/>
  <c r="J109" i="17"/>
  <c r="J108" i="17"/>
  <c r="J107" i="17"/>
  <c r="J106" i="17"/>
  <c r="J105" i="17"/>
  <c r="J104" i="17"/>
  <c r="J5" i="17"/>
  <c r="J3" i="17"/>
  <c r="J1" i="17" s="1"/>
  <c r="BL1" i="17"/>
  <c r="BK1" i="17"/>
  <c r="BJ1" i="17"/>
  <c r="BI1" i="17"/>
  <c r="BH1" i="17"/>
  <c r="BG1" i="17"/>
  <c r="BF1" i="17"/>
  <c r="BE1" i="17"/>
  <c r="BD1" i="17"/>
  <c r="BC1" i="17"/>
  <c r="BB1" i="17"/>
  <c r="BA1" i="17"/>
  <c r="AZ1" i="17"/>
  <c r="AY1" i="17"/>
  <c r="AX1" i="17"/>
  <c r="AW1" i="17"/>
  <c r="AV1" i="17"/>
  <c r="AU1" i="17"/>
  <c r="AT1" i="17"/>
  <c r="AS1" i="17"/>
  <c r="AR1" i="17"/>
  <c r="AQ1" i="17"/>
  <c r="AP1" i="17"/>
  <c r="AO1" i="17"/>
  <c r="AN1" i="17"/>
  <c r="AM1" i="17"/>
  <c r="AL1" i="17"/>
  <c r="AK1" i="17"/>
  <c r="AJ1" i="17"/>
  <c r="AI1" i="17"/>
  <c r="AH1" i="17"/>
  <c r="AG1" i="17"/>
  <c r="AF1" i="17"/>
  <c r="AE1" i="17"/>
  <c r="AD1" i="17"/>
  <c r="AC1" i="17"/>
  <c r="AB1" i="17"/>
  <c r="AA1" i="17"/>
  <c r="Z1" i="17"/>
  <c r="Y1" i="17"/>
  <c r="X1" i="17"/>
  <c r="W1" i="17"/>
  <c r="V1" i="17"/>
  <c r="U1" i="17"/>
  <c r="T1" i="17"/>
  <c r="S1" i="17"/>
  <c r="R1" i="17"/>
  <c r="Q1" i="17"/>
  <c r="P1" i="17"/>
  <c r="O1" i="17"/>
  <c r="N1" i="17"/>
  <c r="M1" i="17"/>
  <c r="L1" i="17"/>
  <c r="K1" i="17"/>
  <c r="I1" i="17"/>
  <c r="H1" i="17"/>
  <c r="G1" i="17"/>
  <c r="F1" i="17"/>
  <c r="E1" i="17"/>
  <c r="D1" i="17"/>
  <c r="C1" i="17"/>
  <c r="B1" i="17"/>
  <c r="A1" i="17"/>
  <c r="L195" i="19"/>
  <c r="L194" i="19"/>
  <c r="L193" i="19"/>
  <c r="L192" i="19"/>
  <c r="L191" i="19"/>
  <c r="L190" i="19"/>
  <c r="L189" i="19"/>
  <c r="L188" i="19"/>
  <c r="L187" i="19"/>
  <c r="L186" i="19"/>
  <c r="L185" i="19"/>
  <c r="L184" i="19"/>
  <c r="L183" i="19"/>
  <c r="L182" i="19"/>
  <c r="L181" i="19"/>
  <c r="L180" i="19"/>
  <c r="L179" i="19"/>
  <c r="L178" i="19"/>
  <c r="L177" i="19"/>
  <c r="L176" i="19"/>
  <c r="L175" i="19"/>
  <c r="L174" i="19"/>
  <c r="L173" i="19"/>
  <c r="L172" i="19"/>
  <c r="L171" i="19"/>
  <c r="L170" i="19"/>
  <c r="L169" i="19"/>
  <c r="L168" i="19"/>
  <c r="L167" i="19"/>
  <c r="L166" i="19"/>
  <c r="L165" i="19"/>
  <c r="L164" i="19"/>
  <c r="L163" i="19"/>
  <c r="L162" i="19"/>
  <c r="L161" i="19"/>
  <c r="L160" i="19"/>
  <c r="L159" i="19"/>
  <c r="L158" i="19"/>
  <c r="L157" i="19"/>
  <c r="L156" i="19"/>
  <c r="L155" i="19"/>
  <c r="L154" i="19"/>
  <c r="L153" i="19"/>
  <c r="L152" i="19"/>
  <c r="L151" i="19"/>
  <c r="L150" i="19"/>
  <c r="L149" i="19"/>
  <c r="L148" i="19"/>
  <c r="L147" i="19"/>
  <c r="L146" i="19"/>
  <c r="L145" i="19"/>
  <c r="L144" i="19"/>
  <c r="L143" i="19"/>
  <c r="L142" i="19"/>
  <c r="L141" i="19"/>
  <c r="L140" i="19"/>
  <c r="L139" i="19"/>
  <c r="L138" i="19"/>
  <c r="L137" i="19"/>
  <c r="L136" i="19"/>
  <c r="L135" i="19"/>
  <c r="L134" i="19"/>
  <c r="L133" i="19"/>
  <c r="L132" i="19"/>
  <c r="L131" i="19"/>
  <c r="L130" i="19"/>
  <c r="L129" i="19"/>
  <c r="L128" i="19"/>
  <c r="L127" i="19"/>
  <c r="L126" i="19"/>
  <c r="L125" i="19"/>
  <c r="L124" i="19"/>
  <c r="L123" i="19"/>
  <c r="L122" i="19"/>
  <c r="L121" i="19"/>
  <c r="L120" i="19"/>
  <c r="L119" i="19"/>
  <c r="L118" i="19"/>
  <c r="L117" i="19"/>
  <c r="L116" i="19"/>
  <c r="L115" i="19"/>
  <c r="L114" i="19"/>
  <c r="L113" i="19"/>
  <c r="L112" i="19"/>
  <c r="L111" i="19"/>
  <c r="L110" i="19"/>
  <c r="L109" i="19"/>
  <c r="L108" i="19"/>
  <c r="L107" i="19"/>
  <c r="L106" i="19"/>
  <c r="L105" i="19"/>
  <c r="L104" i="19"/>
  <c r="L103" i="19"/>
  <c r="L102" i="19"/>
  <c r="L101" i="19"/>
  <c r="L100" i="19"/>
  <c r="L99" i="19"/>
  <c r="L98" i="19"/>
  <c r="L97" i="19"/>
  <c r="L96" i="19"/>
  <c r="L95" i="19"/>
  <c r="L94" i="19"/>
  <c r="L93" i="19"/>
  <c r="L92" i="19"/>
  <c r="L91" i="19"/>
  <c r="L90" i="19"/>
  <c r="L89" i="19"/>
  <c r="L88" i="19"/>
  <c r="L87" i="19"/>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L43" i="19"/>
  <c r="L42" i="19"/>
  <c r="L41" i="19"/>
  <c r="L40" i="19"/>
  <c r="L39" i="19"/>
  <c r="L38" i="19"/>
  <c r="L37" i="19"/>
  <c r="L36" i="19"/>
  <c r="L35" i="19"/>
  <c r="L34" i="19"/>
  <c r="L33" i="19"/>
  <c r="L32" i="19"/>
  <c r="L31" i="19"/>
  <c r="L30" i="19"/>
  <c r="L29" i="19"/>
  <c r="L28" i="19"/>
  <c r="L27" i="19"/>
  <c r="L26" i="19"/>
  <c r="L25" i="19"/>
  <c r="L24" i="19"/>
  <c r="L23" i="19"/>
  <c r="L22" i="19"/>
  <c r="L21" i="19"/>
  <c r="L20" i="19"/>
  <c r="L19" i="19"/>
  <c r="L18" i="19"/>
  <c r="L17" i="19"/>
  <c r="L16" i="19"/>
  <c r="L15" i="19"/>
  <c r="L14" i="19"/>
  <c r="L13" i="19"/>
  <c r="L12" i="19"/>
  <c r="T11" i="19"/>
  <c r="L11" i="19"/>
  <c r="L10" i="19"/>
  <c r="L9" i="19"/>
  <c r="L8" i="19"/>
  <c r="L7" i="19"/>
  <c r="L6" i="19"/>
  <c r="L5" i="19"/>
  <c r="L4" i="19"/>
  <c r="L3" i="19"/>
  <c r="L2" i="19"/>
  <c r="E1" i="23"/>
  <c r="K258" i="18"/>
  <c r="K257" i="18"/>
  <c r="K256" i="18"/>
  <c r="K255" i="18"/>
  <c r="K254" i="18"/>
  <c r="K253" i="18"/>
  <c r="K252" i="18"/>
  <c r="K251" i="18"/>
  <c r="K250" i="18"/>
  <c r="K249" i="18"/>
  <c r="K248" i="18"/>
  <c r="K247" i="18"/>
  <c r="K246" i="18"/>
  <c r="K245" i="18"/>
  <c r="K244" i="18"/>
  <c r="K243" i="18"/>
  <c r="K242" i="18"/>
  <c r="K241" i="18"/>
  <c r="K240" i="18"/>
  <c r="K239" i="18"/>
  <c r="K238" i="18"/>
  <c r="K237" i="18"/>
  <c r="K236" i="18"/>
  <c r="K235" i="18"/>
  <c r="K234" i="18"/>
  <c r="K233" i="18"/>
  <c r="K232" i="18"/>
  <c r="K231" i="18"/>
  <c r="K230" i="18"/>
  <c r="K229" i="18"/>
  <c r="K228" i="18"/>
  <c r="K227" i="18"/>
  <c r="K226" i="18"/>
  <c r="K225" i="18"/>
  <c r="K224" i="18"/>
  <c r="K223" i="18"/>
  <c r="K222" i="18"/>
  <c r="K221" i="18"/>
  <c r="K220" i="18"/>
  <c r="K219" i="18"/>
  <c r="K218" i="18"/>
  <c r="K217" i="18"/>
  <c r="K216" i="18"/>
  <c r="K215" i="18"/>
  <c r="K214" i="18"/>
  <c r="K213" i="18"/>
  <c r="K212" i="18"/>
  <c r="K211" i="18"/>
  <c r="K210" i="18"/>
  <c r="K209" i="18"/>
  <c r="K208" i="18"/>
  <c r="K207" i="18"/>
  <c r="K206" i="18"/>
  <c r="K205" i="18"/>
  <c r="K204" i="18"/>
  <c r="K203" i="18"/>
  <c r="K202" i="18"/>
  <c r="K201" i="18"/>
  <c r="K200" i="18"/>
  <c r="K199" i="18"/>
  <c r="K198" i="18"/>
  <c r="K197" i="18"/>
  <c r="K196" i="18"/>
  <c r="K195" i="18"/>
  <c r="J195" i="18"/>
  <c r="I195" i="18"/>
  <c r="H195" i="18"/>
  <c r="G195" i="18"/>
  <c r="E195" i="18"/>
  <c r="K194" i="18"/>
  <c r="J194" i="18"/>
  <c r="I194" i="18"/>
  <c r="H194" i="18"/>
  <c r="G194" i="18"/>
  <c r="E194" i="18"/>
  <c r="K193" i="18"/>
  <c r="J193" i="18"/>
  <c r="I193" i="18"/>
  <c r="H193" i="18"/>
  <c r="G193" i="18"/>
  <c r="E193" i="18"/>
  <c r="K192" i="18"/>
  <c r="J192" i="18"/>
  <c r="I192" i="18"/>
  <c r="H192" i="18"/>
  <c r="G192" i="18"/>
  <c r="E192" i="18"/>
  <c r="K191" i="18"/>
  <c r="J191" i="18"/>
  <c r="I191" i="18"/>
  <c r="H191" i="18"/>
  <c r="G191" i="18"/>
  <c r="E191" i="18"/>
  <c r="K190" i="18"/>
  <c r="J190" i="18"/>
  <c r="I190" i="18"/>
  <c r="H190" i="18"/>
  <c r="G190" i="18"/>
  <c r="E190" i="18"/>
  <c r="K189" i="18"/>
  <c r="J189" i="18"/>
  <c r="I189" i="18"/>
  <c r="H189" i="18"/>
  <c r="G189" i="18"/>
  <c r="E189" i="18"/>
  <c r="K188" i="18"/>
  <c r="J188" i="18"/>
  <c r="I188" i="18"/>
  <c r="H188" i="18"/>
  <c r="G188" i="18"/>
  <c r="E188" i="18"/>
  <c r="K187" i="18"/>
  <c r="J187" i="18"/>
  <c r="I187" i="18"/>
  <c r="H187" i="18"/>
  <c r="G187" i="18"/>
  <c r="E187" i="18"/>
  <c r="K186" i="18"/>
  <c r="J186" i="18"/>
  <c r="I186" i="18"/>
  <c r="H186" i="18"/>
  <c r="G186" i="18"/>
  <c r="E186" i="18"/>
  <c r="K185" i="18"/>
  <c r="J185" i="18"/>
  <c r="I185" i="18"/>
  <c r="H185" i="18"/>
  <c r="G185" i="18"/>
  <c r="E185" i="18"/>
  <c r="K184" i="18"/>
  <c r="J184" i="18"/>
  <c r="I184" i="18"/>
  <c r="H184" i="18"/>
  <c r="G184" i="18"/>
  <c r="E184" i="18"/>
  <c r="K183" i="18"/>
  <c r="J183" i="18"/>
  <c r="I183" i="18"/>
  <c r="H183" i="18"/>
  <c r="G183" i="18"/>
  <c r="E183" i="18"/>
  <c r="K182" i="18"/>
  <c r="J182" i="18"/>
  <c r="I182" i="18"/>
  <c r="H182" i="18"/>
  <c r="G182" i="18"/>
  <c r="E182" i="18"/>
  <c r="K181" i="18"/>
  <c r="J181" i="18"/>
  <c r="I181" i="18"/>
  <c r="H181" i="18"/>
  <c r="G181" i="18"/>
  <c r="E181" i="18"/>
  <c r="K180" i="18"/>
  <c r="J180" i="18"/>
  <c r="I180" i="18"/>
  <c r="H180" i="18"/>
  <c r="G180" i="18"/>
  <c r="E180" i="18"/>
  <c r="K179" i="18"/>
  <c r="J179" i="18"/>
  <c r="I179" i="18"/>
  <c r="H179" i="18"/>
  <c r="G179" i="18"/>
  <c r="E179" i="18"/>
  <c r="K178" i="18"/>
  <c r="J178" i="18"/>
  <c r="I178" i="18"/>
  <c r="H178" i="18"/>
  <c r="G178" i="18"/>
  <c r="E178" i="18"/>
  <c r="K177" i="18"/>
  <c r="J177" i="18"/>
  <c r="I177" i="18"/>
  <c r="H177" i="18"/>
  <c r="G177" i="18"/>
  <c r="E177" i="18"/>
  <c r="K176" i="18"/>
  <c r="J176" i="18"/>
  <c r="I176" i="18"/>
  <c r="H176" i="18"/>
  <c r="G176" i="18"/>
  <c r="E176" i="18"/>
  <c r="K175" i="18"/>
  <c r="J175" i="18"/>
  <c r="I175" i="18"/>
  <c r="H175" i="18"/>
  <c r="G175" i="18"/>
  <c r="E175" i="18"/>
  <c r="K174" i="18"/>
  <c r="J174" i="18"/>
  <c r="I174" i="18"/>
  <c r="H174" i="18"/>
  <c r="G174" i="18"/>
  <c r="E174" i="18"/>
  <c r="K173" i="18"/>
  <c r="J173" i="18"/>
  <c r="I173" i="18"/>
  <c r="H173" i="18"/>
  <c r="G173" i="18"/>
  <c r="E173" i="18"/>
  <c r="K172" i="18"/>
  <c r="J172" i="18"/>
  <c r="I172" i="18"/>
  <c r="H172" i="18"/>
  <c r="G172" i="18"/>
  <c r="E172" i="18"/>
  <c r="K171" i="18"/>
  <c r="J171" i="18"/>
  <c r="I171" i="18"/>
  <c r="H171" i="18"/>
  <c r="G171" i="18"/>
  <c r="E171" i="18"/>
  <c r="K170" i="18"/>
  <c r="J170" i="18"/>
  <c r="I170" i="18"/>
  <c r="H170" i="18"/>
  <c r="G170" i="18"/>
  <c r="E170" i="18"/>
  <c r="K169" i="18"/>
  <c r="J169" i="18"/>
  <c r="I169" i="18"/>
  <c r="H169" i="18"/>
  <c r="G169" i="18"/>
  <c r="E169" i="18"/>
  <c r="K168" i="18"/>
  <c r="J168" i="18"/>
  <c r="I168" i="18"/>
  <c r="H168" i="18"/>
  <c r="G168" i="18"/>
  <c r="E168" i="18"/>
  <c r="K167" i="18"/>
  <c r="J167" i="18"/>
  <c r="I167" i="18"/>
  <c r="H167" i="18"/>
  <c r="G167" i="18"/>
  <c r="E167" i="18"/>
  <c r="K166" i="18"/>
  <c r="J166" i="18"/>
  <c r="I166" i="18"/>
  <c r="H166" i="18"/>
  <c r="G166" i="18"/>
  <c r="E166" i="18"/>
  <c r="K165" i="18"/>
  <c r="J165" i="18"/>
  <c r="I165" i="18"/>
  <c r="H165" i="18"/>
  <c r="G165" i="18"/>
  <c r="E165" i="18"/>
  <c r="K164" i="18"/>
  <c r="J164" i="18"/>
  <c r="I164" i="18"/>
  <c r="H164" i="18"/>
  <c r="G164" i="18"/>
  <c r="E164" i="18"/>
  <c r="K163" i="18"/>
  <c r="J163" i="18"/>
  <c r="I163" i="18"/>
  <c r="H163" i="18"/>
  <c r="G163" i="18"/>
  <c r="E163" i="18"/>
  <c r="K162" i="18"/>
  <c r="J162" i="18"/>
  <c r="I162" i="18"/>
  <c r="H162" i="18"/>
  <c r="G162" i="18"/>
  <c r="E162" i="18"/>
  <c r="K161" i="18"/>
  <c r="J161" i="18"/>
  <c r="I161" i="18"/>
  <c r="H161" i="18"/>
  <c r="G161" i="18"/>
  <c r="E161" i="18"/>
  <c r="K160" i="18"/>
  <c r="J160" i="18"/>
  <c r="I160" i="18"/>
  <c r="H160" i="18"/>
  <c r="G160" i="18"/>
  <c r="E160" i="18"/>
  <c r="K159" i="18"/>
  <c r="J159" i="18"/>
  <c r="I159" i="18"/>
  <c r="H159" i="18"/>
  <c r="G159" i="18"/>
  <c r="E159" i="18"/>
  <c r="K158" i="18"/>
  <c r="J158" i="18"/>
  <c r="I158" i="18"/>
  <c r="H158" i="18"/>
  <c r="G158" i="18"/>
  <c r="E158" i="18"/>
  <c r="K157" i="18"/>
  <c r="J157" i="18"/>
  <c r="I157" i="18"/>
  <c r="H157" i="18"/>
  <c r="G157" i="18"/>
  <c r="E157" i="18"/>
  <c r="K156" i="18"/>
  <c r="J156" i="18"/>
  <c r="I156" i="18"/>
  <c r="H156" i="18"/>
  <c r="G156" i="18"/>
  <c r="E156" i="18"/>
  <c r="K155" i="18"/>
  <c r="J155" i="18"/>
  <c r="I155" i="18"/>
  <c r="H155" i="18"/>
  <c r="G155" i="18"/>
  <c r="E155" i="18"/>
  <c r="K154" i="18"/>
  <c r="J154" i="18"/>
  <c r="I154" i="18"/>
  <c r="H154" i="18"/>
  <c r="G154" i="18"/>
  <c r="E154" i="18"/>
  <c r="K153" i="18"/>
  <c r="J153" i="18"/>
  <c r="I153" i="18"/>
  <c r="H153" i="18"/>
  <c r="G153" i="18"/>
  <c r="E153" i="18"/>
  <c r="K152" i="18"/>
  <c r="J152" i="18"/>
  <c r="I152" i="18"/>
  <c r="H152" i="18"/>
  <c r="G152" i="18"/>
  <c r="E152" i="18"/>
  <c r="K151" i="18"/>
  <c r="J151" i="18"/>
  <c r="I151" i="18"/>
  <c r="H151" i="18"/>
  <c r="G151" i="18"/>
  <c r="E151" i="18"/>
  <c r="K150" i="18"/>
  <c r="J150" i="18"/>
  <c r="I150" i="18"/>
  <c r="H150" i="18"/>
  <c r="G150" i="18"/>
  <c r="E150" i="18"/>
  <c r="K149" i="18"/>
  <c r="J149" i="18"/>
  <c r="I149" i="18"/>
  <c r="H149" i="18"/>
  <c r="G149" i="18"/>
  <c r="E149" i="18"/>
  <c r="K148" i="18"/>
  <c r="J148" i="18"/>
  <c r="I148" i="18"/>
  <c r="H148" i="18"/>
  <c r="G148" i="18"/>
  <c r="E148" i="18"/>
  <c r="K147" i="18"/>
  <c r="J147" i="18"/>
  <c r="I147" i="18"/>
  <c r="H147" i="18"/>
  <c r="G147" i="18"/>
  <c r="E147" i="18"/>
  <c r="K146" i="18"/>
  <c r="J146" i="18"/>
  <c r="I146" i="18"/>
  <c r="H146" i="18"/>
  <c r="G146" i="18"/>
  <c r="E146" i="18"/>
  <c r="K145" i="18"/>
  <c r="J145" i="18"/>
  <c r="I145" i="18"/>
  <c r="H145" i="18"/>
  <c r="G145" i="18"/>
  <c r="E145" i="18"/>
  <c r="K144" i="18"/>
  <c r="J144" i="18"/>
  <c r="I144" i="18"/>
  <c r="H144" i="18"/>
  <c r="G144" i="18"/>
  <c r="E144" i="18"/>
  <c r="K143" i="18"/>
  <c r="J143" i="18"/>
  <c r="I143" i="18"/>
  <c r="H143" i="18"/>
  <c r="G143" i="18"/>
  <c r="E143" i="18"/>
  <c r="K142" i="18"/>
  <c r="J142" i="18"/>
  <c r="I142" i="18"/>
  <c r="H142" i="18"/>
  <c r="G142" i="18"/>
  <c r="E142" i="18"/>
  <c r="K141" i="18"/>
  <c r="J141" i="18"/>
  <c r="I141" i="18"/>
  <c r="H141" i="18"/>
  <c r="G141" i="18"/>
  <c r="E141" i="18"/>
  <c r="K140" i="18"/>
  <c r="J140" i="18"/>
  <c r="I140" i="18"/>
  <c r="H140" i="18"/>
  <c r="G140" i="18"/>
  <c r="E140" i="18"/>
  <c r="K139" i="18"/>
  <c r="J139" i="18"/>
  <c r="I139" i="18"/>
  <c r="H139" i="18"/>
  <c r="G139" i="18"/>
  <c r="E139" i="18"/>
  <c r="K138" i="18"/>
  <c r="J138" i="18"/>
  <c r="I138" i="18"/>
  <c r="H138" i="18"/>
  <c r="G138" i="18"/>
  <c r="E138" i="18"/>
  <c r="K137" i="18"/>
  <c r="J137" i="18"/>
  <c r="I137" i="18"/>
  <c r="H137" i="18"/>
  <c r="G137" i="18"/>
  <c r="E137" i="18"/>
  <c r="K136" i="18"/>
  <c r="J136" i="18"/>
  <c r="I136" i="18"/>
  <c r="H136" i="18"/>
  <c r="G136" i="18"/>
  <c r="E136" i="18"/>
  <c r="K135" i="18"/>
  <c r="J135" i="18"/>
  <c r="I135" i="18"/>
  <c r="H135" i="18"/>
  <c r="G135" i="18"/>
  <c r="E135" i="18"/>
  <c r="K134" i="18"/>
  <c r="J134" i="18"/>
  <c r="I134" i="18"/>
  <c r="H134" i="18"/>
  <c r="G134" i="18"/>
  <c r="E134" i="18"/>
  <c r="K133" i="18"/>
  <c r="J133" i="18"/>
  <c r="I133" i="18"/>
  <c r="H133" i="18"/>
  <c r="G133" i="18"/>
  <c r="E133" i="18"/>
  <c r="K132" i="18"/>
  <c r="J132" i="18"/>
  <c r="I132" i="18"/>
  <c r="H132" i="18"/>
  <c r="G132" i="18"/>
  <c r="E132" i="18"/>
  <c r="K131" i="18"/>
  <c r="J131" i="18"/>
  <c r="I131" i="18"/>
  <c r="H131" i="18"/>
  <c r="G131" i="18"/>
  <c r="E131" i="18"/>
  <c r="K130" i="18"/>
  <c r="J130" i="18"/>
  <c r="I130" i="18"/>
  <c r="H130" i="18"/>
  <c r="G130" i="18"/>
  <c r="E130" i="18"/>
  <c r="K129" i="18"/>
  <c r="J129" i="18"/>
  <c r="I129" i="18"/>
  <c r="H129" i="18"/>
  <c r="G129" i="18"/>
  <c r="E129" i="18"/>
  <c r="K128" i="18"/>
  <c r="J128" i="18"/>
  <c r="I128" i="18"/>
  <c r="H128" i="18"/>
  <c r="G128" i="18"/>
  <c r="E128" i="18"/>
  <c r="K127" i="18"/>
  <c r="J127" i="18"/>
  <c r="I127" i="18"/>
  <c r="H127" i="18"/>
  <c r="G127" i="18"/>
  <c r="E127" i="18"/>
  <c r="K126" i="18"/>
  <c r="J126" i="18"/>
  <c r="I126" i="18"/>
  <c r="H126" i="18"/>
  <c r="G126" i="18"/>
  <c r="E126" i="18"/>
  <c r="K125" i="18"/>
  <c r="J125" i="18"/>
  <c r="I125" i="18"/>
  <c r="H125" i="18"/>
  <c r="G125" i="18"/>
  <c r="E125" i="18"/>
  <c r="K124" i="18"/>
  <c r="J124" i="18"/>
  <c r="I124" i="18"/>
  <c r="H124" i="18"/>
  <c r="G124" i="18"/>
  <c r="E124" i="18"/>
  <c r="K123" i="18"/>
  <c r="J123" i="18"/>
  <c r="I123" i="18"/>
  <c r="H123" i="18"/>
  <c r="G123" i="18"/>
  <c r="E123" i="18"/>
  <c r="K122" i="18"/>
  <c r="J122" i="18"/>
  <c r="I122" i="18"/>
  <c r="H122" i="18"/>
  <c r="G122" i="18"/>
  <c r="E122" i="18"/>
  <c r="K121" i="18"/>
  <c r="J121" i="18"/>
  <c r="I121" i="18"/>
  <c r="H121" i="18"/>
  <c r="G121" i="18"/>
  <c r="E121" i="18"/>
  <c r="K120" i="18"/>
  <c r="J120" i="18"/>
  <c r="I120" i="18"/>
  <c r="H120" i="18"/>
  <c r="G120" i="18"/>
  <c r="E120" i="18"/>
  <c r="K119" i="18"/>
  <c r="J119" i="18"/>
  <c r="I119" i="18"/>
  <c r="H119" i="18"/>
  <c r="G119" i="18"/>
  <c r="E119" i="18"/>
  <c r="K118" i="18"/>
  <c r="J118" i="18"/>
  <c r="I118" i="18"/>
  <c r="H118" i="18"/>
  <c r="G118" i="18"/>
  <c r="E118" i="18"/>
  <c r="K117" i="18"/>
  <c r="J117" i="18"/>
  <c r="I117" i="18"/>
  <c r="H117" i="18"/>
  <c r="G117" i="18"/>
  <c r="E117" i="18"/>
  <c r="K116" i="18"/>
  <c r="J116" i="18"/>
  <c r="I116" i="18"/>
  <c r="H116" i="18"/>
  <c r="G116" i="18"/>
  <c r="E116" i="18"/>
  <c r="K115" i="18"/>
  <c r="J115" i="18"/>
  <c r="I115" i="18"/>
  <c r="H115" i="18"/>
  <c r="G115" i="18"/>
  <c r="E115" i="18"/>
  <c r="K114" i="18"/>
  <c r="J114" i="18"/>
  <c r="I114" i="18"/>
  <c r="H114" i="18"/>
  <c r="G114" i="18"/>
  <c r="E114" i="18"/>
  <c r="K113" i="18"/>
  <c r="J113" i="18"/>
  <c r="I113" i="18"/>
  <c r="H113" i="18"/>
  <c r="G113" i="18"/>
  <c r="E113" i="18"/>
  <c r="K112" i="18"/>
  <c r="J112" i="18"/>
  <c r="I112" i="18"/>
  <c r="H112" i="18"/>
  <c r="G112" i="18"/>
  <c r="E112" i="18"/>
  <c r="K111" i="18"/>
  <c r="J111" i="18"/>
  <c r="I111" i="18"/>
  <c r="H111" i="18"/>
  <c r="G111" i="18"/>
  <c r="E111" i="18"/>
  <c r="K110" i="18"/>
  <c r="J110" i="18"/>
  <c r="I110" i="18"/>
  <c r="H110" i="18"/>
  <c r="G110" i="18"/>
  <c r="E110" i="18"/>
  <c r="K109" i="18"/>
  <c r="J109" i="18"/>
  <c r="I109" i="18"/>
  <c r="H109" i="18"/>
  <c r="G109" i="18"/>
  <c r="E109" i="18"/>
  <c r="K108" i="18"/>
  <c r="J108" i="18"/>
  <c r="I108" i="18"/>
  <c r="H108" i="18"/>
  <c r="G108" i="18"/>
  <c r="E108" i="18"/>
  <c r="K107" i="18"/>
  <c r="J107" i="18"/>
  <c r="I107" i="18"/>
  <c r="H107" i="18"/>
  <c r="G107" i="18"/>
  <c r="E107" i="18"/>
  <c r="K106" i="18"/>
  <c r="J106" i="18"/>
  <c r="I106" i="18"/>
  <c r="H106" i="18"/>
  <c r="G106" i="18"/>
  <c r="E106" i="18"/>
  <c r="K105" i="18"/>
  <c r="J105" i="18"/>
  <c r="I105" i="18"/>
  <c r="H105" i="18"/>
  <c r="G105" i="18"/>
  <c r="E105" i="18"/>
  <c r="K104" i="18"/>
  <c r="J104" i="18"/>
  <c r="I104" i="18"/>
  <c r="H104" i="18"/>
  <c r="G104" i="18"/>
  <c r="E104" i="18"/>
  <c r="K103" i="18"/>
  <c r="J103" i="18"/>
  <c r="I103" i="18"/>
  <c r="H103" i="18"/>
  <c r="G103" i="18"/>
  <c r="E103" i="18"/>
  <c r="K102" i="18"/>
  <c r="J102" i="18"/>
  <c r="I102" i="18"/>
  <c r="H102" i="18"/>
  <c r="G102" i="18"/>
  <c r="E102" i="18"/>
  <c r="K101" i="18"/>
  <c r="J101" i="18"/>
  <c r="I101" i="18"/>
  <c r="H101" i="18"/>
  <c r="G101" i="18"/>
  <c r="E101" i="18"/>
  <c r="K100" i="18"/>
  <c r="J100" i="18"/>
  <c r="I100" i="18"/>
  <c r="H100" i="18"/>
  <c r="G100" i="18"/>
  <c r="E100" i="18"/>
  <c r="K99" i="18"/>
  <c r="J99" i="18"/>
  <c r="I99" i="18"/>
  <c r="H99" i="18"/>
  <c r="G99" i="18"/>
  <c r="E99" i="18"/>
  <c r="K98" i="18"/>
  <c r="J98" i="18"/>
  <c r="I98" i="18"/>
  <c r="H98" i="18"/>
  <c r="G98" i="18"/>
  <c r="E98" i="18"/>
  <c r="K97" i="18"/>
  <c r="J97" i="18"/>
  <c r="I97" i="18"/>
  <c r="H97" i="18"/>
  <c r="G97" i="18"/>
  <c r="E97" i="18"/>
  <c r="K96" i="18"/>
  <c r="J96" i="18"/>
  <c r="I96" i="18"/>
  <c r="H96" i="18"/>
  <c r="G96" i="18"/>
  <c r="E96" i="18"/>
  <c r="K95" i="18"/>
  <c r="J95" i="18"/>
  <c r="I95" i="18"/>
  <c r="H95" i="18"/>
  <c r="G95" i="18"/>
  <c r="E95" i="18"/>
  <c r="K94" i="18"/>
  <c r="J94" i="18"/>
  <c r="I94" i="18"/>
  <c r="H94" i="18"/>
  <c r="G94" i="18"/>
  <c r="E94" i="18"/>
  <c r="K93" i="18"/>
  <c r="J93" i="18"/>
  <c r="I93" i="18"/>
  <c r="H93" i="18"/>
  <c r="G93" i="18"/>
  <c r="E93" i="18"/>
  <c r="K92" i="18"/>
  <c r="J92" i="18"/>
  <c r="I92" i="18"/>
  <c r="H92" i="18"/>
  <c r="G92" i="18"/>
  <c r="E92" i="18"/>
  <c r="K91" i="18"/>
  <c r="J91" i="18"/>
  <c r="I91" i="18"/>
  <c r="H91" i="18"/>
  <c r="G91" i="18"/>
  <c r="E91" i="18"/>
  <c r="K90" i="18"/>
  <c r="J90" i="18"/>
  <c r="I90" i="18"/>
  <c r="H90" i="18"/>
  <c r="G90" i="18"/>
  <c r="E90" i="18"/>
  <c r="K89" i="18"/>
  <c r="J89" i="18"/>
  <c r="I89" i="18"/>
  <c r="H89" i="18"/>
  <c r="G89" i="18"/>
  <c r="E89" i="18"/>
  <c r="K88" i="18"/>
  <c r="J88" i="18"/>
  <c r="I88" i="18"/>
  <c r="H88" i="18"/>
  <c r="G88" i="18"/>
  <c r="E88" i="18"/>
  <c r="K87" i="18"/>
  <c r="J87" i="18"/>
  <c r="I87" i="18"/>
  <c r="H87" i="18"/>
  <c r="G87" i="18"/>
  <c r="E87" i="18"/>
  <c r="K86" i="18"/>
  <c r="J86" i="18"/>
  <c r="I86" i="18"/>
  <c r="H86" i="18"/>
  <c r="G86" i="18"/>
  <c r="E86" i="18"/>
  <c r="K85" i="18"/>
  <c r="J85" i="18"/>
  <c r="I85" i="18"/>
  <c r="H85" i="18"/>
  <c r="G85" i="18"/>
  <c r="E85" i="18"/>
  <c r="K84" i="18"/>
  <c r="J84" i="18"/>
  <c r="I84" i="18"/>
  <c r="H84" i="18"/>
  <c r="G84" i="18"/>
  <c r="E84" i="18"/>
  <c r="K83" i="18"/>
  <c r="J83" i="18"/>
  <c r="I83" i="18"/>
  <c r="H83" i="18"/>
  <c r="G83" i="18"/>
  <c r="E83" i="18"/>
  <c r="K82" i="18"/>
  <c r="J82" i="18"/>
  <c r="I82" i="18"/>
  <c r="H82" i="18"/>
  <c r="G82" i="18"/>
  <c r="E82" i="18"/>
  <c r="K81" i="18"/>
  <c r="J81" i="18"/>
  <c r="I81" i="18"/>
  <c r="H81" i="18"/>
  <c r="G81" i="18"/>
  <c r="E81" i="18"/>
  <c r="K80" i="18"/>
  <c r="J80" i="18"/>
  <c r="I80" i="18"/>
  <c r="H80" i="18"/>
  <c r="G80" i="18"/>
  <c r="E80" i="18"/>
  <c r="K79" i="18"/>
  <c r="J79" i="18"/>
  <c r="I79" i="18"/>
  <c r="H79" i="18"/>
  <c r="G79" i="18"/>
  <c r="E79" i="18"/>
  <c r="K78" i="18"/>
  <c r="J78" i="18"/>
  <c r="I78" i="18"/>
  <c r="H78" i="18"/>
  <c r="G78" i="18"/>
  <c r="E78" i="18"/>
  <c r="K77" i="18"/>
  <c r="J77" i="18"/>
  <c r="I77" i="18"/>
  <c r="H77" i="18"/>
  <c r="G77" i="18"/>
  <c r="E77" i="18"/>
  <c r="K76" i="18"/>
  <c r="J76" i="18"/>
  <c r="I76" i="18"/>
  <c r="H76" i="18"/>
  <c r="G76" i="18"/>
  <c r="E76" i="18"/>
  <c r="K75" i="18"/>
  <c r="J75" i="18"/>
  <c r="I75" i="18"/>
  <c r="H75" i="18"/>
  <c r="G75" i="18"/>
  <c r="E75" i="18"/>
  <c r="K74" i="18"/>
  <c r="J74" i="18"/>
  <c r="I74" i="18"/>
  <c r="H74" i="18"/>
  <c r="G74" i="18"/>
  <c r="E74" i="18"/>
  <c r="K73" i="18"/>
  <c r="J73" i="18"/>
  <c r="I73" i="18"/>
  <c r="H73" i="18"/>
  <c r="G73" i="18"/>
  <c r="E73" i="18"/>
  <c r="K72" i="18"/>
  <c r="J72" i="18"/>
  <c r="I72" i="18"/>
  <c r="H72" i="18"/>
  <c r="G72" i="18"/>
  <c r="E72" i="18"/>
  <c r="K71" i="18"/>
  <c r="J71" i="18"/>
  <c r="I71" i="18"/>
  <c r="H71" i="18"/>
  <c r="G71" i="18"/>
  <c r="E71" i="18"/>
  <c r="K70" i="18"/>
  <c r="J70" i="18"/>
  <c r="I70" i="18"/>
  <c r="H70" i="18"/>
  <c r="G70" i="18"/>
  <c r="E70" i="18"/>
  <c r="K69" i="18"/>
  <c r="J69" i="18"/>
  <c r="I69" i="18"/>
  <c r="H69" i="18"/>
  <c r="G69" i="18"/>
  <c r="E69" i="18"/>
  <c r="K68" i="18"/>
  <c r="J68" i="18"/>
  <c r="I68" i="18"/>
  <c r="H68" i="18"/>
  <c r="G68" i="18"/>
  <c r="E68" i="18"/>
  <c r="K67" i="18"/>
  <c r="J67" i="18"/>
  <c r="I67" i="18"/>
  <c r="H67" i="18"/>
  <c r="G67" i="18"/>
  <c r="E67" i="18"/>
  <c r="K66" i="18"/>
  <c r="J66" i="18"/>
  <c r="I66" i="18"/>
  <c r="H66" i="18"/>
  <c r="G66" i="18"/>
  <c r="E66" i="18"/>
  <c r="K65" i="18"/>
  <c r="J65" i="18"/>
  <c r="I65" i="18"/>
  <c r="H65" i="18"/>
  <c r="G65" i="18"/>
  <c r="E65" i="18"/>
  <c r="K64" i="18"/>
  <c r="J64" i="18"/>
  <c r="I64" i="18"/>
  <c r="H64" i="18"/>
  <c r="G64" i="18"/>
  <c r="E64" i="18"/>
  <c r="K63" i="18"/>
  <c r="J63" i="18"/>
  <c r="I63" i="18"/>
  <c r="H63" i="18"/>
  <c r="G63" i="18"/>
  <c r="E63" i="18"/>
  <c r="K62" i="18"/>
  <c r="J62" i="18"/>
  <c r="I62" i="18"/>
  <c r="H62" i="18"/>
  <c r="G62" i="18"/>
  <c r="E62" i="18"/>
  <c r="K61" i="18"/>
  <c r="J61" i="18"/>
  <c r="I61" i="18"/>
  <c r="H61" i="18"/>
  <c r="G61" i="18"/>
  <c r="E61" i="18"/>
  <c r="K60" i="18"/>
  <c r="J60" i="18"/>
  <c r="I60" i="18"/>
  <c r="H60" i="18"/>
  <c r="G60" i="18"/>
  <c r="E60" i="18"/>
  <c r="K59" i="18"/>
  <c r="J59" i="18"/>
  <c r="I59" i="18"/>
  <c r="H59" i="18"/>
  <c r="G59" i="18"/>
  <c r="E59" i="18"/>
  <c r="K58" i="18"/>
  <c r="J58" i="18"/>
  <c r="I58" i="18"/>
  <c r="H58" i="18"/>
  <c r="G58" i="18"/>
  <c r="E58" i="18"/>
  <c r="K57" i="18"/>
  <c r="J57" i="18"/>
  <c r="I57" i="18"/>
  <c r="H57" i="18"/>
  <c r="G57" i="18"/>
  <c r="E57" i="18"/>
  <c r="K56" i="18"/>
  <c r="J56" i="18"/>
  <c r="I56" i="18"/>
  <c r="H56" i="18"/>
  <c r="G56" i="18"/>
  <c r="E56" i="18"/>
  <c r="K55" i="18"/>
  <c r="J55" i="18"/>
  <c r="I55" i="18"/>
  <c r="H55" i="18"/>
  <c r="G55" i="18"/>
  <c r="E55" i="18"/>
  <c r="K54" i="18"/>
  <c r="J54" i="18"/>
  <c r="I54" i="18"/>
  <c r="H54" i="18"/>
  <c r="G54" i="18"/>
  <c r="E54" i="18"/>
  <c r="K53" i="18"/>
  <c r="J53" i="18"/>
  <c r="I53" i="18"/>
  <c r="H53" i="18"/>
  <c r="G53" i="18"/>
  <c r="E53" i="18"/>
  <c r="K52" i="18"/>
  <c r="J52" i="18"/>
  <c r="I52" i="18"/>
  <c r="H52" i="18"/>
  <c r="G52" i="18"/>
  <c r="E52" i="18"/>
  <c r="K51" i="18"/>
  <c r="J51" i="18"/>
  <c r="I51" i="18"/>
  <c r="H51" i="18"/>
  <c r="G51" i="18"/>
  <c r="E51" i="18"/>
  <c r="K50" i="18"/>
  <c r="J50" i="18"/>
  <c r="I50" i="18"/>
  <c r="H50" i="18"/>
  <c r="G50" i="18"/>
  <c r="E50" i="18"/>
  <c r="K49" i="18"/>
  <c r="J49" i="18"/>
  <c r="I49" i="18"/>
  <c r="H49" i="18"/>
  <c r="G49" i="18"/>
  <c r="E49" i="18"/>
  <c r="K48" i="18"/>
  <c r="J48" i="18"/>
  <c r="I48" i="18"/>
  <c r="H48" i="18"/>
  <c r="G48" i="18"/>
  <c r="E48" i="18"/>
  <c r="K47" i="18"/>
  <c r="J47" i="18"/>
  <c r="I47" i="18"/>
  <c r="H47" i="18"/>
  <c r="G47" i="18"/>
  <c r="E47" i="18"/>
  <c r="K46" i="18"/>
  <c r="J46" i="18"/>
  <c r="I46" i="18"/>
  <c r="H46" i="18"/>
  <c r="G46" i="18"/>
  <c r="E46" i="18"/>
  <c r="K45" i="18"/>
  <c r="J45" i="18"/>
  <c r="I45" i="18"/>
  <c r="H45" i="18"/>
  <c r="G45" i="18"/>
  <c r="E45" i="18"/>
  <c r="K44" i="18"/>
  <c r="J44" i="18"/>
  <c r="I44" i="18"/>
  <c r="H44" i="18"/>
  <c r="G44" i="18"/>
  <c r="E44" i="18"/>
  <c r="K43" i="18"/>
  <c r="J43" i="18"/>
  <c r="I43" i="18"/>
  <c r="H43" i="18"/>
  <c r="G43" i="18"/>
  <c r="E43" i="18"/>
  <c r="K42" i="18"/>
  <c r="J42" i="18"/>
  <c r="I42" i="18"/>
  <c r="H42" i="18"/>
  <c r="G42" i="18"/>
  <c r="E42" i="18"/>
  <c r="K41" i="18"/>
  <c r="J41" i="18"/>
  <c r="I41" i="18"/>
  <c r="H41" i="18"/>
  <c r="G41" i="18"/>
  <c r="E41" i="18"/>
  <c r="K40" i="18"/>
  <c r="J40" i="18"/>
  <c r="I40" i="18"/>
  <c r="H40" i="18"/>
  <c r="G40" i="18"/>
  <c r="E40" i="18"/>
  <c r="K39" i="18"/>
  <c r="J39" i="18"/>
  <c r="I39" i="18"/>
  <c r="H39" i="18"/>
  <c r="G39" i="18"/>
  <c r="E39" i="18"/>
  <c r="K38" i="18"/>
  <c r="J38" i="18"/>
  <c r="I38" i="18"/>
  <c r="H38" i="18"/>
  <c r="G38" i="18"/>
  <c r="E38" i="18"/>
  <c r="K37" i="18"/>
  <c r="J37" i="18"/>
  <c r="I37" i="18"/>
  <c r="H37" i="18"/>
  <c r="G37" i="18"/>
  <c r="E37" i="18"/>
  <c r="K36" i="18"/>
  <c r="J36" i="18"/>
  <c r="I36" i="18"/>
  <c r="H36" i="18"/>
  <c r="G36" i="18"/>
  <c r="E36" i="18"/>
  <c r="K35" i="18"/>
  <c r="J35" i="18"/>
  <c r="I35" i="18"/>
  <c r="H35" i="18"/>
  <c r="G35" i="18"/>
  <c r="E35" i="18"/>
  <c r="K34" i="18"/>
  <c r="J34" i="18"/>
  <c r="I34" i="18"/>
  <c r="H34" i="18"/>
  <c r="G34" i="18"/>
  <c r="E34" i="18"/>
  <c r="K33" i="18"/>
  <c r="J33" i="18"/>
  <c r="I33" i="18"/>
  <c r="H33" i="18"/>
  <c r="G33" i="18"/>
  <c r="E33" i="18"/>
  <c r="K32" i="18"/>
  <c r="J32" i="18"/>
  <c r="I32" i="18"/>
  <c r="H32" i="18"/>
  <c r="G32" i="18"/>
  <c r="E32" i="18"/>
  <c r="K31" i="18"/>
  <c r="J31" i="18"/>
  <c r="I31" i="18"/>
  <c r="H31" i="18"/>
  <c r="G31" i="18"/>
  <c r="E31" i="18"/>
  <c r="K30" i="18"/>
  <c r="J30" i="18"/>
  <c r="I30" i="18"/>
  <c r="H30" i="18"/>
  <c r="G30" i="18"/>
  <c r="E30" i="18"/>
  <c r="K29" i="18"/>
  <c r="J29" i="18"/>
  <c r="I29" i="18"/>
  <c r="H29" i="18"/>
  <c r="G29" i="18"/>
  <c r="E29" i="18"/>
  <c r="K28" i="18"/>
  <c r="J28" i="18"/>
  <c r="I28" i="18"/>
  <c r="H28" i="18"/>
  <c r="G28" i="18"/>
  <c r="E28" i="18"/>
  <c r="K27" i="18"/>
  <c r="J27" i="18"/>
  <c r="I27" i="18"/>
  <c r="H27" i="18"/>
  <c r="G27" i="18"/>
  <c r="E27" i="18"/>
  <c r="K26" i="18"/>
  <c r="J26" i="18"/>
  <c r="I26" i="18"/>
  <c r="H26" i="18"/>
  <c r="G26" i="18"/>
  <c r="E26" i="18"/>
  <c r="K25" i="18"/>
  <c r="J25" i="18"/>
  <c r="I25" i="18"/>
  <c r="H25" i="18"/>
  <c r="G25" i="18"/>
  <c r="E25" i="18"/>
  <c r="K24" i="18"/>
  <c r="J24" i="18"/>
  <c r="I24" i="18"/>
  <c r="H24" i="18"/>
  <c r="G24" i="18"/>
  <c r="E24" i="18"/>
  <c r="K23" i="18"/>
  <c r="J23" i="18"/>
  <c r="I23" i="18"/>
  <c r="H23" i="18"/>
  <c r="G23" i="18"/>
  <c r="E23" i="18"/>
  <c r="K22" i="18"/>
  <c r="J22" i="18"/>
  <c r="I22" i="18"/>
  <c r="H22" i="18"/>
  <c r="G22" i="18"/>
  <c r="E22" i="18"/>
  <c r="K21" i="18"/>
  <c r="J21" i="18"/>
  <c r="I21" i="18"/>
  <c r="H21" i="18"/>
  <c r="G21" i="18"/>
  <c r="E21" i="18"/>
  <c r="K20" i="18"/>
  <c r="J20" i="18"/>
  <c r="I20" i="18"/>
  <c r="H20" i="18"/>
  <c r="G20" i="18"/>
  <c r="E20" i="18"/>
  <c r="K19" i="18"/>
  <c r="J19" i="18"/>
  <c r="I19" i="18"/>
  <c r="H19" i="18"/>
  <c r="G19" i="18"/>
  <c r="E19" i="18"/>
  <c r="K18" i="18"/>
  <c r="J18" i="18"/>
  <c r="I18" i="18"/>
  <c r="H18" i="18"/>
  <c r="G18" i="18"/>
  <c r="E18" i="18"/>
  <c r="K17" i="18"/>
  <c r="J17" i="18"/>
  <c r="I17" i="18"/>
  <c r="H17" i="18"/>
  <c r="G17" i="18"/>
  <c r="E17" i="18"/>
  <c r="K16" i="18"/>
  <c r="J16" i="18"/>
  <c r="I16" i="18"/>
  <c r="H16" i="18"/>
  <c r="G16" i="18"/>
  <c r="E16" i="18"/>
  <c r="K15" i="18"/>
  <c r="J15" i="18"/>
  <c r="I15" i="18"/>
  <c r="H15" i="18"/>
  <c r="G15" i="18"/>
  <c r="E15" i="18"/>
  <c r="K14" i="18"/>
  <c r="J14" i="18"/>
  <c r="I14" i="18"/>
  <c r="H14" i="18"/>
  <c r="G14" i="18"/>
  <c r="E14" i="18"/>
  <c r="K13" i="18"/>
  <c r="J13" i="18"/>
  <c r="I13" i="18"/>
  <c r="H13" i="18"/>
  <c r="G13" i="18"/>
  <c r="E13" i="18"/>
  <c r="K12" i="18"/>
  <c r="J12" i="18"/>
  <c r="I12" i="18"/>
  <c r="H12" i="18"/>
  <c r="G12" i="18"/>
  <c r="E12" i="18"/>
  <c r="K11" i="18"/>
  <c r="J11" i="18"/>
  <c r="I11" i="18"/>
  <c r="H11" i="18"/>
  <c r="G11" i="18"/>
  <c r="E11" i="18"/>
  <c r="K10" i="18"/>
  <c r="J10" i="18"/>
  <c r="I10" i="18"/>
  <c r="H10" i="18"/>
  <c r="G10" i="18"/>
  <c r="E10" i="18"/>
  <c r="K9" i="18"/>
  <c r="J9" i="18"/>
  <c r="I9" i="18"/>
  <c r="H9" i="18"/>
  <c r="G9" i="18"/>
  <c r="E9" i="18"/>
  <c r="K8" i="18"/>
  <c r="J8" i="18"/>
  <c r="I8" i="18"/>
  <c r="H8" i="18"/>
  <c r="G8" i="18"/>
  <c r="E8" i="18"/>
  <c r="K7" i="18"/>
  <c r="J7" i="18"/>
  <c r="I7" i="18"/>
  <c r="H7" i="18"/>
  <c r="G7" i="18"/>
  <c r="E7" i="18"/>
  <c r="K6" i="18"/>
  <c r="J6" i="18"/>
  <c r="I6" i="18"/>
  <c r="H6" i="18"/>
  <c r="G6" i="18"/>
  <c r="E6" i="18"/>
  <c r="K5" i="18"/>
  <c r="J5" i="18"/>
  <c r="I5" i="18"/>
  <c r="H5" i="18"/>
  <c r="G5" i="18"/>
  <c r="E5" i="18"/>
  <c r="K4" i="18"/>
  <c r="J4" i="18"/>
  <c r="I4" i="18"/>
  <c r="H4" i="18"/>
  <c r="G4" i="18"/>
  <c r="E4" i="18"/>
  <c r="K3" i="18"/>
  <c r="J3" i="18"/>
  <c r="I3" i="18"/>
  <c r="H3" i="18"/>
  <c r="G3" i="18"/>
  <c r="E3" i="18"/>
  <c r="K2" i="18"/>
  <c r="J2" i="18"/>
  <c r="I2" i="18"/>
  <c r="H2" i="18"/>
  <c r="G2" i="18"/>
  <c r="E2" i="18"/>
  <c r="L1" i="38" l="1"/>
  <c r="M1" i="38"/>
  <c r="X31" i="24"/>
  <c r="W1" i="24"/>
  <c r="Z1" i="24"/>
  <c r="U1" i="24"/>
  <c r="V1" i="24"/>
  <c r="N23" i="38"/>
  <c r="N1" i="38" s="1"/>
  <c r="Y31" i="24" l="1"/>
  <c r="Y1" i="24" s="1"/>
  <c r="X1" i="24"/>
  <c r="O23" i="38"/>
  <c r="O1" i="38" s="1"/>
  <c r="P23" i="38" l="1"/>
  <c r="P1" i="38" s="1"/>
  <c r="Q23" i="38" l="1"/>
  <c r="Q1" i="3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Melissa Mesén Trejos</author>
  </authors>
  <commentList>
    <comment ref="J236" authorId="0" shapeId="0" xr:uid="{3D7D11F6-7268-4CA3-98FB-36B71C9D20C8}">
      <text>
        <r>
          <rPr>
            <b/>
            <sz val="9"/>
            <color indexed="81"/>
            <rFont val="Tahoma"/>
            <family val="2"/>
          </rPr>
          <t>Melissa Mesén Trejos:</t>
        </r>
        <r>
          <rPr>
            <sz val="9"/>
            <color indexed="81"/>
            <rFont val="Tahoma"/>
            <family val="2"/>
          </rPr>
          <t xml:space="preserve">
Según taller de Corte :  Que al finalizar el 2030, se hayan mejorado los procesos de compras en la institución mediante un plan de trabajo.</t>
        </r>
      </text>
    </comment>
    <comment ref="J241" authorId="0" shapeId="0" xr:uid="{A5E0EAEA-D863-4551-B865-E72736C9BCA0}">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J242" authorId="0" shapeId="0" xr:uid="{D5CCEC9C-6CC8-4234-B5AB-FBE6D83118C2}">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J243" authorId="0" shapeId="0" xr:uid="{BBD0EE06-8A90-4DA1-B996-D582EA148ECA}">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J244" authorId="0" shapeId="0" xr:uid="{A2585968-AC1D-4E53-A7CC-F0DF90788962}">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J347" authorId="0" shapeId="0" xr:uid="{8A026294-4DA6-41E5-9ACD-3146EFE88094}">
      <text>
        <r>
          <rPr>
            <b/>
            <sz val="9"/>
            <color indexed="81"/>
            <rFont val="Tahoma"/>
            <family val="2"/>
          </rPr>
          <t>Melissa Mesén Trejos:</t>
        </r>
        <r>
          <rPr>
            <sz val="9"/>
            <color indexed="81"/>
            <rFont val="Tahoma"/>
            <family val="2"/>
          </rPr>
          <t xml:space="preserve">
Según taller de Corte Que al finalizar el 2030, se haya realizado la ejecución presupuestaria de manera optima según los lineamientos presupuestarios</t>
        </r>
      </text>
    </comment>
    <comment ref="J431" authorId="0" shapeId="0" xr:uid="{9CC5E048-3499-461B-A24F-51D4789E6D05}">
      <text>
        <r>
          <rPr>
            <b/>
            <sz val="9"/>
            <color indexed="81"/>
            <rFont val="Tahoma"/>
            <family val="2"/>
          </rPr>
          <t>Melissa Mesén Trejos:</t>
        </r>
        <r>
          <rPr>
            <sz val="9"/>
            <color indexed="81"/>
            <rFont val="Tahoma"/>
            <family val="2"/>
          </rPr>
          <t xml:space="preserve">
Este proyecto consiste en un analisis de las zonas criminales y un modelo de seguridad.</t>
        </r>
      </text>
    </comment>
    <comment ref="J436" authorId="0" shapeId="0" xr:uid="{4EDACE84-8A21-40FE-8AAB-B83D0F37C5E8}">
      <text>
        <r>
          <rPr>
            <b/>
            <sz val="9"/>
            <color indexed="81"/>
            <rFont val="Tahoma"/>
            <family val="2"/>
          </rPr>
          <t>Melissa Mesén Trejos:
Se tiene en presupuesto para 2025, 2 mil 400 milllones para ejectuarlo.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tc={EAFC8AF8-99D2-40C4-980F-D6261A73FCDC}</author>
  </authors>
  <commentList>
    <comment ref="B35" authorId="0" shapeId="0" xr:uid="{EAFC8AF8-99D2-40C4-980F-D6261A73FCDC}">
      <text>
        <t>[Comentario encadenado]
Su versión de Excel le permite leer este comentario encadenado; sin embargo, las ediciones que se apliquen se quitarán si el archivo se abre en una versión más reciente de Excel. Más información: https://go.microsoft.com/fwlink/?linkid=870924
Comentario:
    Que al finalizar el 2024, se haya implementado el proyecto sobre el modelo de mejora integral del proceso penal.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Melissa Mesén Trejos</author>
    <author>tc={DC275985-DFC0-49FE-B72D-D945FAED4470}</author>
    <author>Allan Pow Hing Cordero</author>
  </authors>
  <commentList>
    <comment ref="C2" authorId="0" shapeId="0" xr:uid="{9853B814-98EC-4429-8465-0FCC61C77C2F}">
      <text>
        <r>
          <rPr>
            <b/>
            <sz val="9"/>
            <color indexed="81"/>
            <rFont val="Tahoma"/>
            <family val="2"/>
          </rPr>
          <t>Se refiere a donde nació el elemento estrátegico.</t>
        </r>
      </text>
    </comment>
    <comment ref="L2" authorId="0" shapeId="0" xr:uid="{36C8C7BD-7E3B-4E59-82C5-929E9746F127}">
      <text>
        <r>
          <rPr>
            <b/>
            <sz val="9"/>
            <color indexed="81"/>
            <rFont val="Tahoma"/>
            <family val="2"/>
          </rPr>
          <t>Definición</t>
        </r>
        <r>
          <rPr>
            <sz val="9"/>
            <color indexed="81"/>
            <rFont val="Tahoma"/>
            <family val="2"/>
          </rPr>
          <t xml:space="preserve">
</t>
        </r>
      </text>
    </comment>
    <comment ref="M2" authorId="0" shapeId="0" xr:uid="{B3E89F18-9F54-4C48-BB93-18792D7B2DF3}">
      <text>
        <r>
          <rPr>
            <b/>
            <sz val="9"/>
            <color indexed="81"/>
            <rFont val="Tahoma"/>
            <family val="2"/>
          </rPr>
          <t>Definición</t>
        </r>
        <r>
          <rPr>
            <sz val="9"/>
            <color indexed="81"/>
            <rFont val="Tahoma"/>
            <family val="2"/>
          </rPr>
          <t xml:space="preserve">
</t>
        </r>
      </text>
    </comment>
    <comment ref="N2" authorId="0" shapeId="0" xr:uid="{25AD5762-21E1-46B6-BFE5-3005C2A8339A}">
      <text>
        <r>
          <rPr>
            <b/>
            <sz val="9"/>
            <color indexed="81"/>
            <rFont val="Tahoma"/>
            <family val="2"/>
          </rPr>
          <t>Definición</t>
        </r>
      </text>
    </comment>
    <comment ref="U2" authorId="0" shapeId="0" xr:uid="{AF79AA3E-AD4B-454A-8082-DCC2A19F8BA2}">
      <text>
        <r>
          <rPr>
            <b/>
            <sz val="9"/>
            <color indexed="81"/>
            <rFont val="Tahoma"/>
            <family val="2"/>
          </rPr>
          <t>Melissa Mesén Trejos:</t>
        </r>
        <r>
          <rPr>
            <sz val="9"/>
            <color indexed="81"/>
            <rFont val="Tahoma"/>
            <family val="2"/>
          </rPr>
          <t xml:space="preserve">
El campo es abierto</t>
        </r>
      </text>
    </comment>
    <comment ref="AH2" authorId="0" shapeId="0" xr:uid="{7732CC84-0334-44C1-B7CB-F0E40D428D2A}">
      <text>
        <r>
          <rPr>
            <b/>
            <sz val="9"/>
            <color indexed="81"/>
            <rFont val="Tahoma"/>
            <family val="2"/>
          </rPr>
          <t>PENDIENTE</t>
        </r>
      </text>
    </comment>
    <comment ref="W15" authorId="0" shapeId="0" xr:uid="{F60FA6E0-FEBC-406A-A423-3AD4405823EB}">
      <text>
        <r>
          <rPr>
            <b/>
            <sz val="9"/>
            <color indexed="81"/>
            <rFont val="Tahoma"/>
            <family val="2"/>
          </rPr>
          <t>Valor al 2030: 10% de la población fiscal (120 personas)</t>
        </r>
      </text>
    </comment>
    <comment ref="W16" authorId="0" shapeId="0" xr:uid="{3435FC6F-2512-4307-8631-6192DAACB37F}">
      <text>
        <r>
          <rPr>
            <b/>
            <sz val="9"/>
            <color indexed="81"/>
            <rFont val="Tahoma"/>
            <family val="2"/>
          </rPr>
          <t>Valor al 2030: 10% de la población fiscal (120 personas)</t>
        </r>
      </text>
    </comment>
    <comment ref="W17" authorId="0" shapeId="0" xr:uid="{8787648C-FB84-48D3-849D-441160C60F4E}">
      <text>
        <r>
          <rPr>
            <b/>
            <sz val="9"/>
            <color indexed="81"/>
            <rFont val="Tahoma"/>
            <family val="2"/>
          </rPr>
          <t>Valor al 2030: 10% de la población fiscal (120 personas)</t>
        </r>
      </text>
    </comment>
    <comment ref="W18" authorId="0" shapeId="0" xr:uid="{05476C09-0133-4C41-B29B-8EBD40645975}">
      <text>
        <r>
          <rPr>
            <b/>
            <sz val="9"/>
            <color indexed="81"/>
            <rFont val="Tahoma"/>
            <family val="2"/>
          </rPr>
          <t>Valor al 2030: 10% de la población fiscal (120 personas)</t>
        </r>
      </text>
    </comment>
    <comment ref="AT62" authorId="1" shapeId="0" xr:uid="{DC275985-DFC0-49FE-B72D-D945FAED447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La versión 10.0 fue un ajuste en la línea base de la materia agraria en segunda instancia donde se modificó el valor, dado que obedeció a un error material, modificando su valor de 1605 a 1065.  Ver la versión 5.0,10.0
</t>
      </text>
    </comment>
    <comment ref="W81" authorId="2" shapeId="0" xr:uid="{275B25F8-932F-416B-BA3F-400FDC5C58F0}">
      <text>
        <r>
          <rPr>
            <sz val="9"/>
            <color indexed="81"/>
            <rFont val="Tahoma"/>
            <family val="2"/>
          </rPr>
          <t>La meta anual del 1% es aplicable en el tanto, la Defensa Pública impulse la aplicación de las medidas alternas.</t>
        </r>
      </text>
    </comment>
    <comment ref="AT99" authorId="0" shapeId="0" xr:uid="{31CA9F9E-E293-4A8E-AD50-0A8DB1F2FAFE}">
      <text>
        <r>
          <rPr>
            <b/>
            <sz val="9"/>
            <color indexed="81"/>
            <rFont val="Tahoma"/>
            <family val="2"/>
          </rPr>
          <t>Melissa Mesén Trejos:</t>
        </r>
        <r>
          <rPr>
            <sz val="9"/>
            <color indexed="81"/>
            <rFont val="Tahoma"/>
            <family val="2"/>
          </rPr>
          <t xml:space="preserve">
el proyecto concluye  por lo que se puede abordar por medio de PAO en la implementación de Politica
</t>
        </r>
      </text>
    </comment>
    <comment ref="W158" authorId="0" shapeId="0" xr:uid="{FC26F76F-8913-4429-A7DB-14E087B7E8C3}">
      <text>
        <r>
          <rPr>
            <b/>
            <sz val="9"/>
            <color indexed="81"/>
            <rFont val="Tahoma"/>
            <family val="2"/>
          </rPr>
          <t xml:space="preserve">
40 RENDICIONES DE CUENTAS- 8 POR AÑO</t>
        </r>
      </text>
    </comment>
    <comment ref="AT312" authorId="0" shapeId="0" xr:uid="{2C372511-C109-4932-B117-7A78A92887FB}">
      <text>
        <r>
          <rPr>
            <b/>
            <sz val="9"/>
            <color indexed="81"/>
            <rFont val="Tahoma"/>
            <family val="2"/>
          </rPr>
          <t>NUEVO PROYECTO PARA 2025 IMPLEMENTACION DEL MODELO QUE TERMINA EN 2024</t>
        </r>
      </text>
    </comment>
    <comment ref="R336" authorId="0" shapeId="0" xr:uid="{79DF144D-3D65-46E6-BB19-3686B6826F4F}">
      <text>
        <r>
          <rPr>
            <b/>
            <sz val="9"/>
            <color indexed="81"/>
            <rFont val="Tahoma"/>
            <family val="2"/>
          </rPr>
          <t>Melissa Mesén Trejos:</t>
        </r>
        <r>
          <rPr>
            <sz val="9"/>
            <color indexed="81"/>
            <rFont val="Tahoma"/>
            <family val="2"/>
          </rPr>
          <t xml:space="preserve">
Según taller de Corte :  Que al finalizar el 2030, se hayan mejorado los procesos de compras en la institución mediante un plan de trabajo.</t>
        </r>
      </text>
    </comment>
    <comment ref="R341" authorId="0" shapeId="0" xr:uid="{1F7BE9F0-3F42-443D-9024-EE62D7118679}">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R342" authorId="0" shapeId="0" xr:uid="{00A82D0E-E9D4-4C67-971B-EA0B906B85E3}">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R343" authorId="0" shapeId="0" xr:uid="{EEC60757-9609-4796-80F4-CD255CF849FD}">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R344" authorId="0" shapeId="0" xr:uid="{25795349-BF90-4A96-B4EE-38F5DE1EC93A}">
      <text>
        <r>
          <rPr>
            <b/>
            <sz val="9"/>
            <color indexed="81"/>
            <rFont val="Tahoma"/>
            <family val="2"/>
          </rPr>
          <t>propuesta nueva de talleres Corte: Que al finalizar el 2030, se haya continuado con los planes relacionados al Sistema de Gestión de la Continuidad de los Servicios en el Poder Judicial.</t>
        </r>
      </text>
    </comment>
    <comment ref="AT500" authorId="0" shapeId="0" xr:uid="{DF703704-5C27-4D09-9491-A4B5D8767DCE}">
      <text>
        <r>
          <rPr>
            <b/>
            <sz val="9"/>
            <color indexed="81"/>
            <rFont val="Tahoma"/>
            <family val="2"/>
          </rPr>
          <t>Melissa Mesén Trejos:</t>
        </r>
        <r>
          <rPr>
            <sz val="9"/>
            <color indexed="81"/>
            <rFont val="Tahoma"/>
            <family val="2"/>
          </rPr>
          <t xml:space="preserve">
se realizara de manera operativa:   Según oficio no. 5852-2023 del 30 de junio, el Consejo Superior en sesión 54-2023 del 29-06-2023, acoge la recomendación del Subproceso de Formulación de Presupuesto y Portafolio de Proyectos, donde se recomendó valorar concluir el proyecto y para darle sostenibilidad a las actividades crear un proyecto operativo. Se concluye en enero 2025 y se elaborará un proyecto operativo.</t>
        </r>
      </text>
    </comment>
    <comment ref="AT523" authorId="0" shapeId="0" xr:uid="{CBC3C1C2-DC82-4BF7-AA45-D0E90B882F74}">
      <text>
        <r>
          <rPr>
            <b/>
            <sz val="9"/>
            <color indexed="81"/>
            <rFont val="Tahoma"/>
            <family val="2"/>
          </rPr>
          <t>Melissa Mesén Trejos:</t>
        </r>
        <r>
          <rPr>
            <sz val="9"/>
            <color indexed="81"/>
            <rFont val="Tahoma"/>
            <family val="2"/>
          </rPr>
          <t xml:space="preserve">
YA EL PROYECTO CONCLUYO, SE ATENDERIA DE MANERA PAO LA IMPLEMENTACIÓN DE POLITICA</t>
        </r>
      </text>
    </comment>
    <comment ref="AU624" authorId="0" shapeId="0" xr:uid="{3D9D48E9-2735-437E-823D-524820EDEC95}">
      <text>
        <r>
          <rPr>
            <b/>
            <sz val="9"/>
            <color indexed="81"/>
            <rFont val="Tahoma"/>
            <family val="2"/>
          </rPr>
          <t xml:space="preserve">NUEVA META PARA ETAPA 2 DEL PROYECTO
</t>
        </r>
      </text>
    </comment>
    <comment ref="R638" authorId="0" shapeId="0" xr:uid="{38030E1F-67F9-42D0-A41A-E06EBE56B67A}">
      <text>
        <r>
          <rPr>
            <b/>
            <sz val="9"/>
            <color indexed="81"/>
            <rFont val="Tahoma"/>
            <family val="2"/>
          </rPr>
          <t>Melissa Mesén Trejos:</t>
        </r>
        <r>
          <rPr>
            <sz val="9"/>
            <color indexed="81"/>
            <rFont val="Tahoma"/>
            <family val="2"/>
          </rPr>
          <t xml:space="preserve">
Según taller de Corte Que al finalizar el 2030, se haya realizado la ejecución presupuestaria de manera optima según los lineamientos presupuestarios</t>
        </r>
      </text>
    </comment>
    <comment ref="R762" authorId="0" shapeId="0" xr:uid="{59C99BB9-8CC3-4B2D-9424-E65FC665597E}">
      <text>
        <r>
          <rPr>
            <b/>
            <sz val="9"/>
            <color indexed="81"/>
            <rFont val="Tahoma"/>
            <family val="2"/>
          </rPr>
          <t>Melissa Mesén Trejos:</t>
        </r>
        <r>
          <rPr>
            <sz val="9"/>
            <color indexed="81"/>
            <rFont val="Tahoma"/>
            <family val="2"/>
          </rPr>
          <t xml:space="preserve">
Este proyecto consiste en un analisis de las zonas criminales y un modelo de seguridad.</t>
        </r>
      </text>
    </comment>
    <comment ref="R767" authorId="0" shapeId="0" xr:uid="{B4C05A18-237E-45BA-9C44-6523948A6EE3}">
      <text>
        <r>
          <rPr>
            <b/>
            <sz val="9"/>
            <color indexed="81"/>
            <rFont val="Tahoma"/>
            <family val="2"/>
          </rPr>
          <t>Melissa Mesén Trejos:
Se tiene en presupuesto para 2025, 2 mil 400 milllones para ejectuarlo.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Melissa Mesén Trejos</author>
  </authors>
  <commentList>
    <comment ref="A2" authorId="0" shapeId="0" xr:uid="{A2571F32-D18D-4D30-9D8D-5CC8087EC0DE}">
      <text>
        <r>
          <rPr>
            <b/>
            <sz val="9"/>
            <color indexed="81"/>
            <rFont val="Tahoma"/>
            <family val="2"/>
          </rPr>
          <t>Se refiere a donde nació el elemento estrátegico.</t>
        </r>
      </text>
    </comment>
    <comment ref="K3" authorId="0" shapeId="0" xr:uid="{83AC9694-5EF5-494E-9F35-E207C64F0C83}">
      <text>
        <r>
          <rPr>
            <b/>
            <sz val="9"/>
            <color indexed="81"/>
            <rFont val="Tahoma"/>
            <family val="2"/>
          </rPr>
          <t>Valor al 2030: 10% de la población fiscal (120 personas)</t>
        </r>
      </text>
    </comment>
    <comment ref="K4" authorId="0" shapeId="0" xr:uid="{3CBD5DBF-662C-4B05-BE42-C821C204F5A2}">
      <text>
        <r>
          <rPr>
            <b/>
            <sz val="9"/>
            <color indexed="81"/>
            <rFont val="Tahoma"/>
            <family val="2"/>
          </rPr>
          <t>Valor al 2030: 10% de la población fiscal (120 personas)</t>
        </r>
      </text>
    </comment>
    <comment ref="K5" authorId="0" shapeId="0" xr:uid="{1CA953DB-C641-42A6-8C1A-E678219AD19B}">
      <text>
        <r>
          <rPr>
            <b/>
            <sz val="9"/>
            <color indexed="81"/>
            <rFont val="Tahoma"/>
            <family val="2"/>
          </rPr>
          <t>Valor al 2030: 10% de la población fiscal (120 personas)</t>
        </r>
      </text>
    </comment>
    <comment ref="K219" authorId="0" shapeId="0" xr:uid="{6F0BCC9C-9499-4E9B-867E-AAD406CA3DE9}">
      <text>
        <r>
          <rPr>
            <b/>
            <sz val="9"/>
            <color indexed="81"/>
            <rFont val="Tahoma"/>
            <family val="2"/>
          </rPr>
          <t xml:space="preserve">
40 RENDICIONES DE CUENTAS- 8 POR AÑO</t>
        </r>
      </text>
    </comment>
    <comment ref="R233" authorId="0" shapeId="0" xr:uid="{505C5844-E4C4-423E-85BF-D4DDBD7C4CA8}">
      <text>
        <r>
          <rPr>
            <sz val="11"/>
            <color theme="1"/>
            <rFont val="Calibri"/>
            <family val="2"/>
            <scheme val="minor"/>
          </rPr>
          <t>Melissa Mesén Trejos:
Ana Ericka coordina con MP para solicitar PCGS para indicadores y ayuda en estadistica</t>
        </r>
      </text>
    </comment>
    <comment ref="AI485" authorId="0" shapeId="0" xr:uid="{83D7996F-9ABB-4C87-9628-3947767DC71E}">
      <text>
        <r>
          <rPr>
            <b/>
            <sz val="9"/>
            <color indexed="81"/>
            <rFont val="Tahoma"/>
            <family val="2"/>
          </rPr>
          <t xml:space="preserve">NUEVA META PARA ETAPA 2 DEL PROYECTO
</t>
        </r>
      </text>
    </comment>
    <comment ref="AH518" authorId="0" shapeId="0" xr:uid="{69967DBF-F1FD-4E69-9B55-176C73DD36AB}">
      <text>
        <r>
          <rPr>
            <b/>
            <sz val="9"/>
            <color indexed="81"/>
            <rFont val="Tahoma"/>
            <family val="2"/>
          </rPr>
          <t>Melissa Mesén Trejos:</t>
        </r>
        <r>
          <rPr>
            <sz val="9"/>
            <color indexed="81"/>
            <rFont val="Tahoma"/>
            <family val="2"/>
          </rPr>
          <t xml:space="preserve">
se realizara de manera operativa:   Según oficio no. 5852-2023 del 30 de junio, el Consejo Superior en sesión 54-2023 del 29-06-2023, acoge la recomendación del Subproceso de Formulación de Presupuesto y Portafolio de Proyectos, donde se recomendó valorar concluir el proyecto y para darle sostenibilidad a las actividades crear un proyecto operativo. Se concluye en enero 2025 y se elaborará un proyecto operativo.</t>
        </r>
      </text>
    </comment>
    <comment ref="AH525" authorId="0" shapeId="0" xr:uid="{B8CF4CB1-E2A5-4EF3-8148-8E650F015475}">
      <text>
        <r>
          <rPr>
            <b/>
            <sz val="9"/>
            <color indexed="81"/>
            <rFont val="Tahoma"/>
            <family val="2"/>
          </rPr>
          <t>Melissa Mesén Trejos:</t>
        </r>
        <r>
          <rPr>
            <sz val="9"/>
            <color indexed="81"/>
            <rFont val="Tahoma"/>
            <family val="2"/>
          </rPr>
          <t xml:space="preserve">
YA EL PROYECTO CONCLUYO, SE ATENDERIA DE MANERA PAO LA IMPLEMENTACIÓN DE POLITICA</t>
        </r>
      </text>
    </comment>
    <comment ref="G610" authorId="0" shapeId="0" xr:uid="{83D8E097-4632-4B8B-887C-821975524234}">
      <text>
        <r>
          <rPr>
            <b/>
            <sz val="9"/>
            <color indexed="81"/>
            <rFont val="Tahoma"/>
            <family val="2"/>
          </rPr>
          <t>Melissa Mesén Trejos:</t>
        </r>
        <r>
          <rPr>
            <sz val="9"/>
            <color indexed="81"/>
            <rFont val="Tahoma"/>
            <family val="2"/>
          </rPr>
          <t xml:space="preserve">
Según taller de Corte Que al finalizar el 2030, se haya realizado la ejecución presupuestaria de manera optima según los lineamientos presupuestarios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Melissa Mesén Trejos</author>
  </authors>
  <commentList>
    <comment ref="B1" authorId="0" shapeId="0" xr:uid="{DEF2259F-588C-4055-B17A-61F8B8928A20}">
      <text>
        <r>
          <rPr>
            <b/>
            <sz val="9"/>
            <color indexed="81"/>
            <rFont val="Tahoma"/>
            <family val="2"/>
          </rPr>
          <t>Se refiere a donde nació el elemento estrátegico.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Melissa Mesén Trejos</author>
    <author>Karla Calvo Jimenez</author>
  </authors>
  <commentList>
    <comment ref="B2" authorId="0" shapeId="0" xr:uid="{D0ACCCB2-2503-43C6-89E3-58239160D35A}">
      <text>
        <r>
          <rPr>
            <b/>
            <sz val="9"/>
            <color indexed="81"/>
            <rFont val="Tahoma"/>
            <family val="2"/>
          </rPr>
          <t>Se refiere a donde nació el elemento estrátegico.</t>
        </r>
      </text>
    </comment>
    <comment ref="T2" authorId="0" shapeId="0" xr:uid="{9D3FD558-D1AE-4136-A373-032C8F66158B}">
      <text>
        <r>
          <rPr>
            <b/>
            <sz val="9"/>
            <color indexed="81"/>
            <rFont val="Tahoma"/>
            <family val="2"/>
          </rPr>
          <t>Melissa Mesén Trejos:</t>
        </r>
        <r>
          <rPr>
            <sz val="9"/>
            <color indexed="81"/>
            <rFont val="Tahoma"/>
            <family val="2"/>
          </rPr>
          <t xml:space="preserve">
El campo es abierto</t>
        </r>
      </text>
    </comment>
    <comment ref="C54" authorId="1" shapeId="0" xr:uid="{F4C9C4BD-6C22-42D0-89E1-418402D31934}">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55" authorId="1" shapeId="0" xr:uid="{99BF15FF-CE2B-47B1-A30D-79794A683F97}">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56" authorId="1" shapeId="0" xr:uid="{A367EBFB-CCD1-4734-97DA-159020D1A878}">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57" authorId="1" shapeId="0" xr:uid="{2D853996-0EFD-41F4-85CF-5818B7B21985}">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58" authorId="1" shapeId="0" xr:uid="{D1BB967B-CC08-47AE-BF68-A1C7A532661B}">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59" authorId="1" shapeId="0" xr:uid="{FC1500D0-4D59-4A17-A226-BD5A553C6B1D}">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63" authorId="1" shapeId="0" xr:uid="{185E1219-C546-4B3D-8452-01D92524EE89}">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C64" authorId="1" shapeId="0" xr:uid="{6F2029BD-4B0A-4B47-86F8-92ED3B2AC3D4}">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 ref="A69" authorId="0" shapeId="0" xr:uid="{3927FAC7-97CF-40E1-93DF-7F17200F40AB}">
      <text>
        <r>
          <rPr>
            <b/>
            <sz val="9"/>
            <color indexed="81"/>
            <rFont val="Tahoma"/>
            <family val="2"/>
          </rPr>
          <t>Melissa Mesén Trejos:</t>
        </r>
        <r>
          <rPr>
            <sz val="9"/>
            <color indexed="81"/>
            <rFont val="Tahoma"/>
            <family val="2"/>
          </rPr>
          <t xml:space="preserve">
MIGUEL CONSULTA A OMAR</t>
        </r>
      </text>
    </comment>
    <comment ref="A76" authorId="0" shapeId="0" xr:uid="{9CCF87D6-FF1A-4BCB-96B6-EB0A6BCC2A9D}">
      <text>
        <r>
          <rPr>
            <b/>
            <sz val="9"/>
            <color indexed="81"/>
            <rFont val="Tahoma"/>
            <family val="2"/>
          </rPr>
          <t>Melissa Mesén Trejos:</t>
        </r>
        <r>
          <rPr>
            <sz val="9"/>
            <color indexed="81"/>
            <rFont val="Tahoma"/>
            <family val="2"/>
          </rPr>
          <t xml:space="preserve">
MIGUEL CONSULTA A OMAR</t>
        </r>
      </text>
    </comment>
    <comment ref="A79" authorId="0" shapeId="0" xr:uid="{A72323DE-3765-4D20-911D-D05F89353622}">
      <text>
        <r>
          <rPr>
            <b/>
            <sz val="9"/>
            <color indexed="81"/>
            <rFont val="Tahoma"/>
            <family val="2"/>
          </rPr>
          <t>Melissa Mesén Trejos:</t>
        </r>
        <r>
          <rPr>
            <sz val="9"/>
            <color indexed="81"/>
            <rFont val="Tahoma"/>
            <family val="2"/>
          </rPr>
          <t xml:space="preserve">
MIGUEL CONSULTA A OMAR</t>
        </r>
      </text>
    </comment>
    <comment ref="A82" authorId="0" shapeId="0" xr:uid="{6F5940F0-79CE-4767-BDCE-7104B113A264}">
      <text>
        <r>
          <rPr>
            <b/>
            <sz val="9"/>
            <color indexed="81"/>
            <rFont val="Tahoma"/>
            <family val="2"/>
          </rPr>
          <t>Melissa Mesén Trejos:</t>
        </r>
        <r>
          <rPr>
            <sz val="9"/>
            <color indexed="81"/>
            <rFont val="Tahoma"/>
            <family val="2"/>
          </rPr>
          <t xml:space="preserve">
MIGUEL CONSULTA A OMAR</t>
        </r>
      </text>
    </comment>
    <comment ref="A84" authorId="0" shapeId="0" xr:uid="{A1803E93-25E8-47D7-AB06-F77E0117D0E9}">
      <text>
        <r>
          <rPr>
            <b/>
            <sz val="9"/>
            <color indexed="81"/>
            <rFont val="Tahoma"/>
            <family val="2"/>
          </rPr>
          <t>Melissa Mesén Trejos:</t>
        </r>
        <r>
          <rPr>
            <sz val="9"/>
            <color indexed="81"/>
            <rFont val="Tahoma"/>
            <family val="2"/>
          </rPr>
          <t xml:space="preserve">
MIGUEL CONSULTA A OMAR</t>
        </r>
      </text>
    </comment>
    <comment ref="C111" authorId="1" shapeId="0" xr:uid="{AA045427-5BCA-479B-98B3-6FB769E90A21}">
      <text>
        <r>
          <rPr>
            <b/>
            <sz val="9"/>
            <color indexed="81"/>
            <rFont val="Tahoma"/>
            <family val="2"/>
          </rPr>
          <t>Karla Calvo Jimenez:</t>
        </r>
        <r>
          <rPr>
            <sz val="9"/>
            <color indexed="81"/>
            <rFont val="Tahoma"/>
            <family val="2"/>
          </rPr>
          <t xml:space="preserve">
se trabajó por medio de instrumento y con acompañmiento presencial de Dennis Madrigal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Melissa Mesén Trejos</author>
  </authors>
  <commentList>
    <comment ref="B2" authorId="0" shapeId="0" xr:uid="{E772E9B5-91C5-4687-BAAC-1657AA51D85C}">
      <text>
        <r>
          <rPr>
            <b/>
            <sz val="9"/>
            <color indexed="81"/>
            <rFont val="Tahoma"/>
            <family val="2"/>
          </rPr>
          <t>Se refiere a donde nació el elemento estrátegico.</t>
        </r>
      </text>
    </comment>
    <comment ref="O2" authorId="0" shapeId="0" xr:uid="{F0574543-C53F-4FBF-9C9E-9CD123340B27}">
      <text>
        <r>
          <rPr>
            <b/>
            <sz val="9"/>
            <color indexed="81"/>
            <rFont val="Tahoma"/>
            <family val="2"/>
          </rPr>
          <t>Melissa Mesén Trejos:</t>
        </r>
        <r>
          <rPr>
            <sz val="9"/>
            <color indexed="81"/>
            <rFont val="Tahoma"/>
            <family val="2"/>
          </rPr>
          <t xml:space="preserve">
El campo es abierto</t>
        </r>
      </text>
    </comment>
    <comment ref="L9" authorId="0" shapeId="0" xr:uid="{5CB53ECE-F3EF-4D30-B711-CFA93AE7BFBF}">
      <text>
        <r>
          <rPr>
            <b/>
            <sz val="9"/>
            <color indexed="81"/>
            <rFont val="Tahoma"/>
            <family val="2"/>
          </rPr>
          <t>Melissa Mesén Trejos:</t>
        </r>
        <r>
          <rPr>
            <sz val="9"/>
            <color indexed="81"/>
            <rFont val="Tahoma"/>
            <family val="2"/>
          </rPr>
          <t xml:space="preserve">
se propone meta dado que en el taller de comisiones piden modificar pero no hacen propuesta</t>
        </r>
      </text>
    </comment>
    <comment ref="L18" authorId="0" shapeId="0" xr:uid="{D8034A3F-33EC-43E8-99A5-F68BA9E0C747}">
      <text>
        <r>
          <rPr>
            <b/>
            <sz val="9"/>
            <color indexed="81"/>
            <rFont val="Tahoma"/>
            <family val="2"/>
          </rPr>
          <t>Melissa Mesén Trejos:</t>
        </r>
        <r>
          <rPr>
            <sz val="9"/>
            <color indexed="81"/>
            <rFont val="Tahoma"/>
            <family val="2"/>
          </rPr>
          <t xml:space="preserve">
Se propone esa meta con base en las observaciones de la Comision de GH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Melissa Mesén Trejos</author>
  </authors>
  <commentList>
    <comment ref="B2" authorId="0" shapeId="0" xr:uid="{905F7FE5-4348-48FC-840A-88F31C0BA117}">
      <text>
        <r>
          <rPr>
            <b/>
            <sz val="9"/>
            <color indexed="81"/>
            <rFont val="Tahoma"/>
            <family val="2"/>
          </rPr>
          <t>Se refiere a donde nació el elemento estrátegico.</t>
        </r>
      </text>
    </comment>
    <comment ref="K2" authorId="0" shapeId="0" xr:uid="{7D5C5A0F-5F42-4059-805E-B43CEC92F1D7}">
      <text>
        <r>
          <rPr>
            <b/>
            <sz val="9"/>
            <color indexed="81"/>
            <rFont val="Tahoma"/>
            <family val="2"/>
          </rPr>
          <t>Definición</t>
        </r>
        <r>
          <rPr>
            <sz val="9"/>
            <color indexed="81"/>
            <rFont val="Tahoma"/>
            <family val="2"/>
          </rPr>
          <t xml:space="preserve">
</t>
        </r>
      </text>
    </comment>
    <comment ref="L2" authorId="0" shapeId="0" xr:uid="{A03DC120-AFE1-4B93-AEA0-B655F8554BE3}">
      <text>
        <r>
          <rPr>
            <b/>
            <sz val="9"/>
            <color indexed="81"/>
            <rFont val="Tahoma"/>
            <family val="2"/>
          </rPr>
          <t>Definición</t>
        </r>
        <r>
          <rPr>
            <sz val="9"/>
            <color indexed="81"/>
            <rFont val="Tahoma"/>
            <family val="2"/>
          </rPr>
          <t xml:space="preserve">
</t>
        </r>
      </text>
    </comment>
    <comment ref="M2" authorId="0" shapeId="0" xr:uid="{4AAAE9C6-935A-47F2-920E-4CB7B9611A3C}">
      <text>
        <r>
          <rPr>
            <b/>
            <sz val="9"/>
            <color indexed="81"/>
            <rFont val="Tahoma"/>
            <family val="2"/>
          </rPr>
          <t>Definición</t>
        </r>
      </text>
    </comment>
    <comment ref="S2" authorId="0" shapeId="0" xr:uid="{E71465DB-A1F3-4A20-B6B6-08CFB8570766}">
      <text>
        <r>
          <rPr>
            <b/>
            <sz val="9"/>
            <color indexed="81"/>
            <rFont val="Tahoma"/>
            <family val="2"/>
          </rPr>
          <t>Melissa Mesén Trejos:</t>
        </r>
        <r>
          <rPr>
            <sz val="9"/>
            <color indexed="81"/>
            <rFont val="Tahoma"/>
            <family val="2"/>
          </rPr>
          <t xml:space="preserve">
El campo es abierto</t>
        </r>
      </text>
    </comment>
    <comment ref="AF2" authorId="0" shapeId="0" xr:uid="{915B5623-E3E7-4FA0-AAB7-9534CE236FAF}">
      <text>
        <r>
          <rPr>
            <b/>
            <sz val="9"/>
            <color indexed="81"/>
            <rFont val="Tahoma"/>
            <family val="2"/>
          </rPr>
          <t>PENDIENTE</t>
        </r>
      </text>
    </comment>
    <comment ref="A34" authorId="0" shapeId="0" xr:uid="{858CE115-D113-4EBA-A5F2-8501D4E8B13A}">
      <text>
        <r>
          <rPr>
            <b/>
            <sz val="9"/>
            <color indexed="81"/>
            <rFont val="Tahoma"/>
            <family val="2"/>
          </rPr>
          <t>El Índice de Capacidad para Combatir la Corrupción (CCC) evalúa y clasifica a los países según la eficacia con la que pueden combatir la corrupción
https://pj.poder-judicial.go.cr/index.php/prensa/780-costa-rica-obtiene-segundo-lugar-en-capacidad-de-combate-a-la-corrupcion-a-nivel-latinoamericano
https://delfino.cr/2023/06/costa-rica-retrocede-en-indice-de-capacidad-para-combatir-la-corrupcion</t>
        </r>
      </text>
    </comment>
    <comment ref="A35" authorId="0" shapeId="0" xr:uid="{45287219-9858-44E6-9A61-967B69351187}">
      <text>
        <r>
          <rPr>
            <b/>
            <sz val="9"/>
            <color indexed="81"/>
            <rFont val="Tahoma"/>
            <family val="2"/>
          </rPr>
          <t>https://dhr.go.cr/images/indice-de-transparencia-en-el-sector-publico/indice-transparencia-ano-2021/1-resultados_itsp_2021.pdf</t>
        </r>
      </text>
    </comment>
    <comment ref="A36" authorId="0" shapeId="0" xr:uid="{6BFD2C9E-0F82-436B-8EAD-0D83773BC2AF}">
      <text>
        <r>
          <rPr>
            <b/>
            <sz val="9"/>
            <color indexed="81"/>
            <rFont val="Tahoma"/>
            <family val="2"/>
          </rPr>
          <t>https://delfino.cr/2023/10/indice-posiciona-a-costa-rica-como-el-segundo-pais-de-la-region-con-el-estado-de-derecho-mas-fuerte
https://worldjusticeproject.org/rule-of-law-index/country/2023/Costa%20Rica/Constraints%20on%20Government%20Powers</t>
        </r>
      </text>
    </comment>
    <comment ref="A37" authorId="0" shapeId="0" xr:uid="{EB67D1BF-061B-45EB-BF35-773A76129250}">
      <text>
        <r>
          <rPr>
            <b/>
            <sz val="9"/>
            <color indexed="81"/>
            <rFont val="Tahoma"/>
            <family val="2"/>
          </rPr>
          <t>https://datosmacro.expansion.com/demografia/indice-paz-global/costa-rica
https://ameliarueda.com/noticia/costa-rica-desciende-cinco-puestos-indice-paises-pacificos-mundo-ubica-lugar-58-noticias-costa-rica</t>
        </r>
        <r>
          <rPr>
            <sz val="9"/>
            <color indexed="81"/>
            <rFont val="Tahoma"/>
            <family val="2"/>
          </rPr>
          <t xml:space="preserve">
</t>
        </r>
      </text>
    </comment>
    <comment ref="B37" authorId="0" shapeId="0" xr:uid="{C4179E51-F221-4109-8391-D9A6B2B04418}">
      <text>
        <r>
          <rPr>
            <b/>
            <sz val="9"/>
            <color indexed="81"/>
            <rFont val="Tahoma"/>
            <family val="2"/>
          </rPr>
          <t>Costa Rica se encuentra en una buena situación en el ranking de paz global, ya que ocupa el puesto 39 de los 163 que analiza éste indicador. Ha mejorado su situación respecto al año anterior, ya que en 2022 estaba en el puesto 41. ha obtenido 1,731 puntos en el Índice de Paz Global (Global Peace Index) que publica el Institute for Economics and Peace, con lo que mejora su puntuación respecto al informe del año anterior, en el que obtuvo 1,775 puntos.</t>
        </r>
        <r>
          <rPr>
            <sz val="9"/>
            <color indexed="81"/>
            <rFont val="Tahoma"/>
            <family val="2"/>
          </rPr>
          <t xml:space="preserve">
Para 2024: Costa Rica cae cinco puestos en índice de países más pacíficos del mundo, pero se mantiene como el tercero mejor posicionado de Latinoamérica
Índice de Paz Global coloca al país con los mejores índices en la región centroamericana y el Caribe. Los mayores deterioros ocurrieron en los indicadores de manifestaciones violentas, crimen violento y tasa de homicidios. Costa Rica sufrió un aumento de crímenes violentos en 2023", indica el reporte.
En ese año, el país registró un total de 906 homicidios dolosos, mientras que, en lo que llevamos del 2024 se contabilizan 459 delitos de este tipo, según estadísticas del Organismo de Investigación Judicial (OIJ). </t>
        </r>
      </text>
    </comment>
    <comment ref="A38" authorId="0" shapeId="0" xr:uid="{0608F0DF-64C7-4658-BE1D-2FD50C8675E0}">
      <text>
        <r>
          <rPr>
            <b/>
            <sz val="9"/>
            <color indexed="81"/>
            <rFont val="Tahoma"/>
            <family val="2"/>
          </rPr>
          <t>https://delfino.cr/2024/01/costa-rica-suma-seis-anos-sin-recuperar-calificacion-en-el-indice-de-percepcion-de-la-corrupcion
https://d1qqtien6gys07.cloudfront.net/wp-content/uploads/2024/01/CPI-2023-Report.pdf</t>
        </r>
      </text>
    </comment>
    <comment ref="B38" authorId="0" shapeId="0" xr:uid="{230F4CFB-4254-4958-92B3-0FAE3EAE7D41}">
      <text>
        <r>
          <rPr>
            <sz val="9"/>
            <color indexed="81"/>
            <rFont val="Tahoma"/>
            <family val="2"/>
          </rPr>
          <t>Costa Rica obtuvo 55 puntos de 100, que la mantienen estancada en un desempeño deficiente y la ubican en la posición #45 en el ranking de 180 países.
El informe global del IPC se dedica este año a la problemática de la impunidad, que es una de las causas por las cuales no hay avances sustantivos en los países, señalando que hay una tendencia global a debilitar los poderes judiciales, disminuir sus capacidades, atacarlos para debilitar su imagen y cooptarlos, con lo cual se impide que se juzguen y sancionen efectivamente los casos de corrupción. Costa Rica no está exenta de este problema.</t>
        </r>
      </text>
    </comment>
    <comment ref="A39" authorId="0" shapeId="0" xr:uid="{C22268EC-E763-49F5-8105-44B4DE0C9437}">
      <text>
        <r>
          <rPr>
            <b/>
            <sz val="9"/>
            <color indexed="81"/>
            <rFont val="Tahoma"/>
            <family val="2"/>
          </rPr>
          <t>https://delfino.cr/2024/01/costa-rica-suma-seis-anos-sin-recuperar-calificacion-en-el-indice-de-percepcion-de-la-corrupcion
https://d1qqtien6gys07.cloudfront.net/wp-content/uploads/2024/01/CPI-2023-Report.pdf</t>
        </r>
      </text>
    </comment>
    <comment ref="B39" authorId="0" shapeId="0" xr:uid="{5C0B858B-67F1-459C-8C81-C8FCF8657E5E}">
      <text>
        <r>
          <rPr>
            <sz val="9"/>
            <color indexed="81"/>
            <rFont val="Tahoma"/>
            <family val="2"/>
          </rPr>
          <t>Costa Rica obtuvo 55 puntos de 100, que la mantienen estancada en un desempeño deficiente y la ubican en la posición #45 en el ranking de 180 países.
El informe global del IPC se dedica este año a la problemática de la impunidad, que es una de las causas por las cuales no hay avances sustantivos en los países, señalando que hay una tendencia global a debilitar los poderes judiciales, disminuir sus capacidades, atacarlos para debilitar su imagen y cooptarlos, con lo cual se impide que se juzguen y sancionen efectivamente los casos de corrupción. Costa Rica no está exenta de este problema.</t>
        </r>
      </text>
    </comment>
    <comment ref="A40" authorId="0" shapeId="0" xr:uid="{3774C936-3D95-4034-8953-3EE9ECD31E8E}">
      <text>
        <r>
          <rPr>
            <b/>
            <sz val="9"/>
            <color indexed="81"/>
            <rFont val="Tahoma"/>
            <family val="2"/>
          </rPr>
          <t>https://delfino.cr/2024/01/costa-rica-suma-seis-anos-sin-recuperar-calificacion-en-el-indice-de-percepcion-de-la-corrupcion
https://d1qqtien6gys07.cloudfront.net/wp-content/uploads/2024/01/CPI-2023-Report.pdf</t>
        </r>
      </text>
    </comment>
    <comment ref="B40" authorId="0" shapeId="0" xr:uid="{F9AAE1CC-F240-435C-8F24-28D711A3976E}">
      <text>
        <r>
          <rPr>
            <sz val="9"/>
            <color indexed="81"/>
            <rFont val="Tahoma"/>
            <family val="2"/>
          </rPr>
          <t>Costa Rica obtuvo 55 puntos de 100, que la mantienen estancada en un desempeño deficiente y la ubican en la posición #45 en el ranking de 180 países.
El informe global del IPC se dedica este año a la problemática de la impunidad, que es una de las causas por las cuales no hay avances sustantivos en los países, señalando que hay una tendencia global a debilitar los poderes judiciales, disminuir sus capacidades, atacarlos para debilitar su imagen y cooptarlos, con lo cual se impide que se juzguen y sancionen efectivamente los casos de corrupción. Costa Rica no está exenta de este problema.</t>
        </r>
      </text>
    </comment>
    <comment ref="A41" authorId="0" shapeId="0" xr:uid="{0B7EC307-788E-4613-B3E4-ED16B4AC0015}">
      <text>
        <r>
          <rPr>
            <b/>
            <sz val="9"/>
            <color indexed="81"/>
            <rFont val="Tahoma"/>
            <family val="2"/>
          </rPr>
          <t>https://worldjusticeproject.org/rule-of-law-index/country/2023/Costa%20Rica</t>
        </r>
      </text>
    </comment>
    <comment ref="A42" authorId="0" shapeId="0" xr:uid="{1F593919-08D8-4BDA-B59B-B0B43386A8DE}">
      <text>
        <r>
          <rPr>
            <b/>
            <sz val="9"/>
            <color indexed="81"/>
            <rFont val="Tahoma"/>
            <family val="2"/>
          </rPr>
          <t>https://worldjusticeproject.org/rule-of-law-index/country/2023/Costa%20Rica</t>
        </r>
      </text>
    </comment>
    <comment ref="A43" authorId="0" shapeId="0" xr:uid="{730D6981-9AFD-4993-8BC8-4FE3F8A2DEF7}">
      <text>
        <r>
          <rPr>
            <b/>
            <sz val="9"/>
            <color indexed="81"/>
            <rFont val="Tahoma"/>
            <family val="2"/>
          </rPr>
          <t>https://worldjusticeproject.org/rule-of-law-index/country/2023/Costa%20Rica</t>
        </r>
      </text>
    </comment>
    <comment ref="A44" authorId="0" shapeId="0" xr:uid="{E17BA3C6-525E-453D-B058-4B801F76D0F4}">
      <text>
        <r>
          <rPr>
            <b/>
            <sz val="9"/>
            <color indexed="81"/>
            <rFont val="Tahoma"/>
            <family val="2"/>
          </rPr>
          <t>https://worldjusticeproject.org/rule-of-law-index/country/2023/Costa%20Rica</t>
        </r>
      </text>
    </comment>
    <comment ref="A45" authorId="0" shapeId="0" xr:uid="{9CD3B67E-E921-4633-9829-776CFD9FD3C8}">
      <text>
        <r>
          <rPr>
            <b/>
            <sz val="9"/>
            <color indexed="81"/>
            <rFont val="Tahoma"/>
            <family val="2"/>
          </rPr>
          <t>https://sites.google.com/cgr.go.cr/icgf/resultados</t>
        </r>
      </text>
    </comment>
    <comment ref="A46" authorId="0" shapeId="0" xr:uid="{373A10AE-4942-49BE-A2F6-D4E850912270}">
      <text>
        <r>
          <rPr>
            <b/>
            <sz val="9"/>
            <color indexed="81"/>
            <rFont val="Tahoma"/>
            <family val="2"/>
          </rPr>
          <t>https://www.cgr.go.cr/03-documentos/publicaciones/igi.html
https://cgrfiles.cgr.go.cr/publico/docsweb/documentos/publicaciones-cgr/igi/igi-2019.pdf</t>
        </r>
      </text>
    </comment>
    <comment ref="A50" authorId="0" shapeId="0" xr:uid="{685577C3-E27F-4E00-A0C5-0E170E68E078}">
      <text>
        <r>
          <rPr>
            <b/>
            <sz val="9"/>
            <color indexed="81"/>
            <rFont val="Tahoma"/>
            <family val="2"/>
          </rPr>
          <t>https://pj.poder-judicial.go.cr/index.php/prensa/1151-poder-judicial-sube-a-maxima-calificacion-global-en-mejora-publica-2023</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Melissa Mesén Trejos</author>
    <author>tc={CB99FDBF-FB6A-4B5B-BA53-25917DE31D72}</author>
    <author>Allan Pow Hing Cordero</author>
  </authors>
  <commentList>
    <comment ref="C2" authorId="0" shapeId="0" xr:uid="{B070A08E-B652-49B7-AF8F-BF9D765F5F08}">
      <text>
        <r>
          <rPr>
            <b/>
            <sz val="9"/>
            <color indexed="81"/>
            <rFont val="Tahoma"/>
            <family val="2"/>
          </rPr>
          <t>Se refiere a donde nació el elemento estrátegico.</t>
        </r>
      </text>
    </comment>
    <comment ref="J2" authorId="0" shapeId="0" xr:uid="{FC2C020F-B570-4E16-8C08-B02F09F4DE4B}">
      <text>
        <r>
          <rPr>
            <b/>
            <sz val="9"/>
            <color indexed="81"/>
            <rFont val="Tahoma"/>
            <family val="2"/>
          </rPr>
          <t>Definición</t>
        </r>
      </text>
    </comment>
    <comment ref="K2" authorId="0" shapeId="0" xr:uid="{A366469D-A432-4B55-8183-4E815BC8874F}">
      <text>
        <r>
          <rPr>
            <b/>
            <sz val="9"/>
            <color indexed="81"/>
            <rFont val="Tahoma"/>
            <family val="2"/>
          </rPr>
          <t>Definición</t>
        </r>
        <r>
          <rPr>
            <sz val="9"/>
            <color indexed="81"/>
            <rFont val="Tahoma"/>
            <family val="2"/>
          </rPr>
          <t xml:space="preserve">
</t>
        </r>
      </text>
    </comment>
    <comment ref="L2" authorId="0" shapeId="0" xr:uid="{6644A5AF-F8E0-4359-96AA-5D08F3C2F7AB}">
      <text>
        <r>
          <rPr>
            <b/>
            <sz val="9"/>
            <color indexed="81"/>
            <rFont val="Tahoma"/>
            <family val="2"/>
          </rPr>
          <t>Definición</t>
        </r>
      </text>
    </comment>
    <comment ref="AE2" authorId="0" shapeId="0" xr:uid="{B81DA56B-B098-4A3F-AB77-3CE208EF7320}">
      <text>
        <r>
          <rPr>
            <b/>
            <sz val="9"/>
            <color indexed="81"/>
            <rFont val="Tahoma"/>
            <family val="2"/>
          </rPr>
          <t>PENDIENTE</t>
        </r>
      </text>
    </comment>
    <comment ref="AI63" authorId="1" shapeId="0" xr:uid="{CB99FDBF-FB6A-4B5B-BA53-25917DE31D7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La versión 10.0 fue un ajuste en la línea base de la materia agraria en segunda instancia donde se modificó el valor, dado que obedeció a un error material, modificando su valor de 1605 a 1065.  Ver la versión 5.0,10.0
</t>
      </text>
    </comment>
    <comment ref="T82" authorId="2" shapeId="0" xr:uid="{C6A7CAC9-735C-4BD9-8E7F-4715E1F65EA4}">
      <text>
        <r>
          <rPr>
            <sz val="9"/>
            <color indexed="81"/>
            <rFont val="Tahoma"/>
            <family val="2"/>
          </rPr>
          <t>La meta anual del 1% es aplicable en el tanto, la Defensa Pública impulse la aplicación de las medidas alternas.</t>
        </r>
      </text>
    </comment>
    <comment ref="AI103" authorId="0" shapeId="0" xr:uid="{EF7A24E4-6584-449A-B888-9DBBCFFAE019}">
      <text>
        <r>
          <rPr>
            <b/>
            <sz val="9"/>
            <color indexed="81"/>
            <rFont val="Tahoma"/>
            <family val="2"/>
          </rPr>
          <t>Melissa Mesén Trejos:</t>
        </r>
        <r>
          <rPr>
            <sz val="9"/>
            <color indexed="81"/>
            <rFont val="Tahoma"/>
            <family val="2"/>
          </rPr>
          <t xml:space="preserve">
el proyecto concluye  por lo que se puede abordar por medio de PAO en la implementación de Politica
</t>
        </r>
      </text>
    </comment>
    <comment ref="AI318" authorId="0" shapeId="0" xr:uid="{B0F20AF3-C366-44DE-BF0C-D357D1A80CEE}">
      <text>
        <r>
          <rPr>
            <b/>
            <sz val="9"/>
            <color indexed="81"/>
            <rFont val="Tahoma"/>
            <family val="2"/>
          </rPr>
          <t>NUEVO PROYECTO PARA 2025 IMPLEMENTACION DEL MODELO QUE TERMINA EN 2024</t>
        </r>
      </text>
    </comment>
    <comment ref="AI499" authorId="0" shapeId="0" xr:uid="{CB51CE39-BB52-4B1F-AFF6-84211CB15BE6}">
      <text>
        <r>
          <rPr>
            <b/>
            <sz val="9"/>
            <color indexed="81"/>
            <rFont val="Tahoma"/>
            <family val="2"/>
          </rPr>
          <t>Melissa Mesén Trejos:</t>
        </r>
        <r>
          <rPr>
            <sz val="9"/>
            <color indexed="81"/>
            <rFont val="Tahoma"/>
            <family val="2"/>
          </rPr>
          <t xml:space="preserve">
se realizara de manera operativa:   Según oficio no. 5852-2023 del 30 de junio, el Consejo Superior en sesión 54-2023 del 29-06-2023, acoge la recomendación del Subproceso de Formulación de Presupuesto y Portafolio de Proyectos, donde se recomendó valorar concluir el proyecto y para darle sostenibilidad a las actividades crear un proyecto operativo. Se concluye en enero 2025 y se elaborará un proyecto operativo.</t>
        </r>
      </text>
    </comment>
    <comment ref="AI518" authorId="0" shapeId="0" xr:uid="{789AC82E-0E3F-4597-A766-21818AC8762F}">
      <text>
        <r>
          <rPr>
            <b/>
            <sz val="9"/>
            <color indexed="81"/>
            <rFont val="Tahoma"/>
            <family val="2"/>
          </rPr>
          <t>Melissa Mesén Trejos:</t>
        </r>
        <r>
          <rPr>
            <sz val="9"/>
            <color indexed="81"/>
            <rFont val="Tahoma"/>
            <family val="2"/>
          </rPr>
          <t xml:space="preserve">
YA EL PROYECTO CONCLUYO, SE ATENDERIA DE MANERA PAO LA IMPLEMENTACIÓN DE POLITICA</t>
        </r>
      </text>
    </comment>
    <comment ref="AJ617" authorId="0" shapeId="0" xr:uid="{8DC87A9A-3B45-4E11-BE89-992D0DC38FE3}">
      <text>
        <r>
          <rPr>
            <b/>
            <sz val="9"/>
            <color indexed="81"/>
            <rFont val="Tahoma"/>
            <family val="2"/>
          </rPr>
          <t xml:space="preserve">NUEVA META PARA ETAPA 2 DEL PROYECTO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Allan Pow Hing Cordero</author>
    <author>tc={3C1C2F13-273B-4FAF-AE86-2B12603C5CB7}</author>
  </authors>
  <commentList>
    <comment ref="B2" authorId="0" shapeId="0" xr:uid="{7209B2DA-30F6-4D45-A9E6-0D9E998668BB}">
      <text>
        <r>
          <rPr>
            <sz val="9"/>
            <color indexed="81"/>
            <rFont val="Tahoma"/>
            <family val="2"/>
          </rPr>
          <t xml:space="preserve">Los equipos técnicos se encuentran conformados por los Centros de Responsabilidad, que a partir de los insumos e ideas innovadoras recopiladas en los talleres, de depuraron de manera más concreta las metas estratégicas y sus componentes. </t>
        </r>
      </text>
    </comment>
    <comment ref="C2" authorId="0" shapeId="0" xr:uid="{E43CE495-A9A3-4FD6-B81A-DD883AB27C83}">
      <text>
        <r>
          <rPr>
            <sz val="9"/>
            <color indexed="81"/>
            <rFont val="Tahoma"/>
            <family val="2"/>
          </rPr>
          <t xml:space="preserve">Los temas estratégicos son los grandes temas en los que se divide el quehacer judicial, que tienen como objetivo asegurar la cobertura estratégica de manera holística del funcionamiento de los ámbitos institucionales que conforman el Poder Judicial, con el fin de asegurar la integración de los esfuerzos y recursos institucionales hacia el cumplimiento de la misión y visión.
La definición de los temas estratégicos del presente plan se obtuvieron producto de los talleres de formulación desarrollados, donde se recolectaron una serie de ideas de mejora, que posteriormente se agruparon por tema específico y llevaron a conocimiento de la Corte Plena y Estrato Gerencial. 
</t>
        </r>
      </text>
    </comment>
    <comment ref="D2" authorId="0" shapeId="0" xr:uid="{98C09731-712B-4B58-AD7E-A215CF0B71B0}">
      <text>
        <r>
          <rPr>
            <sz val="9"/>
            <color indexed="81"/>
            <rFont val="Tahoma"/>
            <family val="2"/>
          </rPr>
          <t xml:space="preserve">Son los logros que la institución espera concretar en un plazo determinado, para el cumplimiento de su misión y visión de forma eficiente y eficaz. Los objetivos estratégicos surgen como respuesta a la siguiente pregunta esencial:
¿Qué debemos lograr en el mediano y largo plazo, para tener un accionar coherente con la misión y orientación hacia el cumplimiento de la visión?
</t>
        </r>
      </text>
    </comment>
    <comment ref="G2" authorId="0" shapeId="0" xr:uid="{EBD84257-DB15-4A94-BE84-EE5D97E5CC93}">
      <text>
        <r>
          <rPr>
            <sz val="9"/>
            <color indexed="81"/>
            <rFont val="Tahoma"/>
            <family val="2"/>
          </rPr>
          <t>Corresponde a las directrices que ayudan a elegir las acciones, a nivel estratégico, adecuadas para alcanzar los objetivos de la organización. Se caracterizan por facilitar el cierre de las brechas que existan entre la situación actual y la situación deseada.
A partir de las acciones estratégicas se definen los planes de acción, que se traducen en políticas institucionales, programas, proyectos y planes anuales operativos; y constituyen la base para el establecimiento de las prioridades en la asignación de recursos institucionales (humanos, presupuestarios, infraestructura, tecnológicos, materiales, entre otros.).</t>
        </r>
      </text>
    </comment>
    <comment ref="H2" authorId="0" shapeId="0" xr:uid="{8BAFFC71-8D91-4B17-A0FE-7EC9D2E7762C}">
      <text>
        <r>
          <rPr>
            <sz val="9"/>
            <color indexed="81"/>
            <rFont val="Tahoma"/>
            <family val="2"/>
          </rPr>
          <t>Es la cuantificación del objetivo que se desea alcanzar en función del tiempo y espacio determinado según el indicador; es decir, según sea la tendencia del indicador, se establecen los valores esperados a alcanzar por el periodo definido.</t>
        </r>
      </text>
    </comment>
    <comment ref="I2" authorId="0" shapeId="0" xr:uid="{0895263E-2CC0-4015-9FB6-C50A124E3967}">
      <text>
        <r>
          <rPr>
            <sz val="9"/>
            <color indexed="81"/>
            <rFont val="Tahoma"/>
            <family val="2"/>
          </rPr>
          <t xml:space="preserve">Es una herramienta que entrega información cuantitativa respecto al logro o resultado en la provisión de los productos (servicios) de la institución, pudiendo cubrir aspectos cuantitativos o cualitativos de este logro. Es una expresión que establece una relación entre dos o más variables, la que comparada con periodos anteriores, productos similares o una meta o compromiso, permite evaluar el desempeño.
Estos indicadores serán la herramienta base que permitirá orientar la definición, alcance y ejecución de los planes de acción, que se traducen en políticas institucionales, programas, proyectos y planes anuales operativos, para el cumplimiento de la misión y alcance de la visión institucional.
Para lograrlo se definirá un árbol de indicadores, donde se establecerán a partir de los indicadores estratégicos, los indicadores operativos, que serán utilizados como el marco de referencia al momento de definir los planes de acción, y así asegurar el enfoque de los esfuerzos institucionales hacia el cumplimiento de la misión y alcance de la visión del Poder Judicial. 
Los objetivos operativos se registrarán en el “Sistema de planes operativos “de tal forma que su seguimiento será automatizado. 
</t>
        </r>
      </text>
    </comment>
    <comment ref="J2" authorId="0" shapeId="0" xr:uid="{C30F2181-F6DA-4684-8FBA-0BC08A1321DA}">
      <text>
        <r>
          <rPr>
            <sz val="9"/>
            <color indexed="81"/>
            <rFont val="Tahoma"/>
            <family val="2"/>
          </rPr>
          <t xml:space="preserve">Compete a la oficina, despacho, comisión, o comité responsable de la rendición de cuentas sobre la planificación, ejecución, seguimiento y control de la acción estratégica ante la Dirección de Planificación. Deberá promover la debida coordinación con las oficinas involucradas; que se definen en el siguiente inciso.
En el caso de las comisiones en este apartado se incorpora a la Secretaría de dicha Comisión o bien al órgano técnico relacionado, ya que el Sistema PEI incorpora únicamente oficinas presupuestarias. </t>
        </r>
      </text>
    </comment>
    <comment ref="K2" authorId="0" shapeId="0" xr:uid="{38D30F4D-A4BF-4952-8044-058903E0FBDB}">
      <text>
        <r>
          <rPr>
            <sz val="9"/>
            <color indexed="81"/>
            <rFont val="Tahoma"/>
            <family val="2"/>
          </rPr>
          <t>Compete al conjunto de oficinas, despachos, comisiones, comités o personas responsables de la planificación y ejecución de la meta estratégica, a partir de la coordinación del responsable de la meta. Deberán mantener informado a la oficina o persona “responsable” asignada en el inciso anterior; con el fin de asegurar el seguimiento y control correspondiente.</t>
        </r>
      </text>
    </comment>
    <comment ref="L2" authorId="0" shapeId="0" xr:uid="{32937B4A-A087-41D6-986B-B5A39C9AF00F}">
      <text>
        <r>
          <rPr>
            <sz val="9"/>
            <color indexed="81"/>
            <rFont val="Tahoma"/>
            <family val="2"/>
          </rPr>
          <t>Corresponde al año de ejecución de las actividades estratégicas.</t>
        </r>
      </text>
    </comment>
    <comment ref="M2" authorId="0" shapeId="0" xr:uid="{8032DBE9-69A0-431D-B631-C40B2045DAC4}">
      <text>
        <r>
          <rPr>
            <sz val="9"/>
            <color indexed="81"/>
            <rFont val="Tahoma"/>
            <family val="2"/>
          </rPr>
          <t xml:space="preserve">Son las actividades necesarias y programadas para cumplir con la meta propuesta. Estas actividades estratégicas se trasladarán y servirán de base para formular los objetivos operativos de cada año, según los responsables de ejecutarlas. 
</t>
        </r>
      </text>
    </comment>
    <comment ref="Y65" authorId="1" shapeId="0" xr:uid="{3C1C2F13-273B-4FAF-AE86-2B12603C5CB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La versión 10.0 fue un ajuste en la línea base de la materia agraria en segunda instancia donde se modificó el valor, dado que obedeció a un error material, modificando su valor de 1605 a 1065.  Ver la versión 5.0,10.0
</t>
      </text>
    </comment>
    <comment ref="Q84" authorId="0" shapeId="0" xr:uid="{6C3F8FB9-553A-4A4C-9C40-0A8A57E818D9}">
      <text>
        <r>
          <rPr>
            <sz val="9"/>
            <color indexed="81"/>
            <rFont val="Tahoma"/>
            <family val="2"/>
          </rPr>
          <t>La meta anual del 1% es aplicable en el tanto, la Defensa Pública impulse la aplicación de las medidas alternas.</t>
        </r>
      </text>
    </comment>
  </commentList>
</comments>
</file>

<file path=xl/sharedStrings.xml><?xml version="1.0" encoding="utf-8"?>
<sst xmlns="http://schemas.openxmlformats.org/spreadsheetml/2006/main" count="69888" uniqueCount="6988">
  <si>
    <t>Código del Proyecto</t>
  </si>
  <si>
    <t>Nombre del proyecto</t>
  </si>
  <si>
    <t>Categoría del proyecto institucional</t>
  </si>
  <si>
    <t>Estado de Proyecto en Portafolio</t>
  </si>
  <si>
    <t>Centro de responsabilidad</t>
  </si>
  <si>
    <t>Se habia remitido correo</t>
  </si>
  <si>
    <t>Meta estrategica</t>
  </si>
  <si>
    <t>Meta correcta</t>
  </si>
  <si>
    <t>Tema Estratégico correcto</t>
  </si>
  <si>
    <t>Acción Estratégica correcta</t>
  </si>
  <si>
    <t>Lider de proyecto</t>
  </si>
  <si>
    <t>​P02-PLA-18</t>
  </si>
  <si>
    <t>Rediseño de procesos - Escuela Judicial</t>
  </si>
  <si>
    <t>Estratégico</t>
  </si>
  <si>
    <t>Terminado</t>
  </si>
  <si>
    <t>Cuenta de Código del Proyecto</t>
  </si>
  <si>
    <t>Etiquetas de columna</t>
  </si>
  <si>
    <t>​P02-PLA-2016</t>
  </si>
  <si>
    <t>Formulación, análisis e implementación Reforma al Código de Trabajo</t>
  </si>
  <si>
    <t>Etiquetas de fila</t>
  </si>
  <si>
    <t>No se ha remitido correo</t>
  </si>
  <si>
    <t>Total general</t>
  </si>
  <si>
    <t>TR</t>
  </si>
  <si>
    <t>Control respuesta</t>
  </si>
  <si>
    <t>​P04-PLA-17</t>
  </si>
  <si>
    <t>Fomulación, análisis e implementación del nuevo Código Procesal Civil</t>
  </si>
  <si>
    <t>Dirección de Planificación</t>
  </si>
  <si>
    <t>Pendiente respuesta Marlen y Meli D. Victoria correcto. Seguimiento 18/8</t>
  </si>
  <si>
    <t>plazo de responder 21 agosto</t>
  </si>
  <si>
    <t>​P05-PLA-17</t>
  </si>
  <si>
    <t>Automatización del proceso de generación de las estadísticas policiales</t>
  </si>
  <si>
    <t>Cancelado</t>
  </si>
  <si>
    <t>Defensa Pública</t>
  </si>
  <si>
    <t>Pendiente respuesta de actualizacion de estado procesal</t>
  </si>
  <si>
    <t>0004-SP-P01</t>
  </si>
  <si>
    <t>​Propuesta para el establecimiento de timbre judicial</t>
  </si>
  <si>
    <t>Suspendido</t>
  </si>
  <si>
    <t>Centro de Información Jurisprudencial</t>
  </si>
  <si>
    <t>Listo</t>
  </si>
  <si>
    <t>0032-DP-P01</t>
  </si>
  <si>
    <t>Estrategia de Comunicación y Proyección de la Defensa Pública</t>
  </si>
  <si>
    <t>En progreso</t>
  </si>
  <si>
    <t>Auditoría</t>
  </si>
  <si>
    <t>Auditoría no tiene participación activa del PEI como responsable estratégico.</t>
  </si>
  <si>
    <t>0032-DP-P02</t>
  </si>
  <si>
    <t>Estrategias de Coordinación de la Defensa Pública</t>
  </si>
  <si>
    <t>DE</t>
  </si>
  <si>
    <t>revisado correo pendiente de Maribel y Sofia.  11 proyectos</t>
  </si>
  <si>
    <t>0032-DP-P03</t>
  </si>
  <si>
    <t>Estrategia de capacitación de la Defensa Pública</t>
  </si>
  <si>
    <t>Dirección de Tecnología de Información</t>
  </si>
  <si>
    <t>0032-DP-P04</t>
  </si>
  <si>
    <t>Actualización de los estados procesales</t>
  </si>
  <si>
    <t>Se envio correo</t>
  </si>
  <si>
    <t>Dirección Gestión Humana</t>
  </si>
  <si>
    <t>0032-DP-P05</t>
  </si>
  <si>
    <t>Implantación del Sistema de Seguimiento de Casos</t>
  </si>
  <si>
    <t>Pendiente Evaluación de Beneficios</t>
  </si>
  <si>
    <t>Despacho de la Presidencia</t>
  </si>
  <si>
    <t>Pendiente 2 proyectos de OCRI    **0653-DP-P12 y 0653-DP-P11***</t>
  </si>
  <si>
    <t>Pendiente proyecto Observatorio</t>
  </si>
  <si>
    <t>0032-DP-P06</t>
  </si>
  <si>
    <t>Implementación Código Procesal Agraria (Defensa Pública)</t>
  </si>
  <si>
    <t>Ministerio Público</t>
  </si>
  <si>
    <t>0032-DP-P08</t>
  </si>
  <si>
    <t>Estudio Administración Defensa Pública</t>
  </si>
  <si>
    <t>Servicio de Atención y Protección de Víctimas y Testigos</t>
  </si>
  <si>
    <t>0034-CIJ-P01</t>
  </si>
  <si>
    <t>Fortalecimiento del acceso a la información judicial</t>
  </si>
  <si>
    <t>Oficina de Control Interno</t>
  </si>
  <si>
    <t>0034-CIJ-P02</t>
  </si>
  <si>
    <t>Herramienta para la despersonalización de documentos judiciales</t>
  </si>
  <si>
    <t>Centro de Conciliación del Poder Judicial</t>
  </si>
  <si>
    <t>0034-CIJ-P03</t>
  </si>
  <si>
    <t>Sistematización de base de datos de conocimiento de resoluciones</t>
  </si>
  <si>
    <t>Organismo de Investigación Judicial</t>
  </si>
  <si>
    <t>0035-EJ-P01</t>
  </si>
  <si>
    <t>Sistema de Gestión de Capacitación</t>
  </si>
  <si>
    <t>Programa Justicia Restaurativa</t>
  </si>
  <si>
    <t>0035-EJ-P02</t>
  </si>
  <si>
    <t>Paquetes de instrucción y disminución del personal pendiente por capacitar de la población del OIJ, para el año 2022</t>
  </si>
  <si>
    <t>0104-AUD-P01</t>
  </si>
  <si>
    <t>Metodológico Team Mate</t>
  </si>
  <si>
    <t>0110-PLA-P01</t>
  </si>
  <si>
    <t>Automatización de Indicadores de Gestión</t>
  </si>
  <si>
    <t>0110-PLA-P04</t>
  </si>
  <si>
    <t>Mejora del Proceso Penal (Ámbito Jurisdiccional)</t>
  </si>
  <si>
    <t>0110-PLA-P05</t>
  </si>
  <si>
    <t>Abordaje a la entrada en vigencia del Código Procesal de Familia</t>
  </si>
  <si>
    <t>0110-PLA-P07</t>
  </si>
  <si>
    <t>Sistema de Gestión del Plan Estratégico Institucional</t>
  </si>
  <si>
    <t>0110-PLA-P08</t>
  </si>
  <si>
    <t>Acceso y uso de la información estadística</t>
  </si>
  <si>
    <t>0110-PLA-P09</t>
  </si>
  <si>
    <t>Modelo para la Administración del Portafolio de Proyectos Estratégicos</t>
  </si>
  <si>
    <t>0110-PLA-P10</t>
  </si>
  <si>
    <t>Modelo de formulación y evaluación de políticas institucionales</t>
  </si>
  <si>
    <t>0110-PLA-P11</t>
  </si>
  <si>
    <t>Abordaje a la entrada en vigencia del Código Procesal Agrario (Dirección de Planificación)</t>
  </si>
  <si>
    <t>0110-PLA-P12</t>
  </si>
  <si>
    <t>Modelo de gestión por procesos institucional</t>
  </si>
  <si>
    <t>0110-PLA-P13</t>
  </si>
  <si>
    <t>Mejora del Proceso Penal (Auxiliar de Justicia)</t>
  </si>
  <si>
    <t>0110-PLA-P14</t>
  </si>
  <si>
    <t>Modelo de Gestión de Presupuestos Plurianuales</t>
  </si>
  <si>
    <t>0110-PLA-P15</t>
  </si>
  <si>
    <t>Virtualización de servicios Jurisdiccionales Poder Judicial</t>
  </si>
  <si>
    <t>0110-PLA-P19</t>
  </si>
  <si>
    <t>Programa de Capacitación para la Formación de Líderes de Proyectos</t>
  </si>
  <si>
    <t>0110-PLA-P20</t>
  </si>
  <si>
    <t>Actualización de fórmulas estadísticas y elaboración instructivos estadísticos por materias</t>
  </si>
  <si>
    <t>0110-PLA-P21</t>
  </si>
  <si>
    <t>Implementación de la Ley 9481 Creación de la Jurisdicción Especializada en Delincuencia Organizada en Costa Rica</t>
  </si>
  <si>
    <t>0110-PLA-P23</t>
  </si>
  <si>
    <t>Automatización de los Procesos Jurisdiccionales y análisis del Rezago Judicial</t>
  </si>
  <si>
    <t>0110-PLA-P25</t>
  </si>
  <si>
    <t>Implementación de oficina Modelo en materia de Tránsito primera instancia</t>
  </si>
  <si>
    <t>0110-PLA-P26</t>
  </si>
  <si>
    <t>Rediseño materia Penal Juvenil-primera instancia</t>
  </si>
  <si>
    <t>0110-PLA-P31</t>
  </si>
  <si>
    <t>Fortalecimiento y atención de carga de trabajo del Subproceso de Modernización Institucional para área no penal</t>
  </si>
  <si>
    <t>0110-PLA-P32</t>
  </si>
  <si>
    <t>Implementación de oficina Modelo en el Juzgado y Tribunal Notarial</t>
  </si>
  <si>
    <t>0110-PLA-P33</t>
  </si>
  <si>
    <t>Herramienta Tecnológica Modelo de Gestión por Procesos</t>
  </si>
  <si>
    <t>0110-PLA-P37</t>
  </si>
  <si>
    <t>Implementación de reformas procesales y fortalecimiento de la seguridad ciudadana</t>
  </si>
  <si>
    <t>Pendiente Aprobación</t>
  </si>
  <si>
    <t>0110-PLA-P38</t>
  </si>
  <si>
    <t>Proyecto de automatización e inteligencia en materia penal</t>
  </si>
  <si>
    <t>0116-DPC-P01</t>
  </si>
  <si>
    <t>Política de Comunicación Integral</t>
  </si>
  <si>
    <t>0117-DE-P01</t>
  </si>
  <si>
    <t>Sistema Control de Accesos y Asistencia Electrónica</t>
  </si>
  <si>
    <t>0117-DE-P02</t>
  </si>
  <si>
    <t>Cargas Termohigronométricas Edificio I Circuito Judicial Alajuela</t>
  </si>
  <si>
    <t>0117-DE-P03</t>
  </si>
  <si>
    <t>Ampliación Edificio I Circuito Judicial Guanacaste</t>
  </si>
  <si>
    <t>0117-DE-P04</t>
  </si>
  <si>
    <t>Cambios en el SIGA-PJ por el IVA</t>
  </si>
  <si>
    <t>0117-DE-P05</t>
  </si>
  <si>
    <t>Construcción Edificio Circuito Judicial Puntarenas</t>
  </si>
  <si>
    <t>0117-DE-P06</t>
  </si>
  <si>
    <t>Construcción Edificio Anexo E</t>
  </si>
  <si>
    <t>0117-DE-P07</t>
  </si>
  <si>
    <t>Torre Anexa y Reacondicionamiento Eléctrico Edificio III Circuito Judicial Alajuela</t>
  </si>
  <si>
    <t>0117-DE-P08</t>
  </si>
  <si>
    <t>Adquisición de Propiedades OIJ</t>
  </si>
  <si>
    <t>0117-DE-P09</t>
  </si>
  <si>
    <t>Ampliación Edificio Tribunales de Justicia de Turrialba</t>
  </si>
  <si>
    <t>0117-DE-P10</t>
  </si>
  <si>
    <t>Centralizado del Edificio I Circuito Judicial Zona Sur</t>
  </si>
  <si>
    <t>0117-DE-P11</t>
  </si>
  <si>
    <t>Sustitución de sistema de alarma contra incendios en bodegas de Ciudad Judicial</t>
  </si>
  <si>
    <t>0117-DE-P12</t>
  </si>
  <si>
    <t>Reacondicionamiento Eléctrico Edificio II Circuito Judicial Alajuela</t>
  </si>
  <si>
    <t>0117-DE-P13</t>
  </si>
  <si>
    <t>Sistema Detección Incendio Edificio Circuito Judicial Heredia</t>
  </si>
  <si>
    <t>0117-DE-P14</t>
  </si>
  <si>
    <t>Implementación del Sistema de Compras Públicas</t>
  </si>
  <si>
    <t>0117-DE-P15</t>
  </si>
  <si>
    <t>Adquisición de Propiedades MP</t>
  </si>
  <si>
    <t>0117-DE-P20</t>
  </si>
  <si>
    <t>Abordaje de los requerimientos emitidos por la Superintendencia de Pensiones al Fondo de Jubilaciones del Poder Judicial y Pensiones</t>
  </si>
  <si>
    <t>0117-DE-P21</t>
  </si>
  <si>
    <t>Sistema de Voceo y Comunicación Institucional para la Corte Suprema de Justicia y la de Plaza de la Justicia</t>
  </si>
  <si>
    <t>0117-DE-P22</t>
  </si>
  <si>
    <t>Publicación electrónica del Boletín Judicial, a través del Departamento de Artes Gráficas</t>
  </si>
  <si>
    <t>0117-DE-P23</t>
  </si>
  <si>
    <t>Sistema de Detección de Incendios en el II Circ Jud San José</t>
  </si>
  <si>
    <t>0117-DE-P24</t>
  </si>
  <si>
    <t>Reacondicionamiento Eléctrico Anexo A del II Circ Jud San José</t>
  </si>
  <si>
    <t>0117-DE-P25</t>
  </si>
  <si>
    <t>Plan para la redistribución de espacios físicos de las personas teletrabajadoras del Poder Judicial</t>
  </si>
  <si>
    <t>0117-DE-P26</t>
  </si>
  <si>
    <t>Reacondicionamiento Eléctrico Edificio de Tribunales de Cartago</t>
  </si>
  <si>
    <t>0117-DE-P27</t>
  </si>
  <si>
    <t>Reacondicionamiento eléctrico del Edificio Plaza de la Justicia</t>
  </si>
  <si>
    <t>0117-DE-P28</t>
  </si>
  <si>
    <t>Re acondicionamiento eléctrico del Edificio de Tribunales de Justicia de San José</t>
  </si>
  <si>
    <t>0117-DE-P29</t>
  </si>
  <si>
    <t>Sistema de Inventario y Materiales de la Proveeduría</t>
  </si>
  <si>
    <t>0117-DE-P30</t>
  </si>
  <si>
    <t>Análisis y aplicación de las disposiciones emitidas por la CGR, en informe DFOE-GOB-IF-00009-2021, de acuerdo a la implementación de las NICSP en el Poder Judicial</t>
  </si>
  <si>
    <t>0117-DE-P31</t>
  </si>
  <si>
    <t>Implementación de acciones de mejora, modificación y adaptación institucional a la nueva Ley N°9986,“Ley General de Contratación Pública”</t>
  </si>
  <si>
    <t>0117-DE-P49</t>
  </si>
  <si>
    <t>Proyecto del Subproceso de Gestión de Continuidad del Servicio</t>
  </si>
  <si>
    <t>0117-DE-P70</t>
  </si>
  <si>
    <t>Construcción de planta de tratamiento para el Edificio de Tribunales de Corredores</t>
  </si>
  <si>
    <t>Aprobado - No iniciado</t>
  </si>
  <si>
    <t>0117-DE-P71</t>
  </si>
  <si>
    <t>Construcción de barrera protectora contra infiltraciones de la azotea del edificio de Tribunales de San José</t>
  </si>
  <si>
    <t>0117-DE-P72</t>
  </si>
  <si>
    <t>Cambio de cubierta de bodegas Ciudad Judicial</t>
  </si>
  <si>
    <t>0117-DE-P73</t>
  </si>
  <si>
    <t>Sistema de control de incendios para el edificio de Patología Forense</t>
  </si>
  <si>
    <t>0117-DE-P74</t>
  </si>
  <si>
    <t>Acondicionamiento eléctrico del Edificio de Tribunales de Liberia</t>
  </si>
  <si>
    <t>0117-DE-P75</t>
  </si>
  <si>
    <t>II Etapa Salida de emergencia del Edificio de Tribunales de Justicia de Pérez Zeledón</t>
  </si>
  <si>
    <t>0117-DE-P76</t>
  </si>
  <si>
    <t>Sustitución completa del sistema Hídrico y tuberías del edificio de los tribunales de justicia de Pérez Zeledón</t>
  </si>
  <si>
    <t>0117-DE-P82</t>
  </si>
  <si>
    <t>Construcción Edificio de Tribunales de Siquirres</t>
  </si>
  <si>
    <t>0117-DE-P83</t>
  </si>
  <si>
    <t>Proyecto Construcción de nuevo edificio, Tribunales de Justicia de Jacó</t>
  </si>
  <si>
    <t>0117-DE-P84</t>
  </si>
  <si>
    <t>Adquisición Propiedad Sala Constitucional</t>
  </si>
  <si>
    <t>0117-DE-P85</t>
  </si>
  <si>
    <t>Tribunales de Justicia de Quepos</t>
  </si>
  <si>
    <t>0117-DE-PRG01</t>
  </si>
  <si>
    <t>Programa Fideicomiso Inmobiliario Poder Judicial</t>
  </si>
  <si>
    <t>0122-DTI-P01</t>
  </si>
  <si>
    <t>Nueva versión del Sistema de Gestión de despachos judiciales</t>
  </si>
  <si>
    <t>0122-DTI-P02</t>
  </si>
  <si>
    <t>Incorporación de la jurisprudencia oral en el Nexus-PJ</t>
  </si>
  <si>
    <t>0122-DTI-P03</t>
  </si>
  <si>
    <t>Herramientas de inteligencia de información (Fortalecimiento del Data Administrativo)</t>
  </si>
  <si>
    <t>0122-DTI-P04</t>
  </si>
  <si>
    <t>Desarrollo del Plan de Continuidad de los Servicios Institucionales</t>
  </si>
  <si>
    <t>0122-DTI-P06</t>
  </si>
  <si>
    <t>Diseñar e implementar el Sistema de Gestión de la Seguridad de la Información (SGSI)</t>
  </si>
  <si>
    <t>0122-DTI-P07</t>
  </si>
  <si>
    <t>Actualización de los Sistemas de Cableado Estructurado de los Circuitos y Oficinas del país</t>
  </si>
  <si>
    <t>0122-DTI-P08</t>
  </si>
  <si>
    <t>Actualización de los equipos activos de las redes LAN</t>
  </si>
  <si>
    <t>0122-DTI-P09</t>
  </si>
  <si>
    <t>Registro Electrónico de mandamientos - Garantías Mobiliarias - Retenciones</t>
  </si>
  <si>
    <t>0122-DTI-P10</t>
  </si>
  <si>
    <t>Migración y rediseño del sitio de Consulta del SCIJ</t>
  </si>
  <si>
    <t>0122-DTI-P11</t>
  </si>
  <si>
    <t>Rediseño y Migración de Telefonía IP</t>
  </si>
  <si>
    <t>0122-DTI-P12</t>
  </si>
  <si>
    <t>Modernización del Sistema de Gestión en Línea y la Aplicación Móvil</t>
  </si>
  <si>
    <t>0122-DTI-P13</t>
  </si>
  <si>
    <t>Fortalecimiento del SDJ y acceso en línea Banco de Costa Rica</t>
  </si>
  <si>
    <t>0122-DTI-P14</t>
  </si>
  <si>
    <t>Migración del Sistema Integrado de Ejecución Presupuestario (SIGA-PJ)</t>
  </si>
  <si>
    <t>0122-DTI-P15</t>
  </si>
  <si>
    <t>Diseño e implementación de la automatización robótica de procesos</t>
  </si>
  <si>
    <t>0122-DTI-P16</t>
  </si>
  <si>
    <t>Implantación del Nuevo Sistema de Gestión</t>
  </si>
  <si>
    <t>0122-DTI-P17</t>
  </si>
  <si>
    <t>Implementación del Escritorio Virtual Despachos Penales</t>
  </si>
  <si>
    <t>0134-DGH-P01</t>
  </si>
  <si>
    <t>Proyecto sistema horas extra y sanciones disciplinarias</t>
  </si>
  <si>
    <t>0134-DGH-P02</t>
  </si>
  <si>
    <t>Sistema de Evaluación del Desempeño por Competencias</t>
  </si>
  <si>
    <t>0134-DGH-P03</t>
  </si>
  <si>
    <t>Sistema de Formulación y Ejecución Presupuestaria para Remuneraciones</t>
  </si>
  <si>
    <t>0134-DGH-P04</t>
  </si>
  <si>
    <t>Estandarización del proceso de reclutamiento y selección</t>
  </si>
  <si>
    <t>0134-DGH-P05</t>
  </si>
  <si>
    <t>Identificación de soluciones tecnológicas seguras para la aplicación efectiva de teletrabajo</t>
  </si>
  <si>
    <t>0134-DGH-P06</t>
  </si>
  <si>
    <t>Modernización del Proceso de Evaluación Psicológica (Puestos de Judicatura)</t>
  </si>
  <si>
    <t>0134-DGH-P07</t>
  </si>
  <si>
    <t>Política Integral de Bienestar y Salud Laboral</t>
  </si>
  <si>
    <t>0134-DGH-P08</t>
  </si>
  <si>
    <t>Variaciones en el Sistema de Pago, Reglamentos y Procedimientos producto de la Ley 9635</t>
  </si>
  <si>
    <t>0134-DGH-P13</t>
  </si>
  <si>
    <t>Diseño, planeamiento, ejecución y evaluación de actividades de formación del Eje Calidad de Vida y del Eje Entrenamiento o Capacitación</t>
  </si>
  <si>
    <t>0134-DGH-P14</t>
  </si>
  <si>
    <t>Actualización de la Política sobre Empleabilidad en el Poder Judicial</t>
  </si>
  <si>
    <t>0134-DGH-P16</t>
  </si>
  <si>
    <t>Política de Teletrabajo</t>
  </si>
  <si>
    <t>0134-DGH-P17</t>
  </si>
  <si>
    <t>Proyecto Ley N°10159 Marco de Empleo Público</t>
  </si>
  <si>
    <t>0653-DP-P01</t>
  </si>
  <si>
    <t>Procedimiento de Selección de Magistradas (os)</t>
  </si>
  <si>
    <t>0653-DP-P02</t>
  </si>
  <si>
    <t>Régimen Disciplinario</t>
  </si>
  <si>
    <t>0653-DP-P03</t>
  </si>
  <si>
    <t>Protocolo de conducta para el personal judicial</t>
  </si>
  <si>
    <t>0653-DP-P04</t>
  </si>
  <si>
    <t>Diálogo con la Sociedad Civil</t>
  </si>
  <si>
    <t>0653-DP-P05</t>
  </si>
  <si>
    <t>Establecimiento de la Carrera Fiscal y Requerimientos en la Presentación del Informe Anual del Fiscal General</t>
  </si>
  <si>
    <t>0653-DP-P06</t>
  </si>
  <si>
    <t>Reforma a la Carrera judicial</t>
  </si>
  <si>
    <t>0653-DP-P08</t>
  </si>
  <si>
    <t>Potestades de Corte Plena y Gobierno del Poder Judicial</t>
  </si>
  <si>
    <t>0653-DP-P09</t>
  </si>
  <si>
    <t>Elaboración de un plan de Reforma al Sistema Penal y Procesal Penal Contra la Corrupción</t>
  </si>
  <si>
    <t>0653-DP-P11</t>
  </si>
  <si>
    <t>Coordinación Nacional de la Cumbre Judicial Iberoamericana</t>
  </si>
  <si>
    <t>0653-DP-P12</t>
  </si>
  <si>
    <t>Implementación de los ODS y Cumplimiento de la Agenda 2030</t>
  </si>
  <si>
    <t>0653-DP-P14</t>
  </si>
  <si>
    <t>Desarrollo e Implantación Sistema Observatorio Judicial</t>
  </si>
  <si>
    <t>0653-DP-P16</t>
  </si>
  <si>
    <t>Mejorar desafíos en el ámbito jurisdiccional establecidos en el cuarto Informe del Estado de la Justicia</t>
  </si>
  <si>
    <t>0653-DP-P17</t>
  </si>
  <si>
    <t>Mejorar desafíos establecidos en el Informe del Estado de la Justicia en el ámbito de la gobernanza política</t>
  </si>
  <si>
    <t>0653-DP-P18</t>
  </si>
  <si>
    <t>Mejorar desafíos establecidos en el Informe del Estado de la Justicia en el ámbito de la gestión administrativa</t>
  </si>
  <si>
    <t>0655-CONAMAJ-P01</t>
  </si>
  <si>
    <t>Implementación de las Políticas de Justicia Abierta</t>
  </si>
  <si>
    <t>0656-CTS-P01</t>
  </si>
  <si>
    <t>Metodología para la Evaluación de Servicios del Sistema Judicial</t>
  </si>
  <si>
    <t>0656-CTS-P02</t>
  </si>
  <si>
    <t>Modelo integral de atención al público</t>
  </si>
  <si>
    <t>0707-STGAJ-P01</t>
  </si>
  <si>
    <t>Diagnóstico y Plan de acción para el trabajo con hombres que laboran en el Poder Judicial dirigido a la construcción de masculinidades positivas y no violentas</t>
  </si>
  <si>
    <t>0717-MP-P01</t>
  </si>
  <si>
    <t>Modelo de abordaje de casos penales de corrupción</t>
  </si>
  <si>
    <t>0717-MP-P02</t>
  </si>
  <si>
    <t>Modelo de abordaje de casos penales de crimen organizado</t>
  </si>
  <si>
    <t>0717-MP-P03</t>
  </si>
  <si>
    <t>Modelo de abordaje en casos penales con poblaciones vulnerables y vulnerabilizadas</t>
  </si>
  <si>
    <t>0717-MP-P04</t>
  </si>
  <si>
    <t>Modelo para el abordaje de la criminalidad no convencional</t>
  </si>
  <si>
    <t>0717-MP-P05</t>
  </si>
  <si>
    <t>Estrategia de Capacitación del Ministerio Público</t>
  </si>
  <si>
    <t>0717-MP-P06</t>
  </si>
  <si>
    <t>Programa de capacitación en Justicia Restaurativa</t>
  </si>
  <si>
    <t>0717-MP-P07</t>
  </si>
  <si>
    <t>Elaboración de los Ejes Estratégicos de Persecución Penal</t>
  </si>
  <si>
    <t>0717-MP-P08</t>
  </si>
  <si>
    <t>Fortalecimiento del Regimen de Consecuencias</t>
  </si>
  <si>
    <t>0717-MP-P09</t>
  </si>
  <si>
    <t>Rezago y Archivos Fiscales</t>
  </si>
  <si>
    <t>0717-MP-P10</t>
  </si>
  <si>
    <t>Creación de la Fiscalía Adjunta de Atención de Hechos de Violencia en contra de las Niñas, Niños y Personas Adolescentes</t>
  </si>
  <si>
    <t>0717-MP-P11</t>
  </si>
  <si>
    <t>Creación de la Política de Persecución de Casos para personas en condición de discapacidad y población a adulto mayor</t>
  </si>
  <si>
    <t>0717-MP-P16</t>
  </si>
  <si>
    <t>Actualización de materiales didácticos y cursos de acuerdo con las reformas legales en materia penal, penal juvenil y procesal penal</t>
  </si>
  <si>
    <t>0717-MP-P17</t>
  </si>
  <si>
    <t>La gestión jurídica y procesal de los casos en los que se ha decomisado vehículos</t>
  </si>
  <si>
    <t>0718-OAPVT-P01</t>
  </si>
  <si>
    <t>Propuesta de Reforma a la Ley 8720</t>
  </si>
  <si>
    <t>0718-OAPVT-P02</t>
  </si>
  <si>
    <t>Propuesta de Reglamento a la Ley 8720</t>
  </si>
  <si>
    <t>0718-OAPVT-P03</t>
  </si>
  <si>
    <t>Sistematización de experiencias y propuestas de mejora a la metodología de trabajo de la OAPVD</t>
  </si>
  <si>
    <t>0718-OAPVT-P04</t>
  </si>
  <si>
    <t>Estudio de impacto de la Ley 8720</t>
  </si>
  <si>
    <t>0914-OCI-P01</t>
  </si>
  <si>
    <t>Mejora y actualización de los sistemas SEVRI y PAI e integrarlos al proceso de Planificación Institucional</t>
  </si>
  <si>
    <t>0914-OCI-P02</t>
  </si>
  <si>
    <t>Implementación del Sistema SEVRI y PAI, para el análisis de los riesgos estratégicos</t>
  </si>
  <si>
    <t>0963-CC-P01</t>
  </si>
  <si>
    <t>Política de tratamiento de métodos alternos de resolución de conflictos</t>
  </si>
  <si>
    <t>0981-STEV-P01</t>
  </si>
  <si>
    <t>Implementación del Código de Ética Judicial</t>
  </si>
  <si>
    <t>1167-OIJ-P01</t>
  </si>
  <si>
    <t>Contratación de talleres externos</t>
  </si>
  <si>
    <t>1167-OIJ-P02</t>
  </si>
  <si>
    <t>Reacondicionamiento de la Morgue Judicial</t>
  </si>
  <si>
    <t>1167-OIJ-P03</t>
  </si>
  <si>
    <t>Modernización del Depósito de Objetos Decomisados</t>
  </si>
  <si>
    <t>1167-OIJ-P04</t>
  </si>
  <si>
    <t>Sistema de Gestión de Celdas</t>
  </si>
  <si>
    <t>1167-OIJ-P05</t>
  </si>
  <si>
    <t>Correlación de la carga de trabajo y recurso humano</t>
  </si>
  <si>
    <t>1167-OIJ-P06</t>
  </si>
  <si>
    <t>Consolidación de equipo multidisciplinario en criminalística</t>
  </si>
  <si>
    <t>1167-OIJ-P07</t>
  </si>
  <si>
    <t>Fortalecimiento del Sistema Expediente Criminal Único</t>
  </si>
  <si>
    <t>1167-OIJ-P08</t>
  </si>
  <si>
    <t>Sistema de Control Vehicular</t>
  </si>
  <si>
    <t>1167-OIJ-P09</t>
  </si>
  <si>
    <t>Sistema Automotriz de Reparaciones (SARIM)</t>
  </si>
  <si>
    <t>1167-OIJ-P10</t>
  </si>
  <si>
    <t>​Proyecto para la descentralización de servicios</t>
  </si>
  <si>
    <t>No aprobado</t>
  </si>
  <si>
    <t>1167-OIJ-P11</t>
  </si>
  <si>
    <t>Logística y Ejecución de Cooperación Internacional</t>
  </si>
  <si>
    <t>1167-OIJ-P12</t>
  </si>
  <si>
    <t>Aplicación Móvil del OIJ</t>
  </si>
  <si>
    <t>1167-OIJ-P13</t>
  </si>
  <si>
    <t>Estructura para el Abordaje de Casos de Corrupción</t>
  </si>
  <si>
    <t>1167-OIJ-P14</t>
  </si>
  <si>
    <t>Fidecomiso BCR “ Oficinas Centrales OIJ”</t>
  </si>
  <si>
    <t>1167-OIJ-P15</t>
  </si>
  <si>
    <t>Adquisición e instalación del Incinerador</t>
  </si>
  <si>
    <t>1167-OIJ-P17</t>
  </si>
  <si>
    <t>Acreditación ISO 17020 e ISO 17025 SIORI</t>
  </si>
  <si>
    <t>1167-OIJ-P18</t>
  </si>
  <si>
    <t>Acreditación ISO 27001 UTI y PIP</t>
  </si>
  <si>
    <t>1167-OIJ-P19</t>
  </si>
  <si>
    <t>Mecanismos de reclutamiento y selección</t>
  </si>
  <si>
    <t>1167-OIJ-P20</t>
  </si>
  <si>
    <t>Mejoramiento de la Calidad de los Servicios del Departamento de Ciencias Forenses</t>
  </si>
  <si>
    <t>1167-OIJ-P21</t>
  </si>
  <si>
    <t>Plataforma de Información Policial</t>
  </si>
  <si>
    <t>1167-OIJ-P22</t>
  </si>
  <si>
    <t>Sistema de Análisis de Crímenes Violentos</t>
  </si>
  <si>
    <t>1167-OIJ-P23</t>
  </si>
  <si>
    <t>Implementar y validar dos metodologías de análisis de material vegetal sospechoso para distinguir entre cáñamo y marihuana</t>
  </si>
  <si>
    <t>1167-OIJ-P24</t>
  </si>
  <si>
    <t>Sistema Único Policial Especializado en la Resolución de la Criminalidad común, Organizada y la Prevención (SUPERCOP)</t>
  </si>
  <si>
    <t>1167-OIJ-P31</t>
  </si>
  <si>
    <t>Construcción de los pisos faltantes del edificio de Toma de Muestras</t>
  </si>
  <si>
    <t>1167-OIJ-P32</t>
  </si>
  <si>
    <t>Unidad de Gestión del Departamento de Investigaciones Criminales</t>
  </si>
  <si>
    <t>1167-OIJ-P33</t>
  </si>
  <si>
    <t>Construcción de bodega en el Departamento de Ciencias Forenses</t>
  </si>
  <si>
    <t>1167-OIJ-P34</t>
  </si>
  <si>
    <t>Sustitución del sistema de detección y supresión de incendios del edificio del Departamento de Ciencias Forenses</t>
  </si>
  <si>
    <t>1167-OIJ-P35</t>
  </si>
  <si>
    <t>Ampliación del área de Recepción de la Delegación Regional OIJ Corredores</t>
  </si>
  <si>
    <t>1167-OIJ-P42</t>
  </si>
  <si>
    <t>Estandarización de los procedimientos para el tratamiento de personas detenidas en las Secciones y Unidades de Cárceles</t>
  </si>
  <si>
    <t>1167-OIJ-P43</t>
  </si>
  <si>
    <t>Implementación de técnicas para mejorar el ambiente laboral y desarrollo de prácticas policiales</t>
  </si>
  <si>
    <t>1167-OIJ-P49</t>
  </si>
  <si>
    <t>Disminución en el tiempo de respuesta de Pericias Financieras Contables en el Proceso Judicial estudio especial para los casos conocidos como Cochinilla y Diamante</t>
  </si>
  <si>
    <t>1167-OIJ-P50</t>
  </si>
  <si>
    <t>Extensión de los alcances y beneficios de la pericia de Comparación biométrica de voces y fortalecimiento del área pericial</t>
  </si>
  <si>
    <t>1167-OIJ-P52</t>
  </si>
  <si>
    <t>Implementación de la gestión de la contaminación cognitiva en el trabajo de casos forenses</t>
  </si>
  <si>
    <t>1167-OIJ-P56</t>
  </si>
  <si>
    <t>Procedimientos para la funcionalidad de Oficina Especializada contra el Crimen Organizado</t>
  </si>
  <si>
    <t>1371-CGAI-P01</t>
  </si>
  <si>
    <t>Política Ambiental del Poder Judicial</t>
  </si>
  <si>
    <t>1374-CF-P01</t>
  </si>
  <si>
    <t>Implementación del Código Procesal de Familia</t>
  </si>
  <si>
    <t>1377-PJR-P01</t>
  </si>
  <si>
    <t>​Proyecto de Cooperación Corte-USA-NCSC sobre Justicia Juvenil Restaurativa</t>
  </si>
  <si>
    <t>1377-PJR-P02</t>
  </si>
  <si>
    <t>Programa de Justicia Restaurativa para el bienestar del personal judicial</t>
  </si>
  <si>
    <t>1377-PJR-P03</t>
  </si>
  <si>
    <t>Proyecto de Cooperación Fortalecimiento de Penal Juvenil y Justicia Restaurativa</t>
  </si>
  <si>
    <t>1777-PFJR-P01</t>
  </si>
  <si>
    <t>Proyecto Regional Fortalecimiento de la Justicia Restaurativa</t>
  </si>
  <si>
    <t>1846-OC-P01</t>
  </si>
  <si>
    <t>Reducción de las brechas de riesgo</t>
  </si>
  <si>
    <t>4000-CA-P01</t>
  </si>
  <si>
    <t>Implementación del Código Procesal Agrario (Comisión Agraria)</t>
  </si>
  <si>
    <t>9993-CAJ-P01</t>
  </si>
  <si>
    <t>Política para el Acceso a la Justicia de los Pueblos Indígenas en el Poder Judicial</t>
  </si>
  <si>
    <t>9993-CAJ-P02</t>
  </si>
  <si>
    <t>Actualización de la Política para el Acceso a la Justicia y Equiparación de Oportunidades de Personas en situación de discapacidad</t>
  </si>
  <si>
    <t>P10-PRI-PC</t>
  </si>
  <si>
    <t>Reglamento de Carrera de la Defensa Publica</t>
  </si>
  <si>
    <t>Indicadores</t>
  </si>
  <si>
    <t>% completado</t>
  </si>
  <si>
    <t>Comienzo</t>
  </si>
  <si>
    <t>Fin</t>
  </si>
  <si>
    <t>Última publicación</t>
  </si>
  <si>
    <t>Duración</t>
  </si>
  <si>
    <t>Tipo Proyecto</t>
  </si>
  <si>
    <t>Tema Estratégico</t>
  </si>
  <si>
    <t>Acción Estratégica</t>
  </si>
  <si>
    <t>Meta Estratégica</t>
  </si>
  <si>
    <t>Prioridad del Proyecto</t>
  </si>
  <si>
    <t>Tiene asociados PCGS</t>
  </si>
  <si>
    <t>¿Incluye Cooperación?</t>
  </si>
  <si>
    <t>Programa Presupuestario</t>
  </si>
  <si>
    <t>Centro de Responsabilidad</t>
  </si>
  <si>
    <t>Oficina Líder de Proyecto</t>
  </si>
  <si>
    <t>Patrocinador o Patrocinadora del proyecto</t>
  </si>
  <si>
    <t>Director o Directora del Proyecto</t>
  </si>
  <si>
    <t>Administrador o Jefe del Proyecto</t>
  </si>
  <si>
    <t>Coordinador o Líder del Proyecto</t>
  </si>
  <si>
    <t>Propietario</t>
  </si>
  <si>
    <t>Este es un proyecto empresarial. Ábralo para editarlo en Project Professional.; Haga clic en este icono para ver los documentos asociados con este proyecto.</t>
  </si>
  <si>
    <t/>
  </si>
  <si>
    <t>Actualización de los equipos activos de las redes LAN de los edificios principales</t>
  </si>
  <si>
    <t>100%</t>
  </si>
  <si>
    <t>01/06/2015</t>
  </si>
  <si>
    <t>04/01/2021</t>
  </si>
  <si>
    <t>07/01/2021</t>
  </si>
  <si>
    <t>1.383,19d</t>
  </si>
  <si>
    <t>Institucional</t>
  </si>
  <si>
    <t>3-  Optimización e innovación de los servicios judiciales (21)</t>
  </si>
  <si>
    <t>10 - Servicios Tecnológico</t>
  </si>
  <si>
    <t>Si</t>
  </si>
  <si>
    <t>No</t>
  </si>
  <si>
    <t>926 Dirección Administración y Otros Órganos de Apoyo</t>
  </si>
  <si>
    <t>0658 SUBROCESO TELEMATICA</t>
  </si>
  <si>
    <t>Kattia Morales Navarro</t>
  </si>
  <si>
    <t>Ericka Monge Quesada</t>
  </si>
  <si>
    <t>Bertony Jiménez Campos</t>
  </si>
  <si>
    <t>Actualización de los equipos activos de las redes WAN de los edificios principales</t>
  </si>
  <si>
    <t>02/02/2015</t>
  </si>
  <si>
    <t>17/12/2020</t>
  </si>
  <si>
    <t>14/06/2019</t>
  </si>
  <si>
    <t>1.497d</t>
  </si>
  <si>
    <t>Tecnológico</t>
  </si>
  <si>
    <t>Adriana Garro Madrigal</t>
  </si>
  <si>
    <t>Actualización y rediseño de los servicios de telefonía en el Poder Judicial</t>
  </si>
  <si>
    <t>0%</t>
  </si>
  <si>
    <t>14/02/2017</t>
  </si>
  <si>
    <t>15/02/2017</t>
  </si>
  <si>
    <t>1d</t>
  </si>
  <si>
    <t>2-  Confianza y probidad en la justicia  (22)</t>
  </si>
  <si>
    <t>Actualizar los sistemas de cableado estructurado de los circuitos y oficinas del país</t>
  </si>
  <si>
    <t>94%</t>
  </si>
  <si>
    <t>01/07/2015</t>
  </si>
  <si>
    <t>27/07/2021</t>
  </si>
  <si>
    <t>04/09/2020</t>
  </si>
  <si>
    <t>1.501,38d</t>
  </si>
  <si>
    <t>Paola Alvarez Quesada</t>
  </si>
  <si>
    <t>Adaptar el sistema del Archivo Judicial para que se integre con el nuevo Gestión</t>
  </si>
  <si>
    <t>01/01/2019</t>
  </si>
  <si>
    <t>08/08/2017</t>
  </si>
  <si>
    <t>0d</t>
  </si>
  <si>
    <t>Vivian Rímola Soto</t>
  </si>
  <si>
    <t>Adquisición de un Centro de Operaciones de Ciberseguridad</t>
  </si>
  <si>
    <t>71%</t>
  </si>
  <si>
    <t>24/08/2021</t>
  </si>
  <si>
    <t>31/12/2022</t>
  </si>
  <si>
    <t>06/09/2022</t>
  </si>
  <si>
    <t>329,81d</t>
  </si>
  <si>
    <t>Gezer Ramiro Molina Colomer</t>
  </si>
  <si>
    <t>Adquisición de una Herramienta de Análisis de Código Estático</t>
  </si>
  <si>
    <t>29/06/2020</t>
  </si>
  <si>
    <t>22/07/2020</t>
  </si>
  <si>
    <t>18d</t>
  </si>
  <si>
    <t>Adquisición de una Herramienta de Escaneo de Vulnerabilidades</t>
  </si>
  <si>
    <t>11/02/2020</t>
  </si>
  <si>
    <t>12/02/2020</t>
  </si>
  <si>
    <t>Ajustes a los sistemas de Gestión para la Reforma Civil</t>
  </si>
  <si>
    <t>04/01/2016</t>
  </si>
  <si>
    <t>10/02/2017</t>
  </si>
  <si>
    <t>Ajustes a los sistemas de Gestión para la Reforma Laboral</t>
  </si>
  <si>
    <t>Ajustes al Sistema Electrónico de Mandamientos - módulo de Retenciones Judiciales - para soportar la reforma CIVIL</t>
  </si>
  <si>
    <t>13/02/2017</t>
  </si>
  <si>
    <t>Rafa Badilla Alvarado</t>
  </si>
  <si>
    <t>Alta disponibilidad en Base de Datos MongoDB</t>
  </si>
  <si>
    <t>57%</t>
  </si>
  <si>
    <t>01/04/2019</t>
  </si>
  <si>
    <t>06/08/2019</t>
  </si>
  <si>
    <t>04/06/2019</t>
  </si>
  <si>
    <t>87d</t>
  </si>
  <si>
    <t>Victor Julio Conejo Sanabria</t>
  </si>
  <si>
    <t>Análisis de la estructura organizacional y cargas de trabajo de la Dirección de Tecnología de la Información</t>
  </si>
  <si>
    <t>16/08/2016</t>
  </si>
  <si>
    <t>16/12/2016</t>
  </si>
  <si>
    <t>05/09/2017</t>
  </si>
  <si>
    <t>84,88d</t>
  </si>
  <si>
    <t>4-  Gestión de personal (23)</t>
  </si>
  <si>
    <t>Corte Plena</t>
  </si>
  <si>
    <t>Lic. Minor Alvarado Chaves</t>
  </si>
  <si>
    <t>Mba. Nacira Valverde Bermúdez</t>
  </si>
  <si>
    <t>Allan Pow Hing Cordero</t>
  </si>
  <si>
    <t>Análisis del ambiente laboral en la Dirección de Tecnología</t>
  </si>
  <si>
    <t>17/02/2017</t>
  </si>
  <si>
    <t>20/02/2017</t>
  </si>
  <si>
    <t>Cambios en el sistema SIGA-GFH para aplicar la Ley 9635 Reforma Fiscal</t>
  </si>
  <si>
    <t>90%</t>
  </si>
  <si>
    <t>21/10/2020</t>
  </si>
  <si>
    <t>30/06/2020</t>
  </si>
  <si>
    <t>390d</t>
  </si>
  <si>
    <t>Célimo Elizondo Aguilar</t>
  </si>
  <si>
    <t>Centralización de cuentas de correo on-premises y apagado de servidores de Exchange</t>
  </si>
  <si>
    <t>21/05/2019</t>
  </si>
  <si>
    <t>19/09/2019</t>
  </si>
  <si>
    <t>15/10/2019</t>
  </si>
  <si>
    <t>84d</t>
  </si>
  <si>
    <t>Completar el sistema SIGMA con datos de Penal Juvenil</t>
  </si>
  <si>
    <t>Completar el sistema SIGMA con datos de tipo policial</t>
  </si>
  <si>
    <t>Control de variables de temperatura y humedad en los Centros de Datos</t>
  </si>
  <si>
    <t>77%</t>
  </si>
  <si>
    <t>01/10/2019</t>
  </si>
  <si>
    <t>28/07/2021</t>
  </si>
  <si>
    <t>22/02/2021</t>
  </si>
  <si>
    <t>441,81d</t>
  </si>
  <si>
    <t>Mauricio Ruiz Perez</t>
  </si>
  <si>
    <t>Creación de un Curso de Sensibilización</t>
  </si>
  <si>
    <t>Cronograma Proyecto Fortalecimiento del Data Administrativo</t>
  </si>
  <si>
    <t>79%</t>
  </si>
  <si>
    <t>22/01/2018</t>
  </si>
  <si>
    <t>07/08/2020</t>
  </si>
  <si>
    <t>06/07/2020</t>
  </si>
  <si>
    <t>618,03d</t>
  </si>
  <si>
    <t>Carlos Morales Castro</t>
  </si>
  <si>
    <t>Cronograma Proyecto Rediseño del DATA para la Dirección de Gestión Humana</t>
  </si>
  <si>
    <t>337,25d</t>
  </si>
  <si>
    <t>Definición de la estrategia y el proceso para la implementación de modelos de comunicación en la DTIC</t>
  </si>
  <si>
    <t>Michael Jiménez Ureña</t>
  </si>
  <si>
    <t>Definición de un proceso para la adquisición, la gestión y operación de servicios en la nube</t>
  </si>
  <si>
    <t>Josué Alvarado Gamboa</t>
  </si>
  <si>
    <t>Definición del perfil de evaluación y aplicación de ajustes para atender el modelo progresivo de evaluación del desempeño</t>
  </si>
  <si>
    <t>15/05/2020</t>
  </si>
  <si>
    <t>16/06/2020</t>
  </si>
  <si>
    <t>229d</t>
  </si>
  <si>
    <t>Mercedes Soto Morales</t>
  </si>
  <si>
    <t>Definición e implementación de un plan de sucesión de las diversas jefaturas que componen la Dirección de Tecnología</t>
  </si>
  <si>
    <t>Desarrollar consulta de imputados en el Sistema Integral de Apoyo a la Gestión de los Procesos Jurisdiccionales</t>
  </si>
  <si>
    <t>01/01/2018</t>
  </si>
  <si>
    <t>Desarrollar en el SIAGPJ los procesos que permitan adm los depósitos judiciales</t>
  </si>
  <si>
    <t>01/01/2020</t>
  </si>
  <si>
    <t>Carmen Quesada Chacón</t>
  </si>
  <si>
    <t>Desarrollar integración en el nuevo gestión con la consulta de fotografía de las personas</t>
  </si>
  <si>
    <t>09/02/2017</t>
  </si>
  <si>
    <t>Desarrollar integración entre el nuevo gestión con la información de los peritos</t>
  </si>
  <si>
    <t>Desarrollar integración entre el nuevo gestión y el inventario de objetos</t>
  </si>
  <si>
    <t>Desarrollar integración entre el nuevo gestión y Jurisprudencia, Sentencias y Tesauro</t>
  </si>
  <si>
    <t>Desarrollo de la Aplicación Móvil del Poder Judicial en versión para WindowsPhone</t>
  </si>
  <si>
    <t>2-  Confianza y probidad en la justicia  (22); 3-  Optimización e innovación de los servicios judiciales (21)</t>
  </si>
  <si>
    <t>Desarrollo de la Versión 2-5 del Sistema Integral de apoyo a la Gestión de los Procesos Jurisdiccionales</t>
  </si>
  <si>
    <t>1-  Resolución oportuna de conflictos  (19); 2-  Confianza y probidad en la justicia  (22)</t>
  </si>
  <si>
    <t>Desarrollo de la Versión 3-5 del SIAGPJ</t>
  </si>
  <si>
    <t>Desarrollo de las Fases III, IV y V del Plan General de Continuidad de Servicio del Poder Judicial</t>
  </si>
  <si>
    <t>47%</t>
  </si>
  <si>
    <t>12/02/2018</t>
  </si>
  <si>
    <t>18/11/2021</t>
  </si>
  <si>
    <t>02/09/2020</t>
  </si>
  <si>
    <t>906,4d</t>
  </si>
  <si>
    <t>Arlette Zúñiga Lizano</t>
  </si>
  <si>
    <t>Desarrollo de una Aplicación Móvil nueva para la tramitación de los procesos de los magistrados y jueces</t>
  </si>
  <si>
    <t>Desarrollo del Portal Digital</t>
  </si>
  <si>
    <t>Juan Diego Víquez Oviedo</t>
  </si>
  <si>
    <t>Desarrollo del Sistema de Contabilidad</t>
  </si>
  <si>
    <t>09/04/2012</t>
  </si>
  <si>
    <t>24/02/2021</t>
  </si>
  <si>
    <t>08/01/2021</t>
  </si>
  <si>
    <t>2.240,94d</t>
  </si>
  <si>
    <t>Desarrollo del Sistema de Verificación Contractual para la Sección de Verificación Contractual</t>
  </si>
  <si>
    <t>63%</t>
  </si>
  <si>
    <t>08/01/2018</t>
  </si>
  <si>
    <t>10/07/2019</t>
  </si>
  <si>
    <t>10/01/2019</t>
  </si>
  <si>
    <t>382,31d</t>
  </si>
  <si>
    <t>Carmen Quesada</t>
  </si>
  <si>
    <t>Meizel Mora Rojas</t>
  </si>
  <si>
    <t>Desarrollo del Sistema de Verificación y Ejecución Contractual</t>
  </si>
  <si>
    <t>Mabel Alexa Borge Rodríguez</t>
  </si>
  <si>
    <t>Desarrollo e implantación del Sistema de Depósito de Vehículos Decomisados</t>
  </si>
  <si>
    <t>01/03/2017</t>
  </si>
  <si>
    <t>02/03/2017</t>
  </si>
  <si>
    <t>09/08/2017</t>
  </si>
  <si>
    <t>Desarrollo e Implantación del Sistema Observatorio Judicial</t>
  </si>
  <si>
    <t>41%</t>
  </si>
  <si>
    <t>23/11/2018</t>
  </si>
  <si>
    <t>05/02/2025</t>
  </si>
  <si>
    <t>22/04/2021</t>
  </si>
  <si>
    <t>1.513,02d</t>
  </si>
  <si>
    <t>B</t>
  </si>
  <si>
    <t>0123 SUBPROCESO SISTEMAS ADMINISTRATIVOS</t>
  </si>
  <si>
    <t>Orlando Castrillo Vargas</t>
  </si>
  <si>
    <t>Karla Urtecho Madrigal</t>
  </si>
  <si>
    <t>Indira Calvo Cloud</t>
  </si>
  <si>
    <t>Desarrollo y expansión del Sistema Integral de apoyo a la Gestión de los Procesos Jurisdiccionales</t>
  </si>
  <si>
    <t>70%</t>
  </si>
  <si>
    <t>21/12/2022</t>
  </si>
  <si>
    <t>09/10/2020</t>
  </si>
  <si>
    <t>1.486,5d</t>
  </si>
  <si>
    <t>1841 SUBPROCESO SISTEMAS JURISDICCIONALES</t>
  </si>
  <si>
    <t>Katia Morales Navarro</t>
  </si>
  <si>
    <t>Manuel Alejandro Villalta Ruiz</t>
  </si>
  <si>
    <t>Determinación de servicios tecnológicos por perfiles de usuario</t>
  </si>
  <si>
    <t>Diagnóstico de las necesidades de capacitación por perfil de puesto para la DTIC</t>
  </si>
  <si>
    <t>Diseño e implementación de procesos para Gobierno y Gestión en la DTIC</t>
  </si>
  <si>
    <t>21/11/2016</t>
  </si>
  <si>
    <t>13/04/2021</t>
  </si>
  <si>
    <t>1.096,58d</t>
  </si>
  <si>
    <t>Tania Perez Barrantes</t>
  </si>
  <si>
    <t>Diseño e Implementación del Proceso de Gestión de la Configuración</t>
  </si>
  <si>
    <t>Siyyid José Barboza Castillo</t>
  </si>
  <si>
    <t>Diseño e Implementación del Proceso de Gestión del Conocimiento</t>
  </si>
  <si>
    <t>Elaboración y Aprobación del Presupuesto Poder Judicial año 2022</t>
  </si>
  <si>
    <t>01/09/2020</t>
  </si>
  <si>
    <t>17/12/2021</t>
  </si>
  <si>
    <t>09/12/2021</t>
  </si>
  <si>
    <t>315d</t>
  </si>
  <si>
    <t>5-  Planificación Institucional (20)</t>
  </si>
  <si>
    <t>20 - Gestión Estratégica Institucional</t>
  </si>
  <si>
    <t>0113 SUBPROCESO FORMULACION DE PRESUPUESTO Y PORTAFOLIO DE PROYECTOS INSTITUCIONALES</t>
  </si>
  <si>
    <t>Consejo Superior / Corte Plena</t>
  </si>
  <si>
    <t>Nacira Valverde Bermúdez</t>
  </si>
  <si>
    <t>Minor Alvarado Chaves</t>
  </si>
  <si>
    <t>Rita Castro Abarca</t>
  </si>
  <si>
    <t>Alexis Hernández Gutiérrez</t>
  </si>
  <si>
    <t>Elaboración y Aprobación del Presupuesto Poder Judicial año 2023</t>
  </si>
  <si>
    <t>06/09/2021</t>
  </si>
  <si>
    <t>19/12/2022</t>
  </si>
  <si>
    <t>14/12/2022</t>
  </si>
  <si>
    <t>311d</t>
  </si>
  <si>
    <t>Escaneo, verificación y despliegue de parches de seguridad y actualización de versiones en equipo de usuario final</t>
  </si>
  <si>
    <t>25%</t>
  </si>
  <si>
    <t>14/01/2019</t>
  </si>
  <si>
    <t>06/11/2020</t>
  </si>
  <si>
    <t>24/07/2019</t>
  </si>
  <si>
    <t>446d</t>
  </si>
  <si>
    <t>Establecer un modelo para la gestión de la arquitectura de la información en la DTIC</t>
  </si>
  <si>
    <t>Establecer una Zona de Extranet Robusta y Segura para la conexión de otras Instituciones</t>
  </si>
  <si>
    <t>03/10/2016</t>
  </si>
  <si>
    <t>05/03/2019</t>
  </si>
  <si>
    <t>08/07/2019</t>
  </si>
  <si>
    <t>612d</t>
  </si>
  <si>
    <t>Expansión de la Versión 1 al 1-5 en la Provincia de Alajuela</t>
  </si>
  <si>
    <t>Expansión de la versión 3-0 a la versión 3-5 en la Provincia de Puntarenas, Provincia de Guanacaste, Zona Sur</t>
  </si>
  <si>
    <t>Expansión de Versión 2-0 a la 2-5 en la Periferia III Circuito Judicial de San José, Provincia de Heredia y Provincia de Limón</t>
  </si>
  <si>
    <t>Expansión del Sistema de Seguimientos de Casos del Ministerio Público y la Defensa (SSC)</t>
  </si>
  <si>
    <t>01/01/2015</t>
  </si>
  <si>
    <t>02/01/2015</t>
  </si>
  <si>
    <t>12/11/2016</t>
  </si>
  <si>
    <t>Jonathan Montiel Alvarez</t>
  </si>
  <si>
    <t>Expansión del Sistema Electrónico de Mandamientos - Retenciones Judiciales</t>
  </si>
  <si>
    <t>Facilitar puntos de conectividad gratuitos a Internet en salas de juicio y puntos sensibles</t>
  </si>
  <si>
    <t>Fortalecimiento de la toma de decisiones mediante el Data WareHouse</t>
  </si>
  <si>
    <t>89%</t>
  </si>
  <si>
    <t>12/10/2015</t>
  </si>
  <si>
    <t>15/01/2018</t>
  </si>
  <si>
    <t>14/06/2018</t>
  </si>
  <si>
    <t>572,89d</t>
  </si>
  <si>
    <t>Este es un proyecto principal. Ábralo para editarlo en Project Professional.; Haga clic en este icono para ver los asuntos asociados con este proyecto.; Haga clic en este icono para ver los riesgos asociados con este proyecto.; Haga clic en este icono para ver los documentos asociados con este proyecto.</t>
  </si>
  <si>
    <t>Fortalecimiento del DATA Administrativo - Inteligencia de Negocios (General)</t>
  </si>
  <si>
    <t>78%</t>
  </si>
  <si>
    <t>664d</t>
  </si>
  <si>
    <t>kattian Morales Navarro</t>
  </si>
  <si>
    <t>Carlos Morales Navarro</t>
  </si>
  <si>
    <t>Fortalecimiento del SDJ, Giro Continuo, Reforma Civil y acceso en línea con el Banco de Costa Rica</t>
  </si>
  <si>
    <t>73%</t>
  </si>
  <si>
    <t>21/02/2018</t>
  </si>
  <si>
    <t>17/01/2022</t>
  </si>
  <si>
    <t>05/11/2020</t>
  </si>
  <si>
    <t>940d</t>
  </si>
  <si>
    <t>Luis Arroyo Acuña</t>
  </si>
  <si>
    <t>Fortalecimiento del Sistema Integrado de Carteras de Inversiones</t>
  </si>
  <si>
    <t>08/09/2017</t>
  </si>
  <si>
    <t>11/12/2018</t>
  </si>
  <si>
    <t>09/08/2018</t>
  </si>
  <si>
    <t>326,5d</t>
  </si>
  <si>
    <t>Gestión Documental</t>
  </si>
  <si>
    <t>98%</t>
  </si>
  <si>
    <t>09/01/2017</t>
  </si>
  <si>
    <t>20/12/2019</t>
  </si>
  <si>
    <t>12/12/2019</t>
  </si>
  <si>
    <t>728d</t>
  </si>
  <si>
    <t>Indira Melissa Calvo Gould</t>
  </si>
  <si>
    <t>Implantación del nuevo Sistema del Archivo adaptado al nuevo Gestión</t>
  </si>
  <si>
    <t>61%</t>
  </si>
  <si>
    <t>07/01/2019</t>
  </si>
  <si>
    <t>19/05/2021</t>
  </si>
  <si>
    <t>03/12/2020</t>
  </si>
  <si>
    <t>704,88d</t>
  </si>
  <si>
    <t>Gian Muir Young</t>
  </si>
  <si>
    <t>Implantación del Sistema de Escritorio Virtual y sistemas anexos en San Ramón y Santa Cruz</t>
  </si>
  <si>
    <t>Implantación del Sistema de Escritorio Virtual, Gestión y sistemas anexos para soportar la reforma Laboral y Civil</t>
  </si>
  <si>
    <t>Implantación del Sistema de Gestión a los despachos Judiciales en Guanacaste</t>
  </si>
  <si>
    <t>Implantación del Sistema de Gestión a los despachos Judiciales en Heredia</t>
  </si>
  <si>
    <t>Implantación del Sistema de Gestión a los despachos Judiciales en Limón</t>
  </si>
  <si>
    <t>Implantación del Sistema de Gestión a los despachos Judiciales en Puntarenas</t>
  </si>
  <si>
    <t>Implantar el nuevo sistema integral en el Circuito Judicial de Corredores</t>
  </si>
  <si>
    <t>Implantar el nuevo sistema integral en los despachos del Primer Circuito Judicial de Alajuela</t>
  </si>
  <si>
    <t>Implantar el nuevo sistema integral en los despachos del Primer Circuito Judicial de Heredia</t>
  </si>
  <si>
    <t>Implantar el nuevo sistema integral en los despachos del Primer Circuito Judicial de la Zona Atlántica</t>
  </si>
  <si>
    <t>Implantar el nuevo sistema integral en los despachos del Primer Circuito Judicial de la Zona Sur</t>
  </si>
  <si>
    <t>Implantar el nuevo sistema integral en los despachos del Primer Circuito Judicial de San José</t>
  </si>
  <si>
    <t>Implantar el nuevo sistema integral en los despachos del Segundo Circuito Judicial de la Zona Sur</t>
  </si>
  <si>
    <t>Implantar el nuevo sistema integral en los despachos del Segundo Circuito Judicial de San José</t>
  </si>
  <si>
    <t>Implantar el nuevo sistema integral en los despachos del Tercer Circuito Judicial de Alajuela</t>
  </si>
  <si>
    <t>Implantar funcionalidad en los despachos judiciales, con la nueva forma de comunicarse con el Archivo Judicial</t>
  </si>
  <si>
    <t>Implantar Gestión y sistemas anexos en modelo oral - electrónico en el I Circuito de Alajuela</t>
  </si>
  <si>
    <t>Implantar Gestión y sistemas anexos en modelo oral - electrónico en el I Circuito de la Zona Atlántica</t>
  </si>
  <si>
    <t>Implantar Gestión y sistemas anexos, modelo oral - electrónico, en el I Circuito Judicial de la Zona Sur</t>
  </si>
  <si>
    <t>Implantar Gestión y sistemas anexos, modelo oral - electrónico, en el I Circuito Judicial de San José</t>
  </si>
  <si>
    <t>Implantar Gestión y sistemas anexos, modelo oral - electrónico, en el II Circuito Judicial de San José</t>
  </si>
  <si>
    <t>Implantar Gestión y sistemas anexos, modelo oral - electrónico, en Justicia Restaurativa de San Joaquín</t>
  </si>
  <si>
    <t>Implementación de la Suite de Seguridad de la información institucional</t>
  </si>
  <si>
    <t>07/02/2021</t>
  </si>
  <si>
    <t>06/07/2021</t>
  </si>
  <si>
    <t>23/09/2021</t>
  </si>
  <si>
    <t>100,19d</t>
  </si>
  <si>
    <t>Fabio Vargas Solís</t>
  </si>
  <si>
    <t>Implementación de solución Simplivity (Equipo hiperconvergente)</t>
  </si>
  <si>
    <t>18/03/2019</t>
  </si>
  <si>
    <t>28/06/2019</t>
  </si>
  <si>
    <t>29/09/2021</t>
  </si>
  <si>
    <t>67,63d</t>
  </si>
  <si>
    <t>Implementación de un SIEM</t>
  </si>
  <si>
    <t>7%</t>
  </si>
  <si>
    <t>30/10/2017</t>
  </si>
  <si>
    <t>21/12/2018</t>
  </si>
  <si>
    <t>26/02/2018</t>
  </si>
  <si>
    <t>290,81d</t>
  </si>
  <si>
    <t>Implementación de un Sistema de Gestión de la Seguridad de la Información (SGSI) - Ampliación</t>
  </si>
  <si>
    <t>08/01/2019</t>
  </si>
  <si>
    <t>03/12/2019</t>
  </si>
  <si>
    <t>29/10/2020</t>
  </si>
  <si>
    <t>226d</t>
  </si>
  <si>
    <t>Implementación de una herramienta para la gestión de la Mesa de Servicio</t>
  </si>
  <si>
    <t>Adrián Murillo Sánchez</t>
  </si>
  <si>
    <t>Implementación del Código Procesal Agraria</t>
  </si>
  <si>
    <t>51%</t>
  </si>
  <si>
    <t>02/01/2019</t>
  </si>
  <si>
    <t>02/01/2020</t>
  </si>
  <si>
    <t>02/07/2019</t>
  </si>
  <si>
    <t>254,06d</t>
  </si>
  <si>
    <t>Oscar Arce Oses</t>
  </si>
  <si>
    <t>Implementación del correlacionador de eventos SIEM en la DMZ</t>
  </si>
  <si>
    <t>Implementación del Impuesto al Valor Agregado (IVA) en el SIGA-PJ</t>
  </si>
  <si>
    <t>50%</t>
  </si>
  <si>
    <t>01/08/2019</t>
  </si>
  <si>
    <t>14/01/2020</t>
  </si>
  <si>
    <t>12/11/2019</t>
  </si>
  <si>
    <t>106d</t>
  </si>
  <si>
    <t>Implementación del Marco de Ciberseguridad SGSI-DSS05-NIST 800-53</t>
  </si>
  <si>
    <t>Implementación del Proceso de Gestión de Incidentes y problemas</t>
  </si>
  <si>
    <t>Implementación Metodología Administración Proyectos en el Poder Judicial</t>
  </si>
  <si>
    <t>65%</t>
  </si>
  <si>
    <t>01/08/2016</t>
  </si>
  <si>
    <t>01/08/2018</t>
  </si>
  <si>
    <t>20/02/2018</t>
  </si>
  <si>
    <t>504,13d</t>
  </si>
  <si>
    <t>Paulo Mena</t>
  </si>
  <si>
    <t>Yesenia Salazar Guzmán</t>
  </si>
  <si>
    <t>Este es un proyecto empresarial. Ábralo para editarlo en Project Professional.; Haga clic en este icono para ver los asuntos asociados con este proyecto.; Haga clic en este icono para ver los riesgos asociados con este proyecto.; Haga clic en este icono para ver los documentos asociados con este proyecto.</t>
  </si>
  <si>
    <t>Implementación Project Online</t>
  </si>
  <si>
    <t>93%</t>
  </si>
  <si>
    <t>29/11/2016</t>
  </si>
  <si>
    <t>28/11/2016</t>
  </si>
  <si>
    <t>73,31d</t>
  </si>
  <si>
    <t>Administración Plataforma Project</t>
  </si>
  <si>
    <t>Implementar flujos en SharePoint Project</t>
  </si>
  <si>
    <t>10/11/2017</t>
  </si>
  <si>
    <t>17/11/2017</t>
  </si>
  <si>
    <t>5d</t>
  </si>
  <si>
    <t>Jonathan Sánchez Hernández</t>
  </si>
  <si>
    <t>Implementar la norma GICA en los procesos administrativos de la Dirección de Tecnologías de Información y Comunicaciones</t>
  </si>
  <si>
    <t>Implementar monitoreo proactivo para la configuración y administración de las operaciones de infraestructura</t>
  </si>
  <si>
    <t>Implementar procedimientos de inventarios de la infraestructura de servidores por medio de herramientas especializadas</t>
  </si>
  <si>
    <t>02/06/2015</t>
  </si>
  <si>
    <t>Implementar un Centro de Operaciones de Red (NOC)</t>
  </si>
  <si>
    <t>Implementar un Centro de Servicios de Monitoreo de la Seguridad (SOC)</t>
  </si>
  <si>
    <t>16/02/2017</t>
  </si>
  <si>
    <t>Implementar un Sistema y Base de Datos para la gestión de los Elementos de la Configuración</t>
  </si>
  <si>
    <t>Inclusión de servicios en aplicaciones móviles</t>
  </si>
  <si>
    <t>23/02/2017</t>
  </si>
  <si>
    <t>24/02/2017</t>
  </si>
  <si>
    <t>Elliot Jinesta Taylor</t>
  </si>
  <si>
    <t>Informe Policial Homologado (IPH)</t>
  </si>
  <si>
    <t>21/08/2018</t>
  </si>
  <si>
    <t>22/08/2018</t>
  </si>
  <si>
    <t>Renán Leiva Vásquez</t>
  </si>
  <si>
    <t>Integración de Gestión con otros sistemas</t>
  </si>
  <si>
    <t>Integración del Sistema Integrado de Ejecución Presupuestaria (SIGA-PJ) con el Sistema Integrado de Compras Públicas (SICOP)</t>
  </si>
  <si>
    <t>16%</t>
  </si>
  <si>
    <t>06/01/2020</t>
  </si>
  <si>
    <t>26/05/2026</t>
  </si>
  <si>
    <t>07/12/2020</t>
  </si>
  <si>
    <t>1.595,99d</t>
  </si>
  <si>
    <t>A</t>
  </si>
  <si>
    <t>Dirección Ejecutiva</t>
  </si>
  <si>
    <t>0140 DEPARTAMENTO DE PROVEEDURIA</t>
  </si>
  <si>
    <t>Ana Eugenia Romero Jenkins</t>
  </si>
  <si>
    <t>Wilberth Kidd Alvarado</t>
  </si>
  <si>
    <t>Adriana Esquivel Sanabria</t>
  </si>
  <si>
    <t>Manejo de datos sensibles y anonimato en documentos</t>
  </si>
  <si>
    <t>Manejo de inventario  con RFID</t>
  </si>
  <si>
    <t>Helberth Marin Hernandez</t>
  </si>
  <si>
    <t>Mejoramiento del sistema de control interno en el consumo, trámite y pago de horas extra</t>
  </si>
  <si>
    <t>02/12/2019</t>
  </si>
  <si>
    <t>729,5d</t>
  </si>
  <si>
    <t>Mejoramiento y adición de nuevas funcionalidades a la herramienta de ARANDA</t>
  </si>
  <si>
    <t>09/04/2018</t>
  </si>
  <si>
    <t>09/01/2019</t>
  </si>
  <si>
    <t>178d</t>
  </si>
  <si>
    <t>Mejorar los Enlaces de Comunicaciones Orientados a la Prestación de Servicios Digitales a través de Internet</t>
  </si>
  <si>
    <t>74%</t>
  </si>
  <si>
    <t>21/10/2021</t>
  </si>
  <si>
    <t>30/10/2020</t>
  </si>
  <si>
    <t>916d</t>
  </si>
  <si>
    <t>Mejorar los enlaces de telecomunicaciones de las oficinas de las periferias</t>
  </si>
  <si>
    <t>09/02/2015</t>
  </si>
  <si>
    <t>07/10/2019</t>
  </si>
  <si>
    <t>1.221,75d</t>
  </si>
  <si>
    <t>Mejoras a los sistemas para soportar la Reforma Laboral y Civil</t>
  </si>
  <si>
    <t>Migración de la app Empodérate</t>
  </si>
  <si>
    <t>Migración de las bases de datos del Sistema Expediente Criminal Único (ECU) a SQL Server 2017</t>
  </si>
  <si>
    <t>04/02/2019</t>
  </si>
  <si>
    <t>29/07/2019</t>
  </si>
  <si>
    <t>20/09/2019</t>
  </si>
  <si>
    <t>122,5d</t>
  </si>
  <si>
    <t>Migración de plataforma Biztalk Server</t>
  </si>
  <si>
    <t>03/04/2019</t>
  </si>
  <si>
    <t>27/05/2019</t>
  </si>
  <si>
    <t>07/06/2019</t>
  </si>
  <si>
    <t>36d</t>
  </si>
  <si>
    <t>Migración de servidores actuales a la plataforma vigente</t>
  </si>
  <si>
    <t>Laura Chacón Flatts</t>
  </si>
  <si>
    <t>Migración del Sistema Costarricense de Información Jurídica (SCIJ) en una nueva plataforma de desarrollo</t>
  </si>
  <si>
    <t>Migración del Sistema de Inventario y Materiales de la Proveeduría en una nueva plataforma</t>
  </si>
  <si>
    <t>22%</t>
  </si>
  <si>
    <t>09/05/2017</t>
  </si>
  <si>
    <t>04/12/2018</t>
  </si>
  <si>
    <t>11/01/2018</t>
  </si>
  <si>
    <t>396,81d</t>
  </si>
  <si>
    <t>Migración del sistema de inventario y materiales de Servicios Generales (SIM-SG) en una nueva plataforma</t>
  </si>
  <si>
    <t>85%</t>
  </si>
  <si>
    <t>02/05/2016</t>
  </si>
  <si>
    <t>30/03/2018</t>
  </si>
  <si>
    <t>05/02/2018</t>
  </si>
  <si>
    <t>467,81d</t>
  </si>
  <si>
    <t>Migración del Sistema de Oferta Electrónica de Proveedores del Departamento de la Proveeduría</t>
  </si>
  <si>
    <t>11/06/2018</t>
  </si>
  <si>
    <t>19/07/2018</t>
  </si>
  <si>
    <t>Migración del Sistema de Servicios Públicos en una nueva plataforma</t>
  </si>
  <si>
    <t>26%</t>
  </si>
  <si>
    <t>31/05/2017</t>
  </si>
  <si>
    <t>01/06/2018</t>
  </si>
  <si>
    <t>252,63d</t>
  </si>
  <si>
    <t>Migración del Team Foundation 2012 hacia la versión Azure DevOps</t>
  </si>
  <si>
    <t>15/04/2019</t>
  </si>
  <si>
    <t>20/05/2019</t>
  </si>
  <si>
    <t>24d</t>
  </si>
  <si>
    <t>Migración y expansión del Sistema de Depósitos Judiciales (SDJ)</t>
  </si>
  <si>
    <t>Kattia Madrigal Fallas</t>
  </si>
  <si>
    <t>Migración y rediseño del sitio de Consulta del SCIJ y de la aplicación de sistematización de actas, circulares y avisos</t>
  </si>
  <si>
    <t>03/07/2017</t>
  </si>
  <si>
    <t>24/08/2020</t>
  </si>
  <si>
    <t>10/11/2020</t>
  </si>
  <si>
    <t>767d</t>
  </si>
  <si>
    <t>Modernización del sistema de Gestión en línea</t>
  </si>
  <si>
    <t>20/04/2021</t>
  </si>
  <si>
    <t>884,58d</t>
  </si>
  <si>
    <t>Plan de Mejora de Indicadores Policiales</t>
  </si>
  <si>
    <t>05/09/2018</t>
  </si>
  <si>
    <t>Preformulación de Áreas</t>
  </si>
  <si>
    <t>5%</t>
  </si>
  <si>
    <t>27/09/2018</t>
  </si>
  <si>
    <t>20/03/2018</t>
  </si>
  <si>
    <t>183,94d</t>
  </si>
  <si>
    <t>Este es un proyecto principal. Ábralo para editarlo en Project Professional.; Haga clic en este icono para ver los documentos asociados con este proyecto.</t>
  </si>
  <si>
    <t>Programa de prueba con base en subproyectos</t>
  </si>
  <si>
    <t>2%</t>
  </si>
  <si>
    <t>25/06/2019</t>
  </si>
  <si>
    <t>10/04/2019</t>
  </si>
  <si>
    <t>58,88d</t>
  </si>
  <si>
    <t>Programación Rediseño del sistema SIGMA-Sistema integrado para la gestión de procesos jurisdiccionales</t>
  </si>
  <si>
    <t>99%</t>
  </si>
  <si>
    <t>01/07/2016</t>
  </si>
  <si>
    <t>03/03/2022</t>
  </si>
  <si>
    <t>10/03/2022</t>
  </si>
  <si>
    <t>1.384,06d</t>
  </si>
  <si>
    <t>14 - Desarrollo y Optimización de Servicios y Procesos Judiciales</t>
  </si>
  <si>
    <t>Proyecto Aseguramiento de la Calidad del Software</t>
  </si>
  <si>
    <t>26/06/2019</t>
  </si>
  <si>
    <t>27/06/2019</t>
  </si>
  <si>
    <t>Proyecto de almacenamiento de audio y video en centro alterno o nube</t>
  </si>
  <si>
    <t>53%</t>
  </si>
  <si>
    <t>22/01/2019</t>
  </si>
  <si>
    <t>18/11/2019</t>
  </si>
  <si>
    <t>05/08/2019</t>
  </si>
  <si>
    <t>238,39d</t>
  </si>
  <si>
    <t>Proyecto de centralización de la Base de Datos del Sistema de Depósitos Judiciales (SDJ)</t>
  </si>
  <si>
    <t>Proyecto de Perfilamiento de Active Directory</t>
  </si>
  <si>
    <t>Proyecto Operacional de Unidad de Inteligencia 2021-2023</t>
  </si>
  <si>
    <t>24/03/2020</t>
  </si>
  <si>
    <t>08/06/2022</t>
  </si>
  <si>
    <t>03/05/2022</t>
  </si>
  <si>
    <t>532,31d</t>
  </si>
  <si>
    <t>Rediseñar el esquema de comunicaciones para conectar las oficinas y circuitos al Centro de Datos alterno</t>
  </si>
  <si>
    <t>900,75d</t>
  </si>
  <si>
    <t>Rediseño de Procesos</t>
  </si>
  <si>
    <t>92%</t>
  </si>
  <si>
    <t>05/01/2021</t>
  </si>
  <si>
    <t>15/01/2021</t>
  </si>
  <si>
    <t>242,19d</t>
  </si>
  <si>
    <t>Rediseño de Procesos del modelo Penal por medio de nuevas tecnologías de información (desarrollo de mejoras)</t>
  </si>
  <si>
    <t>49%</t>
  </si>
  <si>
    <t>08/02/2018</t>
  </si>
  <si>
    <t>07/12/2021</t>
  </si>
  <si>
    <t>27/02/2020</t>
  </si>
  <si>
    <t>1.238,46d</t>
  </si>
  <si>
    <t>Rediseño de Procesos del modelo Penal por medio de nuevas tecnologías de información (desarrollo de mejoras)-SIAGPJ</t>
  </si>
  <si>
    <t>29%</t>
  </si>
  <si>
    <t>13/01/2020</t>
  </si>
  <si>
    <t>10/04/2024</t>
  </si>
  <si>
    <t>1.402,34d</t>
  </si>
  <si>
    <t>Rediseño y Migración del SIGAPJ</t>
  </si>
  <si>
    <t>06/03/2019</t>
  </si>
  <si>
    <t>29/11/2024</t>
  </si>
  <si>
    <t>1.417d</t>
  </si>
  <si>
    <t>Juan Diego Víquez Oviedo / Mabel Alexa Borge Rodríguez</t>
  </si>
  <si>
    <t>Remates electrónicos</t>
  </si>
  <si>
    <t>Renovación Infraestructura Regional</t>
  </si>
  <si>
    <t>01/02/2019</t>
  </si>
  <si>
    <t>30/04/2020</t>
  </si>
  <si>
    <t>Sistema de Control de Activos Fijos (SICA)</t>
  </si>
  <si>
    <t>95%</t>
  </si>
  <si>
    <t>10/09/2018</t>
  </si>
  <si>
    <t>07/08/2018</t>
  </si>
  <si>
    <t>436d</t>
  </si>
  <si>
    <t>Sistema de Información de Análisis de Registros Telefónicos (SART)</t>
  </si>
  <si>
    <t>14/02/2019</t>
  </si>
  <si>
    <t>29/03/2019</t>
  </si>
  <si>
    <t>530,8d</t>
  </si>
  <si>
    <t>Sistema de Información Geográfica</t>
  </si>
  <si>
    <t>Sistema de Inteligencia Criminal</t>
  </si>
  <si>
    <t>Sistema de Oficina de Defensa Civil de la Víctima</t>
  </si>
  <si>
    <t>Sistema de Reclutamiento y Selección</t>
  </si>
  <si>
    <t>2-  Confianza y probidad en la justicia  (22); 4-  Gestión de personal (23)</t>
  </si>
  <si>
    <t>Sistema Integral de Formulación y Ejecución Presupuestaria para Remuneraciones</t>
  </si>
  <si>
    <t>23/12/2021</t>
  </si>
  <si>
    <t>26/02/2020</t>
  </si>
  <si>
    <t>485d</t>
  </si>
  <si>
    <t>Sistema para Evaluación del Desempeño, por competencias e indicadores</t>
  </si>
  <si>
    <t>Sistema para la selección de nombramientos en la Defensa Pública</t>
  </si>
  <si>
    <t>02/05/2017</t>
  </si>
  <si>
    <t>Solución Informática para la Protección de las Bases de Datos y archivos</t>
  </si>
  <si>
    <t>27/02/2018</t>
  </si>
  <si>
    <t>28/02/2018</t>
  </si>
  <si>
    <t>Sostenibilidad para el Sistema de Gestión en Línea, Votación de Corte Plena, Votación Electrónica, SIGAO y Aplicaciones Móviles</t>
  </si>
  <si>
    <t>60%</t>
  </si>
  <si>
    <t>04/06/2018</t>
  </si>
  <si>
    <t>17/03/2020</t>
  </si>
  <si>
    <t>12/08/2019</t>
  </si>
  <si>
    <t>619,92d</t>
  </si>
  <si>
    <t>Sostenibilidad y mantenimiento al Sistema de Notificaciones (NC)</t>
  </si>
  <si>
    <t>6%</t>
  </si>
  <si>
    <t>27/01/2020</t>
  </si>
  <si>
    <t>12/09/2022</t>
  </si>
  <si>
    <t>08/04/2020</t>
  </si>
  <si>
    <t>856,17d</t>
  </si>
  <si>
    <t>Sostenibilidad y mantenimiento al Sistema de Seguimientos de Casos del Ministerio Público y la Defensa (SSC)</t>
  </si>
  <si>
    <t>10/08/2018</t>
  </si>
  <si>
    <t>04/07/2022</t>
  </si>
  <si>
    <t>1.260,91d</t>
  </si>
  <si>
    <t>Sostenibilidad y mantenimiento al Sistema para el Centro de Recepción de Documentos (CEREDOC)</t>
  </si>
  <si>
    <t>28/01/2019</t>
  </si>
  <si>
    <t>16/03/2021</t>
  </si>
  <si>
    <t>703,56d</t>
  </si>
  <si>
    <t>Sostenibilidad y mantenimiento al Sistema Registro de Mandamientos (SREM, SGAM)</t>
  </si>
  <si>
    <t>09/11/2020</t>
  </si>
  <si>
    <t>02/03/2020</t>
  </si>
  <si>
    <t>464,35d</t>
  </si>
  <si>
    <t>Sustitución de equipos que utilizan Windows XP a nivel nacional</t>
  </si>
  <si>
    <t>Fabiola Arancibia Hernández</t>
  </si>
  <si>
    <t>Tercerización de la Mesa de Ayuda</t>
  </si>
  <si>
    <t>Transición de PJEditor a Libreoffice para la generación de documentos en el Sistema de Gestión de Expedientes</t>
  </si>
  <si>
    <t>Traslado del Centro de Datos Principal de TI al INS</t>
  </si>
  <si>
    <t>33%</t>
  </si>
  <si>
    <t>01/02/2017</t>
  </si>
  <si>
    <t>487,13d</t>
  </si>
  <si>
    <t>Ventanilla única de servicios para el Área Administrativa</t>
  </si>
  <si>
    <t>48%</t>
  </si>
  <si>
    <t>02/09/2018</t>
  </si>
  <si>
    <t>05/02/2021</t>
  </si>
  <si>
    <t>584,19d</t>
  </si>
  <si>
    <t>29/01/2018</t>
  </si>
  <si>
    <t>20/07/2018</t>
  </si>
  <si>
    <t>118d</t>
  </si>
  <si>
    <t>0519 SUBPROCESO MODERNIZACION INSTITUCIONAL</t>
  </si>
  <si>
    <t>Elena Gabriela Picado González</t>
  </si>
  <si>
    <t>01/12/2016</t>
  </si>
  <si>
    <t>02/12/2016</t>
  </si>
  <si>
    <t>01/07/2020</t>
  </si>
  <si>
    <t>13 - Leyes y Reformas</t>
  </si>
  <si>
    <t>Comisión de la Jurisdicción Laboral</t>
  </si>
  <si>
    <t>Melissa Durán Gamboa</t>
  </si>
  <si>
    <t>01/04/2016</t>
  </si>
  <si>
    <t>26/07/2019</t>
  </si>
  <si>
    <t>820d</t>
  </si>
  <si>
    <t>Comisión Civil</t>
  </si>
  <si>
    <t>Lucía Zeledón Quirós</t>
  </si>
  <si>
    <t>43%</t>
  </si>
  <si>
    <t>26/07/2017</t>
  </si>
  <si>
    <t>23/08/2020</t>
  </si>
  <si>
    <t>750d</t>
  </si>
  <si>
    <t>0112 Subproceso de Estadística</t>
  </si>
  <si>
    <t>Ana Ericka Rodríguez Araya</t>
  </si>
  <si>
    <t>Juan Pablo León Cerdas</t>
  </si>
  <si>
    <t>Karen Segura Herrera</t>
  </si>
  <si>
    <t>0001-PC-P01</t>
  </si>
  <si>
    <t>Adquisicion y o renovacion de equipo y mobiliario de la Presidencia de la Corte</t>
  </si>
  <si>
    <t>Operativo tipo 2</t>
  </si>
  <si>
    <t>13/12/2024</t>
  </si>
  <si>
    <t>05/09/2022</t>
  </si>
  <si>
    <t>733,81d</t>
  </si>
  <si>
    <t>&lt;p&gt;​Que al finalizr el 2024, anualmente se haya ejecutado al menor un 94,5% del presupuesto asignado.&lt;br/&gt;&lt;/p&gt;</t>
  </si>
  <si>
    <t>Presidencia de la Corte</t>
  </si>
  <si>
    <t>&lt;p&gt;​0001&amp;#160;PRESIDENCIA DE LA CORTE&lt;br/&gt;&lt;/p&gt;</t>
  </si>
  <si>
    <t>Consejo Superior</t>
  </si>
  <si>
    <t>0002-CS-P01</t>
  </si>
  <si>
    <t>Adquisicion y o renovacion de equipo y mobiliario del Consejo Superior</t>
  </si>
  <si>
    <t>&lt;p&gt;​0002 CONSEJO SUPERIOR&lt;br/&gt;&lt;/p&gt;</t>
  </si>
  <si>
    <t>0003-SCT-P01</t>
  </si>
  <si>
    <t>Adquisicion y o renovacion de equipo y mobiliario de la Secretaría de la Corte</t>
  </si>
  <si>
    <t>Secretaría de la Corte</t>
  </si>
  <si>
    <t>&lt;p&gt;0003 ​SECRETARIA DE LA CORTE&lt;br/&gt;&lt;/p&gt;</t>
  </si>
  <si>
    <t>16/08/2019</t>
  </si>
  <si>
    <t>19/08/2019</t>
  </si>
  <si>
    <t>&lt;p&gt;​Que al finalizar el 2024, se haya presentado una propuesta para el establecimiento del timbre judicial en materia cobratoria, específicamente en los procesos de cobro y ejecutivos. Asimismo, valorar los cambios requeridos para optimizar los recursos institucionales.&lt;br/&gt;&lt;/p&gt;</t>
  </si>
  <si>
    <t>927 Servicio Jurisdiccional</t>
  </si>
  <si>
    <t>Sala Primera</t>
  </si>
  <si>
    <t>0004 SALA PRIMERA</t>
  </si>
  <si>
    <t>0004-SP-P02</t>
  </si>
  <si>
    <t>Plan de trabajo para la reducción del circulante activo</t>
  </si>
  <si>
    <t>Operativo tipo 1</t>
  </si>
  <si>
    <t>75%</t>
  </si>
  <si>
    <t>19/01/2024</t>
  </si>
  <si>
    <t>23/05/2023</t>
  </si>
  <si>
    <t>738,81d</t>
  </si>
  <si>
    <t>1-  Resolución oportuna de conflictos  (19)</t>
  </si>
  <si>
    <t>1 - Celeridad Judicial</t>
  </si>
  <si>
    <t>&lt;p&gt;​Que al finalizar el 2024, se haya incrementado la cantidad de casos terminados en la Sala Primera&lt;br/&gt;&lt;/p&gt;</t>
  </si>
  <si>
    <t>Luis Guillermo Rivas Loáiciga</t>
  </si>
  <si>
    <t>Erick Monge Sandí</t>
  </si>
  <si>
    <t>0004-SP-P03</t>
  </si>
  <si>
    <t>Adquisición y o renovación de equipo y mobiliario Sala Primera</t>
  </si>
  <si>
    <t>03/01/2022</t>
  </si>
  <si>
    <t>20/12/2024</t>
  </si>
  <si>
    <t>24/06/2022</t>
  </si>
  <si>
    <t>748,81d</t>
  </si>
  <si>
    <t>Que al finalizar el 2024, anualmente se haya ejecutado al menos&lt;br/&gt;un 94,5% del presupuesto asignado.&lt;br/&gt;</t>
  </si>
  <si>
    <t>Elizabeth Romero Deliyore</t>
  </si>
  <si>
    <t>0005-SS-P01</t>
  </si>
  <si>
    <t>Plan de trabajo para la gestión de los procesos de Exequátur y Cartas Rogatorias</t>
  </si>
  <si>
    <t>81%</t>
  </si>
  <si>
    <t>01/01/2021</t>
  </si>
  <si>
    <t>29/12/2023</t>
  </si>
  <si>
    <t>05/05/2023</t>
  </si>
  <si>
    <t>725d</t>
  </si>
  <si>
    <t>&lt;p&gt;​Que al finalizar el 2021, se haya incrementado la cantidad de casos terminados en la Sala Segunda.&lt;br/&gt;&lt;/p&gt;</t>
  </si>
  <si>
    <t>Sala Segunda</t>
  </si>
  <si>
    <t>0005SALA SEGUNDA</t>
  </si>
  <si>
    <t>Orlando Aguirre Gómez</t>
  </si>
  <si>
    <t>Kenneth Muñoz Rojas</t>
  </si>
  <si>
    <t>0005-SS-P02</t>
  </si>
  <si>
    <t>Adquisicion y o renovacion de equipo y mobiliario de la Sala Segunda</t>
  </si>
  <si>
    <t>&lt;p&gt;​0005 SALA SEGUNDA&lt;br/&gt;&lt;/p&gt;</t>
  </si>
  <si>
    <t>0005-SS-P03</t>
  </si>
  <si>
    <t>Atención de procesos en fase de admisibilidad de los recursos de casación, revisión, competencias y casaciones por inadmisión, en Sala Segunda</t>
  </si>
  <si>
    <t>10/10/2022</t>
  </si>
  <si>
    <t>22/12/2023</t>
  </si>
  <si>
    <t>289,81d</t>
  </si>
  <si>
    <t>&lt;p&gt;​&lt;span style="font-size: 10pt; line-height: 104%; font-family: arial, sans-serif; color: black;"&gt;Que
al finalizar el 2023, se haya incrementado la cantidad de casos terminados en
la Sala Segunda.&lt;/span&gt;&lt;br/&gt;&lt;/p&gt;</t>
  </si>
  <si>
    <t>&lt;p&gt;0005 SALA SEGUNDA&lt;br/&gt;&lt;/p&gt;</t>
  </si>
  <si>
    <t>Luis Porfirio Sánchez Rodríguez</t>
  </si>
  <si>
    <t>Silvia Venegas Alpizar</t>
  </si>
  <si>
    <t>0006-ST-P01</t>
  </si>
  <si>
    <t>Plan de trabajo para la gestión de labores de la Vicepresidencia de la Corte</t>
  </si>
  <si>
    <t>31/01/2023</t>
  </si>
  <si>
    <t>19/05/2023</t>
  </si>
  <si>
    <t>500,81d</t>
  </si>
  <si>
    <t>&lt;p&gt;​Que al finalizar el 2024, se haya implementado el Modelo de Gestión para la Planificación Estratégica, que integre el modelo de innovación, el portafolio de proyectos estratégicos, los planes anuales operativos y el presupuesto.&lt;br/&gt;&lt;/p&gt;</t>
  </si>
  <si>
    <t>Sala Tercera</t>
  </si>
  <si>
    <t>0006 SALA TERCERA</t>
  </si>
  <si>
    <t>Patricia Solano Castro</t>
  </si>
  <si>
    <t>Lucía Rebeca Sánchez Mora</t>
  </si>
  <si>
    <t>0006-ST-P02</t>
  </si>
  <si>
    <t>Adquisición y o renovación de equipo y mobiliario Sala Tercera</t>
  </si>
  <si>
    <t>23/08/2022</t>
  </si>
  <si>
    <t>&lt;p&gt;​Que al finalizar el 2024, anualmente se haya ejecutado al menor un 94,5% del presupuesto asignado.&lt;br/&gt;&lt;br/&gt;&lt;/p&gt;</t>
  </si>
  <si>
    <t>Nannette Madrigal Hernández</t>
  </si>
  <si>
    <t>Oscar Segura Loría</t>
  </si>
  <si>
    <t>0007-SC-P01</t>
  </si>
  <si>
    <t>Adquisicion y o renovacion de equipo y mobiliario del Sala Constitucional</t>
  </si>
  <si>
    <t>Sala Constitucional</t>
  </si>
  <si>
    <t>&lt;p&gt;​0007 SALA CONSTITUCIONAL&lt;br/&gt;&lt;/p&gt;</t>
  </si>
  <si>
    <t>0031-IJ-P01</t>
  </si>
  <si>
    <t>Plan de descongestionamiento de Procesos del Tribunal de la Inspección Judicial</t>
  </si>
  <si>
    <t>80%</t>
  </si>
  <si>
    <t>724,81d</t>
  </si>
  <si>
    <t>5 - Transparencia y Rendición de Cuentas</t>
  </si>
  <si>
    <t>Inspección Judicial</t>
  </si>
  <si>
    <t>0031 INSPECCION JUDICIAL</t>
  </si>
  <si>
    <t>Siria Carmona Castro</t>
  </si>
  <si>
    <t>Jason Alfaro Carballo</t>
  </si>
  <si>
    <t>María José Murillo Betancourt</t>
  </si>
  <si>
    <t>0031-IJ-P02</t>
  </si>
  <si>
    <t>Plan de trabajo para el apoyo a las visitas a los despachos jurisdiccionales y descongestionamiento de causas complejas</t>
  </si>
  <si>
    <t>20/01/2023</t>
  </si>
  <si>
    <t>243,81d</t>
  </si>
  <si>
    <t>Que al finalizar el 2022, se haya cumplido con los plazos establecidos de ley con la finalidad de reducir los tiempos de trámite y resolución en los procesos disciplinario, así como poder aumentar las visitas en los despachos a nivel nacional.&lt;br/&gt;</t>
  </si>
  <si>
    <t>0031-IJ-P03</t>
  </si>
  <si>
    <t>Adquisicion y o renovacion de equipo y mobiliario del Inspección Judicial</t>
  </si>
  <si>
    <t>&lt;p&gt;​0031&amp;#160;INSPECCION JUDICIAL&lt;br/&gt;&lt;/p&gt;</t>
  </si>
  <si>
    <t>24/12/2024</t>
  </si>
  <si>
    <t>10/05/2023</t>
  </si>
  <si>
    <t>1.216,81d</t>
  </si>
  <si>
    <t>8 - Comunicación y Proyección Institucional</t>
  </si>
  <si>
    <t>&lt;p&gt;​Que al finalizar el 2024,se&amp;#160; haya implementado la estrategia de comunicación y proyección en la Defensa Pública.&lt;/p&gt;</t>
  </si>
  <si>
    <t>C</t>
  </si>
  <si>
    <t>930 Defensa Pública</t>
  </si>
  <si>
    <t>0032 JEFATURA DEFENSA PUBLICA</t>
  </si>
  <si>
    <t>Juan Carlos Pérez Murillo</t>
  </si>
  <si>
    <t>Josué González Granados</t>
  </si>
  <si>
    <t>Angélica Gutiérrez Sancho</t>
  </si>
  <si>
    <t>Esteban Ramírez Arce</t>
  </si>
  <si>
    <t>19/07/2024</t>
  </si>
  <si>
    <t>1.165,81d</t>
  </si>
  <si>
    <t>9 - Colaboración Interna y Externa</t>
  </si>
  <si>
    <t>&lt;p&gt;​Que al finalizar el 2024, se haya implementado la estrategia&amp;#160; de coordinación de la Defensa Pública, para&amp;#160; incrementar y fortalecer las redes comunales e interinstitucionales identificadas, tomando en cuenta la aplicación de las medidas alternas.&lt;/p&gt;</t>
  </si>
  <si>
    <t>Didier Murillo Espinoza</t>
  </si>
  <si>
    <t>18/07/2019</t>
  </si>
  <si>
    <t>1.318,81d</t>
  </si>
  <si>
    <t>18 - Capacitación</t>
  </si>
  <si>
    <t>&lt;p&gt;​Que al finalizar el 2024, se haya cumplido&amp;#160; la estrategia de capacitación diseñada para la Defensa Pública.&lt;/p&gt;</t>
  </si>
  <si>
    <t>Jorge Arturo Ulloa Cordero</t>
  </si>
  <si>
    <t>83%</t>
  </si>
  <si>
    <t>01/10/2018</t>
  </si>
  <si>
    <t>26/03/2024</t>
  </si>
  <si>
    <t>04/05/2023</t>
  </si>
  <si>
    <t>1.326d</t>
  </si>
  <si>
    <t>&lt;p&gt;​Que al finalizar el 2024, se haya implementado el proyecto sobre el modelo de mejora integral del proceso Penal.&lt;/p&gt;</t>
  </si>
  <si>
    <t>Esteban Arguedas Madrigal</t>
  </si>
  <si>
    <t>30/06/2022</t>
  </si>
  <si>
    <t>07/11/2022</t>
  </si>
  <si>
    <t>844,81d</t>
  </si>
  <si>
    <t>&lt;p&gt;​Que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materias.&lt;/p&gt;</t>
  </si>
  <si>
    <t>Orlando Vargas Chacón</t>
  </si>
  <si>
    <t>03/03/2020</t>
  </si>
  <si>
    <t>230,5d</t>
  </si>
  <si>
    <t>&lt;p&gt;​Que al finalizar el 2024, se haya implementado el proyecto de abordaje a la entrada en vigencia del Código Procesal Agrario.&lt;/p&gt;</t>
  </si>
  <si>
    <t>Comisión Agraria</t>
  </si>
  <si>
    <t>Diana Montero Montero</t>
  </si>
  <si>
    <t>José Luis Soto Richmond</t>
  </si>
  <si>
    <t>Erick Núñez Rodríguez</t>
  </si>
  <si>
    <t>0032-DP-P07</t>
  </si>
  <si>
    <t>Adquisición y o renovación de equipo y mobiliario Defensa Pública</t>
  </si>
  <si>
    <t>23/12/2022</t>
  </si>
  <si>
    <t>506d</t>
  </si>
  <si>
    <t>0709 ADMINISTRACION DE LA DEFENSA PUBLICA</t>
  </si>
  <si>
    <t>Josué Alberto Gonzélez Granados</t>
  </si>
  <si>
    <t>01/07/2022</t>
  </si>
  <si>
    <t>31/07/2023</t>
  </si>
  <si>
    <t>257d</t>
  </si>
  <si>
    <t>21 - Gestión de Políticas Institucionales</t>
  </si>
  <si>
    <t>&lt;p&gt;​Que al finalizar el 2024, se haya dado seguimiento a los compromisos destacados en el Informe del Estado de la Justicia.&lt;br/&gt;&lt;br/&gt;&lt;/p&gt;</t>
  </si>
  <si>
    <t>0709 DMINISTRACION DE LA DEFENSA PUBLICA</t>
  </si>
  <si>
    <t>Josué Alberto González Granados</t>
  </si>
  <si>
    <t>0032-DP-P09</t>
  </si>
  <si>
    <t>Proyecto Operativo para la implementación de la Justicia Penal Restaurativa en la provincia de Alajuela</t>
  </si>
  <si>
    <t>09/01/2023</t>
  </si>
  <si>
    <t>20/03/2023</t>
  </si>
  <si>
    <t>236,81d</t>
  </si>
  <si>
    <t>4 - Justicia Restaurativa</t>
  </si>
  <si>
    <t>&lt;p&gt;​Brindar una atención oportuna, célere y de calidad a las personas usuarias intervinientes en los procesos derivados a la Oficina de Justicia Restaurativa, de conformidad con los plazos, trámite y principios establecidos por la Ley de Justicia Restaurativa, Número 9582.&lt;br/&gt;&lt;br/&gt;&lt;/p&gt;</t>
  </si>
  <si>
    <t>&lt;p&gt;​&lt;span style="color: #444444; font-family: calibri, sans-serif, &amp;quot;mongolian baiti&amp;quot;, &amp;quot;microsoft yi baiti&amp;quot;, &amp;quot;javanese text&amp;quot;, &amp;quot;yu gothic&amp;quot;; font-size: 14.6667px; white-space: pre-wrap;"&gt;0032 JEFATURA DEFENSA PUBLICA / &lt;span style="color: #444444; font-family: calibri, sans-serif, &amp;quot;mongolian baiti&amp;quot;, &amp;quot;microsoft yi baiti&amp;quot;, &amp;quot;javanese text&amp;quot;, &amp;quot;yu gothic&amp;quot;; font-size: 14.6667px; white-space: pre-wrap;"&gt;0033 FISCALIA GENERAL / &lt;span style="color: #444444; font-family: calibri, sans-serif, &amp;quot;mongolian baiti&amp;quot;, &amp;quot;microsoft yi baiti&amp;quot;, &amp;quot;javanese text&amp;quot;, &amp;quot;yu gothic&amp;quot;; font-size: 14.6667px; white-space: pre-wrap;"&gt;1377 PROGRAMA JUSTICIA RESTAURATIVA&lt;/span&gt;&lt;/span&gt;&lt;/span&gt;&lt;br/&gt;&lt;/p&gt;</t>
  </si>
  <si>
    <t>Gerardo Rubén Vargas Alfaro;</t>
  </si>
  <si>
    <t>Carlo Díaz Sánchez; Juan Carlos Pérez Murillo,</t>
  </si>
  <si>
    <t>Josué González Granados,</t>
  </si>
  <si>
    <t>Jovanna Calderón Altamirano ; Sara Arce Moya;  Adriana Ramírez Cover</t>
  </si>
  <si>
    <t>0032-DP-P10</t>
  </si>
  <si>
    <t>Plan de trabajo en la Administración de la Defensa Pública</t>
  </si>
  <si>
    <t>03/07/2023</t>
  </si>
  <si>
    <t>04/07/2023</t>
  </si>
  <si>
    <t>30/05/2023</t>
  </si>
  <si>
    <t>&lt;p&gt;​&lt;span style="font-size: 10pt; line-height: 104%; font-family: arial, sans-serif; color: black;"&gt;Gestionar
el proceso de toma de decisiones conforme al contenido del plan estratégico con
el fin de administrar los recursos presupuestarios en función de las
prioridades institucionales.&lt;/span&gt;&lt;br/&gt;&lt;/p&gt;</t>
  </si>
  <si>
    <t>&lt;p&gt;​709 ADMINISTRACION DE LA DEFENSA PUBLICA&lt;br/&gt;&lt;/p&gt;</t>
  </si>
  <si>
    <t>M.Sc. Juan Carlos Pérez Murillo</t>
  </si>
  <si>
    <t>Melissa Mesén Trejos</t>
  </si>
  <si>
    <t>03/06/2019</t>
  </si>
  <si>
    <t>19/12/2023</t>
  </si>
  <si>
    <t>11/05/2023</t>
  </si>
  <si>
    <t>1.100d</t>
  </si>
  <si>
    <t>&lt;p&gt;​Que al finalizar el 2024, se desarrolle e implemente la estrategia para la creación de mecanismos que fortalezcan el acceso a la información judicial.&lt;/p&gt;</t>
  </si>
  <si>
    <t>0034 CENTRO ELECTRONICO DE INFORMACION JURISPRUDENCIAL</t>
  </si>
  <si>
    <t>Patricia Bonilla Rodríguez</t>
  </si>
  <si>
    <t>Karla Leiva Canales</t>
  </si>
  <si>
    <t>Lilliana Escudero / Cesar Piedra / Blanca Quiros</t>
  </si>
  <si>
    <t>15%</t>
  </si>
  <si>
    <t>01/10/2021</t>
  </si>
  <si>
    <t>12/09/2030</t>
  </si>
  <si>
    <t>2.238,81d</t>
  </si>
  <si>
    <t>&lt;p&gt;​Que al finalizar el 2024, esté en proceso de desarrollo la solución tecnológica para la despersonalización de sentencias. (Esta meta queda sujeta a lo resuelto en el estudio que se realizará en el planteamiento del proyecto)&lt;br/&gt;​&lt;br/&gt;&lt;/p&gt;</t>
  </si>
  <si>
    <t>0034 CENTRO ELECTRONICO DE INFORMACION JURISPRUDENCIAL&lt;br/&gt;</t>
  </si>
  <si>
    <t>Comisión de Protección de Datos del Poder Judicial</t>
  </si>
  <si>
    <t>Sandra Pizarro Gutiérrez</t>
  </si>
  <si>
    <t>04/10/2021</t>
  </si>
  <si>
    <t>&lt;p&gt;​Al finalizar el 2024 se cuente con el desarrollo de la fase 1 del proyecto que corresponde a la recopilación de las resoluciones históricas que se encuentren almacenadas en un repositorio de información que facilita la búsqueda sobre las mismas.​&lt;br/&gt;&lt;/p&gt;</t>
  </si>
  <si>
    <t>Fernando Cruz Castro</t>
  </si>
  <si>
    <t>Roger Mata Brenes</t>
  </si>
  <si>
    <t>0034-CIJ-P04</t>
  </si>
  <si>
    <t>Adquisicion y o renovacion de equipo y mobiliario del Centro Electrónico de Información Jurisprudencial</t>
  </si>
  <si>
    <t>&lt;p&gt;​0034&amp;#160;CENTRO ELECTRONICO DE INFORMACION JURISPRUDENCIAL&lt;br/&gt;&lt;/p&gt;</t>
  </si>
  <si>
    <t>54%</t>
  </si>
  <si>
    <t>31/12/2024</t>
  </si>
  <si>
    <t>07/06/2023</t>
  </si>
  <si>
    <t>1.496,94d</t>
  </si>
  <si>
    <t>&lt;p&gt;​Que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temas.&lt;/p&gt;</t>
  </si>
  <si>
    <t>Escuela Judicial</t>
  </si>
  <si>
    <t>0035 ESCUELA JUDICIAL</t>
  </si>
  <si>
    <t>Rebeca Guardia Morales</t>
  </si>
  <si>
    <t>Gustavo Cespedes Chinchilla</t>
  </si>
  <si>
    <t>Eimy Solano Castro</t>
  </si>
  <si>
    <t>20%</t>
  </si>
  <si>
    <t>17/02/2022</t>
  </si>
  <si>
    <t>18/04/2023</t>
  </si>
  <si>
    <t>700,81d</t>
  </si>
  <si>
    <t>&lt;p&gt;&lt;span lang="ES-TRAD" style="font-size: 10pt; font-family: arial, sans-serif;"&gt;Que al finalizar el 2024, la Escuela Judicial&amp;#160;y Unidades de
Capacitación hayan implementado la estrategia integral de procesos de
capacitación innovadores, accesibles y oportunos&lt;/span&gt;&lt;span lang="ES-TRAD" style="font-size: 12pt; font-family: &amp;quot;times new roman&amp;quot;, serif;"&gt;.&lt;/span&gt;&lt;br/&gt;&lt;/p&gt;</t>
  </si>
  <si>
    <t>Walter Espinoza Espinoza / Rebeca Guardia Morales</t>
  </si>
  <si>
    <t>Ericka Méndez Jiménez</t>
  </si>
  <si>
    <t>Karla Alpízar Mora</t>
  </si>
  <si>
    <t>0035-EJ-P03</t>
  </si>
  <si>
    <t>Análisis y trámite de pago de reclamos de viáticos de Programas Básicos de Investigación criminal OIJ solicitados por Consejo Superior</t>
  </si>
  <si>
    <t>68%</t>
  </si>
  <si>
    <t>07/03/2022</t>
  </si>
  <si>
    <t>435,81d</t>
  </si>
  <si>
    <t>Que al finalizar el 2024, se haya cumplido la estrategia de capacitación diseñada para el Organismo de Investigación Judicial.&lt;br/&gt;&lt;p&gt;&lt;br/&gt;&lt;/p&gt;</t>
  </si>
  <si>
    <t>Rebeca Guardia</t>
  </si>
  <si>
    <t>0035-EJ-P04</t>
  </si>
  <si>
    <t>Adquisicion y o renovacion de equipo y mobiliario Escuela Judicial</t>
  </si>
  <si>
    <t>16/12/2024</t>
  </si>
  <si>
    <t>24/08/2022</t>
  </si>
  <si>
    <t>744,81d</t>
  </si>
  <si>
    <t>&lt;p&gt;​Que al finalizar el 2024, anualmente se haya ejecutado al menos un 94.5% del presupuesto asignado.&lt;br/&gt;&lt;/p&gt;</t>
  </si>
  <si>
    <t>Ericka Mendez Jimenez</t>
  </si>
  <si>
    <t>Laura Sánchez Cordoba</t>
  </si>
  <si>
    <t>0035-EJ-P05</t>
  </si>
  <si>
    <t>Construccion de cano en Escuela Judicial</t>
  </si>
  <si>
    <t>16/06/2022</t>
  </si>
  <si>
    <t>17/06/2022</t>
  </si>
  <si>
    <t>0037-UA-P01</t>
  </si>
  <si>
    <t>Adquisicion y o renovacion de equipo y mobiliario Unidad de Adiestramiento</t>
  </si>
  <si>
    <t>Unidad de Adiestramiento</t>
  </si>
  <si>
    <t>0037 UNIDAD DE ADIESTRAMIENTO</t>
  </si>
  <si>
    <t>19/01/2022</t>
  </si>
  <si>
    <t>239,94d</t>
  </si>
  <si>
    <t>0104 AUDITORIA</t>
  </si>
  <si>
    <t>Roberth García González</t>
  </si>
  <si>
    <t>Alicia Sancho Brenes</t>
  </si>
  <si>
    <t>Oswaldo Vásquez Madrigal / Sugeny Castillo Chaves</t>
  </si>
  <si>
    <t>0104-AUD-P02</t>
  </si>
  <si>
    <t>Adquisición y o renovación de equipo y mobiliario Auditoria</t>
  </si>
  <si>
    <t>18/12/2024</t>
  </si>
  <si>
    <t>746,81d</t>
  </si>
  <si>
    <t>Oswaldo Vásquez Madrigal</t>
  </si>
  <si>
    <t>01/08/2017</t>
  </si>
  <si>
    <t>10/01/2024</t>
  </si>
  <si>
    <t>27/06/2023</t>
  </si>
  <si>
    <t>1.677d</t>
  </si>
  <si>
    <t>&lt;p&gt;​Que al finalizar el 2024, se haya formulado e implementado una estrategia sobre el acceso y uso de estadísticas judiciales, que suministre al público externo y interno, información clara y oportuna.&lt;/p&gt;</t>
  </si>
  <si>
    <t>0112 SUBPROCESO ESTADISTICA</t>
  </si>
  <si>
    <t>Marlen Vargas Benavides</t>
  </si>
  <si>
    <t>0110-PLA-P02</t>
  </si>
  <si>
    <t>Abordaje específico Departamento Ciencias Forenses</t>
  </si>
  <si>
    <t>Operativo tipo 3</t>
  </si>
  <si>
    <t>28/02/2023</t>
  </si>
  <si>
    <t>22/12/2022</t>
  </si>
  <si>
    <t>942d</t>
  </si>
  <si>
    <t>&lt;p&gt;​Que al finalizar el 2024, se haya implementado el proyecto de Rediseño de Procesos en el Departamento de Ciencias Forenses.&lt;/p&gt;</t>
  </si>
  <si>
    <t>Licda. Nacira Valverde Bermudez, Ing. Dixon Li Morales, Inga. Yesenia Salazar Guzmán</t>
  </si>
  <si>
    <t>Mónica Hernández Chacón</t>
  </si>
  <si>
    <t>0110-PLA-P03</t>
  </si>
  <si>
    <t>Rediseño Departamento de Medicina Legal</t>
  </si>
  <si>
    <t>06/02/2023</t>
  </si>
  <si>
    <t>26/01/2023</t>
  </si>
  <si>
    <t>1.040,38d</t>
  </si>
  <si>
    <t>&lt;p&gt;​Que al finalizar el 2024, se haya implementado el proyecto de rediseño de procesos en el Departamento de Medicina Legal.&lt;/p&gt;</t>
  </si>
  <si>
    <t>0519 SUBPROCESO DE MODERNIZACION INSTITUCIONAL&lt;br/&gt;</t>
  </si>
  <si>
    <t>Nacira Valverde Bermudez</t>
  </si>
  <si>
    <t>Jorge Fernando Rodríguez Salazar</t>
  </si>
  <si>
    <t>Nelson Arce Hidalgo</t>
  </si>
  <si>
    <t>03/08/2017</t>
  </si>
  <si>
    <t>18/01/2027</t>
  </si>
  <si>
    <t>2.325,44d</t>
  </si>
  <si>
    <t>&lt;p&gt;​Que al finalizar el 2024, se haya implementado el proyecto sobre el modelo de mejora integral del proceso penal.&lt;/p&gt;</t>
  </si>
  <si>
    <t>Comisiones Institucionales</t>
  </si>
  <si>
    <t>&lt;span class="ui-provider wy b c d e f g h i j k l m n o p q r s t u v w x y z ab ac ae af ag ah ai aj ak" dir="ltr"&gt;1436 COMISION DE ASUNTOS PENALES&lt;/span&gt;&lt;br/&gt;</t>
  </si>
  <si>
    <t>Comisión de Asuntos Penales</t>
  </si>
  <si>
    <t>Nacira Valverde Bermúdez / Jorge Fernando Rodríguez Salazar</t>
  </si>
  <si>
    <t>1%</t>
  </si>
  <si>
    <t>30/07/2019</t>
  </si>
  <si>
    <t>24/04/2023</t>
  </si>
  <si>
    <t>11/06/2020</t>
  </si>
  <si>
    <t>915,81d</t>
  </si>
  <si>
    <t>Que al finalizar el 2024, se haya implementado el proyecto de abordaje a la entrada en vigencia del Código Procesal de Familia.</t>
  </si>
  <si>
    <t>Comisión de Familia</t>
  </si>
  <si>
    <t>0110-PLA-P06</t>
  </si>
  <si>
    <t>Rediseño de Procesos en Circuitos Judiciales</t>
  </si>
  <si>
    <t>16/06/2026</t>
  </si>
  <si>
    <t>24/11/2022</t>
  </si>
  <si>
    <t>1.847d</t>
  </si>
  <si>
    <t>Lucía Zeledón Quiros</t>
  </si>
  <si>
    <t>05/05/2017</t>
  </si>
  <si>
    <t>24/05/2023</t>
  </si>
  <si>
    <t>1.868,81d</t>
  </si>
  <si>
    <t>&lt;p&gt;​Que al finalizar el 2024, se haya implementado el Modelo de Gestión para la Planificación Estratégica, que integre el modelo de innovación, el portafolio de proyectos estratégicos, los planes anuales operativos&amp;#160; y el presupuesto. &lt;/p&gt;</t>
  </si>
  <si>
    <t>1799 SUBPROCESO PLANIFICACION ESTRATEGICA</t>
  </si>
  <si>
    <t>18/05/2023</t>
  </si>
  <si>
    <t>1.146,44d</t>
  </si>
  <si>
    <t>&lt;p&gt;​Que al finalizar el 2024, se haya formulado e implementado una estratégia sobre el acceso y uso de estadísticas judiciales, que suministre al público externo e interno, información clara y oportuna.&lt;/p&gt;</t>
  </si>
  <si>
    <t>0112 SUBPROCESO ESTADISTICA / 0110 DIRECCION DE PLANIFICACION</t>
  </si>
  <si>
    <t>Luis Alonso Bonilla Bastos</t>
  </si>
  <si>
    <t>11/02/2019</t>
  </si>
  <si>
    <t>15/06/2022</t>
  </si>
  <si>
    <t>808,19d</t>
  </si>
  <si>
    <t>22 - Gestión Administrativa por medio del Portafolio de Proyectos Estratégicos</t>
  </si>
  <si>
    <t>&lt;p&gt;​Que al finalizar el 2024, se haya implementado el Modelo de Administración de Proyectos Estratégicos.&lt;/p&gt;</t>
  </si>
  <si>
    <t>18/12/2018</t>
  </si>
  <si>
    <t>24/12/2021</t>
  </si>
  <si>
    <t>20/01/2022</t>
  </si>
  <si>
    <t>725,81d</t>
  </si>
  <si>
    <t>&lt;p&gt;​Que al finalizar el 2024, se haya implementado el modelo de formulación, implementación, seguimiento y evaluación de políticas institucionales.&lt;/p&gt;</t>
  </si>
  <si>
    <t>Comité de Planeación Estratégica y Corte Plena</t>
  </si>
  <si>
    <t>18/12/2020</t>
  </si>
  <si>
    <t>09/02/2021</t>
  </si>
  <si>
    <t>465,81d</t>
  </si>
  <si>
    <t>91%</t>
  </si>
  <si>
    <t>15/03/2024</t>
  </si>
  <si>
    <t>1.260d</t>
  </si>
  <si>
    <t>&lt;p&gt;​Que al finalizar el 2024, se haya implementado un modelo de gestión por procesos institucional, considerando la parte documental y normativa asociada al tema.&lt;/p&gt;</t>
  </si>
  <si>
    <t>0111 SUBPROCESO ORGANIZACION INSTITUCIONAL</t>
  </si>
  <si>
    <t>Comité de Planeación Estratégica / Corte Plena</t>
  </si>
  <si>
    <t>Ginethe Retana Ureña / Allan Pow Hing Cordero</t>
  </si>
  <si>
    <t>María Paz Jiménez González</t>
  </si>
  <si>
    <t>66%</t>
  </si>
  <si>
    <t>03/07/2026</t>
  </si>
  <si>
    <t>06/06/2023</t>
  </si>
  <si>
    <t>2.192d</t>
  </si>
  <si>
    <t>69%</t>
  </si>
  <si>
    <t>04/02/2025</t>
  </si>
  <si>
    <t>28/06/2023</t>
  </si>
  <si>
    <t>1.259d</t>
  </si>
  <si>
    <t>Comité de Planeación Estratégica</t>
  </si>
  <si>
    <t>Allan Pow Hing Cordero/ Minor Alvarado Chaves</t>
  </si>
  <si>
    <t>Alexis Hernández</t>
  </si>
  <si>
    <t>01/04/2020</t>
  </si>
  <si>
    <t>01/10/2020</t>
  </si>
  <si>
    <t>04/11/2020</t>
  </si>
  <si>
    <t>124,19d</t>
  </si>
  <si>
    <t>&lt;p&gt;​Que al finalizar el 2024, se hayan desarrollado e implementado estrategias de gestión que contribuyan a aumentar la celeridad y resolución oportuna de los procesos judiciales.​&lt;br/&gt;&lt;/p&gt;</t>
  </si>
  <si>
    <t>0115 SUBPROCESO EVALUACION</t>
  </si>
  <si>
    <t>0110-PLA-P17</t>
  </si>
  <si>
    <t>Rediseño de Procesos del Tribunal Contencioso Administrativo Civil y Hacienda</t>
  </si>
  <si>
    <t>16/03/2015</t>
  </si>
  <si>
    <t>21/03/2024</t>
  </si>
  <si>
    <t>29/06/2023</t>
  </si>
  <si>
    <t>2.220,81d</t>
  </si>
  <si>
    <t>&lt;p&gt;​Que al finalizar el 2024, se haya implementado el proyecto de rediseño en al menos 7 circuitos judiciales, que involucre el ámbito jurisdiccional, auxiliar de justica y administrativo.​&lt;br/&gt;&lt;/p&gt;</t>
  </si>
  <si>
    <t>Comisión de lo Contencioso Administrativo</t>
  </si>
  <si>
    <t>Licda. Nacira Valverde Bermúdez, Ing, Dixon Li Morales, Ing. Yesenia Salazar Guzmán</t>
  </si>
  <si>
    <t>Melissa Durán Gamboa y Mónica Hernández Chacón</t>
  </si>
  <si>
    <t>0110-PLA-P18</t>
  </si>
  <si>
    <t>Estudio Estructura Organizacional OIJ</t>
  </si>
  <si>
    <t>09/09/2020</t>
  </si>
  <si>
    <t>716d</t>
  </si>
  <si>
    <t>&lt;p&gt;​Que al finalizar el 2024, se haya implementado un modelo de gestión por procesos institucional, considerando la parte documental y normativa asociada&lt;br/&gt;al tema.​&lt;br/&gt;&lt;/p&gt;</t>
  </si>
  <si>
    <t>46%</t>
  </si>
  <si>
    <t>30/09/2020</t>
  </si>
  <si>
    <t>23/12/2024</t>
  </si>
  <si>
    <t>25/05/2023</t>
  </si>
  <si>
    <t>1.030,81d</t>
  </si>
  <si>
    <t>&lt;p&gt;​&lt;span lang="ES-TRAD" style="font-family: arial, sans-serif; font-size: 10pt;"&gt;Que al finalizar el 2024, se
haya implementado el Modelo de Administración de Proyectos Estratégicos.&lt;/span&gt;&lt;br/&gt;&lt;/p&gt;</t>
  </si>
  <si>
    <t>Consejo Superior / Comité de Planeación Estratégica</t>
  </si>
  <si>
    <t>31/08/2022</t>
  </si>
  <si>
    <t>404,81d</t>
  </si>
  <si>
    <t>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Restaurativa.​&lt;br/&gt;</t>
  </si>
  <si>
    <t>16/02/2022</t>
  </si>
  <si>
    <t>349,81d</t>
  </si>
  <si>
    <t>&lt;p&gt;​&lt;span style="font-size: 10pt; font-family: arial, sans-serif;"&gt;Queal finalizar el 2023, se haya implementado el proyecto de abordaje a la entradaen vigencia de la Ley 9481: Creación de la Jurisdicción Especializada enDelincuencia Organizada en Costa Rica&lt;/span&gt;&lt;br/&gt;&lt;/p&gt;</t>
  </si>
  <si>
    <t>Comisión de la Jurisdicción Penal</t>
  </si>
  <si>
    <t>Magistrada Patricia Solano / Magistrada Sandra Zuñiga</t>
  </si>
  <si>
    <t>0110-PLA-P22</t>
  </si>
  <si>
    <t>Descongestionamiento de solicitudes de estudio en materia Civil</t>
  </si>
  <si>
    <t>28%</t>
  </si>
  <si>
    <t>18/04/2022</t>
  </si>
  <si>
    <t>15/09/2022</t>
  </si>
  <si>
    <t>308d</t>
  </si>
  <si>
    <t>&lt;p&gt;​&lt;span style="font-size: 10pt; line-height: 104%; font-family: arial, sans-serif; color: black;"&gt;Que
al finalizar el 2024, se haya incrementado la cantidad de casos terminados en
materia civil por año, en primera y segunda instancia.&lt;/span&gt;&lt;br/&gt;&lt;/p&gt;</t>
  </si>
  <si>
    <t>Comisión de la Jurisdicción Civil</t>
  </si>
  <si>
    <t>Licda. Nacira Valverde Bermúdez, Ing, Dixon Li Morales e Ing. Jorge Fernando Rodríguez Salazar</t>
  </si>
  <si>
    <t>19%</t>
  </si>
  <si>
    <t>29/02/2028</t>
  </si>
  <si>
    <t>30/06/2023</t>
  </si>
  <si>
    <t>1.545d</t>
  </si>
  <si>
    <t>&lt;p&gt;​&lt;a name="_Hlk112750563"&gt;&lt;span style="font-size: 10pt; line-height: 104%; font-family: arial, sans-serif; color: black;"&gt;Que al finalizar el 2024, se haya desarrollado e implementado
herramientas de inteligencia artificial y bots para apoyar la gestión y
tramitación judicial, administrativa y de los órganos auxiliares de justicia.&lt;/span&gt;&lt;/a&gt;&lt;br/&gt;&lt;/p&gt;</t>
  </si>
  <si>
    <t>0519 SUBPROCESO MODERNIZACION INSTITUCIONAL / 0110 DIRECCIÓN DE PLANIFICACIÓN</t>
  </si>
  <si>
    <t>COMISION DE LA ATENCION Y PREVENCION DE LA VIOLENCIA INTRAFAMILIA</t>
  </si>
  <si>
    <t>Nacira Valverde Bermúdez, Dixon Li Morales e Yesenia Salazar Guzmán</t>
  </si>
  <si>
    <t>Priscila Masís Alpizar</t>
  </si>
  <si>
    <t>Ana Cecilia Murillo Berrocal</t>
  </si>
  <si>
    <t>0110-PLA-P24</t>
  </si>
  <si>
    <t>Adquisicion y o renovacion de equipo y mobiliario del Dirección de Planificación</t>
  </si>
  <si>
    <t>29/12/2022</t>
  </si>
  <si>
    <t>30/12/2024</t>
  </si>
  <si>
    <t>507d</t>
  </si>
  <si>
    <t>&lt;p&gt;​0110&amp;#160;&amp;#160;DIRECCION DE PLANIFICACION&lt;br/&gt;&lt;/p&gt;</t>
  </si>
  <si>
    <t>15/06/2023</t>
  </si>
  <si>
    <t>474d</t>
  </si>
  <si>
    <t>&lt;p&gt;​&lt;span style="font-size: 10pt; line-height: 104%; font-family: arial, sans-serif; color: black;"&gt;Que
al finalizar el 2024, se haya implementado el proyecto de rediseño en al menos
7 circuitos judiciales, que involucre el ámbito jurisdiccional, auxiliar</t>
  </si>
  <si>
    <t>&lt;p&gt;​0519 SUBPROCESO MODERNIZACION INSTITUCIONAL&lt;br/&gt;&lt;/p&gt;</t>
  </si>
  <si>
    <t>SubComisión Penal Juvenil</t>
  </si>
  <si>
    <t>Licda. Nacira Valverde Bermúdez, Ing, Dixon Li Morales e Inga. Yesenia Salazar Guzmán</t>
  </si>
  <si>
    <t>Licda. Melissa Durán Gamboa</t>
  </si>
  <si>
    <t>Steven Pérez Campos</t>
  </si>
  <si>
    <t>01/11/2023</t>
  </si>
  <si>
    <t>19/06/2024</t>
  </si>
  <si>
    <t>16/01/2023</t>
  </si>
  <si>
    <t>160d</t>
  </si>
  <si>
    <t>&lt;p&gt;​Que al finalizar el 2024, se haya implementado el proyecto de rediseño en al menos 7 circuitos judiciales, que involucre el ámbito jurisdiccional, auxiliar de justica y administrativo.&lt;br/&gt;&lt;br/&gt;&lt;/p&gt;</t>
  </si>
  <si>
    <t>&lt;p&gt;​​0519 SUBPROCESO MODERNIZACION INSTITUCIONAL&lt;br/&gt;&lt;/p&gt;</t>
  </si>
  <si>
    <t>Nacira Valverde Bermúdez / Dixon Li Morales/Jorge Fernando Rodríguez Salazar</t>
  </si>
  <si>
    <t>0110-PLA-P27</t>
  </si>
  <si>
    <t>Implementación del rediseño de la Dirección Jurídica</t>
  </si>
  <si>
    <t>24%</t>
  </si>
  <si>
    <t>01/09/2022</t>
  </si>
  <si>
    <t>18/12/2023</t>
  </si>
  <si>
    <t>08/03/2023</t>
  </si>
  <si>
    <t>310,38d</t>
  </si>
  <si>
    <t>&lt;p&gt;​Que al 2024 se haya gestionado los procesos constitucionales, procedimientos administrativos, disciplinarios, de responsabilidad civil y sancionatorios de contratación administrativa, competencia de la Dirección Jurídica.&lt;br/&gt;&lt;/p&gt;</t>
  </si>
  <si>
    <t>&lt;p&gt;​&lt;span&gt;​0519 SUBPROCESO MODERNIZACION INSTITUCIONAL&lt;/span&gt;&lt;br/&gt;&lt;/p&gt;</t>
  </si>
  <si>
    <t>Leonardo Rojas Hidalgo</t>
  </si>
  <si>
    <t>0110-PLA-P28</t>
  </si>
  <si>
    <t>Implementación del abordaje del Juzgado Contencioso administrativo</t>
  </si>
  <si>
    <t>29/11/2022</t>
  </si>
  <si>
    <t>27/09/2024</t>
  </si>
  <si>
    <t>447,19d</t>
  </si>
  <si>
    <t>&lt;p&gt;​OE.1.5.22.1 - Que al finalizar el 2024, se haya implementado el proyecto de rediseño en al menos 7 circuitos judiciales, que involucre el ámbito jurisdiccional, auxiliar de justica y administrativo.&lt;br/&gt;&lt;br/&gt;&lt;/p&gt;</t>
  </si>
  <si>
    <t>Mónica Hernández</t>
  </si>
  <si>
    <t>0110-PLA-P29</t>
  </si>
  <si>
    <t>Implementación de recomendaciones y propuestas de mejora en Sala Constitucional</t>
  </si>
  <si>
    <t>82%</t>
  </si>
  <si>
    <t>01/09/2021</t>
  </si>
  <si>
    <t>31/12/2148</t>
  </si>
  <si>
    <t>33.051,81d</t>
  </si>
  <si>
    <t>&lt;p&gt;​&lt;span style="font-size: 10pt; line-height: 104%; font-family: arial, sans-serif; color: black;"&gt;Que
al finalizar el 2024, se haya incrementado la cantidad de casos terminados en
materia Constitucional por año, en primera instancia&lt;/span&gt;&lt;br/&gt;&lt;/p&gt;</t>
  </si>
  <si>
    <t>0110-PLA-P30</t>
  </si>
  <si>
    <t>Implementación de indicadores Despacho de la Presidencia</t>
  </si>
  <si>
    <t>15/12/2023</t>
  </si>
  <si>
    <t>28/04/2023</t>
  </si>
  <si>
    <t>231,94d</t>
  </si>
  <si>
    <t>&lt;p&gt;​OE.1.5.22.1 - Que al finalizar el 2024, se haya implementado el proyecto de rediseño en al menos 7 circuitos judiciales, que involucre el ámbito jurisdiccional, auxiliar de justica y administrativo.&lt;br/&gt;&lt;/p&gt;</t>
  </si>
  <si>
    <t>Michael Andrés Garita Jimenez, Abigail Gómez Abarca</t>
  </si>
  <si>
    <t>22/08/2022</t>
  </si>
  <si>
    <t>01/02/2024</t>
  </si>
  <si>
    <t>22/05/2023</t>
  </si>
  <si>
    <t>350,19d</t>
  </si>
  <si>
    <t>&lt;p&gt;​&lt;span style="font-size: 10pt; line-height: 104%; font-family: arial, sans-serif; color: black;"&gt;OE.1.5.22.1
- Que al finalizar el 2024, se haya implementado el proyecto de rediseño en al
menos 7 circuitos judiciales, que involucre el ámbito jurisdiccional, auxiliar
de justica y administrativo.&lt;/span&gt;&lt;br/&gt;&lt;/p&gt;</t>
  </si>
  <si>
    <t>&lt;p&gt;0519 SUBPROCESO MODERNIZACION INSTITUCIONAL&lt;br/&gt;&lt;/p&gt;</t>
  </si>
  <si>
    <t>Ing Dixon Li Morales e Inga. Yesenia Salazar Guzmán</t>
  </si>
  <si>
    <t>Abigail Gómez Abarca</t>
  </si>
  <si>
    <t>17%</t>
  </si>
  <si>
    <t>12/01/2023</t>
  </si>
  <si>
    <t>10/06/2024</t>
  </si>
  <si>
    <t>28/03/2023</t>
  </si>
  <si>
    <t>Que al finalizar el 2024, se haya implementado el proyecto de rediseño en al menos 7 circuitos judiciales, que involucre el ámbito jurisdiccional, auxiliar de justica y administrativo.&lt;p&gt;&lt;br/&gt;&lt;/p&gt;</t>
  </si>
  <si>
    <t>&lt;p&gt;​0519 SUBPROCESO MODERNIZACION INSTITUCIONAL&amp;#160;NO PENAL&lt;br/&gt;&lt;br/&gt;&lt;/p&gt;</t>
  </si>
  <si>
    <t>Olger Gustavo Quesada Abarca, Abigail Gómez Abarca</t>
  </si>
  <si>
    <t>10/01/2023</t>
  </si>
  <si>
    <t>&lt;p&gt;​Que al finalizar el 2024, se haya implementado un modelo de gestión por procesos institucional, considerando la parte documental y normativa asociada al tema.&lt;br/&gt;&lt;br/&gt;&lt;/p&gt;</t>
  </si>
  <si>
    <t>&lt;p&gt;​1799 SUBPROCESO PLANIFICACION ESTRATEGICA /&amp;#160;0111 SUBPROCESO ORGANIZACION INSTITUCIONAL&lt;br/&gt;&lt;/p&gt;</t>
  </si>
  <si>
    <t>Nacira Valverde Bermúdez /Orlando Castrillo Vargas</t>
  </si>
  <si>
    <t>Allan Pow Hing Cordero, Ginethe Retana Ureña</t>
  </si>
  <si>
    <t>0110-PLA-P34</t>
  </si>
  <si>
    <t>Implementación del rediseño del Tribunal de Apelaciones Contencioso administrativo</t>
  </si>
  <si>
    <t>Iniciativa</t>
  </si>
  <si>
    <t>13/06/2024</t>
  </si>
  <si>
    <t>356d</t>
  </si>
  <si>
    <t>&lt;p&gt;​Que al finalizar el 2024, se haya implementado el proyecto de rediseño en al menos 7 circuitos judiciales, que involucre el ámbito jurisdiccional, auxiliar de justica y administrativo.&lt;br/&gt;&lt;/p&gt;</t>
  </si>
  <si>
    <t>Melissa Durán Gamboa, Mónica Hernández Chacón</t>
  </si>
  <si>
    <t>0110-PLA-P35</t>
  </si>
  <si>
    <t>Abordaje específico a la Sala Segunda</t>
  </si>
  <si>
    <t>18/01/2023</t>
  </si>
  <si>
    <t>29/11/2023</t>
  </si>
  <si>
    <t>31/05/2023</t>
  </si>
  <si>
    <t>214d</t>
  </si>
  <si>
    <t>&lt;p&gt;​&lt;span style="font-size: 10pt; line-height: 104%; font-family: arial, sans-serif; color: #242424; background-image: initial; background-position: initial; background-size: initial; background-repeat: initial; background-attachment: initial; background-origin: initial; background-clip: initial;"&gt;Que al finalizar el 2024, se haya incrementado la cantidad de casos
terminados en la Sala Segunda&lt;/span&gt;&lt;br/&gt;&lt;/p&gt;</t>
  </si>
  <si>
    <t>Director/a del Despacho de la Presidencia</t>
  </si>
  <si>
    <t>Nacira Valverde Bermúdez, Dixon Li Morales, Yesenia Salazar Guzmán</t>
  </si>
  <si>
    <t>Abigail Gómez Abarca, Ronald Durán Fallan</t>
  </si>
  <si>
    <t>0110-PLA-P36</t>
  </si>
  <si>
    <t>Control de plazas ordinarias nuevas y extraordinarias otorgadas en el Presupuesto 2023</t>
  </si>
  <si>
    <t>14/03/2023</t>
  </si>
  <si>
    <t>240,81d</t>
  </si>
  <si>
    <t>&lt;p&gt;0110 DIRECCION DE PLANIFICACION&lt;br/&gt;&lt;/p&gt;</t>
  </si>
  <si>
    <t>08/01/2024</t>
  </si>
  <si>
    <t>09/01/2024</t>
  </si>
  <si>
    <t>02/06/2023</t>
  </si>
  <si>
    <t>&lt;p&gt;​&lt;span style="font-size: 10pt; line-height: 104%; font-family: arial, sans-serif; color: black;"&gt;Que
al finalizar el 2024, la Dirección de Planificación haya realizado los estudios
de impacto de ley, que contienen datos presupuestarios y de estructura
organizacional del Poder Judicial; que le hayan sido puestos en consulta.&lt;span class="eop"&gt;&lt;span style="background-image: initial; background-position: initial; background-size: initial; background-repeat: initial; background-attachment: initial; background-origin: initial; background-clip: initial;"&gt;&amp;#160;&lt;/span&gt;&lt;/span&gt;&lt;/span&gt;&lt;br/&gt;&lt;/p&gt;</t>
  </si>
  <si>
    <t>&lt;p&gt;​0110 DIRECCION DE PLANIFICACION/&lt;span&gt;1374 COMISION DE LA JURISDICCION DE FAMILIA, NIÑEZ Y ADOLESCENCIA/&lt;/span&gt;&lt;span&gt;1436 COMISION DE ASUNTOS PENALES/&lt;/span&gt;&lt;span&gt;4000 COMISION DE LA JURISDICCION AGRARIO Y AGROAMBIENTAL&lt;/span&gt;&lt;br/&gt;&lt;/p&gt;</t>
  </si>
  <si>
    <t>Licda. Nacira Valverde Bermúdez, Ing, Dixon Li Morales, Inga. Yesenia Salazar Guzmán e Ing. Jorge Fernando Rodríguez Salazar</t>
  </si>
  <si>
    <t>Inga. Yesenia Salazar Guzmán e Ing. Jorge Fernando Rodríguez Salazar</t>
  </si>
  <si>
    <t>08/06/2023</t>
  </si>
  <si>
    <t>&lt;p&gt;​Que al finalizar el 2024, se haya desarrollado e implementado herramientas de inteligencia artificial y bots para apoyar la gestión y tramitación judicial, administrativa y de los órganos auxiliares de justicia.&lt;br/&gt;&lt;/p&gt;</t>
  </si>
  <si>
    <t>&lt;p&gt;​519 SUBPROCESO MODERNIZACION INSTITUCIONAL&lt;br/&gt;&lt;/p&gt;</t>
  </si>
  <si>
    <t>Victoria María Martínez Castillo</t>
  </si>
  <si>
    <t>0110-PLA-P39</t>
  </si>
  <si>
    <t>Implementación y Seguimiento del Juzgado de Ejecución en materia de Trabajo</t>
  </si>
  <si>
    <t>30%</t>
  </si>
  <si>
    <t>06/03/2024</t>
  </si>
  <si>
    <t>22/06/2023</t>
  </si>
  <si>
    <t>287d</t>
  </si>
  <si>
    <t>El proyecto pretende dar seguimiento a las tareas y coordinaciones requeridas a partir de la creación del Juzgado de Ejecución en materia de Trabajo el pasado 01 de febrero del 2023 aprobado por Corte Plena en sesión 063-2021 celebrada el 12 de diciembre</t>
  </si>
  <si>
    <t>Primer Circuito Judicial San José</t>
  </si>
  <si>
    <t>&lt;p&gt;0519 ​SUBPROCESO MODERNIZACION INSTITUCIONAL&lt;br/&gt;&lt;/p&gt;</t>
  </si>
  <si>
    <t>Licda. Nacira Valverde Bermúdez, Ing, Dixon Li Morales e Inga. Yesenia Salazar Guzmán.</t>
  </si>
  <si>
    <t>MSc. Melissa Duran Gamboa y Licda. Diana Cordero Villalobos.</t>
  </si>
  <si>
    <t>0110-PLA-P40</t>
  </si>
  <si>
    <t>Informes técnicos de fondo relacionados a cargas de trabajo de los despachos judiciales, en los Circuitos Judiciales</t>
  </si>
  <si>
    <t>23/06/2023</t>
  </si>
  <si>
    <t>26/06/2023</t>
  </si>
  <si>
    <t>Que al finalizar el 2024, se haya ampliado el modelo de sostenibilidad a 7 Circuitos Judiciales; a partir del Modelo establecido por la Dirección de Planificación en los Circuitos Judiciales de Cartago y San Carlos</t>
  </si>
  <si>
    <t>&lt;p&gt;&amp;#160;​0115&amp;#160;&lt;em&gt;&lt;span style="font-size: 10pt; line-height: 104%; font-family: arial, sans-serif; color: black;"&gt;SUBPROCESO &amp;#160;EVALUACION&amp;#160;&lt;/span&gt;&lt;/em&gt;&lt;br/&gt;&lt;/p&gt;</t>
  </si>
  <si>
    <t>Lic. Nacira Valverde Bermudez</t>
  </si>
  <si>
    <t>Ana Gabriela Picado González</t>
  </si>
  <si>
    <t>Rocio Vargas Picado</t>
  </si>
  <si>
    <t>10/01/2022</t>
  </si>
  <si>
    <t>357d</t>
  </si>
  <si>
    <t>&lt;p&gt;​Que al finalizar el 2024, se haya aprobado la política de comunicación integral.​&lt;br/&gt;&lt;/p&gt;</t>
  </si>
  <si>
    <t>Departamento de Prensa y Comunicación Organizacional</t>
  </si>
  <si>
    <t>0116 DEPARTAMENTO DE PRENSA Y COMUNICACION ORGANIZACIONAL</t>
  </si>
  <si>
    <t>Róger Mata Brenes</t>
  </si>
  <si>
    <t>Hugo Vega Castro</t>
  </si>
  <si>
    <t>Maureen González Barrantes</t>
  </si>
  <si>
    <t>0116-DPC-P02</t>
  </si>
  <si>
    <t>Adquisicion y o renovacion de equipo y mobiliario del Depto de Prensa y Comunicacion Organizacional</t>
  </si>
  <si>
    <t>&lt;p&gt;​Qué al finalizar el 2024, anualmente se haya ejecutado al menos un 94.5% del presupuesto asignado.&lt;br/&gt;&lt;/p&gt;</t>
  </si>
  <si>
    <t>06/02/2017</t>
  </si>
  <si>
    <t>28/11/2030</t>
  </si>
  <si>
    <t>3.430d</t>
  </si>
  <si>
    <t>&lt;p&gt;​Que al finalizar el 2024, se haya implementado el Sistema de Control de Acceso a la Red.​&lt;br/&gt;&lt;/p&gt;</t>
  </si>
  <si>
    <t>0147 DEPARTAMENTO DE SEGURIDAD</t>
  </si>
  <si>
    <t>Roxana Hidalgo Vega</t>
  </si>
  <si>
    <t>01/09/2015</t>
  </si>
  <si>
    <t>01/06/2021</t>
  </si>
  <si>
    <t>01/12/2020</t>
  </si>
  <si>
    <t>1.495,06d</t>
  </si>
  <si>
    <t>&lt;p&gt;​&lt;span style="color: #444444; font-family: &amp;quot;segoe ui&amp;quot;, sans-serif; font-size: 10pt;"&gt;Que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bicicletas.&lt;/span&gt;&lt;/p&gt;</t>
  </si>
  <si>
    <t>Primer Circuito Judicial Alajuela</t>
  </si>
  <si>
    <t>0334 ADMINISTRACION REGIONAL I CIRCUITO JUDICIAL ALAJUELA</t>
  </si>
  <si>
    <t>Comisión de Construcciones</t>
  </si>
  <si>
    <t>Dayanna Novoa Muñoz</t>
  </si>
  <si>
    <t>María José Chaves Arguello</t>
  </si>
  <si>
    <t>13/08/2019</t>
  </si>
  <si>
    <t>14/08/2019</t>
  </si>
  <si>
    <t>&lt;p&gt;​Que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bicicletas.&lt;/p&gt;</t>
  </si>
  <si>
    <t>Primer Circuito Judicial Guanacaste</t>
  </si>
  <si>
    <t>0415 ADMINISTRACION REGIONAL I CIRCUITO JUDICIAL GUANACASTE</t>
  </si>
  <si>
    <t>Alexandra Mora Steller</t>
  </si>
  <si>
    <t>Hector Maroto Cambronero</t>
  </si>
  <si>
    <t>08/10/2019</t>
  </si>
  <si>
    <t>&lt;p&gt;Que al finalizar el 2024, se cuente con un proceso estandarizado de seguimiento que permita optimizar la ejecución presupuestaria.&lt;/p&gt;</t>
  </si>
  <si>
    <t>0127 DEPARTAMENTO FINANCIERO CONTABLE</t>
  </si>
  <si>
    <t>Ingrid Moya Aguilar</t>
  </si>
  <si>
    <t>28/09/2017</t>
  </si>
  <si>
    <t>15/01/2024</t>
  </si>
  <si>
    <t>1.637,81d</t>
  </si>
  <si>
    <t>13/01/2023</t>
  </si>
  <si>
    <t>01/03/2023</t>
  </si>
  <si>
    <t>1.544,81d</t>
  </si>
  <si>
    <t>18/04/2025</t>
  </si>
  <si>
    <t>1.297,69d</t>
  </si>
  <si>
    <t>Tercer Circuito Judicial Alajuela</t>
  </si>
  <si>
    <t>0557 ADMINISTRACION REGIONAL III CIRCUITO JUDICIAL ALAJUELA (SAN RAMON) / 0120 SECCION DE ANALISIS Y EJECUCION</t>
  </si>
  <si>
    <t>Wilbert Kidd Alvarado / Alexandra Mora Steller</t>
  </si>
  <si>
    <t>Aura Yanes Quintana</t>
  </si>
  <si>
    <t>Jorge Fallas Segura</t>
  </si>
  <si>
    <t>25/03/2019</t>
  </si>
  <si>
    <t>30/05/2022</t>
  </si>
  <si>
    <t>03/06/2022</t>
  </si>
  <si>
    <t>825,81d</t>
  </si>
  <si>
    <t>&lt;p&gt;​​Que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bicicletas.&lt;/p&gt;</t>
  </si>
  <si>
    <t>0149 DEPARTAMENTO DE SERVICIOS GENERALES</t>
  </si>
  <si>
    <t>Héctor Maroto Cambronero</t>
  </si>
  <si>
    <t>03/02/2020</t>
  </si>
  <si>
    <t>17/11/2025</t>
  </si>
  <si>
    <t>22/11/2022</t>
  </si>
  <si>
    <t>1.438,94d</t>
  </si>
  <si>
    <t>&lt;p&gt;&lt;span style="color: #444444; font-family: &amp;quot;segoe ui&amp;quot;, sans-serif; font-size: 10pt;"&gt;Que al finalizar el 2024, anualmente se haya ejecutado al menos un 94,5% del presupuesto asignado.&lt;br/&gt;&lt;/span&gt;&lt;/p&gt;</t>
  </si>
  <si>
    <t>Administración de Turrialba</t>
  </si>
  <si>
    <t>0980 ADMINISTRACION REGIONAL TURRIALBA</t>
  </si>
  <si>
    <t>William Cerdas Zuñiga</t>
  </si>
  <si>
    <t>04/10/2019</t>
  </si>
  <si>
    <t>Primer Circuito Judicial Zona Sur</t>
  </si>
  <si>
    <t>0284 ADMINISTRACION REGIONAL I CIRCUITO JUDICIAL ZONA SUR</t>
  </si>
  <si>
    <t>Wilberth Kidd Alvarado / Alexandra Mora Steller</t>
  </si>
  <si>
    <t>Wendy Beita Ureña</t>
  </si>
  <si>
    <t>59%</t>
  </si>
  <si>
    <t>20/01/2025</t>
  </si>
  <si>
    <t>28/11/2022</t>
  </si>
  <si>
    <t>1.548,94d</t>
  </si>
  <si>
    <t>&lt;p&gt;&lt;span style="color: #444444; font-family: &amp;quot;segoe ui&amp;quot;, sans-serif; font-size: 10pt;"&gt;Que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bicicletas.&lt;/span&gt;&lt;/p&gt;</t>
  </si>
  <si>
    <t>Administración Ciudad Judicial San Joaquín de Flores</t>
  </si>
  <si>
    <t>0667 ADMINISTRACION REGIONAL CIUDAD JUDICIAL SAN JOAQUIN DE FLORES</t>
  </si>
  <si>
    <t>Ronald Vargas Bolaños</t>
  </si>
  <si>
    <t>01/11/2019</t>
  </si>
  <si>
    <t>15/04/2024</t>
  </si>
  <si>
    <t>17/05/2023</t>
  </si>
  <si>
    <t>1.075,94d</t>
  </si>
  <si>
    <t>Segundo Circuito Judicial Alajuela</t>
  </si>
  <si>
    <t>0561 ADMINISTRACION REGIONAL II CIRCUITO JUDICIAL ALAJUELA</t>
  </si>
  <si>
    <t>Alexander Matarrita Casanova / Bernardita Quiros Barrantes</t>
  </si>
  <si>
    <t>67%</t>
  </si>
  <si>
    <t>03/03/2025</t>
  </si>
  <si>
    <t>26/09/2022</t>
  </si>
  <si>
    <t>1.333,81d</t>
  </si>
  <si>
    <t>Circuito Judicial Heredia</t>
  </si>
  <si>
    <t>0383 ADMINISTRACION REGIONAL HEREDIA</t>
  </si>
  <si>
    <t>Cristian Sánchez Hidalgo</t>
  </si>
  <si>
    <t>Fabián Sánchez Zamora</t>
  </si>
  <si>
    <t>21/05/2026</t>
  </si>
  <si>
    <t>1.574d</t>
  </si>
  <si>
    <t>&lt;p&gt;​Que al finalizar el 2024, se cuente con un proceso estandarizado de seguimiento que permita optimizar la ejecución presupuestaria.&lt;/p&gt;</t>
  </si>
  <si>
    <t>Farine Monge Salas</t>
  </si>
  <si>
    <t>21/11/2019</t>
  </si>
  <si>
    <t>31/08/2021</t>
  </si>
  <si>
    <t>458,94d</t>
  </si>
  <si>
    <t>0117-DE-P16</t>
  </si>
  <si>
    <t>Sostenibilidad del Sistema Integrado de Gestión Administrativa (SIGA-PJ)</t>
  </si>
  <si>
    <t>721d</t>
  </si>
  <si>
    <t>0140&amp;#160;DEPARTAMENTO DE PROVEEDURIA</t>
  </si>
  <si>
    <t>0117-DE-P17</t>
  </si>
  <si>
    <t>Control, registro, conciliación y ajustes entre los movimientos contables y el Sistema Institucional del Control de Activos (SICA-PJ)</t>
  </si>
  <si>
    <t>Hellen Poveda Montoya</t>
  </si>
  <si>
    <t>Gerardo Rodríguez Navarro</t>
  </si>
  <si>
    <t>0117-DE-P18</t>
  </si>
  <si>
    <t>Plan de trabajo para la mejora del proceso de contratación administrativa</t>
  </si>
  <si>
    <t>08/05/2023</t>
  </si>
  <si>
    <t>0117 DIRECCION EJECUTIVA</t>
  </si>
  <si>
    <t>Melvin Obando Villalobos</t>
  </si>
  <si>
    <t>Maribel Araya Valverde</t>
  </si>
  <si>
    <t>0117-DE-P19</t>
  </si>
  <si>
    <t>Manejo de bienes en comiso</t>
  </si>
  <si>
    <t>21/01/2021</t>
  </si>
  <si>
    <t>708d</t>
  </si>
  <si>
    <t>Ingrid Moya Aguilar / Hellen Poveda Montoya</t>
  </si>
  <si>
    <t>René Álvarez Granados</t>
  </si>
  <si>
    <t>12/01/2021</t>
  </si>
  <si>
    <t>13/03/2022</t>
  </si>
  <si>
    <t>304d</t>
  </si>
  <si>
    <t>&lt;p&gt;Dirigir&amp;#160;la&amp;#160;gestión&amp;#160;judicial&amp;#160;en&amp;#160;función&amp;#160;de&amp;#160;las&amp;#160;prioridades&amp;#160;institucionales con el fin de maximizar el uso de&amp;#160;los recursos.&lt;br/&gt;&lt;/p&gt;</t>
  </si>
  <si>
    <t>Carlos Montero Zúñiga</t>
  </si>
  <si>
    <t>Miguel Ovares Chavarria</t>
  </si>
  <si>
    <t>Oslean Mora Valdez</t>
  </si>
  <si>
    <t>26/12/2024</t>
  </si>
  <si>
    <t>13/06/2023</t>
  </si>
  <si>
    <t>972d</t>
  </si>
  <si>
    <t>Edward Rodríguez Murillo</t>
  </si>
  <si>
    <t>Luis Guillermo Araya Ulate / Michael Madriz Alvarado</t>
  </si>
  <si>
    <t>26/10/2020</t>
  </si>
  <si>
    <t>31/08/2023</t>
  </si>
  <si>
    <t>09/05/2023</t>
  </si>
  <si>
    <t>681,81d</t>
  </si>
  <si>
    <t>&lt;p&gt;​Que al finalizar el 2024, se haya implementado un modelo de atención al público con el fin de mejorar el servicio brindado.&lt;br/&gt;&lt;br/&gt;&lt;/p&gt;</t>
  </si>
  <si>
    <t>Wilbert Kidd Alvarado</t>
  </si>
  <si>
    <t>17/01/2023</t>
  </si>
  <si>
    <t>385d</t>
  </si>
  <si>
    <t>&lt;p&gt;​&lt;span&gt;​&lt;/span&gt;&lt;span style="color: #444444; font-family: &amp;quot;segoe ui&amp;quot;, sans-serif; font-size: 10pt;"&gt;Que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bicicletas.&lt;/span&gt;​&lt;br/&gt;&lt;/p&gt;</t>
  </si>
  <si>
    <t>0176 OFICINA DE ADMINISTRACION II CIR. JUD. SAN JOSE</t>
  </si>
  <si>
    <t>Miguel Gutiérrez Fernández</t>
  </si>
  <si>
    <t>29/03/2022</t>
  </si>
  <si>
    <t>14/04/2023</t>
  </si>
  <si>
    <t>246,81d</t>
  </si>
  <si>
    <t>12/07/2021</t>
  </si>
  <si>
    <t>18/11/2022</t>
  </si>
  <si>
    <t>04/08/2022</t>
  </si>
  <si>
    <t>330,81d</t>
  </si>
  <si>
    <t>31/12/2026</t>
  </si>
  <si>
    <t>1.323,81d</t>
  </si>
  <si>
    <t>&lt;p&gt;​&lt;span style="font-size: 10pt; font-family: arial, sans-serif; color: #444444;"&gt;Que
al finalizar el 2024, se haya desarrollado y ejecutado los planes de
mantenimiento preventivo de infraestructura judicial regional a largo plazo.&lt;/span&gt;​&lt;br/&gt;&lt;/p&gt;</t>
  </si>
  <si>
    <t>Circuito Judicial Cartago</t>
  </si>
  <si>
    <t>0360 ADMINISTRACION REGIONAL CARTAGO</t>
  </si>
  <si>
    <t>Luis Solís Jiménez</t>
  </si>
  <si>
    <t>02/01/2023</t>
  </si>
  <si>
    <t>29/12/2028</t>
  </si>
  <si>
    <t>1.520,81d</t>
  </si>
  <si>
    <t>&lt;p&gt;​Que al 31 de dic del 2028 el edificio cumpla con la normativa eléctrica y mecánica , además de los sistemas solicitados&amp;#160;pior&amp;#160;Bomberos.&lt;br/&gt;&lt;/p&gt;</t>
  </si>
  <si>
    <t>Denis Villalta Gonzalez</t>
  </si>
  <si>
    <t>Maria Bolaños Zeledón</t>
  </si>
  <si>
    <t>38%</t>
  </si>
  <si>
    <t>04/03/2022</t>
  </si>
  <si>
    <t>29/03/2023</t>
  </si>
  <si>
    <t>07/06/2022</t>
  </si>
  <si>
    <t>267,19d</t>
  </si>
  <si>
    <t>0520 ADMINISTRACION I CIRCUITO JUDICIAL SAN JOSE</t>
  </si>
  <si>
    <t>Esteban Solano Alvarado</t>
  </si>
  <si>
    <t>María Mayorga Cordero</t>
  </si>
  <si>
    <t>02/06/2021</t>
  </si>
  <si>
    <t>14/11/2023</t>
  </si>
  <si>
    <t>611,24d</t>
  </si>
  <si>
    <t>&lt;p&gt;​&lt;span lang="ES" style="font-size: 10pt; line-height: 104%; font-family: arial, sans-serif; color: black;"&gt;Que al finalizar el 2024, se haya&lt;/span&gt;&lt;span lang="ES" style="font-size: 10pt; line-height: 104%; font-family: arial, sans-serif; color: black;"&gt; &lt;/span&gt;&lt;span lang="ES" style="font-size: 10pt; line-height: 104%; font-family: arial, sans-serif; color: black;"&gt;implementado el Modelo
de&lt;/span&gt;&lt;span lang="ES" style="font-size: 10pt; line-height: 104%; font-family: arial, sans-serif; color: black;"&gt; &lt;/span&gt;&lt;span lang="ES" style="font-size: 10pt; line-height: 104%; font-family: arial, sans-serif; color: black;"&gt;Gestión para la Planificación Estratégica,&lt;/span&gt;&lt;span lang="ES" style="font-size: 10pt; line-height: 104%; font-family: arial, sans-serif; color: black;"&gt; &lt;/span&gt;&lt;span lang="ES" style="font-size: 10pt; line-height: 104%; font-family: arial, sans-serif; color: black;"&gt;que integre el modelo&lt;/span&gt;&lt;span lang="ES" style="font-size: 10pt; line-height: 104%; font-family: arial, sans-serif; color: black;"&gt; &lt;/span&gt;&lt;span lang="ES" style="font-size: 10pt; line-height: 104%; font-family: arial, sans-serif; color: black;"&gt;de innovación, el
portafolio de&lt;/span&gt;&lt;span lang="ES" style="font-size: 10pt; line-height: 104%; font-family: arial, sans-serif; color: black;"&gt; &lt;/span&gt;&lt;span lang="ES" style="font-size: 10pt; line-height: 104%; font-family: arial, sans-serif; color: black;"&gt;proyectos estratégicos, los planes&lt;/span&gt;&lt;span lang="ES" style="font-size: 10pt; line-height: 104%; font-family: arial, sans-serif; color: black;"&gt; &lt;/span&gt;&lt;span lang="ES" style="font-size: 10pt; line-height: 104%; font-family: arial, sans-serif; color: black;"&gt;anuales operativos y
el presupuesto.&lt;/span&gt;&lt;br/&gt;&lt;/p&gt;</t>
  </si>
  <si>
    <t>Farine Monge Salas / Meizel Mora Rojas</t>
  </si>
  <si>
    <t>40%</t>
  </si>
  <si>
    <t>31/01/2025</t>
  </si>
  <si>
    <t>15/05/2023</t>
  </si>
  <si>
    <t>717d</t>
  </si>
  <si>
    <t>&lt;p&gt;&lt;span style="font-size: 10pt; line-height: 104%; font-family: arial, sans-serif; color: black;"&gt;Que anualmente se mantenga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(Pendiente de vincular)&amp;#160;&lt;/span&gt;&lt;br/&gt;&lt;/p&gt;</t>
  </si>
  <si>
    <t>0129 SECCION DE CONTABILIDAD</t>
  </si>
  <si>
    <t>Miguel Ovares Chavarría/ María Antonieta Herrera Charraun</t>
  </si>
  <si>
    <t>Víctor Manuel Sibaja Sibaja</t>
  </si>
  <si>
    <t>52%</t>
  </si>
  <si>
    <t>16/05/2022</t>
  </si>
  <si>
    <t>390,81d</t>
  </si>
  <si>
    <t>Que al 23 de diciembre del 2022 se hayan ejecutado las actividades detalladas en el cronograma del proyecto, las cuales son indispensables para cumplir con la implementación de la Nueva Ley de Compras Públicas y su Reglamento en el Poder Judicial.&lt;br/&gt;</t>
  </si>
  <si>
    <t>0140 Departamento de Proveeduría / 1331 Dirección Jurídica</t>
  </si>
  <si>
    <t>Dirección Ejecutiva/Dirección Jurídica</t>
  </si>
  <si>
    <t>Ana E. Romero Jenkins/Rodrigo Campos Hidalgo</t>
  </si>
  <si>
    <t>Adriana Esquivel Sanabria/Argili Gómez Siu</t>
  </si>
  <si>
    <t>Sonia Zeledón Gutiérrez</t>
  </si>
  <si>
    <t>0117-DE-P32</t>
  </si>
  <si>
    <t>Adquisición y o renovación de equipo y mobiliario Cuidad Judicial</t>
  </si>
  <si>
    <t>20/06/2022</t>
  </si>
  <si>
    <t>0117-DE-P33</t>
  </si>
  <si>
    <t>Adquisición y renovación de equipo y mobiliario Grecia</t>
  </si>
  <si>
    <t>&lt;p&gt;​Que al finalizar el 2024, anualmente se haya ejecutado al menos un 94,5% del presupuesto asignado.&amp;#160;&lt;br/&gt;&lt;/p&gt;</t>
  </si>
  <si>
    <t>Administración de Grecia</t>
  </si>
  <si>
    <t>1048 ADMINISTRACION REGIONAL GRECIA</t>
  </si>
  <si>
    <t>Minor Arguedas Rojas</t>
  </si>
  <si>
    <t>Viviana Alvarado Hidalgo.</t>
  </si>
  <si>
    <t>0117-DE-P34</t>
  </si>
  <si>
    <t>Adquisición y renovación de equipo y mobiliario de Quepos</t>
  </si>
  <si>
    <t>&lt;p&gt;​Que al finalizar el 2024, anualmente se haya ejecutado al menos un 94,5% del presupuesto asignado. &lt;/p&gt;</t>
  </si>
  <si>
    <t>Administración de Quepos</t>
  </si>
  <si>
    <t>1156 Administración de Quepos</t>
  </si>
  <si>
    <t>Ana Eugenia Romero Jemkis</t>
  </si>
  <si>
    <t>Evelym Llanten Miranda</t>
  </si>
  <si>
    <t>Evelyn Lllanten Miranda</t>
  </si>
  <si>
    <t>0117-DE-P35</t>
  </si>
  <si>
    <t>Adquisición y renovación de equipo y mobiliario del II Circuito Judicial de Guanacaste (Santa Cruz)</t>
  </si>
  <si>
    <t>Administración Santa Cruz</t>
  </si>
  <si>
    <t>0786 Administración Regional de Santa CRUZ</t>
  </si>
  <si>
    <t>Elmer Hernandez Castillo</t>
  </si>
  <si>
    <t>0117-DE-P36</t>
  </si>
  <si>
    <t>Renovación de manejadores de agua helada en el edificio de II Circuito Judicial de Guanacaste (Santa Cruz)</t>
  </si>
  <si>
    <t>0786 Administración de Santa Cruz</t>
  </si>
  <si>
    <t>Elmer Hernández Castillo</t>
  </si>
  <si>
    <t>0117-DE-P37</t>
  </si>
  <si>
    <t>Adquisición y o renovación de equipo y mobiliario Sarapiquí</t>
  </si>
  <si>
    <t>Administración de Sarapiquí</t>
  </si>
  <si>
    <t>1817 ADMINISTRACION REGIONAL SARAPIQUI</t>
  </si>
  <si>
    <t>0117-DE-P38</t>
  </si>
  <si>
    <t>Adquisición y o renovación de equipo y mobiliario de Turrialba</t>
  </si>
  <si>
    <t>William Cerdas Zúñiga</t>
  </si>
  <si>
    <t>0117-DE-P39</t>
  </si>
  <si>
    <t>Adquisición y o renovación de equipo y mobiliario del Circuito Judicial de Cartago</t>
  </si>
  <si>
    <t>21/06/2022</t>
  </si>
  <si>
    <t>Luis Alberto Solís Jiménez</t>
  </si>
  <si>
    <t>0117-DE-P40</t>
  </si>
  <si>
    <t>Remodelaciónes en oficinas del Circuito Judicial de Cartago</t>
  </si>
  <si>
    <t>04/01/2022</t>
  </si>
  <si>
    <t>Que al finalizar el 2024, anualmente se haya ejecutado al menos&lt;br/&gt;un 94,5% del presupuesto asignado&lt;p&gt;&lt;br/&gt;&lt;/p&gt;</t>
  </si>
  <si>
    <t>0117-DE-P41</t>
  </si>
  <si>
    <t>Adquisición y o renovación de equipo y mobiliario del Circuito Judicial de Heredia</t>
  </si>
  <si>
    <t>Steven Picado Gamboa</t>
  </si>
  <si>
    <t>Leda Solano Ibarra</t>
  </si>
  <si>
    <t>0117-DE-P42</t>
  </si>
  <si>
    <t>Adquisición y o renovación de equipo y mobiliario del Circuito Judicial de Puntarenas</t>
  </si>
  <si>
    <t>Circuito Judicial Puntarenas</t>
  </si>
  <si>
    <t>0458 ADMINISTRACION REGIONAL PUNTARENAS</t>
  </si>
  <si>
    <t>Carmen Molina Sánchez</t>
  </si>
  <si>
    <t>0117-DE-P43</t>
  </si>
  <si>
    <t>Adquisición de equipo y mobiliario de oficina Poder Judicial</t>
  </si>
  <si>
    <t>&lt;p&gt;0084 / 0329 / 0538 / 0723 / 0947 / 1172 / 1630 / 0001 / 0002 / 0003 / 0004 / 0005 / 0006 / 0007 / 0009 / 0010 / 0012 / 0016 / 0028 / 0029 / 0030 / 0031 / 0032 / 0033 / 0034 / 0035 / 0036 / 0037 / 0038 / 0039 / 0040 / 0041 / 0042 / 0043 / 0044 / 0045 / 0047 / 0048 / 0049 / 0051 / 0052 / 0053 / 0054 / 0055 / 0056 / 0057 / 0058 / 0059 / 0060 / 0061 / 0062 / 0063 / 0064 / 0065 / 0066 / 0067 / 0068 / 0069 / 0070 / 0071 / 0072 / 0073 / 0074 / 0075 / 0076 / 0077 / 0078 / 0079 / 0080 / 0081 / 0082 / 0083 / 0087 / 0088 / 0089 / 0090 / 0091 / 0093 / 0095 / 0096 / 0097 / 0098 / 0099 / 0100 / 0102 / 0103 / 0104 / 0105 / 0106 / 0107 / 0108 / 0109 / 0110 / 0111 / 0112 / 0113 / 0115 / 0116 / 0117 / 0119 / 0120 / 0121 / 0122 / 0123 / 0125 / 0127 / 0128 / 0129 / 0131 / 0134 / 0136 / 0140 / 0143 / 0144 / 0147 / 0148 / 0149 / 0151 / 0152 / 0153 / 0154 / 0155 / 0156 / 0157 / 0158 / 0159 / 0160 / 0161 / 0163 / 0165 / 0166 / 0171 / 0172 / 0174 / 0175 / 0176 / 0180 / 0181 / 0182 / 0186 / 0187 / 0194 / 0197 / 0198 / 0216 / 0217 / 0219 / 0236 / 0239 / 0240 / 0241 / 0242 / 0243 / 0247 / 0248 / 0250 / 0251 / 0256 / 0258 / 0259 / 0260 / 0261 / 0262 / 0263 / 0265 / 0266 / 0268 / 0275 / 0276 / 0277 / 0278 / 0283 / 0284 / 0285 / 0288 / 0292 / 0294 / 0295 / 0297 / 0298 / 0305 / 0306 / 0308 / 0310 / 0311 / 0312 / 0313 / 0314 / 0315 / 0318 / 0319 / 0321 / 0322 / 0323 / 0324 / 0325 / 0326 / 0327 / 0328 / C67 / 0331 / 0332 / 0334 / 0335 / 0338 / 0340 / 0341 / 0345 / 0350 / 0351 / 0352 / 0353 / 0354 / 0355 / 0356 / 0359 / 0360 / 0361 / 0364 / 0366 / 0369 / 0373 / 0374 / 0375 / 0378 / 0379 / 0382 / 0383 / 0384 / 0386 / 0387 / 0388 / 0391 / 0396 / 0398 / 0399 / 0401 / 0402 / 0403 / 0404 / 0405 / 0406 / 0407 / 0408 / 0409 / 0410 / 0412 / 0413 / 0414 / 0415 / 0416 / 0419 / 0422 / 0423 / 0425 / 0431 / 0435 / 0436 / 0437 / 0438 / 0439 / 0440 / 0441 / 0442 / 0443 / 0444 / 0445 / 0446 / 0447 / 0448 / 0449 / 0450 / 0451 / 0454 / 0455 / 0456 / 0457 / 0458 / 0459 / 0465 / 0472 / 0477 / 0478 / 0479 / 0480 / 0481 / 0482 / 0485 / 0486 / 0487 / 0488 / 0489 / 0491 / 0492 / 0494 / 0495 / 0496 / 0497 / 0498 / 0499 / 0500 / 0503 / 0504 / 0505 / 0507 / 0508 / 0509 / 0510 / 0511 / 0512 / 0513 / 0514 / 0515 / 0516 / 0517 / 0518 / 0519 / 0520 / 0522 / 0523 / 0525 / 0526 / 0527 / 0532 / 0533 / 0536 / 0537 / C67 / 0539 / 0540 / 0541 / 0545 / 0547 / 0548 / 0549 / 0550 / 0551 / 0553 / 0555 / 0557 / 0559 / 0561 / 0563 / 0564 / 0565 / 0567 / 0568 / 0569 / 0571 / 0572 / 0573 / 0576 / 0577 / 0578 / 0579 / 0580 / 0581 / 0582 / 0583 / 0586 / 0588 / 0589 / 0590 / 0591 / 0592 / 0594 / 0596 / 0597 / 0599 / 0601 / 0602 / 0603 / 0605 / 0607 / 0611 / 0617 / 0619 / 0621 / 0622 / 0623 / 0625 / 0626 / 0627 / 0628 / 0629 / 0630 / 0633 / 0634 / 0635 / 0636 / 0637 / 0638 / 0639 / 0640 / 0641 / 0642 / 0643 / 0645 / 0646 / 0649 / 0650 / 0651 / 0652 / 0653 / 0655 / 0656 / 0657 / 0658 / 0659 / 0661 / 0662 / 0663 / 0665 / 0666 / 0667 / 0668 / 0669 / 0671 / 0672 / 0673 / 0674 / 0675 / 0676 / 0677 / 0678 / 0679 / 0682 / 0683 / 0684 / 0685 / 0686 / 0687 / 0689 / 0693 / 0694 / 0695 / 0696 / 0697 / 0699 / 0706 / 0707 / 0708 / 0709 / 0710 / 0711 / 0712 / 0713 / 0714 / 0715 / 0716 / 0717 / 0718 / 0720 / 0721 / 0722 / C67 / 0724 / 0725 / 0726 / 0727 / 0728 / 0729 / 0730 / 0732 / 0733 / 0734 / 0735 / 0736 / 0738 / 0739 / 0740 / 0741 / 0742 / 0770 / 0771 / 0772 / 0775 / 0776 / 0782 / 0784 / 0785 / 0786 / 0787 / 0788 / 0791 / 0792 / 0793 / 0794 / 0795 / 0796 / 0797 / 0798 / 0799 / 0800 / 0801 / 0802 / 0803 / 0804 / 0805 / 0806 / 0807 / 0808 / 0812 / 0813 / 0815 / 0819 / 0820 / 0821 / 0828 / 0829 / 0830 / 0831 / 0832 / 0833 / 0835 / 0837 / 0838 / 0839 / 0842 / 0843 / 0844 / 0852 / 0853 / 0854 / 0856 / 0858 / 0859 / 0860 / 0861 / 0862 / 0863 / 0864 / 0865 / 0868 / 0870 / 0871 / 0872 / 0886 / 0887 / 0888 / 0889 / 0890 / 0891 / 0894 / 0896 / 0897 /&lt;br/&gt;&lt;/p&gt;</t>
  </si>
  <si>
    <t>0117-DE-P44</t>
  </si>
  <si>
    <t>Renovación de la flotilla vehicular del Poder Judicial</t>
  </si>
  <si>
    <t>&lt;p&gt;0084 / 0329 / 0538 / 0723 / 0947 / 1172 / 1630 / 0001 / 0002 / 0003 / 0004 / 0005 / 0006 / 0007 / 0009 / 0010 / 0012 / 0016 / 0028 / 0029 / 0030 / 0031 / 0032 / 0033 / 0034 / 0035 / 0036 / 0037 / 0038 / 0039 / 0040 / 0041 / 0042 / 0043 / 0044 / 0045 / 0047 / 0048 / 0049 / 0051 / 0052 / 0053 / 0054 / 0055 / 0056 / 0057 / 0058 / 0059 / 0060 / 0061 / 0062 / 0063 / 0064 / 0065 / 0066 / 0067 / 0068 / 0069 / 0070 / 0071 / 0072 / 0073 / 0074 / 0075 / 0076 / 0077 / 0078 / 0079 / 0080 / 0081 / 0082 / 0083 / 0087 / 0088 / 0089 / 0090 / 0091 / 0093 / 0095 / 0096 / 0097 / 0098 / 0099 / 0100 / 0102 / 0103 / 0104 / 0105 / 0106 / 0107 / 0108 / 0109 / 0110 / 0111 / 0112 / 0113 / 0115 / 0116 / 0117 / 0119 / 0120 / 0121 / 0122 / 0123 / 0125 / 0127 / 0128 / 0129 / 0131 / 0134 / 0136 / 0140 / 0143 / 0144 / 0147 / 0148 / 0149 / 0151 / 0152 / 0153 / 0154 / 0155 / 0156 / 0157 / 0158 / 0159 / 0160 / 0161 / 0163 / 0165 / 0166 / 0171 / 0172 / 0174 / 0175 / 0176 / 0180 / 0181 / 0182 / 0186 / 0187 / 0194 / 0197 / 0198 / 0216 / 0217 / 0219 / 0236 / 0239 / 0240 / 0241 / 0242 / 0243 / 0247 / 0248 / 0250 / 0251 / 0256 / 0258 / 0259 / 0260 / 0261 / 0262 / 0263 / 0265 / 0266 / 0268 / 0275 / 0276 / 0277 / 0278 / 0283 / 0284 / 0285 / 0288 / 0292 / 0294 / 0295 / 0297 / 0298 / 0305 / 0306 / 0308 / 0310 / 0311 / 0312 / 0313 / 0314 / 0315 / 0318 / 0319 / 0321 / 0322 / 0323 / 0324 / 0325 / 0326 / 0327 / 0328 / C67 / 0331 / 0332 / 0334 / 0335 / 0338 / 0340 / 0341 / 0345 / 0350 / 0351 / 0352 / 0353 / 0354 / 0355 / 0356 / 0359 / 0360 / 0361 / 0364 / 0366 / 0369 / 0373 / 0374 / 0375 / 0378 / 0379 / 0382 / 0383 / 0384 / 0386 / 0387 / 0388 / 0391 / 0396 / 0398 / 0399 / 0401 / 0402 / 0403 / 0404 / 0405 / 0406 / 0407 / 0408 / 0409 / 0410 / 0412 / 0413 / 0414 / 0415 / 0416 / 0419 / 0422 / 0423 / 0425 / 0431 / 0435 / 0436 / 0437 / 0438 / 0439 / 0440 / 0441 / 0442 / 0443 / 0444 / 0445 / 0446 / 0447 / 0448 / 0449 / 0450 / 0451 / 0454 / 0455 / 0456 / 0457 / 0458 / 0459 / 0465 / 0472 / 0477 / 0478 / 0479 / 0480 / 0481 / 0482 / 0485 / 0486 / 0487 / 0488 / 0489 / 0491 / 0492 / 0494 / 0495 / 0496 / 0497 / 0498 / 0499 / 0500 / 0503 / 0504 / 0505 / 0507 / 0508 / 0509 / 0510 / 0511 / 0512 / 0513 / 0514 / 0515 / 0516 / 0517 / 0518 / 0519 / 0520 / 0522 / 0523 / 0525 / 0526 / 0527 / 0532 / 0533 / 0536 / 0537 / C67 / 0539 / 0540 / 0541 / 0545 / 0547 / 0548 / 0549 / 0550 / 0551 / 0553 / 0555 / 0557 / 0559 / 0561 / 0563 / 0564 / 0565 / 0567 / 0568 / 0569 / 0571 / 0572 / 0573 / 0576 / 0577 / 0578 / 0579 / 0580 / 0581 / 0582 / 0583 / 0586 / 0588 / 0589 / 0590 / 0591 / 0592 / 0594 / 0596 / 0597 / 0599 / 0601 / 0602 / 0603 / 0605 / 0607 / 0611 / 0617 / 0619 / 0621 / 0622 / 0623 / 0625 / 0626 / 0627 / 0628 / 0629 / 0630 / 0633 / 0634 / 0635 / 0636 / 0637 / 0638 / 0639 / 0640 / 0641 / 0642 / 0643 / 0645 / 0646 / 0649 / 0650 / 0651 / 0652 / 0653 / 0655 / 0656 / 0657 / 0658 / 0659 / 0661 / 0662 / 0663 / 0665 / 0666 / 0667 / 0668 / 0669 / 0671 / 0672 / 0673 / 0674 / 0675 / 0676 / 0677 / 0678 / 0679 / 0682 / 0683 / 0684 / 0685 / 0686 / 0687 / 0689 / 0693 / 0694 / 0695 / 0696 / 0697 / 0699 / 0706 / 0707 / 0708 / 0709 / 0710 / 0711 / 0712 / 0713 / 0714 / 0715 / 0716 / 0717 / 0718 / 0720 / 0721 / 0722 / C67 / 0724 / 0725 / 0726 / 0727 / 0728 / 0729 / 0730 / 0732 / 0733 / 0734 / 0735 / 0736 / 0738 / 0739 / 0740 / 0741 / 0742 / 0770 / 0771 / 0772 / 0775 / 0776 / 0782 / 0784 / 0785 / 0786 / 0787 / 0788 / 0791 / 0792 / 0793 / 0794 / 0795 / 0796 / 0797 / 0798 / 0799 / 0800 / 0801 / 0802 / 0803 / 0804 / 0805 / 0806 / 0807 / 0808 / 0812 / 0813 / 0815 / 0819 / 0820 / 0821 / 0828 / 0829 / 0830 / 0831 / 0832 / 0833 / 0835 / 0837 / 0838 / 0839 / 0842 / 0843 / 0844 / 0852 / 0853 / 0854 / 0856 / 0858 / 0859 / 0860 / 0861 / 0862 / 0863 / 0864 / 0865 / 0868 / 0870 / 0871 / 0872 / 0886 / 0887 / 0888 / 0889 / 0890 / 0891 / 0894 / 0896 / 0897&lt;/p&gt;</t>
  </si>
  <si>
    <t>0117-DE-P45</t>
  </si>
  <si>
    <t>Adquisicion y o renovacion de equipo y mobiliario Direccion Ejecutiva</t>
  </si>
  <si>
    <t>02/11/2022</t>
  </si>
  <si>
    <t>628,81d</t>
  </si>
  <si>
    <t>0117-DE-P46</t>
  </si>
  <si>
    <t>Cumplimiento de Ley 7600</t>
  </si>
  <si>
    <t>11%</t>
  </si>
  <si>
    <t>0117-DE-P47</t>
  </si>
  <si>
    <t>Instalación de rampas retractiles de ingresos en Edificio del OIJ</t>
  </si>
  <si>
    <t>14/03/2022</t>
  </si>
  <si>
    <t>15/12/2022</t>
  </si>
  <si>
    <t>19/01/2023</t>
  </si>
  <si>
    <t>187,81d</t>
  </si>
  <si>
    <t>Danilo Esquivel Garita, Maria Bolaños Zeledón y Roxana Hidalgo Vega</t>
  </si>
  <si>
    <t>0117-DE-P48</t>
  </si>
  <si>
    <t>Sistemas de extracción en edificios</t>
  </si>
  <si>
    <t>22/06/2022</t>
  </si>
  <si>
    <t>16/05/2023</t>
  </si>
  <si>
    <t>381d</t>
  </si>
  <si>
    <t>Ana E. Romero Jenkins</t>
  </si>
  <si>
    <t>0117-DE-P50</t>
  </si>
  <si>
    <t>Adquisicion y o renovacion de equipo y mobiliario de Osa</t>
  </si>
  <si>
    <t>1047 ADMINISTRACION REGIONAL OSA</t>
  </si>
  <si>
    <t>0117-DE-P51</t>
  </si>
  <si>
    <t>Adquisicion y o renovacion de equipo y mobiliario del I Circuito Judicial de Alajuela</t>
  </si>
  <si>
    <t>​0334 ADMINISTRACION REGIONAL I CIRCUITO JUDICIAL ALAJUELA</t>
  </si>
  <si>
    <t>Dayana Novoa Muñoz</t>
  </si>
  <si>
    <t>Maria Jose Chaves Arguello</t>
  </si>
  <si>
    <t>0117-DE-P52</t>
  </si>
  <si>
    <t>Construccion de cubierta de parqueo en el I Circuito Judicial Alajuela</t>
  </si>
  <si>
    <t>0334-Administración Regional del I Circuito Judicial de Alajuela</t>
  </si>
  <si>
    <t>0117-DE-P53</t>
  </si>
  <si>
    <t>Adquisicion y o renovacion de equipo y mobiliario del I Circuito Judicial de Guanacaste</t>
  </si>
  <si>
    <t>Seidy Jiménez Bermúdez</t>
  </si>
  <si>
    <t>Luis Angel Vásquez Vallejos</t>
  </si>
  <si>
    <t>0117-DE-P54</t>
  </si>
  <si>
    <t>Cambio de luminarias a ahorro energetico en Edificio del I Circuito Judicial de Guanacaste</t>
  </si>
  <si>
    <t>​0415 ADMINISTRACION REGIONAL I CIRCUITO JUDICIAL GUANACASTE</t>
  </si>
  <si>
    <t>0117-DE-P55</t>
  </si>
  <si>
    <t>Construccion de acera perimetral del Edificio del I Circuito Judicial de Guanacaste</t>
  </si>
  <si>
    <t>0117-DE-P56</t>
  </si>
  <si>
    <t>Adquisicion y o renovacion de equipo y mobiliario del I Circuito Judicial San Jose</t>
  </si>
  <si>
    <t>0117-DE-P57</t>
  </si>
  <si>
    <t>Construccion de salas de juicio en el I Circuito Judicial de San Jose</t>
  </si>
  <si>
    <t>Denis Villalta González</t>
  </si>
  <si>
    <t>María Mayorga Cordero y Sergio Sotelo Doña</t>
  </si>
  <si>
    <t>0117-DE-P58</t>
  </si>
  <si>
    <t>Mantenimiento del sistema electromecanico del edificio del I Circuito Judicial de San Jose</t>
  </si>
  <si>
    <t>&lt;p&gt;​&lt;span style="font-size: 10pt; line-height: 107%; font-family: &amp;quot;segoe ui&amp;quot;, sans-serif;"&gt;Que al finalizar el 2024, anualmente se haya ejecutado
al menos un 94.5% del presupuesto asignado.&lt;/span&gt;&lt;br/&gt;&lt;/p&gt;</t>
  </si>
  <si>
    <t>​0520 ADMINISTRACION I CIRCUITO JUDICIAL SAN JOSE</t>
  </si>
  <si>
    <t>Michael Madriz Alvarado</t>
  </si>
  <si>
    <t>Brayan Granados Venegas</t>
  </si>
  <si>
    <t>0117-DE-P59</t>
  </si>
  <si>
    <t>Remodelación de oficinas para Crimen Organizado</t>
  </si>
  <si>
    <t>0117-DE-P60</t>
  </si>
  <si>
    <t>Adquisicion y o renovacion de equipo y mobiliario del I Circuito Judicial de la Zona Atlantica</t>
  </si>
  <si>
    <t>Primer Circuito Judicial Zona Atlántica</t>
  </si>
  <si>
    <t>0487 ADMINISTRACION REGIONAL I CIRCUITO JUDICIAL ZONA ATLANTICA</t>
  </si>
  <si>
    <t>Maribel López Bermúdez</t>
  </si>
  <si>
    <t>0117-DE-P61</t>
  </si>
  <si>
    <t>Adquisicion y o renovacion de equipo y mobiliario del I Circuito Judicial de la Zona Sur</t>
  </si>
  <si>
    <t>743,81d</t>
  </si>
  <si>
    <t>0117-DE-P62</t>
  </si>
  <si>
    <t>Construccion de II Etapa de Salida de Emergencia en el I Circuito Judicial de la Zona Sur</t>
  </si>
  <si>
    <t>0117-DE-P63</t>
  </si>
  <si>
    <t>Construccion de parqueo de bicicletas, y tanque de agua en el I Circuito Judicial de la Zona Sur</t>
  </si>
  <si>
    <t>0117-DE-P64</t>
  </si>
  <si>
    <t>Adquisicion y o renovacion de equipo y mobiliario del II Circuito Judicial de Guanacaste</t>
  </si>
  <si>
    <t>Segundo Circuito Judicial Guanacaste</t>
  </si>
  <si>
    <t>0586 ADMINISTRACION REGIONAL II CIRCUITO JUDICIAL GUANACASTE</t>
  </si>
  <si>
    <t>Jairo José Alvarez López</t>
  </si>
  <si>
    <t>0117-DE-P65</t>
  </si>
  <si>
    <t>Sustitucion de equipo de aire acondicionado en el II Circuito Judicial de Guanacaste</t>
  </si>
  <si>
    <t>0117-DE-P66</t>
  </si>
  <si>
    <t>Adquisicion y o renovacion de equipo y mobiliario del II Circuito Judicial de San Jose</t>
  </si>
  <si>
    <t>&lt;p&gt;​Que al finalizar el 2024, anualmente se haya ejecutado al menos un 94.5% del presupuesto asignado.&lt;br/&gt;&lt;/p&gt;&lt;p&gt;&lt;br/&gt;&lt;/p&gt;</t>
  </si>
  <si>
    <t>Segundo Circuito Judicial San José</t>
  </si>
  <si>
    <t>Juan Carlos Rodríguez González</t>
  </si>
  <si>
    <t>0117-DE-P67</t>
  </si>
  <si>
    <t>Adquisicion y o renovacion de equipo y mobiliario del II Circuito Judicial de la Zona Atlantica</t>
  </si>
  <si>
    <t>Segundo Circuito Judicial Zona Atlántica</t>
  </si>
  <si>
    <t>0605 ADMINISTRACION REGIONAL II CIRCUITO JUDICIAL ZONA ATLANTICA</t>
  </si>
  <si>
    <t>0117-DE-P68</t>
  </si>
  <si>
    <t>Adquisicion y o renovacion de equipo y mobiliario del III Circuito Judicial de Alajuela</t>
  </si>
  <si>
    <t>0557 ADMINISTRACION REGIONAL III CIRCUITO JUDICIAL ALAJUELA (SAN RAMON)</t>
  </si>
  <si>
    <t>0117-DE-P69</t>
  </si>
  <si>
    <t>Adquisicion y o renovacion de equipo y mobiliario del III Circuito Judicial San Jose</t>
  </si>
  <si>
    <t>Tercer Circuito Judicial San José</t>
  </si>
  <si>
    <t>0978 OFICINA ADMINISTRATIVA III CIRCUITO JUDICIAL SAN JOSE</t>
  </si>
  <si>
    <t>27/09/2022</t>
  </si>
  <si>
    <t>&lt;p&gt;​&lt;span style="font-size: 10pt; line-height: 104%; font-family: arial, sans-serif; color: black;"&gt;Que
al finalizar el 2023, se haya ejecutado al menos un 94.5% del presupuesto asignado&lt;/span&gt;&lt;br/&gt;&lt;/p&gt;</t>
  </si>
  <si>
    <t>Segundo Circuito Judicial Zona Sur</t>
  </si>
  <si>
    <t>0149 Departamento de Servicios Generales</t>
  </si>
  <si>
    <t>Guillermo Mejías Villalobos</t>
  </si>
  <si>
    <t>Henry Alpizar Saborio</t>
  </si>
  <si>
    <t>76%</t>
  </si>
  <si>
    <t>17/03/2022</t>
  </si>
  <si>
    <t>23/08/2023</t>
  </si>
  <si>
    <t>343d</t>
  </si>
  <si>
    <t>&lt;p&gt;​&lt;span style="font-size: 12pt; line-height: 104%; font-family: arial, sans-serif; color: black;"&gt;Que
al 31 de diciembre de 2023, se haya ejecutado mínimo el 93 % del presupuesto
asignado para el periodo correspondiente.&lt;/span&gt;&lt;br/&gt;&lt;/p&gt;</t>
  </si>
  <si>
    <t>520 ADMINISTRACION I CIRCUITO JUDICIAL SAN JOSE</t>
  </si>
  <si>
    <t>Sugey Fonseca Porras</t>
  </si>
  <si>
    <t>01/02/2023</t>
  </si>
  <si>
    <t>05/04/2024</t>
  </si>
  <si>
    <t>22/09/2022</t>
  </si>
  <si>
    <t>297,81d</t>
  </si>
  <si>
    <t>&lt;p&gt;​&lt;span style="font-size: 10pt; line-height: 104%; font-family: arial, sans-serif; color: black;"&gt;Se
requiere la sustitución de la cubierte de techo en el sector de las bodegas en
Ciudad Judicial, pues se encuentran muy deteriorado y se presentan muchas
filtraciones de agua&lt;/span&gt;&lt;br/&gt;&lt;/p&gt;</t>
  </si>
  <si>
    <t>26/07/2024</t>
  </si>
  <si>
    <t>354,81d</t>
  </si>
  <si>
    <t>&lt;p&gt;​&lt;span style="font-size: 10pt; line-height: 104%; font-family: arial, sans-serif; color: black;"&gt;Queal finalizar el 2023, anualmente se haya ejecutado al menos un 94,5% delpresupuesto asignado.&lt;/span&gt;&lt;br/&gt;&lt;/p&gt;</t>
  </si>
  <si>
    <t>0667 Administración Ciudad Judicial San Joaquín de Flores</t>
  </si>
  <si>
    <t>01/12/2021</t>
  </si>
  <si>
    <t>507,81d</t>
  </si>
  <si>
    <t>&lt;p&gt;​&lt;span style="font-size: 10pt; line-height: 104%; font-family: arial, sans-serif; color: black;"&gt;Queal finalizar el 2023, anualmente se haya ejecutado al menos un 94,5% delpresupuesto asignado&amp;#160;&lt;/span&gt;&lt;br/&gt;&lt;/p&gt;</t>
  </si>
  <si>
    <t>Licda  Seidy Jiménez Bermúdez</t>
  </si>
  <si>
    <t>Lic. Luis Angel  Vásquez Vallejos</t>
  </si>
  <si>
    <t>01/01/2023</t>
  </si>
  <si>
    <t>05/10/2022</t>
  </si>
  <si>
    <t>&lt;p&gt;​&lt;span style="font-size: 10pt; line-height: 104%; font-family: arial, sans-serif; color: black;"&gt;Que
al finalizar el 2023, anualmente se haya ejecutado al menos un 94,5% del
presupuesto asignado.&lt;/span&gt;&lt;br/&gt;&lt;/p&gt;</t>
  </si>
  <si>
    <t>MBA, Wendy Beita Ureña</t>
  </si>
  <si>
    <t>Licenciado Johan Granados Mora / Licenciada Jessica Torres Marín.</t>
  </si>
  <si>
    <t>03/01/2023</t>
  </si>
  <si>
    <t>0284 ADMINISTRACIÓN REGIONAL DE PEREZ ZELEDON</t>
  </si>
  <si>
    <t>Licenciado Johan Granados Mora / Licenciada Jessica Torres Marín</t>
  </si>
  <si>
    <t>0117-DE-P77</t>
  </si>
  <si>
    <t>Sustitución de elevadores del II circuito Judicial de San José</t>
  </si>
  <si>
    <t>&lt;p&gt;​&lt;span style="font-size: 10pt; line-height: 104%; font-family: arial, sans-serif; color: black;"&gt;Que
al finalizar el 2024, se haya ejecutado al menos un 94.5% del presupuesto
asignado.&amp;#160;&amp;#160;&lt;/span&gt;&lt;br/&gt;&lt;/p&gt;</t>
  </si>
  <si>
    <t>&lt;p&gt;0176&amp;#160;ADMINISTRACIÓN REGIONAL DEL II CIRCUITO JUDICIAL DE SAN JOSE&lt;br/&gt;&lt;/p&gt;</t>
  </si>
  <si>
    <t>María José Castro Rodriguez</t>
  </si>
  <si>
    <t>0117-DE-P78</t>
  </si>
  <si>
    <t>Adquisicion y o renovacion de equipo y mobiliario del Administración de Golfito</t>
  </si>
  <si>
    <t>Administración de Golfito</t>
  </si>
  <si>
    <t>&lt;p&gt;​0652&amp;#160;ADMINISTRACION REGIONAL GOLFITO&lt;br/&gt;&lt;/p&gt;</t>
  </si>
  <si>
    <t>0117-DE-P79</t>
  </si>
  <si>
    <t>Adquisicion y o renovacion de equipo y mobiliario del Segundo Circuito Judicial Alajuela</t>
  </si>
  <si>
    <t>&lt;p&gt;0561 ​ADMINISTRACION REGIONAL II CIRCUITO JUDICIAL ALAJUELA&lt;br/&gt;&lt;/p&gt;</t>
  </si>
  <si>
    <t>Alexander Matarrita Casanova</t>
  </si>
  <si>
    <t>0117-DE-P80</t>
  </si>
  <si>
    <t>Adquisicion y o renovacion de equipo y mobiliario del Segundo Circuito Judicial Zona Sur</t>
  </si>
  <si>
    <t>&lt;p&gt;​0545&amp;#160;ADMINISTRACION REGIONAL II CIRCUITO JUDICIAL ZONA SUR&lt;br/&gt;&lt;/p&gt;</t>
  </si>
  <si>
    <t>0117-DE-P81</t>
  </si>
  <si>
    <t>Adquisicion y o renovacion de equipo relacionado con el Área de Seguridad</t>
  </si>
  <si>
    <t>&lt;p&gt;​0084 / 0329 / 0538 / 0723 / 0947 / 1172 / 1630 / 0001 / 0002 / 0003 / 0004 / 0005 / 0006 / 0007 / 0009 / 0010 / 0012 / 0016 / 0028 / 0029 / 0030 / 0031 / 0032 / 0033 / 0034 / 0035 / 0036 / 0037 / 0038 / 0039 / 0040 / 0041 / 0042 / 0043 / 0044 / 0045 / 0047 / 0048 / 0049 / 0051 / 0052 / 0053 / 0054 / 0055 / 0056 / 0057 / 0058 / 0059 / 0060 / 0061 / 0062 / 0063 / 0064 / 0065 / 0066 / 0067 / 0068 / 0069 / 0070 / 0071 / 0072 / 0073 / 0074 / 0075 / 0076 / 0077 / 0078 / 0079 / 0080 / 0081 / 0082 / 0083 / 0087 / 0088 / 0089 / 0090 / 0091 / 0093 / 0095 / 0096 / 0097 / 0098 / 0099 / 0100 / 0102 / 0103 / 0104 / 0105 / 0106 / 0107 / 0108 / 0109 / 0110 / 0111 / 0112 / 0113 / 0115 / 0116 / 0117 / 0119 / 0120 / 0121 / 0122 / 0123 / 0125 / 0127 / 0128 / 0129 / 0131 / 0134 / 0136 / 0140 / 0143 / 0144 / 0147 / 0148 / 0149 / 0151 / 0152 / 0153 / 0154 / 0155 / 0156 / 0157 / 0158 / 0159 / 0160 / 0161 / 0163 / 0165 / 0166 / 0171 / 0172 / 0174 / 0175 / 0176 / 0180 / 0181 / 0182 / 0186 / 0187 / 0194 / 0197 / 0198 / 0216 / 0217 / 0219 / 0236 / 0239 / 0240 / 0241 / 0242 / 0243 / 0247 / 0248 / 0250 / 0251 / 0256 / 0258 / 0259 / 0260 / 0261 / 0262 / 0263 / 0265 / 0266 / 0268 / 0275 / 0276 / 0277 / 0278 / 0283 / 0284 / 0285 / 0288 / 0292 / 0294 / 0295 / 0297 / 0298 / 0305 / 0306 / 0308 / 0310 / 0311 / 0312 / 0313 / 0314 / 0315 / 0318 / 0319 / 0321 / 0322 / 0323 / 0324 / 0325 / 0326 / 0327 / 0328 / C67 / 0331 / 0332 / 0334 / 0335 / 0338 / 0340 / 0341 / 0345 / 0350 / 0351 / 0352 / 0353 / 0354 / 0355 / 0356 / 0359 / 0360 / 0361 / 0364 / 0366 / 0369 / 0373 / 0374 / 0375 / 0378 / 0379 / 0382 / 0383 / 0384 / 0386 / 0387 / 0388 / 0391 / 0396 / 0398 / 0399 / 0401 / 0402 / 0403 / 0404 / 0405 / 0406 / 0407 / 0408 / 0409 / 0410 / 0412 / 0413 / 0414 / 0415 / 0416 / 0419 / 0422 / 0423 / 0425 / 0431 / 0435 / 0436 / 0437 / 0438 / 0439 / 0440 / 0441 / 0442 / 0443 / 0444 / 0445 / 0446 / 0447 / 0448 / 0449 / 0450 / 0451 / 0454 / 0455 / 0456 / 0457 / 0458 / 0459 / 0465 / 0472 / 0477 / 0478 / 0479 / 0480 / 0481 / 0482 / 0485 / 0486 / 0487 / 0488 / 0489 / 0491 / 0492 / 0494 / 0495 / 0496 / 0497 / 0498 / 0499 / 0500 / 0503 / 0504 / 0505 / 0507 / 0508 / 0509 / 0510 / 0511 / 0512 / 0513 / 0514 / 0515 / 0516 / 0517 / 0518 / 0519 / 0520 / 0522 / 0523 / 0525 / 0526 / 0527 / 0532 / 0533 / 0536 / 0537 / C67 / 0539 / 0540 / 0541 / 0545 / 0547 / 0548 / 0549 / 0550 / 0551 / 0553 / 0555 / 0557 / 0559 / 0561 / 0563 / 0564 / 0565 / 0567 / 0568 / 0569 / 0571 / 0572 / 0573 / 0576 / 0577 / 0578 / 0579 / 0580 / 0581 / 0582 / 0583 / 0586 / 0588 / 0589 / 0590 / 0591 / 0592 / 0594 / 0596 / 0597 / 0599 / 0601 / 0602 / 0603 / 0605 / 0607 / 0611 / 0617 / 0619 / 0621 / 0622 / 0623 / 0625 / 0626 / 0627 / 0628 / 0629 / 0630 / 0633 / 0634 / 0635 / 0636 / 0637 / 0638 / 0639 / 0640 / 0641 / 0642 / 0643 / 0645 / 0646 / 0649 / 0650 / 0651 / 0652 / 0653 / 0655 / 0656 / 0657 / 0658 / 0659 / 0661 / 0662 / 0663 / 0665 / 0666 / 0667 / 0668 / 0669 / 0671 / 0672 / 0673 / 0674 / 0675 / 0676 / 0677 / 0678 / 0679 / 0682 / 0683 / 0684 / 0685 / 0686 / 0687 / 0689 / 0693 / 0694 / 0695 / 0696 / 0697 / 0699 / 0706 / 0707 / 0708 / 0709 / 0710 / 0711 / 0712 / 0713 / 0714 / 0715 / 0716 / 0717 / 0718 / 0720 / 0721 / 0722 / C67 / 0724 / 0725 / 0726 / 0727 / 0728 / 0729 / 0730 / 0732 / 0733 / 0734 / 0735 / 0736 / 0738 / 0739 / 0740 / 0741 / 0742 / 0770 / 0771 / 0772 / 0775 / 0776 / 0782 / 0784 / 0785 / 0786 / 0787 / 0788 / 0791 / 0792 / 0793 / 0794 / 0795 / 0796 / 0797 / 0798 / 0799 / 0800 / 0801 / 0802 / 0803 / 0804 / 0805 / 0806 / 0807 / 0808 / 0812 / 0813 / 0815 / 0819 / 0820 / 0821 / 0828 / 0829 / 0830 / 0831 / 0832 / 0833 / 0835 / 0837 / 0838 / 0839 / 0842 / 0843 / 0844 / 0852 / 0853 / 0854 / 0856 / 0858 / 0859 / 0860 / 0861 / 0862 / 0863 / 0864 / 0865 / 0868 / 0870 / 0871 / 0872 / 0886 / 0887 / 0888 / 0889 / 0890 / 0891 / 0894 / 0896 / 0897&lt;br/&gt;&lt;/p&gt;</t>
  </si>
  <si>
    <t>30/12/2026</t>
  </si>
  <si>
    <t>30/09/2022</t>
  </si>
  <si>
    <t>756,81d</t>
  </si>
  <si>
    <t>Dotar de una estructura adecuada para brindar un servicio público de calidad para los Tribunales de Siquirres&lt;p&gt;&lt;br/&gt;&lt;/p&gt;</t>
  </si>
  <si>
    <t>&lt;p&gt;&lt;span style="font-size: 10pt; line-height: 104%; font-family: arial, sans-serif; color: black;"&gt;0605 ADMINISTRACION REGIONAL II CIRCUITO JUDICIAL ZONA ATLANTICA&lt;/span&gt;&lt;br/&gt;&lt;/p&gt;</t>
  </si>
  <si>
    <t>Laura Delgado Parajeles</t>
  </si>
  <si>
    <t>02/01/2024</t>
  </si>
  <si>
    <t>&lt;p&gt;​Que al finalizar el 2027, se haya implementado el plan de ejecución de construcciones definido, que considere un diseño universal, que contemple espacios compartidos, este acorde a las modalidades alternativas de trabajo y permita una mejor accesibilidad para personas usuarias a los diferentes servicios que el Poder Judicial brinda en la zona.&lt;br/&gt;&lt;/p&gt;</t>
  </si>
  <si>
    <t>&lt;table border="0" cellpadding="0" cellspacing="0" width="486" style="border-collapse: collapse; width: 365pt;"&gt;&lt;tbody&gt;&lt;tr height="20" style="height: 15pt;"&gt;&lt;td height="20" class="xl65" dir="LTR" width="486" style="height: 15pt; width: 365pt;"&gt;0117
  DIRECCION EJECUTIVA /&amp;#160;&lt;table border="0" cellpadding="0" cellspacing="0" width="486" style="border-collapse: collapse; width: 365pt;"&gt;&lt;tbody&gt;&lt;tr height="20" style="height: 15pt;"&gt;&lt;td height="20" class="xl65" dir="LTR" width="486" style="height: 15pt; width: 365pt;"&gt;0149
  DEPARTAMENTO DE SERVICIOS GENERALES&lt;/td&gt;&lt;/tr&gt;&lt;/tbody&gt;&lt;/table&gt;&lt;/td&gt;&lt;/tr&gt;&lt;/tbody&gt;&lt;/table&gt;&lt;p&gt;&lt;br/&gt;&lt;/p&gt;</t>
  </si>
  <si>
    <t>Consejo Superior/ Corte Plena</t>
  </si>
  <si>
    <t>Director(a) del Proyecto	Ana Eugenia Romero Jenkins</t>
  </si>
  <si>
    <t>29/08/2022</t>
  </si>
  <si>
    <t>28/10/2024</t>
  </si>
  <si>
    <t>532,68d</t>
  </si>
  <si>
    <t>OE.1.4.5.1 - Que al finalizar el 2024, se haya implementado el plan de ejecución de construcciones definido, que considere el diseño universal y certificación básica LEED; que contemple espacios compartidos y oficinas satélite (&amp;quot;coworking&amp;quot;), aco</t>
  </si>
  <si>
    <t>&lt;p&gt;​0117 DIRECCION EJECUTIVA&lt;br/&gt;&lt;/p&gt;</t>
  </si>
  <si>
    <t>Natalia Elizondo Corrales</t>
  </si>
  <si>
    <t>10/02/2027</t>
  </si>
  <si>
    <t>953d</t>
  </si>
  <si>
    <t>&lt;p&gt;​&lt;span style="font-size: 10pt; line-height: 104%; font-family: arial, sans-serif; color: black;"&gt;OE.1.4.5.1- Que al finalizar el 2024, se haya implementado el plan de ejecución deconstrucciones definido, que considere el diseño universal y certificació</t>
  </si>
  <si>
    <t>Hector Maroto</t>
  </si>
  <si>
    <t>64%</t>
  </si>
  <si>
    <t>29/08/2023</t>
  </si>
  <si>
    <t>09/06/2021</t>
  </si>
  <si>
    <t>1.610,38d</t>
  </si>
  <si>
    <t>&lt;p&gt;​&lt;span&gt;Que al finalizar el 2024, se haya implementado el plan de ejecución de construcciones definido, que considere el diseño universal y certificación LEED; que contemple espacios compartidos y oficinas satélite (&amp;quot;coworking&amp;quot;), acorde a las modalidades alternativas de trabajo; así como aulas acondicionadas para capacitaciones y espacio para uso de bicicletas.&lt;/span&gt;​&lt;br/&gt;&lt;/p&gt;</t>
  </si>
  <si>
    <t>72%</t>
  </si>
  <si>
    <t>26/06/2029</t>
  </si>
  <si>
    <t>3.275,33d</t>
  </si>
  <si>
    <t>&lt;p&gt;​Que al finalizar el 2024, se haya desarrollado e implantado la nueva versión del sistema de gestión de despachos judiciales, con el fin de brindar un soporte adecuado a los procesos de administración de justicia.​&lt;br/&gt;&lt;/p&gt;</t>
  </si>
  <si>
    <t>06/11/2023</t>
  </si>
  <si>
    <t>929d</t>
  </si>
  <si>
    <t>&lt;p&gt;​Al finalizar 2024 se desarrolle e implemente la estrategia para la creación de mecanismos que fortalezcan el acceso a la información judicial​.&lt;br/&gt;&lt;/p&gt;</t>
  </si>
  <si>
    <t>Indira Calvo Gould</t>
  </si>
  <si>
    <t>14/04/2020</t>
  </si>
  <si>
    <t>&lt;p&gt;​&lt;span style="font: 400 13px / 1.6 &amp;quot;segoe ui&amp;quot;, segoe, tahoma, helvetica, arial, sans-serif; text-align: left; color: #333333; text-transform: none; text-indent: 0px; letter-spacing: normal; text-decoration: none; word-spacing: 0px; white-space: normal; orphans: 2; float: none; display: inline !important;"&gt;​Que al finalizar el 2024, se haya desarrollado e implementado herramientas de inteligencia artificial y bots para apoyar la gestión y tramitación judicial, administrativa y de los órganos auxiliares de justicia.​&lt;/span&gt;​&lt;br/&gt;&lt;/p&gt;</t>
  </si>
  <si>
    <t>1845 UNIDAD INTELIGENCIA INFORMACION</t>
  </si>
  <si>
    <t>907d</t>
  </si>
  <si>
    <t>&lt;p&gt;​Que al finalizar el 2024, se haya implementado las acciones definidas para asegurar la continuidad del servicio tecnológico.​&lt;br/&gt;&lt;/p&gt;</t>
  </si>
  <si>
    <t>1840-Normas y estándares</t>
  </si>
  <si>
    <t>Laura Quirós Quirós</t>
  </si>
  <si>
    <t>15/04/2020</t>
  </si>
  <si>
    <t>&lt;p&gt;​No se asocia a ninguna meta estratégica por cuanto el proyecto finalizó en el 2019 y no fue considerado en el PEI, debido a que al iniciar el proceso de formulación se analizó y se estimó que el proyecto finalizaría con anterioridad al periodo 2019-2024.​&lt;br/&gt;&lt;/p&gt;</t>
  </si>
  <si>
    <t>1840 SUBPROCESO DE NORMAS Y ESTANDARES</t>
  </si>
  <si>
    <t>Laura Quiros Quiros</t>
  </si>
  <si>
    <t>03/08/2021</t>
  </si>
  <si>
    <t>26/08/2021</t>
  </si>
  <si>
    <t>1.506d</t>
  </si>
  <si>
    <t>Que al finalizar el 2024, se haya incrementado la actualización de la plataforma tecnológica (base tecnológica) por año.&amp;#160;​&lt;br/&gt;</t>
  </si>
  <si>
    <t>0685 SUBPROCESO TELEMATICA</t>
  </si>
  <si>
    <t>&lt;p&gt;​Que al finalizar el 2024, se haya incrementado la actualización de la infraestructura tecnológica por año.​&lt;br/&gt;&lt;/p&gt;</t>
  </si>
  <si>
    <t>05/03/2020</t>
  </si>
  <si>
    <t>287,66d</t>
  </si>
  <si>
    <t>26/12/2025</t>
  </si>
  <si>
    <t>09/06/2023</t>
  </si>
  <si>
    <t>1.335,19d</t>
  </si>
  <si>
    <t>Martin Hernandez Serrano</t>
  </si>
  <si>
    <t>27/07/2022</t>
  </si>
  <si>
    <t>31/05/2022</t>
  </si>
  <si>
    <t>1.237,4d</t>
  </si>
  <si>
    <t>&lt;p&gt;​Que al finalizar el 2024, se haya dotado a la institución de herramientas y soluciones de tecnología que integren la información, sistemas y demás soluciones, según los flujos de trabajo existentes en los ámbitos jurisdiccional, auxiliar de justicia y administrativo.​&lt;br/&gt;&lt;/p&gt;</t>
  </si>
  <si>
    <t>1.418d</t>
  </si>
  <si>
    <t>&lt;p&gt;​Que al finalizar el 2024, se haya incrementado la actualización de la plataforma tecnológica (base tecnológica) por año. ​&lt;br/&gt;&lt;/p&gt;</t>
  </si>
  <si>
    <t>96%</t>
  </si>
  <si>
    <t>27/12/2023</t>
  </si>
  <si>
    <t>14/06/2023</t>
  </si>
  <si>
    <t>963,38d</t>
  </si>
  <si>
    <t>&lt;p&gt;​Que al finalizar el 2024, se haya desarrollado e implementado herramientas de inteligencia artificial y bots para apoyar la gestión y tramitación judicial, administrativa y de los órganos auxiliares de justicia.​&lt;br/&gt;&lt;/p&gt;</t>
  </si>
  <si>
    <t>30/05/2028</t>
  </si>
  <si>
    <t>05/06/2023</t>
  </si>
  <si>
    <t>1.848,81d</t>
  </si>
  <si>
    <t>0686 SUBPROCESO GESTION DEL SERVICIO</t>
  </si>
  <si>
    <t>30/04/2021</t>
  </si>
  <si>
    <t>04/11/2021</t>
  </si>
  <si>
    <t>78,81d</t>
  </si>
  <si>
    <t>0122-DTI-P18</t>
  </si>
  <si>
    <t>Plan para la atención y gestión de los Servicios Tecnológicos del Poder Judicial</t>
  </si>
  <si>
    <t>731d</t>
  </si>
  <si>
    <t>0122 ​DIRECCION DE TECNOLOGIA DE INFORMACION Y COMUNICACIONES&lt;br/&gt;</t>
  </si>
  <si>
    <t>Catalina Mora Calvo</t>
  </si>
  <si>
    <t>0122-DTI-P20</t>
  </si>
  <si>
    <t>Atención de personas usuarias en el servicio de gestión en línea y audiencias virtuales</t>
  </si>
  <si>
    <t>05/01/2022</t>
  </si>
  <si>
    <t>492d</t>
  </si>
  <si>
    <t>&lt;p&gt;​Que al finalizar el 2022 la Dirección de Tecnología de Información haya logrado fortalecer el servicio de gestión en línea y audiencias virtuales, con el fin de cumplir con una atención optima en tiempo y forma y disminuir el tiempo de espera y perdidas de llamadas.&lt;br/&gt;&lt;/p&gt;</t>
  </si>
  <si>
    <t>0122 DIRECCION DE TECNOLOGIA DE INFORMACION</t>
  </si>
  <si>
    <t>Ericka Monge Quesada / Jonathan Montiel / Michael Jiménez Ureña</t>
  </si>
  <si>
    <t>0122-DTI-P21</t>
  </si>
  <si>
    <t>Recableado Estructurado en Edificios Judiciales</t>
  </si>
  <si>
    <t>3%</t>
  </si>
  <si>
    <t>07/07/2031</t>
  </si>
  <si>
    <t>26/05/2023</t>
  </si>
  <si>
    <t>2.303,81d</t>
  </si>
  <si>
    <t>Consejo Superior / Corte Plena / Kattia Morales Navarro</t>
  </si>
  <si>
    <t>Martin Hernández Serrano</t>
  </si>
  <si>
    <t>0122-DTI-P22</t>
  </si>
  <si>
    <t>Sostenibilidad de la Plataforma Tecnológica</t>
  </si>
  <si>
    <t>Ericka Monge Quesada,  Jonathan Montiel Alvarez, Josue Alvarado Gamboa</t>
  </si>
  <si>
    <t>Maryam Zamora Salazar</t>
  </si>
  <si>
    <t>0122-DTI-P23</t>
  </si>
  <si>
    <t>Adquisicion y o renovacion de equipo y mobiliario del Dirección de Tecnología de Información y Comunicaciones</t>
  </si>
  <si>
    <t>576,81d</t>
  </si>
  <si>
    <t>&lt;p&gt;​0122&amp;#160;DIRECCION DE TECNOLOGIA DE INFORMACION Y COMUNICACIONES&lt;br/&gt;&lt;/p&gt;</t>
  </si>
  <si>
    <t>970,13d</t>
  </si>
  <si>
    <t>12 - Modalidades Alternativas de Trabajo</t>
  </si>
  <si>
    <t>Que al finalizar el 2024, se cuente con las tecnologías de información adecuadas para la implementación de modalidades alternativas de trabajo, considerando los aspectos de seguridad de la información y cumplimiento de la normativa vigente.</t>
  </si>
  <si>
    <t>1054 UNIDAD DE INVESTIGACION Y CONTROL DE CALIDAD</t>
  </si>
  <si>
    <t>Roxana Arrieta Meléndez</t>
  </si>
  <si>
    <t>Jazmín Orozco Arias</t>
  </si>
  <si>
    <t>Juan Gabriel Mena Araya</t>
  </si>
  <si>
    <t>07/03/2019</t>
  </si>
  <si>
    <t>1.158,81d</t>
  </si>
  <si>
    <t>15 - Evaluación del Desempeño</t>
  </si>
  <si>
    <t>&lt;p&gt;​Que al finalizar el 2024, se haya aumentado la implementación del Sistema Integrado para la gestión de la Evaluación del Desempeño.&lt;/p&gt;</t>
  </si>
  <si>
    <t>1832 SUBPROCESO DE GESTION DEL DESEMPEÑO</t>
  </si>
  <si>
    <t>Waiman Hin Herrera</t>
  </si>
  <si>
    <t>Ivannia Aguilar Arrieta</t>
  </si>
  <si>
    <t>13/11/2025</t>
  </si>
  <si>
    <t>02/05/2023</t>
  </si>
  <si>
    <t>934,19d</t>
  </si>
  <si>
    <t>17 - Carrera</t>
  </si>
  <si>
    <t>Que al finalizar el 2024, se hayan implementado medios alternativos para la atención de los servicios de gestión del personal judicial.</t>
  </si>
  <si>
    <t>0999 UNIDAD DE PRESUPUESTO Y ESTUDIOS ESPECIALES</t>
  </si>
  <si>
    <t>David Madrigal Robles</t>
  </si>
  <si>
    <t>1.362,44d</t>
  </si>
  <si>
    <t>19 - Reclutamiento y Selección</t>
  </si>
  <si>
    <t>&lt;p&gt;​Que al finalizar el 2024, se haya implementado la estratégia definida para estandarizar las herramientas y procedimientos para el reclutamiento y selección del personal (entrevistas, mecanismos de reclutamiento, pruebas orales y escritas, entre otros), incorporando el uso de las tecnologías de la información.&lt;/p&gt;</t>
  </si>
  <si>
    <t>0136 SECCION DE RECLUTAMIENTO Y SELECCION</t>
  </si>
  <si>
    <t>Olga Guerrero Cordoba</t>
  </si>
  <si>
    <t>Ruth Bermudez Molina</t>
  </si>
  <si>
    <t>Krissia Rojas Quirós</t>
  </si>
  <si>
    <t>&lt;p&gt;​​Que al finalizar el 2024, se cuente con las tecnologías de información adecuadas para la implementación de modalidades alternativas de trabajo, considerando los aspectos de seguridad de la información y cumplimiento de la normativa vigente.&lt;/p&gt;</t>
  </si>
  <si>
    <t>0820 SECCIÓN DE ANALISIS DE PUESTOS</t>
  </si>
  <si>
    <t>Gabriela Mora Zamora</t>
  </si>
  <si>
    <t>María del Rocío Arias Quesada</t>
  </si>
  <si>
    <t>30/11/2022</t>
  </si>
  <si>
    <t>27/10/2022</t>
  </si>
  <si>
    <t>948,44d</t>
  </si>
  <si>
    <t>&lt;p&gt;​Que al finalizar el 2024, se haya implementado un sistema integral automatizado para la gestión del proceso de reclutamiento y selección de personal.&lt;/p&gt;</t>
  </si>
  <si>
    <t>0842 SECCION DE ADMINISTRACIÓN DE LA CARRERA JUDICIAL</t>
  </si>
  <si>
    <t>Roxana Melendez Arrieta</t>
  </si>
  <si>
    <t>Lucrecia Chavez Torres</t>
  </si>
  <si>
    <t>Ulises Fallas Barrantes / Laura Marcela Gutiérrez Escobar</t>
  </si>
  <si>
    <t>16/09/2019</t>
  </si>
  <si>
    <t>31/07/2025</t>
  </si>
  <si>
    <t>1.439,44d</t>
  </si>
  <si>
    <t>16 - Bienestar y Salud</t>
  </si>
  <si>
    <t>&lt;p&gt;​Que al finalizar el 2024, se haya desarrollado e implementado la política integral de bienestar y salud laboral para las personas trabajadoras del Poder Judicial.&lt;/p&gt;</t>
  </si>
  <si>
    <t>1064 DESARROLLO HUMANO</t>
  </si>
  <si>
    <t>Katia Saborío Soto / Freddy Briceño Elizondo / Ivannia Aguilar Arrieta / Hannia Ramírez Picado</t>
  </si>
  <si>
    <t>Carolina Solórzano Chaves</t>
  </si>
  <si>
    <t>Gustavo Araya Segura</t>
  </si>
  <si>
    <t>24/02/2020</t>
  </si>
  <si>
    <t>690d</t>
  </si>
  <si>
    <t>&lt;p&gt;​Que al finalizar el 2024, se hayan implementado medios alternativos para la atención de los servicios de gestión del personal judicial.&lt;br/&gt;&lt;/p&gt;</t>
  </si>
  <si>
    <t>0819 SECCION DE ADMINISTRACION SALARIAL</t>
  </si>
  <si>
    <t>Maureen Siles Mata / Karla Urtecho Madrigal</t>
  </si>
  <si>
    <t>Liz Cedeño Yanes / Célimo Elizondo Aguilar</t>
  </si>
  <si>
    <t>Humberto Siles Vargas</t>
  </si>
  <si>
    <t>0134-DGH-P09</t>
  </si>
  <si>
    <t>Corrección del monto de jubilación de las personas beneficiadas con la aplicación errónea del Transitorio III de la Ley “Régimen General de Pensiones con Cargo al Presupuesto Nacional”</t>
  </si>
  <si>
    <t>31/03/2023</t>
  </si>
  <si>
    <t>16/06/2023</t>
  </si>
  <si>
    <t>303,81d</t>
  </si>
  <si>
    <t>0821 SECCION ADMINISTRACION DE PERSONAL</t>
  </si>
  <si>
    <t>Dirección de Gestión Humana</t>
  </si>
  <si>
    <t>Roxana Arrieta Melendez</t>
  </si>
  <si>
    <t>Carlos Lizano Alfaro</t>
  </si>
  <si>
    <t>Juan José Carvajal Siles</t>
  </si>
  <si>
    <t>0134-DGH-P10</t>
  </si>
  <si>
    <t>Control y Análisis de datos, para la formulación y ejecución presupuestaria, derivadas de la implementación de la Ley 9635</t>
  </si>
  <si>
    <t>09/04/2024</t>
  </si>
  <si>
    <t>786d</t>
  </si>
  <si>
    <t>Alejandra García Sánchez</t>
  </si>
  <si>
    <t>Reyni Campos Acuña / Mauricio Brenes Durán</t>
  </si>
  <si>
    <t>Mauricio Brenes Durán</t>
  </si>
  <si>
    <t>0134-DGH-P11</t>
  </si>
  <si>
    <t>Implementación de la metodología para la aplicación de las pruebas de conocimientos en los concursos para los puestos de la Judicatura</t>
  </si>
  <si>
    <t>03/05/2023</t>
  </si>
  <si>
    <t>0842 SECCION DE ADMINISTRACION DE LA CARRERA JUDICIAL</t>
  </si>
  <si>
    <t>Olga Guerrero Córdoba</t>
  </si>
  <si>
    <t>Lucrecia Chaves Torres</t>
  </si>
  <si>
    <t>Marcela Zúñiga Jiménez</t>
  </si>
  <si>
    <t>0134-DGH-P12</t>
  </si>
  <si>
    <t>Plan de trabajo para la gestión de nombramientos de puestos en la Dirección de Gestión Humana</t>
  </si>
  <si>
    <t>13/01/2021</t>
  </si>
  <si>
    <t>713,81d</t>
  </si>
  <si>
    <t>Rodolfo Castañeda Vargas</t>
  </si>
  <si>
    <t>Emilia Granados Murillo</t>
  </si>
  <si>
    <t>22/01/2021</t>
  </si>
  <si>
    <t>959,94d</t>
  </si>
  <si>
    <t>1065 SECCION GESTION DE LA CAPACITACION</t>
  </si>
  <si>
    <t>Cheryl Bolaños Madrigal</t>
  </si>
  <si>
    <t>Karla Alpízar Salazar</t>
  </si>
  <si>
    <t>39%</t>
  </si>
  <si>
    <t>787,81d</t>
  </si>
  <si>
    <t>&lt;p&gt;​&lt;span style="font-size: 10pt; line-height: 104%; font-family: arial, sans-serif; color: black;"&gt;Que
al finalizar el 2024, se haya presentado una propuesta de la reforma de la
normativa relacionada al reclutamiento y selección del personal en el Poder
Judicial, al órgano aprobador&lt;/span&gt;​&lt;br/&gt;&lt;/p&gt;</t>
  </si>
  <si>
    <t>0134 DIRECCION GESTION HUMANA</t>
  </si>
  <si>
    <t>Corte Plena / Comisión Especializada en Empleo y Discapacidad</t>
  </si>
  <si>
    <t>Ariana Chacón Flatts</t>
  </si>
  <si>
    <t>0134-DGH-P15</t>
  </si>
  <si>
    <t>Plan de reclutamiento y selección de personal para los diferentes cargos en todos los ámbitos del Poder Judicial</t>
  </si>
  <si>
    <t>&lt;p&gt;&lt;span style="font-size: 10pt; line-height: 104%; font-family: arial, sans-serif; color: black;"&gt;Que
al 31 de diciembre de 2022 se hayan publicado al menos el 90% de los concursos
y convocatorias programados por la Sección de Reclutamiento y Selección.&amp;#160;&lt;/span&gt;&lt;br/&gt;&lt;/p&gt;</t>
  </si>
  <si>
    <t>Comisión de Nombramientos y Consejo Superior</t>
  </si>
  <si>
    <t>Aslhey Quesada Valerio</t>
  </si>
  <si>
    <t>10/08/2021</t>
  </si>
  <si>
    <t>831d</t>
  </si>
  <si>
    <t>&lt;p&gt;OE.1.6.1.1 - Que al finalizar el 2024, se haya ampliado anualmente la cobertura efectiva de Teletrabajo, en puestos profesionales y personal técnico.&lt;/p&gt;&lt;p&gt;&amp;#160;&lt;/p&gt;&lt;p&gt;OE.1.6.3.1 - Que al finalizar el 2024, se haya implementado en al menos 1200 (10%) de los puestos profesionales y técnicos, en los que sea factible, la adopción de modalidades alternativas de trabajo.&lt;/p&gt;&lt;p&gt;&amp;#160;&lt;/p&gt;&lt;p&gt;OE.1.6.5.1 - Que al finalizar el 2024, se haya implementado una campaña de comunicación y divulgación, sobre la importancia de modalidades alternativas de trabajo y el teletrabajo, que permita la sensibilización, impulso, implementación y conocimiento a nivel institucional.&lt;br/&gt;&lt;/p&gt;</t>
  </si>
  <si>
    <t>Comisón de Teletrabajo</t>
  </si>
  <si>
    <t>Cindy Ramírez Ramírez</t>
  </si>
  <si>
    <t>01/04/2022</t>
  </si>
  <si>
    <t>675d</t>
  </si>
  <si>
    <t>&lt;p&gt;​&lt;span style="font-size: 10pt; line-height: 104%; font-family: arial, sans-serif; color: black;"&gt;Que
al finalizar el 2024, se hayan actualizado los perfiles competenciales por
ámbito&amp;#160;&lt;/span&gt;&lt;br/&gt;&lt;/p&gt;</t>
  </si>
  <si>
    <t>0134 Dirección de Gestión Humana</t>
  </si>
  <si>
    <t>Corte Plena/ Comisión</t>
  </si>
  <si>
    <t>Roxana Arrieta Meléndez.</t>
  </si>
  <si>
    <t>Evelyn Quijano Eduarte</t>
  </si>
  <si>
    <t>0134-DGH-P18</t>
  </si>
  <si>
    <t>Adquisicion y o renovacion de equipo y mobiliario Direccion de Gestion Humana</t>
  </si>
  <si>
    <t>David Madrigal Robles, Alejandra García Sánchez</t>
  </si>
  <si>
    <t>Danny Rodriguez Villegas -Freddy Briceño Elizondo,  Hannia Ramirez Picado -Mauricio Moreira Soto</t>
  </si>
  <si>
    <t>0160-DTSP-P01</t>
  </si>
  <si>
    <t>Adquisicion y o renovacion de equipo y mobiliario Departamento de Trabajo Social</t>
  </si>
  <si>
    <t>&lt;p&gt;Que al finalizar el 2024, anualmente se haya ejecutado al menos un 94.5% del presupuesto asignado.&lt;br/&gt;&lt;/p&gt;</t>
  </si>
  <si>
    <t>Departamento de Trabajo Social y Psicología</t>
  </si>
  <si>
    <t>0160 DEPARTAMENTO DE TRABAJO SOCIAL Y PSICOLOGIA (SEDE CENTRAL)</t>
  </si>
  <si>
    <t>Alba Gutiérrez Villalobos</t>
  </si>
  <si>
    <t>Vanessa Villalobos Montero</t>
  </si>
  <si>
    <t>Alcioni Vásquez Retana</t>
  </si>
  <si>
    <t>07/11/2017</t>
  </si>
  <si>
    <t>08/11/2017</t>
  </si>
  <si>
    <t>21/01/2020</t>
  </si>
  <si>
    <t>0653 DESPACHO DE LA PRESIDENCIA</t>
  </si>
  <si>
    <t>Luis Guillermo Rivas Loaciga</t>
  </si>
  <si>
    <t>Daniela Reyes Jiménez</t>
  </si>
  <si>
    <t>20/11/2017</t>
  </si>
  <si>
    <t>1.478d</t>
  </si>
  <si>
    <t>6 - Probidad y Anticorrupción</t>
  </si>
  <si>
    <t>&lt;p&gt;​Que al finalizar el 2024, se haya presentado y gestionado la aprobación de la reforma legal sobre el régimen disciplinario para magistrados y magristradas.&lt;/p&gt;</t>
  </si>
  <si>
    <t>Fernando Cruz</t>
  </si>
  <si>
    <t>Luis Porfirio Sanchez Rodríguez</t>
  </si>
  <si>
    <t>31/07/2019</t>
  </si>
  <si>
    <t>7 - Participación Ciudadana</t>
  </si>
  <si>
    <t>Fernando Cruz Castrl</t>
  </si>
  <si>
    <t>Paul Rueda Leal</t>
  </si>
  <si>
    <t>15/11/2017</t>
  </si>
  <si>
    <t>16/11/2017</t>
  </si>
  <si>
    <t>William Molinari VIlchez</t>
  </si>
  <si>
    <t>14/07/2022</t>
  </si>
  <si>
    <t>976d</t>
  </si>
  <si>
    <t>1049 SECCION DE COOPERACION Y RELACIONES INTERNACIONALES</t>
  </si>
  <si>
    <t>Román Solís Zelaya</t>
  </si>
  <si>
    <t>Karen Leiva Chavarría</t>
  </si>
  <si>
    <t>Zahira Chavarria Garita</t>
  </si>
  <si>
    <t>28/12/2022</t>
  </si>
  <si>
    <t>963,81d</t>
  </si>
  <si>
    <t>Karen Leiva Chavarria</t>
  </si>
  <si>
    <t>0653-DP-P13</t>
  </si>
  <si>
    <t>Plan de descongestionamiento de asuntos en la Comisión de Relaciones Laborales</t>
  </si>
  <si>
    <t>03/06/2021</t>
  </si>
  <si>
    <t>239,81d</t>
  </si>
  <si>
    <t>Fabricio González Herra</t>
  </si>
  <si>
    <t>11/06/2027</t>
  </si>
  <si>
    <t>2.105,88d</t>
  </si>
  <si>
    <t>&lt;p&gt;​​Que al finalizar el 2024, se haya diseñado e implementado un servicio web que integre un centro de inteligencia de información para acceso y uso interinstitucional e institucional, alineado a la política de Justicia Abierta.&lt;br/&gt;&lt;/p&gt;</t>
  </si>
  <si>
    <t>Róger Mata</t>
  </si>
  <si>
    <t>Laura Soley Gutiérrez / Indira Melissa Calvo Gould</t>
  </si>
  <si>
    <t>David Campos Barquero</t>
  </si>
  <si>
    <t>0653-DP-P15</t>
  </si>
  <si>
    <t>Adquisicion y o renovacion de equipo y mobiliario Despacho de la Presidencia</t>
  </si>
  <si>
    <t>18/06/2024</t>
  </si>
  <si>
    <t>618d</t>
  </si>
  <si>
    <t>&lt;p&gt;​Que al finalizar el 2024, se haya cumplido dado seguimiento a los compromisos destacados en el Informe del Estado de la Justicia. (Fuente: PEI 2019-2024, p.p 110)&amp;#160;&lt;br/&gt;&lt;br/&gt;&lt;/p&gt;</t>
  </si>
  <si>
    <t>0653&amp;#160;DESPACHO DE LA PRESIDENCIA&lt;br/&gt;</t>
  </si>
  <si>
    <t>Presidente o Presidenta de la Corte</t>
  </si>
  <si>
    <t>26/08/2022</t>
  </si>
  <si>
    <t>&lt;p&gt;​Que al finalizar el 2024, se haya cumplido dado seguimiento a los compromisos destacados en el Informe del Estado de la Justicia. (Fuente: PEI 2019-2024, p.p 110)&lt;br/&gt;&lt;/p&gt;</t>
  </si>
  <si>
    <t>04/03/2019</t>
  </si>
  <si>
    <t>30/12/2022</t>
  </si>
  <si>
    <t>07/02/2023</t>
  </si>
  <si>
    <t>1.000d</t>
  </si>
  <si>
    <t>&lt;p&gt;​Que al finalizar el 2024, se hayan implementado las acciones definidas correspondientes al principio de Colaboración de la Política de Justicia Abierta.&lt;/p&gt;</t>
  </si>
  <si>
    <t>Comisión Nacional Mejoramiento de Justicia</t>
  </si>
  <si>
    <t>0655 COMISION NACIONAL PARA EL MEJORAMIENTO DE LA ADMINISTRACION DE JUSTICIA</t>
  </si>
  <si>
    <t>Ingrid Bermúdez Vindas</t>
  </si>
  <si>
    <t>Jefferson Rodríguez Najera</t>
  </si>
  <si>
    <t>0655-CONAMAJ-P02</t>
  </si>
  <si>
    <t>Adquisicion y o renovacion de equipo y mobiliario del Comisión Nacional Mejoramiento de Justicia</t>
  </si>
  <si>
    <t>&lt;p&gt;​0655&amp;#160;COMISION NACIONAL PARA EL MEJORAMIENTO DE LA ADMINISTRACION DE JUSTICIA&lt;br/&gt;&lt;/p&gt;</t>
  </si>
  <si>
    <t>0655-CONAMAJ-P03</t>
  </si>
  <si>
    <t>Expansión del Servicio Nacional de Facilitadores y Facilitadoras Judiciales incluyendo zonas interurbanas</t>
  </si>
  <si>
    <t>490,81d</t>
  </si>
  <si>
    <t>&lt;p&gt;​&lt;span style="font-size: 11pt; line-height: 104%; font-family: opensans-condensedlight; color: black;"&gt;Que al finalizar el 2024, se hayan implementado
las acciones definidas correspondientes al principio de Colaboración de la
Política de Justicia Abierta.&lt;/span&gt;&lt;br/&gt;&lt;/p&gt;</t>
  </si>
  <si>
    <t>&lt;p&gt;​0655&amp;#160;Comisión Nacional Mejoramiento de Justicia&lt;br/&gt;&lt;/p&gt;</t>
  </si>
  <si>
    <t>Sara Castillo Vargas</t>
  </si>
  <si>
    <t>Jefferson Rodríguez Nájera</t>
  </si>
  <si>
    <t>1.387,44d</t>
  </si>
  <si>
    <t>&lt;p&gt;​Que al finalizar el 2024, se haya implementado una metodología que permita medir la percepción y el grado de confianza de la sociedad sobre el Poder Judicial.&lt;/p&gt;</t>
  </si>
  <si>
    <t>Contraloría de Servicios</t>
  </si>
  <si>
    <t>0656 CONTRALORIA DE SERVICIOS (SEDE CENTRAL)</t>
  </si>
  <si>
    <t>Erick Alfaro Romero</t>
  </si>
  <si>
    <t>Ericka Chavarría Astorga</t>
  </si>
  <si>
    <t>Rosibel Cerdas Ramirez</t>
  </si>
  <si>
    <t>21/01/2019</t>
  </si>
  <si>
    <t>1.523,31d</t>
  </si>
  <si>
    <t>&lt;p&gt;​Que al finalizar el 2024, se haya implementado un modelo de atención al público con el fin de mejorar el servicio brindado. &lt;/p&gt;</t>
  </si>
  <si>
    <t>Carmen Chang Ju</t>
  </si>
  <si>
    <t>Carmen Chang Ku</t>
  </si>
  <si>
    <t>0656-CTS-P03</t>
  </si>
  <si>
    <t>Adquisición y o renovación de equipo y mobiliario Contraloria de Servicios</t>
  </si>
  <si>
    <t>749,81d</t>
  </si>
  <si>
    <t>Katherine Madrigal Olivares</t>
  </si>
  <si>
    <t>Gesurri Pérez Martínez</t>
  </si>
  <si>
    <t>0657-PRUEBA-P02</t>
  </si>
  <si>
    <t>Elaboración de metodología para traslado de droga</t>
  </si>
  <si>
    <t>24/03/2021</t>
  </si>
  <si>
    <t>25/03/2021</t>
  </si>
  <si>
    <t>928 Organismo de Investigación Judicial</t>
  </si>
  <si>
    <t>0657 OFICINA DE PLANES Y OPERACIONES</t>
  </si>
  <si>
    <t>Norberth Brunner Aguero</t>
  </si>
  <si>
    <t>0685-PRUEBA-P03</t>
  </si>
  <si>
    <t>Contratación de manetenimiento de servidores</t>
  </si>
  <si>
    <t>Jorge Adrian Arce Víquez</t>
  </si>
  <si>
    <t>12/11/2020</t>
  </si>
  <si>
    <t>13/11/2020</t>
  </si>
  <si>
    <t>&lt;p&gt;​Que al finalizar el 2024, se haya implementado el plan de acción de la Política de Igualdad de Género del Poder Judicial, con el fin de incorporarlo en los servicios judiciales.​&lt;br/&gt;&lt;/p&gt;</t>
  </si>
  <si>
    <t>Secretaría Técnica de Género y Acceso a la Justicia</t>
  </si>
  <si>
    <t>0707 SECRETARIA TECNICA DE GENERO Y ACCESO A LA JUSTICIA</t>
  </si>
  <si>
    <t>Comisión de Género</t>
  </si>
  <si>
    <t>Jeannette Arias Meza</t>
  </si>
  <si>
    <t>Xinia Fernández Vargas</t>
  </si>
  <si>
    <t>0707-STGAJ-P02</t>
  </si>
  <si>
    <t>Adquisicion y o renovacion de equipo y mobiliario del Sec Téc de Gén y Acc a la Just</t>
  </si>
  <si>
    <t>&lt;p&gt;​0707&amp;#160;SECRETARIA TECNICA DE GENERO Y ACCESO A LA JUSTICIA&lt;br/&gt;&lt;/p&gt;</t>
  </si>
  <si>
    <t>22/07/2019</t>
  </si>
  <si>
    <t>10/11/2023</t>
  </si>
  <si>
    <t>1.039,81d</t>
  </si>
  <si>
    <t>2 - Abordaje Integral a la Criminalidad</t>
  </si>
  <si>
    <t>&lt;p&gt;​Que al finalizar el 2024, se haya desarrollado e implementado un modelo de gestión (diagnóstico, diseño, implementación, seguimiento y evaluación) para el abordaje de los casos penales de corrupción.&lt;/p&gt;</t>
  </si>
  <si>
    <t>929 Ministerio Público</t>
  </si>
  <si>
    <t>0033 FISCALIA GENERAL</t>
  </si>
  <si>
    <t>Carlo Díaz Sánchez</t>
  </si>
  <si>
    <t>Miguel Ramírez López</t>
  </si>
  <si>
    <t>Carlos Meléndez Sequeira</t>
  </si>
  <si>
    <t>Andrea Bermúdez Castillo</t>
  </si>
  <si>
    <t>Hulda Chinchilla Rizo</t>
  </si>
  <si>
    <t>56%</t>
  </si>
  <si>
    <t>734d</t>
  </si>
  <si>
    <t>&lt;p&gt;​Que al finalizar el 2024, se haya desarrollado e implementado un modelo de gestión (diagnóstico, diseño, implementación, seguimiento y evaluación) en el abordaje de los casos penales de crimen organizado.​&lt;br/&gt;&lt;/p&gt;</t>
  </si>
  <si>
    <t>Javier Valerio Vásquez</t>
  </si>
  <si>
    <t>Juan Carlos Carrillo Mora</t>
  </si>
  <si>
    <t>Rodrigo Villegas Arias</t>
  </si>
  <si>
    <t>12/06/2023</t>
  </si>
  <si>
    <t>1.214,81d</t>
  </si>
  <si>
    <t>&lt;p&gt;​Que al finalizar el 2024, se haya desarrollado e implementado un modelo de gestión (diagnóstico, diseño, implementación, seguimiento y evaluación) para el abordaje de los casos penales vinculados a poblaciones vulnerables.&lt;/p&gt;</t>
  </si>
  <si>
    <t>Karen Valverde Chaves</t>
  </si>
  <si>
    <t>Debby Garay Boza</t>
  </si>
  <si>
    <t>Edgar Barquero Ramírez</t>
  </si>
  <si>
    <t>30/08/2024</t>
  </si>
  <si>
    <t>1.241,81d</t>
  </si>
  <si>
    <t>&lt;p&gt;​Que al finalizar el 2024, se haya implementado la estrategia definida para mejorar el abordaje de la criminalidad no convencional, apoyándose en el uso de las tecnologías de la información. &lt;/p&gt;</t>
  </si>
  <si>
    <t>Esteban Aguilar Vargas</t>
  </si>
  <si>
    <t>19/06/2025</t>
  </si>
  <si>
    <t>1.334d</t>
  </si>
  <si>
    <t>&lt;p&gt;​Que al finalizar el 2024, se haya cumplido&amp;#160; la estrategia de capacitación diseñada para el Ministerio Público. &lt;/p&gt;</t>
  </si>
  <si>
    <t>Luis Humberto Villalobos Oviedo</t>
  </si>
  <si>
    <t>1.186d</t>
  </si>
  <si>
    <t>&lt;p&gt;​Que al finalizar el 2024 se haya consolidado el modelo y plan de acción de la Justicia Restaurativa para su implementación a nivel nacional.&lt;/p&gt;</t>
  </si>
  <si>
    <t>Karen Valverde Sánchez</t>
  </si>
  <si>
    <t>Sara Arce Moya</t>
  </si>
  <si>
    <t>&lt;p&gt;​Que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aprobación.&lt;/p&gt;</t>
  </si>
  <si>
    <t>Warner Molina Ruiz</t>
  </si>
  <si>
    <t>Mayra Campos Zúñiga</t>
  </si>
  <si>
    <t>07/01/2022</t>
  </si>
  <si>
    <t>592d</t>
  </si>
  <si>
    <t>Que al finalizar el 2024, se haya establecido e implementado un modelo de supervisión administrativa y técnica de la gestión de las fiscalías, que contribuya a mejorar el servicio público.</t>
  </si>
  <si>
    <t>Juan Carlos Cubillo Miranda</t>
  </si>
  <si>
    <t>Jose Marcos Campos Valverde</t>
  </si>
  <si>
    <t>1.287d</t>
  </si>
  <si>
    <t>&lt;font color="#000000" face="Times New Roman" size="3"&gt;
&lt;/font&gt;&lt;p align="left" style="margin: 0cm 0cm 3pt; text-align: left; line-height: 150%;"&gt;&lt;span lang="ES-MX" style="line-height: 150%; font-size: 11pt; font-weight: normal;"&gt;&lt;font color="#000000" face="Arial"&gt;Que al finalizar el 2024,
se haya incrementado la cantidad de &lt;span style="font-family: arial, sans-serif; font-size: 11pt;"&gt;&lt;font color="#000000"&gt;casos terminados por año,
mediante la implementación de un plan de descongestionamiento y atención de
rezago, no superior a dos años, que permitan resolver y llevar a un nivel aceptable-controlable-mínimo
del rezago en el Ministerio Público.&lt;/font&gt;&lt;/span&gt;&lt;/font&gt;&lt;/span&gt;&lt;/p&gt;</t>
  </si>
  <si>
    <t>Andrina Guillen Acuña</t>
  </si>
  <si>
    <t>360,81d</t>
  </si>
  <si>
    <t>&lt;p&gt;​Que al finalizar el 2024, se haya desarrollado e implementado un modelo de gestión (diagnóstico, diseño, implementación, seguimiento y evaluación) para el abordaje de los casos penales vinculados a poblaciones vulnerables.​&lt;br/&gt;&lt;/p&gt;</t>
  </si>
  <si>
    <t>Rocío de la O Díaz</t>
  </si>
  <si>
    <t>Floribeth Rodríguez Picado</t>
  </si>
  <si>
    <t>04/12/2020</t>
  </si>
  <si>
    <t>04/05/2022</t>
  </si>
  <si>
    <t>250d</t>
  </si>
  <si>
    <t>Mayra Campos Zuñiga</t>
  </si>
  <si>
    <t>Tatiana Chaves Lavagni</t>
  </si>
  <si>
    <t>0717-MP-P12</t>
  </si>
  <si>
    <t>Fortalecer el Proceso de Reclutamiento y Selección para Fiscales del Ministerio Público</t>
  </si>
  <si>
    <t>10/06/2025</t>
  </si>
  <si>
    <t>1.092d</t>
  </si>
  <si>
    <t>Emilia Navas Aparicio</t>
  </si>
  <si>
    <t>Mayela Pérez Delgado / Evelin Chavarria Brenes</t>
  </si>
  <si>
    <t>0717-MP-P13</t>
  </si>
  <si>
    <t>Acondicionamiento Eléctrico del Edificio de la Defensa Civil de la Victima de San José</t>
  </si>
  <si>
    <t>&lt;p&gt;​Que al finalizar el 2024, anualmente se haya ejecutado al menor un 94,5% del presupuesto asignado.&lt;br/&gt;&lt;/p&gt;</t>
  </si>
  <si>
    <t>0518 OFICINA DE DEFENSA CIVIL DE LA VICTIMA</t>
  </si>
  <si>
    <t>Warner Molina Ruíz</t>
  </si>
  <si>
    <t>Ana Daysi Quirós Barrantes</t>
  </si>
  <si>
    <t>Rándall Sancho Hernández</t>
  </si>
  <si>
    <t>0717-MP-P14</t>
  </si>
  <si>
    <t>Adquisición yo renovación de equipo y mobiliario Ministerio Público</t>
  </si>
  <si>
    <t>19/12/2024</t>
  </si>
  <si>
    <t>742,81d</t>
  </si>
  <si>
    <t>0717 ADMINISTRACION DEL MINISTERIO PUBLICO</t>
  </si>
  <si>
    <t>David Brown Sharpe</t>
  </si>
  <si>
    <t>0717-MP-P15</t>
  </si>
  <si>
    <t>Instalacion de camaras en Defensa Civil de la Victima</t>
  </si>
  <si>
    <t>&lt;p&gt;Que al finalizar el 2024, anualmente se haya ejecutado al menos un 94,5% del presupuesto asignado.&lt;br/&gt;&lt;/p&gt;</t>
  </si>
  <si>
    <t>119,81d</t>
  </si>
  <si>
    <t>&lt;p&gt;Que al finalizar el 2024, se haya revisado, redefinido o implementado la política de persecución penal con base en los fenómenos criminales de mayor incidencia en el país, de interés para Fiscalía General.&lt;br/&gt;&lt;br/&gt;&lt;/p&gt;</t>
  </si>
  <si>
    <t>0716 UNIDAD DE CAPACITACION Y SUPERVISION (MINISTERIO PUBLICO)</t>
  </si>
  <si>
    <t>Edgar Barquero Ramírez, Natalia Hidalgo Porras</t>
  </si>
  <si>
    <t>31/10/2022</t>
  </si>
  <si>
    <t>&lt;p&gt;​0716 UNIDAD DE CAPACITACION Y SUPERVISION (MINISTERIO PUBLICO)&lt;br/&gt;&lt;/p&gt;</t>
  </si>
  <si>
    <t>Mayra Campos Zúñiga / David Brown Sharpe</t>
  </si>
  <si>
    <t>Clarita Picado Pomart</t>
  </si>
  <si>
    <t>Silvia Matamoros Jiménez</t>
  </si>
  <si>
    <t>62%</t>
  </si>
  <si>
    <t>08/05/2020</t>
  </si>
  <si>
    <t>12/11/2024</t>
  </si>
  <si>
    <t>26/04/2023</t>
  </si>
  <si>
    <t>1.104d</t>
  </si>
  <si>
    <t>&lt;p&gt;​Que al finalizar el 2024, se haya presentado la Reforma a la Ley 8720: Ley de protección de Víctimas y Testigos y demás Sujetos Intervinientes en el Proceso Penal, reformas y adición al Código Procesal Penal y Código Penal.&lt;/p&gt;</t>
  </si>
  <si>
    <t>950 Servicio de Atención y Protección de Víctimas y Testigos</t>
  </si>
  <si>
    <t>0718 OFICINA DE ATENCION A LA VICTIMA DE DELITOS</t>
  </si>
  <si>
    <t>José Ángel Peñaranda Chaverri</t>
  </si>
  <si>
    <t>Alexa Gómez Herrera</t>
  </si>
  <si>
    <t>16/05/2025</t>
  </si>
  <si>
    <t>1.316,81d</t>
  </si>
  <si>
    <t>&lt;p&gt;​Que al finalizar el 2024, se haya entregado ante el órgano aprobador, la propuesta del reglamento de la Ley 8720: Ley de protección de víctimas, testigos y demás sujetos intervinientes en el proceso penal, reformas y adición al Código Procesal Penal y al Código Penal.&lt;/p&gt;</t>
  </si>
  <si>
    <t>Alexa Natalia Gómez Herrera</t>
  </si>
  <si>
    <t>03/06/2020</t>
  </si>
  <si>
    <t>606,81d</t>
  </si>
  <si>
    <t>&lt;p&gt;​Que al finalizar el 2024, se haya estandarizado y optimizado al&lt;br/&gt;menos el 80% de los procedimientos de Oficina de Atención a&lt;br/&gt;la Víctima de Delitos y la Unidad de Protección de Víctimas y Testigos, incorporando las diversas condiciones y necesidades de las oficinas centrales y regionales, así como la moderna gestión y&lt;br/&gt;nuevas tecnologías.&lt;br/&gt;&lt;/p&gt;</t>
  </si>
  <si>
    <t>&lt;p&gt;​&lt;span lang="ES-TRAD" style="font-size: 10pt; font-family: arial, sans-serif;"&gt;Que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Testigos.&lt;/span&gt;​&lt;br/&gt;&lt;/p&gt;</t>
  </si>
  <si>
    <t>0718-OAPVT-P05</t>
  </si>
  <si>
    <t>Adquisicion y o renovacion de equipo y mobiliario del Servicio de Atencion y Proteccion a Victimas de Delitos</t>
  </si>
  <si>
    <t>0718-OAPVT-P06</t>
  </si>
  <si>
    <t>Proyecto de Eficiencia en la Ejecución de Compras y trámites Administrativos de la OAPVD, derivados de la Ley 9986</t>
  </si>
  <si>
    <t>168d</t>
  </si>
  <si>
    <t>&lt;p&gt;​&lt;span&gt;Que al finalizar el 2024, se haya implementado en las oficinas de los servicios de atención y protección de víctimas y testigos, un sistema que permita una efectiva gestión técnica y administrativa, que agilicen y faciliten los procesos y procedimientos, con el fin de mejorar el servicio público que se brinda.&lt;/span&gt;&lt;br/&gt;&lt;/p&gt;</t>
  </si>
  <si>
    <t>&lt;p&gt;&lt;span style="font-size: 12pt; line-height: 104%; font-family: arial, sans-serif; color: black;"&gt;0718 OFICINA DE ATENCION A LA VICTIMA DE DELITOS&lt;/span&gt;&lt;br/&gt;&lt;/p&gt;</t>
  </si>
  <si>
    <t>Helen Ballestero Muñoz</t>
  </si>
  <si>
    <t>&lt;p&gt;​&lt;/p&gt;&lt;table cellspacing="0" width="100%" class="ms-rteTable-default"&gt;&lt;tbody&gt;&lt;tr&gt;&lt;td class="ms-rteTable-default" style="width: 100%;"&gt;&lt;em&gt;Gestionar el proceso de toma de decisiones conforme al contenido del &lt;/em&gt;&lt;em&gt;plan estratégico con el fin de administrar los recursos presupuestarios en función de las prioridades institucionales​&lt;/em&gt;&lt;/td&gt;&lt;/tr&gt;&lt;/tbody&gt;&lt;/table&gt;&lt;p&gt;&lt;br/&gt;&lt;/p&gt;</t>
  </si>
  <si>
    <t>0914 OFICINA DE CONTROL INTERNO</t>
  </si>
  <si>
    <t>Hugo Hernández Alfaro</t>
  </si>
  <si>
    <t>Juan Carlos Brenes Azofeifa</t>
  </si>
  <si>
    <t>08/07/2020</t>
  </si>
  <si>
    <t>456,81d</t>
  </si>
  <si>
    <t>Que al finalizar el 2024, se haya implementado el Modelo de Gestión para laPlanificación Estratégica, que integre el modelo de innovación, el portafoliode proyectos estratégicos, los planes anuales operativos y el presupuesto.</t>
  </si>
  <si>
    <t>​0914 OFICINA DE CONTROL INTERNO</t>
  </si>
  <si>
    <t>Comité de Planeación Estratégica/Consejo Superior</t>
  </si>
  <si>
    <t>Nacira Valverde Bermúdez / Hugo Hernández Alfaro</t>
  </si>
  <si>
    <t>Allan Pow Hing Cordero / Juan Carlos Brenes Azofeifa</t>
  </si>
  <si>
    <t>Miguel Mc Calla Vaz/ Hermes Zamora Atencio</t>
  </si>
  <si>
    <t>Miguel Mc Calla Vaz</t>
  </si>
  <si>
    <t>0914-OCI-P03</t>
  </si>
  <si>
    <t>Adquisicion y o renovacion de equipo y mobiliario del Oficina de Control Interno</t>
  </si>
  <si>
    <t>499,81d</t>
  </si>
  <si>
    <t>&lt;p&gt;​0914&amp;#160;OFICINA DE CONTROL INTERNO&lt;br/&gt;&lt;/p&gt;</t>
  </si>
  <si>
    <t>15/04/2021</t>
  </si>
  <si>
    <t>912,81d</t>
  </si>
  <si>
    <t>3 - Medidas Alternas</t>
  </si>
  <si>
    <t>&lt;p&gt;
&lt;font style="font-size: 18pt;"&gt;&lt;font color="#000000"&gt;&lt;font face="Times New Roman, serif"&gt;&lt;font style="font-size: 12pt;"&gt;Que
al finalizar el 2024, se haya diseñado, validado, &lt;/font&gt;&lt;/font&gt;&lt;/font&gt;&lt;font color="#000000"&gt;&lt;font face="Times New Roman, serif"&gt;&lt;font style="font-size: 12pt;"&gt;y
&lt;/font&gt;&lt;/font&gt;&lt;/font&gt;&lt;font color="#000000"&gt;&lt;font face="Times New Roman, serif"&gt;&lt;font style="font-size: 12pt;"&gt;aprobado
la “&lt;/font&gt;&lt;/font&gt;&lt;/font&gt;&lt;font color="#000000"&gt;&lt;font face="Times New Roman, serif"&gt;&lt;font style="font-size: 12pt;"&gt;&lt;span lang="es-CR"&gt;Política
Institucional Integral de los diferentes Mecanismos de Resolución de
Conflictos” a nivel nacional, la cual será ejecutada a través del
Centro de Conciliación y sus sedes.&lt;/span&gt;&lt;/font&gt;&lt;/font&gt;&lt;/font&gt;&lt;/font&gt;&lt;/p&gt;</t>
  </si>
  <si>
    <t>0963 CENTRO DE CONCILIACION DEL PODER JUDICIAL</t>
  </si>
  <si>
    <t>Comisión Resolución alterna de Conflictos</t>
  </si>
  <si>
    <t>Gerardo Ruben Alfaro Vargas</t>
  </si>
  <si>
    <t>Jairo Duarte Acuña</t>
  </si>
  <si>
    <t>Wendy Marcela Fernández Solorzano</t>
  </si>
  <si>
    <t>0963-CC-P02</t>
  </si>
  <si>
    <t>Adquisicion y o renovacion de equipo y mobiliario del Centro de Conciliación</t>
  </si>
  <si>
    <t>&lt;p&gt;​0963&amp;#160;CENTRO DE CONCILIACION DEL PODER JUDICIAL&lt;br/&gt;&lt;/p&gt;</t>
  </si>
  <si>
    <t>20/01/2020</t>
  </si>
  <si>
    <t>597,94d</t>
  </si>
  <si>
    <t>Que al finalizar el 2024, se haya implementado el plan definido de la política axiológica.</t>
  </si>
  <si>
    <t>Secretaría Técnica de Ética y Valores</t>
  </si>
  <si>
    <t>0981 SECRETARIA TECNICA DE ETICA Y VALORES</t>
  </si>
  <si>
    <t>Juan Carlos Sebiani Serrano</t>
  </si>
  <si>
    <t>Rafael León Hernández</t>
  </si>
  <si>
    <t>0981-STEV-P02</t>
  </si>
  <si>
    <t>Adquisición y o renovación de equipo y mobiliario Secretaria de Ética y Valores</t>
  </si>
  <si>
    <t>Que al finalizar el 2024, anualmente se haya ejecutado al menos&lt;br/&gt;un 94,5% del presupuesto asignado.&lt;p&gt;&lt;br/&gt;&lt;/p&gt;</t>
  </si>
  <si>
    <t>1101-CJIC-P01</t>
  </si>
  <si>
    <t>Adquisición y o renovación de equipo y mobiliario Centro Judicial de Intervención de las Comunicaciones</t>
  </si>
  <si>
    <t>Centro Judicial de Intervención de las Comunicaciones (CJIC)</t>
  </si>
  <si>
    <t>&lt;p&gt;1101 CENTRO JUDICIAL DE INTERVENCION DE LAS COMUNICACIONES (CJIC)&lt;/p&gt;</t>
  </si>
  <si>
    <t>1135-CEGECA-P01</t>
  </si>
  <si>
    <t>Adquisición y o renovación de equipo y mobiliario Centro de Gestión de la Calidad</t>
  </si>
  <si>
    <t>Centro de Gestión de la Calidad</t>
  </si>
  <si>
    <t>1135 CENTRO GESTION DE LA CALIDAD</t>
  </si>
  <si>
    <t>Andrés Méndez Bonilla</t>
  </si>
  <si>
    <t>Priscilla Dotti Carvajal</t>
  </si>
  <si>
    <t>718,81d</t>
  </si>
  <si>
    <t>&lt;p&gt;​Que al finalizar el 2024, se hayan implementado un plan de trabajo para la adquisición de los bienes, muebles e inmuebles, así como los insumos, suministros, herramientas, laboratorios yequipos analítico-instrumental, entre otros, para el Organismo de Investigación Judicial.&lt;/p&gt;</t>
  </si>
  <si>
    <t>0937 SECCION DE TRANSPORTES DEL OIJ</t>
  </si>
  <si>
    <t>Walter Espinoza Espinoza</t>
  </si>
  <si>
    <t>Flavio Quesada Sánchez</t>
  </si>
  <si>
    <t>Armando Matarrita Madrigal</t>
  </si>
  <si>
    <t>Cristian Arce Ruiz</t>
  </si>
  <si>
    <t>97%</t>
  </si>
  <si>
    <t>02/02/2017</t>
  </si>
  <si>
    <t>1.574,81d</t>
  </si>
  <si>
    <t>&lt;p&gt;​Que al finalizar el 2024, se hayan implementado un plan de trabajo para la adquisición de los bienes, muebles e inmuebles, así como los insumos, suministros, herramientas, laboratorios y equipos analítico instrumental, entre otros, para el Organismo de Investigación Judicial.&lt;/p&gt;</t>
  </si>
  <si>
    <t>0078 DEPARTAMENTO DE MEDICINA LEGAL</t>
  </si>
  <si>
    <t>Randall Zuñiga López</t>
  </si>
  <si>
    <t>Dr. Franz Vega Zúñiga</t>
  </si>
  <si>
    <t>Dr. Jorge Aguilar Pérez</t>
  </si>
  <si>
    <t>Emily Solano González</t>
  </si>
  <si>
    <t>15/05/2017</t>
  </si>
  <si>
    <t>1.426,81d</t>
  </si>
  <si>
    <t>Que al finalizar el 2024, se hayan implementado un plan de trabajo para la adquisición de los bienes, muebles e inmuebles, así como los insumos, suministros, herramientas, laboratorios y equipos analítico instrumental, entre otros, para el Organismo de Investigación Judicial.</t>
  </si>
  <si>
    <t>Msc. Walter Espinoza Espinoza</t>
  </si>
  <si>
    <t>Michael Soto Rojas.</t>
  </si>
  <si>
    <t>Oscar Acosta Alfaro</t>
  </si>
  <si>
    <t>Ingrid Iong Ureña</t>
  </si>
  <si>
    <t>Pablo Antonio Zúñiga Rodríguez</t>
  </si>
  <si>
    <t>21/05/2018</t>
  </si>
  <si>
    <t>03/12/2024</t>
  </si>
  <si>
    <t>06/01/2022</t>
  </si>
  <si>
    <t>1.334,13d</t>
  </si>
  <si>
    <t>Que al finalizar el 2024, se haya definido e implementado un modelo nacional e integral de traslado y custodia de personas detenidas, que optimice el uso de los recursos mediante la&amp;#160; implementación de procesos eficientes y un sistema logístico de información automatizado y centralizado.​</t>
  </si>
  <si>
    <t>0957 UNIDAD TECNOLOGICA INFORMATICA</t>
  </si>
  <si>
    <t>Randall Zúñiga López</t>
  </si>
  <si>
    <t>Elpidio Calderón Chaves</t>
  </si>
  <si>
    <t>Róger Martínez Ruiz</t>
  </si>
  <si>
    <t>22/01/2025</t>
  </si>
  <si>
    <t>1.336d</t>
  </si>
  <si>
    <t>&lt;p&gt;​​Que al finalizar el 2024, se haya establecido e implementado un modelo que permita relacionar la carga de trabajo (incluir aspectos cuantitativos y cualitativos) y la cantidad de recursos (humanos y materiales) necesarios para obtener una efectiva gestión administrativa y operativa.​&lt;br/&gt;&lt;/p&gt;</t>
  </si>
  <si>
    <t>Michael Soto Rojas</t>
  </si>
  <si>
    <t>Omar Brenes Campos</t>
  </si>
  <si>
    <t>Corina Fernández Ulloa / Andrés Muñoz Miranda</t>
  </si>
  <si>
    <t>84%</t>
  </si>
  <si>
    <t>18/12/2017</t>
  </si>
  <si>
    <t>28/02/2024</t>
  </si>
  <si>
    <t>2.263,25d</t>
  </si>
  <si>
    <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t>
  </si>
  <si>
    <t>0913 UNIDAD CANINA</t>
  </si>
  <si>
    <t>Alejandro Castillo Cerdas</t>
  </si>
  <si>
    <t>Licda. Tatiana López Morales</t>
  </si>
  <si>
    <t>04/01/2019</t>
  </si>
  <si>
    <t>31/12/2021</t>
  </si>
  <si>
    <t>14/01/2022</t>
  </si>
  <si>
    <t>765,19d</t>
  </si>
  <si>
    <t>&lt;p&gt;​Que al finalizar el 2024, se haya ejecutado la estratégia definida que permita contar con sistemas de información innovadores.&lt;/p&gt;</t>
  </si>
  <si>
    <t>Elpidio Calderon Chaves</t>
  </si>
  <si>
    <t>María Nazareth Vásquez Chavarría</t>
  </si>
  <si>
    <t>Andrey Gerardo Alpízar Rojas</t>
  </si>
  <si>
    <t>Alexander Carvajal Alfaro</t>
  </si>
  <si>
    <t>Maria Nazareth Vasquez Chavarria</t>
  </si>
  <si>
    <t>652d</t>
  </si>
  <si>
    <t>Jimmy Araya Jiménez</t>
  </si>
  <si>
    <t>87%</t>
  </si>
  <si>
    <t>1.459,81d</t>
  </si>
  <si>
    <t>&lt;p&gt;​Que al finalizar el 2024, se hayan implementado los planes establecidos para lograr la captación de recursos internacionales, así como capacitaciones a través de instituciones y gobiernos colaboradores.&lt;/p&gt;</t>
  </si>
  <si>
    <t>0038 DIRECCION GENERAL</t>
  </si>
  <si>
    <t>José Pablo Esquivel Segura</t>
  </si>
  <si>
    <t>María Isabel Suárez Aguirre</t>
  </si>
  <si>
    <t>06/05/2019</t>
  </si>
  <si>
    <t>30/12/2021</t>
  </si>
  <si>
    <t>676,33d</t>
  </si>
  <si>
    <t>&lt;p&gt;​Que al finalizar 2024, se haya ejecutado la estratégia definida que permita contar con sistemas de información innovadores.&lt;/p&gt;</t>
  </si>
  <si>
    <t>09/09/2019</t>
  </si>
  <si>
    <t>600d</t>
  </si>
  <si>
    <t>&lt;p&gt;​Que al finalizar el 2024 se haya implementado los mecanismos definidos para mejorar los procesos de control sobre el tema de corrupción, tráfico de influencias y conflictos de intereses.&lt;/p&gt;</t>
  </si>
  <si>
    <t>0056 SECCION DE ANTICORRUPCION DELITOS ECONOMICOS Y FINANCIEROS</t>
  </si>
  <si>
    <t>Corte Plena / Consejo Superior</t>
  </si>
  <si>
    <t>Diego Chavarría García</t>
  </si>
  <si>
    <t>Armando Jiménez Vargas / Humberto Siles Vargas</t>
  </si>
  <si>
    <t>1167 ADMINISTRACION DEL ORGANISMO DE INVESTIGACION JUDICIAL</t>
  </si>
  <si>
    <t>1.102d</t>
  </si>
  <si>
    <t>Que al finalizar el 2024, se hayan implementado un plan de trabajo para la adquisición de los bienes, muebles e inmuebles, así como los insumos, suministros, herramientas, laboratorios y equipos analítico-instrumental, entre otros, para el Organismo de Investigación Judicial.</t>
  </si>
  <si>
    <t>Pedro Arce González</t>
  </si>
  <si>
    <t>Eduardo Mora López</t>
  </si>
  <si>
    <t>1167-OIJ-P16</t>
  </si>
  <si>
    <t>Implementación de nuevas metodologías y desarrollo del sistema de gestión de calidad, para el mejoramiento de los servicios forenses</t>
  </si>
  <si>
    <t>24/01/2024</t>
  </si>
  <si>
    <t>27/04/2023</t>
  </si>
  <si>
    <t>1.041,13d</t>
  </si>
  <si>
    <t>&lt;p&gt;​Que al finalizar el 2024, se haya estandarizado, sistematizado y automatizado al menos 3 procesos manuales identificados del Organismo de Investigación Judicial.&lt;/p&gt;</t>
  </si>
  <si>
    <t>0083 DEPARTAMENTO DE LABORATORIO DE CIENCIAS FORENSES</t>
  </si>
  <si>
    <t>Mauricio Chacón Hernández</t>
  </si>
  <si>
    <t>John Vargas Fonseca</t>
  </si>
  <si>
    <t>Carolina Rojas Alfaro</t>
  </si>
  <si>
    <t>25/10/2019</t>
  </si>
  <si>
    <t>28/02/2025</t>
  </si>
  <si>
    <t>1.390d</t>
  </si>
  <si>
    <t>&lt;p&gt;​Que al finalizar el 2024, haya logrado la certificación en los sistemas de gestión de calidad correspondientes, en al menos 5 de las oficinas definidas como prioritarias por la Dirección del Organismo de Investigación Judicial.&lt;/p&gt;</t>
  </si>
  <si>
    <t>0047 DEPARTAMENTO DE INVESTIGACIONES CRIMINALES</t>
  </si>
  <si>
    <t>Manuel Ernesto Durán Castro</t>
  </si>
  <si>
    <t>Roy Barrantes Jiménez</t>
  </si>
  <si>
    <t>37%</t>
  </si>
  <si>
    <t>24/12/2026</t>
  </si>
  <si>
    <t>1.914,81d</t>
  </si>
  <si>
    <t>Que al finalizar el 2024, haya logrado la certificación en los sistemas de gestión de calidad correspondientes, en al menos 5 de las oficinas definidas como prioritarias por la Dirección del Organismo de Investigación Judicial.</t>
  </si>
  <si>
    <t>Rodolfo Arce Hernández</t>
  </si>
  <si>
    <t>Renán Leiva Vázquez</t>
  </si>
  <si>
    <t>&lt;p&gt;​Que al finalizar el
2024, se hayan implementado al menos 3 mecanismos de reclutamiento y selección
que permitan contar oportunamente con la cantidad de oferentes a nivel
regional: Administración OIJ&amp;#160;&amp;#160;​&lt;br/&gt;&lt;/p&gt;</t>
  </si>
  <si>
    <t>Kembly Jiménez Castro</t>
  </si>
  <si>
    <t>31/12/2019</t>
  </si>
  <si>
    <t>04/02/2020</t>
  </si>
  <si>
    <t>239d</t>
  </si>
  <si>
    <t>&lt;p&gt;​&lt;span class="TextRun SCXW77276441 BCX1" lang="ES-MX" data-contrast="auto" style="font: 11pt / 19.42px arial, arial_embeddedfont, arial_msfontservice, sans-serif; margin: 0px; padding: 0px; text-align: justify; color: #000000; text-transform: none; text-indent: 0px; letter-spacing: normal; text-decoration: none; word-spacing: 0px; white-space: normal; orphans: 2;"&gt;&lt;span class="NormalTextRun SCXW77276441 BCX1" data-ccp-parastyle="Body Text 2" style="margin: 0px; padding: 0px; background-color: inherit;"&gt;Que al finalizar el 2024,&lt;/span&gt;&lt;/span&gt;&lt;span class="TextRun SCXW77276441 BCX1" lang="ES-MX" data-contrast="auto" style="font: 11pt / 19.42px arial, arial_embeddedfont, arial_msfontservice, sans-serif; margin: 0px; padding: 0px; text-align: justify; color: #000000; text-transform: none; text-indent: 0px; letter-spacing: normal; text-decoration: none; word-spacing: 0px; white-space: normal; orphans: 2;"&gt;&lt;span class="NormalTextRun SCXW77276441 BCX1" data-ccp-parastyle="Body Text 2" style="margin: 0px; padding: 0px; background-color: inherit;"&gt; se&lt;/span&gt;&lt;/span&gt;&lt;span class="TextRun SCXW77276441 BCX1" lang="ES-MX" data-contrast="auto" style="font: 11pt / 19.42px arial, arial_embeddedfont, arial_msfontservice, sans-serif; margin: 0px; padding: 0px; text-align: justify; color: #000000; text-transform: none; text-indent: 0px; letter-spacing: normal; text-decoration: none; word-spacing: 0px; white-space: normal; orphans: 2;"&gt;&lt;span class="NormalTextRun SCXW77276441 BCX1" data-ccp-parastyle="Body Text 2" style="margin: 0px; padding: 0px; background-color: inherit;"&gt; haya&lt;/span&gt;&lt;/span&gt;&lt;span class="TextRun SCXW77276441 BCX1" lang="ES-MX" data-contrast="auto" style="font: 11pt / 19.42px arial, arial_embeddedfont, arial_msfontservice, sans-serif; margin: 0px; padding: 0px; text-align: justify; color: #000000; text-transform: none; text-indent: 0px; letter-spacing: normal; text-decoration: none; word-spacing: 0px; white-space: normal; orphans: 2;"&gt;&lt;span class="NormalTextRun SCXW77276441 BCX1" data-ccp-parastyle="Body Text 2" style="margin: 0px; padding: 0px; background-color: inherit;"&gt; estandarizado, sistematizado y automatizado al menos 3 procesos manuales identificados del Organismo de Investigación Judicial&lt;/span&gt;&lt;/span&gt;&lt;span class="TextRun SCXW77276441 BCX1" lang="ES-MX" data-contrast="auto" style="font: 11pt / 19.42px arial, arial_embeddedfont, arial_msfontservice, sans-serif; margin: 0px; padding: 0px; text-align: justify; color: #000000; text-transform: none; text-indent: 0px; letter-spacing: normal; text-decoration: none; word-spacing: 0px; white-space: normal; orphans: 2;"&gt;&lt;span class="NormalTextRun SCXW77276441 BCX1" data-ccp-parastyle="Body Text 2" style="margin: 0px; padding: 0px; background-color: inherit;"&gt;.&lt;/span&gt;&lt;/span&gt;​&lt;br/&gt;&lt;/p&gt;</t>
  </si>
  <si>
    <t>23/10/2019</t>
  </si>
  <si>
    <t>24/10/2019</t>
  </si>
  <si>
    <t>11/08/2022</t>
  </si>
  <si>
    <t>03/08/2022</t>
  </si>
  <si>
    <t>416d</t>
  </si>
  <si>
    <t>&lt;p&gt;&lt;span class="ms-rteThemeFontFace-1 ms-rteFontSize-1"&gt;​&lt;/span&gt;&lt;span class="ms-rteThemeFontFace-1 ms-rteFontSize-1" style="color: black;"&gt;Que al finalizar el 2024, se haya ejecutado la estrategia definida que
permita contar con sistemas de información innovadores.&lt;/span&gt;​&lt;br/&gt;&lt;/p&gt;</t>
  </si>
  <si>
    <t>1132 PLATAFORMA DE INFORMACION POLICIAL</t>
  </si>
  <si>
    <t>Luis Antonio Mata Carpio</t>
  </si>
  <si>
    <t>642d</t>
  </si>
  <si>
    <t>&lt;p&gt;&lt;span style="font-size: 10.5pt; font-family: arial, sans-serif;"&gt;Que al finalizar
el 2024, se haya estandarizado, sistematizado y automatizado al menos 3
procesos manuales identificados del Organismo de Investigación Judicial.&lt;/span&gt;​&lt;br/&gt;&lt;/p&gt;</t>
  </si>
  <si>
    <t>Kattia Saborío Chaverri / Patricia Fallas Meléndez</t>
  </si>
  <si>
    <t>29/06/2029</t>
  </si>
  <si>
    <t>2.172d</t>
  </si>
  <si>
    <t>&lt;div&gt;&lt;/div&gt;&lt;p&gt;&lt;span class="ms-rteThemeForeColor-2-0" style="white-space: pre; cursor: text; transform-origin: 0px 0px; background-color: #faf9f8; left: 189.677px; top: 101.758px; font-family: sans-serif; padding: 0px; font-size: 10pt;"&gt;Que  al  finalizar  el  2024,  se  haya  ejecutado  la  estrategia&lt;/span&gt;&lt;span class="ms-rteThemeForeColor-2-0" style="white-space: pre; cursor: text; transform-origin: 0px 0px; background-color: #faf9f8; left: 199.627px; top: 111.431px; font-family: sans-serif; padding: 0px; font-size: 10pt;"&gt;definida  que  permita  contar  con  sistemas  de  informa&lt;/span&gt;&lt;span class="ms-rteThemeForeColor-2-0" style="white-space: pre; cursor: text; transform-origin: 0px 0px; background-color: #faf9f8; left: 404.688px; top: 111.431px; font-family: sans-serif; padding: 0px; font-size: 10pt;"&gt;ción &lt;/span&gt;&lt;span class="ms-rteThemeForeColor-2-0" style="white-space: pre; cursor: text; transform-origin: 0px 0px; background-color: #faf9f8; left: 199.627px; top: 121.104px; font-family: sans-serif; padding: 0px; font-size: 10pt;"&gt;innovadores. &lt;/span&gt;&lt;br/&gt;&lt;/p&gt;</t>
  </si>
  <si>
    <t>Juan José Quesada Sánchez</t>
  </si>
  <si>
    <t>1167-OIJ-P25</t>
  </si>
  <si>
    <t>Plan para el abordaje de la problemática en la atención de aperturas de indicios digitales y tramitación de casos de la Sección Especializada Contra el Cibercrimen</t>
  </si>
  <si>
    <t>12/01/2024</t>
  </si>
  <si>
    <t>13/03/2023</t>
  </si>
  <si>
    <t>0682 SECCION ESPECIALIZADA CONTRA EL CIBERCRIMEN</t>
  </si>
  <si>
    <t>Erick Lewis Hernández / Margoth Solano Ávila</t>
  </si>
  <si>
    <t>1167-OIJ-P26</t>
  </si>
  <si>
    <t>Mejoramiento de la capacidad de repuesta y antigüedad del pendiente del área de residuos de disparo de la Sección de Pericias Físicas</t>
  </si>
  <si>
    <t>31/01/2022</t>
  </si>
  <si>
    <t>240d</t>
  </si>
  <si>
    <t>Kattia Saborío Chaverri</t>
  </si>
  <si>
    <t>Gina Bagnarello Madrigal</t>
  </si>
  <si>
    <t>1167-OIJ-P27</t>
  </si>
  <si>
    <t>Optimización de la tramitología en los procesos de gestión humana</t>
  </si>
  <si>
    <t>Mauricio Fonseca Umaña</t>
  </si>
  <si>
    <t>1167-OIJ-P28</t>
  </si>
  <si>
    <t>Mejoramiento de la eficiencia de la plataforma administrativa de las Sedes Regionales del Organismo de Investigación Judicial 2021</t>
  </si>
  <si>
    <t>753d</t>
  </si>
  <si>
    <t>Ándres Muñoz Miranda</t>
  </si>
  <si>
    <t>1167-OIJ-P29</t>
  </si>
  <si>
    <t>Plan de actualización de la base de datos del Archivo Criminal sistemas ECU – AFIS</t>
  </si>
  <si>
    <t>0044 ARCHIVO CRIMINAL0</t>
  </si>
  <si>
    <t>Deykell Graham Gordon</t>
  </si>
  <si>
    <t>Kattia Valverde Madrigal / Arsenio Mora Barboza</t>
  </si>
  <si>
    <t>1167-OIJ-P30</t>
  </si>
  <si>
    <t>Plan de trabajo para el traslado de Personas Fallecidas</t>
  </si>
  <si>
    <t>15/07/2020</t>
  </si>
  <si>
    <t>31/12/2023</t>
  </si>
  <si>
    <t>834,94d</t>
  </si>
  <si>
    <t>&lt;p&gt;​&lt;strong&gt;&lt;span lang="ES-TRAD" style="font-size: 10pt; font-family: arial, sans-serif;"&gt;Que sea realizada
en el menor tiempo posible las autopsias de las personas fallecidas en la zona
de San Carlos y alrededores con el fin de no victimizar a los dolientes,
quienes están pasando por un proceso de duelo&lt;/span&gt;&lt;/strong&gt;​&lt;br/&gt;&lt;/p&gt;</t>
  </si>
  <si>
    <t>0065 DELEGACION REGIONAL DE SAN CARLOS</t>
  </si>
  <si>
    <t>Vladimir Martín Muñoz Hernández</t>
  </si>
  <si>
    <t>Franz Vega Zúñiga</t>
  </si>
  <si>
    <t>27/09/2021</t>
  </si>
  <si>
    <t>494,81d</t>
  </si>
  <si>
    <t>&lt;p&gt;​&lt;span style="font-size: 10pt; line-height: 104%; font-family: arial, sans-serif; color: black;"&gt;Que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para uso de bicicletas.&lt;/span&gt;​&lt;br/&gt;&lt;/p&gt;</t>
  </si>
  <si>
    <t>Eugenia Fernández Mora</t>
  </si>
  <si>
    <t>12/12/2024</t>
  </si>
  <si>
    <t>24/09/2021</t>
  </si>
  <si>
    <t>741,81d</t>
  </si>
  <si>
    <t>&lt;p&gt;​&lt;span class="normaltextrun"&gt;&lt;span style="font-size: 12pt; line-height: 104%; font-family: arial, sans-serif; color: black;"&gt;Que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Judicial.&lt;/span&gt;&lt;/span&gt;​&lt;br/&gt;&lt;/p&gt;</t>
  </si>
  <si>
    <t>Diego Chavarria García</t>
  </si>
  <si>
    <t>28/09/2022</t>
  </si>
  <si>
    <t>245,81d</t>
  </si>
  <si>
    <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espacio.&lt;p&gt;&lt;br/&gt;&lt;/p&gt;</t>
  </si>
  <si>
    <t>Walter Espinoza Espinoza,</t>
  </si>
  <si>
    <t>23/09/2022</t>
  </si>
  <si>
    <t>377,81d</t>
  </si>
  <si>
    <t>&lt;p&gt;​Que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espacio.&lt;br/&gt;&lt;/p&gt;</t>
  </si>
  <si>
    <t>34%</t>
  </si>
  <si>
    <t>20/04/2023</t>
  </si>
  <si>
    <t>615d</t>
  </si>
  <si>
    <t>&lt;p&gt;​&lt;span style="font-size: 12pt; line-height: 104%; font-family: arial, sans-serif; color: black;"&gt;Que al finalizar el 2024, se hayan implementado un plan de trabajo para
la adquisición de los bienes, muebles e inmuebles, así como los insumos,
suministros, herramientas, laboratorios y equipos analítico-instrumental, entre
otros, para el Organismo de Investigación Judicial.&lt;/span&gt;&lt;br/&gt;&lt;/p&gt;</t>
  </si>
  <si>
    <t>0062 DELEGACION REGIONAL DE CIUDAD NEILLY</t>
  </si>
  <si>
    <t>Randy Trejos Morales</t>
  </si>
  <si>
    <t>Margarita Rojas Vargas</t>
  </si>
  <si>
    <t>1167-OIJ-P36</t>
  </si>
  <si>
    <t>Proyecto de Ejecución Presupuestaria Eficiente vía SICOP</t>
  </si>
  <si>
    <t>01/02/2022</t>
  </si>
  <si>
    <t>463,81d</t>
  </si>
  <si>
    <t>Que al 31-12-2022 se mantengan los porcentajes de ejecución presupuestaria por encima del 91% de ejecución.&lt;br/&gt;</t>
  </si>
  <si>
    <t>Dirección General OIJ</t>
  </si>
  <si>
    <t>Carolina Castillo Obando</t>
  </si>
  <si>
    <t>1167-OIJ-P37</t>
  </si>
  <si>
    <t>Adquisición yo renovación de equipo sanitario, laboratorio e investigación del Depto de Medicina Legal</t>
  </si>
  <si>
    <t>María Isabel Villegas Núñez</t>
  </si>
  <si>
    <t>1167-OIJ-P38</t>
  </si>
  <si>
    <t>Adquisición y o renovación de equipo sanitario, laboratorio e investigación del Dpto de Ciencias Forense</t>
  </si>
  <si>
    <t>Erika Cortés Hidalgo</t>
  </si>
  <si>
    <t>1167-OIJ-P39</t>
  </si>
  <si>
    <t>Adquisición y o renovación de equipo y mobiliario del OIJ</t>
  </si>
  <si>
    <t>27/12/2024</t>
  </si>
  <si>
    <t>752,81d</t>
  </si>
  <si>
    <t>1167-OIJ-P40</t>
  </si>
  <si>
    <t>Ley de Personerías Jurídicas</t>
  </si>
  <si>
    <t>1167-OIJ-P41</t>
  </si>
  <si>
    <t>Remodelación de aceras y zonas externas al edificio del I Circuito Judicial de la Zona Atlántica</t>
  </si>
  <si>
    <t>Eddy Roda Abarca</t>
  </si>
  <si>
    <t>Lorelin Murillo González</t>
  </si>
  <si>
    <t>36%</t>
  </si>
  <si>
    <t>&lt;p&gt;​Que al finalizar el 2024, se haya estandarizado, sistematizado y automatizado al menos 3 procesos manuales identificados del Organismo de Investigación Judicial.&amp;#160;&lt;br/&gt;&lt;/p&gt;</t>
  </si>
  <si>
    <t>0039 SECRETARIA GENERAL DEL O.I.J.</t>
  </si>
  <si>
    <t>Stephanie Selena Valverde Solano</t>
  </si>
  <si>
    <t>Maikol Badilla Ramírez</t>
  </si>
  <si>
    <t>32%</t>
  </si>
  <si>
    <t>06/06/2022</t>
  </si>
  <si>
    <t>379,19d</t>
  </si>
  <si>
    <t>&lt;p&gt;​Que al finalizar el 2024, se haya implementado las estrategias para manejo de personal, que permitan mantener las competencias físicas y salud óptimas para el desempeño de sus funciones del personal del Organismo de Investigación Judicial.&lt;br/&gt;&lt;/p&gt;</t>
  </si>
  <si>
    <t>Carlos Chaves Sandí</t>
  </si>
  <si>
    <t>Selena Valverde Solano</t>
  </si>
  <si>
    <t>1167-OIJ-P44</t>
  </si>
  <si>
    <t>Enlace de planificación, coordinación logística y ejecución para las capacitaciones de OIJ</t>
  </si>
  <si>
    <t>360d</t>
  </si>
  <si>
    <t>&lt;p&gt;​Que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externas.&lt;br/&gt;&lt;/p&gt;</t>
  </si>
  <si>
    <t>José Abraham Parra Calvo</t>
  </si>
  <si>
    <t>1167-OIJ-P45</t>
  </si>
  <si>
    <t>Implementación, abordaje, evaluación y seguimiento del Sistema de Control Interno en las sedes que conforman el Organismo de Investigación Judicial</t>
  </si>
  <si>
    <t>360,19d</t>
  </si>
  <si>
    <t>&lt;p&gt;​Que al finalizar el 2024, se haya implementado la estrategia de rendición de cuentas definida por el Organismo de Investigación Judicial.&lt;br/&gt;&lt;/p&gt;</t>
  </si>
  <si>
    <t>0953 UNIDAD DE SUPERVISORES</t>
  </si>
  <si>
    <t>Zaida Montero Jiménez</t>
  </si>
  <si>
    <t>1167-OIJ-P46</t>
  </si>
  <si>
    <t>Gestión de calidad de los proyectos estratégicos y de los estudios de sedes policiales de OIJ</t>
  </si>
  <si>
    <t>&lt;p&gt;​Que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externas&lt;br/&gt;&lt;br/&gt;&lt;/p&gt;</t>
  </si>
  <si>
    <t>1167-OIJ-P47</t>
  </si>
  <si>
    <t>Desarrollo e Implementación de una estrategia de proyección institucional del Organismo de Investigación Judicial</t>
  </si>
  <si>
    <t>31%</t>
  </si>
  <si>
    <t>17/01/2024</t>
  </si>
  <si>
    <t>391d</t>
  </si>
  <si>
    <t>&lt;p&gt;​Que al finalizar el 2024, se haya implementado la estrategia de proyección institucional del Organismo de Investigación Judicial.&lt;br/&gt;&lt;/p&gt;</t>
  </si>
  <si>
    <t>O043 FICINA DE INFORMACION Y PRENSA</t>
  </si>
  <si>
    <t>Marco Monge Gómez</t>
  </si>
  <si>
    <t>Soreth Espinoza Caruso</t>
  </si>
  <si>
    <t>1167-OIJ-P48</t>
  </si>
  <si>
    <t>Fortalecimiento de las acciones operativas y administrativas en el Departamento de Investigaciones Criminales</t>
  </si>
  <si>
    <t>30/01/2024</t>
  </si>
  <si>
    <t>&lt;p&gt;​Que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Judicial.&lt;br/&gt;&lt;/p&gt;</t>
  </si>
  <si>
    <t>31/01/2024</t>
  </si>
  <si>
    <t>21/04/2023</t>
  </si>
  <si>
    <t>392d</t>
  </si>
  <si>
    <t>&lt;p&gt;​&lt;span style="font-size: 11pt; line-height: 104%; font-family: arial, sans-serif; color: black;"&gt;Que
al finalizar el 2024, se haya incrementado la cantidad de casos salidos por el
Organismo de Investigación Judicial por año.&lt;/span&gt;&lt;br/&gt;&lt;/p&gt;</t>
  </si>
  <si>
    <t>056 Sección de Anticorrupción Delitos Economicos y Financieros</t>
  </si>
  <si>
    <t>Armando Jiménez Vargas</t>
  </si>
  <si>
    <t>Randall Castillo Hernández</t>
  </si>
  <si>
    <t>01/03/2022</t>
  </si>
  <si>
    <t>19/04/2023</t>
  </si>
  <si>
    <t>296d</t>
  </si>
  <si>
    <t>&lt;p&gt;&lt;span lang="ES" style="font-size: 10pt; line-height: 104%; font-family: arial, sans-serif; color: black;"&gt;Que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externas.&amp;#160;&lt;/span&gt;&lt;br/&gt;&lt;/p&gt;</t>
  </si>
  <si>
    <t>083 DEPARTAMENTO DE LABORATORIO DE CIENCIAS FORENSES</t>
  </si>
  <si>
    <t>MSc. Walter Espinoza Espinoza</t>
  </si>
  <si>
    <t>MBA Mauricio Chacón Hernández</t>
  </si>
  <si>
    <t>Marco Herrera Charraun</t>
  </si>
  <si>
    <t>Máster Carolina Rojas Alfaro</t>
  </si>
  <si>
    <t>1167-OIJ-P51</t>
  </si>
  <si>
    <t>Georeferenciación de delitos, según denuncias a nivel nacional</t>
  </si>
  <si>
    <t>&lt;p&gt;​&lt;span style="font-size: 10pt; line-height: 104%; font-family: calibri, sans-serif; color: black;"&gt;Que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externas&lt;/span&gt;&lt;br/&gt;&lt;/p&gt;</t>
  </si>
  <si>
    <t>0955 UNIDAD DE ANALISIS CRIMINAL</t>
  </si>
  <si>
    <t>Orlando Corrales Ugalde</t>
  </si>
  <si>
    <t>María del Carmen Vargas Quesada</t>
  </si>
  <si>
    <t>04/04/2022</t>
  </si>
  <si>
    <t>588,19d</t>
  </si>
  <si>
    <t>&lt;p&gt;​Que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externas.&amp;#160;&lt;br/&gt;&lt;/p&gt;</t>
  </si>
  <si>
    <t>Walter Espinoza</t>
  </si>
  <si>
    <t>Daniel Gómez Murillo</t>
  </si>
  <si>
    <t>1167-OIJ-P53</t>
  </si>
  <si>
    <t>Implementación de la gestión de proyectos operativos del Organismo de Investigación Judicial</t>
  </si>
  <si>
    <t>378,38d</t>
  </si>
  <si>
    <t>Atilia Carvajal Elizondo.</t>
  </si>
  <si>
    <t>1167-OIJ-P54</t>
  </si>
  <si>
    <t>Apoyo en la atención de diligencias judiciales en el Primer Circuito Judicial de San José</t>
  </si>
  <si>
    <t>19/07/2022</t>
  </si>
  <si>
    <t>Que al finalizar el 2024, se haya establecido e implementado un modelo que permita relacionar la carga de trabajo (incluir aspectos cuantitativos y cualitativos) y la cantidad de recursos (humanos y materiales) necesarios para obtener una efectiva gestión administrativa y operativa.&lt;p&gt;&lt;br/&gt;&lt;/p&gt;</t>
  </si>
  <si>
    <t>0936 SECCION DE CARCELES</t>
  </si>
  <si>
    <t>Tony Porras Mora</t>
  </si>
  <si>
    <t>Adrián Soto Chinchilla,</t>
  </si>
  <si>
    <t>1167-OIJ-P55</t>
  </si>
  <si>
    <t>Plan de descongestionamiento de la Sección de Transportes de OIJ</t>
  </si>
  <si>
    <t>&lt;p&gt;​Que al finalizar el 2024, se haya incrementado la cantidad de casos salidos por el Organismo de Investigación Judicial por año.&lt;br/&gt;&lt;br/&gt;&lt;/p&gt;</t>
  </si>
  <si>
    <t>0937 SECCION DE TRANSPORTES DEL O.I.J.</t>
  </si>
  <si>
    <t>Delio Castro Segura</t>
  </si>
  <si>
    <t>269d</t>
  </si>
  <si>
    <t>&lt;p&gt;​Que al finalizar el 2024, se haya diseñado e implementado el plan para optimizar la calidad y capacidad de la respuesta técnica, administrativa y operativa para afrontar las diferentes manifestaciones de la criminalidad, que permita asegurar un servicio efectivo para cumplir con&amp;#160;las necesidades y expectativas de las personas usuarias internas y externas.&lt;br/&gt;&lt;br/&gt;&lt;/p&gt;</t>
  </si>
  <si>
    <t>1167-OIJ-P57</t>
  </si>
  <si>
    <t>Mejoramiento del servicio y atenciones de la Unidad de Administración de Sistemas del OIJ y administración de Pagina Web OIJ para índices de Transparencia Institucional</t>
  </si>
  <si>
    <t>55%</t>
  </si>
  <si>
    <t>&lt;p&gt;​&lt;span style="font-size: 10pt; line-height: 104%; font-family: calibri, sans-serif; color: black;"&gt;Que al finalizar el 2024, se haya ejecutado la estrategia definida que
permita contar con sistemas de información innovadores.&amp;#160; &amp;#160;&lt;/span&gt;&lt;br/&gt;&lt;/p&gt;</t>
  </si>
  <si>
    <t>Andrés Muñoz Miranda</t>
  </si>
  <si>
    <t>Mario León Rodríguez</t>
  </si>
  <si>
    <t>1167-OIJ-P58</t>
  </si>
  <si>
    <t>Descongestionamiento del rezago e indicios en la Sección de Fraudes</t>
  </si>
  <si>
    <t>09/09/2022</t>
  </si>
  <si>
    <t>333,38d</t>
  </si>
  <si>
    <t>&lt;p&gt;​Que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Judicial.&lt;br/&gt;&lt;br/&gt;&lt;/p&gt;</t>
  </si>
  <si>
    <t>0047 DEPARTAMENTO DE INVESTIGACIONES CRIMINALES&lt;p&gt;&lt;br/&gt;&lt;/p&gt;</t>
  </si>
  <si>
    <t>MSc. Diego Chavarría García</t>
  </si>
  <si>
    <t>MSc. Gustavo Araya Segura</t>
  </si>
  <si>
    <t>1167-OIJ-P59</t>
  </si>
  <si>
    <t>Actualización y seguimiento de avisos en seguridad de la información UTI</t>
  </si>
  <si>
    <t>45%</t>
  </si>
  <si>
    <t>332,38d</t>
  </si>
  <si>
    <t>&lt;p&gt;​&lt;span style="font-size: 10pt; line-height: 104%; font-family: arial, sans-serif; color: black;"&gt;Que al finalizar el 2023, se haya ejecutado la
estrategia definida que permita contar con sistemas de información
innovadores.&amp;#160; &amp;#160;&lt;/span&gt;&lt;br/&gt;&lt;/p&gt;</t>
  </si>
  <si>
    <t>&lt;p&gt;​0957 UNIDAD TECNOLOGICA INFORMATICA&lt;br/&gt;&lt;/p&gt;</t>
  </si>
  <si>
    <t>Carlos Ernesto Ardon Gaitan</t>
  </si>
  <si>
    <t>1167-OIJ-P60</t>
  </si>
  <si>
    <t>Mejora de la operatividad en los procesos administrativos del Departamento de Ciencias Forenses</t>
  </si>
  <si>
    <t>19/08/2022</t>
  </si>
  <si>
    <t>329d</t>
  </si>
  <si>
    <t>&lt;p&gt;​0083 DEPARTAMENTO DE LABORATORIO DE CIENCIAS FORENSES&lt;br/&gt;&lt;/p&gt;</t>
  </si>
  <si>
    <t>Kattia Saborío Chaverri / Marco Herrera Charraun. / Adolfo Rodríguez Loría / John Vargas Fonseca / Erika Cortés Hidalgo</t>
  </si>
  <si>
    <t>1167-OIJ-P61</t>
  </si>
  <si>
    <t>Atención de reportes de mantenimiento a oficinas pertenecientes al OIJ</t>
  </si>
  <si>
    <t>04/01/2024</t>
  </si>
  <si>
    <t>322,81d</t>
  </si>
  <si>
    <t>&lt;p&gt;​1167 ADMINISTRACION DEL ORGANISMO DE INVESTIGACION JUDICIAL&lt;br/&gt;&lt;/p&gt;</t>
  </si>
  <si>
    <t>Desideria Cordero Jiménez</t>
  </si>
  <si>
    <t>1324-CACMFJ-P01</t>
  </si>
  <si>
    <t>Planes de Descongestionamiento de materia Civil</t>
  </si>
  <si>
    <t>88%</t>
  </si>
  <si>
    <t>Centro de Apoyo Coordinación y Mejoramiento Función Jurisd</t>
  </si>
  <si>
    <t>1324 CENTRO DE APOYO, COORDINACION Y MEJORAMIENTO DE LA FUNCION JURISDICCIONAL</t>
  </si>
  <si>
    <t>Maricruz Chacón Cubillo</t>
  </si>
  <si>
    <t>Michael Alvarado Jiménez</t>
  </si>
  <si>
    <t>1324-CACMFJ-P02</t>
  </si>
  <si>
    <t>Planes de Descongestionamiento para la materia de Cobro Judicial</t>
  </si>
  <si>
    <t>720,81d</t>
  </si>
  <si>
    <t>1324-CACMFJ-P03</t>
  </si>
  <si>
    <t>Planes de Descongestionamiento de materia Laboral</t>
  </si>
  <si>
    <t>Rosmery Rojas Calderón</t>
  </si>
  <si>
    <t>1324-CACMFJ-P04</t>
  </si>
  <si>
    <t>Plan de Descongestionamiento para el Juzgado Notarial</t>
  </si>
  <si>
    <t>03/01/2024</t>
  </si>
  <si>
    <t>21/06/2023</t>
  </si>
  <si>
    <t>319d</t>
  </si>
  <si>
    <t>&lt;p&gt;​Que al finalizar el 2022 se haya colaborado con la mayor cantidad de despachos judiciales de las materias que el CACMFJ brinda el seguimiento, mediante un Plan de Descongestionamiento y reducir los plazos de respuesta, en al menos el indicador del plazo de espera para el dictado de sentencia.&lt;br/&gt;&lt;/p&gt;</t>
  </si>
  <si>
    <t>Alejandro Torres Castro</t>
  </si>
  <si>
    <t>1324-CACMFJ-P05</t>
  </si>
  <si>
    <t>Adquisicion y o renovacion de equipo y mobiliario del Centro de Apoyo, Coord y Mej Fun Jurisd</t>
  </si>
  <si>
    <t>&lt;p&gt;​1324&amp;#160;CENTRO DE APOYO, COORDINACION Y MEJORAMIENTO DE LA FUNCION JURISDICCIONAL&lt;br/&gt;&lt;/p&gt;</t>
  </si>
  <si>
    <t>1324-CACMFJ-P06</t>
  </si>
  <si>
    <t>Plan de Atención de los Procesos Expropiatorios en el Juzgado Contencioso Administrativo y Civil Hacienda</t>
  </si>
  <si>
    <t>&lt;p&gt;&lt;span style="font-size: 13px;"&gt;1324 CENTRO DE APOYO, COORDINACION Y MEJORAMIENTO DE LA FUNCION JURISDICCIONAL&lt;/span&gt;&lt;br/&gt;&lt;/p&gt;</t>
  </si>
  <si>
    <t>Paula Campos Valverde</t>
  </si>
  <si>
    <t>Jorge Ernesto Bonilla Martínez</t>
  </si>
  <si>
    <t>1324-CACMFJ-P07</t>
  </si>
  <si>
    <t>Plan de Atención de los asuntos de ejecución de trámite del circulante del Área Ejecución del Tribunal Contencioso</t>
  </si>
  <si>
    <t>14%</t>
  </si>
  <si>
    <t>11/04/2023</t>
  </si>
  <si>
    <t>179d</t>
  </si>
  <si>
    <t>&lt;p&gt;​&lt;span style="font-size: 10pt; line-height: 104%; font-family: arial, sans-serif; color: black;"&gt;Que
al finalizar el 2024, se haya incrementado la cantidad de ejecuciones de
trámite resueltas en primera instancia&lt;/span&gt;&lt;br/&gt;&lt;/p&gt;</t>
  </si>
  <si>
    <t>&lt;p&gt;&lt;span style="font-size: 13px;"&gt;​653 DESPACHO DE LA PRESIDENCIA&lt;/span&gt;&lt;br/&gt;&lt;/p&gt;</t>
  </si>
  <si>
    <t>1331-DJ-P01</t>
  </si>
  <si>
    <t>Plan de trabajo para el análisis de proyectos de ley e Implementación de las normas relativas al régimen de empleo público en el Poder Judicial</t>
  </si>
  <si>
    <t>86%</t>
  </si>
  <si>
    <t>Dirección Jurídica</t>
  </si>
  <si>
    <t>1331 DIRECCION JURIDICA</t>
  </si>
  <si>
    <t>Rodrigo Alberto Campos Hidalgo</t>
  </si>
  <si>
    <t>Argili Gómez Siu</t>
  </si>
  <si>
    <t>Roberth Fallas Gamboa</t>
  </si>
  <si>
    <t>Leonardo Chavarría Chinchilla-Comunicaciones-Dirección Jurídica</t>
  </si>
  <si>
    <t>1331-DJ-P02</t>
  </si>
  <si>
    <t>Plan de trabajo para la instrucción de los Procedimientos Administrativos Ordinarios</t>
  </si>
  <si>
    <t>&lt;p&gt;​1331 DIRECCION JURIDICA&lt;br/&gt;&lt;/p&gt;</t>
  </si>
  <si>
    <t>Elena Álvarez Montero</t>
  </si>
  <si>
    <t>1331-DJ-P03</t>
  </si>
  <si>
    <t>Plan de trabajo para la atención de solicitudes de criterios, informes y estudios de los órganos superiores</t>
  </si>
  <si>
    <t>Manuel Araya Zúñiga</t>
  </si>
  <si>
    <t>1331-DJ-P04</t>
  </si>
  <si>
    <t>Plan de trabajo para la mejora del trámite de recuperación patrimonial por responsabilidad civil</t>
  </si>
  <si>
    <t>05/11/2021</t>
  </si>
  <si>
    <t>523,81d</t>
  </si>
  <si>
    <t>&lt;p&gt;​&lt;span style="font-size: 10pt; line-height: 104%; font-family: arial, sans-serif; color: black;"&gt;Que
al finalizar el 2024, sean implementado los procesos constitucionales,
procedimientos administrativos, disciplinarios, de responsabilidad civil y
sanci</t>
  </si>
  <si>
    <t>Rebeca García Pandolfi</t>
  </si>
  <si>
    <t>Leonardo David Chavarría Chinchilla</t>
  </si>
  <si>
    <t>1331-DJ-P05</t>
  </si>
  <si>
    <t>Adquisición y o renovación de equipo y mobiliario Dirección Jurídica</t>
  </si>
  <si>
    <t>Que al finalizar el 2024, anualmente se haya ejecutado al menos un 94,5% del presupuesto asignado.&lt;p&gt;&lt;br/&gt;&lt;/p&gt;</t>
  </si>
  <si>
    <t>Rodrigo Campos Hidalgo</t>
  </si>
  <si>
    <t>Mariana Segura Salazar</t>
  </si>
  <si>
    <t>18/02/2021</t>
  </si>
  <si>
    <t>14/08/2024</t>
  </si>
  <si>
    <t>19/06/2023</t>
  </si>
  <si>
    <t>849,19d</t>
  </si>
  <si>
    <t>1371 COMISION DE GESTION AMBIENTAL INSTITUCIONAL</t>
  </si>
  <si>
    <t>Comisión de Gestión Ambiental Institucional</t>
  </si>
  <si>
    <t>Damaris Vargas Vásquez</t>
  </si>
  <si>
    <t>Damaris María Vargas Vásquez</t>
  </si>
  <si>
    <t>María Rosa Castro García. </t>
  </si>
  <si>
    <t>22/11/2024</t>
  </si>
  <si>
    <t>1.293d</t>
  </si>
  <si>
    <t>&lt;span class="ui-provider wy b c d e f g h i j k l m n o p q r s t u v w x y z ab ac ae af ag ah ai aj ak" dir="ltr"&gt;1374 COMISION DE LA JURISDICCION DE FAMILIA, NIÑEZ Y ADOLESCENCIA&lt;/span&gt;&lt;br/&gt;</t>
  </si>
  <si>
    <t>Comisión de Familia, Niñez y Adolescencia / Comisión Permanente para el Seguimiento de la Atención y Prevención de la Violencia Intrafamiliar</t>
  </si>
  <si>
    <t>Nacira Valverde Bermúdez Salazar / Dixon Li Morales / Jorge Fernando Rodríguez Salazar</t>
  </si>
  <si>
    <t>01/11/2021</t>
  </si>
  <si>
    <t>626,19d</t>
  </si>
  <si>
    <t>Que al finalizar el 2024 se haya consolidado el modelo y plan de acción de la Justicia Restaurativa para su implementación a nivel nacional.</t>
  </si>
  <si>
    <t>1377 PROGRAMA JUSTICIA RESTAURATIVA</t>
  </si>
  <si>
    <t>Rafael Segura Bonilla</t>
  </si>
  <si>
    <t>Jovanna Calderón Altamarino</t>
  </si>
  <si>
    <t>Jorge Mario Gonzáles Delgado</t>
  </si>
  <si>
    <t>Jorge Mario González Delgado</t>
  </si>
  <si>
    <t>15/07/2019</t>
  </si>
  <si>
    <t>24/01/2023</t>
  </si>
  <si>
    <t>848d</t>
  </si>
  <si>
    <t>Magistrado Gerardo Rubén Alfaro Vargas</t>
  </si>
  <si>
    <t>Jovanna Calderón Altamirano</t>
  </si>
  <si>
    <t>José Pablo Hernández González</t>
  </si>
  <si>
    <t>01/05/2020</t>
  </si>
  <si>
    <t>30/08/2022</t>
  </si>
  <si>
    <t>566d</t>
  </si>
  <si>
    <t>1377-PJR-P04</t>
  </si>
  <si>
    <t>Proyecto de Apoyo Técnico para la Implementación de Justicia Restaurativa</t>
  </si>
  <si>
    <t>58%</t>
  </si>
  <si>
    <t>980d</t>
  </si>
  <si>
    <t>&lt;p&gt;​Que al finalizar el 2024 se haya consolidado el modelo y plan de acción de la Justicia Restaurativa para su implementación a nivel nacional.​&lt;br/&gt;&lt;/p&gt;</t>
  </si>
  <si>
    <t>Rubén Alfaro Vargas</t>
  </si>
  <si>
    <t>Michelle Mayorga Aguero</t>
  </si>
  <si>
    <t>1377-PJR-P05</t>
  </si>
  <si>
    <t>Adquisicion y o renovacion de equipo y mobiliario de Justicia Restaurativa</t>
  </si>
  <si>
    <t>&lt;p&gt;​1377&amp;#160;OFICINA RECTORA DE JUSTICIA RESTAURATIVA&lt;br/&gt;&lt;/p&gt;</t>
  </si>
  <si>
    <t>1377-PJR-P06</t>
  </si>
  <si>
    <t>Programa de Justicia Restaurativa para el Bienestar Integral del Personal Judicial</t>
  </si>
  <si>
    <t>8%</t>
  </si>
  <si>
    <t>31/01/2028</t>
  </si>
  <si>
    <t>1.280,81d</t>
  </si>
  <si>
    <t>1-  Resolución oportuna de conflictos  (19); 2-  Confianza y probidad en la justicia  (22); 4-  Gestión de personal (23)</t>
  </si>
  <si>
    <t>1 - Celeridad Judicial; 4 - Justicia Restaurativa; 6 - Probidad y Anticorrupción; 9 - Colaboración Interna y Externa; 16 - Bienestar y Salud; 18 - Capacitación</t>
  </si>
  <si>
    <t>&lt;p&gt;Que al 31 de diciembre del 2023 se hayan atendido el 100% de los casos que ingresen al Programa&lt;br/&gt;&lt;br/&gt;&lt;/p&gt;</t>
  </si>
  <si>
    <t>&lt;p&gt;​1377 PROGRAMA JUSTICIA RESTAURATIVA&lt;br/&gt;&lt;/p&gt;</t>
  </si>
  <si>
    <t>Stephanie Alvarado Bejarano</t>
  </si>
  <si>
    <t>1377-PJR-P07</t>
  </si>
  <si>
    <t>Coordinación de Justicia Restaurativa en fase ejecución y de acciones interinstitucionales e internacionales</t>
  </si>
  <si>
    <t>&lt;p&gt;Que al finalizar el 2024, se haya implementado a nivel nacional la Justicia Restaurativa de conformidad con la ley&lt;br/&gt;&lt;/p&gt;</t>
  </si>
  <si>
    <t>&lt;p&gt;​1377 OFICINA RECTORA DE JUSTICIA RESTAURATIVA&lt;br/&gt;&lt;/p&gt;</t>
  </si>
  <si>
    <t>Michelle Mayorga Agüero</t>
  </si>
  <si>
    <t>04/09/2017</t>
  </si>
  <si>
    <t>11/12/2020</t>
  </si>
  <si>
    <t>02/02/2021</t>
  </si>
  <si>
    <t>800,81d</t>
  </si>
  <si>
    <t>&lt;p&gt;Que al finalizar el 2024, se haya finalizado la ejecución del Proyecto Regional de Fortalecimiento de la Justicia Restaurativa.&lt;/p&gt;</t>
  </si>
  <si>
    <t>Proyecto Fortalecimiento Justicia Restaurativa Corte–Europa AID</t>
  </si>
  <si>
    <t>1777 PROYECTO FORTALECIMIENTO DE LA JUSTICIA RESTAURATIVA CORTE–EUROPA AID</t>
  </si>
  <si>
    <t>Magistrado Rafael Segura Bonilla</t>
  </si>
  <si>
    <t>16/02/2023</t>
  </si>
  <si>
    <t>808,81d</t>
  </si>
  <si>
    <t>&lt;p&gt;&lt;br/&gt;Que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institucionales.&lt;/p&gt;</t>
  </si>
  <si>
    <t>Oficina de Cumplimiento</t>
  </si>
  <si>
    <t>1846 OFICINA DE CUMPLIMIENTO</t>
  </si>
  <si>
    <t>Kenia Alvarado Villalobos</t>
  </si>
  <si>
    <t>Randall Zuñiga Palacios</t>
  </si>
  <si>
    <t>1846-OC-P02</t>
  </si>
  <si>
    <t>Adquisicion y o renovacion de equipo y mobiliario de la Oficina de Cumplimiento</t>
  </si>
  <si>
    <t>&lt;p&gt;​1846&amp;#160;OFICINA DE CUMPLIMIENTO&lt;br/&gt;&lt;/p&gt;</t>
  </si>
  <si>
    <t>1846-OC-P03</t>
  </si>
  <si>
    <t>Implementación y seguimiento de la Política de Integridad y Anticorrupción</t>
  </si>
  <si>
    <t>&lt;p&gt;​&lt;span style="font-size: 10pt; line-height: 104%; font-family: arial, sans-serif; color: black;"&gt;Que
al finalizar el 2024, se hayan implementado el proyecto de reducción de las
brechas de riesgo en torno a la prevención y control de la corrupción, el
fraude y las faltas a la ética y probidad, según lo definido por la Nacional
Center of State Courts (NCSC).&lt;/span&gt;&lt;br/&gt;&lt;/p&gt;</t>
  </si>
  <si>
    <t>&lt;p&gt;​&lt;span style="font-size: 13px;"&gt;1846 OFICINA DE CUMPLIMIENTO&lt;/span&gt;&lt;br/&gt;&lt;/p&gt;</t>
  </si>
  <si>
    <t>COMISION DE TRANSPARENCIA INSTITUCIONAL</t>
  </si>
  <si>
    <t>Kennia Alvarado Villalobos</t>
  </si>
  <si>
    <t>1907-JAFJP-P01</t>
  </si>
  <si>
    <t>Adquisicion y o renovacion de equipo y mobiliario Junta Fondo de Jubilacion</t>
  </si>
  <si>
    <t>951 Administración Fondo de Jubilaciones y Pensiones</t>
  </si>
  <si>
    <t>Junta Administradora del Fondo de Jubilaciones y Pensiones</t>
  </si>
  <si>
    <t>1907 DIRECCION JUNTA ADMINISTRADORA FONDO JUBILACIONES Y PENSIONES</t>
  </si>
  <si>
    <t>26/08/2025</t>
  </si>
  <si>
    <t>01/06/2023</t>
  </si>
  <si>
    <t>645d</t>
  </si>
  <si>
    <t>Que al finalizar el 2024, se haya implementado el proyecto de abordaje a la entrada en vigencia del Código Procesal Agrario.</t>
  </si>
  <si>
    <t>0519 SUBPROCESO MODERNIZACION INSTITUCIONAL&lt;br/&gt;</t>
  </si>
  <si>
    <t>Comisión de la Jurisdicción Agraria y Agroambiental/Despacho de la Presidencia</t>
  </si>
  <si>
    <t>Subproceso Modernización Institucional – área no penal (Dirección de Planificación)</t>
  </si>
  <si>
    <t>Rebeca Salazar Alcócer</t>
  </si>
  <si>
    <t>9989-JUNAFO-P01</t>
  </si>
  <si>
    <t>Conformación de la Auditoría Interna de la JUNAFO</t>
  </si>
  <si>
    <t>17/03/2023</t>
  </si>
  <si>
    <t>118,81d</t>
  </si>
  <si>
    <t>1907&amp;#160;​DIRECCION JUNTA ADMINISTRADORA FONDO JUBILACIONES Y PENSIONES&lt;br/&gt;</t>
  </si>
  <si>
    <t>Juan Carlos Segura Solís</t>
  </si>
  <si>
    <t>Luis Abarca Padilla</t>
  </si>
  <si>
    <t>9989-JUNAFO-P02</t>
  </si>
  <si>
    <t>Ventanilla de atención al público Dirección de la JUNAFO en I Circuito Judicial de San José</t>
  </si>
  <si>
    <t>15/02/2024</t>
  </si>
  <si>
    <t>274d</t>
  </si>
  <si>
    <t>&lt;p&gt;​1907 DIRECCION JUNTA ADMINISTRADORA FONDO JUBILACIONES&lt;br/&gt;&lt;/p&gt;</t>
  </si>
  <si>
    <t>Dr. Juan Carlos Segura Solís.</t>
  </si>
  <si>
    <t>MPM. Oslean Mora Valdez</t>
  </si>
  <si>
    <t>Licda. Ingrid Moya Aguilar</t>
  </si>
  <si>
    <t>MBA. Bryan Calvo Calderón</t>
  </si>
  <si>
    <t>44%</t>
  </si>
  <si>
    <t>985d</t>
  </si>
  <si>
    <t>&lt;p&gt;Que al finalizar el 2024, se desarrollen estrategias que partan del análisis y la perspectiva de género para optimizar el servicio brindado a las personas en condición de vulnerabilidad.​&lt;br/&gt;&lt;/p&gt;</t>
  </si>
  <si>
    <t>9993 COMISION DE ACCESO A LA JUSTICIA</t>
  </si>
  <si>
    <t>Comisión de Acceso a la Justicia / Corte Plena</t>
  </si>
  <si>
    <t>29/03/2021</t>
  </si>
  <si>
    <t>11/07/2023</t>
  </si>
  <si>
    <t>549d</t>
  </si>
  <si>
    <t>Juan Carlos  Salas Castro</t>
  </si>
  <si>
    <t>PR01.</t>
  </si>
  <si>
    <t>PROGRAMA DE PRUEBA</t>
  </si>
  <si>
    <t>27/08/2019</t>
  </si>
  <si>
    <t>06/09/2019</t>
  </si>
  <si>
    <t>14/11/2019</t>
  </si>
  <si>
    <t>8d</t>
  </si>
  <si>
    <t>PR01.1</t>
  </si>
  <si>
    <t>Proyecto 01- Programa 1</t>
  </si>
  <si>
    <t>24/03/2022</t>
  </si>
  <si>
    <t>249,81d</t>
  </si>
  <si>
    <t>PR01.2</t>
  </si>
  <si>
    <t>Proyecto 02- Programa 1</t>
  </si>
  <si>
    <t>Presupuesto 2024</t>
  </si>
  <si>
    <t>Cronograma de Actividades Previas Presupuesto 2024</t>
  </si>
  <si>
    <t>16/08/2022</t>
  </si>
  <si>
    <t>95,81d</t>
  </si>
  <si>
    <t>Elaboración y Aprobación del Presupuesto Poder Judicial año 2024</t>
  </si>
  <si>
    <t>322d</t>
  </si>
  <si>
    <t>PRUEBA-02</t>
  </si>
  <si>
    <t>Prueba 02</t>
  </si>
  <si>
    <t>30/01/2020</t>
  </si>
  <si>
    <t>31/01/2020</t>
  </si>
  <si>
    <t>profesional</t>
  </si>
  <si>
    <t>Observaciones</t>
  </si>
  <si>
    <t>Profesional</t>
  </si>
  <si>
    <t>(Varios elementos)</t>
  </si>
  <si>
    <t>Codigo de proyecto según project</t>
  </si>
  <si>
    <t>Proyectos que tienen meta según matriz de PEI</t>
  </si>
  <si>
    <t xml:space="preserve">Validación </t>
  </si>
  <si>
    <t>Cuenta de Codigo de proyecto según project</t>
  </si>
  <si>
    <t>No tiene</t>
  </si>
  <si>
    <t>Cuenta de META ESTRATEGICA</t>
  </si>
  <si>
    <t>Cuenta de Codigo de proyecto</t>
  </si>
  <si>
    <t>Si tiene</t>
  </si>
  <si>
    <t xml:space="preserve"> Que al finalizar el 2024, se desarrollen estrategias que partan del análisis y la perspectiva de género para optimizar el servicio brindado a las personas en condición de vulnerabilidad.  </t>
  </si>
  <si>
    <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para uso de bicicletas.</t>
  </si>
  <si>
    <t>(en blanco)</t>
  </si>
  <si>
    <t>Que al finalizar el 2024,  anualmente se haya ejecutado al menos un 94,5% del presupuesto asignado.</t>
  </si>
  <si>
    <t>Corrección</t>
  </si>
  <si>
    <t xml:space="preserve">Que al finalizar el 2024, se haya ejecutado la estrategia definida que permita contar con sistemas de información innovadores.   </t>
  </si>
  <si>
    <t xml:space="preserve">Que al finalizar el 2024 se haya incorporado de manera integral los valores y ejes transversales institucionales, en al menos 10 actividades de capacitación de la Escuela Judicial. </t>
  </si>
  <si>
    <t>Que al finalizar el 2024, se hayan implementado un plan de trabajo para la adquisición de los bienes, muebles e inmuebles, así como los insumos, suministros, herramientas, laboratorios  y equipos analítico-instrumental, entre otros, para el Organismo de Investigación Judicial.</t>
  </si>
  <si>
    <t xml:space="preserve">Que al finalizar el 2024, se haya implementado el Modelo de Gestión para la Planificación Estratégica, que integre el modelo de innovación, el portafolio de proyectos estratégicos, los planes anuales operativos, el presupuesto y la gestión de riesgos institucionales. </t>
  </si>
  <si>
    <t>Detalle</t>
  </si>
  <si>
    <t>cantidad  de metas con proyecto</t>
  </si>
  <si>
    <t xml:space="preserve">Que al finalizar el 2024 se haya incorporado de manera integral los valores y ejes transversales institucionales, en al menos 10 actividades de capacitación de la Unidad de Capacitación de la Defensa Pública. </t>
  </si>
  <si>
    <t xml:space="preserve">Que al finalizar el 2024, se haya implementado el proyecto de rediseño en al menos 7 circuitos judiciales, que involucre el ámbito jurisdiccional, auxiliar de justica y administrativo.  </t>
  </si>
  <si>
    <t>No tiene proyecto la meta</t>
  </si>
  <si>
    <t xml:space="preserve">Que al finalizar el 2024, se haya cumplido dado seguimiento a los compromisos destacados en el Informe del Estado de la Justicia. </t>
  </si>
  <si>
    <t>Si tienen proyecto la meta aunque sea 1</t>
  </si>
  <si>
    <t xml:space="preserve">Que al finalizar el 2024 se haya incorporado de manera integral los valores y ejes transversales institucionales, en al menos 10 actividades de capacitación de la Unidad de Capacitación del Ministerio Público. </t>
  </si>
  <si>
    <t xml:space="preserve">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t>
  </si>
  <si>
    <t xml:space="preserve">Que al finalizar el 2024 se haya incorporado de manera integral los valores y ejes transversales institucionales, en al menos 10 actividades de capacitación de la Unidad de Capacitación del Organismo de Investigación Judicia. </t>
  </si>
  <si>
    <t>Que al finalizar el 2024, se haya implementado un modelo de gestión por procesos institucional, considerando la parte documental y normativa asociada al tema.</t>
  </si>
  <si>
    <t>Que al finalizar el 2024, se haya implementado el proyecto sobre el modelo de mejora integral del proceso penal.</t>
  </si>
  <si>
    <t>Que al finalizar el 2024, se desarrolle e implemente la estrategia para la creación de mecanismos que fortalezcan el acceso a la información judicial.</t>
  </si>
  <si>
    <t>Que al finalizar el 2024, se haya desarrollado e implementado herramientas de inteligencia artificial y bots para apoyar la gestión y tramitación judicial, administrativa y de los órganos auxiliares de justicia.</t>
  </si>
  <si>
    <t>Que al finalizar el 2024, se haya estandarizado, sistematizado y automatizado al menos 3 procesos manuales identificados del Organismo de Investigación Judicial.</t>
  </si>
  <si>
    <t xml:space="preserve">Que al finalizar el 2024, se haya incrementado la actualización de la plataforma tecnológica (base tecnológica) por año. </t>
  </si>
  <si>
    <t xml:space="preserve">Que al finalizar el 2024, se cuente con un proceso estandarizado de seguimiento que permita optimizar la ejecución presupuestaria. </t>
  </si>
  <si>
    <t>Que al finalizar el 2024, se haya desarrollado y ejecutado los planes de mantenimiento preventivo de infraestructura judicial regional a largo plazo.</t>
  </si>
  <si>
    <t>Que al finalizar el 2024,  se haya diseñado, validado y aprobado una política institucional integral sobre el tratamiento de los diferentes métodos alternos de resolución de conflictos.</t>
  </si>
  <si>
    <t>Que al finalizar el 2024, se haya implementado el Modelo de Administración de  Proyectos Estratégicos.</t>
  </si>
  <si>
    <t>Que al finalizar el 2024,  se haya establecido e implementado un modelo que permita relacionar la carga de trabajo (incluir aspectos cuantitativos y cualitativos) y la cantidad de recursos (humanos y materiales) necesarios para obtener una efectiva gestión administrativa y operativa.</t>
  </si>
  <si>
    <t>Que al finalizar el 2024, se haya desarrollado e implementado un modelo de gestión (diagnóstico, diseño, implementación, seguimiento y evaluación) para el abordaje de los casos penales vinculados a poblaciones vulnerables.</t>
  </si>
  <si>
    <t>Que al finalizar el 2024, se haya desarrollado e implantado la nueva versión del sistema de gestión de despachos judiciales, con el fin de brindar un soporte adecuado a los procesos de administración de justicia.</t>
  </si>
  <si>
    <t xml:space="preserve">Que al finalizar el 2024,  se haya gestionado la aprobación la reforma legal sobre la selección de magistrados y magistradas con garantía de independencia e idoneidad técnica y ética. </t>
  </si>
  <si>
    <t xml:space="preserve">Que al finalizar el 2024, se haya implementado un modelo de atención al público con el fin de mejorar el servicio brindado. </t>
  </si>
  <si>
    <t xml:space="preserve">Que al finalizar el 2024, haya logrado la certificación  en los sistemas de gestión de calidad correspondientes, en al menos 5 de las oficinas definidas como prioritarias por la Dirección del Organismo de Investigación Judicial. </t>
  </si>
  <si>
    <t xml:space="preserve">Que al finalizar el 2024,  se haya implementado la estrategia de mejora de la proyección y gestión de la Fiscalía General. </t>
  </si>
  <si>
    <t>Que al finalizar el 2024, se haya dotado a la institución de herramientas y soluciones de tecnología que integren la información, sistemas y demás soluciones, según los flujos de trabajo existentes en los ámbitos jurisdiccional, auxiliar de justicia y administrativo.</t>
  </si>
  <si>
    <t>Que al finalizar el 2024,  se haya implementado la estrategia de proyección institucional del Organismo de Investigación Judicial.</t>
  </si>
  <si>
    <t>Que al finalizar el 2024, se haya formulado e implementado una estrategia sobre el acceso y uso de estadísticas judiciales, que suministre al público externo y interno, información clara y oportuna.</t>
  </si>
  <si>
    <t xml:space="preserve">Que al finalizar el 2024, se haya implementado la estrategia definida para mejorar el abordaje de la criminalidad no convencional, apoyándose en el uso de las tecnologías de la información. </t>
  </si>
  <si>
    <t xml:space="preserve">Que al finalizar el 2024,  se haya implementado una estrategia de proyección comunitaria interinstitucional e institucional del Ministerio Público. </t>
  </si>
  <si>
    <t>Que al finalizar el 2024, se haya presentado una propuesta de la reforma de la normativa relacionada al reclutamiento y selección del personal en el Poder Judicial, al órgano aprobador</t>
  </si>
  <si>
    <t xml:space="preserve">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 </t>
  </si>
  <si>
    <t xml:space="preserve">Que al finalizar el 2024,  se haya trasladado el Proyecto de la Ley de Carrera Fiscal a la Asamblea Legislativa. </t>
  </si>
  <si>
    <t>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t>
  </si>
  <si>
    <t xml:space="preserve">Que al finalizar el 2024, se cuente con las tecnologías de información adecuadas para la implementación de la modalidad de teletrabajo, considerando los aspectos de seguridad de la información y cumplimiento de la normativa vigente. </t>
  </si>
  <si>
    <t>Que al finalizar el 2024, haya implementado el modelo de evaluación del desempeño en la Oficina de Atención a la Víctima de Delitos y la Unidad de Protección de Víctimas y Testigos.</t>
  </si>
  <si>
    <t xml:space="preserve">Que al finalizar el 2024, se cuente con las tecnologías de información adecuadas para la implementación de modalidades alternativas de trabajo, considerando los aspectos de seguridad de la información y cumplimiento de la normativa vigente. </t>
  </si>
  <si>
    <t>Que al finalizar el 2024, se haya desarrollado e implementado la política integral de bienestar y salud laboral para las personas trabajadoras del Poder Judicial.</t>
  </si>
  <si>
    <t>Que al finalizar el 2024, se haya incrementado la cantidad de casos terminados por año, mediante la implementación de un plan de descongestionamiento y atención de rezago, no superior a dos años, que permitan resolver y llevar a un nivel aceptable-controlable-mínimo del rezago en el Ministerio Público.</t>
  </si>
  <si>
    <t xml:space="preserve">Que al finalizar el 2024, se haya diseñado e implementado un servicio web que integre un centro de inteligencia de información para acceso y uso interinstitucional e institucional, alineado a la política de Justicia Abierta. </t>
  </si>
  <si>
    <t xml:space="preserve">Que al finalizar el 2024, la Defensa Pública se haya pronunciado sobre la totalidad de los proyectos de ley o propuestas de reforma legales que le hayan sido puestos en consulta y que inciden en su funcionamiento, estructura y organización. </t>
  </si>
  <si>
    <t xml:space="preserve">Que al finalizar el 2024, se haya revisado, redefinido o implementado la política de persecución penal con base  en los fenómenos criminales de mayor incidencia en el país, de interés para Fiscalía General.  
</t>
  </si>
  <si>
    <t xml:space="preserve">Que al finalizar el 2024, la Dirección de Planificación haya realizado los estudios de impacto de ley, que contienen datos presupuestarios y de estructura organizacional del Poder Judicial; que le hayan sido puestos en consulta.  </t>
  </si>
  <si>
    <t>Que al finalizar el 2024, la Escuela Judicial  y Unidades de Capacitación hayan implementado la estrategia integral de procesos de capacitación innovadores, accesibles y oportunos.</t>
  </si>
  <si>
    <t>Que al finalizar el 2024, se haya ampliado anualmente la cobertura efectiva de Teletrabajo, en puestos profesionales y personal técnico.</t>
  </si>
  <si>
    <t>Que al finalizar el 2024, se haya implementado las estrategias para manejo de personal, que permitan mantener las competencias físicas y salud óptimas para el desempeño de sus funciones del personal del Organismo de Investigación Judicial.</t>
  </si>
  <si>
    <t xml:space="preserve">Que al finalizar el 2024, se haya ejecutado un plan de acción para la eliminación de la brecha de implementación del escritorio virtual y sistema de gestión en todas las materias. </t>
  </si>
  <si>
    <t>Que al finalizar el 2024, se cuente con la política rectora para la gestión de las personas que laboran en el Poder Judicial.</t>
  </si>
  <si>
    <t>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t>
  </si>
  <si>
    <t>Que al finalizar el 2024, se haya establecido e implementado un modelo de supervisión administrativa y técnica de la gestión de las Fiscalías, que contribuya a mejorar el servicio público.</t>
  </si>
  <si>
    <t>Que al finalizar el 2024, se haya desarrollado e implementado un modelo de gestión (diagnóstico, diseño, implementación, seguimiento y evaluación) para el abordaje de los casos penales de corrupción.</t>
  </si>
  <si>
    <t xml:space="preserve">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  </t>
  </si>
  <si>
    <t xml:space="preserve">Que al finalizar el 2024, se haya presentado ante el órgano aprobador, la propuesta del reglamento de la Ley 8720: Ley de protección a víctimas, testigos y demás sujetos intervinientes en el proceso penal, reformas y adición al Código Procesal Penal y al Código Penal  </t>
  </si>
  <si>
    <t xml:space="preserve">Que al finalizar el 2024, se haya aprobado el reglamento sobre protocolos de conducta para el personal judicial y revisión del marco ético institucional. </t>
  </si>
  <si>
    <t xml:space="preserve">Que al finalizar el 2024, se haya presentado y gestionado la aprobación de la reforma legal sobre el régimen disciplinario para magistrados y magistradas. </t>
  </si>
  <si>
    <t>Que al finalizar el 2024, se haya finalizado la ejecución del Proyecto Regional de  Fortalecimiento de la Justicia Restaurativa.</t>
  </si>
  <si>
    <t xml:space="preserve">Que al finalizar el 2024, se hayan implementado al menos 3 mecanismos de reclutamiento y selección que permitan contar oportunamente con la cantidad de oferentes a nivel regional. </t>
  </si>
  <si>
    <t xml:space="preserve">Que al finalizar el 2024, se haya finalizado la implementación del plan de gestión ambiental institucional (PGAI) y se haya definido el nuevo PGAI para el periodo 2022-2026. </t>
  </si>
  <si>
    <t xml:space="preserve">Que al finalizar el 2024, se haya implementado el Sistema de Control de Acceso a la Red. </t>
  </si>
  <si>
    <t>Que al finalizar el 2024, se hayan implementado los planes establecidos para lograr la captación de recursos internacionales, así como capacitaciones a través de instituciones y gobiernos colaboradores.</t>
  </si>
  <si>
    <t>Que al finalizar el 2024, se haya implementado la estrategia definida para estandarizar las herramientas y procedimientos para el reclutamiento y selección del personal (entrevistas, mecanismos de reclutamiento, pruebas orales y escritas, entre otros), incorporando el uso de las tecnologías de la información.</t>
  </si>
  <si>
    <t>Que al finalizar el 2024, se desarrollen e implementen estrategias institucionales de cooperación nacional e internacional, que propicien el intercambio de buenas prácticas y jurisprudencia innovadora relacionada con estándares internacionales de gestión ambiental y resolución de conflictos asociados a los recursos naturales.</t>
  </si>
  <si>
    <t>Que al finalizar el 2024, se haya aprobado la política de comunicación integral.</t>
  </si>
  <si>
    <t xml:space="preserve">Que al finalizar el 2024, se haya implementado las acciones definidas para asegurar la continuidad del servicio tecnológico. </t>
  </si>
  <si>
    <t>Que al finalizar el 2024, se haya aumentado anualmente la implementación del Sistema Integrado para la gestión de la Evaluación del Desempeño.</t>
  </si>
  <si>
    <t>Que al finalizar el 2024, se haya implementado los mecanismos definidos para mejorar los procesos de control sobre el tema de corrupción, tráfico de influencias y conflictos de intereses.</t>
  </si>
  <si>
    <t>Que al finalizar el 2024, se haya ampliado el modelo de sostenibilidad a 7 Circuitos Judiciales; a partir del Modelo establecido por la Dirección de Planificación en los Circuitos Judiciales de Cartago y San Carlos.</t>
  </si>
  <si>
    <t>Que al finalizar el 2024, se haya gestionado la aprobación la reforma legal sobre la carrera judicial.</t>
  </si>
  <si>
    <t>Que al finalizar el 2024, se haya desarrollado e implementado un modelo de gestión (diagnóstico, diseño, implementación, seguimiento y evaluación)  en el abordaje de los casos penales de crimen organizado.</t>
  </si>
  <si>
    <t xml:space="preserve">Que al finalizar el 2024, se haya capacitado al menos 114 (20%) de las Fiscalas y Fiscales en el programa de Justicia Restaurativa y aplicación de otras medidas alternas de solución de conflictos. </t>
  </si>
  <si>
    <t>Que al finalizar el 2024, se haya implementado un sistema integral automatizado para la gestión del proceso de reclutamiento y selección de personal.</t>
  </si>
  <si>
    <t>Que al finalizar el 2024, se haya implementado el modelo de formulación, implementación, seguimiento y evaluación de políticas institucionales.</t>
  </si>
  <si>
    <t>Que al finalizar el 2024, se haya implementado una metodología que permita medir la percepción y el grado de confianza de la sociedad sobre el Poder Judicial.</t>
  </si>
  <si>
    <t>Que al finalizar el 2024, se haya aprobado una política  de carrera policial, científica y técnica-administrativa, que permita el fortalecimiento y sostenibilidad de la calidad del servicio que se brinda a las personas usuarias y sociedad, en el Organismo de Investigación Judicial.</t>
  </si>
  <si>
    <t xml:space="preserve">Que al finalizar el 2024, se haya cumplido  la estrategia de capacitación diseñada para el ámbito administrativo. </t>
  </si>
  <si>
    <t xml:space="preserve">Que al finalizar el 2024, se haya incrementado la cantidad de casos salidos por el Organismo de Investigación Judicial por año. </t>
  </si>
  <si>
    <t>Que al finalizar el 2024, se haya implementado el plan de acción de la Política de Igualdad de Género del Poder Judicial, con el fin de incorporarlo en los servicios judiciales.</t>
  </si>
  <si>
    <t xml:space="preserve">Que al finalizar el 2024, se haya incrementado la implementación de la plataforma de telefonía IP por año. </t>
  </si>
  <si>
    <t xml:space="preserve">Que al finalizar el 2024, se haya cumplido  la estrategia de capacitación diseñada para el Ministerio Público. </t>
  </si>
  <si>
    <t xml:space="preserve">Que al finalizar el 2024, se haya presentado la reforma a la Ley 8720: Ley de protección a víctimas, testigos y demás sujetos intervinientes en el proceso penal, reformas y adición al Código Procesal Penal y al Código Penal. </t>
  </si>
  <si>
    <t>Que al finalizar el 2024, se haya completado la implementación del Sistema de Gestión de Despachos Judiciales y Escritorio Virtual en todos los órganos de control en materia Disciplinaria.</t>
  </si>
  <si>
    <t xml:space="preserve">Que al finalizar el 2024, se haya presentado una propuesta para el establecimiento del timbre judicial en materia cobratoria, específicamente en los procesos de cobro y ejecutivos. Asimismo, valorar los cambios requeridos para optimizar los recursos institucionales. </t>
  </si>
  <si>
    <t xml:space="preserve">Que al finalizar el 2024, se haya implementado el plan definido, para la concentración de Corte Plena en funciones estrictamente de dirección general de la política judicial. </t>
  </si>
  <si>
    <t xml:space="preserve">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 </t>
  </si>
  <si>
    <t>Que al finalizar el 2024, se haya cumplido  la estrategia de capacitación diseñada para la Defensa Pública.</t>
  </si>
  <si>
    <t xml:space="preserve">Que al finalizar el 2024, se haya trasladado el Proyecto del Reglamento de Carrera la Defensa Pública al órgano aprobador. </t>
  </si>
  <si>
    <t xml:space="preserve">Que al finalizar el 2024, se haya cumplido  la estrategia de capacitación diseñada para el Organismo de Investigación Judicial. </t>
  </si>
  <si>
    <t xml:space="preserve">Que al finalizar el 2024, se hayan implementado las acciones definidas correspondientes al principio de Colaboración de la Política de Justicia Abierta. </t>
  </si>
  <si>
    <t>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t>
  </si>
  <si>
    <t>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t>
  </si>
  <si>
    <t xml:space="preserve">Que al finalizar el 2024, se haya gestionado el procedimiento para un diálogo permanente con la sociedad civil. </t>
  </si>
  <si>
    <t>Que al finalizar el 2024,se  haya implementado la estrategia de comunicación y proyección en la Defensa Pública.</t>
  </si>
  <si>
    <t xml:space="preserve">Que al finalizar el 2024, se haya gestionado la aprobación la reforma legal sobre el sistema penal y corrupción. </t>
  </si>
  <si>
    <t>Que al finalizar el 2024, se haya implementado la estrategia  de coordinación de la Defensa Pública, para  incrementar y fortalecer las redes comunales e interinstitucionales identificadas, tomando en cuenta la aplicación de las medidas alternas.</t>
  </si>
  <si>
    <t>Que al finalizar el 2024, se haya cumplido el cronograma definido para la implementación de acciones orientadas a promover el autocuidado en la salud del personal de la Oficina de Atención a la Víctima de Delitos y Unidad de Protección de Víctimas y Testigos</t>
  </si>
  <si>
    <t>Que al finalizar el 2024, se hayan desarrollado e implementado estrategias para la efectiva gestión de los asuntos disciplinarios que contribuyan con el fortalecimiento de la ética en la Defensa Pública. </t>
  </si>
  <si>
    <t>Que al finalizar el 2024, se haya pronunciado sobre la totalidad de los proyectos de ley o propuestas de reformas legales que le hayan sido puestos a consulta al Poder Judicial por parte del Poder Legislativo.</t>
  </si>
  <si>
    <t>Que al finalizar el 2024, se haya cumplido la estrategia de capacitación diseñada para el ámbito jurisdiccional.</t>
  </si>
  <si>
    <t>Que al finalizar el 2024, se haya implementado el proyecto de rediseño de procesos en el Departamento de Medicina Legal.</t>
  </si>
  <si>
    <t>Que al finalizar el 2024,se haya implementado el modelo de evaluación del desempeño definido en el Organismo de Investigación Judicial.</t>
  </si>
  <si>
    <t>Que al finalizar el 2024, se hayan  implementado programas de cooperación con universidades que imparten la carrera de Derecho y otras carreras de interés, para el desarrollo de enfoques o especialidades acordes con las competencias requeridas por el Poder Judicial.</t>
  </si>
  <si>
    <t xml:space="preserve">Que al finalizar el 2024,se haya implementado el modelo de evaluación del desempeño definido en la Defensa Pública. </t>
  </si>
  <si>
    <t>Que al finalizar el 2024, se haya definido un plan para identificar e implementar aquellos servicios del Organismo de Investigación Judicial que puedan ser realizados en otras zonas del país.</t>
  </si>
  <si>
    <t>Que al finalizar el 2024, se hayan implementado el plan de integración de los módulos relacionados con el módulo SIGA-GD, con el fin de generar información para la toma de decisiones orientada al desarrollo del personal judicial.</t>
  </si>
  <si>
    <t>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t>
  </si>
  <si>
    <t>Que al finalizar el 2024, se hayan realizado, desarrollado y divulgado, al menos seis investigaciones de interés institucional en todos los ámbitos, permitiendo la ampliación del conocimiento y la mejora continua en todos los servicios que brinda el Poder Judicial.</t>
  </si>
  <si>
    <t xml:space="preserve">Que al finalizar el 2024, se haya implementado la estrategia de rendición de cuentas definida por el Organismo del Investigación Judicial. </t>
  </si>
  <si>
    <t>Que al finalizar el 2024, se haya reestructurado la Unidad de Inspección Fiscal  del Ministerio Público</t>
  </si>
  <si>
    <t xml:space="preserve">Que al finalizar el 2024, se haya implementado la estrategia de rendición de cuentas definida por la Defensa Pública. </t>
  </si>
  <si>
    <t>Que al finalizar el 2024, se hayan atendido de manera integral en los distintos ámbitos judiciales, aquellas actividades de capacitación que respondan a los temas de interés institucionales, que hayan sido identificados por las entidades superiores de la institución</t>
  </si>
  <si>
    <t xml:space="preserve">Que al finalizar el 2024, se haya implementado la estrategia de rendición de cuentas definida por la Oficina de Atención de Víctimas del Delito y la Unidad de Protección de Víctimas. </t>
  </si>
  <si>
    <t xml:space="preserve">Que al finalizar el 2024, se hayan diseñado e implementado, al menos  5 actividades de capacitación anuales por parte de la Unidad de Capacitación de la Defensa Pública, acorde a  los perfiles competenciales de la población meta que se desea capacitar, con el fin de alcanzar  el desempeño deseado en la función. </t>
  </si>
  <si>
    <t xml:space="preserve">Que al finalizar el 2024, se hayan implementado las acciones definidas correspondientes al principio de Transparencia de la Política de Justicia Abierta. </t>
  </si>
  <si>
    <t>Que al finalizar el 2024, se haya implementado en al menos 1200 (10%) de los puestos profesionales y técnicos, en los que sea factible, la adopción de modalidades alternativas de trabajo.</t>
  </si>
  <si>
    <t>Que al finalizar el 2024, se haya realizado al menos una evaluación de resultados por año de una  oficina u órgano institucional, con el fin de verificar el cumplimiento de los objetivos específicos para los que fueron creados.</t>
  </si>
  <si>
    <t>Que al finalizar el 2024, se haya implementado las herramientas ofimáticas de colaboración que soporten las labores diarias del personal judicial tanto en modalidad oficina como teletrabajo.</t>
  </si>
  <si>
    <t>Que al finalizar el 2024, se haya desarrollado y aprobado el reglamento que rija las funciones y competencias del Centro de Apoyo, Coordinación y Mejoramiento de la Función Jurisdiccional.</t>
  </si>
  <si>
    <t>Que al finalizar el 2024, se haya desarrollado e implementado un plan de gestión policial contra la corrupción que contribuyan con el fortalecimiento de la ética en la Organismo de Investigación Judicial. </t>
  </si>
  <si>
    <t>Que al finalizar el 2024, se hayan ampliado los espacios de participación ciudadana virtuales, interactivos, regionales y nacionales; que permitan el proceso de cocreación en la administración de proyectos de interés institucional y ciudadano.</t>
  </si>
  <si>
    <t>Que al finalizar el 2024, se haya desarrollado una aplicación móvil para el Servicio Nacional de Facilitadoras y Facilitadores Judiciales, que se integre con el Sistema de Gestión para la recopilación de la información de las acciones realizadas por las personas facilitadoras judiciales y sea una herramienta de autoaprendizaje.</t>
  </si>
  <si>
    <t>Que al finalizar el 2024, se hayan conocido y aprobado estrategias, planes de trabajo, requerimientos de recursos humanos y presupuestarios, para la efectiva gestión institucional, en aras de mejorar la celeridad y la resolución oportuna de los procesos judiciales. </t>
  </si>
  <si>
    <t>Que al finalizar el 2024, se hayan desarrollado e implementado estrategias para la efectiva gestión de los asuntos disciplinarios que contribuyan con el fortalecimiento de la ética en la institución. </t>
  </si>
  <si>
    <t>Que al finalizar el 2024, se haya implementado un plan de trabajo para incrementar la cantidad de oficinas y despachos donde se replican las buenas prácticas institucionales.</t>
  </si>
  <si>
    <t xml:space="preserve">Que al finalizar el 2024, se hayan diseñado e implementado, al menos  5 actividades de capacitación anuales por parte de la Unidad de Capacitación del Organismo de Investigación Judicial, acorde a  los perfiles competenciales de la población meta que se desea capacitar, con el fin de alcanzar  el desempeño deseado en la función. </t>
  </si>
  <si>
    <t>Que al finalizar el 2024, se haya implementado un plan para la creación de alianzas y convenios de cooperación para implantar una red informática segura entre instituciones (Interoperabilidad), que faciliten la integración de la información y acceso a los servicios estatales.</t>
  </si>
  <si>
    <t xml:space="preserve">Que al finalizar el 2024, se hayan implementado la estrategia de rendición de cuentas definida por el Ministerio Público. </t>
  </si>
  <si>
    <t>Que al finalizar el 2024, se hayan implementado las estrategias de coordinación interinstitucional para los servicios de atención y protección de víctimas y testigos.</t>
  </si>
  <si>
    <t xml:space="preserve">Que al finalizar el 2024, se haya gestionado la aprobación a la  reforma de la ley orgánica del Organismo de Investigación Judicial. </t>
  </si>
  <si>
    <t xml:space="preserve">Que al finalizar el 2024, se hayan implementado procesos estandarizados en las oficinas de la Defensa Pública, considerando las particularidades de sus oficinas. </t>
  </si>
  <si>
    <t>Que al finalizar el 2024, se haya gestionado la aprobación de la reforma legal sobre evaluación del desempeño.</t>
  </si>
  <si>
    <t>Que al finalizar el 2024, se hayan incrementado la cantidad de ideas innovadoras que se consideran como buenas prácticas institucionales, cada dos años.</t>
  </si>
  <si>
    <t xml:space="preserve">Que al finalizar el 2024, se haya implementado una campaña de comunicación y divulgación, sobre la importancia de modalidades alternativas de trabajo y el teletrabajo, que permita la sensibilización, impulso, implementación y conocimiento a nivel institucional. </t>
  </si>
  <si>
    <t xml:space="preserve">Que al finalizar el 2024, se presente una propuesta de estructura para el Subproceso de Reclutamiento y Selección al órgano aprobador. </t>
  </si>
  <si>
    <t xml:space="preserve">Que al finalizar el 2024, se haya implementado una estrategia de comunicación y proyección institucional proactiva que fortalezca la democracia, institucionalidad y percepción de las personas usuarias. </t>
  </si>
  <si>
    <t xml:space="preserve">Que al finalizar el 2024, se haya implementado una estrategia de prevención y control de las sanciones administrativa – disciplinaria en el Ministerio Público; por actos cometidos en fraude de administración de activos, evidencias, faltas a la ética pública, valores, faltas a la probidad y actos de corrupción. 
</t>
  </si>
  <si>
    <t xml:space="preserve">Que al finalizar el 2024, se haya realizado al menos 3 mediciones que permita obtener el grado de satisfacción en los servicios claves prestados al personal judicial. </t>
  </si>
  <si>
    <t>Que al finalizar el 2024, se haya implementado una estrategia de regionalización de la capacitación que permita  atender las necesidades regionales de personal judicial, de manera continua.</t>
  </si>
  <si>
    <t xml:space="preserve">Que al finalizar el 2024, se haya reducido el tiempo de los procesos y los procedimientos de la ejecución presupuestaria. </t>
  </si>
  <si>
    <t xml:space="preserve">Que al finalizar el 2024, se haya implementado una estrategia definida que abarque las mejores prácticas para la gestión de las Tecnologías de la Información en el Poder Judicial. </t>
  </si>
  <si>
    <t xml:space="preserve">Que al finalizar el 2024, se haya revisado y actualizado el reglamento de vestimenta, acorde a la infraestructura física, condiciones ambientales y temperatura. </t>
  </si>
  <si>
    <t xml:space="preserve">Que al finalizar el 2024, se haya implementado una solución tecnológica interinstitucional para la entrega a las personas usuarias, de constancias, certificaciones judiciales y otros servicios, desde otras instituciones. </t>
  </si>
  <si>
    <t xml:space="preserve">Que al finalizar el 2024, se hayan actualizado los perfiles competenciales por ámbito. </t>
  </si>
  <si>
    <t>Que al finalizar el 2024, se haya incorporado el módulo de los Servicios de Atención y Protección a la Víctima, en los programas de capacitación  de la Escuela Judicial.</t>
  </si>
  <si>
    <t>Que al finalizar el 2024, se hayan aprobado y emitido los lineamientos, directrices y políticas de gobierno judicial que contribuyan con una administración de justicia pronta y cumplida.</t>
  </si>
  <si>
    <t xml:space="preserve">Que al finalizar el 2024, se hayan completado las estrategias de coordinación planteadas, para el establecimiento de los canales de cooperación interinstitucionales y los procesos de comunicación, en cuanto al abordaje de los delitos funcionales, económicos y todos aquellos  vinculados con la corrupción.  
</t>
  </si>
  <si>
    <t>Que al finalizar el 2024, se haya gestionado los procesos constitucionales, procedimientos administrativos, disciplinarios, de responsabilidad civil y sancionatorios de contratación administrativa, competencia de la Dirección Jurídica.</t>
  </si>
  <si>
    <t>Que al finalizar el 2024, se hayan definido procesos de colaboración regionales, con el fin de ampliar los programas preventivos de salud y la cobertura de servicios médicos en todo el país, para los empleados judiciales.</t>
  </si>
  <si>
    <t>Que al finalizar el 2024, se haya implementado a nivel nacional la Justicia Restaurativa de conformidad con la ley.</t>
  </si>
  <si>
    <t>Que al finalizar el 2024, se hayan desarrollado e implementado estrategias para la efectiva gestión de los asuntos disciplinarios que contribuyan con el fortalecimiento de la ética en la Fiscalía General. </t>
  </si>
  <si>
    <t xml:space="preserve">Que al finalizar el 2024, se haya incrementado la cobertura de acceso a internet por año en los edificios judiciales para uso de las personas usuarias. </t>
  </si>
  <si>
    <t xml:space="preserve">Que al finalizar el 2024, se hayan diseñado e implementado, al menos  5 actividades de capacitación anuales por parte de la Escuela Judicial, acorde a  los perfiles competenciales de la población meta que se desea capacitar, con el fin de alcanzar  el desempeño deseado en la función. </t>
  </si>
  <si>
    <t xml:space="preserve">Que al finalizar el 2024, se haya incrementado la cobertura de la plataforma de respaldos de los datos por año. </t>
  </si>
  <si>
    <t xml:space="preserve">Que al finalizar el 2024, se hayan diseñado e implementado, al menos  5 actividades de capacitación anuales por parte de la Unidad de Capacitación del Ministerio Público, acorde a  los perfiles competenciales de la población meta que se desea capacitar, con el fin de alcanzar  el desempeño deseado en la función. </t>
  </si>
  <si>
    <t xml:space="preserve">Que al finalizar el 2024, se haya incrementado la cobertura de la plataforma de telecomunicaciones a nivel nacional por año. </t>
  </si>
  <si>
    <t xml:space="preserve">Que al finalizar el 2024, se haya incrementado la cobertura de red inalámbrica por año. </t>
  </si>
  <si>
    <t>Que al finalizar el 2024, se hayan implementado el proyecto de reducción de las brechas de riesgo en torno a la prevención y control de la corrupción, el fraude y las faltas a la ética y probidad, según lo definido por la Nacional Center of State Courts (NCSC).</t>
  </si>
  <si>
    <t xml:space="preserve">Que al finalizar el 2024, se haya incrementado la implementación de herramientas de aprovisionamiento. </t>
  </si>
  <si>
    <t>Que al finalizar el 2024, se haya implementado el proyecto de Rediseño de Procesos en el Departamento de Ciencias Forenses.</t>
  </si>
  <si>
    <t xml:space="preserve">Que al finalizar el 2024, se haya incrementado la implementación de la plataforma de comunicación para el acceso a la red de voz y datos por año. </t>
  </si>
  <si>
    <t>Que al finalizar el 2024, se hayan implementado las acciones definidas en el plan de acción de la Política de Participación Ciudadana.</t>
  </si>
  <si>
    <t xml:space="preserve">Que al finalizar el 2024, se haya implementado el Centro de Operaciones de Red. </t>
  </si>
  <si>
    <t>Que al finalizar el 2024, se hayan implementado las estrategias definidas de capacitación y acciones en la regulación para la prevención, identificación y la gestión adecuada de los conflictos de interés en el Poder Judicial.</t>
  </si>
  <si>
    <t xml:space="preserve">Que al finalizar el 2024, se haya incrementado la implementación de la plataforma de videoconferencias por año. </t>
  </si>
  <si>
    <t>Que al finalizar el 2024, se haya logrado al menos el 95% en la evaluación del índice de transparencia de servicio público (ITSP) a partir de las acciones realizadas por las diferentes oficinas en la actualización de los sitios web. </t>
  </si>
  <si>
    <t xml:space="preserve">Que al finalizar el 2024, se hayan implementado procesos estandarizados en las oficinas del Ministerio Público, considerando las particularidades de sus oficinas. </t>
  </si>
  <si>
    <t>Que al finalizar el 2024, se hayan realizado al menos 10 estudios de la efectividad de la capacitación en la Escuela Judicial y Unidades de Capacitación.</t>
  </si>
  <si>
    <t xml:space="preserve">Que al finalizar el 2024, se implemente en todas las fiscalías del país, un sistema de gestión integrado, que permita el seguimiento y monitoreo de las medidas alternas, mediante el uso de tecnologías de la información. </t>
  </si>
  <si>
    <t>Que al finalizar el 2024, se haya implementado en  las oficinas de los servicios de atención y protección de víctimas y testigos, un sistema que permita una efectiva gestión técnica y administrativa, que agilicen y faciliten los procesos y procedimientos, con el fin de mejorar el servicio público que se brinda.</t>
  </si>
  <si>
    <t xml:space="preserve">Que al finalizar el 2024, se haya pronunciado sobre la totalidad de los proyectos de ley o propuestas de reforma legales que le hayan sido puestos en consulta y que inciden en su funcionamiento, estructura y organización de la Defensa Pública. </t>
  </si>
  <si>
    <t xml:space="preserve">Que al finalizar el 2024, se haya implementado la estrategia de capacitación y actualización para el personal de la Oficina de Atención a la Víctima de Delitos y la Unidad de Protección de Víctimas y Testigos en temas afines. </t>
  </si>
  <si>
    <t xml:space="preserve">Que al finalizar el 2024, se haya implementado la estrategia de comunicación y divulgación de los servicios la Oficina de Atención a la Víctima de Delitos y la Unidad de Protección de Víctimas y Testigos. </t>
  </si>
  <si>
    <t>META ESTRATEGICA NUEVA</t>
  </si>
  <si>
    <t>Que al finalizar el 2024, se haya ejecutado las estrategias establecidas para mejorar los procesos de coordinación, comunicación internos y externos, con el fin de hacer más eficientes los procesos institucionales que se encuentre involucrado el Organism</t>
  </si>
  <si>
    <t xml:space="preserve">Que al finalizar el 2024, se haya capacitado al menos el 114 (20%) de las Fiscalas y Fiscales en el programa de Justicia Restaurativa y aplicación de otras medidas alternas de solución de conflictos. </t>
  </si>
  <si>
    <t>Cuenta de META ESTRATEGICA NUEVA</t>
  </si>
  <si>
    <t>RESPONSABLE ESTRATEGICO</t>
  </si>
  <si>
    <t>CONSULTAR MIGUEL</t>
  </si>
  <si>
    <t>Cuenta de RESPONSABLE ESTRATEGICO</t>
  </si>
  <si>
    <t>Centro</t>
  </si>
  <si>
    <t>Casos terminados</t>
  </si>
  <si>
    <t>Juzgado Notarial</t>
  </si>
  <si>
    <t>PENDIENTE MELISSA</t>
  </si>
  <si>
    <t>ACABA DE INGRESAR</t>
  </si>
  <si>
    <t>Comisión de Transparencia</t>
  </si>
  <si>
    <t>ANALIZAR</t>
  </si>
  <si>
    <t>PENDIENTE MIGUEL</t>
  </si>
  <si>
    <t xml:space="preserve">Defensa Pública    </t>
  </si>
  <si>
    <t>ANALIZAR ESTADO JUSTICIA</t>
  </si>
  <si>
    <t>PENDIENTE</t>
  </si>
  <si>
    <t>Dirección de Tecnología de la Información</t>
  </si>
  <si>
    <t>Programa de Justicia Restaurativa</t>
  </si>
  <si>
    <t>PENDIENTE ESTEBAN</t>
  </si>
  <si>
    <t>PENDIENTE DEL TODO</t>
  </si>
  <si>
    <t>Que al finalizar el 2030, se haya cumplido en un 100% el plan de acción para la   optimización de la persecución penal de los delitos de delincuencia organizada y contra el deber de probidad  mediante el fortalecimiento de la dirección funcional del OIJ y/o articulación con redes interinstitucionales, logrando una mayor eficiencia en la investigación criminal y la recolección de evidencia.</t>
  </si>
  <si>
    <t>Que al finalizar el 2030, el Ministerio Público haya mejorado la efectividad en la persecución penal de los delitos de mayor incidencia y lesividad en perjuicio de las personas menores de edad, mediante la elaboración e implementación de una guía práctica para la tramitación y la investigación de estos casos en las fiscalías especializadas rectoras de atención de poblaciones vulnerables.</t>
  </si>
  <si>
    <t xml:space="preserve"> Que al finalizar el 2030, se desarrollen estrategias que partan del análisis y la perspectiva de género para optimizar el servicio brindado a las personas en condición de vulnerabilidad.  </t>
  </si>
  <si>
    <t xml:space="preserve"> Que al finalizar el 2030, se haya implementado un sistema estandarizado de gestión de canales de denuncia de casos de corrupción en el Poder Judicial.</t>
  </si>
  <si>
    <t xml:space="preserve"> Que al finalizar el 2030, se haya planteado una propuesta para el fortalecimiento del régimen disciplinario.</t>
  </si>
  <si>
    <t>Que al finalizar el 2030, se haya incrementado la cantidad de casos terminados con respecto a los periodos anteriores, en las fiscalías especializadas, mediante la implementación de planes de descongestionamiento y atención de rezago, para llevar a un nivel aceptable las tasas de resolución.</t>
  </si>
  <si>
    <t xml:space="preserve"> Que al finalizar el 2030, se hayan atendido de manera integral en los distintos ámbitos judiciales, aquellas actividades de capacitación que respondan a temas de interés institucional, que hayan sido identificados por las entidades superiores de la institución.</t>
  </si>
  <si>
    <t xml:space="preserve"> Que al finalizar el 2030, se hayan planteado una estrategia para el abordaje de la criminalidad.</t>
  </si>
  <si>
    <t xml:space="preserve"> Que al finalizar el 2030, se hayan realizado, desarrollado y divulgado, al menos seis investigaciones de interés institucional en todos los ámbitos, permitiendo la ampliación del conocimiento y la mejora continua en todos los servicios que brinda el Poder Judicial.</t>
  </si>
  <si>
    <t xml:space="preserve">Que al finalizar el 2030, se haya implementado el Modelo de Mejora continua en materia Civil por año, en primera instancia. </t>
  </si>
  <si>
    <t>Que al finalizar el 2030 se haya aprobado la Política de Teletrabajo e implementado su plan de acción, con la finalidad de brindar a la población judicial una modalidad de trabajo diferente, la cual motive al personal.</t>
  </si>
  <si>
    <t>Que al finalizar el 2030, se hayan desarrollado e implementado planes remediales acordes con el Modelo de Mejora Continua en cada despacho jurisdiccional, para disminuir el rezago judicial de casos en la materia  Civil.</t>
  </si>
  <si>
    <t>Que al finalizar el 2030 se haya cumplido las estrategias de capacitación diseñada para el Ministerio Público en busca de una mejora integral de la gestión y funciones del ente fiscal y del servicio público de justicia.</t>
  </si>
  <si>
    <t>Que al finalizar el 2030, se hayan desarrollado e implementado planes remediales acordes con el Modelo de Mejora Continua en cada despacho jurisdiccional, para disminuir el rezago judicial de casos en la materia  Cobro.</t>
  </si>
  <si>
    <t>Que al finalizar el 2030 se haya desarrollado e implementado una estrategia que permita un proceso continuo de capacitación basado en competencias, que garantice el desarrollo integral del  personal</t>
  </si>
  <si>
    <t>Que al finalizar el 2030, se hayan desarrollado e implementado planes remediales acordes con el Modelo de Mejora Continua en cada despacho jurisdiccional, para disminuir el rezago judicial de casos en la materia  Agraria.</t>
  </si>
  <si>
    <t>Que al finalizar el 2030 se haya desarrollado un proyecto estratégico de atención del descongestionamiento que abarque las fiscalías territoriales y especializadas con los mayores niveles y cargas de trabajo.</t>
  </si>
  <si>
    <t>Que al finalizar el 2030, se hayan desarrollado e implementado planes remediales acordes con el Modelo de Mejora Continua en cada despacho jurisdiccional, para disminuir el rezago judicial de casos en la materia  Contenciosa.</t>
  </si>
  <si>
    <t xml:space="preserve">Que al finalizar el 2030 se haya desarrollado un proyecto que permita la creación de  una  Unidad de Salud y Bienestar del Organismo de Investigación Judicial </t>
  </si>
  <si>
    <t>Que al finalizar el 2030, se hayan desarrollado e implementado planes remediales acordes con el Modelo de Mejora Continua en cada despacho jurisdiccional, para disminuir el rezago judicial de casos en la materia  Familia.</t>
  </si>
  <si>
    <t>Que al finalizar el 2030 se haya ejecutado al menos un proceso de rendición de cuentas anual  y actividades con un enfoque comunitario por parte de Fiscalía General, sus columnas y Defensa Civil a la Víctima y la OAPVD, la  UCS.</t>
  </si>
  <si>
    <t>Que al finalizar el 2030, se hayan desarrollado e implementado planes remediales acordes con el Modelo de Mejora Continua en cada despacho jurisdiccional, para disminuir el rezago judicial de casos en la materia  Pensiones Alimentaria.</t>
  </si>
  <si>
    <t xml:space="preserve">Que al finalizar el 2030 se haya ejecutado los planes de mejora de la gestión de las Fiscalía derivado de los Planes de Supervisión de Fiscalía General.  </t>
  </si>
  <si>
    <t>Que al finalizar el 2030, se hayan desarrollado e implementado planes remediales acordes con el Modelo de Mejora Continua en cada despacho jurisdiccional, para disminuir el rezago judicial de casos en la materia Laboral.</t>
  </si>
  <si>
    <t>Que al finalizar el 2030 se haya formulado e implementado una estrategia sobre el acceso y uso de estadísticas judiciales, que suministre al público externo y interno, información clara y oportuna.</t>
  </si>
  <si>
    <t>Que al finalizar el 2030, se hayan desarrollado e implementado planes remediales acordes con el Modelo de Mejora Continua en cada despacho jurisdiccional, para disminuir el rezago judicial de casos en los Juzgados Penales.</t>
  </si>
  <si>
    <t>Que al finalizar el 2030 se haya implementado el plan de acción de la Política de Integridad y Anticorrupción del Poder Judicial de Costa Rica</t>
  </si>
  <si>
    <t>Que al finalizar el 2030, se hayan desarrollado e implementado planes remediales acordes con el Modelo de Mejora Continua en cada despacho jurisdiccional, para disminuir el rezago judicial de casos en los Tribunales Penales.</t>
  </si>
  <si>
    <t>Que al finalizar el 2030 se haya implementado la Política Integral de Bienestar y Salud Laboral con los planes, programas y lineamientos para el personal judicial, con el fin de garantizar el bienestar integral durante la vida laboral de la población judicial.</t>
  </si>
  <si>
    <t>Que al finalizar el 2030, se hayan desarrollado e implementado planes remediales acordes con el Modelo de Mejora Continua en cada despacho jurisdiccional, para disminuir el rezago judicial de casos en la materia Penal Juvenil.</t>
  </si>
  <si>
    <t>Que al finalizar el 2030 se haya implementado un plan de trabajo que permita Estandarizar  procesos operativos en todas las oficinas del OIJ, asegurando que cada una cumpla con criterios de calidad en la investigación de casos .</t>
  </si>
  <si>
    <t>Que al finalizar el 2030, se hayan desarrollado e implementado planes remediales acordes con el Modelo de Mejora Continua en cada despacho jurisdiccional, para disminuir el rezago judicial de casos en la materia Contravencional.</t>
  </si>
  <si>
    <t>Que al finalizar el 2030 se haya incorporado de manera integral los valores y ejes transversales institucionales, en al menos 10 en las diferentes actividades de capacitación de la Escuela Judicial.</t>
  </si>
  <si>
    <t>Que al finalizar el 2030, se hayan desarrollado e implementado planes remediales acordes con el Modelo de Mejora Continua en cada despacho jurisdiccional, para disminuir el rezago judicial de casos en la materia Tránsito.</t>
  </si>
  <si>
    <t>Que al finalizar el 2030 se hayan diseñado e implementado actividades de capacitación anuales según el plan de trabajo establecido, acorde a los perfiles competenciales de la población meta, con el fin de alcanzar el desempeño deseado en la función.</t>
  </si>
  <si>
    <t>Que al finalizar el 2030, se hayan desarrollado e implementado planes remediales acordes con el Modelo de Mejora Continua en cada despacho jurisdiccional, para disminuir el rezago judicial de casos en la materia Notarial.</t>
  </si>
  <si>
    <t xml:space="preserve">Que al finalizar el 2030 se hayan ejecutado los planes de mejora de la gestión de las Fiscalías derivado de los Planes de Supervisión de Fiscalía General.  </t>
  </si>
  <si>
    <t>Que al finalizar el 2030,  se haya incrementado anualmente la cantidad de casos terminados por el Centro de Conciliación del Poder Judicial.</t>
  </si>
  <si>
    <t>Que al finalizar el 2030 se hayan implementado estrategias de capacitación y formación que permitan, con la finalidad de fortalecer las compentencias tecnicas, de liderazgo, direccion y motivación; además de gestionar las competencias del personal para así lograr la mejora continua del servicio y de los ambiente labores.</t>
  </si>
  <si>
    <t>Que al finalizar el 2030,  se haya aprobado e implementado la política institucional integral sobre el tratamiento de los diferentes métodos alternos de resolución de conflictos.</t>
  </si>
  <si>
    <t>Que al finalizar el 2030,  anualmente se haya ejecutado al menos un 95% del presupuesto asignado.</t>
  </si>
  <si>
    <t>Que al finalizar el 2030, se haya implementado a nivel nacional la Justicia Restaurativa de conformidad con la ley.</t>
  </si>
  <si>
    <t>Que al finalizar el 2030,  se haya establecido e implementado un modelo que permita relacionar la carga de trabajo (incluir aspectos cuantitativos y cualitativos) y la cantidad de recursos (humanos y materiales) necesarios para obtener una efectiva gestión administrativa y operativa.</t>
  </si>
  <si>
    <t>Que al finalizar el 2030,  se haya implementado y dando seguimiento a la estrategia de proyección institucional del Organismo de Investigación Judicial.</t>
  </si>
  <si>
    <t>Que al finalizar el 2030, se haya presentado y gestionado la aprobación de la reforma legal sobre el régimen disciplinario.</t>
  </si>
  <si>
    <t>Que al finalizar el 2030, la Escuela Judicial y Unidades de Capacitación hayan incorporado productos o estrategias de capacitación innovadores, accesibles y oportunos.</t>
  </si>
  <si>
    <t>Que al finalizar el 2030, se  haya  desarrollado, aprobado y ejecutado  un plan que incorpore  herramientas o mejoras tecnológicas que permitan la automatización en  la atención de los servicios relacionados con la gestión del personal judicial, con el fin de disminuir la brecha de desarrollo digital entre las áreas de la Dirección de Gestión Humana, y de esta manera mejorar así la eficiencia y accesibilidad a la información.</t>
  </si>
  <si>
    <t>Que al finalizar el 2030, se  haya diseñado e implementado un plan integral de retención del personal Judicial, con el fin de proporcionar a la institución herramientas efectivas para conservar personal de idoneo.</t>
  </si>
  <si>
    <t>Que al finalizar el 2030, se haya implementado el plan definido de la política axiológica.</t>
  </si>
  <si>
    <t>Que al finalizar el 2030, se desarrolle e implemente el modelo de carrera escalonada dirigido al personal de los diferentes ámbitos, con la finalidad de garantizar una adecuada gestión de la carrera judicial.</t>
  </si>
  <si>
    <t xml:space="preserve">Que al finalizar el 2030, se desarrolle e implemente la estrategia para la creación de mecanismos que fortalezcan el acceso a la información judicial.  </t>
  </si>
  <si>
    <t>Que al finalizar el 2030, se desarrolle e implemente un plan de fortalecimiento al proceso de la carrera judicial, que contemple las relaciones de la Dirección de Gestión Humana con el Consejo de la Judicatura y el Centro de Apoyo Coordinación y Mejoramiento de la Función Jurisdiccional; con el fin de mejorar el proceso de la carrera Judicial.</t>
  </si>
  <si>
    <t>Que al finalizar el 2030, se hayan ampliado los espacios de participación ciudadana temporales o permanentes, regionales o nacionales; que permitan el proceso de cocreación en la administración de proyectos de interés institucional y ciudadano.</t>
  </si>
  <si>
    <t xml:space="preserve">Que al finalizar el 2030, se haya  determinado los requerimientos del Ministerio Público de un sistema informático a nivel nacional para las fiscalías, así como de la redefinición de requerimientos de información estadística estratégica, para la toma de decisiones de nivel superior y la mejora de la persecución penal. </t>
  </si>
  <si>
    <t>Que al finalizar el 2030, se haya ampliado el Modelo de Mejora Continua (MMC) y el Modelo de Análisis Integral de la Gestión de Oficinas y Despachos Judiciales (MAIG), con la asignación de un profesional de la Dirección de Planificación en los  Circuitos Judiciales.</t>
  </si>
  <si>
    <t>Que al finalizar el 2030, se haya analizado y actualizado los riesgos estrategicos, según el Modelo de Gestión Estratégica Institucional.</t>
  </si>
  <si>
    <t>Que al finalizar el 2030, se haya analizado y realizado propuestas para obtener alternativas para hacer frente al congelamiento salarial.</t>
  </si>
  <si>
    <t>Que al finalizar el 2030, se haya aplicado la metodología de reestructuración administrativa en las oficinas del ámbito administrativa que así se disponga por la Corte Plena y Consejo Superior.</t>
  </si>
  <si>
    <t>Que al finalizar el 2030, se haya aprobado e implementado el plan de acción de la Política de Comunicación Integral.</t>
  </si>
  <si>
    <t>Que al finalizar el 2030, se haya asumido el Servicio Nacional de Facilitadoras y Facilitadores Judiciales como una función por todos los actores institucionales dentro del Poder Judicial, para promover el acercamiento y credibilidad del Poder Judicial en las comunidades.</t>
  </si>
  <si>
    <t>Que al finalizar el 2030,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t>
  </si>
  <si>
    <t>Que al finalizar el 2030, se hayan implementado las acciones definidas en el plan de acción de la Política de Participación Ciudadana.</t>
  </si>
  <si>
    <t>Que al finalizar el 2030, se haya aumentado en la oferta de servicios institucionales apoyados en tecnologías de información y comunicaciones dirigidos a las personas usuarias externas que permita la generación de valor público, la seguridad jurídica y la garantía del acceso a la información y a los trámites del Poder Judicial en un marco de eficacia.</t>
  </si>
  <si>
    <t>Que al finalizar el 2030, se haya desarrollado e implementado un modelo de transparencia y rendición de cuentas, que genere valor público y sirva de base para la generación de información relevante, incorporando las nuevas tecnologías y la integración de todas las instancias institucionales.</t>
  </si>
  <si>
    <t>Que al finalizar el 2030, se haya aumentado los conocimientos y la cultura digital del personal judicial y de las personas usuarias de los servicios digitales institucionales.</t>
  </si>
  <si>
    <t>Que al finalizar el 2030, se haya brindado la asesoría legal requerida por los órganos tomadores de decisiones del Poder Judicial y los jerarcas de los órganos auxiliares de administración de justicia, aplicando la normativa del Poder Judicial y las políticas y valores institucionales.</t>
  </si>
  <si>
    <t>Que al finalizar el 2030, se haya cumplido en un 100% los planes de descongestionamiento y atención del rezago institucional priorizado, para la reducción de los niveles de circulante y el abordaje pronto de las investigaciones.</t>
  </si>
  <si>
    <t>Que al finalizar el 2030, se haya cumplido la estrategia de capacitación diseñada para el ámbito jurisdiccional</t>
  </si>
  <si>
    <t>Que al finalizar el 2030, se haya dado seguimiento al proyecto de implementación del Código de Familia.</t>
  </si>
  <si>
    <t>Que al finalizar el 2030, se haya definido e implementado un modelo nacional e integral de traslado y custodia de personas detenidas, que optimice el uso de los recursos mediante la implementación de procesos eficientes y un sistema logístico de información automatizado y centralizado.</t>
  </si>
  <si>
    <t>Que al finalizar el 2030, se haya definido e iniciado con la implementación del  nuevo PGAI para el periodo 2027 al 2031.</t>
  </si>
  <si>
    <t xml:space="preserve">Que al finalizar el 2030, se haya implementado la estrategia de rendición de cuentas definida por la Defensa Pública. </t>
  </si>
  <si>
    <t xml:space="preserve">Que al finalizar el 2030, se haya definido un modelo integral de gestión de compras públicas, con el fin de garantizar la correcta ejecución del proceso desde las fases previas hasta su adjudicación.  </t>
  </si>
  <si>
    <t>Que al finalizar el 2030, se haya desarrollado e implantado la nueva versión del sistema de gestión de despachos judiciales, con el fin de brindar un soporte adecuado a los procesos de administración de justicia.</t>
  </si>
  <si>
    <t xml:space="preserve">Que al finalizar el 2030, se haya implementado la estrategia de rendición de cuentas definida por la Oficina de Atención de Víctimas del Delito y la Unidad de Protección de Víctimas. </t>
  </si>
  <si>
    <t>Que al finalizar el 2030, se haya desarrollado e implementado un  programa integral de fortalecimiento ético y de valores que abarque todas las áreas del OIJ, con un enfoque preventivo y correctivo sobre los conflictos de interés y la corrupción.</t>
  </si>
  <si>
    <t>Que al finalizar el 2030, se haya desarrollado en el sistema (SIGECAP) los componentes necesarios para  el seguimiento y cumplimiento de la becas otorgadas por la institución y la gestión administrativa de las distintas instancias de capacitación del Poder Judicial.</t>
  </si>
  <si>
    <t xml:space="preserve">Que al finalizar el 2030, se haya implementado la estrategia de rendición de cuentas definida por el Organismo del Investigación Judicial. </t>
  </si>
  <si>
    <t>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t>
  </si>
  <si>
    <t>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t>
  </si>
  <si>
    <t>Que al finalizar el 2030, se haya desarrollado, implementado y evaluado  un programa de capacitación y sensibilización del personal judicial enfocado en la evaluación de desempeño basado en competencias, con la finalidad de  fomentar la cultura de la gestión del desempeño y permitir el desarrollo del personal judicial y el máximo aprovechamiento de sus aportes en la mejora institucional.</t>
  </si>
  <si>
    <t xml:space="preserve">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t>
  </si>
  <si>
    <t>Que al finalizar el 2030, se haya disminuido los tiempos de respuesta para soluciones tecnológicas en el Poder Judicial desde su planteamiento hasta su entrega y puesta en producción.</t>
  </si>
  <si>
    <t>Que al finalizar el 2030, se haya implementado una estrategia de comunicación y proyección institucional proactiva que fortalezca la democracia, institucionalidad y percepción de las personas usuarias.</t>
  </si>
  <si>
    <t>Que al finalizar el 2030, se haya divulgado y gestionado los planes de acción definidos para dar cumplimiento a lo establecido en la Política de Gestión de la calidad de la Justicia (GICA-Justicia).</t>
  </si>
  <si>
    <t>Que al finalizar el 2030, se haya dotado a la institución de herramientas y soluciones de tecnología que integren la información, sistemas y demás soluciones, según los flujos de trabajo existentes en los ámbitos jurisdiccional, auxiliar de justicia y administrativo.</t>
  </si>
  <si>
    <t xml:space="preserve">Que al finalizar el 2030, se haya ejecutado la estrategia definida que permita contar con sistemas de información innovadores.   </t>
  </si>
  <si>
    <t>Que al finalizar el 2030, se haya ejecutado las estrategias establecidas para mejorar los procesos de coordinación, comunicación internos y externos, con el fin de hacer más eficientes los procesos institucionales que se encuentre involucrado el Organismo de Investigación Judicial.</t>
  </si>
  <si>
    <t>Que al finalizar el 2030, se haya ejecutado los planes formulados para la implementación del empleo público, y así asegurar una administración eficiente y eficaz.</t>
  </si>
  <si>
    <t>Que al finalizar el 2030, se haya elaborado e implementado el instrumento para evaluar el servicio brindado a las personas usuarias internas y externas de la Oficina de Atención a la Víctima de Delitos y la Unidad de Protección de Víctimas y Testigos.</t>
  </si>
  <si>
    <t>SECRETARÍA TÉCNICA DE ÉTICA Y VALORES</t>
  </si>
  <si>
    <t xml:space="preserve">Que al finalizar el 2030, se haya establecido un modelo para la adecuación del espacio físico institucional, en respuesta a los cambios asociados a la modalidad de teletrabajo y las proyecciones de crecimiento de la población servidora judicial, con el fin de maximizar los recursos de infraestructura disponibles. </t>
  </si>
  <si>
    <t>Que al finalizar el 2030, se haya estandarizado, sistematizado y automatizado al menos 3 procesos manuales identificados del Organismo de Investigación Judicial.</t>
  </si>
  <si>
    <t>Que al finalizar el 2030, se hayan implementado las acciones correspondientes a los principios de Transparencia y Colaboración de la Política de Justicia Abierta</t>
  </si>
  <si>
    <t>Que al finalizar el 2030, se haya finalizado el proyecto de automatización de procesos judiciales.</t>
  </si>
  <si>
    <t>Que al finalizar el 2030, se haya finalizado la implementación y  dado seguimiento al proyecto de implementación del Código Procesal Agrario.</t>
  </si>
  <si>
    <t>Que al finalizar el 2030, se haya fortalecido e implementado mejoras al Proceso de Control Interno institucional.</t>
  </si>
  <si>
    <t>Que al finalizar el 2030, se haya fortalecido la Justicia Abierta como mecanismo de acceso a información pública, transparencia y rendición de cuentas.</t>
  </si>
  <si>
    <t>Que al finalizar el 2030, se haya generado la mayor cantidad posible de órdenes de inicio de los proyectos comprendidos dentro del contrato del Fideicomiso Inmobiliario Poder Judicial-BCR 2015, conforme la lista de prelación y disponibilidad de contenido económico y presupuestaria.</t>
  </si>
  <si>
    <t>Que al finalizar el 2030, se haya implementado a nivel nacional la Justicia Restaurativa de conformidad con la ley</t>
  </si>
  <si>
    <t>Que al finalizar el 2030, se haya implementado el modelo de atención al público con el fin de mejorar el servicio brindado.</t>
  </si>
  <si>
    <t xml:space="preserve">Que al finalizar el 2030, se haya presentado ante el Órgano Aprobador la reforma a la Ley 8720: Ley de protección a víctimas, testigos y demás sujetos intervinientes en el proceso penal, reformas y adición al Código Procesal Penal y al Código Penal. </t>
  </si>
  <si>
    <t>Que al finalizar el 2030, se haya implementado el Modelo de Gestión para la Planificación Estratégica, que integre el modelo de innovación, el portafolio de proyectos estratégicos, el modelo de gestión de políticas Institucionales, los planes anuales operativos, el presupuesto y el modelo de riesgos estratégicos.</t>
  </si>
  <si>
    <t>Que al finalizar el 2030, se haya implementado el Modelo de Innovación en apego al Modelo Estratégico Institucional.</t>
  </si>
  <si>
    <t>Que al finalizar el 2030, se haya implementado el Modelo de Tramitación de la materia Contravencional.</t>
  </si>
  <si>
    <t>Que al finalizar el 2030, se hayan implementado el modelo de gestión en las fiscalías del Ministerio Público, considerando las particularidades de sus despachos.</t>
  </si>
  <si>
    <t>Que al finalizar el 2030, se haya implementado el Modelo de Tramitación de la materia Penal Juvenil.</t>
  </si>
  <si>
    <t>Que al finalizar el 2030, se haya implementado el Modelo de Tramitación de la materoia de Tránsito.</t>
  </si>
  <si>
    <t>Que al finalizar el 2030, se haya implementado el Modelo de Tramitación de las materias No penales.</t>
  </si>
  <si>
    <t>Que al finalizar el 2030, se haya implementado el Proyecto para el fortalecimiento de la Seguridad en el Poder Judicial.</t>
  </si>
  <si>
    <t>Que al finalizar el 2030, se haya implementado el proyecto sobre el modelo de mejora integral del proceso penal.</t>
  </si>
  <si>
    <t>Que al finalizar el 2030, se hayan revisado y actualizado al menos el 50% de los manuales, protocolos y lineamientos de la OAPVD incorporando las diversas condiciones y necesidades de las oficinas centrales y regionales, así como la moderna gestión y nuevas tecnologías.</t>
  </si>
  <si>
    <t>Que al finalizar el 2030, se haya implementado estrategias para fortalecer la independencia Judicial de la institucion en apego a la Ley Orgánica y a la Constitución Política.</t>
  </si>
  <si>
    <t>Que al finalizar el 2030, se haya implementado herramientas tecnológicas como la inteligencia artificial,  que permitan la celeridad en la tramitación.</t>
  </si>
  <si>
    <t>Que al finalizar el 2030, se haya implementado las estrategias para manejo de personal, que permitan mantener las competencias físicas y salud óptimas para el desempeño de sus funciones del personal del Organismo de Investigación Judicial.</t>
  </si>
  <si>
    <t xml:space="preserve">Que al finalizar el 2030, se haya logrado la certificación  en los sistemas de gestión de calidad correspondientes, en al menos 5 de las oficinas definidas como prioritarias por la Dirección del Organismo de Investigación Judicial. </t>
  </si>
  <si>
    <t>Que al finalizar el 2030, se haya implementado mejoras a los procesos de análisis de puestos.</t>
  </si>
  <si>
    <t>Que al finalizar el 2030, se haya implementado rediseños de procesos en las diferentes jurisdicciones del país, según análisis respectivo.</t>
  </si>
  <si>
    <t>Que al finalizar el 2030, se haya implementado un plan para atender la ciberseguridad con el fin de garantizar la seguirdad de la información.</t>
  </si>
  <si>
    <t>Que al finalizar el 2030, se haya implementado un sistema automatizado y centralizado para el manejo de riesgo de corrupción a partir de la gestión por procesos.</t>
  </si>
  <si>
    <t>Que al finalizar el 2030, se haya implementado y dado seguimiento al modelo de gestión por procesos institucional, en todas sus etapas.</t>
  </si>
  <si>
    <t xml:space="preserve">Que al finalizar el 2030, se haya incorporado en los presupuestos anuales institucionales, el requerimiento humano y el gasto variable derivado de los estudios técnicos y de impacto de ley aprobados por el Consejo Superior y Corte Plena. </t>
  </si>
  <si>
    <t xml:space="preserve">Que al finalizar el 2030, se haya incrementado la actualización de la plataforma tecnológica (base tecnológica) por año. </t>
  </si>
  <si>
    <t xml:space="preserve">Que al finalizar el 2030, se haya incrementado la implementación de la plataforma de telefonía IP por año. </t>
  </si>
  <si>
    <t>Que al finalizar el 2030, se haya logrado al menos el 95% en la evaluación del índice de transparencia de servicio público (ITSP) a partir de las acciones realizadas por las diferentes oficinas en la actualización de los sitios web. </t>
  </si>
  <si>
    <t xml:space="preserve">Que al finalizar el 2030, se haya logrado estandarizar y aplicar un modelo integrado de seguridad en las edificaciones judiciales, sea en la infraestructura y operatividad que permita mejorar y garantizar la integridad física del personal judicial que labora en los diferentes edificios judiciales y personas usuarias.  </t>
  </si>
  <si>
    <t>Que al finalizar el 2030,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t>
  </si>
  <si>
    <t>Que al finalizar el 2030, se haya planteado estrategias para mejorar la percepción de la ciudadanía respecto de la confiabilidad, oportunidad y transparencia del Poder Judicial.</t>
  </si>
  <si>
    <t xml:space="preserve">Que al finalizar el 2030, se impulse el uso de la Metodología Institucional para la Evaluación por Resultados del Poder Judicial, por parte de las oficinas y despachos judiciales responsables de planes, políticas, proyectos e iniciativas institucionales. </t>
  </si>
  <si>
    <t>Que al finalizar el 2030, se haya pronunciado sobre la totalidad de los proyectos de ley o propuestas de reformas legales que le hayan sido puestos a consulta al Poder Judicial por parte del Poder Legislativo, verificando que no exista discrepancia o incida negativamente en el funcionamiento o independencia del Poder Judicial.</t>
  </si>
  <si>
    <t>Que al finalizar el 2030, se haya realizado en el Poder Judicial las acciones de planificación, control, evaluación y mejoramiento para enfrentar eventos disruptivos a la operación institucional, con el fin de prevenir o mitigar la afectación en la prestación de los servicios institucionales, en beneficio de las personas usuarias.</t>
  </si>
  <si>
    <t>Que al finalizar el 2030, se haya realizado un proyecto sobre monitoreo continuo para la reducción del rezago judicial.</t>
  </si>
  <si>
    <t>Que al finalizar el 2030, se haya realizado un trabajo  de diagnóstico de necesidades para capacitación según ámbito.</t>
  </si>
  <si>
    <t>Que al finalizar el 2030, se hayan  elaborado programas de capacitación profesional por medio de acciones de cooperación con universidades, que imparten la carrera de Derecho y otras carreras de interés, para el desarrollo de enfoques o especialidades acordes con las competencias requeridas por el Poder Judicial.</t>
  </si>
  <si>
    <t>Que al finalizar el 2030, se hayan aprobado y emitido los lineamientos, directrices y políticas de gobierno judicial que contribuyan con una administración de justicia pronta y cumplida.</t>
  </si>
  <si>
    <t>Que al finalizar el 2030, se hayan conocido y aprobado estrategias, planes de trabajo, requerimientos de recursos humanos y presupuestarios, para la efectiva gestión institucional, en aras de mejorar la celeridad y la resolución oportuna de los procesos judiciales. </t>
  </si>
  <si>
    <t>Que al finalizar el 2030, se hayan desarrollado e implementado estrategias para la efectiva gestión de los asuntos disciplinarios que contribuyan con el fortalecimiento de la ética en la institución. </t>
  </si>
  <si>
    <t>Que al finalizar el 2030, se hayan implementado un plan de trabajo para la adquisición de los bienes, muebles e inmuebles, así como los insumos, suministros, herramientas, laboratorios  y equipos analítico-instrumental, entre otros, para el Organismo de Investigación Judicial.</t>
  </si>
  <si>
    <t>Que al finalizar el 2030, se hayan desarrollado e implementado un modelos de reclutamiento y selección de personal adaptados a las exigencias y necesidades del Poder Judicial, conforme a los requerimientos de la Ley de Empleo Público, con el fin de fortalecer la busqueda y atracción de personal idoneo bajo parametros de integridad y anticorrupción.</t>
  </si>
  <si>
    <t>Que al finalizar el 2030, se hayan desarrollado los proyectos constructivos que implique edificaciones nuevas.</t>
  </si>
  <si>
    <t xml:space="preserve">Que al finalizar el 2030, se hayan desarrollado los proyectos relacionados a ampliación, remodelación, mejoras y reacondicionamientos en los diferentes circuitos judiciales. </t>
  </si>
  <si>
    <t xml:space="preserve">Qué al finalizar el 2030, se hayan desarrollado, aprobado y ejecutado un plan de acción que guie la gestión humana en el Poder Judicial con un enfoque integral, incluyente e innovador, a fin de contribuir con el cumplimiento de la estrategia y objetivos institucionales. </t>
  </si>
  <si>
    <t>Que al finalizar el 2030, se hayan gestionado los procesos constitucionales, procedimientos administrativos disciplinarios, de responsabilidad civil y de contratación administrativa, competencia de la Dirección Jurídica.</t>
  </si>
  <si>
    <t xml:space="preserve">Que al finalizar el 2030, se hayan implementado al menos 3 mecanismos de reclutamiento y selección que permitan contar oportunamente con la cantidad de oferentes a nivel regional. </t>
  </si>
  <si>
    <t>Que al finalizar el 2030, se hayan implementado estrategias de fortalecimiento y alianzas entre el Poder Judicial y otros Poderes y órganos de la República.</t>
  </si>
  <si>
    <t>Que al finalizar el 2030, se hayan implementado las estrategias definidas de capacitación y acciones en la regulación para la prevención, identificación y la gestión adecuada de los conflictos de interés en el Poder Judicial.</t>
  </si>
  <si>
    <t>Que al finalizar el 2030, se hayan implementado los planes establecidos para lograr capacitaciones a través de instituciones y gobiernos colaboradores, por medio de la captación de recursos internacionales.</t>
  </si>
  <si>
    <t>Que al finalizar el 2030, se hayan implementado los planes establecidos para lograr la captación de recursos internacionales, así como capacitaciones a través de instituciones y gobiernos colaboradores.</t>
  </si>
  <si>
    <t>Que al finalizar el 2030, se hayan implementado procesos de capacitación regionales,   que permitan  atender  necesidades  de formación del  personal judicial de todo el país.</t>
  </si>
  <si>
    <t xml:space="preserve">Que al finalizar el 2030, se hayan realizado acercamientos a los juzgados mixtos para determinar oportunidades de mejora en especial dirigido a los despachos mas alejados de los circuitos centrales. </t>
  </si>
  <si>
    <t>Que al finalizar el 2030, se hayan realizado al menos 10 evaluaciones aplicando el "Modelo de evaluación de la efectividad de las acciones formativas del Poder Judicial".</t>
  </si>
  <si>
    <t>Que al finalizar el año 2030, se haya generado un proceso de transformación integral de la Defensa Pública, que permita mejorar la eficiencia de los servicios por medio del establecimiento de planes de acción.</t>
  </si>
  <si>
    <t xml:space="preserve">Que al finalizar el año 2030, se haya imlementado un proceso que garantice la integridad, exactitud y adecuada ejecución de los recursos  que ingresen por concepto de costas y honorarios de los servicios de la Defensa Pública.   </t>
  </si>
  <si>
    <t xml:space="preserve">Que al finalizar el año 2030, se haya realizado una adecuada gestión del personal de la Defensa Pública, mediante estrategias de reclutamiento y mejoras en la evaluación del desempeño. </t>
  </si>
  <si>
    <t>Que al finalizar el año 2030, se hayan ampliado la cobertura de los servicios que brinda la Defensa Pública para atender personas en condición de vulnerabilidad.</t>
  </si>
  <si>
    <t>Que al finalizar el año 2030, se hayan implementado acciones para mejorar el bienestar del personal de la Defensa Pública.</t>
  </si>
  <si>
    <t>Consecutivo</t>
  </si>
  <si>
    <t>ORIGEN</t>
  </si>
  <si>
    <t>MACROPROCESO (MGP)</t>
  </si>
  <si>
    <t>PROCESO  (MGP)</t>
  </si>
  <si>
    <t>TEMA ESTRATÉGICO</t>
  </si>
  <si>
    <t>OBJETIVO ESTRATÉGICO</t>
  </si>
  <si>
    <t>CATEGORÍA DE ACCIÓN ESTRATÉGICA</t>
  </si>
  <si>
    <t>OBJETIVO DE LA ACCIÓN ESTRATÉGICA</t>
  </si>
  <si>
    <t>ACCIÓN ESTRATÉGICA</t>
  </si>
  <si>
    <t>INDICADOR</t>
  </si>
  <si>
    <t>Indicador de Desempeño</t>
  </si>
  <si>
    <t>Indicador de Intervención</t>
  </si>
  <si>
    <t>Indicador de Impacto</t>
  </si>
  <si>
    <t>Tendencia del Indicador</t>
  </si>
  <si>
    <t>Medición indicador</t>
  </si>
  <si>
    <t>META ESTRATEGICA DEL PEI 2019-2024</t>
  </si>
  <si>
    <t>META ESTRATEGICA NUEVA PARA EL PEI 2025-2030</t>
  </si>
  <si>
    <t>FUENTE DE DATOS</t>
  </si>
  <si>
    <t>fórmula</t>
  </si>
  <si>
    <t>LINEA BASE</t>
  </si>
  <si>
    <t>META TOTAL</t>
  </si>
  <si>
    <t>PESO PORCENTUAL</t>
  </si>
  <si>
    <t>OFICINAS DE COORDINACIONES DE META</t>
  </si>
  <si>
    <t>AÑO ACTIV.</t>
  </si>
  <si>
    <t>ACTIVIDADES ESTRATÉGICAS ANUALES</t>
  </si>
  <si>
    <t>RESPONSABLE DE OBJETIVO OPERATIVO</t>
  </si>
  <si>
    <t>POLITICAS VIGENTES</t>
  </si>
  <si>
    <t>INICIATIVA DE POLITICA</t>
  </si>
  <si>
    <t>PROYECTO</t>
  </si>
  <si>
    <t>INICIATIVAS DE PROYECTOS</t>
  </si>
  <si>
    <t>CONVENCION</t>
  </si>
  <si>
    <t>EJE TRANSVERSAL</t>
  </si>
  <si>
    <t>OBJETIVOS DE DESARROLLO SOSTENIBLE (ODS)</t>
  </si>
  <si>
    <t>META ODS</t>
  </si>
  <si>
    <t>JUSTIFICACIÓN DE ODS</t>
  </si>
  <si>
    <t>RIESGOS ESTRATEGICOS</t>
  </si>
  <si>
    <t>Oservaciones de politicas</t>
  </si>
  <si>
    <t>Codigo de proyecto</t>
  </si>
  <si>
    <t>Fecha de inicio</t>
  </si>
  <si>
    <t>Fecha de fin</t>
  </si>
  <si>
    <t>Porcentaje completado</t>
  </si>
  <si>
    <t>Oficina Líder del proyecto</t>
  </si>
  <si>
    <t>Estado actual</t>
  </si>
  <si>
    <t>observaciones Proyectos</t>
  </si>
  <si>
    <t>META propuesta por oficina para Proyectos que continuan</t>
  </si>
  <si>
    <t>JUSTIFICACION OFICINA</t>
  </si>
  <si>
    <t>CRITERIO TECNICO</t>
  </si>
  <si>
    <t>ELIMINAR</t>
  </si>
  <si>
    <t>MINISTERIO PÚBLICO-GRACIELA</t>
  </si>
  <si>
    <t>RESOLUCIÓN OPORTUNA DE CONFLICTOS</t>
  </si>
  <si>
    <t xml:space="preserve">Resolver conflictos de forma imparcial, célere y eficaz, para contribuir con la democracia y la paz social. </t>
  </si>
  <si>
    <t xml:space="preserve">ABORDAJE INTEGRAL A LA CRIMINALIDAD </t>
  </si>
  <si>
    <t xml:space="preserve">Definir e implementar una política de persecución penal y abordaje de la criminalidad, acorde a las realidades sociales y la criminalidad del país. </t>
  </si>
  <si>
    <t xml:space="preserve">% de avance en la implementación de la política de persecución penal. </t>
  </si>
  <si>
    <t xml:space="preserve">ELIMINAR
</t>
  </si>
  <si>
    <t>Fiscalía General</t>
  </si>
  <si>
    <t xml:space="preserve">ABORDAJE INTEGRAL A LA CRIMINALIDAD : Definir e implementar una política de persecución penal y abordaje de la criminalidad, acorde a las realidades sociales y la criminalidad del país. </t>
  </si>
  <si>
    <t>Definir e implementar una política de persecución penal y abordaje de la criminalidad, acorde a las realidades sociales y la criminalidad del país. </t>
  </si>
  <si>
    <t>% de avance del modelo para el abordaje de los casos penales de corrupción. </t>
  </si>
  <si>
    <t xml:space="preserve">% de avance del modelo para el abordaje de los casos penales de corrupción. </t>
  </si>
  <si>
    <t>CONTINUACION 2025</t>
  </si>
  <si>
    <t xml:space="preserve">% de avance en el cumplimiento del plan de acción </t>
  </si>
  <si>
    <t>Que al finalizar el 2030, se haya cumplido en un 100% el plan de acción para la optimización de la persecución penal de los delitos de delincuencia organizada y contra el deber de probidad  mediante el fortalecimiento de la dirección funcional del OIJ y/o articulación con redes interinstitucionales, logrando una mayor eficiencia en la investigación criminal y la recolección de evidencia.</t>
  </si>
  <si>
    <t>Sistema de Planes Anuales Operativos (PAO).</t>
  </si>
  <si>
    <t>2025-2030</t>
  </si>
  <si>
    <t xml:space="preserve">Participar y asistir al 70% de los Consejos Consultivo que realiza el OIJ , con el finde fortalecer y mejorar la persecución penal contra la delincuencia organizada (2025-2030) 
</t>
  </si>
  <si>
    <t>FISCALÍA ADJUNTA DE NARCOTRAFICO,FISCALIA JEDO</t>
  </si>
  <si>
    <t>Son repetidos o terminados</t>
  </si>
  <si>
    <t>Identificar las instituciones y actores relevantes en la investigación de delitos contra el deber de probidad para fortalecer los abordajes técnicos de las investigaciones penales</t>
  </si>
  <si>
    <t>Definir la estructura de la red interinstitucional, incluyendo, su objetivo, alcance, mecanismos de coordinación, comunicación y mecanismos para el intercambio de información, relevantes en la investigación de delitos contra el deber de probidad, para fortalecer los abordajes técnicos de las investigaciones penales</t>
  </si>
  <si>
    <t xml:space="preserve">Identificar y llevar un registro las investigaciones por delitos de probidad donde se solicitó apoyo de la redes interinstitucionales para cumplir con al menos un 70% de casos donde haya sido necesario fortalecer los abordajes técnicos de las investigaciones penales. </t>
  </si>
  <si>
    <t>Tiene proyecto</t>
  </si>
  <si>
    <t xml:space="preserve">% de personal capacitado en la Guía </t>
  </si>
  <si>
    <t>FANNA  
Coordinacón: 
UMGEF 
Fiscalía Adjunta Contra la Violencia de Género, Fiscalía Adjunta Penal Juvenil, Fiscalía Adjunta de Asuntos Indígenas, Fiscalía Adjunta de Atención de Hechos de Violencia en Perjuicio de Niñas, Niños y Adolescentes</t>
  </si>
  <si>
    <t xml:space="preserve">Realizar un diagnóstico de la situación actual de la gestión para el abordaje de los casos penales vinculados a poblaciones vulnerables. </t>
  </si>
  <si>
    <t xml:space="preserve">Fiscalía General </t>
  </si>
  <si>
    <t xml:space="preserve">Diseñar el modelo de gestión para el abordaje de los casos penales vinculados a poblaciones vulnerables, incorporando los sistemas de registro y consulta integral, por parte de la Fiscalía General y Organismo de Investigación Judicial. </t>
  </si>
  <si>
    <t>2021-2023</t>
  </si>
  <si>
    <t xml:space="preserve">Implementar el modelo de gestión para el abordaje de los casos penales vinculados a poblaciones vulnerables. </t>
  </si>
  <si>
    <t>2021-2024</t>
  </si>
  <si>
    <t xml:space="preserve">Realizar seguimiento y evaluación del modelo de gestión para el abordaje de los casos penales  vinculados a poblaciones vulnerables. </t>
  </si>
  <si>
    <t xml:space="preserve">% de avance de la estrategia para el abordaje de la criminalidad no convencional. </t>
  </si>
  <si>
    <t>CELERIDAD JUDICIAL</t>
  </si>
  <si>
    <t>Implementar mecanismos de gestión que permitan aumentar la celeridad judicial de los juzgados y oficinas judiciales.</t>
  </si>
  <si>
    <t>% de casos  terminados</t>
  </si>
  <si>
    <t>Sistema SIGMA</t>
  </si>
  <si>
    <t>Pendiente definir</t>
  </si>
  <si>
    <t xml:space="preserve">UMGEF y Fiscalias especializadas, adjuntas, territoriales y demás </t>
  </si>
  <si>
    <t>Determinar los parámetros e indicadores cuantitativos y cualitativos acorde al tipo de fiscalías, para establecer los alcances y metas de casos terminados por cada fiscalía especializada y territorial.</t>
  </si>
  <si>
    <t xml:space="preserve">UMGEF y Fiscalias especializadas, adjuntas, territoriales y demás 
</t>
  </si>
  <si>
    <t>Evaluar a nivel corporativo de los resultados anuales de cada fiscalía acorde a las metas establecidas.</t>
  </si>
  <si>
    <t>Que al finalizar el 2025-2030 cada Fiscalía haya alcanzado la cantidad de caso terminados según el parámetro establecido.</t>
  </si>
  <si>
    <t>EQUIPO TÉCNICO</t>
  </si>
  <si>
    <t>Cantidad de casos salidos por el Organismo de Investigación Judicial</t>
  </si>
  <si>
    <t xml:space="preserve">Que al finalizar el 2030, se haya incrementado la cantidad de casos salidos por el Organismo de Investigación Judicial por año. </t>
  </si>
  <si>
    <t>2023 linea base: 102, 202</t>
  </si>
  <si>
    <t xml:space="preserve">Implementar acciones que incrementen la cantidad de casos salidos, medir los resultados obtenidos anualmente y desarrollar planes de mejora. </t>
  </si>
  <si>
    <t>Cantidad de casos terminados</t>
  </si>
  <si>
    <t xml:space="preserve">Que al finalizar el 2024, se haya incrementado la cantidad de casos terminados en materia Civil por año, en primera instancia. </t>
  </si>
  <si>
    <t>Centro de Apoyo, Coordinación y Mejoramiento de la función jurisdiccional</t>
  </si>
  <si>
    <t xml:space="preserve">% de implementación de planes remediales. </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</si>
  <si>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Civil.</t>
  </si>
  <si>
    <t>Comisión</t>
  </si>
  <si>
    <t>Comisión Civil
Consejos de Administración</t>
  </si>
  <si>
    <t>2019-2024</t>
  </si>
  <si>
    <t>Identificar los expedientes con mayor antigüedad del circulante activo (que no incluye los casos en Fase de Ejecución) del despacho, elaborar e implementar la propuesta de mejora para disminuir la cantidad de estos casos, dar seguimiento y evaluar los resultados.</t>
  </si>
  <si>
    <t>Centro de Apoyo, Coordinación y Mejoramiento de la función jurisdiccional
Consejos de Administración</t>
  </si>
  <si>
    <t>Que al finalizar el 2024, se haya incrementado la cantidad de casos terminados en materia de Cobro Judicial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</si>
  <si>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Cobro.</t>
  </si>
  <si>
    <t>Que al finalizar el 2024, se haya incrementado la cantidad de casos terminados en materia Agraria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</si>
  <si>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Agraria.</t>
  </si>
  <si>
    <t>Comisión Agraria
Consejos de Administración</t>
  </si>
  <si>
    <t>Que al finalizar el 2024, se haya incrementado la cantidad de casos terminados en materia Contenciosa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</si>
  <si>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Contenciosa.</t>
  </si>
  <si>
    <t>Comisión Contenciosa
Consejos de Administración</t>
  </si>
  <si>
    <t>Que al finalizar el 2024, se haya incrementado la cantidad de casos terminados en materia Familia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</si>
  <si>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Familia.</t>
  </si>
  <si>
    <t>Comisión de Familia
Consejos de Administración</t>
  </si>
  <si>
    <t>Que al finalizar el 2024, se haya incrementado la cantidad de casos terminados en materia de Pensiones Alimentarias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</si>
  <si>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Pensiones Alimentarias.</t>
  </si>
  <si>
    <t>Que al finalizar el 2030, se hayan desarrollado e implementado planes remediales acordes con el Modelo de Mejora Continua en cada despacho jurisdiccional, para disminuir el rezago judicial de casos en la materia  Pensiones Alimentarias.</t>
  </si>
  <si>
    <t>Que al finalizar el 2024, se haya incrementado la cantidad de casos terminados en materia Laboral por año, en primera instancia.</t>
  </si>
  <si>
    <t>Que al finalizar el 2024, cada despacho jurisdiccional haya implementado una propuesta de mejora, acorde con el modelo de sostenibilidad, para disminuir la cantidad de casos en el circulante activo (que no incluye los casos en fase de Ejecución) de mayor antigüedad en la materia Laboral.</t>
  </si>
  <si>
    <t>Comisión Laboral
Consejos de Administración</t>
  </si>
  <si>
    <t>Que al finalizar el 2024, se haya incrementado la cantidad de casos terminados en materia Penal por año, en primera instancia por los juzgados penales.</t>
  </si>
  <si>
    <t>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juzgados penales.</t>
  </si>
  <si>
    <t>Comisión Penal
Consejos de Administración</t>
  </si>
  <si>
    <t>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t>
  </si>
  <si>
    <t>Que al finalizar el 2024, se haya incrementado la cantidad de casos terminados en materia Penal por año, en primera instancia por los tribunales de juicio penales.</t>
  </si>
  <si>
    <t>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tribunales de juicio penales.</t>
  </si>
  <si>
    <t>Que al finalizar el 2024, se haya incrementado la cantidad de casos terminados en materia Penal Juvenil año, en primera instancia.</t>
  </si>
  <si>
    <t xml:space="preserve">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Juvenil. </t>
  </si>
  <si>
    <t>Que al finalizar el 2024, se haya incrementado la cantidad de casos terminados en materia Contravencional por año, en primera instancia.</t>
  </si>
  <si>
    <t xml:space="preserve">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Contravencional. </t>
  </si>
  <si>
    <t>Que al finalizar el 2024, se haya incrementado la cantidad de casos terminados en materia de Tránsito por año, en primera instancia.</t>
  </si>
  <si>
    <t xml:space="preserve">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de Tránsito. </t>
  </si>
  <si>
    <t>Comisión de Transito</t>
  </si>
  <si>
    <t>Comisión de Tránsito
Consejos de Administración</t>
  </si>
  <si>
    <t>Que al finalizar el 2024, se haya incrementado la cantidad de casos terminados en materia Constitucional por año, en primera instancia.</t>
  </si>
  <si>
    <t xml:space="preserve">Que al finalizar el 2024, cada despacho jurisdiccional haya implementado una propuesta de mejora, acorde con el modelo de sostenibilidad, para disminuir la cantidad de casos en el circulante activo de mayor antigüedad en materia Constitucional. </t>
  </si>
  <si>
    <t>Que al finalizar el 2030, se hayan desarrollado e implementado planes remediales acordes con el Modelo de Mejora Continua en cada despacho jurisdiccional, para disminuir el rezago judicial de casos en la Sala Constitucional.</t>
  </si>
  <si>
    <t>Pendiente de definir</t>
  </si>
  <si>
    <t xml:space="preserve">Que al finalizar el 2024, se haya incrementado la cantidad de casos terminados en materia Notarial anualmente. </t>
  </si>
  <si>
    <t xml:space="preserve">Que al finalizar el 2024, cada despacho jurisdiccional haya implementado una propuesta de mejora, acorde con el modelo de sostenibilidad, para disminuir la cantidad de casos en el circulante activo de mayor antigüedad en materia Notarial. </t>
  </si>
  <si>
    <t>Comisión Notarial</t>
  </si>
  <si>
    <t>Realizar un diagnóstico sobre la antigüedad del circulante, elaborar e implementar un plan de descongestión de casos de vieja data y evaluar los resultados.</t>
  </si>
  <si>
    <t xml:space="preserve">Cantidad de informes de seguimiento sobre la cantidad de nulidades por materia. </t>
  </si>
  <si>
    <t>Que al finalizar el 2024, se haya elaborado al menos seis informes cuantitativos sobre la cantidad de nulidades por materia producto de la aplicación de los medios de impugnación, dictadas en los tribunales superiores que conocen las apelaciones y las salas de casación.</t>
  </si>
  <si>
    <t>Que al finalizar el 2024, se haya incrementado la cantidad de casos terminados en la jurisdicción Contenciosa Administrativa por año, en segunda instancia.</t>
  </si>
  <si>
    <t>Que al finalizar el 2024, se haya incrementado la cantidad de casos terminados en materia Penal por año, en segunda instancia por los Tribunales de Apelación.</t>
  </si>
  <si>
    <t>Que al finalizar el 2024, se haya incrementado la cantidad de casos terminados en materia Penal Juvenil por año, en segunda instancia.</t>
  </si>
  <si>
    <t>Que al finalizar el 2024, se haya incrementado la cantidad de casos terminados en materia Civil por año, en segunda instancia.</t>
  </si>
  <si>
    <t>Que al finalizar el 2024, se haya incrementado la cantidad de casos terminados en materia Agraria por año, en segunda instancia.</t>
  </si>
  <si>
    <t>Que al finalizar el 2024, se haya incrementado la cantidad de casos terminados en materia de Familia por año, en segunda instancia por el Tribunal de Familia.</t>
  </si>
  <si>
    <t>Que al finalizar el 2024, se haya incrementado la cantidad de casos terminados en materia Laboral por año, en segunda instancia.</t>
  </si>
  <si>
    <t>Que al finalizar el 2024, se haya incrementado la cantidad de casos terminados en materia Contravencional por año, en segunda instancia.</t>
  </si>
  <si>
    <t>Que al finalizar el 2024, se haya incrementado la cantidad de casos terminados en materia de Tránsito por año, en segunda instancia.</t>
  </si>
  <si>
    <t>Que al finalizar el 2024, se haya incrementado la cantidad de casos terminados en la Sala Primera</t>
  </si>
  <si>
    <t>Que al finalizar el 2030, se hayan desarrollado e implementado planes remediales acordes con el Modelo de Mejora Continua en cada despacho jurisdiccional, para disminuir el rezago judicial de casos en la Sala Primera.</t>
  </si>
  <si>
    <t xml:space="preserve">Implementar acciones que incrementen la cantidad de casos terminados, medir los resultados obtenidos anualmente y desarrollar planes de mejora. </t>
  </si>
  <si>
    <t>Que al finalizar el 2024, se haya incrementado la cantidad de casos terminados en la Sala Segunda.</t>
  </si>
  <si>
    <t>Que al finalizar el 2030, se hayan desarrollado e implementado planes remediales acordes con el Modelo de Mejora Continua en cada despacho jurisdiccional, para disminuir el rezago judicial de casos en la Sala Segunda.</t>
  </si>
  <si>
    <t>Que al finalizar el 2024, se haya incrementado la cantidad de casos terminados en la Sala Tercera .</t>
  </si>
  <si>
    <t>Que al finalizar el 2030, se hayan desarrollado e implementado planes remediales acordes con el Modelo de Mejora Continua en cada despacho jurisdiccional, para disminuir el rezago judicial de casos en la Sala Tercera.</t>
  </si>
  <si>
    <t>DTSP</t>
  </si>
  <si>
    <t xml:space="preserve">Porcentaje de cantidad de casos atenditos en peritajes y atenciones inmediatas </t>
  </si>
  <si>
    <t xml:space="preserve">Que al finalizar el 2024, se haya incrementado la cantidad de informes periciales elaborados o rendidos en las oficinas del Departamento de Trabajo Social y Psicología por año. </t>
  </si>
  <si>
    <t>Que al finalizar el año 2030 se haya entregado la cantidad de productos (informes periciales) de acuerdo a las cuotas establecidas para cada una de las oficinas  del DTSP</t>
  </si>
  <si>
    <t>Actualización del modelo carga laboral -Medir los resultados obtenidos mensualmente-Revisión de los Informes Estadísticos del Sistema SIGMA-Dar seguimiento a las estadísticas mensuales- Coordinaciones (correos, minutas de reunión) de seguimiento de cumplimiento de cuotas con el personal</t>
  </si>
  <si>
    <t xml:space="preserve">Cantidad de comunicaciones judiciales diligenciadas. </t>
  </si>
  <si>
    <t xml:space="preserve">Que al finalizar el 2024, se haya incrementado la cantidad de comunicaciones judiciales diligenciadas por las oficinas de comunicaciones judiciales por año. </t>
  </si>
  <si>
    <t>Eliminado</t>
  </si>
  <si>
    <t xml:space="preserve">Fortalecer la aplicación de las medidas alternas en la solución de conflictos, que contribuyan a agilizar los procesos judiciales y fomentar la paz social. </t>
  </si>
  <si>
    <t xml:space="preserve">% de avance del sistema para el seguimiento y monitoreo de las medidas alternas. </t>
  </si>
  <si>
    <t>Cantidad de personas capacitadas en el Ministerio Público, en Justicia Restaurativa y medidas alternas.</t>
  </si>
  <si>
    <t>Cantidad de casos terminados mediante la aplicación de medidas alternas por la Fiscalía.</t>
  </si>
  <si>
    <t xml:space="preserve">Que al finalizar el 2024, se haya incrementado anualmente la cantidad casos terminados mediante la aplicación de las medidas alternas(audiencias tempranas, salidas alternas, justicia restaurativa) de la Fiscalía. </t>
  </si>
  <si>
    <t>DEFENSA PÚBLICA</t>
  </si>
  <si>
    <t>Cantidad de casos terminados mediante la aplicación de medidas alternas por la Defensa Pública.</t>
  </si>
  <si>
    <t>Eficiencia</t>
  </si>
  <si>
    <t>Insumos</t>
  </si>
  <si>
    <t xml:space="preserve">Creciente </t>
  </si>
  <si>
    <t>Absoluta</t>
  </si>
  <si>
    <t xml:space="preserve">Que al finalizar el 2024, se haya incrementado anualmente la cantidad de casos terminados mediante la aplicación de las medidas alternas en la Defensa Pública. </t>
  </si>
  <si>
    <t>Eficacia</t>
  </si>
  <si>
    <t>Procesos o Actividades</t>
  </si>
  <si>
    <t>Decreciente</t>
  </si>
  <si>
    <t>Acumulada</t>
  </si>
  <si>
    <t xml:space="preserve">Calidad </t>
  </si>
  <si>
    <t>Productos</t>
  </si>
  <si>
    <t>Constante</t>
  </si>
  <si>
    <t xml:space="preserve">Cantidad de casos terminados mediante la aplicación de medidas alternas. </t>
  </si>
  <si>
    <t>Que al finalizar el 2024, se haya incrementado la cantidad de casos terminados, mediante la aplicación de medidas alternas, en materia civil por año, en primera instancia.</t>
  </si>
  <si>
    <t>Que al finalizar el 2024, se haya incrementado la cantidad de casos terminados, mediante la aplicación de medidas alternas, en materia agraria por año, en primera instancia.</t>
  </si>
  <si>
    <t>Que al finalizar el 2024, se haya incrementado la cantidad de casos terminados, mediante la aplicación de medidas alternas, en materia contenciosa administrativa por año, en primera instancia.</t>
  </si>
  <si>
    <t>Que al finalizar el 2024, se haya incrementado la cantidad de casos terminados, mediante la aplicación de medidas alternas, en materia de familia por año, en primera instancia.</t>
  </si>
  <si>
    <t>Que al finalizar el 2024, se haya incrementado la cantidad de casos terminados, mediante la aplicación de medidas alternas, en materia de Pensiones Alimentarias por año, en primera instancia.</t>
  </si>
  <si>
    <t>Que al finalizar el 2024, se haya incrementado la cantidad de casos terminados, mediante la aplicación de medidas alternas, en materia laboral por año, en primera instancia.</t>
  </si>
  <si>
    <t>Que al finalizar el 2024, se haya incrementado la cantidad de casos terminados, mediante la aplicación de medidas alternas, en materia Penal por año, en primera instancia.</t>
  </si>
  <si>
    <t>Que al finalizar el 2024, se haya incrementado la cantidad de casos terminados, mediante la aplicación de medidas alternas, en materia Penal Juvenil por año, en primera instancia.</t>
  </si>
  <si>
    <t>Que al finalizar el 2024, se haya incrementado la cantidad de casos terminados, mediante la aplicación de medidas alternas, en materia Contravencional por año, en primera instancia.</t>
  </si>
  <si>
    <t>Que al finalizar el 2024, se haya incrementado la cantidad de casos terminados, mediante la aplicación de medidas alternas, en materia Tránsito por año, en primera instancia.</t>
  </si>
  <si>
    <t>CENTRO CONCILIACION</t>
  </si>
  <si>
    <t>Cantidad de casos terminados cada año por el Centro de Conciliación del Poder Judicial</t>
  </si>
  <si>
    <t>Que al finalizar el 2024,  se haya incrementado anualmente la cantidad de casos terminados por el Centro de Conciliación del Poder Judicial.</t>
  </si>
  <si>
    <t>2023: 10.705</t>
  </si>
  <si>
    <t>Comisión de Resolución Alterna de Conflictos</t>
  </si>
  <si>
    <t>Establecer medidas y estrategias para incrementar anualmente  la cantidad de casos terminados.</t>
  </si>
  <si>
    <t>Macroproceso Sustantivo</t>
  </si>
  <si>
    <t>Gestión Jurisdiccional</t>
  </si>
  <si>
    <t>% de cumplimiento de la Politica Institucional integral sobre el tratamiento de los diferentes métodos alternos de resolución de conflictos.</t>
  </si>
  <si>
    <t>Portafolio de proyectos institucionales (PPI).</t>
  </si>
  <si>
    <t>Centro de Conciliación, Ministerio Público, Defensa Pública, Comisiones de: Familia, Asuntos Penales, Pensiones Alimentarias, Tránsito.
Dirección de Planificación, Consejo Superior de Poder Judicial</t>
  </si>
  <si>
    <t>Implementar los planes de acción de la Política institucional integral sobre el tratamiento de los diferentes métodos alternos de resolución de conflictos.</t>
  </si>
  <si>
    <t>Política institucional integral sobre el tratamiento de los diferentes métodos alternos de resolución de conflictos</t>
  </si>
  <si>
    <t>Implementar la política institucional integral de métodos alternos de resolución de conflictos y su plan de acción.</t>
  </si>
  <si>
    <t>Es una política en construcción, se encuentra finalizando el plan de acción, se construye con metodología de políticas, la meta debe continuar con alguna modificación en la redacción</t>
  </si>
  <si>
    <t>15/01/2025</t>
  </si>
  <si>
    <t>Implementación, seguimiento y evaluación del plan de acción de la Política  de tratamiento de métodos alternos de resolución de conflictos.</t>
  </si>
  <si>
    <t>Fortalecer a nivel nacional la Justicia Restaurativa para agilizar la resolución de los procesos judiciales y fomentar a la paz social.</t>
  </si>
  <si>
    <t>% de implementación de  la Justicia Restaurativa a nivel nacional.</t>
  </si>
  <si>
    <t>Escuela Judicial
Sala Tercera Ministerio Público
Defensa Pública
Departamento de Trabajo Social y Psicología
Dirección de Planificación
Dirección de Gestión Humana
Dirección Ejecutiva
Dirección Jurídica
Corte Plena
Consejo Superior
Departamento de Prensa y Comunicación Organizacional
Departamento de Artes Gráficas
Sección de Protocolo y Relaciones Públicas
Dirección de Tecnología de la Información
Oficina de Cooperación y Relaciones Internacionales
CONAMAJ</t>
  </si>
  <si>
    <t xml:space="preserve">Continuar y ampliar  las acciones para implementar y promover la resolución de procesos judiciales mediante Justicia Restaurativa. </t>
  </si>
  <si>
    <t>Dirección de Justicia Restaurativa</t>
  </si>
  <si>
    <t>Política pública de Justicia Juvenil Restaurativa en Costa Rica</t>
  </si>
  <si>
    <t>Generar el Reglamento de Justicia Restaurativa para el Bienestar Integral del personal Judicial.</t>
  </si>
  <si>
    <t xml:space="preserve">
Implementar las acciones y dar seguimiento a la implementación de las acciones.</t>
  </si>
  <si>
    <t>% de avance del proyecto Regional de Fortalecimiento de la Justicia Restaurativa</t>
  </si>
  <si>
    <t>CONFIANZA Y PROBIDAD EN LA JUSTICIA</t>
  </si>
  <si>
    <t xml:space="preserve">Fortalecer la confianza de la sociedad con probidad en el servicio de justicia, para contribuir con el desarrollo integral y sostenible del país. </t>
  </si>
  <si>
    <t>PROBIDAD Y ANTICORRUPCIÓN</t>
  </si>
  <si>
    <t>Diseñar estrategias que permitan la prevención y abordaje de los delitos de probidad y corrupción en la gestión judicial.</t>
  </si>
  <si>
    <t>% de avance de la estrategia de prevención, control de las sanciones administrativa -disciplinaria en el Ministerio Público</t>
  </si>
  <si>
    <t>% de avance del plan de trabajo para la reestructuración de la Unidad de Inspección Fiscal</t>
  </si>
  <si>
    <t>% de avance  del modelo de supervisión fiscal</t>
  </si>
  <si>
    <t>ORGANISMO DE INVESTIGACIÓN JUDICIAL</t>
  </si>
  <si>
    <t xml:space="preserve">% de avance de mecanismos definidos para mejorar los procesos de control sobre el tema de corrupción, tráfico de influencias y conflictos de intereses en el Organismo de Investigación Judicial. </t>
  </si>
  <si>
    <t>Que al finalizar el 2030, se haya implementado los mecanismos definidos para mejorar los procesos de control sobre el tema de corrupción, tráfico de influencias y conflictos de intereses.</t>
  </si>
  <si>
    <t xml:space="preserve">Oficina de Control Interno, Transparencia y Anticorrupción
Inspección Judicial
Secretaria Técnica de Ética y Valores 
Departamento de Prensa y Comunicación
</t>
  </si>
  <si>
    <t>Realizar un diagnóstico de las áreas de mayor riesgo en temas de corrupción, tráfico de influencias y conflictos de intereses.</t>
  </si>
  <si>
    <t xml:space="preserve">Oficina de Control Interno, Transparencia y Anticorrupción
Inspección Judicial
Secretaria Técnica de Ética y Valores 
</t>
  </si>
  <si>
    <t>Establecer la matriz de riesgos de corrupción.</t>
  </si>
  <si>
    <t xml:space="preserve">Oficina de Control Interno - Transparencia
Inspección Judicial
Secretaria Técnica de Ética y Valores 
Consejo Superior
</t>
  </si>
  <si>
    <t>Definir e implementar el plan de acción y políticas internas sobre estrategias para disminuir la problemática de corrupción, tráfico de influencias y conflictos de intereses.</t>
  </si>
  <si>
    <t>2026-2030</t>
  </si>
  <si>
    <t>Realizar una campaña de divulgación y dar el seguimiento respectivo del Plan de acción y políticas internas.</t>
  </si>
  <si>
    <t>Realizar una evaluación de resultados de la implementación del plan de acción.</t>
  </si>
  <si>
    <t>DTIC-MIGUEL</t>
  </si>
  <si>
    <t>% de avance en la implementación del Sistema de Gestión y Escritorio Virtual en todos los órganos disciplinarios.</t>
  </si>
  <si>
    <t>OFICINA CUMPLIMIEMTO</t>
  </si>
  <si>
    <t>% avance del proyecto de reducción de las brechas de riesgo en torno a la prevención y control de la corrupción, el fraude y las faltas a la ética y probidad</t>
  </si>
  <si>
    <t xml:space="preserve">Consejo Superior Secretaría General de la Corte
Secretaría Técnica de Ética y Valores 
Auditoria Judicial 
Inspección Judicial
Organismo de Investigación Judicial 
Ministerio Público  
Gestión Humana 
Dirección de Planificación
Dirección de Tecnología de Información
</t>
  </si>
  <si>
    <t>Implementar el plan de acción de la Politica Integridad y Anticorrupción del Poder Judicial de Costa Rica</t>
  </si>
  <si>
    <t>Oficina de Control Interno, Transparencia y Anticorrupción</t>
  </si>
  <si>
    <t>Política de Integridad y Anticorrupción del Poder Judicial de Costa Rica</t>
  </si>
  <si>
    <t>No se tiene proyecto asociado y se indica en fuente de datos que es por medio de Portafolio- CRITICOS</t>
  </si>
  <si>
    <t>% de avance del proyecto sobre reforma legal sobre el régimen disciplinario para magistrados y magistradas, presentado al órgano aprobador</t>
  </si>
  <si>
    <t>Elaborar la propuesta.</t>
  </si>
  <si>
    <t>Poner en consulta a las instancias involucradas y validar la propuesta.</t>
  </si>
  <si>
    <t>Presentar la propuesta al órgano aprobador.</t>
  </si>
  <si>
    <t>Sala Segunda (Mag. Porfirio Sánchez Rodríguez)
Dirección Jurídica
Presidencia de la Corte
Secretaría General de la Corte
Secretaría Técnica de Ética y Valores</t>
  </si>
  <si>
    <t>Dar seguimiento a su aprobación.</t>
  </si>
  <si>
    <t>% de avance del proyecto sobre protocolos de conducta del personal judicial presentado al órgano aprobador</t>
  </si>
  <si>
    <t xml:space="preserve">% de avance del plan definido de la política axiológica. </t>
  </si>
  <si>
    <t>Comisión de ética y Valores</t>
  </si>
  <si>
    <t xml:space="preserve">Definir el plan de acción para la implementación de la Política Axiológica para los próximos 6 años. </t>
  </si>
  <si>
    <t>Política Axiológica del_x000B_Poder Judicial</t>
  </si>
  <si>
    <t>Actualizar e implementar la Política Axiológica del Poder Judicial y su plan de acción.</t>
  </si>
  <si>
    <t>2020-2023</t>
  </si>
  <si>
    <t xml:space="preserve">Implementar el plan de acción. </t>
  </si>
  <si>
    <t xml:space="preserve">Evaluar los resultados de la implementación del plan de acción. </t>
  </si>
  <si>
    <t>PARTICIPACIÓN CIUDADANA</t>
  </si>
  <si>
    <t>Desarrollar estrategias de participación ciudadana responsables, activas y sostenibles, que contribuya en la toma de decisiones del Poder Judicial y mejoramiento del servicio público.</t>
  </si>
  <si>
    <t>% de avance del proyecto sobre el procedimiento para el diálogo permanente con la sociedad civil, presentados al órgano aprobador</t>
  </si>
  <si>
    <t>Comisión Nacional para el Mejoramiento de la Administración de Justicia</t>
  </si>
  <si>
    <t xml:space="preserve">% de avance en la ampliación de los espacios de participación ciudadana temporales o permanentes, regionales o nacionales. </t>
  </si>
  <si>
    <t>Contraloría de Servicios.</t>
  </si>
  <si>
    <t xml:space="preserve">1. Mapeo de espacios de participación ciudadana. 2.  Fortalecimiento de capacidades institucionales para la participación ciudadana y metodologías participativas. </t>
  </si>
  <si>
    <t xml:space="preserve">1. Promoción de la apertura de espacios de participación formalizados. 2. Promoción de acciones de incidencia ciudadana. </t>
  </si>
  <si>
    <t xml:space="preserve">Comisión Nacional para el Mejoramiento de la Administración de Justicia
</t>
  </si>
  <si>
    <t>1. Desarrollo y participación de actividades de reflexión, discusión y análisis sobre la participación ciudadana a lo interno y externo del Poder Judicial. 2. Fortalecimiento de los vínculos comunitarios.</t>
  </si>
  <si>
    <t xml:space="preserve">1. Actualización de espacios de participación ciudadana 2. Fortalecimiento de capacidades institucionales para la participación ciudadana y metodologías participativas. </t>
  </si>
  <si>
    <t xml:space="preserve">1. Identificación de los espacios de participación ciudadana promovidos por las diferentes instancias judiciales. 2. Fortalecimiento de capacidades institucionales para la participación ciudadana y metodologías participativas. </t>
  </si>
  <si>
    <t>NUEVA- SESION DE TRAB</t>
  </si>
  <si>
    <t>TRANSPARENCIA Y RENDICIÓN DE CUENTAS</t>
  </si>
  <si>
    <t>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t>
  </si>
  <si>
    <t>Porcentaje de avance de acciones de fortalecimiento del SNFJ</t>
  </si>
  <si>
    <t>NO HAY</t>
  </si>
  <si>
    <t>1. Gestión para el fortalecimiento de los sistemas informáticos. 2. Implementación de indicadores de desempeño. 3. Consolidación de la plataforma de capacitación del Servicio Nacional con la participación de las instancias responsables de la capacitación institucional.</t>
  </si>
  <si>
    <t>1. Seguimiento a las acciones de sostenibilidad del SNFJ 2. Capacitación en el SNFJ. 3. Apoyo y coordinación con los juzgados y administraciones implementadores del SNFJ. 4. Implementación de  plan de capacitación anual</t>
  </si>
  <si>
    <t xml:space="preserve">% de implementación de la metodología  de medición de la percepción y grado de confianza de la sociedad sobre el Poder Judicial. </t>
  </si>
  <si>
    <t xml:space="preserve">% de avance de la implementación de la metodología  de medición de la percepción y grado de confianza de la sociedad sobre el Poder Judicial. </t>
  </si>
  <si>
    <t>Porcentaje de avance de acciones de fortalecimiento del acceso a la justicia de poblaciones migrantes, refugiadas, solicitantes de refugio y apátridas.</t>
  </si>
  <si>
    <t>Comisión de Justicia Abierta
Dirección de Gestión Humana
Dirección de Tecnología de Información
Contraloría de Servicios
Comisión Servicio Nacional de Facilitadoras y Facilitadores Judiciales</t>
  </si>
  <si>
    <t xml:space="preserve">1.  Capacitación al personal judicial sobre la política y directrices. 2. Acciones de  información a la sociedad civil sobre las acciones afirmativas del Poder Judicial para el acceso a la justicia de personas migrantes, refugiadas y apátridas. 3. Desarrollo de productos comunicativos. 4 Identificación de medidas procesales y administrativas afirmativas. </t>
  </si>
  <si>
    <t>Política de Participación Ciudadana del Poder Judicial</t>
  </si>
  <si>
    <t>% de avance de desarrollo e implementación del modelo de transparencia y rendición de cuentas</t>
  </si>
  <si>
    <t>Presidencia de la Corte
Oficina de Control Interno
Contraloría de Servicios
Comisión Nacional para el Mejoramiento de la Administración de Justicia
Dirección de Tecnología de la Información
Dirección de Planificación 
Dirección Ejecutiva
Despacho de la Presidencia
Centro de Apoyo, Seguimiento y Mejoramiento del Servicio Jurisdiccional
Fiscalía General
Defensa Pública
Organismo de Investigación Judicial
Departamento de Artes Gráficas
Comisión de Transparencia</t>
  </si>
  <si>
    <t>Identificar las necesidades y expectativas de las personas usuarias sobre los servicios judiciales en cuanto al contenido de informes de transparencia y rendición de cuentas institucionales.</t>
  </si>
  <si>
    <t xml:space="preserve">Oficina de Control Interno, Transparencia y Anticorrupción
</t>
  </si>
  <si>
    <t xml:space="preserve">Desarrollar e implementar el modelo de transparencia y rendición de cuentas institucional. Que considere las siguientes variables: el contenido de los informes de labores según la instancia judicial y Circuito Judicial; indicadores de gestión y/o datos estadísticos comparables y oportunos; recursos económicos formulados y ejecutados; periodicidad de los informes; creación de espacios internos y externos de participación y comunicación nacional y regional; logros y avances; resultados del régimen disciplinario; implementación de pantallas informativas, entre otros. </t>
  </si>
  <si>
    <t>Oficina de Control Interno, Transparencia y Anticorrupción.
Dirección de Tecnología de Información
Dirección de Planificación
Despacho de la Presidencia</t>
  </si>
  <si>
    <t>Evaluar los resultados de la implementación del modelo de transparencia y rendición de cuentas institucional.</t>
  </si>
  <si>
    <t>Oficina de Control Interno, Transparencia y Anticorrupción.
Despacho de la Presidencia.</t>
  </si>
  <si>
    <t xml:space="preserve">% de avance del servicio web que integre un centro de inteligencia de información para acceso y uso interinstitucional e institucional.  </t>
  </si>
  <si>
    <t xml:space="preserve">% de avance en la implementación de las acciones correspondientes al principio de Transparencia de Justicia Abierta. </t>
  </si>
  <si>
    <t xml:space="preserve">Que al finalizar el 2030, se hayan implementado las acciones definidas correspondientes al principio de Transparencia de la Política de Justicia Abierta. </t>
  </si>
  <si>
    <t>CONAMAJ
Comisión de Justicia Abierta
Oficina de Control Interno, Transparencia y Anticorrupción
Organismo de Investigación Judicial
Departamento de Prensa y Comunicación Organizacional
Secretaría Técnica de Género y Acceso a la Justicia
Ministerio Público
Defensa Pública
Departamento de Trabajo Social y Psicología
Oficina de Atención a la Víctima de Delitos
Centro de Apoyo, Coordinación y Mejoramiento de la Función Jurisdiccional</t>
  </si>
  <si>
    <t xml:space="preserve">Definir las acciones correspondientes al principio de Transparencia de la Política de Justicia Abierta. </t>
  </si>
  <si>
    <t xml:space="preserve">Implementar, dar seguimiento, evaluar y mejorar continuamente el plan de acción del principio de Participación Ciudadana de la Política de Justicia Abierta definido. </t>
  </si>
  <si>
    <t>no indica como se atiende en fuente de datos (si es PAO, proyecto, Politica, etc)</t>
  </si>
  <si>
    <t xml:space="preserve">Porcentaje de rendiciones de cuentas realizadas </t>
  </si>
  <si>
    <t>Redefinir los criterios y mecanismos de rendición de cuentas de las fiscalías.</t>
  </si>
  <si>
    <t>Fiscalía General, sus columnas y Defensa Civil a la Víctima y la OAPVD, LA UCS</t>
  </si>
  <si>
    <t>Establecer los contenidos y la información clave para la gestión de rendición de cuentas.</t>
  </si>
  <si>
    <t xml:space="preserve">Ejecutar nuevos mecanismo de rendición de cuentas.
</t>
  </si>
  <si>
    <t>Evaluar periódicamente resultados, alcances y efectividad del proceso de rendición de cuentas de las fiscalías.</t>
  </si>
  <si>
    <t>Ejecutar un proceso de rendición de cuentas anual por cada fiscalía territorial, especializada.</t>
  </si>
  <si>
    <t>% de avance de la estrategia de rendición de cuentas de la Defensa Pública</t>
  </si>
  <si>
    <t>Economia</t>
  </si>
  <si>
    <t>Resultados intermedios</t>
  </si>
  <si>
    <t xml:space="preserve">Implementar la estrategia de rendición de cuentas. </t>
  </si>
  <si>
    <t>Resultados finales</t>
  </si>
  <si>
    <t xml:space="preserve">Evaluar los resultados obtenidos de la implementación de la estrategia de rendición de cuentas. </t>
  </si>
  <si>
    <t xml:space="preserve"> </t>
  </si>
  <si>
    <t>OAPVD-GRACIELA</t>
  </si>
  <si>
    <t>% de avance de la estrategia de rendición de cuentas de la Oficina de Atención de Víctimas del Delito</t>
  </si>
  <si>
    <t>Oficina de Atención a la Víctima de Delitos</t>
  </si>
  <si>
    <t xml:space="preserve">Definir la estrategia para la rendición de cuentas sobre los servicios de atención y protección. </t>
  </si>
  <si>
    <t>OIJ</t>
  </si>
  <si>
    <t>% de avance de la estrategia de rendición de cuentas del Organismo de Investigación Judicial</t>
  </si>
  <si>
    <t xml:space="preserve">Definir la estrategia para la rendición de cuentas. </t>
  </si>
  <si>
    <t>Ya se cuenta con un manual de Rendición de Cuentas.</t>
  </si>
  <si>
    <t>Se debe mantener , es una meta asociada a una acción que se mantiene para el PEI 2025-2030. El OIJ debe debe definir nuevas tareas a desarrollar</t>
  </si>
  <si>
    <t>2026-2029</t>
  </si>
  <si>
    <t>% de implementación de la estrategia sobre acceso y uso de las estadísticas judiciales.</t>
  </si>
  <si>
    <t>Definir el plan de acción de la estrategia sobre el acceso y uso de estadísticas judiciales.</t>
  </si>
  <si>
    <t xml:space="preserve">Dirección de Planificación </t>
  </si>
  <si>
    <t>Implementar y dar seguimiento al plan de acción para la formulación e implementación de la estrategia sobre el acceso y uso interinstitucional e institucional de la información estadístic</t>
  </si>
  <si>
    <t>PRENSA</t>
  </si>
  <si>
    <t>Macroproceso de Soporte o Apoyo</t>
  </si>
  <si>
    <t>Gestión de Comuniaciones Institucionales</t>
  </si>
  <si>
    <t xml:space="preserve">Proyectar la imagen del Poder Judicial mediante la divulgación del quehacer institucional, en la comunidad nacional e internacional. </t>
  </si>
  <si>
    <t>% de avance de las estrategias de comunicación y proyección institucional propuestas</t>
  </si>
  <si>
    <t>Departamento de Prensa y Comunicación Institucional</t>
  </si>
  <si>
    <t>Presidencia de la Corte
Despacho de la Presidencia
Contraloría de Servicios</t>
  </si>
  <si>
    <t>Aumentar la campaña de denuncias de actos de corrupción y que se garantice el anonimato para que las personas no se inhiban en las denuncias, tanto para las personas servidoras judiciales como para las personas usuarias</t>
  </si>
  <si>
    <t>Mejoramiento de la imagen y proyección del Poder Judicial</t>
  </si>
  <si>
    <t>0653-DP-P19</t>
  </si>
  <si>
    <t>16/12/2026</t>
  </si>
  <si>
    <t xml:space="preserve">Implementación y mantenimiento de una estrategia específica para redes sociales que permita mejorar la proyección de la imagen del Poder Judicial </t>
  </si>
  <si>
    <t>Se hagan ejercicios  de proyección del Poder Judicial mediante charlas en escuelas y colegios.</t>
  </si>
  <si>
    <t>Crear un canal de comunicación judicial en youtube que brinde información las 24 horas del día.</t>
  </si>
  <si>
    <t>Fortalecer el uso de lenguaje comprensible en la relación con la ciudadanía.</t>
  </si>
  <si>
    <t xml:space="preserve">% de avance de la estrategia de proyección y gestión del Ministerio Público. </t>
  </si>
  <si>
    <t xml:space="preserve">% de avance del proyecto relacionado con la estrategia de implementación de la proyección comunitaria del Ministerio Público. </t>
  </si>
  <si>
    <t xml:space="preserve">% de avance del proyecto relacionado con  la estrategia de comunicación y proyección de la Defensa Pública. </t>
  </si>
  <si>
    <t xml:space="preserve">% de avance del  la estrategia  de comunicación y divulgación de los Servicios de Atención y Protección. </t>
  </si>
  <si>
    <t>% de avance de la estrategia de proyección institucional del Organismo de Investigación Judicial</t>
  </si>
  <si>
    <t>Departamento de Prensa y Comunicación</t>
  </si>
  <si>
    <t>Implementar el plan de acción definido.</t>
  </si>
  <si>
    <t xml:space="preserve">Organismo de Investigación Judicial </t>
  </si>
  <si>
    <t>Evaluar los resultados obtenidos de la implementación del plan de acción implementado.</t>
  </si>
  <si>
    <t xml:space="preserve">% de avance del proyecto sobre la Política de comunicación integral. </t>
  </si>
  <si>
    <t>Aprobación de la política.</t>
  </si>
  <si>
    <t>Política de Comunicación Integral del Poder Judicial</t>
  </si>
  <si>
    <t>Desarrollo e implementación de los planes de acción de la Política de Comunicación Integral.</t>
  </si>
  <si>
    <t xml:space="preserve">Es una política en construcción, se realiza con metodología de políticas, se encuentra en elaboración del Plan de Acción para luego mandar a revisión a Planificación.  La meta debe continuar bajo una nueva propuesta. </t>
  </si>
  <si>
    <t>Implementación del plan de acción de la Politica.</t>
  </si>
  <si>
    <t>Alianzas y colaboración interinstitucional</t>
  </si>
  <si>
    <t xml:space="preserve">% de avance en la implementación de las acciones correspondientes al principio de Colaboración de Justicia Abierta. </t>
  </si>
  <si>
    <t>Comisión de Justicia Abierta
Escuela Judicial</t>
  </si>
  <si>
    <t xml:space="preserve">1. Fortalecimiento de la rendición de cuentas participativas. 2 Fortalecimiento de la apertura de datos abiertos  3. Desarrollo del Compromiso de Estado Abierto.  </t>
  </si>
  <si>
    <t>Política de Justicia Abierta para el Poder Judicial de Costa Rica</t>
  </si>
  <si>
    <t xml:space="preserve">1.  Promoción de la transparencia activa mediante mecanismos tecnológicos y de acceso a la información pública. 2 Fortalecimiento de la apertura de datos abiertos  3. Desarrollo del Compromiso de Estado Abierto.  </t>
  </si>
  <si>
    <t xml:space="preserve"> 1. Capacitación al personal judicial sobre los principios de transparencia y colaboración de la Política de Justicia Abierta. . 3. Desarrollo del Compromiso de Estado Abierto.  </t>
  </si>
  <si>
    <t xml:space="preserve"> 1. Apoyo para el desarrollo de proyectos de oficinas judiciales en el fortalecimiento de los principio de colaboración y transparencia. 2. Capacitación al personal judicial sobre los principios de transparencia y colaboración de la Política de Justicia Abierta. </t>
  </si>
  <si>
    <t xml:space="preserve">1. Promoción de la transparencia activa mediante mecanismos tecnológicos y de acceso a la información pública.  2. Capacitación al personal judicial sobre los principios de transparencia y colaboración de la Política de Justicia Abierta. </t>
  </si>
  <si>
    <t xml:space="preserve"> Apoyo para el desarrollo de proyectos de oficinas judiciales en el fortalecimiento de los principio de colaboración y transparencia. 2 Fortalecimiento de los datos abiertos </t>
  </si>
  <si>
    <t xml:space="preserve">% de avance de las estrategias de coordinación planteadas en el Ministerio Público. </t>
  </si>
  <si>
    <t xml:space="preserve">% de avance de las estrategias de coordinación planteadas en la Defensa Pública </t>
  </si>
  <si>
    <t xml:space="preserve">% de avance de las estrategias de coordinación planteadas en los servicios de atención y protección de víctimas y testigos. </t>
  </si>
  <si>
    <t>% de avance del plan de implementación de las estrategias de coordinación planteadas por el Organismo de Investigación Judicial</t>
  </si>
  <si>
    <t>Fiscalía General
Ministerio de Seguridad
Consejo Superior
Centro de Apoyo
Dirección de Gestión Humana
Defensa Pública
Dirección Ejecutiva
Dirección Jurídica</t>
  </si>
  <si>
    <t>Continuar con las estrategias establecidas para mejorar los procesos de coordinación, comunicación internos y externos</t>
  </si>
  <si>
    <t xml:space="preserve">Evaluar los resultados de la implementación de las estrategias de coordinación. </t>
  </si>
  <si>
    <t xml:space="preserve">% de avance del plan para la creación de alianzas y convenios de cooperación para implantar una red informática segura entre instituciones. </t>
  </si>
  <si>
    <t>COMISIÓN GESTIÓN AMBIENTAL</t>
  </si>
  <si>
    <t>% de avance del plan de implementación de estrategias institucionales asociados a los recursos naturales.</t>
  </si>
  <si>
    <t xml:space="preserve">Comisión de Gestión Ambiental Institucional </t>
  </si>
  <si>
    <t>Modernización de los servicios judiciales</t>
  </si>
  <si>
    <t>Optimizar los recursos institucionales e impulsar la innovación de los procesos judiciales, para agilizar los servicios de justicia.</t>
  </si>
  <si>
    <t>Reformas legales</t>
  </si>
  <si>
    <t>Impulsar la aprobación y revisión de proyectos y reformas de Ley,  así como normativa interna que impacten el funcionamiento y estructura del Poder Judicial y sus dependencias.</t>
  </si>
  <si>
    <t xml:space="preserve">% de avance del proyecto de la reforma integral y estructural al proceso penal y lucha contra la corrupción implementado. </t>
  </si>
  <si>
    <t>% de pronunciamientos realizados de los proyectos de ley y reformas puestos en consulta al Ministerio Público</t>
  </si>
  <si>
    <t>% de pronunciamientos realizados de los proyectos de ley y reformas puestos en consulta a la Defensa Pública</t>
  </si>
  <si>
    <t>% de avance del proyecto sobre el Reglamento de la Ley 8720 presentado al órgano aprobador</t>
  </si>
  <si>
    <t>OFICINA DE ATENCIÓN Y PROTECCIÓN A LA VÍCTIMA DEL DELITO</t>
  </si>
  <si>
    <t>% de avance del proyecto sobre la reforma a la Ley 8720 presentado al órgano aprobador</t>
  </si>
  <si>
    <t>Dirección Jurídica
Dirección General del Organismo de Investigación Judicial
Fiscalía General</t>
  </si>
  <si>
    <t>Conformar una comisión de trabajo para la revisión y propuesta de reformas.
Realizar un análisis de la Ley 8720 y su aplicación actual.</t>
  </si>
  <si>
    <t>Desarrollo e implementación de la reforma de la Ley 8720</t>
  </si>
  <si>
    <t>2025-2026</t>
  </si>
  <si>
    <t>Identificar las necesidades de reforma en base a la experiencia práctica y las mejores prácticas internacionales.</t>
  </si>
  <si>
    <t>Elaborar un proyecto de ley que incluya las reformas propuestas.</t>
  </si>
  <si>
    <t>Someter el proyecto de ley a consulta con actores clave (víctimas, ONGs, etc.).
Presentar el proyecto de ley ante el Órgano Aprobador.</t>
  </si>
  <si>
    <t xml:space="preserve">% de avance del  proyecto sobre el plan para la concentración de Corte Plena en funciones estrictamente de dirección general de la política judicial. </t>
  </si>
  <si>
    <t xml:space="preserve">% de avance del  plan para la concentración de Corte Plena en funciones estrictamente de dirección general de la política judicial. </t>
  </si>
  <si>
    <t xml:space="preserve">% de desarrollo de la propuesta para el establecimiento del timbre judicial en materia cobratoria, específicamente en los procesos de cobro y ejecutivos y los cambios requeridos para optimizar los recursos institucionales, presentados al órgano aprobador. </t>
  </si>
  <si>
    <t>META NUEVA</t>
  </si>
  <si>
    <t>Transformación digital</t>
  </si>
  <si>
    <t>% de avance del proyecto de Cuadro de Mando Integral</t>
  </si>
  <si>
    <t>Que al finalizar el 2030, se haya desarrollado el sistema de Cuadro de Mando Integral, que integre la visualización de variables clave para el seguimiento del desempeño institucional en áreas estratégicas y operativas que repercuten en la optimización de la toma de decisiones para optimizar la eficiencia, desempeño y percepción de la función del Poder Judicial.</t>
  </si>
  <si>
    <t>xxxxx</t>
  </si>
  <si>
    <t>3 fases de Proyectos</t>
  </si>
  <si>
    <t>Asociar a proyecto ya existente: Cuadro de Mando Integral</t>
  </si>
  <si>
    <t>% de avance del proyecto de la reforma a la ley orgánica del Organismo de Investigación Judicial</t>
  </si>
  <si>
    <t>Gestión de Persecución Penal</t>
  </si>
  <si>
    <t>DESARROLLO Y OPTIMIZACIÓN DE SERVICIOS Y PROCESOS JUDICIALES</t>
  </si>
  <si>
    <t xml:space="preserve">Implementar procesos estandarizados para la gestión judicial, técnica y administrativa, que agilicen y faciliten el trámite de los asuntos con el fin de mejorar el servicio de justicia brindado. </t>
  </si>
  <si>
    <t xml:space="preserve">% de avance en la implementación de procesos estandarizados en el Ministerio Público. </t>
  </si>
  <si>
    <t>Dirección de Planificación
Dirección de Tecnología de la Información
Centro de Apoyo, Coordinación y Mejoramiento de la Función Jurisdiccional</t>
  </si>
  <si>
    <t xml:space="preserve">Realizar diagnóstico de las oficinas.
</t>
  </si>
  <si>
    <t>0717-MP-P18</t>
  </si>
  <si>
    <t>Proyecto de Abordaje de Fiscalías Especializadas</t>
  </si>
  <si>
    <t>23/03/2027</t>
  </si>
  <si>
    <t>UNIDAD DE MONITOREO Y GESTIÓN DE FISCALÍAS</t>
  </si>
  <si>
    <t>Optimización e innovación de los servicios judiciales </t>
  </si>
  <si>
    <t xml:space="preserve">Implementar el Modelo de Gestión
</t>
  </si>
  <si>
    <t>Seguimiento y evaluación de la implementación del Modelo de Gestión</t>
  </si>
  <si>
    <t xml:space="preserve">% de avance en la implementación de procesos estandarizados en la Defensa Pública. </t>
  </si>
  <si>
    <t>Cantidad de procesos manuales estandarizados, sistematizados y  automatizados en el Organismo de Investigación Judicial.</t>
  </si>
  <si>
    <t>Dirección de Planificación
Dirección de Tecnología de Información
Dirección Jurídica
Fiscalía General</t>
  </si>
  <si>
    <t>Identificar del portafolio de proyectos del Organismo de Investigación Judicial, aquellas solicitudes concernientes a estandarizar, sistematizar y automatizar los procesos manuales.</t>
  </si>
  <si>
    <t>Asociar a proyecto existente: Estandarización de los procedimientos para el tratamiento de personas detenidas en las Secciones y Unidades de Cárceles</t>
  </si>
  <si>
    <t>Desarrollar e implementar las iniciativas identificadas para  estandarizar, sistematizar y automatizar los procesos.</t>
  </si>
  <si>
    <t xml:space="preserve">Dar seguimiento y evaluar los resultados de las iniciativas estandarizadas, sistematizadas y automatizadas. </t>
  </si>
  <si>
    <t>% de procedimientos administrativos y técnicos estandarizados y optimizados en la Oficina de Atención y Protección.</t>
  </si>
  <si>
    <t>Organismo de Investigación Judicial
Dirección Ejecutiva
Dirección Jurídica
Fiscalía General.</t>
  </si>
  <si>
    <t>Realizar un inventario de todos los manuales, protocolos y lineamientos de la OAPVD.</t>
  </si>
  <si>
    <t xml:space="preserve">Actualización del Protocolo de Abordaje del Programa de Atención
 </t>
  </si>
  <si>
    <t xml:space="preserve">Priorizar los manuales, protocolos y lineamientos a revisar y actualizar.
Conformar equipos de trabajo para la revisión y actualización de cada documento.
</t>
  </si>
  <si>
    <t>Actualización del proceso de pasantía de las personas postulantes para optar por nombramientos en la OAPVD.</t>
  </si>
  <si>
    <t>Realizar consultas con el personal de las oficinas centrales y regionales para identificar sus necesidades.
Incorporar las nuevas tecnologías y la moderna gestión en los documentos revisados.
Publicar los documentos actualizados en la intranet y/o página web de la OAPVD.</t>
  </si>
  <si>
    <t>Actualización Manuales de procedimientos Programa de Atención, Programa de Protección y Personal Técnico Judicial</t>
  </si>
  <si>
    <t>MINISTERIO PÚBLICO</t>
  </si>
  <si>
    <t xml:space="preserve">% de avance del proyecto para la agilización y reducción de tiempos de los procesos y los procedimientos de la ejecución presupuestaria implementado. </t>
  </si>
  <si>
    <t>DIRECCIÓN DE GESTIÓN HUMANA</t>
  </si>
  <si>
    <t xml:space="preserve">Cantidad de mediciones realizadas sobre el grado de satisfacción de los servicios claves prestados por la Dirección de Gestión Humana. </t>
  </si>
  <si>
    <t xml:space="preserve">Dirección de Gestión Humana </t>
  </si>
  <si>
    <t xml:space="preserve">Que al finalizar el 2024, se haya realizado al menos 3 mediciones anuales que permita obtener el grado de satisfacción en los servicios claves prestados al personal judicial. </t>
  </si>
  <si>
    <t>PEI 2019-2024**Proyectos</t>
  </si>
  <si>
    <t>Gestión Presupuestaria</t>
  </si>
  <si>
    <t xml:space="preserve">% de avance  de  medios alternativos implementados  para la atención de servicios de gestión del personal judicial. </t>
  </si>
  <si>
    <t xml:space="preserve">% de cumplimiento del plan de trabajo para evaluar la calidad del servicio de atención y protección brindados. </t>
  </si>
  <si>
    <t>Organismo de Investigación Judicial
Contraloría de Servicios</t>
  </si>
  <si>
    <t>Investigar diferentes metodologías e instrumentos de evaluación de servicios.
Diseñar un instrumento de evaluación que considere las necesidades de las personas usuarias internas y externas.</t>
  </si>
  <si>
    <t>Realizar pruebas piloto del instrumento para validar su efectividad. Ajustar el instrumento en base a los resultados de las pruebas piloto.</t>
  </si>
  <si>
    <t>Implementar el instrumento de evaluación de forma regular y analizar los resultados de las evaluaciones para mejorar el servicio.</t>
  </si>
  <si>
    <t>Gestión Pericial de Investigación y Ciencia</t>
  </si>
  <si>
    <t xml:space="preserve">Cantidad de oficinas certificadas con sistemas de gestión de calidad. </t>
  </si>
  <si>
    <t>Definir los tipos de certificaciones a obtener, seleccionar las oficinas que van a ser objeto de la certificación y elaborar los planes de trabajo para la certificación.</t>
  </si>
  <si>
    <t xml:space="preserve">Proyectos de certificación en OIJ: Acreditación ISO 27001 UTI y PIP </t>
  </si>
  <si>
    <t>2025-2029</t>
  </si>
  <si>
    <t xml:space="preserve">Ejecutar plan de trabajo para alcanzar las certificaciones definidas en las oficinas seleccionadas. </t>
  </si>
  <si>
    <t xml:space="preserve">  Acreditación ISO 17020 e ISO 17025 SIORI.</t>
  </si>
  <si>
    <t>Que un 1% de los procesos del Poder Judicial cuenten con acreditación o implementación de buenas prácticas sobre normativas o estándares nacionales o internacionales que les sean aplicables.</t>
  </si>
  <si>
    <t xml:space="preserve">Evaluar los resultados de las certificaciones realizadas. </t>
  </si>
  <si>
    <t>No indica</t>
  </si>
  <si>
    <t>% de avance del Modelo integral de traslado y custodia de personas detenidas</t>
  </si>
  <si>
    <t xml:space="preserve">Definir el modelo y plan de implementación. </t>
  </si>
  <si>
    <t xml:space="preserve">Implementar modelo integral de traslado y custodia de personas detenidas. </t>
  </si>
  <si>
    <t xml:space="preserve">Evaluar los resultados obtenidos de la implementación del modelo. </t>
  </si>
  <si>
    <t xml:space="preserve">%  de avance  del Modelo de correlación entre la carga de trabajo y recurso humano. </t>
  </si>
  <si>
    <t>Fiscalía General
Dirección de Gestión Humana
Dirección de Tecnología de Información</t>
  </si>
  <si>
    <t xml:space="preserve">Implementar modelo. </t>
  </si>
  <si>
    <t>Evaluar el modelo</t>
  </si>
  <si>
    <t>Gestión de Defensa de Garantías</t>
  </si>
  <si>
    <t>% de cumplimiento de las estrategias que partan del análisis y la perspectiva de género para optimizar el servicio brindado a las personas en condición de vulnerabilidad</t>
  </si>
  <si>
    <t>Contraloría de Servicios
Comisión de Acceso a la Justicia</t>
  </si>
  <si>
    <t>2019-2021</t>
  </si>
  <si>
    <t xml:space="preserve">Realizar un diagnóstico y definir estrategia que partan del análisis y la perspectiva de género para la identificación y desarrollo de soluciones ante las necesidades de las personas usuarias en condición de vulnerabilidad. </t>
  </si>
  <si>
    <t>Política de Acceso a la Justicia de Pueblos Indígenas</t>
  </si>
  <si>
    <t>Asociar a proyecto:  Política para el Acceso a la Justicia de los Pueblos Indígenas en el Poder Judicial</t>
  </si>
  <si>
    <t>28/02/2026</t>
  </si>
  <si>
    <t xml:space="preserve">Acompañar y monitorear las estrategias que optimicen el servicio acorde a las necesidades de las personas usuarias en condición de vulnerabilidad. </t>
  </si>
  <si>
    <t>Política de Equiparación de Oportunidades y de Acceso a la Justicia para las Personas con Discapacidad y su Plan de Acción</t>
  </si>
  <si>
    <t>Asociar a proyecto:  Actualización de la Política para el Acceso a la Justicia y Equiparación de Oportunidades de Personas en situación de discapacidad</t>
  </si>
  <si>
    <t>31/10/2025</t>
  </si>
  <si>
    <t>Acompañar el proceso de evaluación de los resultados de las estrategias implementadas.</t>
  </si>
  <si>
    <t>Política institucional para el acceso a la justicia de niños, niñas y adolescentes</t>
  </si>
  <si>
    <t xml:space="preserve">Implementar los planes de acción de la Política institucional para el acceso a la justicia de niños, niñas y adolescentes </t>
  </si>
  <si>
    <t>% de implementación del Modelo de atención al público.</t>
  </si>
  <si>
    <t xml:space="preserve">Contraloría de Servicios </t>
  </si>
  <si>
    <t>Dirección de Gestión Humana
Centro de Apoyo, Mejoramiento y Coordinación de la Función Jurisdiccional
Comisión de Acceso a la Justicia</t>
  </si>
  <si>
    <t>Realizar un estudio sobre la usabilidad de los canales de atención de quejas y sugerencias disponibles para las personas usuarias a efectos de optimizarlos.</t>
  </si>
  <si>
    <t>Actualizar el catálogo de servicios institucional como parte de las acciones  del plan de implementación propuesto en el proyecto Modelo Integral de Atención al Público.</t>
  </si>
  <si>
    <t>terminado</t>
  </si>
  <si>
    <t>Elaborar los protocolos de atención como parte de las acciones  del plan de implementación propuesto en el proyecto Modelo Integral de Atención al Público.</t>
  </si>
  <si>
    <t xml:space="preserve">% de avance del plan de acción definido para la Política de Igualdad de Género del Poder Judicial </t>
  </si>
  <si>
    <t>Comisión de Género
Comisión de Acceso a la Justicia Dirección de Planificación</t>
  </si>
  <si>
    <t>Definir el Plan de acción para los próximos 6 años, que incluya una propuesta de implementación y monitoreo para cada uno de los ámbitos del Poder Judicial (2019)</t>
  </si>
  <si>
    <t>Política Institucional contra el hostigamiento sexual</t>
  </si>
  <si>
    <t xml:space="preserve">Implementar los planes de acción de la Política Institucional contra el hostigamiento sexual </t>
  </si>
  <si>
    <t>2019-2023</t>
  </si>
  <si>
    <t>Acompañar el proceso de implementación y monitoreo del Plan de acción de la Política de Igualdad de Género en los diferentes ámbitos del Poder Judicial (2019-2023)</t>
  </si>
  <si>
    <t>Acompañar el proceso de evaluación de resultados de la implementación y monitoreo del plan de acción de la Política de Igualdad de Género (2024)</t>
  </si>
  <si>
    <t>Política de Igualdad de Género del Poder Judicial</t>
  </si>
  <si>
    <t xml:space="preserve">Implementar los planes de acción de la Política de Igualdad de Género del Poder Judicial </t>
  </si>
  <si>
    <t xml:space="preserve">% implementación de la estrategia de ampliación de cobertura geográfica de disponibilidad del personal de la Unidad de Protección de Víctimas y Testigos. </t>
  </si>
  <si>
    <t xml:space="preserve">Que al finalizar el 2024, se haya implementado una estrategia para ampliar la cobertura geográfica de disponibilidad del personal de la Unidad de Protección de Víctimas y Testigos. </t>
  </si>
  <si>
    <t>Cantidad de informes realizados sobre la metodología institucional para la Evaluación de resultados.</t>
  </si>
  <si>
    <t>Realizar un informe anual sobre las acciones realizadas en la aplicación de la Metodología Institucional para la Evaluación por Resultados del Poder Judicial.</t>
  </si>
  <si>
    <t>No tiene proyecto asociado pero se indica en fuente de datos que se atiende por medio de PAO</t>
  </si>
  <si>
    <t>% de avance del Proyecto sobre la implementación del Código de Familia</t>
  </si>
  <si>
    <t xml:space="preserve">Que al finalizar el 2024, se haya implementado un modelo de mejora en la gestión de los despachos que tramitan la materia de pensiones alimentarias, que promueva la gestión eficiente de los procesos, basado en las experiencias de los Juzgados especializados y el uso de las tecnologías de la información. </t>
  </si>
  <si>
    <t>Centro de Apoyo, Coordinación y Mejoramiento de la función jurisdiccional
Dirección de Tecnología de la Información
Comisión de la Jurisdicción de Familia</t>
  </si>
  <si>
    <t>Dar seguimiento al proyecto de implementación del Código de Familia.</t>
  </si>
  <si>
    <t>Asociar a proyecto de Seguimiento de implementación del Código de Familia.</t>
  </si>
  <si>
    <t>% de avance del proyecto de Rediseño de Procesos en el Departamento de Ciencias Forenses</t>
  </si>
  <si>
    <t>% de avance del proyecto de rediseño de procesos en el Departamento de Medicina Legal</t>
  </si>
  <si>
    <t>Cantidad de despachos abordados con la entrada en vigencia del Código Procesal Agrario.</t>
  </si>
  <si>
    <t>Despachos Jurisdiccionales
Comisión de la Jurisdicción Agraria
Dirección de Tecnología de la Información
Centro de Apoyo, Coordinación y Mejoramiento de la Función Jurisdiccional
Dirección de Gestión Humana
Dirección Ejecutiva
Administraciones Regionales</t>
  </si>
  <si>
    <t>Dar seguimiento al proyecto de implementación del Código Procesal Agrario.</t>
  </si>
  <si>
    <t>Abordaje a la entrada en vigencia del Código Procesal Agrario.</t>
  </si>
  <si>
    <t>Cantidad de despachos  abordados con la entrada en vigencia del Código Procesal de Familia.</t>
  </si>
  <si>
    <t>Comisión de Familia, Niñez y Adolescencia</t>
  </si>
  <si>
    <t>% de avance del proyecto sobre el modelo de mejora integral del proceso penal.</t>
  </si>
  <si>
    <t>COMISIÓN PENAL
MINISTERIO PÚBLICO
DEFENSA PÚBLICA
OIJ</t>
  </si>
  <si>
    <t>Implementar el proyecto sobre el modelo de mejora integral del proceso penal.</t>
  </si>
  <si>
    <t>Modelo de mejora integral del proceso penal en el ámbito jurisdiccional y auxiliar de justicia.</t>
  </si>
  <si>
    <t>05/12/2029</t>
  </si>
  <si>
    <t>Que al finalizar el 2028, se haya implementado el proyecto sobre el modelo de mejora integral del proceso penal.</t>
  </si>
  <si>
    <t>Cantidad de circuitos judiciales rediseñados</t>
  </si>
  <si>
    <t>Cantidad de Circuitos Judiciales trabajando con el Modelo de Mejora Continua (MMC) y el Modelo de Análisis Integral de la Gestión de Oficinas y Despachos Judiciales (MAIG).</t>
  </si>
  <si>
    <t>Dirección Ejecutiva Centro de Apoyo y Mejoramiento de la función Jurisdiccional</t>
  </si>
  <si>
    <t>Implementar el Modelo de Mejora Continua (MMC) y el Modelo de Análisis Integral de la Gestión de Oficinas y Despachos Judiciales (MAIG).</t>
  </si>
  <si>
    <t>DTIC</t>
  </si>
  <si>
    <t>% de avance del plan de acción para la eliminación de la brecha de implementación del escritorio virtual y sistema de gestión en todas las materias.</t>
  </si>
  <si>
    <t xml:space="preserve">% de cumplimiento del plan de trabajo para la adquisición de bienes muebles e inmuebles, así como insumos, suministros, herramientas, laboratorios y equipo analítico-instrumental, entre otros requeridos, para el Organismo de Investigación Judicial.. </t>
  </si>
  <si>
    <t>Consejo Superior
Dirección Ejecutiva
Departamento de Proveeduría</t>
  </si>
  <si>
    <t xml:space="preserve">Determinar las necesidades institucionales de contratación administrativa para satisfacer las necesidades institucionales de bienes, muebles e inmuebles; así como los insumos, suministros, herramientas, laboratorios  y equipos analítico-instrumental, entre otros requeridos. </t>
  </si>
  <si>
    <t>Asociar a proyectos de contrataciones, donaciones de OIJ, etc OIJ-P33 y OIJ-P34 y OIJ-P31.</t>
  </si>
  <si>
    <t xml:space="preserve">Diseñar plan de trabajo para la adquisición de bienes muebles e inmuebles, así como insumos, suministros, herramientas, laboratorios y equipo analítico-instrumental, entre otros requeridos. </t>
  </si>
  <si>
    <t xml:space="preserve">Presupuestar los bienes, muebles e inmuebles, así como los insumos, suministros, herramientas, laboratorios y equipos analítico-instrumental, entre otros requeridos. </t>
  </si>
  <si>
    <t xml:space="preserve">Implementar procesos de contratación administrativos más eficientes, como contratos según demanda, que permitan contar oportunamente con los repuestos para vehículos, bienes muebles, así como los insumos, suministros, herramientas, laboratorios  y equipos analítico-instrumental, entre otros de manera oportuna. </t>
  </si>
  <si>
    <t>Revisar los procedimientos de compras y arreglos de vehículos en la administración del Organismo de Investigación Judicial para lograr la eficiencia en la disponibilidad de los mismos.</t>
  </si>
  <si>
    <t>DIRECC EJECUTIVA- AMBIENTAL</t>
  </si>
  <si>
    <t xml:space="preserve">% de cumplimiento de la estrategia para finalizar la implementación  del PGAI vigente y la implementación del nuevo PGAI definido. </t>
  </si>
  <si>
    <t>Dirección Ejecutiva (Gestor Ambiental)</t>
  </si>
  <si>
    <t>Brindar seguimiento al PGAI a través de la elaboración de los  informes anuales de avance solicitados por el MINAE con el fin de conocer el nivel de implementación del plan.</t>
  </si>
  <si>
    <t>Aprobación e implementación de la Política Ambiental</t>
  </si>
  <si>
    <t>Es una política en construcción, se realiza con metodología de políticas, se encuentra en etapa de diagnóstico, está suspendida.  La meta debe continuar bajo una nueva propuesta dado que la meta asignada corresponde al Plan de Gestión Ambiental, diferente a lo que es la política</t>
  </si>
  <si>
    <t xml:space="preserve">Que en el periodo 2025-2030 se logre finalizar la elaboración de la Política Ambiental
bajo la metodología del Modelo de Gestión de Políticas Institucionales vigente. </t>
  </si>
  <si>
    <t>2026-2028</t>
  </si>
  <si>
    <t>Definición e implementación del PGAI 2026-2031</t>
  </si>
  <si>
    <t>2029-2030</t>
  </si>
  <si>
    <t>Evaluar los resultados de la implementación del PGAI.</t>
  </si>
  <si>
    <t xml:space="preserve">% de avance del plan de descentralización de servicios del Organismo de Investigación Judicial. </t>
  </si>
  <si>
    <t xml:space="preserve">% de implementación del plan para optimizar la calidad y capacidad de la respuesta técnica, administrativa y operativa para afrontar las diferentes manifestaciones de la criminalidad. </t>
  </si>
  <si>
    <t xml:space="preserve">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t>
  </si>
  <si>
    <t>Asociar a proyecto Implementación de la gestión de la contaminación cognitiva en el trabajo de casos forenses .</t>
  </si>
  <si>
    <t xml:space="preserve">Implementar el plan de trabajo definido. </t>
  </si>
  <si>
    <t xml:space="preserve">Evaluar los resultados de la implementación del plan. </t>
  </si>
  <si>
    <t>30/09/2025</t>
  </si>
  <si>
    <t>Reglamento que rija las funciones y competencias del Centro de Apoyo, Coordinación y Mejoramiento de la Función Jurisdiccional aprobado</t>
  </si>
  <si>
    <t>PLANIFICACIÓN INSTITUCIONAL</t>
  </si>
  <si>
    <t xml:space="preserve">Modelo Estratégico Institucional </t>
  </si>
  <si>
    <t>% avance del modelo de gestión de compras públicas</t>
  </si>
  <si>
    <t>Dirección Ejecutiva
Ministerio Público
Defensa Pública
Organismo de Investigación Judicial
Dirección de Tecnología de la Información
Centro de Apoyo, Coordinación y Mejoramiento de la Función Jurisdiccional
Oficina de Atención de Víctimas del Delito. Financiero Contable, Departamento de Servicios Generales.</t>
  </si>
  <si>
    <t>1.Diseñar modelo de compras con instrucciones claras y concretas</t>
  </si>
  <si>
    <t>Dirección Ejecutiva/Departamento de Proveeduria</t>
  </si>
  <si>
    <t>Modelo integral de gestión de compras públicas</t>
  </si>
  <si>
    <t>Gestión de Adquisiciones</t>
  </si>
  <si>
    <t>2026-2027</t>
  </si>
  <si>
    <t xml:space="preserve">2. Establecer lineamientos que le permitan a los usuarios tener claridad en el procedimiento
</t>
  </si>
  <si>
    <t>Que al finalizar el 2026, se cuente con un proceso estandarizado de seguimiento que permita optimizar la  ejecución presupuestaria.</t>
  </si>
  <si>
    <t>3. Promover una capacitación continua con el fin de que se desarrolle el conocimiento necesario para que los procesos fluyan</t>
  </si>
  <si>
    <t>4. Llevar un control del avance de las gestiones y los tiempos establecidos</t>
  </si>
  <si>
    <t>5. Seguimiento y evaluación.</t>
  </si>
  <si>
    <t>DIRECCIÓN EJECUTIVA</t>
  </si>
  <si>
    <t>Seguridad Institucional</t>
  </si>
  <si>
    <t>% de avance en la ejecución de las fases del proceso de gestión de continuidad del servicio, según el ciclo de Deming</t>
  </si>
  <si>
    <t xml:space="preserve"> Que al finalizar el 2024 se hayan implementado las acciones definidas para asegurar la continuidad del servicio en el Poder Judicial , ante eventos que ponen el riesgo el funcionamiento y servicio de la institución</t>
  </si>
  <si>
    <t>1. Gestionar la actualización del análisis de impacto al servicio y el análisis de riesgos, de acuerdo con cambios en la organización y su entorno o según nuevas necesidades.</t>
  </si>
  <si>
    <t>Dirección Ejecutiva/ Subproceso de Continuidad del Servicio / Comité Técnico de Continuidad del Servicio / Consejo Superior</t>
  </si>
  <si>
    <t>3.1.1-Incumplimiento de contratos. (1350)
3.1.2-Atraso en el análisis de los proyectos legislativos con incidencia sobre el Poder Judicial. (1350)
3.1.3-Información en páginas Web del Poder Judicial desactualizada. (1200)
3.1.4-Extravió de documentos. (1050)</t>
  </si>
  <si>
    <t>2. Desarrollar la resiliencia organizacional através de planes y estrategias de continuidad, según nuevas necesidades.</t>
  </si>
  <si>
    <t xml:space="preserve">3. Desarrollar un programa de evaluación y mejoramiento para la gestión de la continuidad. </t>
  </si>
  <si>
    <t>4. Generar la competencia específica del personal clave en relación con la continuidad del servicio, para establecer una cultura de apoyo dentro de la organización.</t>
  </si>
  <si>
    <t>% de avance de implementación del modelo de gestión</t>
  </si>
  <si>
    <t>Dirección Ejecutiva/Corte Plena, Consejo Superior, y Dirección de Tecnología de la Información y Comunicaciones</t>
  </si>
  <si>
    <t>1.Diseñar modelo de gestión para su desarrollo.</t>
  </si>
  <si>
    <t>Archivo Judicial</t>
  </si>
  <si>
    <t>Modelo de gestión documental del Poder Judicial</t>
  </si>
  <si>
    <t>2. Establecer lineamientos internos de la gestión documental.</t>
  </si>
  <si>
    <t>3. Promover la interoperabilidad de las tecnologías de información para la integración del modelo.</t>
  </si>
  <si>
    <t xml:space="preserve">4. Implementar el modelo de gestión documental. </t>
  </si>
  <si>
    <t>% de avance del plan de trabajo para incrementar la cantidad de oficinas y despachos donde se replican las buenas prácticas institucionales.</t>
  </si>
  <si>
    <t>Cantidad de nuevas buenas prácticas implementadas por las oficinas y despachos judiciales.</t>
  </si>
  <si>
    <t>Gestión del Talento Humano</t>
  </si>
  <si>
    <t>BIENESTAR Y SALUD</t>
  </si>
  <si>
    <t>% de avance en la implementación de los planes de acción de la Politica de teletrabajo.</t>
  </si>
  <si>
    <t>Corte Plena
Comisión de Teletrabajo
Dirección Jurídica
Dirección de Tecnología de Información
Dirección de Planificación</t>
  </si>
  <si>
    <t>1) Aprobación de la politica de teletrabajo</t>
  </si>
  <si>
    <t xml:space="preserve">Comisión de Teletrabajo
</t>
  </si>
  <si>
    <t>Política Institucional de Teletrabajo</t>
  </si>
  <si>
    <t>Implementación de la Politica de Teletrabajo y de planes de acción</t>
  </si>
  <si>
    <t xml:space="preserve">Es una política en construcción, se realiza con metodología de políticas, se encuentra en etapa final, ajustando para mandar a revisión a Planificación.  La meta debe continuar bajo una nueva propuesta. </t>
  </si>
  <si>
    <t>. 2) Desarriollo de planes de acción para implementar politica de teletrabajo 3) Aprobación de la politica de teletrabjo. 4) Implementación de los planes de acción de la politica de teletrabjo. 5)Seguimiento y Evaluación de la politica de teletrabajo.</t>
  </si>
  <si>
    <t xml:space="preserve">Dirección de Gestión Humana
</t>
  </si>
  <si>
    <t>3) Aprobación de la politica de teletrabjo.</t>
  </si>
  <si>
    <t xml:space="preserve"> 4) Implementación de los planes de acción de la politica de teletrabjo. </t>
  </si>
  <si>
    <t>5)Seguimiento y Evaluación de la politica de teletrabajo.</t>
  </si>
  <si>
    <t xml:space="preserve">% de avance sobre la implementación de soluciones tecnológicas seguras que se puedan utilizar en la modalidad de Teletrabajo. </t>
  </si>
  <si>
    <t>Cantidad de puestos profesionales y técnicos en que se hayan implementado modalidades alternativas de trabajo.</t>
  </si>
  <si>
    <t xml:space="preserve">% de avance de Soluciones Tecnológicas implementadas sobre modalidades alternativas de Trabajo. </t>
  </si>
  <si>
    <t xml:space="preserve">% de avance de campañas de comunicación y divulgación sobre las modalidades alternativas de trabajo y Teletrabajo realizadas. </t>
  </si>
  <si>
    <t xml:space="preserve">% de avance del plan de implementación del Sistema Informático de Gestión Integral de la Defensa Pública. </t>
  </si>
  <si>
    <t>% de avance en la implementación del sistema de gestión técnico y administrativo para los servicios de Atención y Protección de la Víctima de Delitos</t>
  </si>
  <si>
    <t>Gestión de la Tecnología, inteligencia y seguridad de la Información</t>
  </si>
  <si>
    <t xml:space="preserve">% de ejecución de la estrategia definida para contar con sistemas de información innovadores para el apoyo de funciones en el Organismo de Investigación Judicial. </t>
  </si>
  <si>
    <t>Comité Gerencial de Informática
Dirección de Tecnología de la Información</t>
  </si>
  <si>
    <t>Determinar las necesidades en los procesos del Organismo de Investigación Judicial y elaborar plan de trabajo para el diseño e implementación de sistemas de información  innovadores, a través del aprovechamiento de nuevas tecnologías emergentes, que permitan mejorar la calidad de los servicios brindados.</t>
  </si>
  <si>
    <t>Continuidad del proyecto : Fortalecimiento del Sistema Expediente Criminal Único.</t>
  </si>
  <si>
    <t>Capacitar al personal informático en el desarrollo de aplicaciones móviles y basadas en la nube, así como nuevas tecnologías que surjan.</t>
  </si>
  <si>
    <t>Adquirir el equipo y software necesario para desarrollar las aplicaciones móviles y basadas en la nube, así como nuevas tecnologías que surjan.</t>
  </si>
  <si>
    <t>Implementar las herramientas y aplicaciones en las labores del personal del Organismo de Investigación Judicial.</t>
  </si>
  <si>
    <t xml:space="preserve">Evaluar los resultados obtenidos de la implementación de las herramientas y aplicaciones innovadoras. </t>
  </si>
  <si>
    <t xml:space="preserve">•Que al finalizar el 2029, se haya implementado las acciones definidas para asegurar la continuidad del servicio tecnológico.
• Que al finalizar el 2029, se haya ejecutado la estrategia definida que permita contar con sistemas de información innovadores.
• Que al finalizar el 2029, se haya incrementado la actualización de la infraestructura tecnológica por año. </t>
  </si>
  <si>
    <t xml:space="preserve">% de avance del plan de desarrollo de soluciones tecnológicas interinstitucionales dirigidas a las personas usuarias. </t>
  </si>
  <si>
    <t>% de implementación de las herramientas ofimáticas</t>
  </si>
  <si>
    <t>% de avance de la nueva versión del sistema de gestión de despachos judiciales</t>
  </si>
  <si>
    <t>Dirección de Planificación
Fiscalía General
Defensa Público
Oficina de Atención a la Victima de Delitos</t>
  </si>
  <si>
    <t>Continuar con el desarrollo del proyecto:  Implantación del Nuevo Sistema de Gestión.</t>
  </si>
  <si>
    <t>Continuar con los proyectos para nuevo PEI</t>
  </si>
  <si>
    <t>01/02/2021</t>
  </si>
  <si>
    <t>13/09/2028</t>
  </si>
  <si>
    <t>Que al finalizar el 2030, se haya finalizado la Implantación del Nuevo Sistema de Gestión (SIAGPJ) en las oficinas incluidas en la Fase 1, así mismo haber iniciado con las oficinas de la Fase 2</t>
  </si>
  <si>
    <t>Continuar con el desarrollo del proyecto:  Nueva versión del Sistema de Gestión de despachos judiciales</t>
  </si>
  <si>
    <t>17/04/2030</t>
  </si>
  <si>
    <t xml:space="preserve">Que al finalizar el 2029, se haya desarrollado e implantado la nueva versión del sistema de gestión de despachos judiciales, con el fin de brindar un soporte adecuado a los procesos de administración de justicia.  </t>
  </si>
  <si>
    <t>DIRECCIÓN DE TECNOLOGÍA DE INFORMACIÓN</t>
  </si>
  <si>
    <t xml:space="preserve">% de avance del plan para el desarrollo de herramientas de inteligencia de información. </t>
  </si>
  <si>
    <t>% de avance de la estrategia definida para la dotación e integración de los sistemas  jurisdiccionales, auxiliares de justicia y administrativo.</t>
  </si>
  <si>
    <t xml:space="preserve"> Dirección de Planificación Fiscalía General
Defensa Pública
Organismo de Investigación Judicial
Dirección Ejecutiva</t>
  </si>
  <si>
    <t>Continuar con el desarrollo e implementación del proyecto Sistema de Inventario y Materiales de la Proveeduría</t>
  </si>
  <si>
    <t>Continuar con el proyecto vigente</t>
  </si>
  <si>
    <t>Analizar posibles estrategias para obtener herramientas y soluciones de tecnología que integren la información, sistemas y demás soluciones, según los flujos de trabajo existentes en los ámbitos jurisdiccional, auxiliar de justicia y administrativo.</t>
  </si>
  <si>
    <t>Implementar las posibles estrategias para obtener herramientas y soluciones de tecnología que integren la información, sistemas y demás soluciones, según los flujos de trabajo existentes en los ámbitos jurisdiccional, auxiliar de justicia y administrativo.</t>
  </si>
  <si>
    <t>30/06/2025</t>
  </si>
  <si>
    <t>Evaluar las posibles estrategias para obtener herramientas y soluciones de tecnología que integren la información, sistemas y demás soluciones, según los flujos de trabajo existentes en los ámbitos jurisdiccional, auxiliar de justicia y administrativo.</t>
  </si>
  <si>
    <t xml:space="preserve">% de plataforma tecnológica (base tecnológica) actualizada. </t>
  </si>
  <si>
    <t>Dirección Ejecutiva
Comité Gerencial de Informática</t>
  </si>
  <si>
    <t>Continuar con el desarrollo e implementación del proyecto para mantener actualizada la plataforma tecnológica del Poder Judicial. </t>
  </si>
  <si>
    <t>Continuar el proyecto para el nuevo PEI</t>
  </si>
  <si>
    <t>26/11/2026</t>
  </si>
  <si>
    <t>Misma meta actual: Mantener actualizada la plataforma tecnológica del Poder Judicial. </t>
  </si>
  <si>
    <t xml:space="preserve">% de cobertura de la plataforma de telecomunicaciones a nivel institucional. </t>
  </si>
  <si>
    <t xml:space="preserve">% de plataforma de telefonía IP implementada. </t>
  </si>
  <si>
    <t>Continuar con el desarrollo e implementación del proyecto Rediseño y Migración de Telefonía IP.</t>
  </si>
  <si>
    <t>Que al finalizar el 2025, se haya incrementado la implementación 
de la plataforma de telefonía IP por año</t>
  </si>
  <si>
    <t xml:space="preserve">% de plataforma de comunicación para el acceso a la red de voz y datos implementada. </t>
  </si>
  <si>
    <t xml:space="preserve">% de cobertura de red inalámbrica implementada. </t>
  </si>
  <si>
    <t xml:space="preserve">% de cobertura de acceso a internet implementada. </t>
  </si>
  <si>
    <t xml:space="preserve">% de implementación de la plataforma de videoconferencias. </t>
  </si>
  <si>
    <t xml:space="preserve">% de implementación del Sistema de Control de Acceso a la Red (NAC). </t>
  </si>
  <si>
    <t xml:space="preserve">% de cobertura de la plataforma de respaldos de los datos. </t>
  </si>
  <si>
    <t xml:space="preserve">% de implementación de las acciones para asegurar la continuidad del servicio tecnológico. </t>
  </si>
  <si>
    <t xml:space="preserve">% de implementación del Centro de Operaciones de Red. </t>
  </si>
  <si>
    <t xml:space="preserve">% de implementación de herramientas de aprovisionamiento. </t>
  </si>
  <si>
    <t xml:space="preserve">% de avance de la estrategia definida para la gestión de las tecnologías de la información. </t>
  </si>
  <si>
    <t>% de avance del plan de desarrollo e implementación de la aplicación móvil para el Servicio Nacional de Facilitadoras y Facilitadores Judiciales</t>
  </si>
  <si>
    <t>% de avance del proyecto sobre la política rectora para la gestión de las personas que laboran en el Poder Judicial aprobada.</t>
  </si>
  <si>
    <t>Mejorar la idoneidad competencial, el compromiso y el bienestar del personal judicial, con el fin de alcanzar la excelencia en la Administración de Justicia.</t>
  </si>
  <si>
    <t>CARRERA</t>
  </si>
  <si>
    <t>Diseñar el modelo de carrera escalonada dirigido al personal de los diferentes ámbitos, considerando las condición de género y vulnerabilidad del personal.</t>
  </si>
  <si>
    <t>% de avance del proyecto sobre la reforma a la ley de carrera judicial presentado al órgano aprobador</t>
  </si>
  <si>
    <t xml:space="preserve">% de avance del proyecto de la Ley de Carrera Fiscal trasladado a la Asamblea Legislativa. </t>
  </si>
  <si>
    <t>% de avance del proyecto sobre la política  de carrera policial, científica y técnica-administrativa aprobada</t>
  </si>
  <si>
    <t>Consejo Superior
Comisión de Enlace Corte - Organismo de Investigación Judicial
Secretaría General de la Corte
Dirección de Gestión Humana</t>
  </si>
  <si>
    <t>Desarrollar una política de  carrera policial, científica y técnica-administrativa.</t>
  </si>
  <si>
    <t>Elaboración e implementación de la Política de carrera policial, científica y técnica-administrativa del Organismo de Investigación Judicial.</t>
  </si>
  <si>
    <t>Gestionar la aprobación de la carrera policial, científica y técnica-administrativa ante el Consejo Superior.</t>
  </si>
  <si>
    <t>Actualizar las pruebas de idoneidad de los puestos de trabajo y definir los mecanismos de evaluación de los puestos de trabajo.</t>
  </si>
  <si>
    <t>Desarrollar un plan de retención de talentos aparejado a un plan de desarrollo particular.</t>
  </si>
  <si>
    <t>% de avance del proyecto sobre el reglamento de carrera administrativa, presentado al órgano aprobador.</t>
  </si>
  <si>
    <t>Que al finalizar el 2024, se haya presentado para  aprobación el reglamento sobre la carrera administrativa, al órgano aprobador.</t>
  </si>
  <si>
    <t xml:space="preserve">% de avance del proyecto del Reglamento de Carrera la Defensa Pública trasladado al órgano aprobador. </t>
  </si>
  <si>
    <t xml:space="preserve">% de avance del proyecto sobre el proceso de selección de magistrados y magistradas presentado al órgano aprobador. </t>
  </si>
  <si>
    <t>% de avance en el desarrollo, aprobación y ejecutación de un plan que incorpore  herramientas o mejoras tecnológicas que permitan la  implementado  la automatización y autogestión en la atención de los servicios relacionados con la gestión del personal judicial.</t>
  </si>
  <si>
    <t>Consejo de Personal
Consejo de la Judicatura
Dirección de Tecnología de la Información
Ministerio Público
Defensa Pública
Organismo de Investigación Judicial
Centro de Apoyo, Coordinación y Mejoramiento de la Función Jurisdiccional
Secretaría Técnica de Género y Acceso a la Justicia.</t>
  </si>
  <si>
    <t xml:space="preserve">1)Identificar servicios y/o procesos relacionados con la gestión del personal judicial que sean susceptibles de automatización y autogestión, considerando la brecha de desarrollo digital entre las áreas de la Dirección de Gestión Humana </t>
  </si>
  <si>
    <t>Continuar con el Proyecto: Sistema de Formulación y Ejecución Presupuestaria para Remuneraciones- 0134-DGH-P03.</t>
  </si>
  <si>
    <t>Desarrollo e implementación de una estrategia para la estandarización de los procesos de reclutamiento y selección.</t>
  </si>
  <si>
    <t>2)Definir una estrategia que permita disminuir la brecha de desarrollo digital entre las áreas de la Dirección de Gestión Humana</t>
  </si>
  <si>
    <t xml:space="preserve"> 3) Desarrollar un plan que incorpore  herramientas o mejoras tecnológicas que permitan automatización y autogestión, considerando la brecha de desarrollo digital entre las áreas de la Dirección de Gestión Humana </t>
  </si>
  <si>
    <t xml:space="preserve"> 4)Aprobar y ejecutar un plan que incorpore  herramientas o mejoras tecnológicas que permitan automatización y autogestión, considerando la brecha de desarrollo digital entre las áreas de la Dirección de Gestión Humana 5)  Ejecutar un plan que incorpore  herramientas o mejoras tecnológicas que permitan automatización y autogestión, considerando la brecha de desarrollo digital entre las áreas de la Dirección de Gestión Humana 6) Comunicar y Capacitar  a las personas usuarias las posibles mejoras para asegurar una transición efectiva</t>
  </si>
  <si>
    <t>2027-2030</t>
  </si>
  <si>
    <t>5)  Ejecutar un plan que incorpore  herramientas o mejoras tecnológicas que permitan automatización y autogestión, considerando la brecha de desarrollo digital entre las áreas de la Dirección de Gestión Humana 6) Comunicar y Capacitar  a las personas usuarias las posibles mejoras para asegurar una transición efectiva</t>
  </si>
  <si>
    <t>6) Comunicar y Capacitar  a las personas usuarias las posibles mejoras para asegurar una transición efectiva</t>
  </si>
  <si>
    <t>Gestión del Personal</t>
  </si>
  <si>
    <t xml:space="preserve">% de avance de la propuesta de reforma a la normativa relacionada con el reclutamiento y selección del personal presentada al órgano aprobador. </t>
  </si>
  <si>
    <t xml:space="preserve">% de avance de  la propuesta de estructura para el Subproceso de Reclutamiento y Selección de Personal presentada al órgano aprobador. </t>
  </si>
  <si>
    <t xml:space="preserve">% de Implementación de estrategia para la estandarización de los procesos de reclutamiento y selección. </t>
  </si>
  <si>
    <t xml:space="preserve">% de avance en la implementación de mecanismos de reclutamiento y selección implementados. </t>
  </si>
  <si>
    <t>Dirección de Gestión Humana
Secretaría Técnica de Género y Acceso a la Justicia.</t>
  </si>
  <si>
    <t xml:space="preserve">Definir los mecanismos de reclutamiento y selección a implementar. </t>
  </si>
  <si>
    <t xml:space="preserve">Implementar los mecanismos de reclutamiento y selección definidos. </t>
  </si>
  <si>
    <t xml:space="preserve">Evaluar los resultados obtenidos de la implementación de los mecanismos de reclutamiento y selección. </t>
  </si>
  <si>
    <t>% de avance en el desarrollo, implementación y seguimiento del modelo de reclutamiento y selección conforme a los requerimientos de la LMEP  y las exigencias y necesidades del Poder Judicial.</t>
  </si>
  <si>
    <t>Centro de Apoyo, Coordinación y Mejoramiento de la Función Jurisdiccional
Ministerio Público
Defensa Pública
Organismo de Investigación Judicial
Oficina de Atención a la Víctima del Delito
Secretaría Técnica de Género y Acceso a la Justicia.</t>
  </si>
  <si>
    <t>1) Desarrollo de un modelo de reclutamiento y selección conforme a los requerimientos de la LMEP  y las exigencias y necesidades del Poder Judicial</t>
  </si>
  <si>
    <t xml:space="preserve">Que al 31 de diciembre de 2026, se hayan realizado las acciones para gestionar al personal  conforme a los requerimientos de la Ley N° 10159  Marco de Empelo Público.
</t>
  </si>
  <si>
    <t xml:space="preserve"> 2) Actualizar los perfiles competenciales de los puestos de trabajo según los requerimientos de la LMEP y las exigencias y necesidades del Poder Judicial. </t>
  </si>
  <si>
    <t>31/03/2025</t>
  </si>
  <si>
    <t xml:space="preserve">3) Implementar los modelo de reclutamiento y selección conforme a los requerimientos de la LMEP y las exigencias y necesidades del Poder Judicial </t>
  </si>
  <si>
    <t xml:space="preserve">4) Seguimiento  del modelo de reclutamiento y selección conforme a los requerimientos de la LMEP y las exigencias y necesidades del Poder Judicial </t>
  </si>
  <si>
    <t>5) Actualización del modelo  de reclutamiento y selección, y de los perfiles competenciales de los puestos de trabajo en los casos que corresponda.</t>
  </si>
  <si>
    <t xml:space="preserve">Implementar el sistema integrado de evaluación del desempeño, que permita la mejora en el desempeño integral del personal judicial. </t>
  </si>
  <si>
    <t xml:space="preserve">% de avance del proyecto sobre la reforma legal sobre la evaluación del desempeño. </t>
  </si>
  <si>
    <t>% de avance del programa de capacitación y sensibilización</t>
  </si>
  <si>
    <t xml:space="preserve">1) Identificar los elementos que debe contener el programa de capacitación </t>
  </si>
  <si>
    <t>13/01/2025</t>
  </si>
  <si>
    <t>Que al finalizar el 2029 se hayan generado las acciones necesarias que permitan consolidar y sostener la aplicación del Sistema Integrado de la Evaluación del Desempeño</t>
  </si>
  <si>
    <t xml:space="preserve">2) Desarrollar el programa de capacitación y sensibilización del personal judicial enfocado en la evaluación de desempeño basado en competencia. </t>
  </si>
  <si>
    <t>3) Aprobación del programa de capacitación y sensibilización del personal judicial enfocado en la evaluación de desempeño basado en competencia</t>
  </si>
  <si>
    <t xml:space="preserve"> 4) Elaborar un plan de trabajo para la implementación del programa de capacitación y sensibilización del personal judicial enfocado en la evaluación de desempeño basado en competencia</t>
  </si>
  <si>
    <t xml:space="preserve"> 5) Implemenetar el plan de trabajo del programa de capacitación y sensibilización del personal judicial enfocado en la evaluación de desempeño basado en competencia </t>
  </si>
  <si>
    <t xml:space="preserve">6) Dar seguimiento y evaluar el programa de capacitación y sensibilización del personal judicial enfocado en la evaluación de desempeño basado en competencia. </t>
  </si>
  <si>
    <t>7) Proponer las mejoras requeridas en el programa de capacitación y sensibilización del personal judicial enfocado en la evaluación de desempeño basado en competencia</t>
  </si>
  <si>
    <t>% de avance del plan de integración de los módulos relacionados con el módulo SIGA-GD</t>
  </si>
  <si>
    <t>% de avance del  plan de implementación de modelo de evaluación del desempeño en la Defensa Pública.</t>
  </si>
  <si>
    <t xml:space="preserve">% de avance de implementación del modelo de evaluación del desempeño en la Oficina de Atención a la Víctima de Delitos y de la Unidad de Protección de Víctimas y Testigos. </t>
  </si>
  <si>
    <t>% de avance del  plan de implementación de modelo de evaluación del desempeño en el Organismo de Investigación Judicial.</t>
  </si>
  <si>
    <t>Mejorar el cumplimiento de los objetivos organizacionales, por medio de la conciliación de la vida personal, familiar y laboral del personal judicial.</t>
  </si>
  <si>
    <t xml:space="preserve">% de avance del proyecto sobre la política integral de bienestar y salud laboral. </t>
  </si>
  <si>
    <t>Corte Plena
Dirección de Gestión Humana
Secretaría Técnica de Género y Acceso a la Justicia
Dirección de Tecnología de la Información
Dirección de Planificación
Dirección Ejecutiva
Dirección Jurídica
Consejo de Personal
Fiscalía General
Defensa Pública
Dirección del Organismo de Investigación Judicial
Oficina de Atención y Protección del Delito</t>
  </si>
  <si>
    <t>Implementación del plan de acción de la Política Integral de Bienestar y Salud Laboral</t>
  </si>
  <si>
    <t xml:space="preserve">No es una política de índole social y/o institucional, es una política catalogada como operativa o administrativa. Es un tema de análisis dado que está como una acción estratégica en el PEI </t>
  </si>
  <si>
    <t>17/12/2024</t>
  </si>
  <si>
    <t>Que al finalizar el año 2029 se haya implementado en su totalidad  la Política Integral de Bienestar y Salud Laboral para las personas trabajadoras del Poder Judicial.</t>
  </si>
  <si>
    <t xml:space="preserve">2) Actualizar los perfiles competenciales de los puestos de trabajo según los requerimientos de la LMEP y las exigencias y necesidades del Poder Judicial. </t>
  </si>
  <si>
    <t>4) Seguimiento  del modelo de reclutamiento y selección conforme a los requerimientos de la LMEP y las exigencias y necesidades del Poder Judicial</t>
  </si>
  <si>
    <t xml:space="preserve"> 5) Actualización del modelo  de reclutamiento y selección, y de los perfiles competenciales de los puestos de trabajo en los casos que corresponda.</t>
  </si>
  <si>
    <t>% de cumplimiento del cronograma de acciones orientadas a promover el autocuidado en la Oficina de Atención a la Victima del Delito.</t>
  </si>
  <si>
    <t>% de avance de implementación de las estrategias para el manejo de  personal, que permitan mantener las competencias físicas y salud óptimas para el desempeño del Organismo de Investigación Judicial</t>
  </si>
  <si>
    <t>Consejo Superior
Comisión de Enlace
Organismo de Investigación Judicial
Secretaría Técnica de Género y Acceso a la Justicia.</t>
  </si>
  <si>
    <t>Diseñar y definir los planes de evaluación de las condiciones físicas y mentales de la población del escalafón policial definida.</t>
  </si>
  <si>
    <t>Continuar con el Proyecto: Implementación de técnicas para mejorar el ambiente laboral y desarrollo de prácticas policiales</t>
  </si>
  <si>
    <t>30/12/2025</t>
  </si>
  <si>
    <t>Diseñar  uno o varios modelos de acondicionamiento físico y mejoramiento de la salud según los requerimientos específicos del Organismo de Investigación Judicial.</t>
  </si>
  <si>
    <t xml:space="preserve">Realizar los seguimientos respectivos de los planes de acondicionamiento por medio de las jefaturas. </t>
  </si>
  <si>
    <t>% de avance de procesos de colaboración regional definidos, relacionados con salud preventiva.</t>
  </si>
  <si>
    <t xml:space="preserve">% de avance del  reglamento de vestimenta actualizado y presentado al órgano aprobador. </t>
  </si>
  <si>
    <t>ESCUELA JUDICIAL</t>
  </si>
  <si>
    <t>CAPACITACIÓN</t>
  </si>
  <si>
    <t xml:space="preserve">Implementar estrategias de capacitación y formación para mejorar las habilidades y conocimientos del personal en el desempeño de sus funciones, acorde a las necesidades, valores y ejes institucionales. </t>
  </si>
  <si>
    <t xml:space="preserve">CAPACITACIÓN: Implementar estrategias de capacitación y formación para mejorar las habilidades y conocimientos del personal en el desempeño de sus funciones, acorde a las necesidades, valores y ejes institucionales. </t>
  </si>
  <si>
    <t xml:space="preserve">Cantidad de actividades de capacitación que hayan incorporado de forma integral los valores y ejes transversales institucionales. </t>
  </si>
  <si>
    <t>Consejo Directivo de la Escuela Judicial</t>
  </si>
  <si>
    <t>1. Revisión de los diseños curriculares .</t>
  </si>
  <si>
    <t xml:space="preserve">            2. Incorporación de valores y ejes transversales en los diseños curriculares de las acciones formativas de aprovechamiento.</t>
  </si>
  <si>
    <t xml:space="preserve">3. Análisis de los resultados </t>
  </si>
  <si>
    <t xml:space="preserve">  4. Evaluación de los resultados</t>
  </si>
  <si>
    <t>% de avance de plan de actividades de capacitación, diseñadas e implementadas, acorde a los perfiles competenciales.</t>
  </si>
  <si>
    <t>1. Revisión de perfiles competenciales</t>
  </si>
  <si>
    <t xml:space="preserve">   2. Diseño de actividades de capacitación.</t>
  </si>
  <si>
    <t>3.  -Ejecución de las actividades.</t>
  </si>
  <si>
    <t>Cantidad de actividades de capacitación, acorde a los perfiles competenciales.</t>
  </si>
  <si>
    <t>% de avance de implementación de la estrategia integral del proceso de  capacitación innovadores, accesibles y oportunos.</t>
  </si>
  <si>
    <t>Consejo Directivo de la Escuela Judicial
Ministerio Público
Defensa Pública
Organismo de Investigación Judicial
Dirección de Gestión Humana</t>
  </si>
  <si>
    <t xml:space="preserve">1. Elaboración de diseños curriculares </t>
  </si>
  <si>
    <t xml:space="preserve">Escuela Judicial y Unidades de capacitación                             </t>
  </si>
  <si>
    <t xml:space="preserve">  2.  Diseño de productos o estrategias innovadoras, accesibles y oportunos.                   </t>
  </si>
  <si>
    <t xml:space="preserve">  3.Implementación de los productos o estrategias con recursos innovadores, accesibles y oportunos.</t>
  </si>
  <si>
    <t>% de avance en la implementación del sistema SIGECAP</t>
  </si>
  <si>
    <t>Consejo Directivo de la Escuela Judicial
Dirección de Tecnología de la Información</t>
  </si>
  <si>
    <t xml:space="preserve">Ampliación del cronograma del Proyecto y Calendarización de tareas  </t>
  </si>
  <si>
    <t>Continuar con el proyecto de Sistema de gestion de capacitación</t>
  </si>
  <si>
    <t>2025-2027</t>
  </si>
  <si>
    <t xml:space="preserve"> Construcción y desarrollo de historias de usuario.</t>
  </si>
  <si>
    <t>2028-2030</t>
  </si>
  <si>
    <t>Implementación del sistema.</t>
  </si>
  <si>
    <t xml:space="preserve">Cantidad de evaluaciones aplicando el Modelo de evaluación de la efectividad de las acciones formativas del Poder Judicial </t>
  </si>
  <si>
    <t>Consejo Directivo de la Escuela Judicial
Ministerio Público
Defensa Pública
Organismo de Investigación Judicial
Dirección de Gestión Humana
Secretaría Técnica de Género y Acceso a la Justicia.</t>
  </si>
  <si>
    <t xml:space="preserve"> Elaboración y aplicación de los instrumentos evaluación                </t>
  </si>
  <si>
    <t>Análisis de los instrumentos aplicados y elaboración de informe.</t>
  </si>
  <si>
    <t xml:space="preserve">% avance de los programas de cooperación con universidades. </t>
  </si>
  <si>
    <t>Consejo Directivo de la Escuela Judicial 
Ministerio Público
Defensa Pública
Organismo de Investigación Judicial
Dirección de Gestión Humana
Despacho de la Presidencia
Oficina de Cooperación y Relaciones Internacionales
Secretaría Técnica de Género y Acceso a la Justicia.</t>
  </si>
  <si>
    <t>1. Planeación de la actividades de capacitación.</t>
  </si>
  <si>
    <t xml:space="preserve">2.Ejecutar actividades de capacitación dirigidas a Universidades que imparten la carrera de derecho y otras carreras de interés.                                                                              </t>
  </si>
  <si>
    <t xml:space="preserve">3. Análisis de las actividades de capacitación.     </t>
  </si>
  <si>
    <t xml:space="preserve"> 4. Evaluación de las actividades de capacitación.</t>
  </si>
  <si>
    <t>% de avance de la estrategia de regionalización de la capacitación</t>
  </si>
  <si>
    <t>% de avance en la implementación de procesos de capacitación regionales</t>
  </si>
  <si>
    <t>Consejo Directivo de la Escuela Judicial
Secretaría Técnica de Género y Acceso a la Justicia.</t>
  </si>
  <si>
    <t>1. Identificación de necesidades de capacitación.</t>
  </si>
  <si>
    <t xml:space="preserve">2. Incorporación de las necesidades de capacitación al Plan de Capacitación. </t>
  </si>
  <si>
    <t>3. Ejecución del Plan de Capacitación.</t>
  </si>
  <si>
    <t>DGH</t>
  </si>
  <si>
    <t>% de avance en la implementación estratégica de capacitación y formación de la población judicial.</t>
  </si>
  <si>
    <t>1) Identificar las necesidades de capacitación en la población judicial</t>
  </si>
  <si>
    <t>2) Planificar las estrategias de capacitación y formación para la población judicial</t>
  </si>
  <si>
    <t>3) Ejecución de las estrategicas de capacitación y formación para la población judicial</t>
  </si>
  <si>
    <t>4) Dar seguimiento a las estrategicas de capacitación y formación para la población judicial</t>
  </si>
  <si>
    <t>Cantidad de investigaciones de interés institucional realizadas.</t>
  </si>
  <si>
    <t>1. Planeamiento del Producto a desarrollar.</t>
  </si>
  <si>
    <t>Escuela Judicial y Unidades de Capacitación</t>
  </si>
  <si>
    <t xml:space="preserve"> 2. Desarrollo y divulgación del Producto. </t>
  </si>
  <si>
    <t xml:space="preserve">% de avance de la estrategia de capacitación para la Defensa Pública definida. </t>
  </si>
  <si>
    <t xml:space="preserve">% de avance de la estrategia de capacitación para la Oficina de Atención a la Víctima de Delitos y Unidad de Protección de Víctimas y Testigos. </t>
  </si>
  <si>
    <t xml:space="preserve">% de avance de la implementación del módulo de los servicios de atención y Protección a la Victima en los programas de capacitación de la Escuela Judicial. </t>
  </si>
  <si>
    <t xml:space="preserve">% de avance de la implementación de los planes de captación de recursos internacionales para capacitación. </t>
  </si>
  <si>
    <t>Oficina de Cooperación y Relaciones Internacionales
Escuela Judicial
Secretaría Técnica de Género y Acceso a la Justicia</t>
  </si>
  <si>
    <t>Definir las necesidades de capacitación y recursos necesarios que pueden ser solicitados a  instituciones y gobiernos colaboradores.</t>
  </si>
  <si>
    <t>Centro de Capacitación de Organismo de Investigación Judicial</t>
  </si>
  <si>
    <t>Definir planes de acción para lograr  la búsqueda de instituciones y gobiernos cooperantes</t>
  </si>
  <si>
    <t>Dar seguimiento a los planes de acción para la captación de recursos y capacitaciones.</t>
  </si>
  <si>
    <t xml:space="preserve">% y tipo de estrategias de capacitación aplicadas </t>
  </si>
  <si>
    <t xml:space="preserve">Unidad de Capacitación y Supervisión (UCS) </t>
  </si>
  <si>
    <t>Delinear las estrategias y lineamientos de capacitación y actualización quinquenal.</t>
  </si>
  <si>
    <t>Formular los programas anuales de capacitación y actualización del personal de las fiscalías, unidades y oficinas del Ministerio Público, acorde con las estrategias y lineamientos establecidos.</t>
  </si>
  <si>
    <t>Ejecución de los programas anuales de capacitación y actualización del personal de las fiscalías, unidades y oficinas del Ministerio Público, acorde con las estrategias y lineamientos establecidos.</t>
  </si>
  <si>
    <t xml:space="preserve">% de avance de la estrategia de capacitación para el ámbito administrativo definida. </t>
  </si>
  <si>
    <t xml:space="preserve">% de avance de la estrategia de capacitación para el Organismo de Investigación Judicial definida. </t>
  </si>
  <si>
    <t>% de implementación del modelo de gestión estratégica.</t>
  </si>
  <si>
    <t>Oficina de Control Interno-Comité de Planeación Estratégica</t>
  </si>
  <si>
    <t>Implementar el Modelo de Gestión Estratégica que contribuya a guiar la toma de decisiones.</t>
  </si>
  <si>
    <t>Sistema Nuevo del PEI</t>
  </si>
  <si>
    <t>Etapa 2 del Sistema Presupuestario Plurianual</t>
  </si>
  <si>
    <t>05/07/2024</t>
  </si>
  <si>
    <t>Que al finalizar el 2030, se haya desarrollado e implementado Sistema de Proyección Plurianual y Gestión del Portafolio que permita la aplicación del Modelo de Gestión de Presupuesto Plurianual</t>
  </si>
  <si>
    <t>Macroproceso Estratégico</t>
  </si>
  <si>
    <t>Gestión Estratégica</t>
  </si>
  <si>
    <t>0004-SP-P04</t>
  </si>
  <si>
    <t>Cuadro de Mando Integral</t>
  </si>
  <si>
    <t>15/06/2026</t>
  </si>
  <si>
    <t>​0004 SALA PRIMERA&lt;br/&gt;</t>
  </si>
  <si>
    <t>% de implementación del plan del Modelo de Administración de Proyectos Estratégicos.</t>
  </si>
  <si>
    <t>% de avance del modelo de formulación, implementación, seguimiento y evaluación de políticas institucionales.</t>
  </si>
  <si>
    <t>Gestionar el proceso de toma de decisiones conforme al contenido del plan estratégico con el fin de administrar los recursos presupuestarios en función de las prioridades institucionales.</t>
  </si>
  <si>
    <t>Cantidad de informes realizados sobre el modelo de gestión por procesos institucional</t>
  </si>
  <si>
    <t>TODOS LOS CENTROS DE RESPONSABILIDAD</t>
  </si>
  <si>
    <t>Realizar un informe anual sobre las acciones realizadas en la implementación del Modelo de Gestión por Procesos.</t>
  </si>
  <si>
    <t>Anteproyectos de ley remitidos al Ministerio de Hacienda.</t>
  </si>
  <si>
    <t>Despacho de la Presidencia
Todos los Centros de Responsabilidad</t>
  </si>
  <si>
    <t>Incorporar en el presupuesto institucionales anual, el requerimiento humano y el gasto variable derivado de los estudios técnicos y de impacto de ley.</t>
  </si>
  <si>
    <t xml:space="preserve">% de Ejecución del Presupuesto. </t>
  </si>
  <si>
    <t>Dirección Ejecutiva
Ministerio Público
Defensa Pública
Organismo de Investigación Judicial
Dirección de Tecnología de la Información
Centro de Apoyo, Coordinación y Mejoramiento de la Función Jurisdiccional
Oficina de Atención de Víctimas del Delito
Ministerio de Hacienda
Asamblea Legislativa</t>
  </si>
  <si>
    <t xml:space="preserve">1. Revisar y mejorar el proceso de formulación y ejecución presupuestaria, que permita atender de manera oportuna las necesidades de las oficinas.
</t>
  </si>
  <si>
    <t>5.1.1-Reducción presupuestaria (1350)
5.1.2-Deterioro de la infraestructura y falta de adecuación a las necesidades del servicio encomendado. (1350)
5.1.3-Interrupción y hackeo de sistemas automatizados.  (1350)
5.1.4-Lenta presentación de informes requeridos para el proceso de toma de decisiones. (1350)</t>
  </si>
  <si>
    <t>28/08/2026</t>
  </si>
  <si>
    <t>2.Implementar las mejoras del proceso de formulación y ejecución presupuestaria, según la instancia correspondiente.</t>
  </si>
  <si>
    <t xml:space="preserve">3.Dar seguimiento y evaluar las mejoras. </t>
  </si>
  <si>
    <t xml:space="preserve">Dirigir la gestión judicial en función de las prioridades institucionales con el fin de maximizar el uso de los recursos. </t>
  </si>
  <si>
    <t>% de avance en el cumplimiento anual de los compromisos destacados en los informes del Estado de la Justicia.</t>
  </si>
  <si>
    <t>% de avance del plan de ejecución de construcciones</t>
  </si>
  <si>
    <t>Consejo Superior  y Comisión de Construcciones Corte Plena</t>
  </si>
  <si>
    <t>Infraestructura institucional</t>
  </si>
  <si>
    <t>% de la totalidad de órdenes de inicio para proyectos desarrollados</t>
  </si>
  <si>
    <t>Consejo Superior
Comisión de Construcciones
Departamento de Servicios Generales 
Fideicomiso inmobiliario
FICO
Administraciones Regionales
Responsables de programa</t>
  </si>
  <si>
    <t>1. Levantar y emitir requerimientos por parte la Administración Regional o Centro de Responsabilidad Correspondiente.          
2. Definir por parte del Departamento de Servicios Generales con base a los requerimientos suministrados por la Administración Regional o Centro de responsabilidad, el estudio de necesidades para cada proyecto. Estudio que establece las necesidades espaciales y la estimación preliminar del metraje requerido para cada uno de ellos según corresponda, que serán remitidos a la Dirección Ejecutiva para su valoración.               
3. Realizar por parte de la Dirección Ejecutiva una primera revisión general del estudio de necesidades para cada proyecto, la cual, una vez realizado lo remite de nuevo a Servicios Generales para su revisión y ajustes técnicos según corresponda.                                       
4. Recibir por parte del Departamento de Servicios Generales nuevamente el Estudio de Necesidades después de ser revisado por la Dirección Ejecutiva con las correcciones y observaciones correspondientes, el cual debe de ser depurado considerando los ajustes establecidos por dicha Dirección, para luego remitirlo de nuevo a la Dirección Ejecutiva debidamente ajustado.                                    
5. Remitir la Dirección Ejecutiva el estudio de necesidades debidamente ajustado a la Dirección de Planificación, para que procedan a definir la Proyección de Crecimiento, que a su vez deberá enviarlo ajustado a la Dirección Ejecutiva.                         
6. Enviar la Dirección Ejecutiva el Estudio de Necesidades con la proyección de crecimiento del proyecto al Departamento de Servicios Generales, quien procederá a revisar y ajustar el Estudio de Necesidades con los cambios realizados por la Dirección de Planificación, para posteriormente remitirlos de forma definitiva a la Dirección Ejecutiva con las modificaciones realizadas.  
7. Remitir el Departamento de Servicios Generales el estudio de necesidades finales con la proyección de crecimiento a la Administración Regional, para su visto bueno. Una vez que se cuente con este se deberá de enviar a la Dirección Ejecutiva para su aprobación y firma final.                                 
8. Solicitar por parte de la Dirección Ejecutiva al Fiduciario la confección de la corrida financiera para el proyecto que corresponda. En dicha solicitud se aporta el Estudio de necesidades aprobado versión final, en donde se establece el requerimiento espacial y la estimación preliminar del metraje que se requiere para la construcción del edificio definida por el Departamento de Servicios Generales.                               
9. Enviar la Corrida Financiera por parte del Fiduciario a la Dirección Ejecutiva para su valoración.                  
10. Enviar por parte de la Dirección Ejecutiva la Corrida Financiera al Departamento de Financiero Contable para la valoración, criterio y visto bueno correspondiente, quien a su vez deberá de remitirlo nuevamente a la Dirección Ejecutiva.                                 
11. Elaborar por parte de la Dirección Ejecutiva el informe de orden de inicio que se remite a la Comisión de Construcciones para su aprobación, quien lo debe trasladar finalmente al Consejo Superior para su aprobación final.
12. Comunicar al Fiduciario la orden de inicio del proyecto que corresponda, aprobada por el Consejo Superior para que se proceda con el inicio por parte del Fideicomiso conforme del respectivo proyecto según corresponda.
13. Incorporar los proyectos con orden de inicio al Plan Anual Operativo del Fideicomiso Inmobiliario Poder Judicial-BCR 2015. 
14. Solicitar la Dirección Ejecutiva al Fiduciario el presupuesto del periodo correspondiente para el desarrollo de los proyectos definidos en el PAO del Fideicomiso. 
15. Remitir a la Comisión de Construcciones el PAO y presupuesto del periodo correspondiente para su aprobación, quien a su vez deberá elevarlos al Consejo Superior para su aprobación final.</t>
  </si>
  <si>
    <t>Administraciones Regionales/Dirección Ejecutiva/ VINCULAR EL PROYECTO FIDEICOMISO A LA ADMINISTRAC REGIONAL DEL AÑO QUE CORRESPONDE.</t>
  </si>
  <si>
    <t>Se asocian los proyectos de Fideicomiso</t>
  </si>
  <si>
    <t>Gestión de Mejora Continua e Innovación</t>
  </si>
  <si>
    <t>% de avance en el desarrollo e implementación de la estrategia para la creación de mecanismos que fortalezcan el acceso a la información judicial.</t>
  </si>
  <si>
    <t>Dirección de Tecnología de la Información
Comisión Nacional para el Mejoramiento de la Administración de Justicia.
Comisiones Jurisdiccionales.
Despacho de la Presidencia.
Oficina de Cooperación y Relaciones Internacionales.
Contraloría de Servicios.
Departamento de Prensa y Comunicación Institucional.
Departamento de Artes Gráficas.</t>
  </si>
  <si>
    <t>Desarrollar e implementar la herramienta que permita el acceso, el análisis, la clasificación y la visualización de las grabaciones de las sentencias dictadas de forma oral.</t>
  </si>
  <si>
    <t>se debe mantener para los proyectos activos</t>
  </si>
  <si>
    <t>Desarrollar e implementar la integración de resúmenes redactados en lenguaje claro integrados al Sistema Nexus.</t>
  </si>
  <si>
    <t>Generar nuevos requerimientos o adecuación de las funcionalidades existentes en el Sistema Nexus.</t>
  </si>
  <si>
    <t>Implementar y promocionar la ventanilla única que facilite la solicitud y acceso, por diferentes medios, a la información judicial (jurisprudencia, resoluciones, reglamentos, circulares, etc).</t>
  </si>
  <si>
    <t>% de cumplimiento de las estrategias definidas de capacitación y acciones en la regulación para la prevención, identificación y gestión adecuada de los conflictos de interés en el Poder Judicial.</t>
  </si>
  <si>
    <t>Escuela Judicial
Fiscalía General
Defensa Pública
Organismo de Investigación Judicial
Dirección de Gestión Humana
Comisión de Transparencia
Secretaría Técnica de Ética y Valores
Oficina de Control Interno</t>
  </si>
  <si>
    <t xml:space="preserve">Por definir. </t>
  </si>
  <si>
    <t>Fortalecer la confianza de la sociedad con probidad en el servicio de justicia, para contribuir con el desarrollo integral y sostenible del país.  </t>
  </si>
  <si>
    <t>% de evaluación del índice de transparencia de servicio público (ITSP). </t>
  </si>
  <si>
    <t xml:space="preserve">Ministerio Público  
Defensa Pública 
Organismo de Investigación Judicial 
Dirección de Tecnología de Información 
Dirección Ejecutiva 
Comisión de Transparencia </t>
  </si>
  <si>
    <t>TRIBUNAL DE LA INSPECCIÓN JUDICIAL</t>
  </si>
  <si>
    <t>Fortalecer la confianza de la sociedad con probidad en el servicio de justicia, para contribuir con el desarrollo integral y sostenible del país. </t>
  </si>
  <si>
    <t>Porcentaje de desarrollo e implementación de estrategias para la efectiva gestión de los asuntos disciplinarios para el fortalecimiento de la ética en la institución. </t>
  </si>
  <si>
    <t>Tribunal de Inspección Judicial</t>
  </si>
  <si>
    <t xml:space="preserve">Consejo Superior  
Corte Plena 
Ministerio Público 
Defensa Pública 
Organismo de Investigación Judicial 
Comisiones Jurisdiccionales Institucionales 
Secretaria Ética y Valores 
Oficina de Cumplimiento 
Dirección de Gestión Humana 
Dirección de Planificación  
Dirección de Tecnología de la Información. </t>
  </si>
  <si>
    <t>2022-2024</t>
  </si>
  <si>
    <t>Porcentaje de desarrollo e implementación de estrategias para la efectiva gestión de los asuntos disciplinarios para el fortalecimiento de la ética. </t>
  </si>
  <si>
    <t>Porcentaje de desarrollo e implementación de estrategias del Plan de Gestión Policial anti Corrupción para el fortalecimiento de la ética. </t>
  </si>
  <si>
    <t>Que al finalizar el 2030, se haya desarrollado e implementado un plan de gestión policial contra la corrupción que contribuyan con el fortalecimiento de la ética en la Organismo de Investigación Judicial. </t>
  </si>
  <si>
    <t xml:space="preserve">Consejo Superior  
Corte Plena 
Inspección Judicial 
Secretaria Ética y Valores 
Oficina de Cumplimiento 
Dirección de Gestión Humana 
Dirección de Planificación  
Dirección de Tecnología de la Información. </t>
  </si>
  <si>
    <t>Resolver conflictos de forma imparcial, célere y eficaz, para contribuir con la democracia y la paz social. </t>
  </si>
  <si>
    <t>Porcentaje de gestiones conocidas y aprobadas relacionadas con estrategias, planes de trabajo, requerimientos de recursos humanos y presupuestarios. </t>
  </si>
  <si>
    <t>Consejo Superior </t>
  </si>
  <si>
    <t xml:space="preserve">Dirección de Planificación 
Dirección de Gestión Humana 
Dirección Ejecutiva 
Dirección de Tecnología de la Información 
Ministerio Público 
Defensa Pública 
Organismo de Investigación Judicial 
Centro de Apoyo, Coordinación y Mejoramiento de la Función Jurisdiccional </t>
  </si>
  <si>
    <t>Continuar con la implementación del plan de acción para la Política de Simplificación y Celeridad de Trámites judiciales</t>
  </si>
  <si>
    <t>Política para la Simplificación y Celeridad de Trámites Judiciales</t>
  </si>
  <si>
    <t>DIRECCIÓN JURIDICA</t>
  </si>
  <si>
    <t>% de pronunciamientos realizados de los proyectos de ley y reformas puestos en consulta al Poder Judicial.</t>
  </si>
  <si>
    <t>Despacho de la Presidencia
Dirección de Planificación
Dirección de Gestión Humana
Dirección Ejecutiva Secretaría General de la Corte.</t>
  </si>
  <si>
    <t>% de avance en la gestión de los procesos constitucionales, procedimientos administrativos, disciplinarios, de responsabilidad civil y sancionatorios de contratación administrativa, competencia de la Dirección Jurídica.</t>
  </si>
  <si>
    <t xml:space="preserve">Corte Plena
Sala Constitucional
Sala Primera
Sala Segunda
Sala Tercera
Dirección Ejecutiva
Consejo Superior
Despacho de la Presidencia
Inspección Judicial
Dirección de Gestión Humana
</t>
  </si>
  <si>
    <t xml:space="preserve">Porcentaje de avance en el plan de “Gobierno Judicial”. </t>
  </si>
  <si>
    <t xml:space="preserve">Consejo Superior
Secretaría General de la Corte
Fiscalía General
Defensa Pública
Organismo de Investigación Judicial
Centro de Apoyo, Coordinación y Mejoramiento de la Función Jurisdiccional
Dirección Ejecutiva
Dirección de Planificación
Dirección de Gestión Humana
Dirección Jurídica
Dirección de Tecnologías de la Información y Comunicaciones </t>
  </si>
  <si>
    <t xml:space="preserve">Conocer, analizar, acordar y emitir lineamientos, directrices y políticas de gobierno judicial para una mejor administración de justicia pronta y cumplida. </t>
  </si>
  <si>
    <t>Cantidad de actividades de capacitación que respondan a los temas de interés institucional</t>
  </si>
  <si>
    <t xml:space="preserve"> Construcción del Plan Anual de Capacitación a partir de las necesidades institucionales.</t>
  </si>
  <si>
    <t xml:space="preserve"> 2. Ejecución del Plan de capacitación.</t>
  </si>
  <si>
    <t>% de avance de la estrategia de capacitación</t>
  </si>
  <si>
    <t xml:space="preserve">1. Elaboración de la estratégia de capacitación.                                                                          </t>
  </si>
  <si>
    <t>2. Desarrollo de los diseños curriculares</t>
  </si>
  <si>
    <t>3. Ejecución de la estrategia de Capacitación. (Plan de Capacitación).</t>
  </si>
  <si>
    <t>Asociar al proyecto de modelo de mejora integral del proceso penal.</t>
  </si>
  <si>
    <t>26/06/2026</t>
  </si>
  <si>
    <t>18/11/2025</t>
  </si>
  <si>
    <t>Que al finalizar el 2025, la Dirección de Planificación haya realizado los estudios de impacto de ley, que contienen datos presupuestarios y de estructura organizacional del Poder Judicial; que le hayan sido puestos en consulta.</t>
  </si>
  <si>
    <t>REPETIDO</t>
  </si>
  <si>
    <t>% de avance de los planes preventivos de infraestructura regionales</t>
  </si>
  <si>
    <t>Administraciones Regionales
Departamento de Servicios Generales
Departamento de Seguridad
Ministerio Público
Defensa Pública
Organismo de Investigación Judicial
Consejo Superior
Comisión de Construcciones</t>
  </si>
  <si>
    <t>Ejecutar los planes de mantenimiento preventivo  regionales.</t>
  </si>
  <si>
    <t>Administraciones Regionales</t>
  </si>
  <si>
    <t>31/12/2025</t>
  </si>
  <si>
    <t>Pendiente validar</t>
  </si>
  <si>
    <t>04/09/2023</t>
  </si>
  <si>
    <t>05/12/2025</t>
  </si>
  <si>
    <t>01/08/2024</t>
  </si>
  <si>
    <t>NUEVA META PROPUESTA POR DE</t>
  </si>
  <si>
    <t xml:space="preserve">% de avance del modelo para la adecuación de espacios fisicos </t>
  </si>
  <si>
    <t>Consejo Superior
Departamento de servicios Generales
Dirección de Tecnología de Información y Comunicaciones
Administraciones Regionales</t>
  </si>
  <si>
    <t>1.Diseñar modelo para la adecuación de espacio físico institucional.</t>
  </si>
  <si>
    <t>Modelo para la adecuación del espacio físico institucional</t>
  </si>
  <si>
    <t xml:space="preserve">2. Establecer lineamientos que le permitan a los usuarios tener claridad en el procedimiento.
</t>
  </si>
  <si>
    <t>2027-2029</t>
  </si>
  <si>
    <t>3. Ejecución del modelo.</t>
  </si>
  <si>
    <t>4. Seguimiento y evaluación.</t>
  </si>
  <si>
    <t>Sesión trabajo con Dirección Ejecutiva</t>
  </si>
  <si>
    <t>Confianza y probidad en la justicia</t>
  </si>
  <si>
    <t>Fortalecer la confianza de la sociedad con probidad en el servicio de justicia, para contribuir con el desarrollo integral y sostenible del país</t>
  </si>
  <si>
    <t xml:space="preserve">% de avance en las implementación de las acciones para asegurar la continuidad del servicio en el Poder Judicial  </t>
  </si>
  <si>
    <t>Que al finalizar el 2024,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t>
  </si>
  <si>
    <t>%</t>
  </si>
  <si>
    <t>Sección de Contabilidad</t>
  </si>
  <si>
    <t>1. Confeccionar un cronograma que permita atender requerimientos identificados para la  automatización de las funcionalidades del sistema contable derivadas del análisis de las NICSP.</t>
  </si>
  <si>
    <t>2.1.1-Retraso en el trámite y caducidad de procesos disciplinarios. (1350)
2.1.2-Deterioro en el trato y calidad del servicio que se brinda a la persona usuaria. (1350)
2.1.3- Retrasos en la implementación de los procedimientos establecidos en la Ley Marco Empleo Público. (840)
2.1.4- Omitir informes de rendición de cuentas (840)</t>
  </si>
  <si>
    <t xml:space="preserve">2. Elaborar un informe de rendición de cuentas relacionado con las acciones realizadas con la implementación de las normas internacionales de Contabilidad para el Sector Público </t>
  </si>
  <si>
    <t>Que al finalizar el 2030, se desarrolle e implemente la estrategia para la creación de mecanismos que fortalezcan el acceso a la información judicial</t>
  </si>
  <si>
    <t>Gobierno Judicial</t>
  </si>
  <si>
    <t>METAS NUEVAS- TALLER CORTE</t>
  </si>
  <si>
    <t>Cibercriminalidad</t>
  </si>
  <si>
    <t>% de avance de la estrategia</t>
  </si>
  <si>
    <t xml:space="preserve"> Que al finalizar el 2030, se hayan planteado una estrategia para el abordaje de la criminalidad y la cibercriminalidad.</t>
  </si>
  <si>
    <t>Seguridad de la información</t>
  </si>
  <si>
    <t>% de avance del plan.</t>
  </si>
  <si>
    <t>Que al finalizar el 2030, se haya implementado un plan para atender la ciberseguridad con el fin de garantizar la seguridad de la información.</t>
  </si>
  <si>
    <t>Proyecto para atender la ciberseguridad.</t>
  </si>
  <si>
    <t>% de avance de la estrategia implementada</t>
  </si>
  <si>
    <t>Que al finalizar el 2030, se haya planteado estrategias para mejorar la percepción de la ciudadanía con respecto a la confiabilidad, oportunidad y transparencia del Poder Judicial.</t>
  </si>
  <si>
    <t>% de avance en planes de Justicia Abierta</t>
  </si>
  <si>
    <t>Plantaer estrategias</t>
  </si>
  <si>
    <t>Desarrollar</t>
  </si>
  <si>
    <t>Evaluar la estrategia.</t>
  </si>
  <si>
    <t>PROBIDAD Y ANTICORRUPCIÓN: Diseñar estrategias que permitan la prevención y abordaje de los delitos de probidad y corrupción en la gestión judicial.</t>
  </si>
  <si>
    <t>% de avance de la propuesta implementada</t>
  </si>
  <si>
    <t>XXX</t>
  </si>
  <si>
    <t>Valorar otro</t>
  </si>
  <si>
    <t>analizar</t>
  </si>
  <si>
    <t>% de avance de los planes de rediseños</t>
  </si>
  <si>
    <t>Rediseños de procesos en las diferentes jurisdicciones del país</t>
  </si>
  <si>
    <t>Monitoreo y mejora continua</t>
  </si>
  <si>
    <t>% de avance del proyecto</t>
  </si>
  <si>
    <t>Dirección de Planificación
DTIC</t>
  </si>
  <si>
    <t>1. Formular y Planear la iniciativa de proyecto de monitoreo continuo para la reducción del rezago judicial. 2 . Completar la documentación relacionada a la iniciativa de proyecto. 3. Ejecutar el proyecto y rendir entregables. 4. Proveer la información para la evaluación del proyecto.</t>
  </si>
  <si>
    <t>Proyecto sobre monitoreo continuo para la reducción del rezago judicial</t>
  </si>
  <si>
    <t>2 . Completar la documentación relacionada a la iniciativa de proyecto. 3. Ejecutar el proyecto y rendir entregables. 4. Proveer la información para la evaluación del proyecto.</t>
  </si>
  <si>
    <t xml:space="preserve"> 3. Ejecutar el proyecto y rendir entregables. </t>
  </si>
  <si>
    <t xml:space="preserve"> 4. Proveer la información para la evaluación del proyecto.</t>
  </si>
  <si>
    <t>% de avance de mejora en los procesos.</t>
  </si>
  <si>
    <t>% de avance del trabajo de diagnóstico.</t>
  </si>
  <si>
    <t>% de avance en las propuestas realizadas.</t>
  </si>
  <si>
    <t>Planificación institucional</t>
  </si>
  <si>
    <t>% de avance del Modelo de Innovación</t>
  </si>
  <si>
    <t>Modelo de Innovación en apego al Modelo Estratégico Institucional.</t>
  </si>
  <si>
    <t>% de avance de mejoras en el proceso.</t>
  </si>
  <si>
    <t>% de avance de actualización.</t>
  </si>
  <si>
    <t>% de avance del modelo integrado de seguridad</t>
  </si>
  <si>
    <t>Departamento de Seguridad</t>
  </si>
  <si>
    <t xml:space="preserve">1. Análisis y definición de zonas con alta incidencia Criminal. </t>
  </si>
  <si>
    <t>Modelo integrado de seguridad en las edificaciones judiciales</t>
  </si>
  <si>
    <t>2. Actualización y valoración de las edificaciones judiciales ubicadas en las zonas de alta criminalidad</t>
  </si>
  <si>
    <t xml:space="preserve">. 3. Confección del modelo integrado de Seguridad </t>
  </si>
  <si>
    <t xml:space="preserve">4, Recomendación y aprobación de las mejoras propuestas a las edificaciones. </t>
  </si>
  <si>
    <t xml:space="preserve">5. Seguimiento y Evaluación </t>
  </si>
  <si>
    <t>% de avance en el proyecto.</t>
  </si>
  <si>
    <t>1. Confeccionar formularios de Formulación y planeación del proyecto.</t>
  </si>
  <si>
    <t>Proyecto para el fortalecimiento de la Seguridad en el Poder Judicial.</t>
  </si>
  <si>
    <t>2. Ejecutar el proyecto.</t>
  </si>
  <si>
    <t>3. Evaluar el proyecto.</t>
  </si>
  <si>
    <t>% de avance en los proyectos de ampliación o remodelación.</t>
  </si>
  <si>
    <t>Departamento de Servicios Generales</t>
  </si>
  <si>
    <t>Asociar al proyecto de Voceo y Comunicación.</t>
  </si>
  <si>
    <t>Asociar a los Proyectos relacionados a ampliación, remodelación, mejoras y reacondicionamientos en los diferentes circuitos judiciales.</t>
  </si>
  <si>
    <t>% de avance en los proyectos constructivos nuevos.</t>
  </si>
  <si>
    <t>Que al finalizar el 2030, se hayan desarrollado proyectos constructivos que impliquen edificaciones nuevas en mejora de la infraestructura institucional.</t>
  </si>
  <si>
    <t>Asociar a los Proyectos relacionados con construcciones nuevas</t>
  </si>
  <si>
    <t>Que al finalizar el 2030, se hayan implementado en todos los despachos judiciales del país un Sistema de Asistencia Electrónica Institucional (SAEI).</t>
  </si>
  <si>
    <t>Continuar la implementación del proyecto Sistema Control de Accesos y Asistencia Electrónica</t>
  </si>
  <si>
    <t>proyecto Sistema Control de Accesos y Asistencia Electrónica</t>
  </si>
  <si>
    <t>Evaluar el proyecto de Sistema Control de Accesos y Asistencia Electrónica</t>
  </si>
  <si>
    <t>Política de Igualdad para las personas con discapacidad en el Poder Judicial</t>
  </si>
  <si>
    <t xml:space="preserve">Implementar los planes de acción de la Política de Igualdad para las personas con discapacidad en el Poder Judicial </t>
  </si>
  <si>
    <t>Política institucional para el acceso a la justicia por parte de la población migrante y refugiada</t>
  </si>
  <si>
    <t xml:space="preserve">Implementar los planes de acción de la Política institucional para el acceso a la justicia por parte de la población migrante y refugiada </t>
  </si>
  <si>
    <t>Políticas del derecho al acceso a la justicia para personas menores en condiciones de vulnerabilidad sometidos al proceso penal juvenil en Costa Rica</t>
  </si>
  <si>
    <t xml:space="preserve">Implementar los planes de acción de la Política del derecho al acceso a la justicia para personas menores en condiciones de vulnerabilidad sometidos al proceso penal juvenil en Costa Rica </t>
  </si>
  <si>
    <t>Política Institucional para el acceso de la justicia de personas afrodescendientes</t>
  </si>
  <si>
    <t>Implementar los planes de acción de la Política Institucional para el acceso de la justicia de personas afrodescendientes</t>
  </si>
  <si>
    <t>Políticas para garantizar el adecuado acceso a la Justicia de la población Adulta Mayor</t>
  </si>
  <si>
    <t>Implementar los planes de acción de la Políticas para garantizar el adecuado acceso a la Justicia de la población Adulta Mayor</t>
  </si>
  <si>
    <t>METAS NUEVAS- SESION TRABAJO</t>
  </si>
  <si>
    <t>Porcentaje de cumplimiento  del plan de trabajo plan de trabajo que permita estandarizar  procesos operativos en todas las oficinas del OIJ, asegurando que cada una cumpla con criterios de calidad en la investigación de casos .</t>
  </si>
  <si>
    <t>Que al finalizar el 2030, se haya implementado un plan de trabajo que permita Estandarizar  procesos operativos en todas las oficinas del OIJ, asegurando que cada una cumpla con criterios de calidad en la investigación de casos .</t>
  </si>
  <si>
    <t xml:space="preserve">Analizar y definir   los procesos operativos en  las oficinas del OIJ, que sera estandarizados según los  criterios de calidad en la investigación de casos establecidos.
</t>
  </si>
  <si>
    <t>Oficina de Planes y Operaciones</t>
  </si>
  <si>
    <t xml:space="preserve"> Definir e implementar  el plan de trabajo para estandarizar   los procesos operativos en  las oficinas del OIJ, que sera estandarizados según los  criterios de calidad en la investigación de casos establecidos. 
</t>
  </si>
  <si>
    <t xml:space="preserve">Implementar tecnologías inteligentes que automaticen tareas administrativas según el plan establecido.
</t>
  </si>
  <si>
    <t>Establecer procedimientos estandarizados en todas las oficinas y delegaciones según el plan establecido</t>
  </si>
  <si>
    <t>Capacitar al personal en el uso de nuevas tecnologías para la investigación y gestión de expedientes.</t>
  </si>
  <si>
    <t xml:space="preserve">Porcentaje de cumplimiento  del proyecto para la  creación de  una  Unidad de Salud y Bienestar del Organismo de Investigación Judicial </t>
  </si>
  <si>
    <t xml:space="preserve">Que al finalizar el 2030, se haya desarrollado un proyecto que permita la creación de una Unidad de Salud y Bienestar del Organismo de Investigación Judicial </t>
  </si>
  <si>
    <t>Desarrollar y presentar el analisis y documentación respectiva para gestionar el proyecto que permita la creación de  una  Unidad de Salud y Bienestar del Organismo de Investigación Judicial según la metodología de proyectos</t>
  </si>
  <si>
    <t xml:space="preserve">Proyecto para la  creación de una Unidad de Salud y Bienestar del Organismo de Investigación Judicial </t>
  </si>
  <si>
    <t xml:space="preserve">Diseñar  un protocolo donde se detalle el Programa Integral de Salud y Bienestar OIJ. </t>
  </si>
  <si>
    <t xml:space="preserve">Consolidar e implementar una estructura de recursos para la gestión de la salud y bienestar del personal de OIJ. </t>
  </si>
  <si>
    <t>Porcentaje de cumplimiento  de la estrategia que permita un proceso continuo de capacitación basado en competencias, que garantice el desarrollo integral del  personal.</t>
  </si>
  <si>
    <t>Que al finalizar el 2030, se haya desarrollado e implementado una estrategia que permita un proceso continuo de capacitación basado en competencias, que garantice el desarrollo integral del  personal</t>
  </si>
  <si>
    <t>Definir la estrategia para establecer un proceso continuo de capacitación basado en competencias, que garantice el desarrollo integral del  personal que contemple la creación de  una carrera judicial interna basada en la experiencia y resultados medibles.</t>
  </si>
  <si>
    <t>Diseñar programas de capacitación que incluyan temas especializados y habilidades blandas.</t>
  </si>
  <si>
    <t>Implementar la estrategia para establecer un proceso continuo de capacitación basado en competencias, que garantice el desarrollo integral del  personal que contemple la creación de  una carrera judicial interna basada en la experiencia y resultados medibles.</t>
  </si>
  <si>
    <t>Porcentaje de cumplimiento  de la estrategia que permita Implementar un programa integral de fortalecimiento ético y de valores que abarque todas las áreas del OIJ, con un enfoque preventivo y correctivo sobre los conflictos de interés y la corrupción.</t>
  </si>
  <si>
    <t>Dirección de Gestión Humana, Dirección de Planificación
Secretaría Técnica de Género y Acceso a la Justicia</t>
  </si>
  <si>
    <t>Definir  e implementar un plan de trabajo para establecer un programa integral de fortalecimiento ético y de valores que abarque todas las áreas del OIJ, con un enfoque preventivo y correctivo sobre los conflictos de interés y la corrupción.</t>
  </si>
  <si>
    <t>implementar el plan de trabajo  para  establecer programa integral de fortalecimiento ético y de valores que abarque todas las áreas del OIJ, con un enfoque preventivo y correctivo sobre los conflictos de interés y la corrupción.</t>
  </si>
  <si>
    <t>% de avance del Modelo de Tramitación de la materia Penal Juvenil.</t>
  </si>
  <si>
    <t>COMISIÓN DE LA JURISDICCIÓN PENAL JUVENIL</t>
  </si>
  <si>
    <t>Implementar el Modelo de Tramitación de la materia Penal Juvenil.</t>
  </si>
  <si>
    <t xml:space="preserve"> Modelo de Tramitación de la materia Penal Juvenil.</t>
  </si>
  <si>
    <t>% de avance del Modelo de Tramitación de la materia de Tránsito.</t>
  </si>
  <si>
    <t>COMISIÓN INTERINSTITUCIONAL DE TRÁNSITO</t>
  </si>
  <si>
    <t>Implementar el Modelo de Tramitación de la materia de Tránsito.</t>
  </si>
  <si>
    <t>Modelo de Tramitación de la materia de Tránsito.</t>
  </si>
  <si>
    <t>% de avance del Modelo de Tramitación de la Materia Contravencional.</t>
  </si>
  <si>
    <t>COMISIÓN PENAL</t>
  </si>
  <si>
    <t>Implementar el Modelo de Tramitación de la materia Contravencional.</t>
  </si>
  <si>
    <t>Modelo de Tramitación de la materia Contravencional.</t>
  </si>
  <si>
    <t>% de avance del proyecto.</t>
  </si>
  <si>
    <t>DIRECCIÓN DE TECNOLOGÍA DE LA INFORMACIÓN Y COMUNICACIONES</t>
  </si>
  <si>
    <t>Implementar el proyecto de Automatización de los Procesos Judiciales.</t>
  </si>
  <si>
    <t>Ligado a Proyecto Automatización de los Procesos Jurisdiccionales y análisis del Rezago Judicial-0110-PLA-P23</t>
  </si>
  <si>
    <t>% de avance del Modelo de Tramitación de las Materias No Penales.</t>
  </si>
  <si>
    <t>COMISIONES CORRESPONDIENTES</t>
  </si>
  <si>
    <t>Implementar el Modelo de Tramitación de la materias no penales.</t>
  </si>
  <si>
    <t>Modelo de Tramitación de la materias no penales.</t>
  </si>
  <si>
    <t xml:space="preserve">% de avance de la aplicación de la metodología de reestructuración Administrativa. </t>
  </si>
  <si>
    <t>OFICINAS ADMINISTRATIVAS PROGRAMADAS</t>
  </si>
  <si>
    <t xml:space="preserve">Aplicar la Metodología de Restructuración Administrativa, según la programación anual establecida. </t>
  </si>
  <si>
    <t>% de implementación del plan.</t>
  </si>
  <si>
    <t>Diseñar e implementar un plan de acercamiento a juzgados alejados de los Circuitos.</t>
  </si>
  <si>
    <t>Centro de Apoyo, Coordinación y Mejoramiento de la Función Jurisdiccional</t>
  </si>
  <si>
    <t>Carrera</t>
  </si>
  <si>
    <t>% de avance en la ejecución de los planes formulados para la implementación del empleo público</t>
  </si>
  <si>
    <t xml:space="preserve">1) Formular los planes para la implementación del empleo público </t>
  </si>
  <si>
    <t>Continuar con el Proyecto de Empleo Publico asociado a esta meta.</t>
  </si>
  <si>
    <t>Modelo de reclutamiento y selección conforme a los requerimientos de la Ley Marco Empleo Público</t>
  </si>
  <si>
    <t>18/12/2026</t>
  </si>
  <si>
    <t>2) Realizar las previsiones de cambio estructurales y organizaciones en los puestos de trabajo, y las medidas de promoción internas.</t>
  </si>
  <si>
    <t xml:space="preserve"> 3) Brindar análisis de las disponibilidades y necesidades del personal, asi como la incorporación de nuevo talento a traves de la oferta de empleo publico .</t>
  </si>
  <si>
    <t>4) Ejecutar los planes para la implementación del empleo público.</t>
  </si>
  <si>
    <t xml:space="preserve"> 5) Dar seguimiento a los planes para la implementación del empleo público.</t>
  </si>
  <si>
    <t>% de avance en la elaboración e implementación del modelo de carrera judicial escalonada en los diferentes ámbitos.</t>
  </si>
  <si>
    <t>Que al finalizar el 2030, se desarrolle e implemente el modelo de carrera escalonada dirigido al personal de los diferentes ámbitos, con la finalidad de garantizar una adecuada gestión de la carrera.</t>
  </si>
  <si>
    <t>1) Identificar los elementos requeridos para el modelo de carrera esclonada.</t>
  </si>
  <si>
    <t>Modelo de carrera escalonada en los diferentes ámbitos.</t>
  </si>
  <si>
    <t xml:space="preserve"> 2) Construir el modelo de carrera escolanado </t>
  </si>
  <si>
    <t xml:space="preserve">3) Aprobación del modelo de carrera escalonado </t>
  </si>
  <si>
    <t>4) Elaborar un plan de trabajo para la implementación del modelo de carrera escalonado</t>
  </si>
  <si>
    <t xml:space="preserve"> 5) Ejecutar el plan de trabajo para la implementación del modelo de carrera escalonado</t>
  </si>
  <si>
    <t xml:space="preserve"> 6) Evaluar y ajustar el plan de trabajo para la implementación del modelo de carrera escalonada dirigido al personal de los diferentes ámbitos.</t>
  </si>
  <si>
    <t>% de avance en el diseño e implementación de la estrategia integral de retención del personal judicial.</t>
  </si>
  <si>
    <t>1)Elaborar una propuesta técnica que permita la revisión de la estructura de puestos del Poder Judicial donde se evidencia mayor necesidad de personal, considerando los requerimientos de la LMEP y las nuevas tendencias laborales, con el objetivo de retener al personal judicial. 2) Aprobar e implementar la propuesta técnica que permita la revisión de la estructura de puestos del Poder Judicial. 3) Diseñar un plan integral de retención del personal judicial, considerando la propuesta técnica y los basados en los resultados de las encuestas de salida. 4) Aprobar e implementar el plan con el objetivo de proporcionar a la institución herramientas efectivas para conservar personal de alta calidad. 5) Seguimiento y evaluación del plan integral de retención del personal judicial</t>
  </si>
  <si>
    <t xml:space="preserve"> 2) Aprobar e implementar la propuesta técnica que permita la revisión de la estructura de puestos del Poder Judicial. </t>
  </si>
  <si>
    <t>3) Diseñar un plan integral de retención del personal judicial, considerando la propuesta técnica y los basados en los resultados de las encuestas de salida.</t>
  </si>
  <si>
    <t xml:space="preserve"> 4) Aprobar e implementar el plan con el objetivo de proporcionar a la institución herramientas efectivas para conservar personal de alta calidad.</t>
  </si>
  <si>
    <t xml:space="preserve"> 5) Seguimiento y evaluación del plan integral de retención del personal judicial</t>
  </si>
  <si>
    <t xml:space="preserve">% de avance en el plan de fortalecimiento al proceso de la carrera judicial </t>
  </si>
  <si>
    <t xml:space="preserve">1) Identificar las diferentes áreas que tienen participación y responsabilidad en el reclutamiento, selección y administración del personal del ambito de la Judicatura. </t>
  </si>
  <si>
    <t>Plan de fortalecimiento al proceso de la carrera judicial</t>
  </si>
  <si>
    <t xml:space="preserve">2) Realizar un diagnóstico que permita establecer la situación actual y mejoras en las relaciones entre las instancias involucradas </t>
  </si>
  <si>
    <t xml:space="preserve"> 3)Definir las acciones para el desarrollo del plan, asi como su comunicación, aprobación.</t>
  </si>
  <si>
    <t xml:space="preserve"> 4) Implementar el plan de fortalecimiento al proceso de la carrera judicial. </t>
  </si>
  <si>
    <t>5) Seguimiento y evaluación del plan de fortalecimiento al proceso de la carrera judicial.</t>
  </si>
  <si>
    <t>% de avance en el desarrollado, aprobado y ejecutado un plan de acción que guie la gestión humana en el Poder Judicial con una enfoque integral, incluyente e innovadora</t>
  </si>
  <si>
    <t xml:space="preserve">1) Desarrollar un plan de acción que guie la gestión humana, con enfoque innovador, incluyente. </t>
  </si>
  <si>
    <t>2) Aprobación de un plan de acción que guie la gestión humana, con enfoque innovador, incluyente</t>
  </si>
  <si>
    <t xml:space="preserve">  3) Ejecutar el plan de acción que guie la gestión humana, con enfoque innovador, incluyente.</t>
  </si>
  <si>
    <t>% de avance en la atención de solicitudes de asesorías legales.</t>
  </si>
  <si>
    <t>OIJ, Fiscalía, Defensa Pública.</t>
  </si>
  <si>
    <t xml:space="preserve">Analizar y atender las solicitudes de asesorías que se realizan a la Dirección no solamente de los órganos administrativos; sino también al OIJ, Fiscalía, Defensa Pública.
</t>
  </si>
  <si>
    <t xml:space="preserve">Dirección Jurídica </t>
  </si>
  <si>
    <t>% de avance en la gestión de los planes de acción de la Política.</t>
  </si>
  <si>
    <t>Gestionar los planes de acción definidos para dar cumplimiento a lo establecido en la Política de Gestión</t>
  </si>
  <si>
    <t>CEGECA</t>
  </si>
  <si>
    <t>1. Definir las necesidades de capacitación y recursos necesarios que pueden ser solicitados a  instituciones y gobiernos colaboradores</t>
  </si>
  <si>
    <t xml:space="preserve">  2.Definir planes de acción para lograr  la búsqueda de instituciones y gobiernos cooperantes</t>
  </si>
  <si>
    <t>3. Dar seguimiento a los planes de acción para la captación de recursos y capacitaciones.</t>
  </si>
  <si>
    <t>Porcentaje de implementación del  sistema estandarizado de  canales de denuncia de casos de corrupción en el Poder Judicial que permita gestionar las denuncias de actos de corrupción</t>
  </si>
  <si>
    <t>1. Plantear la propuesta  según la metodología de proyectos para implementar un   sistema estandarizado de  canales de denuncia de casos de corrupción en el Poder Judicial que permita gestionar las denuncias de actos de corrupción según la metodología de proyectos establecida</t>
  </si>
  <si>
    <t>Sistema estandarizado de canales de denuncia de casos de corrupción</t>
  </si>
  <si>
    <t>2. Implementar  el sistema estandarizado de  canales de denuncia de casos de corrupción en el Poder Judicial que permita gestionar las denuncias de actos de corrupción según la metodología de proyectos establecida</t>
  </si>
  <si>
    <t>3. Evaluar  el sistema estandarizado de  canales de denuncia de casos de corrupción en el Poder Judicial</t>
  </si>
  <si>
    <t>Porcentaje de implementación del   sistema automatizado y centralizado para el manejo de riesgo de corrupción a partir de la gestión por procesos.</t>
  </si>
  <si>
    <t>Oficina de Control Interno- Dirección de Planificación</t>
  </si>
  <si>
    <t>1. Plantear la propuesta  según la metodología de proyectos para implementar un   sistema automatizado y centralizado para el manejo de riesgo de corrupción a partir de la gestión por procesos.
Implementar   sistema automatizado y centralizado para el manejo de riesgo de corrupción a partir de la gestión por procesos.</t>
  </si>
  <si>
    <t>Sistema automatizado y centralizado para el manejo de riesgo de corrupción a partir de la gestión por procesos.</t>
  </si>
  <si>
    <t>2.   Implementar  el Sistema automatizado y centralizado para el manejo de riesgo de corrupción a partir de la gestión por procesos.</t>
  </si>
  <si>
    <t>3. Evaluar  el Sistema automatizado y centralizado para el manejo de riesgo de corrupción a partir de la gestión por procesos.</t>
  </si>
  <si>
    <t>%  de reducción del rezago institucional priorizado en las fiscalías</t>
  </si>
  <si>
    <t>UMGEF y Fiscalía General, Fiscalas Adjuntas y Fiscales Adjuntos Territoriales, Fiscalas Adjuntas y Fiscales Adjuntos Especializados y Jefaturas de Oficinas</t>
  </si>
  <si>
    <t>Establecer los parámetros UMGEF para cada fiscalía (especializada, territorial, oficinas, unidades), considerando la naturaleza de los casos, la capacidad instalada y los recursos disponibles. Documentar y comunicar los parámetros a cada fiscalía de forma clara y precisa, incluyendo la metodología de cálculo y los plazos para su cumplimiento. (2025-2030)</t>
  </si>
  <si>
    <t>Elaborar su plan de descongestionamiento para el periodo 2025-2030, incluyendo: (1) un diagnóstico de la situación actual del rezago priorizado, (2) metas específicas de reducción del rezago, (3) estrategias para alcanzar las metas (ej. asignación de recursos, mejora de procesos, capacitación), (4) un cronograma de actividades con responsables y plazos (2025-2030)</t>
  </si>
  <si>
    <t>Realizar un seguimiento periódico al cumplimiento de los planes, brinda apoyo técnico a las fiscalías, monitorea los indicadores de impacto y proceso, e identifica y atiende las dificultades que se presenten (2025-2030)</t>
  </si>
  <si>
    <t>Evaluar anualmente el progreso en el cumplimiento de los planes de descongestionamiento y el impacto en la reducción del rezago. Y Generar informes periódicos sobre el avance en el cumplimiento de los planes de rezago. (2025-2030)</t>
  </si>
  <si>
    <t xml:space="preserve">Que al finalizar el 2025-2030 cada Fiscalía haya alcanzado el porcentaje de rezago priorizado según el parámetro establecido </t>
  </si>
  <si>
    <r>
      <t xml:space="preserve">%  de avance en el desarrollo del </t>
    </r>
    <r>
      <rPr>
        <sz val="10"/>
        <color rgb="FF000000"/>
        <rFont val="Times New Roman"/>
        <family val="1"/>
      </rPr>
      <t>proyecto estratégico de atención del descongestionamiento</t>
    </r>
  </si>
  <si>
    <t>Que al finalizar el 2030, se haya desarrollado un proyecto estratégico de atención del descongestionamiento que abarque las fiscalías territoriales y especializadas con los mayores niveles y cargas de trabajo.</t>
  </si>
  <si>
    <t xml:space="preserve">Unidad de Monitoreo y Apoyo a la Gestión de Fiscalías (UMGEF)
Unidad de Capacitación y Supervisión (UCS) 
Fiscalía Especializadas y Fiscalías Territoriales, Oficinas Especializadas donde aplique el plan de descongestionamien-to </t>
  </si>
  <si>
    <t xml:space="preserve">Realizar un diagnóstico integral de la congestión en las fiscalías del país. </t>
  </si>
  <si>
    <t>Asociar a Proyecto existente de Abordaje de Fiscalías Especializadas- 0717-MP-P18</t>
  </si>
  <si>
    <t>Nuevo: Proyecto de descongestionamiento de Fiscalías especializadas y territoriales</t>
  </si>
  <si>
    <t>Diseñar un plan de descongestionamiento, con objetivos diferenciados para cada fiscalía, cronograma de actividades, asignación de recursos y mecanismos de monitoreo.</t>
  </si>
  <si>
    <t xml:space="preserve"> Implementar el plan de descongestionamiento, monitorear su progreso, realizar ajustes cuando sea necesario, evaluar su impacto y documentar las lecciones aprendidas, logrando una reducción del 50% en la congestión de las fiscalías seleccionadas en un plazo de 2025-2030.</t>
  </si>
  <si>
    <t xml:space="preserve">% de avance en la ejecución del proyecto de supervisión fiscal </t>
  </si>
  <si>
    <t xml:space="preserve">Que al finalizar el 2030, se haya ejecutado los planes de mejora de la gestión de las Fiscalía derivado de los Planes de Supervisión de Fiscalía General.  </t>
  </si>
  <si>
    <t>Unidad de Capacitación y Supervisión (UCS)</t>
  </si>
  <si>
    <t>Elaborar un análisis anual, de la situación de las Fiscalias que se van a incluir en los Planes de Supervisión de Fiscalía General</t>
  </si>
  <si>
    <t xml:space="preserve">Elaboración de los Planes de Supervisión de Fiscalía General, anualmente. </t>
  </si>
  <si>
    <t xml:space="preserve">Ejecutar anualmente, los Planes de Supervisión de Fiscalía General. </t>
  </si>
  <si>
    <t>Dar seguimiento anual, al cumplimiento de los Planes de Supervisión de Fiscalía General</t>
  </si>
  <si>
    <t xml:space="preserve">Portafolio de requerimientos y necesidades </t>
  </si>
  <si>
    <t>Fiscalía General Unidad de Monitoreo y Apoyo a la Gestión de Fiscalías (UMGEF)</t>
  </si>
  <si>
    <t>Evaluar las condiciones actuales, el valor agregado y las necesidades de mejora de la gestión de la información estadística actual en las fiscalías, unidades y oficinas del Ministerio Público.</t>
  </si>
  <si>
    <t>Unidad de Monitoreo y Apoyo a la Gestión de Fiscalías (UMGEF)
Dirección de Tecnologías de Información y Comunicación (DTIC)</t>
  </si>
  <si>
    <t xml:space="preserve">Redefinir los requerimientos de gestión y disposición de la información estadística y de resultados en las fiscalías </t>
  </si>
  <si>
    <t>Presentar los nuevos requerimientos y necesidades para la disposición y gestión de información estadística y de resultados ante la Dirección de Planificación, La Dirección de Tecnologías de Información y la Comisión Gerencial de Tecnologías Y Formular requerimientos y necesidades a nivel de fiscalías para contar con un sistema informático de gestión robusto para las fiscalías a crear por la Dirección de Tecnologías</t>
  </si>
  <si>
    <t>promover ante la Comisión Gerencial de Tecnologías y Corte Suprema la aprobación de creación del sistema por parte de la Dirección de Tecnologías de Información y Comuniaciones</t>
  </si>
  <si>
    <t xml:space="preserve">Que al finalizar el 2030, se hayan ejecutado los planes de mejora de la gestión de las Fiscalías derivado de los Planes de Supervisión de Fiscalía General.  </t>
  </si>
  <si>
    <t>Estructurar un programa de seguimiento y supervisión de las fiscalías, unidades y oficinas del Ministerio Público</t>
  </si>
  <si>
    <t xml:space="preserve"> Programar las visitas y acciones de supervisión</t>
  </si>
  <si>
    <t>Ejecutar programa de supervisión mediante visitas y acciones de seguimiento</t>
  </si>
  <si>
    <t>Formular planes de mejora acorde a los resultados de las visitas y acciones de supervisión y realizar la evaluación anual de los resultados del programa de supervisión y de la aplicabilidad de los planes de mejora.</t>
  </si>
  <si>
    <t>METAS NUEVAS- DTI</t>
  </si>
  <si>
    <t>% del  análisis en la revisión de catálogo de servcios judicales.</t>
  </si>
  <si>
    <t>Que al finalizar el 2030, se haya analizado el catálogo de servicios institucionales que se apoyan en tecnologías de información y comunicaciones los cuales estan dirigidos a las personas usuarias externas que permita la generación de valor público, la seguridad jurídica y la garantía del acceso a la información y a los trámites del Poder Judicial en un marco de eficacia.</t>
  </si>
  <si>
    <t>Dirección de Tecnología de Información y Comunicaciones</t>
  </si>
  <si>
    <t>xxxx</t>
  </si>
  <si>
    <t>% de avance de plan de conocimientos y cultura digital.</t>
  </si>
  <si>
    <t>% de avance de plan para disminuir tiempos de resupuesta.</t>
  </si>
  <si>
    <t>Que al finalizar el 2030, se haya disminuido los tiempos de respuesta para la soluciones tecnológicas en el Poder Judicial desde su planteamiento hasta su entrega y puesta en producción.</t>
  </si>
  <si>
    <t>% de avance de planes de acción</t>
  </si>
  <si>
    <t>Que al finalizar el 2030, se haya generado un proceso de transformación integral de la Defensa Pública, que permita mejorar la eficiencia de los servicios por medio del establecimiento de planes de acción.</t>
  </si>
  <si>
    <t xml:space="preserve">Establecer la estructura ideal de la Defensa Pública y confeccionar un proyecto de Ley Orgánica de la Defensa Pública. </t>
  </si>
  <si>
    <t>Proyecto de modernizacion y reestructuración de la Defensa Pública</t>
  </si>
  <si>
    <t>Implementar el proyecto de modernizacion y reestructuración de la Defensa Pública</t>
  </si>
  <si>
    <t>Evaluar el proyecto</t>
  </si>
  <si>
    <t>% de ampliación de servicios</t>
  </si>
  <si>
    <t>Que al finalizar el 2030, se hayan ampliado la cobertura de los servicios que brinda la Defensa Pública para atender personas en condición de vulnerabilidad.</t>
  </si>
  <si>
    <t>Analizar el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t>
  </si>
  <si>
    <t>Utilizar recurso humano existente en la Defensa Pública o redistribuyendo, según necesidades visibilizadas y conforme las posibilidades presupuestarias y dar acceso real a la justicia.</t>
  </si>
  <si>
    <t>Que al finalizar el 2030, se hayan implementado acciones para mejorar el bienestar del personal de la Defensa Pública.</t>
  </si>
  <si>
    <t xml:space="preserve">Analizar e implementar propuestas de mejoras en las condiciones laborales, con un enfoque de estrategias efectivas que impulsen, motive, mejoren el compromiso y la satisfacción del personal de la Defensa Pública.
</t>
  </si>
  <si>
    <t>Coordinar o realizar talleres, actividades, capacitaciones, entre otros similares para mejorar la convivencia y ambiente laboral del personal de la Defensa Pública; así como dar insumos para el desarrollo de destrezas y mejora de conocimiento para abordar dichos temas en su integralidad.</t>
  </si>
  <si>
    <t xml:space="preserve">Mejorar el entorno laboral con condiciones aptas para el personal de la Defensa Pública y adquirir equipo y mobiliario que favorezcan la salud del personal de la Defensa Pública. </t>
  </si>
  <si>
    <t>Realizar mejoras en la infraestructura de las instalaciones de la Defensa Pública que permitan tener una calidad de vida y resguardar la vida y salud del personal de la Defensa Pública.</t>
  </si>
  <si>
    <t xml:space="preserve">Generar un espacio adecuado para reuniones y  capacitaciones en la Defensa Pública. </t>
  </si>
  <si>
    <t>% de implementación del proceso</t>
  </si>
  <si>
    <t xml:space="preserve">Que al finalizar el 2030, se haya imlementado un proceso que garantice la integridad, exactitud y adecuada ejecución de los recursos  que ingresen por concepto de costas y honorarios de los servicios de la Defensa Pública.   </t>
  </si>
  <si>
    <t xml:space="preserve">Mejorar la estructura ideal tanto del recurso humano como de las herramientas y sistemas informáticos necesarios para administrar eficientemente los recursos de las costas y honorarios.  </t>
  </si>
  <si>
    <t xml:space="preserve">Establecer el procedimiento para la administración y utilización de los recursos de las costas y honorarios.   Así como los procesos internos de fiscalización. </t>
  </si>
  <si>
    <t>% de implementación de estrategias</t>
  </si>
  <si>
    <t xml:space="preserve">Que al finalizar el 2030, se haya realizado una adecuada gestión del personal de la Defensa Pública, mediante estrategias de reclutamiento y mejoras en la evaluación del desempeño. </t>
  </si>
  <si>
    <t xml:space="preserve">Mejorar en el procedimiento de las notas de los exámenes aplicados por aspirantes a ser personas Defensoras Públicas. Buscar mecanismos más eficientes. </t>
  </si>
  <si>
    <t>Mejorar la evaluación del desempeño del personal de la Defensa Pública, estandarizando las metas fijadas conforme a las posibilidades por categoría de puestos y labores a realizar</t>
  </si>
  <si>
    <t xml:space="preserve">Implementar acciones de mejora para continuar con la transparencia en los nombramientos. </t>
  </si>
  <si>
    <t>Que al finalizar el 2030, los despachos jurisdiccionales hayan desarrollado e implementado planes conforme a los resultados obtenidos de los  indicadores de gestión y el modelo de mejora continua, para disminuir el rezago judicial en la materia Agraria.</t>
  </si>
  <si>
    <t>Comisión de la Jurisdicción Agrario y Agroambiental,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</si>
  <si>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Civil.</t>
  </si>
  <si>
    <t>Comisión de la Jurisdicción Civil,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</si>
  <si>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Cobro.</t>
  </si>
  <si>
    <t>Comisión de la Jurisdicción Civil,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</si>
  <si>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Contenciosa.</t>
  </si>
  <si>
    <t>Comisión de la Jurisdicción Contencioso Administrativa,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</si>
  <si>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Contravencional.</t>
  </si>
  <si>
    <t>Comisión De Asuntos Penales,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</si>
  <si>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de Juzgados Penales.</t>
  </si>
  <si>
    <t>Que al finalizar el 2030, los despachos jurisdiccionales hayan desarrollado e implementado planes conforme los resultados obtenidos de los  indicadores de gestión y el modelo de mejora continua, para disminuir el rezago judicial en la materia de los Tribunales Penales.</t>
  </si>
  <si>
    <t>Que al finalizar el 2030, los despachos jurisdiccionales hayan desarrollado e implementado planes conforme los resultados obtenidos de los  indicadores de gestión y el modelo de mejora continua, para disminuir el rezago judicial en la materia Familia.</t>
  </si>
  <si>
    <t>Comisión de la Jurisdicción de Familia, Niñez Y Adolescencia,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</si>
  <si>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Laboral.</t>
  </si>
  <si>
    <t>Comisión de la Jurisdicción Laboral,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</si>
  <si>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Notarial.</t>
  </si>
  <si>
    <t>Comisión Notarial,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</si>
  <si>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Penal Juvenil.</t>
  </si>
  <si>
    <t>Subcomisión Materia Penal Juvenil,  Centro de Apoyo, Coordinación y Mejoramiento de la función jurisdiccional,  Consejo de Judicatura, Dirección Ejecutiva, Consejos de Administración</t>
  </si>
  <si>
    <t>Que al finalizar el 2030, los despachos jurisdiccionales hayan desarrollado e implementado planes conforme los resultados obtenidos de los  indicadores de gestión y el modelo de mejora continua, para disminuir el rezago judicial en la materia Pensiones Alimentarias.</t>
  </si>
  <si>
    <t>Que al finalizar el 2030, los despachos jurisdiccionales hayan desarrollado e implementado planes conforme los resultados obtenidos de los  indicadores de gestión y el modelo de mejora continua, para disminuir el rezago judicial en la materia Tránsito.</t>
  </si>
  <si>
    <t>Que al finalizar el 2030, se hayan definido e implementado estrategias que contribuyan con la resolución oportuna de los casos puestos en su conocimiento.</t>
  </si>
  <si>
    <t>ABORDAJE INTEGRAL A LA CRIMINALIDAD</t>
  </si>
  <si>
    <t>Que al finalizar el 2030, se haya cumplido en un 100% el plan de acción para la optimización de la persecución penal de los delitos de delincuencia organizada y contra el deber de probidad,  mediante el fortalecimiento de la dirección funcional del Ministerio Público con el OIJ y/o articulación con redes interinstitucionales, logrando una mayor eficiencia en la investigación criminal y la recolección de evidencia.</t>
  </si>
  <si>
    <t>CIBERCRIMINALIDAD</t>
  </si>
  <si>
    <t>Ministerio Público, OIJ, JEDO</t>
  </si>
  <si>
    <t>JUSTICIA RESTAURATIVA</t>
  </si>
  <si>
    <t>SERVICIO A LA PERSONA USUARIA</t>
  </si>
  <si>
    <t>Que al finalizar el 2030, se hayan implementado las acciones correspondientes a los principios de Transparencia y Colaboración de la Política de Justicia Abierta.</t>
  </si>
  <si>
    <t>Que al finalizar el 2030, se haya formulado la propuesta de política y realizado las gestiones para la aprobación y posterior implementación del plan de acción de la Política de Comunicación Integral.</t>
  </si>
  <si>
    <t>Despacho de Presidencia</t>
  </si>
  <si>
    <t xml:space="preserve">ALIANZAS Y COLABORACIÓN INTERINSTITUCIONAL </t>
  </si>
  <si>
    <t>Que al finalizar el 2030, se haya definido e iniciado con la implementación del  nuevo  plan de gestión ambiental institucional (PGAI) para el periodo 2027 al 2031.</t>
  </si>
  <si>
    <t>TRANSFORMACIÓN DIGITAL</t>
  </si>
  <si>
    <t>Que al finalizar el 2030 se haya logrado dar seguimiento al desarrollo e implementación de las mejoras tecnológicas aplicables a los diferentes sistemas jurisdiccionales, las cuales permitan mejorar la eficiencia y gestión de los procesos en las diferentes jurisdicciones.</t>
  </si>
  <si>
    <t>Que al finalizar el 2030 se haya logrado realizar la aplicación de herramientas de inteligencia artificial, las cuales permitan mejorar la eficiencia y gestión de los procesos en las diferentes jurisdicciones</t>
  </si>
  <si>
    <t>Dirección de Tecnología de la Información y Comunicaciones</t>
  </si>
  <si>
    <t xml:space="preserve">SEGURIDAD DE LA INFORMACIÓN </t>
  </si>
  <si>
    <t>MONITOREO Y MEJORA CONTINUA</t>
  </si>
  <si>
    <t>INNOVACIÓN Y OPTIMIZACIÓN DE SERVICIOS Y PROCESOS JUDICIALES</t>
  </si>
  <si>
    <t>Que al finalizar el 2030 se haya concluido la implementación del modelo de tramitación en la jurisdicción penal, a fin de poder identificar e implementar propuestas de solución que permitan contrarrestar el rezago judicial, así como revisión y ajuste de los indicadores de gestión implementados.</t>
  </si>
  <si>
    <t>Que al finalizar el 2030 se haya dado diseñado e implementado el modelo de tramitación en la jurisdicción contravencional, a fin de poder identificar e implementar propuestas de solución que permitan contrarrestar el rezago judicial, así como revisión y ajuste de los indicadores de gestión implementados.</t>
  </si>
  <si>
    <t>Que al finalizar el 2030 se haya dado diseñado e implementado el modelo de tramitación en la jurisdicción penal juvenil, a fin de poder identificar e implementar propuestas de solución que permitan contrarrestar el rezago judicial, así como revisión y ajuste de los indicadores de gestión implementados.</t>
  </si>
  <si>
    <t>Que al finalizar el 2030 se haya dado implementado el modelo de tramitación en la jurisdicción tránsito,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</si>
  <si>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agraria,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</si>
  <si>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civil y concursal,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</si>
  <si>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contencioso administrativo,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</si>
  <si>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de cobro,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</si>
  <si>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de familia,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</si>
  <si>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de pensiones alimentarias,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</si>
  <si>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de violencia doméstica,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</si>
  <si>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laboral, a fin de poder identificar e implementar propuestas de solución que permitan contrarrestar el rezago judicial, así como revisión y ajuste de los indicadores de gestión implementados</t>
  </si>
  <si>
    <t>Que al finalizar el 2030 se haya dado seguimiento al modelo de tramitación implementado en la jurisdicción notarial, a fin de poder identificar e implementar propuestas de solución que permitan contrarrestar el rezago judicial, así como revisión y ajuste de los indicadores de gestión implementados</t>
  </si>
  <si>
    <t>Que al finalizar el 2030, se hayan incrementado la cantidad de ideas innovadoras que se consideran como buenas prácticas institucionales, cada dos años.</t>
  </si>
  <si>
    <t>REFORMAS LEGALES</t>
  </si>
  <si>
    <t>Que al finalizar el 2030 se hayan implementado estrategias de capacitación y formación que permitan, con la finalidad de fortalecer las compentencias tecnicas, de liderazgo, direccion y motivación; además de gestionar las competencias del personal para así lograr la mejora continua del servicio y de los ambiente laborales.</t>
  </si>
  <si>
    <t xml:space="preserve">MODELO ESTRATÉGICO INSTITUCIONAL </t>
  </si>
  <si>
    <t>Que al finalizar el 2030, se haya implementado el Programa de Innovación en apego al Modelo Estratégico Institucional con el fin de promover el uso de tecnologías emergentes,  inteligencia artificial, entre otras, que contribuyan de forma directa con los procesos institucionales.</t>
  </si>
  <si>
    <t>CONTINUIDAD Y SEGURIDAD INSTITUCIONAL</t>
  </si>
  <si>
    <t>INFRAESTRUCTURA INSTITUCIONAL</t>
  </si>
  <si>
    <t>MATRIZ DEL 
PLAN ESTRATÉGICO INSTITUCIONAL 2025-2030</t>
  </si>
  <si>
    <t>No. Versión</t>
  </si>
  <si>
    <t>No. Oficio Remitido</t>
  </si>
  <si>
    <t>Fecha Oficio</t>
  </si>
  <si>
    <t>Acta de Aprobación</t>
  </si>
  <si>
    <t>Fecha Acta</t>
  </si>
  <si>
    <t xml:space="preserve">Detalle de Actualización </t>
  </si>
  <si>
    <t>Objetivos</t>
  </si>
  <si>
    <t>Acciones</t>
  </si>
  <si>
    <t>Metas</t>
  </si>
  <si>
    <t>Adjuntos</t>
  </si>
  <si>
    <t>1.0</t>
  </si>
  <si>
    <t>Aprobación inicial</t>
  </si>
  <si>
    <t>2.0</t>
  </si>
  <si>
    <t>3.0</t>
  </si>
  <si>
    <t>4.0</t>
  </si>
  <si>
    <t>5.0</t>
  </si>
  <si>
    <t>6.0</t>
  </si>
  <si>
    <t>7.0</t>
  </si>
  <si>
    <t>8.0</t>
  </si>
  <si>
    <t>9.0</t>
  </si>
  <si>
    <t>DEFINICIÓN DE LA ACCIÓN ESTRATÉGICA</t>
  </si>
  <si>
    <t>META ESTRATÉGICA</t>
  </si>
  <si>
    <t>RESPONSABLE ESTRATÉGICO</t>
  </si>
  <si>
    <t>EJES TRANSVERSALES</t>
  </si>
  <si>
    <t>OBJETIVO DE DESARROLLO SOSTENIBLE</t>
  </si>
  <si>
    <t>PROYECTO VIGENTE</t>
  </si>
  <si>
    <t>Fortalecer la confianza de la sociedad con probidad en el servicio de justicia, para contribuir con el desarrollo integral y sostenible del país.</t>
  </si>
  <si>
    <t>Diseñar e implementar estrategias que permitan la prevención y abordaje de actos contrarios a la probidad y de corrupción en la gestión judicial.</t>
  </si>
  <si>
    <t>Que al finalizar el 2030, se haya implementado el plan de acción definido de la política axiológica.</t>
  </si>
  <si>
    <t>Comisión de Ética y Valores</t>
  </si>
  <si>
    <t xml:space="preserve">Definir el plan de acción anual de la Política Axiológica para los próximos 6 años. </t>
  </si>
  <si>
    <t>Valores institucionales
Valor en el  servicio de administración de justicia</t>
  </si>
  <si>
    <t>ODS 16 Paz, justicia e Insituciones sólidas</t>
  </si>
  <si>
    <t>Política de Gestión Ética del Poder Judicial.</t>
  </si>
  <si>
    <t xml:space="preserve">Coordinar la implementación del plan de acción anual de la Política Axiológica. </t>
  </si>
  <si>
    <t xml:space="preserve">Dar seguimiento anual al cumplimiento del plan de acción para la implementación de la Política Axiológica. </t>
  </si>
  <si>
    <t xml:space="preserve">Evaluar el impacto anual de la Política Axiológica. </t>
  </si>
  <si>
    <t>Resolver conflictos de forma imparcial, célere y eficaz, para contribuir con la democracia y la paz social.</t>
  </si>
  <si>
    <t xml:space="preserve">Definir e implementar estrategias integrales para el abordaje de la criminalidad, acorde a las realidades sociales del país. </t>
  </si>
  <si>
    <t xml:space="preserve">Cantidad de personal capacitado en la Guía </t>
  </si>
  <si>
    <t>FANNA  
UMGEF 
Fiscalía Adjunta Contra la Violencia de Género, Fiscalía Adjunta Penal Juvenil, Fiscalía Adjunta de Asuntos Indígenas, Fiscalía Adjunta de Atención de Hechos de Violencia en Perjuicio de Niñas, Niños y Adolescentes</t>
  </si>
  <si>
    <t xml:space="preserve">Proponer y desarrollar el modelo de gestión para el abordaje de los casos penales  vinculados a poblaciones vulnerables. </t>
  </si>
  <si>
    <t>Acceso a la justicia
Género
Valor en el  servicio de administración de justicia</t>
  </si>
  <si>
    <t>ODS 5 Igualdad de género
ODS 16 Paz, justicia e Insituciones sólidas</t>
  </si>
  <si>
    <t xml:space="preserve">Ejecutar y dar seguimiento al modelo de gestión para el abordaje de los casos penales  vinculados a poblaciones vulnerables. </t>
  </si>
  <si>
    <t xml:space="preserve">Realizar una evaluación del modelo de gestión para el abordaje de los casos penales  vinculados a poblaciones vulnerables. </t>
  </si>
  <si>
    <t>Que al finalizar el 2030 se haya implementado el plan de acción definido de la Política de Integridad y Anticorrupción del Poder Judicial de Costa Rica</t>
  </si>
  <si>
    <t xml:space="preserve">Consejo Superior Secretaría General de la Corte
Secretaría Técnica de Ética y Valores 
Inspección Judicial
Organismo de Investigación Judicial 
Ministerio Público  
Gestión Humana 
Dirección de Planificación
Dirección de Tecnología de Información
Comisión de Transparencia 
</t>
  </si>
  <si>
    <t>Definir el plan de acción anual de la Politica según cronograma.</t>
  </si>
  <si>
    <t>Acceso a la Justicia
Género
Justicia Abierta
Valor del Servicio de Administración de Justicia
Valores Institucionales</t>
  </si>
  <si>
    <t>Coordinar la implementación del plan de acción anual de la Politica.</t>
  </si>
  <si>
    <t>Dar seguimiento anual al cumplimiento de los planes de acción de la Política</t>
  </si>
  <si>
    <t>Evaluar el impacto de la Política</t>
  </si>
  <si>
    <t>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t>
  </si>
  <si>
    <t xml:space="preserve">% de avance en la implementación de las acciones correspondientes al principio de Transparencia y Colaboración de Justicia Abierta. </t>
  </si>
  <si>
    <t xml:space="preserve">1. Promocionar la transparencia activa mediante mecanismos tecnológicos y de acceso a la información pública.  
2. Brindar capacitación al personal judicial sobre los principios de transparencia y colaboración de la Política de Justicia Abierta. </t>
  </si>
  <si>
    <t>Justicia Abierta
Valor del Servicio de Administración de Justicia</t>
  </si>
  <si>
    <t xml:space="preserve">1.  Definir acciones que permitan promover la transparencia activa mediante mecanismos tecnológicos y de acceso a la información pública.
 2 Implementar acciones que permitan la apertura de datos abiertos  
3. Coordinar y desarrollar de las acciones relacionadas al Compromiso de Estado Abierto.  </t>
  </si>
  <si>
    <t xml:space="preserve">1. Capacitar al personal judicial sobre los principios de transparencia y colaboración de la Política de Justicia Abierta. 
2. Coordinar y desarrollar las acciones relacionadas al Compromiso de Estado Abierto.  </t>
  </si>
  <si>
    <t xml:space="preserve"> 1. Apoyar en el desarrollo de proyectos de oficinas judiciales en el fortalecimiento de los principio de colaboración y transparencia. 
2. Brindar capacitación al personal judicial sobre los principios de transparencia y colaboración de la Política de Justicia Abierta. </t>
  </si>
  <si>
    <t xml:space="preserve">1. Definir acciones para fortalecer la rendición de cuentas participativas. 
2 Definir acciones para fortalecer la apertura de datos abiertos  
3. Coordinar y desarrollar las acciones relacionadas al Compromiso de Estado Abierto.  </t>
  </si>
  <si>
    <t xml:space="preserve"> 1. Establecer acciones para el  fortalecimiento de los principio de colaboración y transparencia  que contribuyan en el desarrollo de proyectos de oficinas judiciales en el
2. Implementar acciones que permitan la utilización de  datos abiertos </t>
  </si>
  <si>
    <t>Que al finalizar el 2030, se haya fortalecido la Justicia Abierta y aplicado los los principios de la política, los cuales son Transparencia, Participación y Colaboración.</t>
  </si>
  <si>
    <t>Acceso a la Justicia
Género
Innovación
Justicia Abierta
Valor del Servicio de Administración de Justicia
Valores Institucionales</t>
  </si>
  <si>
    <t>Que al finalizar el 2030, se hayan ampliado los espacios de participación ciudadana temporales o permanentes, regionales o nacionales; que permitan el proceso de creación en la administración de proyectos de interés institucional y ciudadano.</t>
  </si>
  <si>
    <t>Contraloría de Servicios
 Comisión de Justicia Abierta 
Consejos de Administración 
Contraloría de Servicios
Defensa Pública 
Ministerio Público 
Organismo de Investigación Judicial</t>
  </si>
  <si>
    <t xml:space="preserve">1. Mapear los espacios de participación ciudadana. </t>
  </si>
  <si>
    <t xml:space="preserve">2.  Fortalecer las capacidades institucionales para la participación ciudadana y metodologías participativas. </t>
  </si>
  <si>
    <t>Dar seguimiento anual al cumpimiento de los planes de acción de la Política</t>
  </si>
  <si>
    <t xml:space="preserve">1. Promocionar la apertura de espacios de participación formalizados. 
2. Promocionar acciones de incidencia ciudadana. </t>
  </si>
  <si>
    <t>1. Desarrollar y participar en actividades de reflexión, discusión y análisis sobre la participación ciudadana a lo interno y externo del Poder Judicial. 
2. Fortalecer los vínculos comunitarios.</t>
  </si>
  <si>
    <t xml:space="preserve">1. Actualizar los espacios de participación ciudadana 
2. Fortalecer las capacidades institucionales para la participación ciudadana y metodologías participativas. </t>
  </si>
  <si>
    <t xml:space="preserve">1. Promover la apertura de espacios de participación formalizados.
 2. Promover las acciones de incidencia ciudadana. </t>
  </si>
  <si>
    <t xml:space="preserve">1. Identificar espacios de participación ciudadana promovidos por las diferentes instancias judiciales.
 2. Fortalecer las capacidades institucionales para la participación ciudadana y metodologías participativas. </t>
  </si>
  <si>
    <t>Que al finalizar el 2030, se hayan implementado las acciones definidas en el plan de acción de la Política institucional para el acceso a la justicia por parte de la población migrante y refugiada.</t>
  </si>
  <si>
    <t xml:space="preserve">1.  Brindar capacitación al personal judicial sobre la política y directrices. 
</t>
  </si>
  <si>
    <t>Política institucioal para el acceso a la justicia por parte de la población migrante y refugiada.</t>
  </si>
  <si>
    <t xml:space="preserve">2. Fomentar acciones de  información a la sociedad civil sobre las acciones afirmativas del Poder Judicial para el acceso a la justicia de personas migrantes, refugiadas y apátridas. </t>
  </si>
  <si>
    <t xml:space="preserve">3. Desarrollar productos comunicativos. 
</t>
  </si>
  <si>
    <t xml:space="preserve">4. Identificar medidas procesales y administrativas afirmativas. </t>
  </si>
  <si>
    <t>Definir las acciones anuales correspondientes a la Politica</t>
  </si>
  <si>
    <t>Implementar el plan de acción de la Política</t>
  </si>
  <si>
    <t>Dar seguimiento al cumplimiento del plan de acción de la Política</t>
  </si>
  <si>
    <t>Evaluar y proponer mejoras al plan de acción de la Política</t>
  </si>
  <si>
    <t>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t>
  </si>
  <si>
    <t>% de cumplimiento de las estrategias que partan del análisis y la perspectiva de género para optimizar el servicio y el acceso a la justicia a las personas en condición de vulnerabilidad</t>
  </si>
  <si>
    <t xml:space="preserve"> Que al finalizar el 2030, se desarrollen estrategias que partan del análisis y la perspectiva de género para optimizar el servicio y el acceso a la justicia a las personas en condición de vulnerabilidad.  </t>
  </si>
  <si>
    <t>Género
Acceso a la justicia</t>
  </si>
  <si>
    <t>ODS 5 Igualdad de género 
ODS 10 Reducción de desigualdades
ODS 16 Paz, Justicia e instituciones sólidas</t>
  </si>
  <si>
    <t>Implementar los planes de acción de las políticas:
Política Institucional para el acceso de la justicia de personas afrodescendientes
Políticas del derecho al acceso a la justicia para personas menores en condiciones de vulnerabilidad sometidos al proceso penal juvenil en Costa Rica
Política institucional para el acceso a la justicia de niños, niñas y adolescentes
Políticas para garantizar el adecuado acceso a la Justicia de la población Adulta Mayor
Política de Igualdad para las personas con discapacidad en el Poder Judicial</t>
  </si>
  <si>
    <t xml:space="preserve">implementar las estrategias que optimicen el servicio acorde a las necesidades de las personas usuarias en condición de vulnerabilidad. </t>
  </si>
  <si>
    <t>GESTIÓN DEL TALENTO HUMANO</t>
  </si>
  <si>
    <t>Mejorar la idoneidad competencial, el compromiso y el bienestar del personal judicial de manera integral, con el fin de alcanzar la excelencia en la Administración de Justicia.</t>
  </si>
  <si>
    <t>Que al finalizar el 2030 se haya implementado la Política Integral de Bienestar y Salud Laboral con los planes, programas y lineamientos, con el objetivo de lograr una conciliación entre la vida personal, familiar y laboral del personal judicial</t>
  </si>
  <si>
    <t>Corte Plena
Dirección de Gestión Humana
Dirección de Tecnología de Información y Comunicaciones
Dirección de Planificación
Dirección Ejecutiva
Dirección Jurídica
Consejo de Personal
Fiscalía General
Defensa Pública
Dirección del Organismo de Investigación Judicial
Oficina de Atención y Protección del Delito</t>
  </si>
  <si>
    <t>1) Desarrollar el modelo de reclutamiento y selección conforme a los requerimientos de la LMEP  y las exigencias y necesidades del Poder Judicial</t>
  </si>
  <si>
    <t>Género
Innovación
Valor del Servicio de Administración de Justicia
Valores Institucionales</t>
  </si>
  <si>
    <t>Implementar mecanismos de gestión, conforme el ordenamiento jurídico, que permitan aumentar la celeridad judicial de los juzgados y oficinas judiciales.</t>
  </si>
  <si>
    <t>Dirección de Planificación 
Dirección de Gestión Humana 
Dirección Ejecutiva 
Dirección de Tecnología de la Información 
Ministerio Público 
Defensa Pública 
Organismo de Investigación Judicial 
Centro de Apoyo, Coordinación y Mejoramiento de la Función Jurisdiccional, Oficina Rectora de Justicia Restaurativa.</t>
  </si>
  <si>
    <t xml:space="preserve">Definir las acciones anuales </t>
  </si>
  <si>
    <t>Acceso a la Justicia
Género
Innovación
Justicia Abierta
Valor del Servicio de Administración de Justicia</t>
  </si>
  <si>
    <t>Gestionar la implementación de las acciones definidas</t>
  </si>
  <si>
    <t xml:space="preserve">Dar seguimiento al cumplimiento de las acciones definidas. </t>
  </si>
  <si>
    <t xml:space="preserve">Proponer mejoras en cuanto al cumplimiento de las acciones definidas. 
</t>
  </si>
  <si>
    <t>Fortalecer a nivel nacional la Justicia Restaurativa para agilizar la resolución de los procesos judiciales y fomentar la paz social.</t>
  </si>
  <si>
    <t>Que al finalizar el 2030, se haya implementado a nivel nacional la Justicia Restaurativa de conformidad con la Ley de Justicia Restaurativa y el Reglamento de Justicia Restaurativa para el Bienestar Integral del personal Judicial</t>
  </si>
  <si>
    <t>Oficina Rectora de Justicia Restaurativa</t>
  </si>
  <si>
    <t xml:space="preserve">Generar el Reglamento de Justicia Restaurativa para el Bienestar Integral del personal Judicial. </t>
  </si>
  <si>
    <t>Dar seguimiento a la implementación de las acciones.</t>
  </si>
  <si>
    <t>Acceso a la justicia
Innovación
Justicia abierta
Valor en el servicio de administración de justicia</t>
  </si>
  <si>
    <t>Acceso a la justicia
Innovación
Justicia abierta
Valor en el  servicio de administración de justicia</t>
  </si>
  <si>
    <t>Cantidad de casos  terminados</t>
  </si>
  <si>
    <t>Año 2023: 232430</t>
  </si>
  <si>
    <t xml:space="preserve">Dirección de Planificación, UMGEF y Fiscalías especializadas, adjuntas, territoriales y demás </t>
  </si>
  <si>
    <t>Acceso a la justicia
Innovación
Valor en el  servicio de administración de justicia</t>
  </si>
  <si>
    <t>Evaluar a nivel estratégico los resultados anuales de cada fiscalía acorde a las metas establecidas.</t>
  </si>
  <si>
    <t xml:space="preserve">UMGEF y Fiscalías especializadas, adjuntas, territoriales y demás </t>
  </si>
  <si>
    <t>Dar seguimiento a que cada Fiscalía haya alcanzado la cantidad de caso terminados según el parámetro establecido.</t>
  </si>
  <si>
    <t>Determinar los parámetros e indicadores cuantitativos y cualitativos acorde al tipo de casos salidos del OIJ.</t>
  </si>
  <si>
    <t>Valor del Servicio de Administración de Justicia
Acceso a la Justicia</t>
  </si>
  <si>
    <t>Evaluar a nivel estratégico de los resultados anuales de cada oficina de OIJ acorde a las metas establecidas.</t>
  </si>
  <si>
    <t>Dar seguimiento a que cada oficina de OIJ y si  haalcanzado la cantidad de casos salidos según el parámetro establecido.</t>
  </si>
  <si>
    <t xml:space="preserve">Definir los planes acordes con el Modelo de Mejora Continua en cada despacho jurisdiccional, para disminuir el rezago judicial de casos.  </t>
  </si>
  <si>
    <t xml:space="preserve">Implementar planes acordes con el Modelo de Mejora Continua en cada despacho jurisdiccional, para disminuir el rezago judicial de casos.  </t>
  </si>
  <si>
    <t xml:space="preserve">Dar seguimiento a los planes acordes con el Modelo de Mejora Continua en cada despacho jurisdiccional, para disminuir el rezago judicial de casos.  </t>
  </si>
  <si>
    <t>Comisión de la Jurisdicción Agrario y Agroambiental, Centro de Apoyo, Coordinación y Mejoramiento de la función jurisdiccional,  Consejo de Judicatura, Dirección Ejecutiva, Consejos de Administración</t>
  </si>
  <si>
    <t>Comisión de la Jurisdicción Penal,  Centro de Apoyo, Coordinación y Mejoramiento de la función jurisdiccional,  Consejo de Judicatura, Dirección Ejecutiva, Consejos de Administración, Oficina Rectora de Justicia Restaurativa.</t>
  </si>
  <si>
    <t>Comisión de la Jurisdicción Penal,  Centro de Apoyo, Coordinación y Mejoramiento de la función jurisdiccional,  Consejo de Judicatura, Dirección Ejecutiva, Consejos de Administración Oficina Rectora de Justicia Restaurativa.</t>
  </si>
  <si>
    <t>Comisión de la Jurisdicción Penal, Subcomisión Materia Penal Juvenil,  Centro de Apoyo, Coordinación y Mejoramiento de la función jurisdiccional,  Consejo de Judicatura, Dirección Ejecutiva, Consejos de Administración, Oficina Rectora de Justicia Restaurativa.</t>
  </si>
  <si>
    <t xml:space="preserve">Que al finalizar el 2030, los despachos jurisdiccionales hayan desarrollado e implementado planes conforme los resultados obtenidos de los  indicadores de gestión y el modelo de mejora continua, para disminuir el rezago judicial en la materia Contravencional y Mixtos. </t>
  </si>
  <si>
    <t>Comisión de la Jurisdicción Penal,  Centro de Apoyo, Coordinación y Mejoramiento de la función jurisdiccional,  Consejo de Judicatura, Dirección Ejecutiva, Consejos de Administración, Oficina Rectora de Justicia Restaurativa</t>
  </si>
  <si>
    <t>Comisión de la Jurisdicción Penal,  Centro de Apoyo, Coordinación y Mejoramiento de la función jurisdiccional,  Consejo de Judicatura, Dirección Ejecutiva, Consejos de Administración</t>
  </si>
  <si>
    <t xml:space="preserve">% de implementación de estrategias definidas. </t>
  </si>
  <si>
    <t xml:space="preserve">Definir acciones que incrementen la cantidad de casos terminados, medir los resultados obtenidos anualmente y desarrollar planes de mejora. </t>
  </si>
  <si>
    <t xml:space="preserve">Dar seguimiento a las acciones que incrementen la cantidad de casos terminados, medir los resultados obtenidos anualmente y desarrollar planes de mejora. </t>
  </si>
  <si>
    <t xml:space="preserve">Porcentaje casos atendidos en peritajes y atenciones inmediatas </t>
  </si>
  <si>
    <t>Definir acciones que cumplan con las cuotas establecidas de casos atendidos.</t>
  </si>
  <si>
    <t>Implementar acciones que cumplan con las cuotas establecidas de casos atendidos.</t>
  </si>
  <si>
    <t>Dar seguimiento a las acciones que cumplan con las cuotas establecidas de casos atendidos.</t>
  </si>
  <si>
    <t xml:space="preserve">Que al finalizar el 2030,  se haya gestionado la aprobación de la política institucional integral sobre el tratamiento de los diferentes métodos alternos de resolución de conflictos e implementado las acciones conforme lo acordado por la Corte Plena. </t>
  </si>
  <si>
    <t>Centro de Conciliación, Ministerio Público, Defensa Pública, Comisiones de: Familia, Comisión de la Jurisdicción Penal, Pensiones Alimentarias, Tránsito.
Dirección de Planificación, Consejo Superior de Poder Judicial
Dirección de Planificación, Consejo Superior de Poder Judicial
Oficina Rectora de Justicia Restaurativa.</t>
  </si>
  <si>
    <t>Presentar para aprobación la Política institucional integral sobre el tratamiento de los diferentes métodos alternos de resolución de conflictos.</t>
  </si>
  <si>
    <t xml:space="preserve">Oficina de Control Interno
Inspección Judicial
Secretaria Técnica de Ética y Valores 
Consejo Superior  
Oficina de Cumplimiento 
Comisión de Transparencia
</t>
  </si>
  <si>
    <t>% de avance del proyecto sobre reforma legal sobre el régimen disciplinario presentado al órgano aprobador</t>
  </si>
  <si>
    <t>Elaborar la propuesta de reforma legal sobre el régimen disciplinario.</t>
  </si>
  <si>
    <t>Género
Justicia Abierta
Valor del Servicio de Administración de Justicia
Valores Institucionales</t>
  </si>
  <si>
    <t>Poner en consulta a las instancias involucradas y validar la propuesta de  reforma legal sobre el régimen disciplinario.</t>
  </si>
  <si>
    <t>Presentar la propuesta de reforma legal sobre el régimen disciplinario, al órgano aprobador.</t>
  </si>
  <si>
    <t>Contraloría de Servicios, Dirección Ejecutiva, Escuela Judicial, Unidades de Capacitación, Juzgados Contravencionales, Comisión de Justicia Abierta; Consejos de Administración</t>
  </si>
  <si>
    <t>1. Gestionar el fortalecimiento de los sistemas informáticos. 
2. Implementar los indicadores de desempeño. 
3. Consolidar la plataforma de capacitación del Servicio Nacional con la participación de las instancias responsables de la capacitación institucional.</t>
  </si>
  <si>
    <t>1. Dar seguimiento a las acciones de sostenibilidad del SNFJ 
2. Brindar capacitación en el SNFJ. 
3. Apoyar y coordinar con los juzgados y administraciones implementadores del SNFJ. 
4. Implementar el  plan de capacitación anual.</t>
  </si>
  <si>
    <t>Acceso a la Justicia
Justicia Abierta
Valor del Servicio de Administración de Justicia
Valores Institucionales</t>
  </si>
  <si>
    <t>CONAMAJ
Comisión de Justicia Abierta
Oficina de Control Interno
Organismo de Investigación Judicial
Departamento de Prensa y Comunicación Organizacional
Secretaría Técnica de Género y Acceso a la Justicia
Ministerio Público
Defensa Pública
Departamento de Trabajo Social y Psicología
Oficina de Atención a la Víctima de Delitos
Centro de Apoyo, Coordinación y Mejoramiento de la Función Jurisdiccional
Oficina de Cumplimiento</t>
  </si>
  <si>
    <t xml:space="preserve">Definir las acciones anuales correspondientes al principio de Transparencia de la Política de Justicia Abierta.   </t>
  </si>
  <si>
    <t xml:space="preserve">Implementar el plan de acción del principio de Participación Ciudadana de la Política de Justicia Abierta definido. </t>
  </si>
  <si>
    <t xml:space="preserve">Dar seguimiento al cumplimiento del plan de acción del principio de Participación Ciudadana de la Política de Justicia Abierta definido. </t>
  </si>
  <si>
    <t xml:space="preserve">Evaluar y proponer mejoras al plan de acción del principio de Participación Ciudadana de la Política de Justicia Abierta definido. </t>
  </si>
  <si>
    <t>Justicia abierta
Valor en el  servicio de administración de justicia</t>
  </si>
  <si>
    <t>Ejecutar un proceso de rendición de cuentas anual por cada fiscalía territorial, especializada</t>
  </si>
  <si>
    <t>. Evaluar periódicamente resultados, alcances y efectividad del proceso de rendición de cuentas de las fiscalías.</t>
  </si>
  <si>
    <t>Jefatura/ Dirección de la Defensa Pública.</t>
  </si>
  <si>
    <t xml:space="preserve">Definir la estrategia de rendición de cuentas. </t>
  </si>
  <si>
    <t>Acceso a la Justicia
Justicia Abierta
Valor del Servicio de Administración de Justicia</t>
  </si>
  <si>
    <t>Unidad Protección Víctimas</t>
  </si>
  <si>
    <t>Acceso a la justicia
Justicia abierta
Valor en el  servicio de administración de justicia</t>
  </si>
  <si>
    <t>Justicia Abierta, Innovación, Género</t>
  </si>
  <si>
    <t>Implementar el plan de acción para la formulación e implementación de la estrategia sobre el acceso y uso interinstitucional e institucional de la información estadístic</t>
  </si>
  <si>
    <t>Dar seguimiento al plan de acción para la formulación de la estrategia sobre el acceso y uso interinstitucional e institucional de la información estadística</t>
  </si>
  <si>
    <t>Valor del servicio de Administración de Justicia
Justicia Abierta</t>
  </si>
  <si>
    <t>Realizar ejercicios  de proyección del Poder Judicial mediante charlas en escuelas y colegios.</t>
  </si>
  <si>
    <t>Crear un canal de comunicación judicial en un medio que brinde información las 24 horas del día.</t>
  </si>
  <si>
    <t>Definir el plan de acción .</t>
  </si>
  <si>
    <t>Comisión de Comunicación del Poder Judicial</t>
  </si>
  <si>
    <t>Aprobación de la Política de Comunicación Integral.</t>
  </si>
  <si>
    <t>Valor del servicio de Administración de Justicia
Innovacion
Acceso a la Justicia</t>
  </si>
  <si>
    <t>Definir las acciones anuales correspondientes a la Política</t>
  </si>
  <si>
    <t>Evaluar y proponer mejoras al plan de acción de la Politica</t>
  </si>
  <si>
    <t xml:space="preserve">Establecer y fortalecer alianzas con otras instituciones públicas, privadas y organizaciones de la sociedad civil para mejorar la eficiencia del sistema judicial, facilitar el acceso a la justicia y contribuir con el desarrollo sostenible del país. </t>
  </si>
  <si>
    <t>Revisar las estrategias establecidas para mejorar los procesos de coordinación, comunicación internos y externos</t>
  </si>
  <si>
    <t>MODERNIZACIÓN E INNOVACIÓN DE LOS SERVICIOS JUDICIALES</t>
  </si>
  <si>
    <t>Modernizar y optimizar los recursos institucionales e impulsar la innovación de los procesos judiciales, para agilizar los servicios de justicia.</t>
  </si>
  <si>
    <r>
      <t>Impulsar la aprobación y revisión de proyectos y reformas de Ley, así como normativa interna que impacten el funcionamiento y estructura del Poder Judicial y sus dependencias.</t>
    </r>
    <r>
      <rPr>
        <b/>
        <u/>
        <sz val="10"/>
        <color theme="1"/>
        <rFont val="Arial"/>
      </rPr>
      <t xml:space="preserve">     </t>
    </r>
  </si>
  <si>
    <t>Dirección Jurídica
Unidad de Protección a la Víctima
Fiscalía General</t>
  </si>
  <si>
    <t>Acceso a la justicia
Innovación</t>
  </si>
  <si>
    <t xml:space="preserve">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t>
  </si>
  <si>
    <t>Dirección de Planificación
Dirección de Tecnología de la Información y comunicaciones</t>
  </si>
  <si>
    <t>Innovación
Valor en el  servicio de administración de justicia</t>
  </si>
  <si>
    <t>Dar seguimiento y evaluar la implementación del Modelo de Gestión</t>
  </si>
  <si>
    <t>Innovación
Valor del Servicio de Administración de Justicia</t>
  </si>
  <si>
    <t>Que al finalizar el 2030, se hayan revisado y actualizado al menos el 50% de los manuales, protocolos y lineamientos de la OAPVD incorporando las diversas condiciones y necesidades de las oficinas centrales y regionales, así como la moderna gestión .</t>
  </si>
  <si>
    <t>Unidad Protección Víctimas (UPROV)
Dirección Ejecutiva
Dirección Jurídica
Fiscalía General.</t>
  </si>
  <si>
    <t>Unidad Protección a las Víctimas (UPROV)
Contraloría de Servicios</t>
  </si>
  <si>
    <t>Acceso a la justicia
Valor en el  servicio de administración de justicia</t>
  </si>
  <si>
    <t>Fiscalía General
Dirección de Gestión Humana
Dirección de Tecnología de Información y Comunicaciones
Dirección de Planificación</t>
  </si>
  <si>
    <t xml:space="preserve">Definir el modelo  de correlación entre la carga de trabajo y recurso humano. </t>
  </si>
  <si>
    <t xml:space="preserve">implementar el modelo  de correlación entre la carga de trabajo y recurso humano. </t>
  </si>
  <si>
    <t xml:space="preserve">Evaluar el modelo  de correlación entre la carga de trabajo y recurso humano. </t>
  </si>
  <si>
    <t>Que al finalizar el 2030, se haya brindado seguimiento a la implementación del Modelo de Atención al Público, conforme al plan de acción propuesto y sujeto a la aprobación del Consejo Superior, con el objetivo de contribuir a la mejora continua en la calidad del servicio brindado.</t>
  </si>
  <si>
    <t>Acceso a la Justicia, bienestar y salud del Personal, valores institucionales</t>
  </si>
  <si>
    <t>Realizar un estudio sobre el modelo de atención al público que incorpore un análisis de chatbot al usuario, whastapp, recepción/ventanilla de atención integral al público.</t>
  </si>
  <si>
    <t>Realizar una evaluación del Modelo integral de atención al público.</t>
  </si>
  <si>
    <t>Dirigir la gestión judicial en función de las prioridades institucionales con el fin de maximizar el uso de los recursos.</t>
  </si>
  <si>
    <t>GESTIÓN ESTRATÉGICA INSTITUCIONAL</t>
  </si>
  <si>
    <t xml:space="preserve">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t>
  </si>
  <si>
    <t>Justicia Abierta</t>
  </si>
  <si>
    <t>Brindar dirección funcional en a Metodología Institucional para la Evaluación por Resultados del Poder Judicial a las oficinas.</t>
  </si>
  <si>
    <t>Que al finalizar el 2030, se haya dado seguimiento al modelo de tramitación implementado en la jurisdicción de familia, a fin de poder identificar e implementar propuestas de solución que permitan contrarrestar el rezago judicial, así como revisión y ajuste de los indicadores de gestión implementados</t>
  </si>
  <si>
    <t>Comisión de la Jurisdicción de Familia, Niñez y Adolescencia
Consejo de la Judicatura
Centro de Apoyo, Coordinación y Mejoramiento de la Función Jurisdiccional
Dirección de Gestión Humana
Dirección Ejecutiva
Dirección de Tecnología de la Información y Comunicaciones
Consejos de Administración 
Administraciones Regionales</t>
  </si>
  <si>
    <t>Definir el modelo de tramitación del proceso y diseño del plan de trabajo.</t>
  </si>
  <si>
    <t>Valor del servicio de Administración de Justicia, Acceso a la Justicia, Género</t>
  </si>
  <si>
    <t>Seguimiento de implementación del Código de Familia.</t>
  </si>
  <si>
    <t>Implementar el proyecto sobre el modelo de tramitación.</t>
  </si>
  <si>
    <t>Dar seguimiento y monitoreo al proyecto sobre el modelo de tramitación.</t>
  </si>
  <si>
    <t>Evaluar el proyecto sobre el modelo de tramitación</t>
  </si>
  <si>
    <t>Que al finalizar el 2030 se haya dado seguimiento al modelo de tramitación implementado en la jurisdicción agraria, a fin de poder identificar e implementar propuestas de solución que permitan contrarrestar el rezago judicial, así como revisión y ajuste de los indicadores de gestión implementados.</t>
  </si>
  <si>
    <t xml:space="preserve">Comisión de la Jurisdicción Agraria
Consejo de la Judicatura
Centro de Apoyo, Coordinación y Mejoramiento de la Función Jurisdiccional
Dirección de Gestión Humana
Dirección Ejecutiva
Dirección de Tecnología de la Información y Comunicaciones
Consejos de Administración 
Administraciones Regionales </t>
  </si>
  <si>
    <t>Seguimiento a la implementación de Código Procesal Agrario</t>
  </si>
  <si>
    <t xml:space="preserve">Que al finalizar el 2030, se haya implementado el Modelo de Mejora Continua (MMC)  y el Modelo de Análisis Integral de la Gestión de Oficinas y Despachos Judiciales (MAIG) en otros circuitos judiciales con el fin aplicar mejora continua mediante el seguimiento y evaluación de los indicadores de gestión, en donde se promueven acciones oportunas para mejorar procesos, productividad y el servicio brindado para aumentar la calidad y la maximización de los recursos tanto humanos como económicos. </t>
  </si>
  <si>
    <t>Dirección Ejecutiva 
Centro de Apoyo y Mejoramiento de la función Jurisdiccional
Dirección de Tecnología de la Información y Comunicaciones
Consejos de Administración
Administraciones Regionales</t>
  </si>
  <si>
    <t>Proponer un plan de trabajo anual relacionado con el  Modelo de Mejora Continua (MMC) y el Modelo de Análisis Integral de la Gestión de Oficinas y Despachos Judiciales (MAIG).</t>
  </si>
  <si>
    <t>Justicia Abierta, Valor del Servicio de Administración de Justicia</t>
  </si>
  <si>
    <t>Que al finalizar el 2030, se haya implementado el Modelo de Mejora Continua (MMC)  y el Modelo de Análisis Integral de la Gestión de Oficinas y Despachos Judiciales (MAIG) en otros circuitos judiciales con el fin aplicar mejora continua mediante el seguimiento y evaluación de los indicadores de gestión, en donde se promueven acciones oportunas para mejorar procesos, productividad y el servicio brindado para aumentar la calidad y la maximización de los recursos tanto humanos como económicos.</t>
  </si>
  <si>
    <t>Dar seguimiento y retroalimentación a las oficinas sobre el Modelo</t>
  </si>
  <si>
    <t>Brindar dirección funcional en relación con el Modelo</t>
  </si>
  <si>
    <t>Ambiente
Innovación
Valor del Servicio de Administración de Justicia</t>
  </si>
  <si>
    <t>Proyectos de contrataciones, donaciones de OIJ, etc OIJ-P33 y OIJ-P34 y OIJ-P31.</t>
  </si>
  <si>
    <t>Que al finalizar el 2030 se haya aprobado e implementado el plan de acción de la Política de Ambiental y el nuevo plan de gestión ambiental institucional (PGAI) para el periodo 2027 al 2031.</t>
  </si>
  <si>
    <t>Ambiente
Innovación
Valor del Servicio de Administración de Justicia
Valores Institucionales</t>
  </si>
  <si>
    <t>Definir el PGAI 2026-2031</t>
  </si>
  <si>
    <t>Coordinar la implementación del PGAI 2026-2031</t>
  </si>
  <si>
    <t xml:space="preserve">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t>
  </si>
  <si>
    <t>Implementación de la gestión de la contaminación cognitiva en el trabajo de casos forenses .</t>
  </si>
  <si>
    <t>MODELO DE GESTIÓN ESTRATÉGICA INSTITUCIONAL</t>
  </si>
  <si>
    <t>Dirección Ejecutiva
Ministerio Público
Defensa Pública
Organismo de Investigación Judicial
Dirección de Tecnología de la Información
Centro de Apoyo, Coordinación y Mejoramiento de la Función Jurisdiccional
Oficina de Atención de Víctimas del Delito. 
Unidad de Protección a la Víctima
Financiero Contable
Departamento de Servicios Generales.</t>
  </si>
  <si>
    <t>5. Dar seguimiento y evaluar el modelo integral de gestión de compras públicas.</t>
  </si>
  <si>
    <t>Implementar un programa de continuidad y seguridad integral que abarque la seguridad física, la seguridad tecnológica y la seguridad del personal, con el objetivo de garantizar un entorno seguro en la prestación de los servicios de administración de justicia.</t>
  </si>
  <si>
    <t>Acceso a la Justicia
Ambiente
Género
Innovación
Justicia Abierta
Valor del Servicio de Administración de Justicia
Valores Institucionales</t>
  </si>
  <si>
    <t>Acceso a la Justicia
Ambiente
Innovación
Valor del Servicio de Administración de Justicia</t>
  </si>
  <si>
    <t>5. Dar seguimiento y evaluar el modelo de gestión que administra el fondo documental.</t>
  </si>
  <si>
    <t>Comisión de Buenas Prácticas</t>
  </si>
  <si>
    <t>Formular un programa de desarrollo de las ideas innovadoras, considerando la originalidad, aplicabilidad práctica y el valor público que pueden aportar al desarrollo de nuevos proyectos o mejoras dentro de la institución.</t>
  </si>
  <si>
    <t>Implementar un programa de desarrollo de las ideas innovadoras, considerando la originalidad, aplicabilidad práctica y el valor público que pueden aportar al desarrollo de nuevos proyectos o mejoras dentro de la institución.</t>
  </si>
  <si>
    <t>Evaluar el programa de desarrollo de las ideas innovadoras, considerando la originalidad, aplicabilidad práctica y el valor público que pueden aportar al desarrollo de nuevos proyectos o mejoras dentro de la institución.</t>
  </si>
  <si>
    <t>Que al finalizar el 2030, se haya gestionado la aprobación de la Política de Teletrabajo e implementado las acciones acordadas por la Corte Plena, con la finalidad de brindar a la institución modalidades alternas de trabajo que permitan alcanzar los objetivos institucionales, garantizando la continuidad del servicio público.</t>
  </si>
  <si>
    <t xml:space="preserve">Definir los planes de acción de la Politica de Teletrabajo </t>
  </si>
  <si>
    <t xml:space="preserve">Coordinar y desarrollar los planes de acción de la Politica de Teletrabajo </t>
  </si>
  <si>
    <t>Presentar la propuesta para aprobación de la politica de teletrabajo</t>
  </si>
  <si>
    <t xml:space="preserve"> Implementar los planes de acción de la politica de teletrabajo. </t>
  </si>
  <si>
    <t>Dar seguimiento y evaluación de la politica de teletrabajo.</t>
  </si>
  <si>
    <t>Impulsar la transformación de los procesos institucionales mediante la aplicación de tecnologías digitales inteligentes para modernizar sus servicios, mejorar la eficiencia y garantizar un acceso a la justicia más amplio y equitativo para el país.</t>
  </si>
  <si>
    <t xml:space="preserve">Que al finalizar el 2030, se haya ejecutado la estrategia definida que permita contar con sistemas de información innovador.   </t>
  </si>
  <si>
    <t>Fortalecimiento del Sistema Expediente Criminal Único.</t>
  </si>
  <si>
    <t>Dirección de Planificación
Fiscalía General
Defensa Público
Oficina de Atención a la Victima de Delitos Centro de Apoyo, Coordinación y Mejoramiento de la Función Jurisdiccional (CACMFJ), Comisiones Jurisdiccionales, OIJ</t>
  </si>
  <si>
    <t>Continuar con el desarrollo del proyecto de implantación del Nuevo Sistema de Gestión.</t>
  </si>
  <si>
    <t>Proyectos para nuevo PEI</t>
  </si>
  <si>
    <t>Evaluar el proyecto de la  Nueva versión del Sistema de Gestión de despachos judiciales</t>
  </si>
  <si>
    <t xml:space="preserve"> Que al finalizar el 2030, se haya desarrollado e implantado la nueva versión del sistema de gestión de despachos judiciales, con el fin de brindar un soporte adecuado a los procesos de administración de justicia y dote a la institución de una solución tecnológica que integre los flujos de trabajo existentes en los ámbitos jurisdiccional, auxiliar de justicia y administrativo.</t>
  </si>
  <si>
    <t>Proyecto vigente</t>
  </si>
  <si>
    <t>Que al finalizar el 2030, se haya incrementado la actualización de la plataforma de infraestructura tecnológica (base tecnológica y telemática) y sistemas de información por año conforme a la criticidad y urgencia de su obsolescencia.</t>
  </si>
  <si>
    <t>Continuar con el desarrollo del proyecto para mantener actualizada la plataforma tecnológica del Poder Judicial. </t>
  </si>
  <si>
    <t>Proyecto para el nuevo PEI</t>
  </si>
  <si>
    <t xml:space="preserve">Implementar las posibles estrategias para mantener actualizada la plataforma tecnológica del Poder Judicial. </t>
  </si>
  <si>
    <t xml:space="preserve">Evaluar las posibles estrategias para mantener actualizada la plataforma tecnológica del Poder Judicial. </t>
  </si>
  <si>
    <t>Continuar con el desarrollo del proyecto Rediseño y Migración de Telefonía IP.</t>
  </si>
  <si>
    <t>Desarrollo e implementación del proyecto Rediseño y Migración de Telefonía IP.</t>
  </si>
  <si>
    <t>Implementar las posibles estrategias relacionadas al Rediseño y Migración de Telefonía IP.</t>
  </si>
  <si>
    <t>Evaluar las posibles estrategias relacionadas al Rediseño y Migración de Telefonía IP.</t>
  </si>
  <si>
    <t>Optimizar los procesos técnicos de la gestión humana para dirigir  las relaciones de empleo, en procura de la comprobación de la idoneidad y el perfil ético del personal judicial,  para el desempeño de las funciones y la retención del personal.</t>
  </si>
  <si>
    <t>Que al finalizar el 2030,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t>
  </si>
  <si>
    <t>Que al finalizar el 2030, se haya implementado un plan de  acción para la automatización y autogestión en la atención de los servicios relacionados con la gestión del personal judicial, mejorando así la eficiencia y accesibilidad a la información.</t>
  </si>
  <si>
    <t>Consejo de Personal
Consejo de la Judicatura
Dirección de Tecnología de Información y Comunicaciones
Ministerio Público
Defensa Pública
Organismo de Investigación Judicial
Centro de Apoyo, Coordinación y Mejoramiento de la Función Jurisdiccional</t>
  </si>
  <si>
    <t>Género
Innovación
Justicia Abierta
Valor del Servicio de Administración de Justicia
Valores Institucionales</t>
  </si>
  <si>
    <t>Sistema de Formulación y Ejecución Presupuestaria para Remuneraciones- 0134-DGH-P03.</t>
  </si>
  <si>
    <t xml:space="preserve"> 4)Aprobar y ejecutar un plan que incorpore  herramientas o mejoras tecnológicas que permitan automatización y autogestión, considerando la brecha de desarrollo digital entre las áreas de la Dirección de Gestión Humana</t>
  </si>
  <si>
    <t xml:space="preserve">5)  Ejecutar un plan que incorpore  herramientas o mejoras tecnológicas que permitan automatización y autogestión, considerando la brecha de desarrollo digital entre las áreas de la Dirección de Gestión Humana </t>
  </si>
  <si>
    <t>Género
Valor del Servicio de Administración de Justicia
Valores Institucionales</t>
  </si>
  <si>
    <t>Que al finalizar el 2030, se haya desarrollado e implementado un modelo de reclutamiento y selección de personal según las exigencias y necesidades del Poder Judicial, conforme a los requerimientos de la Ley Marco de Empleo Público, con el fin de fortalecer la  atracción de personal idóneo bajo parámetros de integridad y anticorrupción.</t>
  </si>
  <si>
    <t>Centro de Apoyo, Coordinación y Mejoramiento de la Función Jurisdiccional
Ministerio Público
Defensa Pública
Organismo de Investigación Judicial
Oficina de Atención a la Víctima del Delito
Secretaría Técnica de Ética y Valores</t>
  </si>
  <si>
    <t>1) Desarrollar de un modelo de reclutamiento y selección conforme a los requerimientos de la LMEP  y las exigencias y necesidades del Poder Judicial</t>
  </si>
  <si>
    <t xml:space="preserve">Política de Inclusión y Protección Laboral de las Personas con Discapacidad en el Poder Judicial. </t>
  </si>
  <si>
    <t xml:space="preserve">4) Dar seguimiento  al modelo de reclutamiento y selección conforme a los requerimientos de la LMEP y las exigencias y necesidades del Poder Judicial </t>
  </si>
  <si>
    <t>5) Actualizar el modelo  de reclutamiento y selección, y de los perfiles competenciales de los puestos de trabajo en los casos que corresponda.</t>
  </si>
  <si>
    <t>Que al finalizar el 2030, se haya desarrollado e implementado un plan de acción para fomentar la cultura de la gestión del desempeño bajo el enfoque por competencias, que permita el desarrollo del personal judicial y el máximo aprovechamiento de sus aportes en la mejora institucional</t>
  </si>
  <si>
    <t>3) Presentar para aprobación del programa de capacitación y sensibilización del personal judicial enfocado en la evaluación de desempeño basado en competencia</t>
  </si>
  <si>
    <t xml:space="preserve"> 5) Implementar el plan de trabajo del programa de capacitación y sensibilización del personal judicial enfocado en la evaluación de desempeño basado en competencia </t>
  </si>
  <si>
    <t xml:space="preserve">Actualizar los perfiles competenciales de los puestos de trabajo según los requerimientos de la LMEP y las exigencias y necesidades del Poder Judicial. </t>
  </si>
  <si>
    <t xml:space="preserve">Implementar los modelo de reclutamiento y selección conforme a los requerimientos de la LMEP y las exigencias y necesidades del Poder Judicial </t>
  </si>
  <si>
    <t xml:space="preserve"> Dar seguimiento al modelo de reclutamiento y selección conforme a los requerimientos de la LMEP y las exigencias y necesidades del Poder Judicial</t>
  </si>
  <si>
    <t xml:space="preserve"> Actualizar el modelo  de reclutamiento y selección, y de los perfiles competenciales de los puestos de trabajo en los casos que corresponda.</t>
  </si>
  <si>
    <t>Consejo Superior
Comisión de Enlace
Organismo de Investigación Judicial</t>
  </si>
  <si>
    <t>Implementar estrategias de capacitación y formación para mejorar las  competencias y los conocimientos del personal en el desempeño de sus funciones, acorde a las necesidades, valores y ejes transversales institucionales.</t>
  </si>
  <si>
    <t>1. Revisar de los diseños curriculares .</t>
  </si>
  <si>
    <t xml:space="preserve">            2. Incorporar de valores y ejes transversales en los diseños curriculares de las acciones formativas de aprovechamiento.</t>
  </si>
  <si>
    <t xml:space="preserve">3. Análisar de los resultados </t>
  </si>
  <si>
    <t xml:space="preserve">  4. Evaluar de los resultados</t>
  </si>
  <si>
    <t>Consejo Directivo de la Escuela Judicial
Secretaría Técnica de Ética y Valores</t>
  </si>
  <si>
    <t>1. Revisar los perfiles competenciales</t>
  </si>
  <si>
    <t xml:space="preserve">   2. Diseñar las actividades de capacitación.</t>
  </si>
  <si>
    <t>3.  Ejecutar las actividades propuestas.</t>
  </si>
  <si>
    <t>Ministerio Público
Defensa Pública
Organismo de Investigación Judicial
Dirección de Gestión Humana</t>
  </si>
  <si>
    <t xml:space="preserve">1. Elaborar los diseños curriculares </t>
  </si>
  <si>
    <t xml:space="preserve">  2.  Diseñar productos o estrategias innovadoras, accesibles y oportunos.                   </t>
  </si>
  <si>
    <t xml:space="preserve">  3.Implementar los productos o estrategias con recursos innovadores, accesibles y oportunos.</t>
  </si>
  <si>
    <t>Que al finalizar el 2030, se haya desarrollado en el sistema (SIGECAP) los componentes necesarios para  el seguimiento y cumplimiento de las becas otorgadas por la institución y la gestión administrativa de las distintas instancias de capacitación del Poder Judicial</t>
  </si>
  <si>
    <t>Consejo Directivo de la Escuela Judicial
Dirección de Tecnología de Información y Comunicaciones
Dirección de Gestión Humana</t>
  </si>
  <si>
    <t xml:space="preserve">Ampliar el cronograma del Proyecto y Calendarización de tareas  </t>
  </si>
  <si>
    <t>Sistema de gestion de capacitación</t>
  </si>
  <si>
    <t>Realizar la construcción y desarrollo de historias de usuario.</t>
  </si>
  <si>
    <t>Implementar el sistema.</t>
  </si>
  <si>
    <t>Evaluar el sistema.</t>
  </si>
  <si>
    <t xml:space="preserve">
Ministerio Público
Defensa Pública
Organismo de Investigación Judicial
Dirección de Gestión Humana</t>
  </si>
  <si>
    <t xml:space="preserve"> Elaborar y aplicar los instrumentos evaluación                </t>
  </si>
  <si>
    <t>Analizar los instrumentos aplicados y elaboración de informe.</t>
  </si>
  <si>
    <t>Evaluar los instrumentos aplicados.</t>
  </si>
  <si>
    <t>Ministerio Público
Defensa Pública
Organismo de Investigación Judicial
Dirección de Gestión Humana
Despacho de la Presidencia</t>
  </si>
  <si>
    <t>1. Planear las actividades de capacitación.</t>
  </si>
  <si>
    <t xml:space="preserve">3. Análisar las actividades de capacitación.     </t>
  </si>
  <si>
    <t xml:space="preserve"> 4. Evaluar  las actividades de capacitación.</t>
  </si>
  <si>
    <t>Que al finalizar el 2030, se hayan implementado procesos de capacitación regionales,  que permitan  atender  necesidades  de formación del  personal judicial de todo el país.</t>
  </si>
  <si>
    <t>Ministerio Público
Defensa Pública
Organismo de Investigación Judicial
Dirección de Gestión Humana  Oficina Rectora de Justicia Restaurativa</t>
  </si>
  <si>
    <t>1. Identificar las necesidades de capacitación.</t>
  </si>
  <si>
    <t xml:space="preserve">2. Incorporar las necesidades de capacitación al Plan de Capacitación. </t>
  </si>
  <si>
    <t>3. Ejecutar el Plan de Capacitación.</t>
  </si>
  <si>
    <t>Que al finalizar el 2030 se hayan implementado estrategias de capacitación y formación que permitan gestionar las competencias del personal para lograr un óptimo desarrollo en su desempeño.</t>
  </si>
  <si>
    <t xml:space="preserve"> Escuela Judicial
Secretaría Técnica de Género y Acceso a la Justicia.</t>
  </si>
  <si>
    <t>3) Ejecutar las estrategicas de capacitación y formación para la población judicial</t>
  </si>
  <si>
    <t>1. Planear el Producto a desarrollar.</t>
  </si>
  <si>
    <t xml:space="preserve"> 2. Desarrollar y divulgar el Producto. </t>
  </si>
  <si>
    <t>Oficina de Cooperación y Relaciones Internacionales</t>
  </si>
  <si>
    <t>Ejecutar los planes de acción para lograr  la búsqueda de instituciones y gobiernos cooperantes</t>
  </si>
  <si>
    <t>Definir las estrategias y lineamientos de capacitación y actualización quinquenal.</t>
  </si>
  <si>
    <t>Acceso a la Justicia
Valor en el  servicio de administración de justicia
Valores institucionales</t>
  </si>
  <si>
    <t>Ejecutar los programas anuales de capacitación y actualización del personal de las fiscalías, unidades y oficinas del Ministerio Público, acorde con las estrategias y lineamientos establecidos.</t>
  </si>
  <si>
    <t>Implementar el Modelo de Gestión Estratégica que contribuya a guiar la toma de decisiones y desarrollar el proyecto del Sistema PEI.</t>
  </si>
  <si>
    <t>Implementar el Modelo de Gestión Estratégica que contribuya a guiar la toma de decisiones y desarrollar el proyecto del Sistema Plurianual.</t>
  </si>
  <si>
    <t>Desarrollo de la etapa 2 del Sistema Presupuestario Plurianual</t>
  </si>
  <si>
    <t>Dirección Ejecutiva
Oficina de Cumplimiento
Cualquier otra que se considere</t>
  </si>
  <si>
    <t>Brindar asesoría y capacitaciones en la implementación del Modelo de Gestión por Procesos.</t>
  </si>
  <si>
    <t>Valor del Servicio de Administración de Justicia</t>
  </si>
  <si>
    <t>Valor del Servicio de Administración de Justicia, Justicia Abierta, Innovación, Género, Ambiente, Acceso a la Justicia, Valores Institucionales</t>
  </si>
  <si>
    <t>Realizar un análisis de costo de la Justicia de manera anual.</t>
  </si>
  <si>
    <t>Dirección Ejecutiva
Ministerio Público
Defensa Pública
Organismo de Investigación Judicial
Dirección de Tecnología de la Información
Oficina de Atención de Víctimas del Delito 
Unidad de Protección a la Víctima
Ministerio de Hacienda
Asamblea Legislativa</t>
  </si>
  <si>
    <r>
      <t>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t>
    </r>
    <r>
      <rPr>
        <b/>
        <u/>
        <sz val="10"/>
        <color theme="1"/>
        <rFont val="Arial"/>
      </rPr>
      <t xml:space="preserve"> </t>
    </r>
  </si>
  <si>
    <t>Consejo Superior
Comisión de Construcciones
Departamento de Servicios Generales 
Fideicomiso inmobiliario
Departamento de Financiero Contable
Administraciones Regionales
Responsables de programa</t>
  </si>
  <si>
    <t>Proyectos específicos de Fideicomiso</t>
  </si>
  <si>
    <t>Proyectos relacionados</t>
  </si>
  <si>
    <t>Coordinar e implementar estrategias de capacitación y acciones relacionadas a la regulación para la prevención, identificación y la gestión adecuada de los conflictos de interés en el Poder Judicial.</t>
  </si>
  <si>
    <t>Justicia Abierta
Valor del Servicio de Administración de Justicia
Valores Institucionales</t>
  </si>
  <si>
    <t>Ministerio Público  
Defensa Pública 
Organismo de Investigación Judicial 
Dirección de Tecnología de Información 
Dirección Ejecutiva 
Comisión de Transparencia 
Despacho de Presidencia</t>
  </si>
  <si>
    <t>Realizar la evaluación del índice de transparencia de servicio público (ITSP) a partir de las acciones realizadas por las diferentes oficinas en la actualización de los sitios web. </t>
  </si>
  <si>
    <t>Que al finalizar el 2030, se hayan desarrollado e implementado estrategias para la efectiva gestión de los asuntos disciplinarios que contribuyan con el fortalecimiento de la ética y probidad en la institución.</t>
  </si>
  <si>
    <t xml:space="preserve">Consejo Superior  
Corte Plena 
Ministerio Público 
Defensa Pública 
Organismo de Investigación Judicial 
Secretaria Ética y Valores 
Oficina de Cumplimiento 
Dirección de Gestión Humana 
Dirección de Planificación  
Dirección de Tecnología de la Información. </t>
  </si>
  <si>
    <t>Definir las estrategias para la efectiva gestión de los asuntos disciplinarios que contribuyan con el fortalecimiento de la ética en la institución. </t>
  </si>
  <si>
    <t>Valores Institucionales, Valor del Servicio de Administración de Justicia</t>
  </si>
  <si>
    <t>Implementar estrategias para la efectiva gestión de los asuntos disciplinarios que contribuyan con el fortalecimiento de la ética en la institución. </t>
  </si>
  <si>
    <t>Evaluar las estrategias para la efectiva gestión de los asuntos disciplinarios que contribuyan con el fortalecimiento de la ética en la institución. </t>
  </si>
  <si>
    <t>Definir un plan de gestión policial contra la corrupción que contribuyan con el fortalecimiento de la ética en la Organismo de Investigación Judicial. </t>
  </si>
  <si>
    <t>Valor del Servicio de Administración de Justicia
Valores Institucionales</t>
  </si>
  <si>
    <t>Implementar un plan de gestión policial contra la corrupción que contribuyan con el fortalecimiento de la ética en la Organismo de Investigación Judicial. </t>
  </si>
  <si>
    <t>Evaluar el plan de gestión policial contra la corrupción que contribuyan con el fortalecimiento de la ética en la Organismo de Investigación Judicial. </t>
  </si>
  <si>
    <t>Dirección de Planificación
Dirección de Gestión Humana
Dirección Ejecutiva Secretaría General de la Corte.</t>
  </si>
  <si>
    <t>Elaborar los criterios técnicos requeridos sobre los proyectos de ley o propuestas de reformas legales que le hayan sido puestos a consulta al Poder Judicial por parte del Poder Legislativo, verificando que no exista discrepancia o incida negativamente en el funcionamiento o independencia del Poder Judicial.</t>
  </si>
  <si>
    <t>Acceso a la Justicia, Valor del Servicio de Administración de Justicia</t>
  </si>
  <si>
    <t>Dar seguimiento a los criterios técnicos requeridos sobre los proyectos de ley o propuestas de reformas legales que le hayan sido puestos a consulta al Poder Judicial por parte del Poder Legislativo, verificando que no exista discrepancia o incida negativamente en el funcionamiento o independencia del Poder Judicial.</t>
  </si>
  <si>
    <t xml:space="preserve">Corte Plena
Sala Constitucional
Sala Primera
Sala Segunda
Sala Tercera
Dirección Ejecutiva
Consejo Superior
Inspección Judicial
Dirección de Gestión Humana
</t>
  </si>
  <si>
    <t>Gestionar los procesos constitucionales, procedimientos administrativos, disciplinarios, de responsabilidad civil y de contratación administrativa, competencia de la Dirección Jurídica.</t>
  </si>
  <si>
    <t>Dar seguimiento a los procesos constitucionales, procedimientos administrativos, disciplinarios, de responsabilidad civil y de contratación administrativa, competencia de la Dirección Jurídica.</t>
  </si>
  <si>
    <t xml:space="preserve"> Que al finalizar el 2030, se hayan atendido de manera integral en los distintos ámbitos judiciales, aquellas actividades de capacitación que respondan a temas de interés institucional, que hayan sido identificados por las instancias superiores de la institución.</t>
  </si>
  <si>
    <t>1.  Construir el Plan Anual de Capacitación a partir de las necesidades institucionales.</t>
  </si>
  <si>
    <t>Ministerio Público, Defensa Pública, Organismo de Investigación Judicial,Dirección de Gestión Humana.</t>
  </si>
  <si>
    <t xml:space="preserve"> 2. Ejecutar el Plan de capacitación.</t>
  </si>
  <si>
    <t>3. Dar seguimiento al Plan de capacitación.</t>
  </si>
  <si>
    <t>Consejo Directivo de la Escuela Judicial.</t>
  </si>
  <si>
    <t xml:space="preserve">1. Elaborar  la estratégia de capacitación.                                                                          </t>
  </si>
  <si>
    <t>2. Desarrollar los diseños curriculares</t>
  </si>
  <si>
    <t>3. Ejecutar la estrategia de Capacitación. (Plan de Capacitación).</t>
  </si>
  <si>
    <t>3. Dar seguimiento al Plan.</t>
  </si>
  <si>
    <t>Comisión de la Jurisdicción Penal
Ministerio Público
Defensa Pública
Organismo de Investigación Judicial 
Consejo de la Judicatura
Centro de Apoyo, Coordinación y Mejoramiento de la Función Jurisdiccional
Dirección de Gestión Humana
Dirección Ejecutiva
Dirección de Tecnología de la Información y Comunicaciones
Consejos de Administración 
Administraciones Regionales , Oficina Rectora de Justicia Restaurativa</t>
  </si>
  <si>
    <t>Definir el modelo de tramitación del proceso penal y diseño del plan de trabajo.</t>
  </si>
  <si>
    <t>Dar seguimiento y monitoreo al proyecto sobre el modelo de mejora integral del proceso penal.</t>
  </si>
  <si>
    <t>Evaluar el proyecto sobre el modelo de mejora integral del proceso penal.</t>
  </si>
  <si>
    <t xml:space="preserve">Que al finalizar el 2030, se haya establecido un modelo para la adecuación del espacio físico institucional, en respuesta a los cambios asociados a la modalidad de teletrabajo y las proyecciones de crecimiento de la población servidora judicial, así como el envejecimiento de la población judicial, con el fin de maximizar los recursos de infraestructura disponibles. </t>
  </si>
  <si>
    <t>Acceso a la Justicia
Ambiente
Género
Innovación
Valor del Servicio de Administración de Justicia
Valores Institucionales</t>
  </si>
  <si>
    <t>3. Ejecutar el modelo.</t>
  </si>
  <si>
    <t>4. Dar seguimiento y evaluar el modelo.</t>
  </si>
  <si>
    <t xml:space="preserve">Desarrollar e implementar estrategias para el fortalecimiento institucional en la administración de justicia en entornos virtuales conforme las nuevas realidades tecnológicas. </t>
  </si>
  <si>
    <t xml:space="preserve"> Que al finalizar el 2030, se hayan planteado una estrategia para el abordaje de la cibercriminalidad.</t>
  </si>
  <si>
    <t>Comisión de Ciberseguridad y Ciberdelincuencia.</t>
  </si>
  <si>
    <t>Ministerio Público
Organismo de Investigación Judicial
Comisión de la Jurisdicción Penal</t>
  </si>
  <si>
    <t>Plantear e implementar acciones que contribuyan a la educación y concienciación sobre los riesgos de la ciberdelincuencia.</t>
  </si>
  <si>
    <t>Desarrollar programas de capacitación del personal judicial en la investigación de la ciberdelincuencia.</t>
  </si>
  <si>
    <t>Dar seguimiento al uso de tecnologías para la investigación y el análisis de la ciberdelincuencia.</t>
  </si>
  <si>
    <t xml:space="preserve">Proteger la confidencialidad, integridad y disponibilidad de la información del Poder Judicial, a través de un enfoque integral que contemple la prevención, detección, respuesta y recuperación ante amenazas y riesgos de la información como activo relevante de la institución. </t>
  </si>
  <si>
    <t>Que al finalizar el 2030, se haya definido y propuesto un plan para atender la ciberseguridad con el fin de garantizar la seguridad de la información.</t>
  </si>
  <si>
    <t>Comisión de Ciberseguridad y Ciberdelincuencia</t>
  </si>
  <si>
    <t>Diseñar el plan para atender ciberseguridad</t>
  </si>
  <si>
    <t>Desarrollar de plan de ciberseguridad.</t>
  </si>
  <si>
    <t>Ejecución de plan de ciberseguridad</t>
  </si>
  <si>
    <t>Evaluación del plan de ciberseguridd.</t>
  </si>
  <si>
    <t>Que al finalizar el 2030, se haya evaluado la percepción de la ciudadanía sobre los servicios del Poder Judicial mediante el modelo de medición institucional, y se haya generado la retroalimentación necesaria para que las instancias superiores puedan definir y priorizar estrategias de mejora orientadas a fortalecer la confiabilidad, oportunidad y transparencia en la prestación de servicios. e incluir coordinaciones:</t>
  </si>
  <si>
    <t>Comisión Nacional para el Mejoramiento de la Administración de Justicia, Centro de Apoyo, Coordinación y Mejoramiento de la Función Jurisdiccional, Consejo Superior, Organismo de Investigación Judicial, Defensa Pública, Ministerio Público</t>
  </si>
  <si>
    <t>Diseñar estrategias para mejorar la percepción de la ciudadanía con respecto a la confiabilidad, oportunidad y transparencia del Poder Judicial.</t>
  </si>
  <si>
    <t>Valor del servicio de Administración de Justicia, valores institucionales</t>
  </si>
  <si>
    <t>Implementar estrategias para mejorar la percepción de la ciudadanía con respecto a la confiabilidad, oportunidad y transparencia del Poder Judicial.</t>
  </si>
  <si>
    <t>Evaluar la percepción de la ciudadanía con respecto a la confiabilidad, oportunidad y transparencia del Poder Judicial.</t>
  </si>
  <si>
    <t>Que al finalizar el 2030, se haya implementado estrategias para fortalecer la independencia Judicial en apego a la Ley Orgánica y a la Constitución Política.</t>
  </si>
  <si>
    <t xml:space="preserve">Comisión de la Jurisdicción Penal </t>
  </si>
  <si>
    <t>Diseñar e implementar estrategias para fortalecer la independencia Judicial en apego a la Ley Orgánica y a la Constitución Política.</t>
  </si>
  <si>
    <t>Plantear una propuesta para el fortalecimiento del régimen disciplinario.</t>
  </si>
  <si>
    <t>Presentar y dar seguimiento a la aprobación de la propuesta para el fortalecimiento del régimen disciplinario.</t>
  </si>
  <si>
    <t>Implementar la propuesta para el fortalecimiento del régimen disciplinario.</t>
  </si>
  <si>
    <t>Implementar un sistema integral de monitoreo y mejora continua que permita al Poder Judicial evaluar y optimizar sus procesos, recursos y servicios de manera sistemática y permanente que contribuya con la toma de decisiones orientadas en la disminución del rezago judicial.</t>
  </si>
  <si>
    <t>Que al finalizar el 2030, se haya desarrollado e implementado el modelo de monitoreo continuo para la reducción del rezago judicial.</t>
  </si>
  <si>
    <t>Presidencia de la Corte
Dirección de Planificación
Dirección de Tecnología de la Información y Comunicaciones
Fiscalía General
Organismo de Investigación Judicial
Defensa Pública
Centro de Apoyo, Coordinación y Mejoramiento de la Función Jurisdiccionales
Comisiones Jurisdiccionales
Consejo de la Judicatura</t>
  </si>
  <si>
    <t>1. Formular y planear la iniciativa de proyecto de monitoreo continuo para la reducción del rezago judicial.</t>
  </si>
  <si>
    <t>Acceso a la Justicia
Innovación
Justicia Abierta
Valor del Servicio de Administración de Justicia</t>
  </si>
  <si>
    <t>2 . Completar la documentación relacionada a la iniciativa de proyecto.</t>
  </si>
  <si>
    <t xml:space="preserve"> Realizar un diagnóstico de necesidades para capacitación según ámbito </t>
  </si>
  <si>
    <t>.Ejecutar el plan de acuerdo con las necesidades para capacitación según ámbito.</t>
  </si>
  <si>
    <t xml:space="preserve"> Dar seguimiento a las necesidades para capacitación según ámbito.</t>
  </si>
  <si>
    <t>Que al finalizar el 2030, se haya diseñar e implementado el Programa de Innovación Judicial con el fin de promover el uso de tecnologías emergentes,  inteligencia artificial, entre otras, que contribuyan de forma directa con la optimización, innovación y modernización de los servicios y procesos institucionales.</t>
  </si>
  <si>
    <t>Dirección de Tecnología de la Información y Comunicaciones, Comisión Gerencial de Tecnologías de la Información 
Comisión Nacional para el Mejoramiento de la Administración de Justicia, Comisión Gerencial de Tecnologías de la Información (CGTI)</t>
  </si>
  <si>
    <t xml:space="preserve">Diseñar e implementar el Programa de Innovacion </t>
  </si>
  <si>
    <t>Justicia Abierta, Valor del Servicio de Administración de Justicia, Innovación</t>
  </si>
  <si>
    <t>Generar un portafolio de Innovación y se gestione lo correspondiente con la DTI,  la Dirección de Planificación y la oficina relacionada como función.</t>
  </si>
  <si>
    <t>Ejecutar el portafolio de Innovación.</t>
  </si>
  <si>
    <t>Corte Plena, Consejo Superior, Dirección de Planificación, Dirección Ejecutiva, Fiscalía General, Defensa Pública, Organismo de Investigación Judicial, Dirección de Tecnología de la Información y Comunicaciones, Centro de Apoyo, Coordinación y Mejoramiento de la Función Jurisdiccional.</t>
  </si>
  <si>
    <t>Definir las acciones de mejora en el proceso de Control Interno institucional.</t>
  </si>
  <si>
    <t>Implementar acciones de mejora en el proceso de Control Interno institucional.</t>
  </si>
  <si>
    <t>Dar seguimiento a las acciones de mejora en el proceso de Control Interno institucional.</t>
  </si>
  <si>
    <t>Analizar  y revisar los riesgos estrategicos, según el Modelo de Gestión Estratégica Institucional.</t>
  </si>
  <si>
    <t>Actualizar los riesgos estrategicos, según el Modelo de Gestión Estratégica Institucional.</t>
  </si>
  <si>
    <t>Dar seguimiento a los riesgos estrategicos, según el Modelo de Gestión Estratégica Institucional.</t>
  </si>
  <si>
    <t xml:space="preserve">1. Analizar y definir de zonas con alta incidencia Criminal. </t>
  </si>
  <si>
    <t>2. Valorar y actualizar  las edificaciones judiciales ubicadas en las zonas de alta criminalidad</t>
  </si>
  <si>
    <t xml:space="preserve">3. Confeccionar el modelo integrado de Seguridad </t>
  </si>
  <si>
    <t xml:space="preserve">4, Brindar recomendaciones y gestionar la aprobación de las mejoras propuestas a las edificaciones. </t>
  </si>
  <si>
    <t xml:space="preserve">5. Dar seguimiento y Evaluar el modelo integrado de seguridad. </t>
  </si>
  <si>
    <t>Que al finalizar el 2030, se hayan desarrollado los proyectos relacionados con el mantenimiento de los diferentes edificios judiciales, conforme el presupuesto asignado.</t>
  </si>
  <si>
    <t>Coordinar los proyectos relacionados a ampliación, remodelación, mejoras y reacondicionamientos en los diferentes circuitos judiciales.</t>
  </si>
  <si>
    <t>Proyecto de Voceo y Comunicación.</t>
  </si>
  <si>
    <t>Proyectos relacionados a ampliación, remodelación, mejoras y reacondicionamientos en los diferentes circuitos judiciales.</t>
  </si>
  <si>
    <t>Desarrollar los proyectos relacionados a ampliación, remodelación, mejoras y reacondicionamientos en los diferentes circuitos judiciales.</t>
  </si>
  <si>
    <t>Que al finalizar el 2030, se hayan desarrollado proyectos de obra constructiva que impliquen ampliaciones o edificaciones nuevas, en mejora de la infraestructura institucional.</t>
  </si>
  <si>
    <t>Coordinar los proyectos  constructivos que impliquen edificaciones nuevas en mejora de la infraestructura institucional.</t>
  </si>
  <si>
    <t>Proyectos relacionados con construcciones nuevas</t>
  </si>
  <si>
    <t>Desarrollar los proyectos  constructivos que impliquen edificaciones nuevas en mejora de la infraestructura institucional.</t>
  </si>
  <si>
    <t>Departamento de Seguridad, Dirección de Tecnología de Información y Comunicaciones, Comisión Gerencial de Tecnologías de la Información (CGTI)</t>
  </si>
  <si>
    <t xml:space="preserve">Ambiente
Innovación
Valor del Servicio de Administración de Justicia
</t>
  </si>
  <si>
    <t>% de cumplimiento de la implementación de la Política</t>
  </si>
  <si>
    <t>Que al finalizar el 2030 se haya aprobado e implementado la Política de Equiparación de Oportunidades y de Acceso a la Justicia para las Personas con Discapacidad y su Plan de Acción.</t>
  </si>
  <si>
    <t xml:space="preserve">Unidad de Acceso a la Justicia </t>
  </si>
  <si>
    <t>Comisión de Acceso a la Justicia  Subcomisión de Acceso a la Justicia de Personas con Discapacidad
Dirección de Planificación</t>
  </si>
  <si>
    <t>Completar y gestionar la aprobación de la Politica según cronograma.</t>
  </si>
  <si>
    <t>Género
Acceso a la Justicia
Valores Institucionales
Valor en el servicio de administración de justicia</t>
  </si>
  <si>
    <t>ODS 5 Igualdad de Género
ODS 10 Reducción de desigualdades
ODS 16 Paz, Justicia e Instituciones Sólidas</t>
  </si>
  <si>
    <t>Que al finalizar el 2030 se haya aprobado e implementado la Política de Acceso a la Justicia de Pueblos Indígenas así como su plan de acción.</t>
  </si>
  <si>
    <t>Comisión de Acceso a la Justicia  Subcomisión de Acceso a la Justicia de Personas Indígenas
Dirección de Planificación</t>
  </si>
  <si>
    <t>Que al finalizar el 2030, se haya implementado un plan de trabajo que permita estandarizar  procesos operativos en todas las oficinas del OIJ, asegurando que cada una cumpla con criterios de calidad en la investigación de casos .</t>
  </si>
  <si>
    <t xml:space="preserve">Definir  los procesos operativos en  las oficinas del OIJ, que sera estandarizados según los  criterios de calidad en la investigación de casos establecidos.
</t>
  </si>
  <si>
    <t>Acceso a la Justicia
Innovación
Valor del Servicio de Administración de Justicia</t>
  </si>
  <si>
    <t xml:space="preserve">Implementar  el plan de trabajo para estandarizar   los procesos operativos en  las oficinas del OIJ, que sera estandarizados según los  criterios de calidad en la investigación de casos establecidos. 
</t>
  </si>
  <si>
    <t xml:space="preserve">Ejecutar las tecnologías inteligentes que automaticen tareas administrativas según el plan establecido.
</t>
  </si>
  <si>
    <t>Dar seguimiento en el uso de nuevas tecnologías para la investigación y gestión de expedientes.</t>
  </si>
  <si>
    <t xml:space="preserve">Que al finalizar el 2030, se hayan implementado acciones para mejorar el bienestar del personal del Organismo de Investigación Judicial </t>
  </si>
  <si>
    <t>Dirección de Gestión Humana, Dirección de Planificación, Secretaría Técnica de Ética y Valores</t>
  </si>
  <si>
    <t xml:space="preserve">Dirección de Gestión Humana, Dirección de Planificación </t>
  </si>
  <si>
    <t>Implementar el plan de trabajo  para  establecer programa integral de fortalecimiento ético y de valores que abarque todas las áreas del OIJ, con un enfoque preventivo y correctivo sobre los conflictos de interés y la corrupción.</t>
  </si>
  <si>
    <t>Dar seguimiento al plan de trabajo  para  establecer programa integral de fortalecimiento ético y de valores que abarque todas las áreas del OIJ, con un enfoque preventivo y correctivo sobre los conflictos de interés y la corrupción.</t>
  </si>
  <si>
    <t xml:space="preserve">Comisión Interinstitucional de Tránsito
Consejo de la Judicatura
Centro de Apoyo, Coordinación y Mejoramiento de la Función Jurisdiccional
Dirección de Gestión Humana
Dirección Ejecutiva
Dirección de Tecnología de la Información y Comunicaciones
Consejos de Administración 
Administraciones Regionales </t>
  </si>
  <si>
    <t>Comisión de la Jurisdicción Penal
Consejo de la Judicatura
Centro de Apoyo, Coordinación y Mejoramiento de la Función Jurisdiccional
Dirección de Gestión Humana
Dirección Ejecutiva
Dirección de Tecnología de la Información y Comunicaciones
Consejos de Administración 
Administraciones Regionales,  Oficina Rectora de Justicia Restaurativa</t>
  </si>
  <si>
    <t xml:space="preserve">Definir el plan anual en apego a la Metodología de Restructuración Administrativa, según la programación anual establecida. </t>
  </si>
  <si>
    <t xml:space="preserve">Implementar el plan de trabajo según la Metodología de Restructuración Administrativa, según la programación anual establecida. </t>
  </si>
  <si>
    <t>Dar seguimiento al plan de trabajo según la Metodología de Restructuración Administrativa.</t>
  </si>
  <si>
    <t>Que al finalizar el 2030, se hayan realizado acercamientos a los juzgados mixtos para determinar oportunidades de mejora en especial dirigido a los despachos más alejados de los circuitos centrales.</t>
  </si>
  <si>
    <t>Diseñar un plan de acercamiento a juzgados alejados de los Circuitos Judiciales.</t>
  </si>
  <si>
    <t>Valor del servicio de Administración de Justicia, Justicia Abierta</t>
  </si>
  <si>
    <t>Implementar un plan de acercamiento a juzgados alejados de los Circuitos.</t>
  </si>
  <si>
    <t>Evaluar el plan de acercamiento a juzgados alejados de los Circuitos.</t>
  </si>
  <si>
    <t>Que al finalizar el 2030, se hayan gestionado los planes de empleo público anualizados  y así asegurar una administración eficiente y eficaz.</t>
  </si>
  <si>
    <t>Proyecto de Empleo Publico asociado a esta meta.</t>
  </si>
  <si>
    <t>Que al finalizar el 2030, se desarrolle e implemente el modelo de carrera escalonada dirigido al personal de los diferentes ámbitos, con la finalidad de establecer un adecuado desarrollo de la carrera.</t>
  </si>
  <si>
    <t>Fiscalía General
Organismo de Investigación Judicial
Defensa Pública
Consejo de la Judicatura
Centro de Apoyo, Coordinación y Mejoramiento de la Función Jurisdiccional</t>
  </si>
  <si>
    <t xml:space="preserve">3) Presentar para aprobación el modelo de carrera escalonado </t>
  </si>
  <si>
    <t>Que al finalizar el 2030, se  haya diseñado e implementado un plan integral de retención del personal Judicial, con el fin de proporcionar a la institución herramientas efectivas para conservar personal  idóneo</t>
  </si>
  <si>
    <t xml:space="preserve">1)Elaborar una propuesta técnica que permita la revisión de la estructura de puestos del Poder Judicial donde se evidencia mayor necesidad de personal, considerando los requerimientos de la LMEP y las nuevas tendencias laborales, con el objetivo de retener al personal judicial. </t>
  </si>
  <si>
    <t xml:space="preserve"> 5) Dar seguimiento y evaluar el plan integral de retención del personal judicial</t>
  </si>
  <si>
    <t>Que al finalizar el 2030, se desarrolle e implemente un plan de fortalecimiento al proceso de la carrera judicial, que promueva la selección de personal de forma idónea acorde a las necesidades y requerimientos institucionales.</t>
  </si>
  <si>
    <t>Consejo de la Judicatura
Centro de Apoyo, Coordinación y Mejoramiento de la Función Jurisdiccional
Dirección de Planificación
Dirección de Tecnología de la Información y Comunicaciones</t>
  </si>
  <si>
    <t>5) Dar seguimiento y evaluar el plan de fortalecimiento al proceso de la carrera judicial</t>
  </si>
  <si>
    <t>Qué al finalizar el 2030, se haya desarrollado, aprobado y ejecutado un plan de acción que  permita liderar la gestión humana en el Poder Judicial con un enfoque integral, incluyente e innovador, a fin de contribuir con el cumplimiento de la estrategia y objetivos institucionales.</t>
  </si>
  <si>
    <t>2) Presentar para aprobación un plan de acción que guie la gestión humana, con enfoque innovador, incluyente</t>
  </si>
  <si>
    <t>Organismo de Investigación Judicial
Fiscalía General 
Defensa Pública</t>
  </si>
  <si>
    <t xml:space="preserve">Analizar y atender las solicitudes de asesorías legales de los órganos administrativos, OIJ, Fiscalía, Defensa Pública.
</t>
  </si>
  <si>
    <t xml:space="preserve">Dar seguimiento a las solicitudes de asesorías legales de los órganos administrativos, OIJ, Fiscalía, Defensa Pública.
</t>
  </si>
  <si>
    <t>Dirección de Tecnología de la Información y Comunicaciones, Organismo de Investigación Judicial, Ministerio Público, Tribunal de Inspección Judicial, Despacho de la Presidencia, Comisión de Transparencia, Defensa Pública, Contraloría de Servicios</t>
  </si>
  <si>
    <t>Innovación
Justicia Abierta
Valor del Servicio de Administración de Justicia
Valores Institucionales</t>
  </si>
  <si>
    <t>Oficina de Control Interno- Dirección de Planificación, Dirección de Tecnología de la Información y Comunicaciones, Oficina de Cooperación y Relaciones Internacionales del Poder Judicial</t>
  </si>
  <si>
    <t>Acceso a la Justicia
Valor del Servicio de Administración de Justicia</t>
  </si>
  <si>
    <t xml:space="preserve">Dar seguimiento a que cada Fiscalía haya alcanzado el porcentaje de rezago priorizado según el parámetro establecido </t>
  </si>
  <si>
    <r>
      <t xml:space="preserve">%  de avance en el desarrollo del </t>
    </r>
    <r>
      <rPr>
        <sz val="10"/>
        <color rgb="FF000000"/>
        <rFont val="Arial"/>
      </rPr>
      <t>proyecto estratégico de atención del descongestionamiento</t>
    </r>
  </si>
  <si>
    <t xml:space="preserve">Unidad de Monitoreo y Apoyo a la Gestión de Fiscalías (UMGEF)
Unidad de Capacitación y Supervisión (UCS) 
Fiscalía Especializadas y Fiscalías Territoriales, Oficinas Especializadas donde aplique el plan de descongestionamiento </t>
  </si>
  <si>
    <t>Acceso a la Justicia
Innovación
Valor en el  servicio de administración de justicia</t>
  </si>
  <si>
    <t>Proyecto Abordaje de Fiscalías Especializadas- 0717-MP-P18</t>
  </si>
  <si>
    <t>Valor en el  servicio de administración de justicia
Innovación
Justicia Abierta</t>
  </si>
  <si>
    <t xml:space="preserve">Elaborar los Planes de Supervisión de Fiscalía General, anualmente. </t>
  </si>
  <si>
    <t>Que al finalizar el 2030, se haya gestionado un sistema informático para las fiscalías así como la redefinición de requerimientos de información estadística estratégica del Ministerio Público para contar con un sistema informático a nivel nacional para la toma de decisiones de nivel superior y la mejora de la persecución penal.</t>
  </si>
  <si>
    <t>Fiscalía General Unidad de Monitoreo y Apoyo a la Gestión de Fiscalías (UMGEF), Dirección de Planificación</t>
  </si>
  <si>
    <t>ODS 9 Industria, innovación e infraestructura
ODS 16 Paz, Justicia e Instituciones sólidas</t>
  </si>
  <si>
    <t>Promover ante la Comisión Gerencial de Tecnologías y Corte Suprema la aprobación de creación del sistema por parte de la Dirección de Tecnologías de Información y Comunicaciones</t>
  </si>
  <si>
    <t>Que al finalizar el 2030, el Catálogo de Servicios Institucional haya sido analizado, actualizado y alineado con las políticas institucionales vigentes, propiciando la estandarización, simplificación y la accesibilidad a los servicios, contemplando las nuevas tecnologías existentes en la institución.</t>
  </si>
  <si>
    <t>Analizar el catálogo de servicios institucionales apoyados en tecnologías de información y comunicaciones, que permita la generación de valor público, seguridad jurídica y garantice el acceso a la información y trámites del Poder Judicial en un marco de eficacia.</t>
  </si>
  <si>
    <t>Innovación, Acceso a la Justicia, Valor del Servicio de Administración de Justicia</t>
  </si>
  <si>
    <t>Actualizar el catálogo de servicios institucionales apoyados en tecnologías de información y comunicaciones, que permita la generación de valor público, seguridad jurídica y garantice el acceso a la información y trámites del Poder Judicial en un marco de eficacia.</t>
  </si>
  <si>
    <t>Dar seguimiento al catálogo de servicios institucionales apoyados en tecnologías de información y comunicaciones, que permita la generación de valor público, seguridad jurídica y garantice el acceso a la información y trámites del Poder Judicial en un marco de eficacia.</t>
  </si>
  <si>
    <t>Dirección de Gestión Humana,  Contraloría de Servicios,  Comisión para el Mejoramiento de la Justicia (CONAMAJ),  Escuela Judicial,  áreas de capacitación tanto del Ministerio Público como del OIJ y Defensa Pública, CACMFJ.</t>
  </si>
  <si>
    <t>Definir mecanismos que fomenten los conocimientos y la cultura digital del personal judicial y de las personas usuarias de los servicios digitales institucionales.</t>
  </si>
  <si>
    <t>Implementar los mecanismos que fomenten los conocimientos y la cultura digital del personal judicial y de las personas usuarias de los servicios digitales institucionales.</t>
  </si>
  <si>
    <t>Dar seguimiento a los mecanismos que fomenten los conocimientos y la cultura digital del personal judicial y de las personas usuarias de los servicios digitales institucionales.</t>
  </si>
  <si>
    <t>Que al finalizar el 2030, se haya promovido un proceso de transformación estructural de la Defensa Pública a partir de los planes de acción y criterios técnicos respectivos, con el fin de mejorar la eficiencia de los servicios de la oficina.</t>
  </si>
  <si>
    <t>Dirección de Planificación, Unidad de Modernización de la Defensa Pública.</t>
  </si>
  <si>
    <t>Evaluar el proyecto de modernizacion y reestructuración de la Defensa Pública</t>
  </si>
  <si>
    <t>Que al finalizar el 2030, se hayan implementado acciones para ampliar la cobertura territorial de los servicios de la Defensa Pública, para atender personas en condición de vulnerabilidad.</t>
  </si>
  <si>
    <t>Jefatura / Dirección de la Defensa Pública.</t>
  </si>
  <si>
    <t>Definir el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t>
  </si>
  <si>
    <t>Implementar el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t>
  </si>
  <si>
    <t>Dar seguimiento al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t>
  </si>
  <si>
    <t>Jefatura/ Dirección de la Defensa Pública, Unidad de Capacitación y Supervisión (Defensa Pública). Dirección de Gestión Humana</t>
  </si>
  <si>
    <t>Que al finalizar el año 2030, se hayan generado las acciones necesarias para implementar un proceso que busque garantizar la integridad, exactitud y adecuada ejecución de los recursos que ingresen por concepto de costas y honorarios de los servicios de la Defensa Pública.</t>
  </si>
  <si>
    <t>Administración de la Defensa Pública.</t>
  </si>
  <si>
    <t xml:space="preserve">Definir el procedimiento para la administración y utilización de los recursos de las costas y honorarios; así como, los procesos internos de fiscalización. </t>
  </si>
  <si>
    <t xml:space="preserve">Establecer el procedimiento para la administración y utilización de los recursos de las costas y honorarios; así como, los procesos internos de fiscalización. </t>
  </si>
  <si>
    <t xml:space="preserve">Dar seguimiento al procedimiento para la administración y utilización de los recursos de las costas y honorarios; así como, los procesos internos de fiscalización. </t>
  </si>
  <si>
    <t>Que al finalizar el 2030, se haya realizado una adecuada gestión del personal de la Defensa Pública, mediante estrategias de reclutamiento.</t>
  </si>
  <si>
    <t>Jefatura / Dirección de la Defensa Pública, Unidad de Reclutamiento y Selección</t>
  </si>
  <si>
    <t xml:space="preserve">Definir el procedimiento de las notas de los exámenes aplicados por aspirantes a ser personas Defensoras Públicas, buscando mecanismos más eficientes. </t>
  </si>
  <si>
    <t>% de avance de proyecto</t>
  </si>
  <si>
    <t>Que al finalizar el 2030 se haya logrado dar seguimiento al desarrollo e implementación de las mejoras tecnológicas factibles técnica y económicamente,  aplicables a los diferentes sistemas jurisdiccionales, las cuales permitan mejorar la eficiencia y gestión de los procesos en las diferentes jurisdicciones no penales.</t>
  </si>
  <si>
    <t>Dirección de Tecnología de la Información y Comunicaciones; Centro de Apoyo, Coordinación y Mejoramiento de la Función Jurisdiccional</t>
  </si>
  <si>
    <t>Definir las posibles mejoras tecnológicas en las materias no penales.</t>
  </si>
  <si>
    <t>Análisis y seguimiento al desarrollo de las mejoras tecnológicas desarrolladas en los sistemas jurisdiccionales aplicables a las materias no penales.</t>
  </si>
  <si>
    <t>Formular y desarrollar el proyecto sobre Análisis y seguimiento al desarrollo de las mejoras tecnológicas en las materias no penales.</t>
  </si>
  <si>
    <t>Que al finalizar el 2030 se haya logrado dar seguimiento al desarrollo e implementación de las mejoras tecnológicas factibles técnica y económicamente,  aplicables a los diferentes sistemas jurisdiccionales, las cuales permitan mejorar la eficiencia y gestión de los procesos en las diferentes jurisdicciones penales.</t>
  </si>
  <si>
    <t>Definir las posibles mejoras tecnológicas en las materias penales.</t>
  </si>
  <si>
    <t>Análisis y seguimiento al desarrollo de las mejoras tecnológicas desarrolladas en los sistemas jurisdiccionales aplicables a la jurisdicción penal</t>
  </si>
  <si>
    <t>Formular y desarrollar el proyecto sobre Análisis y seguimiento al desarrollo de las mejoras tecnológicas en las materias penales.</t>
  </si>
  <si>
    <t>% de seguimiento al modelo.</t>
  </si>
  <si>
    <t>Descongestionamiento de solicitudes de la materia de Pensiones Alimentarias</t>
  </si>
  <si>
    <t>Que al finalizar el 2030 se haya dado seguimiento al modelo de tramitación implementado en la jurisdicción de violencia doméstica, a fin de poder identificar e implementar propuestas de solución que permitan contrarrestar el rezago judicial, así como revisión y ajuste de los indicadores de gestión implementados.</t>
  </si>
  <si>
    <t>Descongestionamiento de solicitudes de la materia de Violencia Doméstica</t>
  </si>
  <si>
    <t>Comisión de la Jurisdicción Laboral
Consejo de la Judicatura
Centro de Apoyo, Coordinación y Mejoramiento de la Función Jurisdiccional
Dirección de Gestión Humana
Dirección Ejecutiva
Dirección de Tecnología de la Información y Comunicaciones
Consejos de Administración 
Administraciones Regionales</t>
  </si>
  <si>
    <t>Descongestionamiento de solicitudes de la materia laboral</t>
  </si>
  <si>
    <t xml:space="preserve">Comisión de la Jurisdicción Civil 
Consejo de la Judicatura
Consejo de la Judicatura
Centro de Apoyo, Coordinación y Mejoramiento de la Función Jurisdiccional
Dirección de Gestión Humana
Dirección Ejecutiva
Dirección de Tecnología de la Información y Comunicaciones
Consejos de Administración 
Administraciones Regionales </t>
  </si>
  <si>
    <t>Descongestionamiento de solicitudes de la jurisdicción civil</t>
  </si>
  <si>
    <t>Comisión de la Jurisdicción Civil
Consejo de la Judicatura
Centro de Apoyo, Coordinación y Mejoramiento de la Función Jurisdiccional
Dirección de Gestión Humana
Dirección Ejecutiva
Dirección de Tecnología de la Información y Comunicaciones
Consejos de Administración 
Administraciones Regionales</t>
  </si>
  <si>
    <t>Análisis de estructura de la jurisdicción de cobro</t>
  </si>
  <si>
    <t>Comisión de la Jurisdicción Contencioso Administrativo
Consejo de la Judicatura
Centro de Apoyo, Coordinación y Mejoramiento de la Función Jurisdiccional
Dirección de Gestión Humana
Dirección Ejecutiva
Dirección de Tecnología de la Información y Comunicaciones
Consejos de Administración 
Administraciones Regionales</t>
  </si>
  <si>
    <t>Descongestionamiento de solicitudes de la materia de Contensiosa Administrativa</t>
  </si>
  <si>
    <t>Descongestionamiento de solicitudes de la materia de Notarial</t>
  </si>
  <si>
    <t>Dirección de Planificación- NUEVA</t>
  </si>
  <si>
    <t xml:space="preserve">Que al finalizar el 2030, se hayan desarrollado e implementado estrategias para el fortalecimiento de la Jurisdicción Especializada de Crimen Organizado, a través de la aplicación tecnologías emergentes y del modelo de mejora continua del servicio. </t>
  </si>
  <si>
    <t>Comisión de la Jurisdicción Penal
Centro de Apoyo, Coordinación y Mejoramiento de la Función Jurisdiccional</t>
  </si>
  <si>
    <t>Definir y diseñar las estrategias para el fortalecimiento de la Jurisdicción Especializada de Crimen Organizado</t>
  </si>
  <si>
    <t>Implementar estrategias para el fortalecimiento de la Jurisdicción Especializada de Crimen Organizado</t>
  </si>
  <si>
    <t>Dar seguimiento a las estrategias para el fortalecimiento de la Jurisdicción Especializada de Crimen Organizado</t>
  </si>
  <si>
    <t>% de actualización e implementación de la política</t>
  </si>
  <si>
    <t xml:space="preserve">Que al finalizar el 2030, se haya definido la instancia rectora de la seguridad de la información a nivel institucional, con el fin que actualice, mejore e implemente la política de seguridad de la información. </t>
  </si>
  <si>
    <t>Comisión de Ciberseguridad y Ciberdelincuencia
Dirección de Tecnología de la Información y Comunicaciones
Dirección Ejecutiva
Oficina de Control Interno</t>
  </si>
  <si>
    <t>Elaborar la propuesta de la Politica según cronograma.</t>
  </si>
  <si>
    <t>Propuesta Magistrada</t>
  </si>
  <si>
    <t>% de implementación y desarrollo</t>
  </si>
  <si>
    <t>Vicepresidencia de la Corte Suprema de Justicia</t>
  </si>
  <si>
    <t>Desarrollar el sistema de Cuadro de Mando Integral, que integre la visualización de variables clave para el seguimiento del desempeño institucional.</t>
  </si>
  <si>
    <t>Implementar el sistema de Cuadro de Mando Integral, que integre la visualización de variables clave para el seguimiento del desempeño institucional.</t>
  </si>
  <si>
    <t>Dar seguimiento al sistema de Cuadro de Mando Integral, que integre la visualización de variables clave para el seguimiento del desempeño institucional.</t>
  </si>
  <si>
    <t>Porcentaje de cumplimiento  de la estrategia.</t>
  </si>
  <si>
    <t>Que al finalizar el 2030 se haya cumplido las estrategias de capacitación diseñadas para la Defensa Pública en busca de una mejora integral de la gestión y funciones de las personas Defensoras Públicas y del servicio público de justicia.</t>
  </si>
  <si>
    <t>Definir la estrategia de capacitación diseñadas para la Defensa Pública en busca de una mejora integral de la gestión y funciones de las personas Defensoras Públicas y del servicio público de justicia.</t>
  </si>
  <si>
    <t>Implementar la estrategia de capacitación diseñadas para la Defensa Pública en busca de una mejora integral de la gestión y funciones de las personas Defensoras Públicas y del servicio público de justicia.</t>
  </si>
  <si>
    <t>Dar seguimiento a la estrategia de capacitación diseñadas para la Defensa Pública en busca de una mejora integral de la gestión y funciones de las personas Defensoras Públicas y del servicio público de justicia.</t>
  </si>
  <si>
    <t>ajuste</t>
  </si>
  <si>
    <t>ACTUAL Meta Estratégica PEI 2025-2030</t>
  </si>
  <si>
    <t>PROPUESTA Meta Estratégica PEI 2025-2030</t>
  </si>
  <si>
    <t>Ejes Transversales</t>
  </si>
  <si>
    <t>Objetivo de Desarrollo Sostenible</t>
  </si>
  <si>
    <t>Allan Politicas</t>
  </si>
  <si>
    <t>Comisión Indígenas</t>
  </si>
  <si>
    <t>ODS 5
ODS 10
ODS 16</t>
  </si>
  <si>
    <t>Comisión Personas con Discapacidad</t>
  </si>
  <si>
    <t>se mantiene dado que son Politicas existentes</t>
  </si>
  <si>
    <t>Que al finalizar el 2030 se haya aprobado e implementado la Política de Inclusión y Protección Laboral de las Personas con Discapacidad en el Poder Judicial</t>
  </si>
  <si>
    <t>Política de Inclusión y Protección Laboral de las Personas con Discapacidad en el Poder Judicial</t>
  </si>
  <si>
    <t>se mantiene igual ya contemplado en matriz</t>
  </si>
  <si>
    <t>Que al finalizar el 2030,  se haya aprobado e implementado la política institucional integral sobre el tratamiento de los diferentes métodos alternos de resolución de conflictos asi como su plan de acción.</t>
  </si>
  <si>
    <t>Ellen Villegas</t>
  </si>
  <si>
    <t>Se completaron las casillas incompletas.</t>
  </si>
  <si>
    <t>Política Institucional para el acceso de la justicia de personas afrodescendientes
Políticas del derecho al acceso a la justicia para personas menores en condiciones de vulnerabilidad sometidos al proceso penal juvenil en Costa Rica
Política institucional para el acceso a la justicia de niños, niñas y adolescentes
Política institucional para el acceso a la justicia por parte de la población migrante y refugiada
Políticas para garantizar el adecuado acceso a la Justicia de la población Adulta Mayor</t>
  </si>
  <si>
    <t>Políticas Institucionales Vigentes</t>
  </si>
  <si>
    <t>Responsable estratégico</t>
  </si>
  <si>
    <t xml:space="preserve">Metas en PEI 2019-2024 </t>
  </si>
  <si>
    <t>Propuesta de meta en PEI 2025-2030</t>
  </si>
  <si>
    <t>OBSERVACIONES ESTEBAN</t>
  </si>
  <si>
    <t>OBSERVACIONES MELISSA</t>
  </si>
  <si>
    <t>Políticas Institucionales en proceso de construcción por medio de Proyectos</t>
  </si>
  <si>
    <t>Metas en PEI 2019-2024</t>
  </si>
  <si>
    <t>0707 - SECRETARIA TECNICA DE GENERO Y ACCESO A LA JUSTICIA</t>
  </si>
  <si>
    <t>Que al finalizar el 2030 se haya implementado el plan de acción de la Política contra el Hostigamiento Sexual</t>
  </si>
  <si>
    <t xml:space="preserve">La maneja Graciela, es una política en ejecución que no se hizo con metodología de Políticas,  la meta debe continuar </t>
  </si>
  <si>
    <t>VERDE MISMA META-</t>
  </si>
  <si>
    <t>0134 - DIRECCION GESTION HUMANA</t>
  </si>
  <si>
    <r>
      <t xml:space="preserve">Que al finalizar el 2030 se haya </t>
    </r>
    <r>
      <rPr>
        <sz val="10"/>
        <color rgb="FFFF0000"/>
        <rFont val="Calibri"/>
        <family val="2"/>
      </rPr>
      <t xml:space="preserve">aprobado e implementado </t>
    </r>
    <r>
      <rPr>
        <sz val="10"/>
        <color rgb="FF000000"/>
        <rFont val="Calibri"/>
        <family val="2"/>
      </rPr>
      <t>el plan de acción de la Política de Teletrabajo-</t>
    </r>
    <r>
      <rPr>
        <sz val="10"/>
        <color rgb="FFFF0000"/>
        <rFont val="Calibri"/>
        <family val="2"/>
      </rPr>
      <t xml:space="preserve"> ver notas</t>
    </r>
  </si>
  <si>
    <t>PERFECTO INCLUDO</t>
  </si>
  <si>
    <t>0002 - CONSEJO SUPERIOR</t>
  </si>
  <si>
    <t>Que al finalizar el 2024, se hayan conocido y aprobado estrategias, planes de trabajo, requerimientos de recursos humanos y presupuestarios, para la efectiva gestión institucional, en aras de mejorar la celeridad y la resolución oportuna de los procesos judiciales.</t>
  </si>
  <si>
    <t>Que al finalizar el 2030, se haya implementado el plan de acción para la Política de Simplificación y Celeridad de Trámites judiciales</t>
  </si>
  <si>
    <t>Es una política en ejecución, inició planes de acción a partir del 2023, utiliza la metodología de políticas,  la meta debe continuar.</t>
  </si>
  <si>
    <t>INCLUIDO</t>
  </si>
  <si>
    <t>0116 - DEPARTAMENTO DE PRENSA Y COMUNICACION ORGANIZACIONAL</t>
  </si>
  <si>
    <r>
      <t xml:space="preserve">Que al finalizar el 2030 se haya </t>
    </r>
    <r>
      <rPr>
        <sz val="10"/>
        <color rgb="FFFF0000"/>
        <rFont val="Calibri"/>
        <family val="2"/>
      </rPr>
      <t xml:space="preserve">aprobado e implementado </t>
    </r>
    <r>
      <rPr>
        <sz val="10"/>
        <color rgb="FF000000"/>
        <rFont val="Calibri"/>
        <family val="2"/>
      </rPr>
      <t>el plan de acción de la Política de Comunicación</t>
    </r>
    <r>
      <rPr>
        <sz val="10"/>
        <color rgb="FFFF0000"/>
        <rFont val="Calibri"/>
        <family val="2"/>
      </rPr>
      <t xml:space="preserve"> ver notas</t>
    </r>
  </si>
  <si>
    <t>0655 - COMISION NACIONAL PARA EL MEJORAMIENTO DE LA ADMINISTRACION DE JUSTICIA</t>
  </si>
  <si>
    <r>
      <t xml:space="preserve">Que al finalizar el 2030, se </t>
    </r>
    <r>
      <rPr>
        <sz val="10.5"/>
        <color rgb="FFFF0000"/>
        <rFont val="Calibri"/>
        <family val="2"/>
      </rPr>
      <t>hayan implementado las acciones definidas en el plan de acción de la Política de Participación Ciudadana.</t>
    </r>
  </si>
  <si>
    <t xml:space="preserve">Es un política en ejecución, no se hizo con metodología de políticas, la meta debe continuar. </t>
  </si>
  <si>
    <t>CONAMAJ</t>
  </si>
  <si>
    <t>1371 - COMISION DE GESTION AMBIENTAL INSTITUCIONAL</t>
  </si>
  <si>
    <r>
      <t xml:space="preserve">Que al finalizar el 2030 se haya </t>
    </r>
    <r>
      <rPr>
        <sz val="10"/>
        <color rgb="FFFF0000"/>
        <rFont val="Calibri"/>
        <family val="2"/>
      </rPr>
      <t xml:space="preserve">aprobado e implementado </t>
    </r>
    <r>
      <rPr>
        <sz val="10"/>
        <color rgb="FF000000"/>
        <rFont val="Calibri"/>
        <family val="2"/>
      </rPr>
      <t xml:space="preserve">el plan de acción de la Política de Ambiental </t>
    </r>
    <r>
      <rPr>
        <sz val="10"/>
        <color rgb="FFFF0000"/>
        <rFont val="Calibri"/>
        <family val="2"/>
      </rPr>
      <t>ver notas</t>
    </r>
  </si>
  <si>
    <r>
      <t xml:space="preserve">Que al finalizar el 2030, se </t>
    </r>
    <r>
      <rPr>
        <sz val="10.5"/>
        <color rgb="FFFF0000"/>
        <rFont val="Calibri"/>
        <family val="2"/>
      </rPr>
      <t>hayan implementado las acciones definidas en el plan de acción de la Política de Justicia Abierta.</t>
    </r>
  </si>
  <si>
    <t xml:space="preserve">Que al finalizar el 2024, se desarrollen estrategias que partan del análisis y la perspectiva de género para optimizar el servicio brindado a las personas en condición de vulnerabilidad. </t>
  </si>
  <si>
    <r>
      <t>Que al finalizar el 2030 se</t>
    </r>
    <r>
      <rPr>
        <sz val="10"/>
        <color rgb="FFFF0000"/>
        <rFont val="Calibri"/>
        <family val="2"/>
      </rPr>
      <t xml:space="preserve"> aprobado e implementado</t>
    </r>
    <r>
      <rPr>
        <sz val="10"/>
        <color rgb="FF000000"/>
        <rFont val="Calibri"/>
        <family val="2"/>
      </rPr>
      <t xml:space="preserve"> el plan de acción de la Actualización Política de Equiparación de Oportunidades y de Acceso a la Justicia para las Personas con Discapacidad</t>
    </r>
  </si>
  <si>
    <t>Es una política que está para iniciar el proceso de actualización, sin embargo, a la fecha no se tiene información al respecto, no existe un permiso asociado, la meta debe continuar dado que responde a una meta general de poblaciones vulnerables.</t>
  </si>
  <si>
    <t>INCLUIDO EN UNA MISMA META DE CONTINUIDAD DE POLITICAS</t>
  </si>
  <si>
    <t>Que al finalizar el 2024, se desarrollen estrategias que partan del análisis y la perspectiva de género para optimizar el servicio brindado a las personas en condición de vulnerabilidad.</t>
  </si>
  <si>
    <t>Que al finalizar el 2030 se haya implementado el plan de acción de la Política acceso a la Justicia del Adulto Mayor</t>
  </si>
  <si>
    <t>INCLUIDO EN UNA MISMA META</t>
  </si>
  <si>
    <r>
      <t xml:space="preserve">Que al finalizar el 2030 se haya </t>
    </r>
    <r>
      <rPr>
        <sz val="10"/>
        <color rgb="FFFF0000"/>
        <rFont val="Calibri"/>
        <family val="2"/>
      </rPr>
      <t>aprobado e implementado</t>
    </r>
    <r>
      <rPr>
        <sz val="10"/>
        <color rgb="FF000000"/>
        <rFont val="Calibri"/>
        <family val="2"/>
      </rPr>
      <t xml:space="preserve"> el plan de acción de la Política de Acceso a la Justicia de Pueblos Indígenas.</t>
    </r>
  </si>
  <si>
    <t>Es una política en construcción, se encuentra finalizando la etapa de diagnóstico, se construye con metodología de políticas, la meta debe continuar.</t>
  </si>
  <si>
    <r>
      <t xml:space="preserve">Política Institucional para el </t>
    </r>
    <r>
      <rPr>
        <b/>
        <sz val="11"/>
        <color rgb="FFFF0000"/>
        <rFont val="Conv_HelveticaNeueLTPro-Bd"/>
      </rPr>
      <t xml:space="preserve">acceso de la justicia </t>
    </r>
    <r>
      <rPr>
        <b/>
        <sz val="11"/>
        <color rgb="FF212529"/>
        <rFont val="Conv_HelveticaNeueLTPro-Bd"/>
      </rPr>
      <t>de personas afrodescendientes</t>
    </r>
  </si>
  <si>
    <t>Que al finalizar el 2030 se haya implementado el plan de acción de Política acceso Justicia personas afrodescendientes.</t>
  </si>
  <si>
    <t>0963 - CENTRO DE CONCILIACION DEL PODER JUDICIAL</t>
  </si>
  <si>
    <t>Que al finalizar el 2024, se haya diseñado, validado y aprobado una política institucional integral sobre el tratamiento de los diferentes métodos alternos de resolución de conflictos.</t>
  </si>
  <si>
    <r>
      <t xml:space="preserve">Que al finalizar el 2030 se haya </t>
    </r>
    <r>
      <rPr>
        <sz val="10"/>
        <color rgb="FFFF0000"/>
        <rFont val="Calibri"/>
        <family val="2"/>
      </rPr>
      <t>aprobado e implementado</t>
    </r>
    <r>
      <rPr>
        <sz val="10"/>
        <color rgb="FF000000"/>
        <rFont val="Calibri"/>
        <family val="2"/>
      </rPr>
      <t xml:space="preserve"> el plan de acción de la Política tratamiento de los diferentes métodos alternos de resolución de conflictos.</t>
    </r>
  </si>
  <si>
    <t xml:space="preserve">Es una política en construcción, se encuentra finalizando el plan de acción, se construye con metodología de políticas, la meta debe continuar con alguna modificación en la redacción. </t>
  </si>
  <si>
    <t>Que al finalizar el 2030 se haya implementado el plan de acción de la Política acceso Justicia Niñas y adolescentes.</t>
  </si>
  <si>
    <r>
      <t xml:space="preserve">Que al finalizar el año 2030 </t>
    </r>
    <r>
      <rPr>
        <sz val="10"/>
        <color rgb="FFFF0000"/>
        <rFont val="Calibri"/>
        <family val="2"/>
      </rPr>
      <t xml:space="preserve">se haya implementado en su totalidad  la </t>
    </r>
    <r>
      <rPr>
        <sz val="10"/>
        <color rgb="FF000000"/>
        <rFont val="Calibri"/>
        <family val="2"/>
      </rPr>
      <t>Política Integral de Bienestar y Salud Laboral para las personas trabajadoras del Poder Judicial.</t>
    </r>
  </si>
  <si>
    <t>Que al finalizar el 2024, se desarrollen estrategias que partan del análisis y la perspectiva de género para optimizar el servicio brindado a las personas en condición de vulnerabilidad</t>
  </si>
  <si>
    <t>Que al finalizar el 2030 se haya implementado el plan de acción de la Política Población migrante y refugiada</t>
  </si>
  <si>
    <r>
      <t xml:space="preserve">Que al finalizar el 2030 se haya </t>
    </r>
    <r>
      <rPr>
        <sz val="10"/>
        <color rgb="FFFF0000"/>
        <rFont val="Calibri"/>
        <family val="2"/>
      </rPr>
      <t>aprobado e implementado</t>
    </r>
    <r>
      <rPr>
        <sz val="10"/>
        <color rgb="FF000000"/>
        <rFont val="Calibri"/>
        <family val="2"/>
      </rPr>
      <t xml:space="preserve"> el plan de acción de la Política de Inclusión y Protección Laboral de las Personas con Discapacidad en el Poder Judicial</t>
    </r>
  </si>
  <si>
    <t xml:space="preserve">Es una política que hasta donde tengo entendido está en construcción, sin embargo, no se ha solicitado apoyo a la Dirección de Planificación por lo que se desconoce la etapa en la que están. </t>
  </si>
  <si>
    <t>ANALIZAR CON MIGUEL- OFICINA PROPONE ELIMINAR</t>
  </si>
  <si>
    <r>
      <t xml:space="preserve">Que al finalizar el 2030 se </t>
    </r>
    <r>
      <rPr>
        <sz val="11"/>
        <color rgb="FFFF0000"/>
        <rFont val="Calibri"/>
        <family val="2"/>
      </rPr>
      <t>haya implementado el plan de acción de la Política de Igualdad de Género del Poder Judicial, con el fin de incorporarlo en los servicios judiciales.</t>
    </r>
  </si>
  <si>
    <t>Política Axiológica del</t>
  </si>
  <si>
    <t>0981 - SECRETARIA TECNICA DE ETICA Y VALORES</t>
  </si>
  <si>
    <t xml:space="preserve">Que al finalizar el 2024, se haya implementado el plan definido de la política axiológica. </t>
  </si>
  <si>
    <r>
      <t xml:space="preserve">Que al finalizar el 2030, se haya </t>
    </r>
    <r>
      <rPr>
        <sz val="10"/>
        <color rgb="FFFF0000"/>
        <rFont val="Calibri"/>
        <family val="2"/>
      </rPr>
      <t>ACTUALIZADO?</t>
    </r>
    <r>
      <rPr>
        <sz val="10"/>
        <color rgb="FF000000"/>
        <rFont val="Calibri"/>
        <family val="2"/>
      </rPr>
      <t xml:space="preserve"> el plan definido de la política axiológica. </t>
    </r>
  </si>
  <si>
    <t xml:space="preserve">Es una política en ejecución, no se hizo con metodología de políticas, la meta debe continuar. Esta política finaliza en el 2026 y se está trabajando en la actualización. </t>
  </si>
  <si>
    <t>Poder Judicial</t>
  </si>
  <si>
    <t>1377 - OFICINA RECTORA DE JUSTICIA RESTAURATIVA</t>
  </si>
  <si>
    <r>
      <t>Que al finalizar el 2030, se haya implementado a nivel nacional la Justicia Restaurativa de conformidad con la ley.</t>
    </r>
    <r>
      <rPr>
        <sz val="10"/>
        <color rgb="FFFF0000"/>
        <rFont val="Calibri"/>
        <family val="2"/>
      </rPr>
      <t xml:space="preserve"> Valorar- ver notas-</t>
    </r>
  </si>
  <si>
    <t>Es una política en ejecución, utiliza la metodología de políticas,  la meta debe continuar.</t>
  </si>
  <si>
    <r>
      <t xml:space="preserve">Termina dado que esta en proceso de actualización bajo la siguiente Política: </t>
    </r>
    <r>
      <rPr>
        <b/>
        <sz val="10"/>
        <rFont val="Conv_HelveticaNeueLTPro-Bd"/>
      </rPr>
      <t>Política de Equiparación de Oportunidades y de Acceso a la Justicia para las Personas con Discapacidad y su Plan de Acción</t>
    </r>
  </si>
  <si>
    <t xml:space="preserve">Es una Política en ejecución, no utiliza metodología de políticas, la política se encuentra en proceso de actualización sin embargo, la meta debe continuar dado que es la misma de poblaciones vulnerables. </t>
  </si>
  <si>
    <t xml:space="preserve">Que al finalizar el 2030 se haya implementado el plan de acción de la Política de Vulnerabilidad Penal Juvenil CR </t>
  </si>
  <si>
    <t xml:space="preserve">Es una política en ejecución, no se hizo con metodología de políticas, la meta debe continuar. </t>
  </si>
  <si>
    <t>1846 - OFICINA DE CUMPLIMIENTO</t>
  </si>
  <si>
    <t>Que al finalizar el 2024, se hayan implementado el proyecto de reducción de las brechas de riesgo en torno a la prevención y control de la corrupción, el fraude y las faltas a la ética y probidad, según lo definido por la Nacional Center of State Courts (NCSC)</t>
  </si>
  <si>
    <r>
      <t xml:space="preserve">Que al finalizar el 2030 se haya </t>
    </r>
    <r>
      <rPr>
        <sz val="10"/>
        <color rgb="FFFF0000"/>
        <rFont val="Calibri"/>
        <family val="2"/>
      </rPr>
      <t xml:space="preserve">implementado el plan de acción </t>
    </r>
    <r>
      <rPr>
        <sz val="10"/>
        <color rgb="FF000000"/>
        <rFont val="Calibri"/>
        <family val="2"/>
      </rPr>
      <t>de la Política de Integridad y Anticorrupción del Poder Judicial de Costa Rica</t>
    </r>
  </si>
  <si>
    <t>Es una política en ejecución, utiliza la metodología de políticas,  inicia plan de acción en el 2023, la meta debe continuar.</t>
  </si>
  <si>
    <t>LA OFICINA PROPONE ELIMINAR LA META, PERO COMO SE IMPLEMENTARIA EL PLAN DE ACCION DE LA POLITICA??</t>
  </si>
  <si>
    <t>Que al finalizar el 2026 se complete el desarrollo de sistema de Cuadro de Mando Integral, que integre la visualización de variables clave para el seguimiento del desempeño institucional en áreas estratégicas y operativas que repercuten en la optimización de la toma de decisiones para optimizar la eficiencia, desempeño y percepción de la función del Poder Judicial.</t>
  </si>
  <si>
    <t>ESTADO DE LA META (MODIFICAR- MANTENER- ELIMINAR- NUEVA)</t>
  </si>
  <si>
    <t>ORIGEN- SESIONES DE TRABAJO-</t>
  </si>
  <si>
    <t>Fecha sesión de trabajo</t>
  </si>
  <si>
    <t>Facilitador</t>
  </si>
  <si>
    <t>TEMA ESTRATÉGICO-PEI ACTUAL</t>
  </si>
  <si>
    <t>OBJETIVO ESTRATÉGICO-PEI ACTUAL</t>
  </si>
  <si>
    <t>CATEGORÍA DE ACCIÓN ESTRATÉGICA-PEI ACTUAL</t>
  </si>
  <si>
    <t>OBJETIVO DE LA ACCIÓN ESTRATÉGICA-PEI ACTUAL</t>
  </si>
  <si>
    <t>ACCIÓN ESTRATÉGICA-PEI ACTUAL</t>
  </si>
  <si>
    <t>META ESTRATEGICA ACTUAL</t>
  </si>
  <si>
    <t>META ESTRATEGICA PROPUESTA POR EL CENTRO</t>
  </si>
  <si>
    <t>ACTIVIDADES ESTRATEGICAS PROPUESTAS</t>
  </si>
  <si>
    <t>JUSTIFICACIÓN OFICINA (si mantiene, modifica o elimina debe aportarla)</t>
  </si>
  <si>
    <t>CRITERIO TÉCNICO PLANI- SE ACOGE O NO LA JUSTIFICACIÓN?</t>
  </si>
  <si>
    <t>INDICADOR NUEVO</t>
  </si>
  <si>
    <t>LINEA BASE PROPUESTA</t>
  </si>
  <si>
    <t>VALOR FINAL ESPERADO PROPUESTO</t>
  </si>
  <si>
    <t>RESPONSABLE ESTRATEGICO PROPUESTO</t>
  </si>
  <si>
    <t>FUENTE DE DATOS PROPUESTO</t>
  </si>
  <si>
    <t>OFICINAS DE COORDINACIONES DE META PROPUESTA</t>
  </si>
  <si>
    <t>Centro de Apoyo</t>
  </si>
  <si>
    <t>Silvia</t>
  </si>
  <si>
    <t>Resolución oportuna de conflictos</t>
  </si>
  <si>
    <t>Celeridad Judicial</t>
  </si>
  <si>
    <t>Eliminar</t>
  </si>
  <si>
    <t>Según minuta enviada por Silvia Venegas se indica:•	Se revisa la meta “Que al finalizar el 2024, se haya elaborado al menos seis informes cuantitativos sobre la cantidad de nulidades por materia producto de la aplicación de los medios de impugnación, dictadas en los tribunales superiores que conocen las apelaciones y las salas de casación.” Doña Maricruz indica que no se debería considerar, porque se hace un monitorio del reporte, no tiene valor agregado.</t>
  </si>
  <si>
    <t>SI</t>
  </si>
  <si>
    <t>1.1.1-Prescripción de casos. -(1350) (*)
1.1.2-Mora Judicial. -(1350)
1.1.3- Faltante de salas de juicio -(1350)
1.1.4-Atender carga de trabajo sin considerar prioridad que establecen los datos estadísticos -(1200)</t>
  </si>
  <si>
    <t>Optimización e Innovación de los Servicios Judiciales</t>
  </si>
  <si>
    <t>DESARROLLO Y OPTIMIZACIÓN DE SERVICIOS Y PROCESOS JUDICIALES:</t>
  </si>
  <si>
    <t>Según minuta enviada por Silvia Venegas se indica: Se revisa la meta “Que al finalizar el 2024, se haya desarrollado y aprobado el reglamento que rija las funciones y competencias del Centro de Apoyo, Coordinación y Mejoramiento de la Función Jurisdiccional.” Doña Maricruz indica que se había solicitado quitar y Corte Plena lo había aprobado.</t>
  </si>
  <si>
    <t>3.1.1-Extravío de expedientes, legajos, documentos o escritos. -(1350)</t>
  </si>
  <si>
    <t>VALORAR CREAR</t>
  </si>
  <si>
    <t>NUEVO</t>
  </si>
  <si>
    <t xml:space="preserve">Que al finalizar el 2030, se hayan realizado acercamientos a los juzgados mixtos para determinar oportundidades de mejora en especial a los despachos mas alejados a los circuitos centrales. </t>
  </si>
  <si>
    <t>Según minuta enviada por Silvia Venegas se indica:  Planificación y el centro se sienten para ver cómo se va a manejar las metas y los responsables. Valorar esta nueva idea</t>
  </si>
  <si>
    <t>Centro de Apoyo/ Gestorias</t>
  </si>
  <si>
    <t>NO TIENE</t>
  </si>
  <si>
    <t>MANTENER y MODIFICAR</t>
  </si>
  <si>
    <t>OPTIMIZACIÓN E INNOVACIÓN DE LOS SERVICIOS JUDICIALES</t>
  </si>
  <si>
    <t>LEYES Y REFORMAS</t>
  </si>
  <si>
    <t>Según minuta enviada por Silvia Venegas se indica: •	Don Rodrigo indica que para esa meta si fuese recomendado agregarle “verificando que no exista discrepancia o incida negativamente en el funcionamiento o independencia del Poder Judicial”</t>
  </si>
  <si>
    <t>Que al finalizar el 2024, se haya gestionado los procesos constitucionales, procedimientos administrativos, disciplinarios, de responsabilidad civil y sancionatorios de contratación administrativa, competencia de la Dirección Jurídica</t>
  </si>
  <si>
    <t>Según minuta enviada por Silvia Venegas se indica:•	Se continua con la segunda meta: “Que al finalizar el 2024, se haya gestionado los procesos constitucionales, procedimientos administrativos, disciplinarios, de responsabilidad civil y sancionatorios de contratación administrativa, competencia de la Dirección Jurídica.” Se debe mantener;  pero modificándola a lo siguiente: “Que al finalizar el 2030 , se hayan gestionado los procesos constitucionales, procedimientos administrativos disciplinarios, de responsabilidad civil y de contratación administrativa, competencia de la Dirección Jurídica.”</t>
  </si>
  <si>
    <t>Según minuta enviada por Silvia Venegas se indica: •	Se inicia con el periodo de iniciativas, donde doña Argili y el señor Alberto exponen que actualmente no se visualiza las asesorías que realiza la Dirección no solamente a los órganos administrativos; sino también al OIJ, Fiscalia, Defensa, la cual se ha incrementado; por lo cual surge la siguiente idea: “Brindar la asesoría legal requerida por los órganos tomadores de decisiones del Poder Judicial y los jerarcas de los órganos auxiliares de administración de justicia, aplicando la normativa del Poder Judicial y las políticas y valores institucionales.”</t>
  </si>
  <si>
    <t>Esteban</t>
  </si>
  <si>
    <t xml:space="preserve"> PARTICIPACIÓN CIUDADANA</t>
  </si>
  <si>
    <t>Año 2025	1. Mapeo de espacios de participación ciudadana. 2.  Fortalecimiento de capacidades institucionales para la participación ciudadana y metodologías participativas. 
Año 2026	1. Promoción de la apertura de espacios de participación formalizados. 2. Promoción de acciones de incidencia ciudadana. 
Año 2027	1. Desarrollo y participación de actividades de reflexión, discusión y análisis sobre la participación ciudadana a lo interno y externo del Poder Judicial. 2. Fortalecimiento de los vínculos comunitarios.
Año 2028	1. Actualización de espacios de participación ciudadana 2. Fortalecimiento de capacidades institucionales para la participación ciudadana y metodologías participativas. 
Año 2029	1. Promoción de la apertura de espacios de participación formalizados. 2. Promoción de acciones de incidencia ciudadana. 
Año 2030	1. Identificación de los espacios de participación ciudadana promovidos por las diferentes instancias judiciales. 2. Fortalecimiento de capacidades institucionales para la participación ciudadana y metodologías participativas.</t>
  </si>
  <si>
    <t>Sugerimos que se mantenga en el Tema Estratégico Confianza y Probidad en la Justicia, vinculado a la Política de Justicia Abierta.</t>
  </si>
  <si>
    <t>no se aporta- Promover al acercamiento a las comunidades para explicar los servicios judiciales con el fin de recuperar la credibilidad institucional</t>
  </si>
  <si>
    <t>Que al finalizar el 2030, se hayan ampliado el derecho de acceso a la justicia sin discriminación a las poblaciones migrantes, refugiadas, solicitantes de refugio y apátridas.</t>
  </si>
  <si>
    <t>Brindar capacitación para los facilitadores judiciales</t>
  </si>
  <si>
    <t>Se modifica. Sugerimos la siguiente redacción para la meta estratégica: Que al finalizar el 2030, se hayan ampliado el derecho de acceso a la justicia sin discriminación a las poblaciones migrantes, refugiadas, solicitantes de refugio y apátridas. La implementación de la Política de Acceso a la Justicia para Población Migrante y Refugiada del Poder Judicial corresponde al tema de vulnerabilidades. Desde la aprobación de esta política, Conamaj ha asumido el rol de secretaría técnica, al coordinar con la Comisión de Acceso a la Justicia del Poder Judicial y las otras instancias. Se realiza este señalamiento para que se valore su alineamiento bajo el tema correspondiente.</t>
  </si>
  <si>
    <t>COLABORACIÓN INTERNA Y EXTERNA</t>
  </si>
  <si>
    <t>Que al finalizar el 2024, se hayan implementado las acciones definidas correspondientes al principio de Colaboración de la Política de Justicia Abierta.</t>
  </si>
  <si>
    <t>No aporta</t>
  </si>
  <si>
    <t>Se modifica. Sugerimos la siguiente redacción en la meta estratégica: Que al finalizar el 2030, se hayan implementado las acciones correspondientes a los principios de Transparencia y Colaboración de la Política de Justicia Abierta. Esta modificación se plantea en congruencia con los principios de la Política de Justicia Abierta, al incluir el principio de Transparencia que no estaba visibilizado.  Incluir dentro de los PAO la apertua de espacios de participación y charlas para invitar a ciudadanía responsable, en cada circuito judicial, a formar parte de construcción de políticas, propuestas de mejora de servicios judiciales - buenas prácticas, etc., para esto coordinar con los gobiernos locales y centros educativos para facilitar los espacios.</t>
  </si>
  <si>
    <t>Servicios Tecnológicos:</t>
  </si>
  <si>
    <t>Se elimina porque ya se cumplió mayoritariamente, quedando las acciones de implementación para ejecutarse en 2025. La generación de alianzas y convenios es parte del cumplimiento del principio de colaboración de la Política de Justicia Abierta. Para el caso puntual de comunidades indígenas, esta acción recae bajo la responsabilidad de la Subcomisión que vela por esta población.</t>
  </si>
  <si>
    <t>GESTIÓN DEL PERSONAL</t>
  </si>
  <si>
    <t>Capacitación</t>
  </si>
  <si>
    <t>Que al finalizar el 2024, se haya cumplido la estrategia de capacitación diseñada para el Organismo de Investigación Judicial</t>
  </si>
  <si>
    <t>NA</t>
  </si>
  <si>
    <t>Minuta: 949-PLA-PE-MNTA-2024  3.	Se acuerda eliminar a la Escuela Judicial como responsable estratégico de las siguientes metas estratégicas, dado que corresponden a la Unidad de Capacitación del OIJ, la cual, pasó a formar parte funcional de la Dirección General del Organismo de Investigación Judicial.</t>
  </si>
  <si>
    <t>Que al finalizar el 2024 se haya incorporado de manera integral los valores y ejes transversales institucionales, en al menos 10 actividades de capacitación de la Unidad de Capacitación del Organismo de Investigación Judicial.</t>
  </si>
  <si>
    <t>Que al finalizar el 2024, se hayan diseñado e implementado, al menos 5 actividades de capacitación anuales por parte de la Unidad de Capacitación del Organismo de Investigación Judicial, acorde a los perfiles competenciales de la población meta que se desea capacitar, con el fin de alcanzar el desempeño deseado en la función</t>
  </si>
  <si>
    <t>Que al finalizar el 2024, se hayan atendido de manera integral en los distintos ámbitos judiciales, aquellas actividades de capacitación que respondan a los temas de interés institucionales, que hayan sido identificados por las entidades superiores de la institución.</t>
  </si>
  <si>
    <t>Que al finalizar el 2030, se hayan atendido de manera integral en los distintos ámbitos judiciales, aquellas actividades de capacitación que respondan a temas de interés institucional, que hayan sido identificados por las entidades superiores de la institución.</t>
  </si>
  <si>
    <t>Construcción del Plan Anual de Capacitación a partir de las necesidades institucionales.            -Ejecución del Plan de capacitación.</t>
  </si>
  <si>
    <t>Minuta: 949-PLA-PE-MNTA-2024  No aporta</t>
  </si>
  <si>
    <t>4.1.1-Deserción del talento humano (1350)
4.1.2-Sobrecarga de trabajo por puesto. (1350)
4.1.3-Deterioro de la salud física y mental del personal. (1350)
4.1.4-Puestos vacantes sin nombramiento. (1350)</t>
  </si>
  <si>
    <t>MANTENER IGUAL</t>
  </si>
  <si>
    <t>Que al finalizar el 2024, se haya cumplido la estrategia de capacitación diseñada para el ámbito jurisdiccional</t>
  </si>
  <si>
    <t>Desarrollo de los diseños curriculares.                                             -Ejecución del Plan de Capacitación.</t>
  </si>
  <si>
    <t>Que al finalizar el 2024 se haya incorporado de manera integral los valores y ejes transversales institucionales, en al menos 10 actividades de capacitación de la Escuela Judicial.</t>
  </si>
  <si>
    <t>Que al finalizar el 2030 se haya incorporado de manera integral los valores y ejes transversales institucionales, en al menos 10 actividades de capacitación de la Escuela Judicial.</t>
  </si>
  <si>
    <t>Que en los diseños curriculares de las acciones formativas de aprovechamiento se incorpore de manera transversales los valores y ejes institucionales.</t>
  </si>
  <si>
    <t>Identificación de necesidades de capacitación. -Incorporación de las necesidades de capacitación al Plan de Capacitación. -Ejecución de las necesidades de capacitación al Plan de Capacitación.</t>
  </si>
  <si>
    <t>Minuta: 949-PLA-PE-MNTA-2024  Se modifica por aspectos de forma.</t>
  </si>
  <si>
    <t xml:space="preserve">Minuta: 949-PLA-PE-MNTA-2024  Se elimina porque ya se cumplio con el diseño e incorporación de la curricula de la Escuela Judicial. </t>
  </si>
  <si>
    <t>Que al finalizar el 2024, se hayan diseñado e implementado, al menos  5 actividades de capacitación anuales por parte de la Escuela Judicial, acorde a  los perfiles competenciales de la población meta que se desea capacitar, con el fin de alcanzar  el desempeño deseado en la función.</t>
  </si>
  <si>
    <t>Que el diseño curricular de las actividades contemple el perfil competencial. -Ejecución de las actividades.</t>
  </si>
  <si>
    <t>Que al finalizar el 2024, la Escuela Judicial y Unidades de Capacitación hayan implementado la estrategia integral de procesos de capacitación innovadores, accesibles y oportunos.</t>
  </si>
  <si>
    <t>Diseños curriculares que incorporen productos o estrategias innovadoras, accesibles y oportunos. -Producción o creación de recursos innovadores, accesibles y oportunos.</t>
  </si>
  <si>
    <t>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t>
  </si>
  <si>
    <t>Que al finalizar el 2030, se haya desarrollado en el sistema que  identifica las necesidades, organización y el seguimiento de la gestión de capacitación del personal del Poder Judicial  (SIGECAP) , el seguimiento y cumplimiento de la becas otorgadas por la institución y la gestión administrativa de las distintas instancias de capacitación del Poder Judicial.</t>
  </si>
  <si>
    <t>.-Calendario trabajo. -Construcción de historias de usuario.- desarrollo de historias de usuario. -Implementación.</t>
  </si>
  <si>
    <t xml:space="preserve">Desarrollo de instrumentos Aplicación de instrumentos              Informe  </t>
  </si>
  <si>
    <t>Planeamiento del Producto a desarrollar. -Desarrollo del Producto. -Publicación del Producto desarrollado.</t>
  </si>
  <si>
    <t>Que al finalizar el 2030, se hayan desarrollado programas de  acciones de cooperación con universidades que imparten la carrera de Derecho y otras carreras de interés, para el desarrollo de enfoques o especialidades acordes con las competencias requeridas por el Poder Judicial.</t>
  </si>
  <si>
    <t>Ejecutar actividades de capacitación dirigidas a Universidades que imparten la carrera de derecho y otras carreras de interés, para el desarrollo de enfoques o especialidades acorde con las competencias requeridas por el Poder Judicial.</t>
  </si>
  <si>
    <t>Que al finalizar el 2030, se hay divulgado y gestionado los planes de acción definidos para dar cumplimiento a lo establecido en la Política de Gestión de la calidad de la Justicia (GICA-Justicia)</t>
  </si>
  <si>
    <t>Según minuta enviada por Silvia Venegas se indica como ideas adicionales:  Se debe actualizar la metodología en los próximos 3 años y también que se debe actualizar las normas de calidad en los ámbitos o hacer una norma integral.</t>
  </si>
  <si>
    <t>Miguel</t>
  </si>
  <si>
    <t>COMUNICACIÓN Y PROYECCIÓN INSTITUCIONAL</t>
  </si>
  <si>
    <t>Que al finalizar el 2024, se haya implementado una estrategia de comunicación y proyección institucional proactiva que fortalezca la democracia, institucionalidad y percepción de las personas usuarias.</t>
  </si>
  <si>
    <t>Minuta: xx-PLA-PE-MNTA-2024  No aporta Aumentar la campaña de denuncias de actos de corrupción y que se garantice el anonimato para que las personas no se inhiban en las denuncias, tanto para las personas servidoras judiciales como para las personas usuarias</t>
  </si>
  <si>
    <t>Que al finalizar el 2024, se haya aprobado la Política de Comunicación Integral.</t>
  </si>
  <si>
    <t>Que al finalizar el 2030, se haya aprobado e implementado la Política de Comunicación Integral.</t>
  </si>
  <si>
    <t>Minuta: xx-PLA-PE-MNTA-2024  No aporta indica propuestas de talleres: Exponer a la ciudadanía las razones de los criterios judiciales que se implementan en las sentencias. Difundir y revisar constantemente la Política de Anticorrupción y el Reglamento de Conflictos de Interés</t>
  </si>
  <si>
    <t>Dennis- Silvia</t>
  </si>
  <si>
    <t xml:space="preserve">No hay </t>
  </si>
  <si>
    <t>Que al finalizar el 2030  se haya ejecutado los planes formulados para la implementación del empleo público, y así asegurar una administración eficiente y eficaz.</t>
  </si>
  <si>
    <t>1) Formular los planes para la implementación del empleo público 2) Realizar las previsiones de cambio estructurales y organizaciones en los puestos de trabajo, y las medidas de promoción internas. 3) Brindar análisis de las disponibilidades y necesidades del personal, asi como la incorporación de nuevo talento a traves de la oferta de empleo publico 4) Ejecutar los planes para la implementación del empleo público. 5) Dar seguimiento a los planes para la implementación del empleo público.</t>
  </si>
  <si>
    <t>PAO</t>
  </si>
  <si>
    <t xml:space="preserve">Capacitación </t>
  </si>
  <si>
    <t>1) Identificar las necesidades de capacitación en la población judicial 2) Planificar las estrategias de capacitación y formación para la población judicial 3) Ejecución de las estrategicas de capacitación y formación para la población judicial 4) Dar seguimiento a las estrategicas de capacitación y formación para la población judicial</t>
  </si>
  <si>
    <t>Que al finalizar el 2030  se desarrolle e implemente el modelo de carrera escalonada dirigido al personal de los diferentes ámbitos, con la finalidad de garantizar una adecuada gestión de la carrera.</t>
  </si>
  <si>
    <t>1) Identificar los elementos requeridos para el modelo de carrera esclonada. 2) Construir el modelo de carrera escolanado 3) Aprobación del modelo de carrera escalonado 4) Elaborar un plan de trabajo para la implementación del modelo de carrera escalonado 5) Ejecutar el plan de trabajo para la implementación del modelo de carrera escalonado 6) Evaluar y ajustar el plan de trabajo para la implementación del modelo de carrera escalonada dirigido al personal de los diferentes ámbitos.</t>
  </si>
  <si>
    <t>% de avance en la elaboración e implementación del modelo de carrera judicial escalonada en los diferentes ambitos.</t>
  </si>
  <si>
    <t>Para lo expuesto en las columnas "Tema estratégico" " Acción estratégica" y "Meta estratégica continua en el nuevo PEI" a partir del análisis realizado se construye una nueva meta considerando las disposiciones establecidas en la Ley Marco de Empleo Público y las necesidades institucionales actuales, bajo la acción estratégica Empleo Público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</si>
  <si>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Revisar porque según el PEI anterior lo iban a atender por proyecto; sin embargo nunca se realizó.</t>
  </si>
  <si>
    <t>Que al finalizar el 2030  se haya desarrollado, implementado y evaluado  un programa de capacitación y sensibilización del personal judicial enfocado en la evaluación de desempeño basado en competencias, con la finalidad de  fomentar la cultura de la gestión del desempeño y permitir el desarrollo del personal judicial y el máximo aprovechamiento de sus aportes en la mejora institucional.</t>
  </si>
  <si>
    <t>1) Identificar los elementos que debe contener el programa de capacitación 2) Desarrollar el programa de capacitación y sensibilización del personal judicial enfocado en la evaluación de desempeño basado en competencia. 3) Aprobación del programa de capacitación y sensibilización del personal judicial enfocado en la evaluación de desempeño basado en competencia 4) Elaborar un plan de trabajo para la implementación del programa de capacitación y sensibilización del personal judicial enfocado en la evaluación de desempeño basado en competencia 5) Implemenetar el plan de trabajo del programa de capacitación y sensibilización del personal judicial enfocado en la evaluación de desempeño basado en competencia 6) Dar seguimiento y evaluar el programa de capacitación y sensibilización del personal judicial enfocado en la evaluación de desempeño basado en competencia. 7) Proponer las mejoras requeridas en el programa de capacitación y sensibilización del personal judicial enfocado en la evaluación de desempeño basado en competencia</t>
  </si>
  <si>
    <t>% de avance en el desarrollo, implementación y evaluación  del programa de capacitación y sensibilización del personal judicial enfocado en una cultura de  la evaluación de desempeño basado en competencias</t>
  </si>
  <si>
    <t>Evaluación de desempeño</t>
  </si>
  <si>
    <t xml:space="preserve">1) Definir el plan de integración de los módulos relacionados con el módulo SIGA-GD. 2)Implementar el plan de integración de los módulos relacionados con el modulo SIGA-GD. 3) Evaluar los resultados del plan de integración de los módulos relacionados con el modulo SIGA-GD.. </t>
  </si>
  <si>
    <t>Para lo expuesto en las columnas "Tema estratégico" " Acción estratégica" y "Meta estratégica continua en el nuevo PEI" a partir del análisis realizado se construye una nueva meta considerando las disposiciones establecidas en la Ley Marco de Empleo Público y las necesidades institucionales actuales, bajo la acción estratégica Empleo Público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</si>
  <si>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DGH/ DTIC</t>
  </si>
  <si>
    <t>Que al finalizar el 2024, se hayan actualizado los perfiles competenciales por ámbito.</t>
  </si>
  <si>
    <t>Que al finalizar el 2030 se  hayan desarrollado e implementado un modelos de reclutamiento y selección de personal adaptados a las exigencias y necesidades del Poder Judicial, conforme a los requerimientos de la Ley de Empleo Publico, con el fin de fortalecer la busqueda y atracción de personal idoneo bajo parametros de integridad y anticorrupción.</t>
  </si>
  <si>
    <t>1) Desarrollo de un modelo de reclutamiento y selección conforme a los requerimientos de la LMEP  y las exigencias y necesidades del Poder Judicial 2) Actualizar los perfiles competenciales de los puestos de trabajo según los requerimientos de la LMEP y las exigencias y necesidades del Poder Judicial. 3) Implementar los modelo de reclutamiento y selección conforme a los requerimientos de la LMEP y las exigencias y necesidades del Poder Judicial 4) Seguimiento  del modelo de reclutamiento y selección conforme a los requerimientos de la LMEP y las exigencias y necesidades del Poder Judicial 5) Actualización del modelo  de reclutamiento y selección, y de los perfiles competenciales de los puestos de trabajo en los casos que corresponda.</t>
  </si>
  <si>
    <t>Bienestar y Salud</t>
  </si>
  <si>
    <t>Que al finalizar el 2030 se  haya diseñeado e implementado una plan integral de retención del personal Judicial, con el fin de proporcionar a la institución herramientas efectivas para conservar personal de idoneo.</t>
  </si>
  <si>
    <t>Que al finalizar el 2030 se desarrolle e implemente un plan de fortalecimiento al proceso de la carrera judicial, que contemple las relaciones de la Dirección de Gestión Humana con el Consejo de la Judicatura y el Centro de Apoyo Coordinación y Mejoramiento de la Función Jurisdiccional; con el fin de mejorar el proceso de la carrera Judicial.</t>
  </si>
  <si>
    <t>1) Identificar las diferentes áreas que tienen participación y responsabilidad en el reclutamiento, selección y administración del personal del ambito de la Judicatura. 2) Realizar un diagnóstico que permita establecer la situación actual y mejoras en las relaciones entre las instancias involucradas  3)Definir las acciones para el desarrollo del plan, asi como su comunicación, aprobación. 4) Implementar el plan de fortalecimiento al proceso de la carrera judicial. 5) Seguimiento y evaluación del plan de fortalecimiento al proceso de la carrera judicial.</t>
  </si>
  <si>
    <t xml:space="preserve">Qué al finalizar el 2030 se hayan desarrollado, aprobado y ejecutado un plan de acción que guie la gestión humana en el Poder Judicial con una enfoque integral, incluyente e innovadora, a fin de contribuir con el cumplimiento de la estrategia y objetivos institucionales. </t>
  </si>
  <si>
    <t>1) Desarrollar un plan de acción que guie la gestión humana, con enfoque innovador, incluyente. 2) Aprobación de un plan de acción que guie la gestión humana, con enfoque innovador, incluyente  3) Ejecutar el plan de acción que guie la gestión humana, con enfoque innovador, incluyente.</t>
  </si>
  <si>
    <t>1) Ejecutar los planes, programas y lineamientos para la implementación de la Política Integral de Bienestar y Salud, en cada uno de los siguientes temas: Promoción de buenas prácticas en la generación de entornos seguros y saludables; Prevención de riesgos laborales; Autocuidado de la salud y bienestar integral durante la vida laboral de la población judicial. 2) Dar seguimiento a los planes, programas y lineamientos para la implementación de la Política Integral de Bienestar y Salud. 3) Realizar las mejoras que se requieran en los planes, programas y lineamientos para la implementación de la Política Integral de Bienestar y Salud</t>
  </si>
  <si>
    <t>% de avance en la implementación de los planes, programas y lineamientos para la implementación de la Política Integral de Bienestar y Salud</t>
  </si>
  <si>
    <t>1) Conclusión de la politica de teletrabajo. 2) Desarriollo de planes de acción para implementar politica de teletrabajo 3) Aprobación de la politica de teletrabjo. 4) Implementación de los planes de acción de la politica de teletrabjo. 5)Seguimiento y Evaluación de la politica de teletrabajo.</t>
  </si>
  <si>
    <t>La meta actual es la que se encuentra vinculado el proyecto de la politica</t>
  </si>
  <si>
    <t xml:space="preserve">Transformación digital </t>
  </si>
  <si>
    <t>1)Identificar servicios y/o procesos relacionados con la gestión del personal judicial que sean susceptibles de automatización y autogestión, considerando la brecha de desarrollo digital entre las áreas de la Dirección de Gestión Humana 2)Definir una estrategia que permita disminuir la brecha de desarrollo digital entre las áreas de la Dirección de Gestión Humana 3) Desarrollar un plan que incorpore  herramientas o mejoras tecnológicas que permitan automatización y autogestión, considerando la brecha de desarrollo digital entre las áreas de la Dirección de Gestión Humana  4)Aprobar y ejecutar un plan que incorpore  herramientas o mejoras tecnológicas que permitan automatización y autogestión, considerando la brecha de desarrollo digital entre las áreas de la Dirección de Gestión Humana 5)  Ejecutar un plan que incorpore  herramientas o mejoras tecnológicas que permitan automatización y autogestión, considerando la brecha de desarrollo digital entre las áreas de la Dirección de Gestión Humana 6) Comunicar y Capacitar  a las personas usuarias las posibles mejoras para asegurar una transición efectiva</t>
  </si>
  <si>
    <t xml:space="preserve"> RECLUTAMIENTO Y SELECCIÓN</t>
  </si>
  <si>
    <t xml:space="preserve">1) Elaborar una propuesta de reforma a la normativa relacionada al reclutamiento y selección de personal en el Poder Judicial.  2)Presentar al órgano aprobador la  propuesta de reforma a la normativa relacionada al reclutamiento y selección de personal en el Poder Judicial. 3)Implementar las recomendaciones emitidas por el órgano aprobador sobre la reforma a la normativa relacionada al reclutamiento y selección de personal en el Poder Judicial. </t>
  </si>
  <si>
    <t>Para lo expuesto en las columnas "Tema estratégico" " Acción estratégica" y "Meta estratégica continua en el nuevo PEI" a partir del análisis realizado se construye una nueva meta  considerando las disposiciones establecidas en la Ley Marco de Empleo Público y las necesidades institucionales actuales, bajo la acción estratégica Empleo Público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</si>
  <si>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Se puede eliminar porque ya se cumplio por medio del proyecto 0134-DGH-P14 (Actualización de la Política sobre Empleabilidad en el Poder Judicial/En ejecución/ termina 2025)</t>
  </si>
  <si>
    <t xml:space="preserve">1) Diseñar la estrategia de estandarización de herramientas y procedimientos de reclutamiento y selección.  2) Implementar la estrategia definida. 3)Evaluar los resultados obtenidos de la estrategia implementada. </t>
  </si>
  <si>
    <t>Esta meta se atiende mediante el proyecto Estandarización del proceso de reclutamiento y selección, sin embargo, no fue un sistema lo que se realizó.</t>
  </si>
  <si>
    <t xml:space="preserve"> Que al finalizar el 2024, se presente una propuesta de estructura para el Subproceso de Reclutamiento y Selección al órgano aprobador.</t>
  </si>
  <si>
    <t>Se elimina según matriz enviado por GH.</t>
  </si>
  <si>
    <t xml:space="preserve"> BIENESTAR Y SALUD</t>
  </si>
  <si>
    <r>
      <t>Para lo expuesto en las columnas "Tema estratégico" " Acción estratégica" y "Meta estratégica continua en el nuevo PEI" a partir del análisis realizado se tiene que esta meta ya fue atendida, por lo que 
se construye una nueva meta  considerando la reciente aprobación de la "Política Integral de Bienestar y Salud" y  las necesidades institucionales actuales, bajo la acción estratégica</t>
    </r>
    <r>
      <rPr>
        <b/>
        <sz val="10"/>
        <rFont val="Book Antiqua"/>
        <family val="1"/>
      </rPr>
      <t xml:space="preserve"> Bienestar y Salud </t>
    </r>
    <r>
      <rPr>
        <sz val="10"/>
        <rFont val="Book Antiqua"/>
        <family val="1"/>
      </rPr>
      <t xml:space="preserve">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r>
  </si>
  <si>
    <t>Que al finalizar el 2024, se haya cumplido  la estrategia de capacitación diseñada para el ámbito administrativo.</t>
  </si>
  <si>
    <t xml:space="preserve">1) Definir una estrategia de capacitación eficaz para el personal del ámbito administrativo  relacionada con los procesos que desempeñan estas instancias.  2) Implementar estrategia de capacitación para el personal del ámbito administrativo. 3) Brindar seguimiento y evaluación a la estrategia de capacitación definida para el ámbito administrativo. </t>
  </si>
  <si>
    <t>Tenia relacionado el proyecto 0134-DGH-P13(Diseño, planeamiento, ejecución y evaluación de actividades de formación del Eje Calidad de Vida y del Eje Entrenamiento o Capacitación/Suspendido)</t>
  </si>
  <si>
    <t>Que al finalizar el 2024 se haya incorporado de manera integral los valores y ejes transversales institucionales, en al menos 10 actividades de capacitación de la Sección de Capacitación de la Dirección de Gestión Humana.</t>
  </si>
  <si>
    <t>No se encontro en matriz de PEI</t>
  </si>
  <si>
    <t>No se encontro en matriz de PEI.Se elimina según matriz enviado por GH.</t>
  </si>
  <si>
    <t>No se encontro</t>
  </si>
  <si>
    <t>Optimización e innovación de los servicios judiciales</t>
  </si>
  <si>
    <t>1) Elaborar y validar la política rectora para la gestión de las personas en el Poder Judicial. 2) Gestionar la aprobación de la política rectora ante la instancia aprobadora. 3) Implementar la política rectora. 4)Evaluar la política rectora, a los dos años de su implementación. 5) Realizar una revisión y actualización de la política rectora</t>
  </si>
  <si>
    <t>Para lo expuesto en las columnas "Tema estratégico" " Acción estratégica" y "Meta estratégica continua en el nuevo PEI" a partir del análisis realizado se tiene que la meta ya fue finalizada, se construye una nueva meta  considerando las disposiciones establecidas en la Ley Marco de Empleo Público y las necesidades institucionales actuales, bajo la acción estratégica Empleo Público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</si>
  <si>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Considerar que nunca se elaboro un proyecto para la politica, por lo cual se considera que podría hacerse en este PEI. El nombre propuesto para el proyecto en el PEI 2019-2024 ERA Desarrollo e implementación de la política rectora para la gestión de las personas que laboran en el Poder Judicial</t>
  </si>
  <si>
    <t>Que al finalizar el 2024, se haya realizado al menos 3 mediciones que permita obtener el grado de satisfacción en los servicios claves prestados al personal judicial.</t>
  </si>
  <si>
    <t>Meta finalizada</t>
  </si>
  <si>
    <t xml:space="preserve">1) Realizar una revisión de procesos para su innovación, optimización  e integración. 2)Investigar sobre medios alternativos para brindar servicios al personal judicial.  3) Identificar los servicios principales y preparar una propuesta sobre la oferta de los servicios principales por medios alternativos. 4)Aplicar la innovación, optimización e integración de los procesos e implementar los medios alternativos para la prestación de los principales servicios. 5) Evaluar los resultados obtenidos de la implementación de medios alternativos. </t>
  </si>
  <si>
    <t>Para lo expuesto en las columnas "Tema estratégico" " Acción estratégica" y "Meta estratégica continua en el nuevo PEI" a partir del análisis realizado se tiene que la meta ya fue finalizada, se construye una nueva meta  manteniendo la acción estratégica considerando las disposiciones establecidas en la Ley Marco de Empleo Público y las necesidades institucionales actuales, bajo la acción estratégica Desarrollo y Optimización de Servicios y Procesos Judiciales,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</si>
  <si>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Considerar que aun existe un proyecto en ejecución el cual tiene la meta vinculado, 0134-DGH-P03 ( Sistema de Formulación y Ejecución Presupuestaria para Remuneraciones/ En ejecución/ termino 2026)</t>
  </si>
  <si>
    <t>MODALIDADES ALTERNATIVAS DE TRABAJO</t>
  </si>
  <si>
    <t>Para lo expuesto en las columnas "Tema estratégico" " Acción estratégica" y "Meta estratégica continua en el nuevo PEI" a partir del análisis realizado se construye una nueva meta, manteniendo la acción estratégica  considerando las necesidades institucionales actuales, bajo la acción estratégica Modalidades Alternativas de Trabajo según se plantea en la hoja "Plan propuesto DGH" 
En cuanto a la columna "Proyectos asociados" y "Riesgos según informe 369-CI-2024" son considerados en el análisis, sin embargo, según las indicaciones del oficio "Instructivo para la construcción del Plan Estratégico Institucional 2025-2030" no se realizan propuestas puntuales de acciones</t>
  </si>
  <si>
    <t>Que al finalizar el 2024, se haya implementado una campaña de comunicación y divulgación, sobre la importancia de modalidades alternativas de trabajo y el teletrabajo, que permita la sensibilización, impulso, implementación y conocimiento a nivel institucional.</t>
  </si>
  <si>
    <t xml:space="preserve">Dirección Ejecutiva </t>
  </si>
  <si>
    <t xml:space="preserve">Alejandra y Karla </t>
  </si>
  <si>
    <t>OE.1.3 - 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t>
  </si>
  <si>
    <t>OE.1.3.10.1 - Que al finalizar el 2024,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t>
  </si>
  <si>
    <t xml:space="preserve">1. Confeccionar un cronograma que permita atender requerimientos identificados para la  automatización de las funcionalidades del sistema contable derivadas del análisis de las NICSP.
2. Elaborar un informe de rendición de cuentas relacionado con las acciones realizadas con la implementación de las normas internacionales de Contabilidad para el Sector Público </t>
  </si>
  <si>
    <t>NICSP son de análisis y apliación permanente</t>
  </si>
  <si>
    <t xml:space="preserve">Se mantiene ya que es una meta estrategica nueva en el PEI , fue incorporada en el año 2024 y se debe continuar dando informes de rendición de cuetas sobre este tema </t>
  </si>
  <si>
    <t>N/A</t>
  </si>
  <si>
    <t xml:space="preserve">0117-DE-P30 (Análisis y aplicación de las disposiciones emitidas por la CGR, en informe DFOE-GOB-IF-00009-2021, de acuerdo a la implementación de las NICSP en el Poder Judicial/ Pendiente de Evaluación)
</t>
  </si>
  <si>
    <t xml:space="preserve">OE.1.5 - DESARROLLO Y OPTIMIZACIÓN DE SERVICIOS Y PROCESOS JUDICIALES: Implementar procesos estandarizados para la gestión judicial, técnica y administrativa, que agilicen y faciliten el trámite de los asuntos con el fin de mejorar el servicio de justicia brindado. </t>
  </si>
  <si>
    <t>OE.1.5.30.1 - Que al finalizar el 2024, se cuente con un proceso estandarizado de seguimiento que permita optimizar la ejecución presupuestaria.</t>
  </si>
  <si>
    <t xml:space="preserve">Que al 2030, se haya definido un modelo integral de gestión de compras públicas, con el fin de garantizar la correcta ejecución del proceso desde las fases previas hasta su adjudicación.  </t>
  </si>
  <si>
    <t>1.Diseñar modelo de compras con instrucciones claras y concretas
2. Establecer lineamientos que le permitan a los usuarios tener claridad en el procedimiento
3. Promover una capacitación continua con el fin de que se desarrolle el conocimiento necesario para que los procesos fluyan
4. Llevar un control del avance de las gestiones y los tiempos establecidos
5. Seguimiento y evaluación.</t>
  </si>
  <si>
    <t>Se planteará una nueva meta estrategica orientada a un modelo de gestión de compras</t>
  </si>
  <si>
    <t xml:space="preserve">Se elimine la meta actual y se genre la meta propuesta y sea incorpporado dentro del Portafolio de proyectos </t>
  </si>
  <si>
    <t xml:space="preserve">Incorporar como proyecto estraégico </t>
  </si>
  <si>
    <t>Departamento de Proveeduria</t>
  </si>
  <si>
    <t>0117-DE-P04 (Cambios en el SIGA-PJ por el IVA/ Terminado) 0117-DE-P14 (Implementación del Sistema de Compras Públicas / En ejecución/ termina 2026) 0117-DE-P31 (Implementación de acciones de mejora, modificación y adaptación institucional a la nueva Ley N°9986,“Ley General de Contratación Pública”/ Pendiente de Evaluación)</t>
  </si>
  <si>
    <t>OE.1.5.34.1 - Que al finalizar el 2024 se hayan implementado las acciones definidas para asegurar la continuidad del servicio en el Poder Judicial , ante eventos que ponen el riesgo el funcionamiento y servicio de la institución</t>
  </si>
  <si>
    <t>Que al finalizar el año 2030, se haya realizado en el Poder Judicial las acciones de planificación, control, evaluación y mejoramiento para enfrentar eventos disruptivos a la operación institucional, con el fin de prevenir o mitigar la afectación en la prestación de los servicios institucionales, en beneficio de las personas usuarias.</t>
  </si>
  <si>
    <t>* Gestionar la actualización del análisis de impacto al servicio y el análisis de riesgos, de acuerdo con cambios en la organización y su entorno o según nuevas necesidades.
* Desarrollar la resiliencia organizacional através de planes y estrategias de continuidad, según nuevas necesidades.
* Desarrollar un programa de evaluación y mejoramiento para la gestión de la continuidad. 
* Generar la competencia específica del personal clave en relación con la continuidad del servicio, para establecer una cultura de apoyo dentro de la organización.</t>
  </si>
  <si>
    <t>Se incorporarán nuevas metas estrategicas</t>
  </si>
  <si>
    <t xml:space="preserve">Se elimine la meta y se contruya las 2 nuevas metas propuestas que generan más detalle del cumplimento del tema estrategico </t>
  </si>
  <si>
    <t>Porcentaje de avance en la ejecución de las fases del proceso de gestión de continuidad del servicio, según el ciclo de Deming</t>
  </si>
  <si>
    <r>
      <rPr>
        <b/>
        <sz val="12"/>
        <color theme="1"/>
        <rFont val="Arial"/>
        <family val="2"/>
      </rPr>
      <t>Responsable de la meta Operativa:Subproceso de Continuidad del Servicio</t>
    </r>
    <r>
      <rPr>
        <sz val="12"/>
        <color theme="1"/>
        <rFont val="Arial"/>
        <family val="2"/>
      </rPr>
      <t xml:space="preserve">
Comité Técnico de Continuidad del Servicio
Consejo Superior</t>
    </r>
  </si>
  <si>
    <t>0117-DE-P49 (Proyecto del Subproceso de Gestión de Continuidad del Servicio/ Pendiente de Evaluación)</t>
  </si>
  <si>
    <t>1.Diseñar modelo de gestión para su desarrollo.
2. Establecer lineamientos internos de la gestión documental.
3. Promover la interoperabilidad de las tecnologías de información para la integración del modelo.
4. Implementar el modelo de gestión documental. 
5. Seguimiento y evaluación.</t>
  </si>
  <si>
    <r>
      <rPr>
        <b/>
        <sz val="12"/>
        <color theme="1"/>
        <rFont val="Arial"/>
        <family val="2"/>
      </rPr>
      <t xml:space="preserve">Responsable de la meta Operariva:  Archivo Judicial
</t>
    </r>
    <r>
      <rPr>
        <sz val="12"/>
        <color theme="1"/>
        <rFont val="Arial"/>
        <family val="2"/>
      </rPr>
      <t xml:space="preserve">Corte Plena, Consejo Superior, Dirección Ejecutiva y Dirección de Tecnología de la Información y Comunicaciones
</t>
    </r>
  </si>
  <si>
    <t>OE.1.5.5.1 - Que al finalizar el 2024, se haya reducido el tiempo de los procesos y los procedimientos de la ejecución presupuestaria.</t>
  </si>
  <si>
    <t xml:space="preserve">1. Revisar y mejorar el proceso de formulación y ejecución presupuestaria, que permita atender de manera oportuna las necesidades de las oficinas.
2. Implementar las mejoras del proceso de formulación y ejecución presupuestaria, según la instancia correspondiente. 
3. Dar seguimiento y evaluar las mejoras. </t>
  </si>
  <si>
    <t>Se espera abordar con la nueva meta estrategica que se propondrá para el modelo de gestión de compras</t>
  </si>
  <si>
    <t xml:space="preserve">Se debe mantener la meta para que se indiquen las acciones realiadas para cumplir con el tiempo de los procesos de la ejecución presuspuestaria que dentro de esas actividades se puede abarcarpor medio del modelo de gestión de compras y otras acciones.
Ademas, esta meta tiene asiganado proecto que finaliza en el 2030 </t>
  </si>
  <si>
    <t xml:space="preserve">Dirección Ejecutiva
Ministerio Público
Defensa Pública
Organismo de Investigación Judicial
Dirección de Tecnología de la Información
Centro de Apoyo, Coordinación y Mejoramiento de la Función Jurisdiccional
Oficina de Atención de Víctimas del Delito
Ministerio de Hacienda
Asamblea Legislativa </t>
  </si>
  <si>
    <t>0117-DE-P21 (Sistema de Voceo y Comunicación Institucional para la Corte Suprema de Justicia y la de Plaza de la Justicia/ Suspendido) 0117-DE-P01 ( Sistema Control de Accesos y Asistencia Electrónica/ En ejecución/ termina 2030)</t>
  </si>
  <si>
    <t>Planificación Institucional</t>
  </si>
  <si>
    <t>OE.1.1 - GESTIÓN ESTRATÉGICA INSTITUCIONAL: Gestionar el proceso de toma de decisiones conforme al contenido del plan estratégico con el fin de administrar los recursos presupuestarios en función de las prioridades institucionales.</t>
  </si>
  <si>
    <t>OE.1.4.3.1 - Que al finalizar el 2024,  anualmente se haya ejecutado al menos un 94.5% del presupuesto asignado.</t>
  </si>
  <si>
    <t xml:space="preserve">1. Revisar y mejorar el proceso de formulación y ejecución presupuestaria, que permita atender de manera oportuna las necesidades de las oficinas.
2.Implementar las mejoras del proceso de formulación y ejecución presupuestaria, según la instancia correspondiente.
3.Dar seguimiento y evaluar las mejoras. </t>
  </si>
  <si>
    <t xml:space="preserve"> Para lograr una correcta administración de los recursos públicos y garantizar el cumplimiento de los objetivos. </t>
  </si>
  <si>
    <t xml:space="preserve">Se mantiene la meta con la modificación del porcentaje de cumplimiento por año </t>
  </si>
  <si>
    <t xml:space="preserve">PEI 
anterior 94,5 %
en el informe de evaluación año 2023 ekl cumplimiento fue de 95,24% </t>
  </si>
  <si>
    <t xml:space="preserve">0117-DE-P22 (Publicación electrónica del Boletín Judicial, a través del Departamento de Artes Gráficas / Pendiente de evaluación) </t>
  </si>
  <si>
    <t>OE.1.4.6.1 - Que al finalizar el 2024, se haya desarrollado y ejecutado los planes de mantenimiento preventivo de infraestructura judicial regional a largo plazo.</t>
  </si>
  <si>
    <t>Se incorporará nueva meta estrategica enfocada en una estrategía de mejora continua en la infraestructura institucional</t>
  </si>
  <si>
    <t xml:space="preserve">Se debe eliminar la meta actual y crear las 3 nuevas metas propuestas </t>
  </si>
  <si>
    <t xml:space="preserve">Cantidad de órdenes de inicio para proyectos </t>
  </si>
  <si>
    <t xml:space="preserve">0117-DE-P26 (Reacondicionamiento Eléctrico Edificio de Tribunales de Cartago/ Suspendido)  0117-DE-P28 (Re acondicionamiento eléctrico del Edificio de Tribunales de Justicia de San José/ En ejecución/ termina 2024) 0117-DE-P25 (Plan para la redistribución de espacios físicos de las personas teletrabajadoras del Poder Judicial/ suspendido) 0117-DE-P73 (Sistema de control de incendios para el edificio de Patología Forense/ suspendido) 0117-DE-P72 (Cambio de cubierta de bodegas Ciudad Judicial/ suspendido) 0117-DE-P71(Construcción de barrera protectora contra infiltraciones de la azotea del edificio de Tribunales de San José/ pendiente de evaluación) 1167-OIJ-P34 (Sustitución del sistema de detección y supresión de incendios del edificio del Departamento de Ciencias Forenses/ suspendido) 0117-DE-P27(Reacondicionamiento eléctrico del Edificio Plaza de la Justicia/ suspendido) 0117-DE-P74(Acondicionamiento eléctrico del Edificio de Tribunales de Liberia / Suspedido) 0117-DE-P76 ( Sustitución completa del sistema Hídrico y tuberías del edificio de los tribunales de justicia de Pérez Zeledón/ suspedido)0117-DE-P75 (II Etapa Salida de emergencia del Edificio de Tribunales de Justicia de Pérez Zeledón/ En ejecución/ termina 2024) 0117-DE-P82 (Construcción Edificio de Tribunales de Siquirres/ suspendido)0117-DE-P70 (Construcción de planta de tratamiento para el Edificio de Tribunales de Corredores/En ejecución/ termina 2024) 0117-DE-P06 (Construcción Edificio Anexo E/ pendiente de evaluación) 0117-DE-P05 (Construcción del Edificio de los Tribunales de Justicia de Puntarenas/En ejecución/ termina 2024) 0117-DE-P09 (Ampliación Edificio Tribunales de Justicia de Turrialba/ suspendido) 0117-DE-P12 (Reacondicionamiento Eléctrico Edificio II Circuito Judicial Alajuela / suspendido)
</t>
  </si>
  <si>
    <t xml:space="preserve">1. Análisis y definición de zonas con alta incidencia Criminal. 
2. Actualización y valoración de las edificaciones judiciales ubicadas en las zonas de alta criminalidad. 
3. Confección del modelo integrado de Seguridad 
4, Recomendación y aprobación de las mejoras propuestas a las edificaciones. 
4. Aprobación y autorización de la ejecución del presupuesto requerido para las mejoras. 
5. Seguimiento y Evaluación </t>
  </si>
  <si>
    <t xml:space="preserve">Responsable de la Meta Operativa:Departamento de Seguridad
Corte Plena, Comisión de Seguridad, Comisión Enlace Corte-OIJ, Consejo Superior, Dirección Ejecutiva, Departamento de Servicios Generales, Oficina de Planes y Operaciones del OIJ 
</t>
  </si>
  <si>
    <t xml:space="preserve">Que al 2030 se haya establecido un modelo para la adecuación del espacio físico institucional, en respuesta a los cambios asociados a la modalidad de teletrabajo y las proyecciones de crecimiento de la población servidora judicial, con el fin de maximizar los recursos de infraestructura disponibles. </t>
  </si>
  <si>
    <t>1.Diseñar modelo para la adecuación de espacio físico institucional.
2. Establecer lineamientos que le permitan a los usuarios tener claridad en el procedimiento.
4. Ejecución del modelo.
5. Seguimiento y evaluación.</t>
  </si>
  <si>
    <t>OE.1.2 - CELERIDAD JUDICIAL: Implementar mecanismos de gestión que permitan aumentar la celeridad judicial de los juzgados y oficinas judiciales.</t>
  </si>
  <si>
    <t>OE.1.2.6.1 - Que al finalizar el 2024, se haya incrementado la cantidad de comunicaciones judiciales diligenciadas por las oficinas de comunicaciones judiciales por año.</t>
  </si>
  <si>
    <t>1. Implementar acciones que incrementen la cantidad de comunicaciones judiciales diligenciadas tanto virtuales como presenciales, medir los resultados obtenidos anualmente y desarrollar planes de mejora. 
2.Solicitar el seguimiento de las acciones realizadas por las Administraciones Regionales que incrementen la cantidad de comunicaciones judiciales diligenciadas.</t>
  </si>
  <si>
    <t>Eliminar, pues la carga de trabajo ha disminuido debido a la tecnología</t>
  </si>
  <si>
    <t xml:space="preserve">Se debe manterner ya que se debe monitorear la efectividad de la comunicaciones que se realzan asi cmo tambien el aumento de estas </t>
  </si>
  <si>
    <t>Administraciones Regionales
Oficinas de Comunicaciones Judiciales
Consejos de Administración</t>
  </si>
  <si>
    <t>No tiene proyecto asociado, y en fuente de Datos SIGMA</t>
  </si>
  <si>
    <t>1.1.1-Tardía gestión de las comunicaciones judiciales. -(1350) (*)
1.1.2-Incumplimiento de cuotas. (1350)
1.1.3- Actos de corrupción (1050)
1.1.4-Falta de soporte administrativo para la continuidad del servicio en jornada vespertina (960)</t>
  </si>
  <si>
    <t>Dirección Ejecutiva - Ambiental</t>
  </si>
  <si>
    <t>OE.1.5.26.1 - Que al finalizar el 2024, se haya finalizado la implementación del plan de gestión ambiental institucional (PGAI) y se haya definido el nuevo PGAI para el periodo 2022 al 2026.</t>
  </si>
  <si>
    <t>Que al finalizar el 2030, se haya definido e iniciado con la implementación del  nuevo PGAI para el periodo 2027 al 2031</t>
  </si>
  <si>
    <t>Se debe formularel PGAI  cada 5 años por lo que el vigente finaliza 2026 entonces durante el nuevo PEI se debe crear e implementar el nuevo PGAI para el 2027 al 2031</t>
  </si>
  <si>
    <t>De acuerdo</t>
  </si>
  <si>
    <t xml:space="preserve">DIRECCION EJECUTIVA                    </t>
  </si>
  <si>
    <t>MIGUEL</t>
  </si>
  <si>
    <t>NUEVA</t>
  </si>
  <si>
    <t>2025 -Analizar y definir   los procesos operativos en  las oficinas del OIJ, que sera estandarizados según los  criterios de calidad en la investigación de casos establecidos.
2025- Definir e implementar  el plan de trabajo para estandarizar   los procesos operativos en  las oficinas del OIJ, que sera estandarizados según los  criterios de calidad en la investigación de casos establecidos. 
2025-2030Implementar tecnologías inteligentes que automaticen tareas administrativas según el plan establecido.
2025-2030Establecer procedimientos estandarizados en todas las oficinas y delegaciones según el plan establecido
2'025-2030-Capacitar al personal en el uso de nuevas tecnologías para la investigación y gestión de expedientes.</t>
  </si>
  <si>
    <t>META NUEVA DEL TALLER</t>
  </si>
  <si>
    <t>Porcentaje de cumplimiento  del plan de trabajo plan de trabajo que permita Estandarizar  procesos operativos en todas las oficinas del OIJ, asegurando que cada una cumpla con criterios de calidad en la investigación de casos .</t>
  </si>
  <si>
    <t>OPO</t>
  </si>
  <si>
    <t xml:space="preserve">2025-Desarrollar y presentar el analisis y documentación respectiva para gestionar el proyecto que permita la creación de  una  Unidad de Salud y Bienestar del Organismo de Investigación Judicial según la metodología de proyectos
 2025-Diseñar  un protocolo donde se detalle el Programa Integral de Salud y Bienestar OIJ. 
 2025- 2030-Consolidar e implementar una estructura de recursos para la gestión de la salud y bienestar del personal de OIJ. 
</t>
  </si>
  <si>
    <t>Proyecto para la  creación de  una  Unidad de Salud y Bienestar del Organismo de Investigación Judicial</t>
  </si>
  <si>
    <t>Que al finalizar el 2030 se haya desarrollado e implementado una estrategia que permita un proceso continuo de capacitación basado en competencias, que garantice el desarrollo integral del  personal.</t>
  </si>
  <si>
    <t>2025- Definir la estrategia para establecer un proceso continuo de capacitación basado en competencias, que garantice el desarrollo integral del  personal que contemple la creación de  una carrera judicial interna basada en la experiencia y resultados medibles.
2025Diseñar programas de capacitación que incluyan temas especializados y habilidades blandas.
2025-2030-implementar la estrategia para establecer un proceso continuo de capacitación basado en competencias, que garantice el desarrollo integral del  personal que contemple la creación de  una carrera judicial interna basada en la experiencia y resultados medibles.</t>
  </si>
  <si>
    <t>Que al finalizar el 2030 se haya desarrollado e implementado un  programa integral de fortalecimiento ético y de valores que abarque todas las áreas del OIJ, con un enfoque preventivo y correctivo sobre los conflictos de interés y la corrupción.</t>
  </si>
  <si>
    <t>2025- Definir  e implementar un aplan de trabajo ara establecer un programa integral de fortalecimiento ético y de valores que abarque todas las áreas del OIJ, con un enfoque preventivo y correctivo sobre los conflictos de interés y la corrupción.
2025-2030-implementar el plan de trabajo  para  establecer programa integral de fortalecimiento ético y de valores que abarque todas las áreas del OIJ, con un enfoque preventivo y correctivo sobre los conflictos de interés y la corrupción.</t>
  </si>
  <si>
    <t>OE.1.1 - PROBIDAD Y ANTICORRUPCIÓN: Diseñar estrategias que permitan la prevención y abordaje de los delitos de probidad y corrupción en la gestión judicial.</t>
  </si>
  <si>
    <t>OE.1.1.12.1 - Que al finalizar el 2024, se haya desarrollado e implementado un plan de gestión policial contra la corrupción que contribuyan con el fortalecimiento de la ética en el Organismo de Investigación Judicial.</t>
  </si>
  <si>
    <t>pendiente</t>
  </si>
  <si>
    <t>Se realizó el Manual de Rendición de Cuentas.</t>
  </si>
  <si>
    <t>Esta justificación no tiene que ver  con la meta.Consultar a Don Omar</t>
  </si>
  <si>
    <t xml:space="preserve"> Que al finalizar el 2030, se haya desarrollado e implementado un plan de gestión policial contra la corrupción que contribuyan con el fortalecimiento de la ética en el Organismo de Investigación Judicial.</t>
  </si>
  <si>
    <t>se mantienen las de PEI anterior</t>
  </si>
  <si>
    <t>Existe un proyecto operativo, pero se requiere actualizar una estrategia de proyección institucional para OIJ. Además, se requiere ejecutar y evaluar</t>
  </si>
  <si>
    <t>se mantienen los de PEI anterior</t>
  </si>
  <si>
    <t>OE.1.3 - 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t>
  </si>
  <si>
    <t>OE.1.3.7.1 - Que al finalizar el 2024, se haya implementado la estrategia de rendición de cuentas definida por el Organismo del Investigación Judicial.</t>
  </si>
  <si>
    <t>Que al finalizar el 2030, se haya implementado la estrategia de rendición de cuentas definida por el Organismo del Investigación Judicial.</t>
  </si>
  <si>
    <t xml:space="preserve">OE.1.4 - COMUNICACIÓN Y PROYECCIÓN INSTITUCIONAL: Proyectar la imagen del Poder Judicial mediante la divulgación del quehacer institucional, en la comunidad nacional e internacional. </t>
  </si>
  <si>
    <t>OE.1.4.6.1 - Que al finalizar el 2024,  se haya implementado la estrategia de proyección institucional del Organismo de Investigación Judicial</t>
  </si>
  <si>
    <t xml:space="preserve"> Que al finalizar el 2030  se haya implementado la estrategia de proyección institucional del Organismo de Investigación Judicial</t>
  </si>
  <si>
    <t>La estrategia se encuentra en funcionamiento.</t>
  </si>
  <si>
    <t xml:space="preserve">Si la estrategia se encuentra en funcionamiento , se debe continuar con la meta </t>
  </si>
  <si>
    <t>OE.1.5 - 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t>
  </si>
  <si>
    <t>OE.1.5.5.1 - 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t>
  </si>
  <si>
    <t>En las reuniones de alta gerencia se determinó que ya fue consolidada la meta estratégica y que es una función operativa.</t>
  </si>
  <si>
    <t>La justificación no es clara.Se recomienda continuar con la misma debido a que el aumento en la criminalidad que experimenta el país requiere que el OIJ siga manteniendo des de una perpectiva estrategica procesos de coordinación, comunicación internos y externos, con el fin de hacer más eficientes los procesos institucionales que se encuentre involucrado el Organismo de Investigación Judicial.</t>
  </si>
  <si>
    <t>OE.1.2 - CARRERA : Diseñar el modelo de carrera escalonada dirigido al personal de los diferentes ámbitos, considerando las condición de género y vulnerabilidad del personal</t>
  </si>
  <si>
    <t>OE.1.2.3.1 - Que al finalizar el 2024, se haya aprobado una política  de carrera policial, científica y técnica-administrativa, que permita el fortalecimiento y sostenibilidad de la calidad del servicio que se brinda a las personas usuarias y sociedad, en el Organismo de Investigación Judicial.</t>
  </si>
  <si>
    <t>Se desea impulsar el enfoque vinculado a la participación de mujeres tanto en la ejecución de labores y en la toma de decisiones.</t>
  </si>
  <si>
    <t>Se recomienda la siguiente  meta según la justificación dada por el OIJ: Que al finalizar el 2024,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t>
  </si>
  <si>
    <t xml:space="preserve">OE.1.3 - RECLUTAMIENTO Y SELECCIÓN: Mejorar los procesos de reclutamiento y selección con el fin de lograr mayor eficacia en el desempeño de las funciones en los puestos de trabajo. </t>
  </si>
  <si>
    <t>OE.1.3.6.1 - Que al finalizar el 2024, se hayan implementado al menos 3 mecanismos de reclutamiento y selección que permitan contar oportunamente con la cantidad de oferentes a nivel regional.</t>
  </si>
  <si>
    <t xml:space="preserve"> Que al finalizar el 2030, se hayan implementado al menos 3 mecanismos de reclutamiento y selección que permitan contar oportunamente con la cantidad de oferentes a nivel regional.</t>
  </si>
  <si>
    <t>Se requiere mantener, evaluar y promover mecanismos de mejoramiento a lo implementado (Administración OIJ)</t>
  </si>
  <si>
    <t>no se aporta</t>
  </si>
  <si>
    <t>OE.1.4 - EVALUACIÓN DEL DESEMPEÑO: Implementar el sistema integrado de evaluación del desempeño, que permita la mejora en el desempeño integral del personal judicial.</t>
  </si>
  <si>
    <t>OE.1.4.6.1 - Que al finalizar el 2024,se haya implementado el modelo de evaluación del desempeño definido en el Organismo de Investigación Judicial.</t>
  </si>
  <si>
    <t>Esta labor le correponde Gestión Humana</t>
  </si>
  <si>
    <t>OE.1.5 - BIENESTAR Y SALUD: Mejorar el cumplimiento de los objetivos organizacionales, por medio de la conciliación de la vida personal, familiar y laboral del personal judicial.</t>
  </si>
  <si>
    <t>OE.1.5.3.1 - Que al finalizar el 2024, se haya implementado las estrategias para manejo de personal, que permitan mantener las competencias físicas y salud óptimas para el desempeño de sus funciones del personal del Organismo de Investigación Judicial.</t>
  </si>
  <si>
    <t xml:space="preserve"> Que al finalizar el 2030, se haya implementado las estrategias para manejo de personal, que permitan mantener las competencias físicas y salud óptimas para el desempeño de sus funciones del personal del Organismo de Investigación Judicial.</t>
  </si>
  <si>
    <t>Se requiere continuar con la implementación de las estrategias acorde a las actualizaciones realizadas por el Poder Judicial y por el OIJ</t>
  </si>
  <si>
    <t xml:space="preserve">En el plan de trabajo que indica la meta se debe tomar en cuenta lo expuesto en la justificación </t>
  </si>
  <si>
    <t xml:space="preserve">OE.1.6 - CAPACITACIÓN: Implementar estrategias de capacitación y formación para mejorar las habilidades y conocimientos del personal en el desempeño de sus funciones, acorde a las necesidades, valores y ejes institucionales. </t>
  </si>
  <si>
    <t>OE.1.6.13.1 - Que al finalizar el 2024, se hayan implementado los planes establecidos para lograr la captación de recursos internacionales, así como capacitaciones a través de instituciones y gobiernos colaboradores.</t>
  </si>
  <si>
    <t>Se requiere continuar con esta meta vinculada a la creación del Centro de Capacitación de OIJ, según Ley 10.445</t>
  </si>
  <si>
    <t xml:space="preserve">OE.1.1 - LEYES Y REFORMAS: Impulsar la aprobación y revisión de proyectos y reformas de Ley,  así como normativa interna que impacten el funcionamiento y estructura del Poder Judicial y sus dependencias.
</t>
  </si>
  <si>
    <t>OE.1.1.8.1 - Que al finalizar el 2024, se haya gestionado la aprobación a la  reforma de la ley orgánica del OIJ.</t>
  </si>
  <si>
    <t xml:space="preserve">OE.1.4 - SERVICIOS TECNOLÓGICOS: Implementar soluciones tecnológicas estandarizadas, innovadoras e integrales para una gestión judicial, técnica y administrativa eficiente.  
</t>
  </si>
  <si>
    <t>OE.1.4.3.1 - Que al finalizar el 2024, se haya ejecutado la estrategia definida que permita contar con sistemas de información innovadores.</t>
  </si>
  <si>
    <t>Que al finalizar el 2030, se haya ejecutado la estrategia definida que permita contar con sistemas de información innovadores.</t>
  </si>
  <si>
    <t>OE.1.5.11.1 - Que al finalizar el 2024,  se haya establecido e implementado un modelo que permita relacionar la carga de trabajo (incluir aspectos cuantitativos y cualitativos) y la cantidad de recursos (humanos y materiales) necesarios para obtener una efectiva gestión administrativa y operativa.</t>
  </si>
  <si>
    <t>MANTENER</t>
  </si>
  <si>
    <t>OE.1.5.15.1 - Que al finalizar el 2024, se haya implementado una estrategia para ampliar la cobertura geográfica de disponibilidad del personal de la Unidad de Protección de Víctimas y Testigos.</t>
  </si>
  <si>
    <t>OE.1.5.25.1 - Que al finalizar el 2024, se hayan implementado un plan de trabajo para la adquisición de los bienes, muebles e inmuebles, así como los insumos, suministros, herramientas, laboratorios  y equipos analítico instrumental, entre otros, para el Organismo de Investigación Judicial.</t>
  </si>
  <si>
    <t>Que al finalizar el 2030, se hayan implementado un plan de trabajo para la adquisición de los bienes, muebles e inmuebles, así como los insumos, suministros, herramientas, laboratorios  y equipos analítico instrumental, entre otros, para el Organismo de Investigación Judicial.</t>
  </si>
  <si>
    <t>OE.1.5.27.1 - Que al finalizar el 2024, se haya definido un plan para identificar e implementar aquellos servicios del Organismo de Investigación Judicial que puedan ser realizados en otras zonas del país.</t>
  </si>
  <si>
    <t>OE.1.5.28.1 - 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t>
  </si>
  <si>
    <t>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t>
  </si>
  <si>
    <t>OE.1.5.3.1 - Que al finalizar el 2024, se haya estandarizado, sistematizado y automatizado al menos 3 procesos manuales identificados del Organismo de Investigación Judicial.</t>
  </si>
  <si>
    <t>OE.1.5.9.1 - Que al finalizar el 2024, haya logrado la certificación  en los sistemas de gestión de calidad correspondientes, en al menos 5 de las oficinas definidas como prioritarias por la Dirección del Organismo de Investigación Judicial.</t>
  </si>
  <si>
    <t>Que al finalizar el 2030, haya logrado la certificación  en los sistemas de gestión de calidad correspondientes, en al menos 5 de las oficinas definidas como prioritarias por la Dirección del Organismo de Investigación Judicial.</t>
  </si>
  <si>
    <t>DPLA- Subproceso de Estadística</t>
  </si>
  <si>
    <t>Ellen</t>
  </si>
  <si>
    <t>2025: Definir el plan de acción de la estrategia sobre el acceso y uso de estadísticas judiciales.
2025-2030: Implementar y dar seguimiento al plan de acción para la formulación e implementación de la estrategia sobre el acceso y uso interinstitucional e institucional de la información estadístic</t>
  </si>
  <si>
    <t>Se debe mantener, ya que se incluye: Automatización de Indicadores de gestión, seguimiento a las oficinas SiGPJ, Diseño de los cuadros en la plataforma SIGMA, Implementación del equipo de Análisis y Monitoreo Continuo, Variación y Ajuste de los Intervinientes (SIGMA y Tableros), Seguimiento al proyecto del Observatorio Judicial, Resultados de Inventarios Judiciales. Diseño y actualización de las fórmulas estadísticas.</t>
  </si>
  <si>
    <t>SE ACOGE</t>
  </si>
  <si>
    <t>% DE IMPLEMENTACIÓN DE LA ESTRATEGIA SOBRE ACCESO Y USO DE ESTADÍSTICAS JUDICIALES</t>
  </si>
  <si>
    <t>DIRECCIÓN DE PLANIFICACIÓN</t>
  </si>
  <si>
    <t>MODIFICAR</t>
  </si>
  <si>
    <t>DPLA- Subproceso de Evaluación</t>
  </si>
  <si>
    <t>Que al finalizar el 2030, se haya ampliado el Modelo de Mejora Continua (MMC) y el Modelo de Análisis Integral de la Gestión de Oficinas y Despachos Judiciales (MAIG), con la asignación de un profesional de la Dirección de Planificación en los  Circuitos Judiciales de Grecia-San Ramón, Guápiles, Nicoya-Santa Cruz y Golfito-Corredores-Osa.</t>
  </si>
  <si>
    <t>2025-2030: Implementar el Modelo de Mejora Continua (MMC) y el Modelo de Análisis Integral de la Gestión de Oficinas y Despachos Judiciales (MAIG).</t>
  </si>
  <si>
    <t>Se debe modificar con la incorporación de las zonas indicadas.</t>
  </si>
  <si>
    <t>CANTIDAD DE CIRCUITOS CON MMC Y MAIG</t>
  </si>
  <si>
    <t>DIRECCIÓN EJECUTIVA
CENTRO DE APOYO, MEJORAMIENTO Y COORDINACIÓN DE LA FUNCIÓN JURISDICCIONAL</t>
  </si>
  <si>
    <t>2025-2030: Realizar un informe anual sobre las acciones realizadas en la aplicación de la Metodología Institucional para la Evaluación por Resultados del Poder Judicial.</t>
  </si>
  <si>
    <t xml:space="preserve">Se modifica, ya que actualmente se cuenta con una metodología insitucional que debe impulsarse. </t>
  </si>
  <si>
    <t>CANTIDAD DE INFORMES REALIZADOS SOBRE LA METODOLOGÍA INSTITUCIONA PARA LA EVALUACIÓN DE RESULTADOS.</t>
  </si>
  <si>
    <t>DPLA- Subproceso de Modernización Institucional - Penal</t>
  </si>
  <si>
    <t xml:space="preserve"> Que al finalizar el 2024, se haya implementado el proyecto sobre el modelo de mejora integral del proceso penal.</t>
  </si>
  <si>
    <t>2025-2030: Implementar el proyecto sobre el modelo de mejora integral del proceso penal.</t>
  </si>
  <si>
    <t>Se mantiene ya que el proyecto continua.</t>
  </si>
  <si>
    <t>% DE AVANCE DEL PROYECTO SOBRE EL MODELO DE MEJOR INTEGRAL DEL PROCESO PENAL</t>
  </si>
  <si>
    <t>PROYECTOS</t>
  </si>
  <si>
    <t>Se elimina, ya que el proyecto finalizó.</t>
  </si>
  <si>
    <t>2025-2030: Implementar el Modelo de Tramitación de la materia Penal Juvenil.</t>
  </si>
  <si>
    <t>Se incluye como nueva, porque se tiene programado para este nuevo PEI.</t>
  </si>
  <si>
    <t>% DE AVANCE DEL MODELO DE TRAMITACIÓN DE LA MATERIA PENAL JUVENIL</t>
  </si>
  <si>
    <t>2025-2030: Implementar el Modelo de Tramitación de la materia de Tránsito.</t>
  </si>
  <si>
    <t>% DE AVANCE DEL MODELO DE TRAMITACIÓN DE LA MATERIA DE TRÁNSITO</t>
  </si>
  <si>
    <t>2025-2030: Implementar el Modelo de Tramitación de la materia Contravencional.</t>
  </si>
  <si>
    <t>% DE AVANCE DEL MODELO DE TRAMITACIÓN DE LA MATERIA CONTRAVENCIONAL</t>
  </si>
  <si>
    <t>DPLA- Subproceso de Modernización Institucional - Penal y No Penal.</t>
  </si>
  <si>
    <t>2025-2030: Implementar el proyecto de Automatización de los Procesos Judiciales.</t>
  </si>
  <si>
    <t>% DE AVANCE DEL PROYECTO DE AUTOMATIZACIÓN DE LOS PROCESOS JUDICIALES</t>
  </si>
  <si>
    <t>DPLA- Subproceso de Modernización Institucional - No Penal</t>
  </si>
  <si>
    <t>2025-2030: Dar seguimiento al proyecto de implementación del Código Procesal Agrario.</t>
  </si>
  <si>
    <t>Se modifica, ya que el proyecto entraría en la etapa de implementación y seguimiento.</t>
  </si>
  <si>
    <t>% DE AVANCE DEL PROYECTO DE IMPLEMENTCIÓN DEL CÓDIGO PROCESAL AGRARIO</t>
  </si>
  <si>
    <t>COMISIÓN DE LA JURISDICCIÓN AGRARIA</t>
  </si>
  <si>
    <t>2025-2030: Dar seguimiento al proyecto de implementación del Código de Familia.</t>
  </si>
  <si>
    <t>% DE AVANCE DEL PROYECTO DE IMPLEMENTCIÓN DEL CÓDIGO DE FAMILIA</t>
  </si>
  <si>
    <t>COMISIÓN DE LA JURISDICCIÓN DE FAMILIA</t>
  </si>
  <si>
    <t>Que al finalizar el 2030, se haya implementado el Modelo de Tramitación de la materia XX.</t>
  </si>
  <si>
    <t>2025-2030: Implementar el Modelo de Tramitación de la materia XX.</t>
  </si>
  <si>
    <t>Se hace la observación de si para las siguientes oficinas/materias debe plantearse una meta estratégica a cargo del Subproceso: Sala Constitucional, Sala Primera, Contencioso, Sala Segunda, Civil, Trabajo, Notarial, Cobro, Jurisdicción Indígena.</t>
  </si>
  <si>
    <t>SE ACOGE IMPLEMENTAR UNA META POR CADA MATERIA: 
Que al finalizar el 2030, se haya implementado el Modelo de Tramitación de la materia XX.</t>
  </si>
  <si>
    <t>% DE AVANCE DEL MODELO DE TRAMITACIÓN DE LA MATERIA XX</t>
  </si>
  <si>
    <t>DPLA- Subproceso de Organización Institucional</t>
  </si>
  <si>
    <t>Que el finalizar el 2030 se haya aplicado la metodología de reestructuración administrativa en las oficinas del ámbito administrativa que así se disponga por la Corte Plena y Consejo Superior.</t>
  </si>
  <si>
    <t xml:space="preserve">2025-2030: Aplicar la Metodología de Restructuración Administrativa, según la programación anual establecida. </t>
  </si>
  <si>
    <t>SE ACOGE.</t>
  </si>
  <si>
    <t>% DE AVANCE DE LA APLICACIÓN DE LA METODOLOGÍA DE REESTRUCTURACIÓN ADMINISTRATIVA</t>
  </si>
  <si>
    <t>DPLA- Subproceso de Modernización Institucional -Penal, No Penal, Organización Institucional.</t>
  </si>
  <si>
    <t>Implementar procesos estandarizados para la gestión judicial, técnica y administrativa, que agilicen y faciliten el trámite de los asuntos con el fin de mejorar el servicio de justicia brindado</t>
  </si>
  <si>
    <t>OE.1.5.22.1 - Que al finalizar el 2024, se haya implementado el proyecto de rediseño en al menos 7 circuitos judiciales, que involucre el ámbito jurisdiccional, auxiliar de justica y administrativo.</t>
  </si>
  <si>
    <t>DPLA- Subproceso de Presupuesto</t>
  </si>
  <si>
    <t>OE.1.2.1.1 - Que al finalizar el 2024, se haya implementado el Modelo de Administración de  Proyectos Estratégicos.
.</t>
  </si>
  <si>
    <t>OE.1.4.2.1 - Que al finalizar el 2024, la Dirección de Planificación haya realizado los estudios de impacto de ley, que contienen datos presupuestarios y de estructura organizacional del Poder Judicial; que le hayan sido puestos en consulta.</t>
  </si>
  <si>
    <t>2025-203013: Incorporar en el presupuesto institucionales anual, el requerimiento humano y el gasto variable derivado de los estudios técnicos y de impacto de ley.</t>
  </si>
  <si>
    <t>Se modifica, conforme al proceso correspondiente.</t>
  </si>
  <si>
    <t>ANTEPROYECTOS DE LEY REMITIDOS AL MINISTERIO DE HACIENDA</t>
  </si>
  <si>
    <t>DPLA- Subproceso de Planificación Estratégica</t>
  </si>
  <si>
    <t>OE.1.4.7.1 - Que al finalizar el 2024, se haya implementado el Modelo de Gestión para la Planificación Estratégica, que integre el modelo de innovación, el portafolio de proyectos estratégicos, los planes anuales operativos, el presupuesto y el modelo de riesgos estratégicos.</t>
  </si>
  <si>
    <t>2025-2030: Implementar el Modelo de Gestión Estratégica que contribuya a guiar la toma de decisiones.</t>
  </si>
  <si>
    <t>Se modifica, ya que se incorpora el Modelo de Gestión de Políticas.</t>
  </si>
  <si>
    <t>% DE IMPLEMENTACIÓN DEL MODELO DE GESTIÓN ESTRATÉGICA</t>
  </si>
  <si>
    <t>OFICINA DE CONTROL INTERNO
COMITÉ DE PLANEACIÓN ESTRATÉGICA</t>
  </si>
  <si>
    <t xml:space="preserve">GESTIÓN DE POLÍTICAS INSTITUCIONALES </t>
  </si>
  <si>
    <t xml:space="preserve">Gestionar el desarrollo, implementación y seguimiento de las políticas institucionales para fortalecer la gestión judicial con el fin de mejorar los servicios de justicia. </t>
  </si>
  <si>
    <t>OE.1.3.1.1 - Que al finalizar el 2024, se haya implementado el Modelo de formulación, implementación, seguimiento y evaluación de políticas institucionales.</t>
  </si>
  <si>
    <t>BUENAS PRÁCTICAS</t>
  </si>
  <si>
    <t xml:space="preserve">Participar e involucrar a las oficinas judiciales en el Programa de Buenas Prácticas, con el fin de innovar y mejorar los servicios de justicia.    </t>
  </si>
  <si>
    <t>OE.1.2.1.1 - Que al finalizar el 2024, se haya implementado un plan de trabajo para incrementar la cantidad de oficinas y despachos donde se replican las buenas prácticas institucionales</t>
  </si>
  <si>
    <t>OE.1.2.2.1 - Que al finalizar el 2024, se hayan incrementado la cantidad de ideas innovadoras que se consideran como buenas prácticas institucionales, cada dos años.</t>
  </si>
  <si>
    <t xml:space="preserve">GESTIÓN ESTRATÉGICA INSTITUCIONAL: </t>
  </si>
  <si>
    <t>OE.1.4.1.1 - Que al finalizar el 2024, se haya implementado un modelo de gestión por procesos institucional, considerando la parte documental y normativa asociada al tema.</t>
  </si>
  <si>
    <t>2025-2030: Realizar un informe anual sobre las acciones realizadas en la implementación del Modelo de Gestión por Procesos.</t>
  </si>
  <si>
    <t>Se modifica, ya que el modelo no se ha implementado en la totalidad.</t>
  </si>
  <si>
    <t>CANTIDAD DE INFORMES REALIZADOS SOBRE EL MODELO DE GESTIÓN POR PROCESOS.</t>
  </si>
  <si>
    <t xml:space="preserve"> MEDIDAS ALTERNAS: </t>
  </si>
  <si>
    <t>Que al finalizar el 2024, se haya incrementado anualmente la cantidad de casos terminados por el Centro de Conciliación del Poder Judicial.</t>
  </si>
  <si>
    <t>Que al finalizar el 2030, se haya incrementado anualmente la cantidad de casos terminados por el Centro de Conciliación del Poder Judicial.</t>
  </si>
  <si>
    <t>Se considera que debe mantenerse para contribuir el fortalecimiento en la aplicación de las medidas alternas y celeridad judicial.</t>
  </si>
  <si>
    <t>Cantidad de casos terminados por medidas alternas por el Centro de Conciliación</t>
  </si>
  <si>
    <t>SIGMA</t>
  </si>
  <si>
    <t>COMISION DE RESOLUCION ALTERNA DE CONFLICTOS (RAC)</t>
  </si>
  <si>
    <t>Se considera que debe modificarse porque está pendiente la probación y la aplicación del plan de acción de la Política.</t>
  </si>
  <si>
    <t>CENTRO DE CONCILIACIÓN DE PODER JUDICIAL
OFICINA JUSTICIA RESTAURATIVA
TODAS LAS OFICINAS Y TRIBUNALES QUE APLIQUEN MEDIDAS ALTERNAS.
OTRAS OFICINAS INCLUIDAS EN LOS PLANES DE ACCIÓN</t>
  </si>
  <si>
    <t>Que al finalizar el 2024, se haya incrementado la cantidad de casos terminados, mediante la aplicación de medidas alternas, en todas las materias por año, en primera instancia.</t>
  </si>
  <si>
    <t>Que al finalizar el 2030, se haya incrementado la cantidad de casos terminados, trasladadas al Centro de Conciliación, en todas las materias por año, en primera instancia.</t>
  </si>
  <si>
    <t>Se considera que debe impulsarse la aplicación de las medidas alternas por el Centro de Conciliaión.</t>
  </si>
  <si>
    <t>NO SE ACOGE. Se considera debe eliminarse, ya que la propuesta mide lo mismo que el indicador "Cantidad de casos terminados por medidas alternas por el Centro de Conciliación". Pero si se considera debe impulsarse la aplicación de medidas alternas, lo cual debe medirse como parte de la propuesta de la Política.</t>
  </si>
  <si>
    <t>Oficina de Atención de Víctimas del Delito y la Unidad de Protección de Víctimas</t>
  </si>
  <si>
    <t xml:space="preserve">15 de octubre de 2024 </t>
  </si>
  <si>
    <t xml:space="preserve">Graciela </t>
  </si>
  <si>
    <t>OE.1.3 - TRANSPARENCIA Y RENDICIÓN DE CUENTAS</t>
  </si>
  <si>
    <t>OE.1.3.6.1 - Que al finalizar el 2024, se haya implementado la estrategia de rendición de cuentas definida por la Oficina de Atención de Víctimas del Delito y la Unidad de Protección de Víctimas.</t>
  </si>
  <si>
    <t>La OAPVD trabajó instrumento el cual fue avalado por la F.G y utilizado por la rendición de cuentas de los años 20-21-22-23 y 24-La OAPVD esta integrandose al proceso de rendición de cuentas que realiza el MP por lo que se acoge la propuesta y se elimina</t>
  </si>
  <si>
    <t>OE.1.4.5.1 - Que al finalizar el 2024, se haya implementado la estrategia de comunicación y divulgación de los servicios la Oficina de Atención a la Víctima de Delitos y la Unidad de Protección de Víctimas y Testigos.</t>
  </si>
  <si>
    <t xml:space="preserve">Se trabajó una estrategia de comunicación en conjunto con el área de Prensa del MP la cual es utilizada actualmente-La meta se mantiene para el 2025 ya que es un tema de interes y constante </t>
  </si>
  <si>
    <t>719 - OFICINA DE ATENCION A LA VICTIMA DE DELITOS</t>
  </si>
  <si>
    <t>Identificar las necesidades de la población, para llevar a cabo el plan de comunicación y divulgación de los servicios de Atención y Protección. 
Diseñar el plan de comunicación y divulgación integral de los servicios de Atención y Protección. 
Implementar el plan de comunicación y divulgación integral de los servicios de Atención y Protección. 
Evaluar los resultados de la implementación del plan de comunicación y divulgación integral de los servicios de Atención y Protección.</t>
  </si>
  <si>
    <t>2025: 16,66%
2026: 16,66%
2027: 16,66%
2028: 16,66%
2029: 16,66%</t>
  </si>
  <si>
    <t>OE.1.5.4.1 - Que al finalizar el 2024, se hayan implementado las estrategias de coordinación interinstitucional para los servicios de atención y protección de víctimas y testigos.</t>
  </si>
  <si>
    <t>Se llevó a cabo un proyecto en el cual se desarrolló una base de datos interorganizacional en áreas de salud, educación, seguridad entre otros. Asimismo se elaboró una guía para que el personal de la OAPVD conozca el funcionamiento de la base de datos y el proceso de actualización de la misma para que sea sostenible en el tiempo; ambos productos fueron comunicados al personal el pasado 29 de julio mediante memorandum 14-OAPVD-2024</t>
  </si>
  <si>
    <t>Identificar y evaluar los aportes de las redes de apoyo comunal e institucional, actores sociales y organizaciones no gubernamentales; con el fin de diseñar las estrategias (talleres y charlas) para el acercamiento del servicio de la Oficina de Atención a la Víctima de Delitos y la Unidad de Protección de Víctimas y Testigos a las personas usuarias de las comunidades. 
Implementar la estrategia de generación y fortalecimiento de los enlaces institucionales y comunales.
Elaborar y coordinar la firma de los convenios estratégicos. 
Dar seguimiento al incremento de las redes de apoyo.</t>
  </si>
  <si>
    <t xml:space="preserve"> Implementar el sistema integrado de evaluación del desempeño, que permita la mejora en el desempeño integral del personal judicial.</t>
  </si>
  <si>
    <t>OE.1.4 - EVALUACIÓN DEL DESEMPEÑO</t>
  </si>
  <si>
    <t>OE.1.4.5.1 - Que al finalizar el 2024, haya implementado el modelo de evaluación del desempeño en la Oficina de Atención a la Víctima de Delitos y la Unidad de Protección de Víctimas y Testigos.</t>
  </si>
  <si>
    <t>Dicho proyecto se llevó a cabo por parte del Departamento de Gestión Humana, el personal encargado de llevar a cabo las evaluaciones se capacitó en el sistema lo que permite cumplir la meta, ya que actualmente todo el personal es evaluado periodicamente  -Acoge la solicitud dado que fue asumido por GH</t>
  </si>
  <si>
    <t>OE.1.5 - BIENESTAR Y SALUD</t>
  </si>
  <si>
    <t>OE.1.5.2.1 - Que al finalizar el 2024, se haya cumplido el cronograma definido para la implementación de acciones orientadas a promover el autocuidado en la salud del personal de la Oficina de Atención a la Víctima de Delitos y Unidad de Protección de Víctimas y Testigos.</t>
  </si>
  <si>
    <t>Lo asumo la Política Integral de Bienestar y Salud Laboral del Poder Judicial-Acoge la solicitud dado que es asumido por la Política de Bienestar y  Salud</t>
  </si>
  <si>
    <t xml:space="preserve"> Implementar estrategias de capacitación y formación para mejorar las habilidades y conocimientos del personal en el desempeño de sus funciones, acorde a las necesidades, valores y ejes</t>
  </si>
  <si>
    <t>OE.1.6 - CAPACITACIÓN: institucionales</t>
  </si>
  <si>
    <t>OE.1.6.11.1 - Que al finalizar el 2024, se haya implementado la estrategia de capacitación y actualización para el personal de la Oficina de Atención a la Víctima de Delitos y la Unidad de Protección de Víctimas y Testigos en temas afines.</t>
  </si>
  <si>
    <t>Por parte de la OAPVD se elaboró un instrumento de capacitación que fue avalado por la jefatura y la Unidad de Capacitación del MP, y actualmente es utilizado para determinar las necesidades de capacitación.Se acoge la propuesta dado que las necesidades de capacitación son abordadas por la UCS</t>
  </si>
  <si>
    <t>Impulsar la aprobación y revisión de proyectos y reformas de Ley, así como normativa interna que impacten el funcionamiento y estructura del Poder Judicial y sus dependencias.</t>
  </si>
  <si>
    <t>OE.1.1 - LEYES Y REFORMAS</t>
  </si>
  <si>
    <t>OE.1.1.4.1 - Que al finalizar el 2024, se haya presentado ante el órgano aprobador, la propuesta del reglamento de la Ley 8720: Ley de protección a víctimas, testigos y demás sujetos intervinientes en el proceso penal, reformas y adición al Código Procesal Penal y al Código Penal</t>
  </si>
  <si>
    <t xml:space="preserve">Mediante correo electrónico del 19 de marzo del 2024 la Dirección Jurídica del Poder Judicial informó que el Reglamento Ejecutivo de la Ley N.º 8720, fue remitido al Ministerio de Justicia y Paz el 18 de marzo de 2024 mediante oficio N.º SP-88-2024 de la Secretaría General de la Corte.La meta se mantiene para el 2025 ya que es un tema de interes y constante </t>
  </si>
  <si>
    <t>Modificar</t>
  </si>
  <si>
    <t>Propuesta del Centro de Responsabilidad</t>
  </si>
  <si>
    <t>OE.1.1.5.1 - Que al finalizar el 2024, se haya presentado la reforma a la Ley 8720: Ley de protección a víctimas, testigos y demás sujetos intervinientes en el proceso penal, reformas y adición al Código Procesal Penal y al Código Penal.</t>
  </si>
  <si>
    <t xml:space="preserve">Que al finalizar el 2029, se haya presentado ante el Órgano Aprobador la reforma a la Ley 8720: Ley de protección a víctimas, testigos y demás sujetos intervinientes en el proceso penal, reformas y adición al Código Procesal Penal y al Código Penal. </t>
  </si>
  <si>
    <t>Conformar una comisión de trabajo para la revisión y propuesta de reformas.
Realizar un análisis de la Ley 8720 y su aplicación actual.
Identificar las necesidades de reforma en base a la experiencia práctica y las mejores prácticas internacionales.
Elaborar un proyecto de ley que incluya las reformas propuestas.
Someter el proyecto de ley a consulta con actores clave (víctimas, ONGs, etc.).
Presentar el proyecto de ley ante el Órgano Aprobador.</t>
  </si>
  <si>
    <t>Meta estratégica relacionado con la reforma a la Ley de protección a víctimas, testigos y demás sujetos intervinientes en el proceso penal, reformas y adición al Código Procesal Penal y al Código Penal, Ley N.° 8720.
Es importante indicar que este proyecto nació mediante su formulación y estudio de factibilidad. Culminada dicha etapa se dio inicio con la planificación, la cual es una de las etapas más importante en la elaboración de un proyecto. La robustes del estudio e investigación realizada permitió arribar a conclusiones y recomendaciones que abrieron camino al inicio de la elaboración de la propuesta de reforma en la que se trabaja en la actualidad. Sin embargo, dado que paralelamente se encontraban en construcción otros cuerpos normativos como el Reglamento a la cita Ley N.° 8720 y el Reglamento de Organización y Servicios de la OAPVD, que tendrían incidencia directa en dicho proyecto, se vio la necesidad de suspender su elaboración temporalmente. Debe señalarse que en la creación de estos documentos es imprescindible tener en cuenta la prudencia política para adoptar el mejor camino que conduzca a una acertada norma y con esto evitar vacíos o antinomias jurídicas. Por lo que se modifica de la siguiente manera: Que al finalizar el 2029, se haya presentado ante el Órgano Aprobador la reforma a la Ley 8720: Ley de protección a víctimas, testigos y demás sujetos intervinientes en el proceso penal, reformas y adición al Código Procesal Penal y al Código Penal. Se acoge la solicitud se sustituye la meta</t>
  </si>
  <si>
    <t>OAPVD</t>
  </si>
  <si>
    <t>Dirección Jurídica
Dirección General del Organismo de Investigación Judicial
Fiscalía Genera</t>
  </si>
  <si>
    <t>2025: 20%
2026: 20%
2027: 20%
2028: 20%
2029: 20%</t>
  </si>
  <si>
    <t>NO</t>
  </si>
  <si>
    <t xml:space="preserve"> Implementar soluciones tecnológicas estandarizadas, innovadoras e integrales para una gestión judicial, técnica y administrativa eficiente.  </t>
  </si>
  <si>
    <t>OE.1.4 - SERVICIOS TECNOLÓGICOS</t>
  </si>
  <si>
    <t>OE.1.4.2.1 - Que al finalizar el 2024, se haya implementado en las oficinas de los servicios de atención y protección de víctimas y testigos, un sistema que permita una efectiva gestión técnica y administrativa, que agilicen y faciliten los procesos y procedimientos, con el fin de mejorar el servicio público que se brinda.</t>
  </si>
  <si>
    <t>Por parte de la OAPVD se gestionó durante el quinquenio ante DTI una serie de mejoras  a los sitemas de Escritorio Virtual y Gestión. Adicionalemente el personal se capacitó en Seguridad de la Información y Seguridad Informática. Mientras que la UPROV trabaja de la mano con el OIJ el ingreso al sistema SUPERCOPAcoge solicitud de la oficina, la meta ya se cumplió. Se implementó el Sistema deGestión en las OAPVD</t>
  </si>
  <si>
    <t>OE.1.5.4.1 - 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t>
  </si>
  <si>
    <t>Que al finalizar el año 2029 se hayan revisado y actualizado al menos el 50% de los manuales, protocolos y lineamientos de la OAPVD incorporando las diversas condiciones y necesidades de las oficinas centrales y regionales, así como la moderna gestión y nuevas tecnologías.</t>
  </si>
  <si>
    <t>Realizar un inventario de todos los manuales, protocolos y lineamientos de la OAPVD.
Priorizar los manuales, protocolos y lineamientos a revisar y actualizar.
Conformar equipos de trabajo para la revisión y actualización de cada documento.
Realizar consultas con el personal de las oficinas centrales y regionales para identificar sus necesidades.
Incorporar las nuevas tecnologías y la moderna gestión en los documentos revisados.
Publicar los documentos actualizados en la intranet y/o página web de la OAPVD.</t>
  </si>
  <si>
    <t>Por medio del Proyecto Sistematización de experiencias y propuestas de mejora a la metodología de trabajo de la OAPVD se desasrrollo Manuales de Procedimientos para las Áreas de Atención, Protección y Administración de la OAPVD, comunicado mediante memorandum 14-OAPVD-2020 y los protocolos del Programa de Atención y Protección fueron comunicados mediante circular 01-ADM-2021. En virtud de la importancia de la revisión y  actualización periódica de los manuales, protocolos y lineamientos se propone: Que al finalizar el año 2029 se hayan revisado y actualizado al menos el 50% de los manuales, protocolos y lineamientos de la OAPVD incorporando las diversas condiciones y necesidades de las oficinas centrales y regionales, así como la moderna gestión y nuevas tecnologías.Acoge solicitud de la oficina</t>
  </si>
  <si>
    <t>0%
Se debe realizar un inventario para determinar el número total de manuales, protocolos y lineamientos existentes al inicio del proceso.</t>
  </si>
  <si>
    <t xml:space="preserve"> Implementar procesos estandarizados para la gestión judicial, técnica y administrativa, que agilicen y faciliten el trámite de los asuntos con el fin de mejorar el servicio de justicia brindado. </t>
  </si>
  <si>
    <t>OE.1.5.8.1 - 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t>
  </si>
  <si>
    <t>Que finalizar el año  2029 se haya elaborado el instrumento para evaluar el servicio brindado a las personas usuarias internas y externas de la Oficina de Atención a la Víctima de Delitos y la Unidad de Protección de Víctimas y Testigos.</t>
  </si>
  <si>
    <t>Investigar diferentes metodologías e instrumentos de evaluación de servicios.
Diseñar un instrumento de evaluación que considere las necesidades de las personas usuarias internas y externas.
Realizar pruebas piloto del instrumento para validar su efectividad.
Ajustar el instrumento en base a los resultados de las pruebas piloto.
Implementar el instrumento de evaluación de forma regular.
Analizar los resultados de las evaluaciones para mejorar el servicio.</t>
  </si>
  <si>
    <t>La meta actual se cumplió sin embargo, al tratarse de un tema relacionado con la medición de la calidad de servicio público que presta la OAPVD se propone modificar: Que finalizar el año  2029 se haya elaborado el instrumento para evaluar el servicio brindado a las personas usuarias internas y externas de la Oficina de Atención a la Víctima de Delitos y la Unidad de Protección de Víctimas y Testigos.-Acoge solicitud de la oficina</t>
  </si>
  <si>
    <t>FISCALIA</t>
  </si>
  <si>
    <t>25 de octubre</t>
  </si>
  <si>
    <t>No realiza propuesta</t>
  </si>
  <si>
    <t>No se indica</t>
  </si>
  <si>
    <t xml:space="preserve">No permanece la meta dado que la misma se cumple con la terminación del proyecto 0717-MP-P01 y principalmente con los resultados, logros y modelo establecido para el aboradaje de casos penales de corrupción.  </t>
  </si>
  <si>
    <t>Que para el año (2025 2030), se haya cumplido en un 100% el plan de acción para la   optimización de la persecución penal de los delitos de delincuencia organizada y contra el deber de probidad  mediante el fortalecimiento de la dirección funcional del OIJ y/o articulación con redes interinstitucionales, logrando una mayor eficiencia en la investigación criminal y la recolección de evidencia.</t>
  </si>
  <si>
    <t xml:space="preserve">La Fiscalía XXXX deben participar y asistir al 70% de los Consejos Consultivo que realiza el OIJ , con el finde fortalecer y mejorar la persecución penal contra la delincuencia organizada (2025-2030) 
Identificar las instituciones y actores relevantes en la investigación de delitos contra el deber de probidad para fortalecer los abordajes técnicos de las investigaciones penales
Definir la estructura de la red interinstitucional, incluyendo, su objetivo, alcance, mecanismos de coordinación, comunicación y mecanismos para el intercambio de información, relevantes en la investigación de delitos contra el deber de probidad, para fortalecer los abordajes técnicos de las investigaciones penales
Identificar y llevar un registro las investigaciones por delitos de probidad donde se solicitó apoyo de la redes interinstitucionales para cumplir con al menos un 70% de casos donde haya sido necesario fortalecer los abordajes técnicos de las investigaciones penales. </t>
  </si>
  <si>
    <t>La meta establecida se cumple con la finalización del proyecto 0717-MP-P02 y con los alcances y productos actuales en tendios en la ejecución del mismo.</t>
  </si>
  <si>
    <t>0033Fiscalia General</t>
  </si>
  <si>
    <t>Que entre el 2025 al 2030 se hayan cumplido en un 100% los planes de descongestionamiento y atención del rezago institucional priorizado , para la reducción de los niveles de circulante y el abordaje pronto de las investigaciones.</t>
  </si>
  <si>
    <t>Sistema PAO</t>
  </si>
  <si>
    <t>2025: 70%
2026: 70%
2027: 70%
2028: 70%
2029: 70%
2030: 70%</t>
  </si>
  <si>
    <t>Al finalizar el 2030, el Ministerio Público haya mejorado la efectividad en la persecución penal de los delitos de mayor incidencia y lesividad en perjuicio de las personas menores de edad, mediante la elaboración e implementación de una guía práctica para la tramitación y la investigación de estos casos en las fiscalías especializadas rectoras de atención de poblaciones vulnerables.</t>
  </si>
  <si>
    <t xml:space="preserve">Realizar un diagnóstico de cuáles son los delitos de mayor incidencia y lesividad de personas menores de edad, las dificultades en la investigación, buenas prácticas existentes y los lineamientos. 
Elaborar la guía práctica para la tramitación e investigación de casos de delitos de mayor incidencia y lesividad en Penal Juvenil, Violencia de Género, Niñez y Adolescencia y Asuntos Indígenas. 
Desarrollar e implementar una estrategia de capacitación integral y accesible sobre la guía práctica para la tramitación e investigación de delitos contra menores de edad, que asegure la comprensión y aplicación efectiva de la misma por parte de los fiscales y fiscalas. 
Nota: Esta actividad aborda la etapa de diseño, planificación, ejecución, seguimiento de la capacitación, que pueden ser registradas como metas operativas en los PAOs de las oficinas responsables. 
Realizar un seguimiento y evaluación posterior a la implementación para medir el impacto de la guía en la efectividad de la persecución penal y en la protección de los derechos de las personas menores de edad 
</t>
  </si>
  <si>
    <t>% de personal capacitado en la Guía 
Valor al 2030: 10% de la población fiscal (120 personas)</t>
  </si>
  <si>
    <t>FANNA</t>
  </si>
  <si>
    <t>La meta establecida se cumple con la finalización del proyecto 0717-MP-P04 y con los alcances y productos actuales en tendios en la ejecución del mismo.</t>
  </si>
  <si>
    <t xml:space="preserve"> Fortalecer la aplicación de las medidas alternas en la solución de conflictos, que contribuyan a agilizar los procesos judiciales y fomentar la paz social. </t>
  </si>
  <si>
    <t>MEDIDAS ALTERNAS</t>
  </si>
  <si>
    <t xml:space="preserve">La meta del sistema se logro considerando las funcionalidades de la Herramienta de Seguimiento de Salidas Alternas y Red de Apoyo de Justicia Penal Restaurativa que se creó y se puso en funcionamiento a nivel institucional, que además se programaron y realizaron sesiones de capacitación para el uso de la misma. </t>
  </si>
  <si>
    <t>Esta meta se logró y superó mediante la ejecución del cronograma de formación de Fiscales y Fiscalas, aprobado al interno del Ministerio público para los periodos anuales, en cuanto al programa de Justicia Restaurativa y aplicación de medidas alternas. Por lo anterior, no se manatiene la meta.</t>
  </si>
  <si>
    <t>El cumplimiento de esta meta se asocia en terminos temporales al cierre del PEI que finaliza en este 2024, por lo que no se mantiene está meta para el nuevo Plan Estratégico Institucional. La consideración de aspectos estratégicos y tácticos en cuanto a casos finalizados, reducción de niveles de circulante y el abordaje pronto de las investigaciones penales en general y  mediante aplicación de medidas alternas en específico, podrán formar parte de las nuevas metas estratégicas que se definan institucionalmente.</t>
  </si>
  <si>
    <t xml:space="preserve">PROBIDAD Y ANTICORRUPCIÓN: </t>
  </si>
  <si>
    <t>No se requiere mantener, por cuanto con la participación activa de la Fiscalía General y a través de la Unidad de Inspección se ha logrado implementar la estrategia de prevención y control de sanciones administrativas-disciplinarias</t>
  </si>
  <si>
    <t>No se mantiene, por cuanto ya se logro establecer los requerimientos de reestructuración de la Unidad de Inspección Fiscal y consecuentemente la aplicación de cambios organizativos y la mejora de su gestión.</t>
  </si>
  <si>
    <t>No se mantiene siendo que se lograron establecer los alcances del proyecto en cuanto a la definción de una propuesta de modelo de supervisión enfocado en los aspectos relacionados con situaciones y gestión donde pudieran materializarse riesgos y con ello posibles casos disciplinarios.</t>
  </si>
  <si>
    <t xml:space="preserve">COMUNICACIÓN Y PROYECCIÓN INSTITUCIONAL: </t>
  </si>
  <si>
    <t>No se requiere mantener siendo que la Oficina de Prensa de la Fiscalía General logro desarrolar e implementar una estrategias de comunicación y proyección del Ministerio Público.</t>
  </si>
  <si>
    <t>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t>
  </si>
  <si>
    <t xml:space="preserve">COLABORACIÓN INTERNA Y EXTERNA: </t>
  </si>
  <si>
    <t>No se requiere mantener siendo que la Oficina de Prensa de la Fiscalía General logro desarrolar e implementar una estrategias de comunicación y proyección del Ministerio Público. Incluido en ello, procesos de comunicación, sea de casos relacinados con delitos funcionales, económicos y en general vinculados con corrupción.</t>
  </si>
  <si>
    <t xml:space="preserve">TRANSPARENCIA Y RENDICIÓN DE CUENTAS: </t>
  </si>
  <si>
    <t xml:space="preserve">Que al finalizar el 2030 se haya ejecutado al menos un proceso de rendición de cuentas anual  y actividades con un enfoque comunitario por parte de Fiscalía General, sus columnas y Defensa Civil a la Víctima y la OAPVD, la  UCS, </t>
  </si>
  <si>
    <t xml:space="preserve">*Redefinir los criterios y mecanismos de rendición de cuentas de las fiscalías (2025-2030). 
*Establecer los contenidos y la información clave para la gestión de rendición de cuentas (2025-2030). 
*Ejecutar nuevos mecanismo de rendición de cuentas (2026-2030). 
*Evaluar periódicamente resultados, alcances y efectividad del proceso de rendición de cuentas de las fiscalías (2026-2030).
Ejecutar un proceso de rendición de cuentas anual por cada fiscalía territorial, especializada  (2025-2030) </t>
  </si>
  <si>
    <t>No se mantiene por haberse logrado definir una estrategia y modelo de rendición de cuentas y mesas de diálogo.  Se da una definción de nueva meta relacionada con el enfoque comunitario en la rendición de cuentas anuales.</t>
  </si>
  <si>
    <t>0033 Fiscalía General</t>
  </si>
  <si>
    <t>8 por año (40 total durante el PEI)</t>
  </si>
  <si>
    <t xml:space="preserve"> Impulsar la aprobación y revisión de proyectos y reformas de Ley,  así como normativa interna que impacten el funcionamiento y estructura del Poder Judicial y sus dependencias.</t>
  </si>
  <si>
    <t>LEYES Y REFORMAS:</t>
  </si>
  <si>
    <t>No se mantiene la meta siendo que se cumplio con la elaboración de ejes estratégcios de persecución penal y que corresponde propiamente a una meta de nivel operativo en lo que al pronucniamiento sobre los proyectos de ley o propuestas de rforma legal se refiere.</t>
  </si>
  <si>
    <t xml:space="preserve">DESARROLLO Y OPTIMIZACIÓN DE SERVICIOS Y PROCESOS JUDICIALES:  </t>
  </si>
  <si>
    <t>Realizar diagnóstico de las oficinas.
Implementar el Modelo de Gestión
Seguimiento y evaluación de la implementación del Modelo de Gestión</t>
  </si>
  <si>
    <t xml:space="preserve">Se debe mantener la meta por tratarse de una prioridad institucional en busca de la mejora del servicio y la gestión de las fiscalías, en especial para la agilización de la tramitación de casos penales.  Además, está en proceso de ejecución hasta incluso el año 2026 el proyecto estratégico de abordaje de fiscalías especializadas (0717-MP-P18) en busca de contribuir a la estandarización de rocesos en el citado tipo de fiscalías. </t>
  </si>
  <si>
    <t>Modificar la fecha de la meta acorde a que pasa formar parte del nuevo PEI 2025-2030 y que corresponde a la instauración de un modelo de gestión  y su sostenibilidad.  "Que al finalizar el 2030, se hayan implementado el modelo de gestión en las fiscalías del Ministerio Público, considerando las particularidades de sus despachos. Se acoge</t>
  </si>
  <si>
    <t>0033- Fiscalía General</t>
  </si>
  <si>
    <t>Mantener</t>
  </si>
  <si>
    <t xml:space="preserve"> Implementar estrategias de capacitación y formación para mejorar las habilidades y conocimientos del personal en el desempeño de sus funciones, acorde a las necesidades, valores y ejes institucionales. </t>
  </si>
  <si>
    <t>CAPACITACIÓN:</t>
  </si>
  <si>
    <t>Delinear las estrategias y lineamientos de capacitación y actualización quinquenal.
Formular los programas anuales de capacitación y actualización del personal de las fiscalías, unidades y oficinas del Ministerio Público, acorde con las estrategias y lineamientos establecidos.
Ejecución de los programas anuales de capacitación y actualización del personal de las fiscalías, unidades y oficinas del Ministerio Público, acorde con las estrategias y lineamientos establecidos.</t>
  </si>
  <si>
    <t>Se mantiene por cuanto debe ejerce la aplicación de la estrategía de capacitación establecida y el uso de la guía tanto en el área técnica-metodológica como en la gestión administrativa con el proyecto 0717-MP-P05, pero ya en los prgramas anuales que se ejecuten</t>
  </si>
  <si>
    <t>No se requiere mantener, por cuanto con la participación activa de la Fiscalía General y a través de la Unidad de Inspección se ha logrado implementar la estrategia de prevención y control de sanciones administrativas-disciplinarias, además de la gestión de los casos disciplinarios que se denucnien e ingresen.</t>
  </si>
  <si>
    <t>mplementar mecanismos de gestión que permitan aumentar la celeridad judicial de los juzgados y oficinas judiciales.</t>
  </si>
  <si>
    <t>Que al finalizar el 2030 se haya incrementado la cantidad de casos terminados, para la reducción de los niveles de circulante y el abordaje pronto de las investigaciones.</t>
  </si>
  <si>
    <t xml:space="preserve">Determinar los parámetros e indicadores cuantitativos y cualitativos acorde al tipo de fiscalías, para establecer los alcances y metas de casos terminados por cada fiscalía especializada y territorial (2025-2030).  
Evaluar a nivel corporativo de los resultados anuales de cada fiscalía acorde a las metas establecidas (2030-2030).
Que al finalizar el 2025-2030 cada Fiscalía haya alcanzado la cantidad de caso terminados según el parámetro establecido. (2025-2030)
</t>
  </si>
  <si>
    <t>Se mantiene la meta con las modificaciones requeridas, por corresponder a una prioridad institucional y de la Fiscalía General, en la atención de la mora y rezago, así como la celeridad judical. Posiblemente se prorrogue el plazo del proyecto a nivel de pcronograma por 6 meses más y para el nuevo PEI se establezca una nueva meta relacionadoa con el descongestionamiento a todo nivel.</t>
  </si>
  <si>
    <r>
      <t xml:space="preserve">Se debe modificar la meta en lo que respecta a la fecha de alcance al incorporarse como parte del nuevo PEI 2025-2030, en cuanto al los plazos de rezago a considerar para las fiscalías especializadas que podría corresponder a 4 años.  </t>
    </r>
    <r>
      <rPr>
        <b/>
        <i/>
        <sz val="12"/>
        <color theme="1"/>
        <rFont val="Calibri"/>
        <family val="2"/>
        <scheme val="minor"/>
      </rPr>
      <t>"Que al finalizar el 2030, se haya incrementado la cantidad de casos terminados con respecto a los periodos anteriores, en las fiscalías especializadas, mediante la implementación de planes de descongestionamiento y atención de rezago, para llevar a un nivel aceptable las tasas de resolución."</t>
    </r>
  </si>
  <si>
    <t>SESION TRABAJO MP</t>
  </si>
  <si>
    <t>Que entre el 2025 al 2030 se hayan cumplido en un 100% los planes de descongestionamiento y atención del rezago institucional priorizado, para la reducción de los niveles de circulante y el abordaje pronto de las investigaciones.</t>
  </si>
  <si>
    <t xml:space="preserve">Establecer los parámetros UMGEF para cada fiscalía (especializada, territorial, oficinas, unidades), considerando la naturaleza de los casos, la capacidad instalada y los recursos disponibles. Documentar y comunicar los parámetros a cada fiscalía de forma clara y precisa, incluyendo la metodología de cálculo y los plazos para su cumplimiento. (2025-2030)
Elaborar su plan de descongestionamiento para el periodo 2025-2030, incluyendo: (1) un diagnóstico de la situación actual del rezago priorizado, (2) metas específicas de reducción del rezago, (3) estrategias para alcanzar las metas (ej. asignación de recursos, mejora de procesos, capacitación), (4) un cronograma de actividades con responsables y plazos (2025-2030)
Realizar un seguimiento periódico al cumplimiento de los planes, brinda apoyo técnico a las fiscalías, monitorea los indicadores de impacto y proceso, e identifica y atiende las dificultades que se presenten (2025-2030)
Evaluar anualmente el progreso en el cumplimiento de los planes de descongestionamiento y el impacto en la reducción del rezago
Generar informes periódicos sobre el avance en el cumplimiento de los planes de rezago. (2025-2030)
Que al finalizar el 2025-2030 cada Fiscalía haya alcanzado el porcentaje de rezago priorizado según el parámetro establecido </t>
  </si>
  <si>
    <t>NO APORTA</t>
  </si>
  <si>
    <t xml:space="preserve">0033Fiscalia General </t>
  </si>
  <si>
    <t>Realizar un diagnóstico integral de la congestión en las fiscalías del país. (2025)
Diseñar un plan de descongestionamiento, con objetivos diferenciados para cada fiscalía, cronograma de actividades, asignación de recursos y mecanismos de monitoreo. (2025)
 Implementar el plan de descongestionamiento, monitorear su progreso, realizar ajustes cuando sea necesario, evaluar su impacto y documentar las lecciones aprendidas, logrando una reducción del 50% en la congestión de las fiscalías seleccionadas en un plazo de 2025-2030</t>
  </si>
  <si>
    <t xml:space="preserve">0033 Fiscalia General </t>
  </si>
  <si>
    <t>Elaborar un análisis anual, de la situación de las Fiscalias que se van a incluir en los Planes de Supervisión de Fiscalía General (2025-2023)
Elaboración de los Planes de Supervisión de Fiscalía General, anualmente. 
Ejecutar anualmente, los Planes de Supervisión de Fiscalía General. 
Dar seguimiento anual, al cumplimiento de los Planes de Supervisión de Fiscalía General</t>
  </si>
  <si>
    <t xml:space="preserve">Que al 2030 se haya determinado los requerimientos del Ministerio Público de un sistema informático a nivel nacional para las fiscalías, así como de la redefinición de requerimientos de información estadística estratégica, para la toma de decisiones de nivel superior y la mejora de la persecución penal. </t>
  </si>
  <si>
    <t>Evaluar las condiciones actuales, el valor agregado y las necesidades de mejora de la gestión de la información estadística actual en las fiscalías, unidades y oficinas del Ministerio Público (2025 -2026
Redefinir los requerimientos de gestión y disposición de la información estadística y de resultados en las fiscalías (2026).
Presentar los nuevos requerimientos y necesidades para la disposición y gestión de información estadística y de resultados ante la Dirección de Planificación, La Dirección de Tecnologías de Información y la Comisión Gerencial de Tecnologías.
Formular requerimientos y necesidades a nivel de fiscalías para contar con un sistema informático de gestión robusto para las fiscalías a crear por la Dirección de Tecnologías (2025 - 2030). 
Promover ante la Comisión Gerencial de Tecnologías y Corte Suprema la aprobación de creación del sistema por parte de la Dirección de Tecnologías de Información (2025-2030).</t>
  </si>
  <si>
    <t>2025-2031</t>
  </si>
  <si>
    <t>Estructurar un programa de seguimiento y supervisión de las fiscalías, unidades y oficinas del Ministerio Público (2025-2030)
 Programar las visitas y acciones de supervisión (2025-2030)
Ejecutar programa de supervisión mediante visitas y acciones de seguimiento (2025-2030).
Formular planes de mejora acorde a los resultados de las visitas y acciones de supervisión (2025-2030)
Evaluación anual de los resultados del programa de supervisión y de la aplicabilidad de los planes de mejora.</t>
  </si>
  <si>
    <t>2025-2032</t>
  </si>
  <si>
    <t xml:space="preserve">se modifica </t>
  </si>
  <si>
    <t>Centro Electrónico de Información Jurisprudencional</t>
  </si>
  <si>
    <t xml:space="preserve">Karla </t>
  </si>
  <si>
    <t>OE.1.3.9.1 - Que al finalizar el 2024, se desarrolle e implemente la estrategia para la creación de mecanismos que fortalezcan el acceso a la información judicial.</t>
  </si>
  <si>
    <t xml:space="preserve">Meta estratégica: OE.1.3.9.1 - Que al finalizar el 2030, se desarrolle e implemente la estrategia para la creación de mecanismos que fortalezcan el acceso a la información judicial.  </t>
  </si>
  <si>
    <t xml:space="preserve">Pendiente de definir </t>
  </si>
  <si>
    <r>
      <t xml:space="preserve"> información judicial.                            Proyectos asociados del CEIJ:                        0034-CIJ-P02 (Herramienta para la despersonalización de documentos judiciales/En progreso/ termina 2030)
El Proyecto </t>
    </r>
    <r>
      <rPr>
        <sz val="10"/>
        <color rgb="FF000000"/>
        <rFont val="Book Antiqua"/>
        <family val="1"/>
      </rPr>
      <t>0034-CIJ-P02 (Herramienta para la despersonalización de documentos judiciales se encuentra en ejecución y conforme al cronograma se estima se estará concluyendo con las anonimización de los 500.000 documentos en el año 2030. Este proyecto se realiza con base en una disposición legal (Ley 8968) y una recomendación de la Auditoria Judicial aprobada por el Consejo Superior en sesión No. 43-2019, del 14 de Mayo del 2019, Art. XXI, conoce informe de la Auditoria No. 443-44-SATI-2019 sobre “Evaluación de la Seguridad de la Información del Sitio Web del Poder Judicial”.  Recomendación:   “Realizar un análisis de los documentos que ya han sido publicados en la web luego de la entrada en vigencia de la Ley N° 8968 y la normativa relacionada, para identificar cuáles documentos aún no cuentan con la despersonalización de los datos personales que se relacionan con datos sensibles y que se efectúe este proceso”.</t>
    </r>
  </si>
  <si>
    <t xml:space="preserve">como el proyecto contiua se debe mantener la meta con los cambios realizados por el responsable estrategici </t>
  </si>
  <si>
    <t>Reglamento para el tratamiento de los datos personales contenidos en bases de datos de acceso público del Poder Judicial aprobado en sesión número 33-2024 del 29 de Julio del 2024 art. XV.</t>
  </si>
  <si>
    <t>ESTADO DE LA META</t>
  </si>
  <si>
    <t>META ESTRATEGICA PROPUESTA</t>
  </si>
  <si>
    <t>JUSTIFICACIÓN OFICINA</t>
  </si>
  <si>
    <t>CRITERIO TÉCNICO</t>
  </si>
  <si>
    <t>Taller Comisión con DGH</t>
  </si>
  <si>
    <t>Andrey-Miguel</t>
  </si>
  <si>
    <t xml:space="preserve"> Gestión del Personal</t>
  </si>
  <si>
    <t>Que al finalizar el 2030, se haya diseñado el modelo de carrera escalonada dirigido al personal de los diferentes ámbitos, considerando las condición de género y vulnerabilidad del personal</t>
  </si>
  <si>
    <t>La oficina propone una nueva accion  Desarrollo y promoción del personal. Mejorar las condiciones de Salud ocupacional en cuanto a la infraestructura y en la distribución de equipos ergonómicos (estudios ergonómicos) e instalaciones.</t>
  </si>
  <si>
    <t>4.1.1 Deserción del talento humano (1350)
4.1.2 Sobrecarga de trabajo por puesto. (1350)
4.1.3 Deterioro de la salud física y mental del personal. (1350)
4.1.4 Puestos vacantes sin nombramiento. (1350)</t>
  </si>
  <si>
    <t>RECLUTAMIENTO Y SELECCIÓN</t>
  </si>
  <si>
    <t>Que al finalizar el 2024, se hayan ajustados los procesos de Reclutamiento y selección de acuerdo con los requerimientos de la Ley Marco de Empleo Público.</t>
  </si>
  <si>
    <t>Ampliar la capacitación en materia de seguridad (temas en prevención de riesgos, primeros auxilios, gestión de seguridad, etc.) no sólo a los brigadistas ya que hay mucho cambio de las personas asignadas, además, se debe coordinar por motivo de las personas que realizan teletrabajo</t>
  </si>
  <si>
    <t>Eliminar dado que esta incluida en la meta anterior.</t>
  </si>
  <si>
    <t>Estandarizar la implementación para el procedimiento correcto de la investigación de antecedentes que deben realizar las jefaturas con las personas que se van a nombrar.</t>
  </si>
  <si>
    <t>Que al finalizar el 2024, se presente una propuesta de estructura para el Subproceso de Reclutamiento y Selección al órgano aprobador.</t>
  </si>
  <si>
    <t>Que al finalizar el 2030, se hayan actualizado los perfiles competenciales por ámbito.</t>
  </si>
  <si>
    <t>Se debe mantener por la evolución constante. / Mejorar y aumentar las charlas de educación financiera en la institución para que sean accesibles a toda la población judicial (considerar la limitación de herramientas tecnológicas)</t>
  </si>
  <si>
    <t>EVALUACIÓN DEL DESEMPEÑO</t>
  </si>
  <si>
    <t>Que al finalizar el 2030, se haya fortalecido y mejorado la implementación del Sistema Integrado para la gestión de la Evaluación del Desempeño.</t>
  </si>
  <si>
    <t>Que se mejoren los incentivos salariales-Concientizar sobre el Sistema Integrado para la gestión de la Evaluación del Desempeño</t>
  </si>
  <si>
    <t>Se indica que no debe continuar- Que se realice un trabajo con las jefaturas y coordinaciones para que tengan herramientas para motivar a las personas servidoras en el tema de probidad y valores</t>
  </si>
  <si>
    <t xml:space="preserve">
Que al finalizar el 2030, se haya implementado el plan de acción de la política integral de bienestar y salud laboral para las personas trabajadoras del Poder Judicial.</t>
  </si>
  <si>
    <t xml:space="preserve">Revisión y mejora en el proceso de Reclutamiento y Selección y Evaluación del Desempeño para garantizar que se cuenta con personal judicial idóneo para cada puesto- observaciones adicionales Implementar el plan de acción de la política integral de bienestar y salud laboral para las personas trabajadoras del Poder Judicial. Evaluar si la politica esta realmente colaborando con el bienestar y el cumplimiento de los objetivos. 
Bienestar laboral  que se incluya el teletrabajo y ayuda con el ascinamiento.
Captación y retención del personal.  
Cambiar el concepto de la acción
BIENESTAR Y SALUD: promover  la conciliación de la vida personal, familiar y laboral del personal judicial.
Reforzar/ integrar/ crear estratégicas/ maximizar los recursos con DTI para la implementación del teletrabajo.  </t>
  </si>
  <si>
    <t>Que al finalizar el 2030, se hayan definido procesos de colaboración regionales, con el fin de ampliar los programas preventivos de salud y la cobertura de servicios médicos en todo el país, para los empleados judiciales.</t>
  </si>
  <si>
    <t>Mejorar la hora profesional de los peritos para que puedan interesarse en trabajar para el PJ y así brindar un mejor servicio. Que la institución investigue alternativas de cómo se puede mejorar el servicio de interpretación y LESCO a la persona usuaria.</t>
  </si>
  <si>
    <t>Que al finalizar el 2030, se haya cumplido  la estrategia de capacitación diseñada para el ámbito administrativo.</t>
  </si>
  <si>
    <t>Que se gestione el desgaste por empatía que tienen las personas servidoras judiciales para que puedan dar un mejor servicio</t>
  </si>
  <si>
    <t>Que al finalizar el 2030 se haya incorporado de manera integral los valores y ejes transversales institucionales, en al menos 10 actividades de capacitación de la Sección de Capacitación de la Dirección de Gestión en función de la retención del personal.</t>
  </si>
  <si>
    <t>Valorar el concepto y metas estratégicas que se van a incluir en la acción CAPACITACIÓN:cambiar el concepto a: Desarrollar capacitaciones en función de la retención del personal. Considerar estrategias que integre el tema multigeneracional de manera que se visualice en la integralidad de la institución y en cómo evitar las brechas y desarticulación institucional</t>
  </si>
  <si>
    <t>Se elimina porque se absorbe en una sola .Para la mejora de los procesos institucionales se requiere aumentar los procesos de capacitación técnica y profesional de las personas servidoras judiciales, con el fin de que aporten nuevas ideas que ayuden a optimizar las labores y se brinde un servicio de calidad.</t>
  </si>
  <si>
    <t xml:space="preserve"> DESARROLLO Y OPTIMIZACIÓN DE SERVICIOS Y PROCESOS JUDICIALES</t>
  </si>
  <si>
    <t xml:space="preserve">No se mantiene por ser parte de la labor operativa de la Dirección de Gestión Humana. </t>
  </si>
  <si>
    <t>Que al finalizar el 2030, se hayan establecido nuevos enlaces y medios alternativos para la atención de los servicios de gestión del personal judicial.</t>
  </si>
  <si>
    <t>Que se dé especial atención a la gestión de las jefaturas y coordinaciones relacionada con el manejo del recurso humano, enfocado en habilidades de liderazgo (comunicación asertiva, trabajo en equipo, trabajo por objetivos, implementación de herramientas de control y seguimiento efectivas) que ayude con la mejora de las gestiones de la oficina y el ambiente laboral, lo cual repercute en un mejoramiento del servicio.</t>
  </si>
  <si>
    <t>Que al finalizar el 2030,  se  promueva anualmente la cobertura efectiva de Teletrabajo, en puestos teletrabajables con personal judicial idoneo.</t>
  </si>
  <si>
    <t xml:space="preserve">Se requiere validar y actualizar el proceso de Reclutamiento y Selección del personal judicial según las necesidades particulares de cada circuito judicial. Generar acciones en periodos cortos para valorar el seguimiento. 
Coordinar con DTI la  asignación de licencias de teams y equipos requeridos. 
Generar herramientas de seguridad de la información con la información sensible y evitar la fuga de información. </t>
  </si>
  <si>
    <t>Que al finalizar el 2030,  se  promueva puestos que puedan ajustarse la adopción de modalidades alternativas de trabajo.</t>
  </si>
  <si>
    <t>Implementar otras modalidades de trabajo en donde se puedan aplicar horarios flexibles para mejorar el servicio que se brinda (teletrabajo)</t>
  </si>
  <si>
    <t>Detalle de Centro</t>
  </si>
  <si>
    <t>Tiene minuta y datos incluidos a nuevo PEI</t>
  </si>
  <si>
    <t>Persona</t>
  </si>
  <si>
    <t>LISTO DEFINITIVAMENTE?</t>
  </si>
  <si>
    <t>listo</t>
  </si>
  <si>
    <t>Karla</t>
  </si>
  <si>
    <t>NO APLICA- META CUMPLIDA</t>
  </si>
  <si>
    <t>PREGUNTAR ESTEBAN</t>
  </si>
  <si>
    <t>DENNIS</t>
  </si>
  <si>
    <t>de los valores esperados casos terminados</t>
  </si>
  <si>
    <t>Dennis  y Silvia</t>
  </si>
  <si>
    <t>GRACIELA</t>
  </si>
  <si>
    <t>Inspección Judicial </t>
  </si>
  <si>
    <t>Revisar con Miguel</t>
  </si>
  <si>
    <t>Se revisaron con Comisiones</t>
  </si>
  <si>
    <t>Pendiente</t>
  </si>
  <si>
    <t>POLITICAS</t>
  </si>
  <si>
    <t>CEGECA*** no tenia en PEI anterior- se propone para PEI nuevo</t>
  </si>
  <si>
    <t>DIMENSION E IMPULSOR</t>
  </si>
  <si>
    <t>META ESTRATEGICA</t>
  </si>
  <si>
    <t>observaciones</t>
  </si>
  <si>
    <t xml:space="preserve">NUEVOS: los resultados del Índice de Capacidad de Gestión (ICG) 2023 </t>
  </si>
  <si>
    <t>Control Interno</t>
  </si>
  <si>
    <t>Procesos Institucionales Definidos, Comunicados y Publicados: Se observa un cumplimiento del 82,50%, lo que sugiere una necesidad de mejorar la definición, comunicación y divulgación de los procesos internos.</t>
  </si>
  <si>
    <t>Dimensión: Estrategia y Estructura /impulsor: gestión resultados</t>
  </si>
  <si>
    <t>Alineación de la Estructura Organizacional: Sin embargo, la alineación de la estructura organizacional muestra un margen considerable para mejorar, con solo un 42,86% de alineación detectada. Es crucial revisar y ajustar la estructura para una mejor alineación con los objetivos estratégicos.</t>
  </si>
  <si>
    <t>Dimensión: Estrategia y Estructura /impulsor: gestión de calidad</t>
  </si>
  <si>
    <t>Analizar áreas identificadas para mejoras o refinamientos para alcanzar niveles más altos de efectividad y eficiencia en la gestión organizacional. Elementos de la estructura definidos en el clima organizacional -85%</t>
  </si>
  <si>
    <t xml:space="preserve">Dimensión: Procesos e Información /impulsor Gestión para Resultados, </t>
  </si>
  <si>
    <t>Procesos Institucionales Evaluados: Este aspecto muestra un bajo cumplimiento del 3,91%, lo que indica la necesidad de una revisión exhaustiva de los procesos institucionales en el marco de la Gestión para Resultados. El bajo cumplimiento en esta área indica que la institución enfrenta desafíos para implementar prácticas efectivas de gestión que permitan evaluar y mejorar sus procesos de manera sistemática.</t>
  </si>
  <si>
    <t>Dimensión: Procesos e Información /impulsor sistema de control Interno</t>
  </si>
  <si>
    <t xml:space="preserve">Procesos Institucionales Definidos, Comunicados y Publicados: Se observa un cumplimiento del 82,50%, lo que sugiere una necesidad de mejorar la definición, comunicación y divulgación de los procesos internos.
</t>
  </si>
  <si>
    <t>Dimensión: Procesos e Información /impulsor gestión de calidad</t>
  </si>
  <si>
    <t>Revisión de Pares en los Procesos Institucionales: Se identifica una necesidad urgente de mejorar este aspecto, ya que no se registró ningún cumplimiento en este indicador; sin embargo, en este punto se consultó a la CGR donde se nos indicó que los procesos se encuentran mapeados, pero la revisión que se realiza a estos no fue justificada</t>
  </si>
  <si>
    <t>Dimensión: Liderazgo y Cultura /impulsor gestión para resultados</t>
  </si>
  <si>
    <t>Personas funcionarias que participan en los procesos de planificación operativa y formulación presupuestaria: El cumplimiento de un 11,22% representa un bajo porcentaje de participación de personas funcionarias en los procesos de planificación operativa y formulación presupuestaria y sugiere la necesidad de promover una mayor involucración y participación del personal en estos aspectos cruciales de la gestión organizacional. Esto puede contribuir a una mejor alineación de los recursos y esfuerzos hacia los objetivos estratégicos de la institución y a una toma de decisiones más informada y consensuada.</t>
  </si>
  <si>
    <t>Personas Funcionarias Capacitadas en Gestión para Resultados: El cumplimiento del 21,18% sugiere una necesidad urgente de fortalecer las capacidades de gestión para resultados entre el personal.</t>
  </si>
  <si>
    <t>Mecanismos para Interiorizar la Gestión para Resultados: Similarmente, el cumplimiento del 77,50% destaca la necesidad de mejorar los mecanismos para interiorizar la gestión para resultados en la cultura organizacional.</t>
  </si>
  <si>
    <t>Dimensión: Liderazgo y Cultura /impulsor sistema de control interno</t>
  </si>
  <si>
    <t>Resultados de la Medición de Clima Organizacional (Liderazgo): Se reporta un cumplimiento del 70%, lo que sugiere un nivel razonable de satisfacción con el liderazgo dentro de la institución</t>
  </si>
  <si>
    <t>Resultados de la medición de clima organizacional (cultura): la calificación de 73,33% sugiere que la mayoría del personal percibe que la cultura organizacional es satisfactoria y favorable en la institución. Sin embargo, aunque la calificación es positiva, también indica que hay áreas de oportunidad para mejorar la cultura organizacional.
Plan de Mejora de Brechas Identificadas en la Medición del Clima Organizacional: Es esencial desarrollar y ejecutar un plan de mejora para abordar las brechas identificadas en la medición del clima organizacional.</t>
  </si>
  <si>
    <t>Dimensión: Liderazgo y Cultura /impulsor gestión de calidad</t>
  </si>
  <si>
    <t xml:space="preserve">Jefaturas Capacitadas en Liderazgo: Este aspecto muestra un cumplimiento del 0%, indicando la necesidad de implementar programas de capacitación en liderazgo para las jefaturas. Se incluyó en la carpeta de respaldo del ICG, capacitaciones en el tema de Liderazgo Ético; sin embargo, la CGR aclaró que “se indicó una mayor cantidad de personal capacitado en temas éticos, que la cantidad total del personal de la institución, y como se indicó en el oficio de comunicación de resultados, que al identificar una inconsistencia entre las variables aportadas por la entidad, se ajusta el indicador a 0%.”
</t>
  </si>
  <si>
    <t>Procesos con Visión de Calidad: Se identifica un cumplimiento del 55,01%, lo que sugiere una necesidad de mejorar la integración de la calidad en los procesos institucionales.</t>
  </si>
  <si>
    <t>Dimensión: Liderazgo y Cultura /impulsor gestión de riesgos</t>
  </si>
  <si>
    <t>Personas Funcionarias Capacitadas en Gestión Integral de Riesgos: Sin embargo, el cumplimiento del 27,54% sugiere la necesidad de mejorar las capacidades de gestión de riesgos entre el personal</t>
  </si>
  <si>
    <t>Personas Funcionarias Capacitadas en Temas Éticos: Este aspecto muestra un cumplimiento del 0%, lo que resalta la importancia de implementar programas de capacitación en ética para el personal. Tal como se indicó anteriormente, la calificación brindada en este punto resultó por inconsistencia con la información brindada.</t>
  </si>
  <si>
    <t>Dimensión: competencias y equipos /impulsor gestión para resultados</t>
  </si>
  <si>
    <t>Fomento del Trabajo en Equipo: Sin embargo, el cumplimiento del 50,22% sugiere que hay margen para mejorar el fomento del trabajo en equipo dentro de la institución.</t>
  </si>
  <si>
    <t>Dimensión: competencias y equipos /impulsor gestión de la calidad</t>
  </si>
  <si>
    <t>Perfiles de Puestos con Planes de Desarrollo: Se identifica un cumplimiento del 0%, lo que indica que la organización no ha desarrollado ni implementado planes de desarrollo para los perfiles de puestos del personal.</t>
  </si>
  <si>
    <t>Dimensión: competencias y equipos /impulsor gestión de riesgos</t>
  </si>
  <si>
    <t>Conocimientos Especializados o Críticos del Personal: Se reporta un cumplimiento del 66,67%, lo que indica que existe un nivel aceptable de conocimientos especializados entre el personal.</t>
  </si>
  <si>
    <t xml:space="preserve">a) Realizar una revisión exhaustiva de la estructura organizacional para garantizar una alineación óptima con los objetivos estratégicos. </t>
  </si>
  <si>
    <t>b) Mejorar la comunicación y divulgación de los procesos internos para garantizar una comprensión clara y consistente.</t>
  </si>
  <si>
    <t xml:space="preserve"> c.) Promover una mayor participación del personal en los procesos de planificación operativa y formulación presupuestaria para alinear los recursos y esfuerzos con los objetivos estratégicos de la institución</t>
  </si>
  <si>
    <t>a.) Continuar fortaleciendo la gestión de riesgos mediante la implementación de acciones adicionales para abordar los riesgos estratégicos identificados. as.</t>
  </si>
  <si>
    <t>Oficina de Control Interno:</t>
  </si>
  <si>
    <t>b.) Realizar una revisión exhaustiva de los procesos institucionales para identificar y abordar cualquier riesgo potencial.</t>
  </si>
  <si>
    <t xml:space="preserve"> c.) Desarrollar e implementar programas de capacitación en gestión para resultados, liderazgo, y gestión de riesgos para todo el personal, con un enfoque especial en las jefaturas.</t>
  </si>
  <si>
    <t xml:space="preserve">a.) Realizar evaluaciones regulares de la gestión de calidad para identificar áreas de mejora y asegurar el cumplimiento de los estándares establecidos. </t>
  </si>
  <si>
    <t>Centro de Gestión de la Calidad (CEGECA):</t>
  </si>
  <si>
    <t xml:space="preserve">b.) Implementar mecanismos para realizar revisiones regulares de pares en los procesos institucionales para garantizar la calidad y eficacia. </t>
  </si>
  <si>
    <t xml:space="preserve"> a.) Desarrollar programas de capacitación en liderazgo, gestión para resultados y ética para fortalecer las capacidades del personal y mejorar la eficiencia y efectividad de la institución.</t>
  </si>
  <si>
    <t xml:space="preserve"> b.) Implementar un plan de mejora para abordar las brechas identificadas en la medición del clima organizacional y fortalecer la cultura organizacional y el liderazgo dentro de la institución.</t>
  </si>
  <si>
    <t xml:space="preserve"> c.) Implementar programas y actividades específicas para fomentar el trabajo en equipo y mejorar la percepción de los equipos en el clima organizacional. </t>
  </si>
  <si>
    <t>d.) Continuar promoviendo el desarrollo profesional del personal a través de la implementación de planes de desarrollo personalizados.</t>
  </si>
  <si>
    <t>Establecer un sistema de control por parte de la Secretaría de Ética y Valores para supervisar las capacitaciones realizadas, asegurando que no se registren más capacitaciones que la cantidad total de personal de la institución. Esto garantizará la integridad y la transparencia en el registro de las actividades de capacitación, evitando la duplicación de registros y asegurando que todas las capacitaciones sean efectivamente documentadas y proporcionadas a todo el personal de manera equitativa</t>
  </si>
  <si>
    <t>Secretaría de Ética y Valores</t>
  </si>
  <si>
    <t>Índice de Capacidad para Combatir la Corrupción (CCC)</t>
  </si>
  <si>
    <t>Varibles- ultimo resultado- observación del informe</t>
  </si>
  <si>
    <t>Retrocesos en indicadores fundamentales relacionados con la fiscalía general, la financiación de las campañas electorales y la calidad de la prensa.</t>
  </si>
  <si>
    <t xml:space="preserve">Índice de transparencia de servicio público (ITSP). </t>
  </si>
  <si>
    <t>Mantener los indices altos de Transparencia tanto Poder Judicial como OIJ (100%)</t>
  </si>
  <si>
    <t>Índice del Estado de Derecho</t>
  </si>
  <si>
    <t>Calificacion baja en: Funcionarios del gobierno son sancionados por mala conducta y   Los poderes del gobierno están efectivamente limitados por el poder judicial</t>
  </si>
  <si>
    <t>Índice Global de Paz</t>
  </si>
  <si>
    <t>Objetivos de indicadores de manifestaciones violentas, crimen violento y tasa de homicidios.</t>
  </si>
  <si>
    <t xml:space="preserve">Indice Percepción de la corrupción
 </t>
  </si>
  <si>
    <t>este índice refleja la carencia de acciones más contundentes contra la corrupción.  
Retomar decisivamente medidas anticorrupción pasar por el fortalecimiento de la democracia, la defensa de las libertades de prensa y expresión, de la independencia y financiamiento adecuado de los órganos de control, y fomentar la participación de la ciudadanía en la toma de decisiones.</t>
  </si>
  <si>
    <t>Lucha contra impunidad dado el debilitamiento de imagen de PJ, con lo cual se impide que se juzguen y sancionen efectivamente los casos de corrupción.</t>
  </si>
  <si>
    <t>Financiamiento de partidos políticos y los orígenes de la corrupción</t>
  </si>
  <si>
    <t>Rule of Law Index
Latinobarómetro</t>
  </si>
  <si>
    <r>
      <rPr>
        <b/>
        <sz val="11"/>
        <color theme="1"/>
        <rFont val="Calibri"/>
        <family val="2"/>
        <scheme val="minor"/>
      </rPr>
      <t>Nota baja: Corrupción</t>
    </r>
    <r>
      <rPr>
        <sz val="11"/>
        <color theme="1"/>
        <rFont val="Calibri"/>
        <family val="2"/>
        <scheme val="minor"/>
      </rPr>
      <t xml:space="preserve"> El factor 2 del Índice de Estado de Derecho del WJP mide la ausencia de corrupción en el gobierno. El factor considera tres formas de corrupción: soborno, influencia indebida de intereses públicos o privados y malversación de fondos públicos u otros recursos</t>
    </r>
  </si>
  <si>
    <r>
      <rPr>
        <b/>
        <sz val="11"/>
        <color theme="1"/>
        <rFont val="Calibri"/>
        <family val="2"/>
        <scheme val="minor"/>
      </rPr>
      <t>Nota baja: Cumplimiento regulatorio</t>
    </r>
    <r>
      <rPr>
        <sz val="11"/>
        <color theme="1"/>
        <rFont val="Calibri"/>
        <family val="2"/>
        <scheme val="minor"/>
      </rPr>
      <t xml:space="preserve"> Factor de Índice de Estado de Derecho del WJP mide el grado en que las regulaciones se implementan y hacen cumplir de manera justa y efectiva. Las regulaciones, tanto legales como administrativas, estructuran los comportamientos dentro y fuera del gobierno.</t>
    </r>
  </si>
  <si>
    <r>
      <rPr>
        <b/>
        <sz val="11"/>
        <color theme="1"/>
        <rFont val="Calibri"/>
        <family val="2"/>
        <scheme val="minor"/>
      </rPr>
      <t xml:space="preserve">Nota baja: Justicia CIVIL- </t>
    </r>
    <r>
      <rPr>
        <sz val="11"/>
        <color theme="1"/>
        <rFont val="Calibri"/>
        <family val="2"/>
        <scheme val="minor"/>
      </rPr>
      <t>El factor 7 del Índice de Estado de Derecho del WJP mide si la gente común y corriente puede resolver sus quejas de manera pacífica y efectiva a través del sistema de justicia civil. Mide si los sistemas de justicia civil son accesibles y asequibles, así como si están libres de discriminación, corrupción e influencia indebida por parte de funcionarios públicos</t>
    </r>
  </si>
  <si>
    <r>
      <rPr>
        <b/>
        <sz val="11"/>
        <color theme="1"/>
        <rFont val="Calibri"/>
        <family val="2"/>
        <scheme val="minor"/>
      </rPr>
      <t>Nota baja: Justicia Criminal -</t>
    </r>
    <r>
      <rPr>
        <sz val="11"/>
        <color theme="1"/>
        <rFont val="Calibri"/>
        <family val="2"/>
        <scheme val="minor"/>
      </rPr>
      <t xml:space="preserve"> El factor 8 del Índice de Estado de Derecho del WJP evalúa el sistema de justicia penal de un país. Un sistema de justicia penal eficaz es un aspecto clave del Estado de derecho, ya que constituye el mecanismo convencional para reparar agravios y entablar acciones contra personas por delitos contra la sociedad. Una evaluación de la impartición de justicia penal debe tener en cuenta todo el sistema, incluidos la policía, los abogados, los fiscales, los jueces y los funcionarios penitenciarios.</t>
    </r>
  </si>
  <si>
    <t xml:space="preserve">ïndice de Gestión Financiera
 </t>
  </si>
  <si>
    <t xml:space="preserve">Indice de Gestion Financiera de CGR nota intermedia: Presupuesto Basico. </t>
  </si>
  <si>
    <t>Índice de Gestión Institucional</t>
  </si>
  <si>
    <t>Varibles- ultimo resultado- observación del informe año 2019</t>
  </si>
  <si>
    <t>Notas bajas de 100: Financiero contable se requiere mas transparencia y eficiencia.</t>
  </si>
  <si>
    <t xml:space="preserve"> la emisión de normativa sobre el traslado de recursos a sujetos privados o fideicomisos, el establecimiento del Modelo de Arquitectura de la Información, la oficialización del Marco de Gestión para la Calidad de la Información, la generación del Modelo de Entrega de Servicio TI, la emisión de políticas sobre la atención del derecho de petición, la creación del Modelo de Plataforma Tecnológica, el establecimiento del Marco de seguridad de información, el desarrollo del Modelo de Aplicaciones (Software), la definición de regulaciones sobre tratamiento de denuncias y
protección de denunciantes, así como el
establecimiento de directrices relacionadas con
la entrega de información digital.  
Documentación de procedimientos</t>
  </si>
  <si>
    <t>Notas bajas de 100: Contratación Administrativa se requiere mas  eficiencia.</t>
  </si>
  <si>
    <t>Notas bajas de 100: Servicio al usuario se requiere mas transparencia y eficiencia.</t>
  </si>
  <si>
    <t>Notas bajas de 100:  Recursos humanos se requiere mas  eficiencia.</t>
  </si>
  <si>
    <t>“Índice de Cumplimiento para la Mejora Pública ” de la Contraloría General de la República.</t>
  </si>
  <si>
    <t>Poder Judicial sube a máxima calificación global en mejora pública 2023</t>
  </si>
  <si>
    <t>Mantener los indices altos de Cumplimiento para la Mejora Pública</t>
  </si>
  <si>
    <t xml:space="preserve">Índice de Capacidad de Gestión de Tecnologías de Información </t>
  </si>
  <si>
    <t>Macroproceso</t>
  </si>
  <si>
    <t>Proceso</t>
  </si>
  <si>
    <t>Gestión de Riesgos</t>
  </si>
  <si>
    <t>Macroproceso de Control y Evaluación</t>
  </si>
  <si>
    <t>Gestión de Participación Ciudadana</t>
  </si>
  <si>
    <t>Gestión Jurídica</t>
  </si>
  <si>
    <t>Gestión de Conocimiento Jurisprudencial</t>
  </si>
  <si>
    <t>Gestión de la Ejecución Administrativa</t>
  </si>
  <si>
    <t>Gestión de Recursos por Cooperación Nacional e Internacional</t>
  </si>
  <si>
    <t>Cumplimiento</t>
  </si>
  <si>
    <t>Gestión de Percepción Ciudadana</t>
  </si>
  <si>
    <t>Gestión de Procesos Disciplinarios</t>
  </si>
  <si>
    <t>Gestión de Seguimiento y Evaluación</t>
  </si>
  <si>
    <t>Tendencia Indicador</t>
  </si>
  <si>
    <t>formula</t>
  </si>
  <si>
    <t>COORDINACIÓN DE META</t>
  </si>
  <si>
    <t>INICIATIVAS DE POLITICAS</t>
  </si>
  <si>
    <t>tiene proyecto- Sil</t>
  </si>
  <si>
    <t xml:space="preserve">Diseñar un modelo de trabajo para conocer y detectar los fenómenos criminales entre las fiscalías adjuntas y el Organismo de Investigación Judicial.  </t>
  </si>
  <si>
    <t>Desarrollo e implementación de las estrategias de Persecución Penal y abordaje integral de la criminalidad.</t>
  </si>
  <si>
    <t>repetido</t>
  </si>
  <si>
    <t>Emitir los lineamientos de la política de persecución penal y divulgarla, a través de coordinaciones, con las Fiscalas Adjuntas y Fiscales Adjuntos de todo el país.</t>
  </si>
  <si>
    <t xml:space="preserve">Realizar reuniones de coordinación y seguimiento para la implementación de la política con las Fiscalas Adjuntas  y los Fiscales Adjuntos de todo el país. </t>
  </si>
  <si>
    <t xml:space="preserve">Monitorear la implementación y sostenibilidad de la política de persecución penal definida. </t>
  </si>
  <si>
    <t xml:space="preserve">Realizar un diagnóstico de la situación actual de la gestión para el abordaje de los casos penales de corrupción. 
</t>
  </si>
  <si>
    <t xml:space="preserve">Diseñar el modelo de gestión para el abordaje de los casos penales de corrupción, incorporando los sistemas de registro y consulta integral, por parte de la Fiscalía General y Organismo de Investigación Judicial. </t>
  </si>
  <si>
    <t>Implementar el modelo de gestión para el abordaje de los casos penales de corrupción. </t>
  </si>
  <si>
    <t xml:space="preserve">Realizar seguimiento y evaluación del modelo de gestión para el abordaje de los casos penales de corrupción. </t>
  </si>
  <si>
    <t xml:space="preserve">% de avance del modelo para el abordaje de los casos penales de crimen organizado. </t>
  </si>
  <si>
    <t xml:space="preserve">Realizar un diagnóstico de la situación actual de la gestión para el abordaje de los casos penales de crimen organizado. 
</t>
  </si>
  <si>
    <t xml:space="preserve">Diseñar el modelo de gestión para el abordaje de los casos penales de crimen organizado, incorporando los sistemas de registro y consulta integral, por parte de la Fiscalía General y Organismo de Investigación Judicial. </t>
  </si>
  <si>
    <t xml:space="preserve">Implementar el modelo de gestión para el abordaje de los casos penales de crimen organizado. </t>
  </si>
  <si>
    <t xml:space="preserve">Realizar seguimiento y evaluación del modelo de gestión para el abordaje de los casos penales de crimen organizado. </t>
  </si>
  <si>
    <t xml:space="preserve">% de avance del modelo para el abordaje de los casos penales vinculados a poblaciones vulnerables. </t>
  </si>
  <si>
    <t>Organismo de Investigación Judicial
Secretaría Técnica de Género y Acceso a la Justicia.</t>
  </si>
  <si>
    <t xml:space="preserve">Efectuar un diagnóstico de las necesidades organizacionales, materiales, recursos tecnológicos y de talento humano del Ministerio Público, ante el incremento de la criminalidad no convencional. </t>
  </si>
  <si>
    <t xml:space="preserve">Definir estrategias para mejorar el abordaje y atención de la criminalidad no convencional. </t>
  </si>
  <si>
    <t>2021-2022</t>
  </si>
  <si>
    <t xml:space="preserve">Implementar las estrategias que permitirán mejorar el abordaje y atención de la criminalidad no convencional. </t>
  </si>
  <si>
    <t xml:space="preserve">Brindar seguimiento y evaluación de las estrategias implementadas y definir plan de mejora. </t>
  </si>
  <si>
    <t xml:space="preserve">Evaluar los resultados de las estrategias implementadas. </t>
  </si>
  <si>
    <t xml:space="preserve">Cantidad de casos terminados en el Ministerio Público (Fiscalía Adultos y Penal Juvenil). </t>
  </si>
  <si>
    <t>2017: 
175.298 Penal,
9.075 Penal Juvenil, 
Total: 184.373</t>
  </si>
  <si>
    <t> 177051</t>
  </si>
  <si>
    <t>178821 </t>
  </si>
  <si>
    <t>180610 </t>
  </si>
  <si>
    <t>184240 </t>
  </si>
  <si>
    <t> 186082</t>
  </si>
  <si>
    <t>Definir un plan para la descongestión y atención de rezago de expedientes, en el que se consideren las particularidades de las fiscalías territoriales o especializadas; tales como: aspectos geográficos, comportamiento de la criminalidad, tipología de los casos, entre otras variables.</t>
  </si>
  <si>
    <t xml:space="preserve">Fiscalía General
</t>
  </si>
  <si>
    <t>No aplica</t>
  </si>
  <si>
    <t>Implementar el plan para la descongestión de casos de la Fiscalía.</t>
  </si>
  <si>
    <t>Implementación del plan para la descongestión de casos de la Fiscalía.</t>
  </si>
  <si>
    <t>2020-2024</t>
  </si>
  <si>
    <t xml:space="preserve">Seguimiento y evaluación del plan para la descongestión de casos de la Fiscalía. </t>
  </si>
  <si>
    <t>2017: 86.835</t>
  </si>
  <si>
    <t> 87703</t>
  </si>
  <si>
    <t>88580 </t>
  </si>
  <si>
    <t>89446 </t>
  </si>
  <si>
    <t>90360 </t>
  </si>
  <si>
    <t>91264 </t>
  </si>
  <si>
    <t>92177 </t>
  </si>
  <si>
    <t>Terminados</t>
  </si>
  <si>
    <t>2017: 16.038</t>
  </si>
  <si>
    <t> 16198</t>
  </si>
  <si>
    <t>16523 </t>
  </si>
  <si>
    <t>16689 </t>
  </si>
  <si>
    <t>16856 </t>
  </si>
  <si>
    <t>17024 </t>
  </si>
  <si>
    <t xml:space="preserve">% de implementación de propuesta de mejora para disminuir la cantidad de casos en el circulante activo de mayor antigüedad. </t>
  </si>
  <si>
    <t>2017: 71.290</t>
  </si>
  <si>
    <t> 72003</t>
  </si>
  <si>
    <t>73450 </t>
  </si>
  <si>
    <t>74184 </t>
  </si>
  <si>
    <t>74926 </t>
  </si>
  <si>
    <t>75675 </t>
  </si>
  <si>
    <t>2017: 2.972</t>
  </si>
  <si>
    <t> 3002</t>
  </si>
  <si>
    <t>3062 </t>
  </si>
  <si>
    <t>3092 </t>
  </si>
  <si>
    <t>3123 </t>
  </si>
  <si>
    <t>3154 </t>
  </si>
  <si>
    <t>2017: 20.170</t>
  </si>
  <si>
    <t> 20372</t>
  </si>
  <si>
    <t>20781 </t>
  </si>
  <si>
    <t>20988 </t>
  </si>
  <si>
    <t>21198 </t>
  </si>
  <si>
    <t>21410 </t>
  </si>
  <si>
    <t>2017: 28.550</t>
  </si>
  <si>
    <t> 28836</t>
  </si>
  <si>
    <t>29415 </t>
  </si>
  <si>
    <t>29709 </t>
  </si>
  <si>
    <t>30006 </t>
  </si>
  <si>
    <t>30306 </t>
  </si>
  <si>
    <t>2017: 26.291</t>
  </si>
  <si>
    <t> 26554</t>
  </si>
  <si>
    <t>27087 </t>
  </si>
  <si>
    <t>27358 </t>
  </si>
  <si>
    <t>27632 </t>
  </si>
  <si>
    <t>27908 </t>
  </si>
  <si>
    <t>2017: 43.907</t>
  </si>
  <si>
    <t> 44346</t>
  </si>
  <si>
    <t>45237 </t>
  </si>
  <si>
    <t>45689 </t>
  </si>
  <si>
    <t>46146 </t>
  </si>
  <si>
    <t>46608 </t>
  </si>
  <si>
    <t>2017: 164.631</t>
  </si>
  <si>
    <t> 166277</t>
  </si>
  <si>
    <t>169619 </t>
  </si>
  <si>
    <t> 171315</t>
  </si>
  <si>
    <t>173028 </t>
  </si>
  <si>
    <t>174759 </t>
  </si>
  <si>
    <t>% de implementación de propuesta de mejora para disminuir la cantidad de casos en el circulante activo de mayor antigüedad.</t>
  </si>
  <si>
    <t>2017: 
21.434</t>
  </si>
  <si>
    <t>2017: 11.697</t>
  </si>
  <si>
    <t> 11814</t>
  </si>
  <si>
    <t>12051 </t>
  </si>
  <si>
    <t>12171 </t>
  </si>
  <si>
    <t>12293 </t>
  </si>
  <si>
    <t>12416 </t>
  </si>
  <si>
    <t>2017: 34.755</t>
  </si>
  <si>
    <t> 35103</t>
  </si>
  <si>
    <t>35808 </t>
  </si>
  <si>
    <t>36166 </t>
  </si>
  <si>
    <t>36527 </t>
  </si>
  <si>
    <t>36893 </t>
  </si>
  <si>
    <t>2017: 83.340</t>
  </si>
  <si>
    <t> 84173</t>
  </si>
  <si>
    <t>85685 </t>
  </si>
  <si>
    <t>86723 </t>
  </si>
  <si>
    <t>87591 </t>
  </si>
  <si>
    <t>88467 </t>
  </si>
  <si>
    <t>2017: 19.681</t>
  </si>
  <si>
    <t> 19878</t>
  </si>
  <si>
    <t>20277 </t>
  </si>
  <si>
    <t>20480 </t>
  </si>
  <si>
    <t>20684 </t>
  </si>
  <si>
    <t>20891 </t>
  </si>
  <si>
    <t>2017: 876</t>
  </si>
  <si>
    <t> 885</t>
  </si>
  <si>
    <t>902 </t>
  </si>
  <si>
    <t>911 </t>
  </si>
  <si>
    <t>920 </t>
  </si>
  <si>
    <t>929 </t>
  </si>
  <si>
    <t xml:space="preserve">Implementar acciones que incrementen la cantidad de casos terminados. 
Medir los resultados obtenidos anualmente y desarrollar planes de mejora. </t>
  </si>
  <si>
    <t>Sin proyecto vinculado</t>
  </si>
  <si>
    <t>Elaborar un informe anual de seguimiento sobre la cantidad de nulidades por materia y poner en conocimiento a Corte Plena y Consejo Superior.</t>
  </si>
  <si>
    <t>2017: 1.085</t>
  </si>
  <si>
    <t>Comisión Contenciosa</t>
  </si>
  <si>
    <t>2017: 3.118</t>
  </si>
  <si>
    <t> 3149</t>
  </si>
  <si>
    <t>3212 </t>
  </si>
  <si>
    <t>3244 </t>
  </si>
  <si>
    <t>3277 </t>
  </si>
  <si>
    <t>3309 </t>
  </si>
  <si>
    <t xml:space="preserve">Comisión de Asuntos Penales
Consejos de Administración
</t>
  </si>
  <si>
    <t>2017: 415</t>
  </si>
  <si>
    <t> 419</t>
  </si>
  <si>
    <t>427 </t>
  </si>
  <si>
    <t>431 </t>
  </si>
  <si>
    <t>436 </t>
  </si>
  <si>
    <t>440 </t>
  </si>
  <si>
    <t>Comisión de Asuntos Penales
Consejos de Administración</t>
  </si>
  <si>
    <t>2017: 4.740</t>
  </si>
  <si>
    <t> 4787</t>
  </si>
  <si>
    <t>4883 </t>
  </si>
  <si>
    <t>4932 </t>
  </si>
  <si>
    <t>4981 </t>
  </si>
  <si>
    <t>5031 </t>
  </si>
  <si>
    <t>2017: 1.065</t>
  </si>
  <si>
    <t>2017: 1.131</t>
  </si>
  <si>
    <t> 1142</t>
  </si>
  <si>
    <t>1165 </t>
  </si>
  <si>
    <t>1176 </t>
  </si>
  <si>
    <t>1188 </t>
  </si>
  <si>
    <t>1200 </t>
  </si>
  <si>
    <t>2017: 7.640</t>
  </si>
  <si>
    <t> 7716</t>
  </si>
  <si>
    <t>7950 </t>
  </si>
  <si>
    <t>8029 </t>
  </si>
  <si>
    <t>8110 </t>
  </si>
  <si>
    <t>2017: 188</t>
  </si>
  <si>
    <t> 190</t>
  </si>
  <si>
    <t>194 </t>
  </si>
  <si>
    <t>196 </t>
  </si>
  <si>
    <t>198 </t>
  </si>
  <si>
    <t>200 </t>
  </si>
  <si>
    <t>Consejos de Administración</t>
  </si>
  <si>
    <t>2017: 1.464</t>
  </si>
  <si>
    <t> 1479</t>
  </si>
  <si>
    <t>1508 </t>
  </si>
  <si>
    <t>1523 </t>
  </si>
  <si>
    <t>1538 </t>
  </si>
  <si>
    <t> 1554</t>
  </si>
  <si>
    <t>2017: 1.399</t>
  </si>
  <si>
    <t>2017: 1.991</t>
  </si>
  <si>
    <t>2017: 948</t>
  </si>
  <si>
    <t>Cantidad de informes periciales elaborados o rendidos por el Departamento de Trabajo Social y Psicología</t>
  </si>
  <si>
    <t>2017: 15.437</t>
  </si>
  <si>
    <t xml:space="preserve">Implementar acciones que incrementen la cantidad de informes periciales elaborados o rendidos, medir los resultados obtenidos anualmente y desarrollar planes de mejora. </t>
  </si>
  <si>
    <t>2016: 201.823</t>
  </si>
  <si>
    <t xml:space="preserve">Implementar acciones que incrementen la cantidad de comunicaciones judiciales diligenciadas, medir los resultados obtenidos anualmente y desarrollar planes de mejora. </t>
  </si>
  <si>
    <t>Dirección Ejecutiva
Consejos de Administración</t>
  </si>
  <si>
    <t>Solicitar el seguimiento de las acciones realizadas por las Administraciones Regionales que incrementen la cantidad de comunicaciones judiciales diligenciadas.</t>
  </si>
  <si>
    <t>Dirección de Tecnología de la Información
Dirección de Planificación</t>
  </si>
  <si>
    <t xml:space="preserve">Identificar requerimientos para el diseño del sistema de gestión integrado que permita el seguimiento y monitoreo efectivo de las medidas alternas.  </t>
  </si>
  <si>
    <t>Desarrollo e implementación de un sistema para el seguimiento y monitoreo de las medidas alternas en el Ministerio Público</t>
  </si>
  <si>
    <t>Desarrollar un sistema de gestión integrado y herramienta informática para el seguimiento y monitoreo efectivo de los casos a los cuales se les aplica medidas alternas.</t>
  </si>
  <si>
    <t xml:space="preserve">Desarrollar los planes de implantación </t>
  </si>
  <si>
    <t xml:space="preserve">Brindar seguimiento y revisión de los planes de implantación.  </t>
  </si>
  <si>
    <t xml:space="preserve">Realizar la evaluación de resultados de la implementación del sistema de gestión y herramienta informática. </t>
  </si>
  <si>
    <t>Escuela Judicial
Programa de Justicia Restaurativa</t>
  </si>
  <si>
    <t>Establecer un cronograma de trabajo y responsabilidades para la capacitación esperada, tomando en cuenta el proceso de diseño o adaptación de los cursos en el Subprograma de Justicia Restaurativa de la Escuela Judicial y Aplicación de Otras Medidas Alternas de Solución de Conflicto.</t>
  </si>
  <si>
    <t>Escuela Judicial
Dirección de Gestión Humana
Programa de Justicia Restaurativa</t>
  </si>
  <si>
    <t xml:space="preserve">Ejecutar cronograma de formación de Fiscalas y Fiscales en el programa de Justicia Restaurativa y aplicación de otras medidas alternas de solución de conflictos. </t>
  </si>
  <si>
    <t xml:space="preserve">Evaluar los aprendizajes, producto de la capacitación. </t>
  </si>
  <si>
    <t>Programa de Justicia Restaurativa
Comisión de Resolución Alterna de Conflictos</t>
  </si>
  <si>
    <t xml:space="preserve">Diseñar y estandarizar directrices, a lo interno Ministerio Público, para la aplicación de las medidas alternas a nivel nacional. </t>
  </si>
  <si>
    <t xml:space="preserve">Difundir e implementar las directrices sobre la aplicación de las medidas alternas. </t>
  </si>
  <si>
    <t xml:space="preserve">Programa de Justicia Restaurativa
</t>
  </si>
  <si>
    <t xml:space="preserve">Realizar seguimiento sobre la aplicación de las medidas alternas y desarrollar planes de mejora de gestión. </t>
  </si>
  <si>
    <t xml:space="preserve">Evaluar los resultados obtenidos sobre la aplicación de las medidas alternas. </t>
  </si>
  <si>
    <t>Centro de Apoyo, Coordinación y Mejoramiento de la Función Jurisdiccional
Programa de Justicia Restaurativa
Comisión de Resolución Alterna de Conflictos</t>
  </si>
  <si>
    <t>2019-2020</t>
  </si>
  <si>
    <t>Diseñar e implementar un protocolo para la aplicación y seguimiento de  resolución de casos mediante medidas alternas.</t>
  </si>
  <si>
    <t>Generar sinergias con otras instancias judiciales (Ministerio Público, Ámbito Jurisdiccional y otros) para ampliar ámbitos de aplicación de medidas alternas.</t>
  </si>
  <si>
    <t>Diseñar propuestas para la ampliación de la resolución alternativa de conflictos, a otro tipo de delitos.</t>
  </si>
  <si>
    <t>Comisión Civil
Centro de Conciliación
Comisión de Resolución Alterna de Conflictos</t>
  </si>
  <si>
    <t xml:space="preserve">Implementar acciones que incrementen la cantidad de casos terminados mediante la aplicación de medidas alternas; medir los resultados obtenidos anualmente y desarrollar planes de mejora. </t>
  </si>
  <si>
    <t>Comisión Agraria
Centro de Conciliación
Comisión de Resolución Alterna de Conflictos</t>
  </si>
  <si>
    <t> 8001</t>
  </si>
  <si>
    <t>8162 </t>
  </si>
  <si>
    <t>8243 </t>
  </si>
  <si>
    <t>8326 </t>
  </si>
  <si>
    <t>8409 </t>
  </si>
  <si>
    <t>8493 </t>
  </si>
  <si>
    <t>Comisión Contenciosa
Centro de Conciliación
Comisión de Resolución Alterna de Conflictos</t>
  </si>
  <si>
    <t>Comisión de Familia
Centro de Conciliación
Comisión de Resolución Alterna de Conflictos</t>
  </si>
  <si>
    <t>68 </t>
  </si>
  <si>
    <t> 58</t>
  </si>
  <si>
    <t>60 </t>
  </si>
  <si>
    <t>62 </t>
  </si>
  <si>
    <t>64 </t>
  </si>
  <si>
    <t>66 </t>
  </si>
  <si>
    <t>Comisión Laboral
Centro de Conciliación
Comisión de Resolución Alterna de Conflictos</t>
  </si>
  <si>
    <t>Comisión de Asuntos Penales
Centro de Conciliación
Programa de Justicia Restaurativa
Comisión de Resolución Alterna de Conflictos</t>
  </si>
  <si>
    <t>129 </t>
  </si>
  <si>
    <t> 119</t>
  </si>
  <si>
    <t>121 </t>
  </si>
  <si>
    <t>123 </t>
  </si>
  <si>
    <t>125 </t>
  </si>
  <si>
    <t>127 </t>
  </si>
  <si>
    <t>Subcomisión Penal Juvenil
Centro de Conciliación
Programa de Justicia Restaurativa
Comisión de Resolución Alterna de Conflictos</t>
  </si>
  <si>
    <t>Centro de Conciliación
Comisión de Resolución Alterna de Conflictos</t>
  </si>
  <si>
    <t>Comisión de Tránsito
Centro de Conciliación
Comisión de Resolución Alterna de Conflictos</t>
  </si>
  <si>
    <t>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t>
  </si>
  <si>
    <t>Hacer un diagnóstico de la situación del tema de resolución alterna de conflictos en el Poder Judicial.</t>
  </si>
  <si>
    <t>Diseñar un plan de implementación y seguimiento para la aplicación de la conciliación y otras medidas alternas.</t>
  </si>
  <si>
    <t>Implementar el plan propuesto.</t>
  </si>
  <si>
    <t>Dar seguimiento y presentar propuestas de mejora en el proceso de aplicación.</t>
  </si>
  <si>
    <t>PEI 2019-2024</t>
  </si>
  <si>
    <t>Política institucional integral sobre el tratamiento de los diferentes métodos alternos de resolución de conflictos aprobada por el órgano aprobador.</t>
  </si>
  <si>
    <t>Comisión de Resolución Alterna de Conflictos, Centro de Conciliación, Ministerio Público, Defensa Pública, Comisiones de: Familia, Asuntos Penales, Pensiones Alimentarias, Tránsito.
Dirección de Planificación, Consejo Superior de Poder Judicial</t>
  </si>
  <si>
    <t>Diseñar un plan de gestión para la elaboración de la política.</t>
  </si>
  <si>
    <t>Tiene proyecto -Meli</t>
  </si>
  <si>
    <t>Construir el Plan de acción de implementación nacional de la Justicia Restaurativa.</t>
  </si>
  <si>
    <t>Implementar el plan de acción.</t>
  </si>
  <si>
    <t>Dar seguimiento al plan de acción.</t>
  </si>
  <si>
    <t>Continuar con la ejecución del proyecto conforme marco lógico y cronograma.</t>
  </si>
  <si>
    <t>Proyecto Regional de  Fortalecimiento de la Justicia Restaurativa.</t>
  </si>
  <si>
    <t>Secretaría Técnica de Ética y Valores
Inspección Judicial
Dirección de Planificación
Departamento de Prensa y Comunicación
Oficina de Control Interno, Transparencia y Anticorrupción</t>
  </si>
  <si>
    <t>Realizar una campaña referente a los valores del Ministerio Público.</t>
  </si>
  <si>
    <t>Desarrollo e implementación de la  estrategia de prevención, control y sanción administrativa-disciplinaria en el Ministerio Público</t>
  </si>
  <si>
    <t>2020 - 2023</t>
  </si>
  <si>
    <t xml:space="preserve">Diseñar e implementar un modelo de prevención, como eje de ambiente de control interno, para la identificación de riesgos de fraude, actos de corrupción, faltas a la ética y probidad a cargo de la Inspección Fiscal. </t>
  </si>
  <si>
    <t>Realizar un análisis estadístico en la Inspección Fiscal y Judicial sobre las faltas administrativas y sus sanciones, cometidas por funcionarios y funcionarias del Ministerio Público.</t>
  </si>
  <si>
    <t xml:space="preserve">Capacitar y divulgar las conductas esperables de los funcionarios y funcionarias del Ministerio Público. </t>
  </si>
  <si>
    <t xml:space="preserve">Revisar la gestión, el funcionamiento y lineamientos de la Unidad de Inspección Fiscal </t>
  </si>
  <si>
    <t xml:space="preserve">Elaborar las propuestas de mejora de la gestión de la Inspección Fiscal. </t>
  </si>
  <si>
    <t>2020-2021</t>
  </si>
  <si>
    <t xml:space="preserve">Implementar plan de mejora.  </t>
  </si>
  <si>
    <t>Evaluar los resultados de la mejora de la gestión de la Inspección Fiscal.</t>
  </si>
  <si>
    <t xml:space="preserve">Realizar un diagnóstico y diseñar el modelo de supervisión administrativa y técnica de la gestión de las Fiscalías. </t>
  </si>
  <si>
    <t xml:space="preserve">Implementar y dar seguimiento del modelo de supervisión administrativa y técnica de la gestión de las Fiscalías. </t>
  </si>
  <si>
    <t xml:space="preserve">Evaluar el modelo de supervisión administrativa y técnica de la gestión de las Fiscalías. </t>
  </si>
  <si>
    <t>Probidad y anticorrupción</t>
  </si>
  <si>
    <t>Desarrollo e implementación de mecanismos para mejorar los procesos de control sobre la corrupción, tráfico de influencias y conflictos de interés en el Organismo de Investigación Judicial</t>
  </si>
  <si>
    <t>Inspección Judicial
Secretaría Técnica de Ética y Valores
Oficina de Control Interno, Transparencia y Anticorrupción
Consejo Superior
Corte Plena
Ministerio Público
Defensa Pública
Organismo de Investigación Judicial
Dirección Ejecutiva
Dirección de Planificación</t>
  </si>
  <si>
    <t>Completar la implantación del Sistema de Gestión de Despachos Judiciales y Escritorio Virtual, en el resto de las oficinas del Ámbito Jurisdiccional, Auxiliar de Justicia y el ámbito Administrativo (fase II y III).</t>
  </si>
  <si>
    <t xml:space="preserve">Dirección de Tecnología de Información
</t>
  </si>
  <si>
    <t>Desarrollo e implementación del Sistema de Gestión y Escritorio Virtual, a los órganos disciplinarios</t>
  </si>
  <si>
    <t xml:space="preserve">Definir y formular el plan del proyecto. </t>
  </si>
  <si>
    <t>Reducción de las brechas de riesgo en torno a la prevención y control de la corrupción, el fraude y las faltas a la ética y probidad</t>
  </si>
  <si>
    <t>Ejecutar el Plan propuesto.</t>
  </si>
  <si>
    <t>Evaluar los resultados obtenidos del proyecto.  </t>
  </si>
  <si>
    <t>Sala Constitucional (Mag. Paul Rueda Leal)
Dirección Jurídica
Presidencia de la Corte
Secretaría General de la Corte
Secretaría Técnica de Ética y Valores</t>
  </si>
  <si>
    <t>Elaborar la propuesta de reforma legal.</t>
  </si>
  <si>
    <t>COMISIONES</t>
  </si>
  <si>
    <t>Implementación del plan de acción de la Política Axiológica del Poder Judicial.</t>
  </si>
  <si>
    <t>Sala Primera (Mag. Román Solís Zelaya)
Dirección Jurídica
Comisión Nacional para el Mejoramiento de la Administración de Justicia</t>
  </si>
  <si>
    <t xml:space="preserve">Conformar un equipo técnico para la elaboración de la propuesta. </t>
  </si>
  <si>
    <t xml:space="preserve">% de avance del proyecto para la ampliación de los espacios de participación ciudadana virtuales, interactivos, regionales y nacionales. </t>
  </si>
  <si>
    <t xml:space="preserve">Diseñar el plan de proyecto para la inclusión de la consulta ciudadana en las acciones, iniciativas, proyectos, herramientas informáticas, procesos de rendición de cuentas y otros, según los requerimientos de las diferentes instancias judiciales. </t>
  </si>
  <si>
    <t>Desarrollo e implementación del plan de acción de la Política de Participación Ciudadana del Poder Judicial.</t>
  </si>
  <si>
    <t xml:space="preserve">% de avance en la ampliación de los espacios de participación ciudadana virtuales, interactivos, regionales y nacionales. </t>
  </si>
  <si>
    <t xml:space="preserve">Dar seguimiento en la aplicación del proyecto. </t>
  </si>
  <si>
    <t xml:space="preserve">Evaluar los resultados obtenidos de la ampliación de espacios de participación ciudadana. </t>
  </si>
  <si>
    <t>Presidencia de la Corte
Despacho de la Presidencia
Departamento de Prensa y Comunicación Institucional
Dirección de Planificación
Dirección de Tecnología de la Información
Consejo Superior
Corte Plena
Comisión Nacional para el Mejoramiento de la Administración de Justicia</t>
  </si>
  <si>
    <t>Diseñar una metodología que permita conocer la percepción y el grado de confianza de la sociedad sobre el Poder Judicial, que contribuya a tomar las acciones  correspondientes para mejorar la gestión judicial.</t>
  </si>
  <si>
    <t>Desarrollo e implementación de la metodología de la percepción y grado de confianza de la sociedad sobre el Poder Judicial</t>
  </si>
  <si>
    <t>Implementar la aplicación de la metodología.</t>
  </si>
  <si>
    <t xml:space="preserve">Evaluar los resultados obtenidos en la aplicación de la metodología de evaluación de percepción de las personas usuarias. </t>
  </si>
  <si>
    <t xml:space="preserve">% de avance del plan de acción de la Política de Participación Ciudadana. </t>
  </si>
  <si>
    <t xml:space="preserve">Definir las acciones correspondientes al cumplimiento de la Política de Participación Ciudadana. </t>
  </si>
  <si>
    <t xml:space="preserve">% de avance en la implementación de las acciones definidas en el plan de acción de la Política de Participación Ciudadana. </t>
  </si>
  <si>
    <t xml:space="preserve">Implementar plan de acción sobre acciones definidas en la Política de Participación Ciudadana. </t>
  </si>
  <si>
    <t>Desarrollo e implementación del modelo de transparencia y rendición de cuentas</t>
  </si>
  <si>
    <t>Dirección de Planificación
Comisión Nacional para el Mejoramiento de la Administración de Justicia
Despacho de la Presidencia</t>
  </si>
  <si>
    <t xml:space="preserve">Diseñar y elaborar plan de implementación del servicio web que integre un centro de inteligencia de información para acceso y uso interinstitucional e institucional.  </t>
  </si>
  <si>
    <t>Desarrollo e implementación del servicio web que integre un centro de inteligencia de información para acceso y uso interinstitucional e institucional</t>
  </si>
  <si>
    <t xml:space="preserve">Implementar servicio web que integre un centro de inteligencia de información para acceso y uso interinstitucional e institucional.  </t>
  </si>
  <si>
    <t xml:space="preserve">Evaluar los resultados obtenidos de la implementación del servicio web que integre un centro de inteligencia de información para acceso y uso interinstitucional e institucional.  </t>
  </si>
  <si>
    <t>% de avance de la estrategia de rendición de cuentas del Ministerio Público</t>
  </si>
  <si>
    <t xml:space="preserve">Analizar la información relevante desde el punto de vista cuantitativo y cualitativo; e identificar los medios o canales para la rendición de cuentas de mayor incidencia para su difusión. </t>
  </si>
  <si>
    <t>Definir, divulgar e implementar las directrices o lineamientos sobre la estrategia de aplicación de los procesos de rendición de cuentas.</t>
  </si>
  <si>
    <t xml:space="preserve">Definir la estrategia para la rendición de cuentas en la Defensa Pública. </t>
  </si>
  <si>
    <t xml:space="preserve">% de avance de la plan de acción para la formulación e implementación de la estrategia sobre el acceso y uso interinstitucional e institucional de la información estadística </t>
  </si>
  <si>
    <t>Realizar un diagnóstico y desarrollo de un plan de acción para la formulación e implementación de la estrategia sobre el acceso y uso interinstitucional e institucional de la información estadística (calendario de divulgación, mejoramiento de la página web, sistema de consulta).</t>
  </si>
  <si>
    <t xml:space="preserve">Formulación e implementación de la estrategia sobre el acceso y uso interinstitucional e institucional de la información estadística </t>
  </si>
  <si>
    <t>Implementar el plan de acción</t>
  </si>
  <si>
    <t>Dar seguimiento y evaluar los resultados de implementación del plan de acción.</t>
  </si>
  <si>
    <t>Realizar un estudio de percepción del Poder Judicial en las personas usuarias.</t>
  </si>
  <si>
    <t>Desarrollo e implementación de estrategias de comunicación y proyección institucional</t>
  </si>
  <si>
    <t>Diseñar e implementar estrategias de comunicación y de proyección institucional que fortalezcan la democracia, institucionalidad y percepción de las personas usuarias sobre el Poder Judicial.</t>
  </si>
  <si>
    <t>Implementar estrategias de comunicación y de proyección institucional que fortalezcan la democracia, institucionalidad y percepción de las personas usuarias sobre el Poder Judicial.</t>
  </si>
  <si>
    <t xml:space="preserve">Evaluar los resultados obtenidos de la implementación de las estrategias. </t>
  </si>
  <si>
    <t>Elaborar un diagnóstico que evidencie la proyección y gestión de la Fiscalía General al inicio de su función.</t>
  </si>
  <si>
    <t xml:space="preserve">Diseñar e iniciar la implementación de la estrategia de mejora para la proyección y la gestión de la Fiscalía General. </t>
  </si>
  <si>
    <t xml:space="preserve">Analizar oportunidades de mejora de la estrategia implementada y elaborar plan de acción. </t>
  </si>
  <si>
    <t xml:space="preserve">Evaluar la estrategia definida y los resultados en la gestión de la Fiscalía General. </t>
  </si>
  <si>
    <t xml:space="preserve">Diseñar estrategia de proyección comunitaria que involucre talleres de inducción a los distintos medios de comunicación, campañas de divulgación, identificación de las redes comunales e institucionales. </t>
  </si>
  <si>
    <t xml:space="preserve">Implementar estrategia de proyección comunitaria. </t>
  </si>
  <si>
    <t xml:space="preserve">Evaluar los resultados de la implementación de la estrategia de proyección comunitaria. </t>
  </si>
  <si>
    <t>Departamento de Prensa y Comunicación Organizacional
Comisión Nacional para el Mejoramiento de la Administración de Justicia
Comisión de Acceso a la Justicia</t>
  </si>
  <si>
    <t>Definir las herramientas a utilizar en la estrategia de comunicación.</t>
  </si>
  <si>
    <t>Establecer protocolos que definan las actividades técnicas del material que se quiera difundir.</t>
  </si>
  <si>
    <t>Implementar y dar seguimiento a las estrategias de comunicación, reorganización de funciones, charlas y mejoras en las agendas de los despachos a fin de lograr un servicio de calidad.</t>
  </si>
  <si>
    <t>Organismo de Investigación Judicial
Departamento de Prensa y Comunicación
Contraloría de Servicios
Departamento de Artes Gráficas</t>
  </si>
  <si>
    <t xml:space="preserve">Identificar las necesidades de la población, para llevar a cabo el plan de comunicación y divulgación de los servicios de Atención y Protección. </t>
  </si>
  <si>
    <t xml:space="preserve">Diseñar el plan de comunicación y divulgación integral de los servicios de Atención y Protección. </t>
  </si>
  <si>
    <t xml:space="preserve">Implementar el plan de comunicación y divulgación integral de los servicios de Atención y Protección. </t>
  </si>
  <si>
    <t>2023-2024</t>
  </si>
  <si>
    <t xml:space="preserve">Evaluar los resultados de la implementación del plan de comunicación y divulgación integral de los servicios de Atención y Protección. </t>
  </si>
  <si>
    <t>Definir las necesidades para llevar a cabo el plan de fortalecimiento de la proyección institucional.</t>
  </si>
  <si>
    <t>Diseñar el plan de acción para el fortalecimiento de la proyección institucional.</t>
  </si>
  <si>
    <t>PEI 2013-2018</t>
  </si>
  <si>
    <t>Actualizar la política de comunicación integra, presentada a Corte en el año 2016.</t>
  </si>
  <si>
    <t>Desarrollo e implementación de la Política de Comunicación Integral.</t>
  </si>
  <si>
    <t xml:space="preserve">Presentar al órgano aprobador la  propuesta de la política de comunicación integral. </t>
  </si>
  <si>
    <t xml:space="preserve">Acoger recomendaciones del órgano aprobador de la política. </t>
  </si>
  <si>
    <t>Implementar la política de comunicación integral.</t>
  </si>
  <si>
    <t>Evaluar la implementación de la política de comunicación integral.</t>
  </si>
  <si>
    <t>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t>
  </si>
  <si>
    <t xml:space="preserve">Definir las acciones correspondientes al principio de Colaboración de la Política de Justicia Abierta. </t>
  </si>
  <si>
    <t>Desarrollo e implementación de estrategias de Colaboración de la Política de Justicia Abierta</t>
  </si>
  <si>
    <t xml:space="preserve">Implementar las acciones definidas del principio de Colaboración de la Política de Justicia Abierta definido. </t>
  </si>
  <si>
    <t xml:space="preserve">Definir estrategias de coordinación para el establecimiento de los canales de cooperación interinstitucionales y los procesos de comunicación, en cuanto al abordaje de la criminalidad no convencional. </t>
  </si>
  <si>
    <t xml:space="preserve">Implementar estrategias de coordinación para el establecimiento de los canales de cooperación interinstitucionales y los procesos de comunicación, en cuanto al abordaje de la criminalidad no convencional. </t>
  </si>
  <si>
    <t>Evaluar los resultado de la implementación de la estrategia de coordinación para el establecimiento de los canales de cooperación interinstitucionales y los procesos de comunicación, en cuanto al abordaje de la criminalidad no convencional.  implementadas.</t>
  </si>
  <si>
    <t>Departamento de Prensa y Comunicación Organizacional
Comisión Nacional para el Mejoramiento de la Administración de Justicia
Contraloría de Servicios</t>
  </si>
  <si>
    <t>Identificar los posibles enlaces para establecer la estrategia  de coordinación de la Defensa Pública, con el fin de incrementar y fortalecer las redes comunales e interinstitucionales identificadas, tomando en cuenta la aplicación de las medidas alternas.</t>
  </si>
  <si>
    <t>Implementar espacios de comunicación con los enlaces identificados.</t>
  </si>
  <si>
    <t xml:space="preserve">Establecer redes de apoyo activas con las comunidades. </t>
  </si>
  <si>
    <t xml:space="preserve">Identificar y evaluar los aportes de las redes de apoyo comunal e institucional, actores sociales y organizaciones no gubernamentales; con el fin de diseñar las estrategias (talleres y charlas) para el acercamiento del servicio de la Oficina de Atención a la Víctima de Delitos y la Unidad de Protección de Víctimas y Testigos a las personas usuarias de las comunidades. </t>
  </si>
  <si>
    <t>Implementar la estrategia de generación y fortalecimiento de los enlaces institucionales y comunales.</t>
  </si>
  <si>
    <t xml:space="preserve">Elaborar y coordinar la firma de los convenios estratégicos. </t>
  </si>
  <si>
    <t xml:space="preserve">Dar seguimiento al incremento de las redes de apoyo. </t>
  </si>
  <si>
    <t xml:space="preserve">Realizar el diagnóstico de los procesos de coordinación para identificar y aplicar acciones de mejora. </t>
  </si>
  <si>
    <t xml:space="preserve">Elaborar las estrategias. </t>
  </si>
  <si>
    <t>Establecer y ejecutar planes de trabajo por medio de estrategias para mejorar los procesos de coordinación internos y externos.</t>
  </si>
  <si>
    <t>INSTITUCIONES</t>
  </si>
  <si>
    <t>Presidencia de la Corte
Despacho de la Presidencia
Dirección Jurídica</t>
  </si>
  <si>
    <t>Realizar un diagnóstico e identificación de los servicios prioritarios que requieren de creación de alianzas y convenios de cooperación interinstitucional (Ministerio de Seguridad, Fuerza Pública, Ministerio de Educación, entre otros.)</t>
  </si>
  <si>
    <t>Desarrollo e implementación de plan para la creación de alianzas y convenios de cooperación para implantar una red informática segura entre instituciones</t>
  </si>
  <si>
    <t xml:space="preserve">Elaborar e implementar el plan para la creación de alianzas y convenios de cooperación interinstitucionales para implantar una red informática segura entre instituciones. </t>
  </si>
  <si>
    <t>Evaluar los resultados en los tiempos de tramitación de los servicios priorizados.</t>
  </si>
  <si>
    <t>Digesto de Jurisprudencia
Comisión de Gestión Ambiental Institucional
Oficina de Cooperación y Relaciones Internacionales
Consejo Superior</t>
  </si>
  <si>
    <t>Elaborar plan para el desarrollo e implementación de estrategias institucionales de cooperación internacional, que propicien el intercambio de buenas prácticas y jurisprudencia innovadora relacionada con estándares internacionales de gestión ambiental y resolución de conflictos asociados a los recursos naturales.</t>
  </si>
  <si>
    <t>Desarrollo e implementación de estrategias institucionales de cooperación institucional, que propicien el intercambio de buenas prácticas y jurisprudencia relacionada con estándares internacionales de gestión ambiental y resolución de conflictos asociados a los recursos naturales</t>
  </si>
  <si>
    <t>Implementar las estrategias institucionales de cooperación internacional, que propicien el intercambio de buenas prácticas y jurisprudencia innovadora relacionada con estándares internacionales de gestión ambiental y resolución de conflictos asociados a los recursos naturales.</t>
  </si>
  <si>
    <t>Evaluar las estrategias institucionales de cooperación internacional, que propicien el intercambio de buenas prácticas y jurisprudencia innovadora relacionada con estándares internacionales de gestión ambiental y resolución de conflictos asociados a los recursos naturales.</t>
  </si>
  <si>
    <t>Sala Tercera (Mag. Ronald Cortés Coto)
Despacho de la Presidencia
Secretaría General de la Corte
Corte Plena</t>
  </si>
  <si>
    <t xml:space="preserve">Dirección Jurídica
Consejo Superior </t>
  </si>
  <si>
    <t>Establecer e implementar un protocolo de actuación para el monitoreo, trámite de consulta interna y de respuesta al órgano parlamentario en los proyectos de Ley o propuestas de reforma que inciden dentro del Ministerio Público.</t>
  </si>
  <si>
    <t xml:space="preserve">Fortalecer la coordinación y comunicación entre la Fiscalía General y el Consejo Superior. </t>
  </si>
  <si>
    <t xml:space="preserve">Participar de manera activa y técnica en proyectos de ley o reformas que inciden sobre el Ministerio Público, en cuanto a su funcionamiento, estructura, organización o en la política de persecución penal.  </t>
  </si>
  <si>
    <t xml:space="preserve">Conformar el equipo técnico de Asuntos Legislativos a lo interno de la Defensa Pública con el debido empoderamiento para impulsar y dar seguimiento a los distintos proyectos de Ley y reformas. </t>
  </si>
  <si>
    <t xml:space="preserve">Definir los Protocolos necesarios para el funcionamiento del equipo técnico  de Asuntos Legislativos  y el proceso de análisis de los proyectos de Ley y reformas. </t>
  </si>
  <si>
    <t xml:space="preserve">Implementar y monitorear los mecanismos de enlace y coordinación con la Dirección Jurídica para la emisión de criterios.  </t>
  </si>
  <si>
    <t xml:space="preserve">Conformar el equipo de trabajo y delimitar los procesos a analizar. </t>
  </si>
  <si>
    <t>Desarrollo e implementación de la reforma de la Ley 8720: Ley de protección a víctimas, testigos e demás sujetos intervinientes en la proceso penal, reformas y adición al Código  Procesal Penal y al Código Penal</t>
  </si>
  <si>
    <t xml:space="preserve">Formular, recopilar y analizar propuestas para el reglamento. </t>
  </si>
  <si>
    <t xml:space="preserve">Redactar y validar reglamento. </t>
  </si>
  <si>
    <t xml:space="preserve">Presentar reglamento a Corte Plena para aprobación. </t>
  </si>
  <si>
    <t xml:space="preserve">Acoger recomendaciones del órgano aprobador del reglamento. </t>
  </si>
  <si>
    <t xml:space="preserve">Conformar equipo para revisión de la Ley 8720, identificar los aspectos a modificar, formular propuestas y poner en consulta las propuestas a las partes involucradas. </t>
  </si>
  <si>
    <t xml:space="preserve">Analizar las propuestas para la reforma a la Ley 8720 y elaboración de la propuesta final. </t>
  </si>
  <si>
    <t xml:space="preserve">Validar la propuesta. </t>
  </si>
  <si>
    <t xml:space="preserve">Presentar propuesta de reforma al órgano aprobador. </t>
  </si>
  <si>
    <t>Sala Primera (Mag. William Molinari Vílchez)
Despacho de la Presidencia
Secretaría General de la Corte
Corte Plena</t>
  </si>
  <si>
    <t xml:space="preserve">Centro de Apoyo, Coordinación y Mejoramiento de la Función Jurisdiccional 
Dirección Jurídica
Comisión Civil
</t>
  </si>
  <si>
    <t>Propuesta para el establecimiento de timbre judicial en materia cobratoria y posibles cambios para la presentación de asuntos de determinada cuantía.</t>
  </si>
  <si>
    <t>Despacho de la Presidencia
Secretaría General de la Corte
Corte Plena</t>
  </si>
  <si>
    <t>Reforma de la Ley Orgánica del Organismo de Investigación Judicial</t>
  </si>
  <si>
    <t>Realizar diagnóstico de los principales procesos a estandarizar.</t>
  </si>
  <si>
    <t xml:space="preserve">Elaborar lineamientos para estandarizar los procesos administrativos para la Fiscalía General, las fiscalías territoriales y fiscalías especializadas, que consideren las diversas condiciones y necesidades de las oficinas zonas centrales y periféricas. </t>
  </si>
  <si>
    <t xml:space="preserve">Estandarizar, normalizar e implementar los procesos definidos en las oficinas del Ministerio Público. </t>
  </si>
  <si>
    <t xml:space="preserve">Elaborar lineamientos para estandarizar los procesos administrativos para la Defensa Pública, que consideren las diversas condiciones y necesidades de las oficinas zonas centrales y periféricas. </t>
  </si>
  <si>
    <t xml:space="preserve">Estandarizar, normalizar e implementar los procesos definidos en las oficinas de la Defensa Pública. </t>
  </si>
  <si>
    <t xml:space="preserve">Elaborar la programación de los procedimientos administrativos y técnicos a estandarizar y optimizar por año. </t>
  </si>
  <si>
    <t xml:space="preserve">Implementar la programación para la estandarización de los procedimientos de la Oficina de Atención a la Víctima de Delitos y la Unidad de Protección de Víctimas y Testigos. </t>
  </si>
  <si>
    <t xml:space="preserve">Evaluar los resultados de la estandarización de los procedimientos de la Oficina de Atención a la Víctima de Delitos y la Unidad de Protección a Víctimas. </t>
  </si>
  <si>
    <t>Revisar y mejorar el proceso de formulación y ejecución presupuestaria, que permita atender de manera oportuna las necesidades de las oficinas.</t>
  </si>
  <si>
    <t>Agilización y reducción de tiempos de los procesos y procedimientos de ejecución presupuestaria</t>
  </si>
  <si>
    <t>Ver correo de 9 octubre 2023 Roxana Hidalgo</t>
  </si>
  <si>
    <t xml:space="preserve">Implementar las mejoras del proceso de formulación y ejecución presupuestaria, según la instancia correspondiente. </t>
  </si>
  <si>
    <t xml:space="preserve">Dar seguimiento y evaluar las mejoras. </t>
  </si>
  <si>
    <t>Consejo de Personal</t>
  </si>
  <si>
    <t>Investigar sobre herramientas para la medición de la satisfacción en materia de servicios y elaborar una herramienta para la medición de servicios.</t>
  </si>
  <si>
    <t>Gestionar para la discusión y la aprobación interna, la herramienta seleccionada para la medición de servicios.</t>
  </si>
  <si>
    <t>Diseñar un plan piloto sobre la medición de servicios a la persona colaboradora.</t>
  </si>
  <si>
    <t xml:space="preserve">Implementar la herramienta y dar a conocer los resultados obtenidos del grado de satisfacción de los servicios claves prestados por la Dirección de Gestión Humana, emitir e implementar recomendaciones. 
</t>
  </si>
  <si>
    <t xml:space="preserve">Aplicar la herramienta de medición anual del grado de satisfacción en los servicios. </t>
  </si>
  <si>
    <t xml:space="preserve">Evaluar resultados obtenidos del grado de percepción de las mediciones anuales realizadas. </t>
  </si>
  <si>
    <t>Realizar una revisión de procesos para su innovación, optimización  e integración.</t>
  </si>
  <si>
    <t xml:space="preserve">Investigar sobre medios alternativos para brindar servicios al personal judicial. </t>
  </si>
  <si>
    <t>Identificar los servicios principales y preparar una propuesta sobre la oferta de los servicios principales por medios alternativos.</t>
  </si>
  <si>
    <t>Aplicar la innovación, optimización e integración de los procesos e implementar los medios alternativos para la prestación de los principales servicios.</t>
  </si>
  <si>
    <t xml:space="preserve">Evaluar los resultados obtenidos de la implementación de medios alternativos. </t>
  </si>
  <si>
    <t xml:space="preserve">Elaborar plan de trabajo e instrumento que sea útil para la captación de información (encuesta o cuestionario) a fin de que las personas usuarias (internas y externas) expresen sus opiniones acerca del servicio de atención y protección. </t>
  </si>
  <si>
    <t xml:space="preserve">Ejecutar plan de trabajo. </t>
  </si>
  <si>
    <t xml:space="preserve">Evaluar los resultados obtenidos de la implementación del plan. </t>
  </si>
  <si>
    <t>Desarrollo e implementación del modelo integral de traslado y custodia de personas detenidas</t>
  </si>
  <si>
    <t xml:space="preserve">Definir modelos de correlación entre la carga de trabajo y la cantidad de recursos (humanos y materiales) necesarios; en las que se incorporen variables cuantitativas y cualitativas, considerando aspectos de crimen y delincuencia organizada. 
</t>
  </si>
  <si>
    <t>Desarrollo e implementación del modelo de correlación entra la carga de trabajo y recurso humano del Organismo de Investigación Judicial</t>
  </si>
  <si>
    <t>Desarrollo e implementación de estrategias de optimización de servicios institucionales a las personas en estado de vulnerabilidad y vulnerabilizadas</t>
  </si>
  <si>
    <t>USUARIOS</t>
  </si>
  <si>
    <t>% de avance del Modelo de atención al público.</t>
  </si>
  <si>
    <t>Elaborar un diagnóstico sobre los requerimientos necesarios para mejorar la calidad del servicio público brindado.</t>
  </si>
  <si>
    <t>Desarrollo e implementación de un modelo integral de atención al público</t>
  </si>
  <si>
    <t>Desarrollar e implementar el modelo de atención al público.</t>
  </si>
  <si>
    <t xml:space="preserve">Evaluar los resultados de implementación del modelo de atención al público. </t>
  </si>
  <si>
    <t>Desarrollo y seguimiento del plan de acción de la Política de Género y Acceso a la Justicia</t>
  </si>
  <si>
    <t xml:space="preserve">Definir estrategia para ampliar la cobertura en horario de disponibilidad del personal de la Unidad de Protección de Víctimas y Testigos. </t>
  </si>
  <si>
    <t xml:space="preserve">Implementar estrategia para ampliar la cobertura en horario de disponibilidad del personal de la Unidad de Protección de Víctimas y Testigos. </t>
  </si>
  <si>
    <t xml:space="preserve">Evaluar los resultados de implementación de la estrategia para ampliar la cobertura en horario de disponibilidad del personal de la Unidad de Protección de Víctimas y Testigos. </t>
  </si>
  <si>
    <t>Cantidad de Evaluaciones Estratégicas realizadas</t>
  </si>
  <si>
    <t>Diseñar y ejecutar un modelo de estudio de evaluación de resultados, que permita evaluar el cumplimiento de los objetivos de distintos órganos u oficinas institucionales, en términos de su actividad, eficacia y eficiencia.</t>
  </si>
  <si>
    <t xml:space="preserve">% de avance del Proyecto sobre la implementación del modelo de gestión de los despachos mixtos que tramitan la materia de pensiones alimentarias. </t>
  </si>
  <si>
    <t>Centro de Apoyo, Coordinación y Mejoramiento de la función jurisdiccional
Dirección de Tecnología de la Información
Centro de Conciliación</t>
  </si>
  <si>
    <t>Hacer diagnóstico general de la tramitación de la materia de pensiones alimentarias, que permita establecer la distribución de cargas de trabajo y los aspectos críticos que inciden en la atención de esta materia</t>
  </si>
  <si>
    <t>Desarrollo e implementación del modelo de rediseño de procesos</t>
  </si>
  <si>
    <t>Crear un modelo de gestión para los despachos que tramitan la materia de Pensiones alimentarias considerando las variables: casos entrados, recurso humano, cantidad de asuntos de otras materias de que se tramitan, plazos de respuesta, ubicación geográfica, población usuaria, tecnología disponible</t>
  </si>
  <si>
    <t>Implementar anualmente el modelo de gestión y apoyo en 20% de los despachos mixtos que tramitan la materia de pensiones alimentarias</t>
  </si>
  <si>
    <t>Dar seguimiento y evaluar los resultados del modelo y plan de trabajo desarrollado.</t>
  </si>
  <si>
    <t>Organismo de Investigación Judicial.
Dirección Ejecutiva
Dirección de Tecnología de la Información
Dirección de Gestión Humana</t>
  </si>
  <si>
    <t>Realizar el diagnóstico, plan de trabajo, implementación y seguimiento del proyecto de Rediseño de Procesos en el Departamento de Ciencias Forenses.</t>
  </si>
  <si>
    <t>Implementación del modelo de rediseño de procesos</t>
  </si>
  <si>
    <t>Realizar el diagnóstico, plan de trabajo, implementación y seguimiento del proyecto de rediseño de procesos en el Departamento de Medicina Legal.</t>
  </si>
  <si>
    <t>Realizar el plan de trabajo sobre el abordaje a la entrada en vigencia del Código Procesal Agrario, implementación y seguimiento de los 17 Despachos abordados.</t>
  </si>
  <si>
    <t>Despachos Jurisdiccionales
Dirección de Planificación
Dirección de Tecnología de la Información
Centro de Apoyo, Coordinación y Mejoramiento de la Función Jurisdiccional
Dirección de Gestión Humana
Dirección Ejecutiva
Administraciones Regionales</t>
  </si>
  <si>
    <t>Realizar el plan de trabajo sobre el abordaje a la entrada en vigencia del Código Procesal de Familia, implementación y seguimiento de los 30 Despachos abordados.</t>
  </si>
  <si>
    <t>Centro de Apoyo, Coordinación y Mejoramiento de la Función Jurisdiccional
Defensa Pública, Ministerio Público, Organismo de Investigación Judicial</t>
  </si>
  <si>
    <t>Realizar el diagnóstico, plan de trabajo, implementación y seguimiento del proyecto sobre el modelo de mejora integral del proceso penal, en el ámbito Jurisdiccional y auxiliar de justicia.</t>
  </si>
  <si>
    <t>Ministerio Público
Defensa Pública
Organismo de Investigación Judicial
Dirección de Tecnología de la Información
Centro de Apoyo, Coordinación y Mejoramiento de la Función Jurisdiccional
Dirección de Gestión Humana
Dirección Ejecutiva
Administraciones Regionales</t>
  </si>
  <si>
    <t xml:space="preserve">Elaborar plan de trabajo para el Rediseño de Procesos por circuito judicial. </t>
  </si>
  <si>
    <t>Desarrollo e implementación del modelo de rediseño de proyectos</t>
  </si>
  <si>
    <t>Implementar plan de trabajo</t>
  </si>
  <si>
    <t>Dar seguimiento y evaluar el proyecto.</t>
  </si>
  <si>
    <t xml:space="preserve">Cantidad de Circuitos Judiciales trabajando con el modelo de sostenibilidad </t>
  </si>
  <si>
    <t>Dirección Ejecutiva
Administraciones Regionales</t>
  </si>
  <si>
    <t>Hacer un diagnóstico para priorizar los Circuitos Judiciales que requieren la implementación del modelo de sostenibilidad</t>
  </si>
  <si>
    <t>Implementar anualmente el modelo de sostenibilidad en un 20% de los Circuitos identificados conforme a la priorización establecida.</t>
  </si>
  <si>
    <t>Realizar un diagnóstico y un plan de acción para eliminar la brecha de implementación del escritorio virtual y sistema de gestión en todas las materias.</t>
  </si>
  <si>
    <t>Desarrollo e implementación del plan de acción para la eliminación de la brecha de implementación del escritorio virtual y sistema de gestión en todas las materias.</t>
  </si>
  <si>
    <t>Dar seguimiento y evaluación al proyecto.</t>
  </si>
  <si>
    <t>Elaboración del plan de adquisiciones de activos y servicios institucionales.</t>
  </si>
  <si>
    <t>NO CONTINUA 2025</t>
  </si>
  <si>
    <t>Sistematizar los procesos del taller mecánico del Organismo de Investigación Judicial para eficientizar el mismo.</t>
  </si>
  <si>
    <t xml:space="preserve">Realizar un diagnóstico de las necesidades de parqueo de los vehículos oficiales del Organismo de Investigación Judicial con el fin determinar los requerimientos reales de la institución. </t>
  </si>
  <si>
    <t>Gestionar ante la administración central del Poder Judicial las necesidades identificadas del diagnóstico realizado en necesidades de parqueo de vehículos oficiales con la finalidad de darle resguardo para evitar daños a los mismos.</t>
  </si>
  <si>
    <t>Finalizar implementación del PGAI vigente</t>
  </si>
  <si>
    <t>Desarrollo y seguimiento del Plan de acción de la Política Ambiental</t>
  </si>
  <si>
    <t>Definición e implementación del PGAI 2021-2026</t>
  </si>
  <si>
    <t xml:space="preserve">Evaluar los resultados de la implementación del PGAI 2016-2020. </t>
  </si>
  <si>
    <t>Realizar un diagnostico sobre cuales servicios que brinda el Organismo de Investigación Judicial pueden ser realizados en diferentes zonas geográficas del país</t>
  </si>
  <si>
    <t xml:space="preserve">Definir un plan para implementar procesos de descentralización de los servicios que brinda el Organismo de Investigación Judicial. </t>
  </si>
  <si>
    <t xml:space="preserve">Implementar el plan para descentralización de los servicios que brinda el Organismo de Investigación Judicial. </t>
  </si>
  <si>
    <t xml:space="preserve">Evaluar el  plan para descentralización de los servicios que brinda el Organismo de Investigación Judicial. </t>
  </si>
  <si>
    <t>Corte Plena
Consejo Superior
Dirección Jurídica
Despacho de la Presidencia</t>
  </si>
  <si>
    <t>Desarrollar y presentar para aprobación el reglamento que rija las funciones y competencias del Centro de Apoyo, Coordinación y Mejoramiento de la Función Jurisdiccional.</t>
  </si>
  <si>
    <t xml:space="preserve">Reglamento de funciones y competencias del Centro de Apoyo, Coordinación y Mejoramiento de la Función Jurisdiccional. </t>
  </si>
  <si>
    <t>% de avance del proyecto para el seguimiento de la ejecución presupuestaria implementado.</t>
  </si>
  <si>
    <t>Definir el proceso estandarizado de seguimiento presupuestario.</t>
  </si>
  <si>
    <t xml:space="preserve">Implementar el nuevo procedimientos para el seguimiento de la ejecución presupuestaria. </t>
  </si>
  <si>
    <t>Evaluar y actualizar el procedimiento definido para el seguimiento de la ejecución presupuestaria.</t>
  </si>
  <si>
    <t xml:space="preserve">Comisión de Buenas Prácticas
Administraciones Regionales
Comisiones institucionales
Departamento de Prensa y Comunicación
</t>
  </si>
  <si>
    <t>Realizar un diagnóstico de la cantidad  de oficinas y despachos donde se replican las Buenas Prácticas Institucionales.</t>
  </si>
  <si>
    <t>Diseñar el plan de trabajo para  incrementar la cantidad de oficinas y despachos donde se replican las Buenas Prácticas Institucionales.</t>
  </si>
  <si>
    <t>Implementar el plan de trabajo para incrementar la cantidad de oficinas y despachos donde se replican las Buenas Prácticas Institucionales</t>
  </si>
  <si>
    <t>Dar seguimiento al plan de trabajo para incrementar la cantidad de oficinas y despachos donde se replican las Buenas Prácticas Institucionales</t>
  </si>
  <si>
    <t>Comisión de Buenas Prácticas
Administraciones Regionales
Comisiones institucionales
Departamento de Prensa y Comunicación</t>
  </si>
  <si>
    <t xml:space="preserve">Realizar el concurso de buenas prácticas 2019. </t>
  </si>
  <si>
    <t>No se atiende por proyecto, se indica en fuente de datos que es SIGMA</t>
  </si>
  <si>
    <t>Elaborar el plan de trabajo para el desarrollo del concurso de buenas prácticas que se desarrolla cada dos años.</t>
  </si>
  <si>
    <t xml:space="preserve">Realizar el concurso de buenas prácticas 2021. </t>
  </si>
  <si>
    <t xml:space="preserve">Realizar el concurso de buenas prácticas 2023. </t>
  </si>
  <si>
    <t>Contar con diferentes modalidades alternas de trabajo que permitan alcanzar los objetivos institucionales y brindar un servicio publico de calidad.</t>
  </si>
  <si>
    <t xml:space="preserve">% de puestos profesionales y personal técnico en modalidad de teletrabajo. </t>
  </si>
  <si>
    <t>Gestionar la aprobación del nuevo reglamento de teletrabajo.</t>
  </si>
  <si>
    <t>Analizar los perfiles de puestos profesionales y técnicos, con el fin de evaluar la factibilidad de ejecución de sus labores y el usos de los medios tecnológicos, mediante la modalidad de teletrabajo.</t>
  </si>
  <si>
    <t>Diseñar plan de implementación y modelo de seguimiento para la aplicación de la modalidad de teletrabajo sobre los puestos identificados.</t>
  </si>
  <si>
    <t>Capacitar a las jefaturas y las personas que participan en el programa de Teletrabajo.</t>
  </si>
  <si>
    <t>Implementar la modalidad de teletrabajo en los puestos profesionales (incluye Jefaturas) y técnicos.</t>
  </si>
  <si>
    <t>Evaluar los resultados y beneficios de manera anual sobre la implementación de la modalidad de teletrabajo.</t>
  </si>
  <si>
    <t>Dirección de Gestión Humana
Comisión de Teletrabajo</t>
  </si>
  <si>
    <t xml:space="preserve">Desarrollar e implementar un plan de trabajo sobre soluciones tecnológicas seguras para la aplicación efectiva del teletrabajo. </t>
  </si>
  <si>
    <t>Determinar modalidades alternativas de trabajo y su prefactibilidad de implementación (horarios alternos, jornadas continuas, entre otros).</t>
  </si>
  <si>
    <t xml:space="preserve">Definir los procesos institucionales en los que es factible aplicar modalidades alternativas de trabajo en el Poder Judicial. </t>
  </si>
  <si>
    <t xml:space="preserve">Analizar los perfiles de puestos de los procesos viables de implementación de una nueva modalidad de trabajo, con el fin de determinar su factibilidad de incursión. </t>
  </si>
  <si>
    <t>Gestionar la aprobación del  reglamento de  modalidades Alternativas de Trabajo.</t>
  </si>
  <si>
    <t xml:space="preserve">Evaluar los resultados y beneficios de las modalidades alternativas de trabajo (no incluye el teletrabajo). </t>
  </si>
  <si>
    <t xml:space="preserve">Implementar soluciones tecnológicas seguras para la aplicación efectiva de modalidades alternativas de trabajo. </t>
  </si>
  <si>
    <t>Desarrollo e implementación de soluciones tecnológicas para la aplicación de modalidades alternativas de trabajo</t>
  </si>
  <si>
    <t>Comisión de Teletrabajo
Departamento de Prensa y Comunicación</t>
  </si>
  <si>
    <t xml:space="preserve">Realizar campañas de comunicación y sensibilización sobre las modalidades alternativas de trabajo y teletrabajo regularmente. </t>
  </si>
  <si>
    <t>SERVICIOS TECNOLÓGICOS</t>
  </si>
  <si>
    <t xml:space="preserve">Implementar soluciones tecnológicas estandarizadas, innovadoras e integrales para una gestión judicial, técnica y administrativa eficiente.  </t>
  </si>
  <si>
    <t xml:space="preserve">Realizar un diagnóstico de necesidades y definir los requerimientos informáticos específicos de la Defensa Pública, para el desarrollo del sistema informático de gestión judicial integral. </t>
  </si>
  <si>
    <t xml:space="preserve">Defensa Pública </t>
  </si>
  <si>
    <t>Desarrollo e implementación de un sistema informático de gestión integral de la Defensa Pública</t>
  </si>
  <si>
    <t>Diseñar plan de trabajo para su desarrollo.</t>
  </si>
  <si>
    <t>Desarrollar el sistema tecnológico acorde a las necesidades de la Defensa Pública.</t>
  </si>
  <si>
    <t>Implementar el sistema tecnológico desarrollado.</t>
  </si>
  <si>
    <t>Establecer un proceso de capacitación y sensibilización eficiente sobre los sistemas informáticos utilizados por todo el personal de la Defensa Pública; que incluya protocolos, la compatibilidad, inclusión responsable de datos y elaboración de reportes, etc.</t>
  </si>
  <si>
    <t>Organismo de Investigación Judicial
Oficina de Atención a la Víctima de Delitos Y Unidad de Protección de Víctimas y Testigos
Dirección de Planificación</t>
  </si>
  <si>
    <t xml:space="preserve">Elaborar plan de implementación del sistema para la gestión técnica y administrativa para los servicios de atención y protección, que incluyan estadísticas. </t>
  </si>
  <si>
    <t>Desarrollo e implementación de un sistema de gestión técnico y administrativo para los servicios de atención y protección</t>
  </si>
  <si>
    <t>Organismo de Investigación Judicial
Unidad de Protección de Víctimas y Testigos
Dirección de Planificación
Dirección de Tecnología de la Información</t>
  </si>
  <si>
    <t xml:space="preserve">Diseñar el sistema </t>
  </si>
  <si>
    <t>Implementar el sistema</t>
  </si>
  <si>
    <t xml:space="preserve">Evaluar los resultados de la implementación del sistema. </t>
  </si>
  <si>
    <t>Desarrollo e implementación de sistemas de información innovadores para el apoyo del Organismo de Investigación Judicial</t>
  </si>
  <si>
    <t>Dirección Ejecutiva
Administraciones Regionales
Dirección de Gestión Humana
Departamento de Prensa y Comunicación Institucional</t>
  </si>
  <si>
    <t xml:space="preserve">Realizar estudio de factibilidad para el desarrollo de soluciones tecnológicas interinstitucionales, para la entrega a las personas usuarias, de constancias, certificaciones judiciales y otros servicios, desde otras instituciones. </t>
  </si>
  <si>
    <t>Desarrollo e implementación de soluciones tecnológicas interinstitucionales dirigidas a las personas usuarias</t>
  </si>
  <si>
    <t xml:space="preserve">Elaborar plan de trabajo para el  desarrollo de soluciones tecnológicas interinstitucionales y divulgación. </t>
  </si>
  <si>
    <t xml:space="preserve">Implementar plan de trabajo de desarrollo de soluciones tecnológicas interinstitucionales. </t>
  </si>
  <si>
    <t xml:space="preserve">Evaluar los resultados obtenidos de la implementación de soluciones tecnológicas interinstitucionales. </t>
  </si>
  <si>
    <t>Realizar un diagnóstico sobre las necesidades de herramientas ofimáticas a nivel institucional.</t>
  </si>
  <si>
    <t>Desarrollo e implementación de herramientas ofimáticas</t>
  </si>
  <si>
    <t xml:space="preserve">Desarrollar la estrategia de implementación de las herramientas ofimáticas. </t>
  </si>
  <si>
    <t>2022-2023</t>
  </si>
  <si>
    <t>Implementar la estrategia planteada.</t>
  </si>
  <si>
    <t xml:space="preserve">Evaluar los resultados obtenidos de la implementación. </t>
  </si>
  <si>
    <t>Diseñar el plan de desarrollo e implementación del Sistema Nuevo de Gestión de Despachos Judiciales, considerando los subproyectos: Business Processs Management, Tramitación, Sistema de gestión en Línea, App Móvil,  Solución de Streamming entre otros.</t>
  </si>
  <si>
    <t>Desarrollo e implementación de la nueva versión del Sistema de Gestión de despachos judiciales</t>
  </si>
  <si>
    <t xml:space="preserve">Evaluar los resultados de la implementación del nuevo sistema de gestión de despachos judiciales. </t>
  </si>
  <si>
    <t>Diseñar el plan de desarrollo e implementación de las herramientas de inteligencia artificial y bots institucionales (tales como: predicciones con lenguaje de programación R; análisis de sentimientos en redes sociales; chatbots; cubos de información; tableros dinámicos; análisis de imágenes; IoT; transcripción de textos, entro otras).</t>
  </si>
  <si>
    <t>Desarrollo e implementación de herramientas de inteligencia de información</t>
  </si>
  <si>
    <t xml:space="preserve">Implementar el plan para el desarrollo de herramientas de inteligencia de información. </t>
  </si>
  <si>
    <t xml:space="preserve">Evaluar los resultados de la implementación del plan para el desarrollo de herramientas de inteligencia de información. </t>
  </si>
  <si>
    <t>Diseñar la estrategia de dotación e integración de los sistemas jurisdiccionales, auxiliares de justicia y administrativo.</t>
  </si>
  <si>
    <t>Desarrollo e implementación de una estrategia de dotación e integración de sistemas jurisdiccionales, auxiliar de justicia y administrativo</t>
  </si>
  <si>
    <t>Implementar la estrategia de dotación e integración de los sistemas judiciales (SIGA/SAGA, Gestión de Despachos con Otros Sistemas, Centralización de Oficinas).</t>
  </si>
  <si>
    <t xml:space="preserve">Evaluar los resultados de la implementación de estratégica de dotación e integración de los sistemas auxiliares de justicia y administrativos. </t>
  </si>
  <si>
    <t>Realizar un diagnóstico de necesidades.</t>
  </si>
  <si>
    <t>Desarrollo e implementación de un plan de actualización de la plataforma tecnológica</t>
  </si>
  <si>
    <t>Elaborar un plan de adquisiciones e implementación.</t>
  </si>
  <si>
    <t>Actualizar la plataforma tecnológica de los sistemas para disminuir la obsolescencia.</t>
  </si>
  <si>
    <t>Desarrollo e implementación de un plan de cobertura de la plataforma de telecomunicaciones</t>
  </si>
  <si>
    <t>Fortalecer y dar continuidad a la Plataforma de Telecomunicaciones para soportar el crecimiento por la tendencia de la conectividad a la red de los equipos y dispositivos.</t>
  </si>
  <si>
    <t>Desarrollo e implementación de un plan para la cobertura de la plataforma de telefonía IP</t>
  </si>
  <si>
    <t>Efectuar la migración del Servicio de Telefonía institucional a una plataforma de telefonía IP hasta con el proveedor para el ahorro de su consumo.</t>
  </si>
  <si>
    <t>Desarrollo e implementación de un plan de cobertura de la plataforma de comunicación para el acceso a la red de voz y datos</t>
  </si>
  <si>
    <t>Implementar la plataforma de comunicación para el acceso a la red de voz y datos del Poder Judicial desde un punto externo para apoyar las necesidades del puesto de trabajo móvil.</t>
  </si>
  <si>
    <t>Desarrollo e implementación de un plan para la cobertura de la red inalámbrica</t>
  </si>
  <si>
    <t>Implementar la red inalámbrica para ampliar su cobertura y establecer los
controles requeridos para permitir el acceso seguro de los dispositivos móviles
institucionales.</t>
  </si>
  <si>
    <t>Desarrollo e implementación de un plan de cobertura de acceso a internet</t>
  </si>
  <si>
    <t>Dar continuidad a la Plataforma de acceso a Internet para soportar el crecimiento por la
tendencia de su consumo en los servicios digitales institucionales.</t>
  </si>
  <si>
    <t>Desarrollo e implementación de un plan de cobertura de la plataforma de videoconferencias</t>
  </si>
  <si>
    <t>Renovar la plataforma de videoconferencias.</t>
  </si>
  <si>
    <t>Desarrollo e implementación del Sistema de control de acceso a la red (NAC)</t>
  </si>
  <si>
    <t>Implementar un Sistema de Control de Acceso a la Red (NAC).</t>
  </si>
  <si>
    <t>Desarrollo e implementación de un plan para la cobertura de la plataforma de respaldo de datos</t>
  </si>
  <si>
    <t>Implementar la plataforma de respaldos para garantizar la disponibilidad de los datos generados diariamente en el uso de los servicios informáticos institucionales.</t>
  </si>
  <si>
    <t>Desarrollo e implementación de un plan para la continuidad del servicio tecnológico.</t>
  </si>
  <si>
    <t>Dar continuidad al modelo de entrega de servicios tecnológicos críticos basado en centros de datos alterno y servicios en la nube.</t>
  </si>
  <si>
    <t>Desarrollo e implementación del Centro de Operaciones de Red</t>
  </si>
  <si>
    <t>Implementar un Centro de Operaciones de Red (NOC) para brindar monitoreo en tiempo real de los componentes de la infraestructura tecnológica y de los eventos de seguridad.</t>
  </si>
  <si>
    <t>Desarrollo e implementación de un herramientas de aprovisionamiento</t>
  </si>
  <si>
    <t>Implementar de herramienta de aprovisionamiento, por ejemplo, autogestión de contraseñas, configuración automática de accesos directos y uso de bots para creación y modificación de usuarios en el Directorio Activo.</t>
  </si>
  <si>
    <t>Desarrollar la estrategia con las mejores prácticas de TIC, como COBIT, ITIL, PMBOK, ISO 27000, ISO 31000, PRINCE2.</t>
  </si>
  <si>
    <t>Desarrollo e implementación de una estrategia para la gestión de las tecnologías de información</t>
  </si>
  <si>
    <t>Implementar la estrategia.</t>
  </si>
  <si>
    <t xml:space="preserve">Evaluar los resultados de la estrategia implementada. </t>
  </si>
  <si>
    <t>Establecer los requerimientos para el desarrollo de una app del Servicio Nacional de Facilitadoras y Facilitadores Judiciales.</t>
  </si>
  <si>
    <t>Desarrollo e implementación de la aplicación móvil para el Servicio Nacional de Facilitadoras y Facilitadores Judiciales</t>
  </si>
  <si>
    <t>Valorar y elaborar un plan de desarrollo e implementación.</t>
  </si>
  <si>
    <t xml:space="preserve">Implementar la app del Servicio Nacional de Facilitadoras y Facilitadores Judiciales. </t>
  </si>
  <si>
    <t xml:space="preserve">Evaluar los resultados obtenidos de la implementación del App del Servicio Nacional de Facilitadoras y Facilitadores Judiciales. </t>
  </si>
  <si>
    <t>Elaborar y validar la política rectora para la gestión de las personas en el Poder Judicial.</t>
  </si>
  <si>
    <t>Desarrollo e implementación de la política rectora para la gestión de las personas que laboran en el Poder Judicial</t>
  </si>
  <si>
    <t>Gestionar la aprobación de la política rectora ante la instancia aprobadora.</t>
  </si>
  <si>
    <t>Implementar la política rectora.</t>
  </si>
  <si>
    <t>Evaluar la política rectora, a los dos años de su implementación.</t>
  </si>
  <si>
    <t>Realizar una revisión y actualización de la política rectora</t>
  </si>
  <si>
    <t>Sala Segunda (Mag. Orlando Aguirre Gómez)
Despacho de la Presidencia
Secretaría General de la Corte</t>
  </si>
  <si>
    <t>Sala Constitucional (Mag. Fernando Cruz Castro)
Fiscalía General
Secretaría de la Corte
Dirección Jurídica</t>
  </si>
  <si>
    <t xml:space="preserve">Monitorear de trámite en la Asamblea Legislativa. </t>
  </si>
  <si>
    <t xml:space="preserve">Acoger las recomendaciones emitidas por el órgano aprobador. </t>
  </si>
  <si>
    <t>Consejo de Personal
Consejo Superior
Dirección Jurídica</t>
  </si>
  <si>
    <t>Investigar sobre sistemas de carrera de las diferentes disciplinas de las instancias judiciales.</t>
  </si>
  <si>
    <t>Elaboración del reglamento de carrera profesional de las diferentes instancias del ámbito administrativo.</t>
  </si>
  <si>
    <t>Valorar y emitir criterio técnico de las propuestas en desarrollo.</t>
  </si>
  <si>
    <t>Identificar la vinculación entre el sistema de gestión del desempeño y el de carrera profesional.</t>
  </si>
  <si>
    <t>Determinar la factibilidad política de establecer un sistema de carrera profesional, en concordancia con las normas y reglamentos vigentes.</t>
  </si>
  <si>
    <t>Establecer la viabilidad legal de establecer un sistema de carrera profesional, en concordancia con las normas y reglamentos vigentes.</t>
  </si>
  <si>
    <t>Identificar de las acciones necesarias para implementar una carrera profesional en los diferentes ámbitos, sus requerimientos y sus efectos.</t>
  </si>
  <si>
    <t>Diseñar las carreras profesionales para cada ámbito y su respectivo reglamento.</t>
  </si>
  <si>
    <t>2023 - 2024</t>
  </si>
  <si>
    <t>Someter a conocimiento, discusión y aprobación el informe y reglamento sobre carrera profesional a las diferentes instancias.</t>
  </si>
  <si>
    <t>(Mag. Carmenmaría Escoto*)
*La persona magistrada que se asigne en su sustitución para este proyecto). 
Dirección Jurídica
Secretaría General de la Corte</t>
  </si>
  <si>
    <t>Gestionar y presentar el Proyecto de Ley de Carrera de la Defensa Pública ante Corte Plena y acoger recomendaciones.</t>
  </si>
  <si>
    <t xml:space="preserve">Mejorar los procesos de reclutamiento y selección con el fin de lograr mayor eficacia en el desempeño de las funciones en los puestos de trabajo. </t>
  </si>
  <si>
    <t>Sala Primera (Mag. Guillermo Rivas Loáiciga)
Secretaría General de la Corte
Despacho de la Presidencia
Corte Plena
Secretaría Técnica de Género y Acceso a la Justicia</t>
  </si>
  <si>
    <t>% de avance del Sistema Automatizado de Reclutamiento y Selección</t>
  </si>
  <si>
    <t xml:space="preserve">Investigar sobre nuevas alternativas para efectuar la evaluación competencial del personal que participa en los procesos de reclutamiento y  selección. </t>
  </si>
  <si>
    <t>Desarrollo e implementación de una estrategia para la estandarización de los procesos de reclutamiento y selección</t>
  </si>
  <si>
    <t>Elaborar plan para el diseño e implementación del Sistema Automatizado de Reclutamiento y Selección.</t>
  </si>
  <si>
    <t>2021 - 2023</t>
  </si>
  <si>
    <t xml:space="preserve">Implementar el Sistema Automatizado de Reclutamiento y Selección.  </t>
  </si>
  <si>
    <t xml:space="preserve">Evaluar los resultados de la implementación del Sistema Automatizado de Reclutamiento y Selección.  </t>
  </si>
  <si>
    <t>Consejo de Personal
Secretaría Técnica de Género y Acceso a la Justicia.</t>
  </si>
  <si>
    <t>2020 - 2021</t>
  </si>
  <si>
    <t xml:space="preserve">Elaborar una propuesta de reforma a la normativa relacionada al reclutamiento y selección de personal en el Poder Judicial. </t>
  </si>
  <si>
    <t xml:space="preserve">Presentar al órgano aprobador la  propuesta de reforma a la normativa relacionada al reclutamiento y selección de personal en el Poder Judicial. </t>
  </si>
  <si>
    <t xml:space="preserve">Implementar las recomendaciones emitidas por el órgano aprobador sobre la reforma a la normativa relacionada al reclutamiento y selección de personal en el Poder Judicial. </t>
  </si>
  <si>
    <t xml:space="preserve">Revisar la estructura organizacional y los procesos de la Sección de Reclutamiento y Selección, para ajustarla a las necesidades institucionales y reforma propuesta. </t>
  </si>
  <si>
    <t xml:space="preserve">Presentar propuesta de la estructura organizacional y los procesos de la Sección de Reclutamiento y Selección, conforme a las necesidades institucionales y reforma propuesta, al órgano aprobador. </t>
  </si>
  <si>
    <t>Consejo de Personal
Dirección de Tecnología de la Información
Ministerio Público
Defensa Pública
Organismo de Investigación Judicial
Centro de Apoyo, Coordinación y Mejoramiento de la Función Jurisdiccional
Secretaría Técnica de Género y Acceso a la Justicia.</t>
  </si>
  <si>
    <t xml:space="preserve">Diseñar la estrategia de estandarización de herramientas y procedimientos de reclutamiento y selección.  </t>
  </si>
  <si>
    <t xml:space="preserve">Implementar la estrategia definida. </t>
  </si>
  <si>
    <t xml:space="preserve">Evaluar los resultados obtenidos de la estrategia implementada. </t>
  </si>
  <si>
    <t xml:space="preserve">% de perfiles competenciales actualizados </t>
  </si>
  <si>
    <t xml:space="preserve">Definir cronograma de elaboración y actualización de perfiles competenciales de todos los ámbitos jurisdiccional, auxiliar de justicia y administrativo. </t>
  </si>
  <si>
    <t xml:space="preserve">Implementar el cronograma para la elaboración y actualización de perfiles competenciales de todos los ámbitos jurisdiccional, auxiliar de justicia y administrativo. </t>
  </si>
  <si>
    <t xml:space="preserve">Evaluar el cronograma de elaboración y actualización de perfiles competenciales de todos los ámbitos jurisdiccional, auxiliar de justicia y administrativo. </t>
  </si>
  <si>
    <t>Sala Segunda (Jorge Olaso Alvarez)
Dirección de Gestión Humana
Presidencia de la Corte
Despacho de la Presidencia
Secretaría General de la Corte
Secretaría Técnica de Género y Acceso a la Justicia.</t>
  </si>
  <si>
    <t xml:space="preserve">% de cobertura de la población judicial en la implementación del Sistema Integrado para la gestión de la Evaluación del Desempeño (SIED). </t>
  </si>
  <si>
    <t>Presidencia de la Corte
Despacho de la Presidencia
Oficina de Control Interno, Transparencia y Anticorrupción
Centro de Apoyo, Coordinación y Mejoramiento de la Función Jurisdiccional  
Dirección de Planificación
Organismo de Investigación Judicial
Fiscalía General
Defensa Pública
Secretaría Técnica de Género y Acceso a la Justicia.</t>
  </si>
  <si>
    <t xml:space="preserve">Facilitar la definición de los indicadores por puesto para la evaluación del desempeño, con la participación activa de las jefaturas, coordinaciones y personal de los despachos y oficinas. </t>
  </si>
  <si>
    <t xml:space="preserve">Implementar el SIED y gestionar el proceso de cambio, acorde a las prioridades institucionales definidas. </t>
  </si>
  <si>
    <t xml:space="preserve">Evaluar los resultados de implementación del SIED. </t>
  </si>
  <si>
    <t>Dirección de Tecnología de Información
Escuela Judicial
Fiscalía General
Defensa Pública
Organismo de Investigación Judicial
Secretaría Técnica de Género y Acceso a la Justicia.</t>
  </si>
  <si>
    <t>Definir el plan de integración de los módulos relacionados con el módulo SIGA-GD.</t>
  </si>
  <si>
    <t>Implementación del modelo integral de evaluación del desempeño</t>
  </si>
  <si>
    <t>Implementar el plan de integración de los módulos relacionados con el modulo SIGA-GD.</t>
  </si>
  <si>
    <t xml:space="preserve">Evaluar los resultados del plan de integración de los módulos relacionados con el modulo SIGA-GD.. </t>
  </si>
  <si>
    <t>Elaborar e iniciar un Plan de implementación para ejecutar el modelo de evaluación desempeño. (Incluir como objetivos operativo: Realizar el cambio en los manuales de las clases de puestos Completar los perfiles competenciales del personal de la Defensa Pública).</t>
  </si>
  <si>
    <t xml:space="preserve">Realizar seguimiento del Plan Piloto y analizar resultados y elaborar de plan de mejora del modelo. </t>
  </si>
  <si>
    <t xml:space="preserve">Realizar ajustes y proceso de adaptación del modelo. </t>
  </si>
  <si>
    <t xml:space="preserve">Replicar en otras oficinas de la Defensa Pública. </t>
  </si>
  <si>
    <t xml:space="preserve">Elaborar una evaluación de resultados obtenidos en las oficinas de Defensa Pública en las que se ha implementado el modelo de evaluación del desempeño. </t>
  </si>
  <si>
    <t xml:space="preserve">Efectuar un proceso de divulgación a lo interno de la Defensa Pública sobre el Proyecto de Evaluación del desempeño a fin de informar al personal y concientizar sobre su relevancia para el funcionamiento institucional cada año. </t>
  </si>
  <si>
    <t>Organismo de Investigación Judicial
Dirección de Gestión Humana
Secretaría Técnica de Género y Acceso a la Justicia.</t>
  </si>
  <si>
    <t>Definir e implementar los indicadores de desempeño y gestión, de acuerdo al modelo integral de evaluación del desempeño.</t>
  </si>
  <si>
    <t xml:space="preserve">Implementar modelo de evaluación del desempeño y desarrollar una campaña de divulgación. </t>
  </si>
  <si>
    <t xml:space="preserve">Elaborar informe de evaluación y resultados del proyecto. </t>
  </si>
  <si>
    <t>Dirección de Gestión Humana
Dirección de Planificación
Secretaría Técnica de Género y Acceso a la Justicia</t>
  </si>
  <si>
    <t>Definir planes de mejora.</t>
  </si>
  <si>
    <t>Realizar la evaluación y supervisión de las oficinas institucionales.</t>
  </si>
  <si>
    <t>Diseñar y realizar procesos de capacitación sobre el tema de indicadores y mejora continua.</t>
  </si>
  <si>
    <t>Determinar riesgos ocupacionales asociadas al puesto, para realizar programas preventivos y de calidad de vida.</t>
  </si>
  <si>
    <t>Elaboración de la Política Integral de Bienestar y Salud</t>
  </si>
  <si>
    <t>Diseñar una propuesta de política de profilaxis, bienestar y salud laboral</t>
  </si>
  <si>
    <t>Desarrollar el modelo automatizado e integral de bienestar y salud laboral (definir requerimientos, desarrollar un sistema e indicadores de medición).</t>
  </si>
  <si>
    <t>Gestionar la aprobación de una política de profilaxis, bienestar y salud laboral</t>
  </si>
  <si>
    <t>Implementar la política de profilaxis, bienestar y salud laboral</t>
  </si>
  <si>
    <t>Evaluar los resultados de la implementación de la política de profilaxis, bienestar y salud laboral</t>
  </si>
  <si>
    <t>Dirección de Gestión Humana
Escuela Judicial
Secretaría Técnica de Género y Acceso a la Justicia</t>
  </si>
  <si>
    <t>Identificar necesidades y definir las acciones para su abordaje.</t>
  </si>
  <si>
    <t xml:space="preserve">Oficina de Atención a la Víctima de Delitos Y Unidad de Protección de Víctimas y Testigos
</t>
  </si>
  <si>
    <t xml:space="preserve">Elaborar plan de trabajo. </t>
  </si>
  <si>
    <t xml:space="preserve">Dar seguimiento a la ejecución del plan. </t>
  </si>
  <si>
    <t xml:space="preserve">Evaluar los resultados del plan. </t>
  </si>
  <si>
    <t>Oficina de Atención a la Víctima de Delitos Y URPOV</t>
  </si>
  <si>
    <t>Dirección Ejecutiva
Secretaría Técnica de Género y Acceso a la Justicia.</t>
  </si>
  <si>
    <t>Realizar un diagnóstico y elaborar un plan para la cobertura y necesidades regionales de atención y prevención de servicios de salud.</t>
  </si>
  <si>
    <t>Gestionar e implementar procesos de colaboración relacionados con la salud del personal judicial.</t>
  </si>
  <si>
    <t>Corte Plena
Secretaría Técnica de Ética y Valores
Comisión de Ética y Valores 
Dirección Jurídica
Secretaría General de la Corte
Departamento de Prensa y Comunicación
Secretaría Técnica de Género y Acceso a la Justicia</t>
  </si>
  <si>
    <t>Elaborar un diagnóstico sobre el reglamento de vestimenta y el contexto actual institucional, en cuanto a infraestructura física, temperatura, humedad, iluminación, etc.</t>
  </si>
  <si>
    <t>Presentar al Consejo Superior, la justificación de mejora del reglamento de vestimenta, resultado del diagnóstico y un esquema básico del proyecto de reglamento.</t>
  </si>
  <si>
    <t xml:space="preserve">Secretaría Técnica de Ética y Valores
</t>
  </si>
  <si>
    <t>Redactar y presentar a Corte Plena, el proyecto de propuesta de reglamento de vestimenta.</t>
  </si>
  <si>
    <t>Aprobar la actualización.</t>
  </si>
  <si>
    <t>Elaborar campaña de divulgación del nuevo reglamento.</t>
  </si>
  <si>
    <t>Dar seguimiento en el cumplimiento del reglamento actualizado.</t>
  </si>
  <si>
    <t xml:space="preserve"> Implementar actividades de formación, a personas  facilitadoras, gestoras de capacitación y especialistas en métodos de enseñanza, orientada a la inclusión de forma integral de los valores y ejes transversales en las actividades de capacitación</t>
  </si>
  <si>
    <t>Incluir de forma integral los valores y ejes transversal en los diseños de las actividades de capacitación y ejecutar las mismas.</t>
  </si>
  <si>
    <t>Evaluar la ejecución de las actividades donde se han incorporado de manera integral los valores y ejes transversales institucionales.</t>
  </si>
  <si>
    <t>Desarrollar  y revisar los mapas funcionales de los programas formativos para que se diseñen de manera consecuente con los perfiles competenciales establecidos por la Dirección de Gestión Humana.</t>
  </si>
  <si>
    <t>2020 - 2024</t>
  </si>
  <si>
    <t>Enfocar las actividades de capacitación hacia el cierre de las brechas competenciales.</t>
  </si>
  <si>
    <t xml:space="preserve">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t>
  </si>
  <si>
    <t xml:space="preserve">Evaluar los resultados de la implementación de programas y actividades de capacitación que responden a los perfiles competenciales. </t>
  </si>
  <si>
    <t xml:space="preserve">Diseñar y desarrollar estrategias integrales de aprendizaje innovadores por instancia, donde se considere en aquellas actividades de capacitación que lo permitan, el uso de los servicios multimedios y audiovisuales ofrecidos por el Área de Servicios Técnicos de la Escuela Judicial.
</t>
  </si>
  <si>
    <t>Implementar las estrategias integrales de aprendizaje diseñadas y desarrolladas.</t>
  </si>
  <si>
    <t>Evaluar los resultados de las estrategias integrales de aprendizaje diseñadas y desarrolladas.</t>
  </si>
  <si>
    <t xml:space="preserve">% de avance en la implementación del sistema de gestión de capacitación. </t>
  </si>
  <si>
    <t>Desarrollar y estandarizar un sistema que aplique para todas la áreas de capacitación.</t>
  </si>
  <si>
    <t>Desarrollo e implementación de  estrategias integrales de capacitación</t>
  </si>
  <si>
    <t xml:space="preserve">Implementar sistema de gestión de capacitación. 
</t>
  </si>
  <si>
    <t xml:space="preserve">Evaluar los resultados obtenidos de la implementación del sistema de gestión de capacitación. </t>
  </si>
  <si>
    <t>Cantidad de estudios sobre la efectividad de la capacitación realizado por la Escuela Judicial y las Unidades de Capacitación.</t>
  </si>
  <si>
    <t>Elaborar y validar un sistema  que permita evaluar la efectividad de la capacitación.</t>
  </si>
  <si>
    <t>Aplicar el sistema evaluativo desarrollado en al menos dos actividades la Escuela Judicial y de cada Unidad de Capacitación.</t>
  </si>
  <si>
    <t xml:space="preserve">Programar reuniones con los decanos de las universidades  que imparten las carreras (derecho) y afines con la administración de justicia.
</t>
  </si>
  <si>
    <t>Desarrollar e implementar programas de cooperación con otros centros educativos.</t>
  </si>
  <si>
    <t>Identificar las necesidades de Capacitación en todos las Sedes Regionales del Poder Judicial.</t>
  </si>
  <si>
    <t>Desarrollar el Programa de Capacitación Regional.</t>
  </si>
  <si>
    <t>Implementar el Programa de Capacitación Regional.</t>
  </si>
  <si>
    <t>Desarrollar investigaciones de interés institucional.</t>
  </si>
  <si>
    <t>Presentar e implementar los  resultados de las investigaciones.</t>
  </si>
  <si>
    <t>Escuela Judicial
Secretaría Técnica de Género y Acceso a la Justicia.</t>
  </si>
  <si>
    <t xml:space="preserve">Definir una estrategia de capacitación para el personal de la Defensa Pública relacionada con los procesos que dicho órgano desempeña. </t>
  </si>
  <si>
    <t xml:space="preserve">Implementar estrategia de capacitación para el personal de la Defensa Pública. </t>
  </si>
  <si>
    <t xml:space="preserve">Brindar seguimiento y evaluación a la estrategia de capacitación definida para la Defensa Pública. </t>
  </si>
  <si>
    <t>Ministerio Público
Organismo de Investigación Judicial
Escuela Judicial
Secretaría Técnica de Género y Acceso a la Justicia.</t>
  </si>
  <si>
    <t xml:space="preserve">Diseñar estrategia de capacitación. </t>
  </si>
  <si>
    <t>Oficina de Atención y Protección de Víctimas del Delito</t>
  </si>
  <si>
    <t xml:space="preserve">Implementar estrategia. </t>
  </si>
  <si>
    <t xml:space="preserve">Brindar seguimiento y evaluación de resultados de la implementación de la estrategia. </t>
  </si>
  <si>
    <t>Consejo Directivo de la Escuela Judicial 
Ministerio Público
Organismo de Investigación Judicial
Escuela Judicial
Oficina de Atención a la Víctima de Delitos
Secretaría Técnica de Género y Acceso a la Justicia.</t>
  </si>
  <si>
    <t xml:space="preserve">Diseñar una estrategia de capacitación para su inclusión en los procesos de capacitación del personal judicial. </t>
  </si>
  <si>
    <t xml:space="preserve">Implementar la estrategia.  </t>
  </si>
  <si>
    <t xml:space="preserve">% de avance de la estrategia de capacitación para el Ministerio Público definida. </t>
  </si>
  <si>
    <t xml:space="preserve">Definir una estrategia de capacitación eficaz para el personal del Ministerio Público relacionada con los procesos que dicho órgano desempeña. </t>
  </si>
  <si>
    <t xml:space="preserve">Implementar estrategia de capacitación para el personal del Ministerio Público. </t>
  </si>
  <si>
    <t xml:space="preserve">Brindar seguimiento y evaluación a la estrategia de capacitación definida para el Ministerio Público. </t>
  </si>
  <si>
    <t>Consejo Directivo de la Escuela Judicial
Secretaría Técnica de Género y Acceso a la Justicia.
Dirección Ejecutiva
Dirección de Planificación</t>
  </si>
  <si>
    <t xml:space="preserve">Definir una estrategia de capacitación eficaz para el personal del ámbito administrativo  relacionada con los procesos que desempeñan estas instancias. </t>
  </si>
  <si>
    <t xml:space="preserve">Implementar estrategia de capacitación para el personal del ámbito administrativo. </t>
  </si>
  <si>
    <t xml:space="preserve">Brindar seguimiento y evaluación a la estrategia de capacitación definida para el ámbito administrativo. </t>
  </si>
  <si>
    <t xml:space="preserve">Definir una estrategia de capacitación eficaz para el personal del Organismo de Investigación Judicial relacionada con los procesos que dicho órgano desempeña. </t>
  </si>
  <si>
    <t xml:space="preserve">Implementar estrategia de capacitación para el personal del Organismo de Investigación Judicial. </t>
  </si>
  <si>
    <t xml:space="preserve">Brindar seguimiento y evaluación a la estrategia de capacitación definida para el Organismo de Investigación Judicial. </t>
  </si>
  <si>
    <t xml:space="preserve">% de avance del modelo de gestión para la planificación estratégica </t>
  </si>
  <si>
    <t>Corte Plena
Comité de Planeación Estratégica</t>
  </si>
  <si>
    <t>Definir y formular el Proyecto</t>
  </si>
  <si>
    <t>Desarrollo e implementación del modelo de gestión para la planificación estratégica</t>
  </si>
  <si>
    <t>Implementar el plan de acción del proyecto</t>
  </si>
  <si>
    <t>Definir e implementar las mejoras correspondientes del Sistema de Planificación Estratégica y Sistema de Planes Anuales Operativos.</t>
  </si>
  <si>
    <t>2019 - 2021</t>
  </si>
  <si>
    <t xml:space="preserve">Definir del Modelo para la Administración del Portafolio Institucional de Proyectos Estratégicos. </t>
  </si>
  <si>
    <t>Implementar dentro del Sistema SIGA – PJ el  seguimiento a la ejecución presupuestaria de los proyectos estratégicos.</t>
  </si>
  <si>
    <t xml:space="preserve">Dar seguimiento e implementar mejoras al modelo. </t>
  </si>
  <si>
    <t>Evaluar los resultados obtenidos de la implementación del modelo.  </t>
  </si>
  <si>
    <t>GESTIÓN ADMINISTRATIVA POR MEDIO DEL PORTAFOLIO DE PROYECTOS ESTRATÉGICOS</t>
  </si>
  <si>
    <t>Fortalecer la administración del portafolio de proyectos en la gestión del Poder Judicial, que contribuya en el cumplimiento de los compromisos establecidos en el plan estratégico institucional.</t>
  </si>
  <si>
    <t xml:space="preserve">Consejo Superior
Comité de Planeación Estratégica
Ministerio Público
Defensa Pública
Dirección del Organismo de Investigación Judicial
Oficina de Atención a la Víctima de Delitos
Centro de Apoyo, Coordinación y Mejoramiento de la Función Jurisdiccional
</t>
  </si>
  <si>
    <t xml:space="preserve">Implementar el modelo de administración de proyectos estratégicos. </t>
  </si>
  <si>
    <t>Implementación del modelo de Administración de proyectos a nivel institucional.</t>
  </si>
  <si>
    <t>Dar seguimiento e implementar mejoras al modelo.</t>
  </si>
  <si>
    <t>GESTIÓN DE POLÍTICAS INSTITUCIONALES</t>
  </si>
  <si>
    <t>Consejo Superior
Comité de Planeación Estratégica</t>
  </si>
  <si>
    <t>Elaborar la propuesta del plan para la implementación del modelo de formulación, implementación, seguimiento y evaluación de políticas institucionales.</t>
  </si>
  <si>
    <t>Desarrollo e implementación del modelo de formulación y evaluación de políticas institucionales.</t>
  </si>
  <si>
    <t>Implementar el modelo de formulación, implementación, seguimiento y evaluación de políticas institucionales.</t>
  </si>
  <si>
    <t>Evaluar y analizar los resultados obtenidos de la implementación del modelo para la  formulación, implementación, seguimiento y evaluación de políticas institucionales.</t>
  </si>
  <si>
    <t>% de avance del modelo de gestión por procesos institucional</t>
  </si>
  <si>
    <t>Dirección Ejecutiva
Dirección de Tecnología de Información
Dirección de Gestión Humana
Dirección Jurídica
Centro de Apoyo, Cooperación y Mejoramiento de la función jurisdiccional
Ministerio Público
Defensa Pública
Organismo de Investigación Judicial</t>
  </si>
  <si>
    <t>Realizar una investigación sobre el tema de procesos institucionales y presentar un plan de acción para la implementación de un modelo de gestión por procesos institucional.</t>
  </si>
  <si>
    <t>Desarrollo e implementación de un modelo de gestión por procesos institucional.</t>
  </si>
  <si>
    <t xml:space="preserve">% estudios de impacto de ley realizados. </t>
  </si>
  <si>
    <t xml:space="preserve">Realizar un estudio de estimación presupuestaria y de estructura organización de los proyectos de ley y reformas que se gestionen. </t>
  </si>
  <si>
    <t>SIGA-PJ</t>
  </si>
  <si>
    <t>2016: 97%</t>
  </si>
  <si>
    <t>Consejo Superior
Consejos de Administración
Administraciones Regionales
Dirección de Planificación
Dirección de Gestión Humana
Dirección de Tecnología de la Información
Despacho de la Presidencia
Dirección Jurídica</t>
  </si>
  <si>
    <t xml:space="preserve">Ejecutar el presupuesto asignado. </t>
  </si>
  <si>
    <t>Consejo Superior
Secretaría General de la Corte
Comisiones institucionales dirigidas a seguimiento de Políticas.
Dirección de Gestión Humana
Escuela Judicial
Inspección Judicial
Sala Constitucional
Defensa Pública
Organismo de Investigación Judicial</t>
  </si>
  <si>
    <t>Corte Plena
Consejo Superior
Departamento de Servicios Generales
Departamento de Proveeduría
Dirección Jurídica
Administraciones Regionales
Comisión de Construcciones
Comisión de Acceso a la Justicia
Comisión de Gestión Ambiental Institucional
Contraloría de Servicios
Departamento de Seguridad
Dirección de Planificación
Fiscalía General, Defensa Pública, Organismo de Investigación Judicial, Oficina de Atención y Protección de Víctimas del Delito.</t>
  </si>
  <si>
    <t xml:space="preserve">Elaborar un plan de ejecución de construcciones para los próximos 6 años, acorde al plan de construcciones actual. </t>
  </si>
  <si>
    <t xml:space="preserve">Dirección Ejecutiva
</t>
  </si>
  <si>
    <t>Desarrollo e implementación de un modelo de infraestructura universal, carbono neutral y accesible.</t>
  </si>
  <si>
    <t>Realizar estudios de necesidades de crecimiento para la construcción de nuevos edificios.</t>
  </si>
  <si>
    <t xml:space="preserve">Elaborar un protocolo o procedimiento para el diseño de construcciones, de forma universal, carbono neutral y accesible; que contemple espacios compartidos y oficinas satélite ("coworking"), acorde a las modalidades alternativas de trabajo; así como aulas acondicionadas para capacitaciones. </t>
  </si>
  <si>
    <t>Implementar el plan de ejecución de construcciones.</t>
  </si>
  <si>
    <t>Desarrollar planes de mantenimiento preventivo a largo plazo, a partir de un diagnóstico regional.</t>
  </si>
  <si>
    <t>Revisar y programar los planes de mantenimiento preventivo regionales.</t>
  </si>
  <si>
    <t>Oficio 1467-PLA-PE-2019</t>
  </si>
  <si>
    <t>Oficio 756-PLA-PE-2020</t>
  </si>
  <si>
    <t xml:space="preserve">Oficio 1315-PLA-PE-2020 </t>
  </si>
  <si>
    <t>Oficina de Cumplimiento </t>
  </si>
  <si>
    <t>Fiscalía General </t>
  </si>
  <si>
    <t>Defensa Pública </t>
  </si>
  <si>
    <t>Organismo de Investigación Judicial </t>
  </si>
  <si>
    <t xml:space="preserve">Oficio 118-PLA-PE-2021 </t>
  </si>
  <si>
    <t>706-PLA-PE-2022</t>
  </si>
  <si>
    <t>CELERIDAD JUDICIAL: Implementar mecanismos de gestión que permitan aumentar la celeridad judicial de los juzgados y oficinas judiciales.</t>
  </si>
  <si>
    <t>Cantidad de actividades de capacitación que respondan a los temas de interés institución</t>
  </si>
  <si>
    <t>2023-24</t>
  </si>
  <si>
    <t xml:space="preserve">CAPACITACIÓN: Implementar estrategias de capacitación y formación para mejorar las habilidades y conocimientos del personal en el desempeño de sus funciones, acorde a las necesidades, valores y ejes institucionales. : </t>
  </si>
  <si>
    <t>0117-DE-P93</t>
  </si>
  <si>
    <t>MATRIZ GENERAL DEL 
PLAN ESTRATÉGICO INSTITUCIONAL 2019-2024</t>
  </si>
  <si>
    <t>TALLER</t>
  </si>
  <si>
    <t>TEMA</t>
  </si>
  <si>
    <t>DETALLE DE ACCIÓN ESTRATÉGICA</t>
  </si>
  <si>
    <t>RESPONSABLE DE META</t>
  </si>
  <si>
    <t>META ANUAL (AÑO y VALOR DE LA META ANUAL)</t>
  </si>
  <si>
    <t>N° de Versión en que se modificó</t>
  </si>
  <si>
    <t>Implementar y dar seguimiento anual a los compromisos destacados en los Informes del Estado de la Justicia, por medio de los Planes Anuales Operativos.</t>
  </si>
  <si>
    <t>Probidad y Anticorrupción: Diseñar estrategias que permitan la prevención y abordaje de los delitos de probidad y corrupción en la gestión judicial. </t>
  </si>
  <si>
    <t>Celeridad Judicial: Implementar mecanismos de gestión que permitan aumentar la celeridad judicial de los juzgados y oficinas judiciales. </t>
  </si>
  <si>
    <t>Leyes y reformas: Impulsar la aprobación y revisión de proyectos y reformas de Ley, así como normativa interna que impacten el funcionamiento y estructura del Poder Judicial y sus dependencias.</t>
  </si>
  <si>
    <t>Desarrollo y optimización de servicios y procesos Judiciales: Implementar procesos estandarizados para la gestión judicial, técnica y administrativa, que agilicen y faciliten el trámite de los asuntos con el fin de mejorar el servicio de justicia brindado.</t>
  </si>
  <si>
    <t xml:space="preserve">Detalle  de temas y acciones y totales </t>
  </si>
  <si>
    <t>Total 161 metas</t>
  </si>
  <si>
    <t>ALIANZAS Y COLABORACIÓN INTERINSTITUCIONAL</t>
  </si>
  <si>
    <t> </t>
  </si>
  <si>
    <t>MODERNIZACION DE LOS SERVICIOS JUDICIALES</t>
  </si>
  <si>
    <t>GESTION DEL TALENTO HUMANO</t>
  </si>
  <si>
    <t>MODELO ESTRATEGICO INSTITUCIONAL</t>
  </si>
  <si>
    <t>SEGURIDAD INSTITUCIONAL</t>
  </si>
  <si>
    <t>SEGURIDAD DE LA INFORMACIÓN</t>
  </si>
  <si>
    <t>Meli</t>
  </si>
  <si>
    <t>PEI anterior</t>
  </si>
  <si>
    <t>​Que al finalizar el 2024, se haya presentado una propuesta para el establecimiento del timbre judicial en materia cobratoria, específicamente en los procesos de cobro y ejecutivos. Asimismo, valorar los cambios requeridos para optimizar los recursos institucionales.</t>
  </si>
  <si>
    <t>Que al finalizar el 2024,se haya implementado la estrategia de comunicación y proyección en la Defensa Pública.</t>
  </si>
  <si>
    <t>Que al finalizar el 2024, se haya implementado la estrategia de coordinación de la Defensa Pública, para incrementar y fortalecer las redes comunales e interinstitucionales identificadas, tomando en cuenta la aplicación de las medidas alternas.</t>
  </si>
  <si>
    <t>​Que al finalizar el 2024, se haya cumplido la estrategia de capacitación diseñada para la Defensa Pública.</t>
  </si>
  <si>
    <t>Que al finalizar el 2024, se haya implementado el proyecto sobre el modelo de mejora integral del proceso Penal.</t>
  </si>
  <si>
    <t>​Que al finalizar el 2024, se haya implementado el proyecto de abordaje a la entrada en vigencia del Código Procesal Agrario.</t>
  </si>
  <si>
    <t>validado</t>
  </si>
  <si>
    <t>​Que al finalizar el 2024, se haya dado seguimiento a los compromisos destacados en el Informe del Estado de la Justicia.</t>
  </si>
  <si>
    <t>corregido</t>
  </si>
  <si>
    <t>Que al finalizar el 2024, se desarrolle e implemente la estrategia para la creación de mecanismos que fortalezcan el acceso a la información judicial</t>
  </si>
  <si>
    <t>​Que al finalizar el 2024, esté en proceso de desarrollo la solución tecnológica para la despersonalización de sentencias. (Esta meta queda sujeta a lo resuelto en el estudio que se realizará en el planteamiento del proyecto)</t>
  </si>
  <si>
    <t>Enviar correo meta no coincide con tema del estudio</t>
  </si>
  <si>
    <t>Que la oficina proponga</t>
  </si>
  <si>
    <t>​Al finalizar el 2024 se cuente con el desarrollo de la fase 1 del proyecto que corresponde a la recopilación de las resoluciones históricas que se encuentren almacenadas en un repositorio de información que facilita la búsqueda sobre las mismas.​</t>
  </si>
  <si>
    <t>​Que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t>
  </si>
  <si>
    <t>Que al finalizar el 2024, la Escuela Judicial y Unidades de Capacitación hayan implementado la estrategia integral de procesos de capacitación innovadores, accesibles y oportunos</t>
  </si>
  <si>
    <t>No tiene meta PEI dado que la Auditoría no es responsable estratégico ni tiene participación activa.</t>
  </si>
  <si>
    <t xml:space="preserve">Que la oficina proponga dado que aportan esta meta incorrecta: Que al finalizar el 2021 se haya implementado la herramienta Team Mate plus para el desarrollo de las auditorías del Plan Anual de Trabajo 2022. </t>
  </si>
  <si>
    <t>1436 COMISION DE ASUNTOS PENALES</t>
  </si>
  <si>
    <t xml:space="preserve">Que al finalizar el 2024, se haya implementado el Modelo de Gestión para la Planificación Estratégica, que integre el modelo de innovación, el portafolio de proyectos estratégicos, los planes anuales operativos y el presupuesto. </t>
  </si>
  <si>
    <t>​Que al finalizar el 2024, se haya formulado e implementado una estratégia sobre el acceso y uso de estadísticas judiciales, que suministre al público externo e interno, información clara y oportuna.</t>
  </si>
  <si>
    <t>Que al finalizar el 2024, se haya implementado el Modelo de Administración de Proyectos Estratégicos.</t>
  </si>
  <si>
    <t xml:space="preserve">Que al finalizar el 2024, se haya implementado el modelo de gestión para la planificación estratégica, que integre el modelo de innovación, el portafolio de proyectos estratégicos, los planes anuales operativos y el presupuesto. </t>
  </si>
  <si>
    <t>​Que al finalizar el 2024, se hayan desarrollado e implementado estrategias de gestión que contribuyan a aumentar la celeridad y resolución oportuna de los procesos judiciales.​</t>
  </si>
  <si>
    <t>​Que la oficina proponga dado que aportan esta meta que no existe:   Que al finalizar el 2024, se hayan desarrollado e implementado estrategias de gestión que contribuyan a aumentar la celeridad y resolución oportuna de los procesos judiciales.​</t>
  </si>
  <si>
    <t>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t>
  </si>
  <si>
    <t>​Que la oficina proponga dado que aportan esta meta que no existe:   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t>
  </si>
  <si>
    <t>Queal finalizar el 2023, se haya implementado el proyecto de abordaje a la entradaen vigencia de la Ley 9481: Creación de la Jurisdicción Especializada enDelincuencia Organizada en Costa Rica</t>
  </si>
  <si>
    <t>Enviar correo meta no existe</t>
  </si>
  <si>
    <t>​Que la oficina proponga dado que aportan esta meta que no existe:   Queal finalizar el 2023, se haya implementado el proyecto de abordaje a la entradaen vigencia de la Ley 9481: Creación de la Jurisdicción Especializada enDelincuencia Organizada en Costa Rica</t>
  </si>
  <si>
    <t>Enviar correo accion estrategica debe corregirse- dueño de la meta estrategica es DTI</t>
  </si>
  <si>
    <t>​Que al finalizar el 2024, se haya implementado un modelo de gestión por procesos institucional, considerando la parte documental y normativa asociada al tema.</t>
  </si>
  <si>
    <t>Que al finalizar el 2024, la Dirección de Planificación haya realizado los estudios de impacto de ley, que contienen datos presupuestarios y de estructura organizacional del Poder Judicial; que le hayan sido puestos en consulta.</t>
  </si>
  <si>
    <t>Asociar proyecto a Modelo Penal</t>
  </si>
  <si>
    <t>​Que al finalizar el 2024, se haya implementado el Sistema de Control de Acceso a la Red.​</t>
  </si>
  <si>
    <t>​Que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t>
  </si>
  <si>
    <t>Que al finalizar el 2024, se cuente con un proceso estandarizado de seguimiento que permita optimizar la ejecución presupuestaria.</t>
  </si>
  <si>
    <t xml:space="preserve">No tiene Meta- documentación no tiene </t>
  </si>
  <si>
    <t>Solicitar meta estrategica que responde proyecto.</t>
  </si>
  <si>
    <t>Que al finalizar el 2024, se haya implementado el plan de ejecución de construcciones definido, que considere el diseño universal y certificación LEED; que contemple espacios compartidos y oficinas satélite , acorde a las modalidades alternativas de trabajo; así como aulas acondicionadas para capacitaciones y espacio para uso de bicicletas.</t>
  </si>
  <si>
    <t>​​Que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t>
  </si>
  <si>
    <t>Que al finalizar el 2024, anualmente se haya ejecutado al menos un 94,5% del presupuesto asignado.</t>
  </si>
  <si>
    <t>si corroborar meta PEI vinculada al proyecto, dado que todos los demas planes de construcciones usan:   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t>
  </si>
  <si>
    <t>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t>
  </si>
  <si>
    <t>Que al finalizar el 2024, se cuente con un proceso estandarizado de seguimiento que permita optimizar la ejecución presupuestaria</t>
  </si>
  <si>
    <t>3277- PLA-PP-TR-2023 Revisión de proyectos con respecto a vinculación de metas PEI- Dirección Ejecutiva- JUNAFO Aporta meta que no corresponde</t>
  </si>
  <si>
    <t>Dirigir la gestión judicial en función de las prioridades;institucionales con el fin de maximizar el uso de los recursos.</t>
  </si>
  <si>
    <t>si para aclarar la meta estrategica dado que no existe</t>
  </si>
  <si>
    <t>se recibe  correo roxana Hidalgo DE 9 octubre 2023</t>
  </si>
  <si>
    <t>Que al finalizar el 2024, se haya implementado un modelo de atención al público con el fin de mejorar el servicio brindado.</t>
  </si>
  <si>
    <t>​Que al 31 de dic del 2028 el edificio cumpla con la normativa eléctrica y mecánica , además de los sistemas solicitados por Bomberos.</t>
  </si>
  <si>
    <t>ajustado</t>
  </si>
  <si>
    <t>Que al finalizar el 2024, se haya implementado el Modelo de Gestión para la Planificación Estratégica, que integre el modelo de innovación, el portafolio de proyectos estratégicos, los planes anuales operativos y el presupuesto.</t>
  </si>
  <si>
    <t>si</t>
  </si>
  <si>
    <t>Que anualmente se mantenga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(Pendiente de vincular)Mediante correo electrónico de fecha 7-08-2023, la Licda. Maria Antonieta Herrera, Jefa, Proceso Presupuestario Contable, literalmente indicó: "Buenas tardes, con instrucciones superiores se indica que la meta del proyecto: 0117-DE-P30: Análisis y aplicación de las disposiciones emitidas por la CGR, en informe DFOE-GOB-IF-00009-2021, de acuerdo a la implementación de las NICSP en el Poder Judicial.  Fue remitida mediante oficio 368-PLA-PE-2023 a la Secretaria de la Corte el 8 de mayo del presente año, por lo que estamos a la espera de lo que se resuelva".</t>
  </si>
  <si>
    <t>Que anualmente se mantenga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(Pendiente de vincular)</t>
  </si>
  <si>
    <t>no</t>
  </si>
  <si>
    <t>se incorpora la meta para FICO en version 16 de PEI</t>
  </si>
  <si>
    <t>Que al 23 de diciembre del 2022 se hayan ejecutado las actividades detalladas en el cronograma del proyecto, las cuales son indispensables para cumplir con la implementación de la Nueva Ley de Compras Públicas y su Reglamento en el Poder Judicial.</t>
  </si>
  <si>
    <t>Que al finalizar el 2023, se haya ejecutado al menos un 94.5% del presupuesto asignado</t>
  </si>
  <si>
    <t>Que al 31 de diciembre de 2023, se haya ejecutado mínimo el 93 % del presupuesto asignado para el periodo correspondiente.</t>
  </si>
  <si>
    <t>se debe revisar vinculación de meta dado que no existe: Que al 31 de diciembre de 2023, se haya ejecutado mínimo el 93 % del presupuesto asignado para el periodo correspondiente.</t>
  </si>
  <si>
    <t>Que al finalizar el 2023, anualmente se haya ejecutado al menos un 94,5% delpresupuesto asignado.</t>
  </si>
  <si>
    <t>Que al finalizar el 2023, anualmente se haya ejecutado al menos un 94,5% delpresupuesto asignado</t>
  </si>
  <si>
    <t>Que al finalizar el 2023, anualmente se haya ejecutado al menos un 94,5% del presupuesto asignado.</t>
  </si>
  <si>
    <t>5-  Planificación Institucional (20)</t>
  </si>
  <si>
    <t>Que al finalizar el 2024, se haya desarrollado e implantado la nueva versión del sistema de gestión de despachos judiciales, con el fin de brindar un soporte adecuado a los procesos de administración de justicia.​</t>
  </si>
  <si>
    <t>Que al finalizar 2024 se desarrolle e implemente la estrategia para la creación de mecanismos que fortalezcan el acceso a la información judicial​.</t>
  </si>
  <si>
    <t>Al finalizar 2024 se desarrolle e implemente la estrategia para la creación de mecanismos que fortalezcan el acceso a la información judicial​.</t>
  </si>
  <si>
    <t xml:space="preserve">Si </t>
  </si>
  <si>
    <t>Que al finalizar el 2024, se haya desarrollado e implementado herramientas de inteligencia artificial y bots para apoyar la gestión y tramitación judicial, administrativa y de los órganos auxiliares de justicia.​</t>
  </si>
  <si>
    <t>Que al finalizar el 2024, se haya implementado las acciones definidas para asegurar la continuidad del servicio tecnológico.​</t>
  </si>
  <si>
    <t>Que al finalizar el 2024, se haya incrementado la actualización de la plataforma tecnológica (base tecnológica) por año.</t>
  </si>
  <si>
    <t>​Que al finalizar el 2024, se haya incrementado la actualización de la infraestructura tecnológica por año.</t>
  </si>
  <si>
    <t>no existe la meta se sugiere usar esta: Que al finalizar el 2024, se haya incrementado la actualización de la plataforma tecnológica (base tecnológica) por año.</t>
  </si>
  <si>
    <t>​Que al finalizar el 2024, se haya dotado a la institución de herramientas y soluciones de tecnología que integren la información, sistemas y demás soluciones, según los flujos de trabajo existentes en los ámbitos jurisdiccional, auxiliar de justicia y administrativo.​</t>
  </si>
  <si>
    <t xml:space="preserve">​Que al finalizar el 2024, se haya incrementado la actualización de la plataforma tecnológica (base tecnológica) por año. </t>
  </si>
  <si>
    <t>Incorporar meta se recomienda la siguiente"Que al finalizar el 2024, se haya desarrollado e implantado la nueva versión del sistema de gestión de despachos judiciales, con el fin de brindar un soporte adecuado a los procesos de administración de justicia."</t>
  </si>
  <si>
    <t>Desarrollo y Optimización de Servicios y Procesos Judiciales</t>
  </si>
  <si>
    <t>Corregido</t>
  </si>
  <si>
    <t>​Que al finalizar el 2024, se haya aumentado la implementación del Sistema Integrado para la gestión de la Evaluación del Desempeño.</t>
  </si>
  <si>
    <t>​Que al finalizar el 2024, se haya implementado la estratégia definida para estandarizar las herramientas y procedimientos para el reclutamiento y selección del personal (entrevistas, mecanismos de reclutamiento, pruebas orales y escritas, entre otros), incorporando el uso de las tecnologías de la información.</t>
  </si>
  <si>
    <t>​Que al finalizar el 2024, se haya desarrollado e implementado la política integral de bienestar y salud laboral para las personas trabajadoras del Poder Judicial.</t>
  </si>
  <si>
    <t>Que al finalizar el 2024, se haya cumplido  la estrategia de capacitación diseñada para el ámbito administrativo</t>
  </si>
  <si>
    <t>Que al finalizar el 2024, se hayan actualizado los perfiles competenciales por ámbito</t>
  </si>
  <si>
    <t>Que al finalizar el 2024, se haya presentado y gestionado la aprobación de la reforma legal sobre el régimen disciplinario para magistrados y magristradas.</t>
  </si>
  <si>
    <t>Pendiente OCRI- correo a David campos el 13-10-2023</t>
  </si>
  <si>
    <t>Incorporar meta que se tenga más relación con alcance del proyecto.</t>
  </si>
  <si>
    <t>Que al finalizar el 2024, se haya diseñado e implementado un servicio web que integre un centro de inteligencia de información para acceso y uso interinstitucional e institucional, alineado a la política de Justicia Abierta.</t>
  </si>
  <si>
    <t>​Que al finalizar el 2024, se haya cumplido dado seguimiento a los compromisos destacados en el Informe del Estado de la Justicia.</t>
  </si>
  <si>
    <t>​Que al finalizar el 2024, se hayan implementado las acciones definidas correspondientes al principio de Colaboración de la Política de Justicia Abierta.</t>
  </si>
  <si>
    <t xml:space="preserve">​Que al finalizar el 2024, se haya implementado un modelo de atención al público con el fin de mejorar el servicio brindado. </t>
  </si>
  <si>
    <t>​Que al finalizar el 2024, se haya implementado el plan de acción de la Política de Igualdad de Género del Poder Judicial, con el fin de incorporarlo en los servicios judiciales.​</t>
  </si>
  <si>
    <t>​Que al finalizar el 2024, se haya desarrollado e implementado un modelo de gestión (diagnóstico, diseño, implementación, seguimiento y evaluación) para el abordaje de los casos penales de corrupción.</t>
  </si>
  <si>
    <t>​Que al finalizar el 2024, se haya desarrollado e implementado un modelo de gestión (diagnóstico, diseño, implementación, seguimiento y evaluación) en el abordaje de los casos penales de crimen organizado.​</t>
  </si>
  <si>
    <t>​Que al finalizar el 2024, se haya desarrollado e implementado un modelo de gestión (diagnóstico, diseño, implementación, seguimiento y evaluación) para el abordaje de los casos penales vinculados a poblaciones vulnerables.</t>
  </si>
  <si>
    <t>​Que al finalizar el 2024, se haya implementado la estrategia definida para mejorar el abordaje de la criminalidad no convencional, apoyándose en el uso de las tecnologías de la información.</t>
  </si>
  <si>
    <t xml:space="preserve">Que al finalizar el 2024, se haya cumplido la estrategia de capacitación diseñada para el Ministerio Público. </t>
  </si>
  <si>
    <t>​Que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t>
  </si>
  <si>
    <t>Que al finalizar el 2024, se haya desarrollado e implementado un modelo de gestión (diagnóstico, diseño, implementación, seguimiento y evaluación) para el abordaje de los casos penales vinculados a poblaciones vulnerables.​</t>
  </si>
  <si>
    <t>Que al finalizar el 2024, se haya revisado, redefinido o implementado la política de persecución penal con base  en los fenómenos criminales de mayor incidencia en el país, de interés para Fiscalía General.</t>
  </si>
  <si>
    <t>Que al finalizar el 2024, se haya revisado, redefinido o implementado la política de persecución penal con base en los fenómenos criminales de mayor incidencia en el país, de interés para Fiscalía General.</t>
  </si>
  <si>
    <t>Que al finalizar el 2024, se haya presentado la reforma a la Ley 8720: Ley de protección a víctimas, testigos y demás sujetos intervinientes en el proceso penal, reformas y adición al Código Procesal Penal y al Código Penal</t>
  </si>
  <si>
    <t>Que al finalizar el 2024, se haya presentado la Reforma a la Ley 8720: Ley de protección de Víctimas y Testigos y demás Sujetos Intervinientes en el Proceso Penal, reformas y adición al Código Procesal Penal y Código Penal.</t>
  </si>
  <si>
    <t>Que al finalizar el 2024, se haya entregado ante el órgano aprobador, la propuesta del reglamento de la Ley 8720: Ley de protección de víctimas, testigos y demás sujetos intervinientes en el proceso penal, reformas y adición al Código Procesal Penal y al Código Penal.</t>
  </si>
  <si>
    <t>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t>
  </si>
  <si>
    <t>Gestionar el proceso de toma de decisiones conforme al contenido del plan estratégico con el fin de administrar los recursos presupuestarios en función de las prioridades institucionales​</t>
  </si>
  <si>
    <t>Que al finalizar el 2024, se haya diseñado, validado, y aprobado la Política Institucional Integral de los diferentes Mecanismos de Resolución de Conflictos” a nivel nacional, la cual será ejecutada a través del Centro de Conciliación y sus sedes.</t>
  </si>
  <si>
    <t>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t>
  </si>
  <si>
    <t>Que al finalizar el 2024, se haya establecido e implementado un modelo que permita relacionar la carga de trabajo (incluir aspectos cuantitativos y cualitativos) y la cantidad de recursos (humanos y materiales) necesarios para obtener una efectiva gestión administrativa y operativa.​</t>
  </si>
  <si>
    <t>Que al finalizar el 2024, se haya ejecutado la estratégia definida que permita contar con sistemas de información innovadores.</t>
  </si>
  <si>
    <t>Que al finalizar 2024, se haya ejecutado la estratégia definida que permita contar con sistemas de información innovadores.</t>
  </si>
  <si>
    <t>​Que al finalizar el 2024 se haya implementado los mecanismos definidos para mejorar los procesos de control sobre el tema de corrupción, tráfico de influencias y conflictos de intereses.</t>
  </si>
  <si>
    <t>​Que al finalizar el 2024, se hayan implementado al menos 3 mecanismos de reclutamiento y selección que permitan contar oportunamente con la cantidad de oferentes a nivel regional: Administración OIJ.</t>
  </si>
  <si>
    <t>corregido en centro</t>
  </si>
  <si>
    <t>Que al finalizar el 2024, se estandarizado, sistematizado y automatizado al menos 3 procesos manuales identificados del Organismo de Investigación Judicial.</t>
  </si>
  <si>
    <t>Que al finalizar el 2024, se haya ejecutado la estrategia definida que permita contar con sistemas de información innovadores.</t>
  </si>
  <si>
    <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para uso de bicicletas.</t>
  </si>
  <si>
    <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t>
  </si>
  <si>
    <t>Verificiar si en lugar de la meta "Que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debería ser "Que al finalizar el 2024, se haya desarrollado y ejecutado los planes de mantenimiento preventivo de infraestructura judicial regional a largo plazo."</t>
  </si>
  <si>
    <t>​Que al finalizar el 2024, se haya implementado las estrategias para manejo de personal, que permitan mantener las competencias físicas y salud óptimas para el desempeño de sus funciones del personal del Organismo de Investigación Judicial.</t>
  </si>
  <si>
    <t>Que al finalizar el 2024, se haya incrementado la cantidad de casos salidos por el Organismo de Investigación Judicial por año.</t>
  </si>
  <si>
    <t>Que al finalizar el 2024, se haya finalizado la implementación del plan de gestión ambiental institucional (PGAI) y se haya definido el nuevo PGAI para el periodo 2022-2026.</t>
  </si>
  <si>
    <t>1374 COMISION DE LA JURISDICCION DE FAMILIA, NIÑEZ Y ADOLESCENCIA</t>
  </si>
  <si>
    <t>Que al finalizar el 2024, se haya finalizado la ejecución del Proyecto Regional de Fortalecimiento de la Justicia Restaurativa.</t>
  </si>
  <si>
    <t>Que al finalizar el 2024, se desarrollen estrategias que partan del análisis y la perspectiva de género para optimizar el servicio brindado a las personas en condición de vulnerabilidad.​</t>
  </si>
  <si>
    <t>Que al finalizar el 2024, se haya trasladado el Proyecto del Reglamento de Carrera la Defensa Pública al órgano aprobador.</t>
  </si>
  <si>
    <t>Si- no tiene plan de gestión. en el Acta se indica vagamente datos de la estrategia.</t>
  </si>
  <si>
    <t>Que al finalizar el 2024, se haya implementado el Modelo de Gestión para la Planificación Estratégica, que integre el modelo de innovación, el portafolio de proyectos estratégicos, los planes anuales operativos, el presupuesto y el modelo de riesgos estra</t>
  </si>
  <si>
    <t>​0004 SALA PRIMERA</t>
  </si>
  <si>
    <t>Magistrada Damaris Vargas Vásquez</t>
  </si>
  <si>
    <t>En ejecución</t>
  </si>
  <si>
    <t xml:space="preserve">se ajusta accion y tema en Centro de Proyectos -verificado </t>
  </si>
  <si>
    <t>Que al finalizar el 2024, se haya implementado el plan de ejecución de construcciones definido, que considere el diseño universal y certificación LEED; que contemple espacios compartidos y oficinas satélite, acorde a las modalidades alternativas de trabaj</t>
  </si>
  <si>
    <t>Dinorah Álvarez Acosta</t>
  </si>
  <si>
    <t>Diseño del Edificio de los Tribunales de Justicia de Cañas</t>
  </si>
  <si>
    <t>Dinorah Alvarez Acosta</t>
  </si>
  <si>
    <t>Revisado</t>
  </si>
  <si>
    <t>Que al finalizar el 2024, se haya implementado una estrategia de comunicación y proyección institucional proactiva que fortalezca la democracia, institucionalidad y percepción de las personas usuarias</t>
  </si>
  <si>
    <t>Alonso Mata Blanco</t>
  </si>
  <si>
    <t>Que al finalizar el 2024, se hayan implementado procesos estandarizados en las oficinas del Ministerio Público, considerando las particularidades de sus oficinas.</t>
  </si>
  <si>
    <t>Carlo Diaz Sanchez</t>
  </si>
  <si>
    <t>Fabiola Luna Durán</t>
  </si>
  <si>
    <t>Mariam Gutiérrez Miranda</t>
  </si>
  <si>
    <t>Que al finalizar el 2024, se hayan atendido de manera integral en los distintos ámbitos judiciales, aquellas actividades de capacitación que respondan a los temas de interés institucionales, que hayan sido identificados por las entidades superiores de la institución. </t>
  </si>
  <si>
    <t xml:space="preserve"> Que al finalizar el 2024, se haya cumplido la estrategia de capacitación diseñada para el ámbito jurisdiccional.</t>
  </si>
  <si>
    <t>1608-PLA-PE-2024</t>
  </si>
  <si>
    <t>https://pei.poder-judicial.go.cr/index.php/plan-estrategico-institucional-2025-2030?download=89:oficio-148-2025-acuerdo-de-corte-plena</t>
  </si>
  <si>
    <t>CP 55-2024, 16/12/2024, art. XIV</t>
  </si>
  <si>
    <t xml:space="preserve">% de avance de gestión de la Política de Gestión Integral de la Calidad de la Justicia (GICA-Justicia). </t>
  </si>
  <si>
    <t xml:space="preserve">Que al finalizar el 2030, se haya divulgado y gestionado los planes de acción definidos para dar cumplimiento a lo establecido en la Política de Gestión Integral de la Calidad de la Justicia (GICA-Justicia). </t>
  </si>
  <si>
    <t>Centro de Gestión de Calidad</t>
  </si>
  <si>
    <t>Comisión de Gestión Integral de la Calidad de la Justicia
Consejo Superior</t>
  </si>
  <si>
    <t xml:space="preserve">Política de Gestión Integral de la Calidad de la Justicia (GICA-Justicia). </t>
  </si>
  <si>
    <t>1.Gestionar talleres y programas de divulgación de información y sensibilización acerca de la Política a nivel nacional e internacional.</t>
  </si>
  <si>
    <t xml:space="preserve">2.Gestionar los procesos de acreditación en Gestión de Calidad en todos los ámbitos del Poder Judicial. </t>
  </si>
  <si>
    <t xml:space="preserve">3.Gestionar las sesiones ordinarias y extraordinarias de la Comisión GICA-Justicia. </t>
  </si>
  <si>
    <t xml:space="preserve">4.Gestionar consultas y brindar acompañamiento a las instancias solicitantes relacionadas con la política. </t>
  </si>
  <si>
    <t>Que al finalizar el 2030 se haya dado diseñado e implementado el modelo de tramitación en la jurisdicción Penal Juvenil, a fin de realizar propuestas que permitan mejorar el tiempo de resolución de los asuntos penales juveniles, así como revisar y ajustar los indicadores de gestión implementados.</t>
  </si>
  <si>
    <t>Cantidad de personal que ha participado en al menos un programa de capacitación anual.</t>
  </si>
  <si>
    <t>Que al finalizar el 2030, las personas funcionarias hayan participado en al menos un proceso de capacitación al año, relacionado con la o áreas en las que ejerce sus funciones, a fin de propiciar la optimización, permanencia, promoción y excelencia del
talento humano.
(Art. 25 Ley de Empleo Público)</t>
  </si>
  <si>
    <t>Unidades de Capacitación del Ministerio Público, Defensa Pública, Organismo de Investigación Judicial, Dirección de Gestión Humana</t>
  </si>
  <si>
    <t>Por definir</t>
  </si>
  <si>
    <t>Que al finalizar el 2030, se haya desarrollado e implementado un plan de gestión policial contra la corrupción que contribuyan con el fortalecimiento de la ética en el Organismo de Investigación Judicial. </t>
  </si>
  <si>
    <t>Que al finalizar el 2030, se haya fortalecido la Justicia Abierta y aplicado los principios de la política, los cuales son Transparencia, Participación y Colaboración.</t>
  </si>
  <si>
    <t>Que al finalizar el 2030,  se haya implementado y dado seguimiento a la estrategia de proyección institucional del Organismo de Investigación Judicial.</t>
  </si>
  <si>
    <t>Que al finalizar el 2030, se hayan implementado estrategias para fortalecer la independencia Judicial en apego a la Ley Orgánica y a la Constitución Política.</t>
  </si>
  <si>
    <t xml:space="preserve">Comisión de la Jurisdicción Civil 
Consejo de la Judicatura
Centro de Apoyo, Coordinación y Mejoramiento de la Función Jurisdiccional
Dirección de Gestión Humana
Dirección Ejecutiva
Dirección de Tecnología de la Información y Comunicaciones
Consejos de Administración 
Administraciones Regionales </t>
  </si>
  <si>
    <t>Dirección de Planificación
Fiscalía General
Defensa Pública
Oficina de Atención a la Victima de Delitos Centro de Apoyo, Coordinación y Mejoramiento de la Función Jurisdiccional (CACMFJ), Comisiones Jurisdiccionales, OIJ</t>
  </si>
  <si>
    <t>Que al finalizar el 2030, se haya diseñado e implementado el Programa de Innovación Judicial con el fin de promover el uso de tecnologías emergentes,  inteligencia artificial, entre otras, que contribuyan de forma directa con la optimización, innovación y modernización de los servicios y procesos institucionales.</t>
  </si>
  <si>
    <t>Dirección de Tecnología de la Información y Comunicaciones, Comisión Gerencial de Tecnologías de la Información 
Comisión Nacional para el Mejoramiento de la Administración de Justicia</t>
  </si>
  <si>
    <t>Consejo Superior
Comisión de Enlace-Organismo de Investigación Judicial</t>
  </si>
  <si>
    <t>Que al finalizar el 2030 se haya incorporado de manera integral los valores y ejes transversales institucionales, en al menos 10 de las diferentes actividades de capacitación de la Escuela Judicial.</t>
  </si>
  <si>
    <t>Ministerio Público
Defensa Pública
Organismo de Investigación Judicial
Dirección de Tecnología de la Información
Centro de Apoyo, Coordinación y Mejoramiento de la Función Jurisdiccional
Oficina de Atención de Víctimas del Delito. 
Unidad de Protección a la Víctima
Financiero Contable
Departamento de Servicios Generales.</t>
  </si>
  <si>
    <t>Que al finalizar el 2030, los despachos jurisdiccionales hayan desarrollado e implementado planes conforme los resultados obtenidos de los indicadores de gestión y el modelo de mejora continua, para optimizar el tiempo de resolución de los asuntos que atañen a la materia Penal Juvenil</t>
  </si>
  <si>
    <t>Centro de Conciliación, Ministerio Público, Defensa Pública, Comisiones de: Familia, Comisión de la Jurisdicción Penal, Pensiones Alimentarias, Tránsito.
Dirección de Planificación, Consejo Superior de Poder Judicial
Oficina Rectora de Justicia Restaurativa.</t>
  </si>
  <si>
    <t>Que al finalizar el 2030, se haya evaluado la percepción de la ciudadanía sobre los servicios del Poder Judicial mediante el modelo de medición institucional, y se haya generado la retroalimentación necesaria para que las instancias superiores puedan definir y priorizar estrategias de mejora orientadas a fortalecer la confiabilidad, oportunidad y transparencia en la prestación de servicios.</t>
  </si>
  <si>
    <t xml:space="preserve">Que al finalizar el 2030, se hayan ejecutado los planes de mejora de la gestión de las Fiscalía derivado de los Planes de Supervisión de Fiscalía General.  </t>
  </si>
  <si>
    <t>A criterio del responsable estratégico</t>
  </si>
  <si>
    <t>58-PLA-PE-2025</t>
  </si>
  <si>
    <t>Corte Plena 55-2024 del 16/12/2024, artículo XIV.</t>
  </si>
  <si>
    <t>Corte Plena 06-2025 del 10/02/2025, artículo VI.</t>
  </si>
  <si>
    <t>Actualización debido a alineación estratégica.</t>
  </si>
  <si>
    <t>https://nexuspj.poder-judicial.go.cr/document/act-1-0003-8595-6</t>
  </si>
  <si>
    <t>Que al finalizar el 2030, se hayan realizado acercamientos en aquellos despachos judiciales que presenten dificultades concretas para determinar oportunidades de mejora.</t>
  </si>
  <si>
    <t>1. Levantar y emitir requerimientos por parte la Administración Regional o Centro de Responsabilidad Correspondiente.</t>
  </si>
  <si>
    <t xml:space="preserve">2. Definir por parte del Departamento de Servicios Generales con base a los requerimientos suministrados por la Administración Regional o Centro de responsabilidad, el estudio de necesidades para cada proyecto. Estudio que establece las necesidades espaciales y la estimación preliminar del metraje requerido para cada uno de ellos según corresponda, que serán remitidos a la Dirección Ejecutiva para su valoración. </t>
  </si>
  <si>
    <t xml:space="preserve">3. Realizar por parte de la Dirección Ejecutiva una primera revisión general del estudio de necesidades para cada proyecto, la cual, una vez realizado lo remite de nuevo a Servicios Generales para su revisión y ajustes técnicos según corresponda. </t>
  </si>
  <si>
    <t xml:space="preserve">4. Recibir por parte del Departamento de Servicios Generales nuevamente el Estudio de Necesidades después de ser revisado por la Dirección Ejecutiva con las correcciones y observaciones correspondientes, el cual debe de ser depurado considerando los ajustes establecidos por dicha Dirección, para luego remitirlo de nuevo a la Dirección Ejecutiva debidamente ajustado.                                    </t>
  </si>
  <si>
    <t xml:space="preserve">5. Remitir la Dirección Ejecutiva el estudio de necesidades debidamente ajustado a la Dirección de Planificación, para que procedan a definir la Proyección de Crecimiento, que a su vez deberá enviarlo ajustado a la Dirección Ejecutiva.                         </t>
  </si>
  <si>
    <t xml:space="preserve">6. Enviar la Dirección Ejecutiva el Estudio de Necesidades con la proyección de crecimiento del proyecto al Departamento de Servicios Generales, quien procederá a revisar y ajustar el Estudio de Necesidades con los cambios realizados por la Dirección de Planificación, para posteriormente remitirlos de forma definitiva a la Dirección Ejecutiva con las modificaciones realizadas.  </t>
  </si>
  <si>
    <t>7. Remitir el Departamento de Servicios Generales el estudio de necesidades finales con la proyección de crecimiento a la Administración Regional, para su visto bueno. Una vez que se cuente con este se deberá de enviar a la Dirección Ejecutiva para su aprobación y firma final.</t>
  </si>
  <si>
    <t xml:space="preserve">8. Solicitar por parte de la Dirección Ejecutiva al Fiduciario la confección de la corrida financiera para el proyecto que corresponda. En dicha solicitud se aporta el Estudio de necesidades aprobado versión final, en donde se establece el requerimiento espacial y la estimación preliminar del metraje que se requiere para la construcción del edificio definida por el Departamento de Servicios Generales.                               </t>
  </si>
  <si>
    <t xml:space="preserve">9. Enviar la Corrida Financiera por parte del Fiduciario a la Dirección Ejecutiva para su valoración.                  
</t>
  </si>
  <si>
    <t xml:space="preserve">10. Enviar por parte de la Dirección Ejecutiva la Corrida Financiera al Departamento de Financiero Contable para la valoración, criterio y visto bueno correspondiente, quien a su vez deberá de remitirlo nuevamente a la Dirección Ejecutiva.                                 
</t>
  </si>
  <si>
    <t xml:space="preserve">11. Elaborar por parte de la Dirección Ejecutiva el informe de orden de inicio que se remite a la Comisión de Construcciones para su aprobación, quien lo debe trasladar finalmente al Consejo Superior para su aprobación final.
</t>
  </si>
  <si>
    <t xml:space="preserve">12. Comunicar al Fiduciario la orden de inicio del proyecto que corresponda, aprobada por el Consejo Superior para que se proceda con el inicio por parte del Fideicomiso conforme del respectivo proyecto según corresponda.
</t>
  </si>
  <si>
    <t xml:space="preserve">13. Incorporar los proyectos con orden de inicio al Plan Anual Operativo del Fideicomiso Inmobiliario Poder Judicial-BCR 2015. </t>
  </si>
  <si>
    <t>14. Solicitar la Dirección Ejecutiva al Fiduciario el presupuesto del periodo correspondiente para el desarrollo de los proyectos definidos en el PAO del Fideicomiso.</t>
  </si>
  <si>
    <t>15. Remitir a la Comisión de Construcciones el PAO y presupuesto del periodo correspondiente para su aprobación, quien a su vez deberá elevarlos al Consejo Superior para su aprobación final.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</si>
</sst>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00\ _€_-;\-* #,##0.00\ _€_-;_-* &quot;-&quot;??\ _€_-;_-@_-"/>
    <numFmt numFmtId="165" formatCode="_-* #,##0\ _€_-;\-* #,##0\ _€_-;_-* &quot;-&quot;??\ _€_-;_-@_-"/>
    <numFmt numFmtId="166" formatCode="0.0%"/>
    <numFmt numFmtId="167" formatCode="_-* #,##0_-;\-* #,##0_-;_-* &quot;-&quot;??_-;_-@_-"/>
  </numFmts>
  <fonts count="79">
    <font>
      <sz val="11"/>
      <color theme="1"/>
      <name val="Calibri"/>
      <family val="2"/>
      <scheme val="minor"/>
    </font>
    <font>
      <sz val="11"/>
      <color theme="1"/>
      <name val="Calibri"/>
      <family val="2"/>
      <scheme val="minor"/>
    </font>
    <font>
      <sz val="11"/>
      <color theme="1"/>
      <name val="Arial"/>
      <family val="2"/>
    </font>
    <font>
      <b/>
      <sz val="11"/>
      <color theme="1"/>
      <name val="Arial"/>
      <family val="2"/>
    </font>
    <font>
      <sz val="9"/>
      <color indexed="81"/>
      <name val="Tahoma"/>
      <family val="2"/>
    </font>
    <font>
      <b/>
      <sz val="28"/>
      <color theme="1"/>
      <name val="Arial"/>
      <family val="2"/>
    </font>
    <font>
      <b/>
      <sz val="18"/>
      <color theme="1"/>
      <name val="Arial"/>
      <family val="2"/>
    </font>
    <font>
      <u/>
      <sz val="11"/>
      <color theme="10"/>
      <name val="Calibri"/>
      <family val="2"/>
      <scheme val="minor"/>
    </font>
    <font>
      <b/>
      <sz val="20"/>
      <color theme="1"/>
      <name val="Arial"/>
      <family val="2"/>
    </font>
    <font>
      <sz val="12"/>
      <color rgb="FF000000"/>
      <name val="Times New Roman"/>
      <family val="1"/>
    </font>
    <font>
      <sz val="11"/>
      <color rgb="FF444444"/>
      <name val="Calibri"/>
      <family val="2"/>
      <charset val="1"/>
    </font>
    <font>
      <sz val="11"/>
      <color theme="1"/>
      <name val="Arial"/>
      <family val="2"/>
    </font>
    <font>
      <sz val="11"/>
      <color rgb="FFFF0000"/>
      <name val="Calibri"/>
      <family val="2"/>
      <scheme val="minor"/>
    </font>
    <font>
      <sz val="11"/>
      <color rgb="FF000000"/>
      <name val="Arial"/>
      <family val="2"/>
    </font>
    <font>
      <b/>
      <sz val="11"/>
      <color theme="1"/>
      <name val="Calibri"/>
      <family val="2"/>
      <scheme val="minor"/>
    </font>
    <font>
      <sz val="11"/>
      <color rgb="FF000000"/>
      <name val="Calibri"/>
      <family val="2"/>
      <scheme val="minor"/>
    </font>
    <font>
      <sz val="11"/>
      <name val="Calibri"/>
      <family val="2"/>
      <scheme val="minor"/>
    </font>
    <font>
      <sz val="11"/>
      <color rgb="FFFFFF00"/>
      <name val="Arial"/>
      <family val="2"/>
    </font>
    <font>
      <b/>
      <sz val="9"/>
      <color indexed="81"/>
      <name val="Tahoma"/>
      <family val="2"/>
    </font>
    <font>
      <sz val="8"/>
      <name val="Calibri"/>
      <family val="2"/>
      <scheme val="minor"/>
    </font>
    <font>
      <sz val="14"/>
      <color rgb="FFFF0000"/>
      <name val="Arial"/>
      <family val="2"/>
    </font>
    <font>
      <b/>
      <sz val="20"/>
      <color rgb="FFFF0000"/>
      <name val="Arial"/>
      <family val="2"/>
    </font>
    <font>
      <b/>
      <sz val="14"/>
      <color theme="1"/>
      <name val="Calibri"/>
      <family val="2"/>
      <scheme val="minor"/>
    </font>
    <font>
      <sz val="10"/>
      <name val="Book Antiqua"/>
      <family val="1"/>
    </font>
    <font>
      <sz val="11"/>
      <color rgb="FFFF0000"/>
      <name val="Arial"/>
      <family val="2"/>
    </font>
    <font>
      <sz val="11"/>
      <name val="Arial"/>
      <family val="2"/>
    </font>
    <font>
      <sz val="20"/>
      <color rgb="FFFF0000"/>
      <name val="Calibri"/>
      <family val="2"/>
      <scheme val="minor"/>
    </font>
    <font>
      <sz val="22"/>
      <color theme="1"/>
      <name val="Calibri"/>
      <family val="2"/>
      <scheme val="minor"/>
    </font>
    <font>
      <sz val="11"/>
      <color theme="0"/>
      <name val="Calibri"/>
      <family val="2"/>
      <scheme val="minor"/>
    </font>
    <font>
      <b/>
      <sz val="10"/>
      <name val="Book Antiqua"/>
      <family val="1"/>
    </font>
    <font>
      <sz val="12"/>
      <color rgb="FF000000"/>
      <name val="Arial"/>
      <family val="2"/>
    </font>
    <font>
      <sz val="12"/>
      <color theme="1"/>
      <name val="Arial"/>
      <family val="2"/>
    </font>
    <font>
      <b/>
      <sz val="12"/>
      <color theme="1"/>
      <name val="Arial"/>
      <family val="2"/>
    </font>
    <font>
      <sz val="10"/>
      <color rgb="FFFF0000"/>
      <name val="Book Antiqua"/>
      <family val="1"/>
    </font>
    <font>
      <b/>
      <sz val="10"/>
      <color rgb="FF000000"/>
      <name val="Arial"/>
      <family val="2"/>
    </font>
    <font>
      <sz val="10"/>
      <color rgb="FF000000"/>
      <name val="Arial"/>
      <family val="2"/>
    </font>
    <font>
      <sz val="9"/>
      <color rgb="FF000000"/>
      <name val="Arial"/>
      <family val="2"/>
    </font>
    <font>
      <sz val="11"/>
      <color theme="1"/>
      <name val="Calibri"/>
      <family val="2"/>
    </font>
    <font>
      <sz val="9"/>
      <color rgb="FF242424"/>
      <name val="Calibri"/>
      <family val="2"/>
      <scheme val="minor"/>
    </font>
    <font>
      <b/>
      <i/>
      <sz val="12"/>
      <color theme="1"/>
      <name val="Calibri"/>
      <family val="2"/>
      <scheme val="minor"/>
    </font>
    <font>
      <sz val="10"/>
      <color rgb="FF000000"/>
      <name val="Times New Roman"/>
      <family val="1"/>
    </font>
    <font>
      <sz val="10"/>
      <color theme="1"/>
      <name val="Times New Roman"/>
      <family val="1"/>
    </font>
    <font>
      <sz val="24"/>
      <color theme="1"/>
      <name val="Calibri"/>
      <family val="2"/>
      <scheme val="minor"/>
    </font>
    <font>
      <b/>
      <sz val="10"/>
      <name val="Book Antiqua"/>
      <family val="1"/>
      <charset val="1"/>
    </font>
    <font>
      <sz val="10"/>
      <name val="Book Antiqua"/>
      <family val="1"/>
      <charset val="1"/>
    </font>
    <font>
      <sz val="10"/>
      <color rgb="FF000000"/>
      <name val="Book Antiqua"/>
      <family val="1"/>
    </font>
    <font>
      <b/>
      <sz val="10.5"/>
      <color rgb="FFFFFFFF"/>
      <name val="ADLaM Display"/>
    </font>
    <font>
      <b/>
      <sz val="10.5"/>
      <color rgb="FF212529"/>
      <name val="Conv_HelveticaNeueLTPro-Bd"/>
    </font>
    <font>
      <sz val="10"/>
      <color rgb="FF000000"/>
      <name val="Calibri"/>
      <family val="2"/>
    </font>
    <font>
      <sz val="10.5"/>
      <color rgb="FF000000"/>
      <name val="Calibri"/>
      <family val="2"/>
    </font>
    <font>
      <sz val="10.5"/>
      <color rgb="FFFF0000"/>
      <name val="Calibri"/>
      <family val="2"/>
    </font>
    <font>
      <b/>
      <sz val="11"/>
      <color rgb="FF212529"/>
      <name val="Conv_HelveticaNeueLTPro-Bd"/>
    </font>
    <font>
      <b/>
      <sz val="11"/>
      <color rgb="FFFF0000"/>
      <name val="Conv_HelveticaNeueLTPro-Bd"/>
    </font>
    <font>
      <sz val="11"/>
      <color rgb="FF000000"/>
      <name val="Calibri"/>
      <family val="2"/>
    </font>
    <font>
      <sz val="11"/>
      <color rgb="FFFF0000"/>
      <name val="Calibri"/>
      <family val="2"/>
    </font>
    <font>
      <b/>
      <sz val="10"/>
      <color rgb="FFFFFFFF"/>
      <name val="Calibri"/>
      <family val="2"/>
    </font>
    <font>
      <b/>
      <sz val="10"/>
      <color rgb="FF212529"/>
      <name val="Conv_HelveticaNeueLTPro-Bd"/>
    </font>
    <font>
      <sz val="10"/>
      <color rgb="FFFF0000"/>
      <name val="Calibri"/>
      <family val="2"/>
    </font>
    <font>
      <b/>
      <sz val="10"/>
      <color rgb="FFFF0000"/>
      <name val="Conv_HelveticaNeueLTPro-Bd"/>
    </font>
    <font>
      <b/>
      <sz val="10"/>
      <color rgb="FF212529"/>
      <name val="Calibri"/>
      <family val="2"/>
    </font>
    <font>
      <b/>
      <sz val="10"/>
      <color rgb="FFFF0000"/>
      <name val="Calibri"/>
      <family val="2"/>
    </font>
    <font>
      <b/>
      <sz val="10"/>
      <name val="Conv_HelveticaNeueLTPro-Bd"/>
    </font>
    <font>
      <sz val="10"/>
      <name val="Calibri"/>
      <family val="2"/>
    </font>
    <font>
      <sz val="10.5"/>
      <name val="Calibri"/>
      <family val="2"/>
    </font>
    <font>
      <sz val="11"/>
      <name val="Calibri"/>
      <family val="2"/>
    </font>
    <font>
      <sz val="10"/>
      <name val="Conv_HelveticaNeueLTPro-Bd"/>
    </font>
    <font>
      <b/>
      <sz val="11"/>
      <name val="Arial"/>
      <family val="2"/>
    </font>
    <font>
      <b/>
      <sz val="10"/>
      <color rgb="FF000000"/>
      <name val="Calibri"/>
      <family val="2"/>
    </font>
    <font>
      <sz val="14"/>
      <color rgb="FF000000"/>
      <name val="Calibri"/>
      <family val="2"/>
    </font>
    <font>
      <b/>
      <sz val="16"/>
      <name val="Arial"/>
      <family val="2"/>
    </font>
    <font>
      <b/>
      <sz val="11"/>
      <color rgb="FF000000"/>
      <name val="Arial"/>
      <family val="2"/>
    </font>
    <font>
      <b/>
      <sz val="10"/>
      <color theme="1"/>
      <name val="Arial"/>
    </font>
    <font>
      <b/>
      <sz val="10"/>
      <color rgb="FF000000"/>
      <name val="Arial"/>
    </font>
    <font>
      <sz val="10"/>
      <color theme="1"/>
      <name val="Arial"/>
    </font>
    <font>
      <b/>
      <sz val="10"/>
      <name val="Arial"/>
    </font>
    <font>
      <sz val="10"/>
      <color rgb="FF000000"/>
      <name val="Arial"/>
    </font>
    <font>
      <b/>
      <u/>
      <sz val="10"/>
      <color theme="1"/>
      <name val="Arial"/>
    </font>
    <font>
      <sz val="10"/>
      <name val="Arial"/>
    </font>
    <font>
      <sz val="10"/>
      <color theme="1"/>
      <name val="Arial"/>
      <family val="2"/>
    </font>
  </fonts>
  <fills count="50">
    <fill>
      <patternFill patternType="none"/>
    </fill>
    <fill>
      <patternFill patternType="gray125"/>
    </fill>
    <fill>
      <patternFill patternType="solid">
        <fgColor rgb="FFC9D217"/>
        <bgColor indexed="64"/>
      </patternFill>
    </fill>
    <fill>
      <patternFill patternType="solid">
        <fgColor theme="0"/>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FFFF00"/>
        <bgColor indexed="64"/>
      </patternFill>
    </fill>
    <fill>
      <patternFill patternType="solid">
        <fgColor theme="5" tint="0.59999389629810485"/>
        <bgColor indexed="64"/>
      </patternFill>
    </fill>
    <fill>
      <patternFill patternType="solid">
        <fgColor rgb="FF92D050"/>
        <bgColor indexed="64"/>
      </patternFill>
    </fill>
    <fill>
      <patternFill patternType="solid">
        <fgColor theme="4" tint="0.79998168889431442"/>
        <bgColor indexed="64"/>
      </patternFill>
    </fill>
    <fill>
      <patternFill patternType="solid">
        <fgColor theme="5"/>
        <bgColor indexed="64"/>
      </patternFill>
    </fill>
    <fill>
      <patternFill patternType="solid">
        <fgColor rgb="FF00B0F0"/>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theme="5"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2"/>
        <bgColor indexed="64"/>
      </patternFill>
    </fill>
    <fill>
      <patternFill patternType="solid">
        <fgColor rgb="FFED7D31"/>
        <bgColor rgb="FF000000"/>
      </patternFill>
    </fill>
    <fill>
      <patternFill patternType="solid">
        <fgColor rgb="FFFFFFFF"/>
        <bgColor rgb="FF000000"/>
      </patternFill>
    </fill>
    <fill>
      <patternFill patternType="solid">
        <fgColor theme="9" tint="0.39997558519241921"/>
        <bgColor indexed="64"/>
      </patternFill>
    </fill>
    <fill>
      <patternFill patternType="solid">
        <fgColor rgb="FF92D050"/>
        <bgColor rgb="FF000000"/>
      </patternFill>
    </fill>
    <fill>
      <patternFill patternType="solid">
        <fgColor theme="4" tint="0.59999389629810485"/>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3" tint="0.89999084444715716"/>
        <bgColor indexed="64"/>
      </patternFill>
    </fill>
    <fill>
      <patternFill patternType="solid">
        <fgColor rgb="FFFF6600"/>
        <bgColor indexed="64"/>
      </patternFill>
    </fill>
    <fill>
      <patternFill patternType="solid">
        <fgColor rgb="FFFFFFFF"/>
        <bgColor rgb="FFFFFFCC"/>
      </patternFill>
    </fill>
    <fill>
      <patternFill patternType="solid">
        <fgColor rgb="FF4472C4"/>
        <bgColor indexed="64"/>
      </patternFill>
    </fill>
    <fill>
      <patternFill patternType="solid">
        <fgColor rgb="FFCFD5EA"/>
        <bgColor indexed="64"/>
      </patternFill>
    </fill>
    <fill>
      <patternFill patternType="solid">
        <fgColor rgb="FFE9EBF5"/>
        <bgColor indexed="64"/>
      </patternFill>
    </fill>
    <fill>
      <patternFill patternType="solid">
        <fgColor rgb="FF70AD47"/>
        <bgColor indexed="64"/>
      </patternFill>
    </fill>
    <fill>
      <patternFill patternType="solid">
        <fgColor rgb="FFD5E3CF"/>
        <bgColor indexed="64"/>
      </patternFill>
    </fill>
    <fill>
      <patternFill patternType="solid">
        <fgColor rgb="FFEBF1E9"/>
        <bgColor indexed="64"/>
      </patternFill>
    </fill>
    <fill>
      <patternFill patternType="solid">
        <fgColor theme="7" tint="-0.249977111117893"/>
        <bgColor indexed="64"/>
      </patternFill>
    </fill>
    <fill>
      <patternFill patternType="solid">
        <fgColor theme="9" tint="0.79998168889431442"/>
        <bgColor indexed="64"/>
      </patternFill>
    </fill>
    <fill>
      <patternFill patternType="solid">
        <fgColor rgb="FFC6E0B4"/>
        <bgColor rgb="FF000000"/>
      </patternFill>
    </fill>
    <fill>
      <patternFill patternType="solid">
        <fgColor rgb="FFFFE699"/>
        <bgColor rgb="FF000000"/>
      </patternFill>
    </fill>
    <fill>
      <patternFill patternType="solid">
        <fgColor rgb="FFA9D08E"/>
        <bgColor rgb="FF000000"/>
      </patternFill>
    </fill>
    <fill>
      <patternFill patternType="solid">
        <fgColor theme="3" tint="0.79998168889431442"/>
        <bgColor indexed="64"/>
      </patternFill>
    </fill>
    <fill>
      <patternFill patternType="solid">
        <fgColor theme="8" tint="0.79998168889431442"/>
        <bgColor indexed="64"/>
      </patternFill>
    </fill>
    <fill>
      <patternFill patternType="solid">
        <fgColor rgb="FFFF9D00"/>
        <bgColor indexed="64"/>
      </patternFill>
    </fill>
    <fill>
      <patternFill patternType="solid">
        <fgColor theme="8"/>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style="thin">
        <color theme="4" tint="0.39997558519241921"/>
      </bottom>
      <diagonal/>
    </border>
    <border>
      <left style="thin">
        <color rgb="FF000000"/>
      </left>
      <right style="thin">
        <color rgb="FF000000"/>
      </right>
      <top/>
      <bottom/>
      <diagonal/>
    </border>
    <border>
      <left/>
      <right/>
      <top style="thin">
        <color theme="4" tint="0.39997558519241921"/>
      </top>
      <bottom/>
      <diagonal/>
    </border>
    <border>
      <left style="thin">
        <color rgb="FF000000"/>
      </left>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rgb="FF000000"/>
      </right>
      <top/>
      <bottom/>
      <diagonal/>
    </border>
    <border>
      <left style="thin">
        <color rgb="FF000000"/>
      </left>
      <right/>
      <top/>
      <bottom/>
      <diagonal/>
    </border>
    <border>
      <left/>
      <right/>
      <top style="thin">
        <color rgb="FF000000"/>
      </top>
      <bottom style="thin">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0000"/>
      </right>
      <top/>
      <bottom style="thin">
        <color rgb="FF000000"/>
      </bottom>
      <diagonal/>
    </border>
  </borders>
  <cellStyleXfs count="4">
    <xf numFmtId="0" fontId="0" fillId="0" borderId="0"/>
    <xf numFmtId="164"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cellStyleXfs>
  <cellXfs count="744">
    <xf numFmtId="0" fontId="0" fillId="0" borderId="0" xfId="0"/>
    <xf numFmtId="0" fontId="3" fillId="3" borderId="0" xfId="0" applyFont="1" applyFill="1" applyAlignment="1">
      <alignment horizontal="left" vertical="top" wrapText="1"/>
    </xf>
    <xf numFmtId="0" fontId="3" fillId="4" borderId="2" xfId="0" applyFont="1" applyFill="1" applyBorder="1" applyAlignment="1">
      <alignment horizontal="center" vertical="center" wrapText="1"/>
    </xf>
    <xf numFmtId="0" fontId="2" fillId="5" borderId="1" xfId="0" applyFont="1" applyFill="1" applyBorder="1" applyAlignment="1">
      <alignment horizontal="left" vertical="top" wrapText="1"/>
    </xf>
    <xf numFmtId="0" fontId="2" fillId="6" borderId="1" xfId="0" applyFont="1" applyFill="1" applyBorder="1" applyAlignment="1">
      <alignment horizontal="left" vertical="top" wrapText="1"/>
    </xf>
    <xf numFmtId="9" fontId="2" fillId="5" borderId="1" xfId="0" applyNumberFormat="1" applyFont="1" applyFill="1" applyBorder="1" applyAlignment="1">
      <alignment horizontal="left" vertical="top" wrapText="1"/>
    </xf>
    <xf numFmtId="9" fontId="2" fillId="5" borderId="1" xfId="2" applyFont="1" applyFill="1" applyBorder="1" applyAlignment="1">
      <alignment horizontal="left" vertical="top" wrapText="1"/>
    </xf>
    <xf numFmtId="1" fontId="2" fillId="5" borderId="1" xfId="0" applyNumberFormat="1" applyFont="1" applyFill="1" applyBorder="1" applyAlignment="1">
      <alignment horizontal="left" vertical="top" wrapText="1"/>
    </xf>
    <xf numFmtId="165" fontId="2" fillId="5" borderId="1" xfId="1" applyNumberFormat="1" applyFont="1" applyFill="1" applyBorder="1" applyAlignment="1">
      <alignment horizontal="left" vertical="top" wrapText="1"/>
    </xf>
    <xf numFmtId="0" fontId="2" fillId="0" borderId="0" xfId="0" applyFont="1" applyAlignment="1">
      <alignment horizontal="left" vertical="top" wrapText="1"/>
    </xf>
    <xf numFmtId="0" fontId="2" fillId="3" borderId="0" xfId="0" applyFont="1" applyFill="1" applyAlignment="1">
      <alignment horizontal="left" vertical="top" wrapText="1"/>
    </xf>
    <xf numFmtId="0" fontId="3" fillId="4" borderId="1" xfId="0" applyFont="1" applyFill="1" applyBorder="1" applyAlignment="1">
      <alignment horizontal="center" vertical="center" wrapText="1"/>
    </xf>
    <xf numFmtId="165" fontId="2" fillId="5" borderId="1" xfId="0" applyNumberFormat="1" applyFont="1" applyFill="1" applyBorder="1" applyAlignment="1">
      <alignment horizontal="left" vertical="top" wrapText="1"/>
    </xf>
    <xf numFmtId="0" fontId="2" fillId="5" borderId="1" xfId="0" applyFont="1" applyFill="1" applyBorder="1" applyAlignment="1">
      <alignment horizontal="left" vertical="center" wrapText="1"/>
    </xf>
    <xf numFmtId="10" fontId="2" fillId="5" borderId="1" xfId="0" applyNumberFormat="1" applyFont="1" applyFill="1" applyBorder="1" applyAlignment="1">
      <alignment horizontal="left" vertical="top" wrapText="1"/>
    </xf>
    <xf numFmtId="9" fontId="2" fillId="6" borderId="1" xfId="0" applyNumberFormat="1" applyFont="1" applyFill="1" applyBorder="1" applyAlignment="1">
      <alignment horizontal="left" vertical="top" wrapText="1"/>
    </xf>
    <xf numFmtId="22" fontId="2" fillId="6" borderId="1" xfId="0" applyNumberFormat="1" applyFont="1" applyFill="1" applyBorder="1" applyAlignment="1">
      <alignment horizontal="left" vertical="top" wrapText="1"/>
    </xf>
    <xf numFmtId="165" fontId="2" fillId="6" borderId="1" xfId="1" applyNumberFormat="1" applyFont="1" applyFill="1" applyBorder="1" applyAlignment="1">
      <alignment horizontal="left" vertical="top" wrapText="1"/>
    </xf>
    <xf numFmtId="164" fontId="2" fillId="6" borderId="1" xfId="1" applyFont="1" applyFill="1" applyBorder="1" applyAlignment="1">
      <alignment horizontal="left" vertical="top" wrapText="1"/>
    </xf>
    <xf numFmtId="46" fontId="2" fillId="6" borderId="1" xfId="0" applyNumberFormat="1" applyFont="1" applyFill="1" applyBorder="1" applyAlignment="1">
      <alignment horizontal="left" vertical="top" wrapText="1"/>
    </xf>
    <xf numFmtId="165" fontId="2" fillId="6" borderId="1" xfId="0" applyNumberFormat="1" applyFont="1" applyFill="1" applyBorder="1" applyAlignment="1">
      <alignment horizontal="left" vertical="top" wrapText="1"/>
    </xf>
    <xf numFmtId="1" fontId="2" fillId="6" borderId="1" xfId="0" applyNumberFormat="1" applyFont="1" applyFill="1" applyBorder="1" applyAlignment="1">
      <alignment horizontal="left" vertical="top" wrapText="1"/>
    </xf>
    <xf numFmtId="166" fontId="2" fillId="6" borderId="1" xfId="0" applyNumberFormat="1" applyFont="1" applyFill="1" applyBorder="1" applyAlignment="1">
      <alignment horizontal="left" vertical="top" wrapText="1"/>
    </xf>
    <xf numFmtId="0" fontId="3" fillId="4" borderId="2" xfId="0" applyFont="1" applyFill="1" applyBorder="1" applyAlignment="1">
      <alignment horizontal="centerContinuous" vertical="center" wrapText="1"/>
    </xf>
    <xf numFmtId="0" fontId="6" fillId="2" borderId="4" xfId="0" applyFont="1" applyFill="1" applyBorder="1" applyAlignment="1">
      <alignment horizontal="left" vertical="top" wrapText="1"/>
    </xf>
    <xf numFmtId="0" fontId="6" fillId="2" borderId="4" xfId="0" applyFont="1" applyFill="1" applyBorder="1" applyAlignment="1">
      <alignment vertical="top" wrapText="1"/>
    </xf>
    <xf numFmtId="0" fontId="2" fillId="5" borderId="1" xfId="0" applyFont="1" applyFill="1" applyBorder="1" applyAlignment="1">
      <alignment vertical="center" wrapText="1"/>
    </xf>
    <xf numFmtId="0" fontId="2" fillId="6" borderId="1" xfId="0" applyFont="1" applyFill="1" applyBorder="1" applyAlignment="1">
      <alignment vertical="center" wrapText="1"/>
    </xf>
    <xf numFmtId="0" fontId="2" fillId="6" borderId="1" xfId="0" applyFont="1" applyFill="1" applyBorder="1" applyAlignment="1">
      <alignment horizontal="center" vertical="center" wrapText="1"/>
    </xf>
    <xf numFmtId="0" fontId="2" fillId="6" borderId="1" xfId="0" applyFont="1" applyFill="1" applyBorder="1" applyAlignment="1">
      <alignment horizontal="left" vertical="center" wrapText="1"/>
    </xf>
    <xf numFmtId="0" fontId="2" fillId="5" borderId="1" xfId="0" applyFont="1" applyFill="1" applyBorder="1" applyAlignment="1">
      <alignment horizontal="center" vertical="center" wrapText="1"/>
    </xf>
    <xf numFmtId="0" fontId="2" fillId="3" borderId="0" xfId="0" applyFont="1" applyFill="1" applyAlignment="1">
      <alignment wrapText="1"/>
    </xf>
    <xf numFmtId="0" fontId="2" fillId="3" borderId="0" xfId="0" applyFont="1" applyFill="1"/>
    <xf numFmtId="0" fontId="2" fillId="3" borderId="1" xfId="0" applyFont="1" applyFill="1" applyBorder="1" applyAlignment="1">
      <alignment vertical="center" wrapText="1"/>
    </xf>
    <xf numFmtId="0" fontId="2" fillId="3" borderId="1" xfId="0" applyFont="1" applyFill="1" applyBorder="1" applyAlignment="1">
      <alignment vertical="center"/>
    </xf>
    <xf numFmtId="0" fontId="3" fillId="7" borderId="1" xfId="0" applyFont="1" applyFill="1" applyBorder="1" applyAlignment="1">
      <alignment horizontal="center" vertical="center" wrapText="1"/>
    </xf>
    <xf numFmtId="0" fontId="2" fillId="3" borderId="1" xfId="0" applyFont="1" applyFill="1" applyBorder="1" applyAlignment="1">
      <alignment horizontal="center" vertical="center"/>
    </xf>
    <xf numFmtId="15" fontId="2" fillId="3" borderId="1" xfId="0" applyNumberFormat="1" applyFont="1" applyFill="1" applyBorder="1" applyAlignment="1">
      <alignment horizontal="center" vertical="center"/>
    </xf>
    <xf numFmtId="0" fontId="2" fillId="3" borderId="5" xfId="0" applyFont="1" applyFill="1" applyBorder="1"/>
    <xf numFmtId="0" fontId="2" fillId="3" borderId="7" xfId="0" applyFont="1" applyFill="1" applyBorder="1"/>
    <xf numFmtId="0" fontId="2" fillId="3" borderId="8" xfId="0" applyFont="1" applyFill="1" applyBorder="1"/>
    <xf numFmtId="0" fontId="2" fillId="3" borderId="9" xfId="0" applyFont="1" applyFill="1" applyBorder="1"/>
    <xf numFmtId="0" fontId="2" fillId="3" borderId="10" xfId="0" applyFont="1" applyFill="1" applyBorder="1"/>
    <xf numFmtId="0" fontId="2" fillId="3" borderId="12" xfId="0" applyFont="1" applyFill="1" applyBorder="1"/>
    <xf numFmtId="0" fontId="2" fillId="3" borderId="6" xfId="0" applyFont="1" applyFill="1" applyBorder="1" applyAlignment="1">
      <alignment wrapText="1"/>
    </xf>
    <xf numFmtId="0" fontId="2" fillId="3" borderId="11" xfId="0" applyFont="1" applyFill="1" applyBorder="1" applyAlignment="1">
      <alignment wrapText="1"/>
    </xf>
    <xf numFmtId="0" fontId="0" fillId="0" borderId="0" xfId="0" pivotButton="1"/>
    <xf numFmtId="0" fontId="0" fillId="0" borderId="0" xfId="0" applyAlignment="1">
      <alignment horizontal="left"/>
    </xf>
    <xf numFmtId="0" fontId="0" fillId="0" borderId="0" xfId="0" applyAlignment="1">
      <alignment horizontal="left" indent="1"/>
    </xf>
    <xf numFmtId="0" fontId="2" fillId="0" borderId="1" xfId="0" applyFont="1" applyBorder="1" applyAlignment="1">
      <alignment vertical="center" wrapText="1"/>
    </xf>
    <xf numFmtId="0" fontId="3" fillId="0" borderId="1" xfId="0" applyFont="1" applyBorder="1" applyAlignment="1">
      <alignment horizontal="center" vertical="center" wrapText="1"/>
    </xf>
    <xf numFmtId="0" fontId="2" fillId="0" borderId="1" xfId="0" applyFont="1" applyBorder="1" applyAlignment="1">
      <alignment horizontal="left" vertical="top" wrapText="1"/>
    </xf>
    <xf numFmtId="0" fontId="2" fillId="0" borderId="1" xfId="0" applyFont="1" applyBorder="1" applyAlignment="1">
      <alignment horizontal="left" vertical="center" wrapText="1"/>
    </xf>
    <xf numFmtId="0" fontId="9" fillId="8" borderId="0" xfId="0" applyFont="1" applyFill="1"/>
    <xf numFmtId="0" fontId="2" fillId="3" borderId="1" xfId="0" applyFont="1" applyFill="1" applyBorder="1" applyAlignment="1">
      <alignment horizontal="left" vertical="top" wrapText="1"/>
    </xf>
    <xf numFmtId="0" fontId="2" fillId="6" borderId="13" xfId="0" applyFont="1" applyFill="1" applyBorder="1" applyAlignment="1">
      <alignment horizontal="left" vertical="top" wrapText="1"/>
    </xf>
    <xf numFmtId="0" fontId="3" fillId="9" borderId="0" xfId="0" applyFont="1" applyFill="1" applyAlignment="1">
      <alignment horizontal="left" vertical="top" wrapText="1"/>
    </xf>
    <xf numFmtId="0" fontId="2" fillId="3" borderId="14" xfId="0" applyFont="1" applyFill="1" applyBorder="1" applyAlignment="1">
      <alignment horizontal="left" vertical="top" wrapText="1"/>
    </xf>
    <xf numFmtId="0" fontId="3" fillId="4" borderId="14" xfId="0" applyFont="1" applyFill="1" applyBorder="1" applyAlignment="1">
      <alignment horizontal="center" vertical="center" wrapText="1"/>
    </xf>
    <xf numFmtId="0" fontId="2" fillId="10" borderId="14" xfId="0" applyFont="1" applyFill="1" applyBorder="1" applyAlignment="1">
      <alignment horizontal="left" vertical="top" wrapText="1"/>
    </xf>
    <xf numFmtId="0" fontId="3" fillId="10" borderId="14" xfId="0" applyFont="1" applyFill="1" applyBorder="1" applyAlignment="1">
      <alignment horizontal="left" vertical="top" wrapText="1"/>
    </xf>
    <xf numFmtId="0" fontId="2" fillId="10" borderId="14" xfId="0" applyFont="1" applyFill="1" applyBorder="1" applyAlignment="1">
      <alignment vertical="center" wrapText="1"/>
    </xf>
    <xf numFmtId="0" fontId="2" fillId="8" borderId="14" xfId="0" applyFont="1" applyFill="1" applyBorder="1" applyAlignment="1">
      <alignment horizontal="left" vertical="top" wrapText="1"/>
    </xf>
    <xf numFmtId="0" fontId="11" fillId="10" borderId="14" xfId="0" applyFont="1" applyFill="1" applyBorder="1" applyAlignment="1">
      <alignment horizontal="left" vertical="top" wrapText="1"/>
    </xf>
    <xf numFmtId="0" fontId="3" fillId="8" borderId="14" xfId="0" applyFont="1" applyFill="1" applyBorder="1" applyAlignment="1">
      <alignment horizontal="left" vertical="top" wrapText="1"/>
    </xf>
    <xf numFmtId="0" fontId="2" fillId="8" borderId="14" xfId="0" applyFont="1" applyFill="1" applyBorder="1" applyAlignment="1">
      <alignment vertical="center" wrapText="1"/>
    </xf>
    <xf numFmtId="0" fontId="0" fillId="0" borderId="14" xfId="0" applyBorder="1"/>
    <xf numFmtId="0" fontId="0" fillId="11" borderId="14" xfId="0" applyFill="1" applyBorder="1" applyAlignment="1">
      <alignment vertical="center"/>
    </xf>
    <xf numFmtId="0" fontId="0" fillId="11" borderId="14" xfId="0" applyFill="1" applyBorder="1" applyAlignment="1">
      <alignment vertical="center" wrapText="1"/>
    </xf>
    <xf numFmtId="0" fontId="0" fillId="0" borderId="14" xfId="0" applyBorder="1" applyAlignment="1">
      <alignment vertical="center"/>
    </xf>
    <xf numFmtId="0" fontId="0" fillId="0" borderId="14" xfId="0" applyBorder="1" applyAlignment="1">
      <alignment vertical="center" wrapText="1"/>
    </xf>
    <xf numFmtId="0" fontId="0" fillId="8" borderId="14" xfId="0" applyFill="1" applyBorder="1" applyAlignment="1">
      <alignment vertical="center"/>
    </xf>
    <xf numFmtId="0" fontId="12" fillId="8" borderId="14" xfId="0" applyFont="1" applyFill="1" applyBorder="1" applyAlignment="1">
      <alignment vertical="center"/>
    </xf>
    <xf numFmtId="0" fontId="0" fillId="10" borderId="14" xfId="0" applyFill="1" applyBorder="1" applyAlignment="1">
      <alignment vertical="center"/>
    </xf>
    <xf numFmtId="0" fontId="0" fillId="8" borderId="14" xfId="0" applyFill="1" applyBorder="1" applyAlignment="1">
      <alignment vertical="center" wrapText="1"/>
    </xf>
    <xf numFmtId="0" fontId="13" fillId="10" borderId="14" xfId="0" applyFont="1" applyFill="1" applyBorder="1" applyAlignment="1">
      <alignment horizontal="left" vertical="top" wrapText="1"/>
    </xf>
    <xf numFmtId="0" fontId="0" fillId="0" borderId="0" xfId="0" applyAlignment="1">
      <alignment wrapText="1"/>
    </xf>
    <xf numFmtId="0" fontId="2" fillId="10" borderId="15" xfId="0" applyFont="1" applyFill="1" applyBorder="1" applyAlignment="1">
      <alignment horizontal="left" vertical="top" wrapText="1"/>
    </xf>
    <xf numFmtId="0" fontId="2" fillId="10" borderId="16" xfId="0" applyFont="1" applyFill="1" applyBorder="1" applyAlignment="1">
      <alignment horizontal="left" vertical="top" wrapText="1"/>
    </xf>
    <xf numFmtId="0" fontId="2" fillId="10" borderId="17" xfId="0" applyFont="1" applyFill="1" applyBorder="1" applyAlignment="1">
      <alignment horizontal="left" vertical="top" wrapText="1"/>
    </xf>
    <xf numFmtId="0" fontId="2" fillId="3" borderId="14"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0" fillId="13" borderId="14" xfId="0"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14" xfId="0" applyBorder="1" applyAlignment="1">
      <alignment wrapText="1"/>
    </xf>
    <xf numFmtId="0" fontId="0" fillId="0" borderId="16" xfId="0" applyBorder="1" applyAlignment="1">
      <alignment vertical="center"/>
    </xf>
    <xf numFmtId="0" fontId="0" fillId="0" borderId="14" xfId="0" applyBorder="1" applyAlignment="1">
      <alignment horizontal="left" vertical="center" wrapText="1"/>
    </xf>
    <xf numFmtId="0" fontId="14" fillId="8" borderId="14" xfId="0" applyFont="1" applyFill="1" applyBorder="1" applyAlignment="1">
      <alignment vertical="center"/>
    </xf>
    <xf numFmtId="0" fontId="10" fillId="0" borderId="14" xfId="0" applyFont="1" applyBorder="1" applyAlignment="1">
      <alignment vertical="center" wrapText="1"/>
    </xf>
    <xf numFmtId="0" fontId="0" fillId="12" borderId="14" xfId="0" applyFill="1" applyBorder="1" applyAlignment="1">
      <alignment vertical="center"/>
    </xf>
    <xf numFmtId="0" fontId="10" fillId="0" borderId="14" xfId="0" applyFont="1" applyBorder="1" applyAlignment="1">
      <alignment vertical="center"/>
    </xf>
    <xf numFmtId="0" fontId="15" fillId="8" borderId="14" xfId="0" applyFont="1" applyFill="1" applyBorder="1" applyAlignment="1">
      <alignment vertical="center"/>
    </xf>
    <xf numFmtId="0" fontId="0" fillId="14" borderId="14" xfId="0" applyFill="1" applyBorder="1" applyAlignment="1">
      <alignment vertical="center"/>
    </xf>
    <xf numFmtId="0" fontId="0" fillId="0" borderId="0" xfId="0" applyAlignment="1">
      <alignment vertical="center" wrapText="1"/>
    </xf>
    <xf numFmtId="0" fontId="0" fillId="0" borderId="19" xfId="0" applyBorder="1" applyAlignment="1">
      <alignment vertical="center" wrapText="1"/>
    </xf>
    <xf numFmtId="0" fontId="0" fillId="0" borderId="0" xfId="0" pivotButton="1" applyAlignment="1">
      <alignment wrapText="1"/>
    </xf>
    <xf numFmtId="0" fontId="0" fillId="0" borderId="0" xfId="0" applyAlignment="1">
      <alignment horizontal="left" wrapText="1"/>
    </xf>
    <xf numFmtId="0" fontId="0" fillId="15" borderId="18" xfId="0" applyFill="1" applyBorder="1" applyAlignment="1">
      <alignment wrapText="1"/>
    </xf>
    <xf numFmtId="0" fontId="14" fillId="15" borderId="18" xfId="0" applyFont="1" applyFill="1" applyBorder="1"/>
    <xf numFmtId="0" fontId="14" fillId="15" borderId="20" xfId="0" applyFont="1" applyFill="1" applyBorder="1" applyAlignment="1">
      <alignment horizontal="left"/>
    </xf>
    <xf numFmtId="0" fontId="14" fillId="15" borderId="20" xfId="0" applyFont="1" applyFill="1" applyBorder="1"/>
    <xf numFmtId="0" fontId="0" fillId="0" borderId="0" xfId="0" pivotButton="1" applyAlignment="1">
      <alignment horizontal="center" vertical="center"/>
    </xf>
    <xf numFmtId="0" fontId="0" fillId="0" borderId="1" xfId="0" applyBorder="1" applyAlignment="1">
      <alignment horizontal="left"/>
    </xf>
    <xf numFmtId="0" fontId="0" fillId="11" borderId="19" xfId="0" applyFill="1" applyBorder="1" applyAlignment="1">
      <alignment vertical="center" wrapText="1"/>
    </xf>
    <xf numFmtId="0" fontId="0" fillId="11" borderId="0" xfId="0" applyFill="1" applyAlignment="1">
      <alignment vertical="center" wrapText="1"/>
    </xf>
    <xf numFmtId="0" fontId="0" fillId="8" borderId="0" xfId="0" applyFill="1"/>
    <xf numFmtId="0" fontId="0" fillId="0" borderId="1" xfId="0" applyBorder="1" applyAlignment="1">
      <alignment horizontal="center" vertical="center"/>
    </xf>
    <xf numFmtId="0" fontId="0" fillId="10" borderId="14" xfId="0" applyFill="1" applyBorder="1" applyAlignment="1">
      <alignment vertical="center" wrapText="1"/>
    </xf>
    <xf numFmtId="0" fontId="0" fillId="0" borderId="0" xfId="0" applyAlignment="1">
      <alignment horizontal="center" vertical="center" wrapText="1"/>
    </xf>
    <xf numFmtId="0" fontId="0" fillId="0" borderId="13" xfId="0" applyBorder="1" applyAlignment="1">
      <alignment horizontal="center" vertical="center"/>
    </xf>
    <xf numFmtId="0" fontId="14" fillId="15" borderId="13" xfId="0" applyFont="1" applyFill="1" applyBorder="1" applyAlignment="1">
      <alignment horizontal="center" vertical="center"/>
    </xf>
    <xf numFmtId="0" fontId="0" fillId="0" borderId="1" xfId="0" applyBorder="1" applyAlignment="1">
      <alignment vertical="center" wrapText="1"/>
    </xf>
    <xf numFmtId="0" fontId="0" fillId="10" borderId="1" xfId="0" applyFill="1" applyBorder="1" applyAlignment="1">
      <alignment vertical="center"/>
    </xf>
    <xf numFmtId="0" fontId="0" fillId="8" borderId="1" xfId="0" applyFill="1" applyBorder="1" applyAlignment="1">
      <alignment horizontal="center" vertical="center"/>
    </xf>
    <xf numFmtId="0" fontId="0" fillId="10" borderId="1" xfId="0" applyFill="1" applyBorder="1" applyAlignment="1">
      <alignment horizontal="center" vertical="center"/>
    </xf>
    <xf numFmtId="0" fontId="0" fillId="10" borderId="1" xfId="0"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wrapText="1"/>
    </xf>
    <xf numFmtId="0" fontId="0" fillId="8" borderId="1" xfId="0" applyFill="1" applyBorder="1" applyAlignment="1">
      <alignment horizontal="left"/>
    </xf>
    <xf numFmtId="0" fontId="0" fillId="8" borderId="1" xfId="0" applyFill="1" applyBorder="1" applyAlignment="1">
      <alignment horizontal="center" vertical="center" wrapText="1"/>
    </xf>
    <xf numFmtId="0" fontId="0" fillId="0" borderId="17" xfId="0" applyBorder="1" applyAlignment="1">
      <alignment vertical="center"/>
    </xf>
    <xf numFmtId="0" fontId="0" fillId="0" borderId="17" xfId="0" applyBorder="1" applyAlignment="1">
      <alignment vertical="center" wrapText="1"/>
    </xf>
    <xf numFmtId="0" fontId="0" fillId="10" borderId="17" xfId="0" applyFill="1" applyBorder="1" applyAlignment="1">
      <alignment vertical="center"/>
    </xf>
    <xf numFmtId="0" fontId="0" fillId="0" borderId="15" xfId="0" applyBorder="1" applyAlignment="1">
      <alignment vertical="center"/>
    </xf>
    <xf numFmtId="0" fontId="0" fillId="0" borderId="15" xfId="0" applyBorder="1" applyAlignment="1">
      <alignment vertical="center" wrapText="1"/>
    </xf>
    <xf numFmtId="0" fontId="0" fillId="0" borderId="1" xfId="0" applyBorder="1" applyAlignment="1">
      <alignment vertical="center"/>
    </xf>
    <xf numFmtId="0" fontId="0" fillId="10" borderId="15" xfId="0" applyFill="1" applyBorder="1" applyAlignment="1">
      <alignment vertical="center"/>
    </xf>
    <xf numFmtId="0" fontId="0" fillId="10" borderId="1" xfId="0" applyFill="1" applyBorder="1" applyAlignment="1">
      <alignment horizontal="left"/>
    </xf>
    <xf numFmtId="165" fontId="2" fillId="10" borderId="14" xfId="1" applyNumberFormat="1" applyFont="1" applyFill="1" applyBorder="1" applyAlignment="1">
      <alignment horizontal="left" vertical="top" wrapText="1"/>
    </xf>
    <xf numFmtId="0" fontId="0" fillId="10" borderId="1" xfId="0" applyFill="1" applyBorder="1" applyAlignment="1">
      <alignment horizontal="center"/>
    </xf>
    <xf numFmtId="0" fontId="15" fillId="10" borderId="14" xfId="0" applyFont="1" applyFill="1" applyBorder="1" applyAlignment="1">
      <alignment vertical="center"/>
    </xf>
    <xf numFmtId="0" fontId="2" fillId="10" borderId="14" xfId="0" applyFont="1" applyFill="1" applyBorder="1" applyAlignment="1">
      <alignment horizontal="left" vertical="center" wrapText="1"/>
    </xf>
    <xf numFmtId="0" fontId="16" fillId="10" borderId="14" xfId="0" applyFont="1" applyFill="1" applyBorder="1" applyAlignment="1">
      <alignment vertical="center"/>
    </xf>
    <xf numFmtId="0" fontId="16" fillId="8" borderId="14" xfId="0" applyFont="1" applyFill="1" applyBorder="1" applyAlignment="1">
      <alignment vertical="center"/>
    </xf>
    <xf numFmtId="0" fontId="16" fillId="14" borderId="14" xfId="0" applyFont="1" applyFill="1" applyBorder="1" applyAlignment="1">
      <alignment vertical="center"/>
    </xf>
    <xf numFmtId="0" fontId="0" fillId="16" borderId="14" xfId="0" applyFill="1" applyBorder="1" applyAlignment="1">
      <alignment vertical="center"/>
    </xf>
    <xf numFmtId="0" fontId="0" fillId="17" borderId="14" xfId="0" applyFill="1" applyBorder="1" applyAlignment="1">
      <alignment vertical="center" wrapText="1"/>
    </xf>
    <xf numFmtId="0" fontId="0" fillId="18" borderId="14" xfId="0" applyFill="1" applyBorder="1" applyAlignment="1">
      <alignment vertical="center" wrapText="1"/>
    </xf>
    <xf numFmtId="0" fontId="0" fillId="10" borderId="1" xfId="0" applyFill="1" applyBorder="1" applyAlignment="1">
      <alignment wrapText="1"/>
    </xf>
    <xf numFmtId="0" fontId="11" fillId="10" borderId="17" xfId="0" applyFont="1" applyFill="1" applyBorder="1" applyAlignment="1">
      <alignment horizontal="left" vertical="top" wrapText="1"/>
    </xf>
    <xf numFmtId="0" fontId="3" fillId="10" borderId="1" xfId="0" applyFont="1" applyFill="1" applyBorder="1" applyAlignment="1">
      <alignment horizontal="left" vertical="top" wrapText="1"/>
    </xf>
    <xf numFmtId="0" fontId="2" fillId="10" borderId="1" xfId="0" applyFont="1" applyFill="1" applyBorder="1" applyAlignment="1">
      <alignment horizontal="left" vertical="top" wrapText="1"/>
    </xf>
    <xf numFmtId="0" fontId="11" fillId="10" borderId="1" xfId="0" applyFont="1" applyFill="1" applyBorder="1" applyAlignment="1">
      <alignment horizontal="left" vertical="top" wrapText="1"/>
    </xf>
    <xf numFmtId="9" fontId="2" fillId="10" borderId="14" xfId="0" applyNumberFormat="1" applyFont="1" applyFill="1" applyBorder="1" applyAlignment="1">
      <alignment horizontal="left" vertical="top" wrapText="1"/>
    </xf>
    <xf numFmtId="0" fontId="3" fillId="19" borderId="14" xfId="0" applyFont="1" applyFill="1" applyBorder="1" applyAlignment="1">
      <alignment horizontal="left" vertical="top" wrapText="1"/>
    </xf>
    <xf numFmtId="0" fontId="2" fillId="19" borderId="14" xfId="0" applyFont="1" applyFill="1" applyBorder="1" applyAlignment="1">
      <alignment horizontal="left" vertical="top" wrapText="1"/>
    </xf>
    <xf numFmtId="0" fontId="2" fillId="19" borderId="14" xfId="0" applyFont="1" applyFill="1" applyBorder="1" applyAlignment="1">
      <alignment vertical="center" wrapText="1"/>
    </xf>
    <xf numFmtId="0" fontId="2" fillId="10" borderId="21" xfId="0" applyFont="1" applyFill="1" applyBorder="1" applyAlignment="1">
      <alignment horizontal="left" vertical="top" wrapText="1"/>
    </xf>
    <xf numFmtId="0" fontId="13" fillId="19" borderId="14" xfId="0" applyFont="1" applyFill="1" applyBorder="1" applyAlignment="1">
      <alignment horizontal="left" vertical="top" wrapText="1"/>
    </xf>
    <xf numFmtId="0" fontId="2" fillId="19" borderId="14" xfId="0" applyFont="1" applyFill="1" applyBorder="1" applyAlignment="1">
      <alignment horizontal="center" vertical="center" wrapText="1"/>
    </xf>
    <xf numFmtId="0" fontId="2" fillId="19" borderId="17" xfId="0" applyFont="1" applyFill="1" applyBorder="1" applyAlignment="1">
      <alignment horizontal="left" vertical="top" wrapText="1"/>
    </xf>
    <xf numFmtId="0" fontId="2" fillId="19" borderId="17" xfId="0" applyFont="1" applyFill="1" applyBorder="1" applyAlignment="1">
      <alignment horizontal="center" vertical="center" wrapText="1"/>
    </xf>
    <xf numFmtId="0" fontId="2" fillId="19" borderId="19" xfId="0" applyFont="1" applyFill="1" applyBorder="1" applyAlignment="1">
      <alignment horizontal="left" vertical="top" wrapText="1"/>
    </xf>
    <xf numFmtId="0" fontId="2" fillId="19" borderId="19" xfId="0" applyFont="1" applyFill="1" applyBorder="1" applyAlignment="1">
      <alignment horizontal="center" vertical="center" wrapText="1"/>
    </xf>
    <xf numFmtId="0" fontId="11" fillId="19" borderId="14" xfId="0" applyFont="1" applyFill="1" applyBorder="1" applyAlignment="1">
      <alignment horizontal="left" vertical="top" wrapText="1"/>
    </xf>
    <xf numFmtId="0" fontId="3" fillId="4" borderId="17" xfId="0" applyFont="1" applyFill="1" applyBorder="1" applyAlignment="1">
      <alignment horizontal="center" vertical="center" wrapText="1"/>
    </xf>
    <xf numFmtId="0" fontId="3" fillId="9" borderId="17" xfId="0" applyFont="1" applyFill="1" applyBorder="1" applyAlignment="1">
      <alignment horizontal="center" vertical="center" wrapText="1"/>
    </xf>
    <xf numFmtId="0" fontId="3" fillId="9" borderId="17" xfId="0" applyFont="1" applyFill="1" applyBorder="1" applyAlignment="1">
      <alignment horizontal="left" vertical="top" wrapText="1"/>
    </xf>
    <xf numFmtId="0" fontId="3" fillId="3" borderId="17" xfId="0" applyFont="1" applyFill="1" applyBorder="1" applyAlignment="1">
      <alignment horizontal="left" vertical="top" wrapText="1"/>
    </xf>
    <xf numFmtId="0" fontId="3" fillId="19" borderId="17" xfId="0" applyFont="1" applyFill="1" applyBorder="1" applyAlignment="1">
      <alignment horizontal="left" vertical="top" wrapText="1"/>
    </xf>
    <xf numFmtId="0" fontId="3" fillId="19" borderId="15" xfId="0" applyFont="1" applyFill="1" applyBorder="1" applyAlignment="1">
      <alignment horizontal="left" vertical="top" wrapText="1"/>
    </xf>
    <xf numFmtId="0" fontId="2" fillId="19" borderId="15" xfId="0" applyFont="1" applyFill="1" applyBorder="1" applyAlignment="1">
      <alignment horizontal="left" vertical="top" wrapText="1"/>
    </xf>
    <xf numFmtId="0" fontId="2" fillId="19" borderId="15" xfId="0" applyFont="1" applyFill="1" applyBorder="1" applyAlignment="1">
      <alignment horizontal="center" vertical="center" wrapText="1"/>
    </xf>
    <xf numFmtId="0" fontId="3" fillId="19" borderId="19" xfId="0" applyFont="1" applyFill="1" applyBorder="1" applyAlignment="1">
      <alignment horizontal="left" vertical="top" wrapText="1"/>
    </xf>
    <xf numFmtId="9" fontId="2" fillId="19" borderId="14" xfId="0" applyNumberFormat="1" applyFont="1" applyFill="1" applyBorder="1" applyAlignment="1">
      <alignment horizontal="left" vertical="top" wrapText="1"/>
    </xf>
    <xf numFmtId="22" fontId="2" fillId="19" borderId="14" xfId="0" applyNumberFormat="1" applyFont="1" applyFill="1" applyBorder="1" applyAlignment="1">
      <alignment horizontal="left" vertical="top" wrapText="1"/>
    </xf>
    <xf numFmtId="165" fontId="2" fillId="19" borderId="14" xfId="1" applyNumberFormat="1" applyFont="1" applyFill="1" applyBorder="1" applyAlignment="1">
      <alignment horizontal="left" vertical="top" wrapText="1"/>
    </xf>
    <xf numFmtId="164" fontId="2" fillId="19" borderId="14" xfId="1" applyFont="1" applyFill="1" applyBorder="1" applyAlignment="1">
      <alignment horizontal="left" vertical="top" wrapText="1"/>
    </xf>
    <xf numFmtId="46" fontId="2" fillId="19" borderId="14" xfId="0" applyNumberFormat="1" applyFont="1" applyFill="1" applyBorder="1" applyAlignment="1">
      <alignment horizontal="left" vertical="top" wrapText="1"/>
    </xf>
    <xf numFmtId="165" fontId="2" fillId="19" borderId="14" xfId="0" applyNumberFormat="1" applyFont="1" applyFill="1" applyBorder="1" applyAlignment="1">
      <alignment horizontal="left" vertical="top" wrapText="1"/>
    </xf>
    <xf numFmtId="0" fontId="3" fillId="14" borderId="14" xfId="0" applyFont="1" applyFill="1" applyBorder="1" applyAlignment="1">
      <alignment horizontal="left" vertical="top" wrapText="1"/>
    </xf>
    <xf numFmtId="0" fontId="2" fillId="14" borderId="14" xfId="0" applyFont="1" applyFill="1" applyBorder="1" applyAlignment="1">
      <alignment horizontal="left" vertical="top" wrapText="1"/>
    </xf>
    <xf numFmtId="9" fontId="2" fillId="14" borderId="14" xfId="0" applyNumberFormat="1" applyFont="1" applyFill="1" applyBorder="1" applyAlignment="1">
      <alignment horizontal="left" vertical="top" wrapText="1"/>
    </xf>
    <xf numFmtId="0" fontId="2" fillId="14" borderId="14" xfId="0" applyFont="1" applyFill="1" applyBorder="1" applyAlignment="1">
      <alignment horizontal="center" vertical="center" wrapText="1"/>
    </xf>
    <xf numFmtId="0" fontId="3" fillId="14" borderId="15" xfId="0" applyFont="1" applyFill="1" applyBorder="1" applyAlignment="1">
      <alignment horizontal="left" vertical="top" wrapText="1"/>
    </xf>
    <xf numFmtId="0" fontId="2" fillId="14" borderId="15" xfId="0" applyFont="1" applyFill="1" applyBorder="1" applyAlignment="1">
      <alignment horizontal="left" vertical="top" wrapText="1"/>
    </xf>
    <xf numFmtId="0" fontId="2" fillId="14" borderId="14" xfId="0" applyFont="1" applyFill="1" applyBorder="1" applyAlignment="1">
      <alignment vertical="center" wrapText="1"/>
    </xf>
    <xf numFmtId="0" fontId="2" fillId="8" borderId="14" xfId="0" applyFont="1" applyFill="1" applyBorder="1" applyAlignment="1">
      <alignment horizontal="center" vertical="center" wrapText="1"/>
    </xf>
    <xf numFmtId="0" fontId="0" fillId="8" borderId="14" xfId="0" applyFill="1" applyBorder="1"/>
    <xf numFmtId="9" fontId="0" fillId="0" borderId="14" xfId="0" applyNumberFormat="1" applyBorder="1" applyAlignment="1">
      <alignment vertical="center"/>
    </xf>
    <xf numFmtId="0" fontId="2" fillId="19"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2" fillId="14" borderId="1" xfId="0" applyFont="1" applyFill="1" applyBorder="1" applyAlignment="1">
      <alignment horizontal="left" vertical="top" wrapText="1"/>
    </xf>
    <xf numFmtId="0" fontId="17" fillId="14" borderId="14" xfId="0" applyFont="1" applyFill="1" applyBorder="1" applyAlignment="1">
      <alignment vertical="center" wrapText="1"/>
    </xf>
    <xf numFmtId="0" fontId="0" fillId="3" borderId="14" xfId="0" applyFill="1" applyBorder="1" applyAlignment="1">
      <alignment vertical="center" wrapText="1"/>
    </xf>
    <xf numFmtId="0" fontId="0" fillId="0" borderId="14" xfId="0" applyBorder="1" applyAlignment="1">
      <alignment horizontal="center" vertical="center"/>
    </xf>
    <xf numFmtId="0" fontId="0" fillId="2" borderId="14" xfId="0" applyFill="1" applyBorder="1" applyAlignment="1">
      <alignment vertical="center" wrapText="1"/>
    </xf>
    <xf numFmtId="0" fontId="3" fillId="16" borderId="14" xfId="0" applyFont="1" applyFill="1" applyBorder="1" applyAlignment="1">
      <alignment horizontal="center" vertical="center" wrapText="1"/>
    </xf>
    <xf numFmtId="0" fontId="2" fillId="0" borderId="14" xfId="0" applyFont="1" applyBorder="1" applyAlignment="1">
      <alignment horizontal="left" vertical="top" wrapText="1"/>
    </xf>
    <xf numFmtId="0" fontId="3" fillId="8" borderId="14" xfId="0" applyFont="1" applyFill="1" applyBorder="1" applyAlignment="1">
      <alignment horizontal="center" vertical="center" wrapText="1"/>
    </xf>
    <xf numFmtId="0" fontId="15" fillId="0" borderId="1" xfId="0" applyFont="1" applyBorder="1" applyAlignment="1">
      <alignment vertical="center"/>
    </xf>
    <xf numFmtId="0" fontId="15" fillId="20" borderId="1" xfId="0" applyFont="1" applyFill="1" applyBorder="1" applyAlignment="1">
      <alignment vertical="center"/>
    </xf>
    <xf numFmtId="0" fontId="15" fillId="20" borderId="1" xfId="0" applyFont="1" applyFill="1" applyBorder="1" applyAlignment="1">
      <alignment vertical="center" wrapText="1"/>
    </xf>
    <xf numFmtId="0" fontId="15" fillId="0" borderId="1" xfId="0" applyFont="1" applyBorder="1" applyAlignment="1">
      <alignment vertical="center" wrapText="1"/>
    </xf>
    <xf numFmtId="9" fontId="15" fillId="0" borderId="1" xfId="0" applyNumberFormat="1" applyFont="1" applyBorder="1" applyAlignment="1">
      <alignment vertical="center" wrapText="1"/>
    </xf>
    <xf numFmtId="0" fontId="15" fillId="0" borderId="1" xfId="0" applyFont="1" applyBorder="1" applyAlignment="1">
      <alignment vertical="top" wrapText="1"/>
    </xf>
    <xf numFmtId="14" fontId="15" fillId="0" borderId="1" xfId="0" applyNumberFormat="1" applyFont="1" applyBorder="1" applyAlignment="1">
      <alignment vertical="center" wrapText="1"/>
    </xf>
    <xf numFmtId="0" fontId="15" fillId="21" borderId="1" xfId="0" applyFont="1" applyFill="1" applyBorder="1" applyAlignment="1">
      <alignment vertical="center"/>
    </xf>
    <xf numFmtId="0" fontId="2" fillId="22" borderId="1" xfId="0" applyFont="1" applyFill="1" applyBorder="1" applyAlignment="1">
      <alignment horizontal="left" vertical="top" wrapText="1"/>
    </xf>
    <xf numFmtId="14" fontId="2" fillId="22" borderId="1" xfId="0" applyNumberFormat="1" applyFont="1" applyFill="1" applyBorder="1" applyAlignment="1">
      <alignment horizontal="left" vertical="top" wrapText="1"/>
    </xf>
    <xf numFmtId="9" fontId="2" fillId="22" borderId="1" xfId="2" applyFont="1" applyFill="1" applyBorder="1" applyAlignment="1">
      <alignment horizontal="left" vertical="top" wrapText="1"/>
    </xf>
    <xf numFmtId="0" fontId="3" fillId="22" borderId="14" xfId="0" applyFont="1" applyFill="1" applyBorder="1" applyAlignment="1">
      <alignment horizontal="left" vertical="top" wrapText="1"/>
    </xf>
    <xf numFmtId="0" fontId="2" fillId="22" borderId="14" xfId="0" applyFont="1" applyFill="1" applyBorder="1" applyAlignment="1">
      <alignment horizontal="left" vertical="top" wrapText="1"/>
    </xf>
    <xf numFmtId="0" fontId="2" fillId="22" borderId="14" xfId="0" applyFont="1" applyFill="1" applyBorder="1" applyAlignment="1">
      <alignment vertical="center" wrapText="1"/>
    </xf>
    <xf numFmtId="0" fontId="15" fillId="23" borderId="1" xfId="0" applyFont="1" applyFill="1" applyBorder="1" applyAlignment="1">
      <alignment vertical="center"/>
    </xf>
    <xf numFmtId="14" fontId="15" fillId="0" borderId="1" xfId="0" applyNumberFormat="1" applyFont="1" applyBorder="1" applyAlignment="1">
      <alignment vertical="center"/>
    </xf>
    <xf numFmtId="0" fontId="15" fillId="0" borderId="0" xfId="0" applyFont="1" applyAlignment="1">
      <alignment vertical="center"/>
    </xf>
    <xf numFmtId="0" fontId="15" fillId="20" borderId="1" xfId="0" applyFont="1" applyFill="1" applyBorder="1" applyAlignment="1">
      <alignment horizontal="center" vertical="center"/>
    </xf>
    <xf numFmtId="14" fontId="2" fillId="10" borderId="1" xfId="0" applyNumberFormat="1" applyFont="1" applyFill="1" applyBorder="1" applyAlignment="1">
      <alignment horizontal="left" vertical="top" wrapText="1"/>
    </xf>
    <xf numFmtId="9" fontId="2" fillId="10" borderId="1" xfId="0" applyNumberFormat="1" applyFont="1" applyFill="1" applyBorder="1" applyAlignment="1">
      <alignment horizontal="left" vertical="top" wrapText="1"/>
    </xf>
    <xf numFmtId="165" fontId="2" fillId="22" borderId="14" xfId="1" applyNumberFormat="1" applyFont="1" applyFill="1" applyBorder="1" applyAlignment="1">
      <alignment horizontal="left" vertical="top" wrapText="1"/>
    </xf>
    <xf numFmtId="9" fontId="2" fillId="22" borderId="1" xfId="0" applyNumberFormat="1" applyFont="1" applyFill="1" applyBorder="1" applyAlignment="1">
      <alignment horizontal="left" vertical="top" wrapText="1"/>
    </xf>
    <xf numFmtId="0" fontId="11" fillId="22" borderId="14" xfId="0" applyFont="1" applyFill="1" applyBorder="1" applyAlignment="1">
      <alignment horizontal="left" vertical="top" wrapText="1"/>
    </xf>
    <xf numFmtId="0" fontId="13" fillId="22" borderId="14" xfId="0" applyFont="1" applyFill="1" applyBorder="1" applyAlignment="1">
      <alignment horizontal="left" vertical="top" wrapText="1"/>
    </xf>
    <xf numFmtId="0" fontId="2" fillId="3" borderId="17" xfId="0" applyFont="1" applyFill="1" applyBorder="1" applyAlignment="1">
      <alignment horizontal="left" vertical="top" wrapText="1"/>
    </xf>
    <xf numFmtId="0" fontId="6" fillId="17" borderId="17"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0" fillId="0" borderId="1" xfId="0" applyBorder="1"/>
    <xf numFmtId="0" fontId="0" fillId="0" borderId="1" xfId="0" applyBorder="1" applyAlignment="1">
      <alignment wrapText="1"/>
    </xf>
    <xf numFmtId="0" fontId="2" fillId="25" borderId="14" xfId="0" applyFont="1" applyFill="1" applyBorder="1" applyAlignment="1">
      <alignment horizontal="left" vertical="top" wrapText="1"/>
    </xf>
    <xf numFmtId="0" fontId="0" fillId="25" borderId="0" xfId="0" applyFill="1"/>
    <xf numFmtId="0" fontId="2" fillId="25" borderId="14" xfId="0" applyFont="1" applyFill="1" applyBorder="1" applyAlignment="1">
      <alignment horizontal="center" vertical="center" wrapText="1"/>
    </xf>
    <xf numFmtId="0" fontId="2" fillId="25" borderId="17" xfId="0" applyFont="1" applyFill="1" applyBorder="1" applyAlignment="1">
      <alignment horizontal="left" vertical="top" wrapText="1"/>
    </xf>
    <xf numFmtId="0" fontId="2" fillId="25" borderId="1" xfId="0" applyFont="1" applyFill="1" applyBorder="1" applyAlignment="1">
      <alignment horizontal="left" vertical="top" wrapText="1"/>
    </xf>
    <xf numFmtId="0" fontId="6" fillId="3" borderId="17"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3" borderId="15" xfId="0" applyFont="1" applyFill="1" applyBorder="1" applyAlignment="1">
      <alignment horizontal="center" vertical="center" wrapText="1"/>
    </xf>
    <xf numFmtId="0" fontId="21" fillId="3" borderId="14" xfId="0" applyFont="1" applyFill="1" applyBorder="1" applyAlignment="1">
      <alignment horizontal="center" vertical="center" wrapText="1"/>
    </xf>
    <xf numFmtId="0" fontId="0" fillId="25" borderId="1" xfId="0" applyFill="1" applyBorder="1"/>
    <xf numFmtId="0" fontId="2" fillId="26" borderId="1" xfId="0" applyFont="1" applyFill="1" applyBorder="1" applyAlignment="1">
      <alignment horizontal="left" vertical="top" wrapText="1"/>
    </xf>
    <xf numFmtId="0" fontId="0" fillId="26" borderId="1" xfId="0" applyFill="1" applyBorder="1"/>
    <xf numFmtId="0" fontId="0" fillId="26" borderId="1" xfId="0" applyFill="1" applyBorder="1" applyAlignment="1">
      <alignment horizontal="center" vertical="center" wrapText="1"/>
    </xf>
    <xf numFmtId="0" fontId="2" fillId="26" borderId="1" xfId="0" applyFont="1" applyFill="1" applyBorder="1" applyAlignment="1">
      <alignment horizontal="center" vertical="center" wrapText="1"/>
    </xf>
    <xf numFmtId="0" fontId="0" fillId="26" borderId="1" xfId="0" applyFill="1" applyBorder="1" applyAlignment="1">
      <alignment horizontal="center" vertical="center"/>
    </xf>
    <xf numFmtId="0" fontId="0" fillId="6" borderId="1" xfId="0" applyFill="1" applyBorder="1"/>
    <xf numFmtId="0" fontId="0" fillId="6" borderId="1" xfId="0" applyFill="1" applyBorder="1" applyAlignment="1">
      <alignment horizontal="center" vertical="center"/>
    </xf>
    <xf numFmtId="0" fontId="0" fillId="6" borderId="1" xfId="0" applyFill="1" applyBorder="1" applyAlignment="1">
      <alignment horizontal="center" vertical="center" wrapText="1"/>
    </xf>
    <xf numFmtId="0" fontId="2" fillId="4" borderId="1" xfId="0" applyFont="1" applyFill="1" applyBorder="1" applyAlignment="1">
      <alignment horizontal="center" vertical="center" wrapText="1"/>
    </xf>
    <xf numFmtId="0" fontId="0" fillId="4" borderId="1" xfId="0" applyFill="1" applyBorder="1" applyAlignment="1">
      <alignment horizontal="center" vertical="center"/>
    </xf>
    <xf numFmtId="0" fontId="0" fillId="4" borderId="1" xfId="0" applyFill="1" applyBorder="1" applyAlignment="1">
      <alignment horizontal="center" vertical="center" wrapText="1"/>
    </xf>
    <xf numFmtId="0" fontId="0" fillId="25" borderId="1" xfId="0" applyFill="1" applyBorder="1" applyAlignment="1">
      <alignment horizontal="center" vertical="center" wrapText="1"/>
    </xf>
    <xf numFmtId="0" fontId="0" fillId="26" borderId="1" xfId="0" applyFill="1" applyBorder="1" applyAlignment="1">
      <alignment horizontal="center" vertical="top" wrapText="1"/>
    </xf>
    <xf numFmtId="0" fontId="2" fillId="24" borderId="1" xfId="0" applyFont="1" applyFill="1" applyBorder="1" applyAlignment="1">
      <alignment horizontal="center" vertical="center" wrapText="1"/>
    </xf>
    <xf numFmtId="0" fontId="0" fillId="24" borderId="1" xfId="0" applyFill="1" applyBorder="1" applyAlignment="1">
      <alignment horizontal="center" vertical="center" wrapText="1"/>
    </xf>
    <xf numFmtId="0" fontId="0" fillId="0" borderId="22" xfId="0" applyBorder="1"/>
    <xf numFmtId="0" fontId="0" fillId="0" borderId="3" xfId="0" applyBorder="1"/>
    <xf numFmtId="0" fontId="2" fillId="25" borderId="1" xfId="0" applyFont="1" applyFill="1" applyBorder="1" applyAlignment="1">
      <alignment horizontal="center" vertical="center" wrapText="1"/>
    </xf>
    <xf numFmtId="0" fontId="0" fillId="9" borderId="1" xfId="0" applyFill="1" applyBorder="1" applyAlignment="1">
      <alignment horizontal="center" vertical="center"/>
    </xf>
    <xf numFmtId="0" fontId="2" fillId="11" borderId="1" xfId="0" applyFont="1" applyFill="1" applyBorder="1" applyAlignment="1">
      <alignment horizontal="center" vertical="center" wrapText="1"/>
    </xf>
    <xf numFmtId="0" fontId="0" fillId="11" borderId="1" xfId="0" applyFill="1" applyBorder="1" applyAlignment="1">
      <alignment horizontal="center" vertical="center"/>
    </xf>
    <xf numFmtId="0" fontId="0" fillId="11" borderId="1" xfId="0" applyFill="1" applyBorder="1" applyAlignment="1">
      <alignment horizontal="center" vertical="center" wrapText="1"/>
    </xf>
    <xf numFmtId="0" fontId="22" fillId="24" borderId="3" xfId="0" applyFont="1" applyFill="1" applyBorder="1"/>
    <xf numFmtId="0" fontId="22" fillId="24" borderId="1" xfId="0" applyFont="1" applyFill="1" applyBorder="1"/>
    <xf numFmtId="0" fontId="24" fillId="0" borderId="1" xfId="0" applyFont="1" applyBorder="1" applyAlignment="1">
      <alignment horizontal="center" vertical="center" wrapText="1"/>
    </xf>
    <xf numFmtId="0" fontId="2" fillId="0" borderId="14" xfId="0" applyFont="1" applyBorder="1" applyAlignment="1">
      <alignment horizontal="center" vertical="center" wrapText="1"/>
    </xf>
    <xf numFmtId="0" fontId="25" fillId="0" borderId="1"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21" xfId="0" applyFont="1" applyBorder="1" applyAlignment="1">
      <alignment horizontal="center" vertical="center" wrapText="1"/>
    </xf>
    <xf numFmtId="0" fontId="2" fillId="0" borderId="21" xfId="0" applyFont="1" applyBorder="1" applyAlignment="1">
      <alignment horizontal="center" vertical="center" wrapText="1"/>
    </xf>
    <xf numFmtId="0" fontId="24"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21" xfId="0" applyFont="1" applyBorder="1" applyAlignment="1">
      <alignment horizontal="center" vertical="center" wrapText="1"/>
    </xf>
    <xf numFmtId="0" fontId="16" fillId="0" borderId="1" xfId="0" applyFont="1" applyBorder="1" applyAlignment="1">
      <alignment horizontal="center" vertical="center" wrapText="1"/>
    </xf>
    <xf numFmtId="0" fontId="2" fillId="14" borderId="1" xfId="0" applyFont="1" applyFill="1" applyBorder="1" applyAlignment="1">
      <alignment horizontal="center" vertical="center" wrapText="1"/>
    </xf>
    <xf numFmtId="0" fontId="2" fillId="8" borderId="17"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25" fillId="1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3" fillId="3" borderId="1" xfId="0" applyFont="1" applyFill="1" applyBorder="1" applyAlignment="1">
      <alignment horizontal="center" vertical="center" wrapText="1"/>
    </xf>
    <xf numFmtId="0" fontId="2" fillId="3" borderId="17" xfId="0" applyFont="1" applyFill="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6"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17"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22" xfId="0" applyFont="1" applyBorder="1" applyAlignment="1">
      <alignment horizontal="center" vertical="center" wrapText="1"/>
    </xf>
    <xf numFmtId="14" fontId="25"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0" fontId="16" fillId="0" borderId="1" xfId="0" applyFont="1" applyBorder="1" applyAlignment="1">
      <alignment horizontal="center" vertical="top" wrapText="1"/>
    </xf>
    <xf numFmtId="0" fontId="2" fillId="8" borderId="21" xfId="0" applyFont="1" applyFill="1" applyBorder="1" applyAlignment="1">
      <alignment horizontal="center" vertical="center" wrapText="1"/>
    </xf>
    <xf numFmtId="0" fontId="2" fillId="8" borderId="0" xfId="0" applyFont="1" applyFill="1" applyAlignment="1">
      <alignment horizontal="center" vertical="center" wrapText="1"/>
    </xf>
    <xf numFmtId="0" fontId="0" fillId="0" borderId="1" xfId="0" applyBorder="1" applyAlignment="1">
      <alignment horizontal="center" vertical="center" wrapText="1"/>
    </xf>
    <xf numFmtId="0" fontId="14" fillId="15" borderId="1" xfId="0" applyFont="1" applyFill="1" applyBorder="1" applyAlignment="1">
      <alignment horizontal="center" vertical="center" wrapText="1"/>
    </xf>
    <xf numFmtId="0" fontId="26" fillId="0" borderId="1" xfId="0" applyFont="1" applyBorder="1" applyAlignment="1">
      <alignment horizontal="center" vertical="center" wrapText="1"/>
    </xf>
    <xf numFmtId="14" fontId="2" fillId="0" borderId="13" xfId="0" applyNumberFormat="1" applyFont="1" applyBorder="1" applyAlignment="1">
      <alignment horizontal="center" vertical="center" wrapText="1"/>
    </xf>
    <xf numFmtId="0" fontId="0" fillId="0" borderId="1" xfId="0" applyBorder="1" applyAlignment="1">
      <alignment horizontal="center" vertical="top" wrapText="1"/>
    </xf>
    <xf numFmtId="0" fontId="27" fillId="8" borderId="1" xfId="0" applyFont="1" applyFill="1" applyBorder="1" applyAlignment="1">
      <alignment horizontal="center" vertical="center" wrapText="1"/>
    </xf>
    <xf numFmtId="0" fontId="0" fillId="9" borderId="1" xfId="0" applyFill="1" applyBorder="1" applyAlignment="1">
      <alignment horizontal="center" vertical="center" wrapText="1"/>
    </xf>
    <xf numFmtId="0" fontId="0" fillId="8" borderId="0" xfId="0" applyFill="1" applyAlignment="1">
      <alignment horizontal="center" vertical="center"/>
    </xf>
    <xf numFmtId="0" fontId="2" fillId="8" borderId="16" xfId="0" applyFont="1" applyFill="1" applyBorder="1" applyAlignment="1">
      <alignment horizontal="center" vertical="center" wrapText="1"/>
    </xf>
    <xf numFmtId="0" fontId="25" fillId="8" borderId="21" xfId="0" applyFont="1" applyFill="1" applyBorder="1" applyAlignment="1">
      <alignment horizontal="center" vertical="center" wrapText="1"/>
    </xf>
    <xf numFmtId="0" fontId="2" fillId="8" borderId="24" xfId="0" applyFont="1" applyFill="1" applyBorder="1" applyAlignment="1">
      <alignment horizontal="center" vertical="center" wrapText="1"/>
    </xf>
    <xf numFmtId="0" fontId="2" fillId="24" borderId="14" xfId="0" applyFont="1" applyFill="1" applyBorder="1" applyAlignment="1">
      <alignment horizontal="center" vertical="center" wrapText="1"/>
    </xf>
    <xf numFmtId="0" fontId="2" fillId="16" borderId="14" xfId="0" applyFont="1" applyFill="1" applyBorder="1" applyAlignment="1">
      <alignment horizontal="center" vertical="center" wrapText="1"/>
    </xf>
    <xf numFmtId="0" fontId="2" fillId="26" borderId="14" xfId="0" applyFont="1" applyFill="1" applyBorder="1" applyAlignment="1">
      <alignment horizontal="center" vertical="center" wrapText="1"/>
    </xf>
    <xf numFmtId="0" fontId="2" fillId="9" borderId="14" xfId="0" applyFont="1" applyFill="1" applyBorder="1" applyAlignment="1">
      <alignment horizontal="center" vertical="center" wrapText="1"/>
    </xf>
    <xf numFmtId="0" fontId="2" fillId="22" borderId="14" xfId="0" applyFont="1" applyFill="1" applyBorder="1" applyAlignment="1">
      <alignment horizontal="center" vertical="center" wrapText="1"/>
    </xf>
    <xf numFmtId="0" fontId="2" fillId="7" borderId="14" xfId="0" applyFont="1" applyFill="1" applyBorder="1" applyAlignment="1">
      <alignment horizontal="center" vertical="center" wrapText="1"/>
    </xf>
    <xf numFmtId="0" fontId="2" fillId="27" borderId="14"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0" borderId="15" xfId="0" applyFont="1" applyFill="1" applyBorder="1" applyAlignment="1">
      <alignment horizontal="center" vertical="center" wrapText="1"/>
    </xf>
    <xf numFmtId="0" fontId="2" fillId="9" borderId="1" xfId="0" applyFont="1" applyFill="1" applyBorder="1" applyAlignment="1">
      <alignment horizontal="center" vertical="center" wrapText="1"/>
    </xf>
    <xf numFmtId="14" fontId="0" fillId="9" borderId="1" xfId="0" applyNumberFormat="1" applyFill="1" applyBorder="1" applyAlignment="1">
      <alignment horizontal="center" vertical="center" wrapText="1"/>
    </xf>
    <xf numFmtId="0" fontId="2" fillId="28" borderId="14"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3" fillId="24" borderId="14"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13" fillId="24" borderId="14" xfId="0" applyFont="1" applyFill="1" applyBorder="1" applyAlignment="1">
      <alignment horizontal="center" vertical="center" wrapText="1"/>
    </xf>
    <xf numFmtId="0" fontId="2" fillId="29" borderId="14" xfId="0" applyFont="1" applyFill="1" applyBorder="1" applyAlignment="1">
      <alignment horizontal="center" vertical="center" wrapText="1"/>
    </xf>
    <xf numFmtId="0" fontId="2" fillId="17" borderId="14" xfId="0" applyFont="1" applyFill="1" applyBorder="1" applyAlignment="1">
      <alignment horizontal="center" vertical="center" wrapText="1"/>
    </xf>
    <xf numFmtId="0" fontId="2" fillId="30" borderId="14" xfId="0" applyFont="1" applyFill="1" applyBorder="1" applyAlignment="1">
      <alignment horizontal="center" vertical="center" wrapText="1"/>
    </xf>
    <xf numFmtId="0" fontId="3" fillId="24" borderId="17" xfId="0" applyFont="1" applyFill="1" applyBorder="1" applyAlignment="1">
      <alignment horizontal="center" vertical="center" wrapText="1"/>
    </xf>
    <xf numFmtId="0" fontId="0" fillId="0" borderId="0" xfId="0" applyAlignment="1">
      <alignment horizontal="center"/>
    </xf>
    <xf numFmtId="0" fontId="2" fillId="8" borderId="25" xfId="0" applyFont="1" applyFill="1" applyBorder="1" applyAlignment="1">
      <alignment horizontal="center" vertical="center" wrapText="1"/>
    </xf>
    <xf numFmtId="0" fontId="25" fillId="8" borderId="0" xfId="0" applyFont="1" applyFill="1" applyAlignment="1">
      <alignment horizontal="center" vertical="center" wrapText="1"/>
    </xf>
    <xf numFmtId="0" fontId="3" fillId="2" borderId="17" xfId="0" applyFont="1" applyFill="1" applyBorder="1" applyAlignment="1">
      <alignment horizontal="center" vertical="center" wrapText="1"/>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9" fontId="2" fillId="0" borderId="1" xfId="0" applyNumberFormat="1" applyFont="1" applyBorder="1" applyAlignment="1">
      <alignment horizontal="center" vertical="center" wrapText="1"/>
    </xf>
    <xf numFmtId="0" fontId="0" fillId="31" borderId="1" xfId="0" applyFill="1" applyBorder="1" applyAlignment="1">
      <alignment horizontal="center" vertical="center" wrapText="1"/>
    </xf>
    <xf numFmtId="0" fontId="0" fillId="32" borderId="1" xfId="0" applyFill="1" applyBorder="1" applyAlignment="1">
      <alignment horizontal="center" vertical="center" wrapText="1"/>
    </xf>
    <xf numFmtId="0" fontId="25" fillId="10" borderId="13" xfId="0" applyFont="1" applyFill="1" applyBorder="1" applyAlignment="1">
      <alignment horizontal="center" vertical="center" wrapText="1"/>
    </xf>
    <xf numFmtId="0" fontId="25" fillId="0" borderId="13" xfId="0" applyFont="1" applyBorder="1" applyAlignment="1">
      <alignment horizontal="center" vertical="center" wrapText="1"/>
    </xf>
    <xf numFmtId="14" fontId="25" fillId="0" borderId="13" xfId="0" applyNumberFormat="1" applyFont="1" applyBorder="1" applyAlignment="1">
      <alignment horizontal="center" vertical="center" wrapText="1"/>
    </xf>
    <xf numFmtId="0" fontId="25" fillId="0" borderId="17"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3" xfId="0" applyFont="1" applyBorder="1" applyAlignment="1">
      <alignment horizontal="center" vertical="center"/>
    </xf>
    <xf numFmtId="0" fontId="25" fillId="8" borderId="24" xfId="0" applyFont="1" applyFill="1" applyBorder="1" applyAlignment="1">
      <alignment horizontal="center" vertical="center" wrapText="1"/>
    </xf>
    <xf numFmtId="0" fontId="25" fillId="8" borderId="1" xfId="0" applyFont="1" applyFill="1" applyBorder="1" applyAlignment="1">
      <alignment horizontal="center" vertical="center" wrapText="1"/>
    </xf>
    <xf numFmtId="9" fontId="0" fillId="0" borderId="1" xfId="0" applyNumberFormat="1" applyBorder="1" applyAlignment="1">
      <alignment horizontal="center" vertical="center"/>
    </xf>
    <xf numFmtId="0" fontId="23" fillId="3" borderId="1" xfId="0" applyFont="1" applyFill="1" applyBorder="1" applyAlignment="1">
      <alignment horizontal="center" vertical="top" wrapText="1"/>
    </xf>
    <xf numFmtId="0" fontId="0" fillId="0" borderId="1" xfId="1" applyNumberFormat="1" applyFont="1" applyFill="1" applyBorder="1" applyAlignment="1">
      <alignment horizontal="center" vertical="center"/>
    </xf>
    <xf numFmtId="0" fontId="2" fillId="14" borderId="13"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6" fillId="17" borderId="24" xfId="0" applyFont="1" applyFill="1" applyBorder="1" applyAlignment="1">
      <alignment horizontal="center" vertical="center" wrapText="1"/>
    </xf>
    <xf numFmtId="0" fontId="3" fillId="16" borderId="21" xfId="0" applyFont="1" applyFill="1" applyBorder="1" applyAlignment="1">
      <alignment horizontal="center" vertical="center" wrapText="1"/>
    </xf>
    <xf numFmtId="0" fontId="25" fillId="0" borderId="3" xfId="0" applyFont="1" applyBorder="1" applyAlignment="1">
      <alignment horizontal="center" vertical="center" wrapText="1"/>
    </xf>
    <xf numFmtId="0" fontId="25" fillId="0" borderId="5" xfId="0" applyFont="1" applyBorder="1" applyAlignment="1">
      <alignment horizontal="center" vertical="center" wrapText="1"/>
    </xf>
    <xf numFmtId="0" fontId="0" fillId="0" borderId="3" xfId="0" applyBorder="1" applyAlignment="1">
      <alignment horizontal="center" vertical="center"/>
    </xf>
    <xf numFmtId="0" fontId="0" fillId="3" borderId="3" xfId="0" applyFill="1" applyBorder="1" applyAlignment="1">
      <alignment horizontal="center" vertical="center"/>
    </xf>
    <xf numFmtId="0" fontId="0" fillId="3" borderId="3" xfId="0" applyFill="1" applyBorder="1" applyAlignment="1">
      <alignment horizontal="center" vertical="center" wrapText="1"/>
    </xf>
    <xf numFmtId="0" fontId="2" fillId="3" borderId="0" xfId="0" applyFont="1" applyFill="1" applyAlignment="1">
      <alignment horizontal="center" vertical="center" wrapText="1"/>
    </xf>
    <xf numFmtId="0" fontId="3" fillId="3" borderId="0" xfId="0" applyFont="1" applyFill="1" applyAlignment="1">
      <alignment horizontal="center" vertical="center" wrapText="1"/>
    </xf>
    <xf numFmtId="0" fontId="16" fillId="0" borderId="0" xfId="0" applyFont="1" applyAlignment="1">
      <alignment horizontal="center" vertical="center"/>
    </xf>
    <xf numFmtId="0" fontId="12" fillId="0" borderId="0" xfId="0" applyFont="1"/>
    <xf numFmtId="14" fontId="0" fillId="0" borderId="1" xfId="0" applyNumberFormat="1" applyBorder="1" applyAlignment="1">
      <alignment vertical="center" wrapText="1"/>
    </xf>
    <xf numFmtId="0" fontId="0" fillId="25" borderId="1" xfId="0" applyFill="1" applyBorder="1" applyAlignment="1">
      <alignment vertical="center" wrapText="1"/>
    </xf>
    <xf numFmtId="14" fontId="0" fillId="0" borderId="1" xfId="0" applyNumberFormat="1" applyBorder="1" applyAlignment="1">
      <alignment horizontal="center" vertical="center" wrapText="1"/>
    </xf>
    <xf numFmtId="0" fontId="2" fillId="25" borderId="1" xfId="0" applyFont="1" applyFill="1" applyBorder="1" applyAlignment="1">
      <alignment horizontal="center" vertical="top" wrapText="1"/>
    </xf>
    <xf numFmtId="0" fontId="0" fillId="0" borderId="13" xfId="0" applyBorder="1" applyAlignment="1">
      <alignment horizontal="center" vertical="center" wrapText="1"/>
    </xf>
    <xf numFmtId="0" fontId="0" fillId="0" borderId="13" xfId="0" applyBorder="1" applyAlignment="1">
      <alignment vertical="center" wrapText="1"/>
    </xf>
    <xf numFmtId="14" fontId="0" fillId="0" borderId="13" xfId="0" applyNumberFormat="1" applyBorder="1" applyAlignment="1">
      <alignment vertical="center" wrapText="1"/>
    </xf>
    <xf numFmtId="0" fontId="23" fillId="0" borderId="1" xfId="0" applyFont="1" applyBorder="1" applyAlignment="1">
      <alignment horizontal="center" vertical="center" wrapText="1"/>
    </xf>
    <xf numFmtId="0" fontId="0" fillId="10" borderId="1" xfId="0" applyFill="1" applyBorder="1" applyAlignment="1">
      <alignment vertical="center" wrapText="1"/>
    </xf>
    <xf numFmtId="2" fontId="30" fillId="10" borderId="1" xfId="0" applyNumberFormat="1" applyFont="1" applyFill="1" applyBorder="1" applyAlignment="1">
      <alignment horizontal="justify" vertical="center" wrapText="1"/>
    </xf>
    <xf numFmtId="0" fontId="16" fillId="10" borderId="1" xfId="0" applyFont="1" applyFill="1" applyBorder="1" applyAlignment="1">
      <alignment vertical="center" wrapText="1"/>
    </xf>
    <xf numFmtId="0" fontId="0" fillId="11" borderId="1" xfId="0" applyFill="1" applyBorder="1" applyAlignment="1">
      <alignment vertical="center" wrapText="1"/>
    </xf>
    <xf numFmtId="0" fontId="2" fillId="25" borderId="1" xfId="0" applyFont="1" applyFill="1" applyBorder="1" applyAlignment="1">
      <alignment vertical="top" wrapText="1"/>
    </xf>
    <xf numFmtId="0" fontId="2" fillId="11" borderId="1" xfId="0" applyFont="1" applyFill="1" applyBorder="1" applyAlignment="1">
      <alignment vertical="top" wrapText="1"/>
    </xf>
    <xf numFmtId="0" fontId="2" fillId="31" borderId="1" xfId="0" applyFont="1" applyFill="1" applyBorder="1" applyAlignment="1">
      <alignment vertical="top" wrapText="1"/>
    </xf>
    <xf numFmtId="2" fontId="31" fillId="10" borderId="1" xfId="0" applyNumberFormat="1" applyFont="1" applyFill="1" applyBorder="1" applyAlignment="1">
      <alignment horizontal="left" vertical="center" wrapText="1"/>
    </xf>
    <xf numFmtId="2" fontId="32" fillId="10" borderId="1" xfId="0" applyNumberFormat="1" applyFont="1" applyFill="1" applyBorder="1" applyAlignment="1">
      <alignment horizontal="left" vertical="center" wrapText="1"/>
    </xf>
    <xf numFmtId="0" fontId="16" fillId="0" borderId="1" xfId="0" applyFont="1" applyBorder="1" applyAlignment="1">
      <alignment vertical="center" wrapText="1"/>
    </xf>
    <xf numFmtId="0" fontId="23" fillId="3" borderId="1" xfId="0" applyFont="1" applyFill="1" applyBorder="1" applyAlignment="1">
      <alignment vertical="center" wrapText="1"/>
    </xf>
    <xf numFmtId="0" fontId="16" fillId="25" borderId="1" xfId="0" applyFont="1" applyFill="1" applyBorder="1" applyAlignment="1">
      <alignment horizontal="center" vertical="center" wrapText="1"/>
    </xf>
    <xf numFmtId="0" fontId="12" fillId="0" borderId="1" xfId="0" applyFont="1" applyBorder="1" applyAlignment="1">
      <alignment vertical="center" wrapText="1"/>
    </xf>
    <xf numFmtId="0" fontId="12" fillId="0" borderId="13" xfId="0" applyFont="1" applyBorder="1" applyAlignment="1">
      <alignment vertical="center" wrapText="1"/>
    </xf>
    <xf numFmtId="0" fontId="3" fillId="10" borderId="17" xfId="0" applyFont="1" applyFill="1" applyBorder="1" applyAlignment="1">
      <alignment horizontal="center" vertical="center" wrapText="1"/>
    </xf>
    <xf numFmtId="0" fontId="2" fillId="10" borderId="19" xfId="0" applyFont="1" applyFill="1" applyBorder="1" applyAlignment="1">
      <alignment horizontal="center" vertical="center" wrapText="1"/>
    </xf>
    <xf numFmtId="0" fontId="26" fillId="0" borderId="3" xfId="0" applyFont="1" applyBorder="1" applyAlignment="1">
      <alignment horizontal="center" vertical="center" wrapText="1"/>
    </xf>
    <xf numFmtId="0" fontId="0" fillId="10" borderId="3" xfId="0" applyFill="1" applyBorder="1" applyAlignment="1">
      <alignment horizontal="center" vertical="center"/>
    </xf>
    <xf numFmtId="0" fontId="0" fillId="8" borderId="3" xfId="0" applyFill="1" applyBorder="1" applyAlignment="1">
      <alignment horizontal="center" vertical="center"/>
    </xf>
    <xf numFmtId="0" fontId="0" fillId="9" borderId="3" xfId="0" applyFill="1" applyBorder="1" applyAlignment="1">
      <alignment horizontal="center" vertical="center"/>
    </xf>
    <xf numFmtId="0" fontId="0" fillId="8" borderId="1" xfId="0" applyFill="1" applyBorder="1" applyAlignment="1">
      <alignment horizontal="center"/>
    </xf>
    <xf numFmtId="0" fontId="0" fillId="10" borderId="26" xfId="0" applyFill="1" applyBorder="1" applyAlignment="1">
      <alignment vertical="center" wrapText="1"/>
    </xf>
    <xf numFmtId="0" fontId="0" fillId="11" borderId="13" xfId="0" applyFill="1" applyBorder="1" applyAlignment="1">
      <alignment wrapText="1"/>
    </xf>
    <xf numFmtId="0" fontId="0" fillId="25" borderId="13" xfId="0" applyFill="1" applyBorder="1" applyAlignment="1">
      <alignment vertical="center" wrapText="1"/>
    </xf>
    <xf numFmtId="0" fontId="0" fillId="0" borderId="13" xfId="0" applyBorder="1"/>
    <xf numFmtId="0" fontId="23" fillId="3" borderId="13" xfId="0" applyFont="1" applyFill="1" applyBorder="1" applyAlignment="1">
      <alignment horizontal="center" vertical="center" wrapText="1"/>
    </xf>
    <xf numFmtId="0" fontId="0" fillId="0" borderId="13" xfId="0" applyBorder="1" applyAlignment="1">
      <alignment wrapText="1"/>
    </xf>
    <xf numFmtId="0" fontId="23" fillId="8" borderId="1" xfId="0" applyFont="1" applyFill="1" applyBorder="1" applyAlignment="1">
      <alignment horizontal="center" vertical="top" wrapText="1"/>
    </xf>
    <xf numFmtId="0" fontId="23" fillId="10" borderId="1" xfId="0" applyFont="1" applyFill="1" applyBorder="1" applyAlignment="1">
      <alignment horizontal="center" vertical="top" wrapText="1"/>
    </xf>
    <xf numFmtId="0" fontId="2" fillId="10" borderId="13" xfId="0" applyFont="1" applyFill="1" applyBorder="1" applyAlignment="1">
      <alignment horizontal="center" vertical="center" wrapText="1"/>
    </xf>
    <xf numFmtId="0" fontId="0" fillId="3" borderId="13" xfId="0" applyFill="1" applyBorder="1" applyAlignment="1">
      <alignment horizontal="center" vertical="center" wrapText="1"/>
    </xf>
    <xf numFmtId="0" fontId="23" fillId="3" borderId="1" xfId="0" applyFont="1" applyFill="1" applyBorder="1" applyAlignment="1">
      <alignment vertical="top" wrapText="1"/>
    </xf>
    <xf numFmtId="0" fontId="23" fillId="8" borderId="1" xfId="0" applyFont="1" applyFill="1" applyBorder="1" applyAlignment="1">
      <alignment horizontal="center" vertical="center" wrapText="1"/>
    </xf>
    <xf numFmtId="0" fontId="23" fillId="0" borderId="1" xfId="0" applyFont="1" applyBorder="1" applyAlignment="1">
      <alignment horizontal="center" vertical="top" wrapText="1"/>
    </xf>
    <xf numFmtId="0" fontId="23" fillId="0" borderId="1" xfId="0" applyFont="1" applyBorder="1" applyAlignment="1">
      <alignment vertical="top" wrapText="1"/>
    </xf>
    <xf numFmtId="0" fontId="12" fillId="0" borderId="1" xfId="0" applyFont="1" applyBorder="1" applyAlignment="1">
      <alignment horizontal="center" vertical="center" wrapText="1"/>
    </xf>
    <xf numFmtId="0" fontId="33" fillId="10" borderId="1" xfId="0" applyFont="1" applyFill="1" applyBorder="1" applyAlignment="1">
      <alignment horizontal="center" vertical="top" wrapText="1"/>
    </xf>
    <xf numFmtId="0" fontId="33" fillId="8" borderId="1" xfId="0" applyFont="1" applyFill="1" applyBorder="1" applyAlignment="1">
      <alignment horizontal="center" vertical="top" wrapText="1"/>
    </xf>
    <xf numFmtId="9" fontId="0" fillId="0" borderId="1" xfId="0" applyNumberFormat="1" applyBorder="1" applyAlignment="1">
      <alignment horizontal="center" vertical="center" wrapText="1"/>
    </xf>
    <xf numFmtId="0" fontId="0" fillId="8" borderId="1" xfId="0" applyFill="1" applyBorder="1" applyAlignment="1">
      <alignment vertical="center" wrapText="1"/>
    </xf>
    <xf numFmtId="0" fontId="34" fillId="0" borderId="1" xfId="0" applyFont="1" applyBorder="1" applyAlignment="1">
      <alignment vertical="center" wrapText="1" readingOrder="1"/>
    </xf>
    <xf numFmtId="0" fontId="13" fillId="0" borderId="1" xfId="0" applyFont="1" applyBorder="1" applyAlignment="1">
      <alignment horizontal="left" vertical="top" wrapText="1"/>
    </xf>
    <xf numFmtId="0" fontId="35" fillId="0" borderId="1" xfId="0" applyFont="1" applyBorder="1" applyAlignment="1">
      <alignment vertical="center" wrapText="1" readingOrder="1"/>
    </xf>
    <xf numFmtId="0" fontId="36" fillId="0" borderId="1" xfId="0" applyFont="1" applyBorder="1" applyAlignment="1">
      <alignment vertical="center" wrapText="1"/>
    </xf>
    <xf numFmtId="0" fontId="36" fillId="8" borderId="1" xfId="0" applyFont="1" applyFill="1" applyBorder="1" applyAlignment="1">
      <alignment vertical="center" wrapText="1"/>
    </xf>
    <xf numFmtId="14" fontId="23" fillId="3" borderId="1" xfId="0" applyNumberFormat="1" applyFont="1" applyFill="1" applyBorder="1" applyAlignment="1">
      <alignment horizontal="center" vertical="center" wrapText="1"/>
    </xf>
    <xf numFmtId="0" fontId="23" fillId="10" borderId="1" xfId="0" applyFont="1" applyFill="1" applyBorder="1" applyAlignment="1">
      <alignment horizontal="center" vertical="center" wrapText="1"/>
    </xf>
    <xf numFmtId="0" fontId="23" fillId="14" borderId="1" xfId="0" applyFont="1" applyFill="1" applyBorder="1" applyAlignment="1">
      <alignment horizontal="center" vertical="center" wrapText="1"/>
    </xf>
    <xf numFmtId="9" fontId="23" fillId="3" borderId="1" xfId="0" applyNumberFormat="1" applyFont="1" applyFill="1" applyBorder="1" applyAlignment="1">
      <alignment horizontal="center" vertical="center" wrapText="1"/>
    </xf>
    <xf numFmtId="0" fontId="23" fillId="3" borderId="2" xfId="0" applyFont="1" applyFill="1" applyBorder="1" applyAlignment="1">
      <alignment horizontal="center" vertical="center" wrapText="1"/>
    </xf>
    <xf numFmtId="0" fontId="0" fillId="14" borderId="13" xfId="0" applyFill="1" applyBorder="1" applyAlignment="1">
      <alignment horizontal="center" vertical="center" wrapText="1"/>
    </xf>
    <xf numFmtId="0" fontId="0" fillId="22" borderId="1" xfId="0" applyFill="1" applyBorder="1" applyAlignment="1">
      <alignment horizontal="center" vertical="center"/>
    </xf>
    <xf numFmtId="0" fontId="2" fillId="27" borderId="1" xfId="0" applyFont="1" applyFill="1" applyBorder="1" applyAlignment="1">
      <alignment horizontal="center" vertical="center" wrapText="1"/>
    </xf>
    <xf numFmtId="0" fontId="23" fillId="4" borderId="1" xfId="0" applyFont="1" applyFill="1" applyBorder="1" applyAlignment="1">
      <alignment horizontal="center" vertical="center" wrapText="1"/>
    </xf>
    <xf numFmtId="14" fontId="23" fillId="0" borderId="13" xfId="0" applyNumberFormat="1" applyFont="1" applyBorder="1" applyAlignment="1">
      <alignment horizontal="center" vertical="center" wrapText="1"/>
    </xf>
    <xf numFmtId="0" fontId="23" fillId="0" borderId="13" xfId="0" applyFont="1" applyBorder="1" applyAlignment="1">
      <alignment horizontal="center" vertical="center" wrapText="1"/>
    </xf>
    <xf numFmtId="167" fontId="0" fillId="0" borderId="1" xfId="1" applyNumberFormat="1" applyFont="1" applyBorder="1" applyAlignment="1">
      <alignment horizontal="center" vertical="center"/>
    </xf>
    <xf numFmtId="14" fontId="23" fillId="0" borderId="1" xfId="0" applyNumberFormat="1" applyFont="1" applyBorder="1" applyAlignment="1">
      <alignment horizontal="center" vertical="center" wrapText="1"/>
    </xf>
    <xf numFmtId="0" fontId="0" fillId="0" borderId="22" xfId="0" applyBorder="1" applyAlignment="1">
      <alignment horizontal="center" vertical="center"/>
    </xf>
    <xf numFmtId="0" fontId="16" fillId="10"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wrapText="1"/>
    </xf>
    <xf numFmtId="0" fontId="0" fillId="33" borderId="1" xfId="0" applyFill="1" applyBorder="1" applyAlignment="1">
      <alignment horizontal="center" vertical="center" wrapText="1"/>
    </xf>
    <xf numFmtId="0" fontId="37" fillId="10" borderId="1" xfId="0" applyFont="1" applyFill="1" applyBorder="1" applyAlignment="1">
      <alignment horizontal="center" vertical="center" wrapText="1"/>
    </xf>
    <xf numFmtId="0" fontId="0" fillId="10" borderId="0" xfId="0" applyFill="1" applyAlignment="1">
      <alignment horizontal="center" vertical="center"/>
    </xf>
    <xf numFmtId="0" fontId="0" fillId="14" borderId="1" xfId="0" applyFill="1" applyBorder="1" applyAlignment="1">
      <alignment horizontal="center" vertical="center" wrapText="1"/>
    </xf>
    <xf numFmtId="0" fontId="37" fillId="14" borderId="1" xfId="0" applyFont="1" applyFill="1" applyBorder="1" applyAlignment="1">
      <alignment horizontal="center" vertical="center" wrapText="1"/>
    </xf>
    <xf numFmtId="0" fontId="0" fillId="14" borderId="0" xfId="0" applyFill="1" applyAlignment="1">
      <alignment horizontal="center" vertical="center" wrapText="1"/>
    </xf>
    <xf numFmtId="0" fontId="0" fillId="14" borderId="0" xfId="0" applyFill="1" applyAlignment="1">
      <alignment horizontal="center" vertical="center"/>
    </xf>
    <xf numFmtId="0" fontId="0" fillId="14" borderId="13" xfId="0" applyFill="1" applyBorder="1" applyAlignment="1">
      <alignment horizontal="center" vertical="center"/>
    </xf>
    <xf numFmtId="0" fontId="0" fillId="14" borderId="1" xfId="0" applyFill="1" applyBorder="1" applyAlignment="1">
      <alignment horizontal="center" vertical="center"/>
    </xf>
    <xf numFmtId="0" fontId="38" fillId="14" borderId="1" xfId="0" applyFont="1" applyFill="1" applyBorder="1" applyAlignment="1">
      <alignment horizontal="center" vertical="center"/>
    </xf>
    <xf numFmtId="9" fontId="0" fillId="14" borderId="1" xfId="0" applyNumberFormat="1" applyFill="1" applyBorder="1" applyAlignment="1">
      <alignment horizontal="center" vertical="center" wrapText="1"/>
    </xf>
    <xf numFmtId="46" fontId="0" fillId="14" borderId="1" xfId="0" applyNumberFormat="1" applyFill="1" applyBorder="1" applyAlignment="1">
      <alignment horizontal="center" vertical="center" wrapText="1"/>
    </xf>
    <xf numFmtId="0" fontId="37" fillId="8" borderId="1" xfId="0" applyFont="1" applyFill="1" applyBorder="1" applyAlignment="1">
      <alignment horizontal="center" vertical="center" wrapText="1"/>
    </xf>
    <xf numFmtId="0" fontId="0" fillId="8" borderId="0" xfId="0" applyFill="1" applyAlignment="1">
      <alignment horizontal="center" vertical="center" wrapText="1"/>
    </xf>
    <xf numFmtId="0" fontId="0" fillId="8" borderId="22" xfId="0" applyFill="1" applyBorder="1" applyAlignment="1">
      <alignment horizontal="center" vertical="center"/>
    </xf>
    <xf numFmtId="9" fontId="0" fillId="8" borderId="1" xfId="0" applyNumberFormat="1" applyFill="1" applyBorder="1" applyAlignment="1">
      <alignment horizontal="center" vertical="center" wrapText="1"/>
    </xf>
    <xf numFmtId="46" fontId="0" fillId="8" borderId="1" xfId="0" applyNumberFormat="1" applyFill="1" applyBorder="1" applyAlignment="1">
      <alignment horizontal="center" vertical="center" wrapText="1"/>
    </xf>
    <xf numFmtId="0" fontId="0" fillId="0" borderId="2" xfId="0" applyBorder="1" applyAlignment="1">
      <alignment horizontal="center" vertical="center"/>
    </xf>
    <xf numFmtId="9" fontId="0" fillId="10" borderId="1" xfId="0" applyNumberFormat="1" applyFill="1" applyBorder="1" applyAlignment="1">
      <alignment horizontal="center" vertical="center"/>
    </xf>
    <xf numFmtId="0" fontId="40" fillId="10" borderId="1" xfId="0" applyFont="1" applyFill="1" applyBorder="1" applyAlignment="1">
      <alignment vertical="center" wrapText="1"/>
    </xf>
    <xf numFmtId="0" fontId="41" fillId="10" borderId="1" xfId="0" applyFont="1" applyFill="1" applyBorder="1" applyAlignment="1">
      <alignment vertical="center" wrapText="1"/>
    </xf>
    <xf numFmtId="0" fontId="0" fillId="10" borderId="22" xfId="0" applyFill="1" applyBorder="1" applyAlignment="1">
      <alignment horizontal="center" vertical="center" wrapText="1"/>
    </xf>
    <xf numFmtId="0" fontId="0" fillId="17" borderId="1" xfId="0" applyFill="1" applyBorder="1" applyAlignment="1">
      <alignment horizontal="center" vertical="center"/>
    </xf>
    <xf numFmtId="0" fontId="12" fillId="11" borderId="1" xfId="0" applyFont="1" applyFill="1" applyBorder="1" applyAlignment="1">
      <alignment horizontal="center" vertical="center"/>
    </xf>
    <xf numFmtId="0" fontId="42" fillId="11" borderId="1" xfId="0" applyFont="1" applyFill="1" applyBorder="1" applyAlignment="1">
      <alignment horizontal="center" vertical="center"/>
    </xf>
    <xf numFmtId="0" fontId="28" fillId="14" borderId="1" xfId="0" applyFont="1" applyFill="1" applyBorder="1" applyAlignment="1">
      <alignment horizontal="center" vertical="center"/>
    </xf>
    <xf numFmtId="0" fontId="43" fillId="0" borderId="1" xfId="0" applyFont="1" applyBorder="1" applyAlignment="1">
      <alignment horizontal="center" vertical="center" wrapText="1"/>
    </xf>
    <xf numFmtId="14" fontId="0" fillId="0" borderId="1" xfId="0" applyNumberFormat="1" applyBorder="1" applyAlignment="1">
      <alignment horizontal="center" vertical="center"/>
    </xf>
    <xf numFmtId="0" fontId="44" fillId="34" borderId="1" xfId="0" applyFont="1" applyFill="1" applyBorder="1" applyAlignment="1">
      <alignment horizontal="center" vertical="center" wrapText="1"/>
    </xf>
    <xf numFmtId="0" fontId="44" fillId="0" borderId="1" xfId="0" applyFont="1" applyBorder="1" applyAlignment="1">
      <alignment horizontal="center" vertical="center" wrapText="1"/>
    </xf>
    <xf numFmtId="0" fontId="0" fillId="0" borderId="1" xfId="0" applyBorder="1" applyAlignment="1">
      <alignment horizontal="left" vertical="top" wrapText="1"/>
    </xf>
    <xf numFmtId="0" fontId="46" fillId="35" borderId="1" xfId="0" applyFont="1" applyFill="1" applyBorder="1" applyAlignment="1">
      <alignment horizontal="center" vertical="center" wrapText="1" readingOrder="1"/>
    </xf>
    <xf numFmtId="0" fontId="47" fillId="10" borderId="1" xfId="0" applyFont="1" applyFill="1" applyBorder="1" applyAlignment="1">
      <alignment horizontal="center" vertical="center" wrapText="1" readingOrder="1"/>
    </xf>
    <xf numFmtId="0" fontId="48" fillId="10" borderId="1" xfId="0" applyFont="1" applyFill="1" applyBorder="1" applyAlignment="1">
      <alignment horizontal="center" vertical="center" wrapText="1" readingOrder="1"/>
    </xf>
    <xf numFmtId="0" fontId="49" fillId="10" borderId="1" xfId="0" applyFont="1" applyFill="1" applyBorder="1" applyAlignment="1">
      <alignment horizontal="center" vertical="center" wrapText="1" readingOrder="1"/>
    </xf>
    <xf numFmtId="0" fontId="47" fillId="17" borderId="1" xfId="0" applyFont="1" applyFill="1" applyBorder="1" applyAlignment="1">
      <alignment horizontal="center" vertical="center" wrapText="1" readingOrder="1"/>
    </xf>
    <xf numFmtId="0" fontId="48" fillId="17" borderId="1" xfId="0" applyFont="1" applyFill="1" applyBorder="1" applyAlignment="1">
      <alignment horizontal="center" vertical="center" wrapText="1" readingOrder="1"/>
    </xf>
    <xf numFmtId="0" fontId="49" fillId="17" borderId="1" xfId="0" applyFont="1" applyFill="1" applyBorder="1" applyAlignment="1">
      <alignment horizontal="center" vertical="center" wrapText="1" readingOrder="1"/>
    </xf>
    <xf numFmtId="0" fontId="47" fillId="36" borderId="1" xfId="0" applyFont="1" applyFill="1" applyBorder="1" applyAlignment="1">
      <alignment horizontal="center" vertical="center" wrapText="1" readingOrder="1"/>
    </xf>
    <xf numFmtId="0" fontId="48" fillId="36" borderId="1" xfId="0" applyFont="1" applyFill="1" applyBorder="1" applyAlignment="1">
      <alignment horizontal="center" vertical="center" wrapText="1" readingOrder="1"/>
    </xf>
    <xf numFmtId="0" fontId="49" fillId="36" borderId="1" xfId="0" applyFont="1" applyFill="1" applyBorder="1" applyAlignment="1">
      <alignment horizontal="center" vertical="center" wrapText="1" readingOrder="1"/>
    </xf>
    <xf numFmtId="0" fontId="47" fillId="37" borderId="1" xfId="0" applyFont="1" applyFill="1" applyBorder="1" applyAlignment="1">
      <alignment horizontal="center" vertical="center" wrapText="1" readingOrder="1"/>
    </xf>
    <xf numFmtId="0" fontId="48" fillId="37" borderId="1" xfId="0" applyFont="1" applyFill="1" applyBorder="1" applyAlignment="1">
      <alignment horizontal="center" vertical="center" wrapText="1" readingOrder="1"/>
    </xf>
    <xf numFmtId="0" fontId="49" fillId="37" borderId="1" xfId="0" applyFont="1" applyFill="1" applyBorder="1" applyAlignment="1">
      <alignment horizontal="center" vertical="center" wrapText="1" readingOrder="1"/>
    </xf>
    <xf numFmtId="0" fontId="47" fillId="14" borderId="1" xfId="0" applyFont="1" applyFill="1" applyBorder="1" applyAlignment="1">
      <alignment horizontal="center" vertical="center" wrapText="1" readingOrder="1"/>
    </xf>
    <xf numFmtId="0" fontId="62" fillId="14" borderId="1" xfId="0" applyFont="1" applyFill="1" applyBorder="1" applyAlignment="1">
      <alignment horizontal="center" vertical="center" wrapText="1" readingOrder="1"/>
    </xf>
    <xf numFmtId="0" fontId="63" fillId="14" borderId="1" xfId="0" applyFont="1" applyFill="1" applyBorder="1" applyAlignment="1">
      <alignment horizontal="center" vertical="center" wrapText="1" readingOrder="1"/>
    </xf>
    <xf numFmtId="0" fontId="48" fillId="39" borderId="1" xfId="0" applyFont="1" applyFill="1" applyBorder="1" applyAlignment="1">
      <alignment horizontal="center" vertical="center" wrapText="1" readingOrder="1"/>
    </xf>
    <xf numFmtId="0" fontId="51" fillId="14" borderId="1" xfId="0" applyFont="1" applyFill="1" applyBorder="1" applyAlignment="1">
      <alignment horizontal="center" vertical="center" wrapText="1" readingOrder="1"/>
    </xf>
    <xf numFmtId="0" fontId="64" fillId="14" borderId="1" xfId="0" applyFont="1" applyFill="1" applyBorder="1" applyAlignment="1">
      <alignment horizontal="center" vertical="center" wrapText="1" readingOrder="1"/>
    </xf>
    <xf numFmtId="0" fontId="51" fillId="10" borderId="1" xfId="0" applyFont="1" applyFill="1" applyBorder="1" applyAlignment="1">
      <alignment horizontal="center" vertical="center" wrapText="1" readingOrder="1"/>
    </xf>
    <xf numFmtId="0" fontId="53" fillId="10" borderId="1" xfId="0" applyFont="1" applyFill="1" applyBorder="1" applyAlignment="1">
      <alignment horizontal="center" vertical="center" wrapText="1" readingOrder="1"/>
    </xf>
    <xf numFmtId="0" fontId="56" fillId="36" borderId="1" xfId="0" applyFont="1" applyFill="1" applyBorder="1" applyAlignment="1">
      <alignment horizontal="center" vertical="center" wrapText="1" readingOrder="1"/>
    </xf>
    <xf numFmtId="0" fontId="56" fillId="37" borderId="1" xfId="0" applyFont="1" applyFill="1" applyBorder="1" applyAlignment="1">
      <alignment horizontal="center" vertical="center" wrapText="1" readingOrder="1"/>
    </xf>
    <xf numFmtId="0" fontId="61" fillId="14" borderId="1" xfId="0" applyFont="1" applyFill="1" applyBorder="1" applyAlignment="1">
      <alignment horizontal="center" vertical="center" wrapText="1" readingOrder="1"/>
    </xf>
    <xf numFmtId="0" fontId="65" fillId="14" borderId="1" xfId="0" applyFont="1" applyFill="1" applyBorder="1" applyAlignment="1">
      <alignment horizontal="center" vertical="center" wrapText="1" readingOrder="1"/>
    </xf>
    <xf numFmtId="0" fontId="56" fillId="14" borderId="1" xfId="0" applyFont="1" applyFill="1" applyBorder="1" applyAlignment="1">
      <alignment horizontal="center" vertical="center" wrapText="1" readingOrder="1"/>
    </xf>
    <xf numFmtId="0" fontId="55" fillId="38" borderId="1" xfId="0" applyFont="1" applyFill="1" applyBorder="1" applyAlignment="1">
      <alignment vertical="center" wrapText="1" readingOrder="1"/>
    </xf>
    <xf numFmtId="0" fontId="55" fillId="38" borderId="1" xfId="0" applyFont="1" applyFill="1" applyBorder="1" applyAlignment="1">
      <alignment horizontal="center" vertical="center" wrapText="1" readingOrder="1"/>
    </xf>
    <xf numFmtId="0" fontId="59" fillId="39" borderId="1" xfId="0" applyFont="1" applyFill="1" applyBorder="1" applyAlignment="1">
      <alignment horizontal="center" vertical="center" wrapText="1" readingOrder="1"/>
    </xf>
    <xf numFmtId="0" fontId="59" fillId="40" borderId="1" xfId="0" applyFont="1" applyFill="1" applyBorder="1" applyAlignment="1">
      <alignment horizontal="center" vertical="center" wrapText="1" readingOrder="1"/>
    </xf>
    <xf numFmtId="0" fontId="48" fillId="40" borderId="1" xfId="0" applyFont="1" applyFill="1" applyBorder="1" applyAlignment="1">
      <alignment horizontal="center" vertical="center" wrapText="1" readingOrder="1"/>
    </xf>
    <xf numFmtId="0" fontId="56" fillId="40" borderId="1" xfId="0" applyFont="1" applyFill="1" applyBorder="1" applyAlignment="1">
      <alignment horizontal="center" vertical="center" wrapText="1" readingOrder="1"/>
    </xf>
    <xf numFmtId="0" fontId="58" fillId="39" borderId="1" xfId="0" applyFont="1" applyFill="1" applyBorder="1" applyAlignment="1">
      <alignment horizontal="center" vertical="center" wrapText="1" readingOrder="1"/>
    </xf>
    <xf numFmtId="0" fontId="60" fillId="39" borderId="1" xfId="0" applyFont="1" applyFill="1" applyBorder="1" applyAlignment="1">
      <alignment horizontal="center" vertical="center" wrapText="1" readingOrder="1"/>
    </xf>
    <xf numFmtId="0" fontId="59" fillId="10" borderId="1" xfId="0" applyFont="1" applyFill="1" applyBorder="1" applyAlignment="1">
      <alignment horizontal="center" vertical="center" wrapText="1" readingOrder="1"/>
    </xf>
    <xf numFmtId="0" fontId="56" fillId="10" borderId="1" xfId="0" applyFont="1" applyFill="1" applyBorder="1" applyAlignment="1">
      <alignment horizontal="center" vertical="center" wrapText="1" readingOrder="1"/>
    </xf>
    <xf numFmtId="0" fontId="56" fillId="41" borderId="1" xfId="0" applyFont="1" applyFill="1" applyBorder="1" applyAlignment="1">
      <alignment horizontal="center" vertical="center" wrapText="1" readingOrder="1"/>
    </xf>
    <xf numFmtId="0" fontId="48" fillId="41" borderId="1" xfId="0" applyFont="1" applyFill="1" applyBorder="1" applyAlignment="1">
      <alignment horizontal="center" vertical="center" wrapText="1" readingOrder="1"/>
    </xf>
    <xf numFmtId="0" fontId="0" fillId="41" borderId="1" xfId="0" applyFill="1" applyBorder="1"/>
    <xf numFmtId="0" fontId="2" fillId="42" borderId="14" xfId="0" applyFont="1" applyFill="1" applyBorder="1" applyAlignment="1">
      <alignment horizontal="center" vertical="center" wrapText="1"/>
    </xf>
    <xf numFmtId="0" fontId="0" fillId="10" borderId="0" xfId="0" applyFill="1" applyAlignment="1">
      <alignment horizontal="center"/>
    </xf>
    <xf numFmtId="0" fontId="20" fillId="0" borderId="1" xfId="0" applyFont="1" applyBorder="1" applyAlignment="1">
      <alignment horizontal="center" vertical="center" wrapText="1"/>
    </xf>
    <xf numFmtId="0" fontId="3" fillId="0" borderId="14" xfId="0" applyFont="1" applyBorder="1" applyAlignment="1">
      <alignment horizontal="center" vertical="center" wrapText="1"/>
    </xf>
    <xf numFmtId="9" fontId="2" fillId="0" borderId="14" xfId="0" applyNumberFormat="1" applyFont="1" applyBorder="1" applyAlignment="1">
      <alignment horizontal="center" vertical="center" wrapText="1"/>
    </xf>
    <xf numFmtId="0" fontId="20" fillId="0" borderId="15" xfId="0" applyFont="1" applyBorder="1" applyAlignment="1">
      <alignment horizontal="center" vertical="center" wrapText="1"/>
    </xf>
    <xf numFmtId="0" fontId="20" fillId="0" borderId="14" xfId="0" applyFont="1" applyBorder="1" applyAlignment="1">
      <alignment horizontal="center" vertical="center" wrapText="1"/>
    </xf>
    <xf numFmtId="0" fontId="3" fillId="0" borderId="15" xfId="0" applyFont="1" applyBorder="1" applyAlignment="1">
      <alignment horizontal="center" vertical="center" wrapText="1"/>
    </xf>
    <xf numFmtId="1" fontId="2" fillId="0" borderId="14" xfId="0" applyNumberFormat="1" applyFont="1" applyBorder="1" applyAlignment="1">
      <alignment horizontal="center" vertical="center" wrapText="1"/>
    </xf>
    <xf numFmtId="165" fontId="2" fillId="0" borderId="14" xfId="1" applyNumberFormat="1" applyFont="1" applyFill="1" applyBorder="1" applyAlignment="1">
      <alignment horizontal="center" vertical="center" wrapText="1"/>
    </xf>
    <xf numFmtId="0" fontId="2" fillId="0" borderId="27"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8" xfId="0" applyFont="1" applyBorder="1" applyAlignment="1">
      <alignment horizontal="center" vertical="center" wrapText="1"/>
    </xf>
    <xf numFmtId="46" fontId="2" fillId="0" borderId="14" xfId="0" applyNumberFormat="1" applyFont="1" applyBorder="1" applyAlignment="1">
      <alignment horizontal="center" vertical="center" wrapText="1"/>
    </xf>
    <xf numFmtId="9" fontId="2" fillId="0" borderId="14" xfId="2" applyFont="1" applyFill="1" applyBorder="1" applyAlignment="1">
      <alignment horizontal="center" vertical="center" wrapText="1"/>
    </xf>
    <xf numFmtId="22" fontId="2" fillId="0" borderId="14" xfId="0" applyNumberFormat="1" applyFont="1" applyBorder="1" applyAlignment="1">
      <alignment horizontal="center" vertical="center" wrapText="1"/>
    </xf>
    <xf numFmtId="0" fontId="2" fillId="0" borderId="2" xfId="0" applyFont="1" applyBorder="1" applyAlignment="1">
      <alignment horizontal="center" vertical="center" wrapText="1"/>
    </xf>
    <xf numFmtId="165" fontId="2" fillId="0" borderId="14" xfId="0" applyNumberFormat="1" applyFont="1" applyBorder="1" applyAlignment="1">
      <alignment horizontal="center" vertical="center" wrapText="1"/>
    </xf>
    <xf numFmtId="0" fontId="0" fillId="0" borderId="1" xfId="0" applyBorder="1" applyAlignment="1">
      <alignment vertical="top" wrapText="1"/>
    </xf>
    <xf numFmtId="0" fontId="3" fillId="0" borderId="17" xfId="0" applyFont="1" applyBorder="1" applyAlignment="1">
      <alignment horizontal="center" vertical="center" wrapText="1"/>
    </xf>
    <xf numFmtId="10" fontId="2" fillId="0" borderId="14" xfId="0" applyNumberFormat="1" applyFont="1" applyBorder="1" applyAlignment="1">
      <alignment horizontal="center" vertical="center" wrapText="1"/>
    </xf>
    <xf numFmtId="0" fontId="11" fillId="0" borderId="14" xfId="0" applyFont="1" applyBorder="1" applyAlignment="1">
      <alignment horizontal="center" vertical="center" wrapText="1"/>
    </xf>
    <xf numFmtId="0" fontId="13" fillId="0" borderId="14" xfId="0" applyFont="1" applyBorder="1" applyAlignment="1">
      <alignment horizontal="center" vertical="center" wrapText="1"/>
    </xf>
    <xf numFmtId="9" fontId="2" fillId="0" borderId="16" xfId="0" applyNumberFormat="1" applyFont="1" applyBorder="1" applyAlignment="1">
      <alignment horizontal="center" vertical="center" wrapText="1"/>
    </xf>
    <xf numFmtId="0" fontId="2" fillId="0" borderId="14" xfId="0" applyFont="1" applyBorder="1" applyAlignment="1">
      <alignment horizontal="center" vertical="top" wrapText="1"/>
    </xf>
    <xf numFmtId="0" fontId="2" fillId="0" borderId="14" xfId="2" applyNumberFormat="1" applyFont="1" applyFill="1" applyBorder="1" applyAlignment="1">
      <alignment horizontal="center" vertical="center" wrapText="1"/>
    </xf>
    <xf numFmtId="2" fontId="31" fillId="0" borderId="1" xfId="0" applyNumberFormat="1" applyFont="1" applyBorder="1" applyAlignment="1">
      <alignment horizontal="center" vertical="center" wrapText="1"/>
    </xf>
    <xf numFmtId="2" fontId="31" fillId="0" borderId="1" xfId="0" applyNumberFormat="1" applyFont="1" applyBorder="1" applyAlignment="1">
      <alignment horizontal="left" vertical="center" wrapText="1"/>
    </xf>
    <xf numFmtId="0" fontId="11" fillId="0" borderId="17" xfId="0" applyFont="1" applyBorder="1" applyAlignment="1">
      <alignment horizontal="center" vertical="center" wrapText="1"/>
    </xf>
    <xf numFmtId="0" fontId="11" fillId="0" borderId="1" xfId="0" applyFont="1" applyBorder="1" applyAlignment="1">
      <alignment horizontal="center" vertical="center" wrapText="1"/>
    </xf>
    <xf numFmtId="0" fontId="2" fillId="0" borderId="7" xfId="0" applyFont="1" applyBorder="1" applyAlignment="1">
      <alignment horizontal="center" vertical="center" wrapText="1"/>
    </xf>
    <xf numFmtId="0" fontId="3" fillId="13" borderId="17" xfId="0" applyFont="1" applyFill="1" applyBorder="1" applyAlignment="1">
      <alignment horizontal="center" vertical="center" wrapText="1"/>
    </xf>
    <xf numFmtId="0" fontId="3" fillId="13" borderId="14" xfId="0" applyFont="1" applyFill="1" applyBorder="1" applyAlignment="1">
      <alignment horizontal="center" vertical="center" wrapText="1"/>
    </xf>
    <xf numFmtId="0" fontId="2" fillId="17" borderId="17" xfId="0" applyFont="1" applyFill="1" applyBorder="1" applyAlignment="1">
      <alignment horizontal="center" vertical="center" wrapText="1"/>
    </xf>
    <xf numFmtId="0" fontId="66" fillId="13" borderId="17"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67" fillId="43" borderId="30" xfId="0" applyFont="1" applyFill="1" applyBorder="1" applyAlignment="1">
      <alignment wrapText="1"/>
    </xf>
    <xf numFmtId="0" fontId="67" fillId="43" borderId="31" xfId="0" applyFont="1" applyFill="1" applyBorder="1"/>
    <xf numFmtId="0" fontId="67" fillId="43" borderId="34" xfId="0" applyFont="1" applyFill="1" applyBorder="1" applyAlignment="1">
      <alignment wrapText="1"/>
    </xf>
    <xf numFmtId="0" fontId="67" fillId="43" borderId="35" xfId="0" applyFont="1" applyFill="1" applyBorder="1"/>
    <xf numFmtId="0" fontId="67" fillId="44" borderId="12" xfId="0" applyFont="1" applyFill="1" applyBorder="1"/>
    <xf numFmtId="0" fontId="67" fillId="43" borderId="30" xfId="0" applyFont="1" applyFill="1" applyBorder="1" applyAlignment="1">
      <alignment vertical="top" wrapText="1"/>
    </xf>
    <xf numFmtId="0" fontId="67" fillId="44" borderId="32" xfId="0" applyFont="1" applyFill="1" applyBorder="1" applyAlignment="1">
      <alignment vertical="top" wrapText="1"/>
    </xf>
    <xf numFmtId="0" fontId="67" fillId="43" borderId="34" xfId="0" applyFont="1" applyFill="1" applyBorder="1" applyAlignment="1">
      <alignment vertical="top" wrapText="1"/>
    </xf>
    <xf numFmtId="0" fontId="67" fillId="45" borderId="34" xfId="0" applyFont="1" applyFill="1" applyBorder="1" applyAlignment="1">
      <alignment vertical="top" wrapText="1"/>
    </xf>
    <xf numFmtId="0" fontId="0" fillId="0" borderId="0" xfId="0" applyAlignment="1">
      <alignment vertical="top"/>
    </xf>
    <xf numFmtId="0" fontId="67" fillId="0" borderId="0" xfId="0" applyFont="1" applyAlignment="1">
      <alignment horizontal="center" vertical="center"/>
    </xf>
    <xf numFmtId="0" fontId="67" fillId="43" borderId="31" xfId="0" applyFont="1" applyFill="1" applyBorder="1" applyAlignment="1">
      <alignment horizontal="center" vertical="center"/>
    </xf>
    <xf numFmtId="0" fontId="67" fillId="44" borderId="33" xfId="0" applyFont="1" applyFill="1" applyBorder="1" applyAlignment="1">
      <alignment horizontal="center" vertical="center"/>
    </xf>
    <xf numFmtId="0" fontId="67" fillId="0" borderId="33" xfId="0" applyFont="1" applyBorder="1" applyAlignment="1">
      <alignment horizontal="center" vertical="center"/>
    </xf>
    <xf numFmtId="0" fontId="67" fillId="0" borderId="35" xfId="0" applyFont="1" applyBorder="1" applyAlignment="1">
      <alignment horizontal="center" vertical="center"/>
    </xf>
    <xf numFmtId="0" fontId="67" fillId="43" borderId="35" xfId="0" applyFont="1" applyFill="1" applyBorder="1" applyAlignment="1">
      <alignment horizontal="center" vertical="center"/>
    </xf>
    <xf numFmtId="0" fontId="67" fillId="45" borderId="35" xfId="0" applyFont="1" applyFill="1" applyBorder="1" applyAlignment="1">
      <alignment horizontal="center" vertical="center"/>
    </xf>
    <xf numFmtId="0" fontId="67" fillId="44" borderId="22" xfId="0" applyFont="1" applyFill="1" applyBorder="1"/>
    <xf numFmtId="0" fontId="67" fillId="44" borderId="1" xfId="0" applyFont="1" applyFill="1" applyBorder="1" applyAlignment="1">
      <alignment vertical="top" wrapText="1"/>
    </xf>
    <xf numFmtId="0" fontId="67" fillId="44" borderId="2" xfId="0" applyFont="1" applyFill="1" applyBorder="1" applyAlignment="1">
      <alignment vertical="top" wrapText="1"/>
    </xf>
    <xf numFmtId="0" fontId="0" fillId="10" borderId="8" xfId="0" applyFill="1" applyBorder="1" applyAlignment="1">
      <alignment horizontal="left"/>
    </xf>
    <xf numFmtId="0" fontId="69" fillId="47" borderId="1" xfId="0" applyFont="1" applyFill="1" applyBorder="1" applyAlignment="1">
      <alignment horizontal="center" vertical="center" wrapText="1"/>
    </xf>
    <xf numFmtId="0" fontId="70" fillId="47" borderId="1" xfId="0" applyFont="1" applyFill="1" applyBorder="1" applyAlignment="1">
      <alignment horizontal="center" vertical="center" wrapText="1"/>
    </xf>
    <xf numFmtId="0" fontId="0" fillId="10" borderId="1" xfId="0" applyFill="1" applyBorder="1"/>
    <xf numFmtId="0" fontId="2" fillId="8" borderId="14" xfId="0" applyFont="1" applyFill="1" applyBorder="1" applyAlignment="1">
      <alignment horizontal="center" vertical="top" wrapText="1"/>
    </xf>
    <xf numFmtId="0" fontId="0" fillId="0" borderId="26" xfId="0" applyBorder="1"/>
    <xf numFmtId="0" fontId="3" fillId="0" borderId="14" xfId="0" applyFont="1" applyBorder="1" applyAlignment="1">
      <alignment horizontal="center" vertical="top" wrapText="1"/>
    </xf>
    <xf numFmtId="0" fontId="13" fillId="8" borderId="14" xfId="0" applyFont="1" applyFill="1" applyBorder="1" applyAlignment="1">
      <alignment horizontal="center" vertical="center" wrapText="1"/>
    </xf>
    <xf numFmtId="0" fontId="3" fillId="47" borderId="1" xfId="0" applyFont="1" applyFill="1" applyBorder="1" applyAlignment="1">
      <alignment horizontal="center" vertical="center" wrapText="1"/>
    </xf>
    <xf numFmtId="0" fontId="3" fillId="10" borderId="1" xfId="0" applyFont="1" applyFill="1" applyBorder="1" applyAlignment="1">
      <alignment horizontal="center" vertical="top" wrapText="1"/>
    </xf>
    <xf numFmtId="0" fontId="2" fillId="10" borderId="1" xfId="0" applyFont="1" applyFill="1" applyBorder="1" applyAlignment="1">
      <alignment horizontal="center" vertical="top" wrapText="1"/>
    </xf>
    <xf numFmtId="0" fontId="13" fillId="10" borderId="1" xfId="0" applyFont="1" applyFill="1" applyBorder="1" applyAlignment="1">
      <alignment horizontal="center"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2" fillId="8" borderId="1" xfId="0" applyFont="1" applyFill="1" applyBorder="1" applyAlignment="1">
      <alignment horizontal="center" vertical="top" wrapText="1"/>
    </xf>
    <xf numFmtId="0" fontId="13" fillId="0" borderId="1" xfId="0" applyFont="1" applyBorder="1" applyAlignment="1">
      <alignment horizontal="center" vertical="center" wrapText="1"/>
    </xf>
    <xf numFmtId="0" fontId="2" fillId="13" borderId="1" xfId="0" applyFont="1" applyFill="1" applyBorder="1" applyAlignment="1">
      <alignment horizontal="center" vertical="top" wrapText="1"/>
    </xf>
    <xf numFmtId="0" fontId="48" fillId="0" borderId="0" xfId="0" applyFont="1" applyAlignment="1">
      <alignment vertical="top"/>
    </xf>
    <xf numFmtId="0" fontId="53" fillId="0" borderId="0" xfId="0" applyFont="1"/>
    <xf numFmtId="0" fontId="48" fillId="0" borderId="32" xfId="0" applyFont="1" applyBorder="1" applyAlignment="1">
      <alignment vertical="top" wrapText="1"/>
    </xf>
    <xf numFmtId="0" fontId="48" fillId="0" borderId="34" xfId="0" applyFont="1" applyBorder="1" applyAlignment="1">
      <alignment vertical="top" wrapText="1"/>
    </xf>
    <xf numFmtId="0" fontId="71" fillId="47" borderId="14" xfId="0" applyFont="1" applyFill="1" applyBorder="1" applyAlignment="1">
      <alignment horizontal="center" vertical="center" wrapText="1"/>
    </xf>
    <xf numFmtId="0" fontId="72" fillId="47" borderId="14" xfId="0" applyFont="1" applyFill="1" applyBorder="1" applyAlignment="1">
      <alignment horizontal="center" vertical="center" wrapText="1"/>
    </xf>
    <xf numFmtId="0" fontId="71" fillId="17" borderId="25" xfId="0" applyFont="1" applyFill="1" applyBorder="1" applyAlignment="1">
      <alignment horizontal="center" vertical="center" wrapText="1"/>
    </xf>
    <xf numFmtId="0" fontId="71" fillId="17" borderId="17" xfId="0" applyFont="1" applyFill="1" applyBorder="1" applyAlignment="1">
      <alignment horizontal="center" vertical="center" wrapText="1"/>
    </xf>
    <xf numFmtId="0" fontId="73" fillId="17" borderId="17" xfId="0" applyFont="1" applyFill="1" applyBorder="1" applyAlignment="1">
      <alignment horizontal="center" vertical="center" wrapText="1"/>
    </xf>
    <xf numFmtId="0" fontId="71" fillId="13" borderId="16" xfId="0" applyFont="1" applyFill="1" applyBorder="1" applyAlignment="1">
      <alignment horizontal="center" vertical="center" wrapText="1"/>
    </xf>
    <xf numFmtId="0" fontId="71" fillId="13" borderId="14" xfId="0" applyFont="1" applyFill="1" applyBorder="1" applyAlignment="1">
      <alignment horizontal="center" vertical="center" wrapText="1"/>
    </xf>
    <xf numFmtId="0" fontId="71" fillId="13" borderId="17" xfId="0" applyFont="1" applyFill="1" applyBorder="1" applyAlignment="1">
      <alignment horizontal="center" vertical="center" wrapText="1"/>
    </xf>
    <xf numFmtId="0" fontId="73" fillId="7" borderId="14" xfId="0" applyFont="1" applyFill="1" applyBorder="1" applyAlignment="1">
      <alignment horizontal="center" vertical="center" wrapText="1"/>
    </xf>
    <xf numFmtId="0" fontId="73" fillId="0" borderId="16" xfId="0" applyFont="1" applyBorder="1" applyAlignment="1">
      <alignment horizontal="center" vertical="center" wrapText="1"/>
    </xf>
    <xf numFmtId="0" fontId="73" fillId="0" borderId="14" xfId="0" applyFont="1" applyBorder="1" applyAlignment="1">
      <alignment horizontal="center" vertical="center" wrapText="1"/>
    </xf>
    <xf numFmtId="0" fontId="73" fillId="0" borderId="15" xfId="0" applyFont="1" applyBorder="1" applyAlignment="1">
      <alignment horizontal="center" vertical="center" wrapText="1"/>
    </xf>
    <xf numFmtId="0" fontId="73" fillId="0" borderId="1" xfId="0" applyFont="1" applyBorder="1" applyAlignment="1">
      <alignment horizontal="center" vertical="center" wrapText="1"/>
    </xf>
    <xf numFmtId="0" fontId="73" fillId="0" borderId="17" xfId="0" applyFont="1" applyBorder="1" applyAlignment="1">
      <alignment horizontal="center" vertical="center" wrapText="1"/>
    </xf>
    <xf numFmtId="0" fontId="73" fillId="0" borderId="29" xfId="0" applyFont="1" applyBorder="1" applyAlignment="1">
      <alignment horizontal="center" vertical="center" wrapText="1"/>
    </xf>
    <xf numFmtId="0" fontId="73" fillId="0" borderId="21" xfId="0" applyFont="1" applyBorder="1" applyAlignment="1">
      <alignment horizontal="center" vertical="center" wrapText="1"/>
    </xf>
    <xf numFmtId="0" fontId="73" fillId="48" borderId="14" xfId="0" applyFont="1" applyFill="1" applyBorder="1" applyAlignment="1">
      <alignment horizontal="center" vertical="center" wrapText="1"/>
    </xf>
    <xf numFmtId="0" fontId="73" fillId="0" borderId="0" xfId="0" applyFont="1" applyAlignment="1">
      <alignment horizontal="center" vertical="center"/>
    </xf>
    <xf numFmtId="0" fontId="73" fillId="3" borderId="14" xfId="0" applyFont="1" applyFill="1" applyBorder="1" applyAlignment="1">
      <alignment horizontal="center" vertical="center" wrapText="1"/>
    </xf>
    <xf numFmtId="0" fontId="71" fillId="47" borderId="21" xfId="0" applyFont="1" applyFill="1" applyBorder="1" applyAlignment="1">
      <alignment horizontal="center" vertical="center" wrapText="1"/>
    </xf>
    <xf numFmtId="0" fontId="74" fillId="47" borderId="16" xfId="0" applyFont="1" applyFill="1" applyBorder="1" applyAlignment="1">
      <alignment horizontal="center" vertical="center" wrapText="1"/>
    </xf>
    <xf numFmtId="0" fontId="73" fillId="0" borderId="21" xfId="0" applyFont="1" applyBorder="1" applyAlignment="1">
      <alignment horizontal="center" vertical="top" wrapText="1"/>
    </xf>
    <xf numFmtId="0" fontId="73" fillId="0" borderId="14" xfId="0" applyFont="1" applyBorder="1" applyAlignment="1">
      <alignment horizontal="center" vertical="top" wrapText="1"/>
    </xf>
    <xf numFmtId="0" fontId="73" fillId="0" borderId="14" xfId="0" applyFont="1" applyBorder="1" applyAlignment="1">
      <alignment horizontal="justify" vertical="center"/>
    </xf>
    <xf numFmtId="0" fontId="73" fillId="0" borderId="14" xfId="0" applyFont="1" applyBorder="1" applyAlignment="1">
      <alignment wrapText="1"/>
    </xf>
    <xf numFmtId="0" fontId="73" fillId="0" borderId="16" xfId="0" applyFont="1" applyBorder="1" applyAlignment="1">
      <alignment horizontal="center" vertical="top" wrapText="1"/>
    </xf>
    <xf numFmtId="0" fontId="73" fillId="0" borderId="14" xfId="0" applyFont="1" applyBorder="1" applyAlignment="1">
      <alignment horizontal="left" vertical="top" wrapText="1"/>
    </xf>
    <xf numFmtId="0" fontId="75" fillId="0" borderId="14" xfId="0" applyFont="1" applyBorder="1" applyAlignment="1">
      <alignment horizontal="center" vertical="center" wrapText="1"/>
    </xf>
    <xf numFmtId="0" fontId="73" fillId="0" borderId="0" xfId="0" applyFont="1" applyAlignment="1">
      <alignment horizontal="center" vertical="center" wrapText="1"/>
    </xf>
    <xf numFmtId="9" fontId="73" fillId="0" borderId="14" xfId="0" applyNumberFormat="1" applyFont="1" applyBorder="1" applyAlignment="1">
      <alignment horizontal="center" vertical="center" wrapText="1"/>
    </xf>
    <xf numFmtId="9" fontId="73" fillId="0" borderId="14" xfId="2" applyFont="1" applyFill="1" applyBorder="1" applyAlignment="1">
      <alignment horizontal="center" vertical="center" wrapText="1"/>
    </xf>
    <xf numFmtId="0" fontId="75" fillId="0" borderId="21" xfId="0" applyFont="1" applyBorder="1" applyAlignment="1">
      <alignment horizontal="center" vertical="top" wrapText="1"/>
    </xf>
    <xf numFmtId="0" fontId="75" fillId="0" borderId="14" xfId="0" applyFont="1" applyBorder="1" applyAlignment="1">
      <alignment horizontal="center" vertical="top" wrapText="1"/>
    </xf>
    <xf numFmtId="0" fontId="75" fillId="0" borderId="14" xfId="0" applyFont="1" applyBorder="1" applyAlignment="1">
      <alignment horizontal="justify" vertical="center"/>
    </xf>
    <xf numFmtId="0" fontId="75" fillId="0" borderId="14" xfId="0" applyFont="1" applyBorder="1" applyAlignment="1">
      <alignment wrapText="1"/>
    </xf>
    <xf numFmtId="0" fontId="75" fillId="0" borderId="16" xfId="0" applyFont="1" applyBorder="1" applyAlignment="1">
      <alignment horizontal="center" vertical="top" wrapText="1"/>
    </xf>
    <xf numFmtId="0" fontId="75" fillId="0" borderId="14" xfId="0" applyFont="1" applyBorder="1" applyAlignment="1">
      <alignment horizontal="left" vertical="top" wrapText="1"/>
    </xf>
    <xf numFmtId="9" fontId="75" fillId="0" borderId="14" xfId="0" applyNumberFormat="1" applyFont="1" applyBorder="1" applyAlignment="1">
      <alignment horizontal="center" vertical="center" wrapText="1"/>
    </xf>
    <xf numFmtId="0" fontId="75" fillId="0" borderId="16" xfId="0" applyFont="1" applyBorder="1" applyAlignment="1">
      <alignment horizontal="center" vertical="center" wrapText="1"/>
    </xf>
    <xf numFmtId="0" fontId="75" fillId="0" borderId="1" xfId="0" applyFont="1" applyBorder="1" applyAlignment="1">
      <alignment horizontal="center" vertical="center" wrapText="1"/>
    </xf>
    <xf numFmtId="0" fontId="75" fillId="0" borderId="15" xfId="0" applyFont="1" applyBorder="1" applyAlignment="1">
      <alignment horizontal="center" vertical="center" wrapText="1"/>
    </xf>
    <xf numFmtId="0" fontId="73" fillId="0" borderId="1" xfId="0" applyFont="1" applyBorder="1" applyAlignment="1">
      <alignment wrapText="1"/>
    </xf>
    <xf numFmtId="14" fontId="73" fillId="0" borderId="1" xfId="0" applyNumberFormat="1" applyFont="1" applyBorder="1" applyAlignment="1">
      <alignment horizontal="center" vertical="center" wrapText="1"/>
    </xf>
    <xf numFmtId="0" fontId="73" fillId="0" borderId="1" xfId="0" applyFont="1" applyBorder="1" applyAlignment="1">
      <alignment vertical="top" wrapText="1"/>
    </xf>
    <xf numFmtId="0" fontId="77" fillId="0" borderId="14" xfId="0" applyFont="1" applyBorder="1" applyAlignment="1">
      <alignment horizontal="center" vertical="top" wrapText="1"/>
    </xf>
    <xf numFmtId="0" fontId="73" fillId="0" borderId="19" xfId="0" applyFont="1" applyBorder="1" applyAlignment="1">
      <alignment horizontal="center" vertical="center" wrapText="1"/>
    </xf>
    <xf numFmtId="0" fontId="73" fillId="0" borderId="14" xfId="0" applyFont="1" applyBorder="1"/>
    <xf numFmtId="10" fontId="73" fillId="0" borderId="14" xfId="0" applyNumberFormat="1" applyFont="1" applyBorder="1" applyAlignment="1">
      <alignment horizontal="center" vertical="center" wrapText="1"/>
    </xf>
    <xf numFmtId="9" fontId="73" fillId="0" borderId="1" xfId="0" applyNumberFormat="1" applyFont="1" applyBorder="1" applyAlignment="1">
      <alignment horizontal="center" vertical="center" wrapText="1"/>
    </xf>
    <xf numFmtId="0" fontId="73" fillId="0" borderId="1" xfId="0" applyFont="1" applyBorder="1" applyAlignment="1">
      <alignment horizontal="center" vertical="top" wrapText="1"/>
    </xf>
    <xf numFmtId="0" fontId="73" fillId="0" borderId="14" xfId="0" applyFont="1" applyBorder="1" applyAlignment="1">
      <alignment vertical="center" wrapText="1"/>
    </xf>
    <xf numFmtId="0" fontId="73" fillId="0" borderId="22" xfId="0" applyFont="1" applyBorder="1" applyAlignment="1">
      <alignment horizontal="center" vertical="center" wrapText="1"/>
    </xf>
    <xf numFmtId="0" fontId="73" fillId="0" borderId="25" xfId="0" applyFont="1" applyBorder="1" applyAlignment="1">
      <alignment horizontal="center" vertical="center" wrapText="1"/>
    </xf>
    <xf numFmtId="0" fontId="73" fillId="0" borderId="1" xfId="0" applyFont="1" applyBorder="1" applyAlignment="1">
      <alignment horizontal="center" vertical="center"/>
    </xf>
    <xf numFmtId="165" fontId="73" fillId="0" borderId="14" xfId="1" applyNumberFormat="1" applyFont="1" applyFill="1" applyBorder="1" applyAlignment="1">
      <alignment horizontal="center" vertical="center" wrapText="1"/>
    </xf>
    <xf numFmtId="46" fontId="73" fillId="0" borderId="14" xfId="0" applyNumberFormat="1" applyFont="1" applyBorder="1" applyAlignment="1">
      <alignment horizontal="center" vertical="center" wrapText="1"/>
    </xf>
    <xf numFmtId="164" fontId="73" fillId="0" borderId="14" xfId="1" applyFont="1" applyFill="1" applyBorder="1" applyAlignment="1">
      <alignment horizontal="center" vertical="center" wrapText="1"/>
    </xf>
    <xf numFmtId="0" fontId="73" fillId="42" borderId="21" xfId="0" applyFont="1" applyFill="1" applyBorder="1" applyAlignment="1">
      <alignment horizontal="center" vertical="top" wrapText="1"/>
    </xf>
    <xf numFmtId="0" fontId="73" fillId="42" borderId="14" xfId="0" applyFont="1" applyFill="1" applyBorder="1" applyAlignment="1">
      <alignment horizontal="center" vertical="top" wrapText="1"/>
    </xf>
    <xf numFmtId="0" fontId="73" fillId="42" borderId="14" xfId="0" applyFont="1" applyFill="1" applyBorder="1" applyAlignment="1">
      <alignment horizontal="justify" vertical="center"/>
    </xf>
    <xf numFmtId="0" fontId="73" fillId="42" borderId="14" xfId="0" applyFont="1" applyFill="1" applyBorder="1" applyAlignment="1">
      <alignment wrapText="1"/>
    </xf>
    <xf numFmtId="0" fontId="73" fillId="42" borderId="16" xfId="0" applyFont="1" applyFill="1" applyBorder="1" applyAlignment="1">
      <alignment horizontal="center" vertical="top" wrapText="1"/>
    </xf>
    <xf numFmtId="0" fontId="73" fillId="42" borderId="14" xfId="0" applyFont="1" applyFill="1" applyBorder="1" applyAlignment="1">
      <alignment horizontal="center" vertical="center" wrapText="1"/>
    </xf>
    <xf numFmtId="0" fontId="73" fillId="42" borderId="14" xfId="0" applyFont="1" applyFill="1" applyBorder="1" applyAlignment="1">
      <alignment horizontal="left" vertical="top" wrapText="1"/>
    </xf>
    <xf numFmtId="9" fontId="73" fillId="42" borderId="14" xfId="0" applyNumberFormat="1" applyFont="1" applyFill="1" applyBorder="1" applyAlignment="1">
      <alignment horizontal="center" vertical="center" wrapText="1"/>
    </xf>
    <xf numFmtId="9" fontId="73" fillId="42" borderId="14" xfId="2" applyFont="1" applyFill="1" applyBorder="1" applyAlignment="1">
      <alignment horizontal="center" vertical="center" wrapText="1"/>
    </xf>
    <xf numFmtId="0" fontId="75" fillId="42" borderId="14" xfId="0" applyFont="1" applyFill="1" applyBorder="1" applyAlignment="1">
      <alignment horizontal="center" vertical="center" wrapText="1"/>
    </xf>
    <xf numFmtId="165" fontId="73" fillId="42" borderId="14" xfId="1" applyNumberFormat="1" applyFont="1" applyFill="1" applyBorder="1" applyAlignment="1">
      <alignment horizontal="center" vertical="center" wrapText="1"/>
    </xf>
    <xf numFmtId="0" fontId="73" fillId="42" borderId="16" xfId="0" applyFont="1" applyFill="1" applyBorder="1" applyAlignment="1">
      <alignment horizontal="center" vertical="center" wrapText="1"/>
    </xf>
    <xf numFmtId="0" fontId="73" fillId="42" borderId="1" xfId="0" applyFont="1" applyFill="1" applyBorder="1" applyAlignment="1">
      <alignment horizontal="center" vertical="center" wrapText="1"/>
    </xf>
    <xf numFmtId="0" fontId="73" fillId="42" borderId="15" xfId="0" applyFont="1" applyFill="1" applyBorder="1" applyAlignment="1">
      <alignment horizontal="center" vertical="center" wrapText="1"/>
    </xf>
    <xf numFmtId="0" fontId="73" fillId="3" borderId="21" xfId="0" applyFont="1" applyFill="1" applyBorder="1" applyAlignment="1">
      <alignment horizontal="center" vertical="top" wrapText="1"/>
    </xf>
    <xf numFmtId="0" fontId="73" fillId="3" borderId="14" xfId="0" applyFont="1" applyFill="1" applyBorder="1" applyAlignment="1">
      <alignment horizontal="center" vertical="top" wrapText="1"/>
    </xf>
    <xf numFmtId="0" fontId="73" fillId="3" borderId="14" xfId="0" applyFont="1" applyFill="1" applyBorder="1" applyAlignment="1">
      <alignment horizontal="justify" vertical="center"/>
    </xf>
    <xf numFmtId="0" fontId="73" fillId="3" borderId="14" xfId="0" applyFont="1" applyFill="1" applyBorder="1" applyAlignment="1">
      <alignment wrapText="1"/>
    </xf>
    <xf numFmtId="0" fontId="73" fillId="3" borderId="16" xfId="0" applyFont="1" applyFill="1" applyBorder="1" applyAlignment="1">
      <alignment horizontal="center" vertical="top" wrapText="1"/>
    </xf>
    <xf numFmtId="0" fontId="73" fillId="3" borderId="14" xfId="0" applyFont="1" applyFill="1" applyBorder="1" applyAlignment="1">
      <alignment horizontal="left" vertical="top" wrapText="1"/>
    </xf>
    <xf numFmtId="9" fontId="73" fillId="3" borderId="14" xfId="0" applyNumberFormat="1" applyFont="1" applyFill="1" applyBorder="1" applyAlignment="1">
      <alignment horizontal="center" vertical="center" wrapText="1"/>
    </xf>
    <xf numFmtId="9" fontId="73" fillId="3" borderId="14" xfId="2" applyFont="1" applyFill="1" applyBorder="1" applyAlignment="1">
      <alignment horizontal="center" vertical="center" wrapText="1"/>
    </xf>
    <xf numFmtId="0" fontId="77" fillId="42" borderId="14" xfId="0" applyFont="1" applyFill="1" applyBorder="1" applyAlignment="1">
      <alignment horizontal="center" vertical="top" wrapText="1"/>
    </xf>
    <xf numFmtId="0" fontId="78" fillId="42" borderId="16" xfId="0" applyFont="1" applyFill="1" applyBorder="1" applyAlignment="1">
      <alignment horizontal="center" vertical="top" wrapText="1"/>
    </xf>
    <xf numFmtId="0" fontId="78" fillId="42" borderId="14" xfId="0" applyFont="1" applyFill="1" applyBorder="1" applyAlignment="1">
      <alignment horizontal="center" vertical="top" wrapText="1"/>
    </xf>
    <xf numFmtId="0" fontId="73" fillId="42" borderId="0" xfId="0" applyFont="1" applyFill="1" applyAlignment="1">
      <alignment horizontal="center" vertical="center" wrapText="1"/>
    </xf>
    <xf numFmtId="0" fontId="78" fillId="42" borderId="14" xfId="0" applyFont="1" applyFill="1" applyBorder="1" applyAlignment="1">
      <alignment horizontal="center" vertical="center" wrapText="1"/>
    </xf>
    <xf numFmtId="2" fontId="73" fillId="42" borderId="14" xfId="0" applyNumberFormat="1" applyFont="1" applyFill="1" applyBorder="1" applyAlignment="1">
      <alignment horizontal="center" vertical="top" wrapText="1"/>
    </xf>
    <xf numFmtId="0" fontId="73" fillId="42" borderId="1" xfId="0" applyFont="1" applyFill="1" applyBorder="1" applyAlignment="1">
      <alignment horizontal="center" vertical="top" wrapText="1"/>
    </xf>
    <xf numFmtId="0" fontId="73" fillId="42" borderId="0" xfId="0" applyFont="1" applyFill="1" applyAlignment="1">
      <alignment horizontal="center" vertical="center"/>
    </xf>
    <xf numFmtId="9" fontId="73" fillId="42" borderId="14" xfId="0" applyNumberFormat="1" applyFont="1" applyFill="1" applyBorder="1" applyAlignment="1">
      <alignment horizontal="center" vertical="center"/>
    </xf>
    <xf numFmtId="10" fontId="73" fillId="42" borderId="14" xfId="0" applyNumberFormat="1" applyFont="1" applyFill="1" applyBorder="1" applyAlignment="1">
      <alignment horizontal="center" vertical="center" wrapText="1"/>
    </xf>
    <xf numFmtId="0" fontId="75" fillId="42" borderId="14" xfId="0" applyFont="1" applyFill="1" applyBorder="1" applyAlignment="1">
      <alignment horizontal="center" vertical="top" wrapText="1"/>
    </xf>
    <xf numFmtId="0" fontId="75" fillId="42" borderId="16" xfId="0" applyFont="1" applyFill="1" applyBorder="1" applyAlignment="1">
      <alignment horizontal="center" vertical="top" wrapText="1"/>
    </xf>
    <xf numFmtId="0" fontId="75" fillId="42" borderId="25" xfId="0" applyFont="1" applyFill="1" applyBorder="1" applyAlignment="1">
      <alignment horizontal="center" vertical="top" wrapText="1"/>
    </xf>
    <xf numFmtId="0" fontId="73" fillId="42" borderId="36" xfId="0" applyFont="1" applyFill="1" applyBorder="1" applyAlignment="1">
      <alignment horizontal="center" vertical="top" wrapText="1"/>
    </xf>
    <xf numFmtId="0" fontId="0" fillId="0" borderId="1" xfId="0" pivotButton="1" applyBorder="1" applyAlignment="1">
      <alignment wrapText="1"/>
    </xf>
    <xf numFmtId="14" fontId="2" fillId="3" borderId="1" xfId="0" applyNumberFormat="1" applyFont="1" applyFill="1" applyBorder="1" applyAlignment="1">
      <alignment horizontal="center" vertical="center"/>
    </xf>
    <xf numFmtId="1" fontId="73" fillId="42" borderId="14" xfId="0" applyNumberFormat="1" applyFont="1" applyFill="1" applyBorder="1" applyAlignment="1">
      <alignment horizontal="center" vertical="center" wrapText="1"/>
    </xf>
    <xf numFmtId="0" fontId="73" fillId="42" borderId="17" xfId="0" applyFont="1" applyFill="1" applyBorder="1" applyAlignment="1">
      <alignment horizontal="center" vertical="center" wrapText="1"/>
    </xf>
    <xf numFmtId="0" fontId="78" fillId="0" borderId="14" xfId="0" applyFont="1" applyBorder="1" applyAlignment="1">
      <alignment horizontal="center" vertical="center" wrapText="1"/>
    </xf>
    <xf numFmtId="0" fontId="78" fillId="0" borderId="16" xfId="0" applyFont="1" applyBorder="1" applyAlignment="1">
      <alignment horizontal="center" vertical="top" wrapText="1"/>
    </xf>
    <xf numFmtId="0" fontId="73" fillId="0" borderId="0" xfId="0" applyFont="1" applyAlignment="1">
      <alignment horizontal="center" vertical="top" wrapText="1"/>
    </xf>
    <xf numFmtId="0" fontId="78" fillId="42" borderId="16" xfId="0" applyFont="1" applyFill="1" applyBorder="1" applyAlignment="1">
      <alignment horizontal="center" vertical="center" wrapText="1"/>
    </xf>
    <xf numFmtId="0" fontId="73" fillId="0" borderId="22" xfId="0" applyFont="1" applyBorder="1" applyAlignment="1">
      <alignment horizontal="center" vertical="top" wrapText="1"/>
    </xf>
    <xf numFmtId="9" fontId="73" fillId="0" borderId="14" xfId="0" applyNumberFormat="1" applyFont="1" applyBorder="1" applyAlignment="1">
      <alignment horizontal="center" vertical="center"/>
    </xf>
    <xf numFmtId="9" fontId="73" fillId="0" borderId="14" xfId="0" applyNumberFormat="1" applyFont="1" applyBorder="1" applyAlignment="1">
      <alignment horizontal="center" vertical="top" wrapText="1"/>
    </xf>
    <xf numFmtId="0" fontId="78" fillId="0" borderId="14" xfId="0" applyFont="1" applyBorder="1" applyAlignment="1">
      <alignment horizontal="center" vertical="top" wrapText="1"/>
    </xf>
    <xf numFmtId="0" fontId="7" fillId="3" borderId="1" xfId="3" applyFill="1" applyBorder="1" applyAlignment="1">
      <alignment horizontal="center" vertical="center" wrapText="1"/>
    </xf>
    <xf numFmtId="0" fontId="73" fillId="17" borderId="14" xfId="0" applyFont="1" applyFill="1" applyBorder="1" applyAlignment="1">
      <alignment horizontal="center" vertical="top" wrapText="1"/>
    </xf>
    <xf numFmtId="0" fontId="73" fillId="17" borderId="14" xfId="0" applyFont="1" applyFill="1" applyBorder="1" applyAlignment="1">
      <alignment horizontal="center" vertical="center" wrapText="1"/>
    </xf>
    <xf numFmtId="0" fontId="75" fillId="17" borderId="14" xfId="0" applyFont="1" applyFill="1" applyBorder="1" applyAlignment="1">
      <alignment horizontal="center" vertical="center" wrapText="1"/>
    </xf>
    <xf numFmtId="0" fontId="73" fillId="17" borderId="14" xfId="0" applyFont="1" applyFill="1" applyBorder="1" applyAlignment="1">
      <alignment horizontal="justify" vertical="center"/>
    </xf>
    <xf numFmtId="0" fontId="73" fillId="17" borderId="14" xfId="0" applyFont="1" applyFill="1" applyBorder="1" applyAlignment="1">
      <alignment wrapText="1"/>
    </xf>
    <xf numFmtId="9" fontId="73" fillId="17" borderId="14" xfId="0" applyNumberFormat="1" applyFont="1" applyFill="1" applyBorder="1" applyAlignment="1">
      <alignment horizontal="center" vertical="center" wrapText="1"/>
    </xf>
    <xf numFmtId="0" fontId="73" fillId="42" borderId="29" xfId="0" applyFont="1" applyFill="1" applyBorder="1" applyAlignment="1">
      <alignment horizontal="center" vertical="center" wrapText="1"/>
    </xf>
    <xf numFmtId="0" fontId="73" fillId="42" borderId="21" xfId="0" applyFont="1" applyFill="1" applyBorder="1" applyAlignment="1">
      <alignment horizontal="center" vertical="center" wrapText="1"/>
    </xf>
    <xf numFmtId="0" fontId="75" fillId="42" borderId="21" xfId="0" applyFont="1" applyFill="1" applyBorder="1" applyAlignment="1">
      <alignment horizontal="center" vertical="top" wrapText="1"/>
    </xf>
    <xf numFmtId="0" fontId="75" fillId="42" borderId="14" xfId="0" applyFont="1" applyFill="1" applyBorder="1" applyAlignment="1">
      <alignment horizontal="justify" vertical="center"/>
    </xf>
    <xf numFmtId="0" fontId="75" fillId="42" borderId="14" xfId="0" applyFont="1" applyFill="1" applyBorder="1" applyAlignment="1">
      <alignment wrapText="1"/>
    </xf>
    <xf numFmtId="0" fontId="75" fillId="42" borderId="14" xfId="0" applyFont="1" applyFill="1" applyBorder="1" applyAlignment="1">
      <alignment horizontal="left" vertical="top" wrapText="1"/>
    </xf>
    <xf numFmtId="9" fontId="75" fillId="42" borderId="14" xfId="2" applyFont="1" applyFill="1" applyBorder="1" applyAlignment="1">
      <alignment horizontal="center" vertical="center" wrapText="1"/>
    </xf>
    <xf numFmtId="0" fontId="75" fillId="42" borderId="16" xfId="0" applyFont="1" applyFill="1" applyBorder="1" applyAlignment="1">
      <alignment horizontal="center" vertical="center" wrapText="1"/>
    </xf>
    <xf numFmtId="0" fontId="75" fillId="42" borderId="1" xfId="0" applyFont="1" applyFill="1" applyBorder="1" applyAlignment="1">
      <alignment horizontal="center" vertical="center" wrapText="1"/>
    </xf>
    <xf numFmtId="0" fontId="75" fillId="42" borderId="15" xfId="0" applyFont="1" applyFill="1" applyBorder="1" applyAlignment="1">
      <alignment horizontal="center" vertical="center" wrapText="1"/>
    </xf>
    <xf numFmtId="14" fontId="73" fillId="42" borderId="1" xfId="0" applyNumberFormat="1" applyFont="1" applyFill="1" applyBorder="1" applyAlignment="1">
      <alignment horizontal="center" vertical="center" wrapText="1"/>
    </xf>
    <xf numFmtId="0" fontId="73" fillId="42" borderId="1" xfId="0" applyFont="1" applyFill="1" applyBorder="1" applyAlignment="1">
      <alignment vertical="top" wrapText="1"/>
    </xf>
    <xf numFmtId="0" fontId="73" fillId="42" borderId="1" xfId="0" applyFont="1" applyFill="1" applyBorder="1" applyAlignment="1">
      <alignment vertical="center" wrapText="1"/>
    </xf>
    <xf numFmtId="0" fontId="73" fillId="42" borderId="22" xfId="0" applyFont="1" applyFill="1" applyBorder="1" applyAlignment="1">
      <alignment horizontal="center" vertical="center" wrapText="1"/>
    </xf>
    <xf numFmtId="0" fontId="73" fillId="42" borderId="1" xfId="0" applyFont="1" applyFill="1" applyBorder="1" applyAlignment="1">
      <alignment horizontal="center" vertical="center"/>
    </xf>
    <xf numFmtId="0" fontId="73" fillId="0" borderId="1" xfId="0" applyFont="1" applyBorder="1" applyAlignment="1">
      <alignment vertical="center" wrapText="1"/>
    </xf>
    <xf numFmtId="0" fontId="73" fillId="0" borderId="14" xfId="2" applyNumberFormat="1" applyFont="1" applyFill="1" applyBorder="1" applyAlignment="1">
      <alignment horizontal="center" vertical="center" wrapText="1"/>
    </xf>
    <xf numFmtId="0" fontId="73" fillId="42" borderId="1" xfId="0" applyFont="1" applyFill="1" applyBorder="1" applyAlignment="1">
      <alignment wrapText="1"/>
    </xf>
    <xf numFmtId="0" fontId="73" fillId="42" borderId="25" xfId="0" applyFont="1" applyFill="1" applyBorder="1" applyAlignment="1">
      <alignment horizontal="center" vertical="center" wrapText="1"/>
    </xf>
    <xf numFmtId="0" fontId="73" fillId="31" borderId="21" xfId="0" applyFont="1" applyFill="1" applyBorder="1" applyAlignment="1">
      <alignment horizontal="center" vertical="top" wrapText="1"/>
    </xf>
    <xf numFmtId="0" fontId="73" fillId="31" borderId="14" xfId="0" applyFont="1" applyFill="1" applyBorder="1" applyAlignment="1">
      <alignment horizontal="center" vertical="top" wrapText="1"/>
    </xf>
    <xf numFmtId="0" fontId="73" fillId="31" borderId="14" xfId="0" applyFont="1" applyFill="1" applyBorder="1" applyAlignment="1">
      <alignment horizontal="justify" vertical="center"/>
    </xf>
    <xf numFmtId="0" fontId="73" fillId="31" borderId="14" xfId="0" applyFont="1" applyFill="1" applyBorder="1" applyAlignment="1">
      <alignment wrapText="1"/>
    </xf>
    <xf numFmtId="0" fontId="73" fillId="31" borderId="16" xfId="0" applyFont="1" applyFill="1" applyBorder="1" applyAlignment="1">
      <alignment horizontal="center" vertical="top" wrapText="1"/>
    </xf>
    <xf numFmtId="0" fontId="73" fillId="31" borderId="14" xfId="0" applyFont="1" applyFill="1" applyBorder="1" applyAlignment="1">
      <alignment horizontal="center" vertical="center" wrapText="1"/>
    </xf>
    <xf numFmtId="0" fontId="73" fillId="31" borderId="14" xfId="0" applyFont="1" applyFill="1" applyBorder="1" applyAlignment="1">
      <alignment horizontal="left" vertical="top" wrapText="1"/>
    </xf>
    <xf numFmtId="9" fontId="73" fillId="31" borderId="14" xfId="0" applyNumberFormat="1" applyFont="1" applyFill="1" applyBorder="1" applyAlignment="1">
      <alignment horizontal="center" vertical="center" wrapText="1"/>
    </xf>
    <xf numFmtId="9" fontId="73" fillId="31" borderId="14" xfId="2" applyFont="1" applyFill="1" applyBorder="1" applyAlignment="1">
      <alignment horizontal="center" vertical="center" wrapText="1"/>
    </xf>
    <xf numFmtId="0" fontId="75" fillId="31" borderId="14" xfId="0" applyFont="1" applyFill="1" applyBorder="1" applyAlignment="1">
      <alignment horizontal="center" vertical="center" wrapText="1"/>
    </xf>
    <xf numFmtId="0" fontId="73" fillId="31" borderId="16" xfId="0" applyFont="1" applyFill="1" applyBorder="1" applyAlignment="1">
      <alignment horizontal="center" vertical="center" wrapText="1"/>
    </xf>
    <xf numFmtId="0" fontId="73" fillId="31" borderId="0" xfId="0" applyFont="1" applyFill="1" applyAlignment="1">
      <alignment horizontal="center" vertical="center"/>
    </xf>
    <xf numFmtId="0" fontId="73" fillId="17" borderId="16" xfId="0" applyFont="1" applyFill="1" applyBorder="1" applyAlignment="1">
      <alignment horizontal="center" vertical="top" wrapText="1"/>
    </xf>
    <xf numFmtId="0" fontId="73" fillId="17" borderId="15" xfId="0" applyFont="1" applyFill="1" applyBorder="1" applyAlignment="1">
      <alignment horizontal="center" vertical="center" wrapText="1"/>
    </xf>
    <xf numFmtId="0" fontId="73" fillId="17" borderId="19" xfId="0" applyFont="1" applyFill="1" applyBorder="1" applyAlignment="1">
      <alignment horizontal="center" vertical="center" wrapText="1"/>
    </xf>
    <xf numFmtId="0" fontId="73" fillId="49" borderId="21" xfId="0" applyFont="1" applyFill="1" applyBorder="1" applyAlignment="1">
      <alignment horizontal="center" vertical="top" wrapText="1"/>
    </xf>
    <xf numFmtId="0" fontId="73" fillId="49" borderId="14" xfId="0" applyFont="1" applyFill="1" applyBorder="1" applyAlignment="1">
      <alignment horizontal="center" vertical="top" wrapText="1"/>
    </xf>
    <xf numFmtId="0" fontId="73" fillId="49" borderId="14" xfId="0" applyFont="1" applyFill="1" applyBorder="1" applyAlignment="1">
      <alignment horizontal="justify" vertical="center"/>
    </xf>
    <xf numFmtId="0" fontId="73" fillId="49" borderId="14" xfId="0" applyFont="1" applyFill="1" applyBorder="1" applyAlignment="1">
      <alignment wrapText="1"/>
    </xf>
    <xf numFmtId="0" fontId="73" fillId="49" borderId="16" xfId="0" applyFont="1" applyFill="1" applyBorder="1" applyAlignment="1">
      <alignment horizontal="center" vertical="top" wrapText="1"/>
    </xf>
    <xf numFmtId="0" fontId="73" fillId="49" borderId="14"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0" fillId="14" borderId="13" xfId="0" applyFill="1" applyBorder="1" applyAlignment="1">
      <alignment horizontal="center" vertical="center"/>
    </xf>
    <xf numFmtId="0" fontId="0" fillId="14" borderId="2" xfId="0" applyFill="1" applyBorder="1" applyAlignment="1">
      <alignment horizontal="center" vertical="center"/>
    </xf>
    <xf numFmtId="0" fontId="48" fillId="36" borderId="1" xfId="0" applyFont="1" applyFill="1" applyBorder="1" applyAlignment="1">
      <alignment horizontal="center" vertical="center" wrapText="1" readingOrder="1"/>
    </xf>
    <xf numFmtId="0" fontId="0" fillId="24" borderId="1" xfId="0" applyFill="1" applyBorder="1" applyAlignment="1">
      <alignment horizontal="center" vertical="top"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68" fillId="46" borderId="0" xfId="0" applyFont="1" applyFill="1" applyAlignment="1">
      <alignment horizontal="center" vertical="center"/>
    </xf>
    <xf numFmtId="0" fontId="53" fillId="0" borderId="0" xfId="0" applyFont="1"/>
    <xf numFmtId="0" fontId="2" fillId="3" borderId="1" xfId="0" applyFont="1" applyFill="1" applyBorder="1" applyAlignment="1">
      <alignment horizontal="left" vertical="center" wrapText="1"/>
    </xf>
    <xf numFmtId="0" fontId="7" fillId="3" borderId="1" xfId="3" applyFill="1" applyBorder="1" applyAlignment="1">
      <alignment vertical="center"/>
    </xf>
    <xf numFmtId="0" fontId="73" fillId="42" borderId="0" xfId="0" applyFont="1" applyFill="1" applyBorder="1" applyAlignment="1">
      <alignment horizontal="center" vertical="center" wrapText="1"/>
    </xf>
    <xf numFmtId="0" fontId="73" fillId="17" borderId="21" xfId="0" applyFont="1" applyFill="1" applyBorder="1" applyAlignment="1">
      <alignment horizontal="center" vertical="top" wrapText="1"/>
    </xf>
  </cellXfs>
  <cellStyles count="4">
    <cellStyle name="Hipervínculo" xfId="3" builtinId="8"/>
    <cellStyle name="Millares" xfId="1" builtinId="3"/>
    <cellStyle name="Normal" xfId="0" builtinId="0"/>
    <cellStyle name="Porcentaje" xfId="2" builtinId="5"/>
  </cellStyles>
  <dxfs count="1457">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0"/>
    </dxf>
    <dxf>
      <alignment wrapText="0"/>
    </dxf>
    <dxf>
      <alignment wrapText="0"/>
    </dxf>
    <dxf>
      <alignment wrapText="0"/>
    </dxf>
    <dxf>
      <alignment wrapText="0"/>
    </dxf>
    <dxf>
      <alignment wrapText="0"/>
    </dxf>
    <dxf>
      <alignment wrapText="0"/>
    </dxf>
    <dxf>
      <alignment wrapText="0"/>
    </dxf>
    <dxf>
      <alignment wrapText="1" indent="0"/>
    </dxf>
    <dxf>
      <alignment wrapText="1" indent="0"/>
    </dxf>
    <dxf>
      <alignment wrapText="1" indent="0"/>
    </dxf>
    <dxf>
      <alignment wrapText="1" indent="0"/>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fill>
        <patternFill>
          <bgColor rgb="FFFF6600"/>
        </patternFill>
      </fill>
    </dxf>
  </dxfs>
  <tableStyles count="1" defaultTableStyle="TableStyleMedium2" defaultPivotStyle="PivotStyleLight16">
    <tableStyle name="Estilo de tabla 1" pivot="0" count="1" xr9:uid="{00000000-0011-0000-FFFF-FFFF00000000}">
      <tableStyleElement type="firstColumnStripe" dxfId="1456"/>
    </tableStyle>
  </tableStyles>
  <colors>
    <mruColors>
      <color rgb="FFFF6600"/>
      <color rgb="FF0296C9"/>
      <color rgb="FFC9D217"/>
      <color rgb="FFFF9D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6.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pivotCacheDefinition" Target="pivotCache/pivotCacheDefinition9.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5.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4.xml"/><Relationship Id="rId30" Type="http://schemas.openxmlformats.org/officeDocument/2006/relationships/pivotCacheDefinition" Target="pivotCache/pivotCacheDefinition7.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pivotCacheDefinition" Target="pivotCache/pivotCacheDefinition10.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'Resumen-tablas'!$E$38:$E$55</c:f>
              <c:strCache>
                <c:ptCount val="18"/>
                <c:pt idx="0">
                  <c:v>DESARROLLO Y OPTIMIZACIÓN DE SERVICIOS Y PROCESOS JUDICIALES</c:v>
                </c:pt>
                <c:pt idx="1">
                  <c:v>CELERIDAD JUDICIAL</c:v>
                </c:pt>
                <c:pt idx="2">
                  <c:v>TRANSPARENCIA Y RENDICIÓN DE CUENTAS</c:v>
                </c:pt>
                <c:pt idx="3">
                  <c:v>CAPACITACIÓN</c:v>
                </c:pt>
                <c:pt idx="4">
                  <c:v>CARRERA</c:v>
                </c:pt>
                <c:pt idx="5">
                  <c:v>PROBIDAD Y ANTICORRUPCIÓN</c:v>
                </c:pt>
                <c:pt idx="6">
                  <c:v>TRANSFORMACIÓN DIGITAL</c:v>
                </c:pt>
                <c:pt idx="7">
                  <c:v>MODELO ESTRATEGICO INSTITUCIONAL</c:v>
                </c:pt>
                <c:pt idx="8">
                  <c:v>BIENESTAR Y SALUD</c:v>
                </c:pt>
                <c:pt idx="9">
                  <c:v>ALIANZAS Y COLABORACIÓN INTERINSTITUCIONAL</c:v>
                </c:pt>
                <c:pt idx="10">
                  <c:v>INFRAESTRUCTURA INSTITUCIONAL</c:v>
                </c:pt>
                <c:pt idx="11">
                  <c:v>SEGURIDAD INSTITUCIONAL</c:v>
                </c:pt>
                <c:pt idx="12">
                  <c:v>REFORMAS LEGALES</c:v>
                </c:pt>
                <c:pt idx="13">
                  <c:v>PARTICIPACIÓN CIUDADANA</c:v>
                </c:pt>
                <c:pt idx="14">
                  <c:v>ABORDAJE INTEGRAL A LA CRIMINALIDAD</c:v>
                </c:pt>
                <c:pt idx="15">
                  <c:v>CIBERCRIMINALIDAD</c:v>
                </c:pt>
                <c:pt idx="16">
                  <c:v>MONITOREO Y MEJORA CONTINUA</c:v>
                </c:pt>
                <c:pt idx="17">
                  <c:v>SEGURIDAD DE LA INFORMACIÓN</c:v>
                </c:pt>
              </c:strCache>
            </c:strRef>
          </c:cat>
          <c:val>
            <c:numRef>
              <c:f>'Resumen-tablas'!$F$38:$F$55</c:f>
              <c:numCache>
                <c:formatCode>General</c:formatCode>
                <c:ptCount val="18"/>
                <c:pt idx="0">
                  <c:v>34</c:v>
                </c:pt>
                <c:pt idx="1">
                  <c:v>27</c:v>
                </c:pt>
                <c:pt idx="2">
                  <c:v>18</c:v>
                </c:pt>
                <c:pt idx="3">
                  <c:v>14</c:v>
                </c:pt>
                <c:pt idx="4">
                  <c:v>11</c:v>
                </c:pt>
                <c:pt idx="5">
                  <c:v>10</c:v>
                </c:pt>
                <c:pt idx="6">
                  <c:v>10</c:v>
                </c:pt>
                <c:pt idx="7">
                  <c:v>9</c:v>
                </c:pt>
                <c:pt idx="8">
                  <c:v>7</c:v>
                </c:pt>
                <c:pt idx="9">
                  <c:v>5</c:v>
                </c:pt>
                <c:pt idx="10">
                  <c:v>4</c:v>
                </c:pt>
                <c:pt idx="11">
                  <c:v>3</c:v>
                </c:pt>
                <c:pt idx="12">
                  <c:v>3</c:v>
                </c:pt>
                <c:pt idx="13">
                  <c:v>2</c:v>
                </c:pt>
                <c:pt idx="14">
                  <c:v>2</c:v>
                </c:pt>
                <c:pt idx="15">
                  <c:v>1</c:v>
                </c:pt>
                <c:pt idx="16">
                  <c:v>1</c:v>
                </c:pt>
                <c:pt idx="17">
                  <c:v>1</c:v>
                </c:pt>
              </c:numCache>
            </c:numRef>
          </c:val>
          <c:extLst>
            <c:ext xmlns:c16="http://schemas.microsoft.com/office/drawing/2014/chart" uri="{C3380CC4-5D6E-409C-BE32-E72D297353CC}">
              <c16:uniqueId val="{00000001-E6EB-4E56-B552-97662D6F8873}"/>
            </c:ext>
          </c:extLst>
        </c:ser>
        <c:dLbls>
          <c:showLegendKey val="0"/>
          <c:showVal val="0"/>
          <c:showCatName val="0"/>
          <c:showSerName val="0"/>
          <c:showPercent val="0"/>
          <c:showBubbleSize val="0"/>
        </c:dLbls>
        <c:gapWidth val="219"/>
        <c:overlap val="-27"/>
        <c:axId val="1976200711"/>
        <c:axId val="1976202759"/>
      </c:barChart>
      <c:catAx>
        <c:axId val="19762007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976202759"/>
        <c:crosses val="autoZero"/>
        <c:auto val="1"/>
        <c:lblAlgn val="ctr"/>
        <c:lblOffset val="100"/>
        <c:noMultiLvlLbl val="0"/>
      </c:catAx>
      <c:valAx>
        <c:axId val="19762027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9762007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269328</xdr:colOff>
      <xdr:row>2</xdr:row>
      <xdr:rowOff>111672</xdr:rowOff>
    </xdr:from>
    <xdr:to>
      <xdr:col>2</xdr:col>
      <xdr:colOff>1159442</xdr:colOff>
      <xdr:row>5</xdr:row>
      <xdr:rowOff>223288</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1328" y="1031327"/>
          <a:ext cx="1737511" cy="847048"/>
        </a:xfrm>
        <a:prstGeom prst="rect">
          <a:avLst/>
        </a:prstGeom>
      </xdr:spPr>
    </xdr:pic>
    <xdr:clientData/>
  </xdr:twoCellAnchor>
  <xdr:twoCellAnchor editAs="oneCell">
    <xdr:from>
      <xdr:col>10</xdr:col>
      <xdr:colOff>38545</xdr:colOff>
      <xdr:row>2</xdr:row>
      <xdr:rowOff>170794</xdr:rowOff>
    </xdr:from>
    <xdr:to>
      <xdr:col>10</xdr:col>
      <xdr:colOff>2034737</xdr:colOff>
      <xdr:row>6</xdr:row>
      <xdr:rowOff>2095</xdr:rowOff>
    </xdr:to>
    <xdr:pic>
      <xdr:nvPicPr>
        <xdr:cNvPr id="5" name="Imagen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84666" y="1090449"/>
          <a:ext cx="1996192" cy="795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145207</xdr:colOff>
      <xdr:row>1</xdr:row>
      <xdr:rowOff>7620</xdr:rowOff>
    </xdr:from>
    <xdr:to>
      <xdr:col>14</xdr:col>
      <xdr:colOff>143586</xdr:colOff>
      <xdr:row>20</xdr:row>
      <xdr:rowOff>142875</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5888782" y="188595"/>
          <a:ext cx="8694704" cy="4524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314325</xdr:colOff>
      <xdr:row>9</xdr:row>
      <xdr:rowOff>9525</xdr:rowOff>
    </xdr:from>
    <xdr:to>
      <xdr:col>15</xdr:col>
      <xdr:colOff>133350</xdr:colOff>
      <xdr:row>35</xdr:row>
      <xdr:rowOff>161925</xdr:rowOff>
    </xdr:to>
    <xdr:pic>
      <xdr:nvPicPr>
        <xdr:cNvPr id="4" name="Imagen 1">
          <a:extLst>
            <a:ext uri="{FF2B5EF4-FFF2-40B4-BE49-F238E27FC236}">
              <a16:creationId xmlns:a16="http://schemas.microsoft.com/office/drawing/2014/main" id="{BD752D8F-2795-42CF-1DCE-B1492F2E0803}"/>
            </a:ext>
          </a:extLst>
        </xdr:cNvPr>
        <xdr:cNvPicPr>
          <a:picLocks noChangeAspect="1"/>
        </xdr:cNvPicPr>
      </xdr:nvPicPr>
      <xdr:blipFill>
        <a:blip xmlns:r="http://schemas.openxmlformats.org/officeDocument/2006/relationships" r:embed="rId1"/>
        <a:stretch>
          <a:fillRect/>
        </a:stretch>
      </xdr:blipFill>
      <xdr:spPr>
        <a:xfrm>
          <a:off x="8467725" y="1552575"/>
          <a:ext cx="9934575" cy="4610100"/>
        </a:xfrm>
        <a:prstGeom prst="rect">
          <a:avLst/>
        </a:prstGeom>
      </xdr:spPr>
    </xdr:pic>
    <xdr:clientData/>
  </xdr:twoCellAnchor>
  <xdr:twoCellAnchor>
    <xdr:from>
      <xdr:col>2</xdr:col>
      <xdr:colOff>590550</xdr:colOff>
      <xdr:row>39</xdr:row>
      <xdr:rowOff>38100</xdr:rowOff>
    </xdr:from>
    <xdr:to>
      <xdr:col>19</xdr:col>
      <xdr:colOff>152400</xdr:colOff>
      <xdr:row>101</xdr:row>
      <xdr:rowOff>38100</xdr:rowOff>
    </xdr:to>
    <xdr:graphicFrame macro="">
      <xdr:nvGraphicFramePr>
        <xdr:cNvPr id="12" name="Gráfico 2">
          <a:extLst>
            <a:ext uri="{FF2B5EF4-FFF2-40B4-BE49-F238E27FC236}">
              <a16:creationId xmlns:a16="http://schemas.microsoft.com/office/drawing/2014/main" id="{F2B76569-D406-06AE-B9CD-781BE0A29CBA}"/>
            </a:ext>
            <a:ext uri="{147F2762-F138-4A5C-976F-8EAC2B608ADB}">
              <a16:predDERef xmlns:a16="http://schemas.microsoft.com/office/drawing/2014/main" pred="{BD752D8F-2795-42CF-1DCE-B1492F2E08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Melissa Mesén Trejos" id="{87076DDB-0176-486D-9628-E6181ED76CA4}" userId="S::mmesent@poder-judicial.go.cr::f262d76d-94d2-48ea-bee0-55259353dd89" providerId="AD"/>
</personList>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Matriz%20PEI%202019-2024%20Versi&#243;n%20Final%20Acumulada%20v.13.0%20vinculaci&#243;n%20con%20proyectos.xlsx#BgEIDA4ADAMGBAcBBAQECw=1.0" TargetMode="External"/><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Matriz%20PEI%202019-2024%20Versi&#243;n%20Final%20Acumulada%20v.13.0%20vinculaci&#243;n%20con%20proyectos.xlsx#BgEIDA4ADAMGBAcBBAQECw=1.0"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4567.57651875" createdVersion="6" refreshedVersion="6" minRefreshableVersion="3" recordCount="647" xr:uid="{BEDCE4D1-2222-4816-98B1-B94B37CE84E8}">
  <cacheSource type="worksheet">
    <worksheetSource ref="B4:X651" sheet="MATRIZ PEI 2019-2024" r:id="rId2"/>
  </cacheSource>
  <cacheFields count="23">
    <cacheField name="TALLER" numFmtId="0">
      <sharedItems/>
    </cacheField>
    <cacheField name="TEMA" numFmtId="0">
      <sharedItems count="8">
        <s v="RESOLUCIÓN OPORTUNA DE CONFLICTOS"/>
        <s v="CONFIANZA Y PROBIDAD EN LA JUSTICIA"/>
        <s v="OPTIMIZACIÓN E INNOVACIÓN DE LOS SERVICIOS JUDICIALES"/>
        <s v="GESTIÓN DEL PERSONAL"/>
        <s v="PLANIFICACIÓN INSTITUCIONAL"/>
        <s v="Resolución oportuna de conflictos. " u="1"/>
        <s v="Optimización e innovación de los servicios judiciales." u="1"/>
        <s v="Confianza y probidad en la justicia " u="1"/>
      </sharedItems>
    </cacheField>
    <cacheField name="OBJETIVO ESTRATÉGICO" numFmtId="0">
      <sharedItems/>
    </cacheField>
    <cacheField name="CATEGORÍA DE ACCIÓN ESTRATÉGICA" numFmtId="0">
      <sharedItems containsBlank="1"/>
    </cacheField>
    <cacheField name="DETALLE DE ACCIÓN ESTRATÉGICA" numFmtId="0">
      <sharedItems containsBlank="1" longText="1"/>
    </cacheField>
    <cacheField name="ACCIÓN ESTRATÉGICA" numFmtId="0">
      <sharedItems containsBlank="1" longText="1"/>
    </cacheField>
    <cacheField name="META ESTRATEGICA" numFmtId="0">
      <sharedItems count="238" longText="1">
        <s v="Que al finalizar el 2024, se haya revisado, redefinido o implementado la política de persecución penal con base  en los fenómenos criminales de mayor incidencia en el país, de interés para Fiscalía General.  _x000a_ _x000a_"/>
        <s v="Que al finalizar el 2024, se haya desarrollado e implementado un modelo de gestión (diagnóstico, diseño, implementación, seguimiento y evaluación) para el abordaje de los casos penales de corrupción."/>
        <s v="Que al finalizar el 2024, se haya desarrollado e implementado un modelo de gestión (diagnóstico, diseño, implementación, seguimiento y evaluación)  en el abordaje de los casos penales de crimen organizado."/>
        <s v="Que al finalizar el 2024, se haya desarrollado e implementado un modelo de gestión (diagnóstico, diseño, implementación, seguimiento y evaluación) para el abordaje de los casos penales vinculados a poblaciones vulnerables."/>
        <s v="Que al finalizar el 2024, se haya implementado la estrategia definida para mejorar el abordaje de la criminalidad no convencional, apoyándose en el uso de las tecnologías de la información. "/>
        <s v="Que al finalizar el 2024, se haya incrementado la cantidad de casos terminados por año, mediante la implementación de un plan de descongestionamiento y atención de rezago, no superior a dos años, que permitan resolver y llevar a un nivel aceptable-controlable-mínimo del rezago en el Ministerio Público."/>
        <s v="Que al finalizar el 2024, se haya incrementado la cantidad de casos salidos por el Organismo de Investigación Judicial por año. "/>
        <s v="Que al finalizar el 2024, se haya incrementado la cantidad de casos terminados en materia Civil por año, en primera instancia. "/>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Civil."/>
        <s v="Que al finalizar el 2024, se haya incrementado la cantidad de casos terminados en materia de Cobro Judicial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Cobro."/>
        <s v="Que al finalizar el 2024, se haya incrementado la cantidad de casos terminados en materia Agrari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Agraria."/>
        <s v="Que al finalizar el 2024, se haya incrementado la cantidad de casos terminados en materia Contencios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Contenciosa."/>
        <s v="Que al finalizar el 2024, se haya incrementado la cantidad de casos terminados en materia Famili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Familia."/>
        <s v="Que al finalizar el 2024, se haya incrementado la cantidad de casos terminados en materia de Pensiones Alimentarias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Pensiones Alimentarias."/>
        <s v="Que al finalizar el 2024, se haya incrementado la cantidad de casos terminados en materia Laboral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Laboral."/>
        <s v="Que al finalizar el 2024, se haya incrementado la cantidad de casos terminados en materia Penal por año, en primera instancia por los juzgados penales."/>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juzgados penales."/>
        <s v="Que al finalizar el 2024, se haya incrementado la cantidad de casos terminados en materia Penal por año, en primera instancia por los tribunales de juicio penales."/>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tribunales de juicio penales."/>
        <s v="Que al finalizar el 2024, se haya incrementado la cantidad de casos terminados en materia Penal Juvenil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Juvenil. "/>
        <s v="Que al finalizar el 2024, se haya incrementado la cantidad de casos terminados en materia Contravencional por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Contravencional. "/>
        <s v="Que al finalizar el 2024, se haya incrementado la cantidad de casos terminados en materia de Tránsito por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de Tránsito. "/>
        <s v="Que al finalizar el 2024, se haya incrementado la cantidad de casos terminados en materia Constitucional por año, en primera instancia."/>
        <s v="Que al finalizar el 2024, cada despacho jurisdiccional haya implementado una propuesta de mejora, acorde con el modelo de sostenibilidad, para disminuir la cantidad de casos en el circulante activo de mayor antigüedad en materia Constitucional. "/>
        <s v="Que al finalizar el 2024, se haya incrementado la cantidad de casos terminados en materia Notarial anualmente. "/>
        <s v="Que al finalizar el 2024, cada despacho jurisdiccional haya implementado una propuesta de mejora, acorde con el modelo de sostenibilidad, para disminuir la cantidad de casos en el circulante activo de mayor antigüedad en materia Notarial. "/>
        <s v="Que al finalizar el 2024, se haya elaborado al menos seis informes cuantitativos sobre la cantidad de nulidades por materia producto de la aplicación de los medios de impugnación, dictadas en los tribunales superiores que conocen las apelaciones y las salas de casación."/>
        <s v="Que al finalizar el 2024, se haya incrementado la cantidad de casos terminados en la jurisdicción Contenciosa Administrativa por año, en segunda instancia."/>
        <s v="Que al finalizar el 2024, se haya incrementado la cantidad de casos terminados en materia Penal por año, en segunda instancia por los Tribunales de Apelación."/>
        <s v="Que al finalizar el 2024, se haya incrementado la cantidad de casos terminados en materia Penal Juvenil por año, en segunda instancia."/>
        <s v="Que al finalizar el 2024, se haya incrementado la cantidad de casos terminados en materia Civil por año, en segunda instancia."/>
        <s v="Que al finalizar el 2024, se haya incrementado la cantidad de casos terminados en materia Agraria por año, en segunda instancia."/>
        <s v="Que al finalizar el 2024, se haya incrementado la cantidad de casos terminados en materia de Familia por año, en segunda instancia por el Tribunal de Familia."/>
        <s v="Que al finalizar el 2024, se haya incrementado la cantidad de casos terminados en materia Laboral por año, en segunda instancia."/>
        <s v="Que al finalizar el 2024, se haya incrementado la cantidad de casos terminados en materia Contravencional por año, en segunda instancia."/>
        <s v="Que al finalizar el 2024, se haya incrementado la cantidad de casos terminados en materia de Tránsito por año, en segunda instancia."/>
        <s v="Que al finalizar el 2024, se haya incrementado la cantidad de casos terminados en la Sala Primera"/>
        <s v="Que al finalizar el 2024, se haya incrementado la cantidad de casos terminados en la Sala Segunda."/>
        <s v="Que al finalizar el 2024, se haya incrementado la cantidad de casos terminados en la Sala Tercera ."/>
        <s v="Que al finalizar el 2024, se haya incrementado la cantidad de informes periciales elaborados o rendidos en las oficinas del Departamento de Trabajo Social y Psicología por año. "/>
        <s v="Que al finalizar el 2024, se haya incrementado la cantidad de comunicaciones judiciales diligenciadas por las oficinas de comunicaciones judiciales por año. "/>
        <s v="Que al finalizar el 2024, se implemente en todas las fiscalías del país, un sistema de gestión integrado, que permita el seguimiento y monitoreo de las medidas alternas, mediante el uso de tecnologías de la información. "/>
        <s v="Que al finalizar el 2024, se haya capacitado al menos 114 (20%) de las Fiscalas y Fiscales en el programa de Justicia Restaurativa y aplicación de otras medidas alternas de solución de conflictos. "/>
        <s v="Que al finalizar el 2024, se haya capacitado al menos el 114 (20%) de las Fiscalas y Fiscales en el programa de Justicia Restaurativa y aplicación de otras medidas alternas de solución de conflictos. "/>
        <s v="Que al finalizar el 2024, se haya incrementado anualmente la cantidad casos terminados mediante la aplicación de las medidas alternas(audiencias tempranas, salidas alternas, justicia restaurativa) de la Fiscalía. "/>
        <s v="Que al finalizar el 2024, se haya incrementado anualmente la cantidad de casos terminados mediante la aplicación de las medidas alternas en la Defensa Pública. "/>
        <s v="Que al finalizar el 2024, se haya incrementado la cantidad de casos terminados, mediante la aplicación de medidas alternas, en materia civil por año, en primera instancia."/>
        <s v="Que al finalizar el 2024, se haya incrementado la cantidad de casos terminados, mediante la aplicación de medidas alternas, en materia agraria por año, en primera instancia."/>
        <s v="Que al finalizar el 2024, se haya incrementado la cantidad de casos terminados, mediante la aplicación de medidas alternas, en materia contenciosa administrativa por año, en primera instancia."/>
        <s v="Que al finalizar el 2024, se haya incrementado la cantidad de casos terminados, mediante la aplicación de medidas alternas, en materia de familia por año, en primera instancia."/>
        <s v="Que al finalizar el 2024, se haya incrementado la cantidad de casos terminados, mediante la aplicación de medidas alternas, en materia de Pensiones Alimentarias por año, en primera instancia."/>
        <s v="Que al finalizar el 2024, se haya incrementado la cantidad de casos terminados, mediante la aplicación de medidas alternas, en materia laboral por año, en primera instancia."/>
        <s v="Que al finalizar el 2024, se haya incrementado la cantidad de casos terminados, mediante la aplicación de medidas alternas, en materia Penal por año, en primera instancia."/>
        <s v="Que al finalizar el 2024, se haya incrementado la cantidad de casos terminados, mediante la aplicación de medidas alternas, en materia Penal Juvenil por año, en primera instancia."/>
        <s v="Que al finalizar el 2024, se haya incrementado la cantidad de casos terminados, mediante la aplicación de medidas alternas, en materia Contravencional por año, en primera instancia."/>
        <s v="Que al finalizar el 2024, se haya incrementado la cantidad de casos terminados, mediante la aplicación de medidas alternas, en materia Tránsito por año, en primera instancia."/>
        <s v="Que al finalizar el 2024,  se haya incrementado anualmente la cantidad de casos terminados por el Centro de Conciliación del Poder Judicial."/>
        <s v="Que al finalizar el 2024,  se haya diseñado, validado y aprobado una política institucional integral sobre el tratamiento de los diferentes métodos alternos de resolución de conflictos."/>
        <s v="Que al finalizar el 2024, se haya implementado a nivel nacional la Justicia Restaurativa de conformidad con la ley."/>
        <s v="Que al finalizar el 2024, se haya finalizado la ejecución del Proyecto Regional de  Fortalecimiento de la Justicia Restaurativa."/>
        <s v="Que al finalizar el 2024, se haya implementado una estrategia de prevención y control de las sanciones administrativa – disciplinaria en el Ministerio Público; por actos cometidos en fraude de administración de activos, evidencias, faltas a la ética pública, valores, faltas a la probidad y actos de corrupción. _x000a_ _x000a_"/>
        <s v="Que al finalizar el 2024, se haya reestructurado la Unidad de Inspección Fiscal  del Ministerio Público"/>
        <s v="Que al finalizar el 2024, se haya establecido e implementado un modelo de supervisión administrativa y técnica de la gestión de las Fiscalías, que contribuya a mejorar el servicio público."/>
        <s v="Que al finalizar el 2024, se haya implementado los mecanismos definidos para mejorar los procesos de control sobre el tema de corrupción, tráfico de influencias y conflictos de intereses."/>
        <s v="Que al finalizar el 2024, se haya completado la implementación del Sistema de Gestión de Despachos Judiciales y Escritorio Virtual en todos los órganos de control en materia Disciplinaria."/>
        <s v="Que al finalizar el 2024, se hayan implementado el proyecto de reducción de las brechas de riesgo en torno a la prevención y control de la corrupción, el fraude y las faltas a la ética y probidad, según lo definido por la Nacional Center of State Courts (NCSC)."/>
        <s v="Que al finalizar el 2024, se haya presentado y gestionado la aprobación de la reforma legal sobre el régimen disciplinario para magistrados y magistradas. "/>
        <s v="Que al finalizar el 2024, se haya aprobado el reglamento sobre protocolos de conducta para el personal judicial y revisión del marco ético institucional. "/>
        <s v="Que al finalizar el 2024, se haya implementado el plan definido de la política axiológica."/>
        <s v="Que al finalizar el 2024, se haya gestionado el procedimiento para un diálogo permanente con la sociedad civil. "/>
        <s v="Que al finalizar el 2024, se hayan ampliado los espacios de participación ciudadana virtuales, interactivos, regionales y nacionales; que permitan el proceso de cocreación en la administración de proyectos de interés institucional y ciudadano."/>
        <s v="Que al finalizar el 2024, se haya implementado una metodología que permita medir la percepción y el grado de confianza de la sociedad sobre el Poder Judicial."/>
        <s v="Que al finalizar el 2024, se hayan implementado las acciones definidas en el plan de acción de la Política de Participación Ciudadana."/>
        <s v="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
        <s v="Que al finalizar el 2024, se haya diseñado e implementado un servicio web que integre un centro de inteligencia de información para acceso y uso interinstitucional e institucional, alineado a la política de Justicia Abierta. "/>
        <s v="Que al finalizar el 2024, se hayan implementado las acciones definidas correspondientes al principio de Transparencia de la Política de Justicia Abierta. "/>
        <s v="Que al finalizar el 2024, se hayan implementado la estrategia de rendición de cuentas definida por el Ministerio Público. "/>
        <s v="Que al finalizar el 2024, se haya implementado la estrategia de rendición de cuentas definida por la Defensa Pública. "/>
        <s v="Que al finalizar el 2024, se haya implementado la estrategia de rendición de cuentas definida por la Oficina de Atención de Víctimas del Delito y la Unidad de Protección de Víctimas. "/>
        <s v="Que al finalizar el 2024, se haya implementado la estrategia de rendición de cuentas definida por el Organismo del Investigación Judicial. "/>
        <s v="Que al finalizar el 2024, se haya formulado e implementado una estrategia sobre el acceso y uso de estadísticas judiciales, que suministre al público externo y interno, información clara y oportuna."/>
        <s v="Que al finalizar el 2024, se haya implementado una estrategia de comunicación y proyección institucional proactiva que fortalezca la democracia, institucionalidad y percepción de las personas usuarias. "/>
        <s v="Que al finalizar el 2024,  se haya implementado la estrategia de mejora de la proyección y gestión de la Fiscalía General. "/>
        <s v="Que al finalizar el 2024,  se haya implementado una estrategia de proyección comunitaria interinstitucional e institucional del Ministerio Público. "/>
        <s v="Que al finalizar el 2024,se  haya implementado la estrategia de comunicación y proyección en la Defensa Pública."/>
        <s v="Que al finalizar el 2024, se haya implementado la estrategia de comunicación y divulgación de los servicios la Oficina de Atención a la Víctima de Delitos y la Unidad de Protección de Víctimas y Testigos. "/>
        <s v="Que al finalizar el 2024,  se haya implementado la estrategia de proyección institucional del Organismo de Investigación Judicial."/>
        <s v="Que al finalizar el 2024, se haya aprobado la política de comunicación integral."/>
        <s v="Que al finalizar el 2024, se hayan implementado las acciones definidas correspondientes al principio de Colaboración de la Política de Justicia Abierta. "/>
        <s v="Que al finalizar el 2024, se hayan completado las estrategias de coordinación planteadas, para el establecimiento de los canales de cooperación interinstitucionales y los procesos de comunicación, en cuanto al abordaje de los delitos funcionales, económicos y todos aquellos  vinculados con la corrupción.  _x000a_ _x000a_"/>
        <s v="Que al finalizar el 2024, se haya implementado la estrategia  de coordinación de la Defensa Pública, para  incrementar y fortalecer las redes comunales e interinstitucionales identificadas, tomando en cuenta la aplicación de las medidas alternas."/>
        <s v="Que al finalizar el 2024, se hayan implementado las estrategias de coordinación interinstitucional para los servicios de atención y protección de víctimas y testigos."/>
        <s v="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24, se haya implementado un plan para la creación de alianzas y convenios de cooperación para implantar una red informática segura entre instituciones (Interoperabilidad), que faciliten la integración de la información y acceso a los servicios estatales."/>
        <s v="Que al finalizar el 2024, se desarrollen e implementen estrategias institucionales de cooperación nacional e internacional, que propicien el intercambio de buenas prácticas y jurisprudencia innovadora relacionada con estándares internacionales de gestión ambiental y resolución de conflictos asociados a los recursos naturales."/>
        <s v="Que al finalizar el 2024, se haya gestionado la aprobación la reforma legal sobre el sistema penal y corrupción. "/>
        <s v="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 "/>
        <s v="Que al finalizar el 2024, la Defensa Pública se haya pronunciado sobre la totalidad de los proyectos de ley o propuestas de reforma legales que le hayan sido puestos en consulta y que inciden en su funcionamiento, estructura y organización. "/>
        <s v="Que al finalizar el 2024, se haya pronunciado sobre la totalidad de los proyectos de ley o propuestas de reforma legales que le hayan sido puestos en consulta y que inciden en su funcionamiento, estructura y organización de la Defensa Pública. "/>
        <s v="Que al finalizar el 2024, se haya presentado ante el órgano aprobador, la propuesta del reglamento de la Ley 8720: Ley de protección a víctimas, testigos y demás sujetos intervinientes en el proceso penal, reformas y adición al Código Procesal Penal y al Código Penal  "/>
        <s v="Que al finalizar el 2024, se haya presentado la reforma a la Ley 8720: Ley de protección a víctimas, testigos y demás sujetos intervinientes en el proceso penal, reformas y adición al Código Procesal Penal y al Código Penal. "/>
        <s v="Que al finalizar el 2024, se haya implementado el plan definido, para la concentración de Corte Plena en funciones estrictamente de dirección general de la política judicial. "/>
        <s v="Que al finalizar el 2024, se haya presentado una propuesta para el establecimiento del timbre judicial en materia cobratoria, específicamente en los procesos de cobro y ejecutivos. Asimismo, valorar los cambios requeridos para optimizar los recursos institucionales. "/>
        <s v="Que al finalizar el 2024, se haya gestionado la aprobación a la  reforma de la ley orgánica del Organismo de Investigación Judicial. "/>
        <s v="Que al finalizar el 2024, se hayan implementado procesos estandarizados en las oficinas del Ministerio Público, considerando las particularidades de sus oficinas. "/>
        <s v="Que al finalizar el 2024, se hayan implementado procesos estandarizados en las oficinas de la Defensa Pública, considerando las particularidades de sus oficinas. "/>
        <s v="Que al finalizar el 2024, se haya estandarizado, sistematizado y automatizado al menos 3 procesos manuales identificados del Organismo de Investigación Judicial."/>
        <s v="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  "/>
        <s v="Que al finalizar el 2024, se haya reducido el tiempo de los procesos y los procedimientos de la ejecución presupuestaria. "/>
        <s v="Que al finalizar el 2024, se haya realizado al menos 3 mediciones que permita obtener el grado de satisfacción en los servicios claves prestados al personal judicial. "/>
        <s v="Que al finalizar el 2024, se haya realizado al menos 3 mediciones anuales que permita obtener el grado de satisfacción en los servicios claves prestados al personal judicial. "/>
        <s v="Que al finalizar el 2024, se hayan implementado medios alternativos para la atención de los servicios de gestión del personal judicial."/>
        <s v="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
        <s v="Que al finalizar el 2024, haya logrado la certificación  en los sistemas de gestión de calidad correspondientes, en al menos 5 de las oficinas definidas como prioritarias por la Dirección del Organismo de Investigación Judicial. "/>
        <s v="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
        <s v="Que al finalizar el 2024,  se haya establecido e implementado un modelo que permita relacionar la carga de trabajo (incluir aspectos cuantitativos y cualitativos) y la cantidad de recursos (humanos y materiales) necesarios para obtener una efectiva gestión administrativa y operativa."/>
        <s v=" Que al finalizar el 2024, se desarrollen estrategias que partan del análisis y la perspectiva de género para optimizar el servicio brindado a las personas en condición de vulnerabilidad.  "/>
        <s v="Que al finalizar el 2024, se haya implementado un modelo de atención al público con el fin de mejorar el servicio brindado. "/>
        <s v="Que al finalizar el 2024, se haya implementado el plan de acción de la Política de Igualdad de Género del Poder Judicial, con el fin de incorporarlo en los servicios judiciales."/>
        <s v="Que al finalizar el 2024, se haya implementado una estrategia para ampliar la cobertura geográfica de disponibilidad del personal de la Unidad de Protección de Víctimas y Testigos. "/>
        <s v="Que al finalizar el 2024, se haya realizado al menos una evaluación de resultados por año de una  oficina u órgano institucional, con el fin de verificar el cumplimiento de los objetivos específicos para los que fueron creados."/>
        <s v="Que al finalizar el 2024, se haya implementado un modelo de mejora en la gestión de los despachos que tramitan la materia de pensiones alimentarias, que promueva la gestión eficiente de los procesos, basado en las experiencias de los Juzgados especializados y el uso de las tecnologías de la información. "/>
        <s v="Que al finalizar el 2024, se haya implementado el proyecto de Rediseño de Procesos en el Departamento de Ciencias Forenses."/>
        <s v="Que al finalizar el 2024, se haya implementado el proyecto de rediseño de procesos en el Departamento de Medicina Legal."/>
        <s v="Que al finalizar el 2024, se haya implementado el proyecto de abordaje a la entrada en vigencia del Código Procesal Agrario."/>
        <s v="Que al finalizar el 2024, se haya implementado el proyecto de abordaje a la entrada en vigencia del Código Procesal de Familia."/>
        <s v="Que al finalizar el 2024, se haya implementado el proyecto sobre el modelo de mejora integral del proceso penal."/>
        <s v="Que al finalizar el 2024, se haya implementado el proyecto de rediseño en al menos 7 circuitos judiciales, que involucre el ámbito jurisdiccional, auxiliar de justica y administrativo.  "/>
        <s v="Que al finalizar el 2024, se haya ampliado el modelo de sostenibilidad a 7 Circuitos Judiciales; a partir del Modelo establecido por la Dirección de Planificación en los Circuitos Judiciales de Cartago y San Carlos."/>
        <s v="Que al finalizar el 2024, se haya ejecutado un plan de acción para la eliminación de la brecha de implementación del escritorio virtual y sistema de gestión en todas las materias. "/>
        <s v="Que al finalizar el 2024, se hayan implementado un plan de trabajo para la adquisición de los bienes, muebles e inmuebles, así como los insumos, suministros, herramientas, laboratorios  y equipos analítico-instrumental, entre otros, para el Organismo de Investigación Judicial."/>
        <s v="Que al finalizar el 2024, se haya finalizado la implementación del plan de gestión ambiental institucional (PGAI) y se haya definido el nuevo PGAI para el periodo 2022-2026. "/>
        <s v="Que al finalizar el 2024, se haya definido un plan para identificar e implementar aquellos servicios del Organismo de Investigación Judicial que puedan ser realizados en otras zonas del país."/>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Que al finalizar el 2024, se haya desarrollado y aprobado el reglamento que rija las funciones y competencias del Centro de Apoyo, Coordinación y Mejoramiento de la Función Jurisdiccional."/>
        <s v="Que al finalizar el 2024, se cuente con un proceso estandarizado de seguimiento que permita optimizar la ejecución presupuestaria. "/>
        <s v="Que al finalizar el 2024, se haya implementado un plan de trabajo para incrementar la cantidad de oficinas y despachos donde se replican las buenas prácticas institucionales."/>
        <s v="Que al finalizar el 2024, se hayan incrementado la cantidad de ideas innovadoras que se consideran como buenas prácticas institucionales, cada dos años."/>
        <s v="Que al finalizar el 2024, se haya ampliado anualmente la cobertura efectiva de Teletrabajo, en puestos profesionales y personal técnico."/>
        <s v="Que al finalizar el 2024, se cuente con las tecnologías de información adecuadas para la implementación de la modalidad de teletrabajo, considerando los aspectos de seguridad de la información y cumplimiento de la normativa vigente. "/>
        <s v="Que al finalizar el 2024, se haya implementado en al menos 1200 (10%) de los puestos profesionales y técnicos, en los que sea factible, la adopción de modalidades alternativas de trabajo."/>
        <s v="Que al finalizar el 2024, se cuente con las tecnologías de información adecuadas para la implementación de modalidades alternativas de trabajo, considerando los aspectos de seguridad de la información y cumplimiento de la normativa vigente. "/>
        <s v="Que al finalizar el 2024, se haya implementado una campaña de comunicación y divulgación, sobre la importancia de modalidades alternativas de trabajo y el teletrabajo, que permita la sensibilización, impulso, implementación y conocimiento a nivel institucional. "/>
        <s v="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
        <s v="Que al finalizar el 2024, se haya implementado en  las oficinas de los servicios de atención y protección de víctimas y testigos, un sistema que permita una efectiva gestión técnica y administrativa, que agilicen y faciliten los procesos y procedimientos, con el fin de mejorar el servicio público que se brinda."/>
        <s v="Que al finalizar el 2024, se haya ejecutado la estrategia definida que permita contar con sistemas de información innovadores.   "/>
        <s v="Que al finalizar el 2024, se haya implementado una solución tecnológica interinstitucional para la entrega a las personas usuarias, de constancias, certificaciones judiciales y otros servicios, desde otras instituciones. "/>
        <s v="Que al finalizar el 2024, se haya implementado las herramientas ofimáticas de colaboración que soporten las labores diarias del personal judicial tanto en modalidad oficina como teletrabajo."/>
        <s v="Que al finalizar el 2024, se haya desarrollado e implantado la nueva versión del sistema de gestión de despachos judiciales, con el fin de brindar un soporte adecuado a los procesos de administración de justicia."/>
        <s v="Que al finalizar el 2024, se haya desarrollado e implementado herramientas de inteligencia artificial y bots para apoyar la gestión y tramitación judicial, administrativa y de los órganos auxiliares de justicia."/>
        <s v="Que al finalizar el 2024, se haya dotado a la institución de herramientas y soluciones de tecnología que integren la información, sistemas y demás soluciones, según los flujos de trabajo existentes en los ámbitos jurisdiccional, auxiliar de justicia y administrativo."/>
        <s v="Que al finalizar el 2024, se haya incrementado la actualización de la plataforma tecnológica (base tecnológica) por año. "/>
        <s v="Que al finalizar el 2024, se haya incrementado la cobertura de la plataforma de telecomunicaciones a nivel nacional por año. "/>
        <s v="Que al finalizar el 2024, se haya incrementado la implementación de la plataforma de telefonía IP por año. "/>
        <s v="Que al finalizar el 2024, se haya incrementado la implementación de la plataforma de comunicación para el acceso a la red de voz y datos por año. "/>
        <s v="Que al finalizar el 2024, se haya incrementado la cobertura de red inalámbrica por año. "/>
        <s v="Que al finalizar el 2024, se haya incrementado la cobertura de acceso a internet por año en los edificios judiciales para uso de las personas usuarias. "/>
        <s v="Que al finalizar el 2024, se haya incrementado la implementación de la plataforma de videoconferencias por año. "/>
        <s v="Que al finalizar el 2024, se haya implementado el Sistema de Control de Acceso a la Red. "/>
        <s v="Que al finalizar el 2024, se haya incrementado la cobertura de la plataforma de respaldos de los datos por año. "/>
        <s v="Que al finalizar el 2024, se haya implementado las acciones definidas para asegurar la continuidad del servicio tecnológico. "/>
        <s v="Que al finalizar el 2024, se haya implementado el Centro de Operaciones de Red. "/>
        <s v="Que al finalizar el 2024, se haya incrementado la implementación de herramientas de aprovisionamiento. "/>
        <s v="Que al finalizar el 2024, se haya implementado una estrategia definida que abarque las mejores prácticas para la gestión de las Tecnologías de la Información en el Poder Judicial. "/>
        <s v="Que al finalizar el 2024, se haya desarrollado una aplicación móvil para el Servicio Nacional de Facilitadoras y Facilitadores Judiciales, que se integre con el Sistema de Gestión para la recopilación de la información de las acciones realizadas por las personas facilitadoras judiciales y sea una herramienta de autoaprendizaje."/>
        <s v="Que al finalizar el 2024, se cuente con la política rectora para la gestión de las personas que laboran en el Poder Judicial."/>
        <s v="Que al finalizar el 2024, se haya gestionado la aprobación la reforma legal sobre la carrera judicial."/>
        <s v="Que al finalizar el 2024,  se haya trasladado el Proyecto de la Ley de Carrera Fiscal a la Asamblea Legislativa. "/>
        <s v="Que al finalizar el 2024, se haya aprobado una política  de carrera policial, científica y técnica-administrativa, que permita el fortalecimiento y sostenibilidad de la calidad del servicio que se brinda a las personas usuarias y sociedad, en el Organismo de Investigación Judicial."/>
        <s v="Que al finalizar el 2024, se haya presentado para  aprobación el reglamento sobre la carrera administrativa, al órgano aprobador."/>
        <s v="Que al finalizar el 2024, se haya trasladado el Proyecto del Reglamento de Carrera la Defensa Pública al órgano aprobador. "/>
        <s v="Que al finalizar el 2024,  se haya gestionado la aprobación la reforma legal sobre la selección de magistrados y magistradas con garantía de independencia e idoneidad técnica y ética. "/>
        <s v="Que al finalizar el 2024, se haya implementado un sistema integral automatizado para la gestión del proceso de reclutamiento y selección de personal."/>
        <s v="Que al finalizar el 2024, se haya presentado una propuesta de la reforma de la normativa relacionada al reclutamiento y selección del personal en el Poder Judicial, al órgano aprobador"/>
        <s v="Que al finalizar el 2024, se presente una propuesta de estructura para el Subproceso de Reclutamiento y Selección al órgano aprobador. "/>
        <s v="Que al finalizar el 2024, se haya implementado la estrategia definida para estandarizar las herramientas y procedimientos para el reclutamiento y selección del personal (entrevistas, mecanismos de reclutamiento, pruebas orales y escritas, entre otros), incorporando el uso de las tecnologías de la información."/>
        <s v="Que al finalizar el 2024, se hayan implementado al menos 3 mecanismos de reclutamiento y selección que permitan contar oportunamente con la cantidad de oferentes a nivel regional. "/>
        <s v="Que al finalizar el 2024, se hayan actualizado los perfiles competenciales por ámbito. "/>
        <s v="Que al finalizar el 2024, se haya gestionado la aprobación de la reforma legal sobre evaluación del desempeño."/>
        <s v="Que al finalizar el 2024, se haya aumentado anualmente la implementación del Sistema Integrado para la gestión de la Evaluación del Desempeño."/>
        <s v="Que al finalizar el 2024, se hayan implementado el plan de integración de los módulos relacionados con el módulo SIGA-GD, con el fin de generar información para la toma de decisiones orientada al desarrollo del personal judicial."/>
        <s v="Que al finalizar el 2024,se haya implementado el modelo de evaluación del desempeño definido en la Defensa Pública. "/>
        <s v="Que al finalizar el 2024, haya implementado el modelo de evaluación del desempeño en la Oficina de Atención a la Víctima de Delitos y la Unidad de Protección de Víctimas y Testigos."/>
        <s v="Que al finalizar el 2024,se haya implementado el modelo de evaluación del desempeño definido en el Organismo de Investigación Judicial."/>
        <s v="Que al finalizar el 2024, se haya desarrollado e implementado la política integral de bienestar y salud laboral para las personas trabajadoras del Poder Judicial."/>
        <s v="Que al finalizar el 2024, se haya cumplido el cronograma definido para la implementación de acciones orientadas a promover el autocuidado en la salud del personal de la Oficina de Atención a la Víctima de Delitos y Unidad de Protección de Víctimas y Testigos"/>
        <s v="Que al finalizar el 2024, se haya implementado las estrategias para manejo de personal, que permitan mantener las competencias físicas y salud óptimas para el desempeño de sus funciones del personal del Organismo de Investigación Judicial."/>
        <s v="Que al finalizar el 2024, se hayan definido procesos de colaboración regionales, con el fin de ampliar los programas preventivos de salud y la cobertura de servicios médicos en todo el país, para los empleados judiciales."/>
        <s v="Que al finalizar el 2024, se haya revisado y actualizado el reglamento de vestimenta, acorde a la infraestructura física, condiciones ambientales y temperatura. "/>
        <s v="Que al finalizar el 2024 se haya incorporado de manera integral los valores y ejes transversales institucionales, en al menos 10 actividades de capacitación de la Escuela Judicial. "/>
        <s v="Que al finalizar el 2024 se haya incorporado de manera integral los valores y ejes transversales institucionales, en al menos 10 actividades de capacitación de la Unidad de Capacitación del Ministerio Público. "/>
        <s v="Que al finalizar el 2024 se haya incorporado de manera integral los valores y ejes transversales institucionales, en al menos 10 actividades de capacitación de la Unidad de Capacitación de la Defensa Pública. "/>
        <s v="Que al finalizar el 2024 se haya incorporado de manera integral los valores y ejes transversales institucionales, en al menos 10 actividades de capacitación de la Unidad de Capacitación del Organismo de Investigación Judicia. "/>
        <s v="Que al finalizar el 2024, se hayan diseñado e implementado, al menos  5 actividades de capacitación anuales por parte de la Escuela Judicial,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l Ministerio Público,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 la Defensa Pública,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l Organismo de Investigación Judicial, acorde a  los perfiles competenciales de la población meta que se desea capacitar, con el fin de alcanzar  el desempeño deseado en la función. "/>
        <s v="Que al finalizar el 2024, la Escuela Judicial  y Unidades de Capacitación hayan implementado la estrategia integral de procesos de capacitación innovadores, accesibles y oportunos."/>
        <s v="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 "/>
        <s v="Que al finalizar el 2024, se hayan realizado al menos 10 estudios de la efectividad de la capacitación en la Escuela Judicial y Unidades de Capacitación."/>
        <s v="Que al finalizar el 2024, se hayan  implementado programas de cooperación con universidades que imparten la carrera de Derecho y otras carreras de interés, para el desarrollo de enfoques o especialidades acordes con las competencias requeridas por el Poder Judicial."/>
        <s v="Que al finalizar el 2024, se haya implementado una estrategia de regionalización de la capacitación que permita  atender las necesidades regionales de personal judicial, de manera continua."/>
        <s v="Que al finalizar el 2024, se hayan realizado, desarrollado y divulgado, al menos seis investigaciones de interés institucional en todos los ámbitos, permitiendo la ampliación del conocimiento y la mejora continua en todos los servicios que brinda el Poder Judicial."/>
        <s v="Que al finalizar el 2024, se haya cumplido  la estrategia de capacitación diseñada para la Defensa Pública."/>
        <s v="Que al finalizar el 2024, se haya implementado la estrategia de capacitación y actualización para el personal de la Oficina de Atención a la Víctima de Delitos y la Unidad de Protección de Víctimas y Testigos en temas afines. "/>
        <s v="Que al finalizar el 2024, se haya incorporado el módulo de los Servicios de Atención y Protección a la Víctima, en los programas de capacitación  de la Escuela Judicial."/>
        <s v="Que al finalizar el 2024, se hayan implementado los planes establecidos para lograr la captación de recursos internacionales, así como capacitaciones a través de instituciones y gobiernos colaboradores."/>
        <s v="Que al finalizar el 2024, se haya cumplido  la estrategia de capacitación diseñada para el Ministerio Público. "/>
        <s v="Que al finalizar el 2024, se haya cumplido  la estrategia de capacitación diseñada para el ámbito administrativo. "/>
        <s v="Que al finalizar el 2024, se haya cumplido  la estrategia de capacitación diseñada para el Organismo de Investigación Judicial. "/>
        <s v="Que al finalizar el 2024, se haya implementado el Modelo de Gestión para la Planificación Estratégica, que integre el modelo de innovación, el portafolio de proyectos estratégicos, los planes anuales operativos, el presupuesto y la gestión de riesgos institucionales. "/>
        <s v="Que al finalizar el 2024, se haya implementado el Modelo de Administración de  Proyectos Estratégicos."/>
        <s v="Que al finalizar el 2024, se haya implementado el modelo de formulación, implementación, seguimiento y evaluación de políticas institucionales."/>
        <s v="Que al finalizar el 2024, se haya implementado un modelo de gestión por procesos institucional, considerando la parte documental y normativa asociada al tema."/>
        <s v="Que al finalizar el 2024, la Dirección de Planificación haya realizado los estudios de impacto de ley, que contienen datos presupuestarios y de estructura organizacional del Poder Judicial; que le hayan sido puestos en consulta.  "/>
        <s v="Que al finalizar el 2024,  anualmente se haya ejecutado al menos un 94,5% del presupuesto asignado."/>
        <s v="Que al finalizar el 2024, se haya cumplido dado seguimiento a los compromisos destacados en el Informe del Estado de la Justicia. "/>
        <s v="Que al finalizar el 2024, se haya implementado el plan de ejecución de construcciones definido, que considere el diseño universal y certificación básica LEED; que contemple espacios compartidos y oficinas satélite (&quot;coworking&quot;), acorde a las modalidades alternativas de trabajo; así como aulas acondicionadas para capacitaciones y espacio para uso de bicicletas."/>
        <s v="Que al finalizar el 2024, se haya desarrollado y ejecutado los planes de mantenimiento preventivo de infraestructura judicial regional a largo plazo."/>
        <s v="Que al finalizar el 2024, se desarrolle e implemente la estrategia para la creación de mecanismos que fortalezcan el acceso a la información judicial."/>
        <s v="Que al finalizar el 2024, se hayan implementado las estrategias definidas de capacitación y acciones en la regulación para la prevención, identificación y la gestión adecuada de los conflictos de interés en el Poder Judicial."/>
        <s v="Que al finalizar el 2024, se haya logrado al menos el 95% en la evaluación del índice de transparencia de servicio público (ITSP) a partir de las acciones realizadas por las diferentes oficinas en la actualización de los sitios web. "/>
        <s v="Que al finalizar el 2024, se hayan desarrollado e implementado estrategias para la efectiva gestión de los asuntos disciplinarios que contribuyan con el fortalecimiento de la ética en la institución. "/>
        <s v="Que al finalizar el 2024, se hayan desarrollado e implementado estrategias para la efectiva gestión de los asuntos disciplinarios que contribuyan con el fortalecimiento de la ética en la Fiscalía General. "/>
        <s v="Que al finalizar el 2024, se hayan desarrollado e implementado estrategias para la efectiva gestión de los asuntos disciplinarios que contribuyan con el fortalecimiento de la ética en la Defensa Pública. "/>
        <s v="Que al finalizar el 2024, se haya desarrollado e implementado un plan de gestión policial contra la corrupción que contribuyan con el fortalecimiento de la ética en la Organismo de Investigación Judicial. "/>
        <s v="Que al finalizar el 2024, se hayan conocido y aprobado estrategias, planes de trabajo, requerimientos de recursos humanos y presupuestarios, para la efectiva gestión institucional, en aras de mejorar la celeridad y la resolución oportuna de los procesos judiciales. "/>
        <s v="Que al finalizar el 2024, se haya pronunciado sobre la totalidad de los proyectos de ley o propuestas de reformas legales que le hayan sido puestos a consulta al Poder Judicial por parte del Poder Legislativo."/>
        <s v="Que al finalizar el 2024, se haya gestionado los procesos constitucionales, procedimientos administrativos, disciplinarios, de responsabilidad civil y sancionatorios de contratación administrativa, competencia de la Dirección Jurídica."/>
      </sharedItems>
    </cacheField>
    <cacheField name="INDICADOR" numFmtId="0">
      <sharedItems longText="1"/>
    </cacheField>
    <cacheField name="RESPONSABLE DE META" numFmtId="0">
      <sharedItems/>
    </cacheField>
    <cacheField name="COORDINACIÓN DE META" numFmtId="0">
      <sharedItems containsBlank="1" longText="1"/>
    </cacheField>
    <cacheField name="AÑO ACTIV." numFmtId="0">
      <sharedItems containsBlank="1" containsMixedTypes="1" containsNumber="1" containsInteger="1" minValue="2019" maxValue="2024"/>
    </cacheField>
    <cacheField name="ACTIVIDADES ESTRATÉGICAS ANUALES" numFmtId="0">
      <sharedItems containsBlank="1" longText="1"/>
    </cacheField>
    <cacheField name="RESPONSABLE DE OBJETIVO OPERATIVO" numFmtId="0">
      <sharedItems containsBlank="1"/>
    </cacheField>
    <cacheField name="FUENTE DE DATOS" numFmtId="0">
      <sharedItems containsBlank="1"/>
    </cacheField>
    <cacheField name="LINEA BASE" numFmtId="0">
      <sharedItems containsBlank="1" containsMixedTypes="1" containsNumber="1" minValue="0" maxValue="13979"/>
    </cacheField>
    <cacheField name="META TOTAL" numFmtId="0">
      <sharedItems containsBlank="1" containsMixedTypes="1" containsNumber="1" minValue="0.14000000000000001" maxValue="214239"/>
    </cacheField>
    <cacheField name="2019" numFmtId="0">
      <sharedItems containsBlank="1" containsMixedTypes="1" containsNumber="1" minValue="0" maxValue="203841"/>
    </cacheField>
    <cacheField name="2020" numFmtId="0">
      <sharedItems containsBlank="1" containsMixedTypes="1" containsNumber="1" minValue="0" maxValue="205880"/>
    </cacheField>
    <cacheField name="2021" numFmtId="0">
      <sharedItems containsBlank="1" containsMixedTypes="1" containsNumber="1" minValue="0" maxValue="207938"/>
    </cacheField>
    <cacheField name="2022" numFmtId="0">
      <sharedItems containsBlank="1" containsMixedTypes="1" containsNumber="1" minValue="0" maxValue="210018"/>
    </cacheField>
    <cacheField name="2023" numFmtId="0">
      <sharedItems containsBlank="1" containsMixedTypes="1" containsNumber="1" minValue="0" maxValue="212118"/>
    </cacheField>
    <cacheField name="2024" numFmtId="0">
      <sharedItems containsBlank="1" containsMixedTypes="1" containsNumber="1" minValue="0" maxValue="214239"/>
    </cacheField>
    <cacheField name="INICIATIVAS DE PROYECTO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30.939935069444" createdVersion="8" refreshedVersion="8" minRefreshableVersion="3" recordCount="597" xr:uid="{3FAF0468-182F-4974-83E0-103826C7F0D1}">
  <cacheSource type="worksheet">
    <worksheetSource ref="A2:Z618" sheet="PEI 2025 2030"/>
  </cacheSource>
  <cacheFields count="26">
    <cacheField name="ORIGEN" numFmtId="0">
      <sharedItems/>
    </cacheField>
    <cacheField name="TEMA ESTRATÉGICO" numFmtId="0">
      <sharedItems count="5">
        <s v="CONFIANZA Y PROBIDAD EN LA JUSTICIA"/>
        <s v="RESOLUCIÓN OPORTUNA DE CONFLICTOS"/>
        <s v="GESTIÓN DEL TALENTO HUMANO"/>
        <s v="MODERNIZACIÓN E INNOVACIÓN DE LOS SERVICIOS JUDICIALES"/>
        <s v="PLANIFICACIÓN INSTITUCIONAL"/>
      </sharedItems>
    </cacheField>
    <cacheField name="OBJETIVO ESTRATÉGICO" numFmtId="0">
      <sharedItems/>
    </cacheField>
    <cacheField name="CATEGORÍA DE ACCIÓN ESTRATÉGICA" numFmtId="0">
      <sharedItems count="21">
        <s v="PROBIDAD Y ANTICORRUPCIÓN"/>
        <s v="ABORDAJE INTEGRAL A LA CRIMINALIDAD"/>
        <s v="TRANSPARENCIA Y RENDICIÓN DE CUENTAS"/>
        <s v="PARTICIPACIÓN CIUDADANA"/>
        <s v="SERVICIO A LA PERSONA USUARIA"/>
        <s v="BIENESTAR Y SALUD"/>
        <s v="CELERIDAD JUDICIAL"/>
        <s v="JUSTICIA RESTAURATIVA"/>
        <s v="ALIANZAS Y COLABORACIÓN INTERINSTITUCIONAL "/>
        <s v="REFORMAS LEGALES"/>
        <s v="INNOVACIÓN Y OPTIMIZACIÓN DE SERVICIOS Y PROCESOS JUDICIALES"/>
        <s v="GESTIÓN ESTRATÉGICA INSTITUCIONAL"/>
        <s v="MONITOREO Y MEJORA CONTINUA"/>
        <s v="MODELO DE GESTIÓN ESTRATÉGICA INSTITUCIONAL"/>
        <s v="CONTINUIDAD Y SEGURIDAD INSTITUCIONAL"/>
        <s v="TRANSFORMACIÓN DIGITAL"/>
        <s v="CARRERA"/>
        <s v="CAPACITACIÓN"/>
        <s v="INFRAESTRUCTURA INSTITUCIONAL"/>
        <s v="CIBERCRIMINALIDAD"/>
        <s v="SEGURIDAD DE LA INFORMACIÓN "/>
      </sharedItems>
    </cacheField>
    <cacheField name="DEFINICIÓN DE LA ACCIÓN ESTRATÉGICA" numFmtId="0">
      <sharedItems longText="1"/>
    </cacheField>
    <cacheField name="INDICADOR" numFmtId="0">
      <sharedItems longText="1"/>
    </cacheField>
    <cacheField name="META ESTRATÉGICA" numFmtId="0">
      <sharedItems count="169" longText="1">
        <s v="Que al finalizar el 2030, se haya implementado el plan de acción definido de la política axiológica."/>
        <s v="Que al finalizar el 2030, el Ministerio Público haya mejorado la efectividad en la persecución penal de los delitos de mayor incidencia y lesividad en perjuicio de las personas menores de edad, mediante la elaboración e implementación de una guía práctica para la tramitación y la investigación de estos casos en las fiscalías especializadas rectoras de atención de poblaciones vulnerables."/>
        <s v="Que al finalizar el 2030 se haya implementado el plan de acción definido de la Política de Integridad y Anticorrupción del Poder Judicial de Costa Rica"/>
        <s v="Que al finalizar el 2030, se hayan implementado las acciones correspondientes a los principios de Transparencia y Colaboración de la Política de Justicia Abierta"/>
        <s v="Que al finalizar el 2030, se hayan implementado las acciones correspondientes a los principios de Transparencia y Colaboración de la Política de Justicia Abierta."/>
        <s v="Que al finalizar el 2030, se haya fortalecido la Justicia Abierta y aplicado los los principios de la política, los cuales son Transparencia, Participación y Colaboración."/>
        <s v="Que al finalizar el 2030, se hayan ampliado los espacios de participación ciudadana temporales o permanentes, regionales o nacionales; que permitan el proceso de creación en la administración de proyectos de interés institucional y ciudadano."/>
        <s v="Que al finalizar el 2030, se hayan implementado las acciones definidas en el plan de acción de la Política institucional para el acceso a la justicia por parte de la población migrante y refugiada."/>
        <s v=" Que al finalizar el 2030, se desarrollen estrategias que partan del análisis y la perspectiva de género para optimizar el servicio y el acceso a la justicia a las personas en condición de vulnerabilidad.  "/>
        <s v="Que al finalizar el 2030 se haya implementado la Política Integral de Bienestar y Salud Laboral con los planes, programas y lineamientos, con el objetivo de lograr una conciliación entre la vida personal, familiar y laboral del personal judicial"/>
        <s v="Que al finalizar el 2030, se hayan conocido y aprobado estrategias, planes de trabajo, requerimientos de recursos humanos y presupuestarios, para la efectiva gestión institucional, en aras de mejorar la celeridad y la resolución oportuna de los procesos judiciales. "/>
        <s v="Que al finalizar el 2030, se haya implementado a nivel nacional la Justicia Restaurativa de conformidad con la Ley de Justicia Restaurativa y el Reglamento de Justicia Restaurativa para el Bienestar Integral del personal Judicial"/>
        <s v="Que al finalizar el 2030, se haya cumplido en un 100% el plan de acción para la optimización de la persecución penal de los delitos de delincuencia organizada y contra el deber de probidad,  mediante el fortalecimiento de la dirección funcional del Ministerio Público con el OIJ y/o articulación con redes interinstitucionales, logrando una mayor eficiencia en la investigación criminal y la recolección de evidencia."/>
        <s v="Que al finalizar el 2030, se haya incrementado la cantidad de casos terminados con respecto a los periodos anteriores, en las fiscalías especializadas, mediante la implementación de planes de descongestionamiento y atención de rezago, para llevar a un nivel aceptable las tasas de resolución."/>
        <s v="Que al finalizar el 2030, se haya incrementado la cantidad de casos salidos por el Organismo de Investigación Judicial por año. "/>
        <s v="Que al finalizar el 2030, los despachos jurisdiccionales hayan desarrollado e implementado planes conforme los resultados obtenidos de los  indicadores de gestión y el modelo de mejora continua, para disminuir el rezago judicial en la materia Civil."/>
        <s v="Que al finalizar el 2030, los despachos jurisdiccionales hayan desarrollado e implementado planes conforme los resultados obtenidos de los  indicadores de gestión y el modelo de mejora continua, para disminuir el rezago judicial en la materia Cobro."/>
        <s v="Que al finalizar el 2030, los despachos jurisdiccionales hayan desarrollado e implementado planes conforme a los resultados obtenidos de los  indicadores de gestión y el modelo de mejora continua, para disminuir el rezago judicial en la materia Agraria."/>
        <s v="Que al finalizar el 2030, los despachos jurisdiccionales hayan desarrollado e implementado planes conforme los resultados obtenidos de los  indicadores de gestión y el modelo de mejora continua, para disminuir el rezago judicial en la materia Contenciosa."/>
        <s v="Que al finalizar el 2030, los despachos jurisdiccionales hayan desarrollado e implementado planes conforme los resultados obtenidos de los  indicadores de gestión y el modelo de mejora continua, para disminuir el rezago judicial en la materia Familia."/>
        <s v="Que al finalizar el 2030, los despachos jurisdiccionales hayan desarrollado e implementado planes conforme los resultados obtenidos de los  indicadores de gestión y el modelo de mejora continua, para disminuir el rezago judicial en la materia Pensiones Alimentarias."/>
        <s v="Que al finalizar el 2030, los despachos jurisdiccionales hayan desarrollado e implementado planes conforme los resultados obtenidos de los  indicadores de gestión y el modelo de mejora continua, para disminuir el rezago judicial en la materia Laboral."/>
        <s v="Que al finalizar el 2030, los despachos jurisdiccionales hayan desarrollado e implementado planes conforme los resultados obtenidos de los  indicadores de gestión y el modelo de mejora continua, para disminuir el rezago judicial en la materia de Juzgados Penales."/>
        <s v="Que al finalizar el 2030, los despachos jurisdiccionales hayan desarrollado e implementado planes conforme los resultados obtenidos de los  indicadores de gestión y el modelo de mejora continua, para disminuir el rezago judicial en la materia de los Tribunales Penales."/>
        <s v="Que al finalizar el 2030, los despachos jurisdiccionales hayan desarrollado e implementado planes conforme los resultados obtenidos de los  indicadores de gestión y el modelo de mejora continua, para disminuir el rezago judicial en la materia Penal Juvenil."/>
        <s v="Que al finalizar el 2030, los despachos jurisdiccionales hayan desarrollado e implementado planes conforme los resultados obtenidos de los  indicadores de gestión y el modelo de mejora continua, para disminuir el rezago judicial en la materia Contravencional y Mixtos. "/>
        <s v="Que al finalizar el 2030, los despachos jurisdiccionales hayan desarrollado e implementado planes conforme los resultados obtenidos de los  indicadores de gestión y el modelo de mejora continua, para disminuir el rezago judicial en la materia Tránsito."/>
        <s v="Que al finalizar el 2030, se hayan definido e implementado estrategias que contribuyan con la resolución oportuna de los casos puestos en su conocimiento."/>
        <s v="Que al finalizar el 2030, los despachos jurisdiccionales hayan desarrollado e implementado planes conforme los resultados obtenidos de los  indicadores de gestión y el modelo de mejora continua, para disminuir el rezago judicial en la materia Notarial."/>
        <s v="Que al finalizar el año 2030 se haya entregado la cantidad de productos (informes periciales) de acuerdo a las cuotas establecidas para cada una de las oficinas  del DTSP"/>
        <s v="Que al finalizar el 2030,  se haya incrementado anualmente la cantidad de casos terminados por el Centro de Conciliación del Poder Judicial."/>
        <s v="Que al finalizar el 2030,  se haya gestionado la aprobación de la política institucional integral sobre el tratamiento de los diferentes métodos alternos de resolución de conflictos e implementado las acciones conforme lo acordado por la Corte Plena. "/>
        <s v="Que al finalizar el 2030, se haya implementado los mecanismos definidos para mejorar los procesos de control sobre el tema de corrupción, tráfico de influencias y conflictos de intereses."/>
        <s v="Que al finalizar el 2030, se haya presentado y gestionado la aprobación de la reforma legal sobre el régimen disciplinario."/>
        <s v="Que al finalizar el 2030, se haya asumido el Servicio Nacional de Facilitadoras y Facilitadores Judiciales como una función por todos los actores institucionales dentro del Poder Judicial, para promover el acercamiento y credibilidad del Poder Judicial en las comunidades."/>
        <s v="Que al finalizar el 2030, se haya desarrollado e implementado un modelo de transparencia y rendición de cuentas, que genere valor público y sirva de base para la generación de información relevante, incorporando las nuevas tecnologías y la integración de todas las instancias institucionales."/>
        <s v="Que al finalizar el 2030, se hayan implementado las acciones definidas correspondientes al principio de Transparencia de la Política de Justicia Abierta. "/>
        <s v="Que al finalizar el 2030 se haya ejecutado al menos un proceso de rendición de cuentas anual  y actividades con un enfoque comunitario por parte de Fiscalía General, sus columnas y Defensa Civil a la Víctima y la OAPVD, la  UCS."/>
        <s v="Que al finalizar el 2030, se haya implementado la estrategia de rendición de cuentas definida por la Defensa Pública. "/>
        <s v="Que al finalizar el 2030, se haya implementado la estrategia de rendición de cuentas definida por la Oficina de Atención de Víctimas del Delito y la Unidad de Protección de Víctimas. "/>
        <s v="Que al finalizar el 2030, se haya implementado la estrategia de rendición de cuentas definida por el Organismo del Investigación Judicial. "/>
        <s v="Que al finalizar el 2030 se haya formulado e implementado una estrategia sobre el acceso y uso de estadísticas judiciales, que suministre al público externo y interno, información clara y oportuna."/>
        <s v="Que al finalizar el 2030, se haya implementado una estrategia de comunicación y proyección institucional proactiva que fortalezca la democracia, institucionalidad y percepción de las personas usuarias."/>
        <s v="Que al finalizar el 2030,  se haya implementado y dando seguimiento a la estrategia de proyección institucional del Organismo de Investigación Judicial."/>
        <s v="Que al finalizar el 2030, se haya formulado la propuesta de política y realizado las gestiones para la aprobación y posterior implementación del plan de acción de la Política de Comunicación Integral."/>
        <s v="Que al finalizar el 2030,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30, se haya presentado ante el Órgano Aprobador la reforma a la Ley 8720: Ley de protección a víctimas, testigos y demás sujetos intervinientes en el proceso penal, reformas y adición al Código Procesal Penal y al Código Penal. "/>
        <s v="Que al finalizar el 2030, se hayan implementado el modelo de gestión en las fiscalías del Ministerio Público, considerando las particularidades de sus despachos."/>
        <s v="Que al finalizar el 2030, se haya estandarizado, sistematizado y automatizado al menos 3 procesos manuales identificados del Organismo de Investigación Judicial."/>
        <s v="Que al finalizar el 2030, se hayan revisado y actualizado al menos el 50% de los manuales, protocolos y lineamientos de la OAPVD incorporando las diversas condiciones y necesidades de las oficinas centrales y regionales, así como la moderna gestión ."/>
        <s v="Que al finalizar el 2030, se haya elaborado e implementado el instrumento para evaluar el servicio brindado a las personas usuarias internas y externas de la Oficina de Atención a la Víctima de Delitos y la Unidad de Protección de Víctimas y Testigos."/>
        <s v="Que al finalizar el 2030, se haya logrado la certificación  en los sistemas de gestión de calidad correspondientes, en al menos 5 de las oficinas definidas como prioritarias por la Dirección del Organismo de Investigación Judicial. "/>
        <s v="Que al finalizar el 2030, se haya definido e implementado un modelo nacional e integral de traslado y custodia de personas detenidas, que optimice el uso de los recursos mediante la implementación de procesos eficientes y un sistema logístico de información automatizado y centralizado."/>
        <s v="Que al finalizar el 2030,  se haya establecido e implementado un modelo que permita relacionar la carga de trabajo (incluir aspectos cuantitativos y cualitativos) y la cantidad de recursos (humanos y materiales) necesarios para obtener una efectiva gestión administrativa y operativa."/>
        <s v="Que al finalizar el 2030, se haya brindado seguimiento a la implementación del Modelo de Atención al Público, conforme al plan de acción propuesto y sujeto a la aprobación del Consejo Superior, con el objetivo de contribuir a la mejora continua en la calidad del servicio brindado."/>
        <s v="Que al finalizar el 2030, se impulse el uso de la Metodología Institucional para la Evaluación por Resultados del Poder Judicial, por parte de las oficinas y despachos judiciales responsables de planes, políticas, proyectos e iniciativas institucionales. "/>
        <s v="Que al finalizar el 2030, se haya dado seguimiento al modelo de tramitación implementado en la jurisdicción de familia,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de familia,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agraria, a fin de poder identificar e implementar propuestas de solución que permitan contrarrestar el rezago judicial, así como revisión y ajuste de los indicadores de gestión implementados."/>
        <s v="Que al finalizar el 2030, se haya implementado el Modelo de Mejora Continua (MMC)  y el Modelo de Análisis Integral de la Gestión de Oficinas y Despachos Judiciales (MAIG) en otros circuitos judiciales con el fin aplicar mejora continua mediante el seguimiento y evaluación de los indicadores de gestión, en donde se promueven acciones oportunas para mejorar procesos, productividad y el servicio brindado para aumentar la calidad y la maximización de los recursos tanto humanos como económicos. "/>
        <s v="Que al finalizar el 2030, se haya implementado el Modelo de Mejora Continua (MMC)  y el Modelo de Análisis Integral de la Gestión de Oficinas y Despachos Judiciales (MAIG) en otros circuitos judiciales con el fin aplicar mejora continua mediante el seguimiento y evaluación de los indicadores de gestión, en donde se promueven acciones oportunas para mejorar procesos, productividad y el servicio brindado para aumentar la calidad y la maximización de los recursos tanto humanos como económicos."/>
        <s v="Que al finalizar el 2030, se hayan implementado un plan de trabajo para la adquisición de los bienes, muebles e inmuebles, así como los insumos, suministros, herramientas, laboratorios  y equipos analítico-instrumental, entre otros, para el Organismo de Investigación Judicial."/>
        <s v="Que al finalizar el 2030 se haya aprobado e implementado el plan de acción de la Política de Ambiental y el nuevo plan de gestión ambiental institucional (PGAI) para el periodo 2027 al 2031."/>
        <s v="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Que al finalizar el 2030, se haya definido un modelo integral de gestión de compras públicas, con el fin de garantizar la correcta ejecución del proceso desde las fases previas hasta su adjudicación.  "/>
        <s v="Que al finalizar el 2030, se haya realizado en el Poder Judicial las acciones de planificación, control, evaluación y mejoramiento para enfrentar eventos disruptivos a la operación institucional, con el fin de prevenir o mitigar la afectación en la prestación de los servicios institucionales, en beneficio de las personas usuarias."/>
        <s v="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
        <s v="Que al finalizar el 2030, se hayan incrementado la cantidad de ideas innovadoras que se consideran como buenas prácticas institucionales, cada dos años."/>
        <s v="Que al finalizar el 2030, se haya gestionado la aprobación de la Política de Teletrabajo e implementado las acciones acordadas por la Corte Plena, con la finalidad de brindar a la institución modalidades alternas de trabajo que permitan alcanzar los objetivos institucionales, garantizando la continuidad del servicio público."/>
        <s v="Que al finalizar el 2030, se haya ejecutado la estrategia definida que permita contar con sistemas de información innovador.   "/>
        <s v="Que al finalizar el 2030, se haya desarrollado e implantado la nueva versión del sistema de gestión de despachos judiciales, con el fin de brindar un soporte adecuado a los procesos de administración de justicia."/>
        <s v=" Que al finalizar el 2030, se haya desarrollado e implantado la nueva versión del sistema de gestión de despachos judiciales, con el fin de brindar un soporte adecuado a los procesos de administración de justicia y dote a la institución de una solución tecnológica que integre los flujos de trabajo existentes en los ámbitos jurisdiccional, auxiliar de justicia y administrativo."/>
        <s v="Que al finalizar el 2030, se haya incrementado la actualización de la plataforma de infraestructura tecnológica (base tecnológica y telemática) y sistemas de información por año conforme a la criticidad y urgencia de su obsolescencia."/>
        <s v="Que al finalizar el 2030, se haya incrementado la implementación de la plataforma de telefonía IP por año. "/>
        <s v="Que al finalizar el 2030,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
        <s v="Que al finalizar el 2030, se haya implementado un plan de  acción para la automatización y autogestión en la atención de los servicios relacionados con la gestión del personal judicial, mejorando así la eficiencia y accesibilidad a la información."/>
        <s v="Que al finalizar el 2030, se hayan implementado al menos 3 mecanismos de reclutamiento y selección que permitan contar oportunamente con la cantidad de oferentes a nivel regional. "/>
        <s v="Que al finalizar el 2030, se haya desarrollado e implementado un modelo de reclutamiento y selección de personal según las exigencias y necesidades del Poder Judicial, conforme a los requerimientos de la Ley Marco de Empleo Público, con el fin de fortalecer la  atracción de personal idóneo bajo parámetros de integridad y anticorrupción."/>
        <s v="Que al finalizar el 2030, se haya desarrollado e implementado un plan de acción para fomentar la cultura de la gestión del desempeño bajo el enfoque por competencias, que permita el desarrollo del personal judicial y el máximo aprovechamiento de sus aportes en la mejora institucional"/>
        <s v="Que al finalizar el 2030, se haya implementado las estrategias para manejo de personal, que permitan mantener las competencias físicas y salud óptimas para el desempeño de sus funciones del personal del Organismo de Investigación Judicial."/>
        <s v="Que al finalizar el 2030 se haya incorporado de manera integral los valores y ejes transversales institucionales, en al menos 10 en las diferentes actividades de capacitación de la Escuela Judicial."/>
        <s v="Que al finalizar el 2030 se hayan diseñado e implementado actividades de capacitación anuales según el plan de trabajo establecido, acorde a los perfiles competenciales de la población meta, con el fin de alcanzar el desempeño deseado en la función."/>
        <s v="Que al finalizar el 2030, la Escuela Judicial y Unidades de Capacitación hayan incorporado productos o estrategias de capacitación innovadores, accesibles y oportunos."/>
        <s v="Que al finalizar el 2030, se haya desarrollado en el sistema (SIGECAP) los componentes necesarios para  el seguimiento y cumplimiento de las becas otorgadas por la institución y la gestión administrativa de las distintas instancias de capacitación del Poder Judicial"/>
        <s v="Que al finalizar el 2030, se hayan realizado al menos 10 evaluaciones aplicando el &quot;Modelo de evaluación de la efectividad de las acciones formativas del Poder Judicial&quot;."/>
        <s v="Que al finalizar el 2030, se hayan  elaborado programas de capacitación profesional por medio de acciones de cooperación con universidades, que imparten la carrera de Derecho y otras carreras de interés, para el desarrollo de enfoques o especialidades acordes con las competencias requeridas por el Poder Judicial."/>
        <s v="Que al finalizar el 2030, se hayan implementado procesos de capacitación regionales,  que permitan  atender  necesidades  de formación del  personal judicial de todo el país."/>
        <s v="Que al finalizar el 2030 se hayan implementado estrategias de capacitación y formación que permitan gestionar las competencias del personal para lograr un óptimo desarrollo en su desempeño."/>
        <s v=" Que al finalizar el 2030, se hayan realizado, desarrollado y divulgado, al menos seis investigaciones de interés institucional en todos los ámbitos, permitiendo la ampliación del conocimiento y la mejora continua en todos los servicios que brinda el Poder Judicial."/>
        <s v="Que al finalizar el 2030, se hayan implementado los planes establecidos para lograr la captación de recursos internacionales, así como capacitaciones a través de instituciones y gobiernos colaboradores."/>
        <s v="Que al finalizar el 2030 se haya cumplido las estrategias de capacitación diseñada para el Ministerio Público en busca de una mejora integral de la gestión y funciones del ente fiscal y del servicio público de justicia."/>
        <s v="Que al finalizar el 2030, se haya implementado el Modelo de Gestión para la Planificación Estratégica, que integre el modelo de innovación, el portafolio de proyectos estratégicos, el modelo de gestión de políticas Institucionales, los planes anuales operativos, el presupuesto y el modelo de riesgos estratégicos."/>
        <s v="Que al finalizar el 2030, se haya implementado y dado seguimiento al modelo de gestión por procesos institucional, en todas sus etapas."/>
        <s v="Que al finalizar el 2030, se haya incorporado en los presupuestos anuales institucionales, el requerimiento humano y el gasto variable derivado de los estudios técnicos y de impacto de ley aprobados por el Consejo Superior y Corte Plena. "/>
        <s v="Que al finalizar el 2030,  anualmente se haya ejecutado al menos un 95% del presupuesto asignado."/>
        <s v="Que al finalizar el 2030, se haya generado la mayor cantidad posible de órdenes de inicio de los proyectos comprendidos dentro del contrato del Fideicomiso Inmobiliario Poder Judicial-BCR 2015, conforme la lista de prelación y disponibilidad de contenido económico y presupuestaria."/>
        <s v="Que al finalizar el 2030, se desarrolle e implemente la estrategia para la creación de mecanismos que fortalezcan el acceso a la información judicial.  "/>
        <s v="Que al finalizar el 2030, se hayan implementado las estrategias definidas de capacitación y acciones en la regulación para la prevención, identificación y la gestión adecuada de los conflictos de interés en el Poder Judicial."/>
        <s v="Que al finalizar el 2030, se haya logrado al menos el 95% en la evaluación del índice de transparencia de servicio público (ITSP) a partir de las acciones realizadas por las diferentes oficinas en la actualización de los sitios web. "/>
        <s v="Que al finalizar el 2030, se hayan desarrollado e implementado estrategias para la efectiva gestión de los asuntos disciplinarios que contribuyan con el fortalecimiento de la ética y probidad en la institución."/>
        <s v="Que al finalizar el 2030, se haya desarrollado e implementado un plan de gestión policial contra la corrupción que contribuyan con el fortalecimiento de la ética en la Organismo de Investigación Judicial. "/>
        <s v="Que al finalizar el 2030, se haya pronunciado sobre la totalidad de los proyectos de ley o propuestas de reformas legales que le hayan sido puestos a consulta al Poder Judicial por parte del Poder Legislativo, verificando que no exista discrepancia o incida negativamente en el funcionamiento o independencia del Poder Judicial."/>
        <s v="Que al finalizar el 2030, se hayan gestionado los procesos constitucionales, procedimientos administrativos disciplinarios, de responsabilidad civil y de contratación administrativa, competencia de la Dirección Jurídica."/>
        <s v=" Que al finalizar el 2030, se hayan atendido de manera integral en los distintos ámbitos judiciales, aquellas actividades de capacitación que respondan a temas de interés institucional, que hayan sido identificados por las instancias superiores de la institución."/>
        <s v=" Que al finalizar el 2030, se hayan atendido de manera integral en los distintos ámbitos judiciales, aquellas actividades de capacitación que respondan a temas de interés institucional, que hayan sido identificados por las entidades superiores de la institución."/>
        <s v="Que al finalizar el 2030, se haya cumplido la estrategia de capacitación diseñada para el ámbito jurisdiccional"/>
        <s v="Que al finalizar el 2030 se haya concluido la implementación del modelo de tramitación en la jurisdicción penal, a fin de poder identificar e implementar propuestas de solución que permitan contrarrestar el rezago judicial, así como revisión y ajuste de los indicadores de gestión implementados."/>
        <s v="Que al finalizar el 2030, se haya establecido un modelo para la adecuación del espacio físico institucional, en respuesta a los cambios asociados a la modalidad de teletrabajo y las proyecciones de crecimiento de la población servidora judicial, así como el envejecimiento de la población judicial, con el fin de maximizar los recursos de infraestructura disponibles. "/>
        <s v="Que al finalizar el 2030,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s v=" Que al finalizar el 2030, se hayan planteado una estrategia para el abordaje de la cibercriminalidad."/>
        <s v="Que al finalizar el 2030, se haya definido y propuesto un plan para atender la ciberseguridad con el fin de garantizar la seguridad de la información."/>
        <s v="Que al finalizar el 2030, se haya evaluado la percepción de la ciudadanía sobre los servicios del Poder Judicial mediante el modelo de medición institucional, y se haya generado la retroalimentación necesaria para que las instancias superiores puedan definir y priorizar estrategias de mejora orientadas a fortalecer la confiabilidad, oportunidad y transparencia en la prestación de servicios. e incluir coordinaciones:"/>
        <s v="Que al finalizar el 2030, se haya implementado estrategias para fortalecer la independencia Judicial en apego a la Ley Orgánica y a la Constitución Política."/>
        <s v=" Que al finalizar el 2030, se haya planteado una propuesta para el fortalecimiento del régimen disciplinario."/>
        <s v="Que al finalizar el 2030, se haya desarrollado e implementado el modelo de monitoreo continuo para la reducción del rezago judicial."/>
        <s v="Que al finalizar el 2030, se haya realizado un trabajo  de diagnóstico de necesidades para capacitación según ámbito."/>
        <s v="Que al finalizar el 2030, se haya diseñar e implementado el Programa de Innovación Judicial con el fin de promover el uso de tecnologías emergentes,  inteligencia artificial, entre otras, que contribuyan de forma directa con la optimización, innovación y modernización de los servicios y procesos institucionales."/>
        <s v="Que al finalizar el 2030, se haya fortalecido e implementado mejoras al Proceso de Control Interno institucional."/>
        <s v="Que al finalizar el 2030, se haya analizado y actualizado los riesgos estrategicos, según el Modelo de Gestión Estratégica Institucional."/>
        <s v="Que al finalizar el 2030, se haya logrado estandarizar y aplicar un modelo integrado de seguridad en las edificaciones judiciales, sea en la infraestructura y operatividad que permita mejorar y garantizar la integridad física del personal judicial que labora en los diferentes edificios judiciales y personas usuarias.  "/>
        <s v="Que al finalizar el 2030, se haya implementado el Proyecto para el fortalecimiento de la Seguridad en el Poder Judicial."/>
        <s v="Que al finalizar el 2030, se hayan desarrollado los proyectos relacionados con el mantenimiento de los diferentes edificios judiciales, conforme el presupuesto asignado."/>
        <s v="Que al finalizar el 2030, se hayan desarrollado proyectos de obra constructiva que impliquen ampliaciones o edificaciones nuevas, en mejora de la infraestructura institucional."/>
        <s v="Que al finalizar el 2030, se hayan implementado en todos los despachos judiciales del país un Sistema de Asistencia Electrónica Institucional (SAEI)."/>
        <s v="Que al finalizar el 2030 se haya aprobado e implementado la Política de Equiparación de Oportunidades y de Acceso a la Justicia para las Personas con Discapacidad y su Plan de Acción."/>
        <s v="Que al finalizar el 2030 se haya aprobado e implementado la Política de Acceso a la Justicia de Pueblos Indígenas así como su plan de acción."/>
        <s v="Que al finalizar el 2030, se haya implementado un plan de trabajo que permita estandarizar  procesos operativos en todas las oficinas del OIJ, asegurando que cada una cumpla con criterios de calidad en la investigación de casos ."/>
        <s v="Que al finalizar el 2030, se hayan implementado acciones para mejorar el bienestar del personal del Organismo de Investigación Judicial "/>
        <s v="Que al finalizar el 2030, se haya desarrollado e implementado una estrategia que permita un proceso continuo de capacitación basado en competencias, que garantice el desarrollo integral del  personal"/>
        <s v="Que al finalizar el 2030, se haya desarrollado e implementado un  programa integral de fortalecimiento ético y de valores que abarque todas las áreas del OIJ, con un enfoque preventivo y correctivo sobre los conflictos de interés y la corrupción."/>
        <s v="Que al finalizar el 2030 se haya dado diseñado e implementado el modelo de tramitación en la jurisdicción penal juvenil, a fin de poder identificar e implementar propuestas de solución que permitan contrarrestar el rezago judicial, así como revisión y ajuste de los indicadores de gestión implementados."/>
        <s v="Que al finalizar el 2030 se haya dado implementado el modelo de tramitación en la jurisdicción tránsito, a fin de poder identificar e implementar propuestas de solución que permitan contrarrestar el rezago judicial, así como revisión y ajuste de los indicadores de gestión implementados."/>
        <s v="Que al finalizar el 2030 se haya dado diseñado e implementado el modelo de tramitación en la jurisdicción contravencional, a fin de poder identificar e implementar propuestas de solución que permitan contrarrestar el rezago judicial, así como revisión y ajuste de los indicadores de gestión implementados."/>
        <s v="Que al finalizar el 2030, se haya aplicado la metodología de reestructuración administrativa en las oficinas del ámbito administrativa que así se disponga por la Corte Plena y Consejo Superior."/>
        <s v="Que al finalizar el 2030, se hayan realizado acercamientos a los juzgados mixtos para determinar oportunidades de mejora en especial dirigido a los despachos más alejados de los circuitos centrales."/>
        <s v="Que al finalizar el 2030, se hayan gestionado los planes de empleo público anualizados  y así asegurar una administración eficiente y eficaz."/>
        <s v="Que al finalizar el 2030, se desarrolle e implemente el modelo de carrera escalonada dirigido al personal de los diferentes ámbitos, con la finalidad de establecer un adecuado desarrollo de la carrera."/>
        <s v="Que al finalizar el 2030, se  haya diseñado e implementado un plan integral de retención del personal Judicial, con el fin de proporcionar a la institución herramientas efectivas para conservar personal  idóneo"/>
        <s v="Que al finalizar el 2030, se desarrolle e implemente un plan de fortalecimiento al proceso de la carrera judicial, que promueva la selección de personal de forma idónea acorde a las necesidades y requerimientos institucionales."/>
        <s v="Qué al finalizar el 2030, se haya desarrollado, aprobado y ejecutado un plan de acción que  permita liderar la gestión humana en el Poder Judicial con un enfoque integral, incluyente e innovador, a fin de contribuir con el cumplimiento de la estrategia y objetivos institucionales."/>
        <s v="Que al finalizar el 2030, se haya brindado la asesoría legal requerida por los órganos tomadores de decisiones del Poder Judicial y los jerarcas de los órganos auxiliares de administración de justicia, aplicando la normativa del Poder Judicial y las políticas y valores institucionales."/>
        <s v="Que al finalizar el 2030, se hayan implementado los planes establecidos para lograr capacitaciones a través de instituciones y gobiernos colaboradores, por medio de la captación de recursos internacionales."/>
        <s v=" Que al finalizar el 2030, se haya implementado un sistema estandarizado de gestión de canales de denuncia de casos de corrupción en el Poder Judicial."/>
        <s v="Que al finalizar el 2030, se haya implementado un sistema automatizado y centralizado para el manejo de riesgo de corrupción a partir de la gestión por procesos."/>
        <s v="Que al finalizar el 2030, se haya cumplido en un 100% los planes de descongestionamiento y atención del rezago institucional priorizado, para la reducción de los niveles de circulante y el abordaje pronto de las investigaciones."/>
        <s v="Que al finalizar el 2030, se haya desarrollado un proyecto estratégico de atención del descongestionamiento que abarque las fiscalías territoriales y especializadas con los mayores niveles y cargas de trabajo."/>
        <s v="Que al finalizar el 2030, se haya ejecutado los planes de mejora de la gestión de las Fiscalía derivado de los Planes de Supervisión de Fiscalía General.  "/>
        <s v="Que al finalizar el 2030, se haya gestionado un sistema informático para las fiscalías así como la redefinición de requerimientos de información estadística estratégica del Ministerio Público para contar con un sistema informático a nivel nacional para la toma de decisiones de nivel superior y la mejora de la persecución penal."/>
        <s v="Que al finalizar el 2030, se hayan ejecutado los planes de mejora de la gestión de las Fiscalías derivado de los Planes de Supervisión de Fiscalía General.  "/>
        <s v="Que al finalizar el 2030, el Catálogo de Servicios Institucional haya sido analizado, actualizado y alineado con las políticas institucionales vigentes, propiciando la estandarización, simplificación y la accesibilidad a los servicios, contemplando las nuevas tecnologías existentes en la institución."/>
        <s v="Que al finalizar el 2030, se haya aumentado los conocimientos y la cultura digital del personal judicial y de las personas usuarias de los servicios digitales institucionales."/>
        <s v="Que al finalizar el 2030, se haya promovido un proceso de transformación estructural de la Defensa Pública a partir de los planes de acción y criterios técnicos respectivos, con el fin de mejorar la eficiencia de los servicios de la oficina."/>
        <s v="Que al finalizar el 2030, se hayan implementado acciones para ampliar la cobertura territorial de los servicios de la Defensa Pública, para atender personas en condición de vulnerabilidad."/>
        <s v="Que al finalizar el 2030, se hayan implementado acciones para mejorar el bienestar del personal de la Defensa Pública."/>
        <s v="Que al finalizar el año 2030, se hayan generado las acciones necesarias para implementar un proceso que busque garantizar la integridad, exactitud y adecuada ejecución de los recursos que ingresen por concepto de costas y honorarios de los servicios de la Defensa Pública."/>
        <s v="Que al finalizar el 2030, se haya realizado una adecuada gestión del personal de la Defensa Pública, mediante estrategias de reclutamiento."/>
        <s v="Que al finalizar el 2030 se haya logrado dar seguimiento al desarrollo e implementación de las mejoras tecnológicas factibles técnica y económicamente,  aplicables a los diferentes sistemas jurisdiccionales, las cuales permitan mejorar la eficiencia y gestión de los procesos en las diferentes jurisdicciones no penales."/>
        <s v="Que al finalizar el 2030 se haya logrado dar seguimiento al desarrollo e implementación de las mejoras tecnológicas factibles técnica y económicamente,  aplicables a los diferentes sistemas jurisdiccionales, las cuales permitan mejorar la eficiencia y gestión de los procesos en las diferentes jurisdicciones penales."/>
        <s v="Que al finalizar el 2030 se haya dado seguimiento al modelo de tramitación implementado en la jurisdicción de pensiones alimentarias,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de violencia doméstica,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laboral,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civil y concursal,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de cobro,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contencioso administrativo,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notarial, a fin de poder identificar e implementar propuestas de solución que permitan contrarrestar el rezago judicial, así como revisión y ajuste de los indicadores de gestión implementados"/>
        <s v="Que al finalizar el 2030, se hayan desarrollado e implementado estrategias para el fortalecimiento de la Jurisdicción Especializada de Crimen Organizado, a través de la aplicación tecnologías emergentes y del modelo de mejora continua del servicio. "/>
        <s v="Que al finalizar el 2030, se haya definido la instancia rectora de la seguridad de la información a nivel institucional, con el fin que actualice, mejore e implemente la política de seguridad de la información. "/>
        <s v="Que al finalizar el 2030, se haya desarrollado el sistema de Cuadro de Mando Integral, que integre la visualización de variables clave para el seguimiento del desempeño institucional en áreas estratégicas y operativas que repercuten en la optimización de la toma de decisiones para optimizar la eficiencia, desempeño y percepción de la función del Poder Judicial."/>
        <s v="Que al finalizar el 2030 se haya cumplido las estrategias de capacitación diseñadas para la Defensa Pública en busca de una mejora integral de la gestión y funciones de las personas Defensoras Públicas y del servicio público de justicia."/>
      </sharedItems>
    </cacheField>
    <cacheField name="RESPONSABLE ESTRATÉGICO" numFmtId="0">
      <sharedItems count="37">
        <s v="Secretaría Técnica de Ética y Valores"/>
        <s v="Fiscalía General"/>
        <s v="Oficina de Cumplimiento"/>
        <s v="Comisión Nacional para el Mejoramiento de la Administración de Justicia"/>
        <s v="Secretaría Técnica de Género y Acceso a la Justicia"/>
        <s v="Dirección de Gestión Humana"/>
        <s v="Consejo Superior "/>
        <s v="Oficina Rectora de Justicia Restaurativa"/>
        <s v="Organismo de Investigación Judicial"/>
        <s v="Dirección de Planificación"/>
        <s v="Sala Constitucional"/>
        <s v="Sala Primera"/>
        <s v="Sala Segunda"/>
        <s v="Sala Tercera"/>
        <s v="Departamento de Trabajo Social y Psicología"/>
        <s v="Centro de Conciliación del Poder Judicial"/>
        <s v="Comisión de Resolución Alterna de Conflictos"/>
        <s v="Despacho de la Presidencia"/>
        <s v="Comisión de Transparencia"/>
        <s v="Defensa Pública"/>
        <s v="Oficina de Atención a la Víctima de Delitos"/>
        <s v="Departamento de Prensa y Comunicación Institucional"/>
        <s v="Contraloría de Servicios "/>
        <s v="Comisión de Gestión Ambiental Institucional"/>
        <s v="Dirección Ejecutiva"/>
        <s v="Dirección de Tecnología de la Información y Comunicaciones"/>
        <s v="Escuela Judicial"/>
        <s v="Centro de Información Jurisprudencial"/>
        <s v="Tribunal de Inspección Judicial"/>
        <s v="Dirección Jurídica"/>
        <s v="Comisión de Ciberseguridad y Ciberdelincuencia."/>
        <s v="Contraloría de Servicios"/>
        <s v="Oficina de Control Interno"/>
        <s v="Unidad de Acceso a la Justicia "/>
        <s v="Centro de Apoyo, Coordinación y Mejoramiento de la función jurisdiccional"/>
        <s v="Defensa Pública    "/>
        <s v="Vicepresidencia de la Corte Suprema de Justicia"/>
      </sharedItems>
    </cacheField>
    <cacheField name="FUENTE DE DATOS" numFmtId="0">
      <sharedItems/>
    </cacheField>
    <cacheField name="LINEA BASE" numFmtId="0">
      <sharedItems containsMixedTypes="1" containsNumber="1" minValue="0" maxValue="8"/>
    </cacheField>
    <cacheField name="META TOTAL" numFmtId="0">
      <sharedItems containsSemiMixedTypes="0" containsString="0" containsNumber="1" minValue="0.5" maxValue="246729.12860419039"/>
    </cacheField>
    <cacheField name="2025" numFmtId="0">
      <sharedItems containsSemiMixedTypes="0" containsString="0" containsNumber="1" minValue="0" maxValue="234754.3"/>
    </cacheField>
    <cacheField name="2026" numFmtId="0">
      <sharedItems containsSemiMixedTypes="0" containsString="0" containsNumber="1" minValue="0.1666" maxValue="237101.84299999999"/>
    </cacheField>
    <cacheField name="2027" numFmtId="0">
      <sharedItems containsSemiMixedTypes="0" containsString="0" containsNumber="1" minValue="0.1666" maxValue="239472.86142999999"/>
    </cacheField>
    <cacheField name="2028" numFmtId="0">
      <sharedItems containsSemiMixedTypes="0" containsString="0" containsNumber="1" minValue="0.1666" maxValue="241867.59004429998"/>
    </cacheField>
    <cacheField name="2029" numFmtId="0">
      <sharedItems containsSemiMixedTypes="0" containsString="0" containsNumber="1" minValue="0.1666" maxValue="244286.26594474298"/>
    </cacheField>
    <cacheField name="2030" numFmtId="0">
      <sharedItems containsSemiMixedTypes="0" containsString="0" containsNumber="1" minValue="0.1666" maxValue="246729.12860419039"/>
    </cacheField>
    <cacheField name="OFICINAS DE COORDINACIONES DE META" numFmtId="0">
      <sharedItems containsBlank="1" count="137" longText="1">
        <s v="Comisión de Ética y Valores"/>
        <s v="FANNA  _x000a_UMGEF _x000a_Fiscalía Adjunta Contra la Violencia de Género, Fiscalía Adjunta Penal Juvenil, Fiscalía Adjunta de Asuntos Indígenas, Fiscalía Adjunta de Atención de Hechos de Violencia en Perjuicio de Niñas, Niños y Adolescentes"/>
        <s v="Consejo Superior Secretaría General de la Corte_x000a_Secretaría Técnica de Ética y Valores _x000a_Inspección Judicial_x000a_Organismo de Investigación Judicial _x000a_Ministerio Público  _x000a_Gestión Humana _x000a_Dirección de Planificación_x000a_Dirección de Tecnología de Información_x000a_Comisión de Transparencia _x000a__x000a_"/>
        <s v="Comisión de Justicia Abierta_x000a_Escuela Judicial"/>
        <m/>
        <s v="Contraloría de Servicios_x000a_ Comisión de Justicia Abierta _x000a_Consejos de Administración _x000a_Contraloría de Servicios_x000a_Defensa Pública _x000a_Ministerio Público _x000a_Organismo de Investigación Judicial"/>
        <s v="Comisión de Justicia Abierta_x000a_Dirección de Gestión Humana_x000a_Dirección de Tecnología de Información_x000a_Contraloría de Servicios_x000a_Comisión Servicio Nacional de Facilitadoras y Facilitadores Judiciales"/>
        <s v="Comisión de Género_x000a_Comisión de Acceso a la Justicia Dirección de Planificación"/>
        <s v="Corte Plena_x000a_Dirección de Gestión Humana_x000a_Dirección de Tecnología de Información y Comunicaciones_x000a_Dirección de Planificación_x000a_Dirección Ejecutiva_x000a_Dirección Jurídica_x000a_Consejo de Personal_x000a_Fiscalía General_x000a_Defensa Pública_x000a_Dirección del Organismo de Investigación Judicial_x000a_Oficina de Atención y Protección del Delito"/>
        <s v="Dirección de Planificación _x000a_Dirección de Gestión Humana _x000a_Dirección Ejecutiva _x000a_Dirección de Tecnología de la Información _x000a_Ministerio Público _x000a_Defensa Pública _x000a_Organismo de Investigación Judicial _x000a_Centro de Apoyo, Coordinación y Mejoramiento de la Función Jurisdiccional, Oficina Rector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Organismo de Investigación Judicial"/>
        <s v="Dirección de Planificación, UMGEF y Fiscalías especializadas, adjuntas, territoriales y demás "/>
        <s v="UMGEF y Fiscalías especializadas, adjuntas, territoriales y demás "/>
        <s v="Dirección de Planificación "/>
        <s v="Comisión de la Jurisdicción Civil, Centro de Apoyo, Coordinación y Mejoramiento de la función jurisdiccional,  Consejo de Judicatura, Dirección Ejecutiva, Consejos de Administración"/>
        <s v="Comisión de la Jurisdicción Civil,  Centro de Apoyo, Coordinación y Mejoramiento de la función jurisdiccional,  Consejo de Judicatura, Dirección Ejecutiva, Consejos de Administración"/>
        <s v="Comisión de la Jurisdicción Agrario y Agroambiental, Centro de Apoyo, Coordinación y Mejoramiento de la función jurisdiccional,  Consejo de Judicatura, Dirección Ejecutiva, Consejos de Administración"/>
        <s v="Comisión de la Jurisdicción Contencioso Administrativa,  Centro de Apoyo, Coordinación y Mejoramiento de la función jurisdiccional,  Consejo de Judicatura, Dirección Ejecutiva, Consejos de Administración"/>
        <s v="Comisión de la Jurisdicción de Familia, Niñez Y Adolescencia,  Centro de Apoyo, Coordinación y Mejoramiento de la función jurisdiccional,  Consejo de Judicatura, Dirección Ejecutiva, Consejos de Administración"/>
        <s v="Comisión de la Jurisdicción Laboral,  Centro de Apoyo, Coordinación y Mejoramiento de la función jurisdiccional,  Consejo de Judicatura, Dirección Ejecutiva, Consejos de Administración"/>
        <s v="Comisión de la Jurisdicción Penal,  Centro de Apoyo, Coordinación y Mejoramiento de la función jurisdiccional,  Consejo de Judicatura, Dirección Ejecutiva, Consejos de Administración, Oficina Rectora de Justicia Restaurativa."/>
        <s v="Comisión de la Jurisdicción Penal,  Centro de Apoyo, Coordinación y Mejoramiento de la función jurisdiccional,  Consejo de Judicatura, Dirección Ejecutiva, Consejos de Administración Oficina Rectora de Justicia Restaurativa."/>
        <s v="Comisión de la Jurisdicción Penal, Subcomisión Materia Penal Juvenil,  Centro de Apoyo, Coordinación y Mejoramiento de la función jurisdiccional,  Consejo de Judicatura, Dirección Ejecutiva, Consejos de Administración, Oficina Rectora de Justicia Restaurativa."/>
        <s v="Comisión de la Jurisdicción Penal,  Centro de Apoyo, Coordinación y Mejoramiento de la función jurisdiccional,  Consejo de Judicatura, Dirección Ejecutiva, Consejos de Administración, Oficina Rectora de Justicia Restaurativa"/>
        <s v="Comisión de la Jurisdicción Penal,  Centro de Apoyo, Coordinación y Mejoramiento de la función jurisdiccional,  Consejo de Judicatura, Dirección Ejecutiva, Consejos de Administración"/>
        <s v="Dirección de Planificación"/>
        <s v="Comisión Notarial,  Centro de Apoyo, Coordinación y Mejoramiento de la función jurisdiccional,  Consejo de Judicatura, Dirección Ejecutiva, Consejos de Administración"/>
        <s v="Pendiente de definir"/>
        <s v="Comisión de Resolución Alterna de Conflictos"/>
        <s v="Centro de Conciliación, Ministerio Público, Defensa Pública, Comisiones de: Familia, Comisión de la Jurisdicción Penal, Pensiones Alimentarias, Tránsito._x000a_Dirección de Planificación, Consejo Superior de Poder Judicial_x000a_Dirección de Planificación, Consejo Superior de Poder Judicial_x000a_Oficina Rectora de Justicia Restaurativa."/>
        <s v="Oficina de Control Interno_x000a_Inspección Judicial_x000a_Secretaria Técnica de Ética y Valores _x000a_Consejo Superior  _x000a_Oficina de Cumplimiento _x000a_Comisión de Transparencia_x000a_"/>
        <s v="Contraloría de Servicios, Dirección Ejecutiva, Escuela Judicial, Unidades de Capacitación, Juzgados Contravencionales, Comisión de Justicia Abierta; Consejos de Administración"/>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s v="CONAMAJ_x000a_Comisión de Justicia Abierta_x000a_Oficina de Control Interno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_x000a_Oficina de Cumplimiento"/>
        <s v="Jefatura/ Dirección de la Defensa Pública."/>
        <s v="Unidad Protección Víctimas"/>
        <s v="Dirección de Tecnología de la Información"/>
        <s v="Presidencia de la Corte_x000a_Despacho de la Presidencia_x000a_Contraloría de Servicios"/>
        <s v="Departamento de Prensa y Comunicación"/>
        <s v="Comisión de Comunicación del Poder Judicial"/>
        <s v="Fiscalía General_x000a_Ministerio de Seguridad_x000a_Consejo Superior_x000a_Centro de Apoyo_x000a_Dirección de Gestión Humana_x000a_Defensa Pública_x000a_Dirección Ejecutiva_x000a_Dirección Jurídica"/>
        <s v="Dirección Jurídica_x000a_Unidad de Protección a la Víctima_x000a_Fiscalía General"/>
        <s v="Dirección de Planificación_x000a_Dirección de Tecnología de la Información y comunicaciones"/>
        <s v="Dirección de Planificación_x000a_Dirección de Tecnología de Información_x000a_Dirección Jurídica_x000a_Fiscalía General"/>
        <s v="Unidad Protección Víctimas (UPROV)_x000a_Dirección Ejecutiva_x000a_Dirección Jurídica_x000a_Fiscalía General."/>
        <s v="Unidad Protección a las Víctimas (UPROV)_x000a_Contraloría de Servicios"/>
        <s v="Fiscalía General_x000a_Dirección de Gestión Humana_x000a_Dirección de Tecnología de Información y Comunicaciones_x000a_Dirección de Planificación"/>
        <s v="Dirección de Gestión Humana_x000a_Centro de Apoyo, Mejoramiento y Coordinación de la Función Jurisdiccional_x000a_Comisión de Acceso a la Justicia"/>
        <s v="Consejo Superior"/>
        <s v="Comisión de la Jurisdicción de Familia, Niñez y Adolescencia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s v="Comisión de la Jurisdicción Agraria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
        <s v="Dirección Ejecutiva _x000a_Centro de Apoyo y Mejoramiento de la función Jurisdiccional_x000a_Dirección de Tecnología de la Información y Comunicaciones_x000a_Consejos de Administración_x000a_Administraciones Regionales"/>
        <s v="Consejo Superior_x000a_Dirección Ejecutiva_x000a_Departamento de Proveeduría"/>
        <s v="Dirección Ejecutiva (Gestor Ambiental)"/>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_x000a_Unidad de Protección a la Víctima_x000a_Financiero Contable_x000a_Departamento de Servicios Generales."/>
        <s v="Dirección Ejecutiva/Corte Plena, Consejo Superior, y Dirección de Tecnología de la Información y Comunicaciones"/>
        <s v="Comisión de Buenas Prácticas"/>
        <s v="Corte Plena_x000a_Comisión de Teletrabajo_x000a_Dirección Jurídica_x000a_Dirección de Tecnología de Información_x000a_Dirección de Planificación"/>
        <s v="Comité Gerencial de Informática_x000a_Dirección de Tecnología de la Información"/>
        <s v="Dirección de Planificación_x000a_Fiscalía General_x000a_Defensa Público_x000a_Oficina de Atención a la Victima de Delitos Centro de Apoyo, Coordinación y Mejoramiento de la Función Jurisdiccional (CACMFJ), Comisiones Jurisdiccionales, OIJ"/>
        <s v=" Dirección de Planificación Fiscalía General_x000a_Defensa Pública_x000a_Organismo de Investigación Judicial_x000a_Dirección Ejecutiva"/>
        <s v="Dirección Ejecutiva_x000a_Comité Gerencial de Informática"/>
        <s v="Consejo Superior_x000a_Comisión de Enlace Corte - Organismo de Investigación Judicial_x000a_Secretaría General de la Corte_x000a_Dirección de Gestión Humana"/>
        <s v="Consejo de Personal_x000a_Consejo de la Judicatura_x000a_Dirección de Tecnología de Información y Comunicaciones_x000a_Ministerio Público_x000a_Defensa Pública_x000a_Organismo de Investigación Judicial_x000a_Centro de Apoyo, Coordinación y Mejoramiento de la Función Jurisdiccional"/>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Ética y Valores"/>
        <s v="Consejo Superior_x000a_Comisión de Enlace_x000a_Organismo de Investigación Judicial"/>
        <s v="Consejo Directivo de la Escuela Judicial"/>
        <s v="Consejo Directivo de la Escuela Judicial_x000a_Secretaría Técnica de Ética y Valores"/>
        <s v="Ministerio Público_x000a_Defensa Pública_x000a_Organismo de Investigación Judicial_x000a_Dirección de Gestión Humana"/>
        <s v="Consejo Directivo de la Escuela Judicial_x000a_Dirección de Tecnología de Información y Comunicaciones_x000a_Dirección de Gestión Humana"/>
        <s v="_x000a_Ministerio Público_x000a_Defensa Pública_x000a_Organismo de Investigación Judicial_x000a_Dirección de Gestión Humana"/>
        <s v="Ministerio Público_x000a_Defensa Pública_x000a_Organismo de Investigación Judicial_x000a_Dirección de Gestión Humana_x000a_Despacho de la Presidencia"/>
        <s v="Ministerio Público_x000a_Defensa Pública_x000a_Organismo de Investigación Judicial_x000a_Dirección de Gestión Humana  Oficina Rectora de Justicia Restaurativa"/>
        <s v=" Escuela Judicial_x000a_Secretaría Técnica de Género y Acceso a la Justicia."/>
        <s v="Oficina de Cooperación y Relaciones Internacionales"/>
        <s v="Unidad de Capacitación y Supervisión (UCS) "/>
        <s v="Oficina de Control Interno-Comité de Planeación Estratégica"/>
        <s v="Dirección Ejecutiva_x000a_Oficina de Cumplimiento_x000a_Cualquier otra que se considere"/>
        <s v="Dirección Ejecutiva_x000a_Ministerio Público_x000a_Defensa Pública_x000a_Organismo de Investigación Judicial_x000a_Dirección de Tecnología de la Información_x000a_Oficina de Atención de Víctimas del Delito _x000a_Unidad de Protección a la Víctima_x000a_Ministerio de Hacienda_x000a_Asamblea Legislativa"/>
        <s v="Consejo Superior_x000a_Comisión de Construcciones_x000a_Departamento de Servicios Generales _x000a_Fideicomiso inmobiliario_x000a_Departamento de Financiero Contable_x000a_Administraciones Regionales_x000a_Responsables de programa"/>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Escuela Judicial_x000a_Fiscalía General_x000a_Defensa Pública_x000a_Organismo de Investigación Judicial_x000a_Dirección de Gestión Humana_x000a_Comisión de Transparencia_x000a_Secretaría Técnica de Ética y Valores_x000a_Oficina de Control Interno"/>
        <s v="Ministerio Público  _x000a_Defensa Pública _x000a_Organismo de Investigación Judicial _x000a_Dirección de Tecnología de Información _x000a_Dirección Ejecutiva _x000a_Comisión de Transparencia _x000a_Despacho de Presidencia"/>
        <s v="Consejo Superior  _x000a_Corte Plena _x000a_Ministerio Público _x000a_Defensa Pública _x000a_Organismo de Investigación Judicial _x000a_Secretaria Ética y Valores _x000a_Oficina de Cumplimiento _x000a_Dirección de Gestión Humana _x000a_Dirección de Planificación  _x000a_Dirección de Tecnología de la Información. "/>
        <s v="Consejo Superior  _x000a_Corte Plena _x000a_Inspección Judicial _x000a_Secretaria Ética y Valores _x000a_Oficina de Cumplimiento _x000a_Dirección de Gestión Humana _x000a_Dirección de Planificación  _x000a_Dirección de Tecnología de la Información. "/>
        <s v="Dirección de Planificación_x000a_Dirección de Gestión Humana_x000a_Dirección Ejecutiva Secretaría General de la Corte."/>
        <s v="Corte Plena_x000a_Sala Constitucional_x000a_Sala Primera_x000a_Sala Segunda_x000a_Sala Tercera_x000a_Dirección Ejecutiva_x000a_Consejo Superior_x000a_Inspección Judicial_x000a_Dirección de Gestión Humana_x000a_"/>
        <s v="Ministerio Público, Defensa Pública, Organismo de Investigación Judicial,Dirección de Gestión Humana."/>
        <s v="Consejo Directivo de la Escuela Judicial."/>
        <s v="Comisión de la Jurisdicción Penal_x000a_Ministerio Público_x000a_Defensa Pública_x000a_Organismo de Investigación Judicial 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 Oficina Rectora de Justicia Restaurativa"/>
        <s v="Consejo Superior_x000a_Departamento de servicios Generales_x000a_Dirección de Tecnología de Información y Comunicaciones_x000a_Administraciones Regionales"/>
        <s v="Sección de Contabilidad"/>
        <s v="Ministerio Público_x000a_Organismo de Investigación Judicial_x000a_Comisión de la Jurisdicción Penal"/>
        <s v="Comisión de Ciberseguridad y Ciberdelincuencia"/>
        <s v="Comisión Nacional para el Mejoramiento de la Administración de Justicia, Centro de Apoyo, Coordinación y Mejoramiento de la Función Jurisdiccional, Consejo Superior, Organismo de Investigación Judicial, Defensa Pública, Ministerio Público"/>
        <s v="Comisión de la Jurisdicción Penal "/>
        <s v="Consejo Superior  _x000a_Corte Plena _x000a_Ministerio Público _x000a_Defensa Pública _x000a_Organismo de Investigación Judicial _x000a_Comisiones Jurisdiccionales Institucionales _x000a_Secretaria Ética y Valores _x000a_Oficina de Cumplimiento _x000a_Dirección de Gestión Humana _x000a_Dirección de Planificación  _x000a_Dirección de Tecnología de la Información. "/>
        <s v="Presidencia de la Corte_x000a_Dirección de Planificación_x000a_Dirección de Tecnología de la Información y Comunicaciones_x000a_Fiscalía General_x000a_Organismo de Investigación Judicial_x000a_Defensa Pública_x000a_Centro de Apoyo, Coordinación y Mejoramiento de la Función Jurisdiccionales_x000a_Comisiones Jurisdiccionales_x000a_Consejo de la Judicatura"/>
        <s v="Dirección de Tecnología de la Información y Comunicaciones, Comisión Gerencial de Tecnologías de la Información _x000a_Comisión Nacional para el Mejoramiento de la Administración de Justicia, Comisión Gerencial de Tecnologías de la Información (CGTI)"/>
        <s v="Corte Plena, Consejo Superior, Dirección de Planificación, Dirección Ejecutiva, Fiscalía General, Defensa Pública, Organismo de Investigación Judicial, Dirección de Tecnología de la Información y Comunicaciones, Centro de Apoyo, Coordinación y Mejoramiento de la Función Jurisdiccional."/>
        <s v="Departamento de Seguridad"/>
        <s v="Departamento de Servicios Generales"/>
        <s v="Departamento de Seguridad, Dirección de Tecnología de Información y Comunicaciones, Comisión Gerencial de Tecnologías de la Información (CGTI)"/>
        <s v="Comisión de Acceso a la Justicia  Subcomisión de Acceso a la Justicia de Personas con Discapacidad_x000a_Dirección de Planificación"/>
        <s v="Comisión de Acceso a la Justicia  Subcomisión de Acceso a la Justicia de Personas Indígenas_x000a_Dirección de Planificación"/>
        <s v="Dirección de Gestión Humana, Dirección de Planificación, Secretaría Técnica de Ética y Valores"/>
        <s v="Dirección de Gestión Humana, Dirección de Planificación "/>
        <s v="Comisión Interinstitucional de Tránsito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
        <s v="Comisión de la Jurisdicción Penal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Oficina Rectora de Justicia Restaurativa"/>
        <s v="OFICINAS ADMINISTRATIVAS PROGRAMADAS"/>
        <s v="Dirección Jurídica"/>
        <s v="Fiscalía General_x000a_Organismo de Investigación Judicial_x000a_Defensa Pública_x000a_Consejo de la Judicatura_x000a_Centro de Apoyo, Coordinación y Mejoramiento de la Función Jurisdiccional"/>
        <s v="Consejo de la Judicatura_x000a_Centro de Apoyo, Coordinación y Mejoramiento de la Función Jurisdiccional_x000a_Dirección de Planificación_x000a_Dirección de Tecnología de la Información y Comunicaciones"/>
        <s v="Organismo de Investigación Judicial_x000a_Fiscalía General _x000a_Defensa Pública"/>
        <s v="Dirección de Tecnología de la Información y Comunicaciones, Organismo de Investigación Judicial, Ministerio Público, Tribunal de Inspección Judicial, Despacho de la Presidencia, Comisión de Transparencia, Defensa Pública, Contraloría de Servicios"/>
        <s v="Oficina de Control Interno- Dirección de Planificación, Dirección de Tecnología de la Información y Comunicaciones, Oficina de Cooperación y Relaciones Internacionales del Poder Judicial"/>
        <s v="UMGEF y Fiscalía General, Fiscalas Adjuntas y Fiscales Adjuntos Territoriales, Fiscalas Adjuntas y Fiscales Adjuntos Especializados y Jefaturas de Oficinas"/>
        <s v="Unidad de Monitoreo y Apoyo a la Gestión de Fiscalías (UMGEF)_x000a_Unidad de Capacitación y Supervisión (UCS) _x000a_Fiscalía Especializadas y Fiscalías Territoriales, Oficinas Especializadas donde aplique el plan de descongestionamiento "/>
        <s v="Unidad de Capacitación y Supervisión (UCS)"/>
        <s v="Fiscalía General Unidad de Monitoreo y Apoyo a la Gestión de Fiscalías (UMGEF), Dirección de Planificación"/>
        <s v="Dirección de Tecnología de Información y Comunicaciones"/>
        <s v="Dirección de Gestión Humana,  Contraloría de Servicios,  Comisión para el Mejoramiento de la Justicia (CONAMAJ),  Escuela Judicial,  áreas de capacitación tanto del Ministerio Público como del OIJ y Defensa Pública, CACMFJ."/>
        <s v="Dirección de Planificación, Unidad de Modernización de la Defensa Pública."/>
        <s v="Jefatura / Dirección de la Defensa Pública."/>
        <s v="Jefatura/ Dirección de la Defensa Pública, Unidad de Capacitación y Supervisión (Defensa Pública). Dirección de Gestión Humana"/>
        <s v="Administración de la Defensa Pública."/>
        <s v="Jefatura / Dirección de la Defensa Pública, Unidad de Reclutamiento y Selección"/>
        <s v="Dirección de Tecnología de la Información y Comunicaciones; Centro de Apoyo, Coordinación y Mejoramiento de la Función Jurisdiccional"/>
        <s v="Comisión de la Jurisdicción Laboral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s v="Comisión de la Jurisdicción Civil _x000a_Consejo de la Judicatura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
        <s v="Comisión de la Jurisdicción Civil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s v="Comisión de la Jurisdicción Contencioso Administrativo_x000a_Consejo de la Judicatura_x000a_Centro de Apoyo, Coordinación y Mejoramiento de la Función Jurisdiccional_x000a_Dirección de Gestión Humana_x000a_Dirección Ejecutiva_x000a_Dirección de Tecnología de la Información y Comunicaciones_x000a_Consejos de Administración _x000a_Administraciones Regionales"/>
        <s v="Comisión de la Jurisdicción Penal_x000a_Centro de Apoyo, Coordinación y Mejoramiento de la Función Jurisdiccional"/>
        <s v="Comisión de Ciberseguridad y Ciberdelincuencia_x000a_Dirección de Tecnología de la Información y Comunicaciones_x000a_Dirección Ejecutiva_x000a_Oficina de Control Interno"/>
        <s v="Escuela Judicial"/>
      </sharedItems>
    </cacheField>
    <cacheField name="AÑO ACTIV." numFmtId="0">
      <sharedItems containsMixedTypes="1" containsNumber="1" containsInteger="1" minValue="2025" maxValue="2030"/>
    </cacheField>
    <cacheField name="ACTIVIDADES ESTRATÉGICAS ANUALES" numFmtId="0">
      <sharedItems longText="1"/>
    </cacheField>
    <cacheField name="EJES TRANSVERSALES" numFmtId="0">
      <sharedItems/>
    </cacheField>
    <cacheField name="OBJETIVO DE DESARROLLO SOSTENIBLE" numFmtId="0">
      <sharedItems/>
    </cacheField>
    <cacheField name="POLITICAS VIGENTES" numFmtId="0">
      <sharedItems containsBlank="1"/>
    </cacheField>
    <cacheField name="INICIATIVA DE POLITICA" numFmtId="0">
      <sharedItems containsBlank="1"/>
    </cacheField>
    <cacheField name="PROYECTO VIGENTE" numFmtId="0">
      <sharedItems containsBlank="1"/>
    </cacheField>
    <cacheField name="INICIATIVAS DE PROYECTO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ilvia Venegas Alpizar" refreshedDate="45139.330318402775" createdVersion="8" refreshedVersion="8" minRefreshableVersion="3" recordCount="681" xr:uid="{DF77D979-136D-4CC0-B1B7-A0ED7EA2DF48}">
  <cacheSource type="worksheet">
    <worksheetSource ref="A1:Y1048576" sheet="MATRIZ PEI 2019-2024 (copia)" r:id="rId2"/>
  </cacheSource>
  <cacheFields count="25">
    <cacheField name="Profesional" numFmtId="0">
      <sharedItems containsBlank="1" count="9" longText="1">
        <s v="REV Sil"/>
        <s v="repetido"/>
        <s v="Terminados"/>
        <m/>
        <s v="Rev Meli"/>
        <s v="Probidad y Anticorrupción: Diseñar estrategias que permitan la prevención y abordaje de los delitos de probidad y corrupción en la gestión judicial. " u="1"/>
        <s v="Desarrollo y optimización de servicios y procesos Judiciales: Implementar procesos estandarizados para la gestión judicial, técnica y administrativa, que agilicen y faciliten el trámite de los asuntos con el fin de mejorar el servicio de justicia brindado." u="1"/>
        <s v="Celeridad Judicial: Implementar mecanismos de gestión que permitan aumentar la celeridad judicial de los juzgados y oficinas judiciales. " u="1"/>
        <s v="Leyes y reformas: Impulsar la aprobación y revisión de proyectos y reformas de Ley, así como normativa interna que impacten el funcionamiento y estructura del Poder Judicial y sus dependencias." u="1"/>
      </sharedItems>
    </cacheField>
    <cacheField name="TALLER" numFmtId="0">
      <sharedItems containsBlank="1"/>
    </cacheField>
    <cacheField name="TEMA" numFmtId="0">
      <sharedItems containsBlank="1"/>
    </cacheField>
    <cacheField name="OBJETIVO ESTRATÉGICO" numFmtId="0">
      <sharedItems containsBlank="1"/>
    </cacheField>
    <cacheField name="CATEGORÍA DE ACCIÓN ESTRATÉGICA" numFmtId="0">
      <sharedItems containsBlank="1"/>
    </cacheField>
    <cacheField name="DETALLE DE ACCIÓN ESTRATÉGICA" numFmtId="0">
      <sharedItems containsBlank="1" longText="1"/>
    </cacheField>
    <cacheField name="ACCIÓN ESTRATÉGICA" numFmtId="0">
      <sharedItems containsBlank="1" longText="1"/>
    </cacheField>
    <cacheField name="META ESTRATEGICA" numFmtId="0">
      <sharedItems containsBlank="1" count="242" longText="1">
        <s v="Que al finalizar el 2024, se haya revisado, redefinido o implementado la política de persecución penal con base  en los fenómenos criminales de mayor incidencia en el país, de interés para Fiscalía General.  _x000a_ _x000a_"/>
        <s v="Que al finalizar el 2024, se haya desarrollado e implementado un modelo de gestión (diagnóstico, diseño, implementación, seguimiento y evaluación) para el abordaje de los casos penales de corrupción."/>
        <s v="Que al finalizar el 2024, se haya desarrollado e implementado un modelo de gestión (diagnóstico, diseño, implementación, seguimiento y evaluación)  en el abordaje de los casos penales de crimen organizado."/>
        <s v="Que al finalizar el 2024, se haya desarrollado e implementado un modelo de gestión (diagnóstico, diseño, implementación, seguimiento y evaluación) para el abordaje de los casos penales vinculados a poblaciones vulnerables."/>
        <s v="Que al finalizar el 2024, se haya implementado la estrategia definida para mejorar el abordaje de la criminalidad no convencional, apoyándose en el uso de las tecnologías de la información. "/>
        <s v="Que al finalizar el 2024, se haya incrementado la cantidad de casos terminados por año, mediante la implementación de un plan de descongestionamiento y atención de rezago, no superior a dos años, que permitan resolver y llevar a un nivel aceptable-controlable-mínimo del rezago en el Ministerio Público."/>
        <s v="Que al finalizar el 2024, se haya incrementado la cantidad de casos salidos por el Organismo de Investigación Judicial por año. "/>
        <s v="Que al finalizar el 2024, se haya incrementado la cantidad de casos terminados en materia Civil por año, en primera instancia. "/>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Civil."/>
        <s v="Que al finalizar el 2024, se haya incrementado la cantidad de casos terminados en materia de Cobro Judicial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Cobro."/>
        <s v="Que al finalizar el 2024, se haya incrementado la cantidad de casos terminados en materia Agrari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Agraria."/>
        <s v="Que al finalizar el 2024, se haya incrementado la cantidad de casos terminados en materia Contencios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Contenciosa."/>
        <s v="Que al finalizar el 2024, se haya incrementado la cantidad de casos terminados en materia Familia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Familia."/>
        <s v="Que al finalizar el 2024, se haya incrementado la cantidad de casos terminados en materia de Pensiones Alimentarias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de Pensiones Alimentarias."/>
        <s v="Que al finalizar el 2024, se haya incrementado la cantidad de casos terminados en materia Laboral por año, en primera instancia."/>
        <s v="Que al finalizar el 2024, cada despacho jurisdiccional haya implementado una propuesta de mejora, acorde con el modelo de sostenibilidad, para disminuir la cantidad de casos en el circulante activo (que no incluye los casos en fase de Ejecución) de mayor antigüedad en la materia Laboral."/>
        <s v="Que al finalizar el 2024, se haya incrementado la cantidad de casos terminados en materia Penal por año, en primera instancia por los juzgados penales."/>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juzgados penales."/>
        <s v="Que al finalizar el 2024, se haya incrementado la cantidad de casos terminados en materia Penal por año, en primera instancia por los tribunales de juicio penales."/>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en primera instancia por los tribunales de juicio penales."/>
        <s v="Que al finalizar el 2024, se haya incrementado la cantidad de casos terminados en materia Penal Juvenil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Penal Juvenil. "/>
        <s v="Que al finalizar el 2024, se haya incrementado la cantidad de casos terminados en materia Contravencional por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Contravencional. "/>
        <s v="Que al finalizar el 2024, se haya incrementado la cantidad de casos terminados en materia de Tránsito por año, en primera instancia."/>
        <s v="Que al finalizar el 2024, cada despacho jurisdiccional haya implementado una propuesta de mejora, acorde con el modelo de sostenibilidad, para disminuir la cantidad de casos en el circulante activo (que no incluye los casos en fase de Ejecución ni aquellos que tengan resolución provisional o intermedia) de mayor antigüedad en materia de Tránsito. "/>
        <s v="Que al finalizar el 2024, se haya incrementado la cantidad de casos terminados en materia Constitucional por año, en primera instancia."/>
        <s v="Que al finalizar el 2024, cada despacho jurisdiccional haya implementado una propuesta de mejora, acorde con el modelo de sostenibilidad, para disminuir la cantidad de casos en el circulante activo de mayor antigüedad en materia Constitucional. "/>
        <s v="Que al finalizar el 2024, se haya incrementado la cantidad de casos terminados en materia Notarial anualmente. "/>
        <s v="Que al finalizar el 2024, cada despacho jurisdiccional haya implementado una propuesta de mejora, acorde con el modelo de sostenibilidad, para disminuir la cantidad de casos en el circulante activo de mayor antigüedad en materia Notarial. "/>
        <s v="Que al finalizar el 2024, se haya elaborado al menos seis informes cuantitativos sobre la cantidad de nulidades por materia producto de la aplicación de los medios de impugnación, dictadas en los tribunales superiores que conocen las apelaciones y las salas de casación."/>
        <s v="Que al finalizar el 2024, se haya incrementado la cantidad de casos terminados en la jurisdicción Contenciosa Administrativa por año, en segunda instancia."/>
        <s v="Que al finalizar el 2024, se haya incrementado la cantidad de casos terminados en materia Penal por año, en segunda instancia por los Tribunales de Apelación."/>
        <s v="Que al finalizar el 2024, se haya incrementado la cantidad de casos terminados en materia Penal Juvenil por año, en segunda instancia."/>
        <s v="Que al finalizar el 2024, se haya incrementado la cantidad de casos terminados en materia Civil por año, en segunda instancia."/>
        <s v="Que al finalizar el 2024, se haya incrementado la cantidad de casos terminados en materia Agraria por año, en segunda instancia."/>
        <s v="Que al finalizar el 2024, se haya incrementado la cantidad de casos terminados en materia de Familia por año, en segunda instancia por el Tribunal de Familia."/>
        <s v="Que al finalizar el 2024, se haya incrementado la cantidad de casos terminados en materia Laboral por año, en segunda instancia."/>
        <s v="Que al finalizar el 2024, se haya incrementado la cantidad de casos terminados en materia Contravencional por año, en segunda instancia."/>
        <s v="Que al finalizar el 2024, se haya incrementado la cantidad de casos terminados en materia de Tránsito por año, en segunda instancia."/>
        <s v="Que al finalizar el 2024, se haya incrementado la cantidad de casos terminados en la Sala Primera"/>
        <s v="Que al finalizar el 2024, se haya incrementado la cantidad de casos terminados en la Sala Segunda."/>
        <s v="Que al finalizar el 2024, se haya incrementado la cantidad de casos terminados en la Sala Tercera ."/>
        <s v="Que al finalizar el 2024, se haya incrementado la cantidad de informes periciales elaborados o rendidos en las oficinas del Departamento de Trabajo Social y Psicología por año. "/>
        <s v="Que al finalizar el 2024, se haya incrementado la cantidad de comunicaciones judiciales diligenciadas por las oficinas de comunicaciones judiciales por año. "/>
        <s v="Que al finalizar el 2024, se implemente en todas las fiscalías del país, un sistema de gestión integrado, que permita el seguimiento y monitoreo de las medidas alternas, mediante el uso de tecnologías de la información. "/>
        <s v="Que al finalizar el 2024, se haya capacitado al menos 114 (20%) de las Fiscalas y Fiscales en el programa de Justicia Restaurativa y aplicación de otras medidas alternas de solución de conflictos. "/>
        <s v="Que al finalizar el 2024, se haya capacitado al menos el 114 (20%) de las Fiscalas y Fiscales en el programa de Justicia Restaurativa y aplicación de otras medidas alternas de solución de conflictos. "/>
        <s v="Que al finalizar el 2024, se haya incrementado anualmente la cantidad casos terminados mediante la aplicación de las medidas alternas(audiencias tempranas, salidas alternas, justicia restaurativa) de la Fiscalía. "/>
        <s v="Que al finalizar el 2024, se haya incrementado anualmente la cantidad de casos terminados mediante la aplicación de las medidas alternas en la Defensa Pública. "/>
        <s v="Que al finalizar el 2024, se haya incrementado la cantidad de casos terminados, mediante la aplicación de medidas alternas, en materia civil por año, en primera instancia."/>
        <s v="Que al finalizar el 2024, se haya incrementado la cantidad de casos terminados, mediante la aplicación de medidas alternas, en materia agraria por año, en primera instancia."/>
        <s v="Que al finalizar el 2024, se haya incrementado la cantidad de casos terminados, mediante la aplicación de medidas alternas, en materia contenciosa administrativa por año, en primera instancia."/>
        <s v="Que al finalizar el 2024, se haya incrementado la cantidad de casos terminados, mediante la aplicación de medidas alternas, en materia de familia por año, en primera instancia."/>
        <s v="Que al finalizar el 2024, se haya incrementado la cantidad de casos terminados, mediante la aplicación de medidas alternas, en materia de Pensiones Alimentarias por año, en primera instancia."/>
        <s v="Que al finalizar el 2024, se haya incrementado la cantidad de casos terminados, mediante la aplicación de medidas alternas, en materia laboral por año, en primera instancia."/>
        <s v="Que al finalizar el 2024, se haya incrementado la cantidad de casos terminados, mediante la aplicación de medidas alternas, en materia Penal por año, en primera instancia."/>
        <s v="Que al finalizar el 2024, se haya incrementado la cantidad de casos terminados, mediante la aplicación de medidas alternas, en materia Penal Juvenil por año, en primera instancia."/>
        <s v="Que al finalizar el 2024, se haya incrementado la cantidad de casos terminados, mediante la aplicación de medidas alternas, en materia Contravencional por año, en primera instancia."/>
        <s v="Que al finalizar el 2024, se haya incrementado la cantidad de casos terminados, mediante la aplicación de medidas alternas, en materia Tránsito por año, en primera instancia."/>
        <s v="Que al finalizar el 2024,  se haya incrementado anualmente la cantidad de casos terminados por el Centro de Conciliación del Poder Judicial."/>
        <s v="Que al finalizar el 2024,  se haya diseñado, validado y aprobado una política institucional integral sobre el tratamiento de los diferentes métodos alternos de resolución de conflictos."/>
        <s v="Que al finalizar el 2024, se haya implementado a nivel nacional la Justicia Restaurativa de conformidad con la ley."/>
        <s v="Que al finalizar el 2024, se haya finalizado la ejecución del Proyecto Regional de  Fortalecimiento de la Justicia Restaurativa."/>
        <s v="Que al finalizar el 2024, se haya implementado una estrategia de prevención y control de las sanciones administrativa – disciplinaria en el Ministerio Público; por actos cometidos en fraude de administración de activos, evidencias, faltas a la ética pública, valores, faltas a la probidad y actos de corrupción. _x000a_ _x000a_"/>
        <s v="Que al finalizar el 2024, se haya reestructurado la Unidad de Inspección Fiscal  del Ministerio Público"/>
        <s v="Que al finalizar el 2024, se haya establecido e implementado un modelo de supervisión administrativa y técnica de la gestión de las Fiscalías, que contribuya a mejorar el servicio público."/>
        <s v="Que al finalizar el 2024, se haya implementado los mecanismos definidos para mejorar los procesos de control sobre el tema de corrupción, tráfico de influencias y conflictos de intereses."/>
        <s v="Que al finalizar el 2024, se haya completado la implementación del Sistema de Gestión de Despachos Judiciales y Escritorio Virtual en todos los órganos de control en materia Disciplinaria."/>
        <s v="Que al finalizar el 2024, se hayan implementado el proyecto de reducción de las brechas de riesgo en torno a la prevención y control de la corrupción, el fraude y las faltas a la ética y probidad, según lo definido por la Nacional Center of State Courts (NCSC)."/>
        <s v="Que al finalizar el 2024, se haya presentado y gestionado la aprobación de la reforma legal sobre el régimen disciplinario para magistrados y magistradas. "/>
        <s v="Que al finalizar el 2024, se haya aprobado el reglamento sobre protocolos de conducta para el personal judicial y revisión del marco ético institucional. "/>
        <s v="Que al finalizar el 2024, se haya implementado el plan definido de la política axiológica."/>
        <s v="Que al finalizar el 2024, se haya gestionado el procedimiento para un diálogo permanente con la sociedad civil. "/>
        <s v="Que al finalizar el 2024, se hayan ampliado los espacios de participación ciudadana virtuales, interactivos, regionales y nacionales; que permitan el proceso de cocreación en la administración de proyectos de interés institucional y ciudadano."/>
        <s v="Que al finalizar el 2024, se haya implementado una metodología que permita medir la percepción y el grado de confianza de la sociedad sobre el Poder Judicial."/>
        <s v="Que al finalizar el 2024, se hayan implementado las acciones definidas en el plan de acción de la Política de Participación Ciudadana."/>
        <s v="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
        <s v="Que al finalizar el 2024, se haya diseñado e implementado un servicio web que integre un centro de inteligencia de información para acceso y uso interinstitucional e institucional, alineado a la política de Justicia Abierta. "/>
        <s v="Que al finalizar el 2024, se hayan implementado las acciones definidas correspondientes al principio de Transparencia de la Política de Justicia Abierta. "/>
        <s v="Que al finalizar el 2024, se hayan implementado la estrategia de rendición de cuentas definida por el Ministerio Público. "/>
        <s v="Que al finalizar el 2024, se haya implementado la estrategia de rendición de cuentas definida por la Defensa Pública. "/>
        <s v="Que al finalizar el 2024, se haya implementado la estrategia de rendición de cuentas definida por la Oficina de Atención de Víctimas del Delito y la Unidad de Protección de Víctimas. "/>
        <s v="Que al finalizar el 2024, se haya implementado la estrategia de rendición de cuentas definida por el Organismo del Investigación Judicial. "/>
        <s v="Que al finalizar el 2024, se haya formulado e implementado una estrategia sobre el acceso y uso de estadísticas judiciales, que suministre al público externo y interno, información clara y oportuna."/>
        <s v="Que al finalizar el 2024, se haya implementado una estrategia de comunicación y proyección institucional proactiva que fortalezca la democracia, institucionalidad y percepción de las personas usuarias. "/>
        <s v="Que al finalizar el 2024,  se haya implementado la estrategia de mejora de la proyección y gestión de la Fiscalía General. "/>
        <s v="Que al finalizar el 2024,  se haya implementado una estrategia de proyección comunitaria interinstitucional e institucional del Ministerio Público. "/>
        <s v="Que al finalizar el 2024,se  haya implementado la estrategia de comunicación y proyección en la Defensa Pública."/>
        <s v="Que al finalizar el 2024, se haya implementado la estrategia de comunicación y divulgación de los servicios la Oficina de Atención a la Víctima de Delitos y la Unidad de Protección de Víctimas y Testigos. "/>
        <s v="Que al finalizar el 2024,  se haya implementado la estrategia de proyección institucional del Organismo de Investigación Judicial."/>
        <s v="Que al finalizar el 2024, se haya aprobado la política de comunicación integral."/>
        <s v="Que al finalizar el 2024, se hayan implementado las acciones definidas correspondientes al principio de Colaboración de la Política de Justicia Abierta. "/>
        <s v="Que al finalizar el 2024, se hayan completado las estrategias de coordinación planteadas, para el establecimiento de los canales de cooperación interinstitucionales y los procesos de comunicación, en cuanto al abordaje de los delitos funcionales, económicos y todos aquellos  vinculados con la corrupción.  _x000a_ _x000a_"/>
        <s v="Que al finalizar el 2024, se haya implementado la estrategia  de coordinación de la Defensa Pública, para  incrementar y fortalecer las redes comunales e interinstitucionales identificadas, tomando en cuenta la aplicación de las medidas alternas."/>
        <s v="Que al finalizar el 2024, se hayan implementado las estrategias de coordinación interinstitucional para los servicios de atención y protección de víctimas y testigos."/>
        <s v="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24, se haya implementado un plan para la creación de alianzas y convenios de cooperación para implantar una red informática segura entre instituciones (Interoperabilidad), que faciliten la integración de la información y acceso a los servicios estatales."/>
        <s v="Que al finalizar el 2024, se desarrollen e implementen estrategias institucionales de cooperación nacional e internacional, que propicien el intercambio de buenas prácticas y jurisprudencia innovadora relacionada con estándares internacionales de gestión ambiental y resolución de conflictos asociados a los recursos naturales."/>
        <s v="Que al finalizar el 2024, se haya gestionado la aprobación la reforma legal sobre el sistema penal y corrupción. "/>
        <s v="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 "/>
        <s v="Que al finalizar el 2024, la Defensa Pública se haya pronunciado sobre la totalidad de los proyectos de ley o propuestas de reforma legales que le hayan sido puestos en consulta y que inciden en su funcionamiento, estructura y organización. "/>
        <s v="Que al finalizar el 2024, se haya pronunciado sobre la totalidad de los proyectos de ley o propuestas de reforma legales que le hayan sido puestos en consulta y que inciden en su funcionamiento, estructura y organización de la Defensa Pública. "/>
        <s v="Que al finalizar el 2024, se haya presentado ante el órgano aprobador, la propuesta del reglamento de la Ley 8720: Ley de protección a víctimas, testigos y demás sujetos intervinientes en el proceso penal, reformas y adición al Código Procesal Penal y al Código Penal  "/>
        <s v="Que al finalizar el 2024, se haya presentado la reforma a la Ley 8720: Ley de protección a víctimas, testigos y demás sujetos intervinientes en el proceso penal, reformas y adición al Código Procesal Penal y al Código Penal. "/>
        <s v="Que al finalizar el 2024, se haya implementado el plan definido, para la concentración de Corte Plena en funciones estrictamente de dirección general de la política judicial. "/>
        <s v="Que al finalizar el 2024, se haya presentado una propuesta para el establecimiento del timbre judicial en materia cobratoria, específicamente en los procesos de cobro y ejecutivos. Asimismo, valorar los cambios requeridos para optimizar los recursos institucionales. "/>
        <s v="Que al finalizar el 2024, se haya gestionado la aprobación a la  reforma de la ley orgánica del Organismo de Investigación Judicial. "/>
        <s v="Que al finalizar el 2024, se hayan implementado procesos estandarizados en las oficinas del Ministerio Público, considerando las particularidades de sus oficinas. "/>
        <s v="Que al finalizar el 2024, se hayan implementado procesos estandarizados en las oficinas de la Defensa Pública, considerando las particularidades de sus oficinas. "/>
        <s v="Que al finalizar el 2024, se haya estandarizado, sistematizado y automatizado al menos 3 procesos manuales identificados del Organismo de Investigación Judicial."/>
        <s v="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  "/>
        <s v="Que al finalizar el 2024, se haya reducido el tiempo de los procesos y los procedimientos de la ejecución presupuestaria. "/>
        <s v="Que al finalizar el 2024, se haya realizado al menos 3 mediciones que permita obtener el grado de satisfacción en los servicios claves prestados al personal judicial. "/>
        <s v="Que al finalizar el 2024, se haya realizado al menos 3 mediciones anuales que permita obtener el grado de satisfacción en los servicios claves prestados al personal judicial. "/>
        <s v="Que al finalizar el 2024, se hayan implementado medios alternativos para la atención de los servicios de gestión del personal judicial."/>
        <s v="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
        <s v="Que al finalizar el 2024, haya logrado la certificación  en los sistemas de gestión de calidad correspondientes, en al menos 5 de las oficinas definidas como prioritarias por la Dirección del Organismo de Investigación Judicial. "/>
        <s v="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
        <s v="Que al finalizar el 2024,  se haya establecido e implementado un modelo que permita relacionar la carga de trabajo (incluir aspectos cuantitativos y cualitativos) y la cantidad de recursos (humanos y materiales) necesarios para obtener una efectiva gestión administrativa y operativa."/>
        <s v=" Que al finalizar el 2024, se desarrollen estrategias que partan del análisis y la perspectiva de género para optimizar el servicio brindado a las personas en condición de vulnerabilidad.  "/>
        <s v="Que al finalizar el 2024, se haya implementado un modelo de atención al público con el fin de mejorar el servicio brindado. "/>
        <s v="Que al finalizar el 2024, se haya implementado el plan de acción de la Política de Igualdad de Género del Poder Judicial, con el fin de incorporarlo en los servicios judiciales."/>
        <s v="Que al finalizar el 2024, se haya implementado una estrategia para ampliar la cobertura geográfica de disponibilidad del personal de la Unidad de Protección de Víctimas y Testigos. "/>
        <s v="Que al finalizar el 2024, se haya realizado al menos una evaluación de resultados por año de una  oficina u órgano institucional, con el fin de verificar el cumplimiento de los objetivos específicos para los que fueron creados."/>
        <s v="Que al finalizar el 2024, se haya implementado un modelo de mejora en la gestión de los despachos que tramitan la materia de pensiones alimentarias, que promueva la gestión eficiente de los procesos, basado en las experiencias de los Juzgados especializados y el uso de las tecnologías de la información. "/>
        <s v="Que al finalizar el 2024, se haya implementado el proyecto de Rediseño de Procesos en el Departamento de Ciencias Forenses."/>
        <s v="Que al finalizar el 2024, se haya implementado el proyecto de rediseño de procesos en el Departamento de Medicina Legal."/>
        <s v="Que al finalizar el 2024, se haya implementado el proyecto de abordaje a la entrada en vigencia del Código Procesal Agrario."/>
        <s v="Que al finalizar el 2024, se haya implementado el proyecto de abordaje a la entrada en vigencia del Código Procesal de Familia."/>
        <s v="Que al finalizar el 2024, se haya implementado el proyecto sobre el modelo de mejora integral del proceso penal."/>
        <s v="Que al finalizar el 2024, se haya implementado el proyecto de rediseño en al menos 7 circuitos judiciales, que involucre el ámbito jurisdiccional, auxiliar de justica y administrativo.  "/>
        <s v="Que al finalizar el 2024, se haya ampliado el modelo de sostenibilidad a 7 Circuitos Judiciales; a partir del Modelo establecido por la Dirección de Planificación en los Circuitos Judiciales de Cartago y San Carlos."/>
        <s v="Que al finalizar el 2024, se haya ejecutado un plan de acción para la eliminación de la brecha de implementación del escritorio virtual y sistema de gestión en todas las materias. "/>
        <s v="Que al finalizar el 2024, se hayan implementado un plan de trabajo para la adquisición de los bienes, muebles e inmuebles, así como los insumos, suministros, herramientas, laboratorios  y equipos analítico-instrumental, entre otros, para el Organismo de Investigación Judicial."/>
        <s v="Que al finalizar el 2024, se haya finalizado la implementación del plan de gestión ambiental institucional (PGAI) y se haya definido el nuevo PGAI para el periodo 2022-2026. "/>
        <s v="Que al finalizar el 2024, se haya definido un plan para identificar e implementar aquellos servicios del Organismo de Investigación Judicial que puedan ser realizados en otras zonas del país."/>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Que al finalizar el 2024, se haya desarrollado y aprobado el reglamento que rija las funciones y competencias del Centro de Apoyo, Coordinación y Mejoramiento de la Función Jurisdiccional."/>
        <s v="Que al finalizar el 2024, se cuente con un proceso estandarizado de seguimiento que permita optimizar la ejecución presupuestaria. "/>
        <s v="Que al finalizar el 2024, se haya implementado un plan de trabajo para incrementar la cantidad de oficinas y despachos donde se replican las buenas prácticas institucionales."/>
        <s v="Que al finalizar el 2024, se hayan incrementado la cantidad de ideas innovadoras que se consideran como buenas prácticas institucionales, cada dos años."/>
        <s v="Que al finalizar el 2024, se haya ampliado anualmente la cobertura efectiva de Teletrabajo, en puestos profesionales y personal técnico."/>
        <s v="Que al finalizar el 2024, se cuente con las tecnologías de información adecuadas para la implementación de la modalidad de teletrabajo, considerando los aspectos de seguridad de la información y cumplimiento de la normativa vigente. "/>
        <s v="Que al finalizar el 2024, se haya implementado en al menos 1200 (10%) de los puestos profesionales y técnicos, en los que sea factible, la adopción de modalidades alternativas de trabajo."/>
        <s v="Que al finalizar el 2024, se cuente con las tecnologías de información adecuadas para la implementación de modalidades alternativas de trabajo, considerando los aspectos de seguridad de la información y cumplimiento de la normativa vigente. "/>
        <s v="Que al finalizar el 2024, se haya implementado una campaña de comunicación y divulgación, sobre la importancia de modalidades alternativas de trabajo y el teletrabajo, que permita la sensibilización, impulso, implementación y conocimiento a nivel institucional. "/>
        <s v="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
        <s v="Que al finalizar el 2024, se haya implementado en  las oficinas de los servicios de atención y protección de víctimas y testigos, un sistema que permita una efectiva gestión técnica y administrativa, que agilicen y faciliten los procesos y procedimientos, con el fin de mejorar el servicio público que se brinda."/>
        <s v="Que al finalizar el 2024, se haya ejecutado la estrategia definida que permita contar con sistemas de información innovadores.   "/>
        <s v="Que al finalizar el 2024, se haya implementado una solución tecnológica interinstitucional para la entrega a las personas usuarias, de constancias, certificaciones judiciales y otros servicios, desde otras instituciones. "/>
        <s v="Que al finalizar el 2024, se haya implementado las herramientas ofimáticas de colaboración que soporten las labores diarias del personal judicial tanto en modalidad oficina como teletrabajo."/>
        <s v="Que al finalizar el 2024, se haya desarrollado e implantado la nueva versión del sistema de gestión de despachos judiciales, con el fin de brindar un soporte adecuado a los procesos de administración de justicia."/>
        <s v="Que al finalizar el 2024, se haya desarrollado e implementado herramientas de inteligencia artificial y bots para apoyar la gestión y tramitación judicial, administrativa y de los órganos auxiliares de justicia."/>
        <s v="Que al finalizar el 2024, se haya dotado a la institución de herramientas y soluciones de tecnología que integren la información, sistemas y demás soluciones, según los flujos de trabajo existentes en los ámbitos jurisdiccional, auxiliar de justicia y administrativo."/>
        <s v="Que al finalizar el 2024, se haya incrementado la actualización de la plataforma tecnológica (base tecnológica) por año. "/>
        <s v="Que al finalizar el 2024, se haya incrementado la cobertura de la plataforma de telecomunicaciones a nivel nacional por año. "/>
        <s v="Que al finalizar el 2024, se haya incrementado la implementación de la plataforma de telefonía IP por año. "/>
        <s v="Que al finalizar el 2024, se haya incrementado la implementación de la plataforma de comunicación para el acceso a la red de voz y datos por año. "/>
        <s v="Que al finalizar el 2024, se haya incrementado la cobertura de red inalámbrica por año. "/>
        <s v="Que al finalizar el 2024, se haya incrementado la cobertura de acceso a internet por año en los edificios judiciales para uso de las personas usuarias. "/>
        <s v="Que al finalizar el 2024, se haya incrementado la implementación de la plataforma de videoconferencias por año. "/>
        <s v="Que al finalizar el 2024, se haya implementado el Sistema de Control de Acceso a la Red. "/>
        <s v="Que al finalizar el 2024, se haya incrementado la cobertura de la plataforma de respaldos de los datos por año. "/>
        <s v="Que al finalizar el 2024, se haya implementado las acciones definidas para asegurar la continuidad del servicio tecnológico. "/>
        <s v="Que al finalizar el 2024, se haya implementado el Centro de Operaciones de Red. "/>
        <s v="Que al finalizar el 2024, se haya incrementado la implementación de herramientas de aprovisionamiento. "/>
        <s v="Que al finalizar el 2024, se haya implementado una estrategia definida que abarque las mejores prácticas para la gestión de las Tecnologías de la Información en el Poder Judicial. "/>
        <s v="Que al finalizar el 2024, se haya desarrollado una aplicación móvil para el Servicio Nacional de Facilitadoras y Facilitadores Judiciales, que se integre con el Sistema de Gestión para la recopilación de la información de las acciones realizadas por las personas facilitadoras judiciales y sea una herramienta de autoaprendizaje."/>
        <s v="Que al finalizar el 2024, se cuente con la política rectora para la gestión de las personas que laboran en el Poder Judicial."/>
        <s v="Que al finalizar el 2024, se haya gestionado la aprobación la reforma legal sobre la carrera judicial."/>
        <s v="Que al finalizar el 2024,  se haya trasladado el Proyecto de la Ley de Carrera Fiscal a la Asamblea Legislativa. "/>
        <s v="Que al finalizar el 2024, se haya aprobado una política  de carrera policial, científica y técnica-administrativa, que permita el fortalecimiento y sostenibilidad de la calidad del servicio que se brinda a las personas usuarias y sociedad, en el Organismo de Investigación Judicial."/>
        <s v="Que al finalizar el 2024, se haya presentado para  aprobación el reglamento sobre la carrera administrativa, al órgano aprobador."/>
        <s v="Que al finalizar el 2024, se haya trasladado el Proyecto del Reglamento de Carrera la Defensa Pública al órgano aprobador. "/>
        <s v="Que al finalizar el 2024,  se haya gestionado la aprobación la reforma legal sobre la selección de magistrados y magistradas con garantía de independencia e idoneidad técnica y ética. "/>
        <s v="Que al finalizar el 2024, se haya implementado un sistema integral automatizado para la gestión del proceso de reclutamiento y selección de personal."/>
        <s v="Que al finalizar el 2024, se haya presentado una propuesta de la reforma de la normativa relacionada al reclutamiento y selección del personal en el Poder Judicial, al órgano aprobador"/>
        <s v="Que al finalizar el 2024, se presente una propuesta de estructura para el Subproceso de Reclutamiento y Selección al órgano aprobador. "/>
        <s v="Que al finalizar el 2024, se haya implementado la estrategia definida para estandarizar las herramientas y procedimientos para el reclutamiento y selección del personal (entrevistas, mecanismos de reclutamiento, pruebas orales y escritas, entre otros), incorporando el uso de las tecnologías de la información."/>
        <s v="Que al finalizar el 2024, se hayan implementado al menos 3 mecanismos de reclutamiento y selección que permitan contar oportunamente con la cantidad de oferentes a nivel regional. "/>
        <s v="Que al finalizar el 2024, se hayan actualizado los perfiles competenciales por ámbito. "/>
        <s v="Que al finalizar el 2024, se haya gestionado la aprobación de la reforma legal sobre evaluación del desempeño."/>
        <s v="Que al finalizar el 2024, se haya aumentado anualmente la implementación del Sistema Integrado para la gestión de la Evaluación del Desempeño."/>
        <s v="Que al finalizar el 2024, se hayan implementado el plan de integración de los módulos relacionados con el módulo SIGA-GD, con el fin de generar información para la toma de decisiones orientada al desarrollo del personal judicial."/>
        <s v="Que al finalizar el 2024,se haya implementado el modelo de evaluación del desempeño definido en la Defensa Pública. "/>
        <s v="Que al finalizar el 2024, haya implementado el modelo de evaluación del desempeño en la Oficina de Atención a la Víctima de Delitos y la Unidad de Protección de Víctimas y Testigos."/>
        <s v="Que al finalizar el 2024,se haya implementado el modelo de evaluación del desempeño definido en el Organismo de Investigación Judicial."/>
        <s v="Que al finalizar el 2024, se haya desarrollado e implementado la política integral de bienestar y salud laboral para las personas trabajadoras del Poder Judicial."/>
        <s v="Que al finalizar el 2024, se haya cumplido el cronograma definido para la implementación de acciones orientadas a promover el autocuidado en la salud del personal de la Oficina de Atención a la Víctima de Delitos y Unidad de Protección de Víctimas y Testigos"/>
        <s v="Que al finalizar el 2024, se haya implementado las estrategias para manejo de personal, que permitan mantener las competencias físicas y salud óptimas para el desempeño de sus funciones del personal del Organismo de Investigación Judicial."/>
        <s v="Que al finalizar el 2024, se hayan definido procesos de colaboración regionales, con el fin de ampliar los programas preventivos de salud y la cobertura de servicios médicos en todo el país, para los empleados judiciales."/>
        <s v="Que al finalizar el 2024, se haya revisado y actualizado el reglamento de vestimenta, acorde a la infraestructura física, condiciones ambientales y temperatura. "/>
        <s v="Que al finalizar el 2024 se haya incorporado de manera integral los valores y ejes transversales institucionales, en al menos 10 actividades de capacitación de la Escuela Judicial. "/>
        <s v="Que al finalizar el 2024 se haya incorporado de manera integral los valores y ejes transversales institucionales, en al menos 10 actividades de capacitación de la Unidad de Capacitación del Ministerio Público. "/>
        <s v="Que al finalizar el 2024 se haya incorporado de manera integral los valores y ejes transversales institucionales, en al menos 10 actividades de capacitación de la Unidad de Capacitación de la Defensa Pública. "/>
        <s v="Que al finalizar el 2024 se haya incorporado de manera integral los valores y ejes transversales institucionales, en al menos 10 actividades de capacitación de la Unidad de Capacitación del Organismo de Investigación Judicia. "/>
        <s v="Que al finalizar el 2024, se hayan diseñado e implementado, al menos  5 actividades de capacitación anuales por parte de la Escuela Judicial,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l Ministerio Público,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 la Defensa Pública, acorde a  los perfiles competenciales de la población meta que se desea capacitar, con el fin de alcanzar  el desempeño deseado en la función. "/>
        <s v="Que al finalizar el 2024, se hayan diseñado e implementado, al menos  5 actividades de capacitación anuales por parte de la Unidad de Capacitación del Organismo de Investigación Judicial, acorde a  los perfiles competenciales de la población meta que se desea capacitar, con el fin de alcanzar  el desempeño deseado en la función. "/>
        <s v="Que al finalizar el 2024, la Escuela Judicial  y Unidades de Capacitación hayan implementado la estrategia integral de procesos de capacitación innovadores, accesibles y oportunos."/>
        <s v="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 "/>
        <s v="Que al finalizar el 2024, se hayan realizado al menos 10 estudios de la efectividad de la capacitación en la Escuela Judicial y Unidades de Capacitación."/>
        <s v="Que al finalizar el 2024, se hayan  implementado programas de cooperación con universidades que imparten la carrera de Derecho y otras carreras de interés, para el desarrollo de enfoques o especialidades acordes con las competencias requeridas por el Poder Judicial."/>
        <s v="Que al finalizar el 2024, se haya implementado una estrategia de regionalización de la capacitación que permita  atender las necesidades regionales de personal judicial, de manera continua."/>
        <s v="Que al finalizar el 2024, se hayan realizado, desarrollado y divulgado, al menos seis investigaciones de interés institucional en todos los ámbitos, permitiendo la ampliación del conocimiento y la mejora continua en todos los servicios que brinda el Poder Judicial."/>
        <s v="Que al finalizar el 2024, se haya cumplido  la estrategia de capacitación diseñada para la Defensa Pública."/>
        <s v="Que al finalizar el 2024, se haya implementado la estrategia de capacitación y actualización para el personal de la Oficina de Atención a la Víctima de Delitos y la Unidad de Protección de Víctimas y Testigos en temas afines. "/>
        <s v="Que al finalizar el 2024, se haya incorporado el módulo de los Servicios de Atención y Protección a la Víctima, en los programas de capacitación  de la Escuela Judicial."/>
        <s v="Que al finalizar el 2024, se hayan implementado los planes establecidos para lograr la captación de recursos internacionales, así como capacitaciones a través de instituciones y gobiernos colaboradores."/>
        <s v="Que al finalizar el 2024, se haya cumplido  la estrategia de capacitación diseñada para el Ministerio Público. "/>
        <s v="Que al finalizar el 2024, se haya cumplido  la estrategia de capacitación diseñada para el ámbito administrativo. "/>
        <s v="Que al finalizar el 2024, se haya cumplido  la estrategia de capacitación diseñada para el Organismo de Investigación Judicial. "/>
        <s v="Que al finalizar el 2024, se haya implementado el Modelo de Gestión para la Planificación Estratégica, que integre el modelo de innovación, el portafolio de proyectos estratégicos, los planes anuales operativos, el presupuesto y la gestión de riesgos institucionales. "/>
        <s v="Que al finalizar el 2024, se haya implementado el Modelo de Administración de  Proyectos Estratégicos."/>
        <s v="Que al finalizar el 2024, se haya implementado el modelo de formulación, implementación, seguimiento y evaluación de políticas institucionales."/>
        <s v="Que al finalizar el 2024, se haya implementado un modelo de gestión por procesos institucional, considerando la parte documental y normativa asociada al tema."/>
        <s v="Que al finalizar el 2024, la Dirección de Planificación haya realizado los estudios de impacto de ley, que contienen datos presupuestarios y de estructura organizacional del Poder Judicial; que le hayan sido puestos en consulta.  "/>
        <s v="Que al finalizar el 2024,  anualmente se haya ejecutado al menos un 94,5% del presupuesto asignado."/>
        <s v="Que al finalizar el 2024, se haya cumplido dado seguimiento a los compromisos destacados en el Informe del Estado de la Justicia. "/>
        <s v="Que al finalizar el 2024, se haya implementado el plan de ejecución de construcciones definido, que considere el diseño universal y certificación básica LEED; que contemple espacios compartidos y oficinas satélite (&quot;coworking&quot;), acorde a las modalidades alternativas de trabajo; así como aulas acondicionadas para capacitaciones y espacio para uso de bicicletas."/>
        <s v="Que al finalizar el 2024, se haya desarrollado y ejecutado los planes de mantenimiento preventivo de infraestructura judicial regional a largo plazo."/>
        <s v="Que al finalizar el 2024, se desarrolle e implemente la estrategia para la creación de mecanismos que fortalezcan el acceso a la información judicial."/>
        <s v="Que al finalizar el 2024, se hayan implementado las estrategias definidas de capacitación y acciones en la regulación para la prevención, identificación y la gestión adecuada de los conflictos de interés en el Poder Judicial."/>
        <s v="Que al finalizar el 2024, se haya logrado al menos el 95% en la evaluación del índice de transparencia de servicio público (ITSP) a partir de las acciones realizadas por las diferentes oficinas en la actualización de los sitios web. "/>
        <s v="Que al finalizar el 2024, se hayan desarrollado e implementado estrategias para la efectiva gestión de los asuntos disciplinarios que contribuyan con el fortalecimiento de la ética en la institución. "/>
        <s v="Que al finalizar el 2024, se hayan desarrollado e implementado estrategias para la efectiva gestión de los asuntos disciplinarios que contribuyan con el fortalecimiento de la ética en la Fiscalía General. "/>
        <s v="Que al finalizar el 2024, se hayan desarrollado e implementado estrategias para la efectiva gestión de los asuntos disciplinarios que contribuyan con el fortalecimiento de la ética en la Defensa Pública. "/>
        <s v="Que al finalizar el 2024, se haya desarrollado e implementado un plan de gestión policial contra la corrupción que contribuyan con el fortalecimiento de la ética en la Organismo de Investigación Judicial. "/>
        <s v="Que al finalizar el 2024, se hayan conocido y aprobado estrategias, planes de trabajo, requerimientos de recursos humanos y presupuestarios, para la efectiva gestión institucional, en aras de mejorar la celeridad y la resolución oportuna de los procesos judiciales. "/>
        <s v="Que al finalizar el 2024, se haya pronunciado sobre la totalidad de los proyectos de ley o propuestas de reformas legales que le hayan sido puestos a consulta al Poder Judicial por parte del Poder Legislativo."/>
        <s v="Que al finalizar el 2024, se haya gestionado los procesos constitucionales, procedimientos administrativos, disciplinarios, de responsabilidad civil y sancionatorios de contratación administrativa, competencia de la Dirección Jurídica."/>
        <s v="Que al finalizar el 2024, se hayan aprobado y emitido los lineamientos, directrices y políticas de gobierno judicial que contribuyan con una administración de justicia pronta y cumplida."/>
        <s v="Que al finalizar el 2024, se hayan atendido de manera integral en los distintos ámbitos judiciales, aquellas actividades de capacitación que respondan a los temas de interés institucionales, que hayan sido identificados por las entidades superiores de la institución"/>
        <s v="Que al finalizar el 2024, se haya cumplido la estrategia de capacitación diseñada para el ámbito jurisdiccional."/>
        <m/>
      </sharedItems>
    </cacheField>
    <cacheField name="INDICADOR" numFmtId="0">
      <sharedItems containsBlank="1" longText="1"/>
    </cacheField>
    <cacheField name="RESPONSABLE DE META" numFmtId="0">
      <sharedItems containsBlank="1"/>
    </cacheField>
    <cacheField name="COORDINACIÓN DE META" numFmtId="0">
      <sharedItems containsBlank="1" longText="1"/>
    </cacheField>
    <cacheField name="AÑO ACTIV." numFmtId="0">
      <sharedItems containsBlank="1" containsMixedTypes="1" containsNumber="1" containsInteger="1" minValue="2019" maxValue="2024"/>
    </cacheField>
    <cacheField name="ACTIVIDADES ESTRATÉGICAS ANUALES" numFmtId="0">
      <sharedItems containsBlank="1" longText="1"/>
    </cacheField>
    <cacheField name="RESPONSABLE DE OBJETIVO OPERATIVO" numFmtId="0">
      <sharedItems containsBlank="1"/>
    </cacheField>
    <cacheField name="FUENTE DE DATOS" numFmtId="0">
      <sharedItems containsBlank="1"/>
    </cacheField>
    <cacheField name="LINEA BASE" numFmtId="0">
      <sharedItems containsBlank="1" containsMixedTypes="1" containsNumber="1" minValue="0" maxValue="13979"/>
    </cacheField>
    <cacheField name="META TOTAL" numFmtId="0">
      <sharedItems containsBlank="1" containsMixedTypes="1" containsNumber="1" minValue="0.14000000000000001" maxValue="214239"/>
    </cacheField>
    <cacheField name="2019" numFmtId="0">
      <sharedItems containsBlank="1" containsMixedTypes="1" containsNumber="1" minValue="0" maxValue="203841"/>
    </cacheField>
    <cacheField name="2020" numFmtId="0">
      <sharedItems containsBlank="1" containsMixedTypes="1" containsNumber="1" minValue="0" maxValue="205880"/>
    </cacheField>
    <cacheField name="2021" numFmtId="0">
      <sharedItems containsBlank="1" containsMixedTypes="1" containsNumber="1" minValue="0" maxValue="207938"/>
    </cacheField>
    <cacheField name="2022" numFmtId="0">
      <sharedItems containsBlank="1" containsMixedTypes="1" containsNumber="1" minValue="0" maxValue="210018"/>
    </cacheField>
    <cacheField name="2023" numFmtId="0">
      <sharedItems containsBlank="1" containsMixedTypes="1" containsNumber="1" minValue="0" maxValue="212118"/>
    </cacheField>
    <cacheField name="2024" numFmtId="0">
      <sharedItems containsBlank="1" containsMixedTypes="1" containsNumber="1" minValue="0" maxValue="214239"/>
    </cacheField>
    <cacheField name="INICIATIVAS DE PROYECTOS" numFmtId="0">
      <sharedItems containsBlank="1" longText="1"/>
    </cacheField>
    <cacheField name="Codigo de proyecto" numFmtId="0">
      <sharedItems containsBlank="1" count="155">
        <s v="0717-MP-P16"/>
        <m/>
        <s v="0717-MP-P01"/>
        <s v="0717-MP-P02"/>
        <s v="0717-MP-P10"/>
        <s v="0717-MP-P03"/>
        <s v="0717-MP-P04"/>
        <s v="0717-MP-P09"/>
        <s v="1167-OIJ-P49"/>
        <s v="0717-MP-P06"/>
        <s v="1777-PFJR-P01"/>
        <s v="0717-MP-P08"/>
        <s v="1167-OIJ-P13"/>
        <s v="0653-DP-P02"/>
        <s v="0653-DP-P03"/>
        <s v="0981-STEV-P01"/>
        <s v="0653-DP-P04"/>
        <s v="0656-CTS-P01"/>
        <s v="1846-OC-P01"/>
        <s v="0653-DP-P14"/>
        <s v="0110-PLA-P01"/>
        <s v="0110-PLA-P08"/>
        <s v="0032-DP-P01"/>
        <s v="0116-DPC-P01"/>
        <s v="0655-CONAMAJ-P01"/>
        <s v="0032-DP-P02"/>
        <s v="0653-DP-P09"/>
        <s v="0717-MP-P07"/>
        <s v="0718-OAPVT-P02"/>
        <s v="0718-OAPVT-P01"/>
        <s v="0653-DP-P08"/>
        <s v="0004-SP-P01"/>
        <s v="1167-OIJ-P42"/>
        <s v="1167-OIJ-P23"/>
        <s v="1167-OIJ-P20"/>
        <s v="0718-OAPVT-P03"/>
        <s v="0134-DGH-P03"/>
        <s v="0134-DGH-P08"/>
        <s v="0718-OAPVT-P04"/>
        <s v="1167-OIJ-P18"/>
        <s v="1167-OIJ-P17"/>
        <s v="1167-OIJ-P04"/>
        <s v="1167-OIJ-P05"/>
        <s v="9993-CAJ-P01"/>
        <s v="9993-CAJ-P02"/>
        <s v="0117-DE-P22"/>
        <s v="0656-CTS-P02"/>
        <s v="0707-STGAJ-P01"/>
        <s v="0032-DP-P06"/>
        <s v="0110-PLA-P11"/>
        <s v="0110-PLA-P05"/>
        <s v="0032-DP-P04"/>
        <s v="0110-PLA-P04"/>
        <s v="0110-PLA-P25"/>
        <s v="0110-PLA-P26"/>
        <s v="0110-PLA-P31"/>
        <s v="0122-DTI-P17"/>
        <s v="1167-OIJ-P01"/>
        <s v="1167-OIJ-P02"/>
        <s v="1167-OIJ-P03"/>
        <s v="1167-OIJ-P15"/>
        <s v="1167-OIJ-P35"/>
        <s v="1371-CGAI-P01"/>
        <s v="1167-OIJ-P06"/>
        <s v="1167-OIJ-P56"/>
        <s v="1167-OIJ-P50"/>
        <s v="1167-OIJ-P52"/>
        <s v="0117-DE-P04"/>
        <s v="0117-DE-P14"/>
        <s v="0134-DGH-P16"/>
        <s v="0134-DGH-P05"/>
        <s v="0134-DGH-P01"/>
        <s v="0032-DP-P05"/>
        <s v="1167-OIJ-P07"/>
        <s v="1167-OIJ-P08"/>
        <s v="1167-OIJ-P09"/>
        <s v="1167-OIJ-P12"/>
        <s v="1167-OIJ-P24"/>
        <s v="1167-OIJ-P22"/>
        <s v="0122-DTI-P16"/>
        <s v="0122-DTI-P01"/>
        <s v="0110-PLA-P23"/>
        <s v="0110-PLA-P38"/>
        <s v="0122-DTI-P03"/>
        <s v="0122-DTI-P13"/>
        <s v="0122-DTI-P15"/>
        <s v="0122-DTI-P07"/>
        <s v="0122-DTI-P14"/>
        <s v="0122-DTI-P11"/>
        <s v="0117-DE-P01"/>
        <s v="0122-DTI-P04"/>
        <s v="0653-DP-P06"/>
        <s v="0653-DP-P05"/>
        <s v="P10-PRI-PC"/>
        <s v="0653-DP-P01"/>
        <s v="0134-DGH-P06"/>
        <s v="0134-DGH-P14"/>
        <s v="0134-DGH-P04"/>
        <s v="1167-OIJ-P19"/>
        <s v="0134-DGH-P02"/>
        <s v="0134-DGH-P07"/>
        <s v="1167-OIJ-P43"/>
        <s v="0035-EJ-P02"/>
        <s v="0035-EJ-P01"/>
        <s v="0032-DP-P03"/>
        <s v="1167-OIJ-P11"/>
        <s v="0717-MP-P05"/>
        <s v="0134-DGH-P13"/>
        <s v="0110-PLA-P07"/>
        <s v="0110-PLA-P14"/>
        <s v="0117-DE-P29"/>
        <s v="0914-OCI-P02"/>
        <s v="0110-PLA-P09"/>
        <s v="0110-PLA-P19"/>
        <s v="0110-PLA-P10"/>
        <s v="0110-PLA-P12"/>
        <s v="0110-PLA-P33"/>
        <s v="0117-DE-P49"/>
        <s v="0110-PLA-P37"/>
        <s v="0117-DE-P09"/>
        <s v="0117-DE-P70"/>
        <s v="0117-DE-P73"/>
        <s v="0117-DE-P74"/>
        <s v="0117-DE-P75"/>
        <s v="0117-DE-P76"/>
        <s v="0032-DP-P08"/>
        <s v="0653-DP-P16"/>
        <s v="0653-DP-P17"/>
        <s v="0653-DP-P18"/>
        <s v="0117-DE-P02"/>
        <s v="0117-DE-P03"/>
        <s v="0117-DE-P07"/>
        <s v="0117-DE-P08"/>
        <s v="0117-DE-P26"/>
        <s v="0117-DE-P28"/>
        <s v="0034-CIJ-P01"/>
        <s v="0122-DTI-P02"/>
        <s v="0122-DTI-P10"/>
        <s v="0110-PLA-P13"/>
        <s v="0110-PLA-P32"/>
        <s v="0117-DE-P10"/>
        <s v="0117-DE-P11"/>
        <s v="0117-DE-P12"/>
        <s v="0117-DE-P13"/>
        <s v="0117-DE-P15"/>
        <s v="0117-DE-P23"/>
        <s v="0117-DE-P24"/>
        <s v="0117-DE-P84"/>
        <s v="0117-DE-PRG01"/>
        <s v="0117-DE-P83"/>
        <s v="1167-OIJ-P31"/>
        <s v="1167-OIJ-P33"/>
        <s v="1167-OIJ-P34"/>
        <s v="1374-CF-P01"/>
        <s v="4000-CA-P0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1597219" createdVersion="8" refreshedVersion="8" minRefreshableVersion="3" recordCount="258" xr:uid="{33A3499E-4CBB-4103-8033-AEC46C969C31}">
  <cacheSource type="worksheet">
    <worksheetSource ref="A1:K1048576" sheet="Correos remitidos"/>
  </cacheSource>
  <cacheFields count="12">
    <cacheField name="Código del Proyecto" numFmtId="0">
      <sharedItems containsBlank="1"/>
    </cacheField>
    <cacheField name="Nombre del proyecto" numFmtId="0">
      <sharedItems containsBlank="1"/>
    </cacheField>
    <cacheField name="Categoría del proyecto institucional" numFmtId="0">
      <sharedItems containsBlank="1"/>
    </cacheField>
    <cacheField name="Estado de Proyecto en Portafolio" numFmtId="0">
      <sharedItems containsBlank="1"/>
    </cacheField>
    <cacheField name="Centro de responsabilidad" numFmtId="0">
      <sharedItems containsBlank="1" count="45">
        <s v="Dirección de Planificación"/>
        <s v="Sala Primera"/>
        <s v="Defensa Pública"/>
        <s v="Centro de Información Jurisprudencial"/>
        <s v="Escuela Judicial"/>
        <s v="Auditoría"/>
        <s v="Comisiones Institucionales"/>
        <s v=""/>
        <s v="Departamento de Prensa y Comunicación Organizacional"/>
        <s v="Dirección Ejecutiva"/>
        <s v="Primer Circuito Judicial Alajuela"/>
        <s v="Primer Circuito Judicial Guanacaste"/>
        <s v="Tercer Circuito Judicial Alajuela"/>
        <s v="Administración de Turrialba"/>
        <s v="Primer Circuito Judicial Zona Sur"/>
        <s v="Administración Ciudad Judicial San Joaquín de Flores"/>
        <s v="Segundo Circuito Judicial Alajuela"/>
        <s v="Circuito Judicial Heredia"/>
        <s v="Circuito Judicial Cartago"/>
        <s v="Segundo Circuito Judicial Zona Sur"/>
        <s v="Primer Circuito Judicial San José"/>
        <s v="Segundo Circuito Judicial Zona Atlántica"/>
        <s v="Circuito Judicial Puntarenas"/>
        <s v="Dirección de Tecnología de Información"/>
        <s v="Dirección Gestión Humana"/>
        <s v="Despacho de la Presidencia"/>
        <s v="Comisión Nacional Mejoramiento de Justicia"/>
        <s v="Contraloría de Servicios"/>
        <s v="Secretaría Técnica de Género y Acceso a la Justicia"/>
        <s v="Ministerio Público"/>
        <s v="Servicio de Atención y Protección de Víctimas y Testigos"/>
        <s v="Oficina de Control Interno"/>
        <s v="Centro de Conciliación del Poder Judicial"/>
        <s v="Secretaría Técnica de Ética y Valores"/>
        <s v="Organismo de Investigación Judicial"/>
        <s v="Programa Justicia Restaurativa"/>
        <s v="Proyecto Fortalecimiento Justicia Restaurativa Corte–Europa AID"/>
        <s v="Oficina de Cumplimiento"/>
        <m/>
        <s v="928 Organismo de Investigación Judicial" u="1"/>
        <s v="929 Ministerio Público" u="1"/>
        <s v="950 Servicio de Atención y Protección de Víctimas y Testigos" u="1"/>
        <s v="926 Dirección Administración y Otros Órganos de Apoyo" u="1"/>
        <s v="927 Servicio Jurisdiccional" u="1"/>
        <s v="930 Defensa Pública" u="1"/>
      </sharedItems>
      <fieldGroup par="11"/>
    </cacheField>
    <cacheField name="Se habia remitido correo" numFmtId="0">
      <sharedItems containsBlank="1" count="3">
        <m/>
        <s v="Se envio correo"/>
        <s v="No se ha remitido correo"/>
      </sharedItems>
    </cacheField>
    <cacheField name="Meta estrategica" numFmtId="0">
      <sharedItems containsBlank="1" containsMixedTypes="1" containsNumber="1" containsInteger="1" minValue="0" maxValue="0" longText="1"/>
    </cacheField>
    <cacheField name="Meta correcta" numFmtId="0">
      <sharedItems containsBlank="1" containsMixedTypes="1" containsNumber="1" containsInteger="1" minValue="0" maxValue="0" longText="1"/>
    </cacheField>
    <cacheField name="Tema Estratégico correcto" numFmtId="0">
      <sharedItems containsBlank="1" containsMixedTypes="1" containsNumber="1" containsInteger="1" minValue="0" maxValue="0"/>
    </cacheField>
    <cacheField name="Acción Estratégica correcta" numFmtId="0">
      <sharedItems containsBlank="1" containsMixedTypes="1" containsNumber="1" containsInteger="1" minValue="0" maxValue="0"/>
    </cacheField>
    <cacheField name="Lider de proyecto" numFmtId="0">
      <sharedItems containsBlank="1"/>
    </cacheField>
    <cacheField name="Centro de responsabilidad2" numFmtId="0" databaseField="0">
      <fieldGroup base="4">
        <discretePr count="45">
          <x v="0"/>
          <x v="1"/>
          <x v="2"/>
          <x v="3"/>
          <x v="4"/>
          <x v="5"/>
          <x v="6"/>
          <x v="7"/>
          <x v="8"/>
          <x v="38"/>
          <x v="9"/>
          <x v="38"/>
          <x v="10"/>
          <x v="11"/>
          <x v="38"/>
          <x v="38"/>
          <x v="12"/>
          <x v="13"/>
          <x v="14"/>
          <x v="38"/>
          <x v="38"/>
          <x v="38"/>
          <x v="15"/>
          <x v="16"/>
          <x v="17"/>
          <x v="18"/>
          <x v="19"/>
          <x v="20"/>
          <x v="21"/>
          <x v="22"/>
          <x v="23"/>
          <x v="24"/>
          <x v="25"/>
          <x v="26"/>
          <x v="27"/>
          <x v="28"/>
          <x v="29"/>
          <x v="30"/>
          <x v="31"/>
          <x v="32"/>
          <x v="33"/>
          <x v="34"/>
          <x v="35"/>
          <x v="36"/>
          <x v="37"/>
        </discretePr>
        <groupItems count="39">
          <s v="Dirección de Planificación"/>
          <s v="Sala Primera"/>
          <s v="Defensa Pública"/>
          <s v="Centro de Información Jurisprudencial"/>
          <s v="Escuela Judicial"/>
          <s v="Auditoría"/>
          <s v="Comisiones Institucionales"/>
          <s v=""/>
          <s v="Departamento de Prensa y Comunicación Organizacional"/>
          <s v="Primer Circuito Judicial Alajuela"/>
          <s v="Tercer Circuito Judicial Alajuela"/>
          <s v="Administración de Turrialba"/>
          <s v="Segundo Circuito Judicial Alajuela"/>
          <s v="Circuito Judicial Heredia"/>
          <s v="Circuito Judicial Cartago"/>
          <s v="Circuito Judicial Puntarenas"/>
          <s v="Dirección de Tecnología de Información"/>
          <s v="Dirección Gestión Humana"/>
          <s v="Despacho de la Presidencia"/>
          <s v="Comisión Nacional Mejoramiento de Justicia"/>
          <s v="Contraloría de Servicios"/>
          <s v="Secretaría Técnica de Género y Acceso a la Justicia"/>
          <s v="Ministerio Público"/>
          <s v="Servicio de Atención y Protección de Víctimas y Testigos"/>
          <s v="Oficina de Control Interno"/>
          <s v="Centro de Conciliación del Poder Judicial"/>
          <s v="Secretaría Técnica de Ética y Valores"/>
          <s v="Organismo de Investigación Judicial"/>
          <s v="Programa Justicia Restaurativa"/>
          <s v="Proyecto Fortalecimiento Justicia Restaurativa Corte–Europa AID"/>
          <s v="Oficina de Cumplimiento"/>
          <m/>
          <s v="928 Organismo de Investigación Judicial"/>
          <s v="929 Ministerio Público"/>
          <s v="950 Servicio de Atención y Protección de Víctimas y Testigos"/>
          <s v="926 Dirección Administración y Otros Órganos de Apoyo"/>
          <s v="927 Servicio Jurisdiccional"/>
          <s v="930 Defensa Pública"/>
          <s v="Grupo1"/>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2175927" createdVersion="8" refreshedVersion="8" minRefreshableVersion="3" recordCount="194" xr:uid="{57456D7B-1DF0-41C9-9A83-65B1B84F6860}">
  <cacheSource type="worksheet">
    <worksheetSource ref="I1:K195" sheet="Analisis"/>
  </cacheSource>
  <cacheFields count="3">
    <cacheField name="Codigo de proyecto según project" numFmtId="0">
      <sharedItems/>
    </cacheField>
    <cacheField name="Proyectos que tienen meta según matriz de PEI" numFmtId="0">
      <sharedItems containsBlank="1"/>
    </cacheField>
    <cacheField name="Validación " numFmtId="0">
      <sharedItems containsBlank="1" count="4">
        <m/>
        <s v="Si tiene"/>
        <s v="Corrección"/>
        <s v="No tiene"/>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2407405" createdVersion="7" refreshedVersion="8" minRefreshableVersion="3" recordCount="10" xr:uid="{40BC8715-CB13-48A4-B9BD-EDBF780F071C}">
  <cacheSource type="worksheet">
    <worksheetSource ref="A3:A13" sheet="Hoja1"/>
  </cacheSource>
  <cacheFields count="1">
    <cacheField name="META ESTRATEGICA NUEVA" numFmtId="0">
      <sharedItems count="4" longText="1">
        <s v="Que al finalizar el 2024, se haya incrementado la cantidad de casos salidos por el Organismo de Investigación Judicial por año. "/>
        <s v="Que al finalizar el 2024, se haya implementado los mecanismos definidos para mejorar los procesos de control sobre el tema de corrupción, tráfico de influencias y conflictos de intereses."/>
        <s v="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24, se haya desarrollado e implementado un plan de gestión policial contra la corrupción que contribuyan con el fortalecimiento de la ética en la Organismo de Investigación Judicial. "/>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2638889" createdVersion="7" refreshedVersion="8" minRefreshableVersion="3" recordCount="10" xr:uid="{062DDF52-B635-48EE-89C2-C683185AEE3E}">
  <cacheSource type="worksheet">
    <worksheetSource ref="E15:E25" sheet="Hoja1"/>
  </cacheSource>
  <cacheFields count="1">
    <cacheField name="META ESTRATEGICA NUEVA" numFmtId="0">
      <sharedItems containsBlank="1" count="4" longText="1">
        <s v="Que al finalizar el 2024, se haya capacitado al menos el 114 (20%) de las Fiscalas y Fiscales en el programa de Justicia Restaurativa y aplicación de otras medidas alternas de solución de conflictos. "/>
        <s v="Que al finalizar el 2024 se haya incorporado de manera integral los valores y ejes transversales institucionales, en al menos 10 actividades de capacitación de la Unidad de Capacitación del Ministerio Público. "/>
        <s v="Que al finalizar el 2024, se hayan diseñado e implementado, al menos  5 actividades de capacitación anuales por parte de la Unidad de Capacitación del Ministerio Público, acorde a  los perfiles competenciales de la población meta que se desea capacitar, con el fin de alcanzar  el desempeño deseado en la función. "/>
        <m/>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2754628" createdVersion="7" refreshedVersion="8" minRefreshableVersion="3" recordCount="169" xr:uid="{CDFFA94E-096C-4AE0-B106-DBDE54A82EB6}">
  <cacheSource type="worksheet">
    <worksheetSource ref="H34:H203" sheet="Hoja1"/>
  </cacheSource>
  <cacheFields count="1">
    <cacheField name="RESPONSABLE ESTRATEGICO" numFmtId="0">
      <sharedItems count="18">
        <s v="Organismo de Investigación Judicial"/>
        <s v="Sala Constitucional"/>
        <s v="Juzgado Notarial"/>
        <s v="Sala Primera"/>
        <s v="Sala Segunda"/>
        <s v="Sala Tercera"/>
        <s v="Departamento de Trabajo Social y Psicología"/>
        <s v="Defensa Pública"/>
        <s v="Centro de Conciliación del Poder Judicial"/>
        <s v="Programa de Justicia Restaurativa"/>
        <s v="Dirección de Tecnología de la Información"/>
        <s v="Secretaría Técnica de Ética y Valores"/>
        <s v="Contraloría de Servicios"/>
        <s v="Comisión de Transparencia"/>
        <s v="Secretaría Técnica de Género y Acceso a la Justicia"/>
        <s v="Despacho de la Presidencia"/>
        <s v="Defensa Pública    "/>
        <s v="Centro de Información Jurisprudencial"/>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lan Pow Hing Cordero" refreshedDate="45611.482532986112" createdVersion="7" refreshedVersion="8" minRefreshableVersion="3" recordCount="439" xr:uid="{B4A3468A-861A-4960-8390-12F27C24CFC7}">
  <cacheSource type="worksheet">
    <worksheetSource ref="J99:J538" sheet="Hoja1"/>
  </cacheSource>
  <cacheFields count="1">
    <cacheField name="META ESTRATEGICA NUEVA" numFmtId="0">
      <sharedItems count="155" longText="1">
        <s v="Que al finalizar el 2030, se haya cumplido en un 100% el plan de acción para la   optimización de la persecución penal de los delitos de delincuencia organizada y contra el deber de probidad  mediante el fortalecimiento de la dirección funcional del OIJ y/o articulación con redes interinstitucionales, logrando una mayor eficiencia en la investigación criminal y la recolección de evidencia."/>
        <s v="Que al finalizar el 2030, el Ministerio Público haya mejorado la efectividad en la persecución penal de los delitos de mayor incidencia y lesividad en perjuicio de las personas menores de edad, mediante la elaboración e implementación de una guía práctica para la tramitación y la investigación de estos casos en las fiscalías especializadas rectoras de atención de poblaciones vulnerables."/>
        <s v="Que al finalizar el 2030, se haya incrementado la cantidad de casos terminados con respecto a los periodos anteriores, en las fiscalías especializadas, mediante la implementación de planes de descongestionamiento y atención de rezago, para llevar a un nivel aceptable las tasas de resolución."/>
        <s v="Que al finalizar el 2030, se haya implementado el Modelo de Mejora continua en materia Civil por año, en primera instancia. "/>
        <s v="Que al finalizar el 2030, se hayan desarrollado e implementado planes remediales acordes con el Modelo de Mejora Continua en cada despacho jurisdiccional, para disminuir el rezago judicial de casos en la materia  Civil."/>
        <s v="Que al finalizar el 2030, se hayan desarrollado e implementado planes remediales acordes con el Modelo de Mejora Continua en cada despacho jurisdiccional, para disminuir el rezago judicial de casos en la materia  Cobro."/>
        <s v="Que al finalizar el 2030, se hayan desarrollado e implementado planes remediales acordes con el Modelo de Mejora Continua en cada despacho jurisdiccional, para disminuir el rezago judicial de casos en la materia  Agraria."/>
        <s v="Que al finalizar el 2030, se hayan desarrollado e implementado planes remediales acordes con el Modelo de Mejora Continua en cada despacho jurisdiccional, para disminuir el rezago judicial de casos en la materia  Contenciosa."/>
        <s v="Que al finalizar el 2030, se hayan desarrollado e implementado planes remediales acordes con el Modelo de Mejora Continua en cada despacho jurisdiccional, para disminuir el rezago judicial de casos en la materia  Familia."/>
        <s v="Que al finalizar el 2030, se hayan desarrollado e implementado planes remediales acordes con el Modelo de Mejora Continua en cada despacho jurisdiccional, para disminuir el rezago judicial de casos en la materia  Pensiones Alimentaria."/>
        <s v="Que al finalizar el 2030, se hayan desarrollado e implementado planes remediales acordes con el Modelo de Mejora Continua en cada despacho jurisdiccional, para disminuir el rezago judicial de casos en la materia Laboral."/>
        <s v="Que al finalizar el 2030, se hayan desarrollado e implementado planes remediales acordes con el Modelo de Mejora Continua en cada despacho jurisdiccional, para disminuir el rezago judicial de casos en los Juzgados Penales."/>
        <s v="Que al finalizar el 2030, se hayan desarrollado e implementado planes remediales acordes con el Modelo de Mejora Continua en cada despacho jurisdiccional, para disminuir el rezago judicial de casos en los Tribunales Penales."/>
        <s v="Que al finalizar el 2030, se hayan desarrollado e implementado planes remediales acordes con el Modelo de Mejora Continua en cada despacho jurisdiccional, para disminuir el rezago judicial de casos en la materia Penal Juvenil."/>
        <s v="Que al finalizar el 2030, se hayan desarrollado e implementado planes remediales acordes con el Modelo de Mejora Continua en cada despacho jurisdiccional, para disminuir el rezago judicial de casos en la materia Contravencional."/>
        <s v="Que al finalizar el 2030, se hayan desarrollado e implementado planes remediales acordes con el Modelo de Mejora Continua en cada despacho jurisdiccional, para disminuir el rezago judicial de casos en la materia Tránsito."/>
        <s v="Que al finalizar el 2030, se hayan desarrollado e implementado planes remediales acordes con el Modelo de Mejora Continua en cada despacho jurisdiccional, para disminuir el rezago judicial de casos en la materia Notarial."/>
        <s v="Que al finalizar el 2030,  se haya incrementado anualmente la cantidad de casos terminados por el Centro de Conciliación del Poder Judicial."/>
        <s v="Que al finalizar el 2030,  se haya aprobado e implementado la política institucional integral sobre el tratamiento de los diferentes métodos alternos de resolución de conflictos."/>
        <s v="Que al finalizar el 2030, se haya implementado a nivel nacional la Justicia Restaurativa de conformidad con la ley."/>
        <s v="Que al finalizar el 2030 se haya implementado el plan de acción de la Política de Integridad y Anticorrupción del Poder Judicial de Costa Rica"/>
        <s v="Que al finalizar el 2030, se haya presentado y gestionado la aprobación de la reforma legal sobre el régimen disciplinario."/>
        <s v="Que al finalizar el 2030, se haya implementado el plan definido de la política axiológica."/>
        <s v="Que al finalizar el 2030, se hayan ampliado los espacios de participación ciudadana temporales o permanentes, regionales o nacionales; que permitan el proceso de cocreación en la administración de proyectos de interés institucional y ciudadano."/>
        <s v="Que al finalizar el 2030, se haya asumido el Servicio Nacional de Facilitadoras y Facilitadores Judiciales como una función por todos los actores institucionales dentro del Poder Judicial, para promover el acercamiento y credibilidad del Poder Judicial en las comunidades."/>
        <s v="Que al finalizar el 2030, se hayan implementado las acciones definidas en el plan de acción de la Política de Participación Ciudadana."/>
        <s v="Que al finalizar el 2030, se haya desarrollado e implementado un modelo de transparencia y rendición de cuentas, que genere valor público y sirva de base para la generación de información relevante, incorporando las nuevas tecnologías y la integración de todas las instancias institucionales."/>
        <s v="Que al finalizar el 2030 se haya ejecutado al menos un proceso de rendición de cuentas anual  y actividades con un enfoque comunitario por parte de Fiscalía General, sus columnas y Defensa Civil a la Víctima y la OAPVD, la  UCS."/>
        <s v="Que al finalizar el 2030, se haya implementado la estrategia de rendición de cuentas definida por la Defensa Pública. "/>
        <s v="Que al finalizar el 2030, se haya implementado la estrategia de rendición de cuentas definida por la Oficina de Atención de Víctimas del Delito y la Unidad de Protección de Víctimas. "/>
        <s v="Que al finalizar el 2030, se haya implementado la estrategia de rendición de cuentas definida por el Organismo del Investigación Judicial. "/>
        <s v="Que al finalizar el 2030 se haya formulado e implementado una estrategia sobre el acceso y uso de estadísticas judiciales, que suministre al público externo y interno, información clara y oportuna."/>
        <s v="Que al finalizar el 2030, se haya implementado una estrategia de comunicación y proyección institucional proactiva que fortalezca la democracia, institucionalidad y percepción de las personas usuarias."/>
        <s v="Que al finalizar el 2030,  se haya implementado y dando seguimiento a la estrategia de proyección institucional del Organismo de Investigación Judicial."/>
        <s v="Que al finalizar el 2030, se haya aprobado e implementado el plan de acción de la Política de Comunicación Integral."/>
        <s v="Que al finalizar el 2030, se hayan implementado las acciones correspondientes a los principios de Transparencia y Colaboración de la Política de Justicia Abierta"/>
        <s v="Que al finalizar el 2030,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30, se haya presentado ante el Órgano Aprobador la reforma a la Ley 8720: Ley de protección a víctimas, testigos y demás sujetos intervinientes en el proceso penal, reformas y adición al Código Procesal Penal y al Código Penal. "/>
        <s v="Que al finalizar el 2030, se hayan implementado el modelo de gestión en las fiscalías del Ministerio Público, considerando las particularidades de sus despachos."/>
        <s v="Que al finalizar el 2030, se haya estandarizado, sistematizado y automatizado al menos 3 procesos manuales identificados del Organismo de Investigación Judicial."/>
        <s v="Que al finalizar el 2030, se hayan revisado y actualizado al menos el 50% de los manuales, protocolos y lineamientos de la OAPVD incorporando las diversas condiciones y necesidades de las oficinas centrales y regionales, así como la moderna gestión y nuevas tecnologías."/>
        <s v="Que al finalizar el 2030, se haya elaborado e implementado el instrumento para evaluar el servicio brindado a las personas usuarias internas y externas de la Oficina de Atención a la Víctima de Delitos y la Unidad de Protección de Víctimas y Testigos."/>
        <s v="Que al finalizar el 2030, se haya logrado la certificación  en los sistemas de gestión de calidad correspondientes, en al menos 5 de las oficinas definidas como prioritarias por la Dirección del Organismo de Investigación Judicial. "/>
        <s v="Que al finalizar el 2030, se haya definido e implementado un modelo nacional e integral de traslado y custodia de personas detenidas, que optimice el uso de los recursos mediante la implementación de procesos eficientes y un sistema logístico de información automatizado y centralizado."/>
        <s v="Que al finalizar el 2030,  se haya establecido e implementado un modelo que permita relacionar la carga de trabajo (incluir aspectos cuantitativos y cualitativos) y la cantidad de recursos (humanos y materiales) necesarios para obtener una efectiva gestión administrativa y operativa."/>
        <s v=" Que al finalizar el 2030, se desarrollen estrategias que partan del análisis y la perspectiva de género para optimizar el servicio brindado a las personas en condición de vulnerabilidad.  "/>
        <s v="Que al finalizar el 2030, se haya implementado el modelo de atención al público con el fin de mejorar el servicio brindado."/>
        <s v="Que al finalizar el 2030, se impulse el uso de la Metodología Institucional para la Evaluación por Resultados del Poder Judicial, por parte de las oficinas y despachos judiciales responsables de planes, políticas, proyectos e iniciativas institucionales. "/>
        <s v="Que al finalizar el 2030, se haya dado seguimiento al proyecto de implementación del Código de Familia."/>
        <s v="Que al finalizar el 2030, se haya finalizado la implementación y  dado seguimiento al proyecto de implementación del Código Procesal Agrario."/>
        <s v="Que al finalizar el 2030, se haya implementado el proyecto sobre el modelo de mejora integral del proceso penal."/>
        <s v="Que al finalizar el 2030, se haya ampliado el Modelo de Mejora Continua (MMC) y el Modelo de Análisis Integral de la Gestión de Oficinas y Despachos Judiciales (MAIG), con la asignación de un profesional de la Dirección de Planificación en los  Circuitos Judiciales."/>
        <s v="Que al finalizar el 2030, se hayan implementado un plan de trabajo para la adquisición de los bienes, muebles e inmuebles, así como los insumos, suministros, herramientas, laboratorios  y equipos analítico-instrumental, entre otros, para el Organismo de Investigación Judicial."/>
        <s v="Que al finalizar el 2030, se haya definido e iniciado con la implementación del  nuevo PGAI para el periodo 2027 al 2031."/>
        <s v="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Que al finalizar el 2030, se haya definido un modelo integral de gestión de compras públicas, con el fin de garantizar la correcta ejecución del proceso desde las fases previas hasta su adjudicación.  "/>
        <s v="Que al finalizar el 2030, se haya realizado en el Poder Judicial las acciones de planificación, control, evaluación y mejoramiento para enfrentar eventos disruptivos a la operación institucional, con el fin de prevenir o mitigar la afectación en la prestación de los servicios institucionales, en beneficio de las personas usuarias."/>
        <s v="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
        <s v="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
        <s v="Que al finalizar el 2030 se haya aprobado la Política de Teletrabajo e implementado su plan de acción, con la finalidad de brindar a la población judicial una modalidad de trabajo diferente, la cual motive al personal."/>
        <s v="Que al finalizar el 2030, se haya ejecutado la estrategia definida que permita contar con sistemas de información innovadores.   "/>
        <s v="Que al finalizar el 2030, se haya desarrollado e implantado la nueva versión del sistema de gestión de despachos judiciales, con el fin de brindar un soporte adecuado a los procesos de administración de justicia."/>
        <s v="Que al finalizar el 2030, se haya dotado a la institución de herramientas y soluciones de tecnología que integren la información, sistemas y demás soluciones, según los flujos de trabajo existentes en los ámbitos jurisdiccional, auxiliar de justicia y administrativo."/>
        <s v="Que al finalizar el 2030, se haya incrementado la actualización de la plataforma tecnológica (base tecnológica) por año. "/>
        <s v="Que al finalizar el 2030, se haya incrementado la implementación de la plataforma de telefonía IP por año. "/>
        <s v="Que al finalizar el 2030,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
        <s v="Que al finalizar el 2030, se  haya  desarrollado, aprobado y ejecutado  un plan que incorpore  herramientas o mejoras tecnológicas que permitan la automatización en  la atención de los servicios relacionados con la gestión del personal judicial, con el fin de disminuir la brecha de desarrollo digital entre las áreas de la Dirección de Gestión Humana, y de esta manera mejorar así la eficiencia y accesibilidad a la información."/>
        <s v="Que al finalizar el 2030, se hayan implementado al menos 3 mecanismos de reclutamiento y selección que permitan contar oportunamente con la cantidad de oferentes a nivel regional. "/>
        <s v="Que al finalizar el 2030, se hayan desarrollado e implementado un modelos de reclutamiento y selección de personal adaptados a las exigencias y necesidades del Poder Judicial, conforme a los requerimientos de la Ley de Empleo Público, con el fin de fortalecer la busqueda y atracción de personal idoneo bajo parametros de integridad y anticorrupción."/>
        <s v="Que al finalizar el 2030, se haya desarrollado, implementado y evaluado  un programa de capacitación y sensibilización del personal judicial enfocado en la evaluación de desempeño basado en competencias, con la finalidad de  fomentar la cultura de la gestión del desempeño y permitir el desarrollo del personal judicial y el máximo aprovechamiento de sus aportes en la mejora institucional."/>
        <s v="Que al finalizar el 2030 se haya implementado la Política Integral de Bienestar y Salud Laboral con los planes, programas y lineamientos para el personal judicial, con el fin de garantizar el bienestar integral durante la vida laboral de la población judicial."/>
        <s v="Que al finalizar el 2030, se haya implementado las estrategias para manejo de personal, que permitan mantener las competencias físicas y salud óptimas para el desempeño de sus funciones del personal del Organismo de Investigación Judicial."/>
        <s v="Que al finalizar el 2030 se haya incorporado de manera integral los valores y ejes transversales institucionales, en al menos 10 en las diferentes actividades de capacitación de la Escuela Judicial."/>
        <s v="Que al finalizar el 2030 se hayan diseñado e implementado actividades de capacitación anuales según el plan de trabajo establecido, acorde a los perfiles competenciales de la población meta, con el fin de alcanzar el desempeño deseado en la función."/>
        <s v="Que al finalizar el 2030, la Escuela Judicial y Unidades de Capacitación hayan incorporado productos o estrategias de capacitación innovadores, accesibles y oportunos."/>
        <s v="Que al finalizar el 2030, se haya desarrollado en el sistema (SIGECAP) los componentes necesarios para  el seguimiento y cumplimiento de la becas otorgadas por la institución y la gestión administrativa de las distintas instancias de capacitación del Poder Judicial."/>
        <s v="Que al finalizar el 2030, se hayan realizado al menos 10 evaluaciones aplicando el &quot;Modelo de evaluación de la efectividad de las acciones formativas del Poder Judicial&quot;."/>
        <s v="Que al finalizar el 2030, se hayan  elaborado programas de capacitación profesional por medio de acciones de cooperación con universidades, que imparten la carrera de Derecho y otras carreras de interés, para el desarrollo de enfoques o especialidades acordes con las competencias requeridas por el Poder Judicial."/>
        <s v="Que al finalizar el 2030, se hayan implementado procesos de capacitación regionales,   que permitan  atender  necesidades  de formación del  personal judicial de todo el país."/>
        <s v="Que al finalizar el 2030 se hayan implementado estrategias de capacitación y formación que permitan, con la finalidad de fortalecer las compentencias tecnicas, de liderazgo, direccion y motivación; además de gestionar las competencias del personal para así lograr la mejora continua del servicio y de los ambiente labores."/>
        <s v=" Que al finalizar el 2030, se hayan realizado, desarrollado y divulgado, al menos seis investigaciones de interés institucional en todos los ámbitos, permitiendo la ampliación del conocimiento y la mejora continua en todos los servicios que brinda el Poder Judicial."/>
        <s v="Que al finalizar el 2030, se hayan implementado los planes establecidos para lograr la captación de recursos internacionales, así como capacitaciones a través de instituciones y gobiernos colaboradores."/>
        <s v="Que al finalizar el 2030 se haya cumplido las estrategias de capacitación diseñada para el Ministerio Público en busca de una mejora integral de la gestión y funciones del ente fiscal y del servicio público de justicia."/>
        <s v="Que al finalizar el 2030, se haya implementado el Modelo de Gestión para la Planificación Estratégica, que integre el modelo de innovación, el portafolio de proyectos estratégicos, el modelo de gestión de políticas Institucionales, los planes anuales operativos, el presupuesto y el modelo de riesgos estratégicos."/>
        <s v="Que al finalizar el 2030, se haya implementado y dado seguimiento al modelo de gestión por procesos institucional, en todas sus etapas."/>
        <s v="Que al finalizar el 2030, se haya incorporado en los presupuestos anuales institucionales, el requerimiento humano y el gasto variable derivado de los estudios técnicos y de impacto de ley aprobados por el Consejo Superior y Corte Plena. "/>
        <s v="Que al finalizar el 2030,  anualmente se haya ejecutado al menos un 95% del presupuesto asignado."/>
        <s v="Que al finalizar el 2030, se haya generado la mayor cantidad posible de órdenes de inicio de los proyectos comprendidos dentro del contrato del Fideicomiso Inmobiliario Poder Judicial-BCR 2015, conforme la lista de prelación y disponibilidad de contenido económico y presupuestaria."/>
        <s v="Que al finalizar el 2030, se desarrolle e implemente la estrategia para la creación de mecanismos que fortalezcan el acceso a la información judicial.  "/>
        <s v="Que al finalizar el 2030, se hayan implementado las estrategias definidas de capacitación y acciones en la regulación para la prevención, identificación y la gestión adecuada de los conflictos de interés en el Poder Judicial."/>
        <s v="Que al finalizar el 2030, se haya logrado al menos el 95% en la evaluación del índice de transparencia de servicio público (ITSP) a partir de las acciones realizadas por las diferentes oficinas en la actualización de los sitios web. "/>
        <s v="Que al finalizar el 2030, se hayan desarrollado e implementado estrategias para la efectiva gestión de los asuntos disciplinarios que contribuyan con el fortalecimiento de la ética en la institución. "/>
        <s v="Que al finalizar el 2030, se hayan conocido y aprobado estrategias, planes de trabajo, requerimientos de recursos humanos y presupuestarios, para la efectiva gestión institucional, en aras de mejorar la celeridad y la resolución oportuna de los procesos judiciales. "/>
        <s v="Que al finalizar el 2030, se haya pronunciado sobre la totalidad de los proyectos de ley o propuestas de reformas legales que le hayan sido puestos a consulta al Poder Judicial por parte del Poder Legislativo, verificando que no exista discrepancia o incida negativamente en el funcionamiento o independencia del Poder Judicial."/>
        <s v="Que al finalizar el 2030, se hayan gestionado los procesos constitucionales, procedimientos administrativos disciplinarios, de responsabilidad civil y de contratación administrativa, competencia de la Dirección Jurídica."/>
        <s v="Que al finalizar el 2030, se hayan aprobado y emitido los lineamientos, directrices y políticas de gobierno judicial que contribuyan con una administración de justicia pronta y cumplida."/>
        <s v=" Que al finalizar el 2030, se hayan atendido de manera integral en los distintos ámbitos judiciales, aquellas actividades de capacitación que respondan a temas de interés institucional, que hayan sido identificados por las entidades superiores de la institución."/>
        <s v="Que al finalizar el 2030, se haya cumplido la estrategia de capacitación diseñada para el ámbito jurisdiccional"/>
        <s v="Que al finalizar el 2030, se haya implementado a nivel nacional la Justicia Restaurativa de conformidad con la ley"/>
        <s v="Que al finalizar el 2030, se haya establecido un modelo para la adecuación del espacio físico institucional, en respuesta a los cambios asociados a la modalidad de teletrabajo y las proyecciones de crecimiento de la población servidora judicial, con el fin de maximizar los recursos de infraestructura disponibles. "/>
        <s v="Que al finalizar el 2030,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s v=" Que al finalizar el 2030, se hayan planteado una estrategia para el abordaje de la criminalidad."/>
        <s v="Que al finalizar el 2030, se haya implementado un plan para atender la ciberseguridad con el fin de garantizar la seguirdad de la información."/>
        <s v="Que al finalizar el 2030, se haya planteado estrategias para mejorar la percepción de la ciudadanía respecto de la confiabilidad, oportunidad y transparencia del Poder Judicial."/>
        <s v="Que al finalizar el 2030, se haya fortalecido la Justicia Abierta como mecanismo de acceso a información pública, transparencia y rendición de cuentas."/>
        <s v="Que al finalizar el 2030, se haya implementado estrategias para fortalecer la independencia Judicial de la institucion en apego a la Ley Orgánica y a la Constitución Política."/>
        <s v=" Que al finalizar el 2030, se haya planteado una propuesta para el fortalecimiento del régimen disciplinario."/>
        <s v="Que al finalizar el 2030, se hayan implementado estrategias de fortalecimiento y alianzas entre el Poder Judicial y otros Poderes y órganos de la República."/>
        <s v="Que al finalizar el 2030, se haya implementado herramientas tecnológicas como la inteligencia artificial,  que permitan la celeridad en la tramitación."/>
        <s v="Que al finalizar el 2030, se haya implementado rediseños de procesos en las diferentes jurisdicciones del país, según análisis respectivo."/>
        <s v="Que al finalizar el 2030, se haya realizado un proyecto sobre monitoreo continuo para la reducción del rezago judicial."/>
        <s v="Que al finalizar el 2030, se haya implementado mejoras a los procesos de análisis de puestos."/>
        <s v="Que al finalizar el 2030, se haya realizado un trabajo  de diagnóstico de necesidades para capacitación según ámbito."/>
        <s v="Que al finalizar el 2030, se haya analizado y realizado propuestas para obtener alternativas para hacer frente al congelamiento salarial."/>
        <s v="Que al finalizar el 2030, se haya implementado el Modelo de Innovación en apego al Modelo Estratégico Institucional."/>
        <s v="Que al finalizar el 2030, se haya fortalecido e implementado mejoras al Proceso de Control Interno institucional."/>
        <s v="Que al finalizar el 2030, se haya analizado y actualizado los riesgos estrategicos, según el Modelo de Gestión Estratégica Institucional."/>
        <s v="Que al finalizar el 2030, se haya logrado estandarizar y aplicar un modelo integrado de seguridad en las edificaciones judiciales, sea en la infraestructura y operatividad que permita mejorar y garantizar la integridad física del personal judicial que labora en los diferentes edificios judiciales y personas usuarias.  "/>
        <s v="Que al finalizar el 2030, se haya implementado el Proyecto para el fortalecimiento de la Seguridad en el Poder Judicial."/>
        <s v="Que al finalizar el 2030, se hayan desarrollado los proyectos relacionados a ampliación, remodelación, mejoras y reacondicionamientos en los diferentes circuitos judiciales. "/>
        <s v="Que al finalizar el 2030, se hayan desarrollado los proyectos constructivos que implique edificaciones nuevas."/>
        <s v="Que al finalizar el 2030 se haya implementado un plan de trabajo que permita Estandarizar  procesos operativos en todas las oficinas del OIJ, asegurando que cada una cumpla con criterios de calidad en la investigación de casos ."/>
        <s v="Que al finalizar el 2030 se haya desarrollado un proyecto que permita la creación de  una  Unidad de Salud y Bienestar del Organismo de Investigación Judicial "/>
        <s v="Que al finalizar el 2030 se haya desarrollado e implementado una estrategia que permita un proceso continuo de capacitación basado en competencias, que garantice el desarrollo integral del  personal"/>
        <s v="Que al finalizar el 2030, se haya desarrollado e implementado un  programa integral de fortalecimiento ético y de valores que abarque todas las áreas del OIJ, con un enfoque preventivo y correctivo sobre los conflictos de interés y la corrupción."/>
        <s v="Que al finalizar el 2030, se haya implementado el Modelo de Tramitación de la materia Penal Juvenil."/>
        <s v="Que al finalizar el 2030, se haya implementado el Modelo de Tramitación de la materoia de Tránsito."/>
        <s v="Que al finalizar el 2030, se haya implementado el Modelo de Tramitación de la materia Contravencional."/>
        <s v="Que al finalizar el 2030, se haya finalizado el proyecto de automatización de procesos judiciales."/>
        <s v="Que al finalizar el 2030, se haya implementado el Modelo de Tramitación de las materias No penales."/>
        <s v="Que al finalizar el 2030, se haya aplicado la metodología de reestructuración administrativa en las oficinas del ámbito administrativa que así se disponga por la Corte Plena y Consejo Superior."/>
        <s v="Que al finalizar el 2030, se hayan realizado acercamientos a los juzgados mixtos para determinar oportunidades de mejora en especial dirigido a los despachos mas alejados de los circuitos centrales. "/>
        <s v="Que al finalizar el 2030, se haya ejecutado los planes formulados para la implementación del empleo público, y así asegurar una administración eficiente y eficaz."/>
        <s v="Que al finalizar el 2030, se desarrolle e implemente el modelo de carrera escalonada dirigido al personal de los diferentes ámbitos, con la finalidad de garantizar una adecuada gestión de la carrera judicial."/>
        <s v="Que al finalizar el 2030, se  haya diseñado e implementado un plan integral de retención del personal Judicial, con el fin de proporcionar a la institución herramientas efectivas para conservar personal de idoneo."/>
        <s v="Que al finalizar el 2030, se desarrolle e implemente un plan de fortalecimiento al proceso de la carrera judicial, que contemple las relaciones de la Dirección de Gestión Humana con el Consejo de la Judicatura y el Centro de Apoyo Coordinación y Mejoramiento de la Función Jurisdiccional; con el fin de mejorar el proceso de la carrera Judicial."/>
        <s v="Qué al finalizar el 2030, se hayan desarrollado, aprobado y ejecutado un plan de acción que guie la gestión humana en el Poder Judicial con un enfoque integral, incluyente e innovador, a fin de contribuir con el cumplimiento de la estrategia y objetivos institucionales. "/>
        <s v="Que al finalizar el 2030, se haya brindado la asesoría legal requerida por los órganos tomadores de decisiones del Poder Judicial y los jerarcas de los órganos auxiliares de administración de justicia, aplicando la normativa del Poder Judicial y las políticas y valores institucionales."/>
        <s v="Que al finalizar el 2030, se haya divulgado y gestionado los planes de acción definidos para dar cumplimiento a lo establecido en la Política de Gestión de la calidad de la Justicia (GICA-Justicia)."/>
        <s v="Que al finalizar el 2030, se hayan implementado los planes establecidos para lograr capacitaciones a través de instituciones y gobiernos colaboradores, por medio de la captación de recursos internacionales."/>
        <s v=" Que al finalizar el 2030, se haya implementado un sistema estandarizado de gestión de canales de denuncia de casos de corrupción en el Poder Judicial."/>
        <s v="Que al finalizar el 2030, se haya implementado un sistema automatizado y centralizado para el manejo de riesgo de corrupción a partir de la gestión por procesos."/>
        <s v="Que al finalizar el 2030, se haya cumplido en un 100% los planes de descongestionamiento y atención del rezago institucional priorizado, para la reducción de los niveles de circulante y el abordaje pronto de las investigaciones."/>
        <s v="Que al finalizar el 2030 se haya desarrollado un proyecto estratégico de atención del descongestionamiento que abarque las fiscalías territoriales y especializadas con los mayores niveles y cargas de trabajo."/>
        <s v="Que al finalizar el 2030 se haya ejecutado los planes de mejora de la gestión de las Fiscalía derivado de los Planes de Supervisión de Fiscalía General.  "/>
        <s v="Que al finalizar el 2030, se haya  determinado los requerimientos del Ministerio Público de un sistema informático a nivel nacional para las fiscalías, así como de la redefinición de requerimientos de información estadística estratégica, para la toma de decisiones de nivel superior y la mejora de la persecución penal. "/>
        <s v="Que al finalizar el 2030 se hayan ejecutado los planes de mejora de la gestión de las Fiscalías derivado de los Planes de Supervisión de Fiscalía General.  "/>
        <s v="Que al finalizar el 2030, se haya aumentado en la oferta de servicios institucionales apoyados en tecnologías de información y comunicaciones dirigidos a las personas usuarias externas que permita la generación de valor público, la seguridad jurídica y la garantía del acceso a la información y a los trámites del Poder Judicial en un marco de eficacia."/>
        <s v="Que al finalizar el 2030, se haya aumentado los conocimientos y la cultura digital del personal judicial y de las personas usuarias de los servicios digitales institucionales."/>
        <s v="Que al finalizar el 2030, se haya disminuido los tiempos de respuesta para soluciones tecnológicas en el Poder Judicial desde su planteamiento hasta su entrega y puesta en producción."/>
        <s v="Que al finalizar el año 2030, se haya generado un proceso de transformación integral de la Defensa Pública, que permita mejorar la eficiencia de los servicios por medio del establecimiento de planes de acción."/>
        <s v="Que al finalizar el año 2030, se hayan ampliado la cobertura de los servicios que brinda la Defensa Pública para atender personas en condición de vulnerabilidad."/>
        <s v="Que al finalizar el año 2030, se hayan implementado acciones para mejorar el bienestar del personal de la Defensa Pública."/>
        <s v="Que al finalizar el año 2030, se haya imlementado un proceso que garantice la integridad, exactitud y adecuada ejecución de los recursos  que ingresen por concepto de costas y honorarios de los servicios de la Defensa Pública.   "/>
        <s v="Que al finalizar el año 2030, se haya realizado una adecuada gestión del personal de la Defensa Pública, mediante estrategias de reclutamiento y mejoras en la evaluación del desempeño. "/>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611.590885995371" createdVersion="8" refreshedVersion="8" minRefreshableVersion="3" recordCount="459" xr:uid="{A71DC58D-75E6-4444-A513-AFDA5EC5023F}">
  <cacheSource type="worksheet">
    <worksheetSource ref="A2:Z367" sheet="PEI 2025 2030"/>
  </cacheSource>
  <cacheFields count="26">
    <cacheField name="ORIGEN" numFmtId="0">
      <sharedItems/>
    </cacheField>
    <cacheField name="TEMA ESTRATÉGICO" numFmtId="0">
      <sharedItems/>
    </cacheField>
    <cacheField name="ACCIÓN ESTRATÉGICA" numFmtId="0">
      <sharedItems count="22">
        <s v="ABORDAJE INTEGRAL A LA CRIMINALIDAD"/>
        <s v="CELERIDAD JUDICIAL"/>
        <s v="JUSTICIA RESTAURATIVA"/>
        <s v="PROBIDAD Y ANTICORRUPCIÓN"/>
        <s v="PARTICIPACIÓN CIUDADANA"/>
        <s v="TRANSPARENCIA Y RENDICIÓN DE CUENTAS"/>
        <s v="SERVICIO A LA PERSONA USUARIA"/>
        <s v="ALIANZAS Y COLABORACIÓN INTERINSTITUCIONAL "/>
        <s v="REFORMAS LEGALES"/>
        <s v="INNOVACIÓN Y OPTIMIZACIÓN DE SERVICIOS Y PROCESOS JUDICIALES"/>
        <s v="MODELO ESTRATÉGICO INSTITUCIONAL "/>
        <s v="CONTINUIDAD Y SEGURIDAD INSTITUCIONAL"/>
        <s v="BIENESTAR Y SALUD"/>
        <s v="TRANSFORMACIÓN DIGITAL"/>
        <s v="CARRERA"/>
        <s v="CAPACITACIÓN"/>
        <s v="INFRAESTRUCTURA INSTITUCIONAL"/>
        <s v="CIBERCRIMINALIDAD"/>
        <s v="SEGURIDAD DE LA INFORMACIÓN "/>
        <s v="MONITOREO Y MEJORA CONTINUA"/>
        <s v="Eliminado" u="1"/>
        <s v="ELIMINAR_x000a_" u="1"/>
      </sharedItems>
    </cacheField>
    <cacheField name="INDICADOR" numFmtId="0">
      <sharedItems longText="1"/>
    </cacheField>
    <cacheField name="META ESTRATEGICA NUEVA PARA EL PEI 2025-2030" numFmtId="0">
      <sharedItems count="166" longText="1">
        <s v="Que al finalizar el 2030, se haya cumplido en un 100% el plan de acción para la optimización de la persecución penal de los delitos de delincuencia organizada y contra el deber de probidad,  mediante el fortalecimiento de la dirección funcional del Ministerio Público con el OIJ y/o articulación con redes interinstitucionales, logrando una mayor eficiencia en la investigación criminal y la recolección de evidencia."/>
        <s v="Que al finalizar el 2030, el Ministerio Público haya mejorado la efectividad en la persecución penal de los delitos de mayor incidencia y lesividad en perjuicio de las personas menores de edad, mediante la elaboración e implementación de una guía práctica para la tramitación y la investigación de estos casos en las fiscalías especializadas rectoras de atención de poblaciones vulnerables."/>
        <s v="Que al finalizar el 2030, se haya incrementado la cantidad de casos terminados con respecto a los periodos anteriores, en las fiscalías especializadas, mediante la implementación de planes de descongestionamiento y atención de rezago, para llevar a un nivel aceptable las tasas de resolución."/>
        <s v="Que al finalizar el 2030, se haya incrementado la cantidad de casos salidos por el Organismo de Investigación Judicial por año. "/>
        <s v="Que al finalizar el 2030, los despachos jurisdiccionales hayan desarrollado e implementado planes conforme los resultados obtenidos de los  indicadores de gestión y el modelo de mejora continua, para disminuir el rezago judicial en la materia Civil."/>
        <s v="Que al finalizar el 2030, los despachos jurisdiccionales hayan desarrollado e implementado planes conforme los resultados obtenidos de los  indicadores de gestión y el modelo de mejora continua, para disminuir el rezago judicial en la materia Cobro."/>
        <s v="Que al finalizar el 2030, los despachos jurisdiccionales hayan desarrollado e implementado planes conforme a los resultados obtenidos de los  indicadores de gestión y el modelo de mejora continua, para disminuir el rezago judicial en la materia Agraria."/>
        <s v="Que al finalizar el 2030, los despachos jurisdiccionales hayan desarrollado e implementado planes conforme los resultados obtenidos de los  indicadores de gestión y el modelo de mejora continua, para disminuir el rezago judicial en la materia Contenciosa."/>
        <s v="Que al finalizar el 2030, los despachos jurisdiccionales hayan desarrollado e implementado planes conforme los resultados obtenidos de los  indicadores de gestión y el modelo de mejora continua, para disminuir el rezago judicial en la materia Familia."/>
        <s v="Que al finalizar el 2030, los despachos jurisdiccionales hayan desarrollado e implementado planes conforme los resultados obtenidos de los  indicadores de gestión y el modelo de mejora continua, para disminuir el rezago judicial en la materia Pensiones Alimentarias."/>
        <s v="Que al finalizar el 2030, los despachos jurisdiccionales hayan desarrollado e implementado planes conforme los resultados obtenidos de los  indicadores de gestión y el modelo de mejora continua, para disminuir el rezago judicial en la materia Laboral."/>
        <s v="Que al finalizar el 2030, los despachos jurisdiccionales hayan desarrollado e implementado planes conforme los resultados obtenidos de los  indicadores de gestión y el modelo de mejora continua, para disminuir el rezago judicial en la materia de Juzgados Penales."/>
        <s v="Que al finalizar el 2030, los despachos jurisdiccionales hayan desarrollado e implementado planes conforme los resultados obtenidos de los  indicadores de gestión y el modelo de mejora continua, para disminuir el rezago judicial en la materia de los Tribunales Penales."/>
        <s v="Que al finalizar el 2030, los despachos jurisdiccionales hayan desarrollado e implementado planes conforme los resultados obtenidos de los  indicadores de gestión y el modelo de mejora continua, para disminuir el rezago judicial en la materia Penal Juvenil."/>
        <s v="Que al finalizar el 2030, los despachos jurisdiccionales hayan desarrollado e implementado planes conforme los resultados obtenidos de los  indicadores de gestión y el modelo de mejora continua, para disminuir el rezago judicial en la materia Contravencional."/>
        <s v="Que al finalizar el 2030, los despachos jurisdiccionales hayan desarrollado e implementado planes conforme los resultados obtenidos de los  indicadores de gestión y el modelo de mejora continua, para disminuir el rezago judicial en la materia Tránsito."/>
        <s v="Que al finalizar el 2030, se hayan definido e implementado estrategias que contribuyan con la resolución oportuna de los casos puestos en su conocimiento."/>
        <s v="Que al finalizar el 2030, los despachos jurisdiccionales hayan desarrollado e implementado planes conforme los resultados obtenidos de los  indicadores de gestión y el modelo de mejora continua, para disminuir el rezago judicial en la materia Notarial."/>
        <s v="Que al finalizar el año 2030 se haya entregado la cantidad de productos (informes periciales) de acuerdo a las cuotas establecidas para cada una de las oficinas  del DTSP"/>
        <s v="Que al finalizar el 2030,  se haya incrementado anualmente la cantidad de casos terminados por el Centro de Conciliación del Poder Judicial."/>
        <s v="Que al finalizar el 2030,  se haya aprobado e implementado la política institucional integral sobre el tratamiento de los diferentes métodos alternos de resolución de conflictos."/>
        <s v="Que al finalizar el 2030, se haya implementado a nivel nacional la Justicia Restaurativa de conformidad con la ley."/>
        <s v="Que al finalizar el 2030, se haya implementado los mecanismos definidos para mejorar los procesos de control sobre el tema de corrupción, tráfico de influencias y conflictos de intereses."/>
        <s v="Que al finalizar el 2030 se haya implementado el plan de acción de la Política de Integridad y Anticorrupción del Poder Judicial de Costa Rica"/>
        <s v="Que al finalizar el 2030, se haya presentado y gestionado la aprobación de la reforma legal sobre el régimen disciplinario."/>
        <s v="Que al finalizar el 2030, se haya implementado el plan definido de la política axiológica."/>
        <s v="Que al finalizar el 2030, se hayan ampliado los espacios de participación ciudadana temporales o permanentes, regionales o nacionales; que permitan el proceso de cocreación en la administración de proyectos de interés institucional y ciudadano."/>
        <s v="Que al finalizar el 2030, se haya asumido el Servicio Nacional de Facilitadoras y Facilitadores Judiciales como una función por todos los actores institucionales dentro del Poder Judicial, para promover el acercamiento y credibilidad del Poder Judicial en las comunidades."/>
        <s v="Que al finalizar el 2030, se hayan implementado las acciones definidas en el plan de acción de la Política de Participación Ciudadana."/>
        <s v="Que al finalizar el 2030, se haya desarrollado e implementado un modelo de transparencia y rendición de cuentas, que genere valor público y sirva de base para la generación de información relevante, incorporando las nuevas tecnologías y la integración de todas las instancias institucionales."/>
        <s v="Que al finalizar el 2030, se hayan implementado las acciones definidas correspondientes al principio de Transparencia de la Política de Justicia Abierta. "/>
        <s v="Que al finalizar el 2030 se haya ejecutado al menos un proceso de rendición de cuentas anual  y actividades con un enfoque comunitario por parte de Fiscalía General, sus columnas y Defensa Civil a la Víctima y la OAPVD, la  UCS."/>
        <s v="Que al finalizar el 2030, se haya implementado la estrategia de rendición de cuentas definida por la Defensa Pública. "/>
        <s v="Que al finalizar el 2030, se haya implementado la estrategia de rendición de cuentas definida por la Oficina de Atención de Víctimas del Delito y la Unidad de Protección de Víctimas. "/>
        <s v="Que al finalizar el 2030, se haya implementado la estrategia de rendición de cuentas definida por el Organismo del Investigación Judicial. "/>
        <s v="Que al finalizar el 2030 se haya formulado e implementado una estrategia sobre el acceso y uso de estadísticas judiciales, que suministre al público externo y interno, información clara y oportuna."/>
        <s v="Que al finalizar el 2030, se haya implementado una estrategia de comunicación y proyección institucional proactiva que fortalezca la democracia, institucionalidad y percepción de las personas usuarias."/>
        <s v="Que al finalizar el 2030,  se haya implementado y dando seguimiento a la estrategia de proyección institucional del Organismo de Investigación Judicial."/>
        <s v="Que al finalizar el 2030, se haya formulado la propuesta de política y realizado las gestiones para la aprobación y posterior implementación del plan de acción de la Política de Comunicación Integral."/>
        <s v="Que al finalizar el 2030, se hayan implementado las acciones correspondientes a los principios de Transparencia y Colaboración de la Política de Justicia Abierta."/>
        <s v="Que al finalizar el 2030, se hayan implementado las acciones correspondientes a los principios de Transparencia y Colaboración de la Política de Justicia Abierta"/>
        <s v="Que al finalizar el 2030, se haya ejecutado las estrategias establecidas para mejorar los procesos de coordinación, comunicación internos y externos, con el fin de hacer más eficientes los procesos institucionales que se encuentre involucrado el Organismo de Investigación Judicial."/>
        <s v="Que al finalizar el 2030, se haya presentado ante el Órgano Aprobador la reforma a la Ley 8720: Ley de protección a víctimas, testigos y demás sujetos intervinientes en el proceso penal, reformas y adición al Código Procesal Penal y al Código Penal. "/>
        <s v="Que al finalizar el 2030, se hayan implementado el modelo de gestión en las fiscalías del Ministerio Público, considerando las particularidades de sus despachos."/>
        <s v="Que al finalizar el 2030, se haya estandarizado, sistematizado y automatizado al menos 3 procesos manuales identificados del Organismo de Investigación Judicial."/>
        <s v="Que al finalizar el 2030, se hayan revisado y actualizado al menos el 50% de los manuales, protocolos y lineamientos de la OAPVD incorporando las diversas condiciones y necesidades de las oficinas centrales y regionales, así como la moderna gestión y nuevas tecnologías."/>
        <s v="Que al finalizar el 2030, se haya elaborado e implementado el instrumento para evaluar el servicio brindado a las personas usuarias internas y externas de la Oficina de Atención a la Víctima de Delitos y la Unidad de Protección de Víctimas y Testigos."/>
        <s v="Que al finalizar el 2030, se haya logrado la certificación  en los sistemas de gestión de calidad correspondientes, en al menos 5 de las oficinas definidas como prioritarias por la Dirección del Organismo de Investigación Judicial. "/>
        <s v="Que al finalizar el 2030, se haya definido e implementado un modelo nacional e integral de traslado y custodia de personas detenidas, que optimice el uso de los recursos mediante la implementación de procesos eficientes y un sistema logístico de información automatizado y centralizado."/>
        <s v="Que al finalizar el 2030,  se haya establecido e implementado un modelo que permita relacionar la carga de trabajo (incluir aspectos cuantitativos y cualitativos) y la cantidad de recursos (humanos y materiales) necesarios para obtener una efectiva gestión administrativa y operativa."/>
        <s v=" Que al finalizar el 2030, se desarrollen estrategias que partan del análisis y la perspectiva de género para optimizar el servicio brindado a las personas en condición de vulnerabilidad.  "/>
        <s v="Que al finalizar el 2030, se haya implementado el modelo de atención al público con el fin de mejorar el servicio brindado."/>
        <s v="Que al finalizar el 2030, se impulse el uso de la Metodología Institucional para la Evaluación por Resultados del Poder Judicial, por parte de las oficinas y despachos judiciales responsables de planes, políticas, proyectos e iniciativas institucionales. "/>
        <s v="Que al finalizar el 2030 se haya dado seguimiento al modelo de tramitación implementado en la jurisdicción de familia,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agraria, a fin de poder identificar e implementar propuestas de solución que permitan contrarrestar el rezago judicial, así como revisión y ajuste de los indicadores de gestión implementados"/>
        <s v="Que al finalizar el 2030 se haya concluido la implementación del modelo de tramitación en la jurisdicción penal, a fin de poder identificar e implementar propuestas de solución que permitan contrarrestar el rezago judicial, así como revisión y ajuste de los indicadores de gestión implementados."/>
        <s v="Que al finalizar el 2030, se haya ampliado el Modelo de Mejora Continua (MMC) y el Modelo de Análisis Integral de la Gestión de Oficinas y Despachos Judiciales (MAIG), con la asignación de un profesional de la Dirección de Planificación en los  Circuitos Judiciales."/>
        <s v="Que al finalizar el 2030, se hayan implementado un plan de trabajo para la adquisición de los bienes, muebles e inmuebles, así como los insumos, suministros, herramientas, laboratorios  y equipos analítico-instrumental, entre otros, para el Organismo de Investigación Judicial."/>
        <s v="Que al finalizar el 2030, se haya definido e iniciado con la implementación del  nuevo  plan de gestión ambiental institucional (PGAI) para el periodo 2027 al 2031."/>
        <s v="Que al finalizar el 2030,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Que al finalizar el 2030, se haya definido un modelo integral de gestión de compras públicas, con el fin de garantizar la correcta ejecución del proceso desde las fases previas hasta su adjudicación.  "/>
        <s v="Que al finalizar el 2030, se haya realizado en el Poder Judicial las acciones de planificación, control, evaluación y mejoramiento para enfrentar eventos disruptivos a la operación institucional, con el fin de prevenir o mitigar la afectación en la prestación de los servicios institucionales, en beneficio de las personas usuarias."/>
        <s v="Que al finalizar el 2030, se haya desarrollado y normalizado un modelo de gestión que administre el fondo documental del Poder Judicial que integra los soportes físicos y electrónicos, para que sean accesibles, íntegros, auténticos, seguros y se garantice la aplicación de la normativa en la materia de gestión documental."/>
        <s v="Que al finalizar el 2030, se hayan incrementado la cantidad de ideas innovadoras que se consideran como buenas prácticas institucionales, cada dos años."/>
        <s v="Que al finalizar el 2030 se haya aprobado la Política de Teletrabajo e implementado su plan de acción, con la finalidad de brindar a la población judicial una modalidad de trabajo diferente, la cual motive al personal."/>
        <s v="Que al finalizar el 2030, se haya ejecutado la estrategia definida que permita contar con sistemas de información innovadores.   "/>
        <s v="Que al finalizar el 2030, se haya desarrollado e implantado la nueva versión del sistema de gestión de despachos judiciales, con el fin de brindar un soporte adecuado a los procesos de administración de justicia."/>
        <s v="Que al finalizar el 2030, se haya dotado a la institución de herramientas y soluciones de tecnología que integren la información, sistemas y demás soluciones, según los flujos de trabajo existentes en los ámbitos jurisdiccional, auxiliar de justicia y administrativo."/>
        <s v="Que al finalizar el 2030, se haya incrementado la actualización de la plataforma tecnológica (base tecnológica) por año. "/>
        <s v="Que al finalizar el 2030, se haya incrementado la implementación de la plataforma de telefonía IP por año. "/>
        <s v="Que al finalizar el 2030, se haya aprobado una política  de carrera policial, científica y técnica-administrativa, que permita la participación de mujeres tanto en la ejecución de labores y en la toma de decisiones así como el fortalecimiento y sostenibilidad de la calidad del servicio que se brinda a las personas usuarias y sociedad, en el Organismo de Investigación Judicial."/>
        <s v="Que al finalizar el 2030, se  haya  desarrollado, aprobado y ejecutado  un plan que incorpore  herramientas o mejoras tecnológicas que permitan la automatización en  la atención de los servicios relacionados con la gestión del personal judicial, con el fin de disminuir la brecha de desarrollo digital entre las áreas de la Dirección de Gestión Humana, y de esta manera mejorar así la eficiencia y accesibilidad a la información."/>
        <s v="Que al finalizar el 2030, se hayan implementado al menos 3 mecanismos de reclutamiento y selección que permitan contar oportunamente con la cantidad de oferentes a nivel regional. "/>
        <s v="Que al finalizar el 2030, se hayan desarrollado e implementado un modelos de reclutamiento y selección de personal adaptados a las exigencias y necesidades del Poder Judicial, conforme a los requerimientos de la Ley de Empleo Público, con el fin de fortalecer la busqueda y atracción de personal idoneo bajo parametros de integridad y anticorrupción."/>
        <s v="Que al finalizar el 2030, se haya desarrollado, implementado y evaluado  un programa de capacitación y sensibilización del personal judicial enfocado en la evaluación de desempeño basado en competencias, con la finalidad de  fomentar la cultura de la gestión del desempeño y permitir el desarrollo del personal judicial y el máximo aprovechamiento de sus aportes en la mejora institucional."/>
        <s v="Que al finalizar el 2030 se haya implementado la Política Integral de Bienestar y Salud Laboral con los planes, programas y lineamientos para el personal judicial, con el fin de garantizar el bienestar integral durante la vida laboral de la población judicial."/>
        <s v="Que al finalizar el 2030, se haya implementado las estrategias para manejo de personal, que permitan mantener las competencias físicas y salud óptimas para el desempeño de sus funciones del personal del Organismo de Investigación Judicial."/>
        <s v="Que al finalizar el 2030 se haya incorporado de manera integral los valores y ejes transversales institucionales, en al menos 10 en las diferentes actividades de capacitación de la Escuela Judicial."/>
        <s v="Que al finalizar el 2030 se hayan diseñado e implementado actividades de capacitación anuales según el plan de trabajo establecido, acorde a los perfiles competenciales de la población meta, con el fin de alcanzar el desempeño deseado en la función."/>
        <s v="Que al finalizar el 2030, la Escuela Judicial y Unidades de Capacitación hayan incorporado productos o estrategias de capacitación innovadores, accesibles y oportunos."/>
        <s v="Que al finalizar el 2030, se haya desarrollado en el sistema (SIGECAP) los componentes necesarios para  el seguimiento y cumplimiento de la becas otorgadas por la institución y la gestión administrativa de las distintas instancias de capacitación del Poder Judicial."/>
        <s v="Que al finalizar el 2030, se hayan realizado al menos 10 evaluaciones aplicando el &quot;Modelo de evaluación de la efectividad de las acciones formativas del Poder Judicial&quot;."/>
        <s v="Que al finalizar el 2030, se hayan  elaborado programas de capacitación profesional por medio de acciones de cooperación con universidades, que imparten la carrera de Derecho y otras carreras de interés, para el desarrollo de enfoques o especialidades acordes con las competencias requeridas por el Poder Judicial."/>
        <s v="Que al finalizar el 2030, se hayan implementado procesos de capacitación regionales,   que permitan  atender  necesidades  de formación del  personal judicial de todo el país."/>
        <s v="Que al finalizar el 2030 se hayan implementado estrategias de capacitación y formación que permitan, con la finalidad de fortalecer las compentencias tecnicas, de liderazgo, direccion y motivación; además de gestionar las competencias del personal para así lograr la mejora continua del servicio y de los ambiente laborales."/>
        <s v=" Que al finalizar el 2030, se hayan realizado, desarrollado y divulgado, al menos seis investigaciones de interés institucional en todos los ámbitos, permitiendo la ampliación del conocimiento y la mejora continua en todos los servicios que brinda el Poder Judicial."/>
        <s v="Que al finalizar el 2030, se hayan implementado los planes establecidos para lograr la captación de recursos internacionales, así como capacitaciones a través de instituciones y gobiernos colaboradores."/>
        <s v="Que al finalizar el 2030 se haya cumplido las estrategias de capacitación diseñada para el Ministerio Público en busca de una mejora integral de la gestión y funciones del ente fiscal y del servicio público de justicia."/>
        <s v="Que al finalizar el 2030, se haya implementado el Modelo de Gestión para la Planificación Estratégica, que integre el modelo de innovación, el portafolio de proyectos estratégicos, el modelo de gestión de políticas Institucionales, los planes anuales operativos, el presupuesto y el modelo de riesgos estratégicos."/>
        <s v="Que al finalizar el 2030, se haya implementado y dado seguimiento al modelo de gestión por procesos institucional, en todas sus etapas."/>
        <s v="Que al finalizar el 2030, se haya incorporado en los presupuestos anuales institucionales, el requerimiento humano y el gasto variable derivado de los estudios técnicos y de impacto de ley aprobados por el Consejo Superior y Corte Plena. "/>
        <s v="Que al finalizar el 2030,  anualmente se haya ejecutado al menos un 95% del presupuesto asignado."/>
        <s v="Que al finalizar el 2030, se haya generado la mayor cantidad posible de órdenes de inicio de los proyectos comprendidos dentro del contrato del Fideicomiso Inmobiliario Poder Judicial-BCR 2015, conforme la lista de prelación y disponibilidad de contenido económico y presupuestaria."/>
        <s v="Que al finalizar el 2030, se desarrolle e implemente la estrategia para la creación de mecanismos que fortalezcan el acceso a la información judicial.  "/>
        <s v="Que al finalizar el 2030, se hayan implementado las estrategias definidas de capacitación y acciones en la regulación para la prevención, identificación y la gestión adecuada de los conflictos de interés en el Poder Judicial."/>
        <s v="Que al finalizar el 2030, se haya logrado al menos el 95% en la evaluación del índice de transparencia de servicio público (ITSP) a partir de las acciones realizadas por las diferentes oficinas en la actualización de los sitios web. "/>
        <s v="Que al finalizar el 2030, se hayan desarrollado e implementado estrategias para la efectiva gestión de los asuntos disciplinarios que contribuyan con el fortalecimiento de la ética en la institución. "/>
        <s v="Que al finalizar el 2030, se haya desarrollado e implementado un plan de gestión policial contra la corrupción que contribuyan con el fortalecimiento de la ética en la Organismo de Investigación Judicial. "/>
        <s v="Que al finalizar el 2030, se hayan conocido y aprobado estrategias, planes de trabajo, requerimientos de recursos humanos y presupuestarios, para la efectiva gestión institucional, en aras de mejorar la celeridad y la resolución oportuna de los procesos judiciales. "/>
        <s v="Que al finalizar el 2030, se haya pronunciado sobre la totalidad de los proyectos de ley o propuestas de reformas legales que le hayan sido puestos a consulta al Poder Judicial por parte del Poder Legislativo, verificando que no exista discrepancia o incida negativamente en el funcionamiento o independencia del Poder Judicial."/>
        <s v="Que al finalizar el 2030, se hayan gestionado los procesos constitucionales, procedimientos administrativos disciplinarios, de responsabilidad civil y de contratación administrativa, competencia de la Dirección Jurídica."/>
        <s v="Que al finalizar el 2030, se hayan aprobado y emitido los lineamientos, directrices y políticas de gobierno judicial que contribuyan con una administración de justicia pronta y cumplida."/>
        <s v=" Que al finalizar el 2030, se hayan atendido de manera integral en los distintos ámbitos judiciales, aquellas actividades de capacitación que respondan a temas de interés institucional, que hayan sido identificados por las entidades superiores de la institución."/>
        <s v="Que al finalizar el 2030, se haya cumplido la estrategia de capacitación diseñada para el ámbito jurisdiccional"/>
        <s v="Que al finalizar el 2030, se haya establecido un modelo para la adecuación del espacio físico institucional, en respuesta a los cambios asociados a la modalidad de teletrabajo y las proyecciones de crecimiento de la población servidora judicial, con el fin de maximizar los recursos de infraestructura disponibles. "/>
        <s v="Que al finalizar el 2030, se haya mantenido anualmente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s v=" Que al finalizar el 2030, se hayan planteado una estrategia para el abordaje de la criminalidad y la cibercriminalidad."/>
        <s v="Que al finalizar el 2030, se haya implementado un plan para atender la ciberseguridad con el fin de garantizar la seguridad de la información."/>
        <s v="Que al finalizar el 2030, se haya planteado estrategias para mejorar la percepción de la ciudadanía con respecto a la confiabilidad, oportunidad y transparencia del Poder Judicial."/>
        <s v="Que al finalizar el 2030, se haya fortalecido la Justicia Abierta como mecanismo de acceso a información pública, transparencia y rendición de cuentas."/>
        <s v="Que al finalizar el 2030, se haya implementado estrategias para fortalecer la independencia Judicial de la institucion en apego a la Ley Orgánica y a la Constitución Política."/>
        <s v=" Que al finalizar el 2030, se haya planteado una propuesta para el fortalecimiento del régimen disciplinario."/>
        <s v="Que al finalizar el 2030, se hayan implementado estrategias de fortalecimiento y alianzas entre el Poder Judicial y otros Poderes y órganos de la República."/>
        <s v="Que al finalizar el 2030, se haya realizado un proyecto sobre monitoreo continuo para la reducción del rezago judicial."/>
        <s v="Que al finalizar el 2030, se haya implementado mejoras a los procesos de análisis de puestos."/>
        <s v="Que al finalizar el 2030, se haya realizado un trabajo  de diagnóstico de necesidades para capacitación según ámbito."/>
        <s v="Que al finalizar el 2030, se haya analizado y realizado propuestas para obtener alternativas para hacer frente al congelamiento salarial."/>
        <s v="Que al finalizar el 2030, se haya implementado el Programa de Innovación en apego al Modelo Estratégico Institucional con el fin de promover el uso de tecnologías emergentes,  inteligencia artificial, entre otras, que contribuyan de forma directa con los procesos institucionales."/>
        <s v="Que al finalizar el 2030, se haya fortalecido e implementado mejoras al Proceso de Control Interno institucional."/>
        <s v="Que al finalizar el 2030, se haya analizado y actualizado los riesgos estrategicos, según el Modelo de Gestión Estratégica Institucional."/>
        <s v="Que al finalizar el 2030, se haya logrado estandarizar y aplicar un modelo integrado de seguridad en las edificaciones judiciales, sea en la infraestructura y operatividad que permita mejorar y garantizar la integridad física del personal judicial que labora en los diferentes edificios judiciales y personas usuarias.  "/>
        <s v="Que al finalizar el 2030, se haya implementado el Proyecto para el fortalecimiento de la Seguridad en el Poder Judicial."/>
        <s v="Que al finalizar el 2030, se hayan desarrollado los proyectos relacionados a ampliación, remodelación, mejoras y reacondicionamientos en los diferentes circuitos judiciales. "/>
        <s v="Que al finalizar el 2030, se hayan desarrollado proyectos constructivos que impliquen edificaciones nuevas en mejora de la infraestructura institucional."/>
        <s v="Que al finalizar el 2030, se hayan implementado en todos los despachos judiciales del país un Sistema de Asistencia Electrónica Institucional (SAEI)."/>
        <s v="Que al finalizar el 2030, se haya implementado un plan de trabajo que permita Estandarizar  procesos operativos en todas las oficinas del OIJ, asegurando que cada una cumpla con criterios de calidad en la investigación de casos ."/>
        <s v="Que al finalizar el 2030, se haya desarrollado un proyecto que permita la creación de una Unidad de Salud y Bienestar del Organismo de Investigación Judicial "/>
        <s v="Que al finalizar el 2030, se haya desarrollado e implementado una estrategia que permita un proceso continuo de capacitación basado en competencias, que garantice el desarrollo integral del  personal"/>
        <s v="Que al finalizar el 2030, se haya desarrollado e implementado un  programa integral de fortalecimiento ético y de valores que abarque todas las áreas del OIJ, con un enfoque preventivo y correctivo sobre los conflictos de interés y la corrupción."/>
        <s v="Que al finalizar el 2030 se haya dado diseñado e implementado el modelo de tramitación en la jurisdicción penal juvenil, a fin de poder identificar e implementar propuestas de solución que permitan contrarrestar el rezago judicial, así como revisión y ajuste de los indicadores de gestión implementados."/>
        <s v="Que al finalizar el 2030 se haya dado implementado el modelo de tramitación en la jurisdicción tránsito, a fin de poder identificar e implementar propuestas de solución que permitan contrarrestar el rezago judicial, así como revisión y ajuste de los indicadores de gestión implementados."/>
        <s v="Que al finalizar el 2030 se haya dado diseñado e implementado el modelo de tramitación en la jurisdicción contravencional, a fin de poder identificar e implementar propuestas de solución que permitan contrarrestar el rezago judicial, así como revisión y ajuste de los indicadores de gestión implementados."/>
        <s v="Que al finalizar el 2030, se haya aplicado la metodología de reestructuración administrativa en las oficinas del ámbito administrativa que así se disponga por la Corte Plena y Consejo Superior."/>
        <s v="Que al finalizar el 2030, se hayan realizado acercamientos a los juzgados mixtos para determinar oportunidades de mejora en especial dirigido a los despachos mas alejados de los circuitos centrales. "/>
        <s v="Que al finalizar el 2030, se haya ejecutado los planes formulados para la implementación del empleo público, y así asegurar una administración eficiente y eficaz."/>
        <s v="Que al finalizar el 2030, se desarrolle e implemente el modelo de carrera escalonada dirigido al personal de los diferentes ámbitos, con la finalidad de garantizar una adecuada gestión de la carrera."/>
        <s v="Que al finalizar el 2030, se  haya diseñado e implementado un plan integral de retención del personal Judicial, con el fin de proporcionar a la institución herramientas efectivas para conservar personal de idoneo."/>
        <s v="Que al finalizar el 2030, se desarrolle e implemente un plan de fortalecimiento al proceso de la carrera judicial, que contemple las relaciones de la Dirección de Gestión Humana con el Consejo de la Judicatura y el Centro de Apoyo Coordinación y Mejoramiento de la Función Jurisdiccional; con el fin de mejorar el proceso de la carrera Judicial."/>
        <s v="Qué al finalizar el 2030, se hayan desarrollado, aprobado y ejecutado un plan de acción que guie la gestión humana en el Poder Judicial con un enfoque integral, incluyente e innovador, a fin de contribuir con el cumplimiento de la estrategia y objetivos institucionales. "/>
        <s v="Que al finalizar el 2030, se haya brindado la asesoría legal requerida por los órganos tomadores de decisiones del Poder Judicial y los jerarcas de los órganos auxiliares de administración de justicia, aplicando la normativa del Poder Judicial y las políticas y valores institucionales."/>
        <s v="Que al finalizar el 2030, se hayan implementado los planes establecidos para lograr capacitaciones a través de instituciones y gobiernos colaboradores, por medio de la captación de recursos internacionales."/>
        <s v=" Que al finalizar el 2030, se haya implementado un sistema estandarizado de gestión de canales de denuncia de casos de corrupción en el Poder Judicial."/>
        <s v="Que al finalizar el 2030, se haya implementado un sistema automatizado y centralizado para el manejo de riesgo de corrupción a partir de la gestión por procesos."/>
        <s v="Que al finalizar el 2030, se haya cumplido en un 100% los planes de descongestionamiento y atención del rezago institucional priorizado, para la reducción de los niveles de circulante y el abordaje pronto de las investigaciones."/>
        <s v="Que al finalizar el 2030, se haya desarrollado un proyecto estratégico de atención del descongestionamiento que abarque las fiscalías territoriales y especializadas con los mayores niveles y cargas de trabajo."/>
        <s v="Que al finalizar el 2030, se haya ejecutado los planes de mejora de la gestión de las Fiscalía derivado de los Planes de Supervisión de Fiscalía General.  "/>
        <s v="Que al finalizar el 2030, se haya  determinado los requerimientos del Ministerio Público de un sistema informático a nivel nacional para las fiscalías, así como de la redefinición de requerimientos de información estadística estratégica, para la toma de decisiones de nivel superior y la mejora de la persecución penal. "/>
        <s v="Que al finalizar el 2030, se hayan ejecutado los planes de mejora de la gestión de las Fiscalías derivado de los Planes de Supervisión de Fiscalía General.  "/>
        <s v="Que al finalizar el 2030, se haya analizado el catálogo de servicios institucionales que se apoyan en tecnologías de información y comunicaciones los cuales estan dirigidos a las personas usuarias externas que permita la generación de valor público, la seguridad jurídica y la garantía del acceso a la información y a los trámites del Poder Judicial en un marco de eficacia."/>
        <s v="Que al finalizar el 2030, se haya aumentado los conocimientos y la cultura digital del personal judicial y de las personas usuarias de los servicios digitales institucionales."/>
        <s v="Que al finalizar el 2030, se haya disminuido los tiempos de respuesta para la soluciones tecnológicas en el Poder Judicial desde su planteamiento hasta su entrega y puesta en producción."/>
        <s v="Que al finalizar el 2030, se haya generado un proceso de transformación integral de la Defensa Pública, que permita mejorar la eficiencia de los servicios por medio del establecimiento de planes de acción."/>
        <s v="Que al finalizar el 2030, se hayan ampliado la cobertura de los servicios que brinda la Defensa Pública para atender personas en condición de vulnerabilidad."/>
        <s v="Que al finalizar el 2030, se hayan implementado acciones para mejorar el bienestar del personal de la Defensa Pública."/>
        <s v="Que al finalizar el 2030, se haya imlementado un proceso que garantice la integridad, exactitud y adecuada ejecución de los recursos  que ingresen por concepto de costas y honorarios de los servicios de la Defensa Pública.   "/>
        <s v="Que al finalizar el 2030, se haya realizado una adecuada gestión del personal de la Defensa Pública, mediante estrategias de reclutamiento y mejoras en la evaluación del desempeño. "/>
        <s v="Que al finalizar el 2030 se haya logrado dar seguimiento al desarrollo e implementación de las mejoras tecnológicas aplicables a los diferentes sistemas jurisdiccionales, las cuales permitan mejorar la eficiencia y gestión de los procesos en las diferentes jurisdicciones."/>
        <s v="Que al finalizar el 2030 se haya logrado realizar la aplicación de herramientas de inteligencia artificial, las cuales permitan mejorar la eficiencia y gestión de los procesos en las diferentes jurisdicciones"/>
        <s v="Que al finalizar el 2030 se haya dado seguimiento al modelo de tramitación implementado en la jurisdicción de pensiones alimentarias,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de violencia doméstica,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laboral,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civil y concursal,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de cobro,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contencioso administrativo, a fin de poder identificar e implementar propuestas de solución que permitan contrarrestar el rezago judicial, así como revisión y ajuste de los indicadores de gestión implementados"/>
        <s v="Que al finalizar el 2030 se haya dado seguimiento al modelo de tramitación implementado en la jurisdicción notarial, a fin de poder identificar e implementar propuestas de solución que permitan contrarrestar el rezago judicial, así como revisión y ajuste de los indicadores de gestión implementados"/>
        <s v="ELIMINAR_x000a_" u="1"/>
      </sharedItems>
    </cacheField>
    <cacheField name="RESPONSABLE ESTRATEGICO" numFmtId="0">
      <sharedItems count="41">
        <s v="Fiscalía General"/>
        <s v="Organismo de Investigación Judicial"/>
        <s v="Dirección de Planificación"/>
        <s v="Sala Constitucional"/>
        <s v="Sala Primera"/>
        <s v="Sala Segunda"/>
        <s v="Sala Tercera"/>
        <s v="Departamento de Trabajo Social y Psicología"/>
        <s v="Centro de Conciliación del Poder Judicial"/>
        <s v="Comisión de Resolución Alterna de Conflictos"/>
        <s v="Programa de Justicia Restaurativa"/>
        <s v="Oficina de Cumplimiento"/>
        <s v="Despacho de la Presidencia"/>
        <s v="Secretaría Técnica de Ética y Valores"/>
        <s v="Comisión Nacional para el Mejoramiento de la Administración de Justicia"/>
        <s v="Comisión de Transparencia"/>
        <s v="Defensa Pública"/>
        <s v="Oficina de Atención a la Víctima de Delitos"/>
        <s v="Departamento de Prensa y Comunicación Institucional"/>
        <s v="Despacho de Presidencia"/>
        <s v="Secretaría Técnica de Género y Acceso a la Justicia"/>
        <s v="Contraloría de Servicios "/>
        <s v="Dirección Ejecutiva (Gestor Ambiental)"/>
        <s v="Dirección Ejecutiva"/>
        <s v="Dirección de Gestión Humana"/>
        <s v="Dirección de Tecnología de la Información y Comunicaciones"/>
        <s v="Escuela Judicial"/>
        <s v="Centro de Información Jurisprudencial"/>
        <s v="Tribunal de Inspección Judicial"/>
        <s v="Consejo Superior "/>
        <s v="Dirección Jurídica"/>
        <s v="Corte Plena"/>
        <s v="Contraloría de Servicios"/>
        <s v="Oficina de Control Interno"/>
        <s v="Centro de Apoyo, Coordinación y Mejoramiento de la función jurisdiccional"/>
        <s v="Defensa Pública    "/>
        <s v="Dirección de Tecnología de la Información" u="1"/>
        <s v="Comisión de Gestión Ambiental Institucional " u="1"/>
        <s v="Dirección de Gestión Humana " u="1"/>
        <s v="Comisión de Familia, Niñez y Adolescencia" u="1"/>
        <s v="Consejo Superior  y Comisión de Construcciones Corte Plena" u="1"/>
      </sharedItems>
    </cacheField>
    <cacheField name="FUENTE DE DATOS" numFmtId="0">
      <sharedItems/>
    </cacheField>
    <cacheField name="fórmula" numFmtId="0">
      <sharedItems containsBlank="1"/>
    </cacheField>
    <cacheField name="LINEA BASE" numFmtId="0">
      <sharedItems containsBlank="1" containsMixedTypes="1" containsNumber="1" minValue="0" maxValue="8"/>
    </cacheField>
    <cacheField name="META TOTAL" numFmtId="0">
      <sharedItems containsString="0" containsBlank="1" containsNumber="1" minValue="0.5" maxValue="246729.12860419039"/>
    </cacheField>
    <cacheField name="2025" numFmtId="0">
      <sharedItems containsString="0" containsBlank="1" containsNumber="1" minValue="0" maxValue="234754.3"/>
    </cacheField>
    <cacheField name="2026" numFmtId="0">
      <sharedItems containsString="0" containsBlank="1" containsNumber="1" minValue="0.1666" maxValue="237101.84299999999"/>
    </cacheField>
    <cacheField name="2027" numFmtId="0">
      <sharedItems containsString="0" containsBlank="1" containsNumber="1" minValue="0.1666" maxValue="239472.86142999999"/>
    </cacheField>
    <cacheField name="2028" numFmtId="0">
      <sharedItems containsString="0" containsBlank="1" containsNumber="1" minValue="0.1666" maxValue="241867.59004429998"/>
    </cacheField>
    <cacheField name="2029" numFmtId="0">
      <sharedItems containsString="0" containsBlank="1" containsNumber="1" minValue="0.1666" maxValue="244286.26594474298"/>
    </cacheField>
    <cacheField name="2030" numFmtId="0">
      <sharedItems containsString="0" containsBlank="1" containsNumber="1" minValue="0.1666" maxValue="246729.12860419039"/>
    </cacheField>
    <cacheField name="OFICINAS DE COORDINACIONES DE META" numFmtId="0">
      <sharedItems containsBlank="1" count="111" longText="1">
        <s v="Organismo de Investigación Judicial"/>
        <s v="FANNA  _x000a_Coordinacón: _x000a_UMGEF _x000a_Fiscalía Adjunta Contra la Violencia de Género, Fiscalía Adjunta Penal Juvenil, Fiscalía Adjunta de Asuntos Indígenas, Fiscalía Adjunta de Atención de Hechos de Violencia en Perjuicio de Niñas, Niños y Adolescentes"/>
        <s v="UMGEF y Fiscalias especializadas, adjuntas, territoriales y demás "/>
        <s v="Pendiente de definir"/>
        <s v="Comisión de la Jurisdicción Civil, Centro de Apoyo, Coordinación y Mejoramiento de la función jurisdiccional,  Consejo de Judicatura, Dirección Ejecutiva, Consejos de Administración"/>
        <s v="Comisión de la Jurisdicción Civil,  Centro de Apoyo, Coordinación y Mejoramiento de la función jurisdiccional,  Consejo de Judicatura, Dirección Ejecutiva, Consejos de Administración"/>
        <s v="Comisión de la Jurisdicción Agrario y Agroambiental,  Centro de Apoyo, Coordinación y Mejoramiento de la función jurisdiccional,  Consejo de Judicatura, Dirección Ejecutiva, Consejos de Administración"/>
        <s v="Comisión de la Jurisdicción Contencioso Administrativa,  Centro de Apoyo, Coordinación y Mejoramiento de la función jurisdiccional,  Consejo de Judicatura, Dirección Ejecutiva, Consejos de Administración"/>
        <s v="Comisión de la Jurisdicción de Familia, Niñez Y Adolescencia,  Centro de Apoyo, Coordinación y Mejoramiento de la función jurisdiccional,  Consejo de Judicatura, Dirección Ejecutiva, Consejos de Administración"/>
        <s v="Comisión de la Jurisdicción Laboral,  Centro de Apoyo, Coordinación y Mejoramiento de la función jurisdiccional,  Consejo de Judicatura, Dirección Ejecutiva, Consejos de Administración"/>
        <s v="Comisión De Asuntos Penales,  Centro de Apoyo, Coordinación y Mejoramiento de la función jurisdiccional,  Consejo de Judicatura, Dirección Ejecutiva, Consejos de Administración"/>
        <s v="Subcomisión Materia Penal Juvenil,  Centro de Apoyo, Coordinación y Mejoramiento de la función jurisdiccional,  Consejo de Judicatura, Dirección Ejecutiva, Consejos de Administración"/>
        <s v="Dirección de Planificación"/>
        <s v="Comisión Notarial,  Centro de Apoyo, Coordinación y Mejoramiento de la función jurisdiccional,  Consejo de Judicatura, Dirección Ejecutiva, Consejos de Administración"/>
        <s v="Comisión de Resolución Alterna de Conflictos"/>
        <s v="Centro de Conciliación, Ministerio Público, Defensa Pública, Comisiones de: Familia, Asuntos Penales, Pensiones Alimentarias, Tránsito._x000a_Dirección de Planificación, Consejo Superior de Poder Judicial"/>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Oficina de Control Interno, Transparencia y Anticorrupción_x000a_Inspección Judicial_x000a_Secretaria Técnica de Ética y Valores _x000a_Departamento de Prensa y Comunicación_x000a_"/>
        <s v="Oficina de Control Interno, Transparencia y Anticorrupción_x000a_Inspección Judicial_x000a_Secretaria Técnica de Ética y Valores _x000a__x000a_"/>
        <s v="Oficina de Control Interno - Transparencia_x000a_Inspección Judicial_x000a_Secretaria Técnica de Ética y Valores _x000a_Consejo Superior_x000a_"/>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s v="Sala Segunda (Mag. Porfirio Sánchez Rodríguez)_x000a_Dirección Jurídica_x000a_Presidencia de la Corte_x000a_Secretaría General de la Corte_x000a_Secretaría Técnica de Ética y Valores"/>
        <s v="Comisión de ética y Valores"/>
        <s v="Contraloría de Servicios."/>
        <s v="Comisión de Justicia Abierta_x000a_Dirección de Gestión Humana_x000a_Dirección de Tecnología de Información_x000a_Contraloría de Servicios_x000a_Comisión Servicio Nacional de Facilitadoras y Facilitadores Judiciales"/>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s v="CONAMAJ_x000a_Comisión de Justicia Abierta_x000a_Oficina de Control Interno, Transparencia y Anticorrupción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
        <s v="Dirección de Tecnología de la Información"/>
        <s v="Presidencia de la Corte_x000a_Despacho de la Presidencia_x000a_Contraloría de Servicios"/>
        <s v="Departamento de Prensa y Comunicación"/>
        <s v="Despacho de la Presidencia"/>
        <s v="Comisión de Justicia Abierta_x000a_Escuela Judicial"/>
        <s v="Fiscalía General_x000a_Ministerio de Seguridad_x000a_Consejo Superior_x000a_Centro de Apoyo_x000a_Dirección de Gestión Humana_x000a_Defensa Pública_x000a_Dirección Ejecutiva_x000a_Dirección Jurídica"/>
        <s v="Dirección Jurídica_x000a_Dirección General del Organismo de Investigación Judicial_x000a_Fiscalía General"/>
        <s v="Dirección de Planificación_x000a_Dirección de Tecnología de la Información_x000a_Centro de Apoyo, Coordinación y Mejoramiento de la Función Jurisdiccional"/>
        <s v="Dirección de Planificación_x000a_Dirección de Tecnología de Información_x000a_Dirección Jurídica_x000a_Fiscalía General"/>
        <s v="Organismo de Investigación Judicial_x000a_Dirección Ejecutiva_x000a_Dirección Jurídica_x000a_Fiscalía General."/>
        <s v="Organismo de Investigación Judicial_x000a_Contraloría de Servicios"/>
        <s v="Fiscalía General_x000a_Dirección de Gestión Humana_x000a_Dirección de Tecnología de Información"/>
        <s v="Contraloría de Servicios_x000a_Comisión de Acceso a la Justicia"/>
        <s v="Dirección de Gestión Humana_x000a_Centro de Apoyo, Mejoramiento y Coordinación de la Función Jurisdiccional_x000a_Comisión de Acceso a la Justicia"/>
        <s v="Comisión de Género_x000a_Comisión de Acceso a la Justicia Dirección de Planificación"/>
        <s v="Consejo Superior"/>
        <s v="Centro de Apoyo, Coordinación y Mejoramiento de la función jurisdiccional_x000a_Dirección de Tecnología de la Información_x000a_Comisión de la Jurisdicción de Familia"/>
        <s v="Despachos Jurisdiccionales_x000a_Comisión de la Jurisdicción Agraria_x000a_Dirección de Tecnología de la Información_x000a_Centro de Apoyo, Coordinación y Mejoramiento de la Función Jurisdiccional_x000a_Dirección de Gestión Humana_x000a_Dirección Ejecutiva_x000a_Administraciones Regionales"/>
        <s v="COMISIÓN PENAL_x000a_MINISTERIO PÚBLICO_x000a_DEFENSA PÚBLICA_x000a_OIJ"/>
        <s v="Dirección Ejecutiva Centro de Apoyo y Mejoramiento de la función Jurisdiccional"/>
        <s v="Consejo Superior_x000a_Dirección Ejecutiva_x000a_Departamento de Proveeduría"/>
        <s v="Comisión de Gestión Ambiental Institucional"/>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s v="Dirección Ejecutiva"/>
        <s v="Dirección Ejecutiva/Corte Plena, Consejo Superior, y Dirección de Tecnología de la Información y Comunicaciones"/>
        <s v="Corte Plena_x000a_Comisión de Teletrabajo_x000a_Dirección Jurídica_x000a_Dirección de Tecnología de Información_x000a_Dirección de Planificación"/>
        <s v="Comité Gerencial de Informática_x000a_Dirección de Tecnología de la Información"/>
        <s v="Dirección de Planificación_x000a_Fiscalía General_x000a_Defensa Público_x000a_Oficina de Atención a la Victima de Delitos"/>
        <s v=" Dirección de Planificación Fiscalía General_x000a_Defensa Pública_x000a_Organismo de Investigación Judicial_x000a_Dirección Ejecutiva"/>
        <s v="Dirección Ejecutiva_x000a_Comité Gerencial de Informática"/>
        <s v="Consejo Superior_x000a_Comisión de Enlace Corte - Organismo de Investigación Judicial_x000a_Secretaría General de la Corte_x000a_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Dirección de Gestión Humana_x000a_Secretaría Técnica de Género y Acceso a la Justici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s v="No indica"/>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Consejo Superior_x000a_Comisión de Enlace_x000a_Organismo de Investigación Judicial_x000a_Secretaría Técnica de Género y Acceso a la Justicia."/>
        <s v="Consejo Directivo de la Escuela Judicial"/>
        <s v="Consejo Directivo de la Escuela Judicial_x000a_Ministerio Público_x000a_Defensa Pública_x000a_Organismo de Investigación Judicial_x000a_Dirección de Gestión Humana"/>
        <s v="Consejo Directivo de la Escuela Judicial_x000a_Dirección de Tecnología de la Información"/>
        <s v="Consejo Directivo de la Escuela Judicial_x000a_Ministerio Público_x000a_Defensa Pública_x000a_Organismo de Investigación Judicial_x000a_Dirección de Gestión Humana_x000a_Secretaría Técnica de Género y Acceso a la Justicia."/>
        <s v="Consejo Directivo de la Escuela Judicial _x000a_Ministerio Público_x000a_Defensa Pública_x000a_Organismo de Investigación Judicial_x000a_Dirección de Gestión Humana_x000a_Despacho de la Presidencia_x000a_Oficina de Cooperación y Relaciones Internacionales_x000a_Secretaría Técnica de Género y Acceso a la Justicia."/>
        <s v="Consejo Directivo de la Escuela Judicial_x000a_Secretaría Técnica de Género y Acceso a la Justicia."/>
        <s v="Oficina de Cooperación y Relaciones Internacionales_x000a_Escuela Judicial_x000a_Secretaría Técnica de Género y Acceso a la Justicia"/>
        <s v="Unidad de Capacitación y Supervisión (UCS) "/>
        <s v="Oficina de Control Interno-Comité de Planeación Estratégica"/>
        <s v="TODOS LOS CENTROS DE RESPONSABILIDAD"/>
        <s v="Despacho de la Presidencia_x000a_Todos los Centros de Responsabilidad"/>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s v="Consejo Superior_x000a_Comisión de Construcciones_x000a_Departamento de Servicios Generales _x000a_Fideicomiso inmobiliario_x000a_FICO_x000a_Administraciones Regionales_x000a_Responsables de programa"/>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Escuela Judicial_x000a_Fiscalía General_x000a_Defensa Pública_x000a_Organismo de Investigación Judicial_x000a_Dirección de Gestión Humana_x000a_Comisión de Transparencia_x000a_Secretaría Técnica de Ética y Valores_x000a_Oficina de Control Interno"/>
        <s v="Ministerio Público  _x000a_Defensa Pública _x000a_Organismo de Investigación Judicial _x000a_Dirección de Tecnología de Información _x000a_Dirección Ejecutiva _x000a_Comisión de Transparencia "/>
        <s v="Consejo Superior  _x000a_Corte Plena _x000a_Ministerio Público _x000a_Defensa Pública _x000a_Organismo de Investigación Judicial _x000a_Comisiones Jurisdiccionales Institucionales _x000a_Secretaria Ética y Valores _x000a_Oficina de Cumplimiento _x000a_Dirección de Gestión Humana _x000a_Dirección de Planificación  _x000a_Dirección de Tecnología de la Información. "/>
        <s v="Consejo Superior  _x000a_Corte Plena _x000a_Inspección Judicial _x000a_Secretaria Ética y Valores _x000a_Oficina de Cumplimiento _x000a_Dirección de Gestión Humana _x000a_Dirección de Planificación  _x000a_Dirección de Tecnología de la Información. "/>
        <s v="Dirección de Planificación _x000a_Dirección de Gestión Humana _x000a_Dirección Ejecutiva _x000a_Dirección de Tecnología de la Información _x000a_Ministerio Público _x000a_Defensa Pública _x000a_Organismo de Investigación Judicial _x000a_Centro de Apoyo, Coordinación y Mejoramiento de la Función Jurisdiccional "/>
        <s v="Despacho de la Presidencia_x000a_Dirección de Planificación_x000a_Dirección de Gestión Humana_x000a_Dirección Ejecutiva Secretaría General de la Corte."/>
        <s v="Corte Plena_x000a_Sala Constitucional_x000a_Sala Primera_x000a_Sala Segunda_x000a_Sala Tercera_x000a_Dirección Ejecutiva_x000a_Consejo Superior_x000a_Despacho de la Presidencia_x000a_Inspección Judicial_x000a_Dirección de Gestión Humana_x000a_"/>
        <s v="Consejo Superior_x000a_Secretaría General de la Corte_x000a_Fiscalía General_x000a_Defensa Pública_x000a_Organismo de Investigación Judicial_x000a_Centro de Apoyo, Coordinación y Mejoramiento de la Función Jurisdiccional_x000a_Dirección Ejecutiva_x000a_Dirección de Planificación_x000a_Dirección de Gestión Humana_x000a_Dirección Jurídica_x000a_Dirección de Tecnologías de la Información y Comunicaciones "/>
        <s v="Consejo Superior_x000a_Departamento de servicios Generales_x000a_Dirección de Tecnología de Información y Comunicaciones_x000a_Administraciones Regionales"/>
        <s v="Sección de Contabilidad"/>
        <s v="Ministerio Público, OIJ, JEDO"/>
        <s v="Dirección de Planificación_x000a_DTIC"/>
        <s v="Dirección de Tecnología de la Información y Comunicaciones"/>
        <s v="Departamento de Seguridad"/>
        <s v="Departamento de Servicios Generales"/>
        <s v="Dirección de Gestión Humana"/>
        <s v="Dirección de Gestión Humana, Dirección de Planificación_x000a_Secretaría Técnica de Género y Acceso a la Justicia"/>
        <s v="COMISIÓN DE LA JURISDICCIÓN PENAL JUVENIL"/>
        <s v="COMISIÓN INTERINSTITUCIONAL DE TRÁNSITO"/>
        <s v="COMISIÓN PENAL"/>
        <s v="OFICINAS ADMINISTRATIVAS PROGRAMADAS"/>
        <s v="Dirección Jurídica"/>
        <s v="OIJ, Fiscalía, Defensa Pública."/>
        <s v="DTIC"/>
        <s v="Oficina de Control Interno- Dirección de Planificación"/>
        <s v="UMGEF y Fiscalía General, Fiscalas Adjuntas y Fiscales Adjuntos Territoriales, Fiscalas Adjuntas y Fiscales Adjuntos Especializados y Jefaturas de Oficinas"/>
        <s v="Unidad de Monitoreo y Apoyo a la Gestión de Fiscalías (UMGEF)_x000a_Unidad de Capacitación y Supervisión (UCS) _x000a_Fiscalía Especializadas y Fiscalías Territoriales, Oficinas Especializadas donde aplique el plan de descongestionamien-to "/>
        <s v="Unidad de Capacitación y Supervisión (UCS)"/>
        <s v="Fiscalía General Unidad de Monitoreo y Apoyo a la Gestión de Fiscalías (UMGEF)"/>
        <s v="Dirección de Tecnología de Información y Comunicaciones"/>
        <m/>
        <s v="-" u="1"/>
        <s v="Administraciones Regionales_x000a_Departamento de Servicios Generales_x000a_Departamento de Seguridad_x000a_Ministerio Público_x000a_Defensa Pública_x000a_Organismo de Investigación Judicial_x000a_Consejo Superior_x000a_Comisión de Construcciones" u="1"/>
      </sharedItems>
    </cacheField>
    <cacheField name="AÑO ACTIV." numFmtId="0">
      <sharedItems containsBlank="1" containsMixedTypes="1" containsNumber="1" containsInteger="1" minValue="2025" maxValue="2030"/>
    </cacheField>
    <cacheField name="ACTIVIDADES ESTRATÉGICAS ANUALES" numFmtId="0">
      <sharedItems containsBlank="1" longText="1"/>
    </cacheField>
    <cacheField name="RESPONSABLE DE OBJETIVO OPERATIVO" numFmtId="0">
      <sharedItems containsBlank="1"/>
    </cacheField>
    <cacheField name="Ejes Transversales" numFmtId="0">
      <sharedItems containsBlank="1"/>
    </cacheField>
    <cacheField name="Objetivo de Desarrollo Sostenible" numFmtId="0">
      <sharedItems containsBlank="1"/>
    </cacheField>
    <cacheField name="POLITICAS VIGENTES" numFmtId="0">
      <sharedItems containsBlank="1"/>
    </cacheField>
    <cacheField name="INICIATIVA DE POLITICA" numFmtId="0">
      <sharedItems containsBlank="1"/>
    </cacheField>
    <cacheField name="PROYECTO VIGENTE" numFmtId="0">
      <sharedItems containsBlank="1"/>
    </cacheField>
    <cacheField name="INICIATIVAS DE PROYECTO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7">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19"/>
    <s v="Diseñar un modelo de trabajo para conocer y detectar los fenómenos criminales entre las fiscalías adjuntas y el Organismo de Investigación Judicial.  "/>
    <s v="Fiscalía General"/>
    <s v="Portafolio de proyectos institucionales (PPI)."/>
    <n v="0"/>
    <n v="100"/>
    <n v="0.1"/>
    <n v="0.2"/>
    <n v="0.4"/>
    <n v="0.6"/>
    <n v="0.8"/>
    <n v="1"/>
    <s v="Desarrollo e implementación de las estrategias de Persecución Penal y abordaje integral de la criminalidad."/>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19"/>
    <s v="Emitir los lineamientos de la política de persecución penal y divulgarla, a través de coordinaciones, con las Fiscalas Adjuntas y Fiscales Adjuntos de todo el país."/>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20"/>
    <s v="Realizar reuniones de coordinación y seguimiento para la implementación de la política con las Fiscalas Adjuntas  y los Fiscales Adjuntos de todo el país. "/>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s v="2021-2024"/>
    <s v="Monitorear la implementación y sostenibilidad de la política de persecución penal definida. "/>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n v="2019"/>
    <s v="Realizar un diagnóstico de la situación actual de la gestión para el abordaje de los casos penales de corrupción. _x000a_"/>
    <s v="Fiscalía General "/>
    <s v="Portafolio de proyectos institucionales (PPI)."/>
    <n v="0"/>
    <n v="100"/>
    <n v="0.1"/>
    <n v="0.2"/>
    <n v="0.4"/>
    <n v="0.6"/>
    <n v="0.8"/>
    <n v="1"/>
    <s v="Desarrollo e implementación de las estrategias de Persecución Penal y abordaje integral de la criminalidad."/>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n v="2020"/>
    <s v="Diseñar el modelo de gestión para el abordaje de los casos penales de corrupción, incorporando los sistemas de registro y consulta integral, por parte de la Fiscalía General y Organismo de Investigación Judicial.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s v="2021-2023"/>
    <s v="Implementar el modelo de gestión para el abordaje de los casos penales de corrupción.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s v="2021-2024"/>
    <s v="Realizar seguimiento y evaluación del modelo de gestión para el abordaje de los casos penales de corrupción.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n v="2019"/>
    <s v="Realizar un diagnóstico de la situación actual de la gestión para el abordaje de los casos penales de crimen organizado. _x000a_"/>
    <s v="Fiscalía General "/>
    <s v="Portafolio de proyectos institucionales (PPI)."/>
    <n v="0"/>
    <n v="100"/>
    <n v="0.1"/>
    <n v="0.2"/>
    <n v="0.4"/>
    <n v="0.6"/>
    <n v="0.8"/>
    <n v="1"/>
    <s v="Desarrollo e implementación de las estrategias de Persecución Penal y abordaje integral de la criminalidad."/>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n v="2020"/>
    <s v="Diseñar el modelo de gestión para el abordaje de los casos penales de crimen organizado, incorporando los sistemas de registro y consulta integral, por parte de la Fiscalía General y Organismo de Investigación Judicial.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s v="2021-2023"/>
    <s v="Implementar el modelo de gestión para el abordaje de los casos penales de crimen organizado.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s v="2021-2024"/>
    <s v="Realizar seguimiento y evaluación del modelo de gestión para el abordaje de los casos penales de crimen organizado.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_x000a_Secretaría Técnica de Género y Acceso a la Justicia."/>
    <n v="2019"/>
    <s v="Realizar un diagnóstico de la situación actual de la gestión para el abordaje de los casos penales vinculados a poblaciones vulnerables. "/>
    <s v="Fiscalía General "/>
    <s v="Portafolio de proyectos institucionales (PPI)."/>
    <n v="0"/>
    <n v="100"/>
    <n v="0.1"/>
    <n v="0.2"/>
    <n v="0.4"/>
    <n v="0.6"/>
    <n v="0.8"/>
    <n v="1"/>
    <s v="Desarrollo e implementación de las estrategias de Persecución Penal y abordaje integral de la criminalidad."/>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n v="2020"/>
    <s v="Diseñar el modelo de gestión para el abordaje de los casos penales vinculados a poblaciones vulnerables, incorporando los sistemas de registro y consulta integral, por parte de la Fiscalía General y Organismo de Investigación Judicial.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s v="2021-2023"/>
    <s v="Implementar el modelo de gestión para el abordaje de los casos penales vinculados a poblaciones vulnerables.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s v="2021-2024"/>
    <s v="Realizar seguimiento y evaluación del modelo de gestión para el abordaje de los casos penales  vinculados a poblaciones vulnerables. "/>
    <s v="Fiscalía General "/>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19"/>
    <s v="Efectuar un diagnóstico de las necesidades organizacionales, materiales, recursos tecnológicos y de talento humano del Ministerio Público, ante el incremento de la criminalidad no convencional. "/>
    <s v="Fiscalía General"/>
    <s v="Portafolio de proyectos institucionales (PPI)."/>
    <n v="0"/>
    <n v="100"/>
    <n v="0.1"/>
    <n v="0.2"/>
    <n v="0.4"/>
    <n v="0.6"/>
    <n v="0.8"/>
    <n v="1"/>
    <s v="Desarrollo e implementación de las estrategias de Persecución Penal y abordaje integral de la criminalidad."/>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0"/>
    <s v="Definir estrategias para mejorar el abordaje y atención de la criminalidad no convencional. "/>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s v="2021-2022"/>
    <s v="Implementar las estrategias que permitirán mejorar el abordaje y atención de la criminalidad no convencional. "/>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3"/>
    <s v="Brindar seguimiento y evaluación de las estrategias implementadas y definir plan de mejora. "/>
    <s v="Fiscalía General"/>
    <m/>
    <m/>
    <m/>
    <m/>
    <m/>
    <m/>
    <m/>
    <m/>
    <m/>
    <m/>
  </r>
  <r>
    <s v="MINISTERIO PÚBLICO"/>
    <x v="0"/>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4"/>
    <s v="Evaluar los resultados de las estrategias implementadas. "/>
    <s v="Fiscalía General"/>
    <m/>
    <m/>
    <m/>
    <m/>
    <m/>
    <m/>
    <m/>
    <m/>
    <m/>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n v="2019"/>
    <s v="Definir un plan para la descongestión y atención de rezago de expedientes, en el que se consideren las particularidades de las fiscalías territoriales o especializadas; tales como: aspectos geográficos, comportamiento de la criminalidad, tipología de los casos, entre otras variables."/>
    <s v="Fiscalía General_x000a_"/>
    <s v="Sistema SIGMA"/>
    <s v="2017: _x000a_175.298 Penal,_x000a_9.075 Penal Juvenil, _x000a_Total: 184.373"/>
    <n v="186082"/>
    <s v=" 177051"/>
    <s v="178821 "/>
    <s v="180610 "/>
    <n v="182416"/>
    <s v="184240 "/>
    <s v=" 186082"/>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19-2024"/>
    <s v="Implementar el plan para la descongestión de casos de la Fiscalía."/>
    <s v="Fiscalía General_x000a_"/>
    <m/>
    <m/>
    <m/>
    <m/>
    <m/>
    <m/>
    <m/>
    <m/>
    <m/>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19-2024"/>
    <s v="Implementación del plan para la descongestión de casos de la Fiscalía."/>
    <s v="Fiscalía General_x000a_"/>
    <m/>
    <m/>
    <m/>
    <m/>
    <m/>
    <m/>
    <m/>
    <m/>
    <m/>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20-2024"/>
    <s v="Seguimiento y evaluación del plan para la descongestión de casos de la Fiscalía. "/>
    <s v="Fiscalía General_x000a_"/>
    <m/>
    <m/>
    <m/>
    <m/>
    <m/>
    <m/>
    <m/>
    <m/>
    <m/>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6"/>
    <s v="Cantidad de casos salidos por el Organismo de Investigación Judicial"/>
    <s v="Organismo de Investigación Judicial"/>
    <m/>
    <s v="2019-2024"/>
    <s v="Implementar acciones que incrementen la cantidad de casos salidos, medir los resultados obtenidos anualmente y desarrollar planes de mejora. "/>
    <s v="Organismo de Investigación Judicial"/>
    <s v="Sistema SIGMA"/>
    <s v="2017: 86.835"/>
    <n v="92177"/>
    <s v=" 87703"/>
    <s v="88580 "/>
    <s v="89446 "/>
    <s v="90360 "/>
    <s v="91264 "/>
    <s v="92177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6"/>
    <s v="Cantidad de casos salidos por el Organismo de Investigación Judicial"/>
    <s v="Organismo de Investigación Judicial"/>
    <m/>
    <s v="2019-2024"/>
    <s v="Implementar acciones que incrementen la cantidad de casos salidos, medir los resultados obtenidos anualmente y desarrollar planes de mejora. "/>
    <s v="Organismo de Investigación Judicial"/>
    <m/>
    <m/>
    <m/>
    <m/>
    <m/>
    <m/>
    <m/>
    <m/>
    <m/>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7"/>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6.038"/>
    <n v="17024"/>
    <s v=" 16198"/>
    <s v="16360 "/>
    <s v="16523 "/>
    <s v="16689 "/>
    <s v="16856 "/>
    <s v="17024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8"/>
    <s v="% de implementación de propuesta de mejora para disminuir la cantidad de casos en el circulante activo de mayor antigüedad. "/>
    <s v="Centro de Apoyo, Coordinación y Mejoramiento de la función jurisdiccional"/>
    <s v="Comisión Civi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9"/>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71.290"/>
    <n v="75675"/>
    <s v=" 72003"/>
    <s v="72722 "/>
    <s v="73450 "/>
    <s v="74184 "/>
    <s v="74926 "/>
    <s v="75675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0"/>
    <s v="% de implementación de propuesta de mejora para disminuir la cantidad de casos en el circulante activo de mayor antigüedad. "/>
    <s v="Centro de Apoyo, Coordinación y Mejoramiento de la función jurisdiccional"/>
    <s v="Comisión Civi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1"/>
    <s v="Cantidad de casos terminados"/>
    <s v="Centro de Apoyo, Coordinación y Mejoramiento de la función jurisdiccional"/>
    <s v="Comisión Agrar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972"/>
    <n v="3154"/>
    <s v=" 3002"/>
    <s v="3031 "/>
    <s v="3062 "/>
    <s v="3092 "/>
    <s v="3123 "/>
    <s v="3154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2"/>
    <s v="% de implementación de propuesta de mejora para disminuir la cantidad de casos en el circulante activo de mayor antigüedad. "/>
    <s v="Centro de Apoyo, Coordinación y Mejoramiento de la función jurisdiccional"/>
    <s v="Comisión Agrar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3"/>
    <s v="Cantidad de casos terminados"/>
    <s v="Centro de Apoyo, Coordinación y Mejoramiento de la función jurisdiccional"/>
    <s v="Comisión Contencios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0.170"/>
    <n v="21410"/>
    <s v=" 20372"/>
    <s v=" 20575"/>
    <s v="20781 "/>
    <s v="20988 "/>
    <s v="21198 "/>
    <s v="21410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4"/>
    <s v="% de implementación de propuesta de mejora para disminuir la cantidad de casos en el circulante activo de mayor antigüedad. "/>
    <s v="Centro de Apoyo, Coordinación y Mejoramiento de la función jurisdiccional"/>
    <s v="Comisión Contencios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5"/>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8.550"/>
    <n v="30306"/>
    <s v=" 28836"/>
    <s v="29123 "/>
    <s v="29415 "/>
    <s v="29709 "/>
    <s v="30006 "/>
    <s v="30306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6"/>
    <s v="% de implementación de propuesta de mejora para disminuir la cantidad de casos en el circulante activo de mayor antigüedad. "/>
    <s v="Centro de Apoyo, Coordinación y Mejoramiento de la función jurisdiccional"/>
    <s v="Comisión de Famil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7"/>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6.291"/>
    <n v="27908"/>
    <s v=" 26554"/>
    <s v="26819 "/>
    <s v="27087 "/>
    <s v="27358 "/>
    <s v="27632 "/>
    <s v="27908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8"/>
    <s v="% de implementación de propuesta de mejora para disminuir la cantidad de casos en el circulante activo de mayor antigüedad. "/>
    <s v="Centro de Apoyo, Coordinación y Mejoramiento de la función jurisdiccional"/>
    <s v="Comisión de Famil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9"/>
    <s v="Cantidad de casos terminados"/>
    <s v="Centro de Apoyo, Coordinación y Mejoramiento de la función jurisdiccional"/>
    <s v="Comisión Labor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3.907"/>
    <n v="46608"/>
    <s v=" 44346"/>
    <s v="44789 "/>
    <s v="45237 "/>
    <s v="45689 "/>
    <s v="46146 "/>
    <s v="46608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0"/>
    <s v="% de implementación de propuesta de mejora para disminuir la cantidad de casos en el circulante activo de mayor antigüedad. "/>
    <s v="Centro de Apoyo, Coordinación y Mejoramiento de la función jurisdiccional"/>
    <s v="Comisión Labora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1"/>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64.631"/>
    <n v="174759"/>
    <s v=" 166277"/>
    <s v=" 167940"/>
    <s v="169619 "/>
    <s v=" 171315"/>
    <s v="173028 "/>
    <s v="174759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2"/>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3"/>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_x000a_21.434"/>
    <n v="22718"/>
    <n v="21648"/>
    <n v="21862"/>
    <n v="22076"/>
    <n v="22290"/>
    <n v="22504"/>
    <n v="22718"/>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4"/>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m/>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5"/>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1.697"/>
    <n v="12416"/>
    <s v=" 11814"/>
    <s v="11932 "/>
    <s v="12051 "/>
    <s v="12171 "/>
    <s v="12293 "/>
    <s v="12416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6"/>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7"/>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34.755"/>
    <n v="36893"/>
    <s v=" 35103"/>
    <s v="35453 "/>
    <s v="35808 "/>
    <s v="36166 "/>
    <s v="36527 "/>
    <s v="36893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8"/>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9"/>
    <s v="Cantidad de casos terminados"/>
    <s v="Centro de Apoyo, Coordinación y Mejoramiento de la función jurisdiccional"/>
    <s v="Comisión de Tránsito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83.340"/>
    <n v="88467"/>
    <s v=" 84173"/>
    <s v="85015 "/>
    <s v="85685 "/>
    <s v="86723 "/>
    <s v="87591 "/>
    <s v="88467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0"/>
    <s v="% de implementación de propuesta de mejora para disminuir la cantidad de casos en el circulante activo de mayor antigüedad."/>
    <s v="Centro de Apoyo, Coordinación y Mejoramiento de la función jurisdiccional"/>
    <s v="Comisión de Tránsito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1"/>
    <s v="Cantidad de casos terminados"/>
    <s v="Sala Constitucional"/>
    <m/>
    <s v="2019-2024"/>
    <s v="Implementar acciones que incrementen la cantidad de casos terminados, medir los resultados obtenidos anualmente y desarrollar planes de mejora. "/>
    <s v="Sala Constitucional"/>
    <s v="Sistema SIGMA"/>
    <s v="2017: 19.681"/>
    <n v="20891"/>
    <s v=" 19878"/>
    <s v="20076 "/>
    <s v="20277 "/>
    <s v="20480 "/>
    <s v="20684 "/>
    <s v="20891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2"/>
    <s v="% de implementación de propuesta de mejora para disminuir la cantidad de casos en el circulante activo de mayor antigüedad."/>
    <s v="Sala Constitucional"/>
    <m/>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Sala Constitucional"/>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3"/>
    <s v="Cantidad de casos terminados"/>
    <s v="Juzgado Notarial"/>
    <m/>
    <s v="2019-2024"/>
    <s v="Implementar acciones que incrementen la cantidad de casos terminados. _x000a_Medir los resultados obtenidos anualmente y desarrollar planes de mejora. "/>
    <s v="Juzgado Notarial"/>
    <s v="Sistema SIGMA"/>
    <s v="2017: 876"/>
    <n v="929"/>
    <s v=" 885"/>
    <s v="893 "/>
    <s v="902 "/>
    <s v="911 "/>
    <s v="920 "/>
    <s v="929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4"/>
    <s v="% de implementación de propuesta de mejora para disminuir la cantidad de casos en el circulante activo de mayor antigüedad."/>
    <s v="Juzgado Notarial"/>
    <m/>
    <s v="2019-2024"/>
    <s v="Realizar un diagnóstico sobre la antigüedad del circulante, elaborar e implementar un plan de descongestión de casos de vieja data y evaluar los resultados."/>
    <s v="Juzgado Notarial"/>
    <s v="Sistema SIGMA"/>
    <n v="0"/>
    <n v="100"/>
    <n v="16"/>
    <n v="32"/>
    <n v="48"/>
    <n v="64"/>
    <n v="80"/>
    <n v="1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5"/>
    <s v="Cantidad de informes de seguimiento sobre la cantidad de nulidades por materia. "/>
    <s v="Centro de Apoyo, Coordinación y Mejoramiento de la función jurisdiccional"/>
    <s v="Oficina de Control Interno, Transparencia y Anticorrupción_x000a_Inspección Judicial_x000a_Secretaria Técnica de Ética y Valores _x000a__x000a_"/>
    <s v="2019-2024"/>
    <s v="Elaborar un informe anual de seguimiento sobre la cantidad de nulidades por materia y poner en conocimiento a Corte Plena y Consejo Superior."/>
    <s v="Centro de Apoyo, Coordinación y Mejoramiento de la función jurisdiccional"/>
    <s v="Sistema de Planes Anuales Operativos (PAO)."/>
    <n v="0"/>
    <n v="6"/>
    <n v="1"/>
    <n v="2"/>
    <n v="3"/>
    <n v="4"/>
    <n v="5"/>
    <n v="6"/>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6"/>
    <s v="Cantidad de casos terminados"/>
    <s v="Centro de Apoyo, Coordinación y Mejoramiento de la función jurisdiccional"/>
    <s v="Comisión Contenciosa"/>
    <s v="2019-2024"/>
    <s v="Implementar acciones que incrementen la cantidad de casos terminados, medir los resultados obtenidos anualmente y desarrollar planes de mejora. "/>
    <s v="Centro de Apoyo, Coordinación y Mejoramiento de la función jurisdiccional"/>
    <s v="Sistema SIGMA"/>
    <s v="2017: 1.085"/>
    <n v="1151"/>
    <n v="1096"/>
    <n v="1106"/>
    <n v="1117"/>
    <n v="1029"/>
    <n v="1140"/>
    <n v="1151"/>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7"/>
    <s v="Cantidad de casos terminados"/>
    <s v="Centro de Apoyo, Coordinación y Mejoramiento de la función jurisdiccional"/>
    <s v="Comisión de Asuntos Penales_x000a_Consejos de Administración_x000a_"/>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3.118"/>
    <n v="3309"/>
    <s v=" 3149"/>
    <s v="3180 "/>
    <s v="3212 "/>
    <s v="3244 "/>
    <s v="3277 "/>
    <s v="3309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8"/>
    <s v="Cantidad de casos terminados"/>
    <s v="Centro de Apoyo, Coordinación y Mejoramiento de la función jurisdiccional"/>
    <s v="Comisión de Asuntos Penales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15"/>
    <n v="440"/>
    <s v=" 419"/>
    <s v="423 "/>
    <s v="427 "/>
    <s v="431 "/>
    <s v="436 "/>
    <s v="440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9"/>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740"/>
    <n v="5031"/>
    <s v=" 4787"/>
    <s v="4835 "/>
    <s v="4883 "/>
    <s v="4932 "/>
    <s v="4981 "/>
    <s v="5031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0"/>
    <s v="Cantidad de casos terminados"/>
    <s v="Centro de Apoyo, Coordinación y Mejoramiento de la función jurisdiccional"/>
    <s v="Comisión Agrar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605"/>
    <n v="1703"/>
    <s v=" 1621"/>
    <s v="1637 "/>
    <s v="1653 "/>
    <s v="1670 "/>
    <n v="1686"/>
    <s v="1703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1"/>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131"/>
    <n v="1200"/>
    <s v=" 1142"/>
    <s v="1153 "/>
    <s v="1165 "/>
    <s v="1176 "/>
    <s v="1188 "/>
    <s v="1200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2"/>
    <s v="Cantidad de casos terminados"/>
    <s v="Centro de Apoyo, Coordinación y Mejoramiento de la función jurisdiccional"/>
    <s v="Comisión Labor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7.640"/>
    <n v="8110"/>
    <s v=" 7716"/>
    <s v="7793 "/>
    <n v="7871"/>
    <s v="7950 "/>
    <s v="8029 "/>
    <s v="8110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3"/>
    <s v="Cantidad de casos terminados"/>
    <s v="Centro de Apoyo, Coordinación y Mejoramiento de la función jurisdiccional"/>
    <s v="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88"/>
    <n v="200"/>
    <s v=" 190"/>
    <s v="192 "/>
    <s v="194 "/>
    <s v="196 "/>
    <s v="198 "/>
    <s v="200 "/>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4"/>
    <s v="Cantidad de casos terminados"/>
    <s v="Centro de Apoyo, Coordinación y Mejoramiento de la función jurisdiccional"/>
    <s v="Comisión de Tránsito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464"/>
    <n v="1554"/>
    <s v=" 1479"/>
    <s v="1493 "/>
    <s v="1508 "/>
    <s v="1523 "/>
    <s v="1538 "/>
    <s v=" 1554"/>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5"/>
    <s v="Cantidad de casos terminados"/>
    <s v="Sala Primera"/>
    <m/>
    <s v="2019-2024"/>
    <s v="Implementar acciones que incrementen la cantidad de casos terminados, medir los resultados obtenidos anualmente y desarrollar planes de mejora. "/>
    <s v="Sala Primera"/>
    <s v="Sistema SIGMA"/>
    <s v="2017: 1.399"/>
    <n v="1500"/>
    <n v="1413"/>
    <n v="1441"/>
    <n v="1456"/>
    <n v="1470"/>
    <n v="1485"/>
    <n v="1500"/>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6"/>
    <s v="Cantidad de casos terminados"/>
    <s v="Sala Segunda"/>
    <m/>
    <s v="2019-2024"/>
    <s v="Implementar acciones que incrementen la cantidad de casos terminados, medir los resultados obtenidos anualmente y desarrollar planes de mejora. "/>
    <s v="Sala Segunda"/>
    <s v="Sistema SIGMA"/>
    <s v="2017: 1.991"/>
    <n v="2113"/>
    <n v="2010"/>
    <n v="2031"/>
    <n v="2051"/>
    <n v="2071"/>
    <n v="2092"/>
    <n v="2113"/>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7"/>
    <s v="Cantidad de casos terminados"/>
    <s v="Sala Tercera"/>
    <m/>
    <s v="2019-2024"/>
    <s v="Implementar acciones que incrementen la cantidad de casos terminados, medir los resultados obtenidos anualmente y desarrollar planes de mejora. "/>
    <s v="Sala Tercera"/>
    <s v="Sistema SIGMA"/>
    <s v="2017: 948"/>
    <n v="1016"/>
    <n v="957"/>
    <n v="967"/>
    <n v="986"/>
    <n v="996"/>
    <n v="1006"/>
    <n v="1016"/>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8"/>
    <s v="Cantidad de informes periciales elaborados o rendidos por el Departamento de Trabajo Social y Psicología"/>
    <s v="Departamento de Trabajo Social y Psicología"/>
    <m/>
    <s v="2019-2024"/>
    <s v="Implementar acciones que incrementen la cantidad de informes periciales elaborados o rendidos, medir los resultados obtenidos anualmente y desarrollar planes de mejora. "/>
    <s v="Departamento de Trabajo Social y Psicología"/>
    <s v="Sistema de Planes Anuales Operativos (PAO)."/>
    <s v="2017: 15.437"/>
    <n v="100"/>
    <n v="15591.37"/>
    <n v="15747.283700000002"/>
    <n v="15904.756537000001"/>
    <n v="16063.804102370001"/>
    <n v="16224.4421433937"/>
    <n v="16386.686564827636"/>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9"/>
    <s v="Cantidad de comunicaciones judiciales diligenciadas. "/>
    <s v="Dirección Ejecutiva"/>
    <s v="Administraciones Regionales_x000a_Oficinas de Comunicaciones Judiciales_x000a_Consejos de Administración"/>
    <s v="2019-2024"/>
    <s v="Implementar acciones que incrementen la cantidad de comunicaciones judiciales diligenciadas, medir los resultados obtenidos anualmente y desarrollar planes de mejora. "/>
    <s v="Dirección Ejecutiva_x000a_Consejos de Administración"/>
    <s v="Sistema SIGMA"/>
    <s v="2016: 201.823"/>
    <n v="214239"/>
    <n v="203841"/>
    <n v="205880"/>
    <n v="207938"/>
    <n v="210018"/>
    <n v="212118"/>
    <n v="214239"/>
    <s v="No aplica"/>
  </r>
  <r>
    <s v="EQUIPO TÉCNICO"/>
    <x v="0"/>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9"/>
    <s v="Cantidad de comunicaciones judiciales diligenciadas. "/>
    <s v="Dirección Ejecutiva"/>
    <s v="Administraciones Regionales_x000a_Oficinas de Comunicaciones Judiciales_x000a_Consejos de Administración"/>
    <s v="2019-2024"/>
    <s v="Solicitar el seguimiento de las acciones realizadas por las Administraciones Regionales que incrementen la cantidad de comunicaciones judiciales diligenciadas."/>
    <m/>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0"/>
    <s v="Identificar requerimientos para el diseño del sistema de gestión integrado que permita el seguimiento y monitoreo efectivo de las medidas alternas.  "/>
    <s v="Fiscalía General"/>
    <s v="Portafolio de proyectos institucionales (PPI)."/>
    <n v="0"/>
    <n v="100"/>
    <n v="0.1"/>
    <n v="0.2"/>
    <n v="0.4"/>
    <n v="0.6"/>
    <n v="0.8"/>
    <n v="1"/>
    <s v="Desarrollo e implementación de un sistema para el seguimiento y monitoreo de las medidas alternas en el Ministerio Público"/>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1"/>
    <s v="Desarrollar un sistema de gestión integrado y herramienta informática para el seguimiento y monitoreo efectivo de los casos a los cuales se les aplica medidas alternas."/>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2"/>
    <s v="Desarrollar los planes de implantación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3"/>
    <s v="Brindar seguimiento y revisión de los planes de implantación.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4"/>
    <s v="Realizar la evaluación de resultados de la implementación del sistema de gestión y herramienta informática.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1"/>
    <s v="Cantidad de personas capacitadas en el Ministerio Público, en Justicia Restaurativa y medidas alternas."/>
    <s v="Fiscalía General"/>
    <s v="Escuela Judicial_x000a_Programa de Justicia Restaurativa"/>
    <n v="2019"/>
    <s v="Establecer un cronograma de trabajo y responsabilidades para la capacitación esperada, tomando en cuenta el proceso de diseño o adaptación de los cursos en el Subprograma de Justicia Restaurativa de la Escuela Judicial y Aplicación de Otras Medidas Alternas de Solución de Conflicto."/>
    <s v="Fiscalía General"/>
    <s v="Sistema de Planes Anuales Operativos (PAO)."/>
    <n v="0"/>
    <n v="114.4"/>
    <n v="0"/>
    <n v="28"/>
    <n v="57"/>
    <n v="85"/>
    <n v="114"/>
    <n v="114"/>
    <s v="No aplica"/>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2"/>
    <s v="Cantidad de personas capacitadas en el Ministerio Público, en Justicia Restaurativa y medidas alternas."/>
    <s v="Fiscalía General"/>
    <s v="Escuela Judicial_x000a_Dirección de Gestión Humana_x000a_Programa de Justicia Restaurativa"/>
    <s v="2020-2023"/>
    <s v="Ejecutar cronograma de formación de Fiscalas y Fiscales en el programa de Justicia Restaurativa y aplicación de otras medidas alternas de solución de conflictos.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2"/>
    <s v="Cantidad de personas capacitadas en el Ministerio Público, en Justicia Restaurativa y medidas alternas."/>
    <s v="Fiscalía General"/>
    <s v="Escuela Judicial_x000a_Dirección de Gestión Humana_x000a_Programa de Justicia Restaurativa"/>
    <n v="2024"/>
    <s v="Evaluar los aprendizajes, producto de la capacitación.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Comisión de Resolución Alterna de Conflictos"/>
    <n v="2019"/>
    <s v="Diseñar y estandarizar directrices, a lo interno Ministerio Público, para la aplicación de las medidas alternas a nivel nacional. "/>
    <s v="Fiscalía General"/>
    <s v="Sistema SIGMA"/>
    <n v="3233"/>
    <n v="3432"/>
    <n v="3265.33"/>
    <n v="3297.9832999999999"/>
    <n v="3330.9631329999997"/>
    <n v="3364.27276433"/>
    <n v="3397.9154919733"/>
    <n v="3431.894646893033"/>
    <s v="No aplica"/>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Comisión de Resolución Alterna de Conflictos"/>
    <n v="2020"/>
    <s v="Difundir e implementar las directrices sobre la aplicación de las medidas alternas.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
    <s v="2021-2023"/>
    <s v="Realizar seguimiento sobre la aplicación de las medidas alternas y desarrollar planes de mejora de gestión. "/>
    <s v="Fiscalía General"/>
    <m/>
    <m/>
    <m/>
    <m/>
    <m/>
    <m/>
    <m/>
    <m/>
    <m/>
    <m/>
  </r>
  <r>
    <s v="MINISTERIO PÚBL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
    <n v="2024"/>
    <s v="Evaluar los resultados obtenidos sobre la aplicación de las medidas alternas. "/>
    <s v="Fiscalía General"/>
    <m/>
    <m/>
    <m/>
    <m/>
    <m/>
    <m/>
    <m/>
    <m/>
    <m/>
    <m/>
  </r>
  <r>
    <s v="DEFENSA PÚBLICA"/>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0"/>
    <s v="Diseñar e implementar un protocolo para la aplicación y seguimiento de  resolución de casos mediante medidas alternas."/>
    <s v="Defensa Pública"/>
    <s v="Sistema SIGMA"/>
    <n v="13979"/>
    <n v="14839"/>
    <n v="14118.79"/>
    <n v="14259.977900000002"/>
    <n v="14402.577679000002"/>
    <n v="14546.603455790002"/>
    <n v="14692.069490347902"/>
    <n v="14838.990185251381"/>
    <s v="No aplica"/>
  </r>
  <r>
    <s v="DEFENSA PÚBLICA"/>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4"/>
    <s v="Generar sinergias con otras instancias judiciales (Ministerio Público, Ámbito Jurisdiccional y otros) para ampliar ámbitos de aplicación de medidas alternas."/>
    <s v="Defensa Pública"/>
    <m/>
    <m/>
    <m/>
    <m/>
    <m/>
    <m/>
    <m/>
    <m/>
    <m/>
    <m/>
  </r>
  <r>
    <s v="DEFENSA PÚBLICA"/>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4"/>
    <s v="Diseñar propuestas para la ampliación de la resolución alternativa de conflictos, a otro tipo de delitos."/>
    <s v="Defensa Pública"/>
    <m/>
    <m/>
    <m/>
    <m/>
    <m/>
    <m/>
    <m/>
    <m/>
    <m/>
    <m/>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5"/>
    <s v="Cantidad de casos terminados mediante la aplicación de medidas alternas. "/>
    <s v="Centro de Apoyo, Coordinación y Mejoramiento de la función jurisdiccional"/>
    <s v="Comisión Civil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
    <n v="12"/>
    <n v="3"/>
    <n v="5"/>
    <n v="7"/>
    <n v="9"/>
    <n v="11"/>
    <n v="12"/>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6"/>
    <s v="Cantidad de casos terminados mediante la aplicación de medidas alternas. "/>
    <s v="Centro de Apoyo, Coordinación y Mejoramiento de la función jurisdiccional"/>
    <s v="Comisión Agrar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208"/>
    <n v="220"/>
    <n v="210"/>
    <n v="212"/>
    <n v="214"/>
    <n v="216"/>
    <n v="218"/>
    <n v="220"/>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7"/>
    <s v="Cantidad de casos terminados mediante la aplicación de medidas alternas. "/>
    <s v="Centro de Apoyo, Coordinación y Mejoramiento de la función jurisdiccional"/>
    <s v="Comisión Contencios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7922"/>
    <n v="8493"/>
    <s v=" 8001"/>
    <s v="8162 "/>
    <s v="8243 "/>
    <s v="8326 "/>
    <s v="8409 "/>
    <s v="8493 "/>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8"/>
    <s v="Cantidad de casos terminados mediante la aplicación de medidas alternas. "/>
    <s v="Centro de Apoyo, Coordinación y Mejoramiento de la función jurisdiccional"/>
    <s v="Comisión de Famil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88"/>
    <n v="100"/>
    <n v="90"/>
    <n v="92"/>
    <n v="94"/>
    <n v="96"/>
    <n v="98"/>
    <n v="100"/>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9"/>
    <s v="Cantidad de casos terminados mediante la aplicación de medidas alternas. "/>
    <s v="Centro de Apoyo, Coordinación y Mejoramiento de la función jurisdiccional"/>
    <s v="Comisión de Famil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2"/>
    <n v="24"/>
    <n v="14"/>
    <n v="16"/>
    <n v="18"/>
    <n v="20"/>
    <n v="22"/>
    <n v="24"/>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0"/>
    <s v="Cantidad de casos terminados mediante la aplicación de medidas alternas. "/>
    <s v="Centro de Apoyo, Coordinación y Mejoramiento de la función jurisdiccional"/>
    <s v="Comisión Laboral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56"/>
    <s v="68 "/>
    <s v=" 58"/>
    <s v="60 "/>
    <s v="62 "/>
    <s v="64 "/>
    <s v="66 "/>
    <s v="68 "/>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1"/>
    <s v="Cantidad de casos terminados mediante la aplicación de medidas alternas. "/>
    <s v="Centro de Apoyo, Coordinación y Mejoramiento de la función jurisdiccional"/>
    <s v="Comisión de Asuntos Penales_x000a_Centro de Conciliación_x000a_Programa de Justicia Restaurativa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247"/>
    <n v="264"/>
    <n v="251"/>
    <n v="254"/>
    <n v="257"/>
    <n v="259"/>
    <n v="262"/>
    <n v="264"/>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2"/>
    <s v="Cantidad de casos terminados mediante la aplicación de medidas alternas. "/>
    <s v="Centro de Apoyo, Coordinación y Mejoramiento de la función jurisdiccional"/>
    <s v="Subcomisión Penal Juvenil_x000a_Centro de Conciliación_x000a_Programa de Justicia Restaurativa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17"/>
    <s v="129 "/>
    <s v=" 119"/>
    <s v="121 "/>
    <s v="123 "/>
    <s v="125 "/>
    <s v="127 "/>
    <s v="129 "/>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3"/>
    <s v="Cantidad de casos terminados mediante la aplicación de medidas alternas. "/>
    <s v="Centro de Apoyo, Coordinación y Mejoramiento de la función jurisdiccional"/>
    <s v="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5104"/>
    <n v="5417"/>
    <n v="5155"/>
    <n v="5206"/>
    <n v="5258"/>
    <n v="5311"/>
    <n v="5364"/>
    <n v="5417"/>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4"/>
    <s v="Cantidad de casos terminados mediante la aplicación de medidas alternas. "/>
    <s v="Centro de Apoyo, Coordinación y Mejoramiento de la función jurisdiccional"/>
    <s v="Comisión de Tránsito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373"/>
    <n v="376.73"/>
    <n v="376.73"/>
    <n v="380.4973"/>
    <n v="384.30227300000001"/>
    <n v="388.14529573000004"/>
    <n v="392.02674868730003"/>
    <n v="395.94701617417303"/>
    <s v="No aplica"/>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n v="2019"/>
    <s v="Hacer un diagnóstico de la situación del tema de resolución alterna de conflictos en el Poder Judicial."/>
    <m/>
    <m/>
    <m/>
    <m/>
    <n v="12600.76"/>
    <n v="12726.767600000001"/>
    <n v="12854.035276000001"/>
    <n v="12982.57562876"/>
    <n v="13112.4013850476"/>
    <n v="13243.525398898077"/>
    <m/>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n v="2019"/>
    <s v="Diseñar un plan de implementación y seguimiento para la aplicación de la conciliación y otras medidas alternas."/>
    <m/>
    <m/>
    <m/>
    <m/>
    <m/>
    <m/>
    <m/>
    <m/>
    <m/>
    <m/>
    <m/>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s v="2019-2024"/>
    <s v="Implementar el plan propuesto."/>
    <m/>
    <m/>
    <m/>
    <m/>
    <m/>
    <m/>
    <m/>
    <m/>
    <m/>
    <m/>
    <m/>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s v="2020-2024"/>
    <s v="Dar seguimiento y presentar propuestas de mejora en el proceso de aplicación."/>
    <m/>
    <m/>
    <m/>
    <m/>
    <m/>
    <m/>
    <m/>
    <m/>
    <m/>
    <m/>
    <m/>
  </r>
  <r>
    <s v="EQUIPO TÉCNICO"/>
    <x v="0"/>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6"/>
    <s v="Política institucional integral sobre el tratamiento de los diferentes métodos alternos de resolución de conflictos aprobada por el órgano aprobador."/>
    <s v="Comisión de Resolución Alterna de Conflictos"/>
    <s v="Comisión de Resolución Alterna de Conflictos, Centro de Conciliación, Ministerio Público, Defensa Pública, Comisiones de: Familia, Asuntos Penales, Pensiones Alimentarias, Tránsito._x000a_Dirección de Planificación, Consejo Superior de Poder Judicial"/>
    <n v="2019"/>
    <s v="Diseñar un plan de gestión para la elaboración de la política."/>
    <m/>
    <m/>
    <m/>
    <m/>
    <n v="10"/>
    <n v="20"/>
    <n v="40"/>
    <n v="60"/>
    <n v="80"/>
    <n v="100"/>
    <m/>
  </r>
  <r>
    <s v="EQUIPO TÉCNICO"/>
    <x v="0"/>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n v="2019"/>
    <s v="Construir el Plan de acción de implementación nacional de la Justicia Restaurativa."/>
    <s v="Dirección de Justicia Restaurativa"/>
    <m/>
    <n v="0"/>
    <n v="100"/>
    <n v="10"/>
    <n v="20"/>
    <n v="40"/>
    <n v="60"/>
    <n v="80"/>
    <n v="100"/>
    <s v="No aplica"/>
  </r>
  <r>
    <s v="EQUIPO TÉCNICO"/>
    <x v="0"/>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4"/>
    <s v="Implementar el plan de acción."/>
    <s v="Dirección de Justicia Restaurativa"/>
    <m/>
    <n v="0"/>
    <n v="100"/>
    <n v="0"/>
    <n v="0"/>
    <n v="0"/>
    <n v="0"/>
    <n v="0"/>
    <n v="0"/>
    <s v="No aplica"/>
  </r>
  <r>
    <s v="EQUIPO TÉCNICO"/>
    <x v="0"/>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4"/>
    <s v="Dar seguimiento al plan de acción."/>
    <s v="Dirección de Justicia Restaurativa"/>
    <m/>
    <n v="0"/>
    <n v="100"/>
    <n v="0"/>
    <n v="0"/>
    <n v="0"/>
    <n v="0"/>
    <n v="0"/>
    <n v="0"/>
    <s v="No aplica"/>
  </r>
  <r>
    <s v="EQUIPO TÉCNICO"/>
    <x v="0"/>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8"/>
    <s v="% de avance del proyecto Regional de Fortalecimiento de la Justicia Restaurativa"/>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0"/>
    <s v="Continuar con la ejecución del proyecto conforme marco lógico y cronograma."/>
    <s v="Proyecto Regional de  Fortalecimiento de la Justicia Restaurativa."/>
    <m/>
    <n v="40"/>
    <n v="100"/>
    <n v="60"/>
    <n v="100"/>
    <n v="100"/>
    <n v="100"/>
    <n v="100"/>
    <n v="100"/>
    <s v="No aplica"/>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n v="2019"/>
    <s v="Realizar una campaña referente a los valores del Ministerio Público."/>
    <s v="Fiscalía General"/>
    <s v="Portafolio de proyectos institucionales (PPI)."/>
    <n v="0"/>
    <n v="100"/>
    <n v="0.1"/>
    <n v="0.2"/>
    <n v="0.4"/>
    <n v="0.6"/>
    <n v="0.8"/>
    <n v="1"/>
    <s v="Desarrollo e implementación de la  estrategia de prevención, control y sanción administrativa-disciplinaria en el Ministerio Público"/>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s v="2020 - 2023"/>
    <s v="Diseñar e implementar un modelo de prevención, como eje de ambiente de control interno, para la identificación de riesgos de fraude, actos de corrupción, faltas a la ética y probidad a cargo de la Inspección Fiscal. "/>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n v="2021"/>
    <s v="Realizar un análisis estadístico en la Inspección Fiscal y Judicial sobre las faltas administrativas y sus sanciones, cometidas por funcionarios y funcionarias del Ministerio Público."/>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s v="2022-2024"/>
    <s v="Capacitar y divulgar las conductas esperables de los funcionarios y funcionarias del Ministerio Público. "/>
    <s v="Fiscalía General_x000a_"/>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19"/>
    <s v="Revisar la gestión, el funcionamiento y lineamientos de la Unidad de Inspección Fiscal "/>
    <s v="Fiscalía General"/>
    <s v="Portafolio de proyectos institucionales (PPI)."/>
    <n v="0"/>
    <n v="100"/>
    <n v="0.1"/>
    <n v="0.2"/>
    <n v="0.4"/>
    <n v="0.6"/>
    <n v="0.8"/>
    <n v="1"/>
    <s v="Desarrollo e implementación de la  estrategia de prevención, control y sanción administrativa-disciplinaria en el Ministerio Público"/>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20"/>
    <s v="Elaborar las propuestas de mejora de la gestión de la Inspección Fiscal. "/>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s v="2020-2021"/>
    <s v="Implementar plan de mejora.  "/>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22"/>
    <s v="Evaluar los resultados de la mejora de la gestión de la Inspección Fiscal."/>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n v="2019"/>
    <s v="Realizar un diagnóstico y diseñar el modelo de supervisión administrativa y técnica de la gestión de las Fiscalías. "/>
    <s v="Fiscalía General"/>
    <s v="Portafolio de proyectos institucionales (PPI)."/>
    <n v="0"/>
    <n v="100"/>
    <n v="0.1"/>
    <n v="0.2"/>
    <n v="0.4"/>
    <n v="0.6"/>
    <n v="0.8"/>
    <n v="1"/>
    <s v="Desarrollo e implementación de la  estrategia de prevención, control y sanción administrativa-disciplinaria en el Ministerio Público"/>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s v="2020-2023"/>
    <s v="Implementar y dar seguimiento del modelo de supervisión administrativa y técnica de la gestión de las Fiscalías. "/>
    <s v="Fiscalía General"/>
    <m/>
    <m/>
    <m/>
    <m/>
    <m/>
    <m/>
    <m/>
    <m/>
    <m/>
    <m/>
  </r>
  <r>
    <s v="MINISTERIO PÚBL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n v="2024"/>
    <s v="Evaluar el modelo de supervisión administrativa y técnica de la gestión de las Fiscalías. "/>
    <s v="Fiscalía General"/>
    <m/>
    <m/>
    <m/>
    <m/>
    <m/>
    <m/>
    <m/>
    <m/>
    <m/>
    <m/>
  </r>
  <r>
    <s v="ORGANISMO DE INVESTIGACIÓN JUDICIAL"/>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Departamento de Prensa y Comunicación_x000a_"/>
    <n v="2019"/>
    <s v="Realizar un diagnóstico de las áreas de mayor riesgo en temas de corrupción, tráfico de influencias y conflictos de intereses."/>
    <s v="Organismo de Investigación Judicial"/>
    <s v="Portafolio de proyectos institucionales (PPI)."/>
    <n v="0"/>
    <n v="100"/>
    <n v="0.1"/>
    <n v="0.2"/>
    <n v="0.4"/>
    <n v="0.6"/>
    <n v="0.8"/>
    <n v="1"/>
    <s v="Desarrollo e implementación de mecanismos para mejorar los procesos de control sobre la corrupción, tráfico de influencias y conflictos de interés en el Organismo de Investigación Judicial"/>
  </r>
  <r>
    <s v="ORGANISMO DE INVESTIGACIÓN JUDICIAL"/>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n v="2019"/>
    <s v="Establecer la matriz de riesgos de corrupción."/>
    <s v="Organismo de Investigación Judicial"/>
    <m/>
    <m/>
    <m/>
    <m/>
    <m/>
    <m/>
    <m/>
    <m/>
    <m/>
    <m/>
  </r>
  <r>
    <s v="ORGANISMO DE INVESTIGACIÓN JUDICIAL"/>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 Transparencia_x000a_Inspección Judicial_x000a_Secretaria Técnica de Ética y Valores _x000a_Consejo Superior_x000a_"/>
    <n v="2020"/>
    <s v="Definir e implementar el plan de acción y políticas internas sobre estrategias para disminuir la problemática de corrupción, tráfico de influencias y conflictos de intereses."/>
    <s v="Organismo de Investigación Judicial"/>
    <m/>
    <m/>
    <m/>
    <m/>
    <m/>
    <m/>
    <m/>
    <m/>
    <m/>
    <m/>
  </r>
  <r>
    <s v="ORGANISMO DE INVESTIGACIÓN JUDICIAL"/>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s v="2021-2024"/>
    <s v="Realizar una campaña de divulgación y dar el seguimiento respectivo del Plan de acción y políticas internas."/>
    <s v="Organismo de Investigación Judicial"/>
    <m/>
    <m/>
    <m/>
    <m/>
    <m/>
    <m/>
    <m/>
    <m/>
    <m/>
    <m/>
  </r>
  <r>
    <s v="ORGANISMO DE INVESTIGACIÓN JUDICIAL"/>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n v="2024"/>
    <s v="Realizar una evaluación de resultados de la implementación del plan de acción."/>
    <s v="Organismo de Investigación Judicial"/>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3"/>
    <s v="% de avance en la implementación del Sistema de Gestión y Escritorio Virtual en todos los órganos disciplinarios."/>
    <s v="Dirección de Tecnología de la Información"/>
    <s v="Inspección Judicial_x000a_Secretaría Técnica de Ética y Valores_x000a_Oficina de Control Interno, Transparencia y Anticorrupción_x000a_Consejo Superior_x000a_Corte Plena_x000a_Ministerio Público_x000a_Defensa Pública_x000a_Organismo de Investigación Judicial_x000a_Dirección Ejecutiva_x000a_Dirección de Planificación"/>
    <s v="2019-2024"/>
    <s v="Completar la implantación del Sistema de Gestión de Despachos Judiciales y Escritorio Virtual, en el resto de las oficinas del Ámbito Jurisdiccional, Auxiliar de Justicia y el ámbito Administrativo (fase II y III)."/>
    <s v="Dirección de Tecnología de Información_x000a_"/>
    <s v="Portafolio de proyectos institucionales (PPI)."/>
    <n v="0"/>
    <n v="100"/>
    <n v="0.1"/>
    <n v="0.2"/>
    <n v="0.4"/>
    <n v="0.6"/>
    <n v="0.8"/>
    <n v="1"/>
    <s v="Desarrollo e implementación del Sistema de Gestión y Escritorio Virtual, a los órganos disciplinarios"/>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ontrol Interno, Transparencia y Anticorrupción"/>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n v="2019"/>
    <s v="Definir y formular el plan del proyecto. "/>
    <s v="Oficina de Control Interno, Transparencia y Anticorrupción"/>
    <s v="Portafolio de proyectos institucionales (PPI)."/>
    <n v="0"/>
    <n v="100"/>
    <n v="0.1"/>
    <n v="0.2"/>
    <n v="0.4"/>
    <n v="0.6"/>
    <n v="0.8"/>
    <n v="1"/>
    <s v="Reducción de las brechas de riesgo en torno a la prevención y control de la corrupción, el fraude y las faltas a la ética y probidad"/>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ontrol Interno, Transparencia y Anticorrupción"/>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s v="2019-2023"/>
    <s v="Ejecutar el Plan propuesto."/>
    <s v="Oficina de Control Interno, Transparencia y Anticorrupción"/>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ontrol Interno, Transparencia y Anticorrupción"/>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n v="2024"/>
    <s v="Evaluar los resultados obtenidos del proyecto.  "/>
    <s v="Oficina de Control Interno, Transparencia y Anticorrupción"/>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n v="2019"/>
    <s v="Elaborar la propuesta."/>
    <s v="Despacho de la Presidencia"/>
    <s v="Portafolio de proyectos institucionales (PPI)."/>
    <n v="15"/>
    <n v="100"/>
    <n v="29"/>
    <n v="43"/>
    <n v="57"/>
    <n v="71"/>
    <n v="85"/>
    <n v="100"/>
    <s v="No aplica"/>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19-2020"/>
    <s v="Poner en consulta a las instancias involucradas y validar la propuesta."/>
    <s v="Despacho de la Presidencia"/>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20-2021"/>
    <s v="Presentar la propuesta al órgano aprobador."/>
    <s v="Despacho de la Presidencia"/>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21-2024"/>
    <s v="Dar seguimiento a su aprobación."/>
    <s v="Despacho de la Presidencia"/>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n v="2019"/>
    <s v="Elaborar la propuesta de reforma legal."/>
    <s v="Despacho de la Presidencia"/>
    <s v="Portafolio de proyectos institucionales (PPI)."/>
    <n v="50"/>
    <n v="100"/>
    <n v="58"/>
    <n v="66"/>
    <n v="74"/>
    <n v="82"/>
    <n v="90"/>
    <n v="100"/>
    <s v="No aplica"/>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19-2020"/>
    <s v="Poner en consulta a las instancias involucradas y validar la propuesta."/>
    <s v="Despacho de la Presidencia"/>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20-2021"/>
    <s v="Presentar la propuesta al órgano aprobador."/>
    <s v="Despacho de la Presidencia"/>
    <m/>
    <m/>
    <m/>
    <m/>
    <m/>
    <m/>
    <m/>
    <m/>
    <m/>
    <m/>
  </r>
  <r>
    <s v="EQUIPO TÉCNICO"/>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21-2024"/>
    <s v="Dar seguimiento a su aprobación."/>
    <s v="Despacho de la Presidencia"/>
    <m/>
    <m/>
    <m/>
    <m/>
    <m/>
    <m/>
    <m/>
    <m/>
    <m/>
    <m/>
  </r>
  <r>
    <s v="COMISIONES"/>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n v="2019"/>
    <s v="Definir el plan de acción para la implementación de la Política Axiológica para los próximos 6 años. "/>
    <s v="Secretaría Técnica de Ética y Valores"/>
    <s v="Portafolio de proyectos institucionales (PPI)."/>
    <n v="0"/>
    <n v="100"/>
    <n v="0.1"/>
    <n v="0.2"/>
    <n v="0.4"/>
    <n v="0.6"/>
    <n v="0.8"/>
    <n v="1"/>
    <s v="Implementación del plan de acción de la Política Axiológica del Poder Judicial."/>
  </r>
  <r>
    <s v="COMISIONES"/>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s v="2020-2023"/>
    <s v="Implementar el plan de acción. "/>
    <s v="Secretaría Técnica de Ética y Valores"/>
    <m/>
    <m/>
    <m/>
    <m/>
    <m/>
    <m/>
    <m/>
    <m/>
    <m/>
    <m/>
  </r>
  <r>
    <s v="COMISIONES"/>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n v="2024"/>
    <s v="Evaluar los resultados de la implementación del plan de acción. "/>
    <s v="Secretaría Técnica de Ética y Valores"/>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n v="2019"/>
    <s v="Conformar un equipo técnico para la elaboración de la propuesta. "/>
    <s v="Despacho de la Presidencia"/>
    <s v="Portafolio de proyectos institucionales (PPI)."/>
    <n v="10"/>
    <n v="100"/>
    <n v="25"/>
    <n v="40"/>
    <n v="55"/>
    <n v="70"/>
    <n v="85"/>
    <n v="100"/>
    <s v="No aplica"/>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19-2020"/>
    <s v="Elaborar la propuesta."/>
    <s v="Despacho de la Presidencia"/>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0-2021"/>
    <s v="Poner en consulta a las instancias involucradas y validar la propuesta."/>
    <s v="Despacho de la Presidencia"/>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1-2022"/>
    <s v="Presentar la propuesta al órgano aprobador."/>
    <s v="Despacho de la Presidencia"/>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2-2024"/>
    <s v="Dar seguimiento a su aprobación."/>
    <s v="Dirección Jurídica"/>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del proyecto para la ampliación de los espacios de participación ciudadana virtuales, interactivos, regionales y nacionales. "/>
    <s v="Comisión Nacional para el Mejoramiento de la Administración de Justicia"/>
    <s v="Contraloría de Servicios."/>
    <s v="2019-2020"/>
    <s v="Diseñar el plan de proyecto para la inclusión de la consulta ciudadana en las acciones, iniciativas, proyectos, herramientas informáticas, procesos de rendición de cuentas y otros, según los requerimientos de las diferentes instancias judiciales. "/>
    <s v="Comisión Nacional para el Mejoramiento de la Administración de Justicia"/>
    <s v="Portafolio de proyectos institucionales (PPI)."/>
    <n v="0"/>
    <n v="100"/>
    <n v="0.1"/>
    <n v="0.2"/>
    <n v="0.4"/>
    <n v="0.6"/>
    <n v="0.8"/>
    <n v="1"/>
    <s v="Desarrollo e implementación del plan de acción de la Política de Participación Ciudadana del Poder Judicial."/>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en la ampliación de los espacios de participación ciudadana virtuales, interactivos, regionales y nacionales. "/>
    <s v="Comisión Nacional para el Mejoramiento de la Administración de Justicia"/>
    <s v="Contraloría de Servicios."/>
    <s v="2020-2024"/>
    <s v="Dar seguimiento en la aplicación del proyecto. "/>
    <s v="Comisión Nacional para el Mejoramiento de la Administración de Justicia_x000a_"/>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en la ampliación de los espacios de participación ciudadana virtuales, interactivos, regionales y nacionales. "/>
    <s v="Comisión Nacional para el Mejoramiento de la Administración de Justicia"/>
    <s v="Contraloría de Servicios."/>
    <n v="2024"/>
    <s v="Evaluar los resultados obtenidos de la ampliación de espacios de participación ciudadana. "/>
    <s v="Comisión Nacional para el Mejoramiento de la Administración de Justicia"/>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19-2020"/>
    <s v="Diseñar una metodología que permita conocer la percepción y el grado de confianza de la sociedad sobre el Poder Judicial, que contribuya a tomar las acciones  correspondientes para mejorar la gestión judicial."/>
    <s v="Contraloría de Servicios"/>
    <s v="Portafolio de proyectos institucionales (PPI)."/>
    <n v="0"/>
    <n v="100"/>
    <n v="0.1"/>
    <n v="0.2"/>
    <n v="0.4"/>
    <n v="0.6"/>
    <n v="0.8"/>
    <n v="1"/>
    <s v="Desarrollo e implementación de la metodología de la percepción y grado de confianza de la sociedad sobre el Poder Judicial"/>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avance de la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20-2023"/>
    <s v="Implementar la aplicación de la metodología."/>
    <s v="Contraloría de Servicios"/>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avance de la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21-2024"/>
    <s v="Evaluar los resultados obtenidos en la aplicación de la metodología de evaluación de percepción de las personas usuarias. "/>
    <s v="Contraloría de Servicios"/>
    <m/>
    <m/>
    <m/>
    <m/>
    <m/>
    <m/>
    <m/>
    <m/>
    <m/>
    <m/>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1"/>
    <s v="% de avance del plan de acción de la Política de Participación Ciudadana. "/>
    <s v="Comisión Nacional para el Mejoramiento de la Administración de Justicia"/>
    <s v="Comisión de Justicia Abierta_x000a_Dirección de Gestión Humana_x000a_Dirección de Tecnología de Información_x000a_Contraloría de Servicios_x000a_Comisión Servicio Nacional de Facilitadoras y Facilitadores Judiciales"/>
    <n v="2019"/>
    <s v="Definir las acciones correspondientes al cumplimiento de la Política de Participación Ciudadana. "/>
    <s v="Comisión Nacional para el Mejoramiento de la Administración de Justicia"/>
    <s v="Portafolio de proyectos institucionales (PPI)."/>
    <n v="0"/>
    <n v="100"/>
    <n v="0.1"/>
    <n v="0.2"/>
    <n v="0.4"/>
    <n v="0.6"/>
    <n v="0.8"/>
    <n v="1"/>
    <s v="Desarrollo e implementación del plan de acción de la Política de Participación Ciudadana del Poder Judicial."/>
  </r>
  <r>
    <s v="EQUIPO TÉCNICO"/>
    <x v="1"/>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1"/>
    <s v="% de avance en la implementación de las acciones definidas en el plan de acción de la Política de Participación Ciudadana. "/>
    <s v="Comisión Nacional para el Mejoramiento de la Administración de Justicia"/>
    <s v="Comisión de Justicia Abierta_x000a_Dirección de Gestión Humana_x000a_Dirección de Tecnología de Información_x000a_Contraloría de Servicios_x000a_Comisión Servicio Nacional de Facilitadoras y Facilitadores Judiciales"/>
    <s v="2019-2024"/>
    <s v="Implementar plan de acción sobre acciones definidas en la Política de Participación Ciudadana. "/>
    <s v="Comisión Nacional para el Mejoramiento de la Administración de Justicia"/>
    <m/>
    <m/>
    <m/>
    <m/>
    <m/>
    <m/>
    <m/>
    <m/>
    <m/>
    <m/>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ontrol Interno, Transparencia y Anticorrupción"/>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n v="2019"/>
    <s v="Identificar las necesidades y expectativas de las personas usuarias sobre los servicios judiciales en cuanto al contenido de informes de transparencia y rendición de cuentas institucionales."/>
    <s v="Oficina de Control Interno, Transparencia y Anticorrupción_x000a_"/>
    <s v="Portafolio de proyectos institucionales (PPI)."/>
    <n v="0"/>
    <n v="100"/>
    <n v="0.1"/>
    <n v="0.2"/>
    <n v="0.4"/>
    <n v="0.6"/>
    <n v="0.8"/>
    <n v="1"/>
    <s v="Desarrollo e implementación del modelo de transparencia y rendición de cuentas"/>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ontrol Interno, Transparencia y Anticorrupción"/>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s v="2020-2023"/>
    <s v="Desarrollar e implementar el modelo de transparencia y rendición de cuentas institucional. Que considere las siguientes variables: el contenido de los informes de labores según la instancia judicial y Circuito Judicial; indicadores de gestión y/o datos estadísticos comparables y oportunos; recursos económicos formulados y ejecutados; periodicidad de los informes; creación de espacios internos y externos de participación y comunicación nacional y regional; logros y avances; resultados del régimen disciplinario; implementación de pantallas informativas, entre otros. "/>
    <s v="Oficina de Control Interno, Transparencia y Anticorrupción._x000a_Dirección de Tecnología de Información_x000a_Dirección de Planificación_x000a_Despacho de la Presidencia"/>
    <m/>
    <m/>
    <m/>
    <m/>
    <m/>
    <m/>
    <m/>
    <m/>
    <m/>
    <m/>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ontrol Interno, Transparencia y Anticorrupción"/>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n v="2024"/>
    <s v="Evaluar los resultados de la implementación del modelo de transparencia y rendición de cuentas institucional."/>
    <s v="Oficina de Control Interno, Transparencia y Anticorrupción._x000a_Despacho de la Presidencia."/>
    <m/>
    <m/>
    <m/>
    <m/>
    <m/>
    <m/>
    <m/>
    <m/>
    <m/>
    <m/>
  </r>
  <r>
    <s v="DIRECCIÓN DE TECNOLOGÍA DE INFORMACIÓN"/>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irección de Tecnología de la Información"/>
    <s v="Dirección de Planificación_x000a_Comisión Nacional para el Mejoramiento de la Administración de Justicia_x000a_Despacho de la Presidencia"/>
    <n v="2019"/>
    <s v="Diseñar y elaborar plan de implementación del servicio web que integre un centro de inteligencia de información para acceso y uso interinstitucional e institucional.  "/>
    <s v="Dirección de Tecnología de Información"/>
    <s v="Portafolio de proyectos institucionales (PPI)."/>
    <n v="0"/>
    <n v="100"/>
    <n v="0.1"/>
    <n v="0.2"/>
    <n v="0.4"/>
    <n v="0.6"/>
    <n v="0.8"/>
    <n v="1"/>
    <s v="Desarrollo e implementación del servicio web que integre un centro de inteligencia de información para acceso y uso interinstitucional e institucional"/>
  </r>
  <r>
    <s v="DIRECCIÓN DE TECNOLOGÍA DE INFORMACIÓN"/>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espacho de la Presidencia"/>
    <s v="Dirección de Planificación_x000a_Comisión Nacional para el Mejoramiento de la Administración de Justicia_x000a_Despacho de la Presidencia"/>
    <s v="2020 - 2023"/>
    <s v="Implementar servicio web que integre un centro de inteligencia de información para acceso y uso interinstitucional e institucional.  "/>
    <s v="Dirección de Tecnología de Información"/>
    <m/>
    <m/>
    <m/>
    <m/>
    <m/>
    <m/>
    <m/>
    <m/>
    <m/>
    <m/>
  </r>
  <r>
    <s v="DIRECCIÓN DE TECNOLOGÍA DE INFORMACIÓN"/>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espacho de la Presidencia"/>
    <s v="Dirección de Planificación_x000a_Comisión Nacional para el Mejoramiento de la Administración de Justicia_x000a_Despacho de la Presidencia"/>
    <n v="2024"/>
    <s v="Evaluar los resultados obtenidos de la implementación del servicio web que integre un centro de inteligencia de información para acceso y uso interinstitucional e institucional.  "/>
    <s v="Dirección de Tecnología de Información"/>
    <m/>
    <m/>
    <m/>
    <m/>
    <m/>
    <m/>
    <m/>
    <m/>
    <m/>
    <m/>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4"/>
    <s v="% de avance en la implementación de las acciones correspondientes al principio de Transparencia de Justicia Abierta. "/>
    <s v="Comisión de Transparencia"/>
    <s v="CONAMAJ_x000a_Comisión de Justicia Abierta_x000a_Oficina de Control Interno, Transparencia y Anticorrupción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
    <n v="2019"/>
    <s v="Definir las acciones correspondientes al principio de Transparencia de la Política de Justicia Abierta. "/>
    <s v="Comisión Nacional para el Mejoramiento de la Administración de Justicia"/>
    <s v="Sistema de Planes Anuales Operativos (PAO)."/>
    <n v="0"/>
    <n v="100"/>
    <n v="0.1"/>
    <n v="0.2"/>
    <n v="0.4"/>
    <n v="0.6"/>
    <n v="0.8"/>
    <n v="1"/>
    <s v="No aplica"/>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4"/>
    <s v="% de avance en la implementación de las acciones correspondientes al principio de Transparencia de Justicia Abierta. "/>
    <s v="Comisión de Transparencia"/>
    <s v="CONAMAJ_x000a_Comisión de Justicia Abierta_x000a_Oficina de Control Interno, Transparencia y Anticorrupción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
    <s v="2019-2024"/>
    <s v="Implementar, dar seguimiento, evaluar y mejorar continuamente el plan de acción del principio de Participación Ciudadana de la Política de Justicia Abierta definido. "/>
    <s v="Comisión Nacional para el Mejoramiento de la Administración de Justicia"/>
    <m/>
    <m/>
    <m/>
    <m/>
    <m/>
    <m/>
    <m/>
    <m/>
    <m/>
    <m/>
  </r>
  <r>
    <s v="MINISTERIO PÚBL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n v="2019"/>
    <s v="Analizar la información relevante desde el punto de vista cuantitativo y cualitativo; e identificar los medios o canales para la rendición de cuentas de mayor incidencia para su difusión. "/>
    <s v="Fiscalía General_x000a_"/>
    <s v="Portafolio de proyectos institucionales (PPI)."/>
    <n v="0"/>
    <n v="100"/>
    <n v="0.1"/>
    <n v="0.2"/>
    <n v="0.4"/>
    <n v="0.6"/>
    <n v="0.8"/>
    <n v="1"/>
    <s v="Desarrollo e implementación del modelo de transparencia y rendición de cuentas"/>
  </r>
  <r>
    <s v="MINISTERIO PÚBL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n v="2020"/>
    <s v="Definir, divulgar e implementar las directrices o lineamientos sobre la estrategia de aplicación de los procesos de rendición de cuentas."/>
    <s v="Fiscalía General_x000a_"/>
    <m/>
    <m/>
    <m/>
    <m/>
    <m/>
    <m/>
    <m/>
    <m/>
    <m/>
    <m/>
  </r>
  <r>
    <s v="MINISTERIO PÚBL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s v="2021-2024"/>
    <s v="Evaluar los resultados obtenidos de la implementación de la estrategia de rendición de cuentas. "/>
    <s v="Fiscalía General_x000a_"/>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n v="2019"/>
    <s v="Definir la estrategia para la rendición de cuentas en la Defensa Pública. "/>
    <s v="Defensa Pública"/>
    <s v="Portafolio de proyectos institucionales (PPI)."/>
    <n v="0"/>
    <n v="100"/>
    <n v="0.1"/>
    <n v="0.2"/>
    <n v="0.4"/>
    <n v="0.6"/>
    <n v="0.8"/>
    <n v="1"/>
    <s v="Desarrollo e implementación del modelo de transparencia y rendición de cuentas"/>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s v="2020-2023"/>
    <s v="Implementar la estrategia de rendición de cuentas. "/>
    <s v="Defensa Pública"/>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n v="2024"/>
    <s v="Evaluar los resultados obtenidos de la implementación de la estrategia de rendición de cuentas. "/>
    <s v="Defensa Pública"/>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n v="2019"/>
    <s v="Definir la estrategia para la rendición de cuentas sobre los servicios de atención y protección. "/>
    <s v="Oficina de Atención a la Víctima de Delitos"/>
    <s v="Portafolio de proyectos institucionales (PPI)."/>
    <n v="0"/>
    <n v="100"/>
    <n v="0.1"/>
    <n v="0.2"/>
    <n v="0.4"/>
    <n v="0.6"/>
    <n v="0.8"/>
    <n v="1"/>
    <s v="Desarrollo e implementación del modelo de transparencia y rendición de cuentas"/>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s v="2020-2023"/>
    <s v="Implementar la estrategia de rendición de cuentas. "/>
    <s v="Oficina de Atención a la Víctima de Delitos"/>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n v="2024"/>
    <s v="Evaluar los resultados obtenidos de la implementación de la estrategia de rendición de cuentas. "/>
    <s v="Oficina de Atención a la Víctima de Delitos"/>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n v="2019"/>
    <s v="Definir la estrategia para la rendición de cuentas. "/>
    <s v="Organismo de Investigación Judicial"/>
    <s v="Portafolio de proyectos institucionales (PPI)."/>
    <n v="0"/>
    <n v="100"/>
    <n v="0.1"/>
    <n v="0.2"/>
    <n v="0.4"/>
    <n v="0.6"/>
    <n v="0.8"/>
    <n v="1"/>
    <s v="Desarrollo e implementación del modelo de transparencia y rendición de cuentas"/>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s v="2020-2023"/>
    <s v="Implementar la estrategia de rendición de cuentas. "/>
    <s v="Organismo de Investigación Judicial"/>
    <m/>
    <m/>
    <m/>
    <m/>
    <m/>
    <m/>
    <m/>
    <m/>
    <m/>
    <m/>
  </r>
  <r>
    <s v="DEFENSA PÚBLICA"/>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n v="2024"/>
    <s v="Evaluar los resultados obtenidos de la implementación de la estrategia de rendición de cuentas. "/>
    <s v="Organismo de Investigación Judicial"/>
    <m/>
    <m/>
    <m/>
    <m/>
    <m/>
    <m/>
    <m/>
    <m/>
    <m/>
    <m/>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n v="2019"/>
    <s v="Realizar un diagnóstico y desarrollo de un plan de acción para la formulación e implementación de la estrategia sobre el acceso y uso interinstitucional e institucional de la información estadística (calendario de divulgación, mejoramiento de la página web, sistema de consulta)."/>
    <s v="Dirección de Planificación "/>
    <s v="Portafolio de proyectos institucionales (PPI)."/>
    <n v="0"/>
    <n v="100"/>
    <n v="0.1"/>
    <n v="0.2"/>
    <n v="0.4"/>
    <n v="0.6"/>
    <n v="0.8"/>
    <n v="1"/>
    <s v="Formulación e implementación de la estrategia sobre el acceso y uso interinstitucional e institucional de la información estadística "/>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s v="2019-2024"/>
    <s v="Implementar el plan de acción"/>
    <s v="Dirección de Planificación "/>
    <m/>
    <m/>
    <m/>
    <m/>
    <m/>
    <m/>
    <m/>
    <m/>
    <m/>
    <m/>
  </r>
  <r>
    <s v="EQUIPO TÉCNICO"/>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s v="2019-2024"/>
    <s v="Dar seguimiento y evaluar los resultados de implementación del plan de acción."/>
    <s v="Dirección de Planificación "/>
    <m/>
    <m/>
    <m/>
    <m/>
    <m/>
    <m/>
    <m/>
    <m/>
    <m/>
    <m/>
  </r>
  <r>
    <s v="EQUIPO TÉCN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n v="2019"/>
    <s v="Realizar un estudio de percepción del Poder Judicial en las personas usuarias."/>
    <s v="Departamento de Prensa y Comunicación Institucional"/>
    <s v="Portafolio de proyectos institucionales (PPI)."/>
    <n v="25"/>
    <n v="100"/>
    <n v="0.37"/>
    <n v="0.5"/>
    <n v="0.62"/>
    <n v="0.75"/>
    <n v="0.87"/>
    <n v="1"/>
    <s v="Desarrollo e implementación de estrategias de comunicación y proyección institucional"/>
  </r>
  <r>
    <s v="EQUIPO TÉCN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n v="2019"/>
    <s v="Diseñar e implementar estrategias de comunicación y de proyección institucional que fortalezcan la democracia, institucionalidad y percepción de las personas usuarias sobre el Poder Judicial."/>
    <s v="Departamento de Prensa y Comunicación Institucional"/>
    <m/>
    <m/>
    <m/>
    <m/>
    <m/>
    <m/>
    <m/>
    <m/>
    <m/>
    <m/>
  </r>
  <r>
    <s v="EQUIPO TÉCN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s v="2020-2023"/>
    <s v="Implementar estrategias de comunicación y de proyección institucional que fortalezcan la democracia, institucionalidad y percepción de las personas usuarias sobre el Poder Judicial."/>
    <s v="Departamento de Prensa y Comunicación Institucional"/>
    <m/>
    <m/>
    <m/>
    <m/>
    <m/>
    <m/>
    <m/>
    <m/>
    <m/>
    <m/>
  </r>
  <r>
    <s v="EQUIPO TÉCN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s v="2019-2024"/>
    <s v="Evaluar los resultados obtenidos de la implementación de las estrategias. "/>
    <s v="Departamento de Prensa y Comunicación Institucional"/>
    <m/>
    <m/>
    <m/>
    <m/>
    <m/>
    <m/>
    <m/>
    <m/>
    <m/>
    <m/>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19"/>
    <s v="Elaborar un diagnóstico que evidencie la proyección y gestión de la Fiscalía General al inicio de su función."/>
    <s v="Fiscalía General"/>
    <s v="Portafolio de proyectos institucionales (PPI)."/>
    <n v="0"/>
    <n v="100"/>
    <n v="0.1"/>
    <n v="0.2"/>
    <n v="0.4"/>
    <n v="0.6"/>
    <n v="0.8"/>
    <n v="1"/>
    <s v="Desarrollo e implementación de estrategias de comunicación y proyección institucional"/>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20"/>
    <s v="Diseñar e iniciar la implementación de la estrategia de mejora para la proyección y la gestión de la Fiscalía General. "/>
    <s v="Fiscalía General"/>
    <m/>
    <m/>
    <m/>
    <m/>
    <m/>
    <m/>
    <m/>
    <m/>
    <m/>
    <m/>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s v="2021-2023"/>
    <s v="Analizar oportunidades de mejora de la estrategia implementada y elaborar plan de acción. "/>
    <s v="Fiscalía General"/>
    <m/>
    <m/>
    <m/>
    <m/>
    <m/>
    <m/>
    <m/>
    <m/>
    <m/>
    <m/>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24"/>
    <s v="Evaluar la estrategia definida y los resultados en la gestión de la Fiscalía General. "/>
    <s v="Fiscalía General"/>
    <m/>
    <m/>
    <m/>
    <m/>
    <m/>
    <m/>
    <m/>
    <m/>
    <m/>
    <m/>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n v="2019"/>
    <s v="Diseñar estrategia de proyección comunitaria que involucre talleres de inducción a los distintos medios de comunicación, campañas de divulgación, identificación de las redes comunales e institucionales. "/>
    <s v="Fiscalía General"/>
    <s v="Portafolio de proyectos institucionales (PPI)."/>
    <n v="0"/>
    <n v="100"/>
    <n v="0.1"/>
    <n v="0.2"/>
    <n v="0.4"/>
    <n v="0.6"/>
    <n v="0.8"/>
    <n v="1"/>
    <s v="Desarrollo e implementación de estrategias de comunicación y proyección institucional"/>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s v="2020-2023"/>
    <s v="Implementar estrategia de proyección comunitaria. "/>
    <s v="Fiscalía General"/>
    <m/>
    <m/>
    <m/>
    <m/>
    <m/>
    <m/>
    <m/>
    <m/>
    <m/>
    <m/>
  </r>
  <r>
    <s v="MINISTERIO PÚBL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n v="2024"/>
    <s v="Evaluar los resultados de la implementación de la estrategia de proyección comunitaria. "/>
    <s v="Fiscalía General"/>
    <m/>
    <m/>
    <m/>
    <m/>
    <m/>
    <m/>
    <m/>
    <m/>
    <m/>
    <m/>
  </r>
  <r>
    <s v="DEFENSA PÚBLICA"/>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n v="2019"/>
    <s v="Definir las herramientas a utilizar en la estrategia de comunicación."/>
    <s v="Defensa Pública"/>
    <s v="Portafolio de proyectos institucionales (PPI)."/>
    <n v="0"/>
    <n v="100"/>
    <n v="0.1"/>
    <n v="0.2"/>
    <n v="0.4"/>
    <n v="0.6"/>
    <n v="0.8"/>
    <n v="1"/>
    <s v="Desarrollo e implementación de estrategias de comunicación y proyección institucional"/>
  </r>
  <r>
    <s v="DEFENSA PÚBLICA"/>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n v="2019"/>
    <s v="Establecer protocolos que definan las actividades técnicas del material que se quiera difundir."/>
    <s v="Defensa Pública"/>
    <m/>
    <m/>
    <m/>
    <m/>
    <m/>
    <m/>
    <m/>
    <m/>
    <m/>
    <m/>
  </r>
  <r>
    <s v="DEFENSA PÚBLICA"/>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s v="2019-2024"/>
    <s v="Implementar y dar seguimiento a las estrategias de comunicación, reorganización de funciones, charlas y mejoras en las agendas de los despachos a fin de lograr un servicio de calidad."/>
    <s v="Defensa Pública"/>
    <m/>
    <m/>
    <m/>
    <m/>
    <m/>
    <m/>
    <m/>
    <m/>
    <m/>
    <m/>
  </r>
  <r>
    <s v="OFICINA DE ATENCIÓN Y PROTECCIÓN A LA VÍCTIMA DEL DELIT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n v="2019"/>
    <s v="Identificar las necesidades de la población, para llevar a cabo el plan de comunicación y divulgación de los servicios de Atención y Protección. "/>
    <s v="Oficina de Atención a la Víctima de Delitos"/>
    <s v="Portafolio de proyectos institucionales (PPI)."/>
    <n v="0"/>
    <n v="100"/>
    <n v="0.1"/>
    <n v="0.2"/>
    <n v="0.4"/>
    <n v="0.6"/>
    <n v="0.8"/>
    <n v="1"/>
    <s v="Desarrollo e implementación de estrategias de comunicación y proyección institucional"/>
  </r>
  <r>
    <s v="EQUIPO TÉCNIC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n v="2019"/>
    <s v="Diseñar el plan de comunicación y divulgación integral de los servicios de Atención y Protección. "/>
    <s v="Oficina de Atención a la Víctima de Delitos"/>
    <m/>
    <m/>
    <m/>
    <m/>
    <m/>
    <m/>
    <m/>
    <m/>
    <m/>
    <m/>
  </r>
  <r>
    <s v="OFICINA DE ATENCIÓN Y PROTECCIÓN A LA VÍCTIMA DEL DELIT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s v="2020-2023"/>
    <s v="Implementar el plan de comunicación y divulgación integral de los servicios de Atención y Protección. "/>
    <s v="Oficina de Atención a la Víctima de Delitos"/>
    <m/>
    <m/>
    <m/>
    <m/>
    <m/>
    <m/>
    <m/>
    <m/>
    <m/>
    <m/>
  </r>
  <r>
    <s v="OFICINA DE ATENCIÓN Y PROTECCIÓN A LA VÍCTIMA DEL DELITO"/>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s v="2023-2024"/>
    <s v="Evaluar los resultados de la implementación del plan de comunicación y divulgación integral de los servicios de Atención y Protección. "/>
    <s v="Oficina de Atención a la Víctima de Delitos"/>
    <m/>
    <m/>
    <m/>
    <m/>
    <m/>
    <m/>
    <m/>
    <m/>
    <m/>
    <m/>
  </r>
  <r>
    <s v="ORGANISMO DE INVESTIGACIÓN JUDICIAL"/>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19"/>
    <s v="Definir las necesidades para llevar a cabo el plan de fortalecimiento de la proyección institucional."/>
    <s v="Organismo de Investigación Judicial "/>
    <s v="Portafolio de proyectos institucionales (PPI)."/>
    <n v="0"/>
    <n v="100"/>
    <n v="0.1"/>
    <n v="0.2"/>
    <n v="0.4"/>
    <n v="0.6"/>
    <n v="0.8"/>
    <n v="1"/>
    <s v="Desarrollo e implementación de estrategias de comunicación y proyección institucional"/>
  </r>
  <r>
    <s v="ORGANISMO DE INVESTIGACIÓN JUDICIAL"/>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19"/>
    <s v="Diseñar el plan de acción para el fortalecimiento de la proyección institucional."/>
    <s v="Organismo de Investigación Judicial "/>
    <m/>
    <m/>
    <m/>
    <m/>
    <m/>
    <m/>
    <m/>
    <m/>
    <m/>
    <m/>
  </r>
  <r>
    <s v="ORGANISMO DE INVESTIGACIÓN JUDICIAL"/>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s v="2019-2024"/>
    <s v="Implementar el plan de acción definido."/>
    <s v="Organismo de Investigación Judicial "/>
    <m/>
    <m/>
    <m/>
    <m/>
    <m/>
    <m/>
    <m/>
    <m/>
    <m/>
    <m/>
  </r>
  <r>
    <s v="ORGANISMO DE INVESTIGACIÓN JUDICIAL"/>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24"/>
    <s v="Evaluar los resultados obtenidos de la implementación del plan de acción implementado."/>
    <s v="Organismo de Investigación Judicial "/>
    <m/>
    <m/>
    <m/>
    <m/>
    <m/>
    <m/>
    <m/>
    <m/>
    <m/>
    <m/>
  </r>
  <r>
    <s v="PEI 2013-2018"/>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19"/>
    <s v="Actualizar la política de comunicación integra, presentada a Corte en el año 2016."/>
    <s v="Departamento de Prensa y Comunicación Institucional"/>
    <s v="Portafolio de proyectos institucionales (PPI)."/>
    <n v="0"/>
    <n v="100"/>
    <n v="0.1"/>
    <n v="0.2"/>
    <n v="0.4"/>
    <n v="0.6"/>
    <n v="0.8"/>
    <n v="1"/>
    <s v="Desarrollo e implementación de la Política de Comunicación Integral."/>
  </r>
  <r>
    <s v="PEI 2013-2018"/>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0"/>
    <s v="Presentar al órgano aprobador la  propuesta de la política de comunicación integral. "/>
    <s v="Departamento de Prensa y Comunicación Institucional"/>
    <m/>
    <m/>
    <m/>
    <m/>
    <m/>
    <m/>
    <m/>
    <m/>
    <m/>
    <m/>
  </r>
  <r>
    <s v="PEI 2013-2018"/>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0"/>
    <s v="Acoger recomendaciones del órgano aprobador de la política. "/>
    <s v="Departamento de Prensa y Comunicación Institucional"/>
    <m/>
    <m/>
    <m/>
    <m/>
    <m/>
    <m/>
    <m/>
    <m/>
    <m/>
    <m/>
  </r>
  <r>
    <s v="PEI 2013-2018"/>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s v="2020-2024"/>
    <s v="Implementar la política de comunicación integral."/>
    <s v="Departamento de Prensa y Comunicación Institucional"/>
    <m/>
    <m/>
    <m/>
    <m/>
    <m/>
    <m/>
    <m/>
    <m/>
    <m/>
    <m/>
  </r>
  <r>
    <s v="PEI 2013-2018"/>
    <x v="1"/>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4"/>
    <s v="Evaluar la implementación de la política de comunicación integral."/>
    <s v="Departamento de Prensa y Comunicación Institucional"/>
    <m/>
    <m/>
    <m/>
    <m/>
    <m/>
    <m/>
    <m/>
    <m/>
    <m/>
    <m/>
  </r>
  <r>
    <s v="Comisión Nacional para el Mejoramiento de la Administración de Justicia"/>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7"/>
    <s v="% de avance en la implementación de las acciones correspondientes al principio de Colaboración de Justicia Abierta. "/>
    <s v="Comisión Nacional para el Mejoramiento de la Administración de Justicia"/>
    <s v="Comisión de Justicia Abierta_x000a_Escuela Judicial"/>
    <n v="2019"/>
    <s v="Definir las acciones correspondientes al principio de Colaboración de la Política de Justicia Abierta. "/>
    <s v="Comisión Nacional para el Mejoramiento de la Administración de Justicia"/>
    <s v="Portafolio de proyectos institucionales (PPI)."/>
    <n v="0"/>
    <n v="100"/>
    <n v="0.1"/>
    <n v="0.2"/>
    <n v="0.4"/>
    <n v="0.6"/>
    <n v="0.8"/>
    <n v="1"/>
    <s v="Desarrollo e implementación de estrategias de Colaboración de la Política de Justicia Abierta"/>
  </r>
  <r>
    <s v="Comisión Nacional para el Mejoramiento de la Administración de Justicia"/>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7"/>
    <s v="% de avance en la implementación de las acciones correspondientes al principio de Colaboración de Justicia Abierta. "/>
    <s v="Comisión Nacional para el Mejoramiento de la Administración de Justicia"/>
    <s v="Comisión de Justicia Abierta_x000a_Escuela Judicial"/>
    <s v="2019-2024"/>
    <s v="Implementar las acciones definidas del principio de Colaboración de la Política de Justicia Abierta definido. "/>
    <s v="Comisión Nacional para el Mejoramiento de la Administración de Justicia"/>
    <m/>
    <m/>
    <m/>
    <m/>
    <m/>
    <m/>
    <m/>
    <m/>
    <m/>
    <m/>
  </r>
  <r>
    <s v="MINISTERIO PÚBLIC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19-2020"/>
    <s v="Definir estrategias de coordinación para el establecimiento de los canales de cooperación interinstitucionales y los procesos de comunicación, en cuanto al abordaje de la criminalidad no convencional. "/>
    <s v="Fiscalía General"/>
    <s v="Portafolio de proyectos institucionales (PPI)."/>
    <n v="0"/>
    <n v="100"/>
    <n v="0.1"/>
    <n v="0.2"/>
    <n v="0.4"/>
    <n v="0.6"/>
    <n v="0.8"/>
    <n v="1"/>
    <s v="Desarrollo e implementación de estrategias de Colaboración de la Política de Justicia Abierta"/>
  </r>
  <r>
    <s v="MINISTERIO PÚBLIC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21-2023"/>
    <s v="Implementar estrategias de coordinación para el establecimiento de los canales de cooperación interinstitucionales y los procesos de comunicación, en cuanto al abordaje de la criminalidad no convencional. "/>
    <s v="Fiscalía General"/>
    <m/>
    <m/>
    <m/>
    <m/>
    <m/>
    <m/>
    <m/>
    <m/>
    <m/>
    <m/>
  </r>
  <r>
    <s v="MINISTERIO PÚBLIC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23-2024"/>
    <s v="Evaluar los resultado de la implementación de la estrategia de coordinación para el establecimiento de los canales de cooperación interinstitucionales y los procesos de comunicación, en cuanto al abordaje de la criminalidad no convencional.  implementadas."/>
    <s v="Fiscalía General"/>
    <m/>
    <m/>
    <m/>
    <m/>
    <m/>
    <m/>
    <m/>
    <m/>
    <m/>
    <m/>
  </r>
  <r>
    <s v="DEFENSA PÚBLICA"/>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Departamento de Prensa y Comunicación Organizacional_x000a_Comisión Nacional para el Mejoramiento de la Administración de Justicia_x000a_Contraloría de Servicios"/>
    <n v="2019"/>
    <s v="Identificar los posibles enlaces para establecer la estrategia  de coordinación de la Defensa Pública, con el fin de incrementar y fortalecer las redes comunales e interinstitucionales identificadas, tomando en cuenta la aplicación de las medidas alternas."/>
    <s v="Defensa Pública"/>
    <s v="Portafolio de proyectos institucionales (PPI)."/>
    <n v="0"/>
    <n v="100"/>
    <n v="0.1"/>
    <n v="0.2"/>
    <n v="0.4"/>
    <n v="0.6"/>
    <n v="0.8"/>
    <n v="1"/>
    <s v="Desarrollo e implementación de estrategias de Colaboración de la Política de Justicia Abierta"/>
  </r>
  <r>
    <s v="DEFENSA PÚBLICA"/>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Comisión Nacional para el Mejoramiento de la Administración de Justicia"/>
    <s v="2019-2024"/>
    <s v="Implementar espacios de comunicación con los enlaces identificados."/>
    <s v="Defensa Pública"/>
    <m/>
    <m/>
    <m/>
    <m/>
    <m/>
    <m/>
    <m/>
    <m/>
    <m/>
    <m/>
  </r>
  <r>
    <s v="DEFENSA PÚBLICA"/>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Contraloría de Servicios"/>
    <s v="2019-2024"/>
    <s v="Establecer redes de apoyo activas con las comunidades. "/>
    <s v="Defensa Pública"/>
    <m/>
    <m/>
    <m/>
    <m/>
    <m/>
    <m/>
    <m/>
    <m/>
    <m/>
    <m/>
  </r>
  <r>
    <s v="OFICINA DE ATENCIÓN Y PROTECCIÓN A LA VÍCTIMA DEL DELIT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n v="2019"/>
    <s v="Identificar y evaluar los aportes de las redes de apoyo comunal e institucional, actores sociales y organizaciones no gubernamentales; con el fin de diseñar las estrategias (talleres y charlas) para el acercamiento del servicio de la Oficina de Atención a la Víctima de Delitos y la Unidad de Protección de Víctimas y Testigos a las personas usuarias de las comunidades. "/>
    <s v="Oficina de Atención a la Víctima de Delitos"/>
    <s v="Portafolio de proyectos institucionales (PPI)."/>
    <n v="0"/>
    <n v="100"/>
    <n v="0.1"/>
    <n v="0.2"/>
    <n v="0.4"/>
    <n v="0.6"/>
    <n v="0.8"/>
    <n v="1"/>
    <s v="Desarrollo e implementación de estrategias de Colaboración de la Política de Justicia Abierta"/>
  </r>
  <r>
    <s v="OFICINA DE ATENCIÓN Y PROTECCIÓN A LA VÍCTIMA DEL DELIT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19-2024"/>
    <s v="Implementar la estrategia de generación y fortalecimiento de los enlaces institucionales y comunales."/>
    <s v="Oficina de Atención a la Víctima de Delitos"/>
    <m/>
    <m/>
    <m/>
    <m/>
    <m/>
    <m/>
    <m/>
    <m/>
    <m/>
    <m/>
  </r>
  <r>
    <s v="OFICINA DE ATENCIÓN Y PROTECCIÓN A LA VÍCTIMA DEL DELIT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20-2024"/>
    <s v="Elaborar y coordinar la firma de los convenios estratégicos. "/>
    <s v="Oficina de Atención a la Víctima de Delitos"/>
    <m/>
    <m/>
    <m/>
    <m/>
    <m/>
    <m/>
    <m/>
    <m/>
    <m/>
    <m/>
  </r>
  <r>
    <s v="OFICINA DE ATENCIÓN Y PROTECCIÓN A LA VÍCTIMA DEL DELITO"/>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21-2024"/>
    <s v="Dar seguimiento al incremento de las redes de apoyo. "/>
    <s v="Oficina de Atención a la Víctima de Delitos"/>
    <m/>
    <m/>
    <m/>
    <m/>
    <m/>
    <m/>
    <m/>
    <m/>
    <m/>
    <m/>
  </r>
  <r>
    <s v="ORGANISMO DE INVESTIGACIÓN JUDICI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n v="2019"/>
    <s v="Realizar el diagnóstico de los procesos de coordinación para identificar y aplicar acciones de mejora. "/>
    <s v="Organismo de Investigación Judicial"/>
    <s v="Portafolio de proyectos institucionales (PPI)."/>
    <n v="0"/>
    <n v="100"/>
    <n v="0.1"/>
    <n v="0.2"/>
    <n v="0.4"/>
    <n v="0.6"/>
    <n v="0.8"/>
    <n v="1"/>
    <s v="Desarrollo e implementación de estrategias de Colaboración de la Política de Justicia Abierta"/>
  </r>
  <r>
    <s v="ORGANISMO DE INVESTIGACIÓN JUDICI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19-2020"/>
    <s v="Elaborar las estrategias. "/>
    <s v="Organismo de Investigación Judicial"/>
    <m/>
    <m/>
    <m/>
    <m/>
    <m/>
    <m/>
    <m/>
    <m/>
    <m/>
    <m/>
  </r>
  <r>
    <s v="ORGANISMO DE INVESTIGACIÓN JUDICI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19-2024"/>
    <s v="Establecer y ejecutar planes de trabajo por medio de estrategias para mejorar los procesos de coordinación internos y externos."/>
    <s v="Organismo de Investigación Judicial"/>
    <m/>
    <m/>
    <m/>
    <m/>
    <m/>
    <m/>
    <m/>
    <m/>
    <m/>
    <m/>
  </r>
  <r>
    <s v="ORGANISMO DE INVESTIGACIÓN JUDICI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23-2024"/>
    <s v="Evaluar los resultados de la implementación de las estrategias de coordinación. "/>
    <s v="Organismo de Investigación Judicial"/>
    <m/>
    <m/>
    <m/>
    <m/>
    <m/>
    <m/>
    <m/>
    <m/>
    <m/>
    <m/>
  </r>
  <r>
    <s v="INSTITUCIONES"/>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n v="2019"/>
    <s v="Realizar un diagnóstico e identificación de los servicios prioritarios que requieren de creación de alianzas y convenios de cooperación interinstitucional (Ministerio de Seguridad, Fuerza Pública, Ministerio de Educación, entre otros.)"/>
    <s v="Dirección de Tecnología de Información"/>
    <s v="Portafolio de proyectos institucionales (PPI)."/>
    <n v="0"/>
    <n v="100"/>
    <n v="0.1"/>
    <n v="0.2"/>
    <n v="0.4"/>
    <n v="0.6"/>
    <n v="0.8"/>
    <n v="1"/>
    <s v="Desarrollo e implementación de plan para la creación de alianzas y convenios de cooperación para implantar una red informática segura entre instituciones"/>
  </r>
  <r>
    <s v="INSTITUCIONES"/>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s v="2019-2023"/>
    <s v="Elaborar e implementar el plan para la creación de alianzas y convenios de cooperación interinstitucionales para implantar una red informática segura entre instituciones. "/>
    <s v="Dirección de Tecnología de Información"/>
    <m/>
    <m/>
    <m/>
    <m/>
    <m/>
    <m/>
    <m/>
    <m/>
    <m/>
    <m/>
  </r>
  <r>
    <s v="INSTITUCIONES"/>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n v="2024"/>
    <s v="Evaluar los resultados en los tiempos de tramitación de los servicios priorizados."/>
    <s v="Dirección de Tecnología de Información"/>
    <m/>
    <m/>
    <m/>
    <m/>
    <m/>
    <m/>
    <m/>
    <m/>
    <m/>
    <m/>
  </r>
  <r>
    <s v="COMISIÓN GESTIÓN AMBIENT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Dirección Ejecutiva (Gestor Ambiental)"/>
    <s v="Digesto de Jurisprudencia_x000a_Comisión de Gestión Ambiental Institucional_x000a_Oficina de Cooperación y Relaciones Internacionales_x000a_Consejo Superior"/>
    <n v="2019"/>
    <s v="Elaborar plan para el desarrollo e implementación de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s v="Portafolio de proyectos institucionales (PPI)."/>
    <n v="0"/>
    <n v="100"/>
    <n v="0.1"/>
    <n v="0.2"/>
    <n v="0.4"/>
    <n v="0.6"/>
    <n v="0.8"/>
    <n v="1"/>
    <s v="Desarrollo e implementación de estrategias institucionales de cooperación institucional, que propicien el intercambio de buenas prácticas y jurisprudencia relacionada con estándares internacionales de gestión ambiental y resolución de conflictos asociados a los recursos naturales"/>
  </r>
  <r>
    <s v="COMISIÓN GESTIÓN AMBIENT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Dirección Ejecutiva (Gestor Ambiental)"/>
    <s v="Digesto de Jurisprudencia_x000a_Comisión de Gestión Ambiental Institucional_x000a_Oficina de Cooperación y Relaciones Internacionales_x000a_Consejo Superior"/>
    <s v="2020-2023"/>
    <s v="Implementar las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m/>
    <m/>
    <m/>
    <m/>
    <m/>
    <m/>
    <m/>
    <m/>
    <m/>
    <m/>
  </r>
  <r>
    <s v="COMISIÓN GESTIÓN AMBIENTAL"/>
    <x v="1"/>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Dirección Ejecutiva (Gestor Ambiental)"/>
    <s v="Digesto de Jurisprudencia_x000a_Comisión de Gestión Ambiental Institucional_x000a_Oficina de Cooperación y Relaciones Internacionales_x000a_Consejo Superior"/>
    <n v="2024"/>
    <s v="Evaluar las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n v="2019"/>
    <s v="Elaborar la propuesta de reforma legal."/>
    <s v="Despacho de la Presidencia"/>
    <s v="Portafolio de proyectos institucionales (PPI)."/>
    <n v="5"/>
    <n v="100"/>
    <n v="21"/>
    <n v="37"/>
    <n v="53"/>
    <n v="69"/>
    <n v="85"/>
    <n v="100"/>
    <s v="No aplica"/>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19-2020"/>
    <s v="Poner en consulta a las instancias involucradas y validar la propuesta."/>
    <s v="Despacho de la Presidenci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20-2021"/>
    <s v="Presentar la propuesta al órgano aprobador."/>
    <s v="Despacho de la Presidenci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21-2024"/>
    <s v="Dar seguimiento a su aprobación."/>
    <s v="Despacho de la Presidencia"/>
    <m/>
    <m/>
    <m/>
    <m/>
    <m/>
    <m/>
    <m/>
    <m/>
    <m/>
    <m/>
  </r>
  <r>
    <s v="MINISTERIO PÚBL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_x000a_Consejo Superior "/>
    <n v="2019"/>
    <s v="Establecer e implementar un protocolo de actuación para el monitoreo, trámite de consulta interna y de respuesta al órgano parlamentario en los proyectos de Ley o propuestas de reforma que inciden dentro del Ministerio Público."/>
    <s v="Fiscalía General"/>
    <s v="Sistema de Planes Anuales Operativos (PAO)."/>
    <n v="0"/>
    <n v="100"/>
    <n v="0.1"/>
    <n v="0.2"/>
    <n v="0.4"/>
    <n v="0.6"/>
    <n v="0.8"/>
    <n v="1"/>
    <s v="No aplica"/>
  </r>
  <r>
    <s v="MINISTERIO PÚBL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
    <n v="2020"/>
    <s v="Fortalecer la coordinación y comunicación entre la Fiscalía General y el Consejo Superior. "/>
    <s v="Fiscalía General"/>
    <m/>
    <m/>
    <m/>
    <m/>
    <m/>
    <m/>
    <m/>
    <m/>
    <m/>
    <m/>
  </r>
  <r>
    <s v="MINISTERIO PÚBL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
    <s v="2019-2024"/>
    <s v="Participar de manera activa y técnica en proyectos de ley o reformas que inciden sobre el Ministerio Público, en cuanto a su funcionamiento, estructura, organización o en la política de persecución penal.  "/>
    <s v="Fiscalía General"/>
    <m/>
    <m/>
    <m/>
    <m/>
    <m/>
    <m/>
    <m/>
    <m/>
    <m/>
    <m/>
  </r>
  <r>
    <s v="DEFENSA PÚBLICA"/>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6"/>
    <s v="% de pronunciamientos realizados de los proyectos de ley y reformas puestos en consulta a la Defensa Pública"/>
    <s v="Defensa Pública"/>
    <s v="Dirección Jurídica"/>
    <n v="2019"/>
    <s v="Conformar el equipo técnico de Asuntos Legislativos a lo interno de la Defensa Pública con el debido empoderamiento para impulsar y dar seguimiento a los distintos proyectos de Ley y reformas. "/>
    <s v="Defensa Pública"/>
    <s v="Sistema de Planes Anuales Operativos (PAO)."/>
    <n v="0"/>
    <n v="100"/>
    <n v="0.1"/>
    <n v="0.2"/>
    <n v="0.4"/>
    <n v="0.6"/>
    <n v="0.8"/>
    <n v="1"/>
    <s v="No aplica"/>
  </r>
  <r>
    <s v="DEFENSA PÚBLICA"/>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7"/>
    <s v="% de pronunciamientos realizados de los proyectos de ley y reformas puestos en consulta a la Defensa Pública"/>
    <s v="Defensa Pública"/>
    <s v="Dirección Jurídica"/>
    <n v="2019"/>
    <s v="Definir los Protocolos necesarios para el funcionamiento del equipo técnico  de Asuntos Legislativos  y el proceso de análisis de los proyectos de Ley y reformas. "/>
    <s v="Defensa Pública"/>
    <m/>
    <m/>
    <m/>
    <m/>
    <m/>
    <m/>
    <m/>
    <m/>
    <m/>
    <m/>
  </r>
  <r>
    <s v="DEFENSA PÚBLICA"/>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7"/>
    <s v="% de pronunciamientos realizados de los proyectos de ley y reformas puestos en consulta a la Defensa Pública"/>
    <s v="Defensa Pública"/>
    <s v="Dirección Jurídica"/>
    <s v="2020-2024"/>
    <s v="Implementar y monitorear los mecanismos de enlace y coordinación con la Dirección Jurídica para la emisión de criterios.  "/>
    <s v="Defensa Pública"/>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0"/>
    <s v="Conformar el equipo de trabajo y delimitar los procesos a analizar. "/>
    <s v="Oficina de Atención a la Víctima de Delitos"/>
    <s v="Portafolio de proyectos institucionales (PPI)."/>
    <n v="0"/>
    <n v="100"/>
    <n v="0.1"/>
    <n v="0.2"/>
    <n v="0.4"/>
    <n v="0.6"/>
    <n v="0.8"/>
    <n v="1"/>
    <s v="Desarrollo e implementación de la reforma de la Ley 8720: Ley de protección a víctimas, testigos e demás sujetos intervinientes en la proceso penal, reformas y adición al Código  Procesal Penal y al Código Penal"/>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1"/>
    <s v="Formular, recopilar y analizar propuestas para el reglamento.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2"/>
    <s v="Redactar y validar reglamento.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3"/>
    <s v="Presentar reglamento a Corte Plena para aprobación.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4"/>
    <s v="Acoger recomendaciones del órgano aprobador del reglamento.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0"/>
    <s v="Conformar equipo para revisión de la Ley 8720, identificar los aspectos a modificar, formular propuestas y poner en consulta las propuestas a las partes involucradas. "/>
    <s v="Oficina de Atención a la Víctima de Delitos"/>
    <s v="Portafolio de proyectos institucionales (PPI)."/>
    <n v="0"/>
    <n v="100"/>
    <n v="0.1"/>
    <n v="0.2"/>
    <n v="0.4"/>
    <n v="0.6"/>
    <n v="0.8"/>
    <n v="1"/>
    <s v="Desarrollo e implementación de la reforma de la Ley 8720: Ley de protección a víctimas, testigos e demás sujetos intervinientes en la proceso penal, reformas y adición al Código  Procesal Penal y al Código Penal"/>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1"/>
    <s v="Analizar las propuestas para la reforma a la Ley 8720 y elaboración de la propuesta final.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2"/>
    <s v="Validar la propuesta.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3"/>
    <s v="Presentar propuesta de reforma al órgano aprobador. "/>
    <s v="Oficina de Atención a la Víctima de Delitos"/>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royecto sobre 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n v="2019"/>
    <s v="Elaborar la propuesta."/>
    <s v="Despacho de la Presidencia"/>
    <s v="Portafolio de proyectos institucionales (PPI)."/>
    <n v="63"/>
    <n v="100"/>
    <n v="69"/>
    <n v="75"/>
    <n v="81"/>
    <n v="87"/>
    <n v="93"/>
    <n v="100"/>
    <s v="No aplica"/>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19-2020"/>
    <s v="Poner en consulta a las instancias involucradas y validar la propuesta."/>
    <s v="Despacho de la Presidenci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20-2021"/>
    <s v="Presentar la propuesta al órgano aprobador."/>
    <s v="Despacho de la Presidenci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21-2024"/>
    <s v="Dar seguimiento a su aprobación."/>
    <s v="Despacho de la Presidenci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n v="2019"/>
    <s v="Conformar un equipo técnico para la elaboración de la propuesta. "/>
    <s v="Comisión Civil"/>
    <s v="Portafolio de proyectos institucionales (PPI)."/>
    <n v="0"/>
    <n v="100"/>
    <n v="0.1"/>
    <n v="0.2"/>
    <n v="0.4"/>
    <n v="0.6"/>
    <n v="0.8"/>
    <n v="1"/>
    <s v="Propuesta para el establecimiento de timbre judicial en materia cobratoria y posibles cambios para la presentación de asuntos de determinada cuantía."/>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19-2020"/>
    <s v="Elaborar la propuesta."/>
    <s v="Comisión Civi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0-2021"/>
    <s v="Poner en consulta a las instancias involucradas y validar la propuesta."/>
    <s v="Comisión Civi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1-2022"/>
    <s v="Presentar la propuesta al órgano aprobador."/>
    <s v="Comisión Civi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2-2024"/>
    <s v="Dar seguimiento a su aprobación."/>
    <s v="Dirección Jurídica"/>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n v="2019"/>
    <s v="Elaborar la propuesta de reforma legal."/>
    <s v="Organismo de Investigación Judicial"/>
    <m/>
    <n v="0"/>
    <n v="100"/>
    <n v="0.1"/>
    <n v="0.2"/>
    <n v="0.4"/>
    <n v="0.6"/>
    <n v="0.8"/>
    <n v="1"/>
    <s v="Reforma de la Ley Orgánica del Organismo de Investigación Judicial"/>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19-2020"/>
    <s v="Poner en consulta a las instancias involucradas y validar la propuesta."/>
    <s v="Organismo de Investigación Judicia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20-2021"/>
    <s v="Presentar la propuesta al órgano aprobador."/>
    <s v="Organismo de Investigación Judicial"/>
    <m/>
    <m/>
    <m/>
    <m/>
    <m/>
    <m/>
    <m/>
    <m/>
    <m/>
    <m/>
  </r>
  <r>
    <s v="EQUIPO TÉCNICO"/>
    <x v="2"/>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21-2024"/>
    <s v="Dar seguimiento a su aprobación."/>
    <s v="Organismo de Investigación Judicial"/>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n v="2020"/>
    <s v="Realizar diagnóstico de los principales procesos a estandarizar."/>
    <s v="Fiscalía General"/>
    <s v="Sistema de Planes Anuales Operativos (PAO)."/>
    <n v="0"/>
    <n v="100"/>
    <n v="0.1"/>
    <n v="0.2"/>
    <n v="0.4"/>
    <n v="0.6"/>
    <n v="0.8"/>
    <n v="1"/>
    <s v="No aplica"/>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n v="2021"/>
    <s v="Elaborar lineamientos para estandarizar los procesos administrativos para la Fiscalía General, las fiscalías territoriales y fiscalías especializadas, que consideren las diversas condiciones y necesidades de las oficinas zonas centrales y periféricas. "/>
    <s v="Fiscalía General"/>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s v="2022-2024"/>
    <s v="Estandarizar, normalizar e implementar los procesos definidos en las oficinas del Ministerio Público. "/>
    <s v="Fiscalía General"/>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n v="2020"/>
    <s v="Realizar diagnóstico de los principales procesos a estandarizar."/>
    <s v="Fiscalía General"/>
    <s v="Sistema de Planes Anuales Operativos (PAO)."/>
    <n v="0"/>
    <n v="100"/>
    <n v="0.1"/>
    <n v="0.2"/>
    <n v="0.4"/>
    <n v="0.6"/>
    <n v="0.8"/>
    <n v="1"/>
    <s v="No aplica"/>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n v="2021"/>
    <s v="Elaborar lineamientos para estandarizar los procesos administrativos para la Defensa Pública, que consideren las diversas condiciones y necesidades de las oficinas zonas centrales y periféricas. "/>
    <s v="Fiscalía General"/>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s v="2022-2024"/>
    <s v="Estandarizar, normalizar e implementar los procesos definidos en las oficinas de la Defensa Pública. "/>
    <s v="Fiscalía Gener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n v="2019"/>
    <s v="Identificar del portafolio de proyectos del Organismo de Investigación Judicial, aquellas solicitudes concernientes a estandarizar, sistematizar y automatizar los procesos manuales."/>
    <s v="Organismo de Investigación Judicial"/>
    <s v="Sistema de Planes Anuales Operativos (PAO)."/>
    <n v="0"/>
    <n v="3"/>
    <n v="0"/>
    <n v="1"/>
    <n v="1"/>
    <n v="2"/>
    <n v="2"/>
    <n v="3"/>
    <s v="No aplica"/>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s v="2019-2024"/>
    <s v="Desarrollar e implementar las iniciativas identificadas para  estandarizar, sistematizar y automatizar los procesos."/>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s v="2020-2024"/>
    <s v="Dar seguimiento y evaluar los resultados de las iniciativas estandarizadas, sistematizadas y automatizadas. "/>
    <s v="Organismo de Investigación Judicial"/>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n v="2019"/>
    <s v="Elaborar la programación de los procedimientos administrativos y técnicos a estandarizar y optimizar por año. "/>
    <s v="Oficina de Atención a la Víctima de Delitos"/>
    <s v="Sistema de Planes Anuales Operativos (PAO)."/>
    <n v="0"/>
    <n v="80"/>
    <n v="0.1"/>
    <n v="0.2"/>
    <n v="0.4"/>
    <n v="0.6"/>
    <n v="0.8"/>
    <n v="0.8"/>
    <s v="No aplica"/>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s v="2021-2023"/>
    <s v="Implementar la programación para la estandarización de los procedimientos de la Oficina de Atención a la Víctima de Delitos y la Unidad de Protección de Víctimas y Testigos.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n v="2024"/>
    <s v="Evaluar los resultados de la estandarización de los procedimientos de la Oficina de Atención a la Víctima de Delitos y la Unidad de Protección a Víctimas. "/>
    <s v="Dirección Ejecutiva"/>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n v="2019"/>
    <s v="Revisar y mejorar el proceso de formulación y ejecución presupuestaria, que permita atender de manera oportuna las necesidades de las oficinas."/>
    <s v="Dirección Ejecutiva"/>
    <s v="Portafolio de proyectos institucionales (PPI)."/>
    <n v="0"/>
    <n v="100"/>
    <n v="0.1"/>
    <n v="0.2"/>
    <n v="0.4"/>
    <n v="0.6"/>
    <n v="0.8"/>
    <n v="1"/>
    <s v="Agilización y reducción de tiempos de los procesos y procedimientos de ejecución presupuestaria"/>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n v="2021"/>
    <s v="Implementar las mejoras del proceso de formulación y ejecución presupuestaria, según la instancia correspondiente. "/>
    <s v="Dirección Ejecutiva"/>
    <m/>
    <m/>
    <m/>
    <m/>
    <m/>
    <m/>
    <m/>
    <m/>
    <m/>
    <m/>
  </r>
  <r>
    <s v="MINISTERIO PÚBL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s v="2022-2024"/>
    <s v="Dar seguimiento y evaluar las mejoras. "/>
    <s v="Dirección Ejecutiv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19"/>
    <s v="Investigar sobre herramientas para la medición de la satisfacción en materia de servicios y elaborar una herramienta para la medición de servicios."/>
    <s v="Dirección de Gestión Humana"/>
    <s v="Sistema de Planes Anuales Operativos (PAO)."/>
    <n v="0"/>
    <n v="3"/>
    <n v="0"/>
    <n v="1"/>
    <n v="1"/>
    <n v="2"/>
    <n v="2"/>
    <n v="3"/>
    <s v="No aplica"/>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0"/>
    <s v="Gestionar para la discusión y la aprobación interna, la herramienta seleccionada para la medición de servicios."/>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0"/>
    <s v="Diseñar un plan piloto sobre la medición de servicios a la persona colaboradora."/>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9"/>
    <s v="Cantidad de mediciones realizadas sobre el grado de satisfacción de los servicios claves prestados por la Dirección de Gestión Humana. "/>
    <s v="Dirección de Gestión Humana "/>
    <s v="Consejo de Personal"/>
    <n v="2020"/>
    <s v="Implementar la herramienta y dar a conocer los resultados obtenidos del grado de satisfacción de los servicios claves prestados por la Dirección de Gestión Humana, emitir e implementar recomendaciones. _x000a_"/>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s v="2021-2023"/>
    <s v="Aplicar la herramienta de medición anual del grado de satisfacción en los servicios. "/>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4"/>
    <s v="Evaluar resultados obtenidos del grado de percepción de las mediciones anuales realizadas. "/>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s v="Dirección de Tecnología de la Información"/>
    <n v="2019"/>
    <s v="Realizar una revisión de procesos para su innovación, optimización  e integración."/>
    <s v="Dirección de Gestión Humana"/>
    <s v="Sistema de Planes Anuales Operativos (PAO)."/>
    <n v="0"/>
    <n v="100"/>
    <n v="10"/>
    <n v="20"/>
    <n v="40"/>
    <n v="60"/>
    <n v="80"/>
    <n v="100"/>
    <s v="No aplica"/>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0"/>
    <s v="Investigar sobre medios alternativos para brindar servicios al personal judicial. "/>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0"/>
    <s v="Identificar los servicios principales y preparar una propuesta sobre la oferta de los servicios principales por medios alternativos."/>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s v="2021-2023"/>
    <s v="Aplicar la innovación, optimización e integración de los procesos e implementar los medios alternativos para la prestación de los principales servicios."/>
    <s v="Dirección de Gestión Humana"/>
    <m/>
    <m/>
    <m/>
    <m/>
    <m/>
    <m/>
    <m/>
    <m/>
    <m/>
    <m/>
  </r>
  <r>
    <s v="DIRECCIÓN DE GESTIÓN HUMANA"/>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4"/>
    <s v="Evaluar los resultados obtenidos de la implementación de medios alternativos. "/>
    <s v="Dirección de Gestión Humana"/>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n v="2019"/>
    <s v="Elaborar plan de trabajo e instrumento que sea útil para la captación de información (encuesta o cuestionario) a fin de que las personas usuarias (internas y externas) expresen sus opiniones acerca del servicio de atención y protección. "/>
    <s v="Oficina de Atención a la Víctima de Delitos"/>
    <s v="Sistema de Planes Anuales Operativos (PAO)."/>
    <n v="0"/>
    <n v="100"/>
    <n v="0.1"/>
    <n v="0.2"/>
    <n v="0.4"/>
    <n v="0.6"/>
    <n v="0.8"/>
    <n v="1"/>
    <s v="No aplica"/>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s v="2020-2023"/>
    <s v="Ejecutar plan de trabajo. "/>
    <s v="Oficina de Atención a la Víctima de Delitos"/>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n v="2024"/>
    <s v="Evaluar los resultados obtenidos de la implementación del plan. "/>
    <s v="Oficina de Atención a la Víctima de Delitos"/>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n v="2019"/>
    <s v="Definir los tipos de certificaciones a obtener, seleccionar las oficinas que van a ser objeto de la certificación y elaborar los planes de trabajo para la certificación."/>
    <s v="Organismo de Investigación Judicial"/>
    <s v="Sistema de Planes Anuales Operativos (PAO)."/>
    <n v="0"/>
    <n v="5"/>
    <n v="0"/>
    <n v="1"/>
    <n v="2"/>
    <n v="3"/>
    <n v="4"/>
    <n v="5"/>
    <s v="No aplica"/>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s v="2020-2023"/>
    <s v="Ejecutar plan de trabajo para alcanzar las certificaciones definidas en las oficinas seleccionadas.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n v="2024"/>
    <s v="Evaluar los resultados de las certificaciones realizadas.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n v="2019"/>
    <s v="Definir el modelo y plan de implementación. "/>
    <s v="Organismo de Investigación Judicial"/>
    <s v="Portafolio de proyectos institucionales (PPI)."/>
    <n v="0"/>
    <n v="100"/>
    <n v="0.1"/>
    <n v="0.2"/>
    <n v="0.4"/>
    <n v="0.6"/>
    <n v="0.8"/>
    <n v="1"/>
    <s v="Desarrollo e implementación del modelo integral de traslado y custodia de personas detenidas"/>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s v="2019-2023"/>
    <s v="Implementar modelo integral de traslado y custodia de personas detenidas.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s v="2019-2024"/>
    <s v="Evaluar los resultados obtenidos de la implementación del modelo.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s v="2019-2020"/>
    <s v="Definir modelos de correlación entre la carga de trabajo y la cantidad de recursos (humanos y materiales) necesarios; en las que se incorporen variables cuantitativas y cualitativas, considerando aspectos de crimen y delincuencia organizada. _x000a__x000a_"/>
    <s v="Organismo de Investigación Judicial"/>
    <s v="Portafolio de proyectos institucionales (PPI)."/>
    <n v="0"/>
    <n v="100"/>
    <n v="0.1"/>
    <n v="0.2"/>
    <n v="0.4"/>
    <n v="0.6"/>
    <n v="0.8"/>
    <n v="1"/>
    <s v="Desarrollo e implementación del modelo de correlación entra la carga de trabajo y recurso humano del Organismo de Investigación Judicial"/>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s v="2021-2023"/>
    <s v="Implementar modelo.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n v="2024"/>
    <s v="Evaluar el modelo"/>
    <s v="Organismo de Investigación Judicial"/>
    <m/>
    <m/>
    <m/>
    <m/>
    <m/>
    <m/>
    <m/>
    <m/>
    <m/>
    <m/>
  </r>
  <r>
    <s v="USUARIO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s v="2019-2021"/>
    <s v="Realizar un diagnóstico y definir estrategia que partan del análisis y la perspectiva de género para la identificación y desarrollo de soluciones ante las necesidades de las personas usuarias en condición de vulnerabilidad. "/>
    <s v="Secretaría Técnica de Género y Acceso a la Justicia"/>
    <s v="Portafolio de proyectos institucionales (PPI)."/>
    <n v="0"/>
    <n v="100"/>
    <n v="0.1"/>
    <n v="0.2"/>
    <n v="0.4"/>
    <n v="0.6"/>
    <n v="0.8"/>
    <n v="1"/>
    <s v="Desarrollo e implementación de estrategias de optimización de servicios institucionales a las personas en estado de vulnerabilidad y vulnerabilizadas"/>
  </r>
  <r>
    <s v="USUARIO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s v="2021-2023"/>
    <s v="Acompañar y monitorear las estrategias que optimicen el servicio acorde a las necesidades de las personas usuarias en condición de vulnerabilidad. "/>
    <s v="Secretaría Técnica de Género y Acceso a la Justicia"/>
    <m/>
    <m/>
    <m/>
    <m/>
    <m/>
    <m/>
    <m/>
    <m/>
    <m/>
    <m/>
  </r>
  <r>
    <s v="USUARIO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n v="2024"/>
    <s v="Acompañar el proceso de evaluación de los resultados de las estrategias implementadas."/>
    <s v="Secretaría Técnica de Género y Acceso a la Justicia"/>
    <m/>
    <m/>
    <m/>
    <m/>
    <m/>
    <m/>
    <m/>
    <m/>
    <m/>
    <m/>
  </r>
  <r>
    <s v="INSTITUC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n v="2019"/>
    <s v="Elaborar un diagnóstico sobre los requerimientos necesarios para mejorar la calidad del servicio público brindado."/>
    <s v="Contraloría de Servicios "/>
    <s v="Portafolio de proyectos institucionales (PPI)."/>
    <n v="0"/>
    <n v="100"/>
    <n v="0.1"/>
    <n v="0.2"/>
    <n v="0.4"/>
    <n v="0.6"/>
    <n v="0.8"/>
    <n v="1"/>
    <s v="Desarrollo e implementación de un modelo integral de atención al público"/>
  </r>
  <r>
    <s v="INSTITUC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s v="2020-2023"/>
    <s v="Desarrollar e implementar el modelo de atención al público."/>
    <s v="Contraloría de Servicios "/>
    <m/>
    <m/>
    <m/>
    <m/>
    <m/>
    <m/>
    <m/>
    <m/>
    <m/>
    <m/>
  </r>
  <r>
    <s v="INSTITUC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n v="2024"/>
    <s v="Evaluar los resultados de implementación del modelo de atención al público. "/>
    <s v="Contraloría de Servicios "/>
    <m/>
    <m/>
    <m/>
    <m/>
    <m/>
    <m/>
    <m/>
    <m/>
    <m/>
    <m/>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n v="2019"/>
    <s v="Definir el Plan de acción para los próximos 6 años, que incluya una propuesta de implementación y monitoreo para cada uno de los ámbitos del Poder Judicial (2019)"/>
    <s v="Secretaría Técnica de Género y Acceso a la Justicia"/>
    <s v="Portafolio de proyectos institucionales (PPI)."/>
    <n v="0"/>
    <n v="100"/>
    <n v="0.1"/>
    <n v="0.2"/>
    <n v="0.4"/>
    <n v="0.6"/>
    <n v="0.8"/>
    <n v="1"/>
    <s v="Desarrollo y seguimiento del plan de acción de la Política de Género y Acceso a la Justicia"/>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s v="2019-2023"/>
    <s v="Acompañar el proceso de implementación y monitoreo del Plan de acción de la Política de Igualdad de Género en los diferentes ámbitos del Poder Judicial (2019-2023)"/>
    <s v="Secretaría Técnica de Género y Acceso a la Justicia"/>
    <m/>
    <m/>
    <m/>
    <m/>
    <m/>
    <m/>
    <m/>
    <m/>
    <m/>
    <m/>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n v="2024"/>
    <s v="Acompañar el proceso de evaluación de resultados de la implementación y monitoreo del plan de acción de la Política de Igualdad de Género (2024)"/>
    <s v="Secretaría Técnica de Género y Acceso a la Justicia"/>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n v="2019"/>
    <s v="Definir estrategia para ampliar la cobertura en horario de disponibilidad del personal de la Unidad de Protección de Víctimas y Testigos. "/>
    <s v="Organismo de Investigación Judicial"/>
    <s v="Sistema de Planes Anuales Operativos (PAO)."/>
    <n v="0"/>
    <n v="100"/>
    <n v="0.1"/>
    <n v="0.2"/>
    <n v="0.4"/>
    <n v="0.6"/>
    <n v="0.8"/>
    <n v="1"/>
    <s v="No aplica"/>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s v="2020-2023"/>
    <s v="Implementar estrategia para ampliar la cobertura en horario de disponibilidad del personal de la Unidad de Protección de Víctimas y Testigos. "/>
    <s v="Organismo de Investigación Judicial"/>
    <m/>
    <m/>
    <m/>
    <m/>
    <m/>
    <m/>
    <m/>
    <m/>
    <m/>
    <m/>
  </r>
  <r>
    <s v="OFICINA DE ATENCIÓN Y PROTECCIÓN A LA VÍCTIMA DEL DELIT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n v="2024"/>
    <s v="Evaluar los resultados de implementación de la estrategia para ampliar la cobertura en horario de disponibilidad del personal de la Unidad de Protección de Víctimas y Testigos.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9"/>
    <s v="Cantidad de Evaluaciones Estratégicas realizadas"/>
    <s v="Dirección de Planificación"/>
    <s v="Consejo Superior"/>
    <s v="2019-2024"/>
    <s v="Diseñar y ejecutar un modelo de estudio de evaluación de resultados, que permita evaluar el cumplimiento de los objetivos de distintos órganos u oficinas institucionales, en términos de su actividad, eficacia y eficiencia."/>
    <s v="Dirección de Planificación"/>
    <s v="Sistema de Planes Anuales Operativos (PAO)."/>
    <n v="0"/>
    <n v="6"/>
    <n v="1"/>
    <n v="2"/>
    <n v="3"/>
    <n v="4"/>
    <n v="5"/>
    <n v="6"/>
    <s v="No aplica"/>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n v="2019"/>
    <s v="Hacer diagnóstico general de la tramitación de la materia de pensiones alimentarias, que permita establecer la distribución de cargas de trabajo y los aspectos críticos que inciden en la atención de esta materia"/>
    <s v="Dirección de Planificación"/>
    <s v="Portafolio de proyectos institucionales (PPI)."/>
    <n v="0"/>
    <n v="100"/>
    <n v="0.1"/>
    <n v="0.2"/>
    <n v="0.4"/>
    <n v="0.6"/>
    <n v="0.8"/>
    <n v="1"/>
    <s v="Desarrollo e implementación del modelo de rediseño de procesos"/>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n v="2019"/>
    <s v="Crear un modelo de gestión para los despachos que tramitan la materia de Pensiones alimentarias considerando las variables: casos entrados, recurso humano, cantidad de asuntos de otras materias de que se tramitan, plazos de respuesta, ubicación geográfica, población usuaria, tecnología disponible"/>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s v="2020-2024"/>
    <s v="Implementar anualmente el modelo de gestión y apoyo en 20% de los despachos mixtos que tramitan la materia de pensiones alimentarias"/>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s v="2022-2024"/>
    <s v="Dar seguimiento y evaluar los resultados del modelo y plan de trabajo desarrollado."/>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1"/>
    <s v="% de avance del proyecto de Rediseño de Procesos en el Departamento de Ciencias Forenses"/>
    <s v="Dirección de Planificación"/>
    <s v="Organismo de Investigación Judicial._x000a_Dirección Ejecutiva_x000a_Dirección de Tecnología de la Información_x000a_Dirección de Gestión Humana"/>
    <n v="2019"/>
    <s v="Realizar el diagnóstico, plan de trabajo, implementación y seguimiento del proyecto de Rediseño de Procesos en el Departamento de Ciencias Forenses."/>
    <s v="Dirección de Planificación"/>
    <s v="Portafolio de proyectos institucionales (PPI)."/>
    <n v="0"/>
    <n v="100"/>
    <n v="0.1"/>
    <n v="0.2"/>
    <n v="0.4"/>
    <n v="0.6"/>
    <n v="0.8"/>
    <n v="1"/>
    <s v="Implementación del modelo de rediseño de procesos"/>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2"/>
    <s v="% de avance del proyecto de rediseño de procesos en el Departamento de Medicina Legal"/>
    <s v="Dirección de Planificación"/>
    <s v="Organismo de Investigación Judicial._x000a_Dirección Ejecutiva_x000a_Dirección de Tecnología de la Información_x000a_Dirección de Gestión Humana"/>
    <n v="2019"/>
    <s v="Realizar el diagnóstico, plan de trabajo, implementación y seguimiento del proyecto de rediseño de procesos en el Departamento de Medicina Legal."/>
    <s v="Dirección de Planificación"/>
    <s v="Portafolio de proyectos institucionales (PPI)."/>
    <n v="0"/>
    <n v="100"/>
    <n v="0.1"/>
    <n v="0.2"/>
    <n v="0.4"/>
    <n v="0.6"/>
    <n v="0.8"/>
    <n v="1"/>
    <s v="Implementación del modelo de rediseño de procesos"/>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3"/>
    <s v="Cantidad de despachos abordados con la entrada en vigencia del Código Procesal Agrario."/>
    <s v="Dirección de Planificación"/>
    <s v="Despachos Jurisdiccionales_x000a_Comisión de la Jurisdicción Agraria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Agrario, implementación y seguimiento de los 17 Despachos abordados."/>
    <s v="Dirección de Planificación"/>
    <s v="Portafolio de proyectos institucionales (PPI)."/>
    <n v="0"/>
    <n v="17"/>
    <n v="17"/>
    <n v="17"/>
    <n v="17"/>
    <n v="17"/>
    <n v="17"/>
    <n v="17"/>
    <s v="Abordaje a la entrada en vigencia del Código Procesal Agrario."/>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4"/>
    <s v="Cantidad de despachos  abordados con la entrada en vigencia del Código Procesal de Familia."/>
    <s v="Comisión de Familia, Niñez y Adolescencia"/>
    <s v="Despachos Jurisdiccionales_x000a_Dirección de Planificación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de Familia, implementación y seguimiento de los 30 Despachos abordados."/>
    <s v="Dirección de Planificación"/>
    <s v="Portafolio de proyectos institucionales (PPI)."/>
    <n v="0"/>
    <n v="30"/>
    <n v="30"/>
    <n v="30"/>
    <n v="30"/>
    <n v="30"/>
    <n v="30"/>
    <n v="30"/>
    <s v="Abordaje a la entrada en vigencia del Código Procesal de Familia"/>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5"/>
    <s v="% de avance del proyecto sobre el modelo de mejora integral del proceso penal."/>
    <s v="Dirección de Planificación"/>
    <s v="Centro de Apoyo, Coordinación y Mejoramiento de la Función Jurisdiccional_x000a_Defensa Pública, Ministerio Público, Organismo de Investigación Judicial"/>
    <s v="2019-2021"/>
    <s v="Realizar el diagnóstico, plan de trabajo, implementación y seguimiento del proyecto sobre el modelo de mejora integral del proceso penal, en el ámbito Jurisdiccional y auxiliar de justicia."/>
    <s v="Dirección de Planificación"/>
    <s v="Portafolio de proyectos institucionales (PPI)."/>
    <n v="0"/>
    <n v="100"/>
    <n v="0.1"/>
    <n v="0.2"/>
    <n v="0.4"/>
    <n v="0.6"/>
    <n v="0.8"/>
    <n v="1"/>
    <s v="Modelo de mejora integral del proceso penal en el ámbito jurisdiccional y auxiliar de justicia."/>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19-2020"/>
    <s v="Elaborar plan de trabajo para el Rediseño de Procesos por circuito judicial. "/>
    <s v="Dirección de Planificación"/>
    <s v="Portafolio de proyectos institucionales (PPI)."/>
    <n v="2"/>
    <n v="7"/>
    <n v="0"/>
    <n v="1"/>
    <n v="3"/>
    <n v="4"/>
    <n v="6"/>
    <n v="7"/>
    <s v="Desarrollo e implementación del modelo de rediseño de proyectos"/>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20-2024"/>
    <s v="Implementar plan de trabajo"/>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20-2024"/>
    <s v="Dar seguimiento y evaluar el proyecto."/>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7"/>
    <s v="Cantidad de Circuitos Judiciales trabajando con el modelo de sostenibilidad "/>
    <s v="Dirección de Planificación"/>
    <s v="Dirección Ejecutiva_x000a_Administraciones Regionales"/>
    <n v="2019"/>
    <s v="Hacer un diagnóstico para priorizar los Circuitos Judiciales que requieren la implementación del modelo de sostenibilidad"/>
    <s v="Dirección de Planificación"/>
    <s v="Sistema de Planes Anuales Operativos (PAO)."/>
    <n v="2"/>
    <n v="7"/>
    <n v="2"/>
    <n v="3"/>
    <n v="4"/>
    <n v="5"/>
    <n v="6"/>
    <n v="7"/>
    <s v="No aplica"/>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7"/>
    <s v="Cantidad de Circuitos Judiciales trabajando con el modelo de sostenibilidad "/>
    <s v="Dirección de Planificación"/>
    <s v="Dirección Ejecutiva_x000a_Administraciones Regionales"/>
    <s v="2020-2024"/>
    <s v="Implementar anualmente el modelo de sostenibilidad en un 20% de los Circuitos identificados conforme a la priorización establecida."/>
    <s v="Dirección de Planific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n v="2019"/>
    <s v="Realizar un diagnóstico y un plan de acción para eliminar la brecha de implementación del escritorio virtual y sistema de gestión en todas las materias."/>
    <s v="Dirección de Tecnología de Información"/>
    <s v="Portafolio de proyectos institucionales (PPI)."/>
    <n v="0"/>
    <n v="100"/>
    <n v="0.1"/>
    <n v="0.2"/>
    <n v="0.4"/>
    <n v="0.6"/>
    <n v="0.8"/>
    <n v="1"/>
    <s v="Desarrollo e implementación del plan de acción para la eliminación de la brecha de implementación del escritorio virtual y sistema de gestión en todas las materias."/>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s v="2019-2024"/>
    <s v="Implementar el plan de acción."/>
    <s v="Dirección de Tecnología de Información"/>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s v="2019-2024"/>
    <s v="Dar seguimiento y evaluación al proyecto."/>
    <s v="Dirección de Tecnología de Información"/>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Determinar las necesidades institucionales de contratación administrativa para satisfacer las necesidades institucionales de bienes, muebles e inmuebles; así como los insumos, suministros, herramientas, laboratorios  y equipos analítico-instrumental, entre otros requeridos. "/>
    <s v="Organismo de Investigación Judicial"/>
    <s v="Portafolio de proyectos institucionales (PPI)."/>
    <n v="0"/>
    <n v="100"/>
    <n v="0.1"/>
    <n v="0.2"/>
    <n v="0.4"/>
    <n v="0.6"/>
    <n v="0.8"/>
    <n v="1"/>
    <s v="Elaboración del plan de adquisiciones de activos y servicios institucionales."/>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Diseñar plan de trabajo para la adquisición de bienes muebles e inmuebles, así como insumos, suministros, herramientas, laboratorios y equipo analítico-instrumental, entre otros requeridos.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Presupuestar los bienes, muebles e inmuebles, así como los insumos, suministros, herramientas, laboratorios y equipos analítico-instrumental, entre otros requeridos.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s v="2019-2021"/>
    <s v="Implementar procesos de contratación administrativos más eficientes, como contratos según demanda, que permitan contar oportunamente con los repuestos para vehículos, bienes muebles, así como los insumos, suministros, herramientas, laboratorios  y equipos analítico-instrumental, entre otros de manera oportuna.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0"/>
    <s v="Revisar los procedimientos de compras y arreglos de vehículos en la administración del Organismo de Investigación Judicial para lograr la eficiencia en la disponibilidad de los mismos."/>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1"/>
    <s v="Sistematizar los procesos del taller mecánico del Organismo de Investigación Judicial para eficientizar el mismo."/>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0"/>
    <s v="Realizar un diagnóstico de las necesidades de parqueo de los vehículos oficiales del Organismo de Investigación Judicial con el fin determinar los requerimientos reales de la institución. "/>
    <s v="Organismo de Investigación Judicial"/>
    <m/>
    <m/>
    <m/>
    <m/>
    <m/>
    <m/>
    <m/>
    <m/>
    <m/>
    <m/>
  </r>
  <r>
    <s v="ORGANISMO DE INVESTIGACIÓN JUDICIAL"/>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s v="2021-2024"/>
    <s v="Gestionar ante la administración central del Poder Judicial las necesidades identificadas del diagnóstico realizado en necesidades de parqueo de vehículos oficiales con la finalidad de darle resguardo para evitar daños a los mismos."/>
    <s v="Organismo de Investigación Judicial"/>
    <m/>
    <m/>
    <m/>
    <m/>
    <m/>
    <m/>
    <m/>
    <m/>
    <m/>
    <m/>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s v="2019-2020"/>
    <s v="Finalizar implementación del PGAI vigente"/>
    <s v="Comisión de Gestión Ambiental Institucional"/>
    <s v="Portafolio de proyectos institucionales (PPI)."/>
    <n v="0"/>
    <n v="100"/>
    <n v="0.1"/>
    <n v="0.2"/>
    <n v="0.4"/>
    <n v="0.6"/>
    <n v="0.8"/>
    <n v="1"/>
    <s v="Desarrollo y seguimiento del Plan de acción de la Política Ambiental"/>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s v="2020-2023"/>
    <s v="Definición e implementación del PGAI 2021-2026"/>
    <s v="Comisión de Gestión Ambiental Institucional"/>
    <m/>
    <m/>
    <m/>
    <m/>
    <m/>
    <m/>
    <m/>
    <m/>
    <m/>
    <m/>
  </r>
  <r>
    <s v="COMISIONES"/>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n v="2021"/>
    <s v="Evaluar los resultados de la implementación del PGAI 2016-2020. "/>
    <s v="Comisión de Gestión Ambiental Institucion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n v="2019"/>
    <s v="Realizar un diagnostico sobre cuales servicios que brinda el Organismo de Investigación Judicial pueden ser realizados en diferentes zonas geográficas del país"/>
    <s v="Organismo de Investigación Judicial"/>
    <m/>
    <m/>
    <n v="100"/>
    <n v="0.1"/>
    <n v="0.2"/>
    <n v="0.4"/>
    <n v="0.6"/>
    <n v="0.8"/>
    <n v="1"/>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n v="2020"/>
    <s v="Definir un plan para implementar procesos de descentralización de los servicios que brinda el Organismo de Investigación Judicial.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s v="2021-2024"/>
    <s v="Implementar el plan para descentralización de los servicios que brinda el Organismo de Investigación Judicial.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s v="2021-2024"/>
    <s v="Evaluar el  plan para descentralización de los servicios que brinda el Organismo de Investigación Judicial.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n v="2019"/>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Organismo de Investigación Judicial"/>
    <m/>
    <m/>
    <n v="100"/>
    <n v="0.1"/>
    <n v="0.2"/>
    <n v="0.4"/>
    <n v="0.6"/>
    <n v="0.8"/>
    <n v="1"/>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s v="2020-2024"/>
    <s v="Implementar el plan de trabajo definido.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s v="2020-2024"/>
    <s v="Evaluar los resultados de la implementación del plan. "/>
    <s v="Organismo de Investigación Judicial"/>
    <m/>
    <m/>
    <m/>
    <m/>
    <m/>
    <m/>
    <m/>
    <m/>
    <m/>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3"/>
    <s v="Reglamento que rija las funciones y competencias del Centro de Apoyo, Coordinación y Mejoramiento de la Función Jurisdiccional aprobado"/>
    <s v="Centro de Apoyo, Coordinación y Mejoramiento de la función jurisdiccional"/>
    <s v="Corte Plena_x000a_Consejo Superior_x000a_Dirección Jurídica_x000a_Despacho de la Presidencia"/>
    <s v="2019-2024"/>
    <s v="Desarrollar y presentar para aprobación el reglamento que rija las funciones y competencias del Centro de Apoyo, Coordinación y Mejoramiento de la Función Jurisdiccional."/>
    <s v="Centro de Apoyo, Coordinación y Mejoramiento de la Función Jurisdiccional"/>
    <m/>
    <m/>
    <m/>
    <n v="0.1"/>
    <n v="0.2"/>
    <n v="0.4"/>
    <n v="0.6"/>
    <n v="0.8"/>
    <n v="1"/>
    <s v="Reglamento de funciones y competencias del Centro de Apoyo, Coordinación y Mejoramiento de la Función Jurisdiccional. "/>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n v="2019"/>
    <s v="Definir el proceso estandarizado de seguimiento presupuestario."/>
    <s v="Dirección Ejecutiva"/>
    <m/>
    <m/>
    <m/>
    <n v="0.1"/>
    <n v="0.2"/>
    <n v="0.4"/>
    <n v="0.6"/>
    <n v="0.8"/>
    <n v="1"/>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n v="2020"/>
    <s v="Implementar el nuevo procedimientos para el seguimiento de la ejecución presupuestaria. "/>
    <s v="Dirección Ejecutiva"/>
    <m/>
    <m/>
    <m/>
    <n v="0.1"/>
    <n v="0.2"/>
    <n v="0.4"/>
    <n v="0.6"/>
    <n v="0.8"/>
    <n v="1"/>
    <m/>
  </r>
  <r>
    <s v="EQUIPO TÉCNICO"/>
    <x v="2"/>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s v="2021-2024"/>
    <s v="Evaluar y actualizar el procedimiento definido para el seguimiento de la ejecución presupuestaria."/>
    <s v="Dirección Ejecutiva"/>
    <m/>
    <m/>
    <m/>
    <n v="0.1"/>
    <n v="0.2"/>
    <n v="0.4"/>
    <n v="0.6"/>
    <n v="0.8"/>
    <n v="1"/>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n v="2019"/>
    <s v="Realizar un diagnóstico de la cantidad  de oficinas y despachos donde se replican las Buenas Prácticas Institucionales."/>
    <s v="Dirección de Planificación"/>
    <s v="Sistema de Planes Anuales Operativos (PAO)."/>
    <n v="0"/>
    <n v="100"/>
    <n v="0.1"/>
    <n v="0.2"/>
    <n v="0.4"/>
    <n v="0.6"/>
    <n v="0.8"/>
    <n v="1"/>
    <s v="No aplica"/>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n v="2020"/>
    <s v="Diseñar el plan de trabajo para  incrementar la cantidad de oficinas y despachos donde se replican las Buenas Prácticas Institucionales."/>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s v="2020-2024"/>
    <s v="Implementar el plan de trabajo para incrementar la cantidad de oficinas y despachos donde se replican las Buenas Prácticas Institucionales"/>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s v="2020-2024"/>
    <s v="Dar seguimiento al plan de trabajo para incrementar la cantidad de oficinas y despachos donde se replican las Buenas Prácticas Institucionales"/>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19"/>
    <s v="Realizar el concurso de buenas prácticas 2019. "/>
    <s v="Dirección de Planificación"/>
    <s v="Sistema SIGMA"/>
    <n v="50"/>
    <n v="150"/>
    <n v="50"/>
    <n v="50"/>
    <n v="100"/>
    <n v="100"/>
    <n v="150"/>
    <n v="150"/>
    <s v="No aplica"/>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0"/>
    <s v="Elaborar el plan de trabajo para el desarrollo del concurso de buenas prácticas que se desarrolla cada dos años."/>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1"/>
    <s v="Realizar el concurso de buenas prácticas 2021. "/>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2"/>
    <s v="Elaborar el plan de trabajo para el desarrollo del concurso de buenas prácticas que se desarrolla cada dos años."/>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3"/>
    <s v="Realizar el concurso de buenas prácticas 2023. "/>
    <s v="Dirección de Planificación"/>
    <m/>
    <m/>
    <m/>
    <m/>
    <m/>
    <m/>
    <m/>
    <m/>
    <m/>
    <m/>
  </r>
  <r>
    <s v="EQUIPO TÉCNICO"/>
    <x v="2"/>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4"/>
    <s v="Elaborar el plan de trabajo para el desarrollo del concurso de buenas prácticas que se desarrolla cada dos años."/>
    <s v="Dirección de Planificación"/>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0"/>
    <s v="Gestionar la aprobación del nuevo reglamento de teletrabajo."/>
    <s v="Comisión de Teletrabajo_x000a_"/>
    <s v="Sistema de Planes Anuales Operativos (PAO)."/>
    <n v="0.02"/>
    <n v="0.14000000000000001"/>
    <n v="0.04"/>
    <n v="0.06"/>
    <n v="0.08"/>
    <n v="0.1"/>
    <n v="0.12"/>
    <n v="0.14000000000000001"/>
    <s v="No aplica"/>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4"/>
    <s v="Analizar los perfiles de puestos profesionales y técnicos, con el fin de evaluar la factibilidad de ejecución de sus labores y el usos de los medios tecnológicos, mediante la modalidad de teletrabajo."/>
    <s v="Dirección de Gestión Humana_x000a_"/>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1"/>
    <s v="Diseñar plan de implementación y modelo de seguimiento para la aplicación de la modalidad de teletrabajo sobre los puestos identificados."/>
    <s v="Dirección de Gestión Humana_x000a_"/>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20-2024"/>
    <s v="Capacitar a las jefaturas y las personas que participan en el programa de Teletrabajo."/>
    <s v="Dirección de Gestión Humana_x000a_"/>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4"/>
    <s v="Implementar la modalidad de teletrabajo en los puestos profesionales (incluye Jefaturas) y técnicos."/>
    <s v="Dirección de Gestión Humana"/>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20-2024"/>
    <s v="Evaluar los resultados y beneficios de manera anual sobre la implementación de la modalidad de teletrabajo."/>
    <s v="Dirección de Gestión Humana_x000a_"/>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8"/>
    <s v="% de avance sobre la implementación de soluciones tecnológicas seguras que se puedan utilizar en la modalidad de Teletrabajo. "/>
    <s v="Dirección de Tecnología de la Información"/>
    <s v="Dirección de Gestión Humana_x000a_Comisión de Teletrabajo"/>
    <s v="2019-2024"/>
    <s v="Desarrollar e implementar un plan de trabajo sobre soluciones tecnológicas seguras para la aplicación efectiva del teletrabajo. "/>
    <s v="Dirección de Tecnología de Información_x000a_"/>
    <s v="Sistema de Planes Anuales Operativos (PAO)."/>
    <n v="0"/>
    <n v="100"/>
    <n v="10"/>
    <n v="20"/>
    <n v="40"/>
    <n v="60"/>
    <n v="80"/>
    <n v="100"/>
    <s v="No aplica"/>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19"/>
    <s v="Determinar modalidades alternativas de trabajo y su prefactibilidad de implementación (horarios alternos, jornadas continuas, entre otros)."/>
    <s v="Dirección de Gestión Humana"/>
    <s v="Sistema de Planes Anuales Operativos (PAO)."/>
    <n v="0"/>
    <n v="1200"/>
    <n v="200"/>
    <n v="400"/>
    <n v="600"/>
    <n v="800"/>
    <n v="1000"/>
    <n v="1200"/>
    <s v="No aplica"/>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Definir los procesos institucionales en los que es factible aplicar modalidades alternativas de trabajo en el Poder Judicial. "/>
    <s v="Dirección de Gestión Humana"/>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Analizar los perfiles de puestos de los procesos viables de implementación de una nueva modalidad de trabajo, con el fin de determinar su factibilidad de incursión. "/>
    <s v="Dirección de Gestión Humana"/>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Gestionar la aprobación del  reglamento de  modalidades Alternativas de Trabajo."/>
    <s v="Dirección de Gestión Humana"/>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s v="2021-2024"/>
    <s v="Evaluar los resultados y beneficios de las modalidades alternativas de trabajo (no incluye el teletrabajo). "/>
    <s v="Dirección de Gestión Humana"/>
    <m/>
    <m/>
    <m/>
    <m/>
    <m/>
    <m/>
    <m/>
    <m/>
    <m/>
    <m/>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50"/>
    <s v="% de avance de Soluciones Tecnológicas implementadas sobre modalidades alternativas de Trabajo. "/>
    <s v="Dirección de Tecnología de la Información"/>
    <s v="Dirección de Gestión Humana_x000a_Comisión de Teletrabajo"/>
    <s v="2019-2024"/>
    <s v="Implementar soluciones tecnológicas seguras para la aplicación efectiva de modalidades alternativas de trabajo. "/>
    <s v="Dirección de Tecnología de Información_x000a_"/>
    <s v="Portafolio de proyectos institucionales (PPI)."/>
    <n v="0"/>
    <n v="100"/>
    <n v="10"/>
    <n v="20"/>
    <n v="40"/>
    <n v="60"/>
    <n v="80"/>
    <n v="100"/>
    <s v="Desarrollo e implementación de soluciones tecnológicas para la aplicación de modalidades alternativas de trabajo"/>
  </r>
  <r>
    <s v="DIRECCIÓN DE GESTIÓN HUMANA"/>
    <x v="2"/>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51"/>
    <s v="% de avance de campañas de comunicación y divulgación sobre las modalidades alternativas de trabajo y Teletrabajo realizadas. "/>
    <s v="Dirección de Gestión Humana"/>
    <s v="Comisión de Teletrabajo_x000a_Departamento de Prensa y Comunicación"/>
    <s v="2019-2024"/>
    <s v="Realizar campañas de comunicación y sensibilización sobre las modalidades alternativas de trabajo y teletrabajo regularmente. "/>
    <s v="Dirección de Gestión Humana"/>
    <s v="Sistema de Planes Anuales Operativos (PAO)."/>
    <n v="0"/>
    <n v="100"/>
    <n v="10"/>
    <n v="20"/>
    <n v="40"/>
    <n v="60"/>
    <n v="80"/>
    <n v="100"/>
    <s v="No aplica"/>
  </r>
  <r>
    <s v="DEFENSA PÚBLICA"/>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19"/>
    <s v="Realizar un diagnóstico de necesidades y definir los requerimientos informáticos específicos de la Defensa Pública, para el desarrollo del sistema informático de gestión judicial integral. "/>
    <s v="Defensa Pública "/>
    <s v="Portafolio de proyectos institucionales (PPI)."/>
    <n v="0"/>
    <n v="100"/>
    <n v="0.1"/>
    <n v="0.2"/>
    <n v="0.4"/>
    <n v="0.6"/>
    <n v="0.8"/>
    <n v="1"/>
    <s v="Desarrollo e implementación de un sistema informático de gestión integral de la Defensa Pública"/>
  </r>
  <r>
    <s v="DEFENSA PÚBLICA"/>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19"/>
    <s v="Diseñar plan de trabajo para su desarrollo."/>
    <s v="Defensa Pública "/>
    <m/>
    <m/>
    <m/>
    <m/>
    <m/>
    <m/>
    <m/>
    <m/>
    <m/>
    <m/>
  </r>
  <r>
    <s v="DEFENSA PÚBLICA"/>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20"/>
    <s v="Desarrollar el sistema tecnológico acorde a las necesidades de la Defensa Pública."/>
    <s v="Dirección de Tecnología de Información"/>
    <m/>
    <m/>
    <m/>
    <m/>
    <m/>
    <m/>
    <m/>
    <m/>
    <m/>
    <m/>
  </r>
  <r>
    <s v="DEFENSA PÚBLICA"/>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s v="2020-2024"/>
    <s v="Implementar el sistema tecnológico desarrollado."/>
    <s v="Dirección de Tecnología de Información"/>
    <m/>
    <m/>
    <m/>
    <m/>
    <m/>
    <m/>
    <m/>
    <m/>
    <m/>
    <m/>
  </r>
  <r>
    <s v="DEFENSA PÚBLICA"/>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s v="2020-2021"/>
    <s v="Establecer un proceso de capacitación y sensibilización eficiente sobre los sistemas informáticos utilizados por todo el personal de la Defensa Pública; que incluya protocolos, la compatibilidad, inclusión responsable de datos y elaboración de reportes, etc."/>
    <s v="Defensa Pública "/>
    <m/>
    <m/>
    <m/>
    <m/>
    <m/>
    <m/>
    <m/>
    <m/>
    <m/>
    <m/>
  </r>
  <r>
    <s v="OFICINA DE ATENCIÓN Y PROTECCIÓN A LA VÍCTIMA DEL DELIT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Dirección de Tecnología de la Información"/>
    <s v="Organismo de Investigación Judicial_x000a_Oficina de Atención a la Víctima de Delitos Y Unidad de Protección de Víctimas y Testigos_x000a_Dirección de Planificación"/>
    <n v="2019"/>
    <s v="Elaborar plan de implementación del sistema para la gestión técnica y administrativa para los servicios de atención y protección, que incluyan estadísticas. "/>
    <s v="Dirección de Tecnología de Información"/>
    <s v="Portafolio de proyectos institucionales (PPI)."/>
    <n v="0"/>
    <n v="100"/>
    <n v="0.1"/>
    <n v="0.2"/>
    <n v="0.4"/>
    <n v="0.6"/>
    <n v="0.8"/>
    <n v="1"/>
    <s v="Desarrollo e implementación de un sistema de gestión técnico y administrativo para los servicios de atención y protección"/>
  </r>
  <r>
    <s v="OFICINA DE ATENCIÓN Y PROTECCIÓN A LA VÍCTIMA DEL DELIT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n v="2020"/>
    <s v="Diseñar el sistema "/>
    <s v="Dirección de Tecnología de Información"/>
    <m/>
    <m/>
    <m/>
    <m/>
    <m/>
    <m/>
    <m/>
    <m/>
    <m/>
    <m/>
  </r>
  <r>
    <s v="OFICINA DE ATENCIÓN Y PROTECCIÓN A LA VÍCTIMA DEL DELIT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s v="2021-2023"/>
    <s v="Implementar el sistema"/>
    <s v="Dirección de Tecnología de Información"/>
    <m/>
    <m/>
    <m/>
    <m/>
    <m/>
    <m/>
    <m/>
    <m/>
    <m/>
    <m/>
  </r>
  <r>
    <s v="OFICINA DE ATENCIÓN Y PROTECCIÓN A LA VÍCTIMA DEL DELIT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n v="2024"/>
    <s v="Evaluar los resultados de la implementación del sistema. "/>
    <s v="Dirección de Tecnología de Información"/>
    <m/>
    <m/>
    <m/>
    <m/>
    <m/>
    <m/>
    <m/>
    <m/>
    <m/>
    <m/>
  </r>
  <r>
    <s v="ORGANISMO DE INVESTIGACIÓN JUDICIAL"/>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19"/>
    <s v="Determinar las necesidades en los procesos del Organismo de Investigación Judicial y elaborar plan de trabajo para el diseño e implementación de sistemas de información  innovadores, a través del aprovechamiento de nuevas tecnologías emergentes, que permitan mejorar la calidad de los servicios brindados."/>
    <s v="Organismo de Investigación Judicial"/>
    <s v="Portafolio de proyectos institucionales (PPI)."/>
    <n v="0"/>
    <n v="100"/>
    <n v="0.1"/>
    <n v="0.2"/>
    <n v="0.4"/>
    <n v="0.6"/>
    <n v="0.8"/>
    <n v="1"/>
    <s v="Desarrollo e implementación de sistemas de información innovadores para el apoyo del Organismo de Investigación Judicial"/>
  </r>
  <r>
    <s v="ORGANISMO DE INVESTIGACIÓN JUDICIAL"/>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0"/>
    <s v="Capacitar al personal informático en el desarrollo de aplicaciones móviles y basadas en la nube, así como nuevas tecnologías que surjan."/>
    <s v="Organismo de Investigación Judicial"/>
    <m/>
    <m/>
    <m/>
    <m/>
    <m/>
    <m/>
    <m/>
    <m/>
    <m/>
    <m/>
  </r>
  <r>
    <s v="ORGANISMO DE INVESTIGACIÓN JUDICIAL"/>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1"/>
    <s v="Adquirir el equipo y software necesario para desarrollar las aplicaciones móviles y basadas en la nube, así como nuevas tecnologías que surjan."/>
    <s v="Organismo de Investigación Judicial"/>
    <m/>
    <m/>
    <m/>
    <m/>
    <m/>
    <m/>
    <m/>
    <m/>
    <m/>
    <m/>
  </r>
  <r>
    <s v="ORGANISMO DE INVESTIGACIÓN JUDICIAL"/>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s v="2019-2024"/>
    <s v="Implementar las herramientas y aplicaciones en las labores del personal del Organismo de Investigación Judicial."/>
    <s v="Organismo de Investigación Judicial"/>
    <m/>
    <m/>
    <m/>
    <m/>
    <m/>
    <m/>
    <m/>
    <m/>
    <m/>
    <m/>
  </r>
  <r>
    <s v="ORGANISMO DE INVESTIGACIÓN JUDICIAL"/>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4"/>
    <s v="Evaluar los resultados obtenidos de la implementación de las herramientas y aplicaciones innovadoras. "/>
    <s v="Organismo de Investigación Judicial"/>
    <m/>
    <m/>
    <m/>
    <m/>
    <m/>
    <m/>
    <m/>
    <m/>
    <m/>
    <m/>
  </r>
  <r>
    <s v="INSTITUCIONES"/>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19"/>
    <s v="Realizar estudio de factibilidad para el desarrollo de soluciones tecnológicas interinstitucionales, para la entrega a las personas usuarias, de constancias, certificaciones judiciales y otros servicios, desde otras instituciones. "/>
    <s v="Dirección de Tecnología de Información"/>
    <s v="Portafolio de proyectos institucionales (PPI)."/>
    <n v="0"/>
    <n v="100"/>
    <n v="0.1"/>
    <n v="0.2"/>
    <n v="0.4"/>
    <n v="0.6"/>
    <n v="0.8"/>
    <n v="1"/>
    <s v="Desarrollo e implementación de soluciones tecnológicas interinstitucionales dirigidas a las personas usuarias"/>
  </r>
  <r>
    <s v="INSTITUCIONES"/>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20"/>
    <s v="Elaborar plan de trabajo para el  desarrollo de soluciones tecnológicas interinstitucionales y divulgación. "/>
    <s v="Dirección de Tecnología de Información"/>
    <m/>
    <m/>
    <m/>
    <m/>
    <m/>
    <m/>
    <m/>
    <m/>
    <m/>
    <m/>
  </r>
  <r>
    <s v="INSTITUCIONES"/>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s v="2021-2023"/>
    <s v="Implementar plan de trabajo de desarrollo de soluciones tecnológicas interinstitucionales. "/>
    <s v="Dirección de Tecnología de Información"/>
    <m/>
    <m/>
    <m/>
    <m/>
    <m/>
    <m/>
    <m/>
    <m/>
    <m/>
    <m/>
  </r>
  <r>
    <s v="INSTITUCIONES"/>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24"/>
    <s v="Evaluar los resultados obtenidos de la implementación de soluciones tecnológicas interinstitucionales.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s v="2019-2020"/>
    <s v="Realizar un diagnóstico sobre las necesidades de herramientas ofimáticas a nivel institucional."/>
    <s v="Dirección de Tecnología de Información"/>
    <s v="Portafolio de proyectos institucionales (PPI)."/>
    <n v="0"/>
    <n v="100"/>
    <n v="0.1"/>
    <n v="0.2"/>
    <n v="0.4"/>
    <n v="0.6"/>
    <n v="0.8"/>
    <n v="1"/>
    <s v="Desarrollo e implementación de herramientas ofimática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n v="2021"/>
    <s v="Desarrollar la estrategia de implementación de las herramientas ofimáticas.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s v="2022-2023"/>
    <s v="Implementar la estrategia planteada."/>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n v="2024"/>
    <s v="Evaluar los resultados obtenidos de la implementación.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n v="2019"/>
    <s v="Diseñar el plan de desarrollo e implementación del Sistema Nuevo de Gestión de Despachos Judiciales, considerando los subproyectos: Business Processs Management, Tramitación, Sistema de gestión en Línea, App Móvil,  Solución de Streamming entre otros."/>
    <s v="Dirección de Tecnología de la Información"/>
    <s v="Portafolio de proyectos institucionales (PPI)."/>
    <n v="0"/>
    <n v="100"/>
    <n v="0.1"/>
    <n v="0.2"/>
    <n v="0.4"/>
    <n v="0.6"/>
    <n v="0.8"/>
    <n v="1"/>
    <s v="Desarrollo e implementación de la nueva versión del Sistema de Gestión de despachos judiciale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s v="2019-2023"/>
    <s v="Implementar el plan propuesto."/>
    <s v="Dirección de Tecnología de la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n v="2024"/>
    <s v="Evaluar los resultados de la implementación del nuevo sistema de gestión de despachos judiciales. "/>
    <s v="Dirección de Tecnología de la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s v="2019-2020"/>
    <s v="Diseñar el plan de desarrollo e implementación de las herramientas de inteligencia artificial y bots institucionales (tales como: predicciones con lenguaje de programación R; análisis de sentimientos en redes sociales; chatbots; cubos de información; tableros dinámicos; análisis de imágenes; IoT; transcripción de textos, entro otras)."/>
    <s v="Dirección de Tecnología de Información"/>
    <s v="Portafolio de proyectos institucionales (PPI)."/>
    <n v="0"/>
    <n v="100"/>
    <n v="0.1"/>
    <n v="0.2"/>
    <n v="0.4"/>
    <n v="0.6"/>
    <n v="0.8"/>
    <n v="1"/>
    <s v="Desarrollo e implementación de herramientas de inteligencia de información"/>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s v="2021-2023"/>
    <s v="Implementar el plan para el desarrollo de herramientas de inteligencia de información.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n v="2024"/>
    <s v="Evaluar los resultados de la implementación del plan para el desarrollo de herramientas de inteligencia de información.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n v="2019"/>
    <s v="Diseñar la estrategia de dotación e integración de los sistemas jurisdiccionales, auxiliares de justicia y administrativo."/>
    <s v="Dirección de Tecnología de Información"/>
    <s v="Portafolio de proyectos institucionales (PPI)."/>
    <n v="0"/>
    <n v="100"/>
    <n v="0.1"/>
    <n v="0.2"/>
    <n v="0.4"/>
    <n v="0.6"/>
    <n v="0.8"/>
    <n v="1"/>
    <s v="Desarrollo e implementación de una estrategia de dotación e integración de sistemas jurisdiccionales, auxiliar de justicia y administrativo"/>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s v="2020-2023"/>
    <s v="Implementar la estrategia de dotación e integración de los sistemas judiciales (SIGA/SAGA, Gestión de Despachos con Otros Sistemas, Centralización de Oficinas)."/>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n v="2024"/>
    <s v="Evaluar los resultados de la implementación de estratégica de dotación e integración de los sistemas auxiliares de justicia y administrativos. "/>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actualización de la plataforma tecnológica"/>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s v="2019-2024"/>
    <s v="Actualizar la plataforma tecnológica de los sistemas para disminuir la obsolescencia."/>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telecomunicacione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s v="2019-2024"/>
    <s v="Fortalecer y dar continuidad a la Plataforma de Telecomunicaciones para soportar el crecimiento por la tendencia de la conectividad a la red de los equipos y dispositivos."/>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plataforma de telefonía IP"/>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s v="2019-2024"/>
    <s v="Efectuar la migración del Servicio de Telefonía institucional a una plataforma de telefonía IP hasta con el proveedor para el ahorro de su consumo."/>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comunicación para el acceso a la red de voz y dato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s v="2019-2024"/>
    <s v="Implementar la plataforma de comunicación para el acceso a la red de voz y datos del Poder Judicial desde un punto externo para apoyar las necesidades del puesto de trabajo móvil."/>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red inalámbrica"/>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s v="2019-2024"/>
    <s v="Implementar la red inalámbrica para ampliar su cobertura y establecer los_x000a_controles requeridos para permitir el acceso seguro de los dispositivos móviles_x000a_institucionales."/>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acceso a internet"/>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s v="2019-2024"/>
    <s v="Dar continuidad a la Plataforma de acceso a Internet para soportar el crecimiento por la_x000a_tendencia de su consumo en los servicios digitales institucionales."/>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videoconferencia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s v="2019-2024"/>
    <s v="Renovar la plataforma de videoconferencias."/>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l Sistema de control de acceso a la red (NAC)"/>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s v="2019-2024"/>
    <s v="Implementar un Sistema de Control de Acceso a la Red (NAC)."/>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plataforma de respaldo de datos"/>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s v="2019-2024"/>
    <s v="Implementar la plataforma de respaldos para garantizar la disponibilidad de los datos generados diariamente en el uso de los servicios informáticos institucionales."/>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ntinuidad del servicio tecnológico."/>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s v="2019-2024"/>
    <s v="Dar continuidad al modelo de entrega de servicios tecnológicos críticos basado en centros de datos alterno y servicios en la nube."/>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l Centro de Operaciones de Red"/>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s v="2019-2024"/>
    <s v="Implementar un Centro de Operaciones de Red (NOC) para brindar monitoreo en tiempo real de los componentes de la infraestructura tecnológica y de los eventos de seguridad."/>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herramientas de aprovisionamiento"/>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n v="2019"/>
    <s v="Elaborar un plan de adquisiciones e implementación."/>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s v="2019-2024"/>
    <s v="Implementar de herramienta de aprovisionamiento, por ejemplo, autogestión de contraseñas, configuración automática de accesos directos y uso de bots para creación y modificación de usuarios en el Directorio Activo."/>
    <m/>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n v="2019"/>
    <s v="Desarrollar la estrategia con las mejores prácticas de TIC, como COBIT, ITIL, PMBOK, ISO 27000, ISO 31000, PRINCE2."/>
    <s v="Dirección de Tecnología de Información"/>
    <s v="Portafolio de proyectos institucionales (PPI)."/>
    <n v="0"/>
    <n v="100"/>
    <n v="0.1"/>
    <n v="0.2"/>
    <n v="0.4"/>
    <n v="0.6"/>
    <n v="0.8"/>
    <n v="1"/>
    <s v="Desarrollo e implementación de una estrategia para la gestión de las tecnologías de información"/>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s v="2019-2023"/>
    <s v="Implementar la estrategia."/>
    <s v="Dirección de Tecnología de Información"/>
    <m/>
    <m/>
    <m/>
    <m/>
    <m/>
    <m/>
    <m/>
    <m/>
    <m/>
    <m/>
  </r>
  <r>
    <s v="DIRECCIÓN DE TECNOLOGÍA DE INFORMACIÓN"/>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n v="2024"/>
    <s v="Evaluar los resultados de la estrategia implementada. "/>
    <s v="Dirección de Tecnología de Información"/>
    <m/>
    <m/>
    <m/>
    <m/>
    <m/>
    <m/>
    <m/>
    <m/>
    <m/>
    <m/>
  </r>
  <r>
    <s v="EQUIPO TÉCNIC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19"/>
    <s v="Establecer los requerimientos para el desarrollo de una app del Servicio Nacional de Facilitadoras y Facilitadores Judiciales."/>
    <s v="Comisión Nacional para el Mejoramiento de la Administración de Justicia"/>
    <s v="Portafolio de proyectos institucionales (PPI)."/>
    <n v="0"/>
    <n v="100"/>
    <n v="0.1"/>
    <n v="0.2"/>
    <n v="0.4"/>
    <n v="0.6"/>
    <n v="0.8"/>
    <n v="1"/>
    <s v="Desarrollo e implementación de la aplicación móvil para el Servicio Nacional de Facilitadoras y Facilitadores Judiciales"/>
  </r>
  <r>
    <s v="EQUIPO TÉCNIC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20"/>
    <s v="Valorar y elaborar un plan de desarrollo e implementación."/>
    <s v="Dirección de Tecnología de Información"/>
    <m/>
    <m/>
    <m/>
    <m/>
    <m/>
    <m/>
    <m/>
    <m/>
    <m/>
    <m/>
  </r>
  <r>
    <s v="EQUIPO TÉCNIC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s v="2021-2023"/>
    <s v="Implementar la app del Servicio Nacional de Facilitadoras y Facilitadores Judiciales. "/>
    <s v="Dirección de Tecnología de Información"/>
    <m/>
    <m/>
    <m/>
    <m/>
    <m/>
    <m/>
    <m/>
    <m/>
    <m/>
    <m/>
  </r>
  <r>
    <s v="EQUIPO TÉCNICO"/>
    <x v="2"/>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24"/>
    <s v="Evaluar los resultados obtenidos de la implementación del App del Servicio Nacional de Facilitadoras y Facilitadores Judiciales. "/>
    <s v="Comisión Nacional para el Mejoramiento de la Administración de Justicia"/>
    <m/>
    <m/>
    <m/>
    <m/>
    <m/>
    <m/>
    <m/>
    <m/>
    <m/>
    <m/>
  </r>
  <r>
    <s v="DIRECCIÓN DE GESTIÓN HUMANA"/>
    <x v="3"/>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0"/>
    <s v="Elaborar y validar la política rectora para la gestión de las personas en el Poder Judicial."/>
    <s v="Consejo de Personal"/>
    <s v="Portafolio de proyectos institucionales (PPI)."/>
    <n v="0"/>
    <n v="100"/>
    <n v="0.1"/>
    <n v="0.2"/>
    <n v="0.4"/>
    <n v="0.6"/>
    <n v="0.8"/>
    <n v="1"/>
    <s v="Desarrollo e implementación de la política rectora para la gestión de las personas que laboran en el Poder Judicial"/>
  </r>
  <r>
    <s v="DIRECCIÓN DE GESTIÓN HUMANA"/>
    <x v="3"/>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1"/>
    <s v="Gestionar la aprobación de la política rectora ante la instancia aprobadora."/>
    <s v="Consejo de Personal"/>
    <m/>
    <m/>
    <m/>
    <m/>
    <m/>
    <m/>
    <m/>
    <m/>
    <m/>
    <m/>
  </r>
  <r>
    <s v="DIRECCIÓN DE GESTIÓN HUMANA"/>
    <x v="3"/>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s v="2020-2023"/>
    <s v="Implementar la política rectora."/>
    <s v="Dirección de Gestión Humana"/>
    <m/>
    <m/>
    <m/>
    <m/>
    <m/>
    <m/>
    <m/>
    <m/>
    <m/>
    <m/>
  </r>
  <r>
    <s v="DIRECCIÓN DE GESTIÓN HUMANA"/>
    <x v="3"/>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4"/>
    <s v="Evaluar la política rectora, a los dos años de su implementación."/>
    <s v="Dirección de Gestión Humana"/>
    <m/>
    <m/>
    <m/>
    <m/>
    <m/>
    <m/>
    <m/>
    <m/>
    <m/>
    <m/>
  </r>
  <r>
    <s v="DIRECCIÓN DE GESTIÓN HUMANA"/>
    <x v="3"/>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4"/>
    <s v="Realizar una revisión y actualización de la política rectora"/>
    <s v="Dirección de Gestión Humana"/>
    <m/>
    <m/>
    <m/>
    <m/>
    <m/>
    <m/>
    <m/>
    <m/>
    <m/>
    <m/>
  </r>
  <r>
    <s v="EQUIPO TÉCN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n v="2019"/>
    <s v="Elaborar la propuesta de reforma legal."/>
    <s v="Despacho de la Presidencia"/>
    <s v="Portafolio de proyectos institucionales (PPI)."/>
    <n v="23"/>
    <n v="100"/>
    <n v="36"/>
    <n v="49"/>
    <n v="62"/>
    <n v="75"/>
    <n v="88"/>
    <n v="100"/>
    <s v="No aplica"/>
  </r>
  <r>
    <s v="EQUIPO TÉCN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19-2020"/>
    <s v="Poner en consulta a las instancias involucradas y validar la propuesta."/>
    <s v="Despacho de la Presidencia"/>
    <m/>
    <m/>
    <m/>
    <m/>
    <m/>
    <m/>
    <m/>
    <m/>
    <m/>
    <m/>
  </r>
  <r>
    <s v="EQUIPO TÉCN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20-2021"/>
    <s v="Presentar la propuesta al órgano aprobador."/>
    <s v="Despacho de la Presidencia"/>
    <m/>
    <m/>
    <m/>
    <m/>
    <m/>
    <m/>
    <m/>
    <m/>
    <m/>
    <m/>
  </r>
  <r>
    <s v="EQUIPO TÉCN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21-2024"/>
    <s v="Dar seguimiento a su aprobación."/>
    <s v="Despacho de la Presidencia"/>
    <m/>
    <m/>
    <m/>
    <m/>
    <m/>
    <m/>
    <m/>
    <m/>
    <m/>
    <m/>
  </r>
  <r>
    <s v="MINISTERIO PÚBL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6"/>
    <s v="% de avance del proyecto de la Ley de Carrera Fiscal trasladado a la Asamblea Legislativa. "/>
    <s v="Despacho de la Presidencia"/>
    <s v="Sala Constitucional (Mag. Fernando Cruz Castro)_x000a_Fiscalía General_x000a_Secretaría de la Corte_x000a_Dirección Jurídica"/>
    <s v="2019-2024"/>
    <s v="Monitorear de trámite en la Asamblea Legislativa. "/>
    <s v="Fiscalía General"/>
    <s v="Portafolio de proyectos institucionales (PPI)."/>
    <n v="60"/>
    <n v="100"/>
    <n v="67"/>
    <n v="74"/>
    <n v="81"/>
    <n v="88"/>
    <n v="95"/>
    <n v="100"/>
    <s v="No aplica"/>
  </r>
  <r>
    <s v="MINISTERIO PÚBLICO"/>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6"/>
    <s v="% de avance del proyecto de la Ley de Carrera Fiscal trasladado a la Asamblea Legislativa. "/>
    <s v="Despacho de la Presidencia"/>
    <s v="Sala Constitucional (Mag. Fernando Cruz Castro)_x000a_Fiscalía General_x000a_Secretaría de la Corte_x000a_Dirección Jurídica"/>
    <s v="2019-2024"/>
    <s v="Acoger las recomendaciones emitidas por el órgano aprobador. "/>
    <s v="Fiscalía General"/>
    <m/>
    <m/>
    <m/>
    <m/>
    <m/>
    <m/>
    <m/>
    <m/>
    <m/>
    <m/>
  </r>
  <r>
    <s v="ORGANISMO DE INVESTIGACIÓN JUDICIAL"/>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s v="2019-2020"/>
    <s v="Desarrollar una política de  carrera policial, científica y técnica-administrativa."/>
    <s v="Organismo de Investigación Judicial"/>
    <s v="Portafolio de proyectos institucionales (PPI)."/>
    <n v="0"/>
    <n v="100"/>
    <n v="0.1"/>
    <n v="0.2"/>
    <n v="0.4"/>
    <n v="0.6"/>
    <n v="0.8"/>
    <n v="1"/>
    <s v="Elaboración e implementación de la Política de carrera policial, científica y técnica-administrativa del Organismo de Investigación Judicial."/>
  </r>
  <r>
    <s v="ORGANISMO DE INVESTIGACIÓN JUDICIAL"/>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n v="2020"/>
    <s v="Gestionar la aprobación de la carrera policial, científica y técnica-administrativa ante el Consejo Superior."/>
    <s v="Organismo de Investigación Judicial"/>
    <m/>
    <m/>
    <m/>
    <m/>
    <m/>
    <m/>
    <m/>
    <m/>
    <m/>
    <m/>
  </r>
  <r>
    <s v="ORGANISMO DE INVESTIGACIÓN JUDICIAL"/>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s v="2022-2023"/>
    <s v="Actualizar las pruebas de idoneidad de los puestos de trabajo y definir los mecanismos de evaluación de los puestos de trabajo."/>
    <s v="Organismo de Investigación Judicial"/>
    <m/>
    <m/>
    <m/>
    <m/>
    <m/>
    <m/>
    <m/>
    <m/>
    <m/>
    <m/>
  </r>
  <r>
    <s v="ORGANISMO DE INVESTIGACIÓN JUDICIAL"/>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n v="2024"/>
    <s v="Desarrollar un plan de retención de talentos aparejado a un plan de desarrollo particular."/>
    <s v="Organismo de Investigación Judicial"/>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19"/>
    <s v="Investigar sobre sistemas de carrera de las diferentes disciplinas de las instancias judiciales."/>
    <s v="Dirección de Gestión Humana"/>
    <s v="Portafolio de proyectos institucionales (PPI)."/>
    <n v="0"/>
    <n v="100"/>
    <n v="0.1"/>
    <n v="0.2"/>
    <n v="0.4"/>
    <n v="0.6"/>
    <n v="0.8"/>
    <n v="1"/>
    <s v="Elaboración del reglamento de carrera profesional de las diferentes instancias del ámbito administrativo."/>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19"/>
    <s v="Valorar y emitir criterio técnico de las propuestas en desarrollo."/>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0"/>
    <s v="Identificar la vinculación entre el sistema de gestión del desempeño y el de carrera profesional."/>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0"/>
    <s v="Determinar la factibilidad política de establecer un sistema de carrera profesional, en concordancia con las normas y reglamentos vigentes."/>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1"/>
    <s v="Establecer la viabilidad legal de establecer un sistema de carrera profesional, en concordancia con las normas y reglamentos vigentes."/>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1"/>
    <s v="Identificar de las acciones necesarias para implementar una carrera profesional en los diferentes ámbitos, sus requerimientos y sus efectos."/>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2"/>
    <s v="Diseñar las carreras profesionales para cada ámbito y su respectivo reglamento."/>
    <s v="Dirección de Gestión Humana"/>
    <m/>
    <m/>
    <m/>
    <m/>
    <m/>
    <m/>
    <m/>
    <m/>
    <m/>
    <m/>
  </r>
  <r>
    <s v="DIRECCIÓN DE GESTIÓN HUMAN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s v="2023 - 2024"/>
    <s v="Someter a conocimiento, discusión y aprobación el informe y reglamento sobre carrera profesional a las diferentes instancias."/>
    <s v="Dirección de Gestión Humana"/>
    <m/>
    <m/>
    <m/>
    <m/>
    <m/>
    <m/>
    <m/>
    <m/>
    <m/>
    <m/>
  </r>
  <r>
    <s v="DEFENSA PÚBLICA"/>
    <x v="3"/>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9"/>
    <s v="% de avance del proyecto del Reglamento de Carrera la Defensa Pública trasladado al órgano aprobador. "/>
    <s v="Despacho de la Presidencia"/>
    <s v="(Mag. Carmenmaría Escoto*)_x000a_*La persona magistrada que se asigne en su sustitución para este proyecto). _x000a_Dirección Jurídica_x000a_Secretaría General de la Corte"/>
    <s v="2019-2024"/>
    <s v="Gestionar y presentar el Proyecto de Ley de Carrera de la Defensa Pública ante Corte Plena y acoger recomendaciones."/>
    <s v="Defensa Pública"/>
    <s v="Portafolio de proyectos institucionales (PPI)."/>
    <n v="5"/>
    <n v="100"/>
    <n v="21"/>
    <n v="37"/>
    <n v="53"/>
    <n v="69"/>
    <n v="85"/>
    <n v="100"/>
    <s v="No aplica"/>
  </r>
  <r>
    <s v="EQUIPO TÉCNICO"/>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n v="2019"/>
    <s v="Elaborar la propuesta de reforma legal."/>
    <s v="Despacho de la Presidencia"/>
    <s v="Portafolio de proyectos institucionales (PPI)."/>
    <n v="15"/>
    <n v="100"/>
    <n v="0.28999999999999998"/>
    <n v="0.43"/>
    <n v="0.56999999999999995"/>
    <n v="0.71"/>
    <n v="0.85"/>
    <n v="1"/>
    <s v="No aplica"/>
  </r>
  <r>
    <s v="EQUIPO TÉCNICO"/>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19-2020"/>
    <s v="Poner en consulta a las instancias involucradas y validar la propuesta."/>
    <s v="Despacho de la Presidencia"/>
    <m/>
    <m/>
    <m/>
    <m/>
    <m/>
    <m/>
    <m/>
    <m/>
    <m/>
    <m/>
  </r>
  <r>
    <s v="EQUIPO TÉCNICO"/>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20-2021"/>
    <s v="Presentar la propuesta al órgano aprobador."/>
    <s v="Despacho de la Presidencia"/>
    <m/>
    <m/>
    <m/>
    <m/>
    <m/>
    <m/>
    <m/>
    <m/>
    <m/>
    <m/>
  </r>
  <r>
    <s v="EQUIPO TÉCNICO"/>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21-2024"/>
    <s v="Dar seguimiento a su aprobación."/>
    <s v="Despacho de la Presidenci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19"/>
    <s v="Investigar sobre nuevas alternativas para efectuar la evaluación competencial del personal que participa en los procesos de reclutamiento y  selección. "/>
    <s v="Dirección de Gestión Humana"/>
    <s v="Portafolio de proyectos institucionales (PPI)."/>
    <n v="0"/>
    <n v="100"/>
    <n v="0.1"/>
    <n v="0.2"/>
    <n v="0.4"/>
    <n v="0.6"/>
    <n v="0.8"/>
    <n v="1"/>
    <s v="Desarrollo e implementación de una estrategia para la estandarización de los procesos de reclutamiento y selección"/>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0"/>
    <s v="Elaborar plan para el diseño e implementación del Sistema Automatizado de Reclutamiento y Selección."/>
    <s v="Dirección de Gestión Human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21 - 2023"/>
    <s v="Implementar el Sistema Automatizado de Reclutamiento y Selección.  "/>
    <s v="Dirección de Gestión Human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4"/>
    <s v="Evaluar los resultados de la implementación del Sistema Automatizado de Reclutamiento y Selección.  "/>
    <s v="Dirección de Gestión Human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s v="2020 - 2021"/>
    <s v="Elaborar una propuesta de reforma a la normativa relacionada al reclutamiento y selección de personal en el Poder Judicial. "/>
    <s v="Dirección de Gestión Humana"/>
    <s v="Sistema de Planes Anuales Operativos (PAO)."/>
    <n v="0"/>
    <n v="100"/>
    <n v="0.1"/>
    <n v="0.2"/>
    <n v="0.4"/>
    <n v="0.6"/>
    <n v="0.8"/>
    <n v="1"/>
    <s v="No aplica"/>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n v="2021"/>
    <s v="Presentar al órgano aprobador la  propuesta de reforma a la normativa relacionada al reclutamiento y selección de personal en el Poder Judicial. "/>
    <s v="Dirección de Gestión Human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s v="2022-2024"/>
    <s v="Implementar las recomendaciones emitidas por el órgano aprobador sobre la reforma a la normativa relacionada al reclutamiento y selección de personal en el Poder Judicial. "/>
    <s v="Dirección de Gestión Humana"/>
    <m/>
    <m/>
    <m/>
    <m/>
    <m/>
    <m/>
    <m/>
    <m/>
    <m/>
    <m/>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3"/>
    <s v="% de avance de  la propuesta de estructura para el Subproceso de Reclutamiento y Selección de Personal presentada al órgano aprobador. "/>
    <s v="Dirección de Gestión Humana"/>
    <s v="Consejo de Personal_x000a_Secretaría Técnica de Género y Acceso a la Justicia."/>
    <s v="2020-2023"/>
    <s v="Revisar la estructura organizacional y los procesos de la Sección de Reclutamiento y Selección, para ajustarla a las necesidades institucionales y reforma propuesta. "/>
    <s v="Dirección de Gestión Humana"/>
    <s v="Sistema de Planes Anuales Operativos (PAO)."/>
    <n v="0"/>
    <n v="100"/>
    <n v="0.1"/>
    <n v="0.2"/>
    <n v="0.4"/>
    <n v="0.6"/>
    <n v="0.8"/>
    <n v="1"/>
    <s v="No aplica"/>
  </r>
  <r>
    <s v="DIRECCIÓN DE GESTIÓN HUMAN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3"/>
    <s v="% de avance de  la propuesta de estructura para el Subproceso de Reclutamiento y Selección de Personal presentada al órgano aprobador. "/>
    <s v="Dirección de Gestión Humana"/>
    <s v="Consejo de Personal_x000a_Secretaría Técnica de Género y Acceso a la Justicia."/>
    <n v="2024"/>
    <s v="Presentar propuesta de la estructura organizacional y los procesos de la Sección de Reclutamiento y Selección, conforme a las necesidades institucionales y reforma propuesta, al órgano aprobador. "/>
    <s v="Dirección de Gestión Humana"/>
    <m/>
    <m/>
    <m/>
    <m/>
    <m/>
    <m/>
    <m/>
    <m/>
    <m/>
    <m/>
  </r>
  <r>
    <s v="DEFENSA PÚBLIC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19-2020"/>
    <s v="Diseñar la estrategia de estandarización de herramientas y procedimientos de reclutamiento y selección.  "/>
    <s v="Dirección de Gestión Humana"/>
    <s v="Portafolio de proyectos institucionales (PPI)."/>
    <n v="0"/>
    <n v="100"/>
    <n v="0.1"/>
    <n v="0.2"/>
    <n v="0.4"/>
    <n v="0.6"/>
    <n v="0.8"/>
    <n v="1"/>
    <s v="Desarrollo e implementación de una estrategia para la estandarización de los procesos de reclutamiento y selección"/>
  </r>
  <r>
    <s v="DEFENSA PÚBLIC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21-2023"/>
    <s v="Implementar la estrategia definida. "/>
    <s v="Dirección de Gestión Humana"/>
    <m/>
    <m/>
    <m/>
    <m/>
    <m/>
    <m/>
    <m/>
    <m/>
    <m/>
    <m/>
  </r>
  <r>
    <s v="DEFENSA PÚBLICA"/>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4"/>
    <s v="Evaluar los resultados obtenidos de la estrategia implementada. "/>
    <s v="Dirección de Gestión Humana"/>
    <m/>
    <m/>
    <m/>
    <m/>
    <m/>
    <m/>
    <m/>
    <m/>
    <m/>
    <m/>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n v="2019"/>
    <s v="Definir los mecanismos de reclutamiento y selección a implementar. "/>
    <s v="Organismo de Investigación Judicial"/>
    <s v="Sistema de Planes Anuales Operativos (PAO)."/>
    <n v="0"/>
    <n v="3"/>
    <n v="10"/>
    <n v="20"/>
    <n v="40"/>
    <n v="60"/>
    <n v="80"/>
    <n v="100"/>
    <s v="No aplica"/>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s v="2020-2023"/>
    <s v="Implementar los mecanismos de reclutamiento y selección definidos. "/>
    <s v="Organismo de Investigación Judicial"/>
    <m/>
    <m/>
    <m/>
    <m/>
    <m/>
    <m/>
    <m/>
    <m/>
    <m/>
    <m/>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n v="2024"/>
    <s v="Evaluar los resultados obtenidos de la implementación de los mecanismos de reclutamiento y selección. "/>
    <s v="Organismo de Investigación Judicial"/>
    <m/>
    <m/>
    <m/>
    <m/>
    <m/>
    <m/>
    <m/>
    <m/>
    <m/>
    <m/>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n v="2019"/>
    <s v="Definir cronograma de elaboración y actualización de perfiles competenciales de todos los ámbitos jurisdiccional, auxiliar de justicia y administrativo. "/>
    <s v="Dirección de Gestión Humana"/>
    <s v="Sistema de Planes Anuales Operativos (PAO)."/>
    <n v="57"/>
    <n v="100"/>
    <n v="64"/>
    <n v="71"/>
    <n v="78"/>
    <n v="85"/>
    <n v="92"/>
    <n v="100"/>
    <s v="No aplica"/>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s v="2019-2024"/>
    <s v="Implementar el cronograma para la elaboración y actualización de perfiles competenciales de todos los ámbitos jurisdiccional, auxiliar de justicia y administrativo. "/>
    <s v="Dirección de Gestión Humana"/>
    <m/>
    <m/>
    <m/>
    <m/>
    <m/>
    <m/>
    <m/>
    <m/>
    <m/>
    <m/>
  </r>
  <r>
    <s v="ORGANISMO DE INVESTIGACIÓN JUDICIAL"/>
    <x v="3"/>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n v="2024"/>
    <s v="Evaluar el cronograma de elaboración y actualización de perfiles competenciales de todos los ámbitos jurisdiccional, auxiliar de justicia y administrativo. "/>
    <s v="Dirección de Gestión Humana"/>
    <m/>
    <m/>
    <m/>
    <m/>
    <m/>
    <m/>
    <m/>
    <m/>
    <m/>
    <m/>
  </r>
  <r>
    <s v="EQUIPO TÉCNIC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Elaborar la propuesta."/>
    <s v="Despacho de la Presidencia"/>
    <s v="Portafolio de proyectos institucionales (PPI)."/>
    <n v="15"/>
    <n v="100"/>
    <n v="0.28999999999999998"/>
    <n v="0.43"/>
    <n v="0.56999999999999995"/>
    <n v="0.71"/>
    <n v="0.85"/>
    <n v="1"/>
    <s v="No aplica"/>
  </r>
  <r>
    <s v="EQUIPO TÉCNIC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Poner en consulta a las instancias involucradas y validar la propuesta."/>
    <s v="Despacho de la Presidencia"/>
    <m/>
    <m/>
    <m/>
    <m/>
    <m/>
    <m/>
    <m/>
    <m/>
    <m/>
    <m/>
  </r>
  <r>
    <s v="EQUIPO TÉCNIC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Presentar la propuesta al órgano aprobador."/>
    <s v="Despacho de la Presidencia"/>
    <m/>
    <m/>
    <m/>
    <m/>
    <m/>
    <m/>
    <m/>
    <m/>
    <m/>
    <m/>
  </r>
  <r>
    <s v="EQUIPO TÉCNIC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s v="2020-2024"/>
    <s v="Dar seguimiento a su aprobación."/>
    <s v="Despacho de la Presidencia"/>
    <m/>
    <m/>
    <m/>
    <m/>
    <m/>
    <m/>
    <m/>
    <m/>
    <m/>
    <m/>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Facilitar la definición de los indicadores por puesto para la evaluación del desempeño, con la participación activa de las jefaturas, coordinaciones y personal de los despachos y oficinas. "/>
    <s v="Dirección de Gestión Humana"/>
    <s v="Sistema de Planes Anuales Operativos (PAO)."/>
    <n v="7.9000000000000001E-2"/>
    <n v="0.8"/>
    <n v="0.15"/>
    <n v="0.27"/>
    <n v="0.4"/>
    <n v="0.53"/>
    <n v="0.66"/>
    <n v="0.8"/>
    <s v="No aplica"/>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Implementar el SIED y gestionar el proceso de cambio, acorde a las prioridades institucionales definidas. "/>
    <s v="Dirección de Gestión Humana"/>
    <m/>
    <m/>
    <m/>
    <m/>
    <m/>
    <m/>
    <m/>
    <m/>
    <m/>
    <m/>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Evaluar los resultados de implementación del SIED. "/>
    <s v="Dirección de Gestión Humana"/>
    <m/>
    <m/>
    <m/>
    <m/>
    <m/>
    <m/>
    <m/>
    <m/>
    <m/>
    <m/>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n v="2019"/>
    <s v="Definir el plan de integración de los módulos relacionados con el módulo SIGA-GD."/>
    <s v="Dirección de Gestión Humana"/>
    <s v="Portafolio de proyectos institucionales (PPI)."/>
    <n v="0"/>
    <n v="100"/>
    <n v="0.1"/>
    <n v="0.2"/>
    <n v="0.4"/>
    <n v="0.6"/>
    <n v="0.8"/>
    <n v="1"/>
    <s v="Implementación del modelo integral de evaluación del desempeño"/>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s v="2020-2021"/>
    <s v="Implementar el plan de integración de los módulos relacionados con el modulo SIGA-GD."/>
    <s v="Dirección de Tecnología de Información"/>
    <m/>
    <m/>
    <m/>
    <m/>
    <m/>
    <m/>
    <m/>
    <m/>
    <m/>
    <m/>
  </r>
  <r>
    <s v="DIRECCIÓN DE GESTIÓN HUMAN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n v="2021"/>
    <s v="Evaluar los resultados del plan de integración de los módulos relacionados con el modulo SIGA-GD.. "/>
    <s v="Dirección de Gestión Humana"/>
    <m/>
    <m/>
    <m/>
    <m/>
    <m/>
    <m/>
    <m/>
    <m/>
    <m/>
    <m/>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19"/>
    <s v="Elaborar e iniciar un Plan de implementación para ejecutar el modelo de evaluación desempeño. (Incluir como objetivos operativo: Realizar el cambio en los manuales de las clases de puestos Completar los perfiles competenciales del personal de la Defensa Pública)."/>
    <s v="Defensa Pública"/>
    <s v="Portafolio de proyectos institucionales (PPI)."/>
    <n v="0"/>
    <n v="80"/>
    <n v="0.1"/>
    <n v="0.2"/>
    <n v="0.4"/>
    <n v="0.6"/>
    <n v="0.8"/>
    <n v="0.8"/>
    <s v="Implementación del modelo integral de evaluación del desempeño"/>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0"/>
    <s v="Realizar seguimiento del Plan Piloto y analizar resultados y elaborar de plan de mejora del modelo. "/>
    <s v="Defensa Pública"/>
    <m/>
    <m/>
    <m/>
    <m/>
    <m/>
    <m/>
    <m/>
    <m/>
    <m/>
    <m/>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1"/>
    <s v="Realizar ajustes y proceso de adaptación del modelo. "/>
    <s v="Defensa Pública"/>
    <m/>
    <m/>
    <m/>
    <m/>
    <m/>
    <m/>
    <m/>
    <m/>
    <m/>
    <m/>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s v="2022-2023"/>
    <s v="Replicar en otras oficinas de la Defensa Pública. "/>
    <s v="Defensa Pública"/>
    <m/>
    <m/>
    <m/>
    <m/>
    <m/>
    <m/>
    <m/>
    <m/>
    <m/>
    <m/>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4"/>
    <s v="Elaborar una evaluación de resultados obtenidos en las oficinas de Defensa Pública en las que se ha implementado el modelo de evaluación del desempeño. "/>
    <s v="Defensa Pública"/>
    <m/>
    <m/>
    <m/>
    <m/>
    <m/>
    <m/>
    <m/>
    <m/>
    <m/>
    <m/>
  </r>
  <r>
    <s v="DEFENSA PÚBLICA"/>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s v="2019-2024"/>
    <s v="Efectuar un proceso de divulgación a lo interno de la Defensa Pública sobre el Proyecto de Evaluación del desempeño a fin de informar al personal y concientizar sobre su relevancia para el funcionamiento institucional cada año. "/>
    <s v="Defensa Pública"/>
    <m/>
    <m/>
    <m/>
    <m/>
    <m/>
    <m/>
    <m/>
    <m/>
    <m/>
    <m/>
  </r>
  <r>
    <s v="OFICINA DE ATENCIÓN Y PROTECCIÓN A LA VÍCTIMA DEL DELIT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n v="2019"/>
    <s v="Definir e implementar los indicadores de desempeño y gestión, de acuerdo al modelo integral de evaluación del desempeño."/>
    <s v="Oficina de Atención a la Víctima de Delitos"/>
    <s v="Portafolio de proyectos institucionales (PPI)."/>
    <n v="0"/>
    <n v="80"/>
    <n v="0.1"/>
    <n v="0.2"/>
    <n v="0.4"/>
    <n v="0.6"/>
    <n v="0.8"/>
    <n v="0.8"/>
    <s v="Implementación del modelo integral de evaluación del desempeño"/>
  </r>
  <r>
    <s v="OFICINA DE ATENCIÓN Y PROTECCIÓN A LA VÍCTIMA DEL DELIT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s v="2020-2023"/>
    <s v="Implementar modelo de evaluación del desempeño y desarrollar una campaña de divulgación. "/>
    <s v="Oficina de Atención a la Víctima de Delitos"/>
    <m/>
    <m/>
    <m/>
    <m/>
    <m/>
    <m/>
    <m/>
    <m/>
    <m/>
    <m/>
  </r>
  <r>
    <s v="OFICINA DE ATENCIÓN Y PROTECCIÓN A LA VÍCTIMA DEL DELITO"/>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n v="2024"/>
    <s v="Elaborar informe de evaluación y resultados del proyecto. "/>
    <s v="Oficina de Atención a la Víctima de Delitos"/>
    <m/>
    <m/>
    <m/>
    <m/>
    <m/>
    <m/>
    <m/>
    <m/>
    <m/>
    <m/>
  </r>
  <r>
    <s v="ORGANISMO DE INVESTIGACIÓN JUDICIAL"/>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0"/>
    <s v="Definir e implementar los indicadores de desempeño y gestión, de acuerdo al modelo integral de evaluación del desempeño."/>
    <s v="Organismo de Investigación Judicial "/>
    <s v="Portafolio de proyectos institucionales (PPI)."/>
    <n v="0"/>
    <n v="80"/>
    <n v="0.1"/>
    <n v="0.2"/>
    <n v="0.4"/>
    <n v="0.6"/>
    <n v="0.8"/>
    <n v="0.8"/>
    <s v="Implementación del modelo integral de evaluación del desempeño"/>
  </r>
  <r>
    <s v="ORGANISMO DE INVESTIGACIÓN JUDICIAL"/>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4"/>
    <s v="Definir planes de mejora."/>
    <s v="Organismo de Investigación Judicial "/>
    <m/>
    <m/>
    <m/>
    <m/>
    <m/>
    <m/>
    <m/>
    <m/>
    <m/>
    <m/>
  </r>
  <r>
    <s v="ORGANISMO DE INVESTIGACIÓN JUDICIAL"/>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23-2024"/>
    <s v="Realizar la evaluación y supervisión de las oficinas institucionales."/>
    <s v="Organismo de Investigación Judicial "/>
    <m/>
    <m/>
    <m/>
    <m/>
    <m/>
    <m/>
    <m/>
    <m/>
    <m/>
    <m/>
  </r>
  <r>
    <s v="ORGANISMO DE INVESTIGACIÓN JUDICIAL"/>
    <x v="3"/>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4"/>
    <s v="Diseñar y realizar procesos de capacitación sobre el tema de indicadores y mejora continua."/>
    <s v="Organismo de Investigación Judicial "/>
    <m/>
    <m/>
    <m/>
    <m/>
    <m/>
    <m/>
    <m/>
    <m/>
    <m/>
    <m/>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19-2020"/>
    <s v="Determinar riesgos ocupacionales asociadas al puesto, para realizar programas preventivos y de calidad de vida."/>
    <s v="Dirección de Gestión Humana"/>
    <s v="Portafolio de proyectos institucionales (PPI)."/>
    <n v="0"/>
    <n v="100"/>
    <n v="0.1"/>
    <n v="0.2"/>
    <n v="0.4"/>
    <n v="0.6"/>
    <n v="0.8"/>
    <n v="1"/>
    <s v="Elaboración de la Política Integral de Bienestar y Salud"/>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19-2021"/>
    <s v="Diseñar una propuesta de política de profilaxis, bienestar y salud laboral"/>
    <s v="Dirección de Gestión Humana"/>
    <m/>
    <m/>
    <m/>
    <m/>
    <m/>
    <m/>
    <m/>
    <m/>
    <m/>
    <m/>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20-2021"/>
    <s v="Desarrollar el modelo automatizado e integral de bienestar y salud laboral (definir requerimientos, desarrollar un sistema e indicadores de medición)."/>
    <s v="Dirección de Gestión Humana"/>
    <m/>
    <m/>
    <m/>
    <m/>
    <m/>
    <m/>
    <m/>
    <m/>
    <m/>
    <m/>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0"/>
    <s v="Gestionar la aprobación de una política de profilaxis, bienestar y salud laboral"/>
    <s v="Dirección de Gestión Humana"/>
    <m/>
    <m/>
    <m/>
    <m/>
    <m/>
    <m/>
    <m/>
    <m/>
    <m/>
    <m/>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1"/>
    <s v="Implementar la política de profilaxis, bienestar y salud laboral"/>
    <s v="Dirección de Gestión Humana"/>
    <m/>
    <m/>
    <m/>
    <m/>
    <m/>
    <m/>
    <m/>
    <m/>
    <m/>
    <m/>
  </r>
  <r>
    <s v="DIRECCIÓN DE GESTIÓN HUMANA"/>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4"/>
    <s v="Evaluar los resultados de la implementación de la política de profilaxis, bienestar y salud laboral"/>
    <s v="Dirección de Gestión Humana"/>
    <m/>
    <m/>
    <m/>
    <m/>
    <m/>
    <m/>
    <m/>
    <m/>
    <m/>
    <m/>
  </r>
  <r>
    <s v="OFICINA DE ATENCIÓN Y PROTECCIÓN A LA VÍCTIMA DEL DELIT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19"/>
    <s v="Identificar necesidades y definir las acciones para su abordaje."/>
    <s v="Oficina de Atención a la Víctima de Delitos Y Unidad de Protección de Víctimas y Testigos_x000a_"/>
    <s v="Sistema de Planes Anuales Operativos (PAO)."/>
    <n v="0"/>
    <n v="100"/>
    <n v="0.1"/>
    <n v="0.2"/>
    <n v="0.4"/>
    <n v="0.6"/>
    <n v="0.8"/>
    <n v="1"/>
    <s v="No aplica"/>
  </r>
  <r>
    <s v="OFICINA DE ATENCIÓN Y PROTECCIÓN A LA VÍCTIMA DEL DELIT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19"/>
    <s v="Elaborar plan de trabajo. "/>
    <s v="Oficina de Atención a la Víctima de Delitos Y Unidad de Protección de Víctimas y Testigos_x000a_"/>
    <m/>
    <m/>
    <m/>
    <m/>
    <m/>
    <m/>
    <m/>
    <m/>
    <m/>
    <m/>
  </r>
  <r>
    <s v="OFICINA DE ATENCIÓN Y PROTECCIÓN A LA VÍCTIMA DEL DELIT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0"/>
    <s v="Ejecutar plan de trabajo. "/>
    <s v="Oficina de Atención a la Víctima de Delitos Y Unidad de Protección de Víctimas y Testigos_x000a_"/>
    <m/>
    <m/>
    <m/>
    <m/>
    <m/>
    <m/>
    <m/>
    <m/>
    <m/>
    <m/>
  </r>
  <r>
    <s v="OFICINA DE ATENCIÓN Y PROTECCIÓN A LA VÍCTIMA DEL DELIT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1"/>
    <s v="Dar seguimiento a la ejecución del plan. "/>
    <s v="Oficina de Atención a la Víctima de Delitos Y Unidad de Protección de Víctimas y Testigos_x000a_"/>
    <m/>
    <m/>
    <m/>
    <m/>
    <m/>
    <m/>
    <m/>
    <m/>
    <m/>
    <m/>
  </r>
  <r>
    <s v="OFICINA DE ATENCIÓN Y PROTECCIÓN A LA VÍCTIMA DEL DELIT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2"/>
    <s v="Evaluar los resultados del plan. "/>
    <s v="Oficina de Atención a la Víctima de Delitos Y URPOV"/>
    <m/>
    <m/>
    <m/>
    <m/>
    <m/>
    <m/>
    <m/>
    <m/>
    <m/>
    <m/>
  </r>
  <r>
    <s v="ORGANISMO DE INVESTIGACIÓN JUDICIAL"/>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n v="2019"/>
    <s v="Diseñar y definir los planes de evaluación de las condiciones físicas y mentales de la población del escalafón policial definida."/>
    <s v="Dirección de Gestión Humana"/>
    <s v="Sistema de Planes Anuales Operativos (PAO)."/>
    <n v="0"/>
    <n v="100"/>
    <n v="0.1"/>
    <n v="0.2"/>
    <n v="0.4"/>
    <n v="0.6"/>
    <n v="0.8"/>
    <n v="1"/>
    <s v="No aplica"/>
  </r>
  <r>
    <s v="ORGANISMO DE INVESTIGACIÓN JUDICIAL"/>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s v="2019-2024"/>
    <s v="Diseñar  uno o varios modelos de acondicionamiento físico y mejoramiento de la salud según los requerimientos específicos del Organismo de Investigación Judicial."/>
    <s v="Dirección de Gestión Humana"/>
    <m/>
    <m/>
    <m/>
    <m/>
    <m/>
    <m/>
    <m/>
    <m/>
    <m/>
    <m/>
  </r>
  <r>
    <s v="ORGANISMO DE INVESTIGACIÓN JUDICIAL"/>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s v="2019-2024"/>
    <s v="Realizar los seguimientos respectivos de los planes de acondicionamiento por medio de las jefaturas. "/>
    <s v="Organismo de Investigación Judicial"/>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6"/>
    <s v="% de avance de procesos de colaboración regional definidos, relacionados con salud preventiva."/>
    <s v="Dirección de Gestión Humana"/>
    <s v="Dirección Ejecutiva_x000a_Secretaría Técnica de Género y Acceso a la Justicia."/>
    <n v="2019"/>
    <s v="Realizar un diagnóstico y elaborar un plan para la cobertura y necesidades regionales de atención y prevención de servicios de salud."/>
    <s v="Dirección de Gestión Humana"/>
    <s v="Sistema de Planes Anuales Operativos (PAO)."/>
    <n v="0"/>
    <n v="100"/>
    <n v="10"/>
    <n v="20"/>
    <n v="40"/>
    <n v="60"/>
    <n v="80"/>
    <n v="100"/>
    <s v="No aplica"/>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6"/>
    <s v="% de avance de procesos de colaboración regional definidos, relacionados con salud preventiva."/>
    <s v="Dirección de Gestión Humana"/>
    <s v="Dirección Ejecutiva_x000a_Secretaría Técnica de Género y Acceso a la Justicia."/>
    <s v="2020-2024"/>
    <s v="Gestionar e implementar procesos de colaboración relacionados con la salud del personal judicial."/>
    <s v="Dirección de Gestión Humana"/>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n v="2019"/>
    <s v="Elaborar un diagnóstico sobre el reglamento de vestimenta y el contexto actual institucional, en cuanto a infraestructura física, temperatura, humedad, iluminación, etc."/>
    <s v="Secretaría Técnica de Ética y Valores"/>
    <s v="Sistema de Planes Anuales Operativos (PAO)."/>
    <n v="0"/>
    <n v="100"/>
    <n v="0.1"/>
    <n v="0.2"/>
    <n v="0.4"/>
    <n v="0.6"/>
    <n v="0.8"/>
    <n v="1"/>
    <s v="No aplica"/>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n v="2020"/>
    <s v="Presentar al Consejo Superior, la justificación de mejora del reglamento de vestimenta, resultado del diagnóstico y un esquema básico del proyecto de reglamento."/>
    <s v="Secretaría Técnica de Ética y Valores_x000a_"/>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n v="2021"/>
    <s v="Redactar y presentar a Corte Plena, el proyecto de propuesta de reglamento de vestimenta."/>
    <s v="Secretaría Técnica de Ética y Valores_x000a_"/>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n v="2022"/>
    <s v="Aprobar la actualización."/>
    <s v="Secretaría Técnica de Ética y Valores_x000a_"/>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s v="2023-2024"/>
    <s v="Elaborar campaña de divulgación del nuevo reglamento."/>
    <s v="Secretaría Técnica de Ética y Valores_x000a_"/>
    <m/>
    <m/>
    <m/>
    <m/>
    <m/>
    <m/>
    <m/>
    <m/>
    <m/>
    <m/>
  </r>
  <r>
    <s v="EQUIPO TÉCNICO"/>
    <x v="3"/>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Dirección Jurídica"/>
    <s v="Corte Plena_x000a_Secretaría Técnica de Ética y Valores_x000a_Comisión de Ética y Valores _x000a_Dirección Jurídica_x000a_Secretaría General de la Corte_x000a_Departamento de Prensa y Comunicación_x000a_Secretaría Técnica de Género y Acceso a la Justicia"/>
    <s v="2023-2024"/>
    <s v="Dar seguimiento en el cumplimiento del reglamento actualizado."/>
    <s v="Secretaría Técnica de Ética y Valores_x000a_"/>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s v="2020-2024"/>
    <s v="Incluir de forma integral los valores y ejes transversal en los diseños de las actividades de capacitación y ejecutar las misma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s v="2020-2024"/>
    <s v="Evaluar la ejecución de las actividades donde se han incorporado de manera integral los valores y ejes transversales institucion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s v="2020-2024"/>
    <s v="Incluir de forma integral los valores y ejes transversal en los diseños de las actividades de capacitación y ejecutar las misma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s v="2020-2024"/>
    <s v="Evaluar la ejecución de las actividades donde se han incorporado de manera integral los valores y ejes transversales institucion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s v="2020-2024"/>
    <s v="Incluir de forma integral los valores y ejes transversal en los diseños de las actividades de capacitación y ejecutar las misma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s v="2020-2024"/>
    <s v="Evaluar la ejecución de las actividades donde se han incorporado de manera integral los valores y ejes transversales institucion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Organismo de Investigación Judici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Organismo de Investigación Judicial"/>
    <s v="Consejo Directivo de la Escuela Judicial"/>
    <s v="2020-2024"/>
    <s v="Incluir de forma integral los valores y ejes transversal en los diseños de las actividades de capacitación y ejecutar las misma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Organismo de Investigación Judicial"/>
    <s v="Consejo Directivo de la Escuela Judicial"/>
    <s v="2020-2024"/>
    <s v="Evaluar la ejecución de las actividades donde se han incorporado de manera integral los valores y ejes transversales institucion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20 - 2024"/>
    <s v="Enfocar las actividades de capacitación hacia el cierre de las brechas competenci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n v="2024"/>
    <s v="Evaluar los resultados de la implementación de programas y actividades de capacitación que responden a los perfiles competencial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20 - 2024"/>
    <s v="Enfocar las actividades de capacitación hacia el cierre de las brechas competenci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n v="2024"/>
    <s v="Evaluar los resultados de la implementación de programas y actividades de capacitación que responden a los perfiles competencial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20 - 2024"/>
    <s v="Enfocar las actividades de capacitación hacia el cierre de las brechas competenci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n v="2024"/>
    <s v="Evaluar los resultados de la implementación de programas y actividades de capacitación que responden a los perfiles competencial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Organismo de Investigación Judici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Organismo de Investigación Judicial"/>
    <s v="Consejo Directivo de la Escuela Judicial"/>
    <s v="2020 - 2024"/>
    <s v="Enfocar las actividades de capacitación hacia el cierre de las brechas competenciale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Organismo de Investigación Judici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Organismo de Investigación Judicial"/>
    <s v="Consejo Directivo de la Escuela Judicial"/>
    <n v="2024"/>
    <s v="Evaluar los resultados de la implementación de programas y actividades de capacitación que responden a los perfiles competenciales.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19-2020"/>
    <s v="Diseñar y desarrollar estrategias integrales de aprendizaje innovadores por instancia, donde se considere en aquellas actividades de capacitación que lo permitan, el uso de los servicios multimedios y audiovisuales ofrecidos por el Área de Servicios Técnicos de la Escuela Judicial._x000a__x000a_"/>
    <s v="Escuela Judicial y Unidades de capacitación                             "/>
    <s v="Sistema de Planes Anuales Operativos (PAO)."/>
    <n v="0"/>
    <n v="100"/>
    <n v="0.1"/>
    <n v="0.2"/>
    <n v="0.4"/>
    <n v="0.6"/>
    <n v="0.8"/>
    <n v="1"/>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20-2024"/>
    <s v="Implementar las estrategias integrales de aprendizaje diseñadas y desarrolladas."/>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20-2024"/>
    <s v="Evaluar los resultados de las estrategias integrales de aprendizaje diseñadas y desarrolladas."/>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n v="2019"/>
    <s v="Desarrollar y estandarizar un sistema que aplique para todas la áreas de capacitación."/>
    <s v="Escuela Judicial"/>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s v="2020-2023"/>
    <s v="Implementar sistema de gestión de capacitación. _x000a_"/>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n v="2024"/>
    <s v="Evaluar los resultados obtenidos de la implementación del sistema de gestión de capacitación. "/>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8"/>
    <s v="Cantidad de estudios sobre la efectividad de la capacitación realizado por la Escuela Judicial y las Unidades de Capacitación."/>
    <s v="Escuela Judicial"/>
    <s v="Consejo Directivo de la Escuela Judicial_x000a_Ministerio Público_x000a_Defensa Pública_x000a_Organismo de Investigación Judicial_x000a_Dirección de Gestión Humana_x000a_Secretaría Técnica de Género y Acceso a la Justicia."/>
    <n v="2019"/>
    <s v="Elaborar y validar un sistema  que permita evaluar la efectividad de la capacitación."/>
    <s v="Escuela Judicial y Unidades de capacitación                             "/>
    <s v="Sistema de Planes Anuales Operativos (PAO)."/>
    <n v="0"/>
    <n v="10"/>
    <n v="0"/>
    <n v="2"/>
    <n v="4"/>
    <n v="6"/>
    <n v="8"/>
    <n v="10"/>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8"/>
    <s v="Cantidad de estudios sobre la efectividad de la capacitación realizado por la Escuela Judicial y las Unidades de Capacitación."/>
    <s v="Escuela Judicial"/>
    <s v="Consejo Directivo de la Escuela Judicial_x000a_Ministerio Público_x000a_Defensa Pública_x000a_Organismo de Investigación Judicial_x000a_Dirección de Gestión Humana_x000a_Secretaría Técnica de Género y Acceso a la Justicia."/>
    <s v="2020-2024"/>
    <s v="Aplicar el sistema evaluativo desarrollado en al menos dos actividades la Escuela Judicial y de cada Unidad de Capacitación."/>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9"/>
    <s v="% avance de los programas de cooperación con universidades. "/>
    <s v="Escuela Judicial"/>
    <s v="Consejo Directivo de la Escuela Judicial _x000a_Ministerio Público_x000a_Defensa Pública_x000a_Organismo de Investigación Judicial_x000a_Dirección de Gestión Humana_x000a_Despacho de la Presidencia_x000a_Oficina de Cooperación y Relaciones Internacionales_x000a_Secretaría Técnica de Género y Acceso a la Justicia."/>
    <n v="2019"/>
    <s v="Programar reuniones con los decanos de las universidades  que imparten las carreras (derecho) y afines con la administración de justicia._x000a__x000a_"/>
    <s v="Escuela Judicial"/>
    <s v="Sistema de Planes Anuales Operativos (PAO)."/>
    <n v="0"/>
    <n v="100"/>
    <n v="0.1"/>
    <n v="0.2"/>
    <n v="0.4"/>
    <n v="0.6"/>
    <n v="0.8"/>
    <n v="1"/>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9"/>
    <s v="% avance de los programas de cooperación con universidades. "/>
    <s v="Escuela Judicial"/>
    <s v="Consejo Directivo de la Escuela Judicial _x000a_Ministerio Público_x000a_Defensa Pública_x000a_Organismo de Investigación Judicial_x000a_Dirección de Gestión Humana_x000a_Despacho de la Presidencia_x000a_Oficina de Cooperación y Relaciones Internacionales_x000a_Secretaría Técnica de Género y Acceso a la Justicia."/>
    <s v="2019-2024"/>
    <s v="Desarrollar e implementar programas de cooperación con otros centros educativos."/>
    <s v="Escuela Judicial"/>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n v="2021"/>
    <s v="Desarroll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22-2024"/>
    <s v="Implement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n v="2021"/>
    <s v="Desarroll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s v="2022-2024"/>
    <s v="Implement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n v="2021"/>
    <s v="Desarroll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s v="2022-2024"/>
    <s v="Implement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Organismo de Investigación Judicial"/>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Organismo de Investigación Judicial"/>
    <s v="Consejo Directivo de la Escuela Judicial_x000a_Secretaría Técnica de Género y Acceso a la Justicia."/>
    <n v="2021"/>
    <s v="Desarroll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Organismo de Investigación Judicial"/>
    <s v="Consejo Directivo de la Escuela Judicial_x000a_Secretaría Técnica de Género y Acceso a la Justicia."/>
    <s v="2022-2024"/>
    <s v="Implement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n v="2021"/>
    <s v="Desarroll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s v="2022-2024"/>
    <s v="Implementar el Programa de Capacitación Regional."/>
    <s v="Escuela Judicial y Unidades de capacitación                             "/>
    <m/>
    <m/>
    <m/>
    <m/>
    <m/>
    <m/>
    <m/>
    <m/>
    <m/>
    <m/>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1"/>
    <s v="Cantidad de investigaciones de interés institucional realizadas."/>
    <s v="Escuela Judicial"/>
    <s v="Consejo Directivo de la Escuela Judicial_x000a_Ministerio Público_x000a_Defensa Pública_x000a_Organismo de Investigación Judicial_x000a_Dirección de Gestión Humana_x000a_Secretaría Técnica de Género y Acceso a la Justicia."/>
    <s v="2019-2024"/>
    <s v="Desarrollar investigaciones de interés institucional."/>
    <s v="Escuela Judicial y Unidades de Capacitación"/>
    <s v="Sistema de Planes Anuales Operativos (PAO)."/>
    <n v="0"/>
    <n v="6"/>
    <n v="1"/>
    <n v="2"/>
    <n v="3"/>
    <n v="4"/>
    <n v="5"/>
    <n v="6"/>
    <s v="No aplica"/>
  </r>
  <r>
    <s v="ESCUELA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1"/>
    <s v="Cantidad de investigaciones de interés institucional realizadas."/>
    <s v="Escuela Judicial"/>
    <s v="Consejo Directivo de la Escuela Judicial_x000a_Ministerio Público_x000a_Defensa Pública_x000a_Organismo de Investigación Judicial_x000a_Dirección de Gestión Humana_x000a_Secretaría Técnica de Género y Acceso a la Justicia."/>
    <s v="2019-2024"/>
    <s v="Presentar e implementar los  resultados de las investigaciones."/>
    <s v="Escuela Judicial y Unidades de Capacitación"/>
    <m/>
    <m/>
    <m/>
    <m/>
    <m/>
    <m/>
    <m/>
    <m/>
    <m/>
    <m/>
  </r>
  <r>
    <s v="DEFENSA PÚBLICA"/>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n v="2019"/>
    <s v="Definir una estrategia de capacitación para el personal de la Defensa Pública relacionada con los procesos que dicho órgano desempeña. "/>
    <s v="Defensa Pública    "/>
    <s v="Portafolio de proyectos institucionales (PPI)."/>
    <n v="0"/>
    <n v="100"/>
    <n v="0.1"/>
    <n v="0.2"/>
    <n v="0.4"/>
    <n v="0.6"/>
    <n v="0.8"/>
    <n v="1"/>
    <s v="Desarrollo e implementación de  estrategias integrales de capacitación"/>
  </r>
  <r>
    <s v="DEFENSA PÚBLICA"/>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n v="2020"/>
    <s v="Implementar estrategia de capacitación para el personal de la Defensa Pública. "/>
    <s v="Defensa Pública    "/>
    <m/>
    <m/>
    <m/>
    <m/>
    <m/>
    <m/>
    <m/>
    <m/>
    <m/>
    <m/>
  </r>
  <r>
    <s v="DEFENSA PÚBLICA"/>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s v="2021-2024"/>
    <s v="Brindar seguimiento y evaluación a la estrategia de capacitación definida para la Defensa Pública. "/>
    <s v="Defensa Pública    "/>
    <m/>
    <m/>
    <m/>
    <m/>
    <m/>
    <m/>
    <m/>
    <m/>
    <m/>
    <m/>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n v="2020"/>
    <s v="Diseñar estrategia de capacitación. "/>
    <s v="Oficina de Atención y Protección de Víctimas del Delito"/>
    <s v="Portafolio de proyectos institucionales (PPI)."/>
    <n v="0"/>
    <n v="100"/>
    <n v="0.1"/>
    <n v="0.2"/>
    <n v="0.4"/>
    <n v="0.6"/>
    <n v="0.8"/>
    <n v="1"/>
    <s v="Desarrollo e implementación de  estrategias integrales de capacitación"/>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s v="2021-2023"/>
    <s v="Implementar estrategia. "/>
    <s v="Oficina de Atención y Protección de Víctimas del Delito"/>
    <m/>
    <m/>
    <m/>
    <m/>
    <m/>
    <m/>
    <m/>
    <m/>
    <m/>
    <m/>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s v="2021-2024"/>
    <s v="Brindar seguimiento y evaluación de resultados de la implementación de la estrategia. "/>
    <s v="Oficina de Atención y Protección de Víctimas del Delito"/>
    <m/>
    <m/>
    <m/>
    <m/>
    <m/>
    <m/>
    <m/>
    <m/>
    <m/>
    <m/>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n v="2020"/>
    <s v="Diseñar una estrategia de capacitación para su inclusión en los procesos de capacitación del personal judicial. "/>
    <s v="Oficina de Atención y Protección de Víctimas del Delito"/>
    <s v="Sistema de Planes Anuales Operativos (PAO)."/>
    <n v="0"/>
    <n v="100"/>
    <n v="0.1"/>
    <n v="0.2"/>
    <n v="0.4"/>
    <n v="0.6"/>
    <n v="0.8"/>
    <n v="1"/>
    <s v="No aplica"/>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n v="2021"/>
    <s v="Implementar la estrategia.  "/>
    <s v="Oficina de Atención y Protección de Víctimas del Delito"/>
    <m/>
    <m/>
    <m/>
    <m/>
    <m/>
    <m/>
    <m/>
    <m/>
    <m/>
    <m/>
  </r>
  <r>
    <s v="OFICINA DE ATENCIÓN Y PROTECCIÓN A LA VÍCTIMA DEL DELIT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s v="2021-2024"/>
    <s v="Brindar seguimiento y evaluación de resultados de la implementación de la estrategia. "/>
    <s v="Oficina de Atención y Protección de Víctimas del Delito"/>
    <m/>
    <m/>
    <m/>
    <m/>
    <m/>
    <m/>
    <m/>
    <m/>
    <m/>
    <m/>
  </r>
  <r>
    <s v="ORGANISMO DE INVESTIGACIÓN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Organismo de Investigación Judicial"/>
    <s v="Oficina de Cooperación y Relaciones Internacionales_x000a_Escuela Judicial_x000a_Secretaría Técnica de Género y Acceso a la Justicia"/>
    <n v="2019"/>
    <s v="Definir las necesidades de capacitación y recursos necesarios que pueden ser solicitados a  instituciones y gobiernos colaboradores."/>
    <s v="Organismo de Investigación Judicial"/>
    <s v="Sistema de Planes Anuales Operativos (PAO)."/>
    <n v="0"/>
    <n v="100"/>
    <n v="0.1"/>
    <n v="0.2"/>
    <n v="0.4"/>
    <n v="0.6"/>
    <n v="0.8"/>
    <n v="1"/>
    <s v="No aplica"/>
  </r>
  <r>
    <s v="ORGANISMO DE INVESTIGACIÓN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Organismo de Investigación Judicial"/>
    <s v="Oficina de Cooperación y Relaciones Internacionales_x000a_Escuela Judicial_x000a_Secretaría Técnica de Género y Acceso a la Justicia"/>
    <n v="2020"/>
    <s v="Definir planes de acción para lograr  la búsqueda de instituciones y gobiernos cooperantes"/>
    <s v="Organismo de Investigación Judicial"/>
    <m/>
    <m/>
    <m/>
    <m/>
    <m/>
    <m/>
    <m/>
    <m/>
    <m/>
    <m/>
  </r>
  <r>
    <s v="ORGANISMO DE INVESTIGACIÓN JUDICIAL"/>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Organismo de Investigación Judicial"/>
    <s v="Oficina de Cooperación y Relaciones Internacionales_x000a_Escuela Judicial_x000a_Secretaría Técnica de Género y Acceso a la Justicia"/>
    <s v="2020-2024"/>
    <s v="Dar seguimiento a los planes de acción para la captación de recursos y capacitaciones."/>
    <s v="Organismo de Investigación Judicial"/>
    <m/>
    <m/>
    <m/>
    <m/>
    <m/>
    <m/>
    <m/>
    <m/>
    <m/>
    <m/>
  </r>
  <r>
    <s v="MINISTERIO PÚBL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n v="2019"/>
    <s v="Definir una estrategia de capacitación eficaz para el personal del Ministerio Público relacionada con los procesos que dicho órgano desempeña. "/>
    <s v="Fiscalía General"/>
    <s v="Portafolio de proyectos institucionales (PPI)."/>
    <n v="0"/>
    <n v="100"/>
    <n v="0.1"/>
    <n v="0.2"/>
    <n v="0.4"/>
    <n v="0.6"/>
    <n v="0.8"/>
    <n v="1"/>
    <s v="Desarrollo e implementación de  estrategias integrales de capacitación"/>
  </r>
  <r>
    <s v="MINISTERIO PÚBL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n v="2020"/>
    <s v="Implementar estrategia de capacitación para el personal del Ministerio Público. "/>
    <s v="Fiscalía General"/>
    <m/>
    <m/>
    <m/>
    <m/>
    <m/>
    <m/>
    <m/>
    <m/>
    <m/>
    <m/>
  </r>
  <r>
    <s v="MINISTERIO PÚBL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s v="2021-2024"/>
    <s v="Brindar seguimiento y evaluación a la estrategia de capacitación definida para el Ministerio Público. "/>
    <s v="Fiscalía General"/>
    <m/>
    <m/>
    <m/>
    <m/>
    <m/>
    <m/>
    <m/>
    <m/>
    <m/>
    <m/>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s v="2020-2024"/>
    <s v="Definir una estrategia de capacitación eficaz para el personal del ámbito administrativo  relacionada con los procesos que desempeñan estas instancias. "/>
    <s v="Dirección de Gestión Humana"/>
    <s v="Portafolio de proyectos institucionales (PPI)."/>
    <n v="0"/>
    <n v="100"/>
    <n v="0.1"/>
    <n v="0.2"/>
    <n v="0.4"/>
    <n v="0.6"/>
    <n v="0.8"/>
    <n v="1"/>
    <s v="Desarrollo e implementación de  estrategias integrales de capacitación"/>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n v="2020"/>
    <s v="Implementar estrategia de capacitación para el personal del ámbito administrativo. "/>
    <s v="Dirección de Gestión Humana"/>
    <m/>
    <m/>
    <m/>
    <m/>
    <m/>
    <m/>
    <m/>
    <m/>
    <m/>
    <m/>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s v="2021-2024"/>
    <s v="Brindar seguimiento y evaluación a la estrategia de capacitación definida para el ámbito administrativo. "/>
    <s v="Dirección de Gestión Humana"/>
    <m/>
    <m/>
    <m/>
    <m/>
    <m/>
    <m/>
    <m/>
    <m/>
    <m/>
    <m/>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Organismo de Investigación Judicial"/>
    <s v="Escuela Judicial_x000a_Secretaría Técnica de Género y Acceso a la Justicia."/>
    <n v="2019"/>
    <s v="Definir una estrategia de capacitación eficaz para el personal del Organismo de Investigación Judicial relacionada con los procesos que dicho órgano desempeña. "/>
    <s v="Fiscalía General"/>
    <s v="Portafolio de proyectos institucionales (PPI)."/>
    <n v="0"/>
    <n v="100"/>
    <n v="0.1"/>
    <n v="0.2"/>
    <n v="0.4"/>
    <n v="0.6"/>
    <n v="0.8"/>
    <n v="1"/>
    <s v="Desarrollo e implementación de  estrategias integrales de capacitación"/>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Organismo de Investigación Judicial"/>
    <s v="Escuela Judicial_x000a_Secretaría Técnica de Género y Acceso a la Justicia."/>
    <n v="2020"/>
    <s v="Implementar estrategia de capacitación para el personal del Organismo de Investigación Judicial. "/>
    <s v="Fiscalía General"/>
    <m/>
    <m/>
    <m/>
    <m/>
    <m/>
    <m/>
    <m/>
    <m/>
    <m/>
    <m/>
  </r>
  <r>
    <s v="EQUIPO TÉCNICO"/>
    <x v="3"/>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Organismo de Investigación Judicial"/>
    <s v="Escuela Judicial_x000a_Secretaría Técnica de Género y Acceso a la Justicia."/>
    <s v="2021-2024"/>
    <s v="Brindar seguimiento y evaluación a la estrategia de capacitación definida para el Organismo de Investigación Judicial. "/>
    <s v="Fiscalía General"/>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19"/>
    <s v="Definir y formular el Proyecto"/>
    <s v="Dirección de Planificación"/>
    <s v="Portafolio de proyectos institucionales (PPI)."/>
    <n v="0"/>
    <n v="100"/>
    <n v="0.1"/>
    <n v="0.2"/>
    <n v="0.4"/>
    <n v="0.6"/>
    <n v="0.8"/>
    <n v="1"/>
    <s v="Desarrollo e implementación del modelo de gestión para la planificación estratégica"/>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2024"/>
    <s v="Implementar el plan de acción del proyecto"/>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2020"/>
    <s v="Definir e implementar las mejoras correspondientes del Sistema de Planificación Estratégica y Sistema de Planes Anuales Operativos."/>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 - 2021"/>
    <s v="Definir del Modelo para la Administración del Portafolio Institucional de Proyectos Estratégicos. "/>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2"/>
    <s v="Implementar dentro del Sistema SIGA – PJ el  seguimiento a la ejecución presupuestaria de los proyectos estratégicos."/>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3"/>
    <s v="Dar seguimiento e implementar mejoras al modelo. "/>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4"/>
    <s v="Evaluar los resultados obtenidos de la implementación del modelo.  "/>
    <s v="Dirección de Planificación"/>
    <m/>
    <m/>
    <m/>
    <m/>
    <m/>
    <m/>
    <m/>
    <m/>
    <m/>
    <m/>
  </r>
  <r>
    <s v="EQUIPO TÉCNICO"/>
    <x v="4"/>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n v="2019"/>
    <s v="Implementar el modelo de administración de proyectos estratégicos. "/>
    <s v="Dirección de Planificación"/>
    <s v="Portafolio de proyectos institucionales (PPI)."/>
    <n v="0"/>
    <n v="100"/>
    <n v="0.1"/>
    <n v="0.2"/>
    <n v="0.4"/>
    <n v="0.6"/>
    <n v="0.8"/>
    <n v="1"/>
    <s v="Implementación del modelo de Administración de proyectos a nivel institucional."/>
  </r>
  <r>
    <s v="EQUIPO TÉCNICO"/>
    <x v="4"/>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s v="2020-2024"/>
    <s v="Dar seguimiento e implementar mejoras al modelo."/>
    <s v="Dirección de Planificación"/>
    <m/>
    <m/>
    <m/>
    <m/>
    <m/>
    <m/>
    <m/>
    <m/>
    <m/>
    <m/>
  </r>
  <r>
    <s v="EQUIPO TÉCNICO"/>
    <x v="4"/>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n v="2024"/>
    <s v="Evaluar los resultados obtenidos de la implementación del modelo.  "/>
    <s v="Dirección de Planificación"/>
    <m/>
    <m/>
    <m/>
    <m/>
    <m/>
    <m/>
    <m/>
    <m/>
    <m/>
    <m/>
  </r>
  <r>
    <s v="EQUIPO TÉCNICO"/>
    <x v="4"/>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n v="2019"/>
    <s v="Elaborar la propuesta del plan para la implementación del modelo de formulación, implementación, seguimiento y evaluación de políticas institucionales."/>
    <s v="Dirección de Planificación"/>
    <s v="Portafolio de proyectos institucionales (PPI)."/>
    <n v="0"/>
    <n v="100"/>
    <n v="0.1"/>
    <n v="0.2"/>
    <n v="0.4"/>
    <n v="0.6"/>
    <n v="0.8"/>
    <n v="1"/>
    <s v="Desarrollo e implementación del modelo de formulación y evaluación de políticas institucionales."/>
  </r>
  <r>
    <s v="EQUIPO TÉCNICO"/>
    <x v="4"/>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s v="2020-2024"/>
    <s v="Implementar el modelo de formulación, implementación, seguimiento y evaluación de políticas institucionales."/>
    <s v="Dirección de Planificación"/>
    <m/>
    <m/>
    <m/>
    <m/>
    <m/>
    <m/>
    <m/>
    <m/>
    <m/>
    <m/>
  </r>
  <r>
    <s v="EQUIPO TÉCNICO"/>
    <x v="4"/>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n v="2024"/>
    <s v="Evaluar y analizar los resultados obtenidos de la implementación del modelo para la  formulación, implementación, seguimiento y evaluación de políticas institucionales."/>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n v="2019"/>
    <s v="Realizar una investigación sobre el tema de procesos institucionales y presentar un plan de acción para la implementación de un modelo de gestión por procesos institucional."/>
    <s v="Dirección de Planificación"/>
    <s v="Portafolio de proyectos institucionales (PPI)."/>
    <n v="0"/>
    <n v="100"/>
    <n v="0.1"/>
    <n v="0.2"/>
    <n v="0.4"/>
    <n v="0.6"/>
    <n v="0.8"/>
    <n v="1"/>
    <s v="Desarrollo e implementación de un modelo de gestión por procesos institucional."/>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s v="2019-2024"/>
    <s v="Implementar el plan de acción. "/>
    <s v="Dirección de Planificación"/>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s v="2020-2024"/>
    <s v="Dar seguimiento y evaluar los resultados de implementación del plan de acción."/>
    <s v="Dirección de Planificación"/>
    <m/>
    <m/>
    <m/>
    <m/>
    <m/>
    <m/>
    <m/>
    <m/>
    <m/>
    <m/>
  </r>
  <r>
    <s v="DEFENSA PÚBLICA"/>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3"/>
    <s v="% estudios de impacto de ley realizados. "/>
    <s v="Dirección de Planificación"/>
    <s v="Dirección Jurídica"/>
    <s v="2019-2024"/>
    <s v="Realizar un estudio de estimación presupuestaria y de estructura organización de los proyectos de ley y reformas que se gestionen. "/>
    <s v="Dirección de Planificación"/>
    <s v="Sistema de Planes Anuales Operativos (PAO)."/>
    <n v="0"/>
    <n v="0.8"/>
    <n v="0.1"/>
    <n v="0.2"/>
    <n v="0.3"/>
    <n v="0.5"/>
    <n v="0.7"/>
    <n v="0.8"/>
    <s v="No aplica"/>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5"/>
    <s v="% de avance en el cumplimiento anual de los compromisos destacados en los informes del Estado de la Justicia."/>
    <s v="Despacho de la Presidencia"/>
    <s v="Consejo Superior_x000a_Secretaría General de la Corte_x000a_Comisiones institucionales dirigidas a seguimiento de Políticas._x000a_Dirección de Gestión Humana_x000a_Escuela Judicial_x000a_Inspección Judicial_x000a_Sala Constitucional_x000a_Defensa Pública_x000a_Organismo de Investigación Judicial"/>
    <s v="2019-2024"/>
    <s v="Implementar y dar seguimiento anual a los compromisos destacados en los Informes del Estado de la Justicia, por medio de los Planes Anuales Operativos."/>
    <s v="Dirección de Planificación"/>
    <s v="Sistema de Planes Anuales Operativos (PAO)."/>
    <n v="0"/>
    <n v="100"/>
    <n v="1"/>
    <n v="1"/>
    <n v="1"/>
    <n v="1"/>
    <n v="1"/>
    <n v="1"/>
    <s v="No aplica"/>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n v="2019"/>
    <s v="Elaborar un plan de ejecución de construcciones para los próximos 6 años, acorde al plan de construcciones actual. "/>
    <s v="Dirección Ejecutiva_x000a_"/>
    <s v="Portafolio de proyectos institucionales (PPI)."/>
    <n v="0"/>
    <n v="100"/>
    <n v="0.1"/>
    <n v="0.2"/>
    <n v="0.4"/>
    <n v="0.6"/>
    <n v="0.8"/>
    <n v="1"/>
    <s v="Desarrollo e implementación de un modelo de infraestructura universal, carbono neutral y accesible."/>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19-2024"/>
    <s v="Realizar estudios de necesidades de crecimiento para la construcción de nuevos edificios."/>
    <s v="Dirección Ejecutiva_x000a_"/>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19-2020"/>
    <s v="Elaborar un protocolo o procedimiento para el diseño de construcciones, de forma universal, carbono neutral y accesible; que contemple espacios compartidos y oficinas satélite (&quot;coworking&quot;), acorde a las modalidades alternativas de trabajo; así como aulas acondicionadas para capacitaciones. "/>
    <s v="Dirección Ejecutiva_x000a_"/>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n v="2019"/>
    <s v="Desarrollar planes de mantenimiento preventivo a largo plazo, a partir de un diagnóstico regional."/>
    <s v="Administraciones Regionales"/>
    <s v="Portafolio de proyectos institucionales (PPI)."/>
    <n v="0"/>
    <n v="100"/>
    <n v="0.1"/>
    <n v="0.2"/>
    <n v="0.4"/>
    <n v="0.6"/>
    <n v="0.8"/>
    <n v="1"/>
    <s v="Desarrollo e implementación de un modelo de infraestructura universal, carbono neutral y accesible."/>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n v="2020"/>
    <s v="Revisar y programar los planes de mantenimiento preventivo regionales."/>
    <s v="Dirección Ejecutiva"/>
    <m/>
    <m/>
    <m/>
    <m/>
    <m/>
    <m/>
    <m/>
    <m/>
    <m/>
    <m/>
  </r>
  <r>
    <s v="EQUIPO TÉCNICO"/>
    <x v="4"/>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s v="2021-2024"/>
    <s v="Ejecutar los planes de mantenimiento preventivo  regionales."/>
    <s v="Administraciones Regionales"/>
    <m/>
    <m/>
    <m/>
    <m/>
    <m/>
    <m/>
    <m/>
    <m/>
    <m/>
    <m/>
  </r>
  <r>
    <s v="Oficio 1467-PLA-PE-2019"/>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Desarrollar e implementar la herramienta que permita el acceso, el análisis, la clasificación y la visualización de las grabaciones de las sentencias dictadas de forma oral."/>
    <s v="Centro de Información Jurisprudencial"/>
    <s v="Sistema de Planes Anuales Operativos (PAO)."/>
    <n v="0"/>
    <n v="100"/>
    <n v="0.1"/>
    <n v="0.2"/>
    <n v="0.4"/>
    <n v="0.6"/>
    <n v="0.8"/>
    <n v="1"/>
    <m/>
  </r>
  <r>
    <s v="Oficio 1467-PLA-PE-2019"/>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Desarrollar e implementar la integración de resúmenes redactados en lenguaje claro integrados al Sistema Nexus."/>
    <s v="Centro de Información Jurisprudencial"/>
    <m/>
    <m/>
    <m/>
    <m/>
    <m/>
    <m/>
    <m/>
    <m/>
    <m/>
    <m/>
  </r>
  <r>
    <s v="Oficio 1467-PLA-PE-2019"/>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Generar nuevos requerimientos o adecuación de las funcionalidades existentes en el Sistema Nexus."/>
    <s v="Centro de Información Jurisprudencial"/>
    <m/>
    <m/>
    <m/>
    <m/>
    <m/>
    <m/>
    <m/>
    <m/>
    <m/>
    <m/>
  </r>
  <r>
    <s v="Oficio 1467-PLA-PE-2019"/>
    <x v="1"/>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Implementar y promocionar la ventanilla única que facilite la solicitud y acceso, por diferentes medios, a la información judicial (jurisprudencia, resoluciones, reglamentos, circulares, etc)."/>
    <s v="Centro de Información Jurisprudencial"/>
    <m/>
    <m/>
    <m/>
    <m/>
    <m/>
    <m/>
    <m/>
    <m/>
    <m/>
    <m/>
  </r>
  <r>
    <s v="Oficio 756-PLA-PE-2020"/>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29"/>
    <s v="% de cumplimiento de las estrategias definidas de capacitación y acciones en la regulación para la prevención, identificación y gestión adecuada de los conflictos de interés en el Poder Judicial."/>
    <s v="Oficina de Cumplimiento"/>
    <s v="Escuela Judicial_x000a_Fiscalía General_x000a_Defensa Pública_x000a_Organismo de Investigación Judicial_x000a_Dirección de Gestión Humana_x000a_Comisión de Transparencia_x000a_Secretaría Técnica de Ética y Valores_x000a_Oficina de Control Interno"/>
    <m/>
    <m/>
    <m/>
    <m/>
    <n v="0"/>
    <n v="1"/>
    <m/>
    <m/>
    <m/>
    <n v="0.33"/>
    <n v="0.66"/>
    <n v="1"/>
    <m/>
  </r>
  <r>
    <s v="Oficio 1315-PLA-PE-2020 "/>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m/>
    <x v="230"/>
    <s v="% de evaluación del índice de transparencia de servicio público (ITSP). "/>
    <s v="Oficina de Cumplimiento "/>
    <s v="Ministerio Público  _x000a_Defensa Pública _x000a_Organismo de Investigación Judicial _x000a_Dirección de Tecnología de Información _x000a_Dirección Ejecutiva _x000a_Comisión de Transparencia "/>
    <m/>
    <m/>
    <m/>
    <m/>
    <m/>
    <m/>
    <m/>
    <m/>
    <m/>
    <m/>
    <m/>
    <m/>
    <m/>
  </r>
  <r>
    <s v="Oficio 1315-PLA-PE-2020 "/>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m/>
    <x v="231"/>
    <s v="Porcentaje de desarrollo e implementación de estrategias para la efectiva gestión de los asuntos disciplinarios para el fortalecimiento de la ética en la institución. "/>
    <s v="Inspección Judicial "/>
    <s v="Consejo Superior  _x000a_Corte Plena _x000a_Ministerio Público _x000a_Defensa Pública _x000a_Organismo de Investigación Judicial _x000a_Comisiones Jurisdiccionales Institucionales _x000a_Secretaria Ética y Valores _x000a_Oficina de Cumplimiento _x000a_Dirección de Gestión Humana _x000a_Dirección de Planificación  _x000a_Dirección de Tecnología de la Información. "/>
    <m/>
    <m/>
    <m/>
    <m/>
    <m/>
    <m/>
    <m/>
    <m/>
    <m/>
    <m/>
    <m/>
    <m/>
    <m/>
  </r>
  <r>
    <s v="Oficio 1315-PLA-PE-2020 "/>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m/>
    <x v="232"/>
    <s v="Porcentaje de desarrollo e implementación de estrategias para la efectiva gestión de los asuntos disciplinarios para el fortalecimiento de la ética. "/>
    <s v="Fiscalía General "/>
    <s v="Consejo Superior  _x000a_Corte Plena _x000a_Inspección Judicial _x000a_Secretaria Ética y Valores _x000a_Oficina de Cumplimiento _x000a_Dirección de Gestión Humana _x000a_Dirección de Planificación  _x000a_Dirección de Tecnología de la Información. "/>
    <m/>
    <m/>
    <m/>
    <m/>
    <m/>
    <m/>
    <m/>
    <m/>
    <m/>
    <m/>
    <m/>
    <m/>
    <m/>
  </r>
  <r>
    <s v="Oficio 1315-PLA-PE-2020 "/>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m/>
    <x v="233"/>
    <s v="Porcentaje de desarrollo e implementación de estrategias para la efectiva gestión de los asuntos disciplinarios para el fortalecimiento de la ética. "/>
    <s v="Defensa Pública "/>
    <s v="Consejo Superior  _x000a_Corte Plena _x000a_Inspección Judicial _x000a_Secretaria Ética y Valores _x000a_Oficina de Cumplimiento _x000a_Dirección de Gestión Humana _x000a_Dirección de Planificación  _x000a_Dirección de Tecnología de la Información. "/>
    <m/>
    <m/>
    <m/>
    <m/>
    <m/>
    <m/>
    <m/>
    <m/>
    <m/>
    <m/>
    <m/>
    <m/>
    <m/>
  </r>
  <r>
    <s v="Oficio 1315-PLA-PE-2020 "/>
    <x v="1"/>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m/>
    <x v="234"/>
    <s v="Porcentaje de desarrollo e implementación de estrategias del Plan de Gestión Policial anti Corrupción para el fortalecimiento de la ética. "/>
    <s v="Organismo de Investigación Judicial "/>
    <s v="Consejo Superior  _x000a_Corte Plena _x000a_Inspección Judicial _x000a_Secretaria Ética y Valores _x000a_Oficina de Cumplimiento _x000a_Dirección de Gestión Humana _x000a_Dirección de Planificación  _x000a_Dirección de Tecnología de la Información. "/>
    <m/>
    <m/>
    <m/>
    <m/>
    <m/>
    <m/>
    <m/>
    <m/>
    <m/>
    <m/>
    <m/>
    <m/>
    <m/>
  </r>
  <r>
    <s v="Oficio 1315-PLA-PE-2020 "/>
    <x v="0"/>
    <s v="Resolver conflictos de forma imparcial, célere y eficaz, para contribuir con la democracia y la paz social. "/>
    <s v="CELERIDAD JUDICIAL"/>
    <s v="Implementar mecanismos de gestión que permitan aumentar la celeridad judicial de los juzgados y oficinas judiciales."/>
    <m/>
    <x v="235"/>
    <s v="Porcentaje de gestiones conocidas y aprobadas relacionadas con estrategias, planes de trabajo, requerimientos de recursos humanos y presupuestarios. "/>
    <s v="Consejo Superior "/>
    <s v="Dirección de Planificación _x000a_Dirección de Gestión Humana _x000a_Dirección Ejecutiva _x000a_Dirección de Tecnología de la Información _x000a_Ministerio Público _x000a_Defensa Pública _x000a_Organismo de Investigación Judicial _x000a_Centro de Apoyo, Coordinación y Mejoramiento de la Función Jurisdiccional "/>
    <m/>
    <m/>
    <m/>
    <m/>
    <m/>
    <m/>
    <m/>
    <m/>
    <m/>
    <m/>
    <m/>
    <m/>
    <m/>
  </r>
  <r>
    <s v="Oficio 118-PLA-PE-2021 "/>
    <x v="2"/>
    <s v="Optimizar los recursos institucionales e impulsar la innovación de los procesos judiciales, para agilizar los servicios de justicia."/>
    <m/>
    <m/>
    <m/>
    <x v="236"/>
    <s v="% de pronunciamientos realizados de los proyectos de ley y reformas puestos en consulta al Poder Judicial."/>
    <s v="Dirección Jurídica"/>
    <s v="Despacho de la Presidencia_x000a_Dirección de Planificación_x000a_Dirección de Gestión Humana_x000a_Dirección Ejecutiva Secretaría General de la Corte."/>
    <m/>
    <m/>
    <m/>
    <m/>
    <m/>
    <m/>
    <m/>
    <m/>
    <m/>
    <m/>
    <m/>
    <m/>
    <m/>
  </r>
  <r>
    <s v="Oficio 118-PLA-PE-2021 "/>
    <x v="2"/>
    <s v="Optimizar los recursos institucionales e impulsar la innovación de los procesos judiciales, para agilizar los servicios de justicia."/>
    <m/>
    <m/>
    <m/>
    <x v="237"/>
    <s v="% de avance en la gestión de los procesos constitucionales, procedimientos administrativos, disciplinarios, de responsabilidad civil y sancionatorios de contratación administrativa, competencia de la Dirección Jurídica."/>
    <s v="Dirección Jurídica"/>
    <s v="Corte Plena_x000a_Sala Constitucional_x000a_Sala Primera_x000a_Sala Segunda_x000a_Sala Tercera_x000a_Dirección Ejecutiva_x000a_Consejo Superior_x000a_Despacho de la Presidencia_x000a_Inspección Judicial_x000a_Dirección de Gestión Humana_x000a_"/>
    <m/>
    <m/>
    <m/>
    <m/>
    <m/>
    <m/>
    <m/>
    <m/>
    <m/>
    <m/>
    <m/>
    <m/>
    <m/>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7">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lan definido de la política axiológica. "/>
    <x v="0"/>
    <x v="0"/>
    <s v="Portafolio de proyectos institucionales (PPI)."/>
    <n v="0"/>
    <n v="1"/>
    <n v="0.1"/>
    <n v="0.2"/>
    <n v="0.4"/>
    <n v="0.6"/>
    <n v="0.8"/>
    <n v="1"/>
    <x v="0"/>
    <s v="2025-2030"/>
    <s v="Definir el plan de acción anual de la Política Axiológica para los próximos 6 años. "/>
    <s v="Valores institucionales_x000a_Valor en el  servicio de administración de justicia"/>
    <s v="ODS 16 Paz, justicia e Insituciones sólidas"/>
    <s v="Política Axiológica del_x000b_Poder Judicial"/>
    <s v="Política de Gestión Ética del Poder Judicial."/>
    <m/>
    <s v="Actualizar e implementar la Política Axiológica del Poder Judicial y su plan de acción."/>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lan definido de la política axiológica. "/>
    <x v="0"/>
    <x v="0"/>
    <s v="Portafolio de proyectos institucionales (PPI)."/>
    <n v="0"/>
    <n v="1"/>
    <n v="0.1"/>
    <n v="0.2"/>
    <n v="0.4"/>
    <n v="0.6"/>
    <n v="0.8"/>
    <n v="1"/>
    <x v="0"/>
    <s v="2025-2030"/>
    <s v="Coordinar la implementación del plan de acción anual de la Política Axiológica. "/>
    <s v="Valores institucionales_x000a_Valor en el  servicio de administración de justicia"/>
    <s v="ODS 16 Paz, justicia e Insituciones sólidas"/>
    <s v="Política Axiológica del_x000b_Poder Judicial"/>
    <s v="Política de Gestión Ética del Poder Judicial."/>
    <m/>
    <s v="Actualizar e implementar la Política Axiológica del Poder Judicial y su plan de acción."/>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lan definido de la política axiológica. "/>
    <x v="0"/>
    <x v="0"/>
    <s v="Portafolio de proyectos institucionales (PPI)."/>
    <n v="0"/>
    <n v="1"/>
    <n v="0.1"/>
    <n v="0.2"/>
    <n v="0.4"/>
    <n v="0.6"/>
    <n v="0.8"/>
    <n v="1"/>
    <x v="0"/>
    <s v="2025-2030"/>
    <s v="Dar seguimiento anual al cumplimiento del plan de acción para la implementación de la Política Axiológica. "/>
    <s v="Valores institucionales_x000a_Valor en el  servicio de administración de justicia"/>
    <s v="ODS 16 Paz, justicia e Insituciones sólidas"/>
    <s v="Política Axiológica del_x000b_Poder Judicial"/>
    <s v="Política de Gestión Ética del Poder Judicial."/>
    <m/>
    <s v="Actualizar e implementar la Política Axiológica del Poder Judicial y su plan de acción."/>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lan definido de la política axiológica. "/>
    <x v="0"/>
    <x v="0"/>
    <s v="Portafolio de proyectos institucionales (PPI)."/>
    <n v="0"/>
    <n v="1"/>
    <n v="0.1"/>
    <n v="0.2"/>
    <n v="0.4"/>
    <n v="0.6"/>
    <n v="0.8"/>
    <n v="1"/>
    <x v="0"/>
    <s v="2025-2030"/>
    <s v="Evaluar el impacto anual de la Política Axiológica. "/>
    <s v="Valores institucionales_x000a_Valor en el  servicio de administración de justicia"/>
    <s v="ODS 16 Paz, justicia e Insituciones sólidas"/>
    <s v="Política Axiológica del_x000b_Poder Judicial"/>
    <s v="Política de Gestión Ética del Poder Judicial."/>
    <m/>
    <s v="Actualizar e implementar la Política Axiológica del Poder Judicial y su plan de acción."/>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Cantidad de personal capacitado en la Guía "/>
    <x v="1"/>
    <x v="1"/>
    <s v="Sistema de Planes Anuales Operativos (PAO)."/>
    <n v="0"/>
    <n v="100"/>
    <n v="10"/>
    <n v="10"/>
    <n v="20"/>
    <n v="20"/>
    <n v="20"/>
    <n v="20"/>
    <x v="1"/>
    <s v="2025-2030"/>
    <s v="Proponer y desarrollar el modelo de gestión para el abordaje de los casos penales  vinculados a poblaciones vulnerables. "/>
    <s v="Acceso a la justicia_x000a_Género_x000a_Valor en el  servicio de administración de justicia"/>
    <s v="ODS 5 Igualdad de género_x000a_ODS 16 Paz, justicia e Insituciones sólidas"/>
    <s v="Política de Igualdad para las personas con discapacidad en el Poder Judicial"/>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Cantidad de personal capacitado en la Guía "/>
    <x v="1"/>
    <x v="1"/>
    <s v="Sistema de Planes Anuales Operativos (PAO)."/>
    <n v="0"/>
    <n v="100"/>
    <n v="10"/>
    <n v="10"/>
    <n v="20"/>
    <n v="20"/>
    <n v="20"/>
    <n v="20"/>
    <x v="1"/>
    <s v="2025-2030"/>
    <s v="Ejecutar y dar seguimiento al modelo de gestión para el abordaje de los casos penales  vinculados a poblaciones vulnerables. "/>
    <s v="Acceso a la justicia_x000a_Género_x000a_Valor en el  servicio de administración de justicia"/>
    <s v="ODS 5 Igualdad de género_x000a_ODS 16 Paz, justicia e Insituciones sólidas"/>
    <s v="Política de Igualdad para las personas con discapacidad en el Poder Judicial"/>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Cantidad de personal capacitado en la Guía "/>
    <x v="1"/>
    <x v="1"/>
    <s v="Sistema de Planes Anuales Operativos (PAO)."/>
    <n v="0"/>
    <n v="100"/>
    <n v="10"/>
    <n v="10"/>
    <n v="20"/>
    <n v="20"/>
    <n v="20"/>
    <n v="20"/>
    <x v="1"/>
    <s v="2025-2030"/>
    <s v="Realizar una evaluación del modelo de gestión para el abordaje de los casos penales  vinculados a poblaciones vulnerables. "/>
    <s v="Acceso a la justicia_x000a_Género_x000a_Valor en el  servicio de administración de justicia"/>
    <s v="ODS 5 Igualdad de género_x000a_ODS 16 Paz, justicia e Insituciones sólidas"/>
    <s v="Política de Igualdad para las personas con discapacidad en el Poder Judicial"/>
    <m/>
    <m/>
    <m/>
  </r>
  <r>
    <s v="OFICINA CUMPLIMIEMT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avance del proyecto de reducción de las brechas de riesgo en torno a la prevención y control de la corrupción, el fraude y las faltas a la ética y probidad"/>
    <x v="2"/>
    <x v="2"/>
    <s v="Portafolio de proyectos institucionales (PPI)."/>
    <n v="0"/>
    <n v="1"/>
    <n v="0.1"/>
    <n v="0.2"/>
    <n v="0.4"/>
    <n v="0.6"/>
    <n v="0.8"/>
    <n v="1"/>
    <x v="2"/>
    <s v="2025-2030"/>
    <s v="Definir el plan de acción anual de la Politica según cronograma."/>
    <s v="Acceso a la Justicia_x000a_Género_x000a_Justicia Abierta_x000a_Valor del Servicio de Administración de Justicia_x000a_Valores Institucionales"/>
    <s v="ODS 16 Paz, justicia e Insituciones sólidas"/>
    <s v="Política de Integridad y Anticorrupción del Poder Judicial de Costa Rica"/>
    <m/>
    <m/>
    <s v="Implementar el plan de acción de la Politica Integridad y Anticorrupción del Poder Judicial de Costa Rica"/>
  </r>
  <r>
    <s v="OFICINA CUMPLIMIEMT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avance del proyecto de reducción de las brechas de riesgo en torno a la prevención y control de la corrupción, el fraude y las faltas a la ética y probidad"/>
    <x v="2"/>
    <x v="2"/>
    <s v="Portafolio de proyectos institucionales (PPI)."/>
    <n v="0"/>
    <n v="1"/>
    <n v="0.1"/>
    <n v="0.2"/>
    <n v="0.4"/>
    <n v="0.6"/>
    <n v="0.8"/>
    <n v="1"/>
    <x v="2"/>
    <s v="2025-2030"/>
    <s v="Coordinar la implementación del plan de acción anual de la Politica."/>
    <s v="Acceso a la Justicia_x000a_Género_x000a_Justicia Abierta_x000a_Valor del Servicio de Administración de Justicia_x000a_Valores Institucionales"/>
    <s v="ODS 16 Paz, justicia e Insituciones sólidas"/>
    <s v="Política de Integridad y Anticorrupción del Poder Judicial de Costa Rica"/>
    <m/>
    <m/>
    <s v="Implementar el plan de acción de la Politica Integridad y Anticorrupción del Poder Judicial de Costa Rica"/>
  </r>
  <r>
    <s v="OFICINA CUMPLIMIEMT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avance del proyecto de reducción de las brechas de riesgo en torno a la prevención y control de la corrupción, el fraude y las faltas a la ética y probidad"/>
    <x v="2"/>
    <x v="2"/>
    <s v="Portafolio de proyectos institucionales (PPI)."/>
    <n v="0"/>
    <n v="1"/>
    <n v="0.1"/>
    <n v="0.2"/>
    <n v="0.4"/>
    <n v="0.6"/>
    <n v="0.8"/>
    <n v="1"/>
    <x v="2"/>
    <s v="2025-2030"/>
    <s v="Dar seguimiento anual al cumplimiento de los planes de acción de la Política"/>
    <s v="Acceso a la Justicia_x000a_Género_x000a_Justicia Abierta_x000a_Valor del Servicio de Administración de Justicia_x000a_Valores Institucionales"/>
    <s v="ODS 16 Paz, justicia e Insituciones sólidas"/>
    <s v="Política de Integridad y Anticorrupción del Poder Judicial de Costa Rica"/>
    <m/>
    <m/>
    <s v="Implementar el plan de acción de la Politica Integridad y Anticorrupción del Poder Judicial de Costa Rica"/>
  </r>
  <r>
    <s v="OFICINA CUMPLIMIEMT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avance del proyecto de reducción de las brechas de riesgo en torno a la prevención y control de la corrupción, el fraude y las faltas a la ética y probidad"/>
    <x v="2"/>
    <x v="2"/>
    <s v="Portafolio de proyectos institucionales (PPI)."/>
    <n v="0"/>
    <n v="1"/>
    <n v="0.1"/>
    <n v="0.2"/>
    <n v="0.4"/>
    <n v="0.6"/>
    <n v="0.8"/>
    <n v="1"/>
    <x v="2"/>
    <s v="2025-2030"/>
    <s v="Evaluar el impacto de la Política"/>
    <s v="Acceso a la Justicia_x000a_Género_x000a_Justicia Abierta_x000a_Valor del Servicio de Administración de Justicia_x000a_Valores Institucionales"/>
    <s v="ODS 16 Paz, justicia e Insituciones sólidas"/>
    <s v="Política de Integridad y Anticorrupción del Poder Judicial de Costa Rica"/>
    <m/>
    <m/>
    <s v="Implementar el plan de acción de la Politica Integridad y Anticorrupción del Poder Judicial de Costa Rica"/>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3"/>
    <x v="3"/>
    <s v="Sistema de Planes Anuales Operativos (PAO)."/>
    <n v="0"/>
    <n v="1"/>
    <n v="0.1"/>
    <n v="0.2"/>
    <n v="0.4"/>
    <n v="0.6"/>
    <n v="0.8"/>
    <n v="1"/>
    <x v="3"/>
    <n v="2029"/>
    <s v="1. Promocionar la transparencia activa mediante mecanismos tecnológicos y de acceso a la información pública.  _x000a_2. Brindar capacitación al personal judicial sobre los principios de transparencia y colaboración de la Política de Justicia Abierta. "/>
    <s v="Justicia Abierta_x000a_Valor del Servicio de Administración de Justicia"/>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3"/>
    <x v="3"/>
    <s v="Sistema de Planes Anuales Operativos (PAO)."/>
    <n v="0"/>
    <n v="1"/>
    <n v="0.1"/>
    <n v="0.2"/>
    <n v="0.4"/>
    <n v="0.6"/>
    <n v="0.8"/>
    <n v="1"/>
    <x v="3"/>
    <n v="2026"/>
    <s v="1.  Definir acciones que permitan promover la transparencia activa mediante mecanismos tecnológicos y de acceso a la información pública._x000a_ 2 Implementar acciones que permitan la apertura de datos abiertos  _x000a_3. Coordinar y desarrollar de las acciones relacionadas al Compromiso de Estado Abierto.  "/>
    <s v="Justicia Abierta_x000a_Valor del Servicio de Administración de Justicia"/>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3"/>
    <x v="3"/>
    <s v="Sistema de Planes Anuales Operativos (PAO)."/>
    <n v="0"/>
    <n v="1"/>
    <n v="0.1"/>
    <n v="0.2"/>
    <n v="0.4"/>
    <n v="0.6"/>
    <n v="0.8"/>
    <n v="1"/>
    <x v="3"/>
    <n v="2027"/>
    <s v="1. Capacitar al personal judicial sobre los principios de transparencia y colaboración de la Política de Justicia Abierta. _x000a_2. Coordinar y desarrollar las acciones relacionadas al Compromiso de Estado Abierto.  "/>
    <s v="Justicia Abierta_x000a_Valor del Servicio de Administración de Justicia"/>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3"/>
    <x v="3"/>
    <s v="Sistema de Planes Anuales Operativos (PAO)."/>
    <n v="0"/>
    <n v="1"/>
    <n v="0.1"/>
    <n v="0.2"/>
    <n v="0.4"/>
    <n v="0.6"/>
    <n v="0.8"/>
    <n v="1"/>
    <x v="3"/>
    <n v="2028"/>
    <s v=" 1. Apoyar en el desarrollo de proyectos de oficinas judiciales en el fortalecimiento de los principio de colaboración y transparencia. _x000a_2. Brindar capacitación al personal judicial sobre los principios de transparencia y colaboración de la Política de Justicia Abierta. "/>
    <s v="Justicia Abierta_x000a_Valor del Servicio de Administración de Justicia"/>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4"/>
    <x v="3"/>
    <s v="Sistema de Planes Anuales Operativos (PAO)."/>
    <n v="0"/>
    <n v="1"/>
    <n v="0.1"/>
    <n v="0.2"/>
    <n v="0.4"/>
    <n v="0.6"/>
    <n v="0.8"/>
    <n v="1"/>
    <x v="3"/>
    <n v="2025"/>
    <s v="1. Definir acciones para fortalecer la rendición de cuentas participativas. _x000a_2 Definir acciones para fortalecer la apertura de datos abiertos  _x000a_3. Coordinar y desarrollar las acciones relacionadas al Compromiso de Estado Abierto.  "/>
    <s v="Justicia Abierta_x000a_Valor del Servicio de Administración de Justicia"/>
    <s v="ODS 16 Paz, justicia e Insituciones sólidas"/>
    <s v="Política de Justicia Abierta para el Poder Judicial de Costa Rica"/>
    <m/>
    <m/>
    <m/>
  </r>
  <r>
    <s v="Comisión Nacional para el Mejoramiento de la Administración de Justici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y Colaboración de Justicia Abierta. "/>
    <x v="3"/>
    <x v="3"/>
    <s v="Sistema de Planes Anuales Operativos (PAO)."/>
    <n v="0"/>
    <n v="1"/>
    <n v="0.1"/>
    <n v="0.2"/>
    <n v="0.4"/>
    <n v="0.6"/>
    <n v="0.8"/>
    <n v="1"/>
    <x v="3"/>
    <n v="2030"/>
    <s v=" 1. Establecer acciones para el  fortalecimiento de los principio de colaboración y transparencia  que contribuyan en el desarrollo de proyectos de oficinas judiciales en el_x000a_2. Implementar acciones que permitan la utilización de  datos abiertos "/>
    <s v="Justicia Abierta_x000a_Valor del Servicio de Administración de Justicia"/>
    <s v="ODS 16 Paz, justicia e Insituciones sólidas"/>
    <m/>
    <m/>
    <m/>
    <m/>
  </r>
  <r>
    <s v="METAS NUEVAS- TALLER CORTE"/>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planes de Justicia Abierta"/>
    <x v="5"/>
    <x v="3"/>
    <s v="Sistema de Planes Anuales Operativos (PAO)."/>
    <n v="0"/>
    <n v="1"/>
    <n v="0.1"/>
    <n v="0.2"/>
    <n v="0.4"/>
    <n v="0.6"/>
    <n v="0.8"/>
    <n v="1"/>
    <x v="4"/>
    <s v="2025-2030"/>
    <s v="Definir el plan de acción anual de la Politica según cronograma."/>
    <s v="Acceso a la Justicia_x000a_Género_x000a_Innovación_x000a_Justicia Abierta_x000a_Valor del Servicio de Administración de Justicia_x000a_Valores Institucionales"/>
    <s v="ODS 16 Paz, justicia e Insituciones sólidas"/>
    <m/>
    <m/>
    <m/>
    <m/>
  </r>
  <r>
    <s v="METAS NUEVAS- TALLER CORTE"/>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planes de Justicia Abierta"/>
    <x v="5"/>
    <x v="3"/>
    <s v="Sistema de Planes Anuales Operativos (PAO)."/>
    <n v="0"/>
    <n v="1"/>
    <n v="0.1"/>
    <n v="0.2"/>
    <n v="0.4"/>
    <n v="0.6"/>
    <n v="0.8"/>
    <n v="1"/>
    <x v="4"/>
    <s v="2025-2030"/>
    <s v="Coordinar la implementación del plan de acción anual de la Politica."/>
    <s v="Acceso a la Justicia_x000a_Género_x000a_Innovación_x000a_Justicia Abierta_x000a_Valor del Servicio de Administración de Justicia_x000a_Valores Institucionales"/>
    <s v="ODS 16 Paz, justicia e Insituciones sólidas"/>
    <m/>
    <m/>
    <m/>
    <m/>
  </r>
  <r>
    <s v="METAS NUEVAS- TALLER CORTE"/>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planes de Justicia Abierta"/>
    <x v="5"/>
    <x v="3"/>
    <s v="Sistema de Planes Anuales Operativos (PAO)."/>
    <n v="0"/>
    <n v="1"/>
    <n v="0.1"/>
    <n v="0.2"/>
    <n v="0.4"/>
    <n v="0.6"/>
    <n v="0.8"/>
    <n v="1"/>
    <x v="4"/>
    <s v="2025-2030"/>
    <s v="Dar seguimiento anual al cumplimiento de los planes de acción de la Política"/>
    <s v="Acceso a la Justicia_x000a_Género_x000a_Innovación_x000a_Justicia Abierta_x000a_Valor del Servicio de Administración de Justicia_x000a_Valores Institucionales"/>
    <s v="ODS 16 Paz, justicia e Insituciones sólidas"/>
    <m/>
    <m/>
    <m/>
    <m/>
  </r>
  <r>
    <s v="METAS NUEVAS- TALLER CORTE"/>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planes de Justicia Abierta"/>
    <x v="5"/>
    <x v="3"/>
    <s v="Sistema de Planes Anuales Operativos (PAO)."/>
    <n v="0"/>
    <n v="1"/>
    <n v="0.1"/>
    <n v="0.2"/>
    <n v="0.4"/>
    <n v="0.6"/>
    <n v="0.8"/>
    <n v="1"/>
    <x v="4"/>
    <s v="2025-2030"/>
    <s v="Evaluar el impacto de la Política"/>
    <s v="Acceso a la Justicia_x000a_Género_x000a_Innovación_x000a_Justicia Abierta_x000a_Valor del Servicio de Administración de Justicia_x000a_Valores Institucionales"/>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5"/>
    <s v="1. Mapear los espacios de participación ciudadana. "/>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5"/>
    <s v="2.  Fortalecer las capacidades institucionales para la participación ciudadana y metodologías participativas. "/>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s v="2025-2030"/>
    <s v="Definir el plan de acción anual de la Politica según cronograma."/>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s v="2025-2030"/>
    <s v="Coordinar la implementación del plan de acción anual de la Politica."/>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s v="2025-2030"/>
    <s v="Dar seguimiento anual al cumpimiento de los planes de acción de la Política"/>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s v="2025-2030"/>
    <s v="Evaluar el impacto de la Política"/>
    <s v="Acceso a la Justicia_x000a_Género_x000a_Innovación_x000a_Justicia Abierta_x000a_Valor del Servicio de Administración de Justicia_x000a_Valores Institucionales"/>
    <s v="ODS 16 Paz, justicia e Insituciones sólidas"/>
    <s v="Política de Participación Ciudadana del Poder Judicial"/>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6"/>
    <s v="1. Promocionar la apertura de espacios de participación formalizados. _x000a_2. Promocionar acciones de incidencia ciudadana. "/>
    <s v="Acceso a la Justicia_x000a_Género_x000a_Innovación_x000a_Justicia Abierta_x000a_Valor del Servicio de Administración de Justicia_x000a_Valores Institucionales"/>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7"/>
    <s v="1. Desarrollar y participar en actividades de reflexión, discusión y análisis sobre la participación ciudadana a lo interno y externo del Poder Judicial. _x000a_2. Fortalecer los vínculos comunitarios."/>
    <s v="Acceso a la Justicia_x000a_Género_x000a_Innovación_x000a_Justicia Abierta_x000a_Valor del Servicio de Administración de Justicia_x000a_Valores Institucionales"/>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8"/>
    <s v="1. Actualizar los espacios de participación ciudadana _x000a_2. Fortalecer las capacidades institucionales para la participación ciudadana y metodologías participativas. "/>
    <s v="Acceso a la Justicia_x000a_Género_x000a_Innovación_x000a_Justicia Abierta_x000a_Valor del Servicio de Administración de Justicia_x000a_Valores Institucionales"/>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29"/>
    <s v="1. Promover la apertura de espacios de participación formalizados._x000a_ 2. Promover las acciones de incidencia ciudadana. "/>
    <s v="Acceso a la Justicia_x000a_Género_x000a_Innovación_x000a_Justicia Abierta_x000a_Valor del Servicio de Administración de Justicia_x000a_Valores Institucionales"/>
    <s v="ODS 16 Paz, justicia e Insituciones sólidas"/>
    <m/>
    <m/>
    <m/>
    <m/>
  </r>
  <r>
    <s v="Comisión Nacional para el Mejoramiento de la Administración de Justicia"/>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 de avance en la ampliación de los espacios de participación ciudadana temporales o permanentes, regionales o nacionales. "/>
    <x v="6"/>
    <x v="3"/>
    <s v="Sistema de Planes Anuales Operativos (PAO)."/>
    <n v="0"/>
    <n v="1"/>
    <n v="0.1"/>
    <n v="0.2"/>
    <n v="0.4"/>
    <n v="0.6"/>
    <n v="0.8"/>
    <n v="1"/>
    <x v="5"/>
    <n v="2030"/>
    <s v="1. Identificar espacios de participación ciudadana promovidos por las diferentes instancias judiciales._x000a_ 2. Fortalecer las capacidades institucionales para la participación ciudadana y metodologías participativas. "/>
    <s v="Acceso a la Justicia_x000a_Género_x000a_Innovación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1.  Brindar capacitación al personal judicial sobre la política y directrices. _x000a_"/>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2. Fomentar acciones de  información a la sociedad civil sobre las acciones afirmativas del Poder Judicial para el acceso a la justicia de personas migrantes, refugiadas y apátridas. "/>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3. Desarrollar productos comunicativos. _x000a_"/>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4. Identificar medidas procesales y administrativas afirmativas. "/>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Definir las acciones anuales correspondientes a la Politica"/>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Implementar el plan de acción de la Política"/>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Dar seguimiento al cumplimiento del plan de acción de la Política"/>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3"/>
    <s v="Desarrollar estrategias de participación ciudadana responsables, activas y sostenibles, que contribuya en la toma de decisiones del Poder Judicial y mejoramiento del servicio público."/>
    <s v="Porcentaje de avance de acciones de fortalecimiento del acceso a la justicia de poblaciones migrantes, refugiadas, solicitantes de refugio y apátridas."/>
    <x v="7"/>
    <x v="3"/>
    <s v="Sistema de Planes Anuales Operativos (PAO)."/>
    <n v="0"/>
    <n v="1"/>
    <n v="0.1"/>
    <n v="0.2"/>
    <n v="0.4"/>
    <n v="0.6"/>
    <n v="0.8"/>
    <n v="1"/>
    <x v="6"/>
    <s v="2025-2030"/>
    <s v="Evaluar y proponer mejoras al plan de acción de la Política"/>
    <s v="Acceso a la Justicia_x000a_Género_x000a_Justicia Abierta_x000a_Valor del Servicio de Administración de Justicia_x000a_Valores Institucionales"/>
    <s v="ODS 16 Paz, justicia e Insituciones sólidas"/>
    <s v="Política institucioal para el acceso a la justicia por parte de la población migrante y refugiada."/>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Definir las acciones anuales correspondientes a la Politica"/>
    <s v="Género_x000a_Acceso a la justicia"/>
    <s v="ODS 5 Igualdad de género _x000a_ODS 10 Reducción de desigualdades_x000a_ODS 16 Paz, Justicia e instituciones sólidas"/>
    <s v="Política de Igualdad de Género del Poder Judicial"/>
    <m/>
    <m/>
    <s v="Implementar los planes de acción de la Política de Igualdad de Género del Poder Judici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Implementar el plan de acción de la Política"/>
    <s v="Género_x000a_Acceso a la justicia"/>
    <s v="ODS 5 Igualdad de género _x000a_ODS 10 Reducción de desigualdades_x000a_ODS 16 Paz, Justicia e instituciones sólidas"/>
    <s v="Política de Igualdad de Género del Poder Judicial"/>
    <m/>
    <m/>
    <s v="Implementar los planes de acción de la Política de Igualdad de Género del Poder Judici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Dar seguimiento al cumplimiento del plan de acción de la Política"/>
    <s v="Género_x000a_Acceso a la justicia"/>
    <s v="ODS 5 Igualdad de género _x000a_ODS 10 Reducción de desigualdades_x000a_ODS 16 Paz, Justicia e instituciones sólidas"/>
    <s v="Política de Igualdad de Género del Poder Judicial"/>
    <m/>
    <m/>
    <s v="Implementar los planes de acción de la Política de Igualdad de Género del Poder Judici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Evaluar y proponer mejoras al plan de acción de la Política"/>
    <s v="Género_x000a_Acceso a la justicia"/>
    <s v="ODS 5 Igualdad de género _x000a_ODS 10 Reducción de desigualdades_x000a_ODS 16 Paz, Justicia e instituciones sólidas"/>
    <s v="Política de Igualdad de Género del Poder Judicial"/>
    <m/>
    <m/>
    <s v="Implementar los planes de acción de la Política de Igualdad de Género del Poder Judici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Definir las acciones anuales correspondientes a la Politica"/>
    <s v="Género_x000a_Acceso a la justicia"/>
    <s v="ODS 5 Igualdad de género _x000a_ODS 10 Reducción de desigualdades_x000a_ODS 16 Paz, Justicia e instituciones sólidas"/>
    <s v="Política Institucional contra el hostigamiento sexual"/>
    <m/>
    <m/>
    <s v="Implementar los planes de acción de la Política Institucional contra el hostigamiento sexu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Implementar el plan de acción de la Política"/>
    <s v="Género_x000a_Acceso a la justicia"/>
    <s v="ODS 5 Igualdad de género _x000a_ODS 10 Reducción de desigualdades_x000a_ODS 16 Paz, Justicia e instituciones sólidas"/>
    <s v="Política Institucional contra el hostigamiento sexual"/>
    <m/>
    <m/>
    <s v="Implementar los planes de acción de la Política Institucional contra el hostigamiento sexu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Dar seguimiento al cumplimiento del plan de acción de la Política"/>
    <s v="Género_x000a_Acceso a la justicia"/>
    <s v="ODS 5 Igualdad de género _x000a_ODS 10 Reducción de desigualdades_x000a_ODS 16 Paz, Justicia e instituciones sólidas"/>
    <s v="Política Institucional contra el hostigamiento sexual"/>
    <m/>
    <m/>
    <s v="Implementar los planes de acción de la Política Institucional contra el hostigamiento sexu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avance del plan de acción definido para la Política de Igualdad de Género del Poder Judicial "/>
    <x v="8"/>
    <x v="4"/>
    <s v="Portafolio de proyectos institucionales (PPI)."/>
    <n v="0"/>
    <n v="1"/>
    <n v="0.1"/>
    <n v="0.2"/>
    <n v="0.4"/>
    <n v="0.6"/>
    <n v="0.8"/>
    <n v="1"/>
    <x v="7"/>
    <s v="2025-2030"/>
    <s v="Evaluar y proponer mejoras al plan de acción de la Política"/>
    <s v="Género_x000a_Acceso a la justicia"/>
    <s v="ODS 5 Igualdad de género _x000a_ODS 10 Reducción de desigualdades_x000a_ODS 16 Paz, Justicia e instituciones sólidas"/>
    <s v="Política Institucional contra el hostigamiento sexual"/>
    <m/>
    <m/>
    <s v="Implementar los planes de acción de la Política Institucional contra el hostigamiento sexual "/>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brindado a las personas en condición de vulnerabilidad"/>
    <x v="8"/>
    <x v="4"/>
    <s v="Portafolio de proyectos institucionales (PPI)."/>
    <n v="0"/>
    <n v="1"/>
    <n v="0.1"/>
    <n v="0.2"/>
    <n v="0.4"/>
    <n v="0.6"/>
    <n v="0.8"/>
    <n v="1"/>
    <x v="7"/>
    <s v="2025-2030"/>
    <s v="Acompañar y monitorear las estrategias que optimicen el servicio acorde a las necesidades de las personas usuarias en condición de vulnerabilidad. "/>
    <s v="Género_x000a_Acceso a la justicia"/>
    <s v="ODS 5 Igualdad de género _x000a_ODS 10 Reducción de desigualdades_x000a_ODS 16 Paz, Justicia e instituciones sólidas"/>
    <m/>
    <m/>
    <m/>
    <s v="Implementar los planes de acción de las políticas:_x000a_Política Institucional para el acceso de la justicia de personas afrodescendientes_x000a_Políticas del derecho al acceso a la justicia para personas menores en condiciones de vulnerabilidad sometidos al proceso penal juvenil en Costa Rica_x000a_Política institucional para el acceso a la justicia de niños, niñas y adolescentes_x000a_Políticas para garantizar el adecuado acceso a la Justicia de la población Adulta Mayor_x000a_Política de Igualdad para las personas con discapacidad en el Poder Judicial"/>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brindado a las personas en condición de vulnerabilidad"/>
    <x v="8"/>
    <x v="4"/>
    <s v="Portafolio de proyectos institucionales (PPI)."/>
    <n v="0"/>
    <n v="1"/>
    <n v="0.1"/>
    <n v="0.2"/>
    <n v="0.4"/>
    <n v="0.6"/>
    <n v="0.8"/>
    <n v="1"/>
    <x v="7"/>
    <s v="2025-2030"/>
    <s v="implementar las estrategias que optimicen el servicio acorde a las necesidades de las personas usuarias en condición de vulnerabilidad. "/>
    <s v="Género_x000a_Acceso a la justicia"/>
    <s v="ODS 5 Igualdad de género _x000a_ODS 10 Reducción de desigualdades_x000a_ODS 16 Paz, Justicia e instituciones sólidas"/>
    <m/>
    <m/>
    <m/>
    <s v="Implementar los planes de acción de las políticas:_x000a_Política Institucional para el acceso de la justicia de personas afrodescendientes_x000a_Políticas del derecho al acceso a la justicia para personas menores en condiciones de vulnerabilidad sometidos al proceso penal juvenil en Costa Rica_x000a_Política institucional para el acceso a la justicia de niños, niñas y adolescentes_x000a_Políticas para garantizar el adecuado acceso a la Justicia de la población Adulta Mayor_x000a_Política de Igualdad para las personas con discapacidad en el Poder Judicial"/>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s estrategias que partan del análisis y la perspectiva de género para optimizar el servicio y el acceso a la justicia a las personas en condición de vulnerabilidad"/>
    <x v="8"/>
    <x v="4"/>
    <s v="Portafolio de proyectos institucionales (PPI)."/>
    <n v="0"/>
    <n v="1"/>
    <n v="0.1"/>
    <n v="0.2"/>
    <n v="0.4"/>
    <n v="0.6"/>
    <n v="0.8"/>
    <n v="1"/>
    <x v="7"/>
    <s v="2025-2030"/>
    <s v="Acompañar el proceso de evaluación de los resultados de las estrategias implementadas."/>
    <s v="Género_x000a_Acceso a la justicia"/>
    <s v="ODS 5 Igualdad de género _x000a_ODS 10 Reducción de desigualdades_x000a_ODS 16 Paz, Justicia e instituciones sólidas"/>
    <m/>
    <m/>
    <m/>
    <s v="Implementar los planes de acción de las políticas:_x000a_Política Institucional para el acceso de la justicia de personas afrodescendientes_x000a_Políticas del derecho al acceso a la justicia para personas menores en condiciones de vulnerabilidad sometidos al proceso penal juvenil en Costa Rica_x000a_Política institucional para el acceso a la justicia de niños, niñas y adolescentes_x000a_Políticas para garantizar el adecuado acceso a la Justicia de la población Adulta Mayor_x000a_Política de Igualdad para las personas con discapacidad en el Poder Judicial"/>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l proyecto sobre la política integral de bienestar y salud laboral. "/>
    <x v="9"/>
    <x v="5"/>
    <s v="Portafolio de proyectos institucionales (PPI)."/>
    <n v="0"/>
    <n v="1"/>
    <n v="0.1"/>
    <n v="0.2"/>
    <n v="0.4"/>
    <n v="0.6"/>
    <n v="0.8"/>
    <n v="1"/>
    <x v="8"/>
    <n v="2025"/>
    <s v="1) Desarrollar el modelo de reclutamiento y selección conforme a los requerimientos de la LMEP  y las exigencias y necesidades del Poder Judicial"/>
    <s v="Género_x000a_Innovación_x000a_Valor del Servicio de Administración de Justicia_x000a_Valores Institucionales"/>
    <s v="ODS 16 Paz, justicia e Insituciones sólidas"/>
    <s v="Política Integral de Bienestar y Salud Laboral"/>
    <m/>
    <m/>
    <s v="Implementación del plan de acción de la Política Integral de Bienestar y Salud Laboral"/>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de gestiones conocidas y aprobadas relacionadas con estrategias, planes de trabajo, requerimientos de recursos humanos y presupuestarios. "/>
    <x v="10"/>
    <x v="6"/>
    <s v="Sistema de Planes Anuales Operativos (PAO)."/>
    <n v="0"/>
    <n v="100"/>
    <n v="0.2"/>
    <n v="0.4"/>
    <n v="0.6"/>
    <n v="0.8"/>
    <n v="1"/>
    <n v="1"/>
    <x v="9"/>
    <s v="2025-2030"/>
    <s v="Definir las acciones anuales "/>
    <s v="Acceso a la Justicia_x000a_Género_x000a_Innovación_x000a_Justicia Abierta_x000a_Valor del Servicio de Administración de Justicia"/>
    <s v="ODS 16 Paz, justicia e Insituciones sólidas"/>
    <s v="Política para la Simplificación y Celeridad de Trámites Judiciales"/>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de gestiones conocidas y aprobadas relacionadas con estrategias, planes de trabajo, requerimientos de recursos humanos y presupuestarios. "/>
    <x v="10"/>
    <x v="6"/>
    <s v="Sistema de Planes Anuales Operativos (PAO)."/>
    <n v="0"/>
    <n v="100"/>
    <n v="0.2"/>
    <n v="0.4"/>
    <n v="0.6"/>
    <n v="0.8"/>
    <n v="1"/>
    <n v="1"/>
    <x v="9"/>
    <s v="2025-2030"/>
    <s v="Gestionar la implementación de las acciones definidas"/>
    <s v="Acceso a la Justicia_x000a_Género_x000a_Innovación_x000a_Justicia Abierta_x000a_Valor del Servicio de Administración de Justicia"/>
    <s v="ODS 16 Paz, justicia e Insituciones sólidas"/>
    <s v="Política para la Simplificación y Celeridad de Trámites Judiciales"/>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de gestiones conocidas y aprobadas relacionadas con estrategias, planes de trabajo, requerimientos de recursos humanos y presupuestarios. "/>
    <x v="10"/>
    <x v="6"/>
    <s v="Sistema de Planes Anuales Operativos (PAO)."/>
    <n v="0"/>
    <n v="100"/>
    <n v="0.2"/>
    <n v="0.4"/>
    <n v="0.6"/>
    <n v="0.8"/>
    <n v="1"/>
    <n v="1"/>
    <x v="9"/>
    <s v="2025-2030"/>
    <s v="Dar seguimiento al cumplimiento de las acciones definidas. "/>
    <s v="Acceso a la Justicia_x000a_Género_x000a_Innovación_x000a_Justicia Abierta_x000a_Valor del Servicio de Administración de Justicia"/>
    <s v="ODS 16 Paz, justicia e Insituciones sólidas"/>
    <s v="Política para la Simplificación y Celeridad de Trámites Judiciales"/>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de gestiones conocidas y aprobadas relacionadas con estrategias, planes de trabajo, requerimientos de recursos humanos y presupuestarios. "/>
    <x v="10"/>
    <x v="6"/>
    <s v="Sistema de Planes Anuales Operativos (PAO)."/>
    <n v="0"/>
    <n v="100"/>
    <n v="0.2"/>
    <n v="0.4"/>
    <n v="0.6"/>
    <n v="0.8"/>
    <n v="1"/>
    <n v="1"/>
    <x v="9"/>
    <s v="2025-2030"/>
    <s v="Proponer mejoras en cuanto al cumplimiento de las acciones definidas. _x000a_"/>
    <s v="Acceso a la Justicia_x000a_Género_x000a_Innovación_x000a_Justicia Abierta_x000a_Valor del Servicio de Administración de Justicia"/>
    <s v="ODS 16 Paz, justicia e Insituciones sólidas"/>
    <s v="Política para la Simplificación y Celeridad de Trámites Judiciales"/>
    <m/>
    <m/>
    <m/>
  </r>
  <r>
    <s v="EQUIPO TÉCNICO"/>
    <x v="1"/>
    <s v="Resolver conflictos de forma imparcial, célere y eficaz, para contribuir con la democracia y la paz social."/>
    <x v="7"/>
    <s v="Fortalecer a nivel nacional la Justicia Restaurativa para agilizar la resolución de los procesos judiciales y fomentar la paz social."/>
    <s v="% de implementación de  la Justicia Restaurativa a nivel nacional."/>
    <x v="11"/>
    <x v="7"/>
    <s v="Sistema de Planes Anuales Operativos (PAO)."/>
    <n v="0"/>
    <n v="1"/>
    <n v="0.1"/>
    <n v="0.2"/>
    <n v="0.4"/>
    <n v="0.6"/>
    <n v="0.8"/>
    <n v="1"/>
    <x v="10"/>
    <n v="2025"/>
    <s v="Generar el Reglamento de Justicia Restaurativa para el Bienestar Integral del personal Judicial. "/>
    <s v="Acceso a la Justicia_x000a_Género_x000a_Justicia Abierta_x000a_Valor del Servicio de Administración de Justicia_x000a_Valores Institucionales"/>
    <s v="ODS 16 Paz, justicia e Insituciones sólidas"/>
    <s v="Política pública de Justicia Juvenil Restaurativa en Costa Rica"/>
    <m/>
    <m/>
    <m/>
  </r>
  <r>
    <s v="EQUIPO TÉCNICO"/>
    <x v="1"/>
    <s v="Resolver conflictos de forma imparcial, célere y eficaz, para contribuir con la democracia y la paz social."/>
    <x v="7"/>
    <s v="Fortalecer a nivel nacional la Justicia Restaurativa para agilizar la resolución de los procesos judiciales y fomentar la paz social."/>
    <s v="% de implementación de  la Justicia Restaurativa a nivel nacional."/>
    <x v="11"/>
    <x v="7"/>
    <s v="Sistema de Planes Anuales Operativos (PAO)."/>
    <n v="0"/>
    <n v="1"/>
    <n v="0.1"/>
    <n v="0.2"/>
    <n v="0.4"/>
    <n v="0.6"/>
    <n v="0.8"/>
    <n v="1"/>
    <x v="10"/>
    <s v="2025-2030"/>
    <s v="Continuar y ampliar  las acciones para implementar y promover la resolución de procesos judiciales mediante Justicia Restaurativa. "/>
    <s v="Acceso a la Justicia_x000a_Género_x000a_Justicia Abierta_x000a_Valor del Servicio de Administración de Justicia_x000a_Valores Institucionales"/>
    <s v="ODS 16 Paz, justicia e Insituciones sólidas"/>
    <s v="Política pública de Justicia Juvenil Restaurativa en Costa Rica"/>
    <m/>
    <m/>
    <m/>
  </r>
  <r>
    <s v="EQUIPO TÉCNICO"/>
    <x v="1"/>
    <s v="Resolver conflictos de forma imparcial, célere y eficaz, para contribuir con la democracia y la paz social."/>
    <x v="7"/>
    <s v="Fortalecer a nivel nacional la Justicia Restaurativa para agilizar la resolución de los procesos judiciales y fomentar la paz social."/>
    <s v="% de implementación de  la Justicia Restaurativa a nivel nacional."/>
    <x v="11"/>
    <x v="7"/>
    <s v="Sistema de Planes Anuales Operativos (PAO)."/>
    <n v="0"/>
    <n v="1"/>
    <n v="0.1"/>
    <n v="0.2"/>
    <n v="0.4"/>
    <n v="0.6"/>
    <n v="0.8"/>
    <n v="1"/>
    <x v="10"/>
    <n v="2030"/>
    <s v="Dar seguimiento a la implementación de las acciones."/>
    <s v="Acceso a la Justicia_x000a_Género_x000a_Justicia Abierta_x000a_Valor del Servicio de Administración de Justicia_x000a_Valores Institucionales"/>
    <s v="ODS 16 Paz, justicia e Insituciones sólidas"/>
    <s v="Política pública de Justicia Juvenil Restaurativa en Costa Rica"/>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 de avance en el cumplimiento del plan de acción "/>
    <x v="12"/>
    <x v="1"/>
    <s v="Sistema de Planes Anuales Operativos (PAO)."/>
    <n v="0"/>
    <n v="1"/>
    <n v="0.1"/>
    <n v="0.2"/>
    <n v="0.4"/>
    <n v="0.6"/>
    <n v="0.8"/>
    <n v="1"/>
    <x v="11"/>
    <s v="2025-2030"/>
    <s v="Identificar las instituciones y actores relevantes en la investigación de delitos contra el deber de probidad para fortalecer los abordajes técnicos de las investigaciones penales"/>
    <s v="Acceso a la justicia_x000a_Innovación_x000a_Justicia abierta_x000a_Valor en el servicio de administración de justicia"/>
    <s v="ODS 16 Paz, justicia e Insituciones sólidas"/>
    <m/>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 de avance en el cumplimiento del plan de acción "/>
    <x v="12"/>
    <x v="1"/>
    <s v="Sistema de Planes Anuales Operativos (PAO)."/>
    <n v="0"/>
    <n v="1"/>
    <n v="0.1"/>
    <n v="0.2"/>
    <n v="0.4"/>
    <n v="0.6"/>
    <n v="0.8"/>
    <n v="1"/>
    <x v="11"/>
    <s v="2025-2030"/>
    <s v="Definir la estructura de la red interinstitucional, incluyendo, su objetivo, alcance, mecanismos de coordinación, comunicación y mecanismos para el intercambio de información, relevantes en la investigación de delitos contra el deber de probidad, para fortalecer los abordajes técnicos de las investigaciones penales"/>
    <s v="Acceso a la justicia_x000a_Innovación_x000a_Justicia abierta_x000a_Valor en el  servicio de administración de justicia"/>
    <s v="ODS 16 Paz, justicia e Insituciones sólidas"/>
    <m/>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 de avance en el cumplimiento del plan de acción "/>
    <x v="12"/>
    <x v="1"/>
    <s v="Sistema de Planes Anuales Operativos (PAO)."/>
    <n v="0"/>
    <n v="1"/>
    <n v="0.1"/>
    <n v="0.2"/>
    <n v="0.4"/>
    <n v="0.6"/>
    <n v="0.8"/>
    <n v="1"/>
    <x v="11"/>
    <s v="2025-2030"/>
    <s v="Participar y asistir al 70% de los Consejos Consultivo que realiza el OIJ , con el finde fortalecer y mejorar la persecución penal contra la delincuencia organizada (2025-2030) _x000a__x000a__x000a_"/>
    <s v="Acceso a la justicia_x000a_Innovación_x000a_Justicia abierta_x000a_Valor en el servicio de administración de justicia"/>
    <s v="ODS 16 Paz, justicia e Insituciones sólidas"/>
    <m/>
    <m/>
    <m/>
    <m/>
  </r>
  <r>
    <s v="MINISTERIO PÚBLICO-GRACIELA"/>
    <x v="1"/>
    <s v="Resolver conflictos de forma imparcial, célere y eficaz, para contribuir con la democracia y la paz social."/>
    <x v="1"/>
    <s v="Definir e implementar estrategias integrales para el abordaje de la criminalidad, acorde a las realidades sociales del país. "/>
    <s v="% de avance en el cumplimiento del plan de acción "/>
    <x v="12"/>
    <x v="1"/>
    <s v="Sistema de Planes Anuales Operativos (PAO)."/>
    <n v="0"/>
    <n v="1"/>
    <n v="0.1"/>
    <n v="0.2"/>
    <n v="0.4"/>
    <n v="0.6"/>
    <n v="0.8"/>
    <n v="1"/>
    <x v="11"/>
    <s v="2025-2030"/>
    <s v="Identificar y llevar un registro las investigaciones por delitos de probidad donde se solicitó apoyo de la redes interinstitucionales para cumplir con al menos un 70% de casos donde haya sido necesario fortalecer los abordajes técnicos de las investigaciones penales. "/>
    <s v="Acceso a la justicia_x000a_Innovación_x000a_Justicia abierta_x000a_Valor en el  servicio de administración de justicia"/>
    <s v="ODS 16 Paz, justicia e Insituciones sólidas"/>
    <m/>
    <m/>
    <m/>
    <m/>
  </r>
  <r>
    <s v="MINISTERIO PÚBLICO-GRACIELA"/>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x v="13"/>
    <x v="1"/>
    <s v="Sistema de Planes Anuales Operativos (PAO)."/>
    <s v="Año 2023: 232430"/>
    <n v="246729.12860419039"/>
    <n v="234754.3"/>
    <n v="237101.84299999999"/>
    <n v="239472.86142999999"/>
    <n v="241867.59004429998"/>
    <n v="244286.26594474298"/>
    <n v="246729.12860419039"/>
    <x v="12"/>
    <s v="2025-2030"/>
    <s v="Determinar los parámetros e indicadores cuantitativos y cualitativos acorde al tipo de fiscalías, para establecer los alcances y metas de casos terminados por cada fiscalía especializada y territorial."/>
    <s v="Acceso a la justicia_x000a_Innovación_x000a_Valor en el  servicio de administración de justicia"/>
    <s v="ODS 16 Paz, justicia e Insituciones sólidas"/>
    <m/>
    <m/>
    <m/>
    <m/>
  </r>
  <r>
    <s v="MINISTERIO PÚBLICO-GRACIELA"/>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x v="13"/>
    <x v="1"/>
    <s v="Sistema de Planes Anuales Operativos (PAO)."/>
    <s v="Año 2023: 232430"/>
    <n v="246729.12860419039"/>
    <n v="234754.3"/>
    <n v="237101.84299999999"/>
    <n v="239472.86142999999"/>
    <n v="241867.59004429998"/>
    <n v="244286.26594474298"/>
    <n v="246729.12860419039"/>
    <x v="12"/>
    <s v="2025-2030"/>
    <s v="Evaluar a nivel estratégico los resultados anuales de cada fiscalía acorde a las metas establecidas."/>
    <s v="Acceso a la justicia_x000a_Innovación_x000a_Valor en el  servicio de administración de justicia"/>
    <s v="ODS 16 Paz, justicia e Insituciones sólidas"/>
    <m/>
    <m/>
    <m/>
    <m/>
  </r>
  <r>
    <s v="MINISTERIO PÚBLICO-GRACIELA"/>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x v="13"/>
    <x v="1"/>
    <s v="Sistema de Planes Anuales Operativos (PAO)."/>
    <s v="Año 2023: 232430"/>
    <n v="246729.12860419039"/>
    <n v="234754.3"/>
    <n v="237101.84299999999"/>
    <n v="239472.86142999999"/>
    <n v="241867.59004429998"/>
    <n v="244286.26594474298"/>
    <n v="246729.12860419039"/>
    <x v="13"/>
    <s v="2025-2030"/>
    <s v="Dar seguimiento a que cada Fiscalía haya alcanzado la cantidad de caso terminados según el parámetro establecido."/>
    <s v="Acceso a la justicia_x000a_Innovación_x000a_Valor en el  servicio de administración de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salidos por el Organismo de Investigación Judicial"/>
    <x v="14"/>
    <x v="8"/>
    <s v="Sistema de Planes Anuales Operativos (PAO)."/>
    <s v="2023 linea base: 102, 202"/>
    <n v="108489.4824317234"/>
    <n v="103224.02"/>
    <n v="104256.2602"/>
    <n v="105298.82280200001"/>
    <n v="106351.81103002001"/>
    <n v="107415.3291403202"/>
    <n v="108489.4824317234"/>
    <x v="14"/>
    <s v="2025-2030"/>
    <s v="Determinar los parámetros e indicadores cuantitativos y cualitativos acorde al tipo de casos salidos del OIJ."/>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salidos por el Organismo de Investigación Judicial"/>
    <x v="14"/>
    <x v="8"/>
    <s v="Sistema de Planes Anuales Operativos (PAO)."/>
    <s v="2023 linea base: 102, 202"/>
    <n v="108489.4824317234"/>
    <n v="103224.02"/>
    <n v="104256.2602"/>
    <n v="105298.82280200001"/>
    <n v="106351.81103002001"/>
    <n v="107415.3291403202"/>
    <n v="108489.4824317234"/>
    <x v="14"/>
    <s v="2025-2030"/>
    <s v="Evaluar a nivel estratégico de los resultados anuales de cada oficina de OIJ acorde a las metas establecidas."/>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salidos por el Organismo de Investigación Judicial"/>
    <x v="14"/>
    <x v="8"/>
    <s v="Sistema de Planes Anuales Operativos (PAO)."/>
    <s v="2023 linea base: 102, 202"/>
    <n v="108489.4824317234"/>
    <n v="103224.02"/>
    <n v="104256.2602"/>
    <n v="105298.82280200001"/>
    <n v="106351.81103002001"/>
    <n v="107415.3291403202"/>
    <n v="108489.4824317234"/>
    <x v="14"/>
    <s v="2025-2030"/>
    <s v="Dar seguimiento a que cada oficina de OIJ y si  haalcanzado la cantidad de casos salidos según el parámetro establecido."/>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5"/>
    <x v="9"/>
    <s v="Sistema de Planes Anuales Operativos (PAO)."/>
    <n v="0"/>
    <n v="1"/>
    <n v="0.1"/>
    <n v="0.2"/>
    <n v="0.4"/>
    <n v="0.6"/>
    <n v="0.8"/>
    <n v="1"/>
    <x v="15"/>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5"/>
    <x v="9"/>
    <s v="Sistema de Planes Anuales Operativos (PAO)."/>
    <n v="0"/>
    <n v="1"/>
    <n v="0.1"/>
    <n v="0.2"/>
    <n v="0.4"/>
    <n v="0.6"/>
    <n v="0.8"/>
    <n v="1"/>
    <x v="15"/>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5"/>
    <x v="9"/>
    <s v="Sistema de Planes Anuales Operativos (PAO)."/>
    <n v="0"/>
    <n v="1"/>
    <n v="0.1"/>
    <n v="0.2"/>
    <n v="0.4"/>
    <n v="0.6"/>
    <n v="0.8"/>
    <n v="1"/>
    <x v="15"/>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6"/>
    <x v="9"/>
    <s v="Sistema de Planes Anuales Operativos (PAO)."/>
    <n v="0"/>
    <n v="1"/>
    <n v="0.1"/>
    <n v="0.2"/>
    <n v="0.4"/>
    <n v="0.6"/>
    <n v="0.8"/>
    <n v="1"/>
    <x v="16"/>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6"/>
    <x v="9"/>
    <s v="Sistema de Planes Anuales Operativos (PAO)."/>
    <n v="0"/>
    <n v="1"/>
    <n v="0.1"/>
    <n v="0.2"/>
    <n v="0.4"/>
    <n v="0.6"/>
    <n v="0.8"/>
    <n v="1"/>
    <x v="16"/>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6"/>
    <x v="9"/>
    <s v="Sistema de Planes Anuales Operativos (PAO)."/>
    <n v="0"/>
    <n v="1"/>
    <n v="0.1"/>
    <n v="0.2"/>
    <n v="0.4"/>
    <n v="0.6"/>
    <n v="0.8"/>
    <n v="1"/>
    <x v="16"/>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7"/>
    <x v="9"/>
    <s v="Sistema de Planes Anuales Operativos (PAO)."/>
    <n v="0"/>
    <n v="1"/>
    <n v="0.1"/>
    <n v="0.2"/>
    <n v="0.4"/>
    <n v="0.6"/>
    <n v="0.8"/>
    <n v="1"/>
    <x v="17"/>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7"/>
    <x v="9"/>
    <s v="Sistema de Planes Anuales Operativos (PAO)."/>
    <n v="0"/>
    <n v="1"/>
    <n v="0.1"/>
    <n v="0.2"/>
    <n v="0.4"/>
    <n v="0.6"/>
    <n v="0.8"/>
    <n v="1"/>
    <x v="17"/>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7"/>
    <x v="9"/>
    <s v="Sistema de Planes Anuales Operativos (PAO)."/>
    <n v="0"/>
    <n v="1"/>
    <n v="0.1"/>
    <n v="0.2"/>
    <n v="0.4"/>
    <n v="0.6"/>
    <n v="0.8"/>
    <n v="1"/>
    <x v="17"/>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8"/>
    <x v="9"/>
    <s v="Sistema de Planes Anuales Operativos (PAO)."/>
    <n v="0"/>
    <n v="1"/>
    <n v="0.1"/>
    <n v="0.2"/>
    <n v="0.4"/>
    <n v="0.6"/>
    <n v="0.8"/>
    <n v="1"/>
    <x v="18"/>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8"/>
    <x v="9"/>
    <s v="Sistema de Planes Anuales Operativos (PAO)."/>
    <n v="0"/>
    <n v="1"/>
    <n v="0.1"/>
    <n v="0.2"/>
    <n v="0.4"/>
    <n v="0.6"/>
    <n v="0.8"/>
    <n v="1"/>
    <x v="18"/>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8"/>
    <x v="9"/>
    <s v="Sistema de Planes Anuales Operativos (PAO)."/>
    <n v="0"/>
    <n v="1"/>
    <n v="0.1"/>
    <n v="0.2"/>
    <n v="0.4"/>
    <n v="0.6"/>
    <n v="0.8"/>
    <n v="1"/>
    <x v="18"/>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9"/>
    <x v="9"/>
    <s v="Sistema de Planes Anuales Operativos (PAO)."/>
    <n v="0"/>
    <n v="1"/>
    <n v="0.1"/>
    <n v="0.2"/>
    <n v="0.4"/>
    <n v="0.6"/>
    <n v="0.8"/>
    <n v="1"/>
    <x v="19"/>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9"/>
    <x v="9"/>
    <s v="Sistema de Planes Anuales Operativos (PAO)."/>
    <n v="0"/>
    <n v="1"/>
    <n v="0.1"/>
    <n v="0.2"/>
    <n v="0.4"/>
    <n v="0.6"/>
    <n v="0.8"/>
    <n v="1"/>
    <x v="19"/>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19"/>
    <x v="9"/>
    <s v="Sistema de Planes Anuales Operativos (PAO)."/>
    <n v="0"/>
    <n v="1"/>
    <n v="0.1"/>
    <n v="0.2"/>
    <n v="0.4"/>
    <n v="0.6"/>
    <n v="0.8"/>
    <n v="1"/>
    <x v="19"/>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0"/>
    <x v="9"/>
    <s v="Sistema de Planes Anuales Operativos (PAO)."/>
    <n v="0"/>
    <n v="1"/>
    <n v="0.1"/>
    <n v="0.2"/>
    <n v="0.4"/>
    <n v="0.6"/>
    <n v="0.8"/>
    <n v="1"/>
    <x v="19"/>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0"/>
    <x v="9"/>
    <s v="Sistema de Planes Anuales Operativos (PAO)."/>
    <n v="0"/>
    <n v="1"/>
    <n v="0.1"/>
    <n v="0.2"/>
    <n v="0.4"/>
    <n v="0.6"/>
    <n v="0.8"/>
    <n v="1"/>
    <x v="19"/>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0"/>
    <x v="9"/>
    <s v="Sistema de Planes Anuales Operativos (PAO)."/>
    <n v="0"/>
    <n v="1"/>
    <n v="0.1"/>
    <n v="0.2"/>
    <n v="0.4"/>
    <n v="0.6"/>
    <n v="0.8"/>
    <n v="1"/>
    <x v="19"/>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1"/>
    <x v="9"/>
    <s v="Sistema de Planes Anuales Operativos (PAO)."/>
    <n v="0"/>
    <n v="1"/>
    <n v="0.1"/>
    <n v="0.2"/>
    <n v="0.4"/>
    <n v="0.6"/>
    <n v="0.8"/>
    <n v="1"/>
    <x v="20"/>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1"/>
    <x v="9"/>
    <s v="Sistema de Planes Anuales Operativos (PAO)."/>
    <n v="0"/>
    <n v="1"/>
    <n v="0.1"/>
    <n v="0.2"/>
    <n v="0.4"/>
    <n v="0.6"/>
    <n v="0.8"/>
    <n v="1"/>
    <x v="20"/>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1"/>
    <x v="9"/>
    <s v="Sistema de Planes Anuales Operativos (PAO)."/>
    <n v="0"/>
    <n v="1"/>
    <n v="0.1"/>
    <n v="0.2"/>
    <n v="0.4"/>
    <n v="0.6"/>
    <n v="0.8"/>
    <n v="1"/>
    <x v="20"/>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2"/>
    <x v="9"/>
    <s v="Sistema de Planes Anuales Operativos (PAO)."/>
    <n v="0"/>
    <n v="1"/>
    <n v="0.1"/>
    <n v="0.2"/>
    <n v="0.4"/>
    <n v="0.6"/>
    <n v="0.8"/>
    <n v="1"/>
    <x v="21"/>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2"/>
    <x v="9"/>
    <s v="Sistema de Planes Anuales Operativos (PAO)."/>
    <n v="0"/>
    <n v="1"/>
    <n v="0.1"/>
    <n v="0.2"/>
    <n v="0.4"/>
    <n v="0.6"/>
    <n v="0.8"/>
    <n v="1"/>
    <x v="21"/>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2"/>
    <x v="9"/>
    <s v="Sistema de Planes Anuales Operativos (PAO)."/>
    <n v="0"/>
    <n v="1"/>
    <n v="0.1"/>
    <n v="0.2"/>
    <n v="0.4"/>
    <n v="0.6"/>
    <n v="0.8"/>
    <n v="1"/>
    <x v="21"/>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3"/>
    <x v="9"/>
    <s v="Sistema de Planes Anuales Operativos (PAO)."/>
    <n v="0"/>
    <n v="1"/>
    <n v="0.1"/>
    <n v="0.2"/>
    <n v="0.4"/>
    <n v="0.6"/>
    <n v="0.8"/>
    <n v="1"/>
    <x v="22"/>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3"/>
    <x v="9"/>
    <s v="Sistema de Planes Anuales Operativos (PAO)."/>
    <n v="0"/>
    <n v="1"/>
    <n v="0.1"/>
    <n v="0.2"/>
    <n v="0.4"/>
    <n v="0.6"/>
    <n v="0.8"/>
    <n v="1"/>
    <x v="22"/>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3"/>
    <x v="9"/>
    <s v="Sistema de Planes Anuales Operativos (PAO)."/>
    <n v="0"/>
    <n v="1"/>
    <n v="0.1"/>
    <n v="0.2"/>
    <n v="0.4"/>
    <n v="0.6"/>
    <n v="0.8"/>
    <n v="1"/>
    <x v="22"/>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4"/>
    <x v="9"/>
    <s v="Sistema de Planes Anuales Operativos (PAO)."/>
    <n v="0"/>
    <n v="1"/>
    <n v="0.1"/>
    <n v="0.2"/>
    <n v="0.4"/>
    <n v="0.6"/>
    <n v="0.8"/>
    <n v="1"/>
    <x v="23"/>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4"/>
    <x v="9"/>
    <s v="Sistema de Planes Anuales Operativos (PAO)."/>
    <n v="0"/>
    <n v="1"/>
    <n v="0.1"/>
    <n v="0.2"/>
    <n v="0.4"/>
    <n v="0.6"/>
    <n v="0.8"/>
    <n v="1"/>
    <x v="23"/>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4"/>
    <x v="9"/>
    <s v="Sistema de Planes Anuales Operativos (PAO)."/>
    <n v="0"/>
    <n v="1"/>
    <n v="0.1"/>
    <n v="0.2"/>
    <n v="0.4"/>
    <n v="0.6"/>
    <n v="0.8"/>
    <n v="1"/>
    <x v="23"/>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5"/>
    <x v="9"/>
    <s v="Sistema de Planes Anuales Operativos (PAO)."/>
    <n v="0"/>
    <n v="1"/>
    <n v="0.1"/>
    <n v="0.2"/>
    <n v="0.4"/>
    <n v="0.6"/>
    <n v="0.8"/>
    <n v="1"/>
    <x v="24"/>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5"/>
    <x v="9"/>
    <s v="Sistema de Planes Anuales Operativos (PAO)."/>
    <n v="0"/>
    <n v="1"/>
    <n v="0.1"/>
    <n v="0.2"/>
    <n v="0.4"/>
    <n v="0.6"/>
    <n v="0.8"/>
    <n v="1"/>
    <x v="24"/>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5"/>
    <x v="9"/>
    <s v="Sistema de Planes Anuales Operativos (PAO)."/>
    <n v="0"/>
    <n v="1"/>
    <n v="0.1"/>
    <n v="0.2"/>
    <n v="0.4"/>
    <n v="0.6"/>
    <n v="0.8"/>
    <n v="1"/>
    <x v="24"/>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6"/>
    <x v="9"/>
    <s v="Sistema de Planes Anuales Operativos (PAO)."/>
    <n v="0"/>
    <n v="1"/>
    <n v="0.1"/>
    <n v="0.2"/>
    <n v="0.4"/>
    <n v="0.6"/>
    <n v="0.8"/>
    <n v="1"/>
    <x v="25"/>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6"/>
    <x v="9"/>
    <s v="Sistema de Planes Anuales Operativos (PAO)."/>
    <n v="0"/>
    <n v="1"/>
    <n v="0.1"/>
    <n v="0.2"/>
    <n v="0.4"/>
    <n v="0.6"/>
    <n v="0.8"/>
    <n v="1"/>
    <x v="25"/>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6"/>
    <x v="9"/>
    <s v="Sistema de Planes Anuales Operativos (PAO)."/>
    <n v="0"/>
    <n v="1"/>
    <n v="0.1"/>
    <n v="0.2"/>
    <n v="0.4"/>
    <n v="0.6"/>
    <n v="0.8"/>
    <n v="1"/>
    <x v="25"/>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0"/>
    <s v="Sistema de Planes Anuales Operativos (PAO)."/>
    <n v="0"/>
    <n v="1"/>
    <n v="0.1"/>
    <n v="0.2"/>
    <n v="0.4"/>
    <n v="0.6"/>
    <n v="0.8"/>
    <n v="1"/>
    <x v="26"/>
    <s v="2025-2030"/>
    <s v="Defini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0"/>
    <s v="Sistema de Planes Anuales Operativos (PAO)."/>
    <n v="0"/>
    <n v="1"/>
    <n v="0.1"/>
    <n v="0.2"/>
    <n v="0.4"/>
    <n v="0.6"/>
    <n v="0.8"/>
    <n v="1"/>
    <x v="26"/>
    <s v="2025-2030"/>
    <s v="Implementa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0"/>
    <s v="Sistema de Planes Anuales Operativos (PAO)."/>
    <n v="0"/>
    <n v="1"/>
    <n v="0.1"/>
    <n v="0.2"/>
    <n v="0.4"/>
    <n v="0.6"/>
    <n v="0.8"/>
    <n v="1"/>
    <x v="26"/>
    <s v="2025-2030"/>
    <s v="Dar seguimiento a las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8"/>
    <x v="9"/>
    <s v="Sistema de Planes Anuales Operativos (PAO)."/>
    <n v="0"/>
    <n v="1"/>
    <n v="0.1"/>
    <n v="0.2"/>
    <n v="0.4"/>
    <n v="0.6"/>
    <n v="0.8"/>
    <n v="1"/>
    <x v="27"/>
    <s v="2025-2030"/>
    <s v="Definir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8"/>
    <x v="9"/>
    <s v="Sistema de Planes Anuales Operativos (PAO)."/>
    <n v="0"/>
    <n v="1"/>
    <n v="0.1"/>
    <n v="0.2"/>
    <n v="0.4"/>
    <n v="0.6"/>
    <n v="0.8"/>
    <n v="1"/>
    <x v="27"/>
    <s v="2025-2030"/>
    <s v="Implementar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planes remediales. "/>
    <x v="28"/>
    <x v="9"/>
    <s v="Sistema de Planes Anuales Operativos (PAO)."/>
    <n v="0"/>
    <n v="1"/>
    <n v="0.1"/>
    <n v="0.2"/>
    <n v="0.4"/>
    <n v="0.6"/>
    <n v="0.8"/>
    <n v="1"/>
    <x v="27"/>
    <s v="2025-2030"/>
    <s v="Dar seguimiento a los planes acordes con el Modelo de Mejora Continua en cada despacho jurisdiccional, para disminuir el rezago judicial de casos.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1"/>
    <s v="Sistema de Planes Anuales Operativos (PAO)."/>
    <n v="0"/>
    <n v="1"/>
    <n v="0.1"/>
    <n v="0.2"/>
    <n v="0.4"/>
    <n v="0.6"/>
    <n v="0.8"/>
    <n v="1"/>
    <x v="26"/>
    <s v="2025-2030"/>
    <s v="Defini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1"/>
    <s v="Sistema de Planes Anuales Operativos (PAO)."/>
    <n v="0"/>
    <n v="1"/>
    <n v="0.1"/>
    <n v="0.2"/>
    <n v="0.4"/>
    <n v="0.6"/>
    <n v="0.8"/>
    <n v="1"/>
    <x v="26"/>
    <s v="2025-2030"/>
    <s v="Implementa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1"/>
    <s v="Sistema de Planes Anuales Operativos (PAO)."/>
    <n v="0"/>
    <n v="1"/>
    <n v="0.1"/>
    <n v="0.2"/>
    <n v="0.4"/>
    <n v="0.6"/>
    <n v="0.8"/>
    <n v="1"/>
    <x v="26"/>
    <s v="2025-2030"/>
    <s v="Dar seguimiento a las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2"/>
    <s v="Sistema de Planes Anuales Operativos (PAO)."/>
    <n v="0"/>
    <n v="1"/>
    <n v="0.1"/>
    <n v="0.2"/>
    <n v="0.4"/>
    <n v="0.6"/>
    <n v="0.8"/>
    <n v="1"/>
    <x v="26"/>
    <s v="2025-2030"/>
    <s v="Defini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2"/>
    <s v="Sistema de Planes Anuales Operativos (PAO)."/>
    <n v="0"/>
    <n v="1"/>
    <n v="0.1"/>
    <n v="0.2"/>
    <n v="0.4"/>
    <n v="0.6"/>
    <n v="0.8"/>
    <n v="1"/>
    <x v="26"/>
    <s v="2025-2030"/>
    <s v="Implementa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2"/>
    <s v="Sistema de Planes Anuales Operativos (PAO)."/>
    <n v="0"/>
    <n v="1"/>
    <n v="0.1"/>
    <n v="0.2"/>
    <n v="0.4"/>
    <n v="0.6"/>
    <n v="0.8"/>
    <n v="1"/>
    <x v="26"/>
    <s v="2025-2030"/>
    <s v="Dar seguimiento a las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3"/>
    <s v="Sistema de Planes Anuales Operativos (PAO)."/>
    <n v="0"/>
    <n v="1"/>
    <n v="0.1"/>
    <n v="0.2"/>
    <n v="0.4"/>
    <n v="0.6"/>
    <n v="0.8"/>
    <n v="1"/>
    <x v="26"/>
    <s v="2025-2030"/>
    <s v="Defini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3"/>
    <s v="Sistema de Planes Anuales Operativos (PAO)."/>
    <n v="0"/>
    <n v="1"/>
    <n v="0.1"/>
    <n v="0.2"/>
    <n v="0.4"/>
    <n v="0.6"/>
    <n v="0.8"/>
    <n v="1"/>
    <x v="26"/>
    <s v="2025-2030"/>
    <s v="Implementar acciones que incrementen la cantidad de casos terminados, medir los resultados obtenidos anualmente y desarrollar planes de mejora. "/>
    <s v="Valor del Servicio de Administración de Justicia_x000a_Acceso a la Justicia"/>
    <s v="ODS 16 Paz, justicia e Insituciones sólidas"/>
    <m/>
    <m/>
    <m/>
    <m/>
  </r>
  <r>
    <s v="EQUIPO TÉCNIC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implementación de estrategias definidas. "/>
    <x v="27"/>
    <x v="13"/>
    <s v="Sistema de Planes Anuales Operativos (PAO)."/>
    <n v="0"/>
    <n v="1"/>
    <n v="0.1"/>
    <n v="0.2"/>
    <n v="0.4"/>
    <n v="0.6"/>
    <n v="0.8"/>
    <n v="1"/>
    <x v="26"/>
    <s v="2025-2030"/>
    <s v="Dar seguimiento a las acciones que incrementen la cantidad de casos terminados, medir los resultados obtenidos anualmente y desarrollar planes de mejora. "/>
    <s v="Valor del Servicio de Administración de Justicia_x000a_Acceso a la Justicia"/>
    <s v="ODS 16 Paz, justicia e Insituciones sólidas"/>
    <m/>
    <m/>
    <m/>
    <m/>
  </r>
  <r>
    <s v="DTSP"/>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casos atendidos en peritajes y atenciones inmediatas "/>
    <x v="29"/>
    <x v="14"/>
    <s v="Sistema de Planes Anuales Operativos (PAO)."/>
    <n v="0"/>
    <n v="1"/>
    <n v="0.1"/>
    <n v="0.2"/>
    <n v="0.4"/>
    <n v="0.6"/>
    <n v="0.8"/>
    <n v="1"/>
    <x v="28"/>
    <s v="2025-2030"/>
    <s v="Definir acciones que cumplan con las cuotas establecidas de casos atendidos."/>
    <s v="Valor del Servicio de Administración de Justicia_x000a_Acceso a la Justicia"/>
    <s v="ODS 16 Paz, justicia e Insituciones sólidas"/>
    <m/>
    <m/>
    <m/>
    <m/>
  </r>
  <r>
    <s v="DTSP"/>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casos atendidos en peritajes y atenciones inmediatas "/>
    <x v="29"/>
    <x v="14"/>
    <s v="Sistema de Planes Anuales Operativos (PAO)."/>
    <n v="0"/>
    <n v="1"/>
    <n v="0.1"/>
    <n v="0.2"/>
    <n v="0.4"/>
    <n v="0.6"/>
    <n v="0.8"/>
    <n v="1"/>
    <x v="28"/>
    <s v="2025-2030"/>
    <s v="Implementar acciones que cumplan con las cuotas establecidas de casos atendidos."/>
    <s v="Valor del Servicio de Administración de Justicia_x000a_Acceso a la Justicia"/>
    <s v="ODS 16 Paz, justicia e Insituciones sólidas"/>
    <m/>
    <m/>
    <m/>
    <m/>
  </r>
  <r>
    <s v="DTSP"/>
    <x v="1"/>
    <s v="Resolver conflictos de forma imparcial, célere y eficaz, para contribuir con la democracia y la paz social."/>
    <x v="6"/>
    <s v="Implementar mecanismos de gestión, conforme el ordenamiento jurídico, que permitan aumentar la celeridad judicial de los juzgados y oficinas judiciales."/>
    <s v="Porcentaje casos atendidos en peritajes y atenciones inmediatas "/>
    <x v="29"/>
    <x v="14"/>
    <s v="Sistema de Planes Anuales Operativos (PAO)."/>
    <n v="0"/>
    <n v="1"/>
    <n v="0.1"/>
    <n v="0.2"/>
    <n v="0.4"/>
    <n v="0.6"/>
    <n v="0.8"/>
    <n v="1"/>
    <x v="28"/>
    <s v="2025-2030"/>
    <s v="Dar seguimiento a las acciones que cumplan con las cuotas establecidas de casos atendidos."/>
    <s v="Valor del Servicio de Administración de Justicia_x000a_Acceso a la Justicia"/>
    <s v="ODS 16 Paz, justicia e Insituciones sólidas"/>
    <m/>
    <m/>
    <m/>
    <m/>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cada año por el Centro de Conciliación del Poder Judicial"/>
    <x v="30"/>
    <x v="15"/>
    <s v="Sistema de Planes Anuales Operativos (PAO)."/>
    <s v="2023: 10.705"/>
    <n v="11363.573212183706"/>
    <n v="10812.05"/>
    <n v="10920.1705"/>
    <n v="11029.372205"/>
    <n v="11139.66592705"/>
    <n v="11251.0625863205"/>
    <n v="11363.573212183706"/>
    <x v="29"/>
    <s v="2025-2030"/>
    <s v="Definir acciones que incrementen la cantidad de casos terminados, medir los resultados obtenidos anualmente y desarrollar planes de mejora. "/>
    <s v="Valor del Servicio de Administración de Justicia_x000a_Acceso a la Justicia"/>
    <s v="ODS 16 Paz, justicia e Insituciones sólidas"/>
    <m/>
    <m/>
    <m/>
    <m/>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cada año por el Centro de Conciliación del Poder Judicial"/>
    <x v="30"/>
    <x v="15"/>
    <s v="Sistema de Planes Anuales Operativos (PAO)."/>
    <s v="2023: 10.705"/>
    <n v="11363.573212183706"/>
    <n v="10812.05"/>
    <n v="10920.1705"/>
    <n v="11029.372205"/>
    <n v="11139.66592705"/>
    <n v="11251.0625863205"/>
    <n v="11363.573212183706"/>
    <x v="29"/>
    <s v="2025-2030"/>
    <s v="Implementar acciones que incrementen la cantidad de casos terminados, medir los resultados obtenidos anualmente y desarrollar planes de mejora. "/>
    <s v="Valor del Servicio de Administración de Justicia_x000a_Acceso a la Justicia"/>
    <s v="ODS 16 Paz, justicia e Insituciones sólidas"/>
    <m/>
    <m/>
    <m/>
    <m/>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Cantidad de casos terminados cada año por el Centro de Conciliación del Poder Judicial"/>
    <x v="30"/>
    <x v="15"/>
    <s v="Sistema de Planes Anuales Operativos (PAO)."/>
    <s v="2023: 10.705"/>
    <n v="11363.573212183706"/>
    <n v="10812.05"/>
    <n v="10920.1705"/>
    <n v="11029.372205"/>
    <n v="11139.66592705"/>
    <n v="11251.0625863205"/>
    <n v="11363.573212183706"/>
    <x v="29"/>
    <s v="2025-2030"/>
    <s v="Dar seguimiento a las acciones que incrementen la cantidad de casos terminados, medir los resultados obtenidos anualmente y desarrollar planes de mejora. "/>
    <s v="Valor del Servicio de Administración de Justicia_x000a_Acceso a la Justicia"/>
    <s v="ODS 16 Paz, justicia e Insituciones sólidas"/>
    <m/>
    <m/>
    <m/>
    <m/>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cumplimiento de la Politica Institucional integral sobre el tratamiento de los diferentes métodos alternos de resolución de conflictos."/>
    <x v="31"/>
    <x v="16"/>
    <s v="Portafolio de proyectos institucionales (PPI)."/>
    <n v="0"/>
    <n v="1"/>
    <n v="0.1"/>
    <n v="0.2"/>
    <n v="0.4"/>
    <n v="0.6"/>
    <n v="0.8"/>
    <n v="1"/>
    <x v="30"/>
    <n v="2025"/>
    <s v="Presentar para aprobación la Política institucional integral sobre el tratamiento de los diferentes métodos alternos de resolución de conflictos."/>
    <s v="Acceso a la Justicia_x000a_Género_x000a_Innovación_x000a_Justicia Abierta_x000a_Valor del Servicio de Administración de Justicia_x000a_Valores Institucionales"/>
    <s v="ODS 16 Paz, justicia e Insituciones sólidas"/>
    <m/>
    <s v="Política institucional integral sobre el tratamiento de los diferentes métodos alternos de resolución de conflictos"/>
    <m/>
    <s v="Implementar la política institucional integral de métodos alternos de resolución de conflictos y su plan de acción."/>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cumplimiento de la Politica Institucional integral sobre el tratamiento de los diferentes métodos alternos de resolución de conflictos."/>
    <x v="31"/>
    <x v="16"/>
    <s v="Portafolio de proyectos institucionales (PPI)."/>
    <n v="0"/>
    <n v="1"/>
    <n v="0.1"/>
    <n v="0.2"/>
    <n v="0.4"/>
    <n v="0.6"/>
    <n v="0.8"/>
    <n v="1"/>
    <x v="30"/>
    <s v="2025-2030"/>
    <s v="Definir el plan de acción anual de la Politica según cronograma."/>
    <s v="Acceso a la Justicia_x000a_Género_x000a_Innovación_x000a_Justicia Abierta_x000a_Valor del Servicio de Administración de Justicia_x000a_Valores Institucionales"/>
    <s v="ODS 16 Paz, justicia e Insituciones sólidas"/>
    <m/>
    <s v="Política institucional integral sobre el tratamiento de los diferentes métodos alternos de resolución de conflictos"/>
    <m/>
    <s v="Implementar la política institucional integral de métodos alternos de resolución de conflictos y su plan de acción."/>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cumplimiento de la Politica Institucional integral sobre el tratamiento de los diferentes métodos alternos de resolución de conflictos."/>
    <x v="31"/>
    <x v="16"/>
    <s v="Portafolio de proyectos institucionales (PPI)."/>
    <n v="0"/>
    <n v="1"/>
    <n v="0.1"/>
    <n v="0.2"/>
    <n v="0.4"/>
    <n v="0.6"/>
    <n v="0.8"/>
    <n v="1"/>
    <x v="30"/>
    <s v="2025-2030"/>
    <s v="Coordinar la implementación del plan de acción anual de la Politica."/>
    <s v="Acceso a la Justicia_x000a_Género_x000a_Innovación_x000a_Justicia Abierta_x000a_Valor del Servicio de Administración de Justicia_x000a_Valores Institucionales"/>
    <s v="ODS 16 Paz, justicia e Insituciones sólidas"/>
    <m/>
    <s v="Política institucional integral sobre el tratamiento de los diferentes métodos alternos de resolución de conflictos"/>
    <m/>
    <s v="Implementar la política institucional integral de métodos alternos de resolución de conflictos y su plan de acción."/>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cumplimiento de la Politica Institucional integral sobre el tratamiento de los diferentes métodos alternos de resolución de conflictos."/>
    <x v="31"/>
    <x v="16"/>
    <s v="Portafolio de proyectos institucionales (PPI)."/>
    <n v="0"/>
    <n v="1"/>
    <n v="0.1"/>
    <n v="0.2"/>
    <n v="0.4"/>
    <n v="0.6"/>
    <n v="0.8"/>
    <n v="1"/>
    <x v="30"/>
    <s v="2025-2030"/>
    <s v="Dar seguimiento anual al cumpimiento de los planes de acción de la Política"/>
    <s v="Acceso a la Justicia_x000a_Género_x000a_Innovación_x000a_Justicia Abierta_x000a_Valor del Servicio de Administración de Justicia_x000a_Valores Institucionales"/>
    <s v="ODS 16 Paz, justicia e Insituciones sólidas"/>
    <m/>
    <s v="Política institucional integral sobre el tratamiento de los diferentes métodos alternos de resolución de conflictos"/>
    <m/>
    <s v="Implementar la política institucional integral de métodos alternos de resolución de conflictos y su plan de acción."/>
  </r>
  <r>
    <s v="CENTRO CONCILIACION"/>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cumplimiento de la Politica Institucional integral sobre el tratamiento de los diferentes métodos alternos de resolución de conflictos."/>
    <x v="31"/>
    <x v="16"/>
    <s v="Sistema de Planes Anuales Operativos (PAO)."/>
    <n v="0"/>
    <n v="1"/>
    <n v="0.1"/>
    <n v="0.2"/>
    <n v="0.4"/>
    <n v="0.6"/>
    <n v="0.8"/>
    <n v="1"/>
    <x v="30"/>
    <s v="2025-2030"/>
    <s v="Evaluar el impacto de la Política"/>
    <s v="Acceso a la Justicia_x000a_Género_x000a_Innovación_x000a_Justicia Abierta_x000a_Valor del Servicio de Administración de Justicia_x000a_Valores Institucionales"/>
    <s v="ODS 16 Paz, justicia e Insituciones sólidas"/>
    <m/>
    <s v="Política institucional integral sobre el tratamiento de los diferentes métodos alternos de resolución de conflictos"/>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mecanismos definidos para mejorar los procesos de control sobre el tema de corrupción, tráfico de influencias y conflictos de intereses en el Organismo de Investigación Judicial. "/>
    <x v="32"/>
    <x v="8"/>
    <s v="Sistema de Planes Anuales Operativos (PAO)."/>
    <n v="0"/>
    <n v="1"/>
    <n v="0.1"/>
    <n v="0.2"/>
    <n v="0.4"/>
    <n v="0.6"/>
    <n v="0.8"/>
    <n v="1"/>
    <x v="31"/>
    <n v="2025"/>
    <s v="Realizar un diagnóstico de las áreas de mayor riesgo en temas de corrupción, tráfico de influencias y conflictos de intereses."/>
    <s v="Acceso a la Justicia_x000a_Género_x000a_Justicia Abierta_x000a_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mecanismos definidos para mejorar los procesos de control sobre el tema de corrupción, tráfico de influencias y conflictos de intereses en el Organismo de Investigación Judicial. "/>
    <x v="32"/>
    <x v="8"/>
    <s v="Sistema de Planes Anuales Operativos (PAO)."/>
    <n v="0"/>
    <n v="1"/>
    <n v="0.1"/>
    <n v="0.2"/>
    <n v="0.4"/>
    <n v="0.6"/>
    <n v="0.8"/>
    <n v="1"/>
    <x v="31"/>
    <n v="2025"/>
    <s v="Establecer la matriz de riesgos de corrupción."/>
    <s v="Acceso a la Justicia_x000a_Género_x000a_Justicia Abierta_x000a_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mecanismos definidos para mejorar los procesos de control sobre el tema de corrupción, tráfico de influencias y conflictos de intereses en el Organismo de Investigación Judicial. "/>
    <x v="32"/>
    <x v="8"/>
    <s v="Sistema de Planes Anuales Operativos (PAO)."/>
    <n v="0"/>
    <n v="1"/>
    <n v="0.1"/>
    <n v="0.2"/>
    <n v="0.4"/>
    <n v="0.6"/>
    <n v="0.8"/>
    <n v="1"/>
    <x v="31"/>
    <n v="2026"/>
    <s v="Definir e implementar el plan de acción y políticas internas sobre estrategias para disminuir la problemática de corrupción, tráfico de influencias y conflictos de intereses."/>
    <s v="Acceso a la Justicia_x000a_Género_x000a_Justicia Abierta_x000a_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mecanismos definidos para mejorar los procesos de control sobre el tema de corrupción, tráfico de influencias y conflictos de intereses en el Organismo de Investigación Judicial. "/>
    <x v="32"/>
    <x v="8"/>
    <s v="Sistema de Planes Anuales Operativos (PAO)."/>
    <n v="0"/>
    <n v="1"/>
    <n v="0.1"/>
    <n v="0.2"/>
    <n v="0.4"/>
    <n v="0.6"/>
    <n v="0.8"/>
    <n v="1"/>
    <x v="31"/>
    <s v="2026-2030"/>
    <s v="Realizar una campaña de divulgación y dar el seguimiento respectivo del Plan de acción y políticas internas."/>
    <s v="Acceso a la Justicia_x000a_Género_x000a_Justicia Abierta_x000a_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mecanismos definidos para mejorar los procesos de control sobre el tema de corrupción, tráfico de influencias y conflictos de intereses en el Organismo de Investigación Judicial. "/>
    <x v="32"/>
    <x v="8"/>
    <s v="Sistema de Planes Anuales Operativos (PAO)."/>
    <n v="0"/>
    <n v="1"/>
    <n v="0.1"/>
    <n v="0.2"/>
    <n v="0.4"/>
    <n v="0.6"/>
    <n v="0.8"/>
    <n v="1"/>
    <x v="31"/>
    <n v="2030"/>
    <s v="Realizar una evaluación de resultados de la implementación del plan de acción."/>
    <s v="Acceso a la Justicia_x000a_Género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royecto sobre reforma legal sobre el régimen disciplinario presentado al órgano aprobador"/>
    <x v="33"/>
    <x v="17"/>
    <s v="Sistema de Planes Anuales Operativos (PAO)."/>
    <n v="0"/>
    <n v="1"/>
    <n v="0.2"/>
    <n v="0.4"/>
    <n v="0.6"/>
    <n v="0.8"/>
    <n v="0.8"/>
    <n v="1"/>
    <x v="28"/>
    <n v="2025"/>
    <s v="Elaborar la propuesta de reforma legal sobre el régimen disciplinario."/>
    <s v="Género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royecto sobre reforma legal sobre el régimen disciplinario presentado al órgano aprobador"/>
    <x v="33"/>
    <x v="17"/>
    <s v="Sistema de Planes Anuales Operativos (PAO)."/>
    <n v="0"/>
    <n v="1"/>
    <n v="0.2"/>
    <n v="0.4"/>
    <n v="0.6"/>
    <n v="0.8"/>
    <n v="0.8"/>
    <n v="1"/>
    <x v="28"/>
    <s v="2026-2030"/>
    <s v="Poner en consulta a las instancias involucradas y validar la propuesta de  reforma legal sobre el régimen disciplinario."/>
    <s v="Género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royecto sobre reforma legal sobre el régimen disciplinario presentado al órgano aprobador"/>
    <x v="33"/>
    <x v="17"/>
    <s v="Sistema de Planes Anuales Operativos (PAO)."/>
    <n v="0"/>
    <n v="1"/>
    <n v="0.1"/>
    <n v="0.2"/>
    <n v="0.4"/>
    <n v="0.6"/>
    <n v="0.8"/>
    <n v="1"/>
    <x v="28"/>
    <n v="2030"/>
    <s v="Presentar la propuesta de reforma legal sobre el régimen disciplinario, al órgano aprobador."/>
    <s v="Género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l proyecto sobre reforma legal sobre el régimen disciplinario presentado al órgano aprobador"/>
    <x v="33"/>
    <x v="17"/>
    <s v="Sistema de Planes Anuales Operativos (PAO)."/>
    <n v="0"/>
    <n v="1"/>
    <n v="0.1"/>
    <n v="0.2"/>
    <n v="0.4"/>
    <n v="0.6"/>
    <n v="0.8"/>
    <n v="1"/>
    <x v="28"/>
    <s v="2025-2030"/>
    <s v="Dar seguimiento a su aprobación."/>
    <s v="Género_x000a_Justicia Abierta_x000a_Valor del Servicio de Administración de Justicia_x000a_Valores Institucionales"/>
    <s v="ODS 16 Paz, justicia e Insituciones sólidas"/>
    <m/>
    <m/>
    <m/>
    <m/>
  </r>
  <r>
    <s v="NUEVA- SESION DE TRAB"/>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avance de acciones de fortalecimiento del SNFJ"/>
    <x v="34"/>
    <x v="3"/>
    <s v="Sistema de Planes Anuales Operativos (PAO)."/>
    <n v="0"/>
    <n v="1"/>
    <n v="0.1"/>
    <n v="0.2"/>
    <n v="0.4"/>
    <n v="0.6"/>
    <n v="0.8"/>
    <n v="1"/>
    <x v="32"/>
    <n v="2025"/>
    <s v="1. Gestionar el fortalecimiento de los sistemas informáticos. _x000a_2. Implementar los indicadores de desempeño. _x000a_3. Consolidar la plataforma de capacitación del Servicio Nacional con la participación de las instancias responsables de la capacitación institucional."/>
    <s v="Acceso a la Justicia_x000a_Género_x000a_Innovación_x000a_Justicia Abierta_x000a_Valor del Servicio de Administración de Justicia_x000a_Valores Institucionales"/>
    <s v="ODS 16 Paz, justicia e Insituciones sólidas"/>
    <m/>
    <m/>
    <m/>
    <m/>
  </r>
  <r>
    <s v="NUEVA- SESION DE TRAB"/>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avance de acciones de fortalecimiento del SNFJ"/>
    <x v="34"/>
    <x v="3"/>
    <s v="Sistema de Planes Anuales Operativos (PAO)."/>
    <n v="0"/>
    <n v="1"/>
    <n v="0.1"/>
    <n v="0.2"/>
    <n v="0.4"/>
    <n v="0.6"/>
    <n v="0.8"/>
    <n v="1"/>
    <x v="32"/>
    <s v="2026-2030"/>
    <s v="1. Dar seguimiento a las acciones de sostenibilidad del SNFJ _x000a_2. Brindar capacitación en el SNFJ. _x000a_3. Apoyar y coordinar con los juzgados y administraciones implementadores del SNFJ. _x000a_4. Implementar el  plan de capacitación anual."/>
    <s v="Acceso a la Justicia_x000a_Género_x000a_Innovación_x000a_Justicia Abierta_x000a_Valor del Servicio de Administración de Justicia_x000a_Valores Institucionales"/>
    <s v="ODS 16 Paz, justicia e Insituciones sólidas"/>
    <m/>
    <m/>
    <m/>
    <m/>
  </r>
  <r>
    <s v="OFICINA CUMPLIMIEMT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desarrollo e implementación del modelo de transparencia y rendición de cuentas"/>
    <x v="35"/>
    <x v="2"/>
    <s v="Sistema de Planes Anuales Operativos (PAO)."/>
    <n v="0"/>
    <n v="1"/>
    <n v="0.1"/>
    <n v="0.2"/>
    <n v="0.4"/>
    <n v="0.6"/>
    <n v="0.8"/>
    <n v="1"/>
    <x v="33"/>
    <n v="2025"/>
    <s v="Identificar las necesidades y expectativas de las personas usuarias sobre los servicios judiciales en cuanto al contenido de informes de transparencia y rendición de cuentas institucionales."/>
    <s v="Acceso a la Justicia_x000a_Justicia Abierta_x000a_Valor del Servicio de Administración de Justicia_x000a_Valores Institucionales"/>
    <s v="ODS 16 Paz, justicia e Insituciones sólidas"/>
    <m/>
    <m/>
    <m/>
    <m/>
  </r>
  <r>
    <s v="OFICINA CUMPLIMIEMT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desarrollo e implementación del modelo de transparencia y rendición de cuentas"/>
    <x v="35"/>
    <x v="2"/>
    <s v="Sistema de Planes Anuales Operativos (PAO)."/>
    <n v="0"/>
    <n v="1"/>
    <n v="0.1"/>
    <n v="0.2"/>
    <n v="0.4"/>
    <n v="0.6"/>
    <n v="0.8"/>
    <n v="1"/>
    <x v="33"/>
    <s v="2025-2030"/>
    <s v="Desarrollar e implementar el modelo de transparencia y rendición de cuentas institucional. Que considere las siguientes variables: el contenido de los informes de labores según la instancia judicial y Circuito Judicial; indicadores de gestión y/o datos estadísticos comparables y oportunos; recursos económicos formulados y ejecutados; periodicidad de los informes; creación de espacios internos y externos de participación y comunicación nacional y regional; logros y avances; resultados del régimen disciplinario; implementación de pantallas informativas, entre otros. "/>
    <s v="Acceso a la Justicia_x000a_Justicia Abierta_x000a_Valor del Servicio de Administración de Justicia_x000a_Valores Institucionales"/>
    <s v="ODS 16 Paz, justicia e Insituciones sólidas"/>
    <m/>
    <m/>
    <m/>
    <m/>
  </r>
  <r>
    <s v="OFICINA CUMPLIMIEMT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desarrollo e implementación del modelo de transparencia y rendición de cuentas"/>
    <x v="35"/>
    <x v="2"/>
    <s v="Sistema de Planes Anuales Operativos (PAO)."/>
    <n v="0"/>
    <n v="1"/>
    <n v="0.1"/>
    <n v="0.2"/>
    <n v="0.4"/>
    <n v="0.6"/>
    <n v="0.8"/>
    <n v="1"/>
    <x v="33"/>
    <n v="2030"/>
    <s v="Evaluar los resultados de la implementación del modelo de transparencia y rendición de cuentas institucional."/>
    <s v="Acceso a la Justicia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de Justicia Abierta. "/>
    <x v="36"/>
    <x v="18"/>
    <s v="Sistema de Planes Anuales Operativos (PAO)."/>
    <n v="0"/>
    <n v="1"/>
    <n v="0.1"/>
    <n v="0.2"/>
    <n v="0.4"/>
    <n v="0.6"/>
    <n v="0.8"/>
    <n v="1"/>
    <x v="34"/>
    <s v="2025-2030"/>
    <s v="Definir las acciones anuales correspondientes al principio de Transparencia de la Política de Justicia Abierta.   "/>
    <s v="Justicia Abierta_x000a_Valor del Servicio de Administración de Justicia"/>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de Justicia Abierta. "/>
    <x v="36"/>
    <x v="18"/>
    <s v="Sistema de Planes Anuales Operativos (PAO)."/>
    <n v="0"/>
    <n v="1"/>
    <n v="0.1"/>
    <n v="0.2"/>
    <n v="0.4"/>
    <n v="0.6"/>
    <n v="0.8"/>
    <n v="1"/>
    <x v="34"/>
    <s v="2025-2030"/>
    <s v="Implementar el plan de acción del principio de Participación Ciudadana de la Política de Justicia Abierta definido. "/>
    <s v="Justicia Abierta_x000a_Valor del Servicio de Administración de Justicia"/>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de Justicia Abierta. "/>
    <x v="36"/>
    <x v="18"/>
    <s v="Sistema de Planes Anuales Operativos (PAO)."/>
    <n v="0"/>
    <n v="1"/>
    <n v="0.1"/>
    <n v="0.2"/>
    <n v="0.4"/>
    <n v="0.6"/>
    <n v="0.8"/>
    <n v="1"/>
    <x v="34"/>
    <s v="2025-2030"/>
    <s v="Dar seguimiento al cumplimiento del plan de acción del principio de Participación Ciudadana de la Política de Justicia Abierta definido. "/>
    <s v="Justicia Abierta_x000a_Valor del Servicio de Administración de Justicia"/>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 implementación de las acciones correspondientes al principio de Transparencia de Justicia Abierta. "/>
    <x v="36"/>
    <x v="18"/>
    <s v="Sistema de Planes Anuales Operativos (PAO)."/>
    <n v="0"/>
    <n v="1"/>
    <n v="0.1"/>
    <n v="0.2"/>
    <n v="0.4"/>
    <n v="0.6"/>
    <n v="0.8"/>
    <n v="1"/>
    <x v="34"/>
    <s v="2025-2030"/>
    <s v="Evaluar y proponer mejoras al plan de acción del principio de Participación Ciudadana de la Política de Justicia Abierta definido. "/>
    <s v="Justicia Abierta_x000a_Valor del Servicio de Administración de Justicia"/>
    <s v="ODS 16 Paz, justicia e Insituciones sólidas"/>
    <m/>
    <m/>
    <m/>
    <m/>
  </r>
  <r>
    <s v="MINISTERIO PÚBLICO-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rendiciones de cuentas realizadas "/>
    <x v="37"/>
    <x v="1"/>
    <s v="Sistema de Planes Anuales Operativos (PAO)."/>
    <n v="0"/>
    <n v="40"/>
    <n v="0.1666"/>
    <n v="0.1666"/>
    <n v="0.1666"/>
    <n v="0.1666"/>
    <n v="0.1666"/>
    <n v="0.1666"/>
    <x v="28"/>
    <s v="2025-2030"/>
    <s v="Redefinir los criterios y mecanismos de rendición de cuentas de las fiscalías."/>
    <s v="Justicia abierta_x000a_Valor en el  servicio de administración de justicia"/>
    <s v="ODS 16 Paz, justicia e Insituciones sólidas"/>
    <m/>
    <m/>
    <m/>
    <m/>
  </r>
  <r>
    <s v="MINISTERIO PÚBLICO-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rendiciones de cuentas realizadas "/>
    <x v="37"/>
    <x v="1"/>
    <s v="Sistema de Planes Anuales Operativos (PAO)."/>
    <n v="0"/>
    <n v="40"/>
    <n v="0.1666"/>
    <n v="0.1666"/>
    <n v="0.1666"/>
    <n v="0.1666"/>
    <n v="0.1666"/>
    <n v="0.1666"/>
    <x v="28"/>
    <s v="2025-2030"/>
    <s v="Establecer los contenidos y la información clave para la gestión de rendición de cuentas."/>
    <s v="Justicia abierta_x000a_Valor en el  servicio de administración de justicia"/>
    <s v="ODS 16 Paz, justicia e Insituciones sólidas"/>
    <m/>
    <m/>
    <m/>
    <m/>
  </r>
  <r>
    <s v="MINISTERIO PÚBLICO-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rendiciones de cuentas realizadas "/>
    <x v="37"/>
    <x v="1"/>
    <s v="Sistema de Planes Anuales Operativos (PAO)."/>
    <n v="0"/>
    <n v="40"/>
    <n v="0.1666"/>
    <n v="0.1666"/>
    <n v="0.1666"/>
    <n v="0.1666"/>
    <n v="0.1666"/>
    <n v="0.1666"/>
    <x v="28"/>
    <s v="2026-2030"/>
    <s v="Ejecutar nuevos mecanismo de rendición de cuentas._x000a_"/>
    <s v="Justicia abierta_x000a_Valor en el  servicio de administración de justicia"/>
    <s v="ODS 16 Paz, justicia e Insituciones sólidas"/>
    <m/>
    <m/>
    <m/>
    <m/>
  </r>
  <r>
    <s v="MINISTERIO PÚBLICO-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rendiciones de cuentas realizadas "/>
    <x v="37"/>
    <x v="1"/>
    <s v="Sistema de Planes Anuales Operativos (PAO)."/>
    <n v="0"/>
    <n v="40"/>
    <n v="0.1666"/>
    <n v="0.1666"/>
    <n v="0.1666"/>
    <n v="0.1666"/>
    <n v="0.1666"/>
    <n v="0.1666"/>
    <x v="28"/>
    <s v="2025-2030"/>
    <s v="Ejecutar un proceso de rendición de cuentas anual por cada fiscalía territorial, especializada"/>
    <s v="Justicia abierta_x000a_Valor en el  servicio de administración de justicia"/>
    <s v="ODS 16 Paz, justicia e Insituciones sólidas"/>
    <m/>
    <m/>
    <m/>
    <m/>
  </r>
  <r>
    <s v="MINISTERIO PÚBLICO-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rendiciones de cuentas realizadas "/>
    <x v="37"/>
    <x v="1"/>
    <s v="Sistema de Planes Anuales Operativos (PAO)."/>
    <n v="0"/>
    <n v="40"/>
    <n v="0.1666"/>
    <n v="0.1666"/>
    <n v="0.1666"/>
    <n v="0.1666"/>
    <n v="0.1666"/>
    <n v="0.1666"/>
    <x v="28"/>
    <s v="2026-2030"/>
    <s v=". Evaluar periódicamente resultados, alcances y efectividad del proceso de rendición de cuentas de las fiscalías."/>
    <s v="Justicia abierta_x000a_Valor en el  servicio de administración de justicia"/>
    <s v="ODS 16 Paz, justicia e Insituciones sólidas"/>
    <m/>
    <m/>
    <m/>
    <m/>
  </r>
  <r>
    <s v="DEFENSA PÚBLIC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Defensa Pública"/>
    <x v="38"/>
    <x v="19"/>
    <s v="Sistema de Planes Anuales Operativos (PAO)."/>
    <n v="0"/>
    <n v="1"/>
    <n v="0.1"/>
    <n v="0.2"/>
    <n v="0.4"/>
    <n v="0.6"/>
    <n v="0.8"/>
    <n v="1"/>
    <x v="35"/>
    <n v="2025"/>
    <s v="Definir la estrategia de rendición de cuentas. "/>
    <s v="Acceso a la Justicia_x000a_Justicia Abierta_x000a_Valor del Servicio de Administración de Justicia"/>
    <s v="ODS 16 Paz, justicia e Insituciones sólidas"/>
    <m/>
    <m/>
    <m/>
    <m/>
  </r>
  <r>
    <s v="DEFENSA PÚBLIC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Defensa Pública"/>
    <x v="38"/>
    <x v="19"/>
    <s v="Sistema de Planes Anuales Operativos (PAO)."/>
    <n v="0"/>
    <n v="1"/>
    <n v="0.1"/>
    <n v="0.2"/>
    <n v="0.4"/>
    <n v="0.6"/>
    <n v="0.8"/>
    <n v="1"/>
    <x v="35"/>
    <s v="2025-2030"/>
    <s v="Implementar la estrategia de rendición de cuentas. "/>
    <s v="Acceso a la Justicia_x000a_Justicia Abierta_x000a_Valor del Servicio de Administración de Justicia"/>
    <s v="ODS 16 Paz, justicia e Insituciones sólidas"/>
    <m/>
    <m/>
    <m/>
    <m/>
  </r>
  <r>
    <s v="DEFENSA PÚBLIC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Defensa Pública"/>
    <x v="38"/>
    <x v="19"/>
    <s v="Sistema de Planes Anuales Operativos (PAO)."/>
    <n v="0"/>
    <n v="1"/>
    <n v="0.1"/>
    <n v="0.2"/>
    <n v="0.4"/>
    <n v="0.6"/>
    <n v="0.8"/>
    <n v="1"/>
    <x v="35"/>
    <n v="2030"/>
    <s v="Evaluar los resultados obtenidos de la implementación de la estrategia de rendición de cuentas. "/>
    <s v="Acceso a la Justicia_x000a_Justicia Abierta_x000a_Valor del Servicio de Administración de Justicia"/>
    <s v="ODS 16 Paz, justicia e Insituciones sólidas"/>
    <m/>
    <m/>
    <m/>
    <s v=" "/>
  </r>
  <r>
    <s v="OAPVD-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Oficina de Atención de Víctimas del Delito"/>
    <x v="39"/>
    <x v="20"/>
    <s v="Sistema de Planes Anuales Operativos (PAO)."/>
    <n v="0"/>
    <n v="1"/>
    <n v="0.1"/>
    <n v="0.2"/>
    <n v="0.4"/>
    <n v="0.6"/>
    <n v="0.8"/>
    <n v="1"/>
    <x v="36"/>
    <n v="2027"/>
    <s v="Definir la estrategia para la rendición de cuentas sobre los servicios de atención y protección. "/>
    <s v="Acceso a la justicia_x000a_Justicia abierta_x000a_Valor en el  servicio de administración de justicia"/>
    <s v="ODS 16 Paz, justicia e Insituciones sólidas"/>
    <m/>
    <m/>
    <m/>
    <m/>
  </r>
  <r>
    <s v="OAPVD-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Oficina de Atención de Víctimas del Delito"/>
    <x v="39"/>
    <x v="20"/>
    <s v="Sistema de Planes Anuales Operativos (PAO)."/>
    <n v="0"/>
    <n v="1"/>
    <n v="0.1"/>
    <n v="0.2"/>
    <n v="0.4"/>
    <n v="0.6"/>
    <n v="0.8"/>
    <n v="1"/>
    <x v="36"/>
    <s v="2025-2030"/>
    <s v="Implementar la estrategia de rendición de cuentas. "/>
    <s v="Acceso a la justicia_x000a_Justicia abierta_x000a_Valor en el  servicio de administración de justicia"/>
    <s v="ODS 16 Paz, justicia e Insituciones sólidas"/>
    <m/>
    <m/>
    <m/>
    <m/>
  </r>
  <r>
    <s v="OAPVD-GRACIEL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 la Oficina de Atención de Víctimas del Delito"/>
    <x v="39"/>
    <x v="20"/>
    <s v="Sistema de Planes Anuales Operativos (PAO)."/>
    <n v="0"/>
    <n v="1"/>
    <n v="0.1"/>
    <n v="0.2"/>
    <n v="0.4"/>
    <n v="0.6"/>
    <n v="0.8"/>
    <n v="1"/>
    <x v="36"/>
    <n v="2030"/>
    <s v="Evaluar los resultados obtenidos de la implementación de la estrategia de rendición de cuentas. "/>
    <s v="Acceso a la justicia_x000a_Justicia abierta_x000a_Valor en el  servicio de administración de justici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l Organismo de Investigación Judicial"/>
    <x v="40"/>
    <x v="8"/>
    <s v="Sistema de Planes Anuales Operativos (PAO)."/>
    <n v="0"/>
    <n v="1"/>
    <n v="0.1"/>
    <n v="0.2"/>
    <n v="0.4"/>
    <n v="0.6"/>
    <n v="0.8"/>
    <n v="1"/>
    <x v="28"/>
    <n v="2025"/>
    <s v="Definir la estrategia para la rendición de cuentas. "/>
    <s v="Acceso a la Justicia_x000a_Justicia Abierta_x000a_Valor del Servicio de Administración de Justici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l Organismo de Investigación Judicial"/>
    <x v="40"/>
    <x v="8"/>
    <s v="Sistema de Planes Anuales Operativos (PAO)."/>
    <n v="0"/>
    <n v="1"/>
    <n v="0.1"/>
    <n v="0.2"/>
    <n v="0.4"/>
    <n v="0.6"/>
    <n v="0.8"/>
    <n v="1"/>
    <x v="28"/>
    <s v="2026-2029"/>
    <s v="Implementar la estrategia de rendición de cuentas. "/>
    <s v="Acceso a la Justicia_x000a_Justicia Abierta_x000a_Valor del Servicio de Administración de Justici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rendición de cuentas del Organismo de Investigación Judicial"/>
    <x v="40"/>
    <x v="8"/>
    <s v="Sistema de Planes Anuales Operativos (PAO)."/>
    <n v="0"/>
    <n v="1"/>
    <n v="0.1"/>
    <n v="0.2"/>
    <n v="0.4"/>
    <n v="0.6"/>
    <n v="0.8"/>
    <n v="1"/>
    <x v="28"/>
    <n v="2030"/>
    <s v="Evaluar los resultados obtenidos de la implementación de la estrategia de rendición de cuentas. "/>
    <s v="Acceso a la Justicia_x000a_Justicia Abierta_x000a_Valor del Servicio de Administración de Justicia"/>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implementación de la estrategia sobre acceso y uso de las estadísticas judiciales."/>
    <x v="41"/>
    <x v="9"/>
    <s v="Sistema de Planes Anuales Operativos (PAO)."/>
    <n v="0"/>
    <n v="1"/>
    <n v="0.1"/>
    <n v="0.2"/>
    <n v="0.4"/>
    <n v="0.6"/>
    <n v="0.8"/>
    <n v="1"/>
    <x v="37"/>
    <n v="2025"/>
    <s v="Definir el plan de acción de la estrategia sobre el acceso y uso de estadísticas judiciales."/>
    <s v="Justicia Abierta, Innovación, Género"/>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implementación de la estrategia sobre acceso y uso de las estadísticas judiciales."/>
    <x v="41"/>
    <x v="9"/>
    <s v="Sistema de Planes Anuales Operativos (PAO)."/>
    <n v="0"/>
    <n v="1"/>
    <n v="0.1"/>
    <n v="0.2"/>
    <n v="0.4"/>
    <n v="0.6"/>
    <n v="0.8"/>
    <n v="1"/>
    <x v="37"/>
    <s v="2025-2030"/>
    <s v="Implementar el plan de acción para la formulación e implementación de la estrategia sobre el acceso y uso interinstitucional e institucional de la información estadístic"/>
    <s v="Justicia Abierta, Innovación, Género"/>
    <s v="ODS 16 Paz, justicia e Insituciones sólidas"/>
    <m/>
    <m/>
    <m/>
    <m/>
  </r>
  <r>
    <s v="EQUIPO TÉCNIC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implementación de la estrategia sobre acceso y uso de las estadísticas judiciales."/>
    <x v="41"/>
    <x v="9"/>
    <s v="Sistema de Planes Anuales Operativos (PAO)."/>
    <n v="0"/>
    <n v="1"/>
    <n v="0.1"/>
    <n v="0.2"/>
    <n v="0.4"/>
    <n v="0.6"/>
    <n v="0.8"/>
    <n v="1"/>
    <x v="37"/>
    <s v="2025-2030"/>
    <s v="Dar seguimiento al plan de acción para la formulación de la estrategia sobre el acceso y uso interinstitucional e institucional de la información estadística"/>
    <s v="Justicia Abierta, Innovación, Género"/>
    <s v="ODS 16 Paz, justicia e Insituciones sólidas"/>
    <m/>
    <m/>
    <m/>
    <m/>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s estrategias de comunicación y proyección institucional propuestas"/>
    <x v="42"/>
    <x v="21"/>
    <s v="Portafolio de proyectos institucionales (PPI)."/>
    <n v="0"/>
    <n v="1"/>
    <n v="0.1"/>
    <n v="0.2"/>
    <n v="0.4"/>
    <n v="0.6"/>
    <n v="0.8"/>
    <n v="1"/>
    <x v="38"/>
    <s v="2025-2030"/>
    <s v="Aumentar la campaña de denuncias de actos de corrupción y que se garantice el anonimato para que las personas no se inhiban en las denuncias, tanto para las personas servidoras judiciales como para las personas usuarias"/>
    <s v="Valor del servicio de Administración de Justicia_x000a_Justicia Abierta"/>
    <s v="ODS 16 Paz, justicia e Insituciones sólidas"/>
    <m/>
    <m/>
    <s v="Mejoramiento de la imagen y proyección del Poder Judicial"/>
    <m/>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s estrategias de comunicación y proyección institucional propuestas"/>
    <x v="42"/>
    <x v="21"/>
    <s v="Sistema de Planes Anuales Operativos (PAO)."/>
    <n v="0"/>
    <n v="1"/>
    <n v="0.1"/>
    <n v="0.2"/>
    <n v="0.4"/>
    <n v="0.6"/>
    <n v="0.8"/>
    <n v="1"/>
    <x v="38"/>
    <s v="2025-2030"/>
    <s v="Realizar ejercicios  de proyección del Poder Judicial mediante charlas en escuelas y colegios."/>
    <s v="Valor del servicio de Administración de Justicia_x000a_Justicia Abierta"/>
    <s v="ODS 16 Paz, justicia e Insituciones sólidas"/>
    <m/>
    <m/>
    <m/>
    <m/>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s estrategias de comunicación y proyección institucional propuestas"/>
    <x v="42"/>
    <x v="21"/>
    <s v="Sistema de Planes Anuales Operativos (PAO)."/>
    <n v="0"/>
    <n v="1"/>
    <n v="0.1"/>
    <n v="0.2"/>
    <n v="0.4"/>
    <n v="0.6"/>
    <n v="0.8"/>
    <n v="1"/>
    <x v="38"/>
    <s v="2025-2030"/>
    <s v="Crear un canal de comunicación judicial en un medio que brinde información las 24 horas del día."/>
    <s v="Valor del servicio de Administración de Justicia_x000a_Justicia Abierta"/>
    <s v="ODS 16 Paz, justicia e Insituciones sólidas"/>
    <m/>
    <m/>
    <m/>
    <m/>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s estrategias de comunicación y proyección institucional propuestas"/>
    <x v="42"/>
    <x v="21"/>
    <s v="Sistema de Planes Anuales Operativos (PAO)."/>
    <n v="0"/>
    <n v="1"/>
    <n v="0.1"/>
    <n v="0.2"/>
    <n v="0.4"/>
    <n v="0.6"/>
    <n v="0.8"/>
    <n v="1"/>
    <x v="38"/>
    <s v="2025-2030"/>
    <s v="Fortalecer el uso de lenguaje comprensible en la relación con la ciudadanía."/>
    <s v="Valor del servicio de Administración de Justicia_x000a_Justicia Abiert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proyección institucional del Organismo de Investigación Judicial"/>
    <x v="43"/>
    <x v="8"/>
    <s v="Sistema de Planes Anuales Operativos (PAO)."/>
    <n v="0"/>
    <n v="1"/>
    <n v="0.1"/>
    <n v="0.2"/>
    <n v="0.4"/>
    <n v="0.6"/>
    <n v="0.8"/>
    <n v="1"/>
    <x v="39"/>
    <s v="2025-2030"/>
    <s v="Definir el plan de acción ."/>
    <s v="Valor del servicio de Administración de Justicia_x000a_Justicia Abiert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proyección institucional del Organismo de Investigación Judicial"/>
    <x v="43"/>
    <x v="8"/>
    <s v="Sistema de Planes Anuales Operativos (PAO)."/>
    <n v="0"/>
    <n v="1"/>
    <n v="0.1"/>
    <n v="0.2"/>
    <n v="0.4"/>
    <n v="0.6"/>
    <n v="0.8"/>
    <n v="1"/>
    <x v="39"/>
    <s v="2025-2030"/>
    <s v="Implementar el plan de acción definido."/>
    <s v="Valor del servicio de Administración de Justicia_x000a_Justicia Abierta"/>
    <s v="ODS 16 Paz, justicia e Insituciones sólidas"/>
    <m/>
    <m/>
    <m/>
    <m/>
  </r>
  <r>
    <s v="OIJ"/>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de proyección institucional del Organismo de Investigación Judicial"/>
    <x v="43"/>
    <x v="8"/>
    <s v="Sistema de Planes Anuales Operativos (PAO)."/>
    <n v="0"/>
    <n v="1"/>
    <n v="0.1"/>
    <n v="0.2"/>
    <n v="0.4"/>
    <n v="0.6"/>
    <n v="0.8"/>
    <n v="1"/>
    <x v="39"/>
    <n v="2030"/>
    <s v="Evaluar los resultados obtenidos de la implementación del plan de acción implementado."/>
    <s v="Valor del servicio de Administración de Justicia_x000a_Justicia Abierta"/>
    <s v="ODS 16 Paz, justicia e Insituciones sólidas"/>
    <m/>
    <m/>
    <m/>
    <m/>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l proyecto sobre la Política de comunicación integral. "/>
    <x v="44"/>
    <x v="17"/>
    <s v="Portafolio de proyectos institucionales (PPI)."/>
    <n v="0"/>
    <n v="1"/>
    <n v="0.1"/>
    <n v="0.2"/>
    <n v="0.4"/>
    <n v="0.6"/>
    <n v="0.8"/>
    <n v="1"/>
    <x v="40"/>
    <n v="2025"/>
    <s v="Aprobación de la Política de Comunicación Integral."/>
    <s v="Valor del servicio de Administración de Justicia_x000a_Innovacion_x000a_Acceso a la Justicia"/>
    <s v="ODS 16 Paz, justicia e Insituciones sólidas"/>
    <m/>
    <s v="Política de Comunicación Integral del Poder Judicial"/>
    <m/>
    <s v="Desarrollo e implementación de los planes de acción de la Política de Comunicación Integral."/>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l proyecto sobre la Política de comunicación integral. "/>
    <x v="44"/>
    <x v="17"/>
    <s v="Portafolio de proyectos institucionales (PPI)."/>
    <n v="0"/>
    <n v="1"/>
    <n v="0.1"/>
    <n v="0.2"/>
    <n v="0.4"/>
    <n v="0.6"/>
    <n v="0.8"/>
    <n v="1"/>
    <x v="40"/>
    <n v="2025"/>
    <s v="Definir las acciones anuales correspondientes a la Política"/>
    <s v="Valor del servicio de Administración de Justicia_x000a_Innovacion_x000a_Acceso a la Justicia"/>
    <s v="ODS 16 Paz, justicia e Insituciones sólidas"/>
    <m/>
    <s v="Política de Comunicación Integral del Poder Judicial"/>
    <m/>
    <s v="Desarrollo e implementación de los planes de acción de la Política de Comunicación Integral."/>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l proyecto sobre la Política de comunicación integral. "/>
    <x v="44"/>
    <x v="17"/>
    <s v="Portafolio de proyectos institucionales (PPI)."/>
    <n v="0"/>
    <n v="1"/>
    <n v="0.1"/>
    <n v="0.2"/>
    <n v="0.4"/>
    <n v="0.6"/>
    <n v="0.8"/>
    <n v="1"/>
    <x v="40"/>
    <n v="2025"/>
    <s v="Implementar el plan de acción de la Política"/>
    <s v="Valor del servicio de Administración de Justicia_x000a_Innovacion_x000a_Acceso a la Justicia"/>
    <s v="ODS 16 Paz, justicia e Insituciones sólidas"/>
    <m/>
    <s v="Política de Comunicación Integral del Poder Judicial"/>
    <m/>
    <s v="Desarrollo e implementación de los planes de acción de la Política de Comunicación Integral."/>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l proyecto sobre la Política de comunicación integral. "/>
    <x v="44"/>
    <x v="17"/>
    <s v="Portafolio de proyectos institucionales (PPI)."/>
    <n v="0"/>
    <n v="1"/>
    <n v="0.1"/>
    <n v="0.2"/>
    <n v="0.4"/>
    <n v="0.6"/>
    <n v="0.8"/>
    <n v="1"/>
    <x v="40"/>
    <n v="2025"/>
    <s v="Dar seguimiento al cumplimiento del plan de acción de la Política"/>
    <s v="Valor del servicio de Administración de Justicia_x000a_Innovacion_x000a_Acceso a la Justicia"/>
    <s v="ODS 16 Paz, justicia e Insituciones sólidas"/>
    <m/>
    <s v="Política de Comunicación Integral del Poder Judicial"/>
    <m/>
    <s v="Desarrollo e implementación de los planes de acción de la Política de Comunicación Integral."/>
  </r>
  <r>
    <s v="PRENS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l proyecto sobre la Política de comunicación integral. "/>
    <x v="44"/>
    <x v="17"/>
    <s v="Sistema de Planes Anuales Operativos (PAO)."/>
    <n v="0"/>
    <n v="1"/>
    <n v="0.1"/>
    <n v="0.2"/>
    <n v="0.4"/>
    <n v="0.6"/>
    <n v="0.8"/>
    <n v="1"/>
    <x v="40"/>
    <s v="2026-2030"/>
    <s v="Evaluar y proponer mejoras al plan de acción de la Politica"/>
    <s v="Valor del servicio de Administración de Justicia_x000a_Innovacion_x000a_Acceso a la Justicia"/>
    <s v="ODS 16 Paz, justicia e Insituciones sólidas"/>
    <m/>
    <m/>
    <m/>
    <m/>
  </r>
  <r>
    <s v="ORGANISMO DE INVESTIGACIÓN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l plan de implementación de las estrategias de coordinación planteadas por el Organismo de Investigación Judicial"/>
    <x v="45"/>
    <x v="8"/>
    <s v="Sistema de Planes Anuales Operativos (PAO)."/>
    <n v="0"/>
    <n v="1"/>
    <n v="0.1"/>
    <n v="0.2"/>
    <n v="0.4"/>
    <n v="0.6"/>
    <n v="0.8"/>
    <n v="1"/>
    <x v="41"/>
    <s v="2025-2030"/>
    <s v="Revisar las estrategias establecidas para mejorar los procesos de coordinación, comunicación internos y externos"/>
    <s v="Justicia Abierta_x000a_Valor del Servicio de Administración de Justicia"/>
    <s v="ODS 16 Paz, justicia e Insituciones sólidas"/>
    <m/>
    <m/>
    <m/>
    <m/>
  </r>
  <r>
    <s v="ORGANISMO DE INVESTIGACIÓN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l plan de implementación de las estrategias de coordinación planteadas por el Organismo de Investigación Judicial"/>
    <x v="45"/>
    <x v="8"/>
    <s v="Sistema de Planes Anuales Operativos (PAO)."/>
    <n v="0"/>
    <n v="1"/>
    <n v="0.1"/>
    <n v="0.2"/>
    <n v="0.4"/>
    <n v="0.6"/>
    <n v="0.8"/>
    <n v="1"/>
    <x v="41"/>
    <s v="2025-2030"/>
    <s v="Continuar con las estrategias establecidas para mejorar los procesos de coordinación, comunicación internos y externos"/>
    <s v="Justicia Abierta_x000a_Valor del Servicio de Administración de Justicia"/>
    <s v="ODS 16 Paz, justicia e Insituciones sólidas"/>
    <m/>
    <m/>
    <m/>
    <m/>
  </r>
  <r>
    <s v="ORGANISMO DE INVESTIGACIÓN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l plan de implementación de las estrategias de coordinación planteadas por el Organismo de Investigación Judicial"/>
    <x v="45"/>
    <x v="8"/>
    <s v="Sistema de Planes Anuales Operativos (PAO)."/>
    <n v="0"/>
    <n v="1"/>
    <n v="0.1"/>
    <n v="0.2"/>
    <n v="0.4"/>
    <n v="0.6"/>
    <n v="0.8"/>
    <n v="1"/>
    <x v="41"/>
    <n v="2030"/>
    <s v="Evaluar los resultados de la implementación de las estrategias de coordinación. "/>
    <s v="Justicia Abierta_x000a_Valor del Servicio de Administración de Justicia"/>
    <s v="ODS 16 Paz, justicia e Insituciones sólidas"/>
    <m/>
    <m/>
    <m/>
    <m/>
  </r>
  <r>
    <s v="OFICINA DE ATENCIÓN Y PROTECCIÓN A LA VÍCTIMA DEL DELIT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del proyecto sobre la reforma a la Ley 8720 presentado al órgano aprobador"/>
    <x v="46"/>
    <x v="20"/>
    <s v="Portafolio de proyectos institucionales (PPI)."/>
    <n v="0"/>
    <n v="1"/>
    <n v="0.1"/>
    <n v="0.2"/>
    <n v="0.4"/>
    <n v="0.6"/>
    <n v="0.8"/>
    <n v="1"/>
    <x v="42"/>
    <n v="2025"/>
    <s v="Conformar una comisión de trabajo para la revisión y propuesta de reformas._x000a_Realizar un análisis de la Ley 8720 y su aplicación actual."/>
    <s v="Acceso a la justicia_x000a_Innovación"/>
    <s v="ODS 16 Paz, justicia e Insituciones sólidas"/>
    <m/>
    <m/>
    <s v="Desarrollo e implementación de la reforma de la Ley 8720"/>
    <m/>
  </r>
  <r>
    <s v="OFICINA DE ATENCIÓN Y PROTECCIÓN A LA VÍCTIMA DEL DELIT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del proyecto sobre la reforma a la Ley 8720 presentado al órgano aprobador"/>
    <x v="46"/>
    <x v="20"/>
    <s v="Sistema de Planes Anuales Operativos (PAO)."/>
    <n v="0"/>
    <n v="1"/>
    <n v="0.1"/>
    <n v="0.2"/>
    <n v="0.4"/>
    <n v="0.6"/>
    <n v="0.8"/>
    <n v="1"/>
    <x v="42"/>
    <s v="2025-2026"/>
    <s v="Identificar las necesidades de reforma en base a la experiencia práctica y las mejores prácticas internacionales."/>
    <s v="Acceso a la justicia_x000a_Innovación"/>
    <s v="ODS 16 Paz, justicia e Insituciones sólidas"/>
    <m/>
    <m/>
    <m/>
    <m/>
  </r>
  <r>
    <s v="OFICINA DE ATENCIÓN Y PROTECCIÓN A LA VÍCTIMA DEL DELIT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del proyecto sobre la reforma a la Ley 8720 presentado al órgano aprobador"/>
    <x v="46"/>
    <x v="20"/>
    <s v="Sistema de Planes Anuales Operativos (PAO)."/>
    <n v="0"/>
    <n v="1"/>
    <n v="0.1"/>
    <n v="0.2"/>
    <n v="0.4"/>
    <n v="0.6"/>
    <n v="0.8"/>
    <n v="1"/>
    <x v="42"/>
    <s v="2026-2030"/>
    <s v="Elaborar un proyecto de ley que incluya las reformas propuestas."/>
    <s v="Acceso a la justicia_x000a_Innovación"/>
    <s v="ODS 16 Paz, justicia e Insituciones sólidas"/>
    <m/>
    <m/>
    <m/>
    <m/>
  </r>
  <r>
    <s v="OFICINA DE ATENCIÓN Y PROTECCIÓN A LA VÍCTIMA DEL DELIT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del proyecto sobre la reforma a la Ley 8720 presentado al órgano aprobador"/>
    <x v="46"/>
    <x v="20"/>
    <s v="Sistema de Planes Anuales Operativos (PAO)."/>
    <n v="0"/>
    <n v="1"/>
    <n v="0.1"/>
    <n v="0.2"/>
    <n v="0.4"/>
    <n v="0.6"/>
    <n v="0.8"/>
    <n v="1"/>
    <x v="42"/>
    <n v="2030"/>
    <s v="Someter el proyecto de ley a consulta con actores clave (víctimas, ONGs, etc.)._x000a_Presentar el proyecto de ley ante el Órgano Aprobador."/>
    <s v="Acceso a la justicia_x000a_Innovación"/>
    <s v="ODS 16 Paz, justicia e Insituciones sólidas"/>
    <m/>
    <m/>
    <m/>
    <m/>
  </r>
  <r>
    <s v="MINISTERIO PÚBLICO-GRACIEL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implementación de procesos estandarizados en el Ministerio Público. "/>
    <x v="47"/>
    <x v="1"/>
    <s v="Sistema de Planes Anuales Operativos (PAO)."/>
    <n v="0"/>
    <n v="1"/>
    <n v="0.1666"/>
    <n v="0.1666"/>
    <n v="0.1666"/>
    <n v="0.1666"/>
    <n v="0.1666"/>
    <n v="0.1666"/>
    <x v="43"/>
    <s v="2025-2030"/>
    <s v="Realizar diagnóstico de las oficinas._x000a_"/>
    <s v="Innovación_x000a_Valor en el  servicio de administración de justicia"/>
    <s v="ODS 16 Paz, justicia e Insituciones sólidas"/>
    <m/>
    <m/>
    <m/>
    <m/>
  </r>
  <r>
    <s v="MINISTERIO PÚBLICO-GRACIEL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implementación de procesos estandarizados en el Ministerio Público. "/>
    <x v="47"/>
    <x v="1"/>
    <s v="Sistema de Planes Anuales Operativos (PAO)."/>
    <n v="0"/>
    <n v="1"/>
    <n v="0.1666"/>
    <n v="0.1666"/>
    <n v="0.1666"/>
    <n v="0.1666"/>
    <n v="0.1666"/>
    <n v="0.1666"/>
    <x v="43"/>
    <s v="2025-2030"/>
    <s v="Implementar el Modelo de Gestión_x000a_"/>
    <s v="Innovación_x000a_Valor en el  servicio de administración de justicia"/>
    <s v="ODS 16 Paz, justicia e Insituciones sólidas"/>
    <m/>
    <m/>
    <m/>
    <m/>
  </r>
  <r>
    <s v="MINISTERIO PÚBLICO-GRACIEL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implementación de procesos estandarizados en el Ministerio Público. "/>
    <x v="47"/>
    <x v="1"/>
    <s v="Sistema de Planes Anuales Operativos (PAO)."/>
    <n v="0"/>
    <n v="1"/>
    <n v="0.1666"/>
    <n v="0.1666"/>
    <n v="0.1666"/>
    <n v="0.1666"/>
    <n v="0.1666"/>
    <n v="0.1666"/>
    <x v="43"/>
    <s v="2025-2030"/>
    <s v="Dar seguimiento y evaluar la implementación del Modelo de Gestión"/>
    <s v="Innovación_x000a_Valor en 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procesos manuales estandarizados, sistematizados y  automatizados en el Organismo de Investigación Judicial."/>
    <x v="48"/>
    <x v="8"/>
    <s v="Portafolio de proyectos institucionales (PPI)."/>
    <n v="0"/>
    <n v="3"/>
    <n v="0"/>
    <n v="1"/>
    <n v="1"/>
    <n v="2"/>
    <n v="2"/>
    <n v="3"/>
    <x v="44"/>
    <n v="2025"/>
    <s v="Identificar del portafolio de proyectos del Organismo de Investigación Judicial, aquellas solicitudes concernientes a estandarizar, sistematizar y automatizar los procesos manuales."/>
    <s v="Innovación_x000a_Valor del Servicio de Administración de Justicia"/>
    <s v="ODS 16 Paz, justicia e Insituciones sólidas"/>
    <m/>
    <m/>
    <s v="Estandarización de los procedimientos para el tratamiento de personas detenidas en las Secciones y Unidades de Cárceles"/>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procesos manuales estandarizados, sistematizados y  automatizados en el Organismo de Investigación Judicial."/>
    <x v="48"/>
    <x v="8"/>
    <s v="Sistema de Planes Anuales Operativos (PAO)."/>
    <n v="0"/>
    <n v="3"/>
    <n v="0"/>
    <n v="1"/>
    <n v="1"/>
    <n v="2"/>
    <n v="2"/>
    <n v="3"/>
    <x v="44"/>
    <s v="2025-2030"/>
    <s v="Desarrollar e implementar las iniciativas identificadas para  estandarizar, sistematizar y automatizar los procesos."/>
    <s v="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procesos manuales estandarizados, sistematizados y  automatizados en el Organismo de Investigación Judicial."/>
    <x v="48"/>
    <x v="8"/>
    <s v="Sistema de Planes Anuales Operativos (PAO)."/>
    <n v="0"/>
    <n v="3"/>
    <n v="0"/>
    <n v="1"/>
    <n v="1"/>
    <n v="2"/>
    <n v="2"/>
    <n v="3"/>
    <x v="44"/>
    <s v="2025-2030"/>
    <s v="Dar seguimiento y evaluar los resultados de las iniciativas estandarizadas, sistematizadas y automatizadas. "/>
    <s v="Innovación_x000a_Valor del Servicio de Administración de Justicia"/>
    <s v="ODS 16 Paz, justicia e Insituciones sólidas"/>
    <m/>
    <m/>
    <m/>
    <m/>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procedimientos administrativos y técnicos estandarizados y optimizados en la Oficina de Atención y Protección."/>
    <x v="49"/>
    <x v="20"/>
    <s v="Portafolio de proyectos institucionales (PPI)."/>
    <n v="0"/>
    <n v="0.5"/>
    <n v="0.5"/>
    <n v="0.5"/>
    <n v="0.5"/>
    <n v="0.5"/>
    <n v="0.5"/>
    <n v="0.5"/>
    <x v="45"/>
    <n v="2025"/>
    <s v="Realizar un inventario de todos los manuales, protocolos y lineamientos de la OAPVD."/>
    <s v="Innovación_x000a_Valor en el  servicio de administración de justicia"/>
    <s v="ODS 16 Paz, justicia e Insituciones sólidas"/>
    <m/>
    <m/>
    <m/>
    <s v="Actualización del Protocolo de Abordaje del Programa de Atención_x000a_ "/>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procedimientos administrativos y técnicos estandarizados y optimizados en la Oficina de Atención y Protección."/>
    <x v="49"/>
    <x v="20"/>
    <s v="Portafolio de proyectos institucionales (PPI)."/>
    <n v="0"/>
    <n v="0.5"/>
    <n v="0.5"/>
    <n v="0.5"/>
    <n v="0.5"/>
    <n v="0.5"/>
    <n v="0.5"/>
    <n v="0.5"/>
    <x v="45"/>
    <n v="2026"/>
    <s v="Priorizar los manuales, protocolos y lineamientos a revisar y actualizar._x000a_Conformar equipos de trabajo para la revisión y actualización de cada documento._x000a_"/>
    <s v="Innovación_x000a_Valor en el  servicio de administración de justicia"/>
    <s v="ODS 16 Paz, justicia e Insituciones sólidas"/>
    <m/>
    <m/>
    <m/>
    <s v="Actualización del proceso de pasantía de las personas postulantes para optar por nombramientos en la OAPVD."/>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procedimientos administrativos y técnicos estandarizados y optimizados en la Oficina de Atención y Protección."/>
    <x v="49"/>
    <x v="20"/>
    <s v="Portafolio de proyectos institucionales (PPI)."/>
    <n v="0"/>
    <n v="0.5"/>
    <n v="0.5"/>
    <n v="0.5"/>
    <n v="0.5"/>
    <n v="0.5"/>
    <n v="0.5"/>
    <n v="0.5"/>
    <x v="45"/>
    <s v="2026-2030"/>
    <s v="Realizar consultas con el personal de las oficinas centrales y regionales para identificar sus necesidades._x000a_Incorporar las nuevas tecnologías y la moderna gestión en los documentos revisados._x000a_Publicar los documentos actualizados en la intranet y/o página web de la OAPVD."/>
    <s v="Innovación_x000a_Valor en el  servicio de administración de justicia"/>
    <s v="ODS 16 Paz, justicia e Insituciones sólidas"/>
    <m/>
    <m/>
    <m/>
    <s v="Actualización Manuales de procedimientos Programa de Atención, Programa de Protección y Personal Técnico Judicial"/>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evaluar la calidad del servicio de atención y protección brindados. "/>
    <x v="50"/>
    <x v="20"/>
    <s v="Sistema de Planes Anuales Operativos (PAO)."/>
    <n v="0"/>
    <n v="1"/>
    <n v="0.1"/>
    <n v="0.2"/>
    <n v="0.4"/>
    <n v="0.6"/>
    <n v="0.8"/>
    <n v="1"/>
    <x v="46"/>
    <n v="2025"/>
    <s v="Investigar diferentes metodologías e instrumentos de evaluación de servicios._x000a_Diseñar un instrumento de evaluación que considere las necesidades de las personas usuarias internas y externas."/>
    <s v="Acceso a la justicia_x000a_Valor en el  servicio de administración de justicia"/>
    <s v="ODS 16 Paz, justicia e Insituciones sólidas"/>
    <m/>
    <m/>
    <m/>
    <m/>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evaluar la calidad del servicio de atención y protección brindados. "/>
    <x v="50"/>
    <x v="20"/>
    <s v="Sistema de Planes Anuales Operativos (PAO)."/>
    <n v="0"/>
    <n v="1"/>
    <n v="0.1"/>
    <n v="0.2"/>
    <n v="0.4"/>
    <n v="0.6"/>
    <n v="0.8"/>
    <n v="1"/>
    <x v="46"/>
    <s v="2025-2030"/>
    <s v="Realizar pruebas piloto del instrumento para validar su efectividad. Ajustar el instrumento en base a los resultados de las pruebas piloto."/>
    <s v="Acceso a la justicia_x000a_Valor en el  servicio de administración de justicia"/>
    <s v="ODS 16 Paz, justicia e Insituciones sólidas"/>
    <m/>
    <m/>
    <m/>
    <m/>
  </r>
  <r>
    <s v="OFICINA DE ATENCIÓN Y PROTECCIÓN A LA VÍCTIMA DEL DELIT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evaluar la calidad del servicio de atención y protección brindados. "/>
    <x v="50"/>
    <x v="20"/>
    <s v="Sistema de Planes Anuales Operativos (PAO)."/>
    <n v="0"/>
    <n v="1"/>
    <n v="0.1"/>
    <n v="0.2"/>
    <n v="0.4"/>
    <n v="0.6"/>
    <n v="0.8"/>
    <n v="1"/>
    <x v="46"/>
    <s v="2025-2030"/>
    <s v="Implementar el instrumento de evaluación de forma regular y analizar los resultados de las evaluaciones para mejorar el servicio."/>
    <s v="Acceso a la justicia_x000a_Valor en 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oficinas certificadas con sistemas de gestión de calidad. "/>
    <x v="51"/>
    <x v="8"/>
    <s v="Portafolio de proyectos institucionales (PPI)."/>
    <n v="0"/>
    <n v="5"/>
    <n v="0"/>
    <n v="1"/>
    <n v="2"/>
    <n v="3"/>
    <n v="4"/>
    <n v="5"/>
    <x v="28"/>
    <n v="2025"/>
    <s v="Definir los tipos de certificaciones a obtener, seleccionar las oficinas que van a ser objeto de la certificación y elaborar los planes de trabajo para la certificación."/>
    <s v="Innovación_x000a_Valor del Servicio de Administración de Justicia"/>
    <s v="ODS 16 Paz, justicia e Insituciones sólidas"/>
    <m/>
    <m/>
    <s v="Proyectos de certificación en OIJ: Acreditación ISO 27001 UTI y PIP "/>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oficinas certificadas con sistemas de gestión de calidad. "/>
    <x v="51"/>
    <x v="8"/>
    <s v="Portafolio de proyectos institucionales (PPI)."/>
    <n v="0"/>
    <n v="5"/>
    <n v="0"/>
    <n v="1"/>
    <n v="2"/>
    <n v="3"/>
    <n v="4"/>
    <n v="5"/>
    <x v="28"/>
    <s v="2025-2029"/>
    <s v="Ejecutar plan de trabajo para alcanzar las certificaciones definidas en las oficinas seleccionadas. "/>
    <s v="Innovación_x000a_Valor del Servicio de Administración de Justicia"/>
    <s v="ODS 16 Paz, justicia e Insituciones sólidas"/>
    <m/>
    <m/>
    <s v="  Acreditación ISO 17020 e ISO 17025 SIORI."/>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oficinas certificadas con sistemas de gestión de calidad. "/>
    <x v="51"/>
    <x v="8"/>
    <s v="Sistema de Planes Anuales Operativos (PAO)."/>
    <n v="0"/>
    <n v="5"/>
    <n v="0"/>
    <n v="1"/>
    <n v="2"/>
    <n v="3"/>
    <n v="4"/>
    <n v="5"/>
    <x v="28"/>
    <n v="2030"/>
    <s v="Evaluar los resultados de las certificaciones realizadas. "/>
    <s v="Innovación_x000a_Valor del Servicio de Administración de Justicia"/>
    <s v="ODS 16 Paz, justicia e Insituciones sólidas"/>
    <m/>
    <m/>
    <m/>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avance del Modelo integral de traslado y custodia de personas detenidas"/>
    <x v="52"/>
    <x v="8"/>
    <s v="Sistema de Planes Anuales Operativos (PAO)."/>
    <n v="0"/>
    <n v="1"/>
    <n v="0.1"/>
    <n v="0.2"/>
    <n v="0.4"/>
    <n v="0.6"/>
    <n v="0.8"/>
    <n v="1"/>
    <x v="28"/>
    <n v="2025"/>
    <s v="Definir el modelo y plan de implementación. "/>
    <s v="Innovación_x000a_Valor del Servicio de Administración de Justicia"/>
    <s v="ODS 16 Paz, justicia e Insituciones sólidas"/>
    <m/>
    <m/>
    <m/>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avance del Modelo integral de traslado y custodia de personas detenidas"/>
    <x v="52"/>
    <x v="8"/>
    <s v="Sistema de Planes Anuales Operativos (PAO)."/>
    <n v="0"/>
    <n v="1"/>
    <n v="0.1"/>
    <n v="0.2"/>
    <n v="0.4"/>
    <n v="0.6"/>
    <n v="0.8"/>
    <n v="1"/>
    <x v="28"/>
    <s v="2025-2030"/>
    <s v="Implementar modelo integral de traslado y custodia de personas detenidas. "/>
    <s v="Innovación_x000a_Valor del Servicio de Administración de Justicia"/>
    <s v="ODS 16 Paz, justicia e Insituciones sólidas"/>
    <m/>
    <m/>
    <m/>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avance del Modelo integral de traslado y custodia de personas detenidas"/>
    <x v="52"/>
    <x v="8"/>
    <s v="Sistema de Planes Anuales Operativos (PAO)."/>
    <n v="0"/>
    <n v="1"/>
    <n v="0.1"/>
    <n v="0.2"/>
    <n v="0.4"/>
    <n v="0.6"/>
    <n v="0.8"/>
    <n v="1"/>
    <x v="28"/>
    <n v="2030"/>
    <s v="Evaluar los resultados obtenidos de la implementación del modelo. "/>
    <s v="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correlación entre la carga de trabajo y recurso humano. "/>
    <x v="53"/>
    <x v="8"/>
    <s v="Sistema de Planes Anuales Operativos (PAO)."/>
    <n v="0"/>
    <n v="1"/>
    <n v="0.1"/>
    <n v="0.2"/>
    <n v="0.4"/>
    <n v="0.6"/>
    <n v="0.8"/>
    <n v="1"/>
    <x v="47"/>
    <s v="2025-2030"/>
    <s v="Definir el modelo  de correlación entre la carga de trabajo y recurso humano. "/>
    <s v="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correlación entre la carga de trabajo y recurso humano. "/>
    <x v="53"/>
    <x v="8"/>
    <s v="Sistema de Planes Anuales Operativos (PAO)."/>
    <n v="0"/>
    <n v="1"/>
    <n v="0.1"/>
    <n v="0.2"/>
    <n v="0.4"/>
    <n v="0.6"/>
    <n v="0.8"/>
    <n v="1"/>
    <x v="47"/>
    <s v="2025-2030"/>
    <s v="implementar el modelo  de correlación entre la carga de trabajo y recurso humano. "/>
    <s v="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correlación entre la carga de trabajo y recurso humano. "/>
    <x v="53"/>
    <x v="8"/>
    <s v="Sistema de Planes Anuales Operativos (PAO)."/>
    <n v="0"/>
    <n v="1"/>
    <n v="0.1"/>
    <n v="0.2"/>
    <n v="0.4"/>
    <n v="0.6"/>
    <n v="0.8"/>
    <n v="1"/>
    <x v="47"/>
    <n v="2030"/>
    <s v="Evaluar el modelo  de correlación entre la carga de trabajo y recurso humano. "/>
    <s v="Innovación_x000a_Valor del Servicio de Administración de Justicia"/>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implementación del Modelo de atención al público."/>
    <x v="54"/>
    <x v="22"/>
    <s v="Sistema de Planes Anuales Operativos (PAO)."/>
    <n v="0"/>
    <n v="1"/>
    <n v="0.1"/>
    <n v="0.2"/>
    <n v="0.4"/>
    <n v="0.6"/>
    <n v="0.8"/>
    <n v="1"/>
    <x v="48"/>
    <s v="2025-2030"/>
    <s v="Realizar un estudio sobre la usabilidad de los canales de atención de quejas y sugerencias disponibles para las personas usuarias a efectos de optimizarlos."/>
    <s v="Acceso a la Justicia, bienestar y salud del Personal, valores institucionales"/>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implementación del Modelo de atención al público."/>
    <x v="54"/>
    <x v="22"/>
    <s v="Sistema de Planes Anuales Operativos (PAO)."/>
    <n v="0"/>
    <n v="1"/>
    <n v="0.1"/>
    <n v="0.2"/>
    <n v="0.4"/>
    <n v="0.6"/>
    <n v="0.8"/>
    <n v="1"/>
    <x v="48"/>
    <s v="2025-2030"/>
    <s v="Actualizar el catálogo de servicios institucional como parte de las acciones  del plan de implementación propuesto en el proyecto Modelo Integral de Atención al Público."/>
    <s v="Acceso a la Justicia_x000a_Género_x000a_Innovación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implementación del Modelo de atención al público."/>
    <x v="54"/>
    <x v="22"/>
    <s v="Sistema de Planes Anuales Operativos (PAO)."/>
    <n v="0"/>
    <n v="1"/>
    <n v="0.1"/>
    <n v="0.2"/>
    <n v="0.4"/>
    <n v="0.6"/>
    <n v="0.8"/>
    <n v="1"/>
    <x v="48"/>
    <s v="2025-2030"/>
    <s v="Elaborar los protocolos de atención como parte de las acciones  del plan de implementación propuesto en el proyecto Modelo Integral de Atención al Público."/>
    <s v="Acceso a la Justicia_x000a_Género_x000a_Innovación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implementación del Modelo de atención al público."/>
    <x v="54"/>
    <x v="22"/>
    <s v="Sistema de Planes Anuales Operativos (PAO)."/>
    <n v="0"/>
    <n v="1"/>
    <n v="0.1"/>
    <n v="0.2"/>
    <n v="0.4"/>
    <n v="0.6"/>
    <n v="0.8"/>
    <n v="1"/>
    <x v="48"/>
    <s v="2025-2030"/>
    <s v="Realizar un estudio sobre el modelo de atención al público que incorpore un análisis de chatbot al usuario, whastapp, recepción/ventanilla de atención integral al público."/>
    <s v="Acceso a la Justicia_x000a_Género_x000a_Innovación_x000a_Justicia Abierta_x000a_Valor del Servicio de Administración de Justicia_x000a_Valores Institucionales"/>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implementación del Modelo de atención al público."/>
    <x v="54"/>
    <x v="22"/>
    <s v="Sistema de Planes Anuales Operativos (PAO)."/>
    <n v="0"/>
    <n v="1"/>
    <n v="0.1"/>
    <n v="0.2"/>
    <n v="0.4"/>
    <n v="0.6"/>
    <n v="0.8"/>
    <n v="1"/>
    <x v="48"/>
    <n v="2030"/>
    <s v="Realizar una evaluación del Modelo integral de atención al público."/>
    <s v="Acceso a la Justicia_x000a_Género_x000a_Innovación_x000a_Justicia Abierta_x000a_Valor d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1"/>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Cantidad de informes realizados sobre la metodología institucional para la Evaluación de resultados."/>
    <x v="55"/>
    <x v="9"/>
    <s v="Sistema de Planes Anuales Operativos (PAO)."/>
    <n v="0"/>
    <n v="6"/>
    <n v="1"/>
    <n v="2"/>
    <n v="3"/>
    <n v="4"/>
    <n v="5"/>
    <n v="6"/>
    <x v="49"/>
    <s v="2025-2030"/>
    <s v="Realizar un informe anual sobre las acciones realizadas en la aplicación de la Metodología Institucional para la Evaluación por Resultados del Poder Judicial."/>
    <s v="Justicia Abierta"/>
    <s v="ODS 16 Paz, justicia e Insituciones sólidas"/>
    <m/>
    <m/>
    <m/>
    <m/>
  </r>
  <r>
    <s v="EQUIPO TÉCNICO"/>
    <x v="4"/>
    <s v="Dirigir la gestión judicial en función de las prioridades institucionales con el fin de maximizar el uso de los recursos."/>
    <x v="11"/>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Cantidad de informes realizados sobre la metodología institucional para la Evaluación de resultados."/>
    <x v="55"/>
    <x v="9"/>
    <s v="Sistema de Planes Anuales Operativos (PAO)."/>
    <n v="0"/>
    <n v="6"/>
    <n v="1"/>
    <n v="2"/>
    <n v="3"/>
    <n v="4"/>
    <n v="5"/>
    <n v="6"/>
    <x v="49"/>
    <s v="2025-2030"/>
    <s v="Brindar dirección funcional en a Metodología Institucional para la Evaluación por Resultados del Poder Judicial a las oficinas."/>
    <s v="Justicia Abierta"/>
    <s v="ODS 16 Paz, justicia e Insituciones sólidas"/>
    <m/>
    <m/>
    <m/>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la implementación del Código de Familia"/>
    <x v="56"/>
    <x v="9"/>
    <s v="Portafolio de proyectos institucionales (PPI)."/>
    <n v="0"/>
    <n v="1"/>
    <n v="0.1"/>
    <n v="0.2"/>
    <n v="0.4"/>
    <n v="0.6"/>
    <n v="0.8"/>
    <n v="1"/>
    <x v="50"/>
    <s v="2025-2030"/>
    <s v="Definir el modelo de tramitación del proceso y diseño del plan de trabajo."/>
    <s v="Valor del servicio de Administración de Justicia, Acceso a la Justicia, Género"/>
    <s v="ODS 16 Paz, justicia e Insituciones sólidas"/>
    <m/>
    <m/>
    <s v="Seguimiento de implementación del Código de Famil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la implementación del Código de Familia"/>
    <x v="57"/>
    <x v="9"/>
    <s v="Portafolio de proyectos institucionales (PPI)."/>
    <n v="0"/>
    <n v="1"/>
    <n v="0.1"/>
    <n v="0.2"/>
    <n v="0.4"/>
    <n v="0.6"/>
    <n v="0.8"/>
    <n v="1"/>
    <x v="50"/>
    <s v="2025-2030"/>
    <s v="Implementar el proyecto sobre el modelo de tramitación."/>
    <s v="Valor del servicio de Administración de Justicia, Acceso a la Justicia, Género"/>
    <s v="ODS 16 Paz, justicia e Insituciones sólidas"/>
    <m/>
    <m/>
    <s v="Seguimiento de implementación del Código de Famil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la implementación del Código de Familia"/>
    <x v="57"/>
    <x v="9"/>
    <s v="Portafolio de proyectos institucionales (PPI)."/>
    <n v="0"/>
    <n v="1"/>
    <n v="0.1"/>
    <n v="0.2"/>
    <n v="0.4"/>
    <n v="0.6"/>
    <n v="0.8"/>
    <n v="1"/>
    <x v="50"/>
    <s v="2025-2030"/>
    <s v="Dar seguimiento y monitoreo al proyecto sobre el modelo de tramitación."/>
    <s v="Valor del servicio de Administración de Justicia, Acceso a la Justicia, Género"/>
    <s v="ODS 16 Paz, justicia e Insituciones sólidas"/>
    <m/>
    <m/>
    <s v="Seguimiento de implementación del Código de Famil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la implementación del Código de Familia"/>
    <x v="57"/>
    <x v="9"/>
    <s v="Portafolio de proyectos institucionales (PPI)."/>
    <n v="0"/>
    <n v="1"/>
    <n v="0.1"/>
    <n v="0.2"/>
    <n v="0.4"/>
    <n v="0.6"/>
    <n v="0.8"/>
    <n v="1"/>
    <x v="50"/>
    <s v="2025-2030"/>
    <s v="Evaluar el proyecto sobre el modelo de tramitación"/>
    <s v="Valor del servicio de Administración de Justicia, Acceso a la Justicia, Género"/>
    <s v="ODS 16 Paz, justicia e Insituciones sólidas"/>
    <m/>
    <m/>
    <s v="Seguimiento de implementación del Código de Famil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despachos abordados con la entrada en vigencia del Código Procesal Agrario."/>
    <x v="58"/>
    <x v="9"/>
    <s v="Portafolio de proyectos institucionales (PPI)."/>
    <n v="0.8"/>
    <n v="1"/>
    <n v="0.8"/>
    <n v="0.8"/>
    <n v="0.9"/>
    <n v="0.9"/>
    <n v="0.9"/>
    <n v="1"/>
    <x v="51"/>
    <s v="2025-2030"/>
    <s v="Definir el modelo de tramitación del proceso y diseño del plan de trabajo."/>
    <s v="Valor del servicio de Administración de Justicia, Acceso a la Justicia, Género"/>
    <s v="ODS 16 Paz, justicia e Insituciones sólidas"/>
    <m/>
    <m/>
    <m/>
    <s v="Seguimiento a la implementación de Código Procesal Agrario"/>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despachos abordados con la entrada en vigencia del Código Procesal Agrario."/>
    <x v="58"/>
    <x v="9"/>
    <s v="Portafolio de proyectos institucionales (PPI)."/>
    <n v="0.8"/>
    <n v="1"/>
    <n v="0.8"/>
    <n v="0.8"/>
    <n v="0.9"/>
    <n v="0.9"/>
    <n v="0.9"/>
    <n v="1"/>
    <x v="51"/>
    <s v="2025-2030"/>
    <s v="Implementar el proyecto sobre el modelo de tramitación."/>
    <s v="Valor del servicio de Administración de Justicia, Acceso a la Justicia, Género"/>
    <s v="ODS 16 Paz, justicia e Insituciones sólidas"/>
    <m/>
    <m/>
    <m/>
    <s v="Seguimiento a la implementación de Código Procesal Agrario"/>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despachos abordados con la entrada en vigencia del Código Procesal Agrario."/>
    <x v="58"/>
    <x v="9"/>
    <s v="Portafolio de proyectos institucionales (PPI)."/>
    <n v="0.8"/>
    <n v="1"/>
    <n v="0.8"/>
    <n v="0.8"/>
    <n v="0.9"/>
    <n v="0.9"/>
    <n v="0.9"/>
    <n v="1"/>
    <x v="51"/>
    <s v="2025-2030"/>
    <s v="Dar seguimiento y monitoreo al proyecto sobre el modelo de tramitación."/>
    <s v="Valor del servicio de Administración de Justicia, Acceso a la Justicia, Género"/>
    <s v="ODS 16 Paz, justicia e Insituciones sólidas"/>
    <m/>
    <m/>
    <m/>
    <s v="Seguimiento a la implementación de Código Procesal Agrario"/>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despachos abordados con la entrada en vigencia del Código Procesal Agrario."/>
    <x v="58"/>
    <x v="9"/>
    <s v="Portafolio de proyectos institucionales (PPI)."/>
    <n v="0.8"/>
    <n v="1"/>
    <n v="0.8"/>
    <n v="0.8"/>
    <n v="0.9"/>
    <n v="0.9"/>
    <n v="0.9"/>
    <n v="1"/>
    <x v="51"/>
    <s v="2025-2030"/>
    <s v="Evaluar el proyecto sobre el modelo de tramitación"/>
    <s v="Valor del servicio de Administración de Justicia, Acceso a la Justicia, Género"/>
    <s v="ODS 16 Paz, justicia e Insituciones sólidas"/>
    <m/>
    <m/>
    <m/>
    <s v="Seguimiento a la implementación de Código Procesal Agrario"/>
  </r>
  <r>
    <s v="EQUIPO TÉCNICO"/>
    <x v="3"/>
    <s v="Modernizar y optimizar los recursos institucionales e impulsar la innovación de los procesos judiciales, para agilizar los servicios de justicia."/>
    <x v="12"/>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Circuitos Judiciales trabajando con el Modelo de Mejora Continua (MMC) y el Modelo de Análisis Integral de la Gestión de Oficinas y Despachos Judiciales (MAIG)."/>
    <x v="59"/>
    <x v="9"/>
    <s v="Sistema de Planes Anuales Operativos (PAO)."/>
    <n v="8"/>
    <n v="12"/>
    <n v="8"/>
    <n v="9"/>
    <n v="10"/>
    <n v="11"/>
    <n v="12"/>
    <n v="12"/>
    <x v="52"/>
    <s v="2025-2030"/>
    <s v="Proponer un plan de trabajo anual relacionado con el  Modelo de Mejora Continua (MMC) y el Modelo de Análisis Integral de la Gestión de Oficinas y Despachos Judiciales (MAIG)."/>
    <s v="Justicia Abierta, Valor del Servicio de Administración de Justicia"/>
    <s v="ODS 16 Paz, justicia e Insituciones sólidas"/>
    <m/>
    <m/>
    <m/>
    <m/>
  </r>
  <r>
    <s v="EQUIPO TÉCNICO"/>
    <x v="3"/>
    <s v="Modernizar y optimizar los recursos institucionales e impulsar la innovación de los procesos judiciales, para agilizar los servicios de justicia."/>
    <x v="12"/>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Circuitos Judiciales trabajando con el Modelo de Mejora Continua (MMC) y el Modelo de Análisis Integral de la Gestión de Oficinas y Despachos Judiciales (MAIG)."/>
    <x v="60"/>
    <x v="9"/>
    <s v="Sistema de Planes Anuales Operativos (PAO)."/>
    <n v="8"/>
    <n v="12"/>
    <n v="8"/>
    <n v="9"/>
    <n v="10"/>
    <n v="11"/>
    <n v="12"/>
    <n v="12"/>
    <x v="52"/>
    <s v="2025-2030"/>
    <s v="Dar seguimiento y retroalimentación a las oficinas sobre el Modelo"/>
    <s v="Justicia Abierta, Valor del Servicio de Administración de Justicia"/>
    <s v="ODS 16 Paz, justicia e Insituciones sólidas"/>
    <m/>
    <m/>
    <m/>
    <m/>
  </r>
  <r>
    <s v="EQUIPO TÉCNICO"/>
    <x v="3"/>
    <s v="Modernizar y optimizar los recursos institucionales e impulsar la innovación de los procesos judiciales, para agilizar los servicios de justicia."/>
    <x v="12"/>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Circuitos Judiciales trabajando con el Modelo de Mejora Continua (MMC) y el Modelo de Análisis Integral de la Gestión de Oficinas y Despachos Judiciales (MAIG)."/>
    <x v="60"/>
    <x v="9"/>
    <s v="Sistema de Planes Anuales Operativos (PAO)."/>
    <n v="8"/>
    <n v="12"/>
    <n v="8"/>
    <n v="9"/>
    <n v="10"/>
    <n v="11"/>
    <n v="12"/>
    <n v="12"/>
    <x v="52"/>
    <s v="2025-2030"/>
    <s v="Brindar dirección funcional en relación con el Modelo"/>
    <s v="Justicia Abierta, 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la adquisición de bienes muebles e inmuebles, así como insumos, suministros, herramientas, laboratorios y equipo analítico-instrumental, entre otros requeridos, para el Organismo de Investigación Judicial.. "/>
    <x v="61"/>
    <x v="8"/>
    <s v="Portafolio de proyectos institucionales (PPI)."/>
    <n v="0"/>
    <n v="1"/>
    <n v="0.1"/>
    <n v="0.2"/>
    <n v="0.4"/>
    <n v="0.6"/>
    <n v="0.8"/>
    <n v="1"/>
    <x v="53"/>
    <n v="2025"/>
    <s v="Determinar las necesidades institucionales de contratación administrativa para satisfacer las necesidades institucionales de bienes, muebles e inmuebles; así como los insumos, suministros, herramientas, laboratorios  y equipos analítico-instrumental, entre otros requeridos. "/>
    <s v="Ambiente_x000a_Innovación_x000a_Valor del Servicio de Administración de Justicia"/>
    <s v="ODS 16 Paz, justicia e Insituciones sólidas"/>
    <m/>
    <m/>
    <s v="Proyectos de contrataciones, donaciones de OIJ, etc OIJ-P33 y OIJ-P34 y OIJ-P31."/>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la adquisición de bienes muebles e inmuebles, así como insumos, suministros, herramientas, laboratorios y equipo analítico-instrumental, entre otros requeridos, para el Organismo de Investigación Judicial.. "/>
    <x v="61"/>
    <x v="8"/>
    <s v="Sistema de Planes Anuales Operativos (PAO)."/>
    <n v="0"/>
    <n v="1"/>
    <n v="0.1"/>
    <n v="0.2"/>
    <n v="0.4"/>
    <n v="0.6"/>
    <n v="0.8"/>
    <n v="1"/>
    <x v="53"/>
    <n v="2025"/>
    <s v="Diseñar plan de trabajo para la adquisición de bienes muebles e inmuebles, así como insumos, suministros, herramientas, laboratorios y equipo analítico-instrumental, entre otros requeridos. "/>
    <s v="Ambiente_x000a_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la adquisición de bienes muebles e inmuebles, así como insumos, suministros, herramientas, laboratorios y equipo analítico-instrumental, entre otros requeridos, para el Organismo de Investigación Judicial.. "/>
    <x v="61"/>
    <x v="8"/>
    <s v="Sistema de Planes Anuales Operativos (PAO)."/>
    <n v="0"/>
    <n v="1"/>
    <n v="0.1"/>
    <n v="0.2"/>
    <n v="0.4"/>
    <n v="0.6"/>
    <n v="0.8"/>
    <n v="1"/>
    <x v="53"/>
    <n v="2026"/>
    <s v="Presupuestar los bienes, muebles e inmuebles, así como los insumos, suministros, herramientas, laboratorios y equipos analítico-instrumental, entre otros requeridos. "/>
    <s v="Ambiente_x000a_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la adquisición de bienes muebles e inmuebles, así como insumos, suministros, herramientas, laboratorios y equipo analítico-instrumental, entre otros requeridos, para el Organismo de Investigación Judicial.. "/>
    <x v="61"/>
    <x v="8"/>
    <s v="Sistema de Planes Anuales Operativos (PAO)."/>
    <n v="0"/>
    <n v="1"/>
    <n v="0.1"/>
    <n v="0.2"/>
    <n v="0.4"/>
    <n v="0.6"/>
    <n v="0.8"/>
    <n v="1"/>
    <x v="53"/>
    <s v="2026-2030"/>
    <s v="Implementar procesos de contratación administrativos más eficientes, como contratos según demanda, que permitan contar oportunamente con los repuestos para vehículos, bienes muebles, así como los insumos, suministros, herramientas, laboratorios  y equipos analítico-instrumental, entre otros de manera oportuna. "/>
    <s v="Ambiente_x000a_Innovación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cumplimiento del plan de trabajo para la adquisición de bienes muebles e inmuebles, así como insumos, suministros, herramientas, laboratorios y equipo analítico-instrumental, entre otros requeridos, para el Organismo de Investigación Judicial.. "/>
    <x v="61"/>
    <x v="8"/>
    <s v="Sistema de Planes Anuales Operativos (PAO)."/>
    <n v="0"/>
    <n v="1"/>
    <n v="0.1"/>
    <n v="0.2"/>
    <n v="0.4"/>
    <n v="0.6"/>
    <n v="0.8"/>
    <n v="1"/>
    <x v="53"/>
    <n v="2030"/>
    <s v="Revisar los procedimientos de compras y arreglos de vehículos en la administración del Organismo de Investigación Judicial para lograr la eficiencia en la disponibilidad de los mismos."/>
    <s v="Ambiente_x000a_Innovación_x000a_Valor del Servicio de Administración de Justicia"/>
    <s v="ODS 16 Paz, justicia e Insituciones sólidas"/>
    <m/>
    <m/>
    <m/>
    <m/>
  </r>
  <r>
    <s v="DIRECC EJECUTIVA- AMBIENT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cumplimiento de la estrategia para finalizar la implementación  del PGAI vigente y la implementación del nuevo PGAI definido. "/>
    <x v="62"/>
    <x v="23"/>
    <s v="Portafolio de proyectos institucionales (PPI)."/>
    <n v="0"/>
    <n v="1"/>
    <n v="0.1"/>
    <n v="0.2"/>
    <n v="0.4"/>
    <n v="0.6"/>
    <n v="0.8"/>
    <n v="1"/>
    <x v="54"/>
    <s v="2025-2026"/>
    <s v="Brindar seguimiento al PGAI a través de la elaboración de los  informes anuales de avance solicitados por el MINAE con el fin de conocer el nivel de implementación del plan."/>
    <s v="Ambiente_x000a_Innovación_x000a_Valor del Servicio de Administración de Justicia_x000a_Valores Institucionales"/>
    <s v="ODS 16 Paz, justicia e Insituciones sólidas"/>
    <m/>
    <s v="Política Ambiental del Poder Judicial"/>
    <m/>
    <s v="Aprobación e implementación de la Política Ambiental"/>
  </r>
  <r>
    <s v="DIRECC EJECUTIVA- AMBIENT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cumplimiento de la estrategia para finalizar la implementación  del PGAI vigente y la implementación del nuevo PGAI definido. "/>
    <x v="62"/>
    <x v="23"/>
    <s v="Sistema de Planes Anuales Operativos (PAO)."/>
    <n v="0"/>
    <n v="1"/>
    <n v="0.1"/>
    <n v="0.2"/>
    <n v="0.4"/>
    <n v="0.6"/>
    <n v="0.8"/>
    <n v="1"/>
    <x v="54"/>
    <s v="2026-2028"/>
    <s v="Definir el PGAI 2026-2031"/>
    <s v="Ambiente_x000a_Innovación_x000a_Valor del Servicio de Administración de Justicia_x000a_Valores Institucionales"/>
    <s v="ODS 16 Paz, justicia e Insituciones sólidas"/>
    <m/>
    <s v="Política Ambiental del Poder Judicial"/>
    <m/>
    <m/>
  </r>
  <r>
    <s v="DIRECC EJECUTIVA- AMBIENT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cumplimiento de la estrategia para finalizar la implementación  del PGAI vigente y la implementación del nuevo PGAI definido. "/>
    <x v="62"/>
    <x v="23"/>
    <s v="Sistema de Planes Anuales Operativos (PAO)."/>
    <n v="0"/>
    <n v="1"/>
    <n v="0.1"/>
    <n v="0.2"/>
    <n v="0.4"/>
    <n v="0.6"/>
    <n v="0.8"/>
    <n v="1"/>
    <x v="54"/>
    <s v="2026-2028"/>
    <s v="Coordinar la implementación del PGAI 2026-2031"/>
    <s v="Ambiente_x000a_Innovación_x000a_Valor del Servicio de Administración de Justicia_x000a_Valores Institucionales"/>
    <s v="ODS 16 Paz, justicia e Insituciones sólidas"/>
    <m/>
    <s v="Política Ambiental del Poder Judicial"/>
    <m/>
    <m/>
  </r>
  <r>
    <s v="DIRECC EJECUTIVA- AMBIENT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cumplimiento de la estrategia para finalizar la implementación  del PGAI vigente y la implementación del nuevo PGAI definido. "/>
    <x v="62"/>
    <x v="23"/>
    <s v="Sistema de Planes Anuales Operativos (PAO)."/>
    <n v="0"/>
    <n v="1"/>
    <n v="0.1"/>
    <n v="0.2"/>
    <n v="0.4"/>
    <n v="0.6"/>
    <n v="0.8"/>
    <n v="1"/>
    <x v="54"/>
    <s v="2029-2030"/>
    <s v="Evaluar los resultados de la implementación del PGAI."/>
    <s v="Ambiente_x000a_Innovación_x000a_Valor del Servicio de Administración de Justicia_x000a_Valores Institucionales"/>
    <s v="ODS 16 Paz, justicia e Insituciones sólidas"/>
    <m/>
    <s v="Política Ambiental del Poder Judicial"/>
    <m/>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implementación del plan para optimizar la calidad y capacidad de la respuesta técnica, administrativa y operativa para afrontar las diferentes manifestaciones de la criminalidad. "/>
    <x v="63"/>
    <x v="8"/>
    <s v="Portafolio de proyectos institucionales (PPI)."/>
    <n v="0"/>
    <n v="1"/>
    <n v="0.1"/>
    <n v="0.2"/>
    <n v="0.4"/>
    <n v="0.6"/>
    <n v="0.8"/>
    <n v="1"/>
    <x v="44"/>
    <n v="2025"/>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Acceso a la Justicia_x000a_Género_x000a_Innovación_x000a_Justicia Abierta_x000a_Valor del Servicio de Administración de Justicia_x000a_Valores Institucionales"/>
    <s v="ODS 16 Paz, justicia e Insituciones sólidas"/>
    <m/>
    <m/>
    <s v="Implementación de la gestión de la contaminación cognitiva en el trabajo de casos forenses ."/>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implementación del plan para optimizar la calidad y capacidad de la respuesta técnica, administrativa y operativa para afrontar las diferentes manifestaciones de la criminalidad. "/>
    <x v="63"/>
    <x v="8"/>
    <s v="Sistema de Planes Anuales Operativos (PAO)."/>
    <n v="0"/>
    <n v="1"/>
    <n v="0.1"/>
    <n v="0.2"/>
    <n v="0.4"/>
    <n v="0.6"/>
    <n v="0.8"/>
    <n v="1"/>
    <x v="44"/>
    <s v="2025-2030"/>
    <s v="Implementar el plan de trabajo definido. "/>
    <s v="Acceso a la Justicia_x000a_Género_x000a_Innovación_x000a_Justicia Abierta_x000a_Valor del Servicio de Administración de Justicia_x000a_Valores Institucionales"/>
    <s v="ODS 16 Paz, justicia e Insituciones sólidas"/>
    <m/>
    <m/>
    <m/>
    <m/>
  </r>
  <r>
    <s v="ORGANISMO DE INVESTIGACIÓN JUDICIAL"/>
    <x v="1"/>
    <s v="Resolver conflictos de forma imparcial, célere y eficaz, para contribuir con la democracia y la paz social."/>
    <x v="1"/>
    <s v="Definir e implementar estrategias integrales para el abordaje de la criminalidad, acorde a las realidades sociales del país. "/>
    <s v="% de implementación del plan para optimizar la calidad y capacidad de la respuesta técnica, administrativa y operativa para afrontar las diferentes manifestaciones de la criminalidad. "/>
    <x v="63"/>
    <x v="8"/>
    <s v="Sistema de Planes Anuales Operativos (PAO)."/>
    <n v="0"/>
    <n v="1"/>
    <n v="0.1"/>
    <n v="0.2"/>
    <n v="0.4"/>
    <n v="0.6"/>
    <n v="0.8"/>
    <n v="1"/>
    <x v="44"/>
    <n v="2030"/>
    <s v="Evaluar los resultados de la implementación del plan. "/>
    <s v="Acceso a la Justicia_x000a_Género_x000a_Innovación_x000a_Justicia Abierta_x000a_Valor d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avance del modelo de gestión de compras públicas"/>
    <x v="64"/>
    <x v="24"/>
    <s v="Portafolio de proyectos institucionales (PPI)."/>
    <n v="0"/>
    <n v="1"/>
    <n v="0.1"/>
    <n v="0.2"/>
    <n v="0.4"/>
    <n v="0.6"/>
    <n v="0.8"/>
    <n v="1"/>
    <x v="55"/>
    <n v="2025"/>
    <s v="1.Diseñar modelo de compras con instrucciones claras y concretas"/>
    <s v="Ambiente_x000a_Innovación_x000a_Valor del Servicio de Administración de Justicia"/>
    <s v="ODS 16 Paz, justicia e Insituciones sólidas"/>
    <m/>
    <m/>
    <s v="Implementación del Sistema de Compras Públicas"/>
    <s v="Modelo integral de gestión de compras públicas"/>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avance del modelo de gestión de compras públicas"/>
    <x v="64"/>
    <x v="24"/>
    <s v="Sistema de Planes Anuales Operativos (PAO)."/>
    <n v="0"/>
    <n v="1"/>
    <n v="0.1"/>
    <n v="0.2"/>
    <n v="0.4"/>
    <n v="0.6"/>
    <n v="0.8"/>
    <n v="1"/>
    <x v="55"/>
    <s v="2026-2027"/>
    <s v="2. Establecer lineamientos que le permitan a los usuarios tener claridad en el procedimiento_x000a_"/>
    <s v="Ambiente_x000a_Innovación_x000a_Valor del Servicio de Administración de Justicia"/>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avance del modelo de gestión de compras públicas"/>
    <x v="64"/>
    <x v="24"/>
    <s v="Sistema de Planes Anuales Operativos (PAO)."/>
    <n v="0"/>
    <n v="1"/>
    <n v="0.1"/>
    <n v="0.2"/>
    <n v="0.4"/>
    <n v="0.6"/>
    <n v="0.8"/>
    <n v="1"/>
    <x v="55"/>
    <n v="2028"/>
    <s v="3. Promover una capacitación continua con el fin de que se desarrolle el conocimiento necesario para que los procesos fluyan"/>
    <s v="Ambiente_x000a_Innovación_x000a_Valor del Servicio de Administración de Justicia"/>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avance del modelo de gestión de compras públicas"/>
    <x v="64"/>
    <x v="24"/>
    <s v="Sistema de Planes Anuales Operativos (PAO)."/>
    <n v="0"/>
    <n v="1"/>
    <n v="0.1"/>
    <n v="0.2"/>
    <n v="0.4"/>
    <n v="0.6"/>
    <n v="0.8"/>
    <n v="1"/>
    <x v="55"/>
    <n v="2029"/>
    <s v="4. Llevar un control del avance de las gestiones y los tiempos establecidos"/>
    <s v="Ambiente_x000a_Innovación_x000a_Valor del Servicio de Administración de Justicia"/>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avance del modelo de gestión de compras públicas"/>
    <x v="64"/>
    <x v="24"/>
    <s v="Sistema de Planes Anuales Operativos (PAO)."/>
    <n v="0"/>
    <n v="1"/>
    <n v="0.1"/>
    <n v="0.2"/>
    <n v="0.4"/>
    <n v="0.6"/>
    <n v="0.8"/>
    <n v="1"/>
    <x v="55"/>
    <n v="2030"/>
    <s v="5. Dar seguimiento y evaluar el modelo integral de gestión de compras públicas."/>
    <s v="Ambiente_x000a_Innovación_x000a_Valor del Servicio de Administración de Justicia"/>
    <s v="ODS 16 Paz, justicia e Insituciones sólidas"/>
    <m/>
    <m/>
    <m/>
    <m/>
  </r>
  <r>
    <s v="DIRECCIÓN EJECUTIVA"/>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la ejecución de las fases del proceso de gestión de continuidad del servicio, según el ciclo de Deming"/>
    <x v="65"/>
    <x v="24"/>
    <s v="Sistema de Planes Anuales Operativos (PAO)."/>
    <n v="0"/>
    <n v="1"/>
    <n v="0.1"/>
    <n v="0.2"/>
    <n v="0.4"/>
    <n v="0.6"/>
    <n v="0.8"/>
    <n v="1"/>
    <x v="4"/>
    <n v="2025"/>
    <s v="1. Gestionar la actualización del análisis de impacto al servicio y el análisis de riesgos, de acuerdo con cambios en la organización y su entorno o según nuevas necesidades."/>
    <s v="Acceso a la Justicia_x000a_Ambiente_x000a_Género_x000a_Innovación_x000a_Justicia Abierta_x000a_Valor del Servicio de Administración de Justicia_x000a_Valores Institucionales"/>
    <s v="ODS 16 Paz, justicia e Insituciones sólidas"/>
    <m/>
    <m/>
    <m/>
    <m/>
  </r>
  <r>
    <s v="DIRECCIÓN EJECUTIVA"/>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la ejecución de las fases del proceso de gestión de continuidad del servicio, según el ciclo de Deming"/>
    <x v="65"/>
    <x v="24"/>
    <s v="Sistema de Planes Anuales Operativos (PAO)."/>
    <n v="0"/>
    <n v="1"/>
    <n v="0.1"/>
    <n v="0.2"/>
    <n v="0.4"/>
    <n v="0.6"/>
    <n v="0.8"/>
    <n v="1"/>
    <x v="4"/>
    <s v="2026-2027"/>
    <s v="2. Desarrollar la resiliencia organizacional através de planes y estrategias de continuidad, según nuevas necesidades."/>
    <s v="Acceso a la Justicia_x000a_Ambiente_x000a_Género_x000a_Innovación_x000a_Justicia Abierta_x000a_Valor del Servicio de Administración de Justicia_x000a_Valores Institucionales"/>
    <s v="ODS 16 Paz, justicia e Insituciones sólidas"/>
    <m/>
    <m/>
    <m/>
    <m/>
  </r>
  <r>
    <s v="DIRECCIÓN EJECUTIVA"/>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la ejecución de las fases del proceso de gestión de continuidad del servicio, según el ciclo de Deming"/>
    <x v="65"/>
    <x v="24"/>
    <s v="Sistema de Planes Anuales Operativos (PAO)."/>
    <n v="0"/>
    <n v="1"/>
    <n v="0.1"/>
    <n v="0.2"/>
    <n v="0.4"/>
    <n v="0.6"/>
    <n v="0.8"/>
    <n v="1"/>
    <x v="4"/>
    <n v="2028"/>
    <s v="3. Desarrollar un programa de evaluación y mejoramiento para la gestión de la continuidad. "/>
    <s v="Acceso a la Justicia_x000a_Ambiente_x000a_Género_x000a_Innovación_x000a_Justicia Abierta_x000a_Valor del Servicio de Administración de Justicia_x000a_Valores Institucionales"/>
    <s v="ODS 16 Paz, justicia e Insituciones sólidas"/>
    <m/>
    <m/>
    <m/>
    <m/>
  </r>
  <r>
    <s v="DIRECCIÓN EJECUTIVA"/>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la ejecución de las fases del proceso de gestión de continuidad del servicio, según el ciclo de Deming"/>
    <x v="65"/>
    <x v="24"/>
    <s v="Sistema de Planes Anuales Operativos (PAO)."/>
    <n v="0"/>
    <n v="1"/>
    <n v="0.1"/>
    <n v="0.2"/>
    <n v="0.4"/>
    <n v="0.6"/>
    <n v="0.8"/>
    <n v="1"/>
    <x v="4"/>
    <n v="2030"/>
    <s v="4. Generar la competencia específica del personal clave en relación con la continuidad del servicio, para establecer una cultura de apoyo dentro de la organización."/>
    <s v="Acceso a la Justicia_x000a_Ambiente_x000a_Género_x000a_Innovación_x000a_Justicia Abierta_x000a_Valor del Servicio de Administración de Justicia_x000a_Valores Institucionales"/>
    <s v="ODS 16 Paz, justicia e Insituciones sólidas"/>
    <m/>
    <m/>
    <m/>
    <m/>
  </r>
  <r>
    <s v="NUEVA- SESION DE TRAB"/>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implementación del modelo de gestión"/>
    <x v="66"/>
    <x v="24"/>
    <s v="Portafolio de proyectos institucionales (PPI)."/>
    <n v="0"/>
    <n v="1"/>
    <n v="0.1"/>
    <n v="0.2"/>
    <n v="0.4"/>
    <n v="0.6"/>
    <n v="0.8"/>
    <n v="1"/>
    <x v="56"/>
    <n v="2025"/>
    <s v="1.Diseñar modelo de gestión para su desarrollo."/>
    <s v="Acceso a la Justicia_x000a_Ambiente_x000a_Innovación_x000a_Valor del Servicio de Administración de Justicia"/>
    <s v="ODS 16 Paz, justicia e Insituciones sólidas"/>
    <m/>
    <m/>
    <m/>
    <s v="Modelo de gestión documental del Poder Judicial"/>
  </r>
  <r>
    <s v="NUEVA- SESION DE TRAB"/>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implementación del modelo de gestión"/>
    <x v="66"/>
    <x v="24"/>
    <s v="Sistema de Planes Anuales Operativos (PAO)."/>
    <n v="0"/>
    <n v="1"/>
    <n v="0.1"/>
    <n v="0.2"/>
    <n v="0.4"/>
    <n v="0.6"/>
    <n v="0.8"/>
    <n v="1"/>
    <x v="56"/>
    <s v="2026-2027"/>
    <s v="2. Establecer lineamientos internos de la gestión documental."/>
    <s v="Acceso a la Justicia_x000a_Ambiente_x000a_Innovación_x000a_Valor del Servicio de Administración de Justicia"/>
    <s v="ODS 16 Paz, justicia e Insituciones sólidas"/>
    <m/>
    <m/>
    <m/>
    <m/>
  </r>
  <r>
    <s v="NUEVA- SESION DE TRAB"/>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implementación del modelo de gestión"/>
    <x v="66"/>
    <x v="24"/>
    <s v="Sistema de Planes Anuales Operativos (PAO)."/>
    <n v="0"/>
    <n v="1"/>
    <n v="0.1"/>
    <n v="0.2"/>
    <n v="0.4"/>
    <n v="0.6"/>
    <n v="0.8"/>
    <n v="1"/>
    <x v="56"/>
    <n v="2028"/>
    <s v="3. Promover la interoperabilidad de las tecnologías de información para la integración del modelo."/>
    <s v="Acceso a la Justicia_x000a_Ambiente_x000a_Innovación_x000a_Valor del Servicio de Administración de Justicia"/>
    <s v="ODS 16 Paz, justicia e Insituciones sólidas"/>
    <m/>
    <m/>
    <m/>
    <m/>
  </r>
  <r>
    <s v="NUEVA- SESION DE TRAB"/>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implementación del modelo de gestión"/>
    <x v="66"/>
    <x v="24"/>
    <s v="Sistema de Planes Anuales Operativos (PAO)."/>
    <n v="0"/>
    <n v="1"/>
    <n v="0.1"/>
    <n v="0.2"/>
    <n v="0.4"/>
    <n v="0.6"/>
    <n v="0.8"/>
    <n v="1"/>
    <x v="56"/>
    <n v="2029"/>
    <s v="4. Implementar el modelo de gestión documental. "/>
    <s v="Acceso a la Justicia_x000a_Ambiente_x000a_Innovación_x000a_Valor del Servicio de Administración de Justicia"/>
    <s v="ODS 16 Paz, justicia e Insituciones sólidas"/>
    <m/>
    <m/>
    <m/>
    <m/>
  </r>
  <r>
    <s v="NUEVA- SESION DE TRAB"/>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implementación del modelo de gestión"/>
    <x v="66"/>
    <x v="24"/>
    <s v="Sistema de Planes Anuales Operativos (PAO)."/>
    <n v="0"/>
    <n v="1"/>
    <n v="0.1"/>
    <n v="0.2"/>
    <n v="0.4"/>
    <n v="0.6"/>
    <n v="0.8"/>
    <n v="1"/>
    <x v="56"/>
    <n v="2030"/>
    <s v="5. Dar seguimiento y evaluar el modelo de gestión que administra el fondo documental."/>
    <s v="Acceso a la Justicia_x000a_Ambiente_x000a_Innovación_x000a_Valor del Servicio de Administración de Justicia"/>
    <s v="ODS 16 Paz, justicia e Insituciones sólidas"/>
    <m/>
    <m/>
    <m/>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nuevas buenas prácticas implementadas por las oficinas y despachos judiciales."/>
    <x v="67"/>
    <x v="9"/>
    <s v="Sistema de Planes Anuales Operativos (PAO)."/>
    <n v="0"/>
    <n v="1"/>
    <n v="0.1"/>
    <n v="0.2"/>
    <n v="0.4"/>
    <n v="0.6"/>
    <n v="0.8"/>
    <n v="1"/>
    <x v="57"/>
    <s v="2025-2030"/>
    <s v="Formular un programa de desarrollo de las ideas innovadoras, considerando la originalidad, aplicabilidad práctica y el valor público que pueden aportar al desarrollo de nuevos proyectos o mejoras dentro de la institución."/>
    <s v="Acceso a la Justicia_x000a_Ambiente_x000a_Género_x000a_Innovación_x000a_Justicia Abierta_x000a_Valor del Servicio de Administración de Justicia_x000a_Valores Institucionales"/>
    <s v="ODS 16 Paz, justicia e Insituciones sólidas"/>
    <m/>
    <m/>
    <m/>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nuevas buenas prácticas implementadas por las oficinas y despachos judiciales."/>
    <x v="67"/>
    <x v="9"/>
    <s v="Sistema de Planes Anuales Operativos (PAO)."/>
    <n v="0"/>
    <n v="1"/>
    <n v="0.1"/>
    <n v="0.2"/>
    <n v="0.4"/>
    <n v="0.6"/>
    <n v="0.8"/>
    <n v="1"/>
    <x v="57"/>
    <s v="2025-2030"/>
    <s v="Implementar un programa de desarrollo de las ideas innovadoras, considerando la originalidad, aplicabilidad práctica y el valor público que pueden aportar al desarrollo de nuevos proyectos o mejoras dentro de la institución."/>
    <s v="Acceso a la Justicia_x000a_Ambiente_x000a_Género_x000a_Innovación_x000a_Justicia Abierta_x000a_Valor del Servicio de Administración de Justicia_x000a_Valores Institucionales"/>
    <s v="ODS 16 Paz, justicia e Insituciones sólidas"/>
    <m/>
    <m/>
    <m/>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Cantidad de nuevas buenas prácticas implementadas por las oficinas y despachos judiciales."/>
    <x v="67"/>
    <x v="9"/>
    <s v="Sistema de Planes Anuales Operativos (PAO)."/>
    <n v="0"/>
    <n v="1"/>
    <n v="0.1"/>
    <n v="0.2"/>
    <n v="0.4"/>
    <n v="0.6"/>
    <n v="0.8"/>
    <n v="1"/>
    <x v="57"/>
    <s v="2025-2030"/>
    <s v="Evaluar el programa de desarrollo de las ideas innovadoras, considerando la originalidad, aplicabilidad práctica y el valor público que pueden aportar al desarrollo de nuevos proyectos o mejoras dentro de la institución."/>
    <s v="Acceso a la Justicia_x000a_Ambiente_x000a_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en la implementación de los planes de acción de la Politica de teletrabajo."/>
    <x v="68"/>
    <x v="5"/>
    <s v="Sistema de Planes Anuales Operativos (PAO)."/>
    <n v="0"/>
    <n v="1"/>
    <n v="0.2"/>
    <n v="0.4"/>
    <n v="0.6"/>
    <n v="0.8"/>
    <n v="0.8"/>
    <n v="1"/>
    <x v="58"/>
    <n v="2025"/>
    <s v="Definir los planes de acción de la Politica de Teletrabajo "/>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en la implementación de los planes de acción de la Politica de teletrabajo."/>
    <x v="68"/>
    <x v="5"/>
    <s v="Portafolio de proyectos institucionales (PPI)."/>
    <n v="0"/>
    <n v="1"/>
    <n v="0.2"/>
    <n v="0.4"/>
    <n v="0.6"/>
    <n v="0.8"/>
    <n v="0.8"/>
    <n v="1"/>
    <x v="58"/>
    <n v="2025"/>
    <s v="Coordinar y desarrollar los planes de acción de la Politica de Teletrabajo "/>
    <s v="Género_x000a_Innovación_x000a_Valor del Servicio de Administración de Justicia_x000a_Valores Institucionales"/>
    <s v="ODS 16 Paz, justicia e Insituciones sólidas"/>
    <m/>
    <s v="Política Institucional de Teletrabajo"/>
    <m/>
    <s v="Implementación de la Politica de Teletrabajo y de planes de acción"/>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en la implementación de los planes de acción de la Politica de teletrabajo."/>
    <x v="68"/>
    <x v="5"/>
    <s v="Sistema de Planes Anuales Operativos (PAO)."/>
    <n v="0"/>
    <n v="1"/>
    <n v="0.2"/>
    <n v="0.4"/>
    <n v="0.6"/>
    <n v="0.8"/>
    <n v="0.8"/>
    <n v="1"/>
    <x v="58"/>
    <n v="2026"/>
    <s v="Presentar la propuesta para aprobación de la politica de teletrabajo"/>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en la implementación de los planes de acción de la Politica de teletrabajo."/>
    <x v="68"/>
    <x v="5"/>
    <s v="Sistema de Planes Anuales Operativos (PAO)."/>
    <n v="0"/>
    <n v="1"/>
    <n v="0.2"/>
    <n v="0.4"/>
    <n v="0.6"/>
    <n v="0.8"/>
    <n v="0.8"/>
    <n v="1"/>
    <x v="58"/>
    <s v="2026-2030"/>
    <s v=" Implementar los planes de acción de la politica de teletrabajo. "/>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en la implementación de los planes de acción de la Politica de teletrabajo."/>
    <x v="68"/>
    <x v="5"/>
    <s v="Sistema de Planes Anuales Operativos (PAO)."/>
    <n v="0"/>
    <n v="1"/>
    <n v="0.2"/>
    <n v="0.4"/>
    <n v="0.6"/>
    <n v="0.8"/>
    <n v="0.8"/>
    <n v="1"/>
    <x v="58"/>
    <n v="2030"/>
    <s v="Dar seguimiento y evaluación de la politica de teletrabajo."/>
    <s v="Género_x000a_Innovación_x000a_Valor del Servicio de Administración de Justicia_x000a_Valores Institucionales"/>
    <s v="ODS 16 Paz, justicia e Insituciones sólidas"/>
    <m/>
    <m/>
    <m/>
    <m/>
  </r>
  <r>
    <s v="ORGANISMO DE INVESTIGACIÓN JUDICIA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ejecución de la estrategia definida para contar con sistemas de información innovadores para el apoyo de funciones en el Organismo de Investigación Judicial. "/>
    <x v="69"/>
    <x v="8"/>
    <s v="Portafolio de proyectos institucionales (PPI)."/>
    <n v="0"/>
    <n v="1"/>
    <n v="0.1"/>
    <n v="0.2"/>
    <n v="0.4"/>
    <n v="0.6"/>
    <n v="0.8"/>
    <n v="1"/>
    <x v="59"/>
    <n v="2025"/>
    <s v="Determinar las necesidades en los procesos del Organismo de Investigación Judicial y elaborar plan de trabajo para el diseño e implementación de sistemas de información  innovadores, a través del aprovechamiento de nuevas tecnologías emergentes, que permitan mejorar la calidad de los servicios brindados."/>
    <s v="Acceso a la Justicia_x000a_Género_x000a_Innovación_x000a_Justicia Abierta_x000a_Valor del Servicio de Administración de Justicia"/>
    <s v="ODS 16 Paz, justicia e Insituciones sólidas"/>
    <m/>
    <m/>
    <s v="Fortalecimiento del Sistema Expediente Criminal Único."/>
    <m/>
  </r>
  <r>
    <s v="ORGANISMO DE INVESTIGACIÓN JUDICIA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ejecución de la estrategia definida para contar con sistemas de información innovadores para el apoyo de funciones en el Organismo de Investigación Judicial. "/>
    <x v="69"/>
    <x v="8"/>
    <s v="Sistema de Planes Anuales Operativos (PAO)."/>
    <n v="0"/>
    <n v="1"/>
    <n v="0.1"/>
    <n v="0.2"/>
    <n v="0.4"/>
    <n v="0.6"/>
    <n v="0.8"/>
    <n v="1"/>
    <x v="59"/>
    <n v="2025"/>
    <s v="Capacitar al personal informático en el desarrollo de aplicaciones móviles y basadas en la nube, así como nuevas tecnologías que surjan."/>
    <s v="Acceso a la Justicia_x000a_Género_x000a_Innovación_x000a_Justicia Abierta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ejecución de la estrategia definida para contar con sistemas de información innovadores para el apoyo de funciones en el Organismo de Investigación Judicial. "/>
    <x v="69"/>
    <x v="8"/>
    <s v="Sistema de Planes Anuales Operativos (PAO)."/>
    <n v="0"/>
    <n v="1"/>
    <n v="0.1"/>
    <n v="0.2"/>
    <n v="0.4"/>
    <n v="0.6"/>
    <n v="0.8"/>
    <n v="1"/>
    <x v="59"/>
    <n v="2026"/>
    <s v="Adquirir el equipo y software necesario para desarrollar las aplicaciones móviles y basadas en la nube, así como nuevas tecnologías que surjan."/>
    <s v="Acceso a la Justicia_x000a_Género_x000a_Innovación_x000a_Justicia Abierta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ejecución de la estrategia definida para contar con sistemas de información innovadores para el apoyo de funciones en el Organismo de Investigación Judicial. "/>
    <x v="69"/>
    <x v="8"/>
    <s v="Sistema de Planes Anuales Operativos (PAO)."/>
    <n v="0"/>
    <n v="1"/>
    <n v="0.1"/>
    <n v="0.2"/>
    <n v="0.4"/>
    <n v="0.6"/>
    <n v="0.8"/>
    <n v="1"/>
    <x v="59"/>
    <s v="2026-2030"/>
    <s v="Implementar las herramientas y aplicaciones en las labores del personal del Organismo de Investigación Judicial."/>
    <s v="Acceso a la Justicia_x000a_Género_x000a_Innovación_x000a_Justicia Abierta_x000a_Valor del Servicio de Administración de Justicia"/>
    <s v="ODS 16 Paz, justicia e Insituciones sólidas"/>
    <m/>
    <m/>
    <m/>
    <m/>
  </r>
  <r>
    <s v="ORGANISMO DE INVESTIGACIÓN JUDICIA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ejecución de la estrategia definida para contar con sistemas de información innovadores para el apoyo de funciones en el Organismo de Investigación Judicial. "/>
    <x v="69"/>
    <x v="8"/>
    <s v="Sistema de Planes Anuales Operativos (PAO)."/>
    <n v="0"/>
    <n v="1"/>
    <n v="0.1"/>
    <n v="0.2"/>
    <n v="0.4"/>
    <n v="0.6"/>
    <n v="0.8"/>
    <n v="1"/>
    <x v="59"/>
    <n v="2030"/>
    <s v="Evaluar los resultados obtenidos de la implementación de las herramientas y aplicaciones innovadoras. "/>
    <s v="Acceso a la Justicia_x000a_Género_x000a_Innovación_x000a_Justicia Abierta_x000a_Valor del Servicio de Administración de Justicia"/>
    <s v="ODS 16 Paz, justicia e Insituciones sólidas"/>
    <m/>
    <m/>
    <m/>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nueva versión del sistema de gestión de despachos judiciales"/>
    <x v="70"/>
    <x v="25"/>
    <s v="Portafolio de proyectos institucionales (PPI)."/>
    <n v="0"/>
    <n v="1"/>
    <n v="0.1"/>
    <n v="0.2"/>
    <n v="0.4"/>
    <n v="0.6"/>
    <n v="0.8"/>
    <n v="1"/>
    <x v="60"/>
    <s v="2025-2030"/>
    <s v="Continuar con el desarrollo del proyecto de implantación del Nuevo Sistema de Gestión."/>
    <s v="Acceso a la Justicia_x000a_Género_x000a_Innovación_x000a_Justicia Abierta_x000a_Valor del Servicio de Administración de Justicia"/>
    <s v="ODS 16 Paz, justicia e Insituciones sólidas"/>
    <m/>
    <m/>
    <s v="Proyectos para nuevo PEI"/>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nueva versión del sistema de gestión de despachos judiciales"/>
    <x v="70"/>
    <x v="25"/>
    <s v="Portafolio de proyectos institucionales (PPI)."/>
    <n v="0"/>
    <n v="1"/>
    <n v="0.1"/>
    <n v="0.2"/>
    <n v="0.4"/>
    <n v="0.6"/>
    <n v="0.8"/>
    <n v="1"/>
    <x v="60"/>
    <s v="2025-2030"/>
    <s v="Evaluar el proyecto de la  Nueva versión del Sistema de Gestión de despachos judiciales"/>
    <s v="Acceso a la Justicia_x000a_Género_x000a_Innovación_x000a_Justicia Abierta_x000a_Valor del Servicio de Administración de Justicia"/>
    <s v="ODS 16 Paz, justicia e Insituciones sólidas"/>
    <m/>
    <m/>
    <s v="Proyectos para nuevo PEI"/>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estrategia definida para la dotación e integración de los sistemas  jurisdiccionales, auxiliares de justicia y administrativo."/>
    <x v="71"/>
    <x v="25"/>
    <s v="Portafolio de proyectos institucionales (PPI)."/>
    <n v="0"/>
    <n v="1"/>
    <n v="0.1"/>
    <n v="0.2"/>
    <n v="0.4"/>
    <n v="0.6"/>
    <n v="0.8"/>
    <n v="1"/>
    <x v="61"/>
    <s v="2025-2030"/>
    <s v="Continuar con el desarrollo e implementación del proyecto Sistema de Inventario y Materiales de la Proveeduría"/>
    <s v="Acceso a la Justicia_x000a_Género_x000a_Innovación_x000a_Justicia Abierta_x000a_Valor del Servicio de Administración de Justicia"/>
    <s v="ODS 16 Paz, justicia e Insituciones sólidas"/>
    <m/>
    <m/>
    <s v="Proyecto vigente"/>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estrategia definida para la dotación e integración de los sistemas  jurisdiccionales, auxiliares de justicia y administrativo."/>
    <x v="71"/>
    <x v="25"/>
    <s v="Portafolio de proyectos institucionales (PPI)."/>
    <n v="0"/>
    <n v="1"/>
    <n v="0.1"/>
    <n v="0.2"/>
    <n v="0.4"/>
    <n v="0.6"/>
    <n v="0.8"/>
    <n v="1"/>
    <x v="61"/>
    <n v="2026"/>
    <s v="Analizar posibles estrategias para obtener herramientas y soluciones de tecnología que integren la información, sistemas y demás soluciones, según los flujos de trabajo existentes en los ámbitos jurisdiccional, auxiliar de justicia y administrativo."/>
    <s v="Acceso a la Justicia_x000a_Género_x000a_Innovación_x000a_Justicia Abierta_x000a_Valor del Servicio de Administración de Justicia"/>
    <s v="ODS 16 Paz, justicia e Insituciones sólidas"/>
    <m/>
    <m/>
    <s v="Proyecto vigente"/>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estrategia definida para la dotación e integración de los sistemas  jurisdiccionales, auxiliares de justicia y administrativo."/>
    <x v="71"/>
    <x v="25"/>
    <s v="Sistema de Planes Anuales Operativos (PAO)."/>
    <n v="0"/>
    <n v="1"/>
    <n v="0.1"/>
    <n v="0.2"/>
    <n v="0.4"/>
    <n v="0.6"/>
    <n v="0.8"/>
    <n v="1"/>
    <x v="61"/>
    <s v="2026-2030"/>
    <s v="Implementar las posibles estrategias para obtener herramientas y soluciones de tecnología que integren la información, sistemas y demás soluciones, según los flujos de trabajo existentes en los ámbitos jurisdiccional, auxiliar de justicia y administrativo."/>
    <s v="Acceso a la Justicia_x000a_Género_x000a_Innovación_x000a_Justicia Abierta_x000a_Valor del Servicio de Administración de Justicia"/>
    <s v="ODS 16 Paz, justicia e Insituciones sólidas"/>
    <m/>
    <m/>
    <m/>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la estrategia definida para la dotación e integración de los sistemas  jurisdiccionales, auxiliares de justicia y administrativo."/>
    <x v="71"/>
    <x v="25"/>
    <s v="Sistema de Planes Anuales Operativos (PAO)."/>
    <n v="0"/>
    <n v="1"/>
    <n v="0.1"/>
    <n v="0.2"/>
    <n v="0.4"/>
    <n v="0.6"/>
    <n v="0.8"/>
    <n v="1"/>
    <x v="61"/>
    <n v="2030"/>
    <s v="Evaluar las posibles estrategias para obtener herramientas y soluciones de tecnología que integren la información, sistemas y demás soluciones, según los flujos de trabajo existentes en los ámbitos jurisdiccional, auxiliar de justicia y administrativo."/>
    <s v="Acceso a la Justicia_x000a_Género_x000a_Innovación_x000a_Justicia Abierta_x000a_Valor del Servicio de Administración de Justicia"/>
    <s v="ODS 16 Paz, justicia e Insituciones sólidas"/>
    <m/>
    <m/>
    <m/>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tecnológica (base tecnológica) actualizada. "/>
    <x v="72"/>
    <x v="25"/>
    <s v="Portafolio de proyectos institucionales (PPI)."/>
    <n v="0"/>
    <n v="1"/>
    <n v="0.1"/>
    <n v="0.2"/>
    <n v="0.4"/>
    <n v="0.6"/>
    <n v="0.8"/>
    <n v="1"/>
    <x v="62"/>
    <s v="2025-2030"/>
    <s v="Continuar con el desarrollo del proyecto para mantener actualizada la plataforma tecnológica del Poder Judicial. "/>
    <s v="Innovación_x000a_Valor del Servicio de Administración de Justicia"/>
    <s v="ODS 16 Paz, justicia e Insituciones sólidas"/>
    <m/>
    <m/>
    <s v="Proyecto para el nuevo PEI"/>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tecnológica (base tecnológica) actualizada. "/>
    <x v="72"/>
    <x v="25"/>
    <s v="Portafolio de proyectos institucionales (PPI)."/>
    <n v="0"/>
    <n v="1"/>
    <n v="0.1"/>
    <n v="0.2"/>
    <n v="0.4"/>
    <n v="0.6"/>
    <n v="0.8"/>
    <n v="1"/>
    <x v="62"/>
    <s v="2025-2030"/>
    <s v="Implementar las posibles estrategias para mantener actualizada la plataforma tecnológica del Poder Judicial. "/>
    <s v="Innovación_x000a_Valor del Servicio de Administración de Justicia"/>
    <s v="ODS 16 Paz, justicia e Insituciones sólidas"/>
    <m/>
    <m/>
    <s v="Proyecto para el nuevo PEI"/>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tecnológica (base tecnológica) actualizada. "/>
    <x v="72"/>
    <x v="25"/>
    <s v="Portafolio de proyectos institucionales (PPI)."/>
    <n v="0"/>
    <n v="1"/>
    <n v="0.1"/>
    <n v="0.2"/>
    <n v="0.4"/>
    <n v="0.6"/>
    <n v="0.8"/>
    <n v="1"/>
    <x v="62"/>
    <s v="2025-2030"/>
    <s v="Evaluar las posibles estrategias para mantener actualizada la plataforma tecnológica del Poder Judicial. "/>
    <s v="Innovación_x000a_Valor del Servicio de Administración de Justicia"/>
    <s v="ODS 16 Paz, justicia e Insituciones sólidas"/>
    <m/>
    <m/>
    <s v="Proyecto para el nuevo PEI"/>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de telefonía IP implementada. "/>
    <x v="73"/>
    <x v="25"/>
    <s v="Portafolio de proyectos institucionales (PPI)."/>
    <n v="0"/>
    <n v="1"/>
    <n v="0.1"/>
    <n v="0.2"/>
    <n v="0.4"/>
    <n v="0.6"/>
    <n v="0.8"/>
    <n v="1"/>
    <x v="62"/>
    <s v="2025-2030"/>
    <s v="Continuar con el desarrollo del proyecto Rediseño y Migración de Telefonía IP."/>
    <s v="Innovación_x000a_Valor del Servicio de Administración de Justicia"/>
    <s v="ODS 16 Paz, justicia e Insituciones sólidas"/>
    <m/>
    <m/>
    <s v="Desarrollo e implementación del proyecto Rediseño y Migración de Telefonía IP."/>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de telefonía IP implementada. "/>
    <x v="73"/>
    <x v="25"/>
    <s v="Portafolio de proyectos institucionales (PPI)."/>
    <n v="0"/>
    <n v="1"/>
    <n v="0.1"/>
    <n v="0.2"/>
    <n v="0.4"/>
    <n v="0.6"/>
    <n v="0.8"/>
    <n v="1"/>
    <x v="62"/>
    <s v="2025-2030"/>
    <s v="Implementar las posibles estrategias relacionadas al Rediseño y Migración de Telefonía IP."/>
    <s v="Innovación_x000a_Valor del Servicio de Administración de Justicia"/>
    <s v="ODS 16 Paz, justicia e Insituciones sólidas"/>
    <m/>
    <m/>
    <s v="Desarrollo e implementación del proyecto Rediseño y Migración de Telefonía IP."/>
    <m/>
  </r>
  <r>
    <s v="DTIC-MIGUEL"/>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plataforma de telefonía IP implementada. "/>
    <x v="73"/>
    <x v="25"/>
    <s v="Portafolio de proyectos institucionales (PPI)."/>
    <n v="0"/>
    <n v="1"/>
    <n v="0.1"/>
    <n v="0.2"/>
    <n v="0.4"/>
    <n v="0.6"/>
    <n v="0.8"/>
    <n v="1"/>
    <x v="62"/>
    <s v="2025-2030"/>
    <s v="Evaluar las posibles estrategias relacionadas al Rediseño y Migración de Telefonía IP."/>
    <s v="Innovación_x000a_Valor del Servicio de Administración de Justicia"/>
    <s v="ODS 16 Paz, justicia e Insituciones sólidas"/>
    <m/>
    <m/>
    <s v="Desarrollo e implementación del proyecto Rediseño y Migración de Telefonía IP."/>
    <m/>
  </r>
  <r>
    <s v="ORGANISMO DE INVESTIGACIÓN JUDICIAL"/>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yecto sobre la política  de carrera policial, científica y técnica-administrativa aprobada"/>
    <x v="74"/>
    <x v="8"/>
    <s v="Portafolio de proyectos institucionales (PPI)."/>
    <n v="0"/>
    <n v="1"/>
    <n v="0.1"/>
    <n v="0.2"/>
    <n v="0.4"/>
    <n v="0.6"/>
    <n v="0.8"/>
    <n v="1"/>
    <x v="63"/>
    <n v="2025"/>
    <s v="Desarrollar una política de  carrera policial, científica y técnica-administrativa."/>
    <s v="Género_x000a_Innovación_x000a_Valor del Servicio de Administración de Justicia_x000a_Valores Institucionales"/>
    <s v="ODS 16 Paz, justicia e Insituciones sólidas"/>
    <m/>
    <m/>
    <m/>
    <s v="Elaboración e implementación de la Política de carrera policial, científica y técnica-administrativa del Organismo de Investigación Judicial."/>
  </r>
  <r>
    <s v="ORGANISMO DE INVESTIGACIÓN JUDICIAL"/>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yecto sobre la política  de carrera policial, científica y técnica-administrativa aprobada"/>
    <x v="74"/>
    <x v="8"/>
    <s v="Sistema de Planes Anuales Operativos (PAO)."/>
    <n v="0"/>
    <n v="1"/>
    <n v="0.1"/>
    <n v="0.2"/>
    <n v="0.4"/>
    <n v="0.6"/>
    <n v="0.8"/>
    <n v="1"/>
    <x v="63"/>
    <n v="2025"/>
    <s v="Gestionar la aprobación de la carrera policial, científica y técnica-administrativa ante el Consejo Superior."/>
    <s v="Género_x000a_Innovación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yecto sobre la política  de carrera policial, científica y técnica-administrativa aprobada"/>
    <x v="74"/>
    <x v="8"/>
    <s v="Sistema de Planes Anuales Operativos (PAO)."/>
    <n v="0"/>
    <n v="1"/>
    <n v="0.1"/>
    <n v="0.2"/>
    <n v="0.4"/>
    <n v="0.6"/>
    <n v="0.8"/>
    <n v="1"/>
    <x v="63"/>
    <s v="2025-2030"/>
    <s v="Actualizar las pruebas de idoneidad de los puestos de trabajo y definir los mecanismos de evaluación de los puestos de trabajo."/>
    <s v="Género_x000a_Innovación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yecto sobre la política  de carrera policial, científica y técnica-administrativa aprobada"/>
    <x v="74"/>
    <x v="8"/>
    <s v="Sistema de Planes Anuales Operativos (PAO)."/>
    <n v="0"/>
    <n v="1"/>
    <n v="0.1"/>
    <n v="0.2"/>
    <n v="0.4"/>
    <n v="0.6"/>
    <n v="0.8"/>
    <n v="1"/>
    <x v="63"/>
    <s v="2025-2030"/>
    <s v="Desarrollar un plan de retención de talentos aparejado a un plan de desarrollo particular."/>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Portafolio de proyectos institucionales (PPI)."/>
    <n v="0"/>
    <n v="1"/>
    <n v="0.2"/>
    <n v="0.4"/>
    <n v="0.6"/>
    <n v="0.8"/>
    <n v="0.8"/>
    <n v="1"/>
    <x v="64"/>
    <n v="2025"/>
    <s v="1)Identificar servicios y/o procesos relacionados con la gestión del personal judicial que sean susceptibles de automatización y autogestión, considerando la brecha de desarrollo digital entre las áreas de la Dirección de Gestión Humana "/>
    <s v="Género_x000a_Innovación_x000a_Justicia Abierta_x000a_Valor del Servicio de Administración de Justicia_x000a_Valores Institucionales"/>
    <s v="ODS 16 Paz, justicia e Insituciones sólidas"/>
    <m/>
    <m/>
    <s v="Sistema de Formulación y Ejecución Presupuestaria para Remuneraciones- 0134-DGH-P03."/>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Sistema de Planes Anuales Operativos (PAO)."/>
    <n v="0"/>
    <n v="1"/>
    <n v="0.2"/>
    <n v="0.4"/>
    <n v="0.6"/>
    <n v="0.8"/>
    <n v="0.8"/>
    <n v="1"/>
    <x v="64"/>
    <n v="2025"/>
    <s v="2)Definir una estrategia que permita disminuir la brecha de desarrollo digital entre las áreas de la Dirección de Gestión Humana"/>
    <s v="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Sistema de Planes Anuales Operativos (PAO)."/>
    <n v="0"/>
    <n v="1"/>
    <n v="0.2"/>
    <n v="0.4"/>
    <n v="0.6"/>
    <n v="0.8"/>
    <n v="0.8"/>
    <n v="1"/>
    <x v="64"/>
    <n v="2026"/>
    <s v=" 3) Desarrollar un plan que incorpore  herramientas o mejoras tecnológicas que permitan automatización y autogestión, considerando la brecha de desarrollo digital entre las áreas de la Dirección de Gestión Humana "/>
    <s v="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Sistema de Planes Anuales Operativos (PAO)."/>
    <n v="0"/>
    <n v="1"/>
    <n v="0.2"/>
    <n v="0.4"/>
    <n v="0.6"/>
    <n v="0.8"/>
    <n v="0.8"/>
    <n v="1"/>
    <x v="64"/>
    <n v="2026"/>
    <s v=" 4)Aprobar y ejecutar un plan que incorpore  herramientas o mejoras tecnológicas que permitan automatización y autogestión, considerando la brecha de desarrollo digital entre las áreas de la Dirección de Gestión Humana"/>
    <s v="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Sistema de Planes Anuales Operativos (PAO)."/>
    <n v="0"/>
    <n v="1"/>
    <n v="0.2"/>
    <n v="0.4"/>
    <n v="0.6"/>
    <n v="0.8"/>
    <n v="0.8"/>
    <n v="1"/>
    <x v="64"/>
    <s v="2027-2030"/>
    <s v="5)  Ejecutar un plan que incorpore  herramientas o mejoras tecnológicas que permitan automatización y autogestión, considerando la brecha de desarrollo digital entre las áreas de la Dirección de Gestión Humana "/>
    <s v="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aprobación y ejecutación de un plan que incorpore  herramientas o mejoras tecnológicas que permitan la  implementado  la automatización y autogestión en la atención de los servicios relacionados con la gestión del personal judicial."/>
    <x v="75"/>
    <x v="5"/>
    <s v="Sistema de Planes Anuales Operativos (PAO)."/>
    <n v="0"/>
    <n v="1"/>
    <n v="0.2"/>
    <n v="0.4"/>
    <n v="0.6"/>
    <n v="0.8"/>
    <n v="0.8"/>
    <n v="1"/>
    <x v="64"/>
    <s v="2027-2030"/>
    <s v="6) Comunicar y Capacitar  a las personas usuarias las posibles mejoras para asegurar una transición efectiva"/>
    <s v="Género_x000a_Innovación_x000a_Justicia Abierta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implementación de mecanismos de reclutamiento y selección implementados. "/>
    <x v="76"/>
    <x v="8"/>
    <s v="Sistema de Planes Anuales Operativos (PAO)."/>
    <n v="0"/>
    <n v="1"/>
    <n v="0.1"/>
    <n v="0.2"/>
    <n v="0.4"/>
    <n v="0.6"/>
    <n v="0.8"/>
    <n v="1"/>
    <x v="65"/>
    <n v="2025"/>
    <s v="Definir los mecanismos de reclutamiento y selección a implementar.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implementación de mecanismos de reclutamiento y selección implementados. "/>
    <x v="76"/>
    <x v="8"/>
    <s v="Sistema de Planes Anuales Operativos (PAO)."/>
    <n v="0"/>
    <n v="1"/>
    <n v="0.1"/>
    <n v="0.2"/>
    <n v="0.4"/>
    <n v="0.6"/>
    <n v="0.8"/>
    <n v="1"/>
    <x v="65"/>
    <s v="2025-2030"/>
    <s v="Implementar los mecanismos de reclutamiento y selección definidos.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implementación de mecanismos de reclutamiento y selección implementados. "/>
    <x v="76"/>
    <x v="8"/>
    <s v="Sistema de Planes Anuales Operativos (PAO)."/>
    <n v="0"/>
    <n v="1"/>
    <n v="0.1"/>
    <n v="0.2"/>
    <n v="0.4"/>
    <n v="0.6"/>
    <n v="0.8"/>
    <n v="1"/>
    <x v="65"/>
    <n v="2030"/>
    <s v="Evaluar los resultados obtenidos de la implementación de los mecanismos de reclutamiento y selección.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implementación y seguimiento del modelo de reclutamiento y selección conforme a los requerimientos de la LMEP  y las exigencias y necesidades del Poder Judicial."/>
    <x v="77"/>
    <x v="5"/>
    <s v="Portafolio de proyectos institucionales (PPI)."/>
    <n v="0"/>
    <n v="1"/>
    <n v="0.1"/>
    <n v="0.2"/>
    <n v="0.4"/>
    <n v="0.6"/>
    <n v="0.8"/>
    <n v="1"/>
    <x v="66"/>
    <n v="2025"/>
    <s v="1) Desarrollar de un modelo de reclutamiento y selección conforme a los requerimientos de la LMEP  y las exigencias y necesidades del Poder Judicial"/>
    <s v="Género_x000a_Valor del Servicio de Administración de Justicia_x000a_Valores Institucionales"/>
    <s v="ODS 16 Paz, justicia e Insituciones sólidas"/>
    <m/>
    <s v="Política de Inclusión y Protección Laboral de las Personas con Discapacidad en el Poder Judicial. "/>
    <s v="Actualización de la Política sobre Empleabilidad en el Poder Judicial"/>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implementación y seguimiento del modelo de reclutamiento y selección conforme a los requerimientos de la LMEP  y las exigencias y necesidades del Poder Judicial."/>
    <x v="77"/>
    <x v="5"/>
    <s v="Sistema de Planes Anuales Operativos (PAO)."/>
    <n v="0"/>
    <n v="1"/>
    <n v="0.1"/>
    <n v="0.2"/>
    <n v="0.4"/>
    <n v="0.6"/>
    <n v="0.8"/>
    <n v="1"/>
    <x v="66"/>
    <n v="2026"/>
    <s v=" 2) Actualizar los perfiles competenciales de los puestos de trabajo según los requerimientos de la LMEP y las exigencias y necesidades del Poder Judicial. "/>
    <s v="Género_x000a_Valor del Servicio de Administración de Justicia_x000a_Valores Institucionales"/>
    <s v="ODS 16 Paz, justicia e Insituciones sólidas"/>
    <m/>
    <s v="Política de Inclusión y Protección Laboral de las Personas con Discapacidad en el Poder Judicial. "/>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implementación y seguimiento del modelo de reclutamiento y selección conforme a los requerimientos de la LMEP  y las exigencias y necesidades del Poder Judicial."/>
    <x v="77"/>
    <x v="5"/>
    <s v="Sistema de Planes Anuales Operativos (PAO)."/>
    <n v="0"/>
    <n v="1"/>
    <n v="0.1"/>
    <n v="0.2"/>
    <n v="0.4"/>
    <n v="0.6"/>
    <n v="0.8"/>
    <n v="1"/>
    <x v="66"/>
    <n v="2027"/>
    <s v="3) Implementar los modelo de reclutamiento y selección conforme a los requerimientos de la LMEP y las exigencias y necesidades del Poder Judicial "/>
    <s v="Género_x000a_Valor del Servicio de Administración de Justicia_x000a_Valores Institucionales"/>
    <s v="ODS 16 Paz, justicia e Insituciones sólidas"/>
    <m/>
    <s v="Política de Inclusión y Protección Laboral de las Personas con Discapacidad en el Poder Judicial. "/>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implementación y seguimiento del modelo de reclutamiento y selección conforme a los requerimientos de la LMEP  y las exigencias y necesidades del Poder Judicial."/>
    <x v="77"/>
    <x v="5"/>
    <s v="Sistema de Planes Anuales Operativos (PAO)."/>
    <n v="0"/>
    <n v="1"/>
    <n v="0.1"/>
    <n v="0.2"/>
    <n v="0.4"/>
    <n v="0.6"/>
    <n v="0.8"/>
    <n v="1"/>
    <x v="66"/>
    <n v="2028"/>
    <s v="4) Dar seguimiento  al modelo de reclutamiento y selección conforme a los requerimientos de la LMEP y las exigencias y necesidades del Poder Judicial "/>
    <s v="Género_x000a_Valor del Servicio de Administración de Justicia_x000a_Valores Institucionales"/>
    <s v="ODS 16 Paz, justicia e Insituciones sólidas"/>
    <m/>
    <s v="Política de Inclusión y Protección Laboral de las Personas con Discapacidad en el Poder Judicial. "/>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o, implementación y seguimiento del modelo de reclutamiento y selección conforme a los requerimientos de la LMEP  y las exigencias y necesidades del Poder Judicial."/>
    <x v="77"/>
    <x v="5"/>
    <s v="Sistema de Planes Anuales Operativos (PAO)."/>
    <n v="0"/>
    <n v="1"/>
    <n v="0.1"/>
    <n v="0.2"/>
    <n v="0.4"/>
    <n v="0.6"/>
    <n v="0.8"/>
    <n v="1"/>
    <x v="66"/>
    <s v="2029-2030"/>
    <s v="5) Actualizar el modelo  de reclutamiento y selección, y de los perfiles competenciales de los puestos de trabajo en los casos que corresponda."/>
    <s v="Género_x000a_Valor del Servicio de Administración de Justicia_x000a_Valores Institucionales"/>
    <s v="ODS 16 Paz, justicia e Insituciones sólidas"/>
    <m/>
    <s v="Política de Inclusión y Protección Laboral de las Personas con Discapacidad en el Poder Judicial. "/>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5"/>
    <s v="1) Identificar los elementos que debe contener el programa de capacitación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5"/>
    <s v="2) Desarrollar el programa de capacitación y sensibilización del personal judicial enfocado en la evaluación de desempeño basado en competencia.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6"/>
    <s v="3) Presentar para aprobación del programa de capacitación y sensibilización del personal judicial enfocado en la evaluación de desempeño basado en competencia"/>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7"/>
    <s v=" 4) Elaborar un plan de trabajo para la implementación del programa de capacitación y sensibilización del personal judicial enfocado en la evaluación de desempeño basado en competencia"/>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8"/>
    <s v=" 5) Implementar el plan de trabajo del programa de capacitación y sensibilización del personal judicial enfocado en la evaluación de desempeño basado en competencia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29"/>
    <s v="6) Dar seguimiento y evaluar el programa de capacitación y sensibilización del personal judicial enfocado en la evaluación de desempeño basado en competencia. "/>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del programa de capacitación y sensibilización"/>
    <x v="78"/>
    <x v="5"/>
    <s v="Sistema de Planes Anuales Operativos (PAO)."/>
    <n v="0"/>
    <n v="1"/>
    <n v="0.1"/>
    <n v="0.2"/>
    <n v="0.4"/>
    <n v="0.6"/>
    <n v="0.8"/>
    <n v="1"/>
    <x v="4"/>
    <n v="2030"/>
    <s v="7) Proponer las mejoras requeridas en el programa de capacitación y sensibilización del personal judicial enfocado en la evaluación de desempeño basado en competencia"/>
    <s v="Género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l proyecto sobre la política integral de bienestar y salud laboral. "/>
    <x v="9"/>
    <x v="5"/>
    <s v="Sistema de Planes Anuales Operativos (PAO)."/>
    <n v="0"/>
    <n v="1"/>
    <n v="0.1"/>
    <n v="0.2"/>
    <n v="0.4"/>
    <n v="0.6"/>
    <n v="0.8"/>
    <n v="1"/>
    <x v="8"/>
    <n v="2026"/>
    <s v="Actualizar los perfiles competenciales de los puestos de trabajo según los requerimientos de la LMEP y las exigencias y necesidades del Poder Judicial. "/>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l proyecto sobre la política integral de bienestar y salud laboral. "/>
    <x v="9"/>
    <x v="5"/>
    <s v="Sistema de Planes Anuales Operativos (PAO)."/>
    <n v="0"/>
    <n v="1"/>
    <n v="0.1"/>
    <n v="0.2"/>
    <n v="0.4"/>
    <n v="0.6"/>
    <n v="0.8"/>
    <n v="1"/>
    <x v="8"/>
    <n v="2027"/>
    <s v="Implementar los modelo de reclutamiento y selección conforme a los requerimientos de la LMEP y las exigencias y necesidades del Poder Judicial "/>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l proyecto sobre la política integral de bienestar y salud laboral. "/>
    <x v="9"/>
    <x v="5"/>
    <s v="Sistema de Planes Anuales Operativos (PAO)."/>
    <n v="0"/>
    <n v="1"/>
    <n v="0.1"/>
    <n v="0.2"/>
    <n v="0.4"/>
    <n v="0.6"/>
    <n v="0.8"/>
    <n v="1"/>
    <x v="8"/>
    <n v="2028"/>
    <s v=" Dar seguimiento al modelo de reclutamiento y selección conforme a los requerimientos de la LMEP y las exigencias y necesidades del Poder Judicial"/>
    <s v="Género_x000a_Innovación_x000a_Valor del Servicio de Administración de Justicia_x000a_Valores Institucionales"/>
    <s v="ODS 16 Paz, justicia e Insituciones sólidas"/>
    <m/>
    <m/>
    <m/>
    <m/>
  </r>
  <r>
    <s v="DIRECCIÓN DE GESTIÓN HUMAN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l proyecto sobre la política integral de bienestar y salud laboral. "/>
    <x v="9"/>
    <x v="5"/>
    <s v="Sistema de Planes Anuales Operativos (PAO)."/>
    <n v="0"/>
    <n v="1"/>
    <n v="0.1"/>
    <n v="0.2"/>
    <n v="0.4"/>
    <n v="0.6"/>
    <n v="0.8"/>
    <n v="1"/>
    <x v="8"/>
    <s v="2029-2030"/>
    <s v=" Actualizar el modelo  de reclutamiento y selección, y de los perfiles competenciales de los puestos de trabajo en los casos que corresponda."/>
    <s v="Género_x000a_Innovación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implementación de las estrategias para el manejo de  personal, que permitan mantener las competencias físicas y salud óptimas para el desempeño del Organismo de Investigación Judicial"/>
    <x v="79"/>
    <x v="8"/>
    <s v="Portafolio de proyectos institucionales (PPI)."/>
    <n v="0"/>
    <n v="1"/>
    <n v="0.1"/>
    <n v="0.2"/>
    <n v="0.4"/>
    <n v="0.6"/>
    <n v="0.8"/>
    <n v="1"/>
    <x v="67"/>
    <n v="2025"/>
    <s v="Diseñar y definir los planes de evaluación de las condiciones físicas y mentales de la población del escalafón policial definida."/>
    <s v="Género_x000a_Innovación_x000a_Valor del Servicio de Administración de Justicia_x000a_Valores Institucionales"/>
    <s v="ODS 16 Paz, justicia e Insituciones sólidas"/>
    <m/>
    <m/>
    <s v="Implementación de técnicas para mejorar el ambiente laboral y desarrollo de prácticas policiales"/>
    <m/>
  </r>
  <r>
    <s v="ORGANISMO DE INVESTIGACIÓN JUDICIAL"/>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implementación de las estrategias para el manejo de  personal, que permitan mantener las competencias físicas y salud óptimas para el desempeño del Organismo de Investigación Judicial"/>
    <x v="79"/>
    <x v="8"/>
    <s v="Sistema de Planes Anuales Operativos (PAO)."/>
    <n v="0"/>
    <n v="1"/>
    <n v="0.1"/>
    <n v="0.2"/>
    <n v="0.4"/>
    <n v="0.6"/>
    <n v="0.8"/>
    <n v="1"/>
    <x v="67"/>
    <s v="2025-2030"/>
    <s v="Diseñar  uno o varios modelos de acondicionamiento físico y mejoramiento de la salud según los requerimientos específicos del Organismo de Investigación Judicial."/>
    <s v="Género_x000a_Innovación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implementación de las estrategias para el manejo de  personal, que permitan mantener las competencias físicas y salud óptimas para el desempeño del Organismo de Investigación Judicial"/>
    <x v="79"/>
    <x v="8"/>
    <s v="Sistema de Planes Anuales Operativos (PAO)."/>
    <n v="0"/>
    <n v="1"/>
    <n v="0.1"/>
    <n v="0.2"/>
    <n v="0.4"/>
    <n v="0.6"/>
    <n v="0.8"/>
    <n v="1"/>
    <x v="67"/>
    <s v="2025-2030"/>
    <s v="Realizar los seguimientos respectivos de los planes de acondicionamiento por medio de las jefaturas.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hayan incorporado de forma integral los valores y ejes transversales institucionales. "/>
    <x v="80"/>
    <x v="26"/>
    <s v="Sistema de Planes Anuales Operativos (PAO)."/>
    <n v="0"/>
    <n v="10"/>
    <n v="1"/>
    <n v="2"/>
    <n v="4"/>
    <n v="6"/>
    <n v="8"/>
    <n v="10"/>
    <x v="68"/>
    <n v="2025"/>
    <s v="1. Revisar de los diseños curriculares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hayan incorporado de forma integral los valores y ejes transversales institucionales. "/>
    <x v="80"/>
    <x v="26"/>
    <s v="Sistema de Planes Anuales Operativos (PAO)."/>
    <n v="0"/>
    <n v="10"/>
    <n v="1"/>
    <n v="2"/>
    <n v="4"/>
    <n v="6"/>
    <n v="8"/>
    <n v="10"/>
    <x v="68"/>
    <n v="2026"/>
    <s v="            2. Incorporar de valores y ejes transversales en los diseños curriculares de las acciones formativas de aprovechamiento."/>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hayan incorporado de forma integral los valores y ejes transversales institucionales. "/>
    <x v="80"/>
    <x v="26"/>
    <s v="Sistema de Planes Anuales Operativos (PAO)."/>
    <n v="0"/>
    <n v="10"/>
    <n v="1"/>
    <n v="2"/>
    <n v="4"/>
    <n v="6"/>
    <n v="8"/>
    <n v="10"/>
    <x v="68"/>
    <s v="2027-2030"/>
    <s v="3. Análisar de los resultados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hayan incorporado de forma integral los valores y ejes transversales institucionales. "/>
    <x v="80"/>
    <x v="26"/>
    <s v="Sistema de Planes Anuales Operativos (PAO)."/>
    <n v="0"/>
    <n v="10"/>
    <n v="1"/>
    <n v="2"/>
    <n v="4"/>
    <n v="6"/>
    <n v="8"/>
    <n v="10"/>
    <x v="68"/>
    <n v="2030"/>
    <s v="  4. Evaluar de los resultados"/>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plan de actividades de capacitación, diseñadas e implementadas, acorde a los perfiles competenciales."/>
    <x v="81"/>
    <x v="26"/>
    <s v="Sistema de Planes Anuales Operativos (PAO)."/>
    <n v="0"/>
    <n v="1"/>
    <n v="0.1"/>
    <n v="0.2"/>
    <n v="0.4"/>
    <n v="0.6"/>
    <n v="0.8"/>
    <n v="1"/>
    <x v="69"/>
    <n v="2025"/>
    <s v="1. Revisar los perfiles competenciales"/>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plan de actividades de capacitación, diseñadas e implementadas, acorde a los perfiles competenciales."/>
    <x v="81"/>
    <x v="26"/>
    <s v="Sistema de Planes Anuales Operativos (PAO)."/>
    <n v="0"/>
    <n v="1"/>
    <n v="0.1"/>
    <n v="0.2"/>
    <n v="0.4"/>
    <n v="0.6"/>
    <n v="0.8"/>
    <n v="1"/>
    <x v="69"/>
    <s v="2025-2026"/>
    <s v="   2. Diseñar las actividades de capacitación."/>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plan de actividades de capacitación, diseñadas e implementadas, acorde a los perfiles competenciales."/>
    <x v="81"/>
    <x v="26"/>
    <s v="Sistema de Planes Anuales Operativos (PAO)."/>
    <n v="0"/>
    <n v="1"/>
    <n v="0.1"/>
    <n v="0.2"/>
    <n v="0.4"/>
    <n v="0.6"/>
    <n v="0.8"/>
    <n v="1"/>
    <x v="69"/>
    <s v="2026-2030"/>
    <s v="3.  Ejecutar las actividades propuestas."/>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implementación de la estrategia integral del proceso de  capacitación innovadores, accesibles y oportunos."/>
    <x v="82"/>
    <x v="26"/>
    <s v="Sistema de Planes Anuales Operativos (PAO)."/>
    <n v="0"/>
    <n v="1"/>
    <n v="0.1"/>
    <n v="0.2"/>
    <n v="0.4"/>
    <n v="0.6"/>
    <n v="0.8"/>
    <n v="1"/>
    <x v="70"/>
    <n v="2025"/>
    <s v="1. Elaborar los diseños curriculares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implementación de la estrategia integral del proceso de  capacitación innovadores, accesibles y oportunos."/>
    <x v="82"/>
    <x v="26"/>
    <s v="Sistema de Planes Anuales Operativos (PAO)."/>
    <n v="0"/>
    <n v="1"/>
    <n v="0.1"/>
    <n v="0.2"/>
    <n v="0.4"/>
    <n v="0.6"/>
    <n v="0.8"/>
    <n v="1"/>
    <x v="70"/>
    <s v="2025-2026"/>
    <s v="  2.  Diseñar productos o estrategias innovadoras, accesibles y oportunos.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implementación de la estrategia integral del proceso de  capacitación innovadores, accesibles y oportunos."/>
    <x v="82"/>
    <x v="26"/>
    <s v="Sistema de Planes Anuales Operativos (PAO)."/>
    <n v="0"/>
    <n v="1"/>
    <n v="0.1"/>
    <n v="0.2"/>
    <n v="0.4"/>
    <n v="0.6"/>
    <n v="0.8"/>
    <n v="1"/>
    <x v="70"/>
    <s v="2026-2030"/>
    <s v="  3.Implementar los productos o estrategias con recursos innovadores, accesibles y oportunos."/>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l sistema SIGECAP"/>
    <x v="83"/>
    <x v="26"/>
    <s v="Portafolio de proyectos institucionales (PPI)."/>
    <n v="0"/>
    <n v="1"/>
    <n v="0.1"/>
    <n v="0.2"/>
    <n v="0.4"/>
    <n v="0.6"/>
    <n v="0.8"/>
    <n v="1"/>
    <x v="71"/>
    <n v="2025"/>
    <s v="Ampliar el cronograma del Proyecto y Calendarización de tareas  "/>
    <s v="Género_x000a_Innovación_x000a_Valor del Servicio de Administración de Justicia_x000a_Valores Institucionales"/>
    <s v="ODS 16 Paz, justicia e Insituciones sólidas"/>
    <m/>
    <m/>
    <s v="Sistema de gestion de capacitación"/>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l sistema SIGECAP"/>
    <x v="83"/>
    <x v="26"/>
    <s v="Sistema de Planes Anuales Operativos (PAO)."/>
    <n v="0"/>
    <n v="1"/>
    <n v="0.1"/>
    <n v="0.2"/>
    <n v="0.4"/>
    <n v="0.6"/>
    <n v="0.8"/>
    <n v="1"/>
    <x v="71"/>
    <s v="2025-2027"/>
    <s v="Realizar la construcción y desarrollo de historias de usuario."/>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l sistema SIGECAP"/>
    <x v="83"/>
    <x v="26"/>
    <s v="Sistema de Planes Anuales Operativos (PAO)."/>
    <n v="0"/>
    <n v="1"/>
    <n v="0.1"/>
    <n v="0.2"/>
    <n v="0.4"/>
    <n v="0.6"/>
    <n v="0.8"/>
    <n v="1"/>
    <x v="71"/>
    <s v="2028-2030"/>
    <s v="Implementar el sistema."/>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l sistema SIGECAP"/>
    <x v="83"/>
    <x v="26"/>
    <s v="Sistema de Planes Anuales Operativos (PAO)."/>
    <n v="0"/>
    <n v="1"/>
    <n v="0.1"/>
    <n v="0.2"/>
    <n v="0.4"/>
    <n v="0.6"/>
    <n v="0.8"/>
    <n v="1"/>
    <x v="71"/>
    <n v="2030"/>
    <s v="Evaluar el sistema."/>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evaluaciones aplicando el Modelo de evaluación de la efectividad de las acciones formativas del Poder Judicial "/>
    <x v="84"/>
    <x v="26"/>
    <s v="Sistema de Planes Anuales Operativos (PAO)."/>
    <n v="0"/>
    <n v="10"/>
    <n v="0"/>
    <n v="2"/>
    <n v="4"/>
    <n v="6"/>
    <n v="8"/>
    <n v="10"/>
    <x v="72"/>
    <s v="2025-2030"/>
    <s v=" Elaborar y aplicar los instrumentos evaluación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evaluaciones aplicando el Modelo de evaluación de la efectividad de las acciones formativas del Poder Judicial "/>
    <x v="84"/>
    <x v="26"/>
    <s v="Sistema de Planes Anuales Operativos (PAO)."/>
    <n v="0"/>
    <n v="10"/>
    <n v="0"/>
    <n v="2"/>
    <n v="4"/>
    <n v="6"/>
    <n v="8"/>
    <n v="10"/>
    <x v="72"/>
    <s v="2025-2030"/>
    <s v="Analizar los instrumentos aplicados y elaboración de informe."/>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evaluaciones aplicando el Modelo de evaluación de la efectividad de las acciones formativas del Poder Judicial "/>
    <x v="84"/>
    <x v="26"/>
    <s v="Sistema de Planes Anuales Operativos (PAO)."/>
    <n v="0"/>
    <n v="10"/>
    <n v="0"/>
    <n v="2"/>
    <n v="4"/>
    <n v="6"/>
    <n v="8"/>
    <n v="10"/>
    <x v="72"/>
    <s v="2025-2030"/>
    <s v="Evaluar los instrumentos aplicados."/>
    <s v="Género_x000a_Innovación_x000a_Valor del Servicio de Administración de Justicia_x000a_Valores Institucionales"/>
    <s v="ODS 16 Paz, justicia e Insituciones sólidas"/>
    <m/>
    <m/>
    <m/>
    <m/>
  </r>
  <r>
    <s v="ESCUELA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avance de los programas de cooperación con universidades. "/>
    <x v="85"/>
    <x v="26"/>
    <s v="Sistema de Planes Anuales Operativos (PAO)."/>
    <n v="0"/>
    <n v="1"/>
    <n v="0.1"/>
    <n v="0.2"/>
    <n v="0.4"/>
    <n v="0.6"/>
    <n v="0.8"/>
    <n v="1"/>
    <x v="73"/>
    <n v="2025"/>
    <s v="1. Planear las actividades de capacitación."/>
    <s v="Género_x000a_Innovación_x000a_Valor del Servicio de Administración de Justicia_x000a_Valores Institucionales"/>
    <s v="ODS 16 Paz, justicia e Insituciones sólidas"/>
    <m/>
    <m/>
    <m/>
    <m/>
  </r>
  <r>
    <s v="ESCUELA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avance de los programas de cooperación con universidades. "/>
    <x v="85"/>
    <x v="26"/>
    <s v="Sistema de Planes Anuales Operativos (PAO)."/>
    <n v="0"/>
    <n v="1"/>
    <n v="0.1"/>
    <n v="0.2"/>
    <n v="0.4"/>
    <n v="0.6"/>
    <n v="0.8"/>
    <n v="1"/>
    <x v="73"/>
    <s v="2026-2029"/>
    <s v="2.Ejecutar actividades de capacitación dirigidas a Universidades que imparten la carrera de derecho y otras carreras de interés.                                                                              "/>
    <s v="Género_x000a_Innovación_x000a_Valor del Servicio de Administración de Justicia_x000a_Valores Institucionales"/>
    <s v="ODS 16 Paz, justicia e Insituciones sólidas"/>
    <m/>
    <m/>
    <m/>
    <m/>
  </r>
  <r>
    <s v="ESCUELA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avance de los programas de cooperación con universidades. "/>
    <x v="85"/>
    <x v="26"/>
    <s v="Sistema de Planes Anuales Operativos (PAO)."/>
    <n v="0"/>
    <n v="1"/>
    <n v="0.1"/>
    <n v="0.2"/>
    <n v="0.4"/>
    <n v="0.6"/>
    <n v="0.8"/>
    <n v="1"/>
    <x v="73"/>
    <n v="2030"/>
    <s v="3. Análisar las actividades de capacitación.     "/>
    <s v="Género_x000a_Innovación_x000a_Valor del Servicio de Administración de Justicia_x000a_Valores Institucionales"/>
    <s v="ODS 16 Paz, justicia e Insituciones sólidas"/>
    <m/>
    <m/>
    <m/>
    <m/>
  </r>
  <r>
    <s v="ESCUELA JUDICIAL"/>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avance de los programas de cooperación con universidades. "/>
    <x v="85"/>
    <x v="26"/>
    <s v="Sistema de Planes Anuales Operativos (PAO)."/>
    <n v="0"/>
    <n v="1"/>
    <n v="0.1"/>
    <n v="0.2"/>
    <n v="0.4"/>
    <n v="0.6"/>
    <n v="0.8"/>
    <n v="1"/>
    <x v="73"/>
    <n v="2030"/>
    <s v=" 4. Evaluar  las actividades de capacitación."/>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 procesos de capacitación regionales"/>
    <x v="86"/>
    <x v="26"/>
    <s v="Sistema de Planes Anuales Operativos (PAO)."/>
    <n v="0"/>
    <n v="1"/>
    <n v="0.1"/>
    <n v="0.2"/>
    <n v="0.4"/>
    <n v="0.6"/>
    <n v="0.8"/>
    <n v="1"/>
    <x v="74"/>
    <n v="2025"/>
    <s v="1. Identificar las necesidades de capacitación."/>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 procesos de capacitación regionales"/>
    <x v="86"/>
    <x v="26"/>
    <s v="Sistema de Planes Anuales Operativos (PAO)."/>
    <n v="0"/>
    <n v="1"/>
    <n v="0.1"/>
    <n v="0.2"/>
    <n v="0.4"/>
    <n v="0.6"/>
    <n v="0.8"/>
    <n v="1"/>
    <x v="74"/>
    <n v="2026"/>
    <s v="2. Incorporar las necesidades de capacitación al Plan de Capacitación. "/>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de procesos de capacitación regionales"/>
    <x v="86"/>
    <x v="26"/>
    <s v="Sistema de Planes Anuales Operativos (PAO)."/>
    <n v="0"/>
    <n v="1"/>
    <n v="0.1"/>
    <n v="0.2"/>
    <n v="0.4"/>
    <n v="0.6"/>
    <n v="0.8"/>
    <n v="1"/>
    <x v="74"/>
    <s v="2026-2030"/>
    <s v="3. Ejecutar el Plan de Capacitación."/>
    <s v="Género_x000a_Innovación_x000a_Valor del Servicio de Administración de Justicia_x000a_Valores Institucionales"/>
    <s v="ODS 16 Paz, justicia e Insituciones sólidas"/>
    <m/>
    <m/>
    <m/>
    <m/>
  </r>
  <r>
    <s v="DGH"/>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estratégica de capacitación y formación de la población judicial."/>
    <x v="87"/>
    <x v="5"/>
    <s v="Sistema de Planes Anuales Operativos (PAO)."/>
    <n v="0"/>
    <n v="1"/>
    <n v="0.1"/>
    <n v="0.2"/>
    <n v="0.4"/>
    <n v="0.6"/>
    <n v="0.8"/>
    <n v="1"/>
    <x v="75"/>
    <n v="2025"/>
    <s v="1) Identificar las necesidades de capacitación en la población judicial"/>
    <s v="Género_x000a_Innovación_x000a_Valor del Servicio de Administración de Justicia_x000a_Valores Institucionales"/>
    <s v="ODS 16 Paz, justicia e Insituciones sólidas"/>
    <m/>
    <m/>
    <m/>
    <m/>
  </r>
  <r>
    <s v="DGH"/>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estratégica de capacitación y formación de la población judicial."/>
    <x v="87"/>
    <x v="5"/>
    <s v="Sistema de Planes Anuales Operativos (PAO)."/>
    <n v="0"/>
    <n v="1"/>
    <n v="0.1"/>
    <n v="0.2"/>
    <n v="0.4"/>
    <n v="0.6"/>
    <n v="0.8"/>
    <n v="1"/>
    <x v="75"/>
    <n v="2026"/>
    <s v="2) Planificar las estrategias de capacitación y formación para la población judicial"/>
    <s v="Género_x000a_Innovación_x000a_Valor del Servicio de Administración de Justicia_x000a_Valores Institucionales"/>
    <s v="ODS 16 Paz, justicia e Insituciones sólidas"/>
    <m/>
    <m/>
    <m/>
    <m/>
  </r>
  <r>
    <s v="DGH"/>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estratégica de capacitación y formación de la población judicial."/>
    <x v="87"/>
    <x v="5"/>
    <s v="Sistema de Planes Anuales Operativos (PAO)."/>
    <n v="0"/>
    <n v="1"/>
    <n v="0.1"/>
    <n v="0.2"/>
    <n v="0.4"/>
    <n v="0.6"/>
    <n v="0.8"/>
    <n v="1"/>
    <x v="75"/>
    <n v="2027"/>
    <s v="3) Ejecutar las estrategicas de capacitación y formación para la población judicial"/>
    <s v="Género_x000a_Innovación_x000a_Valor del Servicio de Administración de Justicia_x000a_Valores Institucionales"/>
    <s v="ODS 16 Paz, justicia e Insituciones sólidas"/>
    <m/>
    <m/>
    <m/>
    <m/>
  </r>
  <r>
    <s v="DGH"/>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en la implementación estratégica de capacitación y formación de la población judicial."/>
    <x v="87"/>
    <x v="5"/>
    <s v="Sistema de Planes Anuales Operativos (PAO)."/>
    <n v="0"/>
    <n v="1"/>
    <n v="0.1"/>
    <n v="0.2"/>
    <n v="0.4"/>
    <n v="0.6"/>
    <n v="0.8"/>
    <n v="1"/>
    <x v="75"/>
    <s v="2028-2030"/>
    <s v="4) Dar seguimiento a las estrategicas de capacitación y formación para la población judicial"/>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investigaciones de interés institucional realizadas."/>
    <x v="88"/>
    <x v="26"/>
    <s v="Sistema de Planes Anuales Operativos (PAO)."/>
    <n v="0"/>
    <n v="6"/>
    <n v="1"/>
    <n v="2"/>
    <n v="3"/>
    <n v="4"/>
    <n v="5"/>
    <n v="6"/>
    <x v="70"/>
    <n v="2025"/>
    <s v="1. Planear el Producto a desarrollar."/>
    <s v="Género_x000a_Innovación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investigaciones de interés institucional realizadas."/>
    <x v="88"/>
    <x v="26"/>
    <s v="Sistema de Planes Anuales Operativos (PAO)."/>
    <n v="0"/>
    <n v="6"/>
    <n v="1"/>
    <n v="2"/>
    <n v="3"/>
    <n v="4"/>
    <n v="5"/>
    <n v="6"/>
    <x v="70"/>
    <s v="2025-2030"/>
    <s v=" 2. Desarrollar y divulgar el Producto. "/>
    <s v="Género_x000a_Innovación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implementación de los planes de captación de recursos internacionales para capacitación. "/>
    <x v="89"/>
    <x v="8"/>
    <s v="Sistema de Planes Anuales Operativos (PAO)."/>
    <n v="0"/>
    <n v="1"/>
    <n v="0.1"/>
    <n v="0.2"/>
    <n v="0.4"/>
    <n v="0.6"/>
    <n v="0.8"/>
    <n v="1"/>
    <x v="76"/>
    <n v="2025"/>
    <s v="Definir las necesidades de capacitación y recursos necesarios que pueden ser solicitados a  instituciones y gobiernos colaboradores."/>
    <s v="Acceso a la Justicia_x000a_Género_x000a_Innovación_x000a_Justicia Abierta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implementación de los planes de captación de recursos internacionales para capacitación. "/>
    <x v="89"/>
    <x v="8"/>
    <s v="Sistema de Planes Anuales Operativos (PAO)."/>
    <n v="0"/>
    <n v="1"/>
    <n v="0.1"/>
    <n v="0.2"/>
    <n v="0.4"/>
    <n v="0.6"/>
    <n v="0.8"/>
    <n v="1"/>
    <x v="76"/>
    <n v="2025"/>
    <s v="Ejecutar los planes de acción para lograr  la búsqueda de instituciones y gobiernos cooperantes"/>
    <s v="Acceso a la Justicia_x000a_Género_x000a_Innovación_x000a_Justicia Abierta_x000a_Valor del Servicio de Administración de Justicia_x000a_Valores Institucionales"/>
    <s v="ODS 16 Paz, justicia e Insituciones sólidas"/>
    <m/>
    <m/>
    <m/>
    <m/>
  </r>
  <r>
    <s v="ORGANISMO DE INVESTIGACIÓN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implementación de los planes de captación de recursos internacionales para capacitación. "/>
    <x v="89"/>
    <x v="8"/>
    <s v="Sistema de Planes Anuales Operativos (PAO)."/>
    <n v="0"/>
    <n v="1"/>
    <n v="0.1"/>
    <n v="0.2"/>
    <n v="0.4"/>
    <n v="0.6"/>
    <n v="0.8"/>
    <n v="1"/>
    <x v="76"/>
    <s v="2025-2030"/>
    <s v="Dar seguimiento a los planes de acción para la captación de recursos y capacitaciones."/>
    <s v="Acceso a la Justicia_x000a_Género_x000a_Innovación_x000a_Justicia Abierta_x000a_Valor del Servicio de Administración de Justicia_x000a_Valores Institucionales"/>
    <s v="ODS 16 Paz, justicia e Insituciones sólidas"/>
    <m/>
    <m/>
    <m/>
    <m/>
  </r>
  <r>
    <s v="MINISTERIO PÚBLICO-GRACIEL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y tipo de estrategias de capacitación aplicadas "/>
    <x v="90"/>
    <x v="1"/>
    <s v="Sistema de Planes Anuales Operativos (PAO)."/>
    <n v="0"/>
    <n v="1"/>
    <n v="0.1"/>
    <n v="0.2"/>
    <n v="0.4"/>
    <n v="0.6"/>
    <n v="0.8"/>
    <n v="1"/>
    <x v="77"/>
    <n v="2025"/>
    <s v="Definir las estrategias y lineamientos de capacitación y actualización quinquenal."/>
    <s v="Acceso a la Justicia_x000a_Valor en el  servicio de administración de justicia_x000a_Valores institucionales"/>
    <s v="ODS 16 Paz, justicia e Insituciones sólidas"/>
    <m/>
    <m/>
    <m/>
    <m/>
  </r>
  <r>
    <s v="MINISTERIO PÚBLICO-GRACIEL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y tipo de estrategias de capacitación aplicadas "/>
    <x v="90"/>
    <x v="1"/>
    <s v="Sistema de Planes Anuales Operativos (PAO)."/>
    <n v="0"/>
    <n v="1"/>
    <n v="0.1"/>
    <n v="0.2"/>
    <n v="0.4"/>
    <n v="0.6"/>
    <n v="0.8"/>
    <n v="1"/>
    <x v="77"/>
    <s v="2026-2030"/>
    <s v="Formular los programas anuales de capacitación y actualización del personal de las fiscalías, unidades y oficinas del Ministerio Público, acorde con las estrategias y lineamientos establecidos."/>
    <s v="Acceso a la Justicia_x000a_Valor en el  servicio de administración de justicia_x000a_Valores institucionales"/>
    <s v="ODS 16 Paz, justicia e Insituciones sólidas"/>
    <m/>
    <m/>
    <m/>
    <m/>
  </r>
  <r>
    <s v="MINISTERIO PÚBLICO-GRACIEL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y tipo de estrategias de capacitación aplicadas "/>
    <x v="90"/>
    <x v="1"/>
    <s v="Sistema de Planes Anuales Operativos (PAO)."/>
    <n v="0"/>
    <n v="1"/>
    <n v="0.1"/>
    <n v="0.2"/>
    <n v="0.4"/>
    <n v="0.6"/>
    <n v="0.8"/>
    <n v="1"/>
    <x v="77"/>
    <s v="2026-2030"/>
    <s v="Ejecutar los programas anuales de capacitación y actualización del personal de las fiscalías, unidades y oficinas del Ministerio Público, acorde con las estrategias y lineamientos establecidos."/>
    <s v="Acceso a la Justicia_x000a_Valor en 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implementación del modelo de gestión estratégica."/>
    <x v="91"/>
    <x v="9"/>
    <s v="Portafolio de proyectos institucionales (PPI)."/>
    <n v="0"/>
    <n v="1"/>
    <n v="0.1"/>
    <n v="0.2"/>
    <n v="0.4"/>
    <n v="0.6"/>
    <n v="0.8"/>
    <n v="1"/>
    <x v="78"/>
    <s v="2025-2030"/>
    <s v="Implementar el Modelo de Gestión Estratégica que contribuya a guiar la toma de decisiones y desarrollar el proyecto del Sistema PEI."/>
    <s v="Justicia Abierta, Valor del Servicio de Administración de Justicia"/>
    <s v="ODS 16 Paz, justicia e Insituciones sólidas"/>
    <m/>
    <m/>
    <m/>
    <s v="Sistema Nuevo del PEI"/>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implementación del modelo de gestión estratégica."/>
    <x v="91"/>
    <x v="9"/>
    <s v="Portafolio de proyectos institucionales (PPI)."/>
    <n v="0"/>
    <n v="1"/>
    <n v="0.1"/>
    <n v="0.2"/>
    <n v="0.4"/>
    <n v="0.6"/>
    <n v="0.8"/>
    <n v="1"/>
    <x v="78"/>
    <s v="2025-2030"/>
    <s v="Implementar el Modelo de Gestión Estratégica que contribuya a guiar la toma de decisiones y desarrollar el proyecto del Sistema Plurianual."/>
    <s v="Justicia Abierta, Valor del Servicio de Administración de Justicia"/>
    <s v="ODS 16 Paz, justicia e Insituciones sólidas"/>
    <m/>
    <m/>
    <m/>
    <s v="Desarrollo de la etapa 2 del Sistema Presupuestario Plurianual"/>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Cantidad de informes realizados sobre el modelo de gestión por procesos institucional"/>
    <x v="92"/>
    <x v="9"/>
    <s v="Sistema de Planes Anuales Operativos (PAO)."/>
    <n v="0"/>
    <n v="1"/>
    <n v="0.1"/>
    <n v="0.2"/>
    <n v="0.4"/>
    <n v="0.6"/>
    <n v="0.8"/>
    <n v="1"/>
    <x v="79"/>
    <s v="2025-2030"/>
    <s v="Brindar asesoría y capacitaciones en la implementación del Modelo de Gestión por Procesos."/>
    <s v="Valor del Servicio de Administración de Justicia"/>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Cantidad de informes realizados sobre el modelo de gestión por procesos institucional"/>
    <x v="92"/>
    <x v="9"/>
    <s v="Sistema de Planes Anuales Operativos (PAO)."/>
    <n v="0"/>
    <n v="1"/>
    <n v="0.1"/>
    <n v="0.2"/>
    <n v="0.4"/>
    <n v="0.6"/>
    <n v="0.8"/>
    <n v="1"/>
    <x v="79"/>
    <s v="2025-2030"/>
    <s v="Realizar un informe anual sobre las acciones realizadas en la implementación del Modelo de Gestión por Procesos."/>
    <s v="Valor del Servicio de Administración de Justicia"/>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Anteproyectos de ley remitidos al Ministerio de Hacienda."/>
    <x v="93"/>
    <x v="9"/>
    <s v="Sistema de Planes Anuales Operativos (PAO)."/>
    <n v="0"/>
    <n v="6"/>
    <n v="1"/>
    <n v="2"/>
    <n v="3"/>
    <n v="4"/>
    <n v="5"/>
    <n v="6"/>
    <x v="49"/>
    <s v="2025-2030"/>
    <s v="Incorporar en el presupuesto institucionales anual, el requerimiento humano y el gasto variable derivado de los estudios técnicos y de impacto de ley."/>
    <s v="Valor del Servicio de Administración de Justicia, Justicia Abierta, Innovación, Género, Ambiente, Acceso a la Justicia, 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Anteproyectos de ley remitidos al Ministerio de Hacienda."/>
    <x v="93"/>
    <x v="9"/>
    <s v="Sistema de Planes Anuales Operativos (PAO)."/>
    <n v="0"/>
    <n v="6"/>
    <n v="1"/>
    <n v="2"/>
    <n v="3"/>
    <n v="4"/>
    <n v="5"/>
    <n v="6"/>
    <x v="49"/>
    <s v="2025-2030"/>
    <s v="Realizar un análisis de costo de la Justicia de manera anual."/>
    <s v="Valor del Servicio de Administración de Justicia, Justicia Abierta, Innovación, Género, Ambiente, Acceso a la Justicia, 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Ejecución del Presupuesto. "/>
    <x v="94"/>
    <x v="24"/>
    <s v="Sistema de Planes Anuales Operativos (PAO)."/>
    <n v="0.94"/>
    <n v="0.95"/>
    <n v="0.95"/>
    <n v="0.95"/>
    <n v="0.95"/>
    <n v="0.95"/>
    <n v="0.95"/>
    <n v="0.95"/>
    <x v="80"/>
    <s v="2025-2030"/>
    <s v="1. Revisar y mejorar el proceso de formulación y ejecución presupuestaria, que permita atender de manera oportuna las necesidades de las oficinas._x000a_"/>
    <s v="Acceso a la Justicia_x000a_Ambiente_x000a_Género_x000a_Innovación_x000a_Justicia Abierta_x000a_Valor d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Ejecución del Presupuesto. "/>
    <x v="94"/>
    <x v="24"/>
    <s v="Sistema de Planes Anuales Operativos (PAO)."/>
    <n v="0.94"/>
    <n v="0.95"/>
    <n v="0.95"/>
    <n v="0.95"/>
    <n v="0.95"/>
    <n v="0.95"/>
    <n v="0.95"/>
    <n v="0.95"/>
    <x v="80"/>
    <s v="2025-2030"/>
    <s v="2.Implementar las mejoras del proceso de formulación y ejecución presupuestaria, según la instancia correspondiente."/>
    <s v="Acceso a la Justicia_x000a_Ambiente_x000a_Género_x000a_Innovación_x000a_Justicia Abierta_x000a_Valor d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Ejecución del Presupuesto. "/>
    <x v="94"/>
    <x v="24"/>
    <s v="Sistema de Planes Anuales Operativos (PAO)."/>
    <n v="0.94"/>
    <n v="0.95"/>
    <n v="0.95"/>
    <n v="0.95"/>
    <n v="0.95"/>
    <n v="0.95"/>
    <n v="0.95"/>
    <n v="0.95"/>
    <x v="80"/>
    <s v="2025-2030"/>
    <s v="3.Dar seguimiento y evaluar las mejoras. "/>
    <s v="Acceso a la Justicia_x000a_Ambiente_x000a_Género_x000a_Innovación_x000a_Justicia Abierta_x000a_Valor del Servicio de Administración de Justicia_x000a_Valores Institucionales"/>
    <s v="ODS 16 Paz, justicia e Insituciones sólidas"/>
    <m/>
    <m/>
    <m/>
    <m/>
  </r>
  <r>
    <s v="EQUIPO TÉCNICO"/>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la totalidad de órdenes de inicio para proyectos desarrollados"/>
    <x v="95"/>
    <x v="24"/>
    <s v="Portafolio de proyectos institucionales (PPI)."/>
    <n v="0"/>
    <n v="1"/>
    <n v="0.1"/>
    <n v="0.2"/>
    <n v="0.4"/>
    <n v="0.6"/>
    <n v="0.8"/>
    <n v="1"/>
    <x v="81"/>
    <s v="2025-2030"/>
    <s v="1. Levantar y emitir requerimientos por parte la Administración Regional o Centro de Responsabilidad Correspondiente.          _x000a_2. Definir por parte del Departamento de Servicios Generales con base a los requerimientos suministrados por la Administración Regional o Centro de responsabilidad, el estudio de necesidades para cada proyecto. Estudio que establece las necesidades espaciales y la estimación preliminar del metraje requerido para cada uno de ellos según corresponda, que serán remitidos a la Dirección Ejecutiva para su valoración.               _x000a_3. Realizar por parte de la Dirección Ejecutiva una primera revisión general del estudio de necesidades para cada proyecto, la cual, una vez realizado lo remite de nuevo a Servicios Generales para su revisión y ajustes técnicos según corresponda.                                       _x000a_4. Recibir por parte del Departamento de Servicios Generales nuevamente el Estudio de Necesidades después de ser revisado por la Dirección Ejecutiva con las correcciones y observaciones correspondientes, el cual debe de ser depurado considerando los ajustes establecidos por dicha Dirección, para luego remitirlo de nuevo a la Dirección Ejecutiva debidamente ajustado.                                    _x000a_5. Remitir la Dirección Ejecutiva el estudio de necesidades debidamente ajustado a la Dirección de Planificación, para que procedan a definir la Proyección de Crecimiento, que a su vez deberá enviarlo ajustado a la Dirección Ejecutiva.                         _x000a_6. Enviar la Dirección Ejecutiva el Estudio de Necesidades con la proyección de crecimiento del proyecto al Departamento de Servicios Generales, quien procederá a revisar y ajustar el Estudio de Necesidades con los cambios realizados por la Dirección de Planificación, para posteriormente remitirlos de forma definitiva a la Dirección Ejecutiva con las modificaciones realizadas.  _x000a_7. Remitir el Departamento de Servicios Generales el estudio de necesidades finales con la proyección de crecimiento a la Administración Regional, para su visto bueno. Una vez que se cuente con este se deberá de enviar a la Dirección Ejecutiva para su aprobación y firma final.                                 _x000a_8. Solicitar por parte de la Dirección Ejecutiva al Fiduciario la confección de la corrida financiera para el proyecto que corresponda. En dicha solicitud se aporta el Estudio de necesidades aprobado versión final, en donde se establece el requerimiento espacial y la estimación preliminar del metraje que se requiere para la construcción del edificio definida por el Departamento de Servicios Generales.                               _x000a_9. Enviar la Corrida Financiera por parte del Fiduciario a la Dirección Ejecutiva para su valoración.                  _x000a_10. Enviar por parte de la Dirección Ejecutiva la Corrida Financiera al Departamento de Financiero Contable para la valoración, criterio y visto bueno correspondiente, quien a su vez deberá de remitirlo nuevamente a la Dirección Ejecutiva.                                 _x000a_11. Elaborar por parte de la Dirección Ejecutiva el informe de orden de inicio que se remite a la Comisión de Construcciones para su aprobación, quien lo debe trasladar finalmente al Consejo Superior para su aprobación final._x000a_12. Comunicar al Fiduciario la orden de inicio del proyecto que corresponda, aprobada por el Consejo Superior para que se proceda con el inicio por parte del Fideicomiso conforme del respectivo proyecto según corresponda._x000a_13. Incorporar los proyectos con orden de inicio al Plan Anual Operativo del Fideicomiso Inmobiliario Poder Judicial-BCR 2015. _x000a_14. Solicitar la Dirección Ejecutiva al Fiduciario el presupuesto del periodo correspondiente para el desarrollo de los proyectos definidos en el PAO del Fideicomiso. _x000a_15. Remitir a la Comisión de Construcciones el PAO y presupuesto del periodo correspondiente para su aprobación, quien a su vez deberá elevarlos al Consejo Superior para su aprobación final."/>
    <s v="Acceso a la Justicia_x000a_Ambiente_x000a_Género_x000a_Innovación_x000a_Justicia Abierta_x000a_Valor del Servicio de Administración de Justicia_x000a_Valores Institucionales"/>
    <s v="ODS 16 Paz, justicia e Insituciones sólidas"/>
    <m/>
    <m/>
    <m/>
    <s v="Proyectos específicos de Fideicomiso"/>
  </r>
  <r>
    <s v="Centro de Información Jurisprudencial"/>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el desarrollo e implementación de la estrategia para la creación de mecanismos que fortalezcan el acceso a la información judicial."/>
    <x v="96"/>
    <x v="27"/>
    <s v="Portafolio de proyectos institucionales (PPI)."/>
    <n v="0"/>
    <n v="1"/>
    <n v="0.1"/>
    <n v="0.2"/>
    <n v="0.4"/>
    <n v="0.6"/>
    <n v="0.8"/>
    <n v="1"/>
    <x v="82"/>
    <s v="2025-2030"/>
    <s v="Desarrollar e implementar la herramienta que permita el acceso, el análisis, la clasificación y la visualización de las grabaciones de las sentencias dictadas de forma oral."/>
    <s v="Acceso a la Justicia_x000a_Género_x000a_Innovación_x000a_Justicia Abierta_x000a_Valor del Servicio de Administración de Justicia"/>
    <s v="ODS 16 Paz, justicia e Insituciones sólidas"/>
    <m/>
    <m/>
    <s v="Proyectos relacionados"/>
    <m/>
  </r>
  <r>
    <s v="Centro de Información Jurisprudencial"/>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el desarrollo e implementación de la estrategia para la creación de mecanismos que fortalezcan el acceso a la información judicial."/>
    <x v="96"/>
    <x v="27"/>
    <s v="Sistema de Planes Anuales Operativos (PAO)."/>
    <n v="0"/>
    <n v="1"/>
    <n v="0.1"/>
    <n v="0.2"/>
    <n v="0.4"/>
    <n v="0.6"/>
    <n v="0.8"/>
    <n v="1"/>
    <x v="82"/>
    <s v="2025-2030"/>
    <s v="Desarrollar e implementar la integración de resúmenes redactados en lenguaje claro integrados al Sistema Nexus."/>
    <s v="Acceso a la Justicia_x000a_Género_x000a_Innovación_x000a_Justicia Abierta_x000a_Valor del Servicio de Administración de Justicia"/>
    <s v="ODS 16 Paz, justicia e Insituciones sólidas"/>
    <m/>
    <m/>
    <m/>
    <m/>
  </r>
  <r>
    <s v="Centro de Información Jurisprudencial"/>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el desarrollo e implementación de la estrategia para la creación de mecanismos que fortalezcan el acceso a la información judicial."/>
    <x v="96"/>
    <x v="27"/>
    <s v="Sistema de Planes Anuales Operativos (PAO)."/>
    <n v="0"/>
    <n v="1"/>
    <n v="0.1"/>
    <n v="0.2"/>
    <n v="0.4"/>
    <n v="0.6"/>
    <n v="0.8"/>
    <n v="1"/>
    <x v="82"/>
    <s v="2025-2030"/>
    <s v="Generar nuevos requerimientos o adecuación de las funcionalidades existentes en el Sistema Nexus."/>
    <s v="Acceso a la Justicia_x000a_Género_x000a_Innovación_x000a_Justicia Abierta_x000a_Valor del Servicio de Administración de Justicia"/>
    <s v="ODS 16 Paz, justicia e Insituciones sólidas"/>
    <m/>
    <m/>
    <m/>
    <m/>
  </r>
  <r>
    <s v="Centro de Información Jurisprudencial"/>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el desarrollo e implementación de la estrategia para la creación de mecanismos que fortalezcan el acceso a la información judicial."/>
    <x v="96"/>
    <x v="27"/>
    <s v="Sistema de Planes Anuales Operativos (PAO)."/>
    <n v="0"/>
    <n v="1"/>
    <n v="0.1"/>
    <n v="0.2"/>
    <n v="0.4"/>
    <n v="0.6"/>
    <n v="0.8"/>
    <n v="1"/>
    <x v="82"/>
    <s v="2025-2030"/>
    <s v="Implementar y promocionar la ventanilla única que facilite la solicitud y acceso, por diferentes medios, a la información judicial (jurisprudencia, resoluciones, reglamentos, circulares, etc)."/>
    <s v="Acceso a la Justicia_x000a_Género_x000a_Innovación_x000a_Justicia Abierta_x000a_Valor del Servicio de Administración de Justicia"/>
    <s v="ODS 16 Paz, justicia e Insituciones sólidas"/>
    <m/>
    <m/>
    <m/>
    <m/>
  </r>
  <r>
    <s v="OFICINA CUMPLIMIEMT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cumplimiento de las estrategias definidas de capacitación y acciones en la regulación para la prevención, identificación y gestión adecuada de los conflictos de interés en el Poder Judicial."/>
    <x v="97"/>
    <x v="2"/>
    <s v="Sistema de Planes Anuales Operativos (PAO)."/>
    <n v="0"/>
    <n v="1"/>
    <n v="0.1"/>
    <n v="0.2"/>
    <n v="0.4"/>
    <n v="0.6"/>
    <n v="0.8"/>
    <n v="1"/>
    <x v="83"/>
    <s v="2025-2030"/>
    <s v="Coordinar e implementar estrategias de capacitación y acciones relacionadas a la regulación para la prevención, identificación y la gestión adecuada de los conflictos de interés en el Poder Judicial."/>
    <s v="Justicia Abierta_x000a_Valor del Servicio de Administración de Justicia_x000a_Valores Institucionales"/>
    <s v="ODS 16 Paz, justicia e Insituciones sólidas"/>
    <m/>
    <m/>
    <m/>
    <m/>
  </r>
  <r>
    <s v="OFICINA CUMPLIMIEMTO"/>
    <x v="0"/>
    <s v="Fortalecer la confianza de la sociedad con probidad en el servicio de justicia, para contribuir con el desarrollo integral y sostenible del país."/>
    <x v="2"/>
    <s v="Diseñar e implementar estrategias que permitan la prevención y abordaje de actos contrarios a la probidad y de corrupción en la gestión judicial."/>
    <s v="% de evaluación del índice de transparencia de servicio público (ITSP). "/>
    <x v="98"/>
    <x v="2"/>
    <s v="Sistema de Planes Anuales Operativos (PAO)."/>
    <n v="0"/>
    <n v="1"/>
    <n v="0.1"/>
    <n v="0.2"/>
    <n v="0.4"/>
    <n v="0.6"/>
    <n v="0.8"/>
    <n v="1"/>
    <x v="84"/>
    <s v="2025-2030"/>
    <s v="Realizar la evaluación del índice de transparencia de servicio público (ITSP) a partir de las acciones realizadas por las diferentes oficinas en la actualización de los sitios web. "/>
    <s v="Justicia Abierta_x000a_Valor del Servicio de Administración de Justicia_x000a_Valores Institucionales"/>
    <s v="ODS 16 Paz, justicia e Insituciones sólidas"/>
    <m/>
    <m/>
    <m/>
    <m/>
  </r>
  <r>
    <s v="TRIBUNAL DE LA INSPEC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para la efectiva gestión de los asuntos disciplinarios para el fortalecimiento de la ética en la institución. "/>
    <x v="99"/>
    <x v="28"/>
    <s v="Sistema de Planes Anuales Operativos (PAO)."/>
    <n v="0"/>
    <n v="1"/>
    <n v="0.1"/>
    <n v="0.2"/>
    <n v="0.4"/>
    <n v="0.6"/>
    <n v="0.8"/>
    <n v="1"/>
    <x v="85"/>
    <s v="2025-2030"/>
    <s v="Definir las estrategias para la efectiva gestión de los asuntos disciplinarios que contribuyan con el fortalecimiento de la ética en la institución. "/>
    <s v="Valores Institucionales, Valor del Servicio de Administración de Justicia"/>
    <s v="ODS 16 Paz, justicia e Insituciones sólidas"/>
    <m/>
    <m/>
    <m/>
    <m/>
  </r>
  <r>
    <s v="TRIBUNAL DE LA INSPEC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para la efectiva gestión de los asuntos disciplinarios para el fortalecimiento de la ética en la institución. "/>
    <x v="99"/>
    <x v="28"/>
    <s v="Sistema de Planes Anuales Operativos (PAO)."/>
    <n v="0"/>
    <n v="1"/>
    <n v="0.1"/>
    <n v="0.2"/>
    <n v="0.4"/>
    <n v="0.6"/>
    <n v="0.8"/>
    <n v="1"/>
    <x v="85"/>
    <s v="2025-2030"/>
    <s v="Implementar estrategias para la efectiva gestión de los asuntos disciplinarios que contribuyan con el fortalecimiento de la ética en la institución. "/>
    <s v="Valores Institucionales, Valor del Servicio de Administración de Justicia"/>
    <s v="ODS 16 Paz, justicia e Insituciones sólidas"/>
    <m/>
    <m/>
    <m/>
    <m/>
  </r>
  <r>
    <s v="TRIBUNAL DE LA INSPEC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para la efectiva gestión de los asuntos disciplinarios para el fortalecimiento de la ética en la institución. "/>
    <x v="99"/>
    <x v="28"/>
    <s v="Sistema de Planes Anuales Operativos (PAO)."/>
    <n v="0"/>
    <n v="1"/>
    <n v="0.1"/>
    <n v="0.2"/>
    <n v="0.4"/>
    <n v="0.6"/>
    <n v="0.8"/>
    <n v="1"/>
    <x v="85"/>
    <s v="2025-2030"/>
    <s v="Evaluar las estrategias para la efectiva gestión de los asuntos disciplinarios que contribuyan con el fortalecimiento de la ética en la institución. "/>
    <s v="Valores Institucionales, Valor del Servicio de Administración de Justicia"/>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del Plan de Gestión Policial anti Corrupción para el fortalecimiento de la ética. "/>
    <x v="100"/>
    <x v="8"/>
    <s v="Sistema de Planes Anuales Operativos (PAO)."/>
    <n v="0"/>
    <n v="1"/>
    <n v="0.1"/>
    <n v="0.2"/>
    <n v="0.4"/>
    <n v="0.6"/>
    <n v="0.8"/>
    <n v="1"/>
    <x v="86"/>
    <s v="2025-2030"/>
    <s v="Definir un plan de gestión policial contra la corrupción que contribuyan con el fortalecimiento de la ética en la Organismo de Investigación Judicial. "/>
    <s v="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del Plan de Gestión Policial anti Corrupción para el fortalecimiento de la ética. "/>
    <x v="100"/>
    <x v="8"/>
    <s v="Sistema de Planes Anuales Operativos (PAO)."/>
    <n v="0"/>
    <n v="1"/>
    <n v="0.1"/>
    <n v="0.2"/>
    <n v="0.4"/>
    <n v="0.6"/>
    <n v="0.8"/>
    <n v="1"/>
    <x v="86"/>
    <s v="2025-2030"/>
    <s v="Implementar un plan de gestión policial contra la corrupción que contribuyan con el fortalecimiento de la ética en la Organismo de Investigación Judicial. "/>
    <s v="Valor del Servicio de Administración de Justicia_x000a_Valores Institucionales"/>
    <s v="ODS 16 Paz, justicia e Insituciones sólidas"/>
    <m/>
    <m/>
    <m/>
    <m/>
  </r>
  <r>
    <s v="ORGANISMO DE INVESTIGACIÓN JUDICIAL"/>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desarrollo e implementación de estrategias del Plan de Gestión Policial anti Corrupción para el fortalecimiento de la ética. "/>
    <x v="100"/>
    <x v="8"/>
    <s v="Sistema de Planes Anuales Operativos (PAO)."/>
    <n v="0"/>
    <n v="1"/>
    <n v="0.1"/>
    <n v="0.2"/>
    <n v="0.4"/>
    <n v="0.6"/>
    <n v="0.8"/>
    <n v="1"/>
    <x v="86"/>
    <s v="2025-2030"/>
    <s v="Evaluar el plan de gestión policial contra la corrupción que contribuyan con el fortalecimiento de la ética en la Organismo de Investigación Judicial. "/>
    <s v="Valor del Servicio de Administración de Justicia_x000a_Valores Institucionales"/>
    <s v="ODS 16 Paz, justicia e Insituciones sólidas"/>
    <m/>
    <m/>
    <m/>
    <m/>
  </r>
  <r>
    <s v="DIRECCIÓN JURIDICA"/>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pronunciamientos realizados de los proyectos de ley y reformas puestos en consulta al Poder Judicial."/>
    <x v="101"/>
    <x v="29"/>
    <s v="Sistema de Planes Anuales Operativos (PAO)."/>
    <n v="0"/>
    <n v="1"/>
    <n v="0.1"/>
    <n v="0.2"/>
    <n v="0.4"/>
    <n v="0.6"/>
    <n v="0.8"/>
    <n v="1"/>
    <x v="87"/>
    <s v="2025-2030"/>
    <s v="Elaborar los criterios técnicos requeridos sobre los proyectos de ley o propuestas de reformas legales que le hayan sido puestos a consulta al Poder Judicial por parte del Poder Legislativo, verificando que no exista discrepancia o incida negativamente en el funcionamiento o independencia del Poder Judicial."/>
    <s v="Acceso a la Justicia, Valor del Servicio de Administración de Justicia"/>
    <s v="ODS 16 Paz, justicia e Insituciones sólidas"/>
    <m/>
    <m/>
    <m/>
    <m/>
  </r>
  <r>
    <s v="DIRECCIÓN JURIDICA"/>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pronunciamientos realizados de los proyectos de ley y reformas puestos en consulta al Poder Judicial."/>
    <x v="101"/>
    <x v="29"/>
    <s v="Sistema de Planes Anuales Operativos (PAO)."/>
    <n v="0"/>
    <n v="1"/>
    <n v="0.1"/>
    <n v="0.2"/>
    <n v="0.4"/>
    <n v="0.6"/>
    <n v="0.8"/>
    <n v="1"/>
    <x v="87"/>
    <s v="2025-2030"/>
    <s v="Dar seguimiento a los criterios técnicos requeridos sobre los proyectos de ley o propuestas de reformas legales que le hayan sido puestos a consulta al Poder Judicial por parte del Poder Legislativo, verificando que no exista discrepancia o incida negativamente en el funcionamiento o independencia del Poder Judicial."/>
    <s v="Acceso a la Justicia, Valor del Servicio de Administración de Justicia"/>
    <s v="ODS 16 Paz, justicia e Insituciones sólidas"/>
    <m/>
    <m/>
    <m/>
    <m/>
  </r>
  <r>
    <s v="DIRECCIÓN JURID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gestión de los procesos constitucionales, procedimientos administrativos, disciplinarios, de responsabilidad civil y sancionatorios de contratación administrativa, competencia de la Dirección Jurídica."/>
    <x v="102"/>
    <x v="29"/>
    <s v="Sistema de Planes Anuales Operativos (PAO)."/>
    <n v="0"/>
    <n v="1"/>
    <n v="0.1"/>
    <n v="0.2"/>
    <n v="0.4"/>
    <n v="0.6"/>
    <n v="0.8"/>
    <n v="1"/>
    <x v="88"/>
    <s v="2025-2030"/>
    <s v="Gestionar los procesos constitucionales, procedimientos administrativos, disciplinarios, de responsabilidad civil y de contratación administrativa, competencia de la Dirección Jurídica."/>
    <s v="Acceso a la Justicia, Valor del Servicio de Administración de Justicia"/>
    <s v="ODS 16 Paz, justicia e Insituciones sólidas"/>
    <m/>
    <m/>
    <m/>
    <m/>
  </r>
  <r>
    <s v="DIRECCIÓN JURID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gestión de los procesos constitucionales, procedimientos administrativos, disciplinarios, de responsabilidad civil y sancionatorios de contratación administrativa, competencia de la Dirección Jurídica."/>
    <x v="102"/>
    <x v="29"/>
    <s v="Sistema de Planes Anuales Operativos (PAO)."/>
    <n v="0"/>
    <n v="1"/>
    <n v="0.1"/>
    <n v="0.2"/>
    <n v="0.4"/>
    <n v="0.6"/>
    <n v="0.8"/>
    <n v="1"/>
    <x v="88"/>
    <s v="2025-2030"/>
    <s v="Dar seguimiento a los procesos constitucionales, procedimientos administrativos, disciplinarios, de responsabilidad civil y de contratación administrativa, competencia de la Dirección Jurídica."/>
    <s v="Acceso a la Justicia, Valor del Servicio de Administración de Justicia"/>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respondan a los temas de interés institucional"/>
    <x v="103"/>
    <x v="26"/>
    <s v="Sistema de Planes Anuales Operativos (PAO)."/>
    <n v="0"/>
    <n v="1"/>
    <n v="0.1"/>
    <n v="0.2"/>
    <n v="0.4"/>
    <n v="0.6"/>
    <n v="0.8"/>
    <n v="1"/>
    <x v="28"/>
    <s v="2025-2030"/>
    <s v="1.  Construir el Plan Anual de Capacitación a partir de las necesidades institucionales."/>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respondan a los temas de interés institucional"/>
    <x v="104"/>
    <x v="26"/>
    <s v="Sistema de Planes Anuales Operativos (PAO)."/>
    <n v="0"/>
    <n v="1"/>
    <n v="0.1"/>
    <n v="0.2"/>
    <n v="0.4"/>
    <n v="0.6"/>
    <n v="0.8"/>
    <n v="1"/>
    <x v="89"/>
    <s v="2025-2030"/>
    <s v=" 2. Ejecutar el Plan de capacitación."/>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Cantidad de actividades de capacitación que respondan a los temas de interés institucional"/>
    <x v="104"/>
    <x v="26"/>
    <s v="Sistema de Planes Anuales Operativos (PAO)."/>
    <n v="0"/>
    <n v="1"/>
    <n v="0.1"/>
    <n v="0.2"/>
    <n v="0.4"/>
    <n v="0.6"/>
    <n v="0.8"/>
    <n v="1"/>
    <x v="89"/>
    <s v="2025-2030"/>
    <s v="3. Dar seguimiento al Plan de capacitación."/>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estrategia de capacitación"/>
    <x v="105"/>
    <x v="26"/>
    <s v="Sistema de Planes Anuales Operativos (PAO)."/>
    <n v="0"/>
    <n v="1"/>
    <n v="0.1"/>
    <n v="0.2"/>
    <n v="0.4"/>
    <n v="0.6"/>
    <n v="0.8"/>
    <n v="1"/>
    <x v="90"/>
    <n v="2025"/>
    <s v="1. Elaborar  la estratégia de capacitación.                                                                          "/>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estrategia de capacitación"/>
    <x v="105"/>
    <x v="26"/>
    <s v="Sistema de Planes Anuales Operativos (PAO)."/>
    <n v="0"/>
    <n v="1"/>
    <n v="0.1"/>
    <n v="0.2"/>
    <n v="0.4"/>
    <n v="0.6"/>
    <n v="0.8"/>
    <n v="1"/>
    <x v="90"/>
    <n v="2025"/>
    <s v="2. Desarrollar los diseños curriculares"/>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estrategia de capacitación"/>
    <x v="105"/>
    <x v="26"/>
    <s v="Sistema de Planes Anuales Operativos (PAO)."/>
    <n v="0"/>
    <n v="1"/>
    <n v="0.1"/>
    <n v="0.2"/>
    <n v="0.4"/>
    <n v="0.6"/>
    <n v="0.8"/>
    <n v="1"/>
    <x v="90"/>
    <s v="2026-2030"/>
    <s v="3. Ejecutar la estrategia de Capacitación. (Plan de Capacitación)."/>
    <s v="Acceso a la Justicia_x000a_Ambiente_x000a_Género_x000a_Innovación_x000a_Justicia Abierta_x000a_Valor del Servicio de Administración de Justicia_x000a_Valores Institucionales"/>
    <s v="ODS 16 Paz, justicia e Insituciones sólidas"/>
    <m/>
    <m/>
    <m/>
    <m/>
  </r>
  <r>
    <s v="ESCUELA JUDICIAL"/>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 la estrategia de capacitación"/>
    <x v="105"/>
    <x v="26"/>
    <s v="Sistema de Planes Anuales Operativos (PAO)."/>
    <n v="0"/>
    <n v="1"/>
    <n v="0.1"/>
    <n v="0.2"/>
    <n v="0.4"/>
    <n v="0.6"/>
    <n v="0.8"/>
    <n v="1"/>
    <x v="90"/>
    <s v="2026-2030"/>
    <s v="3. Dar seguimiento al Plan."/>
    <s v="Acceso a la Justicia_x000a_Ambiente_x000a_Género_x000a_Innovación_x000a_Justicia Abierta_x000a_Valor del Servicio de Administración de Justicia_x000a_Valores Institucionales"/>
    <s v="ODS 16 Paz, justicia e Insituciones sólidas"/>
    <m/>
    <m/>
    <m/>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el modelo de mejora integral del proceso penal."/>
    <x v="106"/>
    <x v="9"/>
    <s v="Portafolio de proyectos institucionales (PPI)."/>
    <n v="0.7"/>
    <n v="1"/>
    <n v="0.7"/>
    <n v="0.7"/>
    <n v="0.8"/>
    <n v="0.9"/>
    <n v="1"/>
    <n v="1"/>
    <x v="91"/>
    <s v="2025-2030"/>
    <s v="Definir el modelo de tramitación del proceso penal y diseño del plan de trabajo."/>
    <s v="Valor del servicio de Administración de Justicia, Acceso a la Justicia, Género"/>
    <s v="ODS 16 Paz, justicia e Insituciones sólidas"/>
    <m/>
    <m/>
    <s v="Modelo de mejora integral del proceso penal en el ámbito jurisdiccional y auxiliar de justic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el modelo de mejora integral del proceso penal."/>
    <x v="106"/>
    <x v="9"/>
    <s v="Portafolio de proyectos institucionales (PPI)."/>
    <n v="0.7"/>
    <n v="1"/>
    <n v="0.7"/>
    <n v="0.7"/>
    <n v="0.8"/>
    <n v="0.9"/>
    <n v="1"/>
    <n v="1"/>
    <x v="91"/>
    <s v="2025-2030"/>
    <s v="Implementar el proyecto sobre el modelo de mejora integral del proceso penal."/>
    <s v="Valor del servicio de Administración de Justicia, Acceso a la Justicia, Género"/>
    <s v="ODS 16 Paz, justicia e Insituciones sólidas"/>
    <m/>
    <m/>
    <s v="Modelo de mejora integral del proceso penal en el ámbito jurisdiccional y auxiliar de justic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el modelo de mejora integral del proceso penal."/>
    <x v="106"/>
    <x v="9"/>
    <s v="Portafolio de proyectos institucionales (PPI)."/>
    <n v="0.7"/>
    <n v="1"/>
    <n v="0.7"/>
    <n v="0.7"/>
    <n v="0.8"/>
    <n v="0.9"/>
    <n v="1"/>
    <n v="1"/>
    <x v="91"/>
    <s v="2025-2030"/>
    <s v="Dar seguimiento y monitoreo al proyecto sobre el modelo de mejora integral del proceso penal."/>
    <s v="Valor del servicio de Administración de Justicia, Acceso a la Justicia, Género"/>
    <s v="ODS 16 Paz, justicia e Insituciones sólidas"/>
    <m/>
    <m/>
    <s v="Modelo de mejora integral del proceso penal en el ámbito jurisdiccional y auxiliar de justicia."/>
    <m/>
  </r>
  <r>
    <s v="EQUIPO TÉCNIC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proyecto sobre el modelo de mejora integral del proceso penal."/>
    <x v="106"/>
    <x v="9"/>
    <s v="Portafolio de proyectos institucionales (PPI)."/>
    <n v="0.7"/>
    <n v="1"/>
    <n v="0.7"/>
    <n v="0.7"/>
    <n v="0.8"/>
    <n v="0.9"/>
    <n v="1"/>
    <n v="1"/>
    <x v="91"/>
    <s v="2025-2030"/>
    <s v="Evaluar el proyecto sobre el modelo de mejora integral del proceso penal."/>
    <s v="Valor del servicio de Administración de Justicia, Acceso a la Justicia, Género"/>
    <s v="ODS 16 Paz, justicia e Insituciones sólidas"/>
    <m/>
    <m/>
    <s v="Modelo de mejora integral del proceso penal en el ámbito jurisdiccional y auxiliar de justicia."/>
    <m/>
  </r>
  <r>
    <s v="NUEVA META PROPUESTA POR D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modelo para la adecuación de espacios fisicos "/>
    <x v="107"/>
    <x v="24"/>
    <s v="Portafolio de proyectos institucionales (PPI)."/>
    <n v="0"/>
    <n v="1"/>
    <n v="0.1"/>
    <n v="0.2"/>
    <n v="0.4"/>
    <n v="0.6"/>
    <n v="0.8"/>
    <n v="1"/>
    <x v="92"/>
    <n v="2025"/>
    <s v="1.Diseñar modelo para la adecuación de espacio físico institucional."/>
    <s v="Acceso a la Justicia_x000a_Ambiente_x000a_Género_x000a_Innovación_x000a_Valor del Servicio de Administración de Justicia_x000a_Valores Institucionales"/>
    <s v="ODS 16 Paz, justicia e Insituciones sólidas"/>
    <m/>
    <m/>
    <m/>
    <s v="Modelo para la adecuación del espacio físico institucional"/>
  </r>
  <r>
    <s v="NUEVA META PROPUESTA POR D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modelo para la adecuación de espacios fisicos "/>
    <x v="107"/>
    <x v="24"/>
    <s v="Sistema de Planes Anuales Operativos (PAO)."/>
    <n v="0"/>
    <n v="1"/>
    <n v="0.1"/>
    <n v="0.2"/>
    <n v="0.4"/>
    <n v="0.6"/>
    <n v="0.8"/>
    <n v="1"/>
    <x v="92"/>
    <n v="2026"/>
    <s v="2. Establecer lineamientos que le permitan a los usuarios tener claridad en el procedimiento._x000a_"/>
    <s v="Acceso a la Justicia_x000a_Ambiente_x000a_Género_x000a_Innovación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modelo para la adecuación de espacios fisicos "/>
    <x v="107"/>
    <x v="24"/>
    <s v="Sistema de Planes Anuales Operativos (PAO)."/>
    <n v="0"/>
    <n v="1"/>
    <n v="0.1"/>
    <n v="0.2"/>
    <n v="0.4"/>
    <n v="0.6"/>
    <n v="0.8"/>
    <n v="1"/>
    <x v="92"/>
    <s v="2027-2029"/>
    <s v="3. Ejecutar el modelo."/>
    <s v="Acceso a la Justicia_x000a_Ambiente_x000a_Género_x000a_Innovación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modelo para la adecuación de espacios fisicos "/>
    <x v="107"/>
    <x v="24"/>
    <s v="Sistema de Planes Anuales Operativos (PAO)."/>
    <n v="0"/>
    <n v="1"/>
    <n v="0.1"/>
    <n v="0.2"/>
    <n v="0.4"/>
    <n v="0.6"/>
    <n v="0.8"/>
    <n v="1"/>
    <x v="92"/>
    <n v="2030"/>
    <s v="4. Dar seguimiento y evaluar el modelo."/>
    <s v="Acceso a la Justicia_x000a_Ambiente_x000a_Género_x000a_Innovación_x000a_Valor del Servicio de Administración de Justicia_x000a_Valores Institucionales"/>
    <s v="ODS 16 Paz, justicia e Insituciones sólidas"/>
    <m/>
    <m/>
    <m/>
    <m/>
  </r>
  <r>
    <s v="Sesión trabajo con Dirección Ejecutiv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s implementación de las acciones para asegurar la continuidad del servicio en el Poder Judicial  "/>
    <x v="108"/>
    <x v="24"/>
    <s v="Sistema de Planes Anuales Operativos (PAO)."/>
    <n v="0"/>
    <n v="1"/>
    <n v="0.1"/>
    <n v="0.2"/>
    <n v="0.4"/>
    <n v="0.6"/>
    <n v="0.8"/>
    <n v="1"/>
    <x v="93"/>
    <s v="2025-2030"/>
    <s v="1. Confeccionar un cronograma que permita atender requerimientos identificados para la  automatización de las funcionalidades del sistema contable derivadas del análisis de las NICSP."/>
    <s v="Acceso a la Justicia_x000a_Ambiente_x000a_Género_x000a_Innovación_x000a_Justicia Abierta_x000a_Valor del Servicio de Administración de Justicia_x000a_Valores Institucionales"/>
    <s v="ODS 16 Paz, justicia e Insituciones sólidas"/>
    <m/>
    <m/>
    <m/>
    <m/>
  </r>
  <r>
    <s v="Sesión trabajo con Dirección Ejecutiva"/>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en las implementación de las acciones para asegurar la continuidad del servicio en el Poder Judicial  "/>
    <x v="108"/>
    <x v="24"/>
    <s v="Sistema de Planes Anuales Operativos (PAO)."/>
    <n v="0"/>
    <n v="1"/>
    <n v="0.1"/>
    <n v="0.2"/>
    <n v="0.4"/>
    <n v="0.6"/>
    <n v="0.8"/>
    <n v="1"/>
    <x v="93"/>
    <s v="2025-2030"/>
    <s v="2. Elaborar un informe de rendición de cuentas relacionado con las acciones realizadas con la implementación de las normas internacionales de Contabilidad para el Sector Público "/>
    <s v="Acceso a la Justicia_x000a_Ambiente_x000a_Género_x000a_Innovación_x000a_Justicia Abierta_x000a_Valor del Servicio de Administración de Justicia_x000a_Valores Institucionales"/>
    <s v="ODS 16 Paz, justicia e Insituciones sólidas"/>
    <m/>
    <m/>
    <m/>
    <m/>
  </r>
  <r>
    <s v="METAS NUEVAS- TALLER CORTE"/>
    <x v="1"/>
    <s v="Resolver conflictos de forma imparcial, célere y eficaz, para contribuir con la democracia y la paz social."/>
    <x v="19"/>
    <s v="Desarrollar e implementar estrategias para el fortalecimiento institucional en la administración de justicia en entornos virtuales conforme las nuevas realidades tecnológicas. "/>
    <s v="% de avance de la estrategia"/>
    <x v="109"/>
    <x v="30"/>
    <s v="Sistema de Planes Anuales Operativos (PAO)."/>
    <n v="0"/>
    <n v="1"/>
    <n v="0.1"/>
    <n v="0.2"/>
    <n v="0.4"/>
    <n v="0.6"/>
    <n v="0.8"/>
    <n v="1"/>
    <x v="94"/>
    <s v="2025-2030"/>
    <s v="Plantear e implementar acciones que contribuyan a la educación y concienciación sobre los riesgos de la ciberdelincuencia."/>
    <s v="Acceso a la Justicia_x000a_Género_x000a_Innovación_x000a_Justicia Abierta_x000a_Valor del Servicio de Administración de Justicia_x000a_Valores Institucionales"/>
    <s v="ODS 16 Paz, justicia e Insituciones sólidas"/>
    <m/>
    <m/>
    <m/>
    <m/>
  </r>
  <r>
    <s v="METAS NUEVAS- TALLER CORTE"/>
    <x v="1"/>
    <s v="Resolver conflictos de forma imparcial, célere y eficaz, para contribuir con la democracia y la paz social."/>
    <x v="19"/>
    <s v="Desarrollar e implementar estrategias para el fortalecimiento institucional en la administración de justicia en entornos virtuales conforme las nuevas realidades tecnológicas. "/>
    <s v="% de avance de la estrategia"/>
    <x v="109"/>
    <x v="30"/>
    <s v="Sistema de Planes Anuales Operativos (PAO)."/>
    <n v="0"/>
    <n v="1"/>
    <n v="0.1"/>
    <n v="0.2"/>
    <n v="0.4"/>
    <n v="0.6"/>
    <n v="0.8"/>
    <n v="1"/>
    <x v="94"/>
    <s v="2025-2030"/>
    <s v="Desarrollar programas de capacitación del personal judicial en la investigación de la ciberdelincuencia."/>
    <s v="Acceso a la Justicia_x000a_Género_x000a_Innovación_x000a_Justicia Abierta_x000a_Valor del Servicio de Administración de Justicia_x000a_Valores Institucionales"/>
    <s v="ODS 16 Paz, justicia e Insituciones sólidas"/>
    <m/>
    <m/>
    <m/>
    <m/>
  </r>
  <r>
    <s v="METAS NUEVAS- TALLER CORTE"/>
    <x v="1"/>
    <s v="Resolver conflictos de forma imparcial, célere y eficaz, para contribuir con la democracia y la paz social."/>
    <x v="19"/>
    <s v="Desarrollar e implementar estrategias para el fortalecimiento institucional en la administración de justicia en entornos virtuales conforme las nuevas realidades tecnológicas. "/>
    <s v="% de avance de la estrategia"/>
    <x v="109"/>
    <x v="30"/>
    <s v="Sistema de Planes Anuales Operativos (PAO)."/>
    <n v="0"/>
    <n v="1"/>
    <n v="0.1"/>
    <n v="0.2"/>
    <n v="0.4"/>
    <n v="0.6"/>
    <n v="0.8"/>
    <n v="1"/>
    <x v="94"/>
    <s v="2025-2030"/>
    <s v="Dar seguimiento al uso de tecnologías para la investigación y el análisis de la ciberdelincuencia."/>
    <s v="Acceso a la Justicia_x000a_Género_x000a_Innovación_x000a_Justicia Abierta_x000a_Valor del Servicio de Administración de Justicia_x000a_Valores Institucionales"/>
    <s v="ODS 16 Paz, justicia e Insituciones sólidas"/>
    <m/>
    <m/>
    <m/>
    <m/>
  </r>
  <r>
    <s v="METAS NUEVAS- TALLER CORTE"/>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vance del plan."/>
    <x v="110"/>
    <x v="25"/>
    <s v="Portafolio de proyectos institucionales (PPI)."/>
    <n v="0"/>
    <n v="1"/>
    <n v="0.1"/>
    <n v="0.2"/>
    <n v="0.4"/>
    <n v="0.6"/>
    <n v="0.8"/>
    <n v="1"/>
    <x v="95"/>
    <n v="2025"/>
    <s v="Diseñar el plan para atender ciberseguridad"/>
    <s v="Acceso a la Justicia_x000a_Género_x000a_Innovación_x000a_Justicia Abierta_x000a_Valor del Servicio de Administración de Justicia_x000a_Valores Institucionales"/>
    <s v="ODS 16 Paz, justicia e Insituciones sólidas"/>
    <m/>
    <m/>
    <m/>
    <s v="Proyecto para atender la ciberseguridad."/>
  </r>
  <r>
    <s v="METAS NUEVAS- TALLER CORTE"/>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vance del plan."/>
    <x v="110"/>
    <x v="25"/>
    <s v="Sistema de Planes Anuales Operativos (PAO)."/>
    <n v="0"/>
    <n v="1"/>
    <n v="0.1"/>
    <n v="0.2"/>
    <n v="0.4"/>
    <n v="0.6"/>
    <n v="0.8"/>
    <n v="1"/>
    <x v="95"/>
    <n v="2026"/>
    <s v="Desarrollar de plan de ciberseguridad."/>
    <s v="Acceso a la Justicia_x000a_Género_x000a_Innovación_x000a_Justicia Abierta_x000a_Valor del Servicio de Administración de Justicia_x000a_Valores Institucionales"/>
    <s v="ODS 16 Paz, justicia e Insituciones sólidas"/>
    <m/>
    <m/>
    <m/>
    <m/>
  </r>
  <r>
    <s v="METAS NUEVAS- TALLER CORTE"/>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vance del plan."/>
    <x v="110"/>
    <x v="25"/>
    <s v="Sistema de Planes Anuales Operativos (PAO)."/>
    <n v="0"/>
    <n v="1"/>
    <n v="0.1"/>
    <n v="0.2"/>
    <n v="0.4"/>
    <n v="0.6"/>
    <n v="0.8"/>
    <n v="1"/>
    <x v="95"/>
    <s v="2026-2029"/>
    <s v="Ejecución de plan de ciberseguridad"/>
    <s v="Acceso a la Justicia_x000a_Género_x000a_Innovación_x000a_Justicia Abierta_x000a_Valor del Servicio de Administración de Justicia_x000a_Valores Institucionales"/>
    <s v="ODS 16 Paz, justicia e Insituciones sólidas"/>
    <m/>
    <m/>
    <m/>
    <m/>
  </r>
  <r>
    <s v="METAS NUEVAS- TALLER CORTE"/>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vance del plan."/>
    <x v="110"/>
    <x v="25"/>
    <s v="Sistema de Planes Anuales Operativos (PAO)."/>
    <n v="0"/>
    <n v="1"/>
    <n v="0.1"/>
    <n v="0.2"/>
    <n v="0.4"/>
    <n v="0.6"/>
    <n v="0.8"/>
    <n v="1"/>
    <x v="95"/>
    <n v="2030"/>
    <s v="Evaluación del plan de ciberseguridd."/>
    <s v="Acceso a la Justicia_x000a_Género_x000a_Innovación_x000a_Justicia Abierta_x000a_Valor del Servicio de Administración de Justicia_x000a_Valores Institucionales"/>
    <s v="ODS 16 Paz, justicia e Insituciones sólidas"/>
    <m/>
    <m/>
    <m/>
    <m/>
  </r>
  <r>
    <s v="METAS NUEVAS- TALLER CORTE"/>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avance de la estrategia implementada"/>
    <x v="111"/>
    <x v="31"/>
    <s v="Sistema de Planes Anuales Operativos (PAO)."/>
    <n v="0"/>
    <n v="1"/>
    <n v="0.1"/>
    <n v="0.2"/>
    <n v="0.4"/>
    <n v="0.6"/>
    <n v="0.8"/>
    <n v="1"/>
    <x v="96"/>
    <s v="2025-2030"/>
    <s v="Diseñar estrategias para mejorar la percepción de la ciudadanía con respecto a la confiabilidad, oportunidad y transparencia del Poder Judicial."/>
    <s v="Valor del servicio de Administración de Justicia, valores institucionales"/>
    <s v="ODS 16 Paz, justicia e Insituciones sólidas"/>
    <m/>
    <m/>
    <m/>
    <m/>
  </r>
  <r>
    <s v="METAS NUEVAS- TALLER CORTE"/>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avance de la estrategia implementada"/>
    <x v="111"/>
    <x v="31"/>
    <s v="Sistema de Planes Anuales Operativos (PAO)."/>
    <n v="0"/>
    <n v="1"/>
    <n v="0.1"/>
    <n v="0.2"/>
    <n v="0.4"/>
    <n v="0.6"/>
    <n v="0.8"/>
    <n v="1"/>
    <x v="96"/>
    <s v="2025-2030"/>
    <s v="Implementar estrategias para mejorar la percepción de la ciudadanía con respecto a la confiabilidad, oportunidad y transparencia del Poder Judicial."/>
    <s v="Valor del servicio de Administración de Justicia, valores institucionales"/>
    <s v="ODS 16 Paz, justicia e Insituciones sólidas"/>
    <m/>
    <m/>
    <m/>
    <m/>
  </r>
  <r>
    <s v="METAS NUEVAS- TALLER CORTE"/>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avance de la estrategia implementada"/>
    <x v="111"/>
    <x v="31"/>
    <s v="Sistema de Planes Anuales Operativos (PAO)."/>
    <n v="0"/>
    <n v="1"/>
    <n v="0.1"/>
    <n v="0.2"/>
    <n v="0.4"/>
    <n v="0.6"/>
    <n v="0.8"/>
    <n v="1"/>
    <x v="96"/>
    <s v="2025-2030"/>
    <s v="Evaluar la percepción de la ciudadanía con respecto a la confiabilidad, oportunidad y transparencia del Poder Judicial."/>
    <s v="Valor del servicio de Administración de Justicia, valores institucionales"/>
    <s v="ODS 16 Paz, justicia e Insituciones sólidas"/>
    <m/>
    <m/>
    <m/>
    <m/>
  </r>
  <r>
    <s v="METAS NUEVAS- TALLER CORTE"/>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 de avance de la estrategia implementada"/>
    <x v="112"/>
    <x v="17"/>
    <s v="Sistema de Planes Anuales Operativos (PAO)."/>
    <n v="0"/>
    <n v="1"/>
    <n v="0.1"/>
    <n v="0.2"/>
    <n v="0.4"/>
    <n v="0.6"/>
    <n v="0.8"/>
    <n v="1"/>
    <x v="97"/>
    <s v="2025-2030"/>
    <s v="Diseñar e implementar estrategias para fortalecer la independencia Judicial en apego a la Ley Orgánica y a la Constitución Política."/>
    <s v="Acceso a la Justicia_x000a_Ambiente_x000a_Género_x000a_Innovación_x000a_Justicia Abierta_x000a_Valor del Servicio de Administración de Justicia_x000a_Valores Institucionales"/>
    <s v="ODS 16 Paz, justicia e Insituciones sólidas"/>
    <m/>
    <m/>
    <m/>
    <m/>
  </r>
  <r>
    <s v="METAS NUEVAS- TALLER CORTE"/>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la propuesta implementada"/>
    <x v="113"/>
    <x v="28"/>
    <s v="Sistema de Planes Anuales Operativos (PAO)."/>
    <n v="0"/>
    <n v="1"/>
    <n v="0.1"/>
    <n v="0.2"/>
    <n v="0.4"/>
    <n v="0.6"/>
    <n v="0.8"/>
    <n v="1"/>
    <x v="98"/>
    <s v="2025-2030"/>
    <s v="Plantear una propuesta para el fortalecimiento del régimen disciplinario."/>
    <s v="Valores Institucionales, Valor del Servicio de Administración de Justicia"/>
    <s v="ODS 16 Paz, justicia e Insituciones sólidas"/>
    <m/>
    <m/>
    <m/>
    <m/>
  </r>
  <r>
    <s v="METAS NUEVAS- TALLER CORTE"/>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la propuesta implementada"/>
    <x v="113"/>
    <x v="28"/>
    <s v="Sistema de Planes Anuales Operativos (PAO)."/>
    <n v="0"/>
    <n v="1"/>
    <n v="0.1"/>
    <n v="0.2"/>
    <n v="0.4"/>
    <n v="0.6"/>
    <n v="0.8"/>
    <n v="1"/>
    <x v="98"/>
    <s v="2025-2030"/>
    <s v="Presentar y dar seguimiento a la aprobación de la propuesta para el fortalecimiento del régimen disciplinario."/>
    <s v="Valores Institucionales, Valor del Servicio de Administración de Justicia"/>
    <s v="ODS 16 Paz, justicia e Insituciones sólidas"/>
    <m/>
    <m/>
    <m/>
    <m/>
  </r>
  <r>
    <s v="METAS NUEVAS- TALLER CORTE"/>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 de avance de la propuesta implementada"/>
    <x v="113"/>
    <x v="28"/>
    <s v="Sistema de Planes Anuales Operativos (PAO)."/>
    <n v="0"/>
    <n v="1"/>
    <n v="0.1"/>
    <n v="0.2"/>
    <n v="0.4"/>
    <n v="0.6"/>
    <n v="0.8"/>
    <n v="1"/>
    <x v="98"/>
    <s v="2025-2030"/>
    <s v="Implementar la propuesta para el fortalecimiento del régimen disciplinario."/>
    <s v="Valores Institucionales, Valor del Servicio de Administración de Justicia"/>
    <s v="ODS 16 Paz, justicia e Insituciones sólidas"/>
    <m/>
    <m/>
    <m/>
    <m/>
  </r>
  <r>
    <s v="METAS NUEVAS- TALLER CORTE"/>
    <x v="3"/>
    <s v="Modernizar y optimizar los recursos institucionales e impulsar la innovación de los procesos judiciales, para agilizar los servicios de justicia."/>
    <x v="12"/>
    <s v="Implementar un sistema integral de monitoreo y mejora continua que permita al Poder Judicial evaluar y optimizar sus procesos, recursos y servicios de manera sistemática y permanente que contribuya con la toma de decisiones orientadas en la disminución del rezago judicial."/>
    <s v="% de avance del proyecto"/>
    <x v="114"/>
    <x v="17"/>
    <s v="Portafolio de proyectos institucionales (PPI)."/>
    <n v="0"/>
    <n v="1"/>
    <n v="0.1"/>
    <n v="0.2"/>
    <n v="0.4"/>
    <n v="0.6"/>
    <n v="0.8"/>
    <n v="1"/>
    <x v="99"/>
    <n v="2025"/>
    <s v="1. Formular y planear la iniciativa de proyecto de monitoreo continuo para la reducción del rezago judicial."/>
    <s v="Acceso a la Justicia_x000a_Innovación_x000a_Justicia Abierta_x000a_Valor del Servicio de Administración de Justicia"/>
    <s v="ODS 16 Paz, justicia e Insituciones sólidas"/>
    <m/>
    <m/>
    <m/>
    <s v="Proyecto sobre monitoreo continuo para la reducción del rezago judicial"/>
  </r>
  <r>
    <s v="METAS NUEVAS- TALLER CORTE"/>
    <x v="3"/>
    <s v="Modernizar y optimizar los recursos institucionales e impulsar la innovación de los procesos judiciales, para agilizar los servicios de justicia."/>
    <x v="12"/>
    <s v="Implementar un sistema integral de monitoreo y mejora continua que permita al Poder Judicial evaluar y optimizar sus procesos, recursos y servicios de manera sistemática y permanente que contribuya con la toma de decisiones orientadas en la disminución del rezago judicial."/>
    <s v="% de avance del proyecto"/>
    <x v="114"/>
    <x v="17"/>
    <s v="Sistema de Planes Anuales Operativos (PAO)."/>
    <n v="0"/>
    <n v="1"/>
    <n v="0.1"/>
    <n v="0.2"/>
    <n v="0.4"/>
    <n v="0.6"/>
    <n v="0.8"/>
    <n v="1"/>
    <x v="99"/>
    <s v="2025-2030"/>
    <s v="2 . Completar la documentación relacionada a la iniciativa de proyecto."/>
    <s v="Acceso a la Justicia_x000a_Innovación_x000a_Justicia Abierta_x000a_Valor del Servicio de Administración de Justicia"/>
    <s v="ODS 16 Paz, justicia e Insituciones sólidas"/>
    <m/>
    <m/>
    <m/>
    <m/>
  </r>
  <r>
    <s v="METAS NUEVAS- TALLER CORTE"/>
    <x v="3"/>
    <s v="Modernizar y optimizar los recursos institucionales e impulsar la innovación de los procesos judiciales, para agilizar los servicios de justicia."/>
    <x v="12"/>
    <s v="Implementar un sistema integral de monitoreo y mejora continua que permita al Poder Judicial evaluar y optimizar sus procesos, recursos y servicios de manera sistemática y permanente que contribuya con la toma de decisiones orientadas en la disminución del rezago judicial."/>
    <s v="% de avance del proyecto"/>
    <x v="114"/>
    <x v="17"/>
    <s v="Sistema de Planes Anuales Operativos (PAO)."/>
    <n v="0"/>
    <n v="1"/>
    <n v="0.1"/>
    <n v="0.2"/>
    <n v="0.4"/>
    <n v="0.6"/>
    <n v="0.8"/>
    <n v="1"/>
    <x v="99"/>
    <s v="2025-2030"/>
    <s v=" 3. Ejecutar el proyecto y rendir entregables. "/>
    <s v="Acceso a la Justicia_x000a_Innovación_x000a_Justicia Abierta_x000a_Valor del Servicio de Administración de Justicia"/>
    <s v="ODS 16 Paz, justicia e Insituciones sólidas"/>
    <m/>
    <m/>
    <m/>
    <m/>
  </r>
  <r>
    <s v="METAS NUEVAS- TALLER CORTE"/>
    <x v="3"/>
    <s v="Modernizar y optimizar los recursos institucionales e impulsar la innovación de los procesos judiciales, para agilizar los servicios de justicia."/>
    <x v="12"/>
    <s v="Implementar un sistema integral de monitoreo y mejora continua que permita al Poder Judicial evaluar y optimizar sus procesos, recursos y servicios de manera sistemática y permanente que contribuya con la toma de decisiones orientadas en la disminución del rezago judicial."/>
    <s v="% de avance del proyecto"/>
    <x v="114"/>
    <x v="17"/>
    <s v="Sistema de Planes Anuales Operativos (PAO)."/>
    <n v="0"/>
    <n v="1"/>
    <n v="0.1"/>
    <n v="0.2"/>
    <n v="0.4"/>
    <n v="0.6"/>
    <n v="0.8"/>
    <n v="1"/>
    <x v="99"/>
    <n v="2030"/>
    <s v=" 4. Proveer la información para la evaluación del proyecto."/>
    <s v="Acceso a la Justicia_x000a_Innovación_x000a_Justicia Abierta_x000a_Valor del Servicio de Administración de Justicia"/>
    <s v="ODS 16 Paz, justicia e Insituciones sólidas"/>
    <m/>
    <m/>
    <m/>
    <m/>
  </r>
  <r>
    <s v="METAS NUEVAS- TALLER CORTE"/>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l trabajo de diagnóstico."/>
    <x v="115"/>
    <x v="8"/>
    <s v="Sistema de Planes Anuales Operativos (PAO)."/>
    <n v="0"/>
    <n v="1"/>
    <n v="0.1"/>
    <n v="0.2"/>
    <n v="0.4"/>
    <n v="0.6"/>
    <n v="0.8"/>
    <n v="1"/>
    <x v="28"/>
    <s v="2025-2030"/>
    <s v=" Realizar un diagnóstico de necesidades para capacitación según ámbito "/>
    <s v="Acceso a la Justicia_x000a_Ambiente_x000a_Género_x000a_Innovación_x000a_Justicia Abierta_x000a_Valor del Servicio de Administración de Justicia_x000a_Valores Institucionales"/>
    <s v="ODS 16 Paz, justicia e Insituciones sólidas"/>
    <m/>
    <m/>
    <m/>
    <m/>
  </r>
  <r>
    <s v="METAS NUEVAS- TALLER CORTE"/>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l trabajo de diagnóstico."/>
    <x v="115"/>
    <x v="8"/>
    <s v="Sistema de Planes Anuales Operativos (PAO)."/>
    <n v="0"/>
    <n v="1"/>
    <n v="0.1"/>
    <n v="0.2"/>
    <n v="0.4"/>
    <n v="0.6"/>
    <n v="0.8"/>
    <n v="1"/>
    <x v="28"/>
    <s v="2025-2030"/>
    <s v=".Ejecutar el plan de acuerdo con las necesidades para capacitación según ámbito."/>
    <s v="Acceso a la Justicia_x000a_Ambiente_x000a_Género_x000a_Innovación_x000a_Justicia Abierta_x000a_Valor del Servicio de Administración de Justicia_x000a_Valores Institucionales"/>
    <s v="ODS 16 Paz, justicia e Insituciones sólidas"/>
    <m/>
    <m/>
    <m/>
    <m/>
  </r>
  <r>
    <s v="METAS NUEVAS- TALLER CORTE"/>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 de avance del trabajo de diagnóstico."/>
    <x v="115"/>
    <x v="8"/>
    <s v="Sistema de Planes Anuales Operativos (PAO)."/>
    <n v="0"/>
    <n v="1"/>
    <n v="0.1"/>
    <n v="0.2"/>
    <n v="0.4"/>
    <n v="0.6"/>
    <n v="0.8"/>
    <n v="1"/>
    <x v="28"/>
    <s v="2025-2030"/>
    <s v=" Dar seguimiento a las necesidades para capacitación según ámbito."/>
    <s v="Acceso a la Justicia_x000a_Ambiente_x000a_Género_x000a_Innovación_x000a_Justicia Abierta_x000a_Valor del Servicio de Administración de Justicia_x000a_Valores Institucionales"/>
    <s v="ODS 16 Paz, justicia e Insituciones sólidas"/>
    <m/>
    <m/>
    <m/>
    <m/>
  </r>
  <r>
    <s v="METAS NUEVAS- TALLER CORTE"/>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l Modelo de Innovación"/>
    <x v="116"/>
    <x v="9"/>
    <s v="Portafolio de proyectos institucionales (PPI)."/>
    <n v="0"/>
    <n v="1"/>
    <n v="0.1"/>
    <n v="0.2"/>
    <n v="0.4"/>
    <n v="0.6"/>
    <n v="0.8"/>
    <n v="1"/>
    <x v="100"/>
    <s v="2025-2030"/>
    <s v="Diseñar e implementar el Programa de Innovacion "/>
    <s v="Justicia Abierta, Valor del Servicio de Administración de Justicia, Innovación"/>
    <s v="ODS 16 Paz, justicia e Insituciones sólidas"/>
    <m/>
    <m/>
    <m/>
    <s v="Modelo de Innovación en apego al Modelo Estratégico Institucional."/>
  </r>
  <r>
    <s v="METAS NUEVAS- TALLER CORTE"/>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l Modelo de Innovación"/>
    <x v="116"/>
    <x v="9"/>
    <s v="Sistema de Planes Anuales Operativos (PAO)."/>
    <n v="0"/>
    <n v="1"/>
    <n v="0.1"/>
    <n v="0.2"/>
    <n v="0.4"/>
    <n v="0.6"/>
    <n v="0.8"/>
    <n v="1"/>
    <x v="100"/>
    <s v="2025-2030"/>
    <s v="Generar un portafolio de Innovación y se gestione lo correspondiente con la DTI,  la Dirección de Planificación y la oficina relacionada como función."/>
    <s v="Justicia Abierta, Valor del Servicio de Administración de Justicia, Innovación"/>
    <s v="ODS 16 Paz, justicia e Insituciones sólidas"/>
    <m/>
    <m/>
    <m/>
    <m/>
  </r>
  <r>
    <s v="METAS NUEVAS- TALLER CORTE"/>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l Modelo de Innovación"/>
    <x v="116"/>
    <x v="9"/>
    <s v="Sistema de Planes Anuales Operativos (PAO)."/>
    <n v="0"/>
    <n v="1"/>
    <n v="0.1"/>
    <n v="0.2"/>
    <n v="0.4"/>
    <n v="0.6"/>
    <n v="0.8"/>
    <n v="1"/>
    <x v="100"/>
    <s v="2027-2030"/>
    <s v="Ejecutar el portafolio de Innovación."/>
    <s v="Justicia Abierta, Valor del Servicio de Administración de Justicia, Innovación"/>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mejoras en el proceso."/>
    <x v="117"/>
    <x v="32"/>
    <s v="Sistema de Planes Anuales Operativos (PAO)."/>
    <n v="0"/>
    <n v="1"/>
    <n v="0.1"/>
    <n v="0.2"/>
    <n v="0.4"/>
    <n v="0.6"/>
    <n v="0.8"/>
    <n v="1"/>
    <x v="101"/>
    <s v="2025-2030"/>
    <s v="Definir las acciones de mejora en el proceso de Control Interno institucional."/>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mejoras en el proceso."/>
    <x v="117"/>
    <x v="32"/>
    <s v="Sistema de Planes Anuales Operativos (PAO)."/>
    <n v="0"/>
    <n v="1"/>
    <n v="0.1"/>
    <n v="0.2"/>
    <n v="0.4"/>
    <n v="0.6"/>
    <n v="0.8"/>
    <n v="1"/>
    <x v="101"/>
    <s v="2025-2030"/>
    <s v="Implementar acciones de mejora en el proceso de Control Interno institucional."/>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mejoras en el proceso."/>
    <x v="117"/>
    <x v="32"/>
    <s v="Sistema de Planes Anuales Operativos (PAO)."/>
    <n v="0"/>
    <n v="1"/>
    <n v="0.1"/>
    <n v="0.2"/>
    <n v="0.4"/>
    <n v="0.6"/>
    <n v="0.8"/>
    <n v="1"/>
    <x v="101"/>
    <s v="2025-2030"/>
    <s v="Dar seguimiento a las acciones de mejora en el proceso de Control Interno institucional."/>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actualización."/>
    <x v="118"/>
    <x v="32"/>
    <s v="Sistema de Planes Anuales Operativos (PAO)."/>
    <n v="0"/>
    <n v="1"/>
    <n v="0.1"/>
    <n v="0.2"/>
    <n v="0.4"/>
    <n v="0.6"/>
    <n v="0.8"/>
    <n v="1"/>
    <x v="4"/>
    <s v="2025-2030"/>
    <s v="Analizar  y revisar los riesgos estrategicos, según el Modelo de Gestión Estratégica Institucional."/>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actualización."/>
    <x v="118"/>
    <x v="32"/>
    <s v="Sistema de Planes Anuales Operativos (PAO)."/>
    <n v="0"/>
    <n v="1"/>
    <n v="0.1"/>
    <n v="0.2"/>
    <n v="0.4"/>
    <n v="0.6"/>
    <n v="0.8"/>
    <n v="1"/>
    <x v="4"/>
    <s v="2025-2030"/>
    <s v="Actualizar los riesgos estrategicos, según el Modelo de Gestión Estratégica Institucional."/>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3"/>
    <s v="Gestionar el proceso de toma de decisiones conforme al contenido del plan estratégico con el fin de administrar los recursos presupuestarios en función de las prioridades institucionales, así como integrar elementos de control interno y riesgos, ejecución presupuestaria y compras y los demás elementos asociados con la planificación e integración del accionar judicial, orientado hacia un modelo de gestión para resultados. "/>
    <s v="% de avance de actualización."/>
    <x v="118"/>
    <x v="32"/>
    <s v="Sistema de Planes Anuales Operativos (PAO)."/>
    <n v="0"/>
    <n v="1"/>
    <n v="0.1"/>
    <n v="0.2"/>
    <n v="0.4"/>
    <n v="0.6"/>
    <n v="0.8"/>
    <n v="1"/>
    <x v="4"/>
    <s v="2025-2030"/>
    <s v="Dar seguimiento a los riesgos estrategicos, según el Modelo de Gestión Estratégica Institucional."/>
    <s v="Acceso a la Justicia_x000a_Ambiente_x000a_Género_x000a_Innovación_x000a_Justicia Abierta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del modelo integrado de seguridad"/>
    <x v="119"/>
    <x v="24"/>
    <s v="Portafolio de proyectos institucionales (PPI)."/>
    <n v="0"/>
    <n v="1"/>
    <n v="0.1"/>
    <n v="0.2"/>
    <n v="0.4"/>
    <n v="0.6"/>
    <n v="0.8"/>
    <n v="1"/>
    <x v="102"/>
    <n v="2025"/>
    <s v="1. Analizar y definir de zonas con alta incidencia Criminal. "/>
    <s v="Acceso a la Justicia_x000a_Ambiente_x000a_Género_x000a_Innovación_x000a_Justicia Abierta_x000a_Valor del Servicio de Administración de Justicia_x000a_Valores Institucionales"/>
    <s v="ODS 16 Paz, justicia e Insituciones sólidas"/>
    <m/>
    <m/>
    <m/>
    <s v="Modelo integrado de seguridad en las edificaciones judiciales"/>
  </r>
  <r>
    <s v="NUEVA META PROPUESTA POR D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del modelo integrado de seguridad"/>
    <x v="119"/>
    <x v="24"/>
    <s v="Sistema de Planes Anuales Operativos (PAO)."/>
    <n v="0"/>
    <n v="1"/>
    <n v="0.1"/>
    <n v="0.2"/>
    <n v="0.4"/>
    <n v="0.6"/>
    <n v="0.8"/>
    <n v="1"/>
    <x v="102"/>
    <n v="2026"/>
    <s v="2. Valorar y actualizar  las edificaciones judiciales ubicadas en las zonas de alta criminalidad"/>
    <s v="Acceso a la Justicia_x000a_Ambiente_x000a_Género_x000a_Innovación_x000a_Justicia Abierta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del modelo integrado de seguridad"/>
    <x v="119"/>
    <x v="24"/>
    <s v="Sistema de Planes Anuales Operativos (PAO)."/>
    <n v="0"/>
    <n v="1"/>
    <n v="0.1"/>
    <n v="0.2"/>
    <n v="0.4"/>
    <n v="0.6"/>
    <n v="0.8"/>
    <n v="1"/>
    <x v="102"/>
    <n v="2026"/>
    <s v="3. Confeccionar el modelo integrado de Seguridad "/>
    <s v="Acceso a la Justicia_x000a_Ambiente_x000a_Género_x000a_Innovación_x000a_Justicia Abierta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del modelo integrado de seguridad"/>
    <x v="119"/>
    <x v="24"/>
    <s v="Sistema de Planes Anuales Operativos (PAO)."/>
    <n v="0"/>
    <n v="1"/>
    <n v="0.1"/>
    <n v="0.2"/>
    <n v="0.4"/>
    <n v="0.6"/>
    <n v="0.8"/>
    <n v="1"/>
    <x v="102"/>
    <s v="2026-2030"/>
    <s v="4, Brindar recomendaciones y gestionar la aprobación de las mejoras propuestas a las edificaciones. "/>
    <s v="Acceso a la Justicia_x000a_Ambiente_x000a_Género_x000a_Innovación_x000a_Justicia Abierta_x000a_Valor del Servicio de Administración de Justicia_x000a_Valores Institucionales"/>
    <s v="ODS 16 Paz, justicia e Insituciones sólidas"/>
    <m/>
    <m/>
    <m/>
    <m/>
  </r>
  <r>
    <s v="NUEVA META PROPUESTA POR D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del modelo integrado de seguridad"/>
    <x v="119"/>
    <x v="24"/>
    <s v="Sistema de Planes Anuales Operativos (PAO)."/>
    <n v="0"/>
    <n v="1"/>
    <n v="0.1"/>
    <n v="0.2"/>
    <n v="0.4"/>
    <n v="0.6"/>
    <n v="0.8"/>
    <n v="1"/>
    <x v="102"/>
    <n v="2030"/>
    <s v="5. Dar seguimiento y Evaluar el modelo integrado de seguridad. "/>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el proyecto."/>
    <x v="120"/>
    <x v="24"/>
    <s v="Portafolio de proyectos institucionales (PPI)."/>
    <n v="0"/>
    <n v="1"/>
    <n v="0.1"/>
    <n v="0.2"/>
    <n v="0.4"/>
    <n v="0.6"/>
    <n v="0.8"/>
    <n v="1"/>
    <x v="102"/>
    <n v="2025"/>
    <s v="1. Confeccionar formularios de Formulación y planeación del proyecto."/>
    <s v="Acceso a la Justicia_x000a_Ambiente_x000a_Género_x000a_Innovación_x000a_Justicia Abierta_x000a_Valor del Servicio de Administración de Justicia_x000a_Valores Institucionales"/>
    <s v="ODS 16 Paz, justicia e Insituciones sólidas"/>
    <m/>
    <m/>
    <m/>
    <s v="Proyecto para el fortalecimiento de la Seguridad en el Poder Judicial."/>
  </r>
  <r>
    <s v="METAS NUEVAS- TALLER CORT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el proyecto."/>
    <x v="120"/>
    <x v="24"/>
    <s v="Sistema de Planes Anuales Operativos (PAO)."/>
    <n v="0"/>
    <n v="1"/>
    <n v="0.1"/>
    <n v="0.2"/>
    <n v="0.4"/>
    <n v="0.6"/>
    <n v="0.8"/>
    <n v="1"/>
    <x v="102"/>
    <s v="2025-2029"/>
    <s v="2. Ejecutar el proyecto."/>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4"/>
    <s v="Implementar un programa de continuidad y seguridad integral que abarque la seguridad física, la seguridad tecnológica y la seguridad del personal, con el objetivo de garantizar un entorno seguro en la prestación de los servicios de administración de justicia."/>
    <s v="% de avance en el proyecto."/>
    <x v="120"/>
    <x v="24"/>
    <s v="Sistema de Planes Anuales Operativos (PAO)."/>
    <n v="0"/>
    <n v="1"/>
    <n v="0.1"/>
    <n v="0.2"/>
    <n v="0.4"/>
    <n v="0.6"/>
    <n v="0.8"/>
    <n v="1"/>
    <x v="102"/>
    <n v="2030"/>
    <s v="3. Evaluar el proyecto."/>
    <s v="Acceso a la Justicia_x000a_Ambiente_x000a_Género_x000a_Innovación_x000a_Justicia Abierta_x000a_Valor del Servicio de Administración de Justicia_x000a_Valores Institucionales"/>
    <s v="ODS 16 Paz, justicia e Insituciones sólidas"/>
    <m/>
    <m/>
    <m/>
    <m/>
  </r>
  <r>
    <s v="METAS NUEVAS- TALLER CORT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en los proyectos de ampliación o remodelación."/>
    <x v="121"/>
    <x v="24"/>
    <s v="Portafolio de proyectos institucionales (PPI)."/>
    <n v="0"/>
    <n v="1"/>
    <n v="0.1"/>
    <n v="0.2"/>
    <n v="0.4"/>
    <n v="0.6"/>
    <n v="0.8"/>
    <n v="1"/>
    <x v="103"/>
    <s v="2025-2030"/>
    <s v="Coordinar los proyectos relacionados a ampliación, remodelación, mejoras y reacondicionamientos en los diferentes circuitos judiciales."/>
    <s v="Acceso a la Justicia_x000a_Ambiente_x000a_Género_x000a_Innovación_x000a_Justicia Abierta_x000a_Valor del Servicio de Administración de Justicia_x000a_Valores Institucionales"/>
    <s v="ODS 16 Paz, justicia e Insituciones sólidas"/>
    <m/>
    <m/>
    <s v="Proyecto de Voceo y Comunicación."/>
    <s v="Proyectos relacionados a ampliación, remodelación, mejoras y reacondicionamientos en los diferentes circuitos judiciales."/>
  </r>
  <r>
    <s v="METAS NUEVAS- TALLER CORT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en los proyectos de ampliación o remodelación."/>
    <x v="121"/>
    <x v="24"/>
    <s v="Portafolio de proyectos institucionales (PPI)."/>
    <n v="0"/>
    <n v="1"/>
    <n v="0.1"/>
    <n v="0.2"/>
    <n v="0.4"/>
    <n v="0.6"/>
    <n v="0.8"/>
    <n v="1"/>
    <x v="103"/>
    <s v="2025-2030"/>
    <s v="Desarrollar los proyectos relacionados a ampliación, remodelación, mejoras y reacondicionamientos en los diferentes circuitos judiciales."/>
    <s v="Acceso a la Justicia_x000a_Ambiente_x000a_Género_x000a_Innovación_x000a_Justicia Abierta_x000a_Valor del Servicio de Administración de Justicia_x000a_Valores Institucionales"/>
    <s v="ODS 16 Paz, justicia e Insituciones sólidas"/>
    <m/>
    <m/>
    <s v="Proyecto de Voceo y Comunicación."/>
    <s v="Proyectos relacionados a ampliación, remodelación, mejoras y reacondicionamientos en los diferentes circuitos judiciales."/>
  </r>
  <r>
    <s v="METAS NUEVAS- TALLER CORT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en los proyectos constructivos nuevos."/>
    <x v="122"/>
    <x v="24"/>
    <s v="Portafolio de proyectos institucionales (PPI)."/>
    <n v="0"/>
    <n v="1"/>
    <n v="0.1"/>
    <n v="0.2"/>
    <n v="0.4"/>
    <n v="0.6"/>
    <n v="0.8"/>
    <n v="1"/>
    <x v="103"/>
    <s v="2025-2030"/>
    <s v="Coordinar los proyectos  constructivos que impliquen edificaciones nuevas en mejora de la infraestructura institucional."/>
    <s v="Acceso a la Justicia_x000a_Ambiente_x000a_Género_x000a_Innovación_x000a_Justicia Abierta_x000a_Valor del Servicio de Administración de Justicia_x000a_Valores Institucionales"/>
    <s v="ODS 16 Paz, justicia e Insituciones sólidas"/>
    <m/>
    <m/>
    <m/>
    <s v="Proyectos relacionados con construcciones nuevas"/>
  </r>
  <r>
    <s v="METAS NUEVAS- TALLER CORTE"/>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en los proyectos constructivos nuevos."/>
    <x v="122"/>
    <x v="24"/>
    <s v="Portafolio de proyectos institucionales (PPI)."/>
    <n v="0"/>
    <n v="1"/>
    <n v="0.1"/>
    <n v="0.2"/>
    <n v="0.4"/>
    <n v="0.6"/>
    <n v="0.8"/>
    <n v="1"/>
    <x v="103"/>
    <s v="2025-2030"/>
    <s v="Desarrollar los proyectos  constructivos que impliquen edificaciones nuevas en mejora de la infraestructura institucional."/>
    <s v="Acceso a la Justicia_x000a_Ambiente_x000a_Género_x000a_Innovación_x000a_Justicia Abierta_x000a_Valor del Servicio de Administración de Justicia_x000a_Valores Institucionales"/>
    <s v="ODS 16 Paz, justicia e Insituciones sólidas"/>
    <m/>
    <m/>
    <m/>
    <s v="Proyectos relacionados con construcciones nuevas"/>
  </r>
  <r>
    <s v="META NUEVA"/>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proyecto"/>
    <x v="123"/>
    <x v="24"/>
    <s v="Portafolio de proyectos institucionales (PPI)."/>
    <n v="0"/>
    <n v="1"/>
    <n v="0.1"/>
    <n v="0.2"/>
    <n v="0.4"/>
    <n v="0.6"/>
    <n v="0.8"/>
    <n v="1"/>
    <x v="104"/>
    <s v="2025-2029"/>
    <s v="Continuar la implementación del proyecto Sistema Control de Accesos y Asistencia Electrónica"/>
    <s v="Ambiente_x000a_Innovación_x000a_Valor del Servicio de Administración de Justicia_x000a_"/>
    <s v="ODS 16 Paz, justicia e Insituciones sólidas"/>
    <m/>
    <m/>
    <s v="proyecto Sistema Control de Accesos y Asistencia Electrónica"/>
    <m/>
  </r>
  <r>
    <s v="META NUEVA"/>
    <x v="4"/>
    <s v="Dirigir la gestión judicial en función de las prioridades institucionales con el fin de maximizar el uso de los recursos."/>
    <x v="18"/>
    <s v="Modernizar y ampliar la infraestructura institucional para satisfacer las necesidades de las personas usuarias y personal judicial, con perspectiva de género, inclusiva, accesible, sostenible y seguras, a través de la optimización de los espacios existentes y la gestión eficiente de los recursos institucionales. "/>
    <s v="% de avance del proyecto"/>
    <x v="123"/>
    <x v="24"/>
    <s v="Sistema de Planes Anuales Operativos (PAO)."/>
    <n v="0"/>
    <n v="1"/>
    <n v="0.1"/>
    <n v="0.2"/>
    <n v="0.4"/>
    <n v="0.6"/>
    <n v="0.8"/>
    <n v="1"/>
    <x v="104"/>
    <n v="2030"/>
    <s v="Evaluar el proyecto de Sistema Control de Accesos y Asistencia Electrónica"/>
    <s v="Ambiente_x000a_Innovación_x000a_Valor del Servicio de Administración de Justicia_x000a_"/>
    <s v="ODS 16 Paz, justicia e Ins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4"/>
    <x v="33"/>
    <s v="Portafolio de proyectos institucionales (PPI)."/>
    <n v="0"/>
    <n v="1"/>
    <n v="0.1"/>
    <n v="0.2"/>
    <n v="0.4"/>
    <n v="0.6"/>
    <n v="0.8"/>
    <n v="1"/>
    <x v="105"/>
    <n v="2025"/>
    <s v="Completar y gestionar la aprobación de la Politica según cronograma."/>
    <s v="Género_x000a_Acceso a la Justicia_x000a_Valores Institucionales_x000a_Valor en el servicio de administración de justicia"/>
    <s v="ODS 5 Igualdad de Género_x000a_ODS 10 Reducción de desigualdades_x000a_ODS 16 Paz, Justicia e Instituciones Sólidas"/>
    <m/>
    <s v="Política de Equiparación de Oportunidades y de Acceso a la Justicia para las Personas con Discapacidad y su Plan de Acción"/>
    <s v="Actualización de la Política para el Acceso a la Justicia y Equiparación de Oportunidades de Personas en situación de discapacidad"/>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4"/>
    <x v="33"/>
    <s v="Sistema de Planes Anuales Operativos (PAO)."/>
    <n v="0"/>
    <n v="1"/>
    <n v="0.1"/>
    <n v="0.2"/>
    <n v="0.4"/>
    <n v="0.6"/>
    <n v="0.8"/>
    <n v="1"/>
    <x v="105"/>
    <s v="2026-2030"/>
    <s v="Definir el plan de acción anual de la Politica según cronograma."/>
    <s v="Género_x000a_Acceso a la Justicia_x000a_Valores Institucionales_x000a_Valor en el servicio de administración de justicia"/>
    <s v="ODS 5 Igualdad de Género_x000a_ODS 10 Reducción de desigualdades_x000a_ODS 16 Paz, Justicia e Inst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4"/>
    <x v="33"/>
    <s v="Portafolio de proyectos institucionales (PPI)."/>
    <n v="0"/>
    <n v="1"/>
    <n v="0.1"/>
    <n v="0.2"/>
    <n v="0.4"/>
    <n v="0.6"/>
    <n v="0.8"/>
    <n v="1"/>
    <x v="105"/>
    <s v="2026-2030"/>
    <s v="Coordinar la implementación del plan de acción anual de la Politica."/>
    <s v="Género_x000a_Acceso a la Justicia_x000a_Valores Institucionales_x000a_Valor en el servicio de administración de justicia"/>
    <s v="ODS 5 Igualdad de Género_x000a_ODS 10 Reducción de desigualdades_x000a_ODS 16 Paz, Justicia e Instituciones Sólidas"/>
    <m/>
    <s v="Política de Equiparación de Oportunidades y de Acceso a la Justicia para las Personas con Discapacidad y su Plan de Acción"/>
    <s v="Actualización de la Política para el Acceso a la Justicia y Equiparación de Oportunidades de Personas en situación de discapacidad"/>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4"/>
    <x v="33"/>
    <s v="Sistema de Planes Anuales Operativos (PAO)."/>
    <n v="0"/>
    <n v="1"/>
    <n v="0.1"/>
    <n v="0.2"/>
    <n v="0.4"/>
    <n v="0.6"/>
    <n v="0.8"/>
    <n v="1"/>
    <x v="105"/>
    <s v="2026-2030"/>
    <s v="Dar seguimiento anual al cumpimiento de los planes de acción de la Política"/>
    <s v="Género_x000a_Acceso a la Justicia_x000a_Valores Institucionales_x000a_Valor en el servicio de administración de justicia"/>
    <s v="ODS 5 Igualdad de Género_x000a_ODS 10 Reducción de desigualdades_x000a_ODS 16 Paz, Justicia e Inst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4"/>
    <x v="33"/>
    <s v="Sistema de Planes Anuales Operativos (PAO)."/>
    <n v="0"/>
    <n v="1"/>
    <n v="0.1"/>
    <n v="0.2"/>
    <n v="0.4"/>
    <n v="0.6"/>
    <n v="0.8"/>
    <n v="1"/>
    <x v="105"/>
    <s v="2026-2030"/>
    <s v="Evaluar el impacto de la Política"/>
    <s v="Género_x000a_Acceso a la Justicia_x000a_Valores Institucionales_x000a_Valor en el servicio de administración de justicia"/>
    <s v="ODS 5 Igualdad de Género_x000a_ODS 10 Reducción de desigualdades_x000a_ODS 16 Paz, Justicia e Instituciones Sólidas"/>
    <m/>
    <m/>
    <m/>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5"/>
    <x v="33"/>
    <s v="Portafolio de proyectos institucionales (PPI)."/>
    <n v="0"/>
    <n v="1"/>
    <n v="0.1"/>
    <n v="0.2"/>
    <n v="0.4"/>
    <n v="0.6"/>
    <n v="0.8"/>
    <n v="1"/>
    <x v="106"/>
    <n v="2025"/>
    <s v="Completar y gestionar la aprobación de la Politica según cronograma."/>
    <s v="Género_x000a_Acceso a la Justicia_x000a_Valores Institucionales_x000a_Valor en el servicio de administración de justicia"/>
    <s v="ODS 5 Igualdad de Género_x000a_ODS 10 Reducción de desigualdades_x000a_ODS 16 Paz, Justicia e Instituciones Sólidas"/>
    <m/>
    <s v="Política de Acceso a la Justicia de Pueblos Indígenas"/>
    <s v="Política para el Acceso a la Justicia de los Pueblos Indígenas en el Poder Judicial"/>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5"/>
    <x v="33"/>
    <s v="Portafolio de proyectos institucionales (PPI)."/>
    <n v="0"/>
    <n v="1"/>
    <n v="0.1"/>
    <n v="0.2"/>
    <n v="0.4"/>
    <n v="0.6"/>
    <n v="0.8"/>
    <n v="1"/>
    <x v="106"/>
    <s v="2026-2030"/>
    <s v="Definir el plan de acción anual de la Politica según cronograma."/>
    <s v="Género_x000a_Acceso a la Justicia_x000a_Valores Institucionales_x000a_Valor en el servicio de administración de justicia"/>
    <s v="ODS 5 Igualdad de Género_x000a_ODS 10 Reducción de desigualdades_x000a_ODS 16 Paz, Justicia e Instituciones Sólidas"/>
    <m/>
    <s v="Política de Acceso a la Justicia de Pueblos Indígenas"/>
    <s v="Política para el Acceso a la Justicia de los Pueblos Indígenas en el Poder Judicial"/>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5"/>
    <x v="33"/>
    <s v="Portafolio de proyectos institucionales (PPI)."/>
    <n v="0"/>
    <n v="1"/>
    <n v="0.1"/>
    <n v="0.2"/>
    <n v="0.4"/>
    <n v="0.6"/>
    <n v="0.8"/>
    <n v="1"/>
    <x v="106"/>
    <s v="2026-2030"/>
    <s v="Coordinar la implementación del plan de acción anual de la Politica."/>
    <s v="Género_x000a_Acceso a la Justicia_x000a_Valores Institucionales_x000a_Valor en el servicio de administración de justicia"/>
    <s v="ODS 5 Igualdad de Género_x000a_ODS 10 Reducción de desigualdades_x000a_ODS 16 Paz, Justicia e Instituciones Sólidas"/>
    <m/>
    <s v="Política de Acceso a la Justicia de Pueblos Indígenas"/>
    <s v="Política para el Acceso a la Justicia de los Pueblos Indígenas en el Poder Judicial"/>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5"/>
    <x v="33"/>
    <s v="Portafolio de proyectos institucionales (PPI)."/>
    <n v="0"/>
    <n v="1"/>
    <n v="0.1"/>
    <n v="0.2"/>
    <n v="0.4"/>
    <n v="0.6"/>
    <n v="0.8"/>
    <n v="1"/>
    <x v="106"/>
    <s v="2026-2030"/>
    <s v="Dar seguimiento anual al cumpimiento de los planes de acción de la Política"/>
    <s v="Género_x000a_Acceso a la Justicia_x000a_Valores Institucionales_x000a_Valor en el servicio de administración de justicia"/>
    <s v="ODS 5 Igualdad de Género_x000a_ODS 10 Reducción de desigualdades_x000a_ODS 16 Paz, Justicia e Instituciones Sólidas"/>
    <m/>
    <s v="Política de Acceso a la Justicia de Pueblos Indígenas"/>
    <s v="Política para el Acceso a la Justicia de los Pueblos Indígenas en el Poder Judicial"/>
    <m/>
  </r>
  <r>
    <s v="EQUIPO TÉCNICO"/>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 cumplimiento de la implementación de la Política"/>
    <x v="125"/>
    <x v="33"/>
    <s v="Portafolio de proyectos institucionales (PPI)."/>
    <n v="0"/>
    <n v="1"/>
    <n v="0.1"/>
    <n v="0.2"/>
    <n v="0.4"/>
    <n v="0.6"/>
    <n v="0.8"/>
    <n v="1"/>
    <x v="106"/>
    <s v="2026-2030"/>
    <s v="Evaluar el impacto de la Política"/>
    <s v="Género_x000a_Acceso a la Justicia_x000a_Valores Institucionales_x000a_Valor en el servicio de administración de justicia"/>
    <s v="ODS 5 Igualdad de Género_x000a_ODS 10 Reducción de desigualdades_x000a_ODS 16 Paz, Justicia e Instituciones Sólidas"/>
    <m/>
    <s v="Política de Acceso a la Justicia de Pueblos Indígenas"/>
    <s v="Política para el Acceso a la Justicia de los Pueblos Indígenas en el Poder Judicial"/>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n v="2025"/>
    <s v="Definir  los procesos operativos en  las oficinas del OIJ, que sera estandarizados según los  criterios de calidad en la investigación de casos establecidos._x000a__x000a_"/>
    <s v="Acceso a la Justicia_x000a_Innovación_x000a_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n v="2025"/>
    <s v="Implementar  el plan de trabajo para estandarizar   los procesos operativos en  las oficinas del OIJ, que sera estandarizados según los  criterios de calidad en la investigación de casos establecidos. _x000a_"/>
    <s v="Acceso a la Justicia_x000a_Innovación_x000a_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s v="2025-2030"/>
    <s v="Ejecutar las tecnologías inteligentes que automaticen tareas administrativas según el plan establecido._x000a_"/>
    <s v="Acceso a la Justicia_x000a_Innovación_x000a_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s v="2025-2030"/>
    <s v="Establecer procedimientos estandarizados en todas las oficinas y delegaciones según el plan establecido"/>
    <s v="Acceso a la Justicia_x000a_Innovación_x000a_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s v="2025-2030"/>
    <s v="Capacitar al personal en el uso de nuevas tecnologías para la investigación y gestión de expedientes."/>
    <s v="Acceso a la Justicia_x000a_Innovación_x000a_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Porcentaje de cumplimiento  del plan de trabajo plan de trabajo que permita estandarizar  procesos operativos en todas las oficinas del OIJ, asegurando que cada una cumpla con criterios de calidad en la investigación de casos ."/>
    <x v="126"/>
    <x v="8"/>
    <s v="Sistema de Planes Anuales Operativos (PAO)."/>
    <n v="0"/>
    <n v="1"/>
    <n v="0.1"/>
    <n v="0.2"/>
    <n v="0.4"/>
    <n v="0.6"/>
    <n v="0.8"/>
    <n v="1"/>
    <x v="4"/>
    <s v="2025-2030"/>
    <s v="Dar seguimiento en el uso de nuevas tecnologías para la investigación y gestión de expedientes."/>
    <s v="Acceso a la Justicia_x000a_Innovación_x000a_Valor del Servicio de Administración de Justicia"/>
    <s v="ODS 16 Paz, justicia e Insituciones sólidas"/>
    <m/>
    <m/>
    <m/>
    <m/>
  </r>
  <r>
    <s v="METAS NUEVAS- SESION TRABAJO"/>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Porcentaje de cumplimiento  del proyecto para la  creación de  una  Unidad de Salud y Bienestar del Organismo de Investigación Judicial "/>
    <x v="127"/>
    <x v="8"/>
    <s v="Portafolio de proyectos institucionales (PPI)."/>
    <n v="0"/>
    <n v="1"/>
    <n v="0.1"/>
    <n v="0.2"/>
    <n v="0.4"/>
    <n v="0.6"/>
    <n v="0.8"/>
    <n v="1"/>
    <x v="65"/>
    <n v="2025"/>
    <s v="Desarrollar y presentar el analisis y documentación respectiva para gestionar el proyecto que permita la creación de  una  Unidad de Salud y Bienestar del Organismo de Investigación Judicial según la metodología de proyectos"/>
    <s v="Valor del Servicio de Administración de Justicia"/>
    <s v="ODS 16 Paz, justicia e Insituciones sólidas"/>
    <m/>
    <m/>
    <m/>
    <s v="Proyecto para la  creación de una Unidad de Salud y Bienestar del Organismo de Investigación Judicial "/>
  </r>
  <r>
    <s v="METAS NUEVAS- SESION TRABAJO"/>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Porcentaje de cumplimiento  del proyecto para la  creación de  una  Unidad de Salud y Bienestar del Organismo de Investigación Judicial "/>
    <x v="127"/>
    <x v="8"/>
    <s v="Sistema de Planes Anuales Operativos (PAO)."/>
    <n v="0"/>
    <n v="1"/>
    <n v="0.1"/>
    <n v="0.2"/>
    <n v="0.4"/>
    <n v="0.6"/>
    <n v="0.8"/>
    <n v="1"/>
    <x v="65"/>
    <n v="2025"/>
    <s v="Diseñar  un protocolo donde se detalle el Programa Integral de Salud y Bienestar OIJ. "/>
    <s v="Valor del Servicio de Administración de Justicia"/>
    <s v="ODS 16 Paz, justicia e Insituciones sólidas"/>
    <m/>
    <m/>
    <m/>
    <m/>
  </r>
  <r>
    <s v="METAS NUEVAS- SESION TRABAJO"/>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Porcentaje de cumplimiento  del proyecto para la  creación de  una  Unidad de Salud y Bienestar del Organismo de Investigación Judicial "/>
    <x v="127"/>
    <x v="8"/>
    <s v="Sistema de Planes Anuales Operativos (PAO)."/>
    <n v="0"/>
    <n v="1"/>
    <n v="0.1"/>
    <n v="0.2"/>
    <n v="0.4"/>
    <n v="0.6"/>
    <n v="0.8"/>
    <n v="1"/>
    <x v="65"/>
    <s v="2025-2030"/>
    <s v="Consolidar e implementar una estructura de recursos para la gestión de la salud y bienestar del personal de OIJ. "/>
    <s v="Valor del Servicio de Administración de Justicia"/>
    <s v="ODS 16 Paz, justicia e Insituciones sólidas"/>
    <m/>
    <m/>
    <m/>
    <m/>
  </r>
  <r>
    <s v="METAS NUEVAS- SESION TRABAJO"/>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que permita un proceso continuo de capacitación basado en competencias, que garantice el desarrollo integral del  personal."/>
    <x v="128"/>
    <x v="8"/>
    <s v="Sistema de Planes Anuales Operativos (PAO)."/>
    <n v="0"/>
    <n v="1"/>
    <n v="0.1"/>
    <n v="0.2"/>
    <n v="0.4"/>
    <n v="0.6"/>
    <n v="0.8"/>
    <n v="1"/>
    <x v="65"/>
    <n v="2025"/>
    <s v="Definir la estrategia para establecer un proceso continuo de capacitación basado en competencias, que garantice el desarrollo integral del  personal que contemple la creación de  una carrera judicial interna basada en la experiencia y resultados medibles."/>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que permita un proceso continuo de capacitación basado en competencias, que garantice el desarrollo integral del  personal."/>
    <x v="128"/>
    <x v="8"/>
    <s v="Sistema de Planes Anuales Operativos (PAO)."/>
    <n v="0"/>
    <n v="1"/>
    <n v="0.1"/>
    <n v="0.2"/>
    <n v="0.4"/>
    <n v="0.6"/>
    <n v="0.8"/>
    <n v="1"/>
    <x v="65"/>
    <n v="2025"/>
    <s v="Diseñar programas de capacitación que incluyan temas especializados y habilidades blandas."/>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que permita un proceso continuo de capacitación basado en competencias, que garantice el desarrollo integral del  personal."/>
    <x v="128"/>
    <x v="8"/>
    <s v="Sistema de Planes Anuales Operativos (PAO)."/>
    <n v="0"/>
    <n v="1"/>
    <n v="0.1"/>
    <n v="0.2"/>
    <n v="0.4"/>
    <n v="0.6"/>
    <n v="0.8"/>
    <n v="1"/>
    <x v="65"/>
    <s v="2025-2030"/>
    <s v="Implementar la estrategia para establecer un proceso continuo de capacitación basado en competencias, que garantice el desarrollo integral del  personal que contemple la creación de  una carrera judicial interna basada en la experiencia y resultados medibles."/>
    <s v="Género_x000a_Innovación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cumplimiento  de la estrategia que permita Implementar un programa integral de fortalecimiento ético y de valores que abarque todas las áreas del OIJ, con un enfoque preventivo y correctivo sobre los conflictos de interés y la corrupción."/>
    <x v="129"/>
    <x v="8"/>
    <s v="Sistema de Planes Anuales Operativos (PAO)."/>
    <n v="0"/>
    <n v="1"/>
    <n v="0.1"/>
    <n v="0.2"/>
    <n v="0.4"/>
    <n v="0.6"/>
    <n v="0.8"/>
    <n v="1"/>
    <x v="107"/>
    <n v="2025"/>
    <s v="Definir  e implementar un plan de trabajo para establecer un programa integral de fortalecimiento ético y de valores que abarque todas las áreas del OIJ, con un enfoque preventivo y correctivo sobre los conflictos de interés y la corrupción."/>
    <s v="Género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cumplimiento  de la estrategia que permita Implementar un programa integral de fortalecimiento ético y de valores que abarque todas las áreas del OIJ, con un enfoque preventivo y correctivo sobre los conflictos de interés y la corrupción."/>
    <x v="129"/>
    <x v="8"/>
    <s v="Sistema de Planes Anuales Operativos (PAO)."/>
    <n v="0"/>
    <n v="1"/>
    <n v="0.1"/>
    <n v="0.2"/>
    <n v="0.4"/>
    <n v="0.6"/>
    <n v="0.8"/>
    <n v="1"/>
    <x v="108"/>
    <s v="2025-2030"/>
    <s v="Implementar el plan de trabajo  para  establecer programa integral de fortalecimiento ético y de valores que abarque todas las áreas del OIJ, con un enfoque preventivo y correctivo sobre los conflictos de interés y la corrupción."/>
    <s v="Género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0"/>
    <s v="Diseñar e implementar estrategias que permitan la prevención y abordaje de actos contrarios a la probidad y de corrupción en la gestión judicial."/>
    <s v="Porcentaje de cumplimiento  de la estrategia que permita Implementar un programa integral de fortalecimiento ético y de valores que abarque todas las áreas del OIJ, con un enfoque preventivo y correctivo sobre los conflictos de interés y la corrupción."/>
    <x v="129"/>
    <x v="8"/>
    <s v="Sistema de Planes Anuales Operativos (PAO)."/>
    <n v="0"/>
    <n v="1"/>
    <n v="0.1"/>
    <n v="0.2"/>
    <n v="0.4"/>
    <n v="0.6"/>
    <n v="0.8"/>
    <n v="1"/>
    <x v="108"/>
    <s v="2025-2030"/>
    <s v="Dar seguimiento al plan de trabajo  para  establecer programa integral de fortalecimiento ético y de valores que abarque todas las áreas del OIJ, con un enfoque preventivo y correctivo sobre los conflictos de interés y la corrupción."/>
    <s v="Género_x000a_Valor del Servicio de Administración de Justicia_x000a_Valores Institucionales"/>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Penal Juvenil."/>
    <x v="130"/>
    <x v="9"/>
    <s v="Portafolio de proyectos institucionales (PPI)."/>
    <n v="0"/>
    <n v="1"/>
    <n v="0.1"/>
    <n v="0.2"/>
    <n v="0.4"/>
    <n v="0.6"/>
    <n v="0.8"/>
    <n v="1"/>
    <x v="23"/>
    <s v="2025-2030"/>
    <s v="Definir el modelo de tramitación del proceso y diseño del plan de trabajo."/>
    <s v="Valor del servicio de Administración de Justicia, Acceso a la Justicia, Género"/>
    <s v="ODS 16 Paz, justicia e Insituciones sólidas"/>
    <m/>
    <m/>
    <m/>
    <s v=" Modelo de Tramitación de la materia Penal Juvenil."/>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Penal Juvenil."/>
    <x v="130"/>
    <x v="9"/>
    <s v="Portafolio de proyectos institucionales (PPI)."/>
    <n v="0"/>
    <n v="1"/>
    <n v="0.1"/>
    <n v="0.2"/>
    <n v="0.4"/>
    <n v="0.6"/>
    <n v="0.8"/>
    <n v="1"/>
    <x v="23"/>
    <s v="2025-2030"/>
    <s v="Implementar el proyecto sobre el modelo de tramitación."/>
    <s v="Valor del servicio de Administración de Justicia, Acceso a la Justicia, Género"/>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Penal Juvenil."/>
    <x v="130"/>
    <x v="9"/>
    <s v="Portafolio de proyectos institucionales (PPI)."/>
    <n v="0"/>
    <n v="1"/>
    <n v="0.1"/>
    <n v="0.2"/>
    <n v="0.4"/>
    <n v="0.6"/>
    <n v="0.8"/>
    <n v="1"/>
    <x v="23"/>
    <s v="2025-2030"/>
    <s v="Dar seguimiento y monitoreo al proyecto sobre el modelo de tramitación."/>
    <s v="Valor del servicio de Administración de Justicia, Acceso a la Justicia, Género"/>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Penal Juvenil."/>
    <x v="130"/>
    <x v="9"/>
    <s v="Portafolio de proyectos institucionales (PPI)."/>
    <n v="0"/>
    <n v="1"/>
    <n v="0.1"/>
    <n v="0.2"/>
    <n v="0.4"/>
    <n v="0.6"/>
    <n v="0.8"/>
    <n v="1"/>
    <x v="23"/>
    <s v="2025-2030"/>
    <s v="Evaluar el proyecto sobre el modelo de tramitación"/>
    <s v="Valor del servicio de Administración de Justicia, Acceso a la Justicia, Género"/>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de Tránsito."/>
    <x v="131"/>
    <x v="9"/>
    <s v="Portafolio de proyectos institucionales (PPI)."/>
    <n v="0"/>
    <n v="1"/>
    <n v="0.1"/>
    <n v="0.2"/>
    <n v="0.4"/>
    <n v="0.6"/>
    <n v="0.8"/>
    <n v="1"/>
    <x v="109"/>
    <s v="2025-2030"/>
    <s v="Definir el modelo de tramitación del proceso y diseño del plan de trabajo."/>
    <s v="Valor del servicio de Administración de Justicia, Acceso a la Justicia, Género"/>
    <s v="ODS 16 Paz, justicia e Insituciones sólidas"/>
    <m/>
    <m/>
    <m/>
    <s v="Modelo de Tramitación de la materia de Tránsito."/>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de Tránsito."/>
    <x v="131"/>
    <x v="9"/>
    <s v="Portafolio de proyectos institucionales (PPI)."/>
    <n v="0"/>
    <n v="1"/>
    <n v="0.1"/>
    <n v="0.2"/>
    <n v="0.4"/>
    <n v="0.6"/>
    <n v="0.8"/>
    <n v="1"/>
    <x v="109"/>
    <s v="2025-2030"/>
    <s v="Implementar el proyecto sobre el modelo de tramitación."/>
    <s v="Valor del servicio de Administración de Justicia, Acceso a la Justicia, Género"/>
    <s v="ODS 16 Paz, justicia e Insituciones sólidas"/>
    <m/>
    <m/>
    <m/>
    <s v="Modelo de Tramitación de la materia de Tránsito."/>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de Tránsito."/>
    <x v="131"/>
    <x v="9"/>
    <s v="Portafolio de proyectos institucionales (PPI)."/>
    <n v="0"/>
    <n v="1"/>
    <n v="0.1"/>
    <n v="0.2"/>
    <n v="0.4"/>
    <n v="0.6"/>
    <n v="0.8"/>
    <n v="1"/>
    <x v="109"/>
    <s v="2025-2030"/>
    <s v="Dar seguimiento y monitoreo al proyecto sobre el modelo de tramitación."/>
    <s v="Valor del servicio de Administración de Justicia, Acceso a la Justicia, Género"/>
    <s v="ODS 16 Paz, justicia e Insituciones sólidas"/>
    <m/>
    <m/>
    <m/>
    <s v="Modelo de Tramitación de la materia de Tránsito."/>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de Tránsito."/>
    <x v="131"/>
    <x v="9"/>
    <s v="Portafolio de proyectos institucionales (PPI)."/>
    <n v="0"/>
    <n v="1"/>
    <n v="0.1"/>
    <n v="0.2"/>
    <n v="0.4"/>
    <n v="0.6"/>
    <n v="0.8"/>
    <n v="1"/>
    <x v="109"/>
    <s v="2025-2030"/>
    <s v="Evaluar el proyecto sobre el modelo de tramitación"/>
    <s v="Valor del servicio de Administración de Justicia, Acceso a la Justicia, Género"/>
    <s v="ODS 16 Paz, justicia e Insituciones sólidas"/>
    <m/>
    <m/>
    <m/>
    <s v="Modelo de Tramitación de la materia de Tránsito."/>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Contravencional."/>
    <x v="132"/>
    <x v="9"/>
    <s v="Portafolio de proyectos institucionales (PPI)."/>
    <n v="0"/>
    <n v="1"/>
    <n v="0.1"/>
    <n v="0.2"/>
    <n v="0.4"/>
    <n v="0.6"/>
    <n v="0.8"/>
    <n v="1"/>
    <x v="110"/>
    <s v="2025-2030"/>
    <s v="Definir el modelo de tramitación del proceso y diseño del plan de trabajo."/>
    <s v="Valor del servicio de Administración de Justicia, Acceso a la Justicia, Género"/>
    <s v="ODS 16 Paz, justicia e Insituciones sólidas"/>
    <m/>
    <m/>
    <m/>
    <s v="Modelo de Tramitación de la materia Contravencional."/>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Contravencional."/>
    <x v="132"/>
    <x v="9"/>
    <s v="Portafolio de proyectos institucionales (PPI)."/>
    <n v="0"/>
    <n v="1"/>
    <n v="0.1"/>
    <n v="0.2"/>
    <n v="0.4"/>
    <n v="0.6"/>
    <n v="0.8"/>
    <n v="1"/>
    <x v="110"/>
    <s v="2025-2030"/>
    <s v="Implementar el proyecto sobre el modelo de tramitación."/>
    <s v="Valor del servicio de Administración de Justicia, Acceso a la Justicia, Género"/>
    <s v="ODS 16 Paz, justicia e Insituciones sólidas"/>
    <m/>
    <m/>
    <m/>
    <s v="Modelo de Tramitación de la materia Contravencional."/>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Contravencional."/>
    <x v="132"/>
    <x v="9"/>
    <s v="Portafolio de proyectos institucionales (PPI)."/>
    <n v="0"/>
    <n v="1"/>
    <n v="0.1"/>
    <n v="0.2"/>
    <n v="0.4"/>
    <n v="0.6"/>
    <n v="0.8"/>
    <n v="1"/>
    <x v="110"/>
    <s v="2025-2030"/>
    <s v="Dar seguimiento y monitoreo al proyecto sobre el modelo de tramitación."/>
    <s v="Valor del servicio de Administración de Justicia, Acceso a la Justicia, Género"/>
    <s v="ODS 16 Paz, justicia e Insituciones sólidas"/>
    <m/>
    <m/>
    <m/>
    <s v="Modelo de Tramitación de la materia Contravencional."/>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l Modelo de Tramitación de la Materia Contravencional."/>
    <x v="132"/>
    <x v="9"/>
    <s v="Portafolio de proyectos institucionales (PPI)."/>
    <n v="0"/>
    <n v="1"/>
    <n v="0.1"/>
    <n v="0.2"/>
    <n v="0.4"/>
    <n v="0.6"/>
    <n v="0.8"/>
    <n v="1"/>
    <x v="110"/>
    <s v="2025-2030"/>
    <s v="Evaluar el proyecto sobre el modelo de tramitación"/>
    <s v="Valor del servicio de Administración de Justicia, Acceso a la Justicia, Género"/>
    <s v="ODS 16 Paz, justicia e Insituciones sólidas"/>
    <m/>
    <m/>
    <m/>
    <s v="Modelo de Tramitación de la materia Contravencional."/>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la aplicación de la metodología de reestructuración Administrativa. "/>
    <x v="133"/>
    <x v="9"/>
    <s v="Sistema de Planes Anuales Operativos (PAO)."/>
    <n v="0"/>
    <n v="1"/>
    <n v="0.1"/>
    <n v="0.2"/>
    <n v="0.4"/>
    <n v="0.6"/>
    <n v="0.8"/>
    <n v="1"/>
    <x v="111"/>
    <s v="2025-2030"/>
    <s v="Definir el plan anual en apego a la Metodología de Restructuración Administrativa, según la programación anual establecida. "/>
    <s v="Valor del servicio de Administración de Justicia, Acceso a la Justicia, Género"/>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la aplicación de la metodología de reestructuración Administrativa. "/>
    <x v="133"/>
    <x v="9"/>
    <s v="Sistema de Planes Anuales Operativos (PAO)."/>
    <n v="0"/>
    <n v="1"/>
    <n v="0.1"/>
    <n v="0.2"/>
    <n v="0.4"/>
    <n v="0.6"/>
    <n v="0.8"/>
    <n v="1"/>
    <x v="111"/>
    <s v="2025-2030"/>
    <s v="Implementar el plan de trabajo según la Metodología de Restructuración Administrativa, según la programación anual establecida. "/>
    <s v="Valor del servicio de Administración de Justicia, Acceso a la Justicia, Género"/>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la aplicación de la metodología de reestructuración Administrativa. "/>
    <x v="133"/>
    <x v="9"/>
    <s v="Sistema de Planes Anuales Operativos (PAO)."/>
    <n v="0"/>
    <n v="1"/>
    <n v="0.1"/>
    <n v="0.2"/>
    <n v="0.4"/>
    <n v="0.6"/>
    <n v="0.8"/>
    <n v="1"/>
    <x v="111"/>
    <s v="2025-2030"/>
    <s v="Dar seguimiento al plan de trabajo según la Metodología de Restructuración Administrativa."/>
    <s v="Valor del servicio de Administración de Justicia, Acceso a la Justicia, Género"/>
    <s v="ODS 16 Paz, justicia e Insituciones sólidas"/>
    <m/>
    <m/>
    <m/>
    <m/>
  </r>
  <r>
    <s v="META NUEV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lan."/>
    <x v="134"/>
    <x v="34"/>
    <s v="Sistema de Planes Anuales Operativos (PAO)."/>
    <n v="0"/>
    <n v="1"/>
    <n v="0.1"/>
    <n v="0.2"/>
    <n v="0.4"/>
    <n v="0.6"/>
    <n v="0.8"/>
    <n v="1"/>
    <x v="26"/>
    <n v="2025"/>
    <s v="Diseñar un plan de acercamiento a juzgados alejados de los Circuitos Judiciales."/>
    <s v="Valor del servicio de Administración de Justicia, Justicia Abierta"/>
    <s v="ODS 16 Paz, justicia e Insituciones sólidas"/>
    <m/>
    <m/>
    <m/>
    <m/>
  </r>
  <r>
    <s v="META NUEV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lan."/>
    <x v="134"/>
    <x v="34"/>
    <s v="Sistema de Planes Anuales Operativos (PAO)."/>
    <n v="0"/>
    <n v="1"/>
    <n v="0.1"/>
    <n v="0.2"/>
    <n v="0.4"/>
    <n v="0.6"/>
    <n v="0.8"/>
    <n v="1"/>
    <x v="26"/>
    <s v="2025-2030"/>
    <s v="Implementar un plan de acercamiento a juzgados alejados de los Circuitos."/>
    <s v="Valor del servicio de Administración de Justicia, Justicia Abierta"/>
    <s v="ODS 16 Paz, justicia e Insituciones sólidas"/>
    <m/>
    <m/>
    <m/>
    <m/>
  </r>
  <r>
    <s v="META NUEV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lan."/>
    <x v="134"/>
    <x v="34"/>
    <s v="Sistema de Planes Anuales Operativos (PAO)."/>
    <n v="0"/>
    <n v="1"/>
    <n v="0.1"/>
    <n v="0.2"/>
    <n v="0.4"/>
    <n v="0.6"/>
    <n v="0.8"/>
    <n v="1"/>
    <x v="26"/>
    <s v="2025-2030"/>
    <s v="Evaluar el plan de acercamiento a juzgados alejados de los Circuitos."/>
    <s v="Valor del servicio de Administración de Justicia, Justicia Abierta"/>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jecución de los planes formulados para la implementación del empleo público"/>
    <x v="135"/>
    <x v="5"/>
    <s v="Portafolio de proyectos institucionales (PPI)."/>
    <n v="0"/>
    <n v="1"/>
    <n v="0.1"/>
    <n v="0.2"/>
    <n v="0.4"/>
    <n v="0.6"/>
    <n v="0.8"/>
    <n v="1"/>
    <x v="112"/>
    <n v="2025"/>
    <s v="1) Formular los planes para la implementación del empleo público "/>
    <s v="Género_x000a_Innovación_x000a_Justicia Abierta_x000a_Valor del Servicio de Administración de Justicia_x000a_Valores Institucionales"/>
    <s v="ODS 16 Paz, justicia e Insituciones sólidas"/>
    <m/>
    <m/>
    <s v="Proyecto de Empleo Publico asociado a esta meta."/>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jecución de los planes formulados para la implementación del empleo público"/>
    <x v="135"/>
    <x v="5"/>
    <s v="Sistema de Planes Anuales Operativos (PAO)."/>
    <n v="0"/>
    <n v="1"/>
    <n v="0.1"/>
    <n v="0.2"/>
    <n v="0.4"/>
    <n v="0.6"/>
    <n v="0.8"/>
    <n v="1"/>
    <x v="112"/>
    <s v="2025-2026"/>
    <s v="2) Realizar las previsiones de cambio estructurales y organizaciones en los puestos de trabajo, y las medidas de promoción internas."/>
    <s v="Género_x000a_Innovación_x000a_Justicia Abierta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jecución de los planes formulados para la implementación del empleo público"/>
    <x v="135"/>
    <x v="5"/>
    <s v="Sistema de Planes Anuales Operativos (PAO)."/>
    <n v="0"/>
    <n v="1"/>
    <n v="0.1"/>
    <n v="0.2"/>
    <n v="0.4"/>
    <n v="0.6"/>
    <n v="0.8"/>
    <n v="1"/>
    <x v="112"/>
    <n v="2026"/>
    <s v=" 3) Brindar análisis de las disponibilidades y necesidades del personal, asi como la incorporación de nuevo talento a traves de la oferta de empleo publico ."/>
    <s v="Género_x000a_Innovación_x000a_Justicia Abierta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jecución de los planes formulados para la implementación del empleo público"/>
    <x v="135"/>
    <x v="5"/>
    <s v="Sistema de Planes Anuales Operativos (PAO)."/>
    <n v="0"/>
    <n v="1"/>
    <n v="0.1"/>
    <n v="0.2"/>
    <n v="0.4"/>
    <n v="0.6"/>
    <n v="0.8"/>
    <n v="1"/>
    <x v="112"/>
    <s v="2026-2029"/>
    <s v="4) Ejecutar los planes para la implementación del empleo público."/>
    <s v="Género_x000a_Innovación_x000a_Justicia Abierta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jecución de los planes formulados para la implementación del empleo público"/>
    <x v="135"/>
    <x v="5"/>
    <s v="Sistema de Planes Anuales Operativos (PAO)."/>
    <n v="0"/>
    <n v="1"/>
    <n v="0.1"/>
    <n v="0.2"/>
    <n v="0.4"/>
    <n v="0.6"/>
    <n v="0.8"/>
    <n v="1"/>
    <x v="112"/>
    <n v="2030"/>
    <s v=" 5) Dar seguimiento a los planes para la implementación del empleo público."/>
    <s v="Género_x000a_Innovación_x000a_Justicia Abierta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n v="2025"/>
    <s v="1) Identificar los elementos requeridos para el modelo de carrera esclonada."/>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s v="2025-2026"/>
    <s v=" 2) Construir el modelo de carrera escolanado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n v="2026"/>
    <s v="3) Presentar para aprobación el modelo de carrera escalonado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s v="2026-2029"/>
    <s v="4) Elaborar un plan de trabajo para la implementación del modelo de carrera escalonado"/>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s v="2026-2029"/>
    <s v=" 5) Ejecutar el plan de trabajo para la implementación del modelo de carrera escalonado"/>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la elaboración e implementación del modelo de carrera judicial escalonada en los diferentes ámbitos."/>
    <x v="136"/>
    <x v="5"/>
    <s v="Sistema de Planes Anuales Operativos (PAO)."/>
    <n v="0"/>
    <n v="1"/>
    <n v="0.1"/>
    <n v="0.2"/>
    <n v="0.4"/>
    <n v="0.6"/>
    <n v="0.8"/>
    <n v="1"/>
    <x v="113"/>
    <n v="2030"/>
    <s v=" 6) Evaluar y ajustar el plan de trabajo para la implementación del modelo de carrera escalonada dirigido al personal de los diferentes ámbitos."/>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iseño e implementación de la estrategia integral de retención del personal judicial."/>
    <x v="137"/>
    <x v="5"/>
    <s v="Sistema de Planes Anuales Operativos (PAO)."/>
    <n v="0"/>
    <n v="1"/>
    <n v="0.1"/>
    <n v="0.2"/>
    <n v="0.4"/>
    <n v="0.6"/>
    <n v="0.8"/>
    <n v="1"/>
    <x v="65"/>
    <n v="2025"/>
    <s v="1)Elaborar una propuesta técnica que permita la revisión de la estructura de puestos del Poder Judicial donde se evidencia mayor necesidad de personal, considerando los requerimientos de la LMEP y las nuevas tendencias laborales, con el objetivo de retener al personal judicial.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iseño e implementación de la estrategia integral de retención del personal judicial."/>
    <x v="137"/>
    <x v="5"/>
    <s v="Sistema de Planes Anuales Operativos (PAO)."/>
    <n v="0"/>
    <n v="1"/>
    <n v="0.1"/>
    <n v="0.2"/>
    <n v="0.4"/>
    <n v="0.6"/>
    <n v="0.8"/>
    <n v="1"/>
    <x v="65"/>
    <s v="2025-2026"/>
    <s v=" 2) Aprobar e implementar la propuesta técnica que permita la revisión de la estructura de puestos del Poder Judicial.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iseño e implementación de la estrategia integral de retención del personal judicial."/>
    <x v="137"/>
    <x v="5"/>
    <s v="Sistema de Planes Anuales Operativos (PAO)."/>
    <n v="0"/>
    <n v="1"/>
    <n v="0.1"/>
    <n v="0.2"/>
    <n v="0.4"/>
    <n v="0.6"/>
    <n v="0.8"/>
    <n v="1"/>
    <x v="65"/>
    <n v="2026"/>
    <s v="3) Diseñar un plan integral de retención del personal judicial, considerando la propuesta técnica y los basados en los resultados de las encuestas de salida."/>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iseño e implementación de la estrategia integral de retención del personal judicial."/>
    <x v="137"/>
    <x v="5"/>
    <s v="Sistema de Planes Anuales Operativos (PAO)."/>
    <n v="0"/>
    <n v="1"/>
    <n v="0.1"/>
    <n v="0.2"/>
    <n v="0.4"/>
    <n v="0.6"/>
    <n v="0.8"/>
    <n v="1"/>
    <x v="65"/>
    <s v="2026-2029"/>
    <s v=" 4) Aprobar e implementar el plan con el objetivo de proporcionar a la institución herramientas efectivas para conservar personal de alta calidad."/>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iseño e implementación de la estrategia integral de retención del personal judicial."/>
    <x v="137"/>
    <x v="5"/>
    <s v="Sistema de Planes Anuales Operativos (PAO)."/>
    <n v="0"/>
    <n v="1"/>
    <n v="0.1"/>
    <n v="0.2"/>
    <n v="0.4"/>
    <n v="0.6"/>
    <n v="0.8"/>
    <n v="1"/>
    <x v="65"/>
    <n v="2030"/>
    <s v=" 5) Dar seguimiento y evaluar el plan integral de retención del personal judicial"/>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plan de fortalecimiento al proceso de la carrera judicial "/>
    <x v="138"/>
    <x v="5"/>
    <s v="Sistema de Planes Anuales Operativos (PAO)."/>
    <n v="0"/>
    <n v="1"/>
    <n v="0.1"/>
    <n v="0.2"/>
    <n v="0.4"/>
    <n v="0.6"/>
    <n v="0.8"/>
    <n v="1"/>
    <x v="114"/>
    <n v="2025"/>
    <s v="1) Identificar las diferentes áreas que tienen participación y responsabilidad en el reclutamiento, selección y administración del personal del ambito de la Judicatura.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plan de fortalecimiento al proceso de la carrera judicial "/>
    <x v="138"/>
    <x v="5"/>
    <s v="Sistema de Planes Anuales Operativos (PAO)."/>
    <n v="0"/>
    <n v="1"/>
    <n v="0.1"/>
    <n v="0.2"/>
    <n v="0.4"/>
    <n v="0.6"/>
    <n v="0.8"/>
    <n v="1"/>
    <x v="114"/>
    <s v="2026-2029"/>
    <s v="2) Realizar un diagnóstico que permita establecer la situación actual y mejoras en las relaciones entre las instancias involucradas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plan de fortalecimiento al proceso de la carrera judicial "/>
    <x v="138"/>
    <x v="5"/>
    <s v="Sistema de Planes Anuales Operativos (PAO)."/>
    <n v="0"/>
    <n v="1"/>
    <n v="0.1"/>
    <n v="0.2"/>
    <n v="0.4"/>
    <n v="0.6"/>
    <n v="0.8"/>
    <n v="1"/>
    <x v="114"/>
    <s v="2026-2029"/>
    <s v=" 3)Definir las acciones para el desarrollo del plan, asi como su comunicación, aprobación."/>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plan de fortalecimiento al proceso de la carrera judicial "/>
    <x v="138"/>
    <x v="5"/>
    <s v="Sistema de Planes Anuales Operativos (PAO)."/>
    <n v="0"/>
    <n v="1"/>
    <n v="0.1"/>
    <n v="0.2"/>
    <n v="0.4"/>
    <n v="0.6"/>
    <n v="0.8"/>
    <n v="1"/>
    <x v="114"/>
    <n v="2030"/>
    <s v=" 4) Implementar el plan de fortalecimiento al proceso de la carrera judicial.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plan de fortalecimiento al proceso de la carrera judicial "/>
    <x v="138"/>
    <x v="5"/>
    <s v="Sistema de Planes Anuales Operativos (PAO)."/>
    <n v="0"/>
    <n v="1"/>
    <n v="0.1"/>
    <n v="0.2"/>
    <n v="0.4"/>
    <n v="0.6"/>
    <n v="0.8"/>
    <n v="1"/>
    <x v="114"/>
    <n v="2030"/>
    <s v="5) Dar seguimiento y evaluar el plan de fortalecimiento al proceso de la carrera judicial"/>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ado, aprobado y ejecutado un plan de acción que guie la gestión humana en el Poder Judicial con una enfoque integral, incluyente e innovadora"/>
    <x v="139"/>
    <x v="5"/>
    <s v="Sistema de Planes Anuales Operativos (PAO)."/>
    <n v="0"/>
    <n v="1"/>
    <n v="0.1"/>
    <n v="0.2"/>
    <n v="0.4"/>
    <n v="0.6"/>
    <n v="0.8"/>
    <n v="1"/>
    <x v="65"/>
    <n v="2025"/>
    <s v="1) Desarrollar un plan de acción que guie la gestión humana, con enfoque innovador, incluyente. "/>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ado, aprobado y ejecutado un plan de acción que guie la gestión humana en el Poder Judicial con una enfoque integral, incluyente e innovadora"/>
    <x v="139"/>
    <x v="5"/>
    <s v="Sistema de Planes Anuales Operativos (PAO)."/>
    <n v="0"/>
    <n v="1"/>
    <n v="0.1"/>
    <n v="0.2"/>
    <n v="0.4"/>
    <n v="0.6"/>
    <n v="0.8"/>
    <n v="1"/>
    <x v="65"/>
    <s v="2026-2029"/>
    <s v="2) Presentar para aprobación un plan de acción que guie la gestión humana, con enfoque innovador, incluyente"/>
    <s v="Género_x000a_Innovación_x000a_Valor del Servicio de Administración de Justicia_x000a_Valores Institucionales"/>
    <s v="ODS 16 Paz, justicia e Insituciones sólidas"/>
    <m/>
    <m/>
    <m/>
    <m/>
  </r>
  <r>
    <s v="METAS NUEVAS- SESION TRABAJO"/>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avance en el desarrollado, aprobado y ejecutado un plan de acción que guie la gestión humana en el Poder Judicial con una enfoque integral, incluyente e innovadora"/>
    <x v="139"/>
    <x v="5"/>
    <s v="Sistema de Planes Anuales Operativos (PAO)."/>
    <n v="0"/>
    <n v="1"/>
    <n v="0.1"/>
    <n v="0.2"/>
    <n v="0.4"/>
    <n v="0.6"/>
    <n v="0.8"/>
    <n v="1"/>
    <x v="65"/>
    <n v="2030"/>
    <s v="  3) Ejecutar el plan de acción que guie la gestión humana, con enfoque innovador, incluyente."/>
    <s v="Género_x000a_Innovación_x000a_Valor del Servicio de Administración de Justicia_x000a_Valores Institucionales"/>
    <s v="ODS 16 Paz, justicia e Insituciones sólidas"/>
    <m/>
    <m/>
    <m/>
    <m/>
  </r>
  <r>
    <s v="METAS NUEVAS- SESION TRABAJ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en la atención de solicitudes de asesorías legales."/>
    <x v="140"/>
    <x v="29"/>
    <s v="Sistema de Planes Anuales Operativos (PAO)."/>
    <n v="0"/>
    <n v="1"/>
    <n v="0.1"/>
    <n v="0.2"/>
    <n v="0.4"/>
    <n v="0.6"/>
    <n v="0.8"/>
    <n v="1"/>
    <x v="115"/>
    <s v="2025-2030"/>
    <s v="Analizar y atender las solicitudes de asesorías legales de los órganos administrativos, OIJ, Fiscalía, Defensa Pública._x000a_"/>
    <s v="Acceso a la Justicia, Valor d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9"/>
    <s v="Impulsar la aprobación y revisión de proyectos y reformas de Ley, así como normativa interna que impacten el funcionamiento y estructura del Poder Judicial y sus dependencias.     "/>
    <s v="% de avance en la atención de solicitudes de asesorías legales."/>
    <x v="140"/>
    <x v="29"/>
    <s v="Sistema de Planes Anuales Operativos (PAO)."/>
    <n v="0"/>
    <n v="1"/>
    <n v="0.1"/>
    <n v="0.2"/>
    <n v="0.4"/>
    <n v="0.6"/>
    <n v="0.8"/>
    <n v="1"/>
    <x v="115"/>
    <s v="2025-2030"/>
    <s v="Dar seguimiento a las solicitudes de asesorías legales de los órganos administrativos, OIJ, Fiscalía, Defensa Pública._x000a_"/>
    <s v="Acceso a la Justicia, Valor del Servicio de Administración de Justicia"/>
    <s v="ODS 16 Paz, justicia e Insituciones sólidas"/>
    <m/>
    <m/>
    <m/>
    <m/>
  </r>
  <r>
    <s v="METAS NUEVAS- SESION TRABAJO"/>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 la implementación de los planes de captación de recursos internacionales para capacitación. "/>
    <x v="141"/>
    <x v="26"/>
    <s v="Sistema de Planes Anuales Operativos (PAO)."/>
    <n v="0"/>
    <n v="1"/>
    <n v="0.1"/>
    <n v="0.2"/>
    <n v="0.4"/>
    <n v="0.6"/>
    <n v="0.8"/>
    <n v="1"/>
    <x v="70"/>
    <n v="2025"/>
    <s v="1. Definir las necesidades de capacitación y recursos necesarios que pueden ser solicitados a  instituciones y gobiernos colaboradores"/>
    <s v="Acceso a la Justicia_x000a_Ambiente_x000a_Género_x000a_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 la implementación de los planes de captación de recursos internacionales para capacitación. "/>
    <x v="141"/>
    <x v="26"/>
    <s v="Sistema de Planes Anuales Operativos (PAO)."/>
    <n v="0"/>
    <n v="1"/>
    <n v="0.1"/>
    <n v="0.2"/>
    <n v="0.4"/>
    <n v="0.6"/>
    <n v="0.8"/>
    <n v="1"/>
    <x v="70"/>
    <s v="2026-2029"/>
    <s v="  2.Definir planes de acción para lograr  la búsqueda de instituciones y gobiernos cooperantes"/>
    <s v="Acceso a la Justicia_x000a_Ambiente_x000a_Género_x000a_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8"/>
    <s v="Establecer y fortalecer alianzas con otras instituciones públicas, privadas y organizaciones de la sociedad civil para mejorar la eficiencia del sistema judicial, facilitar el acceso a la justicia y contribuir con el desarrollo sostenible del país. "/>
    <s v="% de avance de la implementación de los planes de captación de recursos internacionales para capacitación. "/>
    <x v="141"/>
    <x v="26"/>
    <s v="Sistema de Planes Anuales Operativos (PAO)."/>
    <n v="0"/>
    <n v="1"/>
    <n v="0.1"/>
    <n v="0.2"/>
    <n v="0.4"/>
    <n v="0.6"/>
    <n v="0.8"/>
    <n v="1"/>
    <x v="70"/>
    <n v="2030"/>
    <s v="3. Dar seguimiento a los planes de acción para la captación de recursos y capacitaciones."/>
    <s v="Acceso a la Justicia_x000a_Ambiente_x000a_Género_x000a_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estandarizado de  canales de denuncia de casos de corrupción en el Poder Judicial que permita gestionar las denuncias de actos de corrupción"/>
    <x v="142"/>
    <x v="2"/>
    <s v="Portafolio de proyectos institucionales (PPI)."/>
    <n v="0"/>
    <n v="1"/>
    <n v="0.1"/>
    <n v="0.2"/>
    <n v="0.4"/>
    <n v="0.6"/>
    <n v="0.8"/>
    <n v="1"/>
    <x v="116"/>
    <n v="2025"/>
    <s v="1. Plantear la propuesta  según la metodología de proyectos para implementar un   sistema estandarizado de  canales de denuncia de casos de corrupción en el Poder Judicial que permita gestionar las denuncias de actos de corrupción según la metodología de proyectos establecida"/>
    <s v="Innovación_x000a_Justicia Abierta_x000a_Valor del Servicio de Administración de Justicia_x000a_Valores Institucionales"/>
    <s v="ODS 16 Paz, justicia e Insituciones sólidas"/>
    <m/>
    <m/>
    <m/>
    <s v="Sistema estandarizado de canales de denuncia de casos de corrupción"/>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estandarizado de  canales de denuncia de casos de corrupción en el Poder Judicial que permita gestionar las denuncias de actos de corrupción"/>
    <x v="142"/>
    <x v="2"/>
    <s v="Sistema de Planes Anuales Operativos (PAO)."/>
    <n v="0"/>
    <n v="1"/>
    <n v="0.1"/>
    <n v="0.2"/>
    <n v="0.4"/>
    <n v="0.6"/>
    <n v="0.8"/>
    <n v="1"/>
    <x v="116"/>
    <s v="2026-2029"/>
    <s v="2. Implementar  el sistema estandarizado de  canales de denuncia de casos de corrupción en el Poder Judicial que permita gestionar las denuncias de actos de corrupción según la metodología de proyectos establecida"/>
    <s v="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estandarizado de  canales de denuncia de casos de corrupción en el Poder Judicial que permita gestionar las denuncias de actos de corrupción"/>
    <x v="142"/>
    <x v="2"/>
    <s v="Sistema de Planes Anuales Operativos (PAO)."/>
    <n v="0"/>
    <n v="1"/>
    <n v="0.1"/>
    <n v="0.2"/>
    <n v="0.4"/>
    <n v="0.6"/>
    <n v="0.8"/>
    <n v="1"/>
    <x v="116"/>
    <n v="2030"/>
    <s v="3. Evaluar  el sistema estandarizado de  canales de denuncia de casos de corrupción en el Poder Judicial"/>
    <s v="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automatizado y centralizado para el manejo de riesgo de corrupción a partir de la gestión por procesos."/>
    <x v="143"/>
    <x v="2"/>
    <s v="Portafolio de proyectos institucionales (PPI)."/>
    <n v="0"/>
    <n v="1"/>
    <n v="0.1"/>
    <n v="0.2"/>
    <n v="0.4"/>
    <n v="0.6"/>
    <n v="0.8"/>
    <n v="1"/>
    <x v="117"/>
    <n v="2025"/>
    <s v="1. Plantear la propuesta  según la metodología de proyectos para implementar un   sistema automatizado y centralizado para el manejo de riesgo de corrupción a partir de la gestión por procesos._x000a_Implementar   sistema automatizado y centralizado para el manejo de riesgo de corrupción a partir de la gestión por procesos."/>
    <s v="Innovación_x000a_Justicia Abierta_x000a_Valor del Servicio de Administración de Justicia_x000a_Valores Institucionales"/>
    <s v="ODS 16 Paz, justicia e Insituciones sólidas"/>
    <m/>
    <m/>
    <m/>
    <s v="Sistema automatizado y centralizado para el manejo de riesgo de corrupción a partir de la gestión por procesos."/>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automatizado y centralizado para el manejo de riesgo de corrupción a partir de la gestión por procesos."/>
    <x v="143"/>
    <x v="2"/>
    <s v="Sistema de Planes Anuales Operativos (PAO)."/>
    <n v="0"/>
    <n v="1"/>
    <n v="0.1"/>
    <n v="0.2"/>
    <n v="0.4"/>
    <n v="0.6"/>
    <n v="0.8"/>
    <n v="1"/>
    <x v="117"/>
    <s v="2026-2029"/>
    <s v="2.   Implementar  el Sistema automatizado y centralizado para el manejo de riesgo de corrupción a partir de la gestión por procesos."/>
    <s v="Innovación_x000a_Justicia Abierta_x000a_Valor del Servicio de Administración de Justicia_x000a_Valores Institucionales"/>
    <s v="ODS 16 Paz, justicia e Insituciones sólidas"/>
    <m/>
    <m/>
    <m/>
    <m/>
  </r>
  <r>
    <s v="METAS NUEVAS- SESION TRABAJO"/>
    <x v="0"/>
    <s v="Fortalecer la confianza de la sociedad con probidad en el servicio de justicia, para contribuir con el desarrollo integral y sostenible del país."/>
    <x v="2"/>
    <s v="Fortalecer la implementación de los mecanismos para la comunicación, proyección, rendición de cuentas y transparencia institucional sobre la información, procesos con la inclusión de canales de denuncia que facilite la toma de decisiones de la institución; que permitan el derecho de acceso, control ciudadano y la comprensión de la información pública, sin mayores limitaciones que aquellas expresamente establecidas por las leyes."/>
    <s v="Porcentaje de implementación del   sistema automatizado y centralizado para el manejo de riesgo de corrupción a partir de la gestión por procesos."/>
    <x v="143"/>
    <x v="2"/>
    <s v="Sistema de Planes Anuales Operativos (PAO)."/>
    <n v="0"/>
    <n v="1"/>
    <n v="0.1"/>
    <n v="0.2"/>
    <n v="0.4"/>
    <n v="0.6"/>
    <n v="0.8"/>
    <n v="1"/>
    <x v="117"/>
    <n v="2030"/>
    <s v="3. Evaluar  el Sistema automatizado y centralizado para el manejo de riesgo de corrupción a partir de la gestión por procesos."/>
    <s v="Innovación_x000a_Justicia Abierta_x000a_Valor del Servicio de Administración de Justicia_x000a_Valores Institucionales"/>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reducción del rezago institucional priorizado en las fiscalías"/>
    <x v="144"/>
    <x v="1"/>
    <s v="Sistema de Planes Anuales Operativos (PAO)."/>
    <n v="0"/>
    <n v="1"/>
    <n v="0.1666"/>
    <n v="0.1666"/>
    <n v="0.1666"/>
    <n v="0.1666"/>
    <n v="0.1666"/>
    <n v="0.1666"/>
    <x v="118"/>
    <s v="2025-2030"/>
    <s v="Establecer los parámetros UMGEF para cada fiscalía (especializada, territorial, oficinas, unidades), considerando la naturaleza de los casos, la capacidad instalada y los recursos disponibles. Documentar y comunicar los parámetros a cada fiscalía de forma clara y precisa, incluyendo la metodología de cálculo y los plazos para su cumplimiento. (2025-2030)"/>
    <s v="Acceso a la Justicia_x000a_Valor d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reducción del rezago institucional priorizado en las fiscalías"/>
    <x v="144"/>
    <x v="1"/>
    <s v="Sistema de Planes Anuales Operativos (PAO)."/>
    <n v="0"/>
    <n v="1"/>
    <n v="0.1666"/>
    <n v="0.1666"/>
    <n v="0.1666"/>
    <n v="0.1666"/>
    <n v="0.1666"/>
    <n v="0.1666"/>
    <x v="118"/>
    <s v="2025-2030"/>
    <s v="Elaborar su plan de descongestionamiento para el periodo 2025-2030, incluyendo: (1) un diagnóstico de la situación actual del rezago priorizado, (2) metas específicas de reducción del rezago, (3) estrategias para alcanzar las metas (ej. asignación de recursos, mejora de procesos, capacitación), (4) un cronograma de actividades con responsables y plazos (2025-2030)"/>
    <s v="Acceso a la Justicia_x000a_Valor d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reducción del rezago institucional priorizado en las fiscalías"/>
    <x v="144"/>
    <x v="1"/>
    <s v="Sistema de Planes Anuales Operativos (PAO)."/>
    <n v="0"/>
    <n v="1"/>
    <n v="0.1666"/>
    <n v="0.1666"/>
    <n v="0.1666"/>
    <n v="0.1666"/>
    <n v="0.1666"/>
    <n v="0.1666"/>
    <x v="118"/>
    <s v="2025-2030"/>
    <s v="Realizar un seguimiento periódico al cumplimiento de los planes, brinda apoyo técnico a las fiscalías, monitorea los indicadores de impacto y proceso, e identifica y atiende las dificultades que se presenten (2025-2030)"/>
    <s v="Acceso a la Justicia_x000a_Valor d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reducción del rezago institucional priorizado en las fiscalías"/>
    <x v="144"/>
    <x v="1"/>
    <s v="Sistema de Planes Anuales Operativos (PAO)."/>
    <n v="0"/>
    <n v="1"/>
    <n v="0.1666"/>
    <n v="0.1666"/>
    <n v="0.1666"/>
    <n v="0.1666"/>
    <n v="0.1666"/>
    <n v="0.1666"/>
    <x v="118"/>
    <s v="2025-2030"/>
    <s v="Evaluar anualmente el progreso en el cumplimiento de los planes de descongestionamiento y el impacto en la reducción del rezago. Y Generar informes periódicos sobre el avance en el cumplimiento de los planes de rezago. (2025-2030)"/>
    <s v="Acceso a la Justicia_x000a_Valor d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reducción del rezago institucional priorizado en las fiscalías"/>
    <x v="144"/>
    <x v="1"/>
    <s v="Sistema de Planes Anuales Operativos (PAO)."/>
    <n v="0"/>
    <n v="1"/>
    <n v="0.1666"/>
    <n v="0.1666"/>
    <n v="0.1666"/>
    <n v="0.1666"/>
    <n v="0.1666"/>
    <n v="0.1666"/>
    <x v="118"/>
    <s v="2025-2030"/>
    <s v="Dar seguimiento a que cada Fiscalía haya alcanzado el porcentaje de rezago priorizado según el parámetro establecido "/>
    <s v="Acceso a la Justicia_x000a_Valor d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avance en el desarrollo del proyecto estratégico de atención del descongestionamiento"/>
    <x v="145"/>
    <x v="1"/>
    <s v="Portafolio de proyectos institucionales (PPI)."/>
    <n v="0"/>
    <n v="1"/>
    <n v="0.1666"/>
    <n v="0.1666"/>
    <n v="0.1666"/>
    <n v="0.1666"/>
    <n v="0.1666"/>
    <n v="0.1666"/>
    <x v="119"/>
    <n v="2025"/>
    <s v="Realizar un diagnóstico integral de la congestión en las fiscalías del país. "/>
    <s v="Acceso a la Justicia_x000a_Innovación_x000a_Valor en el  servicio de administración de justicia"/>
    <s v="ODS 16 Paz, justicia e Insituciones sólidas"/>
    <m/>
    <m/>
    <s v="Proyecto Abordaje de Fiscalías Especializadas- 0717-MP-P18"/>
    <s v="Nuevo: Proyecto de descongestionamiento de Fiscalías especializadas y territoriales"/>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avance en el desarrollo del proyecto estratégico de atención del descongestionamiento"/>
    <x v="145"/>
    <x v="1"/>
    <s v="Sistema de Planes Anuales Operativos (PAO)."/>
    <n v="0"/>
    <n v="1"/>
    <n v="0.1666"/>
    <n v="0.1666"/>
    <n v="0.1666"/>
    <n v="0.1666"/>
    <n v="0.1666"/>
    <n v="0.1666"/>
    <x v="119"/>
    <n v="2025"/>
    <s v="Diseñar un plan de descongestionamiento, con objetivos diferenciados para cada fiscalía, cronograma de actividades, asignación de recursos y mecanismos de monitoreo."/>
    <s v="Acceso a la Justicia_x000a_Innovación_x000a_Valor en el  servicio de administración de justicia"/>
    <s v="ODS 16 Paz, justicia e Insituciones sólidas"/>
    <m/>
    <m/>
    <m/>
    <m/>
  </r>
  <r>
    <s v="METAS NUEVAS- SESION TRABAJO"/>
    <x v="1"/>
    <s v="Resolver conflictos de forma imparcial, célere y eficaz, para contribuir con la democracia y la paz social."/>
    <x v="6"/>
    <s v="Implementar mecanismos de gestión, conforme el ordenamiento jurídico, que permitan aumentar la celeridad judicial de los juzgados y oficinas judiciales."/>
    <s v="%  de avance en el desarrollo del proyecto estratégico de atención del descongestionamiento"/>
    <x v="145"/>
    <x v="1"/>
    <s v="Sistema de Planes Anuales Operativos (PAO)."/>
    <n v="0"/>
    <n v="1"/>
    <n v="0.1666"/>
    <n v="0.1666"/>
    <n v="0.1666"/>
    <n v="0.1666"/>
    <n v="0.1666"/>
    <n v="0.1666"/>
    <x v="119"/>
    <s v="2025-2030"/>
    <s v=" Implementar el plan de descongestionamiento, monitorear su progreso, realizar ajustes cuando sea necesario, evaluar su impacto y documentar las lecciones aprendidas, logrando una reducción del 50% en la congestión de las fiscalías seleccionadas en un plazo de 2025-2030."/>
    <s v="Acceso a la Justicia_x000a_Innovación_x000a_Valor en el  servicio de administración de justici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6"/>
    <x v="1"/>
    <s v="Sistema de Planes Anuales Operativos (PAO)."/>
    <n v="0"/>
    <n v="1"/>
    <n v="0.1666"/>
    <n v="0.1666"/>
    <n v="0.1666"/>
    <n v="0.1666"/>
    <n v="0.1666"/>
    <n v="0.1666"/>
    <x v="120"/>
    <s v="2025-2030"/>
    <s v="Elaborar un análisis anual, de la situación de las Fiscalias que se van a incluir en los Planes de Supervisión de Fiscalía General"/>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6"/>
    <x v="1"/>
    <s v="Sistema de Planes Anuales Operativos (PAO)."/>
    <n v="0"/>
    <n v="1"/>
    <n v="0.1666"/>
    <n v="0.1666"/>
    <n v="0.1666"/>
    <n v="0.1666"/>
    <n v="0.1666"/>
    <n v="0.1666"/>
    <x v="120"/>
    <s v="2025-2030"/>
    <s v="Elaborar los Planes de Supervisión de Fiscalía General, anualmente. "/>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6"/>
    <x v="1"/>
    <s v="Sistema de Planes Anuales Operativos (PAO)."/>
    <n v="0"/>
    <n v="1"/>
    <n v="0.1666"/>
    <n v="0.1666"/>
    <n v="0.1666"/>
    <n v="0.1666"/>
    <n v="0.1666"/>
    <n v="0.1666"/>
    <x v="120"/>
    <s v="2025-2030"/>
    <s v="Ejecutar anualmente, los Planes de Supervisión de Fiscalía General. "/>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6"/>
    <x v="1"/>
    <s v="Sistema de Planes Anuales Operativos (PAO)."/>
    <n v="0"/>
    <n v="1"/>
    <n v="0.1666"/>
    <n v="0.1666"/>
    <n v="0.1666"/>
    <n v="0.1666"/>
    <n v="0.1666"/>
    <n v="0.1666"/>
    <x v="120"/>
    <s v="2025-2030"/>
    <s v="Dar seguimiento anual, al cumplimiento de los Planes de Supervisión de Fiscalía General"/>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Portafolio de requerimientos y necesidades "/>
    <x v="147"/>
    <x v="1"/>
    <s v="Sistema de Planes Anuales Operativos (PAO)."/>
    <n v="0"/>
    <n v="1"/>
    <n v="0.1666"/>
    <n v="0.1666"/>
    <n v="0.1666"/>
    <n v="0.1666"/>
    <n v="0.1666"/>
    <n v="0.1666"/>
    <x v="121"/>
    <s v="2025-2026"/>
    <s v="Evaluar las condiciones actuales, el valor agregado y las necesidades de mejora de la gestión de la información estadística actual en las fiscalías, unidades y oficinas del Ministerio Público."/>
    <s v="Valor en el  servicio de administración de justicia_x000a_Innovación_x000a_Justicia Abierta"/>
    <s v="ODS 9 Industria, innovación e infraestructura_x000a_ODS 16 Paz, Justicia e Instituciones sólidas"/>
    <m/>
    <m/>
    <m/>
    <m/>
  </r>
  <r>
    <s v="METAS NUEVAS- SESION TRABAJO"/>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Portafolio de requerimientos y necesidades "/>
    <x v="147"/>
    <x v="1"/>
    <s v="Sistema de Planes Anuales Operativos (PAO)."/>
    <n v="0"/>
    <n v="1"/>
    <n v="0.1666"/>
    <n v="0.1666"/>
    <n v="0.1666"/>
    <n v="0.1666"/>
    <n v="0.1666"/>
    <n v="0.1666"/>
    <x v="121"/>
    <n v="2026"/>
    <s v="Redefinir los requerimientos de gestión y disposición de la información estadística y de resultados en las fiscalías "/>
    <s v="Valor en el  servicio de administración de justicia_x000a_Innovación_x000a_Justicia Abierta"/>
    <s v="ODS 9 Industria, innovación e infraestructura_x000a_ODS 16 Paz, Justicia e Instituciones sólidas"/>
    <m/>
    <m/>
    <m/>
    <m/>
  </r>
  <r>
    <s v="METAS NUEVAS- SESION TRABAJO"/>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Portafolio de requerimientos y necesidades "/>
    <x v="147"/>
    <x v="1"/>
    <s v="Sistema de Planes Anuales Operativos (PAO)."/>
    <n v="0"/>
    <n v="1"/>
    <n v="0.1666"/>
    <n v="0.1666"/>
    <n v="0.1666"/>
    <n v="0.1666"/>
    <n v="0.1666"/>
    <n v="0.1666"/>
    <x v="121"/>
    <s v="2025-2030"/>
    <s v="Presentar los nuevos requerimientos y necesidades para la disposición y gestión de información estadística y de resultados ante la Dirección de Planificación, La Dirección de Tecnologías de Información y la Comisión Gerencial de Tecnologías Y Formular requerimientos y necesidades a nivel de fiscalías para contar con un sistema informático de gestión robusto para las fiscalías a crear por la Dirección de Tecnologías"/>
    <s v="Valor en el  servicio de administración de justicia_x000a_Innovación_x000a_Justicia Abierta"/>
    <s v="ODS 9 Industria, innovación e infraestructura_x000a_ODS 16 Paz, Justicia e Instituciones sólidas"/>
    <m/>
    <m/>
    <m/>
    <m/>
  </r>
  <r>
    <s v="METAS NUEVAS- SESION TRABAJO"/>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Portafolio de requerimientos y necesidades "/>
    <x v="147"/>
    <x v="1"/>
    <s v="Sistema de Planes Anuales Operativos (PAO)."/>
    <n v="0"/>
    <n v="1"/>
    <n v="0.1666"/>
    <n v="0.1666"/>
    <n v="0.1666"/>
    <n v="0.1666"/>
    <n v="0.1666"/>
    <n v="0.1666"/>
    <x v="121"/>
    <s v="2025-2030"/>
    <s v="Promover ante la Comisión Gerencial de Tecnologías y Corte Suprema la aprobación de creación del sistema por parte de la Dirección de Tecnologías de Información y Comunicaciones"/>
    <s v="Valor en el  servicio de administración de justicia_x000a_Innovación_x000a_Justicia Abierta"/>
    <s v="ODS 9 Industria, innovación e infraestructura_x000a_ODS 16 Paz, Justicia e Inst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8"/>
    <x v="1"/>
    <s v="Sistema de Planes Anuales Operativos (PAO)."/>
    <n v="0"/>
    <n v="1"/>
    <n v="0.1666"/>
    <n v="0.1666"/>
    <n v="0.1666"/>
    <n v="0.1666"/>
    <n v="0.1666"/>
    <n v="0.1666"/>
    <x v="120"/>
    <s v="2025-2030"/>
    <s v="Estructurar un programa de seguimiento y supervisión de las fiscalías, unidades y oficinas del Ministerio Público"/>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8"/>
    <x v="1"/>
    <s v="Sistema de Planes Anuales Operativos (PAO)."/>
    <n v="0"/>
    <n v="1"/>
    <n v="0.1666"/>
    <n v="0.1666"/>
    <n v="0.1666"/>
    <n v="0.1666"/>
    <n v="0.1666"/>
    <n v="0.1666"/>
    <x v="120"/>
    <s v="2025-2030"/>
    <s v=" Programar las visitas y acciones de supervisión"/>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8"/>
    <x v="1"/>
    <s v="Sistema de Planes Anuales Operativos (PAO)."/>
    <n v="0"/>
    <n v="1"/>
    <n v="0.1666"/>
    <n v="0.1666"/>
    <n v="0.1666"/>
    <n v="0.1666"/>
    <n v="0.1666"/>
    <n v="0.1666"/>
    <x v="120"/>
    <s v="2025-2030"/>
    <s v="Ejecutar programa de supervisión mediante visitas y acciones de seguimiento"/>
    <s v="Valor en el  servicio de administración de justicia_x000a_Innovación_x000a_Justicia Abierta"/>
    <s v="ODS 16 Paz, justicia e Insituciones sólidas"/>
    <m/>
    <m/>
    <m/>
    <m/>
  </r>
  <r>
    <s v="METAS NUEVAS- SESION TRABAJO"/>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en la ejecución del proyecto de supervisión fiscal "/>
    <x v="148"/>
    <x v="1"/>
    <s v="Sistema de Planes Anuales Operativos (PAO)."/>
    <n v="0"/>
    <n v="1"/>
    <n v="0.1666"/>
    <n v="0.1666"/>
    <n v="0.1666"/>
    <n v="0.1666"/>
    <n v="0.1666"/>
    <n v="0.1666"/>
    <x v="120"/>
    <s v="2025-2030"/>
    <s v="Formular planes de mejora acorde a los resultados de las visitas y acciones de supervisión y realizar la evaluación anual de los resultados del programa de supervisión y de la aplicabilidad de los planes de mejora."/>
    <s v="Valor en el  servicio de administración de justicia_x000a_Innovación_x000a_Justicia Abierta"/>
    <s v="ODS 16 Paz, justicia e Insituciones sólidas"/>
    <m/>
    <m/>
    <m/>
    <m/>
  </r>
  <r>
    <s v="METAS NUEVAS- DTI"/>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l  análisis en la revisión de catálogo de servcios judicales."/>
    <x v="149"/>
    <x v="31"/>
    <s v="Sistema de Planes Anuales Operativos (PAO)."/>
    <n v="0"/>
    <n v="1"/>
    <n v="0.1"/>
    <n v="0.2"/>
    <n v="0.4"/>
    <n v="0.6"/>
    <n v="0.8"/>
    <n v="1"/>
    <x v="122"/>
    <s v="2025-2030"/>
    <s v="Analizar el catálogo de servicios institucionales apoyados en tecnologías de información y comunicaciones, que permita la generación de valor público, seguridad jurídica y garantice el acceso a la información y trámites del Poder Judicial en un marco de eficacia."/>
    <s v="Innovación, Acceso a la Justicia, Valor del Servicio de Administración de Justicia"/>
    <s v="ODS 16 Paz, justicia e Insituciones sólidas"/>
    <m/>
    <m/>
    <m/>
    <m/>
  </r>
  <r>
    <s v="METAS NUEVAS- DTI"/>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l  análisis en la revisión de catálogo de servcios judicales."/>
    <x v="149"/>
    <x v="31"/>
    <s v="Sistema de Planes Anuales Operativos (PAO)."/>
    <n v="0"/>
    <n v="1"/>
    <n v="0.1"/>
    <n v="0.2"/>
    <n v="0.4"/>
    <n v="0.6"/>
    <n v="0.8"/>
    <n v="1"/>
    <x v="122"/>
    <s v="2025-2030"/>
    <s v="Actualizar el catálogo de servicios institucionales apoyados en tecnologías de información y comunicaciones, que permita la generación de valor público, seguridad jurídica y garantice el acceso a la información y trámites del Poder Judicial en un marco de eficacia."/>
    <s v="Innovación, Acceso a la Justicia, Valor del Servicio de Administración de Justicia"/>
    <s v="ODS 16 Paz, justicia e Insituciones sólidas"/>
    <m/>
    <m/>
    <m/>
    <m/>
  </r>
  <r>
    <s v="METAS NUEVAS- DTI"/>
    <x v="0"/>
    <s v="Fortalecer la confianza de la sociedad con probidad en el servicio de justicia, para contribuir con el desarrollo integral y sostenible del país."/>
    <x v="4"/>
    <s v="Desarrollar e implementar soluciones integrales orientadas a la mejora en la atención y respuesta en el servicio a las personas usuarias de manera que sea inclusiva, accesible, efectiva, con enfoque restaurativo y con perspectiva de género, por lo que se debe incorporar el trato igualitario a la persona usuaria (principio de imparcialidad, objetividad e independencia de la gestión judicial) y a las personas usuarias en condición de vulnerabilidad o vulnerabilizadas."/>
    <s v="% del  análisis en la revisión de catálogo de servcios judicales."/>
    <x v="149"/>
    <x v="31"/>
    <s v="Sistema de Planes Anuales Operativos (PAO)."/>
    <n v="0"/>
    <n v="1"/>
    <n v="0.1"/>
    <n v="0.2"/>
    <n v="0.4"/>
    <n v="0.6"/>
    <n v="0.8"/>
    <n v="1"/>
    <x v="122"/>
    <s v="2025-2030"/>
    <s v="Dar seguimiento al catálogo de servicios institucionales apoyados en tecnologías de información y comunicaciones, que permita la generación de valor público, seguridad jurídica y garantice el acceso a la información y trámites del Poder Judicial en un marco de eficacia."/>
    <s v="Innovación, Acceso a la Justicia, Valor del Servicio de Administración de Justicia"/>
    <s v="ODS 16 Paz, justicia e Insituciones sólidas"/>
    <m/>
    <m/>
    <m/>
    <m/>
  </r>
  <r>
    <s v="METAS NUEVAS- DTI"/>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lan de conocimientos y cultura digital."/>
    <x v="150"/>
    <x v="25"/>
    <s v="Sistema de Planes Anuales Operativos (PAO)."/>
    <n v="0"/>
    <n v="1"/>
    <n v="0.1"/>
    <n v="0.2"/>
    <n v="0.4"/>
    <n v="0.6"/>
    <n v="0.8"/>
    <n v="1"/>
    <x v="123"/>
    <s v="2025-2030"/>
    <s v="Definir mecanismos que fomenten los conocimientos y la cultura digital del personal judicial y de las personas usuarias de los servicios digitales institucionales."/>
    <s v="Acceso a la Justicia_x000a_Ambiente_x000a_Género_x000a_Innovación_x000a_Justicia Abierta_x000a_Valor del Servicio de Administración de Justicia_x000a_Valores Institucionales"/>
    <s v="ODS 16 Paz, justicia e Insituciones sólidas"/>
    <m/>
    <m/>
    <m/>
    <m/>
  </r>
  <r>
    <s v="METAS NUEVAS- DTI"/>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lan de conocimientos y cultura digital."/>
    <x v="150"/>
    <x v="25"/>
    <s v="Sistema de Planes Anuales Operativos (PAO)."/>
    <n v="0"/>
    <n v="1"/>
    <n v="0.1"/>
    <n v="0.2"/>
    <n v="0.4"/>
    <n v="0.6"/>
    <n v="0.8"/>
    <n v="1"/>
    <x v="123"/>
    <s v="2025-2030"/>
    <s v="Implementar los mecanismos que fomenten los conocimientos y la cultura digital del personal judicial y de las personas usuarias de los servicios digitales institucionales."/>
    <s v="Acceso a la Justicia_x000a_Ambiente_x000a_Género_x000a_Innovación_x000a_Justicia Abierta_x000a_Valor del Servicio de Administración de Justicia_x000a_Valores Institucionales"/>
    <s v="ODS 16 Paz, justicia e Insituciones sólidas"/>
    <m/>
    <m/>
    <m/>
    <m/>
  </r>
  <r>
    <s v="METAS NUEVAS- DTI"/>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lan de conocimientos y cultura digital."/>
    <x v="150"/>
    <x v="25"/>
    <s v="Sistema de Planes Anuales Operativos (PAO)."/>
    <n v="0"/>
    <n v="1"/>
    <n v="0.1"/>
    <n v="0.2"/>
    <n v="0.4"/>
    <n v="0.6"/>
    <n v="0.8"/>
    <n v="1"/>
    <x v="123"/>
    <s v="2025-2030"/>
    <s v="Dar seguimiento a los mecanismos que fomenten los conocimientos y la cultura digital del personal judicial y de las personas usuarias de los servicios digitales institucionales."/>
    <s v="Acceso a la Justicia_x000a_Ambiente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lanes de acción"/>
    <x v="151"/>
    <x v="35"/>
    <s v="Portafolio de proyectos institucionales (PPI)."/>
    <n v="0"/>
    <n v="1"/>
    <n v="0.1"/>
    <n v="0.2"/>
    <n v="0.4"/>
    <n v="0.6"/>
    <n v="0.8"/>
    <n v="1"/>
    <x v="124"/>
    <n v="2025"/>
    <s v="Establecer la estructura ideal de la Defensa Pública y confeccionar un proyecto de Ley Orgánica de la Defensa Pública. "/>
    <s v="Acceso a la Justicia_x000a_Género_x000a_Innovación_x000a_Justicia Abierta_x000a_Valor del Servicio de Administración de Justicia_x000a_Valores Institucionales"/>
    <s v="ODS 16 Paz, justicia e Insituciones sólidas"/>
    <m/>
    <m/>
    <m/>
    <s v="Proyecto de modernizacion y reestructuración de la Defensa Pública"/>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lanes de acción"/>
    <x v="151"/>
    <x v="35"/>
    <s v="Sistema de Planes Anuales Operativos (PAO)."/>
    <n v="0"/>
    <n v="1"/>
    <n v="0.1"/>
    <n v="0.2"/>
    <n v="0.4"/>
    <n v="0.6"/>
    <n v="0.8"/>
    <n v="1"/>
    <x v="124"/>
    <s v="2025-2029"/>
    <s v="Implementar el proyecto de modernizacion y reestructuración de la Defensa Pública"/>
    <s v="Acceso a la Justicia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lanes de acción"/>
    <x v="151"/>
    <x v="35"/>
    <s v="Sistema de Planes Anuales Operativos (PAO)."/>
    <n v="0"/>
    <n v="1"/>
    <n v="0.1"/>
    <n v="0.2"/>
    <n v="0.4"/>
    <n v="0.6"/>
    <n v="0.8"/>
    <n v="1"/>
    <x v="124"/>
    <n v="2030"/>
    <s v="Evaluar el proyecto de modernizacion y reestructuración de la Defensa Pública"/>
    <s v="Acceso a la Justicia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mpliación de servicios"/>
    <x v="152"/>
    <x v="35"/>
    <s v="Sistema de Planes Anuales Operativos (PAO)."/>
    <n v="0"/>
    <n v="1"/>
    <n v="0.1"/>
    <n v="0.2"/>
    <n v="0.4"/>
    <n v="0.6"/>
    <n v="0.8"/>
    <n v="1"/>
    <x v="125"/>
    <n v="2025"/>
    <s v="Definir e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
    <s v="Acceso a la Justicia_x000a_Ambiente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mpliación de servicios"/>
    <x v="152"/>
    <x v="35"/>
    <s v="Sistema de Planes Anuales Operativos (PAO)."/>
    <n v="0"/>
    <n v="1"/>
    <n v="0.1"/>
    <n v="0.2"/>
    <n v="0.4"/>
    <n v="0.6"/>
    <n v="0.8"/>
    <n v="1"/>
    <x v="125"/>
    <s v="2025-2030"/>
    <s v="Implementar e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
    <s v="Acceso a la Justicia_x000a_Ambiente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mpliación de servicios"/>
    <x v="152"/>
    <x v="35"/>
    <s v="Sistema de Planes Anuales Operativos (PAO)."/>
    <n v="0"/>
    <n v="1"/>
    <n v="0.1"/>
    <n v="0.2"/>
    <n v="0.4"/>
    <n v="0.6"/>
    <n v="0.8"/>
    <n v="1"/>
    <x v="125"/>
    <s v="2025-2030"/>
    <s v="Dar seguimiento al plan de trabajo con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
    <s v="Acceso a la Justicia_x000a_Ambiente_x000a_Género_x000a_Innovación_x000a_Justicia Abierta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planes de acción"/>
    <x v="153"/>
    <x v="35"/>
    <s v="Sistema de Planes Anuales Operativos (PAO)."/>
    <n v="0"/>
    <n v="1"/>
    <n v="0.1"/>
    <n v="0.2"/>
    <n v="0.4"/>
    <n v="0.6"/>
    <n v="0.8"/>
    <n v="1"/>
    <x v="126"/>
    <s v="2025-2030"/>
    <s v="Analizar e implementar propuestas de mejoras en las condiciones laborales, con un enfoque de estrategias efectivas que impulsen, motive, mejoren el compromiso y la satisfacción del personal de la Defensa Pública._x000a_"/>
    <s v="Género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planes de acción"/>
    <x v="153"/>
    <x v="35"/>
    <s v="Sistema de Planes Anuales Operativos (PAO)."/>
    <n v="0"/>
    <n v="1"/>
    <n v="0.1"/>
    <n v="0.2"/>
    <n v="0.4"/>
    <n v="0.6"/>
    <n v="0.8"/>
    <n v="1"/>
    <x v="126"/>
    <s v="2025-2030"/>
    <s v="Coordinar o realizar talleres, actividades, capacitaciones, entre otros similares para mejorar la convivencia y ambiente laboral del personal de la Defensa Pública; así como dar insumos para el desarrollo de destrezas y mejora de conocimiento para abordar dichos temas en su integralidad."/>
    <s v="Género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planes de acción"/>
    <x v="153"/>
    <x v="35"/>
    <s v="Sistema de Planes Anuales Operativos (PAO)."/>
    <n v="0"/>
    <n v="1"/>
    <n v="0.1"/>
    <n v="0.2"/>
    <n v="0.4"/>
    <n v="0.6"/>
    <n v="0.8"/>
    <n v="1"/>
    <x v="126"/>
    <s v="2025-2030"/>
    <s v="Mejorar el entorno laboral con condiciones aptas para el personal de la Defensa Pública y adquirir equipo y mobiliario que favorezcan la salud del personal de la Defensa Pública. "/>
    <s v="Género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planes de acción"/>
    <x v="153"/>
    <x v="35"/>
    <s v="Sistema de Planes Anuales Operativos (PAO)."/>
    <n v="0"/>
    <n v="1"/>
    <n v="0.1"/>
    <n v="0.2"/>
    <n v="0.4"/>
    <n v="0.6"/>
    <n v="0.8"/>
    <n v="1"/>
    <x v="126"/>
    <s v="2025-2030"/>
    <s v="Realizar mejoras en la infraestructura de las instalaciones de la Defensa Pública que permitan tener una calidad de vida y resguardar la vida y salud del personal de la Defensa Pública."/>
    <s v="Género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5"/>
    <s v="Mejorar el cumplimiento de los objetivos organizacionales, por medio de la conciliación de la vida personal, familiar y laboral del personal judicial."/>
    <s v="% de avance de planes de acción"/>
    <x v="153"/>
    <x v="35"/>
    <s v="Sistema de Planes Anuales Operativos (PAO)."/>
    <n v="0"/>
    <n v="1"/>
    <n v="0.1"/>
    <n v="0.2"/>
    <n v="0.4"/>
    <n v="0.6"/>
    <n v="0.8"/>
    <n v="1"/>
    <x v="126"/>
    <s v="2025-2030"/>
    <s v="Generar un espacio adecuado para reuniones y  capacitaciones en la Defensa Pública. "/>
    <s v="Género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roceso"/>
    <x v="154"/>
    <x v="35"/>
    <s v="Sistema de Planes Anuales Operativos (PAO)."/>
    <n v="0"/>
    <n v="1"/>
    <n v="0.1"/>
    <n v="0.2"/>
    <n v="0.4"/>
    <n v="0.6"/>
    <n v="0.8"/>
    <n v="1"/>
    <x v="127"/>
    <s v="2025-2030"/>
    <s v="Definir el procedimiento para la administración y utilización de los recursos de las costas y honorarios; así como, los procesos internos de fiscalización. "/>
    <s v="Acceso a la Justicia_x000a_Ambiente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roceso"/>
    <x v="154"/>
    <x v="35"/>
    <s v="Sistema de Planes Anuales Operativos (PAO)."/>
    <n v="0"/>
    <n v="1"/>
    <n v="0.1"/>
    <n v="0.2"/>
    <n v="0.4"/>
    <n v="0.6"/>
    <n v="0.8"/>
    <n v="1"/>
    <x v="127"/>
    <s v="2025-2030"/>
    <s v="Establecer el procedimiento para la administración y utilización de los recursos de las costas y honorarios; así como, los procesos internos de fiscalización. "/>
    <s v="Acceso a la Justicia_x000a_Ambiente_x000a_Género_x000a_Innovación_x000a_Justicia Abierta_x000a_Valor del Servicio de Administración de Justicia_x000a_Valores Institucionales"/>
    <s v="ODS 16 Paz, justicia e Insituciones sólidas"/>
    <m/>
    <m/>
    <m/>
    <m/>
  </r>
  <r>
    <s v="DEFENSA PÚBLICA"/>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implementación del proceso"/>
    <x v="154"/>
    <x v="35"/>
    <s v="Sistema de Planes Anuales Operativos (PAO)."/>
    <n v="0"/>
    <n v="1"/>
    <n v="0.1"/>
    <n v="0.2"/>
    <n v="0.4"/>
    <n v="0.6"/>
    <n v="0.8"/>
    <n v="1"/>
    <x v="127"/>
    <s v="2025-2030"/>
    <s v="Dar seguimiento al procedimiento para la administración y utilización de los recursos de las costas y honorarios; así como, los procesos internos de fiscalización. "/>
    <s v="Acceso a la Justicia_x000a_Ambiente_x000a_Género_x000a_Innovación_x000a_Justicia Abierta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implementación de estrategias"/>
    <x v="155"/>
    <x v="35"/>
    <s v="Sistema de Planes Anuales Operativos (PAO)."/>
    <n v="0"/>
    <n v="1"/>
    <n v="0.1"/>
    <n v="0.2"/>
    <n v="0.4"/>
    <n v="0.6"/>
    <n v="0.8"/>
    <n v="1"/>
    <x v="128"/>
    <s v="2025-2030"/>
    <s v="Definir el procedimiento de las notas de los exámenes aplicados por aspirantes a ser personas Defensoras Públicas, buscando mecanismos más eficientes. "/>
    <s v="Género_x000a_Innovación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implementación de estrategias"/>
    <x v="155"/>
    <x v="35"/>
    <s v="Sistema de Planes Anuales Operativos (PAO)."/>
    <n v="0"/>
    <n v="1"/>
    <n v="0.1"/>
    <n v="0.2"/>
    <n v="0.4"/>
    <n v="0.6"/>
    <n v="0.8"/>
    <n v="1"/>
    <x v="128"/>
    <s v="2025-2030"/>
    <s v="Mejorar la evaluación del desempeño del personal de la Defensa Pública, estandarizando las metas fijadas conforme a las posibilidades por categoría de puestos y labores a realizar"/>
    <s v="Género_x000a_Innovación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16"/>
    <s v="Optimizar los procesos técnicos de la gestión humana para dirigir  las relaciones de empleo, en procura de la comprobación de la idoneidad y el perfil ético del personal judicial,  para el desempeño de las funciones y la retención del personal."/>
    <s v="% de implementación de estrategias"/>
    <x v="155"/>
    <x v="35"/>
    <s v="Sistema de Planes Anuales Operativos (PAO)."/>
    <n v="0"/>
    <n v="1"/>
    <n v="0.1"/>
    <n v="0.2"/>
    <n v="0.4"/>
    <n v="0.6"/>
    <n v="0.8"/>
    <n v="1"/>
    <x v="128"/>
    <s v="2025-2030"/>
    <s v="Implementar acciones de mejora para continuar con la transparencia en los nombramientos. "/>
    <s v="Género_x000a_Innovación_x000a_Valor del Servicio de Administración de Justicia_x000a_Valores Institucionales"/>
    <s v="ODS 16 Paz, justicia e Insituciones sólidas"/>
    <m/>
    <m/>
    <m/>
    <m/>
  </r>
  <r>
    <s v="Dirección de Planificación"/>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royecto"/>
    <x v="156"/>
    <x v="9"/>
    <s v="Portafolio de proyectos institucionales (PPI)."/>
    <n v="0"/>
    <n v="1"/>
    <n v="0.1"/>
    <n v="0.2"/>
    <n v="0.4"/>
    <n v="0.6"/>
    <n v="0.8"/>
    <n v="1"/>
    <x v="129"/>
    <s v="2025-2030"/>
    <s v="Definir las posibles mejoras tecnológicas en las materias no penales."/>
    <s v="Acceso a la Justicia_x000a_Ambiente_x000a_Género_x000a_Innovación_x000a_Justicia Abierta_x000a_Valor del Servicio de Administración de Justicia_x000a_Valores Institucionales"/>
    <s v="ODS 16 Paz, justicia e Insituciones sólidas"/>
    <m/>
    <m/>
    <m/>
    <s v="Análisis y seguimiento al desarrollo de las mejoras tecnológicas desarrolladas en los sistemas jurisdiccionales aplicables a las materias no penales."/>
  </r>
  <r>
    <s v="Dirección de Planificación"/>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royecto"/>
    <x v="156"/>
    <x v="9"/>
    <s v="Sistema de Planes Anuales Operativos (PAO)."/>
    <n v="0"/>
    <n v="1"/>
    <n v="0.1"/>
    <n v="0.2"/>
    <n v="0.4"/>
    <n v="0.6"/>
    <n v="0.8"/>
    <n v="1"/>
    <x v="129"/>
    <s v="2025-2030"/>
    <s v="Formular y desarrollar el proyecto sobre Análisis y seguimiento al desarrollo de las mejoras tecnológicas en las materias no penales."/>
    <s v="Acceso a la Justicia_x000a_Ambiente_x000a_Género_x000a_Innovación_x000a_Justicia Abierta_x000a_Valor del Servicio de Administración de Justicia_x000a_Valores Institucionales"/>
    <s v="ODS 16 Paz, justicia e Insituciones sólidas"/>
    <m/>
    <m/>
    <m/>
    <m/>
  </r>
  <r>
    <s v="Dirección de Planificación"/>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royecto"/>
    <x v="157"/>
    <x v="9"/>
    <s v="Portafolio de proyectos institucionales (PPI)."/>
    <n v="0"/>
    <n v="1"/>
    <n v="0.1"/>
    <n v="0.2"/>
    <n v="0.4"/>
    <n v="0.6"/>
    <n v="0.8"/>
    <n v="1"/>
    <x v="129"/>
    <s v="2025-2030"/>
    <s v="Definir las posibles mejoras tecnológicas en las materias penales."/>
    <s v="Acceso a la Justicia_x000a_Ambiente_x000a_Género_x000a_Innovación_x000a_Justicia Abierta_x000a_Valor del Servicio de Administración de Justicia_x000a_Valores Institucionales"/>
    <s v="ODS 16 Paz, justicia e Insituciones sólidas"/>
    <m/>
    <m/>
    <m/>
    <s v="Análisis y seguimiento al desarrollo de las mejoras tecnológicas desarrolladas en los sistemas jurisdiccionales aplicables a la jurisdicción penal"/>
  </r>
  <r>
    <s v="Dirección de Planificación"/>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avance de proyecto"/>
    <x v="157"/>
    <x v="9"/>
    <s v="Sistema de Planes Anuales Operativos (PAO)."/>
    <n v="0"/>
    <n v="1"/>
    <n v="0.1"/>
    <n v="0.2"/>
    <n v="0.4"/>
    <n v="0.6"/>
    <n v="0.8"/>
    <n v="1"/>
    <x v="129"/>
    <s v="2025-2030"/>
    <s v="Formular y desarrollar el proyecto sobre Análisis y seguimiento al desarrollo de las mejoras tecnológicas en las materias penales."/>
    <s v="Acceso a la Justicia_x000a_Ambiente_x000a_Género_x000a_Innovación_x000a_Justicia Abierta_x000a_Valor del Servicio de Administración de Justicia_x000a_Valores Institucionales"/>
    <s v="ODS 16 Paz, justicia e Insituciones sólidas"/>
    <m/>
    <m/>
    <m/>
    <m/>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8"/>
    <x v="9"/>
    <s v="Portafolio de proyectos institucionales (PPI)."/>
    <n v="0"/>
    <n v="1"/>
    <n v="0.1"/>
    <n v="0.2"/>
    <n v="0.4"/>
    <n v="0.6"/>
    <n v="0.8"/>
    <n v="1"/>
    <x v="50"/>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materia de Pensiones Alimentarias"/>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8"/>
    <x v="9"/>
    <s v="Portafolio de proyectos institucionales (PPI)."/>
    <n v="0"/>
    <n v="1"/>
    <n v="0.1"/>
    <n v="0.2"/>
    <n v="0.4"/>
    <n v="0.6"/>
    <n v="0.8"/>
    <n v="1"/>
    <x v="50"/>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Pensiones Alimentarias"/>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8"/>
    <x v="9"/>
    <s v="Portafolio de proyectos institucionales (PPI)."/>
    <n v="0"/>
    <n v="1"/>
    <n v="0.1"/>
    <n v="0.2"/>
    <n v="0.4"/>
    <n v="0.6"/>
    <n v="0.8"/>
    <n v="1"/>
    <x v="50"/>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Pensiones Alimentarias"/>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8"/>
    <x v="9"/>
    <s v="Portafolio de proyectos institucionales (PPI)."/>
    <n v="0"/>
    <n v="1"/>
    <n v="0.1"/>
    <n v="0.2"/>
    <n v="0.4"/>
    <n v="0.6"/>
    <n v="0.8"/>
    <n v="1"/>
    <x v="50"/>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Pensiones Alimentarias"/>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9"/>
    <x v="9"/>
    <s v="Portafolio de proyectos institucionales (PPI)."/>
    <n v="0"/>
    <n v="1"/>
    <n v="0.1"/>
    <n v="0.2"/>
    <n v="0.4"/>
    <n v="0.6"/>
    <n v="0.8"/>
    <n v="1"/>
    <x v="50"/>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materia de Violencia Doméstic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9"/>
    <x v="9"/>
    <s v="Portafolio de proyectos institucionales (PPI)."/>
    <n v="0"/>
    <n v="1"/>
    <n v="0.1"/>
    <n v="0.2"/>
    <n v="0.4"/>
    <n v="0.6"/>
    <n v="0.8"/>
    <n v="1"/>
    <x v="50"/>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Violencia Doméstic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9"/>
    <x v="9"/>
    <s v="Portafolio de proyectos institucionales (PPI)."/>
    <n v="0"/>
    <n v="1"/>
    <n v="0.1"/>
    <n v="0.2"/>
    <n v="0.4"/>
    <n v="0.6"/>
    <n v="0.8"/>
    <n v="1"/>
    <x v="50"/>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Violencia Doméstic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59"/>
    <x v="9"/>
    <s v="Portafolio de proyectos institucionales (PPI)."/>
    <n v="0"/>
    <n v="1"/>
    <n v="0.1"/>
    <n v="0.2"/>
    <n v="0.4"/>
    <n v="0.6"/>
    <n v="0.8"/>
    <n v="1"/>
    <x v="50"/>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Violencia Doméstic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0"/>
    <x v="9"/>
    <s v="Portafolio de proyectos institucionales (PPI)."/>
    <n v="0"/>
    <n v="1"/>
    <n v="0.1"/>
    <n v="0.2"/>
    <n v="0.4"/>
    <n v="0.6"/>
    <n v="0.8"/>
    <n v="1"/>
    <x v="130"/>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materia labor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0"/>
    <x v="9"/>
    <s v="Portafolio de proyectos institucionales (PPI)."/>
    <n v="0"/>
    <n v="1"/>
    <n v="0.1"/>
    <n v="0.2"/>
    <n v="0.4"/>
    <n v="0.6"/>
    <n v="0.8"/>
    <n v="1"/>
    <x v="130"/>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labor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0"/>
    <x v="9"/>
    <s v="Portafolio de proyectos institucionales (PPI)."/>
    <n v="0"/>
    <n v="1"/>
    <n v="0.1"/>
    <n v="0.2"/>
    <n v="0.4"/>
    <n v="0.6"/>
    <n v="0.8"/>
    <n v="1"/>
    <x v="130"/>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labor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0"/>
    <x v="9"/>
    <s v="Portafolio de proyectos institucionales (PPI)."/>
    <n v="0"/>
    <n v="1"/>
    <n v="0.1"/>
    <n v="0.2"/>
    <n v="0.4"/>
    <n v="0.6"/>
    <n v="0.8"/>
    <n v="1"/>
    <x v="130"/>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labor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1"/>
    <x v="9"/>
    <s v="Portafolio de proyectos institucionales (PPI)."/>
    <n v="0"/>
    <n v="1"/>
    <n v="0.1"/>
    <n v="0.2"/>
    <n v="0.4"/>
    <n v="0.6"/>
    <n v="0.8"/>
    <n v="1"/>
    <x v="131"/>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jurisdicción civi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1"/>
    <x v="9"/>
    <s v="Portafolio de proyectos institucionales (PPI)."/>
    <n v="0"/>
    <n v="1"/>
    <n v="0.1"/>
    <n v="0.2"/>
    <n v="0.4"/>
    <n v="0.6"/>
    <n v="0.8"/>
    <n v="1"/>
    <x v="131"/>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jurisdicción civi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1"/>
    <x v="9"/>
    <s v="Portafolio de proyectos institucionales (PPI)."/>
    <n v="0"/>
    <n v="1"/>
    <n v="0.1"/>
    <n v="0.2"/>
    <n v="0.4"/>
    <n v="0.6"/>
    <n v="0.8"/>
    <n v="1"/>
    <x v="131"/>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jurisdicción civi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1"/>
    <x v="9"/>
    <s v="Portafolio de proyectos institucionales (PPI)."/>
    <n v="0"/>
    <n v="1"/>
    <n v="0.1"/>
    <n v="0.2"/>
    <n v="0.4"/>
    <n v="0.6"/>
    <n v="0.8"/>
    <n v="1"/>
    <x v="131"/>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jurisdicción civi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2"/>
    <x v="9"/>
    <s v="Portafolio de proyectos institucionales (PPI)."/>
    <n v="0"/>
    <n v="1"/>
    <n v="0.1"/>
    <n v="0.2"/>
    <n v="0.4"/>
    <n v="0.6"/>
    <n v="0.8"/>
    <n v="1"/>
    <x v="132"/>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Análisis de estructura de la jurisdicción de cobro"/>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2"/>
    <x v="9"/>
    <s v="Portafolio de proyectos institucionales (PPI)."/>
    <n v="0"/>
    <n v="1"/>
    <n v="0.1"/>
    <n v="0.2"/>
    <n v="0.4"/>
    <n v="0.6"/>
    <n v="0.8"/>
    <n v="1"/>
    <x v="132"/>
    <s v="2025-2030"/>
    <s v="Implementar el proyecto sobre el modelo de tramitación."/>
    <s v="Acceso a la Justicia_x000a_Género_x000a_Innovación_x000a_Justicia Abierta_x000a_Valor del Servicio de Administración de Justicia"/>
    <s v="ODS 16 Paz, justicia e Insituciones sólidas"/>
    <m/>
    <m/>
    <m/>
    <s v="Análisis de estructura de la jurisdicción de cobro"/>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2"/>
    <x v="9"/>
    <s v="Portafolio de proyectos institucionales (PPI)."/>
    <n v="0"/>
    <n v="1"/>
    <n v="0.1"/>
    <n v="0.2"/>
    <n v="0.4"/>
    <n v="0.6"/>
    <n v="0.8"/>
    <n v="1"/>
    <x v="132"/>
    <s v="2025-2030"/>
    <s v="Dar seguimiento y monitoreo al proyecto sobre el modelo de tramitación."/>
    <s v="Acceso a la Justicia_x000a_Género_x000a_Innovación_x000a_Justicia Abierta_x000a_Valor del Servicio de Administración de Justicia"/>
    <s v="ODS 16 Paz, justicia e Insituciones sólidas"/>
    <m/>
    <m/>
    <m/>
    <s v="Análisis de estructura de la jurisdicción de cobro"/>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2"/>
    <x v="9"/>
    <s v="Portafolio de proyectos institucionales (PPI)."/>
    <n v="0"/>
    <n v="1"/>
    <n v="0.1"/>
    <n v="0.2"/>
    <n v="0.4"/>
    <n v="0.6"/>
    <n v="0.8"/>
    <n v="1"/>
    <x v="132"/>
    <s v="2025-2030"/>
    <s v="Evaluar el proyecto sobre el modelo de tramitación"/>
    <s v="Acceso a la Justicia_x000a_Género_x000a_Innovación_x000a_Justicia Abierta_x000a_Valor del Servicio de Administración de Justicia"/>
    <s v="ODS 16 Paz, justicia e Insituciones sólidas"/>
    <m/>
    <m/>
    <m/>
    <s v="Análisis de estructura de la jurisdicción de cobro"/>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3"/>
    <x v="9"/>
    <s v="Portafolio de proyectos institucionales (PPI)."/>
    <n v="0"/>
    <n v="1"/>
    <n v="0.1"/>
    <n v="0.2"/>
    <n v="0.4"/>
    <n v="0.6"/>
    <n v="0.8"/>
    <n v="1"/>
    <x v="133"/>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materia de Contensiosa Administrativ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3"/>
    <x v="9"/>
    <s v="Portafolio de proyectos institucionales (PPI)."/>
    <n v="0"/>
    <n v="1"/>
    <n v="0.1"/>
    <n v="0.2"/>
    <n v="0.4"/>
    <n v="0.6"/>
    <n v="0.8"/>
    <n v="1"/>
    <x v="133"/>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Contensiosa Administrativ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3"/>
    <x v="9"/>
    <s v="Portafolio de proyectos institucionales (PPI)."/>
    <n v="0"/>
    <n v="1"/>
    <n v="0.1"/>
    <n v="0.2"/>
    <n v="0.4"/>
    <n v="0.6"/>
    <n v="0.8"/>
    <n v="1"/>
    <x v="133"/>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Contensiosa Administrativ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avance de proyecto"/>
    <x v="163"/>
    <x v="9"/>
    <s v="Portafolio de proyectos institucionales (PPI)."/>
    <n v="0"/>
    <n v="1"/>
    <n v="0.1"/>
    <n v="0.2"/>
    <n v="0.4"/>
    <n v="0.6"/>
    <n v="0.8"/>
    <n v="1"/>
    <x v="133"/>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Contensiosa Administrativa"/>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64"/>
    <x v="9"/>
    <s v="Portafolio de proyectos institucionales (PPI)."/>
    <n v="0"/>
    <n v="1"/>
    <n v="0.1"/>
    <n v="0.2"/>
    <n v="0.4"/>
    <n v="0.6"/>
    <n v="0.8"/>
    <n v="1"/>
    <x v="133"/>
    <s v="2025-2030"/>
    <s v="Definir el modelo de tramitación del proceso y diseño del plan de trabajo."/>
    <s v="Acceso a la Justicia_x000a_Género_x000a_Innovación_x000a_Justicia Abierta_x000a_Valor del Servicio de Administración de Justicia"/>
    <s v="ODS 16 Paz, justicia e Insituciones sólidas"/>
    <m/>
    <m/>
    <m/>
    <s v="Descongestionamiento de solicitudes de la materia de Notari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64"/>
    <x v="9"/>
    <s v="Portafolio de proyectos institucionales (PPI)."/>
    <n v="0"/>
    <n v="1"/>
    <n v="0.1"/>
    <n v="0.2"/>
    <n v="0.4"/>
    <n v="0.6"/>
    <n v="0.8"/>
    <n v="1"/>
    <x v="133"/>
    <s v="2025-2030"/>
    <s v="Implement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Notari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64"/>
    <x v="9"/>
    <s v="Portafolio de proyectos institucionales (PPI)."/>
    <n v="0"/>
    <n v="1"/>
    <n v="0.1"/>
    <n v="0.2"/>
    <n v="0.4"/>
    <n v="0.6"/>
    <n v="0.8"/>
    <n v="1"/>
    <x v="133"/>
    <s v="2025-2030"/>
    <s v="Dar seguimiento y monitoreo a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Notarial"/>
  </r>
  <r>
    <s v="Dirección de Planificación"/>
    <x v="3"/>
    <s v="Modernizar y optimizar los recursos institucionales e impulsar la innovación de los procesos judiciales, para agilizar los servicios de justicia."/>
    <x v="10"/>
    <s v="Implementar modelos estándares para la gestión judicial, técnica y administrativa, que agilicen optimicen y faciliten el trámite de los asuntos con el fin de mejorar el servicio de justicia brindado, mediante la aplicación de buenas prácticas de gestión que contribuyan con la eficiencia y eficacia institucional. "/>
    <s v="% de seguimiento al modelo."/>
    <x v="164"/>
    <x v="9"/>
    <s v="Portafolio de proyectos institucionales (PPI)."/>
    <n v="0"/>
    <n v="1"/>
    <n v="0.1"/>
    <n v="0.2"/>
    <n v="0.4"/>
    <n v="0.6"/>
    <n v="0.8"/>
    <n v="1"/>
    <x v="133"/>
    <s v="2025-2030"/>
    <s v="Evaluar el proyecto sobre el modelo de tramitación"/>
    <s v="Acceso a la Justicia_x000a_Género_x000a_Innovación_x000a_Justicia Abierta_x000a_Valor del Servicio de Administración de Justicia"/>
    <s v="ODS 16 Paz, justicia e Insituciones sólidas"/>
    <m/>
    <m/>
    <m/>
    <s v="Descongestionamiento de solicitudes de la materia de Notarial"/>
  </r>
  <r>
    <s v="Dirección de Planificación- NUEVA"/>
    <x v="1"/>
    <s v="Resolver conflictos de forma imparcial, célere y eficaz, para contribuir con la democracia y la paz social."/>
    <x v="1"/>
    <s v="Definir e implementar estrategias integrales para el abordaje de la criminalidad, acorde a las realidades sociales del país. "/>
    <s v="% de implementación de estrategias"/>
    <x v="165"/>
    <x v="9"/>
    <s v="Sistema de Planes Anuales Operativos (PAO)."/>
    <n v="0"/>
    <n v="1"/>
    <n v="0.1"/>
    <n v="0.2"/>
    <n v="0.4"/>
    <n v="0.6"/>
    <n v="0.8"/>
    <n v="1"/>
    <x v="134"/>
    <s v="2025-2030"/>
    <s v="Definir y diseñar las estrategias para el fortalecimiento de la Jurisdicción Especializada de Crimen Organizado"/>
    <s v="Acceso a la Justicia_x000a_Género_x000a_Innovación_x000a_Justicia Abierta_x000a_Valor del Servicio de Administración de Justicia"/>
    <s v="ODS 16 Paz, justicia e Insituciones sólidas"/>
    <m/>
    <m/>
    <m/>
    <m/>
  </r>
  <r>
    <s v="Dirección de Planificación- NUEVA"/>
    <x v="1"/>
    <s v="Resolver conflictos de forma imparcial, célere y eficaz, para contribuir con la democracia y la paz social."/>
    <x v="1"/>
    <s v="Definir e implementar estrategias integrales para el abordaje de la criminalidad, acorde a las realidades sociales del país. "/>
    <s v="% de implementación de estrategias"/>
    <x v="165"/>
    <x v="9"/>
    <s v="Sistema de Planes Anuales Operativos (PAO)."/>
    <n v="0"/>
    <n v="1"/>
    <n v="0.1"/>
    <n v="0.2"/>
    <n v="0.4"/>
    <n v="0.6"/>
    <n v="0.8"/>
    <n v="1"/>
    <x v="134"/>
    <s v="2025-2030"/>
    <s v="Implementar estrategias para el fortalecimiento de la Jurisdicción Especializada de Crimen Organizado"/>
    <s v="Acceso a la Justicia_x000a_Género_x000a_Innovación_x000a_Justicia Abierta_x000a_Valor del Servicio de Administración de Justicia"/>
    <s v="ODS 16 Paz, justicia e Insituciones sólidas"/>
    <m/>
    <m/>
    <m/>
    <m/>
  </r>
  <r>
    <s v="Dirección de Planificación- NUEVA"/>
    <x v="1"/>
    <s v="Resolver conflictos de forma imparcial, célere y eficaz, para contribuir con la democracia y la paz social."/>
    <x v="1"/>
    <s v="Definir e implementar estrategias integrales para el abordaje de la criminalidad, acorde a las realidades sociales del país. "/>
    <s v="% de implementación de estrategias"/>
    <x v="165"/>
    <x v="9"/>
    <s v="Sistema de Planes Anuales Operativos (PAO)."/>
    <n v="0"/>
    <n v="1"/>
    <n v="0.1"/>
    <n v="0.2"/>
    <n v="0.4"/>
    <n v="0.6"/>
    <n v="0.8"/>
    <n v="1"/>
    <x v="134"/>
    <s v="2025-2030"/>
    <s v="Dar seguimiento a las estrategias para el fortalecimiento de la Jurisdicción Especializada de Crimen Organizado"/>
    <s v="Acceso a la Justicia_x000a_Género_x000a_Innovación_x000a_Justicia Abierta_x000a_Valor del Servicio de Administración de Justicia"/>
    <s v="ODS 16 Paz, justicia e Insituciones sólidas"/>
    <m/>
    <m/>
    <m/>
    <m/>
  </r>
  <r>
    <s v="Dirección de Planificación- NUEVA"/>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ctualización e implementación de la política"/>
    <x v="166"/>
    <x v="9"/>
    <s v="Sistema de Planes Anuales Operativos (PAO)."/>
    <n v="0"/>
    <n v="1"/>
    <n v="0.1"/>
    <n v="0.2"/>
    <n v="0.4"/>
    <n v="0.6"/>
    <n v="0.8"/>
    <n v="1"/>
    <x v="135"/>
    <n v="2025"/>
    <s v="Elaborar la propuesta de la Politica según cronograma."/>
    <s v="Acceso a la Justicia_x000a_Género_x000a_Innovación_x000a_Justicia Abierta_x000a_Valor del Servicio de Administración de Justicia"/>
    <s v="ODS 16 Paz, justicia e Insituciones sólidas"/>
    <m/>
    <m/>
    <m/>
    <m/>
  </r>
  <r>
    <s v="Dirección de Planificación- NUEVA"/>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ctualización e implementación de la política"/>
    <x v="166"/>
    <x v="9"/>
    <s v="Sistema de Planes Anuales Operativos (PAO)."/>
    <n v="0"/>
    <n v="1"/>
    <n v="0.1"/>
    <n v="0.2"/>
    <n v="0.4"/>
    <n v="0.6"/>
    <n v="0.8"/>
    <n v="1"/>
    <x v="135"/>
    <s v="2025-2030"/>
    <s v="Definir el plan de acción anual de la Politica según cronograma."/>
    <s v="Acceso a la Justicia_x000a_Género_x000a_Innovación_x000a_Justicia Abierta_x000a_Valor del Servicio de Administración de Justicia"/>
    <s v="ODS 16 Paz, justicia e Insituciones sólidas"/>
    <m/>
    <m/>
    <m/>
    <m/>
  </r>
  <r>
    <s v="Dirección de Planificación- NUEVA"/>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ctualización e implementación de la política"/>
    <x v="166"/>
    <x v="9"/>
    <s v="Sistema de Planes Anuales Operativos (PAO)."/>
    <n v="0"/>
    <n v="1"/>
    <n v="0.1"/>
    <n v="0.2"/>
    <n v="0.4"/>
    <n v="0.6"/>
    <n v="0.8"/>
    <n v="1"/>
    <x v="135"/>
    <s v="2025-2030"/>
    <s v="Coordinar la implementación del plan de acción anual de la Politica."/>
    <s v="Acceso a la Justicia_x000a_Género_x000a_Innovación_x000a_Justicia Abierta_x000a_Valor del Servicio de Administración de Justicia"/>
    <s v="ODS 16 Paz, justicia e Insituciones sólidas"/>
    <m/>
    <m/>
    <m/>
    <m/>
  </r>
  <r>
    <s v="Dirección de Planificación- NUEVA"/>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ctualización e implementación de la política"/>
    <x v="166"/>
    <x v="9"/>
    <s v="Sistema de Planes Anuales Operativos (PAO)."/>
    <n v="0"/>
    <n v="1"/>
    <n v="0.1"/>
    <n v="0.2"/>
    <n v="0.4"/>
    <n v="0.6"/>
    <n v="0.8"/>
    <n v="1"/>
    <x v="135"/>
    <s v="2025-2030"/>
    <s v="Dar seguimiento anual al cumpimiento de los planes de acción de la Política"/>
    <s v="Acceso a la Justicia_x000a_Género_x000a_Innovación_x000a_Justicia Abierta_x000a_Valor del Servicio de Administración de Justicia"/>
    <s v="ODS 16 Paz, justicia e Insituciones sólidas"/>
    <m/>
    <m/>
    <m/>
    <m/>
  </r>
  <r>
    <s v="Dirección de Planificación- NUEVA"/>
    <x v="3"/>
    <s v="Modernizar y optimizar los recursos institucionales e impulsar la innovación de los procesos judiciales, para agilizar los servicios de justicia."/>
    <x v="20"/>
    <s v="Proteger la confidencialidad, integridad y disponibilidad de la información del Poder Judicial, a través de un enfoque integral que contemple la prevención, detección, respuesta y recuperación ante amenazas y riesgos de la información como activo relevante de la institución. "/>
    <s v="% de actualización e implementación de la política"/>
    <x v="166"/>
    <x v="9"/>
    <s v="Sistema de Planes Anuales Operativos (PAO)."/>
    <n v="0"/>
    <n v="1"/>
    <n v="0.1"/>
    <n v="0.2"/>
    <n v="0.4"/>
    <n v="0.6"/>
    <n v="0.8"/>
    <n v="1"/>
    <x v="135"/>
    <n v="2030"/>
    <s v="Evaluar el impacto de la Política"/>
    <s v="Acceso a la Justicia_x000a_Género_x000a_Innovación_x000a_Justicia Abierta_x000a_Valor del Servicio de Administración de Justicia"/>
    <s v="ODS 16 Paz, justicia e Insituciones sólidas"/>
    <m/>
    <m/>
    <m/>
    <m/>
  </r>
  <r>
    <s v="Propuesta Magistrada"/>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implementación y desarrollo"/>
    <x v="167"/>
    <x v="36"/>
    <s v="Portafolio de proyectos institucionales (PPI)."/>
    <n v="0"/>
    <n v="1"/>
    <n v="0.1"/>
    <n v="0.2"/>
    <n v="0.4"/>
    <n v="0.6"/>
    <n v="0.8"/>
    <n v="1"/>
    <x v="26"/>
    <s v="2025-2030"/>
    <s v="Desarrollar el sistema de Cuadro de Mando Integral, que integre la visualización de variables clave para el seguimiento del desempeño institucional."/>
    <s v="Acceso a la Justicia_x000a_Género_x000a_Innovación_x000a_Justicia Abierta_x000a_Valor del Servicio de Administración de Justicia"/>
    <s v="ODS 16 Paz, justicia e Insituciones sólidas"/>
    <m/>
    <m/>
    <s v="Portafolio de proyectos institucionales (PPI)."/>
    <m/>
  </r>
  <r>
    <s v="Propuesta Magistrada"/>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implementación y desarrollo"/>
    <x v="167"/>
    <x v="36"/>
    <s v="Portafolio de proyectos institucionales (PPI)."/>
    <n v="0"/>
    <n v="1"/>
    <n v="0.1"/>
    <n v="0.2"/>
    <n v="0.4"/>
    <n v="0.6"/>
    <n v="0.8"/>
    <n v="1"/>
    <x v="26"/>
    <s v="2025-2030"/>
    <s v="Implementar el sistema de Cuadro de Mando Integral, que integre la visualización de variables clave para el seguimiento del desempeño institucional."/>
    <s v="Acceso a la Justicia_x000a_Género_x000a_Innovación_x000a_Justicia Abierta_x000a_Valor del Servicio de Administración de Justicia"/>
    <s v="ODS 16 Paz, justicia e Insituciones sólidas"/>
    <m/>
    <m/>
    <s v="Portafolio de proyectos institucionales (PPI)."/>
    <m/>
  </r>
  <r>
    <s v="Propuesta Magistrada"/>
    <x v="3"/>
    <s v="Modernizar y optimizar los recursos institucionales e impulsar la innovación de los procesos judiciales, para agilizar los servicios de justicia."/>
    <x v="15"/>
    <s v="Impulsar la transformación de los procesos institucionales mediante la aplicación de tecnologías digitales inteligentes para modernizar sus servicios, mejorar la eficiencia y garantizar un acceso a la justicia más amplio y equitativo para el país."/>
    <s v="% de implementación y desarrollo"/>
    <x v="167"/>
    <x v="36"/>
    <s v="Portafolio de proyectos institucionales (PPI)."/>
    <n v="0"/>
    <n v="1"/>
    <n v="0.1"/>
    <n v="0.2"/>
    <n v="0.4"/>
    <n v="0.6"/>
    <n v="0.8"/>
    <n v="1"/>
    <x v="26"/>
    <s v="2025-2030"/>
    <s v="Dar seguimiento al sistema de Cuadro de Mando Integral, que integre la visualización de variables clave para el seguimiento del desempeño institucional."/>
    <s v="Acceso a la Justicia_x000a_Género_x000a_Innovación_x000a_Justicia Abierta_x000a_Valor del Servicio de Administración de Justicia"/>
    <s v="ODS 16 Paz, justicia e Insituciones sólidas"/>
    <m/>
    <m/>
    <s v="Portafolio de proyectos institucionales (PPI)."/>
    <m/>
  </r>
  <r>
    <s v="DEFENSA PÚBLIC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x v="168"/>
    <x v="19"/>
    <s v="Sistema de Planes Anuales Operativos (PAO)."/>
    <n v="0"/>
    <n v="1"/>
    <n v="0.1"/>
    <n v="0.2"/>
    <n v="0.4"/>
    <n v="0.6"/>
    <n v="0.8"/>
    <n v="1"/>
    <x v="136"/>
    <s v="2025-2030"/>
    <s v="Definir la estrategia de capacitación diseñadas para la Defensa Pública en busca de una mejora integral de la gestión y funciones de las personas Defensoras Públicas y del servicio público de justicia."/>
    <s v="Género_x000a_Innovación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x v="168"/>
    <x v="19"/>
    <s v="Sistema de Planes Anuales Operativos (PAO)."/>
    <n v="0"/>
    <n v="1"/>
    <n v="0.1"/>
    <n v="0.2"/>
    <n v="0.4"/>
    <n v="0.6"/>
    <n v="0.8"/>
    <n v="1"/>
    <x v="136"/>
    <s v="2025-2030"/>
    <s v="Implementar la estrategia de capacitación diseñadas para la Defensa Pública en busca de una mejora integral de la gestión y funciones de las personas Defensoras Públicas y del servicio público de justicia."/>
    <s v="Género_x000a_Innovación_x000a_Valor del Servicio de Administración de Justicia_x000a_Valores Institucionales"/>
    <s v="ODS 16 Paz, justicia e Insituciones sólidas"/>
    <m/>
    <m/>
    <m/>
    <m/>
  </r>
  <r>
    <s v="DEFENSA PÚBLICA"/>
    <x v="2"/>
    <s v="Mejorar la idoneidad competencial, el compromiso y el bienestar del personal judicial de manera integral, con el fin de alcanzar la excelencia en la Administración de Justicia."/>
    <x v="17"/>
    <s v="Implementar estrategias de capacitación y formación para mejorar las  competencias y los conocimientos del personal en el desempeño de sus funciones, acorde a las necesidades, valores y ejes transversales institucionales."/>
    <s v="Porcentaje de cumplimiento  de la estrategia."/>
    <x v="168"/>
    <x v="19"/>
    <s v="Sistema de Planes Anuales Operativos (PAO)."/>
    <n v="0"/>
    <n v="1"/>
    <n v="0.1"/>
    <n v="0.2"/>
    <n v="0.4"/>
    <n v="0.6"/>
    <n v="0.8"/>
    <n v="1"/>
    <x v="136"/>
    <s v="2025-2030"/>
    <s v="Dar seguimiento a la estrategia de capacitación diseñadas para la Defensa Pública en busca de una mejora integral de la gestión y funciones de las personas Defensoras Públicas y del servicio público de justicia."/>
    <s v="Género_x000a_Innovación_x000a_Valor del Servicio de Administración de Justicia_x000a_Valores Institucionales"/>
    <s v="ODS 16 Paz, justicia e Insituciones sólidas"/>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1">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19"/>
    <s v="Diseñar un modelo de trabajo para conocer y detectar los fenómenos criminales entre las fiscalías adjuntas y el Organismo de Investigación Judicial.  "/>
    <s v="Fiscalía General"/>
    <s v="Portafolio de proyectos institucionales (PPI)."/>
    <n v="0"/>
    <n v="100"/>
    <n v="0.1"/>
    <n v="0.2"/>
    <n v="0.4"/>
    <n v="0.6"/>
    <n v="0.8"/>
    <n v="1"/>
    <s v="Desarrollo e implementación de las estrategias de Persecución Penal y abordaje integral de la criminalidad."/>
    <x v="0"/>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19"/>
    <s v="Emitir los lineamientos de la política de persecución penal y divulgarla, a través de coordinaciones, con las Fiscalas Adjuntas y Fiscales Adjuntos de todo el país."/>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n v="2020"/>
    <s v="Realizar reuniones de coordinación y seguimiento para la implementación de la política con las Fiscalas Adjuntas  y los Fiscales Adjuntos de todo el país. "/>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0"/>
    <s v="% de avance en la implementación de la política de persecución penal. "/>
    <s v="Fiscalía General"/>
    <s v="Organismo de Investigación Judicial"/>
    <s v="2021-2024"/>
    <s v="Monitorear la implementación y sostenibilidad de la política de persecución penal definida. "/>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n v="2019"/>
    <s v="Realizar un diagnóstico de la situación actual de la gestión para el abordaje de los casos penales de corrupción. _x000a_"/>
    <s v="Fiscalía General "/>
    <s v="Portafolio de proyectos institucionales (PPI)."/>
    <n v="0"/>
    <n v="100"/>
    <n v="0.1"/>
    <n v="0.2"/>
    <n v="0.4"/>
    <n v="0.6"/>
    <n v="0.8"/>
    <n v="1"/>
    <s v="Desarrollo e implementación de las estrategias de Persecución Penal y abordaje integral de la criminalidad."/>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n v="2020"/>
    <s v="Diseñar el modelo de gestión para el abordaje de los casos penales de corrupción, incorporando los sistemas de registro y consulta integral, por parte de la Fiscalía General y Organismo de Investigación Judicial. "/>
    <s v="Fiscalía General "/>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s v="2021-2023"/>
    <s v="Implementar el modelo de gestión para el abordaje de los casos penales de corrupción. "/>
    <s v="Fiscalía General "/>
    <m/>
    <m/>
    <m/>
    <m/>
    <m/>
    <m/>
    <m/>
    <m/>
    <m/>
    <m/>
    <x v="1"/>
  </r>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1"/>
    <s v="% de avance del modelo para el abordaje de los casos penales de corrupción. "/>
    <s v="Fiscalía General"/>
    <s v="Organismo de Investigación Judicial"/>
    <s v="2021-2024"/>
    <s v="Realizar seguimiento y evaluación del modelo de gestión para el abordaje de los casos penales de corrupción. "/>
    <s v="Fiscalía General "/>
    <m/>
    <m/>
    <m/>
    <m/>
    <m/>
    <m/>
    <m/>
    <m/>
    <m/>
    <m/>
    <x v="2"/>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n v="2019"/>
    <s v="Realizar un diagnóstico de la situación actual de la gestión para el abordaje de los casos penales de crimen organizado. _x000a_"/>
    <s v="Fiscalía General "/>
    <s v="Portafolio de proyectos institucionales (PPI)."/>
    <n v="0"/>
    <n v="100"/>
    <n v="0.1"/>
    <n v="0.2"/>
    <n v="0.4"/>
    <n v="0.6"/>
    <n v="0.8"/>
    <n v="1"/>
    <s v="Desarrollo e implementación de las estrategias de Persecución Penal y abordaje integral de la criminalidad."/>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n v="2020"/>
    <s v="Diseñar el modelo de gestión para el abordaje de los casos penales de crimen organizado, incorporando los sistemas de registro y consulta integral, por parte de la Fiscalía General y Organismo de Investigación Judicial. "/>
    <s v="Fiscalía General "/>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s v="2021-2023"/>
    <s v="Implementar el modelo de gestión para el abordaje de los casos penales de crimen organizado. "/>
    <s v="Fiscalía General "/>
    <m/>
    <m/>
    <m/>
    <m/>
    <m/>
    <m/>
    <m/>
    <m/>
    <m/>
    <m/>
    <x v="1"/>
  </r>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2"/>
    <s v="% de avance del modelo para el abordaje de los casos penales de crimen organizado. "/>
    <s v="Fiscalía General"/>
    <s v="Organismo de Investigación Judicial"/>
    <s v="2021-2024"/>
    <s v="Realizar seguimiento y evaluación del modelo de gestión para el abordaje de los casos penales de crimen organizado. "/>
    <s v="Fiscalía General "/>
    <m/>
    <m/>
    <m/>
    <m/>
    <m/>
    <m/>
    <m/>
    <m/>
    <m/>
    <m/>
    <x v="3"/>
  </r>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_x000a_Secretaría Técnica de Género y Acceso a la Justicia."/>
    <n v="2019"/>
    <s v="Realizar un diagnóstico de la situación actual de la gestión para el abordaje de los casos penales vinculados a poblaciones vulnerables. "/>
    <s v="Fiscalía General "/>
    <s v="Portafolio de proyectos institucionales (PPI)."/>
    <n v="0"/>
    <n v="100"/>
    <n v="0.1"/>
    <n v="0.2"/>
    <n v="0.4"/>
    <n v="0.6"/>
    <n v="0.8"/>
    <n v="1"/>
    <s v="Desarrollo e implementación de las estrategias de Persecución Penal y abordaje integral de la criminalidad."/>
    <x v="4"/>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n v="2020"/>
    <s v="Diseñar el modelo de gestión para el abordaje de los casos penales vinculados a poblaciones vulnerables, incorporando los sistemas de registro y consulta integral, por parte de la Fiscalía General y Organismo de Investigación Judicial. "/>
    <s v="Fiscalía General "/>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s v="2021-2023"/>
    <s v="Implementar el modelo de gestión para el abordaje de los casos penales vinculados a poblaciones vulnerables. "/>
    <s v="Fiscalía General "/>
    <m/>
    <m/>
    <m/>
    <m/>
    <m/>
    <m/>
    <m/>
    <m/>
    <m/>
    <m/>
    <x v="1"/>
  </r>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3"/>
    <s v="% de avance del modelo para el abordaje de los casos penales vinculados a poblaciones vulnerables. "/>
    <s v="Fiscalía General"/>
    <s v="Organismo de Investigación Judicial"/>
    <s v="2021-2024"/>
    <s v="Realizar seguimiento y evaluación del modelo de gestión para el abordaje de los casos penales  vinculados a poblaciones vulnerables. "/>
    <s v="Fiscalía General "/>
    <m/>
    <m/>
    <m/>
    <m/>
    <m/>
    <m/>
    <m/>
    <m/>
    <m/>
    <m/>
    <x v="5"/>
  </r>
  <r>
    <x v="0"/>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19"/>
    <s v="Efectuar un diagnóstico de las necesidades organizacionales, materiales, recursos tecnológicos y de talento humano del Ministerio Público, ante el incremento de la criminalidad no convencional. "/>
    <s v="Fiscalía General"/>
    <s v="Portafolio de proyectos institucionales (PPI)."/>
    <n v="0"/>
    <n v="100"/>
    <n v="0.1"/>
    <n v="0.2"/>
    <n v="0.4"/>
    <n v="0.6"/>
    <n v="0.8"/>
    <n v="1"/>
    <s v="Desarrollo e implementación de las estrategias de Persecución Penal y abordaje integral de la criminalidad."/>
    <x v="6"/>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0"/>
    <s v="Definir estrategias para mejorar el abordaje y atención de la criminalidad no convencional. "/>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s v="2021-2022"/>
    <s v="Implementar las estrategias que permitirán mejorar el abordaje y atención de la criminalidad no convencional. "/>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3"/>
    <s v="Brindar seguimiento y evaluación de las estrategias implementadas y definir plan de mejora. "/>
    <s v="Fiscalía General"/>
    <m/>
    <m/>
    <m/>
    <m/>
    <m/>
    <m/>
    <m/>
    <m/>
    <m/>
    <m/>
    <x v="1"/>
  </r>
  <r>
    <x v="1"/>
    <s v="MINISTERIO PÚBLICO"/>
    <s v="RESOLUCIÓN OPORTUNA DE CONFLICTOS"/>
    <s v="Resolver conflictos de forma imparcial, célere y eficaz, para contribuir con la democracia y la paz social. "/>
    <s v="ABORDAJE INTEGRAL A LA CRIMINALIDAD "/>
    <s v="Definir e implementar una política de persecución penal y abordaje de la criminalidad, acorde a las realidades sociales y la criminalidad del país. "/>
    <s v="ABORDAJE INTEGRAL A LA CRIMINALIDAD : Definir e implementar una política de persecución penal y abordaje de la criminalidad, acorde a las realidades sociales y la criminalidad del país. "/>
    <x v="4"/>
    <s v="% de avance de la estrategia para el abordaje de la criminalidad no convencional. "/>
    <s v="Fiscalía General"/>
    <s v="Organismo de Investigación Judicial"/>
    <n v="2024"/>
    <s v="Evaluar los resultados de las estrategias implementadas. "/>
    <s v="Fiscalía General"/>
    <m/>
    <m/>
    <m/>
    <m/>
    <m/>
    <m/>
    <m/>
    <m/>
    <m/>
    <m/>
    <x v="1"/>
  </r>
  <r>
    <x v="1"/>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n v="2019"/>
    <s v="Definir un plan para la descongestión y atención de rezago de expedientes, en el que se consideren las particularidades de las fiscalías territoriales o especializadas; tales como: aspectos geográficos, comportamiento de la criminalidad, tipología de los casos, entre otras variables."/>
    <s v="Fiscalía General_x000a_"/>
    <s v="Sistema SIGMA"/>
    <s v="2017: _x000a_175.298 Penal,_x000a_9.075 Penal Juvenil, _x000a_Total: 184.373"/>
    <n v="186082"/>
    <s v=" 177051"/>
    <s v="178821 "/>
    <s v="180610 "/>
    <n v="182416"/>
    <s v="184240 "/>
    <s v=" 186082"/>
    <s v="No aplica"/>
    <x v="1"/>
  </r>
  <r>
    <x v="1"/>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19-2024"/>
    <s v="Implementar el plan para la descongestión de casos de la Fiscalía."/>
    <s v="Fiscalía General_x000a_"/>
    <m/>
    <m/>
    <m/>
    <m/>
    <m/>
    <m/>
    <m/>
    <m/>
    <m/>
    <m/>
    <x v="1"/>
  </r>
  <r>
    <x v="1"/>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19-2024"/>
    <s v="Implementación del plan para la descongestión de casos de la Fiscalía."/>
    <s v="Fiscalía General_x000a_"/>
    <m/>
    <m/>
    <m/>
    <m/>
    <m/>
    <m/>
    <m/>
    <m/>
    <m/>
    <m/>
    <x v="1"/>
  </r>
  <r>
    <x v="0"/>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5"/>
    <s v="Cantidad de casos terminados en el Ministerio Público (Fiscalía Adultos y Penal Juvenil). "/>
    <s v="Fiscalía General"/>
    <m/>
    <s v="2020-2024"/>
    <s v="Seguimiento y evaluación del plan para la descongestión de casos de la Fiscalía. "/>
    <s v="Fiscalía General_x000a_"/>
    <m/>
    <m/>
    <m/>
    <m/>
    <m/>
    <m/>
    <m/>
    <m/>
    <m/>
    <m/>
    <x v="7"/>
  </r>
  <r>
    <x v="1"/>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6"/>
    <s v="Cantidad de casos salidos por el Organismo de Investigación Judicial"/>
    <s v="Organismo de Investigación Judicial"/>
    <m/>
    <s v="2019-2024"/>
    <s v="Implementar acciones que incrementen la cantidad de casos salidos, medir los resultados obtenidos anualmente y desarrollar planes de mejora. "/>
    <s v="Organismo de Investigación Judicial"/>
    <s v="Sistema SIGMA"/>
    <s v="2017: 86.835"/>
    <n v="92177"/>
    <s v=" 87703"/>
    <s v="88580 "/>
    <s v="89446 "/>
    <s v="90360 "/>
    <s v="91264 "/>
    <s v="92177 "/>
    <s v="No aplica"/>
    <x v="1"/>
  </r>
  <r>
    <x v="0"/>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6"/>
    <s v="Cantidad de casos salidos por el Organismo de Investigación Judicial"/>
    <s v="Organismo de Investigación Judicial"/>
    <m/>
    <s v="2019-2024"/>
    <s v="Implementar acciones que incrementen la cantidad de casos salidos, medir los resultados obtenidos anualmente y desarrollar planes de mejora. "/>
    <s v="Organismo de Investigación Judicial"/>
    <m/>
    <m/>
    <m/>
    <m/>
    <m/>
    <m/>
    <m/>
    <m/>
    <m/>
    <m/>
    <x v="8"/>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7"/>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6.038"/>
    <n v="17024"/>
    <s v=" 16198"/>
    <s v=" 16198"/>
    <s v="16523 "/>
    <s v="16689 "/>
    <s v="16856 "/>
    <s v="17024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8"/>
    <s v="% de implementación de propuesta de mejora para disminuir la cantidad de casos en el circulante activo de mayor antigüedad. "/>
    <s v="Centro de Apoyo, Coordinación y Mejoramiento de la función jurisdiccional"/>
    <s v="Comisión Civi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9"/>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71.290"/>
    <n v="75675"/>
    <s v=" 72003"/>
    <s v=" 72003"/>
    <s v="73450 "/>
    <s v="74184 "/>
    <s v="74926 "/>
    <s v="75675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0"/>
    <s v="% de implementación de propuesta de mejora para disminuir la cantidad de casos en el circulante activo de mayor antigüedad. "/>
    <s v="Centro de Apoyo, Coordinación y Mejoramiento de la función jurisdiccional"/>
    <s v="Comisión Civi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1"/>
    <s v="Cantidad de casos terminados"/>
    <s v="Centro de Apoyo, Coordinación y Mejoramiento de la función jurisdiccional"/>
    <s v="Comisión Agrar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972"/>
    <n v="3154"/>
    <s v=" 3002"/>
    <s v=" 3002"/>
    <s v="3062 "/>
    <s v="3092 "/>
    <s v="3123 "/>
    <s v="3154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2"/>
    <s v="% de implementación de propuesta de mejora para disminuir la cantidad de casos en el circulante activo de mayor antigüedad. "/>
    <s v="Centro de Apoyo, Coordinación y Mejoramiento de la función jurisdiccional"/>
    <s v="Comisión Agrar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3"/>
    <s v="Cantidad de casos terminados"/>
    <s v="Centro de Apoyo, Coordinación y Mejoramiento de la función jurisdiccional"/>
    <s v="Comisión Contencios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0.170"/>
    <n v="21410"/>
    <s v=" 20372"/>
    <s v=" 20372"/>
    <s v="20781 "/>
    <s v="20988 "/>
    <s v="21198 "/>
    <s v="21410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4"/>
    <s v="% de implementación de propuesta de mejora para disminuir la cantidad de casos en el circulante activo de mayor antigüedad. "/>
    <s v="Centro de Apoyo, Coordinación y Mejoramiento de la función jurisdiccional"/>
    <s v="Comisión Contencios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5"/>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8.550"/>
    <n v="30306"/>
    <s v=" 28836"/>
    <s v=" 28836"/>
    <s v="29415 "/>
    <s v="29709 "/>
    <s v="30006 "/>
    <s v="30306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6"/>
    <s v="% de implementación de propuesta de mejora para disminuir la cantidad de casos en el circulante activo de mayor antigüedad. "/>
    <s v="Centro de Apoyo, Coordinación y Mejoramiento de la función jurisdiccional"/>
    <s v="Comisión de Famil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7"/>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26.291"/>
    <n v="27908"/>
    <s v=" 26554"/>
    <s v=" 26554"/>
    <s v="27087 "/>
    <s v="27358 "/>
    <s v="27632 "/>
    <s v="27908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8"/>
    <s v="% de implementación de propuesta de mejora para disminuir la cantidad de casos en el circulante activo de mayor antigüedad. "/>
    <s v="Centro de Apoyo, Coordinación y Mejoramiento de la función jurisdiccional"/>
    <s v="Comisión de Familia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19"/>
    <s v="Cantidad de casos terminados"/>
    <s v="Centro de Apoyo, Coordinación y Mejoramiento de la función jurisdiccional"/>
    <s v="Comisión Labor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3.907"/>
    <n v="46608"/>
    <s v=" 44346"/>
    <s v=" 44346"/>
    <s v="45237 "/>
    <s v="45689 "/>
    <s v="46146 "/>
    <s v="46608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0"/>
    <s v="% de implementación de propuesta de mejora para disminuir la cantidad de casos en el circulante activo de mayor antigüedad. "/>
    <s v="Centro de Apoyo, Coordinación y Mejoramiento de la función jurisdiccional"/>
    <s v="Comisión Laboral_x000a_Consejos de Administración"/>
    <s v="2019-2024"/>
    <s v="Identificar los expedientes con mayor antigüedad del circulante activo (que no incluye los casos en Fase de Ejecución)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1"/>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64.631"/>
    <n v="174759"/>
    <s v=" 166277"/>
    <s v=" 166277"/>
    <s v="169619 "/>
    <s v=" 171315"/>
    <s v="173028 "/>
    <s v="174759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2"/>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3"/>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_x000a_21.434"/>
    <n v="22718"/>
    <n v="21648"/>
    <n v="21648"/>
    <n v="22076"/>
    <n v="22290"/>
    <n v="22504"/>
    <n v="22718"/>
    <m/>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4"/>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m/>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5"/>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1.697"/>
    <n v="12416"/>
    <s v=" 11814"/>
    <s v=" 11814"/>
    <s v="12051 "/>
    <s v="12171 "/>
    <s v="12293 "/>
    <s v="12416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6"/>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7"/>
    <s v="Cantidad de casos terminados"/>
    <s v="Centro de Apoyo, Coordinación y Mejoramiento de la función jurisdiccional"/>
    <s v="Comisión Pen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34.755"/>
    <n v="36893"/>
    <s v=" 35103"/>
    <s v=" 35103"/>
    <s v="35808 "/>
    <s v="36166 "/>
    <s v="36527 "/>
    <s v="36893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8"/>
    <s v="% de implementación de propuesta de mejora para disminuir la cantidad de casos en el circulante activo de mayor antigüedad."/>
    <s v="Centro de Apoyo, Coordinación y Mejoramiento de la función jurisdiccional"/>
    <s v="Comisión Penal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9"/>
    <s v="Cantidad de casos terminados"/>
    <s v="Centro de Apoyo, Coordinación y Mejoramiento de la función jurisdiccional"/>
    <s v="Comisión de Tránsito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83.340"/>
    <n v="88467"/>
    <s v=" 84173"/>
    <s v=" 84173"/>
    <s v="85685 "/>
    <s v="86723 "/>
    <s v="87591 "/>
    <s v="88467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0"/>
    <s v="% de implementación de propuesta de mejora para disminuir la cantidad de casos en el circulante activo de mayor antigüedad."/>
    <s v="Centro de Apoyo, Coordinación y Mejoramiento de la función jurisdiccional"/>
    <s v="Comisión de Tránsito_x000a_Consejos de Administración"/>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Centro de Apoyo, Coordinación y Mejoramiento de la función jurisdiccional_x000a_Consejos de Administración"/>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1"/>
    <s v="Cantidad de casos terminados"/>
    <s v="Sala Constitucional"/>
    <m/>
    <s v="2019-2024"/>
    <s v="Implementar acciones que incrementen la cantidad de casos terminados, medir los resultados obtenidos anualmente y desarrollar planes de mejora. "/>
    <s v="Sala Constitucional"/>
    <s v="Sistema SIGMA"/>
    <s v="2017: 19.681"/>
    <n v="20891"/>
    <s v=" 19878"/>
    <s v=" 19878"/>
    <s v="20277 "/>
    <s v="20480 "/>
    <s v="20684 "/>
    <s v="20891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2"/>
    <s v="% de implementación de propuesta de mejora para disminuir la cantidad de casos en el circulante activo de mayor antigüedad."/>
    <s v="Sala Constitucional"/>
    <m/>
    <s v="2019-2024"/>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Sala Constitucional"/>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3"/>
    <s v="Cantidad de casos terminados"/>
    <s v="Juzgado Notarial"/>
    <m/>
    <s v="2019-2024"/>
    <s v="Implementar acciones que incrementen la cantidad de casos terminados. _x000a_Medir los resultados obtenidos anualmente y desarrollar planes de mejora. "/>
    <s v="Juzgado Notarial"/>
    <s v="Sistema SIGMA"/>
    <s v="2017: 876"/>
    <n v="929"/>
    <s v=" 885"/>
    <s v=" 885"/>
    <s v="902 "/>
    <s v="911 "/>
    <s v="920 "/>
    <s v="929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4"/>
    <s v="% de implementación de propuesta de mejora para disminuir la cantidad de casos en el circulante activo de mayor antigüedad."/>
    <s v="Juzgado Notarial"/>
    <m/>
    <s v="2019-2024"/>
    <s v="Realizar un diagnóstico sobre la antigüedad del circulante, elaborar e implementar un plan de descongestión de casos de vieja data y evaluar los resultados."/>
    <s v="Juzgado Notarial"/>
    <s v="Sistema SIGMA"/>
    <n v="0"/>
    <n v="100"/>
    <n v="16"/>
    <n v="32"/>
    <n v="48"/>
    <n v="64"/>
    <n v="80"/>
    <n v="1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5"/>
    <s v="Cantidad de informes de seguimiento sobre la cantidad de nulidades por materia. "/>
    <s v="Centro de Apoyo, Coordinación y Mejoramiento de la función jurisdiccional"/>
    <s v="Oficina de Control Interno, Transparencia y Anticorrupción_x000a_Inspección Judicial_x000a_Secretaria Técnica de Ética y Valores _x000a__x000a_"/>
    <s v="2019-2024"/>
    <s v="Elaborar un informe anual de seguimiento sobre la cantidad de nulidades por materia y poner en conocimiento a Corte Plena y Consejo Superior."/>
    <s v="Centro de Apoyo, Coordinación y Mejoramiento de la función jurisdiccional"/>
    <s v="Sistema de Planes Anuales Operativos (PAO)."/>
    <n v="0"/>
    <n v="6"/>
    <n v="1"/>
    <n v="2"/>
    <n v="3"/>
    <n v="4"/>
    <n v="5"/>
    <n v="6"/>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6"/>
    <s v="Cantidad de casos terminados"/>
    <s v="Centro de Apoyo, Coordinación y Mejoramiento de la función jurisdiccional"/>
    <s v="Comisión Contenciosa"/>
    <s v="2019-2024"/>
    <s v="Implementar acciones que incrementen la cantidad de casos terminados, medir los resultados obtenidos anualmente y desarrollar planes de mejora. "/>
    <s v="Centro de Apoyo, Coordinación y Mejoramiento de la función jurisdiccional"/>
    <s v="Sistema SIGMA"/>
    <s v="2017: 1.085"/>
    <n v="1151"/>
    <n v="1096"/>
    <n v="1096"/>
    <n v="1117"/>
    <n v="1129"/>
    <n v="1140"/>
    <n v="1151"/>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7"/>
    <s v="Cantidad de casos terminados"/>
    <s v="Centro de Apoyo, Coordinación y Mejoramiento de la función jurisdiccional"/>
    <s v="Comisión de Asuntos Penales_x000a_Consejos de Administración_x000a_"/>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3.118"/>
    <n v="3309"/>
    <s v=" 3149"/>
    <s v=" 3149"/>
    <s v="3212 "/>
    <s v="3244 "/>
    <s v="3277 "/>
    <s v="3309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8"/>
    <s v="Cantidad de casos terminados"/>
    <s v="Centro de Apoyo, Coordinación y Mejoramiento de la función jurisdiccional"/>
    <s v="Comisión de Asuntos Penales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15"/>
    <n v="440"/>
    <s v=" 419"/>
    <s v=" 419"/>
    <s v="427 "/>
    <s v="431 "/>
    <s v="436 "/>
    <s v="440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39"/>
    <s v="Cantidad de casos terminados"/>
    <s v="Centro de Apoyo, Coordinación y Mejoramiento de la función jurisdiccional"/>
    <s v="Comisión Civi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4.740"/>
    <n v="5031"/>
    <s v=" 4787"/>
    <s v=" 4787"/>
    <s v="4883 "/>
    <s v="4932 "/>
    <s v="4981 "/>
    <s v="5031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0"/>
    <s v="Cantidad de casos terminados"/>
    <s v="Centro de Apoyo, Coordinación y Mejoramiento de la función jurisdiccional"/>
    <s v="Comisión Agrar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065"/>
    <n v="1131"/>
    <n v="1076"/>
    <n v="1076"/>
    <n v="1098"/>
    <n v="1109"/>
    <n v="1120"/>
    <n v="1131"/>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1"/>
    <s v="Cantidad de casos terminados"/>
    <s v="Centro de Apoyo, Coordinación y Mejoramiento de la función jurisdiccional"/>
    <s v="Comisión de Familia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131"/>
    <n v="1200"/>
    <s v=" 1142"/>
    <s v=" 1142"/>
    <s v="1165 "/>
    <s v="1176 "/>
    <s v="1188 "/>
    <s v="1200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2"/>
    <s v="Cantidad de casos terminados"/>
    <s v="Centro de Apoyo, Coordinación y Mejoramiento de la función jurisdiccional"/>
    <s v="Comisión Laboral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7.640"/>
    <n v="8110"/>
    <s v=" 7716"/>
    <s v=" 7716"/>
    <n v="7871"/>
    <s v="7950 "/>
    <s v="8029 "/>
    <s v="8110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3"/>
    <s v="Cantidad de casos terminados"/>
    <s v="Centro de Apoyo, Coordinación y Mejoramiento de la función jurisdiccional"/>
    <s v="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88"/>
    <n v="200"/>
    <s v=" 190"/>
    <s v=" 190"/>
    <s v="194 "/>
    <s v="196 "/>
    <s v="198 "/>
    <s v="200 "/>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4"/>
    <s v="Cantidad de casos terminados"/>
    <s v="Centro de Apoyo, Coordinación y Mejoramiento de la función jurisdiccional"/>
    <s v="Comisión de Tránsito_x000a_Consejos de Administración"/>
    <s v="2019-2024"/>
    <s v="Implementar acciones que incrementen la cantidad de casos terminados, medir los resultados obtenidos anualmente y desarrollar planes de mejora. "/>
    <s v="Centro de Apoyo, Coordinación y Mejoramiento de la función jurisdiccional_x000a_Consejos de Administración"/>
    <s v="Sistema SIGMA"/>
    <s v="2017: 1.464"/>
    <n v="1554"/>
    <s v=" 1479"/>
    <s v=" 1479"/>
    <s v="1508 "/>
    <s v="1523 "/>
    <s v="1538 "/>
    <s v=" 1554"/>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5"/>
    <s v="Cantidad de casos terminados"/>
    <s v="Sala Primera"/>
    <m/>
    <s v="2019-2024"/>
    <s v="Implementar acciones que incrementen la cantidad de casos terminados, medir los resultados obtenidos anualmente y desarrollar planes de mejora. "/>
    <s v="Sala Primera"/>
    <s v="Sistema SIGMA"/>
    <s v="2017: 1.399"/>
    <n v="1500"/>
    <n v="1413"/>
    <n v="1413"/>
    <n v="1456"/>
    <n v="1470"/>
    <n v="1485"/>
    <n v="1500"/>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6"/>
    <s v="Cantidad de casos terminados"/>
    <s v="Sala Segunda"/>
    <m/>
    <s v="2019-2024"/>
    <s v="Implementar acciones que incrementen la cantidad de casos terminados, medir los resultados obtenidos anualmente y desarrollar planes de mejora. "/>
    <s v="Sala Segunda"/>
    <s v="Sistema SIGMA"/>
    <s v="2017: 1.991"/>
    <n v="2113"/>
    <n v="2010"/>
    <n v="2010"/>
    <n v="2051"/>
    <n v="2071"/>
    <n v="2092"/>
    <n v="2113"/>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7"/>
    <s v="Cantidad de casos terminados"/>
    <s v="Sala Tercera"/>
    <m/>
    <s v="2019-2024"/>
    <s v="Implementar acciones que incrementen la cantidad de casos terminados, medir los resultados obtenidos anualmente y desarrollar planes de mejora. "/>
    <s v="Sala Tercera"/>
    <s v="Sistema SIGMA"/>
    <s v="2017: 948"/>
    <n v="1016"/>
    <n v="957"/>
    <n v="957"/>
    <n v="986"/>
    <n v="996"/>
    <n v="1006"/>
    <n v="1016"/>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8"/>
    <s v="Cantidad de informes periciales elaborados o rendidos por el Departamento de Trabajo Social y Psicología"/>
    <s v="Departamento de Trabajo Social y Psicología"/>
    <m/>
    <s v="2019-2024"/>
    <s v="Implementar acciones que incrementen la cantidad de informes periciales elaborados o rendidos, medir los resultados obtenidos anualmente y desarrollar planes de mejora. "/>
    <s v="Departamento de Trabajo Social y Psicología"/>
    <s v="Sistema de Planes Anuales Operativos (PAO)."/>
    <s v="2017: 15.437"/>
    <n v="100"/>
    <n v="15591.37"/>
    <n v="15747.283700000002"/>
    <n v="15904.756537000001"/>
    <n v="16063.804102370001"/>
    <n v="16224.4421433937"/>
    <n v="16386.686564827636"/>
    <s v="No aplica"/>
    <x v="1"/>
  </r>
  <r>
    <x v="2"/>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9"/>
    <s v="Cantidad de comunicaciones judiciales diligenciadas. "/>
    <s v="Dirección Ejecutiva"/>
    <s v="Administraciones Regionales_x000a_Oficinas de Comunicaciones Judiciales_x000a_Consejos de Administración"/>
    <s v="2019-2024"/>
    <s v="Implementar acciones que incrementen la cantidad de comunicaciones judiciales diligenciadas, medir los resultados obtenidos anualmente y desarrollar planes de mejora. "/>
    <s v="Dirección Ejecutiva_x000a_Consejos de Administración"/>
    <s v="Sistema SIGMA"/>
    <s v="2016: 201.823"/>
    <n v="214239"/>
    <n v="203841"/>
    <n v="205880"/>
    <n v="207938"/>
    <n v="210018"/>
    <n v="212118"/>
    <n v="214239"/>
    <s v="No aplica"/>
    <x v="1"/>
  </r>
  <r>
    <x v="1"/>
    <s v="EQUIPO TÉCNICO"/>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49"/>
    <s v="Cantidad de comunicaciones judiciales diligenciadas. "/>
    <s v="Dirección Ejecutiva"/>
    <s v="Administraciones Regionales_x000a_Oficinas de Comunicaciones Judiciales_x000a_Consejos de Administración"/>
    <s v="2019-2024"/>
    <s v="Solicitar el seguimiento de las acciones realizadas por las Administraciones Regionales que incrementen la cantidad de comunicaciones judiciales diligenciadas."/>
    <m/>
    <m/>
    <m/>
    <m/>
    <m/>
    <m/>
    <m/>
    <m/>
    <m/>
    <m/>
    <m/>
    <x v="1"/>
  </r>
  <r>
    <x v="3"/>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0"/>
    <s v="Identificar requerimientos para el diseño del sistema de gestión integrado que permita el seguimiento y monitoreo efectivo de las medidas alternas.  "/>
    <s v="Fiscalía General"/>
    <s v="Portafolio de proyectos institucionales (PPI)."/>
    <n v="0"/>
    <n v="100"/>
    <n v="0.1"/>
    <n v="0.2"/>
    <n v="0.4"/>
    <n v="0.6"/>
    <n v="0.8"/>
    <n v="1"/>
    <s v="Desarrollo e implementación de un sistema para el seguimiento y monitoreo de las medidas alternas en el Ministerio Público"/>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1"/>
    <s v="Desarrollar un sistema de gestión integrado y herramienta informática para el seguimiento y monitoreo efectivo de los casos a los cuales se les aplica medidas alternas."/>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2"/>
    <s v="Desarrollar los planes de implantación "/>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3"/>
    <s v="Brindar seguimiento y revisión de los planes de implantación.  "/>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0"/>
    <s v="% de avance del sistema para el seguimiento y monitoreo de las medidas alternas. "/>
    <s v="Fiscalía General"/>
    <s v="Dirección de Tecnología de la Información_x000a_Dirección de Planificación"/>
    <n v="2024"/>
    <s v="Realizar la evaluación de resultados de la implementación del sistema de gestión y herramienta informática. "/>
    <s v="Fiscalía General"/>
    <m/>
    <m/>
    <m/>
    <m/>
    <m/>
    <m/>
    <m/>
    <m/>
    <m/>
    <m/>
    <x v="1"/>
  </r>
  <r>
    <x v="0"/>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1"/>
    <s v="Cantidad de personas capacitadas en el Ministerio Público, en Justicia Restaurativa y medidas alternas."/>
    <s v="Fiscalía General"/>
    <s v="Escuela Judicial_x000a_Programa de Justicia Restaurativa"/>
    <n v="2019"/>
    <s v="Establecer un cronograma de trabajo y responsabilidades para la capacitación esperada, tomando en cuenta el proceso de diseño o adaptación de los cursos en el Subprograma de Justicia Restaurativa de la Escuela Judicial y Aplicación de Otras Medidas Alternas de Solución de Conflicto."/>
    <s v="Fiscalía General"/>
    <s v="Sistema de Planes Anuales Operativos (PAO)."/>
    <n v="0"/>
    <n v="114.4"/>
    <n v="0"/>
    <n v="28"/>
    <n v="57"/>
    <n v="85"/>
    <n v="114"/>
    <n v="114"/>
    <s v="No aplica"/>
    <x v="9"/>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2"/>
    <s v="Cantidad de personas capacitadas en el Ministerio Público, en Justicia Restaurativa y medidas alternas."/>
    <s v="Fiscalía General"/>
    <s v="Escuela Judicial_x000a_Dirección de Gestión Humana_x000a_Programa de Justicia Restaurativa"/>
    <s v="2020-2023"/>
    <s v="Ejecutar cronograma de formación de Fiscalas y Fiscales en el programa de Justicia Restaurativa y aplicación de otras medidas alternas de solución de conflictos. "/>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2"/>
    <s v="Cantidad de personas capacitadas en el Ministerio Público, en Justicia Restaurativa y medidas alternas."/>
    <s v="Fiscalía General"/>
    <s v="Escuela Judicial_x000a_Dirección de Gestión Humana_x000a_Programa de Justicia Restaurativa"/>
    <n v="2024"/>
    <s v="Evaluar los aprendizajes, producto de la capacitación. "/>
    <s v="Fiscalía General"/>
    <m/>
    <m/>
    <m/>
    <m/>
    <m/>
    <m/>
    <m/>
    <m/>
    <m/>
    <m/>
    <x v="1"/>
  </r>
  <r>
    <x v="2"/>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Comisión de Resolución Alterna de Conflictos"/>
    <n v="2019"/>
    <s v="Diseñar y estandarizar directrices, a lo interno Ministerio Público, para la aplicación de las medidas alternas a nivel nacional. "/>
    <s v="Fiscalía General"/>
    <s v="Sistema SIGMA"/>
    <n v="3233"/>
    <n v="3432"/>
    <n v="3265.33"/>
    <n v="3297.9832999999999"/>
    <n v="3330.9631329999997"/>
    <n v="3364.27276433"/>
    <n v="3397.9154919733"/>
    <n v="3431.894646893033"/>
    <s v="No aplica"/>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Comisión de Resolución Alterna de Conflictos"/>
    <n v="2020"/>
    <s v="Difundir e implementar las directrices sobre la aplicación de las medidas alternas. "/>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
    <s v="2021-2023"/>
    <s v="Realizar seguimiento sobre la aplicación de las medidas alternas y desarrollar planes de mejora de gestión. "/>
    <s v="Fiscalía General"/>
    <m/>
    <m/>
    <m/>
    <m/>
    <m/>
    <m/>
    <m/>
    <m/>
    <m/>
    <m/>
    <x v="1"/>
  </r>
  <r>
    <x v="1"/>
    <s v="MINISTERIO PÚBL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3"/>
    <s v="Cantidad de casos terminados mediante la aplicación de medidas alternas por la Fiscalía."/>
    <s v="Fiscalía General"/>
    <s v="Programa de Justicia Restaurativa_x000a_"/>
    <n v="2024"/>
    <s v="Evaluar los resultados obtenidos sobre la aplicación de las medidas alternas. "/>
    <s v="Fiscalía General"/>
    <m/>
    <m/>
    <m/>
    <m/>
    <m/>
    <m/>
    <m/>
    <m/>
    <m/>
    <m/>
    <x v="1"/>
  </r>
  <r>
    <x v="2"/>
    <s v="DEFENSA PÚBLICA"/>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0"/>
    <s v="Diseñar e implementar un protocolo para la aplicación y seguimiento de  resolución de casos mediante medidas alternas."/>
    <s v="Defensa Pública"/>
    <s v="Sistema SIGMA"/>
    <n v="13979"/>
    <n v="14839"/>
    <n v="14118.79"/>
    <n v="14259.977900000002"/>
    <n v="14402.577679000002"/>
    <n v="14546.603455790002"/>
    <n v="14692.069490347902"/>
    <n v="14838.990185251381"/>
    <s v="No aplica"/>
    <x v="1"/>
  </r>
  <r>
    <x v="1"/>
    <s v="DEFENSA PÚBLICA"/>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4"/>
    <s v="Generar sinergias con otras instancias judiciales (Ministerio Público, Ámbito Jurisdiccional y otros) para ampliar ámbitos de aplicación de medidas alternas."/>
    <s v="Defensa Pública"/>
    <m/>
    <m/>
    <m/>
    <m/>
    <m/>
    <m/>
    <m/>
    <m/>
    <m/>
    <m/>
    <x v="1"/>
  </r>
  <r>
    <x v="1"/>
    <s v="DEFENSA PÚBLICA"/>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4"/>
    <s v="Cantidad de casos terminados mediante la aplicación de medidas alternas por la Defensa Pública."/>
    <s v="Defensa Pública"/>
    <s v="Centro de Apoyo, Coordinación y Mejoramiento de la Función Jurisdiccional_x000a_Programa de Justicia Restaurativa_x000a_Comisión de Resolución Alterna de Conflictos"/>
    <s v="2019-2024"/>
    <s v="Diseñar propuestas para la ampliación de la resolución alternativa de conflictos, a otro tipo de delitos."/>
    <s v="Defensa Pública"/>
    <m/>
    <m/>
    <m/>
    <m/>
    <m/>
    <m/>
    <m/>
    <m/>
    <m/>
    <m/>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5"/>
    <s v="Cantidad de casos terminados mediante la aplicación de medidas alternas. "/>
    <s v="Centro de Apoyo, Coordinación y Mejoramiento de la función jurisdiccional"/>
    <s v="Comisión Civil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
    <n v="12"/>
    <n v="3"/>
    <n v="5"/>
    <n v="7"/>
    <n v="9"/>
    <n v="11"/>
    <n v="12"/>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6"/>
    <s v="Cantidad de casos terminados mediante la aplicación de medidas alternas. "/>
    <s v="Centro de Apoyo, Coordinación y Mejoramiento de la función jurisdiccional"/>
    <s v="Comisión Agrar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208"/>
    <n v="220"/>
    <n v="210"/>
    <n v="212"/>
    <n v="214"/>
    <n v="216"/>
    <n v="218"/>
    <n v="220"/>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7"/>
    <s v="Cantidad de casos terminados mediante la aplicación de medidas alternas. "/>
    <s v="Centro de Apoyo, Coordinación y Mejoramiento de la función jurisdiccional"/>
    <s v="Comisión Contencios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7922"/>
    <n v="8493"/>
    <s v=" 8001"/>
    <s v="8162 "/>
    <s v="8243 "/>
    <s v="8326 "/>
    <s v="8409 "/>
    <s v="8493 "/>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8"/>
    <s v="Cantidad de casos terminados mediante la aplicación de medidas alternas. "/>
    <s v="Centro de Apoyo, Coordinación y Mejoramiento de la función jurisdiccional"/>
    <s v="Comisión de Famil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88"/>
    <n v="100"/>
    <n v="90"/>
    <n v="92"/>
    <n v="94"/>
    <n v="96"/>
    <n v="98"/>
    <n v="100"/>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59"/>
    <s v="Cantidad de casos terminados mediante la aplicación de medidas alternas. "/>
    <s v="Centro de Apoyo, Coordinación y Mejoramiento de la función jurisdiccional"/>
    <s v="Comisión de Familia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2"/>
    <n v="24"/>
    <n v="14"/>
    <n v="16"/>
    <n v="18"/>
    <n v="20"/>
    <n v="22"/>
    <n v="24"/>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0"/>
    <s v="Cantidad de casos terminados mediante la aplicación de medidas alternas. "/>
    <s v="Centro de Apoyo, Coordinación y Mejoramiento de la función jurisdiccional"/>
    <s v="Comisión Laboral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56"/>
    <s v="68 "/>
    <s v=" 58"/>
    <s v="60 "/>
    <s v="62 "/>
    <s v="64 "/>
    <s v="66 "/>
    <s v="68 "/>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1"/>
    <s v="Cantidad de casos terminados mediante la aplicación de medidas alternas. "/>
    <s v="Centro de Apoyo, Coordinación y Mejoramiento de la función jurisdiccional"/>
    <s v="Comisión de Asuntos Penales_x000a_Centro de Conciliación_x000a_Programa de Justicia Restaurativa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247"/>
    <n v="264"/>
    <n v="251"/>
    <n v="254"/>
    <n v="257"/>
    <n v="259"/>
    <n v="262"/>
    <n v="264"/>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2"/>
    <s v="Cantidad de casos terminados mediante la aplicación de medidas alternas. "/>
    <s v="Centro de Apoyo, Coordinación y Mejoramiento de la función jurisdiccional"/>
    <s v="Subcomisión Penal Juvenil_x000a_Centro de Conciliación_x000a_Programa de Justicia Restaurativa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117"/>
    <s v="129 "/>
    <s v=" 119"/>
    <s v="121 "/>
    <s v="123 "/>
    <s v="125 "/>
    <s v="127 "/>
    <s v="129 "/>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3"/>
    <s v="Cantidad de casos terminados mediante la aplicación de medidas alternas. "/>
    <s v="Centro de Apoyo, Coordinación y Mejoramiento de la función jurisdiccional"/>
    <s v="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5104"/>
    <n v="5417"/>
    <n v="5155"/>
    <n v="5206"/>
    <n v="5258"/>
    <n v="5311"/>
    <n v="5364"/>
    <n v="5417"/>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4"/>
    <s v="Cantidad de casos terminados mediante la aplicación de medidas alternas. "/>
    <s v="Centro de Apoyo, Coordinación y Mejoramiento de la función jurisdiccional"/>
    <s v="Comisión de Tránsito_x000a_Centro de Conciliación_x000a_Comisión de Resolución Alterna de Conflictos"/>
    <s v="2019-2024"/>
    <s v="Implementar acciones que incrementen la cantidad de casos terminados mediante la aplicación de medidas alternas; medir los resultados obtenidos anualmente y desarrollar planes de mejora. "/>
    <s v="Centro de Apoyo, Coordinación y Mejoramiento de la función jurisdiccional"/>
    <s v="Sistema SIGMA"/>
    <n v="373"/>
    <n v="376.73"/>
    <n v="376.73"/>
    <n v="380.4973"/>
    <n v="384.30227300000001"/>
    <n v="388.14529573000004"/>
    <n v="392.02674868730003"/>
    <n v="395.94701617417303"/>
    <s v="No aplica"/>
    <x v="1"/>
  </r>
  <r>
    <x v="2"/>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n v="2019"/>
    <s v="Hacer un diagnóstico de la situación del tema de resolución alterna de conflictos en el Poder Judicial."/>
    <m/>
    <m/>
    <m/>
    <m/>
    <n v="12600.76"/>
    <n v="12726.767600000001"/>
    <n v="12854.27"/>
    <n v="12982.8127"/>
    <n v="13112.640827000001"/>
    <n v="13243.767235270001"/>
    <m/>
    <x v="1"/>
  </r>
  <r>
    <x v="1"/>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n v="2019"/>
    <s v="Diseñar un plan de implementación y seguimiento para la aplicación de la conciliación y otras medidas alternas."/>
    <m/>
    <m/>
    <m/>
    <m/>
    <m/>
    <m/>
    <m/>
    <m/>
    <m/>
    <m/>
    <m/>
    <x v="1"/>
  </r>
  <r>
    <x v="1"/>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s v="2019-2024"/>
    <s v="Implementar el plan propuesto."/>
    <m/>
    <m/>
    <m/>
    <m/>
    <m/>
    <m/>
    <m/>
    <m/>
    <m/>
    <m/>
    <m/>
    <x v="1"/>
  </r>
  <r>
    <x v="1"/>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5"/>
    <s v="Cantidad de casos terminados cada año por el Centro de Conciliación del Poder Judicial"/>
    <s v="Centro de Conciliación del Poder Judicial"/>
    <s v="Comisión de Resolución Alterna de Conflictos, Programa de Justicia Restaurativa, Centro de Conciliación del Poder Judicial, Ministerio Público, Defensa Pública, Comisión de Familia, Comisión de Tránsito, Comisión de Asuntos Penales, Comisión de Pensiones Alimentarias, Dirección Ejecutiva (Transporte administrativo, Administraciones Regionales), Centro de Apoyo."/>
    <s v="2020-2024"/>
    <s v="Dar seguimiento y presentar propuestas de mejora en el proceso de aplicación."/>
    <m/>
    <m/>
    <m/>
    <m/>
    <m/>
    <m/>
    <m/>
    <m/>
    <m/>
    <m/>
    <m/>
    <x v="1"/>
  </r>
  <r>
    <x v="3"/>
    <s v="EQUIPO TÉCNICO"/>
    <s v="RESOLUCIÓN OPORTUNA DE CONFLICTOS"/>
    <s v="Resolver conflictos de forma imparcial, célere y eficaz, para contribuir con la democracia y la paz social. "/>
    <s v="MEDIDAS ALTERNAS"/>
    <s v="Fortalecer la aplicación de las medidas alternas en la solución de conflictos, que contribuyan a agilizar los procesos judiciales y fomentar la paz social. "/>
    <s v="MEDIDAS ALTERNAS: Fortalecer la aplicación de las medidas alternas en la solución de conflictos, que contribuyan a agilizar los procesos judiciales y fomentar la paz social. "/>
    <x v="66"/>
    <s v="Política institucional integral sobre el tratamiento de los diferentes métodos alternos de resolución de conflictos aprobada por el órgano aprobador."/>
    <s v="Comisión de Resolución Alterna de Conflictos"/>
    <s v="Comisión de Resolución Alterna de Conflictos, Centro de Conciliación, Ministerio Público, Defensa Pública, Comisiones de: Familia, Asuntos Penales, Pensiones Alimentarias, Tránsito._x000a_Dirección de Planificación, Consejo Superior de Poder Judicial"/>
    <n v="2019"/>
    <s v="Diseñar un plan de gestión para la elaboración de la política."/>
    <m/>
    <m/>
    <m/>
    <m/>
    <n v="10"/>
    <n v="20"/>
    <n v="40"/>
    <n v="60"/>
    <n v="80"/>
    <n v="100"/>
    <m/>
    <x v="1"/>
  </r>
  <r>
    <x v="3"/>
    <s v="EQUIPO TÉCNICO"/>
    <s v="RESOLUCIÓN OPORTUNA DE CONFLICTOS"/>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n v="2019"/>
    <s v="Construir el Plan de acción de implementación nacional de la Justicia Restaurativa."/>
    <s v="Dirección de Justicia Restaurativa"/>
    <m/>
    <n v="0"/>
    <n v="100"/>
    <n v="10"/>
    <n v="20"/>
    <n v="40"/>
    <n v="60"/>
    <n v="80"/>
    <n v="100"/>
    <s v="No aplica"/>
    <x v="1"/>
  </r>
  <r>
    <x v="1"/>
    <s v="EQUIPO TÉCNICO"/>
    <s v="RESOLUCIÓN OPORTUNA DE CONFLICTOS"/>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4"/>
    <s v="Implementar el plan de acción."/>
    <s v="Dirección de Justicia Restaurativa"/>
    <m/>
    <n v="0"/>
    <n v="100"/>
    <n v="0"/>
    <n v="0"/>
    <n v="0"/>
    <n v="0"/>
    <n v="0"/>
    <n v="0"/>
    <s v="No aplica"/>
    <x v="1"/>
  </r>
  <r>
    <x v="1"/>
    <s v="EQUIPO TÉCNICO"/>
    <s v="RESOLUCIÓN OPORTUNA DE CONFLICTOS"/>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7"/>
    <s v="% de implementación de  la Justicia Restaurativa a nivel nacional."/>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4"/>
    <s v="Dar seguimiento al plan de acción."/>
    <s v="Dirección de Justicia Restaurativa"/>
    <m/>
    <n v="0"/>
    <n v="100"/>
    <n v="0"/>
    <n v="0"/>
    <n v="0"/>
    <n v="0"/>
    <n v="0"/>
    <n v="0"/>
    <s v="No aplica"/>
    <x v="1"/>
  </r>
  <r>
    <x v="4"/>
    <s v="EQUIPO TÉCNICO"/>
    <s v="RESOLUCIÓN OPORTUNA DE CONFLICTOS"/>
    <s v="Resolver conflictos de forma imparcial, célere y eficaz, para contribuir con la democracia y la paz social. "/>
    <s v="JUSTICIA RESTAURATIVA"/>
    <s v="Fortalecer a nivel nacional la Justicia Restaurativa para agilizar la resolución de los procesos judiciales y fomentar a la paz social."/>
    <s v="JUSTICIA RESTAURATIVA: Fortalecer a nivel nacional la Justicia Restaurativa para agilizar la resolución de los procesos judiciales y fomentar a la paz social."/>
    <x v="68"/>
    <s v="% de avance del proyecto Regional de Fortalecimiento de la Justicia Restaurativa"/>
    <s v="Programa de Justicia Restaurativa"/>
    <s v="Escuela Judicial_x000a_Sala Tercera Ministerio Público_x000a_Defensa Pública_x000a_Departamento de Trabajo Social y Psicología_x000a_Dirección de Planificación_x000a_Dirección de Gestión Humana_x000a_Dirección Ejecutiva_x000a_Dirección Jurídica_x000a_Corte Plena_x000a_Consejo Superior_x000a_Departamento de Prensa y Comunicación Organizacional_x000a_Departamento de Artes Gráficas_x000a_Sección de Protocolo y Relaciones Públicas_x000a_Dirección de Tecnología de la Información_x000a_Oficina de Cooperación y Relaciones Internacionales_x000a_CONAMAJ"/>
    <s v="2019-2020"/>
    <s v="Continuar con la ejecución del proyecto conforme marco lógico y cronograma."/>
    <s v="Proyecto Regional de  Fortalecimiento de la Justicia Restaurativa."/>
    <m/>
    <n v="40"/>
    <n v="100"/>
    <n v="60"/>
    <n v="100"/>
    <n v="100"/>
    <n v="100"/>
    <n v="100"/>
    <n v="100"/>
    <s v="No aplica"/>
    <x v="10"/>
  </r>
  <r>
    <x v="3"/>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n v="2019"/>
    <s v="Realizar una campaña referente a los valores del Ministerio Público."/>
    <s v="Fiscalía General"/>
    <s v="Portafolio de proyectos institucionales (PPI)."/>
    <n v="0"/>
    <n v="100"/>
    <n v="0.1"/>
    <n v="0.2"/>
    <n v="0.4"/>
    <n v="0.6"/>
    <n v="0.8"/>
    <n v="1"/>
    <s v="Desarrollo e implementación de la  estrategia de prevención, control y sanción administrativa-disciplinaria en el Ministerio Público"/>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s v="2020 - 2023"/>
    <s v="Diseñar e implementar un modelo de prevención, como eje de ambiente de control interno, para la identificación de riesgos de fraude, actos de corrupción, faltas a la ética y probidad a cargo de la Inspección Fiscal. "/>
    <s v="Fiscalía General"/>
    <m/>
    <m/>
    <m/>
    <m/>
    <m/>
    <m/>
    <m/>
    <m/>
    <m/>
    <m/>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n v="2021"/>
    <s v="Realizar un análisis estadístico en la Inspección Fiscal y Judicial sobre las faltas administrativas y sus sanciones, cometidas por funcionarios y funcionarias del Ministerio Público."/>
    <s v="Fiscalía General"/>
    <m/>
    <m/>
    <m/>
    <m/>
    <m/>
    <m/>
    <m/>
    <m/>
    <m/>
    <m/>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69"/>
    <s v="% de avance de la estrategia de prevención, control de las sanciones administrativa -disciplinaria en el Ministerio Público"/>
    <s v="Fiscalía General"/>
    <s v="Secretaría Técnica de Ética y Valores_x000a_Inspección Judicial_x000a_Dirección de Planificación_x000a_Departamento de Prensa y Comunicación_x000a_Oficina de Control Interno, Transparencia y Anticorrupción"/>
    <s v="2022-2024"/>
    <s v="Capacitar y divulgar las conductas esperables de los funcionarios y funcionarias del Ministerio Público. "/>
    <s v="Fiscalía General_x000a_"/>
    <m/>
    <m/>
    <m/>
    <m/>
    <m/>
    <m/>
    <m/>
    <m/>
    <m/>
    <m/>
    <x v="1"/>
  </r>
  <r>
    <x v="3"/>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19"/>
    <s v="Revisar la gestión, el funcionamiento y lineamientos de la Unidad de Inspección Fiscal "/>
    <s v="Fiscalía General"/>
    <s v="Portafolio de proyectos institucionales (PPI)."/>
    <n v="0"/>
    <n v="100"/>
    <n v="0.1"/>
    <n v="0.2"/>
    <n v="0.4"/>
    <n v="0.6"/>
    <n v="0.8"/>
    <n v="1"/>
    <s v="Desarrollo e implementación de la  estrategia de prevención, control y sanción administrativa-disciplinaria en el Ministerio Público"/>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20"/>
    <s v="Elaborar las propuestas de mejora de la gestión de la Inspección Fiscal. "/>
    <s v="Fiscalía General"/>
    <m/>
    <m/>
    <m/>
    <m/>
    <m/>
    <m/>
    <m/>
    <m/>
    <m/>
    <m/>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s v="2020-2021"/>
    <s v="Implementar plan de mejora.  "/>
    <s v="Fiscalía General"/>
    <m/>
    <m/>
    <m/>
    <m/>
    <m/>
    <m/>
    <m/>
    <m/>
    <m/>
    <m/>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0"/>
    <s v="% de avance del plan de trabajo para la reestructuración de la Unidad de Inspección Fiscal"/>
    <s v="Fiscalía General"/>
    <s v="Dirección de Planificación"/>
    <n v="2022"/>
    <s v="Evaluar los resultados de la mejora de la gestión de la Inspección Fiscal."/>
    <s v="Fiscalía General"/>
    <m/>
    <m/>
    <m/>
    <m/>
    <m/>
    <m/>
    <m/>
    <m/>
    <m/>
    <m/>
    <x v="1"/>
  </r>
  <r>
    <x v="0"/>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n v="2019"/>
    <s v="Realizar un diagnóstico y diseñar el modelo de supervisión administrativa y técnica de la gestión de las Fiscalías. "/>
    <s v="Fiscalía General"/>
    <s v="Portafolio de proyectos institucionales (PPI)."/>
    <n v="0"/>
    <n v="100"/>
    <n v="0.1"/>
    <n v="0.2"/>
    <n v="0.4"/>
    <n v="0.6"/>
    <n v="0.8"/>
    <n v="1"/>
    <s v="Desarrollo e implementación de la  estrategia de prevención, control y sanción administrativa-disciplinaria en el Ministerio Público"/>
    <x v="1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s v="2020-2023"/>
    <s v="Implementar y dar seguimiento del modelo de supervisión administrativa y técnica de la gestión de las Fiscalías. "/>
    <s v="Fiscalía General"/>
    <m/>
    <m/>
    <m/>
    <m/>
    <m/>
    <m/>
    <m/>
    <m/>
    <m/>
    <m/>
    <x v="1"/>
  </r>
  <r>
    <x v="1"/>
    <s v="MINISTERIO PÚBL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1"/>
    <s v="% de avance  del modelo de supervisión fiscal"/>
    <s v="Fiscalía General"/>
    <m/>
    <n v="2024"/>
    <s v="Evaluar el modelo de supervisión administrativa y técnica de la gestión de las Fiscalías. "/>
    <s v="Fiscalía General"/>
    <m/>
    <m/>
    <m/>
    <m/>
    <m/>
    <m/>
    <m/>
    <m/>
    <m/>
    <m/>
    <x v="1"/>
  </r>
  <r>
    <x v="1"/>
    <s v="ORGANISMO DE INVESTIGACIÓN JUDICIAL"/>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Departamento de Prensa y Comunicación_x000a_"/>
    <n v="2019"/>
    <s v="Realizar un diagnóstico de las áreas de mayor riesgo en temas de corrupción, tráfico de influencias y conflictos de intereses."/>
    <s v="Organismo de Investigación Judicial"/>
    <s v="Portafolio de proyectos institucionales (PPI)."/>
    <n v="0"/>
    <n v="100"/>
    <n v="0.1"/>
    <n v="0.2"/>
    <n v="0.4"/>
    <n v="0.6"/>
    <n v="0.8"/>
    <n v="1"/>
    <s v="Desarrollo e implementación de mecanismos para mejorar los procesos de control sobre la corrupción, tráfico de influencias y conflictos de interés en el Organismo de Investigación Judicial"/>
    <x v="1"/>
  </r>
  <r>
    <x v="1"/>
    <s v="ORGANISMO DE INVESTIGACIÓN JUDICIAL"/>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n v="2019"/>
    <s v="Establecer la matriz de riesgos de corrupción."/>
    <s v="Organismo de Investigación Judicial"/>
    <m/>
    <m/>
    <m/>
    <m/>
    <m/>
    <m/>
    <m/>
    <m/>
    <m/>
    <m/>
    <x v="1"/>
  </r>
  <r>
    <x v="1"/>
    <s v="ORGANISMO DE INVESTIGACIÓN JUDICIAL"/>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 Transparencia_x000a_Inspección Judicial_x000a_Secretaria Técnica de Ética y Valores _x000a_Consejo Superior_x000a_"/>
    <n v="2020"/>
    <s v="Definir e implementar el plan de acción y políticas internas sobre estrategias para disminuir la problemática de corrupción, tráfico de influencias y conflictos de intereses."/>
    <s v="Organismo de Investigación Judicial"/>
    <m/>
    <m/>
    <m/>
    <m/>
    <m/>
    <m/>
    <m/>
    <m/>
    <m/>
    <m/>
    <x v="1"/>
  </r>
  <r>
    <x v="1"/>
    <s v="ORGANISMO DE INVESTIGACIÓN JUDICIAL"/>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s v="2021-2024"/>
    <s v="Realizar una campaña de divulgación y dar el seguimiento respectivo del Plan de acción y políticas internas."/>
    <s v="Organismo de Investigación Judicial"/>
    <m/>
    <m/>
    <m/>
    <m/>
    <m/>
    <m/>
    <m/>
    <m/>
    <m/>
    <m/>
    <x v="1"/>
  </r>
  <r>
    <x v="0"/>
    <s v="ORGANISMO DE INVESTIGACIÓN JUDICIAL"/>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2"/>
    <s v="% de avance de mecanismos definidos para mejorar los procesos de control sobre el tema de corrupción, tráfico de influencias y conflictos de intereses en el Organismo de Investigación Judicial. "/>
    <s v="Organismo de Investigación Judicial"/>
    <s v="Oficina de Control Interno, Transparencia y Anticorrupción_x000a_Inspección Judicial_x000a_Secretaria Técnica de Ética y Valores _x000a__x000a_"/>
    <n v="2024"/>
    <s v="Realizar una evaluación de resultados de la implementación del plan de acción."/>
    <s v="Organismo de Investigación Judicial"/>
    <m/>
    <m/>
    <m/>
    <m/>
    <m/>
    <m/>
    <m/>
    <m/>
    <m/>
    <m/>
    <x v="12"/>
  </r>
  <r>
    <x v="3"/>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3"/>
    <s v="% de avance en la implementación del Sistema de Gestión y Escritorio Virtual en todos los órganos disciplinarios."/>
    <s v="Dirección de Tecnología de la Información"/>
    <s v="Inspección Judicial_x000a_Secretaría Técnica de Ética y Valores_x000a_Oficina de Control Interno, Transparencia y Anticorrupción_x000a_Consejo Superior_x000a_Corte Plena_x000a_Ministerio Público_x000a_Defensa Pública_x000a_Organismo de Investigación Judicial_x000a_Dirección Ejecutiva_x000a_Dirección de Planificación"/>
    <s v="2019-2024"/>
    <s v="Completar la implantación del Sistema de Gestión de Despachos Judiciales y Escritorio Virtual, en el resto de las oficinas del Ámbito Jurisdiccional, Auxiliar de Justicia y el ámbito Administrativo (fase II y III)."/>
    <s v="Dirección de Tecnología de Información_x000a_"/>
    <s v="Portafolio de proyectos institucionales (PPI)."/>
    <n v="0"/>
    <n v="100"/>
    <n v="0.1"/>
    <n v="0.2"/>
    <n v="0.4"/>
    <n v="0.6"/>
    <n v="0.8"/>
    <n v="1"/>
    <s v="Desarrollo e implementación del Sistema de Gestión y Escritorio Virtual, a los órganos disciplinarios"/>
    <x v="1"/>
  </r>
  <r>
    <x v="3"/>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umplimiento"/>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n v="2019"/>
    <s v="Definir y formular el plan del proyecto. "/>
    <s v="Oficina de Control Interno, Transparencia y Anticorrupción"/>
    <s v="Portafolio de proyectos institucionales (PPI)."/>
    <n v="0"/>
    <n v="100"/>
    <n v="0.1"/>
    <n v="0.2"/>
    <n v="0.4"/>
    <n v="0.6"/>
    <n v="0.8"/>
    <n v="1"/>
    <s v="Reducción de las brechas de riesgo en torno a la prevención y control de la corrupción, el fraude y las faltas a la ética y probidad"/>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umplimiento"/>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s v="2019-2023"/>
    <s v="Ejecutar el Plan propuesto."/>
    <s v="Oficina de Control Interno, Transparencia y Anticorrupción"/>
    <m/>
    <m/>
    <m/>
    <m/>
    <m/>
    <m/>
    <m/>
    <m/>
    <m/>
    <m/>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4"/>
    <s v="% avance del proyecto de reducción de las brechas de riesgo en torno a la prevención y control de la corrupción, el fraude y las faltas a la ética y probidad"/>
    <s v="Oficina de Cumplimiento"/>
    <s v="Consejo Superior Secretaría General de la Corte_x000a_Secretaría Técnica de Ética y Valores _x000a_Auditoria Judicial _x000a_Inspección Judicial_x000a_Organismo de Investigación Judicial _x000a_Ministerio Público  _x000a_Gestión Humana _x000a_Dirección de Planificación_x000a_Dirección de Tecnología de Información_x000a__x000a_"/>
    <n v="2024"/>
    <s v="Evaluar los resultados obtenidos del proyecto.  "/>
    <s v="Oficina de Control Interno, Transparencia y Anticorrupción"/>
    <m/>
    <m/>
    <m/>
    <m/>
    <m/>
    <m/>
    <m/>
    <m/>
    <m/>
    <m/>
    <x v="1"/>
  </r>
  <r>
    <x v="0"/>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n v="2019"/>
    <s v="Elaborar la propuesta."/>
    <s v="Despacho de la Presidencia"/>
    <s v="Portafolio de proyectos institucionales (PPI)."/>
    <n v="15"/>
    <n v="100"/>
    <n v="29"/>
    <n v="43"/>
    <n v="57"/>
    <n v="71"/>
    <n v="85"/>
    <n v="100"/>
    <s v="No aplica"/>
    <x v="13"/>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19-2020"/>
    <s v="Poner en consulta a las instancias involucradas y validar la propuesta."/>
    <s v="Despacho de la Presidencia"/>
    <m/>
    <m/>
    <m/>
    <m/>
    <m/>
    <m/>
    <m/>
    <m/>
    <m/>
    <m/>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20-2021"/>
    <s v="Presentar la propuesta al órgano aprobador."/>
    <s v="Despacho de la Presidencia"/>
    <m/>
    <m/>
    <m/>
    <m/>
    <m/>
    <m/>
    <m/>
    <m/>
    <m/>
    <m/>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5"/>
    <s v="% de avance del proyecto sobre reforma legal sobre el régimen disciplinario para magistrados y magistradas, presentado al órgano aprobador"/>
    <s v="Despacho de la Presidencia"/>
    <s v="Sala Segunda (Mag. Porfirio Sánchez Rodríguez)_x000a_Dirección Jurídica_x000a_Presidencia de la Corte_x000a_Secretaría General de la Corte_x000a_Secretaría Técnica de Ética y Valores"/>
    <s v="2021-2024"/>
    <s v="Dar seguimiento a su aprobación."/>
    <s v="Despacho de la Presidencia"/>
    <m/>
    <m/>
    <m/>
    <m/>
    <m/>
    <m/>
    <m/>
    <m/>
    <m/>
    <m/>
    <x v="1"/>
  </r>
  <r>
    <x v="0"/>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n v="2019"/>
    <s v="Elaborar la propuesta de reforma legal."/>
    <s v="Despacho de la Presidencia"/>
    <s v="Portafolio de proyectos institucionales (PPI)."/>
    <n v="50"/>
    <n v="100"/>
    <n v="58"/>
    <n v="66"/>
    <n v="74"/>
    <n v="82"/>
    <n v="90"/>
    <n v="100"/>
    <s v="No aplica"/>
    <x v="14"/>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19-2020"/>
    <s v="Poner en consulta a las instancias involucradas y validar la propuesta."/>
    <s v="Despacho de la Presidencia"/>
    <m/>
    <m/>
    <m/>
    <m/>
    <m/>
    <m/>
    <m/>
    <m/>
    <m/>
    <m/>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20-2021"/>
    <s v="Presentar la propuesta al órgano aprobador."/>
    <s v="Despacho de la Presidencia"/>
    <m/>
    <m/>
    <m/>
    <m/>
    <m/>
    <m/>
    <m/>
    <m/>
    <m/>
    <m/>
    <x v="1"/>
  </r>
  <r>
    <x v="1"/>
    <s v="EQUIPO TÉCNICO"/>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6"/>
    <s v="% de avance del proyecto sobre protocolos de conducta del personal judicial presentado al órgano aprobador"/>
    <s v="Despacho de la Presidencia"/>
    <s v="Sala Constitucional (Mag. Paul Rueda Leal)_x000a_Dirección Jurídica_x000a_Presidencia de la Corte_x000a_Secretaría General de la Corte_x000a_Secretaría Técnica de Ética y Valores"/>
    <s v="2021-2024"/>
    <s v="Dar seguimiento a su aprobación."/>
    <s v="Despacho de la Presidencia"/>
    <m/>
    <m/>
    <m/>
    <m/>
    <m/>
    <m/>
    <m/>
    <m/>
    <m/>
    <m/>
    <x v="1"/>
  </r>
  <r>
    <x v="0"/>
    <s v="COMISIONES"/>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n v="2019"/>
    <s v="Definir el plan de acción para la implementación de la Política Axiológica para los próximos 6 años. "/>
    <s v="Secretaría Técnica de Ética y Valores"/>
    <s v="Portafolio de proyectos institucionales (PPI)."/>
    <n v="0"/>
    <n v="100"/>
    <n v="0.1"/>
    <n v="0.2"/>
    <n v="0.4"/>
    <n v="0.6"/>
    <n v="0.8"/>
    <n v="1"/>
    <s v="Implementación del plan de acción de la Política Axiológica del Poder Judicial."/>
    <x v="15"/>
  </r>
  <r>
    <x v="1"/>
    <s v="COMISIONES"/>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s v="2020-2023"/>
    <s v="Implementar el plan de acción. "/>
    <s v="Secretaría Técnica de Ética y Valores"/>
    <m/>
    <m/>
    <m/>
    <m/>
    <m/>
    <m/>
    <m/>
    <m/>
    <m/>
    <m/>
    <x v="1"/>
  </r>
  <r>
    <x v="1"/>
    <s v="COMISIONES"/>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77"/>
    <s v="% de avance del plan definido de la política axiológica. "/>
    <s v="Secretaría Técnica de Ética y Valores"/>
    <s v="Comisión de ética y Valores"/>
    <n v="2024"/>
    <s v="Evaluar los resultados de la implementación del plan de acción. "/>
    <s v="Secretaría Técnica de Ética y Valores"/>
    <m/>
    <m/>
    <m/>
    <m/>
    <m/>
    <m/>
    <m/>
    <m/>
    <m/>
    <m/>
    <x v="1"/>
  </r>
  <r>
    <x v="0"/>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n v="2019"/>
    <s v="Conformar un equipo técnico para la elaboración de la propuesta. "/>
    <s v="Despacho de la Presidencia"/>
    <s v="Portafolio de proyectos institucionales (PPI)."/>
    <n v="10"/>
    <n v="100"/>
    <n v="25"/>
    <n v="40"/>
    <n v="55"/>
    <n v="70"/>
    <n v="85"/>
    <n v="100"/>
    <s v="No aplica"/>
    <x v="16"/>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19-2020"/>
    <s v="Elaborar la propuesta."/>
    <s v="Despacho de la Presidencia"/>
    <m/>
    <m/>
    <m/>
    <m/>
    <m/>
    <m/>
    <m/>
    <m/>
    <m/>
    <m/>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0-2021"/>
    <s v="Poner en consulta a las instancias involucradas y validar la propuesta."/>
    <s v="Despacho de la Presidencia"/>
    <m/>
    <m/>
    <m/>
    <m/>
    <m/>
    <m/>
    <m/>
    <m/>
    <m/>
    <m/>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1-2022"/>
    <s v="Presentar la propuesta al órgano aprobador."/>
    <s v="Despacho de la Presidencia"/>
    <m/>
    <m/>
    <m/>
    <m/>
    <m/>
    <m/>
    <m/>
    <m/>
    <m/>
    <m/>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8"/>
    <s v="% de avance del proyecto sobre el procedimiento para el diálogo permanente con la sociedad civil, presentados al órgano aprobador"/>
    <s v="Despacho de la Presidencia"/>
    <s v="Sala Primera (Mag. Román Solís Zelaya)_x000a_Dirección Jurídica_x000a_Comisión Nacional para el Mejoramiento de la Administración de Justicia"/>
    <s v="2022-2024"/>
    <s v="Dar seguimiento a su aprobación."/>
    <s v="Dirección Jurídica"/>
    <m/>
    <m/>
    <m/>
    <m/>
    <m/>
    <m/>
    <m/>
    <m/>
    <m/>
    <m/>
    <x v="1"/>
  </r>
  <r>
    <x v="3"/>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del proyecto para la ampliación de los espacios de participación ciudadana virtuales, interactivos, regionales y nacionales. "/>
    <s v="Comisión Nacional para el Mejoramiento de la Administración de Justicia"/>
    <s v="Contraloría de Servicios."/>
    <s v="2019-2020"/>
    <s v="Diseñar el plan de proyecto para la inclusión de la consulta ciudadana en las acciones, iniciativas, proyectos, herramientas informáticas, procesos de rendición de cuentas y otros, según los requerimientos de las diferentes instancias judiciales. "/>
    <s v="Comisión Nacional para el Mejoramiento de la Administración de Justicia"/>
    <s v="Portafolio de proyectos institucionales (PPI)."/>
    <n v="0"/>
    <n v="100"/>
    <n v="0.1"/>
    <n v="0.2"/>
    <n v="0.4"/>
    <n v="0.6"/>
    <n v="0.8"/>
    <n v="1"/>
    <s v="Desarrollo e implementación del plan de acción de la Política de Participación Ciudadana del Poder Judicial."/>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en la ampliación de los espacios de participación ciudadana virtuales, interactivos, regionales y nacionales. "/>
    <s v="Comisión Nacional para el Mejoramiento de la Administración de Justicia"/>
    <s v="Contraloría de Servicios."/>
    <s v="2020-2024"/>
    <s v="Dar seguimiento en la aplicación del proyecto. "/>
    <s v="Comisión Nacional para el Mejoramiento de la Administración de Justicia_x000a_"/>
    <m/>
    <m/>
    <m/>
    <m/>
    <m/>
    <m/>
    <m/>
    <m/>
    <m/>
    <m/>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79"/>
    <s v="% de avance en la ampliación de los espacios de participación ciudadana virtuales, interactivos, regionales y nacionales. "/>
    <s v="Comisión Nacional para el Mejoramiento de la Administración de Justicia"/>
    <s v="Contraloría de Servicios."/>
    <n v="2024"/>
    <s v="Evaluar los resultados obtenidos de la ampliación de espacios de participación ciudadana. "/>
    <s v="Comisión Nacional para el Mejoramiento de la Administración de Justicia"/>
    <m/>
    <m/>
    <m/>
    <m/>
    <m/>
    <m/>
    <m/>
    <m/>
    <m/>
    <m/>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19-2020"/>
    <s v="Diseñar una metodología que permita conocer la percepción y el grado de confianza de la sociedad sobre el Poder Judicial, que contribuya a tomar las acciones  correspondientes para mejorar la gestión judicial."/>
    <s v="Contraloría de Servicios"/>
    <s v="Portafolio de proyectos institucionales (PPI)."/>
    <n v="0"/>
    <n v="100"/>
    <n v="0.1"/>
    <n v="0.2"/>
    <n v="0.4"/>
    <n v="0.6"/>
    <n v="0.8"/>
    <n v="1"/>
    <s v="Desarrollo e implementación de la metodología de la percepción y grado de confianza de la sociedad sobre el Poder Judicial"/>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avance de la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20-2023"/>
    <s v="Implementar la aplicación de la metodología."/>
    <s v="Contraloría de Servicios"/>
    <m/>
    <m/>
    <m/>
    <m/>
    <m/>
    <m/>
    <m/>
    <m/>
    <m/>
    <m/>
    <x v="1"/>
  </r>
  <r>
    <x v="0"/>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0"/>
    <s v="% de avance de la implementación de la metodología  de medición de la percepción y grado de confianza de la sociedad sobre el Poder Judicial. "/>
    <s v="Contraloría de Servicios"/>
    <s v="Presidencia de la Corte_x000a_Despacho de la Presidencia_x000a_Departamento de Prensa y Comunicación Institucional_x000a_Dirección de Planificación_x000a_Dirección de Tecnología de la Información_x000a_Consejo Superior_x000a_Corte Plena_x000a_Comisión Nacional para el Mejoramiento de la Administración de Justicia"/>
    <s v="2021-2024"/>
    <s v="Evaluar los resultados obtenidos en la aplicación de la metodología de evaluación de percepción de las personas usuarias. "/>
    <s v="Contraloría de Servicios"/>
    <m/>
    <m/>
    <m/>
    <m/>
    <m/>
    <m/>
    <m/>
    <m/>
    <m/>
    <m/>
    <x v="17"/>
  </r>
  <r>
    <x v="3"/>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1"/>
    <s v="% de avance del plan de acción de la Política de Participación Ciudadana. "/>
    <s v="Comisión Nacional para el Mejoramiento de la Administración de Justicia"/>
    <s v="Comisión de Justicia Abierta_x000a_Dirección de Gestión Humana_x000a_Dirección de Tecnología de Información_x000a_Contraloría de Servicios_x000a_Comisión Servicio Nacional de Facilitadoras y Facilitadores Judiciales"/>
    <n v="2019"/>
    <s v="Definir las acciones correspondientes al cumplimiento de la Política de Participación Ciudadana. "/>
    <s v="Comisión Nacional para el Mejoramiento de la Administración de Justicia"/>
    <s v="Portafolio de proyectos institucionales (PPI)."/>
    <n v="0"/>
    <n v="100"/>
    <n v="0.1"/>
    <n v="0.2"/>
    <n v="0.4"/>
    <n v="0.6"/>
    <n v="0.8"/>
    <n v="1"/>
    <s v="Desarrollo e implementación del plan de acción de la Política de Participación Ciudadana del Poder Judicial."/>
    <x v="1"/>
  </r>
  <r>
    <x v="1"/>
    <s v="EQUIPO TÉCNICO"/>
    <s v="CONFIANZA Y PROBIDAD EN LA JUSTICIA"/>
    <s v="Fortalecer la confianza de la sociedad con probidad en el servicio de justicia, para contribuir con el desarrollo integral y sostenible del país. "/>
    <s v="PARTICIPACIÓN CIUDADANA"/>
    <s v="Desarrollar estrategias de participación ciudadana responsables, activas y sostenibles, que contribuya en la toma de decisiones del Poder Judicial y mejoramiento del servicio público."/>
    <s v="PARTICIPACIÓN CIUDADANA: Desarrollar estrategias de participación ciudadana responsables, activas y sostenibles, que contribuya en la toma de decisiones del Poder Judicial y mejoramiento del servicio público."/>
    <x v="81"/>
    <s v="% de avance en la implementación de las acciones definidas en el plan de acción de la Política de Participación Ciudadana. "/>
    <s v="Comisión Nacional para el Mejoramiento de la Administración de Justicia"/>
    <s v="Comisión de Justicia Abierta_x000a_Dirección de Gestión Humana_x000a_Dirección de Tecnología de Información_x000a_Contraloría de Servicios_x000a_Comisión Servicio Nacional de Facilitadoras y Facilitadores Judiciales"/>
    <s v="2019-2024"/>
    <s v="Implementar plan de acción sobre acciones definidas en la Política de Participación Ciudadana. "/>
    <s v="Comisión Nacional para el Mejoramiento de la Administración de Justicia"/>
    <m/>
    <m/>
    <m/>
    <m/>
    <m/>
    <m/>
    <m/>
    <m/>
    <m/>
    <m/>
    <x v="1"/>
  </r>
  <r>
    <x v="4"/>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umplimiento"/>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n v="2019"/>
    <s v="Identificar las necesidades y expectativas de las personas usuarias sobre los servicios judiciales en cuanto al contenido de informes de transparencia y rendición de cuentas institucionales."/>
    <s v="Oficina de Control Interno, Transparencia y Anticorrupción_x000a_"/>
    <s v="Portafolio de proyectos institucionales (PPI)."/>
    <n v="0"/>
    <n v="100"/>
    <n v="0.1"/>
    <n v="0.2"/>
    <n v="0.4"/>
    <n v="0.6"/>
    <n v="0.8"/>
    <n v="1"/>
    <s v="Desarrollo e implementación del modelo de transparencia y rendición de cuentas"/>
    <x v="18"/>
  </r>
  <r>
    <x v="1"/>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umplimiento"/>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s v="2020-2023"/>
    <s v="Desarrollar e implementar el modelo de transparencia y rendición de cuentas institucional. Que considere las siguientes variables: el contenido de los informes de labores según la instancia judicial y Circuito Judicial; indicadores de gestión y/o datos estadísticos comparables y oportunos; recursos económicos formulados y ejecutados; periodicidad de los informes; creación de espacios internos y externos de participación y comunicación nacional y regional; logros y avances; resultados del régimen disciplinario; implementación de pantallas informativas, entre otros. "/>
    <s v="Oficina de Control Interno, Transparencia y Anticorrupción._x000a_Dirección de Tecnología de Información_x000a_Dirección de Planificación_x000a_Despacho de la Presidencia"/>
    <m/>
    <m/>
    <m/>
    <m/>
    <m/>
    <m/>
    <m/>
    <m/>
    <m/>
    <m/>
    <x v="1"/>
  </r>
  <r>
    <x v="1"/>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2"/>
    <s v="% de avance de desarrollo e implementación del modelo de transparencia y rendición de cuentas"/>
    <s v="Oficina de Cumplimiento"/>
    <s v="Presidencia de la Corte_x000a_Oficina de Control Interno_x000a_Contraloría de Servicios_x000a_Comisión Nacional para el Mejoramiento de la Administración de Justicia_x000a_Dirección de Tecnología de la Información_x000a_Dirección de Planificación _x000a_Dirección Ejecutiva_x000a_Despacho de la Presidencia_x000a_Centro de Apoyo, Seguimiento y Mejoramiento del Servicio Jurisdiccional_x000a_Fiscalía General_x000a_Defensa Pública_x000a_Organismo de Investigación Judicial_x000a_Departamento de Artes Gráficas_x000a_Comisión de Transparencia"/>
    <n v="2024"/>
    <s v="Evaluar los resultados de la implementación del modelo de transparencia y rendición de cuentas institucional."/>
    <s v="Oficina de Control Interno, Transparencia y Anticorrupción._x000a_Despacho de la Presidencia."/>
    <m/>
    <m/>
    <m/>
    <m/>
    <m/>
    <m/>
    <m/>
    <m/>
    <m/>
    <m/>
    <x v="1"/>
  </r>
  <r>
    <x v="0"/>
    <s v="DIRECCIÓN DE TECNOLOGÍA DE INFORMACIÓN"/>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irección de Tecnología de la Información"/>
    <s v="Dirección de Planificación_x000a_Comisión Nacional para el Mejoramiento de la Administración de Justicia_x000a_Despacho de la Presidencia"/>
    <n v="2019"/>
    <s v="Diseñar y elaborar plan de implementación del servicio web que integre un centro de inteligencia de información para acceso y uso interinstitucional e institucional.  "/>
    <s v="Dirección de Tecnología de Información"/>
    <s v="Portafolio de proyectos institucionales (PPI)."/>
    <n v="0"/>
    <n v="100"/>
    <n v="0.1"/>
    <n v="0.2"/>
    <n v="0.4"/>
    <n v="0.6"/>
    <n v="0.8"/>
    <n v="1"/>
    <s v="Desarrollo e implementación del servicio web que integre un centro de inteligencia de información para acceso y uso interinstitucional e institucional"/>
    <x v="19"/>
  </r>
  <r>
    <x v="1"/>
    <s v="DIRECCIÓN DE TECNOLOGÍA DE INFORMACIÓN"/>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espacho de la Presidencia"/>
    <s v="Dirección de Planificación_x000a_Comisión Nacional para el Mejoramiento de la Administración de Justicia_x000a_Despacho de la Presidencia"/>
    <s v="2020 - 2023"/>
    <s v="Implementar servicio web que integre un centro de inteligencia de información para acceso y uso interinstitucional e institucional.  "/>
    <s v="Dirección de Tecnología de Información"/>
    <m/>
    <m/>
    <m/>
    <m/>
    <m/>
    <m/>
    <m/>
    <m/>
    <m/>
    <m/>
    <x v="1"/>
  </r>
  <r>
    <x v="1"/>
    <s v="DIRECCIÓN DE TECNOLOGÍA DE INFORMACIÓN"/>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3"/>
    <s v="% de avance del servicio web que integre un centro de inteligencia de información para acceso y uso interinstitucional e institucional.  "/>
    <s v="Despacho de la Presidencia"/>
    <s v="Dirección de Planificación_x000a_Comisión Nacional para el Mejoramiento de la Administración de Justicia_x000a_Despacho de la Presidencia"/>
    <n v="2024"/>
    <s v="Evaluar los resultados obtenidos de la implementación del servicio web que integre un centro de inteligencia de información para acceso y uso interinstitucional e institucional.  "/>
    <s v="Dirección de Tecnología de Información"/>
    <m/>
    <m/>
    <m/>
    <m/>
    <m/>
    <m/>
    <m/>
    <m/>
    <m/>
    <m/>
    <x v="1"/>
  </r>
  <r>
    <x v="1"/>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4"/>
    <s v="% de avance en la implementación de las acciones correspondientes al principio de Transparencia de Justicia Abierta. "/>
    <s v="Comisión de Transparencia"/>
    <s v="CONAMAJ_x000a_Comisión de Justicia Abierta_x000a_Oficina de Control Interno, Transparencia y Anticorrupción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
    <n v="2019"/>
    <s v="Definir las acciones correspondientes al principio de Transparencia de la Política de Justicia Abierta. "/>
    <s v="Comisión Nacional para el Mejoramiento de la Administración de Justicia"/>
    <s v="Sistema de Planes Anuales Operativos (PAO)."/>
    <n v="0"/>
    <n v="100"/>
    <n v="0.1"/>
    <n v="0.2"/>
    <n v="0.4"/>
    <n v="0.6"/>
    <n v="0.8"/>
    <n v="1"/>
    <s v="No aplica"/>
    <x v="1"/>
  </r>
  <r>
    <x v="3"/>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4"/>
    <s v="% de avance en la implementación de las acciones correspondientes al principio de Transparencia de Justicia Abierta. "/>
    <s v="Comisión de Transparencia"/>
    <s v="CONAMAJ_x000a_Comisión de Justicia Abierta_x000a_Oficina de Control Interno, Transparencia y Anticorrupción_x000a_Organismo de Investigación Judicial_x000a_Departamento de Prensa y Comunicación Organizacional_x000a_Secretaría Técnica de Género y Acceso a la Justicia_x000a_Ministerio Público_x000a_Defensa Pública_x000a_Departamento de Trabajo Social y Psicología_x000a_Oficina de Atención a la Víctima de Delitos_x000a_Centro de Apoyo, Coordinación y Mejoramiento de la Función Jurisdiccional"/>
    <s v="2019-2024"/>
    <s v="Implementar, dar seguimiento, evaluar y mejorar continuamente el plan de acción del principio de Participación Ciudadana de la Política de Justicia Abierta definido. "/>
    <s v="Comisión Nacional para el Mejoramiento de la Administración de Justicia"/>
    <m/>
    <m/>
    <m/>
    <m/>
    <m/>
    <m/>
    <m/>
    <m/>
    <m/>
    <m/>
    <x v="1"/>
  </r>
  <r>
    <x v="3"/>
    <s v="MINISTERIO PÚBL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n v="2019"/>
    <s v="Analizar la información relevante desde el punto de vista cuantitativo y cualitativo; e identificar los medios o canales para la rendición de cuentas de mayor incidencia para su difusión. "/>
    <s v="Fiscalía General_x000a_"/>
    <s v="Portafolio de proyectos institucionales (PPI)."/>
    <n v="0"/>
    <n v="100"/>
    <n v="0.1"/>
    <n v="0.2"/>
    <n v="0.4"/>
    <n v="0.6"/>
    <n v="0.8"/>
    <n v="1"/>
    <s v="Desarrollo e implementación del modelo de transparencia y rendición de cuentas"/>
    <x v="1"/>
  </r>
  <r>
    <x v="1"/>
    <s v="MINISTERIO PÚBL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n v="2020"/>
    <s v="Definir, divulgar e implementar las directrices o lineamientos sobre la estrategia de aplicación de los procesos de rendición de cuentas."/>
    <s v="Fiscalía General_x000a_"/>
    <m/>
    <m/>
    <m/>
    <m/>
    <m/>
    <m/>
    <m/>
    <m/>
    <m/>
    <m/>
    <x v="1"/>
  </r>
  <r>
    <x v="1"/>
    <s v="MINISTERIO PÚBL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5"/>
    <s v="% de avance de la estrategia de rendición de cuentas del Ministerio Público"/>
    <s v="Fiscalía General"/>
    <m/>
    <s v="2021-2024"/>
    <s v="Evaluar los resultados obtenidos de la implementación de la estrategia de rendición de cuentas. "/>
    <s v="Fiscalía General_x000a_"/>
    <m/>
    <m/>
    <m/>
    <m/>
    <m/>
    <m/>
    <m/>
    <m/>
    <m/>
    <m/>
    <x v="1"/>
  </r>
  <r>
    <x v="3"/>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n v="2019"/>
    <s v="Definir la estrategia para la rendición de cuentas en la Defensa Pública. "/>
    <s v="Defensa Pública"/>
    <s v="Portafolio de proyectos institucionales (PPI)."/>
    <n v="0"/>
    <n v="100"/>
    <n v="0.1"/>
    <n v="0.2"/>
    <n v="0.4"/>
    <n v="0.6"/>
    <n v="0.8"/>
    <n v="1"/>
    <s v="Desarrollo e implementación del modelo de transparencia y rendición de cuentas"/>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s v="2020-2023"/>
    <s v="Implementar la estrategia de rendición de cuentas. "/>
    <s v="Defensa Pública"/>
    <m/>
    <m/>
    <m/>
    <m/>
    <m/>
    <m/>
    <m/>
    <m/>
    <m/>
    <m/>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6"/>
    <s v="% de avance de la estrategia de rendición de cuentas de la Defensa Pública"/>
    <s v="Defensa Pública"/>
    <m/>
    <n v="2024"/>
    <s v="Evaluar los resultados obtenidos de la implementación de la estrategia de rendición de cuentas. "/>
    <s v="Defensa Pública"/>
    <m/>
    <m/>
    <m/>
    <m/>
    <m/>
    <m/>
    <m/>
    <m/>
    <m/>
    <m/>
    <x v="1"/>
  </r>
  <r>
    <x v="3"/>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n v="2019"/>
    <s v="Definir la estrategia para la rendición de cuentas sobre los servicios de atención y protección. "/>
    <s v="Oficina de Atención a la Víctima de Delitos"/>
    <s v="Portafolio de proyectos institucionales (PPI)."/>
    <n v="0"/>
    <n v="100"/>
    <n v="0.1"/>
    <n v="0.2"/>
    <n v="0.4"/>
    <n v="0.6"/>
    <n v="0.8"/>
    <n v="1"/>
    <s v="Desarrollo e implementación del modelo de transparencia y rendición de cuentas"/>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s v="2020-2023"/>
    <s v="Implementar la estrategia de rendición de cuentas. "/>
    <s v="Oficina de Atención a la Víctima de Delitos"/>
    <m/>
    <m/>
    <m/>
    <m/>
    <m/>
    <m/>
    <m/>
    <m/>
    <m/>
    <m/>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7"/>
    <s v="% de avance de la estrategia de rendición de cuentas de la Oficina de Atención de Víctimas del Delito"/>
    <s v="Oficina de Atención a la Víctima de Delitos"/>
    <s v="Organismo de Investigación Judicial"/>
    <n v="2024"/>
    <s v="Evaluar los resultados obtenidos de la implementación de la estrategia de rendición de cuentas. "/>
    <s v="Oficina de Atención a la Víctima de Delitos"/>
    <m/>
    <m/>
    <m/>
    <m/>
    <m/>
    <m/>
    <m/>
    <m/>
    <m/>
    <m/>
    <x v="1"/>
  </r>
  <r>
    <x v="3"/>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n v="2019"/>
    <s v="Definir la estrategia para la rendición de cuentas. "/>
    <s v="Organismo de Investigación Judicial"/>
    <s v="Portafolio de proyectos institucionales (PPI)."/>
    <n v="0"/>
    <n v="100"/>
    <n v="0.1"/>
    <n v="0.2"/>
    <n v="0.4"/>
    <n v="0.6"/>
    <n v="0.8"/>
    <n v="1"/>
    <s v="Desarrollo e implementación del modelo de transparencia y rendición de cuentas"/>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s v="2020-2023"/>
    <s v="Implementar la estrategia de rendición de cuentas. "/>
    <s v="Organismo de Investigación Judicial"/>
    <m/>
    <m/>
    <m/>
    <m/>
    <m/>
    <m/>
    <m/>
    <m/>
    <m/>
    <m/>
    <x v="1"/>
  </r>
  <r>
    <x v="1"/>
    <s v="DEFENSA PÚBLICA"/>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8"/>
    <s v="% de avance de la estrategia de rendición de cuentas del Organismo de Investigación Judicial"/>
    <s v="Organismo de Investigación Judicial"/>
    <m/>
    <n v="2024"/>
    <s v="Evaluar los resultados obtenidos de la implementación de la estrategia de rendición de cuentas. "/>
    <s v="Organismo de Investigación Judicial"/>
    <m/>
    <m/>
    <m/>
    <m/>
    <m/>
    <m/>
    <m/>
    <m/>
    <m/>
    <m/>
    <x v="1"/>
  </r>
  <r>
    <x v="4"/>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n v="2019"/>
    <s v="Realizar un diagnóstico y desarrollo de un plan de acción para la formulación e implementación de la estrategia sobre el acceso y uso interinstitucional e institucional de la información estadística (calendario de divulgación, mejoramiento de la página web, sistema de consulta)."/>
    <s v="Dirección de Planificación "/>
    <s v="Portafolio de proyectos institucionales (PPI)."/>
    <n v="0"/>
    <n v="100"/>
    <n v="0.1"/>
    <n v="0.2"/>
    <n v="0.4"/>
    <n v="0.6"/>
    <n v="0.8"/>
    <n v="1"/>
    <s v="Formulación e implementación de la estrategia sobre el acceso y uso interinstitucional e institucional de la información estadística "/>
    <x v="20"/>
  </r>
  <r>
    <x v="4"/>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s v="2019-2024"/>
    <s v="Implementar el plan de acción"/>
    <s v="Dirección de Planificación "/>
    <m/>
    <m/>
    <m/>
    <m/>
    <m/>
    <m/>
    <m/>
    <m/>
    <m/>
    <m/>
    <x v="21"/>
  </r>
  <r>
    <x v="1"/>
    <s v="EQUIPO TÉCNICO"/>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89"/>
    <s v="% de avance de la plan de acción para la formulación e implementación de la estrategia sobre el acceso y uso interinstitucional e institucional de la información estadística "/>
    <s v="Dirección de Planificación"/>
    <s v="Dirección de Tecnología de la Información"/>
    <s v="2019-2024"/>
    <s v="Dar seguimiento y evaluar los resultados de implementación del plan de acción."/>
    <s v="Dirección de Planificación "/>
    <m/>
    <m/>
    <m/>
    <m/>
    <m/>
    <m/>
    <m/>
    <m/>
    <m/>
    <m/>
    <x v="1"/>
  </r>
  <r>
    <x v="3"/>
    <s v="EQUIPO TÉCN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n v="2019"/>
    <s v="Realizar un estudio de percepción del Poder Judicial en las personas usuarias."/>
    <s v="Departamento de Prensa y Comunicación Institucional"/>
    <s v="Portafolio de proyectos institucionales (PPI)."/>
    <n v="25"/>
    <n v="100"/>
    <n v="0.37"/>
    <n v="0.5"/>
    <n v="0.62"/>
    <n v="0.75"/>
    <n v="0.87"/>
    <n v="1"/>
    <s v="Desarrollo e implementación de estrategias de comunicación y proyección institucional"/>
    <x v="1"/>
  </r>
  <r>
    <x v="1"/>
    <s v="EQUIPO TÉCN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n v="2019"/>
    <s v="Diseñar e implementar estrategias de comunicación y de proyección institucional que fortalezcan la democracia, institucionalidad y percepción de las personas usuarias sobre el Poder Judicial."/>
    <s v="Departamento de Prensa y Comunicación Institucional"/>
    <m/>
    <m/>
    <m/>
    <m/>
    <m/>
    <m/>
    <m/>
    <m/>
    <m/>
    <m/>
    <x v="1"/>
  </r>
  <r>
    <x v="1"/>
    <s v="EQUIPO TÉCN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s v="2020-2023"/>
    <s v="Implementar estrategias de comunicación y de proyección institucional que fortalezcan la democracia, institucionalidad y percepción de las personas usuarias sobre el Poder Judicial."/>
    <s v="Departamento de Prensa y Comunicación Institucional"/>
    <m/>
    <m/>
    <m/>
    <m/>
    <m/>
    <m/>
    <m/>
    <m/>
    <m/>
    <m/>
    <x v="1"/>
  </r>
  <r>
    <x v="1"/>
    <s v="EQUIPO TÉCN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0"/>
    <s v="% de avance de las estrategias de comunicación y proyección institucional propuestas"/>
    <s v="Departamento de Prensa y Comunicación Institucional"/>
    <s v="Presidencia de la Corte_x000a_Despacho de la Presidencia_x000a_Contraloría de Servicios"/>
    <s v="2019-2024"/>
    <s v="Evaluar los resultados obtenidos de la implementación de las estrategias. "/>
    <s v="Departamento de Prensa y Comunicación Institucional"/>
    <m/>
    <m/>
    <m/>
    <m/>
    <m/>
    <m/>
    <m/>
    <m/>
    <m/>
    <m/>
    <x v="1"/>
  </r>
  <r>
    <x v="3"/>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19"/>
    <s v="Elaborar un diagnóstico que evidencie la proyección y gestión de la Fiscalía General al inicio de su función."/>
    <s v="Fiscalía General"/>
    <s v="Portafolio de proyectos institucionales (PPI)."/>
    <n v="0"/>
    <n v="100"/>
    <n v="0.1"/>
    <n v="0.2"/>
    <n v="0.4"/>
    <n v="0.6"/>
    <n v="0.8"/>
    <n v="1"/>
    <s v="Desarrollo e implementación de estrategias de comunicación y proyección institucional"/>
    <x v="1"/>
  </r>
  <r>
    <x v="1"/>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20"/>
    <s v="Diseñar e iniciar la implementación de la estrategia de mejora para la proyección y la gestión de la Fiscalía General. "/>
    <s v="Fiscalía General"/>
    <m/>
    <m/>
    <m/>
    <m/>
    <m/>
    <m/>
    <m/>
    <m/>
    <m/>
    <m/>
    <x v="1"/>
  </r>
  <r>
    <x v="1"/>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s v="2021-2023"/>
    <s v="Analizar oportunidades de mejora de la estrategia implementada y elaborar plan de acción. "/>
    <s v="Fiscalía General"/>
    <m/>
    <m/>
    <m/>
    <m/>
    <m/>
    <m/>
    <m/>
    <m/>
    <m/>
    <m/>
    <x v="1"/>
  </r>
  <r>
    <x v="1"/>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1"/>
    <s v="% de avance de la estrategia de proyección y gestión del Ministerio Público. "/>
    <s v="Fiscalía General"/>
    <s v="Departamento de Prensa y Comunicación"/>
    <n v="2024"/>
    <s v="Evaluar la estrategia definida y los resultados en la gestión de la Fiscalía General. "/>
    <s v="Fiscalía General"/>
    <m/>
    <m/>
    <m/>
    <m/>
    <m/>
    <m/>
    <m/>
    <m/>
    <m/>
    <m/>
    <x v="1"/>
  </r>
  <r>
    <x v="3"/>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n v="2019"/>
    <s v="Diseñar estrategia de proyección comunitaria que involucre talleres de inducción a los distintos medios de comunicación, campañas de divulgación, identificación de las redes comunales e institucionales. "/>
    <s v="Fiscalía General"/>
    <s v="Portafolio de proyectos institucionales (PPI)."/>
    <n v="0"/>
    <n v="100"/>
    <n v="0.1"/>
    <n v="0.2"/>
    <n v="0.4"/>
    <n v="0.6"/>
    <n v="0.8"/>
    <n v="1"/>
    <s v="Desarrollo e implementación de estrategias de comunicación y proyección institucional"/>
    <x v="1"/>
  </r>
  <r>
    <x v="1"/>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s v="2020-2023"/>
    <s v="Implementar estrategia de proyección comunitaria. "/>
    <s v="Fiscalía General"/>
    <m/>
    <m/>
    <m/>
    <m/>
    <m/>
    <m/>
    <m/>
    <m/>
    <m/>
    <m/>
    <x v="1"/>
  </r>
  <r>
    <x v="1"/>
    <s v="MINISTERIO PÚBL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2"/>
    <s v="% de avance del proyecto relacionado con la estrategia de implementación de la proyección comunitaria del Ministerio Público. "/>
    <s v="Fiscalía General"/>
    <s v="Departamento de Prensa y Comunicación"/>
    <n v="2024"/>
    <s v="Evaluar los resultados de la implementación de la estrategia de proyección comunitaria. "/>
    <s v="Fiscalía General"/>
    <m/>
    <m/>
    <m/>
    <m/>
    <m/>
    <m/>
    <m/>
    <m/>
    <m/>
    <m/>
    <x v="1"/>
  </r>
  <r>
    <x v="4"/>
    <s v="DEFENSA PÚBLICA"/>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n v="2019"/>
    <s v="Definir las herramientas a utilizar en la estrategia de comunicación."/>
    <s v="Defensa Pública"/>
    <s v="Portafolio de proyectos institucionales (PPI)."/>
    <n v="0"/>
    <n v="100"/>
    <n v="0.1"/>
    <n v="0.2"/>
    <n v="0.4"/>
    <n v="0.6"/>
    <n v="0.8"/>
    <n v="1"/>
    <s v="Desarrollo e implementación de estrategias de comunicación y proyección institucional"/>
    <x v="22"/>
  </r>
  <r>
    <x v="1"/>
    <s v="DEFENSA PÚBLICA"/>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n v="2019"/>
    <s v="Establecer protocolos que definan las actividades técnicas del material que se quiera difundir."/>
    <s v="Defensa Pública"/>
    <m/>
    <m/>
    <m/>
    <m/>
    <m/>
    <m/>
    <m/>
    <m/>
    <m/>
    <m/>
    <x v="1"/>
  </r>
  <r>
    <x v="1"/>
    <s v="DEFENSA PÚBLICA"/>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3"/>
    <s v="% de avance del proyecto relacionado con  la estrategia de comunicación y proyección de la Defensa Pública. "/>
    <s v="Defensa Pública"/>
    <s v="Departamento de Prensa y Comunicación Organizacional_x000a_Comisión Nacional para el Mejoramiento de la Administración de Justicia_x000a_Comisión de Acceso a la Justicia"/>
    <s v="2019-2024"/>
    <s v="Implementar y dar seguimiento a las estrategias de comunicación, reorganización de funciones, charlas y mejoras en las agendas de los despachos a fin de lograr un servicio de calidad."/>
    <s v="Defensa Pública"/>
    <m/>
    <m/>
    <m/>
    <m/>
    <m/>
    <m/>
    <m/>
    <m/>
    <m/>
    <m/>
    <x v="1"/>
  </r>
  <r>
    <x v="3"/>
    <s v="OFICINA DE ATENCIÓN Y PROTECCIÓN A LA VÍCTIMA DEL DELIT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n v="2019"/>
    <s v="Identificar las necesidades de la población, para llevar a cabo el plan de comunicación y divulgación de los servicios de Atención y Protección. "/>
    <s v="Oficina de Atención a la Víctima de Delitos"/>
    <s v="Portafolio de proyectos institucionales (PPI)."/>
    <n v="0"/>
    <n v="100"/>
    <n v="0.1"/>
    <n v="0.2"/>
    <n v="0.4"/>
    <n v="0.6"/>
    <n v="0.8"/>
    <n v="1"/>
    <s v="Desarrollo e implementación de estrategias de comunicación y proyección institucional"/>
    <x v="1"/>
  </r>
  <r>
    <x v="1"/>
    <s v="EQUIPO TÉCNIC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n v="2019"/>
    <s v="Diseñar el plan de comunicación y divulgación integral de los servicios de Atención y Protección. "/>
    <s v="Oficina de Atención a la Víctima de Delitos"/>
    <m/>
    <m/>
    <m/>
    <m/>
    <m/>
    <m/>
    <m/>
    <m/>
    <m/>
    <m/>
    <x v="1"/>
  </r>
  <r>
    <x v="1"/>
    <s v="OFICINA DE ATENCIÓN Y PROTECCIÓN A LA VÍCTIMA DEL DELIT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s v="2020-2023"/>
    <s v="Implementar el plan de comunicación y divulgación integral de los servicios de Atención y Protección. "/>
    <s v="Oficina de Atención a la Víctima de Delitos"/>
    <m/>
    <m/>
    <m/>
    <m/>
    <m/>
    <m/>
    <m/>
    <m/>
    <m/>
    <m/>
    <x v="1"/>
  </r>
  <r>
    <x v="1"/>
    <s v="OFICINA DE ATENCIÓN Y PROTECCIÓN A LA VÍCTIMA DEL DELITO"/>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4"/>
    <s v="% de avance del  la estrategia  de comunicación y divulgación de los Servicios de Atención y Protección. "/>
    <s v="Oficina de Atención a la Víctima de Delitos"/>
    <s v="Organismo de Investigación Judicial_x000a_Departamento de Prensa y Comunicación_x000a_Contraloría de Servicios_x000a_Departamento de Artes Gráficas"/>
    <s v="2023-2024"/>
    <s v="Evaluar los resultados de la implementación del plan de comunicación y divulgación integral de los servicios de Atención y Protección. "/>
    <s v="Oficina de Atención a la Víctima de Delitos"/>
    <m/>
    <m/>
    <m/>
    <m/>
    <m/>
    <m/>
    <m/>
    <m/>
    <m/>
    <m/>
    <x v="1"/>
  </r>
  <r>
    <x v="3"/>
    <s v="ORGANISMO DE INVESTIGACIÓN JUDICIAL"/>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19"/>
    <s v="Definir las necesidades para llevar a cabo el plan de fortalecimiento de la proyección institucional."/>
    <s v="Organismo de Investigación Judicial "/>
    <s v="Portafolio de proyectos institucionales (PPI)."/>
    <n v="0"/>
    <n v="100"/>
    <n v="0.1"/>
    <n v="0.2"/>
    <n v="0.4"/>
    <n v="0.6"/>
    <n v="0.8"/>
    <n v="1"/>
    <s v="Desarrollo e implementación de estrategias de comunicación y proyección institucional"/>
    <x v="1"/>
  </r>
  <r>
    <x v="1"/>
    <s v="ORGANISMO DE INVESTIGACIÓN JUDICIAL"/>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19"/>
    <s v="Diseñar el plan de acción para el fortalecimiento de la proyección institucional."/>
    <s v="Organismo de Investigación Judicial "/>
    <m/>
    <m/>
    <m/>
    <m/>
    <m/>
    <m/>
    <m/>
    <m/>
    <m/>
    <m/>
    <x v="1"/>
  </r>
  <r>
    <x v="1"/>
    <s v="ORGANISMO DE INVESTIGACIÓN JUDICIAL"/>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s v="2019-2024"/>
    <s v="Implementar el plan de acción definido."/>
    <s v="Organismo de Investigación Judicial "/>
    <m/>
    <m/>
    <m/>
    <m/>
    <m/>
    <m/>
    <m/>
    <m/>
    <m/>
    <m/>
    <x v="1"/>
  </r>
  <r>
    <x v="1"/>
    <s v="ORGANISMO DE INVESTIGACIÓN JUDICIAL"/>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5"/>
    <s v="% de avance de la estrategia de proyección institucional del Organismo de Investigación Judicial"/>
    <s v="Organismo de Investigación Judicial"/>
    <s v="Departamento de Prensa y Comunicación"/>
    <n v="2024"/>
    <s v="Evaluar los resultados obtenidos de la implementación del plan de acción implementado."/>
    <s v="Organismo de Investigación Judicial "/>
    <m/>
    <m/>
    <m/>
    <m/>
    <m/>
    <m/>
    <m/>
    <m/>
    <m/>
    <m/>
    <x v="1"/>
  </r>
  <r>
    <x v="4"/>
    <s v="PEI 2013-2018"/>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19"/>
    <s v="Actualizar la política de comunicación integra, presentada a Corte en el año 2016."/>
    <s v="Departamento de Prensa y Comunicación Institucional"/>
    <s v="Portafolio de proyectos institucionales (PPI)."/>
    <n v="0"/>
    <n v="100"/>
    <n v="0.1"/>
    <n v="0.2"/>
    <n v="0.4"/>
    <n v="0.6"/>
    <n v="0.8"/>
    <n v="1"/>
    <s v="Desarrollo e implementación de la Política de Comunicación Integral."/>
    <x v="23"/>
  </r>
  <r>
    <x v="1"/>
    <s v="PEI 2013-2018"/>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0"/>
    <s v="Presentar al órgano aprobador la  propuesta de la política de comunicación integral. "/>
    <s v="Departamento de Prensa y Comunicación Institucional"/>
    <m/>
    <m/>
    <m/>
    <m/>
    <m/>
    <m/>
    <m/>
    <m/>
    <m/>
    <m/>
    <x v="1"/>
  </r>
  <r>
    <x v="1"/>
    <s v="PEI 2013-2018"/>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0"/>
    <s v="Acoger recomendaciones del órgano aprobador de la política. "/>
    <s v="Departamento de Prensa y Comunicación Institucional"/>
    <m/>
    <m/>
    <m/>
    <m/>
    <m/>
    <m/>
    <m/>
    <m/>
    <m/>
    <m/>
    <x v="1"/>
  </r>
  <r>
    <x v="1"/>
    <s v="PEI 2013-2018"/>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s v="2020-2024"/>
    <s v="Implementar la política de comunicación integral."/>
    <s v="Departamento de Prensa y Comunicación Institucional"/>
    <m/>
    <m/>
    <m/>
    <m/>
    <m/>
    <m/>
    <m/>
    <m/>
    <m/>
    <m/>
    <x v="1"/>
  </r>
  <r>
    <x v="1"/>
    <s v="PEI 2013-2018"/>
    <s v="CONFIANZA Y PROBIDAD EN LA JUSTICIA"/>
    <s v="Fortalecer la confianza de la sociedad con probidad en el servicio de justicia, para contribuir con el desarrollo integral y sostenible del país. "/>
    <s v="COMUNICACIÓN Y PROYECCIÓN INSTITUCIONAL"/>
    <s v="Proyectar la imagen del Poder Judicial mediante la divulgación del quehacer institucional, en la comunidad nacional e internacional. "/>
    <s v="COMUNICACIÓN Y PROYECCIÓN INSTITUCIONAL: Proyectar la imagen del Poder Judicial mediante la divulgación del quehacer institucional, en la comunidad nacional e internacional. "/>
    <x v="96"/>
    <s v="% de avance del proyecto sobre la Política de comunicación integral. "/>
    <s v="Departamento de Prensa y Comunicación Institucional"/>
    <s v="Despacho de la Presidencia"/>
    <n v="2024"/>
    <s v="Evaluar la implementación de la política de comunicación integral."/>
    <s v="Departamento de Prensa y Comunicación Institucional"/>
    <m/>
    <m/>
    <m/>
    <m/>
    <m/>
    <m/>
    <m/>
    <m/>
    <m/>
    <m/>
    <x v="1"/>
  </r>
  <r>
    <x v="1"/>
    <s v="Comisión Nacional para el Mejoramiento de la Administración de Justicia"/>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7"/>
    <s v="% de avance en la implementación de las acciones correspondientes al principio de Colaboración de Justicia Abierta. "/>
    <s v="Comisión Nacional para el Mejoramiento de la Administración de Justicia"/>
    <s v="Comisión de Justicia Abierta_x000a_Escuela Judicial"/>
    <n v="2019"/>
    <s v="Definir las acciones correspondientes al principio de Colaboración de la Política de Justicia Abierta. "/>
    <s v="Comisión Nacional para el Mejoramiento de la Administración de Justicia"/>
    <s v="Portafolio de proyectos institucionales (PPI)."/>
    <n v="0"/>
    <n v="100"/>
    <n v="0.1"/>
    <n v="0.2"/>
    <n v="0.4"/>
    <n v="0.6"/>
    <n v="0.8"/>
    <n v="1"/>
    <s v="Desarrollo e implementación de estrategias de Colaboración de la Política de Justicia Abierta"/>
    <x v="1"/>
  </r>
  <r>
    <x v="0"/>
    <s v="Comisión Nacional para el Mejoramiento de la Administración de Justicia"/>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7"/>
    <s v="% de avance en la implementación de las acciones correspondientes al principio de Colaboración de Justicia Abierta. "/>
    <s v="Comisión Nacional para el Mejoramiento de la Administración de Justicia"/>
    <s v="Comisión de Justicia Abierta_x000a_Escuela Judicial"/>
    <s v="2019-2024"/>
    <s v="Implementar las acciones definidas del principio de Colaboración de la Política de Justicia Abierta definido. "/>
    <s v="Comisión Nacional para el Mejoramiento de la Administración de Justicia"/>
    <m/>
    <m/>
    <m/>
    <m/>
    <m/>
    <m/>
    <m/>
    <m/>
    <m/>
    <m/>
    <x v="24"/>
  </r>
  <r>
    <x v="3"/>
    <s v="MINISTERIO PÚBLIC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19-2020"/>
    <s v="Definir estrategias de coordinación para el establecimiento de los canales de cooperación interinstitucionales y los procesos de comunicación, en cuanto al abordaje de la criminalidad no convencional. "/>
    <s v="Fiscalía General"/>
    <s v="Portafolio de proyectos institucionales (PPI)."/>
    <n v="0"/>
    <n v="100"/>
    <n v="0.1"/>
    <n v="0.2"/>
    <n v="0.4"/>
    <n v="0.6"/>
    <n v="0.8"/>
    <n v="1"/>
    <s v="Desarrollo e implementación de estrategias de Colaboración de la Política de Justicia Abierta"/>
    <x v="1"/>
  </r>
  <r>
    <x v="1"/>
    <s v="MINISTERIO PÚBLIC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21-2023"/>
    <s v="Implementar estrategias de coordinación para el establecimiento de los canales de cooperación interinstitucionales y los procesos de comunicación, en cuanto al abordaje de la criminalidad no convencional. "/>
    <s v="Fiscalía General"/>
    <m/>
    <m/>
    <m/>
    <m/>
    <m/>
    <m/>
    <m/>
    <m/>
    <m/>
    <m/>
    <x v="1"/>
  </r>
  <r>
    <x v="1"/>
    <s v="MINISTERIO PÚBLIC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8"/>
    <s v="% de avance de las estrategias de coordinación planteadas en el Ministerio Público. "/>
    <s v="Fiscalía General"/>
    <m/>
    <s v="2023-2024"/>
    <s v="Evaluar los resultado de la implementación de la estrategia de coordinación para el establecimiento de los canales de cooperación interinstitucionales y los procesos de comunicación, en cuanto al abordaje de la criminalidad no convencional.  implementadas."/>
    <s v="Fiscalía General"/>
    <m/>
    <m/>
    <m/>
    <m/>
    <m/>
    <m/>
    <m/>
    <m/>
    <m/>
    <m/>
    <x v="1"/>
  </r>
  <r>
    <x v="4"/>
    <s v="DEFENSA PÚBLICA"/>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Departamento de Prensa y Comunicación Organizacional_x000a_Comisión Nacional para el Mejoramiento de la Administración de Justicia_x000a_Contraloría de Servicios"/>
    <n v="2019"/>
    <s v="Identificar los posibles enlaces para establecer la estrategia  de coordinación de la Defensa Pública, con el fin de incrementar y fortalecer las redes comunales e interinstitucionales identificadas, tomando en cuenta la aplicación de las medidas alternas."/>
    <s v="Defensa Pública"/>
    <s v="Portafolio de proyectos institucionales (PPI)."/>
    <n v="0"/>
    <n v="100"/>
    <n v="0.1"/>
    <n v="0.2"/>
    <n v="0.4"/>
    <n v="0.6"/>
    <n v="0.8"/>
    <n v="1"/>
    <s v="Desarrollo e implementación de estrategias de Colaboración de la Política de Justicia Abierta"/>
    <x v="25"/>
  </r>
  <r>
    <x v="1"/>
    <s v="DEFENSA PÚBLICA"/>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Comisión Nacional para el Mejoramiento de la Administración de Justicia"/>
    <s v="2019-2024"/>
    <s v="Implementar espacios de comunicación con los enlaces identificados."/>
    <s v="Defensa Pública"/>
    <m/>
    <m/>
    <m/>
    <m/>
    <m/>
    <m/>
    <m/>
    <m/>
    <m/>
    <m/>
    <x v="1"/>
  </r>
  <r>
    <x v="1"/>
    <s v="DEFENSA PÚBLICA"/>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99"/>
    <s v="% de avance de las estrategias de coordinación planteadas en la Defensa Pública "/>
    <s v="Defensa Pública"/>
    <s v="Contraloría de Servicios"/>
    <s v="2019-2024"/>
    <s v="Establecer redes de apoyo activas con las comunidades. "/>
    <s v="Defensa Pública"/>
    <m/>
    <m/>
    <m/>
    <m/>
    <m/>
    <m/>
    <m/>
    <m/>
    <m/>
    <m/>
    <x v="1"/>
  </r>
  <r>
    <x v="3"/>
    <s v="OFICINA DE ATENCIÓN Y PROTECCIÓN A LA VÍCTIMA DEL DELIT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n v="2019"/>
    <s v="Identificar y evaluar los aportes de las redes de apoyo comunal e institucional, actores sociales y organizaciones no gubernamentales; con el fin de diseñar las estrategias (talleres y charlas) para el acercamiento del servicio de la Oficina de Atención a la Víctima de Delitos y la Unidad de Protección de Víctimas y Testigos a las personas usuarias de las comunidades. "/>
    <s v="Oficina de Atención a la Víctima de Delitos"/>
    <s v="Portafolio de proyectos institucionales (PPI)."/>
    <n v="0"/>
    <n v="100"/>
    <n v="0.1"/>
    <n v="0.2"/>
    <n v="0.4"/>
    <n v="0.6"/>
    <n v="0.8"/>
    <n v="1"/>
    <s v="Desarrollo e implementación de estrategias de Colaboración de la Política de Justicia Abierta"/>
    <x v="1"/>
  </r>
  <r>
    <x v="1"/>
    <s v="OFICINA DE ATENCIÓN Y PROTECCIÓN A LA VÍCTIMA DEL DELIT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19-2024"/>
    <s v="Implementar la estrategia de generación y fortalecimiento de los enlaces institucionales y comunales."/>
    <s v="Oficina de Atención a la Víctima de Delitos"/>
    <m/>
    <m/>
    <m/>
    <m/>
    <m/>
    <m/>
    <m/>
    <m/>
    <m/>
    <m/>
    <x v="1"/>
  </r>
  <r>
    <x v="1"/>
    <s v="OFICINA DE ATENCIÓN Y PROTECCIÓN A LA VÍCTIMA DEL DELIT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20-2024"/>
    <s v="Elaborar y coordinar la firma de los convenios estratégicos. "/>
    <s v="Oficina de Atención a la Víctima de Delitos"/>
    <m/>
    <m/>
    <m/>
    <m/>
    <m/>
    <m/>
    <m/>
    <m/>
    <m/>
    <m/>
    <x v="1"/>
  </r>
  <r>
    <x v="1"/>
    <s v="OFICINA DE ATENCIÓN Y PROTECCIÓN A LA VÍCTIMA DEL DELITO"/>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0"/>
    <s v="% de avance de las estrategias de coordinación planteadas en los servicios de atención y protección de víctimas y testigos. "/>
    <s v="Oficina de Atención a la Víctima de Delitos"/>
    <s v="Organismo de Investigación Judicial"/>
    <s v="2021-2024"/>
    <s v="Dar seguimiento al incremento de las redes de apoyo. "/>
    <s v="Oficina de Atención a la Víctima de Delitos"/>
    <m/>
    <m/>
    <m/>
    <m/>
    <m/>
    <m/>
    <m/>
    <m/>
    <m/>
    <m/>
    <x v="1"/>
  </r>
  <r>
    <x v="3"/>
    <s v="ORGANISMO DE INVESTIGACIÓN JUDICI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n v="2019"/>
    <s v="Realizar el diagnóstico de los procesos de coordinación para identificar y aplicar acciones de mejora. "/>
    <s v="Organismo de Investigación Judicial"/>
    <s v="Portafolio de proyectos institucionales (PPI)."/>
    <n v="0"/>
    <n v="100"/>
    <n v="0.1"/>
    <n v="0.2"/>
    <n v="0.4"/>
    <n v="0.6"/>
    <n v="0.8"/>
    <n v="1"/>
    <s v="Desarrollo e implementación de estrategias de Colaboración de la Política de Justicia Abierta"/>
    <x v="1"/>
  </r>
  <r>
    <x v="1"/>
    <s v="ORGANISMO DE INVESTIGACIÓN JUDICI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19-2020"/>
    <s v="Elaborar las estrategias. "/>
    <s v="Organismo de Investigación Judicial"/>
    <m/>
    <m/>
    <m/>
    <m/>
    <m/>
    <m/>
    <m/>
    <m/>
    <m/>
    <m/>
    <x v="1"/>
  </r>
  <r>
    <x v="1"/>
    <s v="ORGANISMO DE INVESTIGACIÓN JUDICI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19-2024"/>
    <s v="Establecer y ejecutar planes de trabajo por medio de estrategias para mejorar los procesos de coordinación internos y externos."/>
    <s v="Organismo de Investigación Judicial"/>
    <m/>
    <m/>
    <m/>
    <m/>
    <m/>
    <m/>
    <m/>
    <m/>
    <m/>
    <m/>
    <x v="1"/>
  </r>
  <r>
    <x v="1"/>
    <s v="ORGANISMO DE INVESTIGACIÓN JUDICI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1"/>
    <s v="% de avance del plan de implementación de las estrategias de coordinación planteadas por el Organismo de Investigación Judicial"/>
    <s v="Organismo de Investigación Judicial"/>
    <s v="Fiscalía General_x000a_Ministerio de Seguridad_x000a_Consejo Superior_x000a_Centro de Apoyo_x000a_Dirección de Gestión Humana_x000a_Defensa Pública_x000a_Dirección Ejecutiva_x000a_Dirección Jurídica"/>
    <s v="2023-2024"/>
    <s v="Evaluar los resultados de la implementación de las estrategias de coordinación. "/>
    <s v="Organismo de Investigación Judicial"/>
    <m/>
    <m/>
    <m/>
    <m/>
    <m/>
    <m/>
    <m/>
    <m/>
    <m/>
    <m/>
    <x v="1"/>
  </r>
  <r>
    <x v="3"/>
    <s v="INSTITUCIONES"/>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n v="2019"/>
    <s v="Realizar un diagnóstico e identificación de los servicios prioritarios que requieren de creación de alianzas y convenios de cooperación interinstitucional (Ministerio de Seguridad, Fuerza Pública, Ministerio de Educación, entre otros.)"/>
    <s v="Dirección de Tecnología de Información"/>
    <s v="Portafolio de proyectos institucionales (PPI)."/>
    <n v="0"/>
    <n v="100"/>
    <n v="0.1"/>
    <n v="0.2"/>
    <n v="0.4"/>
    <n v="0.6"/>
    <n v="0.8"/>
    <n v="1"/>
    <s v="Desarrollo e implementación de plan para la creación de alianzas y convenios de cooperación para implantar una red informática segura entre instituciones"/>
    <x v="1"/>
  </r>
  <r>
    <x v="1"/>
    <s v="INSTITUCIONES"/>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s v="2019-2023"/>
    <s v="Elaborar e implementar el plan para la creación de alianzas y convenios de cooperación interinstitucionales para implantar una red informática segura entre instituciones. "/>
    <s v="Dirección de Tecnología de Información"/>
    <m/>
    <m/>
    <m/>
    <m/>
    <m/>
    <m/>
    <m/>
    <m/>
    <m/>
    <m/>
    <x v="1"/>
  </r>
  <r>
    <x v="1"/>
    <s v="INSTITUCIONES"/>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2"/>
    <s v="% de avance del plan para la creación de alianzas y convenios de cooperación para implantar una red informática segura entre instituciones. "/>
    <s v="Dirección de Tecnología de la Información"/>
    <s v="Presidencia de la Corte_x000a_Despacho de la Presidencia_x000a_Dirección Jurídica"/>
    <n v="2024"/>
    <s v="Evaluar los resultados en los tiempos de tramitación de los servicios priorizados."/>
    <s v="Dirección de Tecnología de Información"/>
    <m/>
    <m/>
    <m/>
    <m/>
    <m/>
    <m/>
    <m/>
    <m/>
    <m/>
    <m/>
    <x v="1"/>
  </r>
  <r>
    <x v="3"/>
    <s v="COMISIÓN GESTIÓN AMBIENT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Comisión de Gestión Ambiental Institucional "/>
    <s v="Digesto de Jurisprudencia_x000a_Comisión de Gestión Ambiental Institucional_x000a_Oficina de Cooperación y Relaciones Internacionales_x000a_Consejo Superior"/>
    <n v="2019"/>
    <s v="Elaborar plan para el desarrollo e implementación de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s v="Portafolio de proyectos institucionales (PPI)."/>
    <n v="0"/>
    <n v="100"/>
    <n v="0.1"/>
    <n v="0.2"/>
    <n v="0.4"/>
    <n v="0.6"/>
    <n v="0.8"/>
    <n v="1"/>
    <s v="Desarrollo e implementación de estrategias institucionales de cooperación institucional, que propicien el intercambio de buenas prácticas y jurisprudencia relacionada con estándares internacionales de gestión ambiental y resolución de conflictos asociados a los recursos naturales"/>
    <x v="1"/>
  </r>
  <r>
    <x v="1"/>
    <s v="COMISIÓN GESTIÓN AMBIENT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Comisión de Gestión Ambiental Institucional "/>
    <s v="Digesto de Jurisprudencia_x000a_Comisión de Gestión Ambiental Institucional_x000a_Oficina de Cooperación y Relaciones Internacionales_x000a_Consejo Superior"/>
    <s v="2020-2023"/>
    <s v="Implementar las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m/>
    <m/>
    <m/>
    <m/>
    <m/>
    <m/>
    <m/>
    <m/>
    <m/>
    <m/>
    <x v="1"/>
  </r>
  <r>
    <x v="1"/>
    <s v="COMISIÓN GESTIÓN AMBIENTAL"/>
    <s v="CONFIANZA Y PROBIDAD EN LA JUSTICIA"/>
    <s v="Fortalecer la confianza de la sociedad con probidad en el servicio de justicia, para contribuir con el desarrollo integral y sostenible del país. "/>
    <s v="COLABORACIÓN INTERNA Y EXTERNA"/>
    <s v="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s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
    <x v="103"/>
    <s v="% de avance del plan de implementación de estrategias institucionales asociados a los recursos naturales."/>
    <s v="Comisión de Gestión Ambiental Institucional "/>
    <s v="Digesto de Jurisprudencia_x000a_Comisión de Gestión Ambiental Institucional_x000a_Oficina de Cooperación y Relaciones Internacionales_x000a_Consejo Superior"/>
    <n v="2024"/>
    <s v="Evaluar las estrategias institucionales de cooperación internacional, que propicien el intercambio de buenas prácticas y jurisprudencia innovadora relacionada con estándares internacionales de gestión ambiental y resolución de conflictos asociados a los recursos naturales."/>
    <s v="Comisión de Gestión Ambiental Institucional"/>
    <m/>
    <m/>
    <m/>
    <m/>
    <m/>
    <m/>
    <m/>
    <m/>
    <m/>
    <m/>
    <x v="1"/>
  </r>
  <r>
    <x v="0"/>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n v="2019"/>
    <s v="Elaborar la propuesta de reforma legal."/>
    <s v="Despacho de la Presidencia"/>
    <s v="Portafolio de proyectos institucionales (PPI)."/>
    <n v="5"/>
    <n v="100"/>
    <n v="21"/>
    <n v="37"/>
    <n v="53"/>
    <n v="69"/>
    <n v="85"/>
    <n v="100"/>
    <s v="No aplica"/>
    <x v="26"/>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19-2020"/>
    <s v="Poner en consulta a las instancias involucradas y validar la propuesta."/>
    <s v="Despacho de la Presidencia"/>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20-2021"/>
    <s v="Presentar la propuesta al órgano aprobador."/>
    <s v="Despacho de la Presidencia"/>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4"/>
    <s v="% de avance del proyecto de la reforma integral y estructural al proceso penal y lucha contra la corrupción implementado. "/>
    <s v="Despacho de la Presidencia"/>
    <s v="Sala Tercera (Mag. Ronald Cortés Coto)_x000a_Despacho de la Presidencia_x000a_Secretaría General de la Corte_x000a_Corte Plena"/>
    <s v="2021-2024"/>
    <s v="Dar seguimiento a su aprobación."/>
    <s v="Despacho de la Presidencia"/>
    <m/>
    <m/>
    <m/>
    <m/>
    <m/>
    <m/>
    <m/>
    <m/>
    <m/>
    <m/>
    <x v="1"/>
  </r>
  <r>
    <x v="0"/>
    <s v="MINISTERIO PÚBL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_x000a_Consejo Superior "/>
    <n v="2019"/>
    <s v="Establecer e implementar un protocolo de actuación para el monitoreo, trámite de consulta interna y de respuesta al órgano parlamentario en los proyectos de Ley o propuestas de reforma que inciden dentro del Ministerio Público."/>
    <s v="Fiscalía General"/>
    <s v="Sistema de Planes Anuales Operativos (PAO)."/>
    <n v="0"/>
    <n v="100"/>
    <n v="0.1"/>
    <n v="0.2"/>
    <n v="0.4"/>
    <n v="0.6"/>
    <n v="0.8"/>
    <n v="1"/>
    <s v="No aplica"/>
    <x v="27"/>
  </r>
  <r>
    <x v="1"/>
    <s v="MINISTERIO PÚBL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
    <n v="2020"/>
    <s v="Fortalecer la coordinación y comunicación entre la Fiscalía General y el Consejo Superior. "/>
    <s v="Fiscalía General"/>
    <m/>
    <m/>
    <m/>
    <m/>
    <m/>
    <m/>
    <m/>
    <m/>
    <m/>
    <m/>
    <x v="1"/>
  </r>
  <r>
    <x v="1"/>
    <s v="MINISTERIO PÚBL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5"/>
    <s v="% de pronunciamientos realizados de los proyectos de ley y reformas puestos en consulta al Ministerio Público"/>
    <s v="Fiscalía General"/>
    <s v="Dirección Jurídica"/>
    <s v="2019-2024"/>
    <s v="Participar de manera activa y técnica en proyectos de ley o reformas que inciden sobre el Ministerio Público, en cuanto a su funcionamiento, estructura, organización o en la política de persecución penal.  "/>
    <s v="Fiscalía General"/>
    <m/>
    <m/>
    <m/>
    <m/>
    <m/>
    <m/>
    <m/>
    <m/>
    <m/>
    <m/>
    <x v="1"/>
  </r>
  <r>
    <x v="3"/>
    <s v="DEFENSA PÚBLICA"/>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6"/>
    <s v="% de pronunciamientos realizados de los proyectos de ley y reformas puestos en consulta a la Defensa Pública"/>
    <s v="Defensa Pública"/>
    <s v="Dirección Jurídica"/>
    <n v="2019"/>
    <s v="Conformar el equipo técnico de Asuntos Legislativos a lo interno de la Defensa Pública con el debido empoderamiento para impulsar y dar seguimiento a los distintos proyectos de Ley y reformas. "/>
    <s v="Defensa Pública"/>
    <s v="Sistema de Planes Anuales Operativos (PAO)."/>
    <n v="0"/>
    <n v="100"/>
    <n v="0.1"/>
    <n v="0.2"/>
    <n v="0.4"/>
    <n v="0.6"/>
    <n v="0.8"/>
    <n v="1"/>
    <s v="No aplica"/>
    <x v="1"/>
  </r>
  <r>
    <x v="3"/>
    <s v="DEFENSA PÚBLICA"/>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7"/>
    <s v="% de pronunciamientos realizados de los proyectos de ley y reformas puestos en consulta a la Defensa Pública"/>
    <s v="Defensa Pública"/>
    <s v="Dirección Jurídica"/>
    <n v="2019"/>
    <s v="Definir los Protocolos necesarios para el funcionamiento del equipo técnico  de Asuntos Legislativos  y el proceso de análisis de los proyectos de Ley y reformas. "/>
    <s v="Defensa Pública"/>
    <m/>
    <m/>
    <m/>
    <m/>
    <m/>
    <m/>
    <m/>
    <m/>
    <m/>
    <m/>
    <x v="1"/>
  </r>
  <r>
    <x v="1"/>
    <s v="DEFENSA PÚBLICA"/>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7"/>
    <s v="% de pronunciamientos realizados de los proyectos de ley y reformas puestos en consulta a la Defensa Pública"/>
    <s v="Defensa Pública"/>
    <s v="Dirección Jurídica"/>
    <s v="2020-2024"/>
    <s v="Implementar y monitorear los mecanismos de enlace y coordinación con la Dirección Jurídica para la emisión de criterios.  "/>
    <s v="Defensa Pública"/>
    <m/>
    <m/>
    <m/>
    <m/>
    <m/>
    <m/>
    <m/>
    <m/>
    <m/>
    <m/>
    <x v="1"/>
  </r>
  <r>
    <x v="0"/>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0"/>
    <s v="Conformar el equipo de trabajo y delimitar los procesos a analizar. "/>
    <s v="Oficina de Atención a la Víctima de Delitos"/>
    <s v="Portafolio de proyectos institucionales (PPI)."/>
    <n v="0"/>
    <n v="100"/>
    <n v="0.1"/>
    <n v="0.2"/>
    <n v="0.4"/>
    <n v="0.6"/>
    <n v="0.8"/>
    <n v="1"/>
    <s v="Desarrollo e implementación de la reforma de la Ley 8720: Ley de protección a víctimas, testigos e demás sujetos intervinientes en la proceso penal, reformas y adición al Código  Procesal Penal y al Código Penal"/>
    <x v="28"/>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1"/>
    <s v="Formular, recopilar y analizar propuestas para el reglamento.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2"/>
    <s v="Redactar y validar reglamento.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3"/>
    <s v="Presentar reglamento a Corte Plena para aprobación.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8"/>
    <s v="% de avance del proyecto sobre el Reglamento de la Ley 8720 presentado al órgano aprobador"/>
    <s v="Oficina de Atención a la Víctima de Delitos"/>
    <s v="Dirección Jurídica_x000a_Dirección General del Organismo de Investigación Judicial_x000a_Fiscalía General"/>
    <n v="2024"/>
    <s v="Acoger recomendaciones del órgano aprobador del reglamento. "/>
    <s v="Oficina de Atención a la Víctima de Delitos"/>
    <m/>
    <m/>
    <m/>
    <m/>
    <m/>
    <m/>
    <m/>
    <m/>
    <m/>
    <m/>
    <x v="1"/>
  </r>
  <r>
    <x v="0"/>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0"/>
    <s v="Conformar equipo para revisión de la Ley 8720, identificar los aspectos a modificar, formular propuestas y poner en consulta las propuestas a las partes involucradas. "/>
    <s v="Oficina de Atención a la Víctima de Delitos"/>
    <s v="Portafolio de proyectos institucionales (PPI)."/>
    <n v="0"/>
    <n v="100"/>
    <n v="0.1"/>
    <n v="0.2"/>
    <n v="0.4"/>
    <n v="0.6"/>
    <n v="0.8"/>
    <n v="1"/>
    <s v="Desarrollo e implementación de la reforma de la Ley 8720: Ley de protección a víctimas, testigos e demás sujetos intervinientes en la proceso penal, reformas y adición al Código  Procesal Penal y al Código Penal"/>
    <x v="29"/>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1"/>
    <s v="Analizar las propuestas para la reforma a la Ley 8720 y elaboración de la propuesta final.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2"/>
    <s v="Validar la propuesta.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09"/>
    <s v="% de avance del proyecto sobre la reforma a la Ley 8720 presentado al órgano aprobador"/>
    <s v="Oficina de Atención a la Víctima de Delitos"/>
    <s v="Dirección Jurídica_x000a_Dirección General del Organismo de Investigación Judicial_x000a_Fiscalía General"/>
    <n v="2023"/>
    <s v="Presentar propuesta de reforma al órgano aprobador. "/>
    <s v="Oficina de Atención a la Víctima de Delitos"/>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royecto sobre 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n v="2019"/>
    <s v="Elaborar la propuesta."/>
    <s v="Despacho de la Presidencia"/>
    <s v="Portafolio de proyectos institucionales (PPI)."/>
    <n v="63"/>
    <n v="100"/>
    <n v="69"/>
    <n v="75"/>
    <n v="81"/>
    <n v="87"/>
    <n v="93"/>
    <n v="100"/>
    <s v="No aplica"/>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19-2020"/>
    <s v="Poner en consulta a las instancias involucradas y validar la propuesta."/>
    <s v="Despacho de la Presidencia"/>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20-2021"/>
    <s v="Presentar la propuesta al órgano aprobador."/>
    <s v="Despacho de la Presidencia"/>
    <m/>
    <m/>
    <m/>
    <m/>
    <m/>
    <m/>
    <m/>
    <m/>
    <m/>
    <m/>
    <x v="1"/>
  </r>
  <r>
    <x v="0"/>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0"/>
    <s v="% de avance del  plan para la concentración de Corte Plena en funciones estrictamente de dirección general de la política judicial. "/>
    <s v="Despacho de la Presidencia"/>
    <s v="Sala Primera (Mag. William Molinari Vílchez)_x000a_Despacho de la Presidencia_x000a_Secretaría General de la Corte_x000a_Corte Plena"/>
    <s v="2021-2024"/>
    <s v="Dar seguimiento a su aprobación."/>
    <s v="Despacho de la Presidencia"/>
    <m/>
    <m/>
    <m/>
    <m/>
    <m/>
    <m/>
    <m/>
    <m/>
    <m/>
    <m/>
    <x v="30"/>
  </r>
  <r>
    <x v="4"/>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n v="2019"/>
    <s v="Conformar un equipo técnico para la elaboración de la propuesta. "/>
    <s v="Comisión Civil"/>
    <s v="Portafolio de proyectos institucionales (PPI)."/>
    <n v="0"/>
    <n v="100"/>
    <n v="0.1"/>
    <n v="0.2"/>
    <n v="0.4"/>
    <n v="0.6"/>
    <n v="0.8"/>
    <n v="1"/>
    <s v="Propuesta para el establecimiento de timbre judicial en materia cobratoria y posibles cambios para la presentación de asuntos de determinada cuantía."/>
    <x v="3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19-2020"/>
    <s v="Elaborar la propuesta."/>
    <s v="Comisión Civil"/>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0-2021"/>
    <s v="Poner en consulta a las instancias involucradas y validar la propuesta."/>
    <s v="Comisión Civil"/>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1-2022"/>
    <s v="Presentar la propuesta al órgano aprobador."/>
    <s v="Comisión Civil"/>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1"/>
    <s v="% de desarrollo de la propuesta para el establecimiento del timbre judicial en materia cobratoria, específicamente en los procesos de cobro y ejecutivos y los cambios requeridos para optimizar los recursos institucionales, presentados al órgano aprobador. "/>
    <s v="Sala Primera"/>
    <s v="Centro de Apoyo, Coordinación y Mejoramiento de la Función Jurisdiccional _x000a_Dirección Jurídica_x000a_Comisión Civil_x000a_"/>
    <s v="2022-2024"/>
    <s v="Dar seguimiento a su aprobación."/>
    <s v="Dirección Jurídica"/>
    <m/>
    <m/>
    <m/>
    <m/>
    <m/>
    <m/>
    <m/>
    <m/>
    <m/>
    <m/>
    <x v="1"/>
  </r>
  <r>
    <x v="3"/>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n v="2019"/>
    <s v="Elaborar la propuesta de reforma legal."/>
    <s v="Organismo de Investigación Judicial"/>
    <m/>
    <n v="0"/>
    <n v="100"/>
    <n v="0.1"/>
    <n v="0.2"/>
    <n v="0.4"/>
    <n v="0.6"/>
    <n v="0.8"/>
    <n v="1"/>
    <s v="Reforma de la Ley Orgánica del Organismo de Investigación Judicial"/>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19-2020"/>
    <s v="Poner en consulta a las instancias involucradas y validar la propuesta."/>
    <s v="Organismo de Investigación Judicial"/>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20-2021"/>
    <s v="Presentar la propuesta al órgano aprobador."/>
    <s v="Organismo de Investigación Judicial"/>
    <m/>
    <m/>
    <m/>
    <m/>
    <m/>
    <m/>
    <m/>
    <m/>
    <m/>
    <m/>
    <x v="1"/>
  </r>
  <r>
    <x v="1"/>
    <s v="EQUIPO TÉCNICO"/>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112"/>
    <s v="% de avance del proyecto de la reforma a la ley orgánica del Organismo de Investigación Judicial"/>
    <s v="Organismo de Investigación Judicial"/>
    <s v="Despacho de la Presidencia_x000a_Secretaría General de la Corte_x000a_Corte Plena"/>
    <s v="2021-2024"/>
    <s v="Dar seguimiento a su aprobación."/>
    <s v="Organismo de Investigación Judicial"/>
    <m/>
    <m/>
    <m/>
    <m/>
    <m/>
    <m/>
    <m/>
    <m/>
    <m/>
    <m/>
    <x v="1"/>
  </r>
  <r>
    <x v="3"/>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n v="2020"/>
    <s v="Realizar diagnóstico de los principales procesos a estandarizar."/>
    <s v="Fiscalía General"/>
    <s v="Sistema de Planes Anuales Operativos (PAO)."/>
    <n v="0"/>
    <n v="100"/>
    <n v="0.1"/>
    <n v="0.2"/>
    <n v="0.4"/>
    <n v="0.6"/>
    <n v="0.8"/>
    <n v="1"/>
    <s v="No aplica"/>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n v="2021"/>
    <s v="Elaborar lineamientos para estandarizar los procesos administrativos para la Fiscalía General, las fiscalías territoriales y fiscalías especializadas, que consideren las diversas condiciones y necesidades de las oficinas zonas centrales y periféricas. "/>
    <s v="Fiscalía General"/>
    <m/>
    <m/>
    <m/>
    <m/>
    <m/>
    <m/>
    <m/>
    <m/>
    <m/>
    <m/>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3"/>
    <s v="% de avance en la implementación de procesos estandarizados en el Ministerio Público. "/>
    <s v="Fiscalía General"/>
    <s v="Dirección de Planificación_x000a_Dirección de Tecnología de la Información_x000a_Centro de Apoyo, Coordinación y Mejoramiento de la Función Jurisdiccional"/>
    <s v="2022-2024"/>
    <s v="Estandarizar, normalizar e implementar los procesos definidos en las oficinas del Ministerio Público. "/>
    <s v="Fiscalía General"/>
    <m/>
    <m/>
    <m/>
    <m/>
    <m/>
    <m/>
    <m/>
    <m/>
    <m/>
    <m/>
    <x v="1"/>
  </r>
  <r>
    <x v="3"/>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n v="2020"/>
    <s v="Realizar diagnóstico de los principales procesos a estandarizar."/>
    <s v="Fiscalía General"/>
    <s v="Sistema de Planes Anuales Operativos (PAO)."/>
    <n v="0"/>
    <n v="100"/>
    <n v="0.1"/>
    <n v="0.2"/>
    <n v="0.4"/>
    <n v="0.6"/>
    <n v="0.8"/>
    <n v="1"/>
    <s v="No aplica"/>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n v="2021"/>
    <s v="Elaborar lineamientos para estandarizar los procesos administrativos para la Defensa Pública, que consideren las diversas condiciones y necesidades de las oficinas zonas centrales y periféricas. "/>
    <s v="Fiscalía General"/>
    <m/>
    <m/>
    <m/>
    <m/>
    <m/>
    <m/>
    <m/>
    <m/>
    <m/>
    <m/>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4"/>
    <s v="% de avance en la implementación de procesos estandarizados en la Defensa Pública. "/>
    <s v="Defensa Pública"/>
    <s v="Dirección de Planificación_x000a_Dirección de Tecnología de la Información_x000a_Centro de Apoyo, Coordinación y Mejoramiento de la Función Jurisdiccional"/>
    <s v="2022-2024"/>
    <s v="Estandarizar, normalizar e implementar los procesos definidos en las oficinas de la Defensa Pública. "/>
    <s v="Fiscalía General"/>
    <m/>
    <m/>
    <m/>
    <m/>
    <m/>
    <m/>
    <m/>
    <m/>
    <m/>
    <m/>
    <x v="1"/>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n v="2019"/>
    <s v="Identificar del portafolio de proyectos del Organismo de Investigación Judicial, aquellas solicitudes concernientes a estandarizar, sistematizar y automatizar los procesos manuales."/>
    <s v="Organismo de Investigación Judicial"/>
    <s v="Sistema de Planes Anuales Operativos (PAO)."/>
    <n v="0"/>
    <n v="3"/>
    <n v="0"/>
    <n v="1"/>
    <n v="1"/>
    <n v="2"/>
    <n v="2"/>
    <n v="3"/>
    <s v="No aplica"/>
    <x v="32"/>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s v="2019-2024"/>
    <s v="Desarrollar e implementar las iniciativas identificadas para  estandarizar, sistematizar y automatizar los procesos."/>
    <s v="Organismo de Investigación Judicial"/>
    <m/>
    <m/>
    <m/>
    <m/>
    <m/>
    <m/>
    <m/>
    <m/>
    <m/>
    <m/>
    <x v="33"/>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5"/>
    <s v="Cantidad de procesos manuales estandarizados, sistematizados y  automatizados en el Organismo de Investigación Judicial."/>
    <s v="Organismo de Investigación Judicial"/>
    <s v="Dirección de Planificación_x000a_Dirección de Tecnología de Información_x000a_Dirección Jurídica_x000a_Fiscalía General"/>
    <s v="2020-2024"/>
    <s v="Dar seguimiento y evaluar los resultados de las iniciativas estandarizadas, sistematizadas y automatizadas. "/>
    <s v="Organismo de Investigación Judicial"/>
    <m/>
    <m/>
    <m/>
    <m/>
    <m/>
    <m/>
    <m/>
    <m/>
    <m/>
    <m/>
    <x v="34"/>
  </r>
  <r>
    <x v="0"/>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n v="2019"/>
    <s v="Elaborar la programación de los procedimientos administrativos y técnicos a estandarizar y optimizar por año. "/>
    <s v="Oficina de Atención a la Víctima de Delitos"/>
    <s v="Sistema de Planes Anuales Operativos (PAO)."/>
    <n v="0"/>
    <n v="80"/>
    <n v="0.1"/>
    <n v="0.2"/>
    <n v="0.4"/>
    <n v="0.6"/>
    <n v="0.8"/>
    <n v="0.8"/>
    <s v="No aplica"/>
    <x v="35"/>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s v="2021-2023"/>
    <s v="Implementar la programación para la estandarización de los procedimientos de la Oficina de Atención a la Víctima de Delitos y la Unidad de Protección de Víctimas y Testigos.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6"/>
    <s v="% de procedimientos administrativos y técnicos estandarizados y optimizados en la Oficina de Atención y Protección."/>
    <s v="Oficina de Atención a la Víctima de Delitos"/>
    <s v="Organismo de Investigación Judicial_x000a_Dirección Ejecutiva_x000a_Dirección Jurídica_x000a_Fiscalía General."/>
    <n v="2024"/>
    <s v="Evaluar los resultados de la estandarización de los procedimientos de la Oficina de Atención a la Víctima de Delitos y la Unidad de Protección a Víctimas. "/>
    <s v="Dirección Ejecutiva"/>
    <m/>
    <m/>
    <m/>
    <m/>
    <m/>
    <m/>
    <m/>
    <m/>
    <m/>
    <m/>
    <x v="1"/>
  </r>
  <r>
    <x v="3"/>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n v="2019"/>
    <s v="Revisar y mejorar el proceso de formulación y ejecución presupuestaria, que permita atender de manera oportuna las necesidades de las oficinas."/>
    <s v="Dirección Ejecutiva"/>
    <s v="Portafolio de proyectos institucionales (PPI)."/>
    <n v="0"/>
    <n v="100"/>
    <n v="0.1"/>
    <n v="0.2"/>
    <n v="0.4"/>
    <n v="0.6"/>
    <n v="0.8"/>
    <n v="1"/>
    <s v="Agilización y reducción de tiempos de los procesos y procedimientos de ejecución presupuestaria"/>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n v="2021"/>
    <s v="Implementar las mejoras del proceso de formulación y ejecución presupuestaria, según la instancia correspondiente. "/>
    <s v="Dirección Ejecutiva"/>
    <m/>
    <m/>
    <m/>
    <m/>
    <m/>
    <m/>
    <m/>
    <m/>
    <m/>
    <m/>
    <x v="1"/>
  </r>
  <r>
    <x v="1"/>
    <s v="MINISTERIO PÚBL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7"/>
    <s v="% de avance del proyecto para la agilización y reducción de tiempos de los procesos y los procedimientos de la ejecución presupuestaria implementado. "/>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_x000a_Ministerio de Hacienda_x000a_Asamblea Legislativa"/>
    <s v="2022-2024"/>
    <s v="Dar seguimiento y evaluar las mejoras. "/>
    <s v="Dirección Ejecutiva"/>
    <m/>
    <m/>
    <m/>
    <m/>
    <m/>
    <m/>
    <m/>
    <m/>
    <m/>
    <m/>
    <x v="1"/>
  </r>
  <r>
    <x v="3"/>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19"/>
    <s v="Investigar sobre herramientas para la medición de la satisfacción en materia de servicios y elaborar una herramienta para la medición de servicios."/>
    <s v="Dirección de Gestión Humana"/>
    <s v="Sistema de Planes Anuales Operativos (PAO)."/>
    <n v="0"/>
    <n v="3"/>
    <n v="0"/>
    <n v="1"/>
    <n v="1"/>
    <n v="2"/>
    <n v="2"/>
    <n v="3"/>
    <s v="No aplica"/>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0"/>
    <s v="Gestionar para la discusión y la aprobación interna, la herramienta seleccionada para la medición de servicios."/>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0"/>
    <s v="Diseñar un plan piloto sobre la medición de servicios a la persona colaboradora."/>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9"/>
    <s v="Cantidad de mediciones realizadas sobre el grado de satisfacción de los servicios claves prestados por la Dirección de Gestión Humana. "/>
    <s v="Dirección de Gestión Humana "/>
    <s v="Consejo de Personal"/>
    <n v="2020"/>
    <s v="Implementar la herramienta y dar a conocer los resultados obtenidos del grado de satisfacción de los servicios claves prestados por la Dirección de Gestión Humana, emitir e implementar recomendaciones. _x000a_"/>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s v="2021-2023"/>
    <s v="Aplicar la herramienta de medición anual del grado de satisfacción en los servicios. "/>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18"/>
    <s v="Cantidad de mediciones realizadas sobre el grado de satisfacción de los servicios claves prestados por la Dirección de Gestión Humana. "/>
    <s v="Dirección de Gestión Humana "/>
    <s v="Consejo de Personal"/>
    <n v="2024"/>
    <s v="Evaluar resultados obtenidos del grado de percepción de las mediciones anuales realizadas. "/>
    <s v="Dirección de Gestión Humana"/>
    <m/>
    <m/>
    <m/>
    <m/>
    <m/>
    <m/>
    <m/>
    <m/>
    <m/>
    <m/>
    <x v="1"/>
  </r>
  <r>
    <x v="0"/>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s v="Dirección de Tecnología de la Información"/>
    <n v="2019"/>
    <s v="Realizar una revisión de procesos para su innovación, optimización  e integración."/>
    <s v="Dirección de Gestión Humana"/>
    <s v="Sistema de Planes Anuales Operativos (PAO)."/>
    <n v="0"/>
    <n v="100"/>
    <n v="10"/>
    <n v="20"/>
    <n v="40"/>
    <n v="60"/>
    <n v="80"/>
    <n v="100"/>
    <s v="No aplica"/>
    <x v="36"/>
  </r>
  <r>
    <x v="0"/>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0"/>
    <s v="Investigar sobre medios alternativos para brindar servicios al personal judicial. "/>
    <s v="Dirección de Gestión Humana"/>
    <m/>
    <m/>
    <m/>
    <m/>
    <m/>
    <m/>
    <m/>
    <m/>
    <m/>
    <m/>
    <x v="37"/>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0"/>
    <s v="Identificar los servicios principales y preparar una propuesta sobre la oferta de los servicios principales por medios alternativos."/>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s v="2021-2023"/>
    <s v="Aplicar la innovación, optimización e integración de los procesos e implementar los medios alternativos para la prestación de los principales servicios."/>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0"/>
    <s v="% de avance  de  medios alternativos implementados  para la atención de servicios de gestión del personal judicial. "/>
    <s v="Dirección de Gestión Humana "/>
    <m/>
    <n v="2024"/>
    <s v="Evaluar los resultados obtenidos de la implementación de medios alternativos. "/>
    <s v="Dirección de Gestión Humana"/>
    <m/>
    <m/>
    <m/>
    <m/>
    <m/>
    <m/>
    <m/>
    <m/>
    <m/>
    <m/>
    <x v="1"/>
  </r>
  <r>
    <x v="0"/>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n v="2019"/>
    <s v="Elaborar plan de trabajo e instrumento que sea útil para la captación de información (encuesta o cuestionario) a fin de que las personas usuarias (internas y externas) expresen sus opiniones acerca del servicio de atención y protección. "/>
    <s v="Oficina de Atención a la Víctima de Delitos"/>
    <s v="Sistema de Planes Anuales Operativos (PAO)."/>
    <n v="0"/>
    <n v="100"/>
    <n v="0.1"/>
    <n v="0.2"/>
    <n v="0.4"/>
    <n v="0.6"/>
    <n v="0.8"/>
    <n v="1"/>
    <s v="No aplica"/>
    <x v="38"/>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s v="2020-2023"/>
    <s v="Ejecutar plan de trabajo. "/>
    <s v="Oficina de Atención a la Víctima de Delitos"/>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1"/>
    <s v="% de cumplimiento del plan de trabajo para evaluar la calidad del servicio de atención y protección brindados. "/>
    <s v="Oficina de Atención a la Víctima de Delitos"/>
    <s v="Organismo de Investigación Judicial_x000a_Contraloría de Servicios"/>
    <n v="2024"/>
    <s v="Evaluar los resultados obtenidos de la implementación del plan. "/>
    <s v="Oficina de Atención a la Víctima de Delitos"/>
    <m/>
    <m/>
    <m/>
    <m/>
    <m/>
    <m/>
    <m/>
    <m/>
    <m/>
    <m/>
    <x v="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n v="2019"/>
    <s v="Definir los tipos de certificaciones a obtener, seleccionar las oficinas que van a ser objeto de la certificación y elaborar los planes de trabajo para la certificación."/>
    <s v="Organismo de Investigación Judicial"/>
    <s v="Sistema de Planes Anuales Operativos (PAO)."/>
    <n v="0"/>
    <n v="5"/>
    <n v="0"/>
    <n v="1"/>
    <n v="2"/>
    <n v="3"/>
    <n v="4"/>
    <n v="5"/>
    <s v="No aplica"/>
    <x v="1"/>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s v="2020-2023"/>
    <s v="Ejecutar plan de trabajo para alcanzar las certificaciones definidas en las oficinas seleccionadas. "/>
    <s v="Organismo de Investigación Judicial"/>
    <m/>
    <m/>
    <m/>
    <m/>
    <m/>
    <m/>
    <m/>
    <m/>
    <m/>
    <m/>
    <x v="39"/>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2"/>
    <s v="Cantidad de oficinas certificadas con sistemas de gestión de calidad. "/>
    <s v="Organismo de Investigación Judicial"/>
    <m/>
    <n v="2024"/>
    <s v="Evaluar los resultados de las certificaciones realizadas. "/>
    <s v="Organismo de Investigación Judicial"/>
    <m/>
    <m/>
    <m/>
    <m/>
    <m/>
    <m/>
    <m/>
    <m/>
    <m/>
    <m/>
    <x v="40"/>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n v="2019"/>
    <s v="Definir el modelo y plan de implementación. "/>
    <s v="Organismo de Investigación Judicial"/>
    <s v="Portafolio de proyectos institucionales (PPI)."/>
    <n v="0"/>
    <n v="100"/>
    <n v="0.1"/>
    <n v="0.2"/>
    <n v="0.4"/>
    <n v="0.6"/>
    <n v="0.8"/>
    <n v="1"/>
    <s v="Desarrollo e implementación del modelo integral de traslado y custodia de personas detenidas"/>
    <x v="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s v="2019-2023"/>
    <s v="Implementar modelo integral de traslado y custodia de personas detenidas. "/>
    <s v="Organismo de Investigación Judicial"/>
    <m/>
    <m/>
    <m/>
    <m/>
    <m/>
    <m/>
    <m/>
    <m/>
    <m/>
    <m/>
    <x v="1"/>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3"/>
    <s v="% de avance del Modelo integral de traslado y custodia de personas detenidas"/>
    <s v="Organismo de Investigación Judicial"/>
    <m/>
    <s v="2019-2024"/>
    <s v="Evaluar los resultados obtenidos de la implementación del modelo. "/>
    <s v="Organismo de Investigación Judicial"/>
    <m/>
    <m/>
    <m/>
    <m/>
    <m/>
    <m/>
    <m/>
    <m/>
    <m/>
    <m/>
    <x v="41"/>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s v="2019-2020"/>
    <s v="Definir modelos de correlación entre la carga de trabajo y la cantidad de recursos (humanos y materiales) necesarios; en las que se incorporen variables cuantitativas y cualitativas, considerando aspectos de crimen y delincuencia organizada. _x000a__x000a_"/>
    <s v="Organismo de Investigación Judicial"/>
    <s v="Portafolio de proyectos institucionales (PPI)."/>
    <n v="0"/>
    <n v="100"/>
    <n v="0.1"/>
    <n v="0.2"/>
    <n v="0.4"/>
    <n v="0.6"/>
    <n v="0.8"/>
    <n v="1"/>
    <s v="Desarrollo e implementación del modelo de correlación entra la carga de trabajo y recurso humano del Organismo de Investigación Judicial"/>
    <x v="42"/>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s v="2021-2023"/>
    <s v="Implementar modelo. "/>
    <s v="Organismo de Investigación Judicial"/>
    <m/>
    <m/>
    <m/>
    <m/>
    <m/>
    <m/>
    <m/>
    <m/>
    <m/>
    <m/>
    <x v="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4"/>
    <s v="%  de avance  del Modelo de correlación entre la carga de trabajo y recurso humano. "/>
    <s v="Organismo de Investigación Judicial"/>
    <s v="Fiscalía General_x000a_Dirección de Gestión Humana_x000a_Dirección de Tecnología de Información"/>
    <n v="2024"/>
    <s v="Evaluar el modelo"/>
    <s v="Organismo de Investigación Judicial"/>
    <m/>
    <m/>
    <m/>
    <m/>
    <m/>
    <m/>
    <m/>
    <m/>
    <m/>
    <m/>
    <x v="1"/>
  </r>
  <r>
    <x v="4"/>
    <s v="USUARIO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s v="2019-2021"/>
    <s v="Realizar un diagnóstico y definir estrategia que partan del análisis y la perspectiva de género para la identificación y desarrollo de soluciones ante las necesidades de las personas usuarias en condición de vulnerabilidad. "/>
    <s v="Secretaría Técnica de Género y Acceso a la Justicia"/>
    <s v="Portafolio de proyectos institucionales (PPI)."/>
    <n v="0"/>
    <n v="100"/>
    <n v="0.1"/>
    <n v="0.2"/>
    <n v="0.4"/>
    <n v="0.6"/>
    <n v="0.8"/>
    <n v="1"/>
    <s v="Desarrollo e implementación de estrategias de optimización de servicios institucionales a las personas en estado de vulnerabilidad y vulnerabilizadas"/>
    <x v="43"/>
  </r>
  <r>
    <x v="4"/>
    <s v="USUARIO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s v="2021-2023"/>
    <s v="Acompañar y monitorear las estrategias que optimicen el servicio acorde a las necesidades de las personas usuarias en condición de vulnerabilidad. "/>
    <s v="Secretaría Técnica de Género y Acceso a la Justicia"/>
    <m/>
    <m/>
    <m/>
    <m/>
    <m/>
    <m/>
    <m/>
    <m/>
    <m/>
    <m/>
    <x v="44"/>
  </r>
  <r>
    <x v="1"/>
    <s v="USUARIO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5"/>
    <s v="% de cumplimiento de las estrategias que partan del análisis y la perspectiva de género para optimizar el servicio brindado a las personas en condición de vulnerabilidad"/>
    <s v="Secretaría Técnica de Género y Acceso a la Justicia"/>
    <s v="Contraloría de Servicios_x000a_Comisión de Acceso a la Justicia"/>
    <n v="2024"/>
    <s v="Acompañar el proceso de evaluación de los resultados de las estrategias implementadas."/>
    <s v="Secretaría Técnica de Género y Acceso a la Justicia"/>
    <m/>
    <m/>
    <m/>
    <m/>
    <m/>
    <m/>
    <m/>
    <m/>
    <m/>
    <m/>
    <x v="1"/>
  </r>
  <r>
    <x v="4"/>
    <s v="INSTITUC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n v="2019"/>
    <s v="Elaborar un diagnóstico sobre los requerimientos necesarios para mejorar la calidad del servicio público brindado."/>
    <s v="Contraloría de Servicios "/>
    <s v="Portafolio de proyectos institucionales (PPI)."/>
    <n v="0"/>
    <n v="100"/>
    <n v="0.1"/>
    <n v="0.2"/>
    <n v="0.4"/>
    <n v="0.6"/>
    <n v="0.8"/>
    <n v="1"/>
    <s v="Desarrollo e implementación de un modelo integral de atención al público"/>
    <x v="45"/>
  </r>
  <r>
    <x v="0"/>
    <s v="INSTITUC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s v="2020-2023"/>
    <s v="Desarrollar e implementar el modelo de atención al público."/>
    <s v="Contraloría de Servicios "/>
    <m/>
    <m/>
    <m/>
    <m/>
    <m/>
    <m/>
    <m/>
    <m/>
    <m/>
    <m/>
    <x v="46"/>
  </r>
  <r>
    <x v="1"/>
    <s v="INSTITUC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6"/>
    <s v="% de avance del Modelo de atención al público."/>
    <s v="Contraloría de Servicios "/>
    <s v="Dirección de Gestión Humana_x000a_Centro de Apoyo, Mejoramiento y Coordinación de la Función Jurisdiccional_x000a_Comisión de Acceso a la Justicia"/>
    <n v="2024"/>
    <s v="Evaluar los resultados de implementación del modelo de atención al público. "/>
    <s v="Contraloría de Servicios "/>
    <m/>
    <m/>
    <m/>
    <m/>
    <m/>
    <m/>
    <m/>
    <m/>
    <m/>
    <m/>
    <x v="1"/>
  </r>
  <r>
    <x v="0"/>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n v="2019"/>
    <s v="Definir el Plan de acción para los próximos 6 años, que incluya una propuesta de implementación y monitoreo para cada uno de los ámbitos del Poder Judicial (2019)"/>
    <s v="Secretaría Técnica de Género y Acceso a la Justicia"/>
    <s v="Portafolio de proyectos institucionales (PPI)."/>
    <n v="0"/>
    <n v="100"/>
    <n v="0.1"/>
    <n v="0.2"/>
    <n v="0.4"/>
    <n v="0.6"/>
    <n v="0.8"/>
    <n v="1"/>
    <s v="Desarrollo y seguimiento del plan de acción de la Política de Género y Acceso a la Justicia"/>
    <x v="47"/>
  </r>
  <r>
    <x v="1"/>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s v="2019-2023"/>
    <s v="Acompañar el proceso de implementación y monitoreo del Plan de acción de la Política de Igualdad de Género en los diferentes ámbitos del Poder Judicial (2019-2023)"/>
    <s v="Secretaría Técnica de Género y Acceso a la Justicia"/>
    <m/>
    <m/>
    <m/>
    <m/>
    <m/>
    <m/>
    <m/>
    <m/>
    <m/>
    <m/>
    <x v="1"/>
  </r>
  <r>
    <x v="1"/>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7"/>
    <s v="% de avance del plan de acción definido para la Política de Igualdad de Género del Poder Judicial "/>
    <s v="Secretaría Técnica de Género y Acceso a la Justicia"/>
    <s v="Comisión de Género_x000a_Comisión de Acceso a la Justicia Dirección de Planificación"/>
    <n v="2024"/>
    <s v="Acompañar el proceso de evaluación de resultados de la implementación y monitoreo del plan de acción de la Política de Igualdad de Género (2024)"/>
    <s v="Secretaría Técnica de Género y Acceso a la Justicia"/>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n v="2019"/>
    <s v="Definir estrategia para ampliar la cobertura en horario de disponibilidad del personal de la Unidad de Protección de Víctimas y Testigos. "/>
    <s v="Organismo de Investigación Judicial"/>
    <s v="Sistema de Planes Anuales Operativos (PAO)."/>
    <n v="0"/>
    <n v="100"/>
    <n v="0.1"/>
    <n v="0.2"/>
    <n v="0.4"/>
    <n v="0.6"/>
    <n v="0.8"/>
    <n v="1"/>
    <s v="No aplica"/>
    <x v="1"/>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s v="2020-2023"/>
    <s v="Implementar estrategia para ampliar la cobertura en horario de disponibilidad del personal de la Unidad de Protección de Víctimas y Testigos. "/>
    <s v="Organismo de Investigación Judicial"/>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8"/>
    <s v="% implementación de la estrategia de ampliación de cobertura geográfica de disponibilidad del personal de la Unidad de Protección de Víctimas y Testigos. "/>
    <s v="Organismo de Investigación Judicial"/>
    <s v="Oficina de Atención a la Víctima de Delitos"/>
    <n v="2024"/>
    <s v="Evaluar los resultados de implementación de la estrategia para ampliar la cobertura en horario de disponibilidad del personal de la Unidad de Protección de Víctimas y Testigos. "/>
    <s v="Organismo de Investigación Judicial"/>
    <m/>
    <m/>
    <m/>
    <m/>
    <m/>
    <m/>
    <m/>
    <m/>
    <m/>
    <m/>
    <x v="1"/>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29"/>
    <s v="Cantidad de Evaluaciones Estratégicas realizadas"/>
    <s v="Dirección de Planificación"/>
    <s v="Consejo Superior"/>
    <s v="2019-2024"/>
    <s v="Diseñar y ejecutar un modelo de estudio de evaluación de resultados, que permita evaluar el cumplimiento de los objetivos de distintos órganos u oficinas institucionales, en términos de su actividad, eficacia y eficiencia."/>
    <s v="Dirección de Planificación"/>
    <s v="Sistema de Planes Anuales Operativos (PAO)."/>
    <n v="0"/>
    <n v="6"/>
    <n v="1"/>
    <n v="2"/>
    <n v="3"/>
    <n v="4"/>
    <n v="5"/>
    <n v="6"/>
    <s v="No aplica"/>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n v="2019"/>
    <s v="Hacer diagnóstico general de la tramitación de la materia de pensiones alimentarias, que permita establecer la distribución de cargas de trabajo y los aspectos críticos que inciden en la atención de esta materia"/>
    <s v="Dirección de Planificación"/>
    <s v="Portafolio de proyectos institucionales (PPI)."/>
    <n v="0"/>
    <n v="100"/>
    <n v="0.1"/>
    <n v="0.2"/>
    <n v="0.4"/>
    <n v="0.6"/>
    <n v="0.8"/>
    <n v="1"/>
    <s v="Desarrollo e implementación del modelo de rediseño de procesos"/>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n v="2019"/>
    <s v="Crear un modelo de gestión para los despachos que tramitan la materia de Pensiones alimentarias considerando las variables: casos entrados, recurso humano, cantidad de asuntos de otras materias de que se tramitan, plazos de respuesta, ubicación geográfica, población usuaria, tecnología disponible"/>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s v="2020-2024"/>
    <s v="Implementar anualmente el modelo de gestión y apoyo en 20% de los despachos mixtos que tramitan la materia de pensiones alimentarias"/>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0"/>
    <s v="% de avance del Proyecto sobre la implementación del modelo de gestión de los despachos mixtos que tramitan la materia de pensiones alimentarias. "/>
    <s v="Dirección de Planificación"/>
    <s v="Centro de Apoyo, Coordinación y Mejoramiento de la función jurisdiccional_x000a_Dirección de Tecnología de la Información_x000a_Centro de Conciliación"/>
    <s v="2022-2024"/>
    <s v="Dar seguimiento y evaluar los resultados del modelo y plan de trabajo desarrollado."/>
    <s v="Dirección de Planificación"/>
    <m/>
    <m/>
    <m/>
    <m/>
    <m/>
    <m/>
    <m/>
    <m/>
    <m/>
    <m/>
    <x v="1"/>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1"/>
    <s v="% de avance del proyecto de Rediseño de Procesos en el Departamento de Ciencias Forenses"/>
    <s v="Dirección de Planificación"/>
    <s v="Organismo de Investigación Judicial._x000a_Dirección Ejecutiva_x000a_Dirección de Tecnología de la Información_x000a_Dirección de Gestión Humana"/>
    <n v="2019"/>
    <s v="Realizar el diagnóstico, plan de trabajo, implementación y seguimiento del proyecto de Rediseño de Procesos en el Departamento de Ciencias Forenses."/>
    <s v="Dirección de Planificación"/>
    <s v="Portafolio de proyectos institucionales (PPI)."/>
    <n v="0"/>
    <n v="100"/>
    <n v="0.1"/>
    <n v="0.2"/>
    <n v="0.4"/>
    <n v="0.6"/>
    <n v="0.8"/>
    <n v="1"/>
    <s v="Implementación del modelo de rediseño de procesos"/>
    <x v="1"/>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2"/>
    <s v="% de avance del proyecto de rediseño de procesos en el Departamento de Medicina Legal"/>
    <s v="Dirección de Planificación"/>
    <s v="Organismo de Investigación Judicial._x000a_Dirección Ejecutiva_x000a_Dirección de Tecnología de la Información_x000a_Dirección de Gestión Humana"/>
    <n v="2019"/>
    <s v="Realizar el diagnóstico, plan de trabajo, implementación y seguimiento del proyecto de rediseño de procesos en el Departamento de Medicina Legal."/>
    <s v="Dirección de Planificación"/>
    <s v="Portafolio de proyectos institucionales (PPI)."/>
    <n v="0"/>
    <n v="100"/>
    <n v="0.1"/>
    <n v="0.2"/>
    <n v="0.4"/>
    <n v="0.6"/>
    <n v="0.8"/>
    <n v="1"/>
    <s v="Implementación del modelo de rediseño de procesos"/>
    <x v="1"/>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3"/>
    <s v="Cantidad de despachos abordados con la entrada en vigencia del Código Procesal Agrario."/>
    <s v="Dirección de Planificación"/>
    <s v="Despachos Jurisdiccionales_x000a_Comisión de la Jurisdicción Agraria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Agrario, implementación y seguimiento de los 17 Despachos abordados."/>
    <s v="Dirección de Planificación"/>
    <s v="Portafolio de proyectos institucionales (PPI)."/>
    <n v="0"/>
    <n v="17"/>
    <n v="17"/>
    <n v="17"/>
    <n v="17"/>
    <n v="17"/>
    <n v="17"/>
    <n v="17"/>
    <s v="Abordaje a la entrada en vigencia del Código Procesal Agrario."/>
    <x v="48"/>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3"/>
    <s v="Cantidad de despachos abordados con la entrada en vigencia del Código Procesal Agrario."/>
    <s v="Dirección de Planificación"/>
    <s v="Despachos Jurisdiccionales_x000a_Comisión de la Jurisdicción Agraria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Agrario, implementación y seguimiento de los 17 Despachos abordados."/>
    <s v="Dirección de Planificación"/>
    <s v="Portafolio de proyectos institucionales (PPI)."/>
    <n v="0"/>
    <n v="17"/>
    <n v="17"/>
    <n v="17"/>
    <n v="17"/>
    <n v="17"/>
    <n v="17"/>
    <n v="17"/>
    <s v="Abordaje a la entrada en vigencia del Código Procesal Agrario."/>
    <x v="49"/>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4"/>
    <s v="Cantidad de despachos  abordados con la entrada en vigencia del Código Procesal de Familia."/>
    <s v="Comisión de Familia, Niñez y Adolescencia"/>
    <s v="Despachos Jurisdiccionales_x000a_Dirección de Planificación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de Familia, implementación y seguimiento de los 30 Despachos abordados."/>
    <s v="Dirección de Planificación"/>
    <s v="Portafolio de proyectos institucionales (PPI)."/>
    <n v="0"/>
    <n v="30"/>
    <n v="30"/>
    <n v="30"/>
    <n v="30"/>
    <n v="30"/>
    <n v="30"/>
    <n v="30"/>
    <s v="Abordaje a la entrada en vigencia del Código Procesal de Familia"/>
    <x v="50"/>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5"/>
    <s v="% de avance del proyecto sobre el modelo de mejora integral del proceso penal."/>
    <s v="Dirección de Planificación"/>
    <s v="Centro de Apoyo, Coordinación y Mejoramiento de la Función Jurisdiccional_x000a_Defensa Pública, Ministerio Público, Organismo de Investigación Judicial"/>
    <s v="2019-2021"/>
    <s v="Realizar el diagnóstico, plan de trabajo, implementación y seguimiento del proyecto sobre el modelo de mejora integral del proceso penal, en el ámbito Jurisdiccional y auxiliar de justicia."/>
    <s v="Dirección de Planificación"/>
    <s v="Portafolio de proyectos institucionales (PPI)."/>
    <n v="0"/>
    <n v="100"/>
    <n v="0.1"/>
    <n v="0.2"/>
    <n v="0.4"/>
    <n v="0.6"/>
    <n v="0.8"/>
    <n v="1"/>
    <s v="Modelo de mejora integral del proceso penal en el ámbito jurisdiccional y auxiliar de justicia."/>
    <x v="51"/>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5"/>
    <s v="% de avance del proyecto sobre el modelo de mejora integral del proceso penal."/>
    <s v="Dirección de Planificación"/>
    <s v="Centro de Apoyo, Coordinación y Mejoramiento de la Función Jurisdiccional_x000a_Defensa Pública, Ministerio Público, Organismo de Investigación Judicial"/>
    <s v="2019-2021"/>
    <s v="Realizar el diagnóstico, plan de trabajo, implementación y seguimiento del proyecto sobre el modelo de mejora integral del proceso penal, en el ámbito Jurisdiccional y auxiliar de justicia."/>
    <s v="Dirección de Planificación"/>
    <s v="Portafolio de proyectos institucionales (PPI)."/>
    <n v="0"/>
    <n v="100"/>
    <n v="0.1"/>
    <n v="0.2"/>
    <n v="0.4"/>
    <n v="0.6"/>
    <n v="0.8"/>
    <n v="1"/>
    <s v="Modelo de mejora integral del proceso penal en el ámbito jurisdiccional y auxiliar de justicia."/>
    <x v="52"/>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19-2020"/>
    <s v="Elaborar plan de trabajo para el Rediseño de Procesos por circuito judicial. "/>
    <s v="Dirección de Planificación"/>
    <s v="Portafolio de proyectos institucionales (PPI)."/>
    <n v="2"/>
    <n v="7"/>
    <n v="0"/>
    <n v="1"/>
    <n v="3"/>
    <n v="4"/>
    <n v="6"/>
    <n v="7"/>
    <s v="Desarrollo e implementación del modelo de rediseño de proyectos"/>
    <x v="53"/>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20-2024"/>
    <s v="Implementar plan de trabajo"/>
    <s v="Dirección de Planificación"/>
    <m/>
    <m/>
    <m/>
    <m/>
    <m/>
    <m/>
    <m/>
    <m/>
    <m/>
    <m/>
    <x v="54"/>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20-2024"/>
    <s v="Dar seguimiento y evaluar el proyecto."/>
    <s v="Dirección de Planificación"/>
    <m/>
    <m/>
    <m/>
    <m/>
    <m/>
    <m/>
    <m/>
    <m/>
    <m/>
    <m/>
    <x v="55"/>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7"/>
    <s v="Cantidad de Circuitos Judiciales trabajando con el modelo de sostenibilidad "/>
    <s v="Dirección de Planificación"/>
    <s v="Dirección Ejecutiva_x000a_Administraciones Regionales"/>
    <n v="2019"/>
    <s v="Hacer un diagnóstico para priorizar los Circuitos Judiciales que requieren la implementación del modelo de sostenibilidad"/>
    <s v="Dirección de Planificación"/>
    <s v="Sistema de Planes Anuales Operativos (PAO)."/>
    <n v="2"/>
    <n v="7"/>
    <n v="2"/>
    <n v="3"/>
    <n v="4"/>
    <n v="5"/>
    <n v="6"/>
    <n v="7"/>
    <s v="No aplica"/>
    <x v="1"/>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7"/>
    <s v="Cantidad de Circuitos Judiciales trabajando con el modelo de sostenibilidad "/>
    <s v="Dirección de Planificación"/>
    <s v="Dirección Ejecutiva_x000a_Administraciones Regionales"/>
    <s v="2020-2024"/>
    <s v="Implementar anualmente el modelo de sostenibilidad en un 20% de los Circuitos identificados conforme a la priorización establecida."/>
    <s v="Dirección de Planificación"/>
    <m/>
    <m/>
    <m/>
    <m/>
    <m/>
    <m/>
    <m/>
    <m/>
    <m/>
    <m/>
    <x v="1"/>
  </r>
  <r>
    <x v="0"/>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n v="2019"/>
    <s v="Realizar un diagnóstico y un plan de acción para eliminar la brecha de implementación del escritorio virtual y sistema de gestión en todas las materias."/>
    <s v="Dirección de Tecnología de Información"/>
    <s v="Portafolio de proyectos institucionales (PPI)."/>
    <n v="0"/>
    <n v="100"/>
    <n v="0.1"/>
    <n v="0.2"/>
    <n v="0.4"/>
    <n v="0.6"/>
    <n v="0.8"/>
    <n v="1"/>
    <s v="Desarrollo e implementación del plan de acción para la eliminación de la brecha de implementación del escritorio virtual y sistema de gestión en todas las materias."/>
    <x v="56"/>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s v="2019-2024"/>
    <s v="Implementar el plan de acción."/>
    <s v="Dirección de Tecnología de Información"/>
    <m/>
    <m/>
    <m/>
    <m/>
    <m/>
    <m/>
    <m/>
    <m/>
    <m/>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8"/>
    <s v="% de avance del plan de acción para la eliminación de la brecha de implementación del escritorio virtual y sistema de gestión en todas las materias."/>
    <s v="Dirección de Tecnología de la Información"/>
    <m/>
    <s v="2019-2024"/>
    <s v="Dar seguimiento y evaluación al proyecto."/>
    <s v="Dirección de Tecnología de Información"/>
    <m/>
    <m/>
    <m/>
    <m/>
    <m/>
    <m/>
    <m/>
    <m/>
    <m/>
    <m/>
    <x v="1"/>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Determinar las necesidades institucionales de contratación administrativa para satisfacer las necesidades institucionales de bienes, muebles e inmuebles; así como los insumos, suministros, herramientas, laboratorios  y equipos analítico-instrumental, entre otros requeridos. "/>
    <s v="Organismo de Investigación Judicial"/>
    <s v="Portafolio de proyectos institucionales (PPI)."/>
    <n v="0"/>
    <n v="100"/>
    <n v="0.1"/>
    <n v="0.2"/>
    <n v="0.4"/>
    <n v="0.6"/>
    <n v="0.8"/>
    <n v="1"/>
    <s v="Elaboración del plan de adquisiciones de activos y servicios institucionales."/>
    <x v="57"/>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Diseñar plan de trabajo para la adquisición de bienes muebles e inmuebles, así como insumos, suministros, herramientas, laboratorios y equipo analítico-instrumental, entre otros requeridos. "/>
    <s v="Organismo de Investigación Judicial"/>
    <m/>
    <m/>
    <m/>
    <m/>
    <m/>
    <m/>
    <m/>
    <m/>
    <m/>
    <m/>
    <x v="58"/>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19"/>
    <s v="Presupuestar los bienes, muebles e inmuebles, así como los insumos, suministros, herramientas, laboratorios y equipos analítico-instrumental, entre otros requeridos. "/>
    <s v="Organismo de Investigación Judicial"/>
    <m/>
    <m/>
    <m/>
    <m/>
    <m/>
    <m/>
    <m/>
    <m/>
    <m/>
    <m/>
    <x v="59"/>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s v="2019-2021"/>
    <s v="Implementar procesos de contratación administrativos más eficientes, como contratos según demanda, que permitan contar oportunamente con los repuestos para vehículos, bienes muebles, así como los insumos, suministros, herramientas, laboratorios  y equipos analítico-instrumental, entre otros de manera oportuna. "/>
    <s v="Organismo de Investigación Judicial"/>
    <m/>
    <m/>
    <m/>
    <m/>
    <m/>
    <m/>
    <m/>
    <m/>
    <m/>
    <m/>
    <x v="60"/>
  </r>
  <r>
    <x v="0"/>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0"/>
    <s v="Revisar los procedimientos de compras y arreglos de vehículos en la administración del Organismo de Investigación Judicial para lograr la eficiencia en la disponibilidad de los mismos."/>
    <s v="Organismo de Investigación Judicial"/>
    <m/>
    <m/>
    <m/>
    <m/>
    <m/>
    <m/>
    <m/>
    <m/>
    <m/>
    <m/>
    <x v="6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1"/>
    <s v="Sistematizar los procesos del taller mecánico del Organismo de Investigación Judicial para eficientizar el mismo."/>
    <s v="Organismo de Investigación Judicial"/>
    <m/>
    <m/>
    <m/>
    <m/>
    <m/>
    <m/>
    <m/>
    <m/>
    <m/>
    <m/>
    <x v="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n v="2020"/>
    <s v="Realizar un diagnóstico de las necesidades de parqueo de los vehículos oficiales del Organismo de Investigación Judicial con el fin determinar los requerimientos reales de la institución. "/>
    <s v="Organismo de Investigación Judicial"/>
    <m/>
    <m/>
    <m/>
    <m/>
    <m/>
    <m/>
    <m/>
    <m/>
    <m/>
    <m/>
    <x v="1"/>
  </r>
  <r>
    <x v="1"/>
    <s v="ORGANISMO DE INVESTIGACIÓN JUDICIAL"/>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9"/>
    <s v="% de cumplimiento del plan de trabajo para la adquisición de bienes muebles e inmuebles, así como insumos, suministros, herramientas, laboratorios y equipo analítico-instrumental, entre otros requeridos, para el Organismo de Investigación Judicial.. "/>
    <s v="Organismo de Investigación Judicial"/>
    <s v="Consejo Superior_x000a_Dirección Ejecutiva_x000a_Departamento de Proveeduría"/>
    <s v="2021-2024"/>
    <s v="Gestionar ante la administración central del Poder Judicial las necesidades identificadas del diagnóstico realizado en necesidades de parqueo de vehículos oficiales con la finalidad de darle resguardo para evitar daños a los mismos."/>
    <s v="Organismo de Investigación Judicial"/>
    <m/>
    <m/>
    <m/>
    <m/>
    <m/>
    <m/>
    <m/>
    <m/>
    <m/>
    <m/>
    <x v="1"/>
  </r>
  <r>
    <x v="4"/>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s v="2019-2020"/>
    <s v="Finalizar implementación del PGAI vigente"/>
    <s v="Comisión de Gestión Ambiental Institucional"/>
    <s v="Portafolio de proyectos institucionales (PPI)."/>
    <n v="0"/>
    <n v="100"/>
    <n v="0.1"/>
    <n v="0.2"/>
    <n v="0.4"/>
    <n v="0.6"/>
    <n v="0.8"/>
    <n v="1"/>
    <s v="Desarrollo y seguimiento del Plan de acción de la Política Ambiental"/>
    <x v="62"/>
  </r>
  <r>
    <x v="1"/>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s v="2020-2023"/>
    <s v="Definición e implementación del PGAI 2021-2026"/>
    <s v="Comisión de Gestión Ambiental Institucional"/>
    <m/>
    <m/>
    <m/>
    <m/>
    <m/>
    <m/>
    <m/>
    <m/>
    <m/>
    <m/>
    <x v="1"/>
  </r>
  <r>
    <x v="1"/>
    <s v="COMISIONES"/>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0"/>
    <s v="% de cumplimiento de la estrategia para finalizar la implementación  del PGAI vigente y la implementación del nuevo PGAI definido. "/>
    <s v="Dirección Ejecutiva (Gestor Ambiental)"/>
    <s v="Comisión de Gestión Ambiental Institucional"/>
    <n v="2021"/>
    <s v="Evaluar los resultados de la implementación del PGAI 2016-2020. "/>
    <s v="Comisión de Gestión Ambiental Institucional"/>
    <m/>
    <m/>
    <m/>
    <m/>
    <m/>
    <m/>
    <m/>
    <m/>
    <m/>
    <m/>
    <x v="1"/>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n v="2019"/>
    <s v="Realizar un diagnostico sobre cuales servicios que brinda el Organismo de Investigación Judicial pueden ser realizados en diferentes zonas geográficas del país"/>
    <s v="Organismo de Investigación Judicial"/>
    <m/>
    <m/>
    <n v="100"/>
    <n v="0.1"/>
    <n v="0.2"/>
    <n v="0.4"/>
    <n v="0.6"/>
    <n v="0.8"/>
    <n v="1"/>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n v="2020"/>
    <s v="Definir un plan para implementar procesos de descentralización de los servicios que brinda el Organismo de Investigación Judicial. "/>
    <s v="Organismo de Investigación Judicial"/>
    <m/>
    <m/>
    <m/>
    <m/>
    <m/>
    <m/>
    <m/>
    <m/>
    <m/>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s v="2021-2024"/>
    <s v="Implementar el plan para descentralización de los servicios que brinda el Organismo de Investigación Judicial. "/>
    <s v="Organismo de Investigación Judicial"/>
    <m/>
    <m/>
    <m/>
    <m/>
    <m/>
    <m/>
    <m/>
    <m/>
    <m/>
    <m/>
    <x v="1"/>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1"/>
    <s v="% de avance del plan de descentralización de servicios del Organismo de Investigación Judicial. "/>
    <s v="Organismo de Investigación Judicial"/>
    <s v="Dirección de Planificación_x000a_Dirección de Tecnología de Información_x000a_Dirección Jurídica_x000a_Fiscalía General"/>
    <s v="2021-2024"/>
    <s v="Evaluar el  plan para descentralización de los servicios que brinda el Organismo de Investigación Judicial. "/>
    <s v="Organismo de Investigación Judicial"/>
    <m/>
    <m/>
    <m/>
    <m/>
    <m/>
    <m/>
    <m/>
    <m/>
    <m/>
    <m/>
    <x v="1"/>
  </r>
  <r>
    <x v="0"/>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n v="2019"/>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Organismo de Investigación Judicial"/>
    <m/>
    <m/>
    <n v="100"/>
    <n v="0.1"/>
    <n v="0.2"/>
    <n v="0.4"/>
    <n v="0.6"/>
    <n v="0.8"/>
    <n v="1"/>
    <m/>
    <x v="63"/>
  </r>
  <r>
    <x v="0"/>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n v="2019"/>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Organismo de Investigación Judicial"/>
    <m/>
    <m/>
    <n v="100"/>
    <n v="0.1"/>
    <n v="0.2"/>
    <n v="0.4"/>
    <n v="0.6"/>
    <n v="0.8"/>
    <n v="1"/>
    <m/>
    <x v="64"/>
  </r>
  <r>
    <x v="0"/>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s v="2020-2024"/>
    <s v="Implementar el plan de trabajo definido. "/>
    <s v="Organismo de Investigación Judicial"/>
    <m/>
    <m/>
    <m/>
    <m/>
    <m/>
    <m/>
    <m/>
    <m/>
    <m/>
    <m/>
    <x v="65"/>
  </r>
  <r>
    <x v="0"/>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2"/>
    <s v="% de implementación del plan para optimizar la calidad y capacidad de la respuesta técnica, administrativa y operativa para afrontar las diferentes manifestaciones de la criminalidad. "/>
    <s v="Organismo de Investigación Judicial"/>
    <s v="Dirección de Planificación_x000a_Dirección de Tecnología de Información_x000a_Dirección Jurídica_x000a_Fiscalía General"/>
    <s v="2020-2024"/>
    <s v="Evaluar los resultados de la implementación del plan. "/>
    <s v="Organismo de Investigación Judicial"/>
    <m/>
    <m/>
    <m/>
    <m/>
    <m/>
    <m/>
    <m/>
    <m/>
    <m/>
    <m/>
    <x v="66"/>
  </r>
  <r>
    <x v="3"/>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3"/>
    <s v="Reglamento que rija las funciones y competencias del Centro de Apoyo, Coordinación y Mejoramiento de la Función Jurisdiccional aprobado"/>
    <s v="Centro de Apoyo, Coordinación y Mejoramiento de la función jurisdiccional"/>
    <s v="Corte Plena_x000a_Consejo Superior_x000a_Dirección Jurídica_x000a_Despacho de la Presidencia"/>
    <s v="2019-2024"/>
    <s v="Desarrollar y presentar para aprobación el reglamento que rija las funciones y competencias del Centro de Apoyo, Coordinación y Mejoramiento de la Función Jurisdiccional."/>
    <s v="Centro de Apoyo, Coordinación y Mejoramiento de la Función Jurisdiccional"/>
    <m/>
    <m/>
    <m/>
    <n v="0.1"/>
    <n v="0.2"/>
    <n v="0.4"/>
    <n v="0.6"/>
    <n v="0.8"/>
    <n v="1"/>
    <s v="Reglamento de funciones y competencias del Centro de Apoyo, Coordinación y Mejoramiento de la Función Jurisdiccional. "/>
    <x v="1"/>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n v="2019"/>
    <s v="Definir el proceso estandarizado de seguimiento presupuestario."/>
    <s v="Dirección Ejecutiva"/>
    <m/>
    <m/>
    <m/>
    <n v="0.1"/>
    <n v="0.2"/>
    <n v="0.4"/>
    <n v="0.6"/>
    <n v="0.8"/>
    <n v="1"/>
    <m/>
    <x v="67"/>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n v="2020"/>
    <s v="Implementar el nuevo procedimientos para el seguimiento de la ejecución presupuestaria. "/>
    <s v="Dirección Ejecutiva"/>
    <m/>
    <m/>
    <m/>
    <n v="0.1"/>
    <n v="0.2"/>
    <n v="0.4"/>
    <n v="0.6"/>
    <n v="0.8"/>
    <n v="1"/>
    <m/>
    <x v="68"/>
  </r>
  <r>
    <x v="1"/>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44"/>
    <s v="% de avance del proyecto para el seguimiento de la ejecución presupuestaria implementado."/>
    <s v="Dirección Ejecutiva"/>
    <s v="Dirección Ejecutiva_x000a_Ministerio Público_x000a_Defensa Pública_x000a_Organismo de Investigación Judicial_x000a_Dirección de Tecnología de la Información_x000a_Centro de Apoyo, Coordinación y Mejoramiento de la Función Jurisdiccional_x000a_Oficina de Atención de Víctimas del Delito. Financiero Contable, Departamento de Servicios Generales."/>
    <s v="2021-2024"/>
    <s v="Evaluar y actualizar el procedimiento definido para el seguimiento de la ejecución presupuestaria."/>
    <s v="Dirección Ejecutiva"/>
    <m/>
    <m/>
    <m/>
    <n v="0.1"/>
    <n v="0.2"/>
    <n v="0.4"/>
    <n v="0.6"/>
    <n v="0.8"/>
    <n v="1"/>
    <m/>
    <x v="1"/>
  </r>
  <r>
    <x v="3"/>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n v="2019"/>
    <s v="Realizar un diagnóstico de la cantidad  de oficinas y despachos donde se replican las Buenas Prácticas Institucionales."/>
    <s v="Dirección de Planificación"/>
    <s v="Sistema de Planes Anuales Operativos (PAO)."/>
    <n v="0"/>
    <n v="100"/>
    <n v="0.1"/>
    <n v="0.2"/>
    <n v="0.4"/>
    <n v="0.6"/>
    <n v="0.8"/>
    <n v="1"/>
    <s v="No aplica"/>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n v="2020"/>
    <s v="Diseñar el plan de trabajo para  incrementar la cantidad de oficinas y despachos donde se replican las Buenas Prácticas Institucionales."/>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s v="2020-2024"/>
    <s v="Implementar el plan de trabajo para incrementar la cantidad de oficinas y despachos donde se replican las Buenas Prácticas Institucionales"/>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5"/>
    <s v="% de avance del plan de trabajo para incrementar la cantidad de oficinas y despachos donde se replican las buenas prácticas institucionales."/>
    <s v="Dirección de Planificación"/>
    <s v="Comisión de Buenas Prácticas_x000a_Administraciones Regionales_x000a_Comisiones institucionales_x000a_Departamento de Prensa y Comunicación_x000a_"/>
    <s v="2020-2024"/>
    <s v="Dar seguimiento al plan de trabajo para incrementar la cantidad de oficinas y despachos donde se replican las Buenas Prácticas Institucionales"/>
    <s v="Dirección de Planificación"/>
    <m/>
    <m/>
    <m/>
    <m/>
    <m/>
    <m/>
    <m/>
    <m/>
    <m/>
    <m/>
    <x v="1"/>
  </r>
  <r>
    <x v="3"/>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19"/>
    <s v="Realizar el concurso de buenas prácticas 2019. "/>
    <s v="Dirección de Planificación"/>
    <s v="Sistema SIGMA"/>
    <n v="50"/>
    <n v="150"/>
    <n v="50"/>
    <n v="50"/>
    <n v="100"/>
    <n v="100"/>
    <n v="150"/>
    <n v="150"/>
    <s v="No aplica"/>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0"/>
    <s v="Elaborar el plan de trabajo para el desarrollo del concurso de buenas prácticas que se desarrolla cada dos años."/>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1"/>
    <s v="Realizar el concurso de buenas prácticas 2021. "/>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2"/>
    <s v="Elaborar el plan de trabajo para el desarrollo del concurso de buenas prácticas que se desarrolla cada dos años."/>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3"/>
    <s v="Realizar el concurso de buenas prácticas 2023. "/>
    <s v="Dirección de Planificación"/>
    <m/>
    <m/>
    <m/>
    <m/>
    <m/>
    <m/>
    <m/>
    <m/>
    <m/>
    <m/>
    <x v="1"/>
  </r>
  <r>
    <x v="1"/>
    <s v="EQUIPO TÉCNICO"/>
    <s v="OPTIMIZACIÓN E INNOVACIÓN DE LOS SERVICIOS JUDICIALES"/>
    <s v="Optimizar los recursos institucionales e impulsar la innovación de los procesos judiciales, para agilizar los servicios de justicia."/>
    <s v="BUENAS PRÁCTICAS"/>
    <s v="Participar e involucrar a las oficinas judiciales en el Programa de Buenas Prácticas, con el fin de innovar y mejorar los servicios de justicia.    "/>
    <s v="BUENAS PRÁCTICAS: Participar e involucrar a las oficinas judiciales en el Programa de Buenas Prácticas, con el fin de innovar y mejorar los servicios de justicia.    "/>
    <x v="146"/>
    <s v="Cantidad de nuevas buenas prácticas implementadas por las oficinas y despachos judiciales."/>
    <s v="Dirección de Planificación"/>
    <s v="Comisión de Buenas Prácticas_x000a_Administraciones Regionales_x000a_Comisiones institucionales_x000a_Departamento de Prensa y Comunicación"/>
    <n v="2024"/>
    <s v="Elaborar el plan de trabajo para el desarrollo del concurso de buenas prácticas que se desarrolla cada dos años."/>
    <s v="Dirección de Planificación"/>
    <m/>
    <m/>
    <m/>
    <m/>
    <m/>
    <m/>
    <m/>
    <m/>
    <m/>
    <m/>
    <x v="1"/>
  </r>
  <r>
    <x v="0"/>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0"/>
    <s v="Gestionar la aprobación del nuevo reglamento de teletrabajo."/>
    <s v="Comisión de Teletrabajo_x000a_"/>
    <s v="Sistema de Planes Anuales Operativos (PAO)."/>
    <n v="0.02"/>
    <n v="0.14000000000000001"/>
    <n v="0.04"/>
    <n v="0.06"/>
    <n v="0.08"/>
    <n v="0.1"/>
    <n v="0.12"/>
    <n v="0.14000000000000001"/>
    <s v="No aplica"/>
    <x v="69"/>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4"/>
    <s v="Analizar los perfiles de puestos profesionales y técnicos, con el fin de evaluar la factibilidad de ejecución de sus labores y el usos de los medios tecnológicos, mediante la modalidad de teletrabajo."/>
    <s v="Dirección de Gestión Humana_x000a_"/>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1"/>
    <s v="Diseñar plan de implementación y modelo de seguimiento para la aplicación de la modalidad de teletrabajo sobre los puestos identificados."/>
    <s v="Dirección de Gestión Humana_x000a_"/>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20-2024"/>
    <s v="Capacitar a las jefaturas y las personas que participan en el programa de Teletrabajo."/>
    <s v="Dirección de Gestión Humana_x000a_"/>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19-2024"/>
    <s v="Implementar la modalidad de teletrabajo en los puestos profesionales (incluye Jefaturas) y técnicos."/>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7"/>
    <s v="% de puestos profesionales y personal técnico en modalidad de teletrabajo. "/>
    <s v="Dirección de Gestión Humana"/>
    <s v="Corte Plena_x000a_Comisión de Teletrabajo_x000a_Dirección Jurídica_x000a_Dirección de Tecnología de Información_x000a_Dirección de Planificación"/>
    <s v="2020-2024"/>
    <s v="Evaluar los resultados y beneficios de manera anual sobre la implementación de la modalidad de teletrabajo."/>
    <s v="Dirección de Gestión Humana_x000a_"/>
    <m/>
    <m/>
    <m/>
    <m/>
    <m/>
    <m/>
    <m/>
    <m/>
    <m/>
    <m/>
    <x v="1"/>
  </r>
  <r>
    <x v="0"/>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8"/>
    <s v="% de avance sobre la implementación de soluciones tecnológicas seguras que se puedan utilizar en la modalidad de Teletrabajo. "/>
    <s v="Dirección de Tecnología de la Información"/>
    <s v="Dirección de Gestión Humana_x000a_Comisión de Teletrabajo"/>
    <s v="2019-2024"/>
    <s v="Desarrollar e implementar un plan de trabajo sobre soluciones tecnológicas seguras para la aplicación efectiva del teletrabajo. "/>
    <s v="Dirección de Tecnología de Información_x000a_"/>
    <s v="Sistema de Planes Anuales Operativos (PAO)."/>
    <n v="0"/>
    <n v="100"/>
    <n v="10"/>
    <n v="20"/>
    <n v="40"/>
    <n v="60"/>
    <n v="80"/>
    <n v="100"/>
    <s v="No aplica"/>
    <x v="70"/>
  </r>
  <r>
    <x v="3"/>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19"/>
    <s v="Determinar modalidades alternativas de trabajo y su prefactibilidad de implementación (horarios alternos, jornadas continuas, entre otros)."/>
    <s v="Dirección de Gestión Humana"/>
    <s v="Sistema de Planes Anuales Operativos (PAO)."/>
    <n v="0"/>
    <n v="1200"/>
    <n v="200"/>
    <n v="400"/>
    <n v="600"/>
    <n v="800"/>
    <n v="1000"/>
    <n v="1200"/>
    <s v="No aplica"/>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Definir los procesos institucionales en los que es factible aplicar modalidades alternativas de trabajo en el Poder Judicial. "/>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Analizar los perfiles de puestos de los procesos viables de implementación de una nueva modalidad de trabajo, con el fin de determinar su factibilidad de incursión. "/>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n v="2020"/>
    <s v="Gestionar la aprobación del  reglamento de  modalidades Alternativas de Trabajo."/>
    <s v="Dirección de Gestión Humana"/>
    <m/>
    <m/>
    <m/>
    <m/>
    <m/>
    <m/>
    <m/>
    <m/>
    <m/>
    <m/>
    <x v="1"/>
  </r>
  <r>
    <x v="1"/>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49"/>
    <s v="Cantidad de puestos profesionales y técnicos en que se hayan implementado modalidades alternativas de trabajo."/>
    <s v="Dirección de Gestión Humana"/>
    <s v="Comisión de Teletrabajo_x000a_"/>
    <s v="2021-2024"/>
    <s v="Evaluar los resultados y beneficios de las modalidades alternativas de trabajo (no incluye el teletrabajo). "/>
    <s v="Dirección de Gestión Humana"/>
    <m/>
    <m/>
    <m/>
    <m/>
    <m/>
    <m/>
    <m/>
    <m/>
    <m/>
    <m/>
    <x v="1"/>
  </r>
  <r>
    <x v="0"/>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50"/>
    <s v="% de avance de Soluciones Tecnológicas implementadas sobre modalidades alternativas de Trabajo. "/>
    <s v="Dirección de Tecnología de la Información"/>
    <s v="Dirección de Gestión Humana_x000a_Comisión de Teletrabajo"/>
    <s v="2019-2024"/>
    <s v="Implementar soluciones tecnológicas seguras para la aplicación efectiva de modalidades alternativas de trabajo. "/>
    <s v="Dirección de Tecnología de Información_x000a_"/>
    <s v="Portafolio de proyectos institucionales (PPI)."/>
    <n v="0"/>
    <n v="100"/>
    <n v="10"/>
    <n v="20"/>
    <n v="40"/>
    <n v="60"/>
    <n v="80"/>
    <n v="100"/>
    <s v="Desarrollo e implementación de soluciones tecnológicas para la aplicación de modalidades alternativas de trabajo"/>
    <x v="71"/>
  </r>
  <r>
    <x v="3"/>
    <s v="DIRECCIÓN DE GESTIÓN HUMANA"/>
    <s v="OPTIMIZACIÓN E INNOVACIÓN DE LOS SERVICIOS JUDICIALES"/>
    <s v="Optimizar los recursos institucionales e impulsar la innovación de los procesos judiciales, para agilizar los servicios de justicia."/>
    <s v="MODALIDADES ALTERNATIVAS DE TRABAJO"/>
    <s v="Contar con diferentes modalidades alternas de trabajo que permitan alcanzar los objetivos institucionales y brindar un servicio publico de calidad."/>
    <s v="MODALIDADES ALTERNATIVAS DE TRABAJO: Contar con diferentes modalidades alternas de trabajo que permitan alcanzar los objetivos institucionales y brindar un servicio publico de calidad."/>
    <x v="151"/>
    <s v="% de avance de campañas de comunicación y divulgación sobre las modalidades alternativas de trabajo y Teletrabajo realizadas. "/>
    <s v="Dirección de Gestión Humana"/>
    <s v="Comisión de Teletrabajo_x000a_Departamento de Prensa y Comunicación"/>
    <s v="2019-2024"/>
    <s v="Realizar campañas de comunicación y sensibilización sobre las modalidades alternativas de trabajo y teletrabajo regularmente. "/>
    <s v="Dirección de Gestión Humana"/>
    <s v="Sistema de Planes Anuales Operativos (PAO)."/>
    <n v="0"/>
    <n v="100"/>
    <n v="10"/>
    <n v="20"/>
    <n v="40"/>
    <n v="60"/>
    <n v="80"/>
    <n v="100"/>
    <s v="No aplica"/>
    <x v="1"/>
  </r>
  <r>
    <x v="4"/>
    <s v="DEFENSA PÚBLICA"/>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19"/>
    <s v="Realizar un diagnóstico de necesidades y definir los requerimientos informáticos específicos de la Defensa Pública, para el desarrollo del sistema informático de gestión judicial integral. "/>
    <s v="Defensa Pública "/>
    <s v="Portafolio de proyectos institucionales (PPI)."/>
    <n v="0"/>
    <n v="100"/>
    <n v="0.1"/>
    <n v="0.2"/>
    <n v="0.4"/>
    <n v="0.6"/>
    <n v="0.8"/>
    <n v="1"/>
    <s v="Desarrollo e implementación de un sistema informático de gestión integral de la Defensa Pública"/>
    <x v="72"/>
  </r>
  <r>
    <x v="1"/>
    <s v="DEFENSA PÚBLICA"/>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19"/>
    <s v="Diseñar plan de trabajo para su desarrollo."/>
    <s v="Defensa Pública "/>
    <m/>
    <m/>
    <m/>
    <m/>
    <m/>
    <m/>
    <m/>
    <m/>
    <m/>
    <m/>
    <x v="1"/>
  </r>
  <r>
    <x v="1"/>
    <s v="DEFENSA PÚBLICA"/>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n v="2020"/>
    <s v="Desarrollar el sistema tecnológico acorde a las necesidades de la Defensa Pública."/>
    <s v="Dirección de Tecnología de Información"/>
    <m/>
    <m/>
    <m/>
    <m/>
    <m/>
    <m/>
    <m/>
    <m/>
    <m/>
    <m/>
    <x v="1"/>
  </r>
  <r>
    <x v="1"/>
    <s v="DEFENSA PÚBLICA"/>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s v="2020-2024"/>
    <s v="Implementar el sistema tecnológico desarrollado."/>
    <s v="Dirección de Tecnología de Información"/>
    <m/>
    <m/>
    <m/>
    <m/>
    <m/>
    <m/>
    <m/>
    <m/>
    <m/>
    <m/>
    <x v="1"/>
  </r>
  <r>
    <x v="1"/>
    <s v="DEFENSA PÚBLICA"/>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2"/>
    <s v="% de avance del plan de implementación del Sistema Informático de Gestión Integral de la Defensa Pública. "/>
    <s v="Defensa Pública"/>
    <s v="Dirección de Tecnología de la Información"/>
    <s v="2020-2021"/>
    <s v="Establecer un proceso de capacitación y sensibilización eficiente sobre los sistemas informáticos utilizados por todo el personal de la Defensa Pública; que incluya protocolos, la compatibilidad, inclusión responsable de datos y elaboración de reportes, etc."/>
    <s v="Defensa Pública "/>
    <m/>
    <m/>
    <m/>
    <m/>
    <m/>
    <m/>
    <m/>
    <m/>
    <m/>
    <m/>
    <x v="1"/>
  </r>
  <r>
    <x v="3"/>
    <s v="OFICINA DE ATENCIÓN Y PROTECCIÓN A LA VÍCTIMA DEL DELIT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Dirección de Tecnología de la Información"/>
    <s v="Organismo de Investigación Judicial_x000a_Oficina de Atención a la Víctima de Delitos Y Unidad de Protección de Víctimas y Testigos_x000a_Dirección de Planificación"/>
    <n v="2019"/>
    <s v="Elaborar plan de implementación del sistema para la gestión técnica y administrativa para los servicios de atención y protección, que incluyan estadísticas. "/>
    <s v="Dirección de Tecnología de Información"/>
    <s v="Portafolio de proyectos institucionales (PPI)."/>
    <n v="0"/>
    <n v="100"/>
    <n v="0.1"/>
    <n v="0.2"/>
    <n v="0.4"/>
    <n v="0.6"/>
    <n v="0.8"/>
    <n v="1"/>
    <s v="Desarrollo e implementación de un sistema de gestión técnico y administrativo para los servicios de atención y protección"/>
    <x v="1"/>
  </r>
  <r>
    <x v="1"/>
    <s v="OFICINA DE ATENCIÓN Y PROTECCIÓN A LA VÍCTIMA DEL DELIT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n v="2020"/>
    <s v="Diseñar el sistema "/>
    <s v="Dirección de Tecnología de Información"/>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s v="2021-2023"/>
    <s v="Implementar el sistema"/>
    <s v="Dirección de Tecnología de Información"/>
    <m/>
    <m/>
    <m/>
    <m/>
    <m/>
    <m/>
    <m/>
    <m/>
    <m/>
    <m/>
    <x v="1"/>
  </r>
  <r>
    <x v="1"/>
    <s v="OFICINA DE ATENCIÓN Y PROTECCIÓN A LA VÍCTIMA DEL DELIT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3"/>
    <s v="% de avance en la implementación del sistema de gestión técnico y administrativo para los servicios de Atención y Protección de la Víctima de Delitos"/>
    <s v="Oficina de Atención a la Víctima de Delitos"/>
    <s v="Organismo de Investigación Judicial_x000a_Unidad de Protección de Víctimas y Testigos_x000a_Dirección de Planificación_x000a_Dirección de Tecnología de la Información"/>
    <n v="2024"/>
    <s v="Evaluar los resultados de la implementación del sistema. "/>
    <s v="Dirección de Tecnología de Información"/>
    <m/>
    <m/>
    <m/>
    <m/>
    <m/>
    <m/>
    <m/>
    <m/>
    <m/>
    <m/>
    <x v="1"/>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19"/>
    <s v="Determinar las necesidades en los procesos del Organismo de Investigación Judicial y elaborar plan de trabajo para el diseño e implementación de sistemas de información  innovadores, a través del aprovechamiento de nuevas tecnologías emergentes, que permitan mejorar la calidad de los servicios brindados."/>
    <s v="Organismo de Investigación Judicial"/>
    <s v="Portafolio de proyectos institucionales (PPI)."/>
    <n v="0"/>
    <n v="100"/>
    <n v="0.1"/>
    <n v="0.2"/>
    <n v="0.4"/>
    <n v="0.6"/>
    <n v="0.8"/>
    <n v="1"/>
    <s v="Desarrollo e implementación de sistemas de información innovadores para el apoyo del Organismo de Investigación Judicial"/>
    <x v="73"/>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0"/>
    <s v="Capacitar al personal informático en el desarrollo de aplicaciones móviles y basadas en la nube, así como nuevas tecnologías que surjan."/>
    <s v="Organismo de Investigación Judicial"/>
    <m/>
    <m/>
    <m/>
    <m/>
    <m/>
    <m/>
    <m/>
    <m/>
    <m/>
    <m/>
    <x v="74"/>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1"/>
    <s v="Adquirir el equipo y software necesario para desarrollar las aplicaciones móviles y basadas en la nube, así como nuevas tecnologías que surjan."/>
    <s v="Organismo de Investigación Judicial"/>
    <m/>
    <m/>
    <m/>
    <m/>
    <m/>
    <m/>
    <m/>
    <m/>
    <m/>
    <m/>
    <x v="75"/>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s v="2019-2024"/>
    <s v="Implementar las herramientas y aplicaciones en las labores del personal del Organismo de Investigación Judicial."/>
    <s v="Organismo de Investigación Judicial"/>
    <m/>
    <m/>
    <m/>
    <m/>
    <m/>
    <m/>
    <m/>
    <m/>
    <m/>
    <m/>
    <x v="76"/>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4"/>
    <s v="Evaluar los resultados obtenidos de la implementación de las herramientas y aplicaciones innovadoras. "/>
    <s v="Organismo de Investigación Judicial"/>
    <m/>
    <m/>
    <m/>
    <m/>
    <m/>
    <m/>
    <m/>
    <m/>
    <m/>
    <m/>
    <x v="77"/>
  </r>
  <r>
    <x v="0"/>
    <s v="ORGANISMO DE INVESTIGACIÓN JUDICIAL"/>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4"/>
    <s v="% de ejecución de la estrategia definida para contar con sistemas de información innovadores para el apoyo de funciones en el Organismo de Investigación Judicial. "/>
    <s v="Organismo de Investigación Judicial"/>
    <s v="Comité Gerencial de Informática_x000a_Dirección de Tecnología de la Información"/>
    <n v="2024"/>
    <s v="Evaluar los resultados obtenidos de la implementación de las herramientas y aplicaciones innovadoras. "/>
    <s v="Organismo de Investigación Judicial"/>
    <m/>
    <m/>
    <m/>
    <m/>
    <m/>
    <m/>
    <m/>
    <m/>
    <m/>
    <m/>
    <x v="78"/>
  </r>
  <r>
    <x v="3"/>
    <s v="INSTITUCIONES"/>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19"/>
    <s v="Realizar estudio de factibilidad para el desarrollo de soluciones tecnológicas interinstitucionales, para la entrega a las personas usuarias, de constancias, certificaciones judiciales y otros servicios, desde otras instituciones. "/>
    <s v="Dirección de Tecnología de Información"/>
    <s v="Portafolio de proyectos institucionales (PPI)."/>
    <n v="0"/>
    <n v="100"/>
    <n v="0.1"/>
    <n v="0.2"/>
    <n v="0.4"/>
    <n v="0.6"/>
    <n v="0.8"/>
    <n v="1"/>
    <s v="Desarrollo e implementación de soluciones tecnológicas interinstitucionales dirigidas a las personas usuarias"/>
    <x v="1"/>
  </r>
  <r>
    <x v="1"/>
    <s v="INSTITUCIONES"/>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20"/>
    <s v="Elaborar plan de trabajo para el  desarrollo de soluciones tecnológicas interinstitucionales y divulgación. "/>
    <s v="Dirección de Tecnología de Información"/>
    <m/>
    <m/>
    <m/>
    <m/>
    <m/>
    <m/>
    <m/>
    <m/>
    <m/>
    <m/>
    <x v="1"/>
  </r>
  <r>
    <x v="1"/>
    <s v="INSTITUCIONES"/>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s v="2021-2023"/>
    <s v="Implementar plan de trabajo de desarrollo de soluciones tecnológicas interinstitucionales. "/>
    <s v="Dirección de Tecnología de Información"/>
    <m/>
    <m/>
    <m/>
    <m/>
    <m/>
    <m/>
    <m/>
    <m/>
    <m/>
    <m/>
    <x v="1"/>
  </r>
  <r>
    <x v="1"/>
    <s v="INSTITUCIONES"/>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5"/>
    <s v="% de avance del plan de desarrollo de soluciones tecnológicas interinstitucionales dirigidas a las personas usuarias. "/>
    <s v="Dirección de Tecnología de la Información"/>
    <s v="Dirección Ejecutiva_x000a_Administraciones Regionales_x000a_Dirección de Gestión Humana_x000a_Departamento de Prensa y Comunicación Institucional"/>
    <n v="2024"/>
    <s v="Evaluar los resultados obtenidos de la implementación de soluciones tecnológicas interinstitucionales. "/>
    <s v="Dirección de Tecnología de Información"/>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s v="2019-2020"/>
    <s v="Realizar un diagnóstico sobre las necesidades de herramientas ofimáticas a nivel institucional."/>
    <s v="Dirección de Tecnología de Información"/>
    <s v="Portafolio de proyectos institucionales (PPI)."/>
    <n v="0"/>
    <n v="100"/>
    <n v="0.1"/>
    <n v="0.2"/>
    <n v="0.4"/>
    <n v="0.6"/>
    <n v="0.8"/>
    <n v="1"/>
    <s v="Desarrollo e implementación de herramientas ofimáticas"/>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n v="2021"/>
    <s v="Desarrollar la estrategia de implementación de las herramientas ofimáticas. "/>
    <s v="Dirección de Tecnología de Información"/>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s v="2022-2023"/>
    <s v="Implementar la estrategia planteada."/>
    <s v="Dirección de Tecnología de Información"/>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6"/>
    <s v="% de implementación de las herramientas ofimáticas"/>
    <s v="Dirección de Tecnología de la Información"/>
    <m/>
    <n v="2024"/>
    <s v="Evaluar los resultados obtenidos de la implementación. "/>
    <s v="Dirección de Tecnología de Información"/>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n v="2019"/>
    <s v="Diseñar el plan de desarrollo e implementación del Sistema Nuevo de Gestión de Despachos Judiciales, considerando los subproyectos: Business Processs Management, Tramitación, Sistema de gestión en Línea, App Móvil,  Solución de Streamming entre otros."/>
    <s v="Dirección de Tecnología de la Información"/>
    <s v="Portafolio de proyectos institucionales (PPI)."/>
    <n v="0"/>
    <n v="100"/>
    <n v="0.1"/>
    <n v="0.2"/>
    <n v="0.4"/>
    <n v="0.6"/>
    <n v="0.8"/>
    <n v="1"/>
    <s v="Desarrollo e implementación de la nueva versión del Sistema de Gestión de despachos judiciales"/>
    <x v="79"/>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s v="2019-2023"/>
    <s v="Implementar el plan propuesto."/>
    <s v="Dirección de Tecnología de la Información"/>
    <m/>
    <m/>
    <m/>
    <m/>
    <m/>
    <m/>
    <m/>
    <m/>
    <m/>
    <m/>
    <x v="80"/>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7"/>
    <s v="% de avance de la nueva versión del sistema de gestión de despachos judiciales"/>
    <s v="Dirección de Tecnología de la Información"/>
    <s v="Dirección de Planificación_x000a_Fiscalía General_x000a_Defensa Público_x000a_Oficina de Atención a la Victima de Delitos"/>
    <n v="2024"/>
    <s v="Evaluar los resultados de la implementación del nuevo sistema de gestión de despachos judiciales. "/>
    <s v="Dirección de Tecnología de la Información"/>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s v="2019-2020"/>
    <s v="Diseñar el plan de desarrollo e implementación de las herramientas de inteligencia artificial y bots institucionales (tales como: predicciones con lenguaje de programación R; análisis de sentimientos en redes sociales; chatbots; cubos de información; tableros dinámicos; análisis de imágenes; IoT; transcripción de textos, entro otras)."/>
    <s v="Dirección de Tecnología de Información"/>
    <s v="Portafolio de proyectos institucionales (PPI)."/>
    <n v="0"/>
    <n v="100"/>
    <n v="0.1"/>
    <n v="0.2"/>
    <n v="0.4"/>
    <n v="0.6"/>
    <n v="0.8"/>
    <n v="1"/>
    <s v="Desarrollo e implementación de herramientas de inteligencia de información"/>
    <x v="8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s v="2021-2023"/>
    <s v="Implementar el plan para el desarrollo de herramientas de inteligencia de información. "/>
    <s v="Dirección de Tecnología de Información"/>
    <m/>
    <m/>
    <m/>
    <m/>
    <m/>
    <m/>
    <m/>
    <m/>
    <m/>
    <m/>
    <x v="82"/>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8"/>
    <s v="% de avance del plan para el desarrollo de herramientas de inteligencia de información. "/>
    <s v="Dirección de Tecnología de la Información"/>
    <m/>
    <n v="2024"/>
    <s v="Evaluar los resultados de la implementación del plan para el desarrollo de herramientas de inteligencia de información. "/>
    <s v="Dirección de Tecnología de Información"/>
    <m/>
    <m/>
    <m/>
    <m/>
    <m/>
    <m/>
    <m/>
    <m/>
    <m/>
    <m/>
    <x v="83"/>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n v="2019"/>
    <s v="Diseñar la estrategia de dotación e integración de los sistemas jurisdiccionales, auxiliares de justicia y administrativo."/>
    <s v="Dirección de Tecnología de Información"/>
    <s v="Portafolio de proyectos institucionales (PPI)."/>
    <n v="0"/>
    <n v="100"/>
    <n v="0.1"/>
    <n v="0.2"/>
    <n v="0.4"/>
    <n v="0.6"/>
    <n v="0.8"/>
    <n v="1"/>
    <s v="Desarrollo e implementación de una estrategia de dotación e integración de sistemas jurisdiccionales, auxiliar de justicia y administrativo"/>
    <x v="84"/>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m/>
    <n v="2019"/>
    <s v="Diseñar la estrategia de dotación e integración de los sistemas jurisdiccionales, auxiliares de justicia y administrativo."/>
    <s v="Dirección de Tecnología de Información"/>
    <s v="Portafolio de proyectos institucionales (PPI)."/>
    <n v="0"/>
    <n v="100"/>
    <n v="0.1"/>
    <n v="0.2"/>
    <n v="0.4"/>
    <n v="0.6"/>
    <n v="0.8"/>
    <n v="1"/>
    <s v="Desarrollo e implementación de una estrategia de dotación e integración de sistemas jurisdiccionales, auxiliar de justicia y administrativo"/>
    <x v="85"/>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s v="2020-2023"/>
    <s v="Implementar la estrategia de dotación e integración de los sistemas judiciales (SIGA/SAGA, Gestión de Despachos con Otros Sistemas, Centralización de Oficinas)."/>
    <s v="Dirección de Tecnología de Información"/>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59"/>
    <s v="% de avance de la estrategia definida para la dotación e integración de los sistemas  jurisdiccionales, auxiliares de justicia y administrativo."/>
    <s v="Dirección de Tecnología de la Información"/>
    <s v=" Dirección de Planificación Fiscalía General_x000a_Defensa Pública_x000a_Organismo de Investigación Judicial_x000a_Dirección Ejecutiva"/>
    <n v="2024"/>
    <s v="Evaluar los resultados de la implementación de estratégica de dotación e integración de los sistemas auxiliares de justicia y administrativos. "/>
    <s v="Dirección de Tecnología de Información"/>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actualización de la plataforma tecnológica"/>
    <x v="86"/>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n v="2019"/>
    <s v="Elaborar un plan de adquisiciones e implementación."/>
    <m/>
    <m/>
    <m/>
    <m/>
    <m/>
    <m/>
    <m/>
    <m/>
    <m/>
    <m/>
    <m/>
    <x v="87"/>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0"/>
    <s v="% de plataforma tecnológica (base tecnológica) actualizada. "/>
    <s v="Dirección de Tecnología de la Información"/>
    <s v="Dirección Ejecutiva_x000a_Comité Gerencial de Informática"/>
    <s v="2019-2024"/>
    <s v="Actualizar la plataforma tecnológica de los sistemas para disminuir la obsolescencia."/>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telecomunicaciones"/>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1"/>
    <s v="% de cobertura de la plataforma de telecomunicaciones a nivel institucional. "/>
    <s v="Dirección de Tecnología de la Información"/>
    <s v="Dirección Ejecutiva_x000a_Comité Gerencial de Informática"/>
    <s v="2019-2024"/>
    <s v="Fortalecer y dar continuidad a la Plataforma de Telecomunicaciones para soportar el crecimiento por la tendencia de la conectividad a la red de los equipos y dispositivos."/>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plataforma de telefonía IP"/>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n v="2019"/>
    <s v="Elaborar un plan de adquisiciones e implementación."/>
    <m/>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2"/>
    <s v="% de plataforma de telefonía IP implementada. "/>
    <s v="Dirección de Tecnología de la Información"/>
    <s v="Dirección Ejecutiva_x000a_Comité Gerencial de Informática"/>
    <s v="2019-2024"/>
    <s v="Efectuar la migración del Servicio de Telefonía institucional a una plataforma de telefonía IP hasta con el proveedor para el ahorro de su consumo."/>
    <m/>
    <m/>
    <m/>
    <m/>
    <m/>
    <m/>
    <m/>
    <m/>
    <m/>
    <m/>
    <m/>
    <x v="88"/>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comunicación para el acceso a la red de voz y datos"/>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3"/>
    <s v="% de plataforma de comunicación para el acceso a la red de voz y datos implementada. "/>
    <s v="Dirección de Tecnología de la Información"/>
    <s v="Dirección Ejecutiva_x000a_Comité Gerencial de Informática"/>
    <s v="2019-2024"/>
    <s v="Implementar la plataforma de comunicación para el acceso a la red de voz y datos del Poder Judicial desde un punto externo para apoyar las necesidades del puesto de trabajo móvil."/>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red inalámbrica"/>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4"/>
    <s v="% de cobertura de red inalámbrica implementada. "/>
    <s v="Dirección de Tecnología de la Información"/>
    <s v="Dirección Ejecutiva_x000a_Comité Gerencial de Informática"/>
    <s v="2019-2024"/>
    <s v="Implementar la red inalámbrica para ampliar su cobertura y establecer los_x000a_controles requeridos para permitir el acceso seguro de los dispositivos móviles_x000a_institucionales."/>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acceso a internet"/>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5"/>
    <s v="% de cobertura de acceso a internet implementada. "/>
    <s v="Dirección de Tecnología de la Información"/>
    <s v="Dirección Ejecutiva_x000a_Comité Gerencial de Informática"/>
    <s v="2019-2024"/>
    <s v="Dar continuidad a la Plataforma de acceso a Internet para soportar el crecimiento por la_x000a_tendencia de su consumo en los servicios digitales institucionales."/>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de cobertura de la plataforma de videoconferencias"/>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6"/>
    <s v="% de implementación de la plataforma de videoconferencias. "/>
    <s v="Dirección de Tecnología de la Información"/>
    <s v="Dirección Ejecutiva_x000a_Comité Gerencial de Informática"/>
    <s v="2019-2024"/>
    <s v="Renovar la plataforma de videoconferencias."/>
    <m/>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l Sistema de control de acceso a la red (NAC)"/>
    <x v="89"/>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7"/>
    <s v="% de implementación del Sistema de Control de Acceso a la Red (NAC). "/>
    <s v="Dirección de Tecnología de la Información"/>
    <s v="Dirección Ejecutiva_x000a_Comité Gerencial de Informática"/>
    <s v="2019-2024"/>
    <s v="Implementar un Sistema de Control de Acceso a la Red (NAC)."/>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bertura de la plataforma de respaldo de datos"/>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8"/>
    <s v="% de cobertura de la plataforma de respaldos de los datos. "/>
    <s v="Dirección de Tecnología de la Información"/>
    <s v="Dirección Ejecutiva_x000a_Comité Gerencial de Informática"/>
    <s v="2019-2024"/>
    <s v="Implementar la plataforma de respaldos para garantizar la disponibilidad de los datos generados diariamente en el uso de los servicios informáticos institucionales."/>
    <m/>
    <m/>
    <m/>
    <m/>
    <m/>
    <m/>
    <m/>
    <m/>
    <m/>
    <m/>
    <m/>
    <x v="1"/>
  </r>
  <r>
    <x v="4"/>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plan para la continuidad del servicio tecnológico."/>
    <x v="90"/>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69"/>
    <s v="% de implementación de las acciones para asegurar la continuidad del servicio tecnológico. "/>
    <s v="Dirección de Tecnología de la Información"/>
    <s v="Dirección Ejecutiva_x000a_Comité Gerencial de Informática"/>
    <s v="2019-2024"/>
    <s v="Dar continuidad al modelo de entrega de servicios tecnológicos críticos basado en centros de datos alterno y servicios en la nube."/>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l Centro de Operaciones de Red"/>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0"/>
    <s v="% de implementación del Centro de Operaciones de Red. "/>
    <s v="Dirección de Tecnología de la Información"/>
    <s v="Dirección Ejecutiva_x000a_Comité Gerencial de Informática"/>
    <s v="2019-2024"/>
    <s v="Implementar un Centro de Operaciones de Red (NOC) para brindar monitoreo en tiempo real de los componentes de la infraestructura tecnológica y de los eventos de seguridad."/>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n v="2019"/>
    <s v="Realizar un diagnóstico de necesidades."/>
    <s v="Dirección de Tecnología de Información"/>
    <s v="Portafolio de proyectos institucionales (PPI)."/>
    <n v="0"/>
    <n v="100"/>
    <n v="0.1"/>
    <n v="0.2"/>
    <n v="0.4"/>
    <n v="0.6"/>
    <n v="0.8"/>
    <n v="1"/>
    <s v="Desarrollo e implementación de un herramientas de aprovisionamiento"/>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n v="2019"/>
    <s v="Elaborar un plan de adquisiciones e implementación."/>
    <m/>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1"/>
    <s v="% de implementación de herramientas de aprovisionamiento. "/>
    <s v="Dirección de Tecnología de la Información"/>
    <s v="Dirección Ejecutiva_x000a_Comité Gerencial de Informática"/>
    <s v="2019-2024"/>
    <s v="Implementar de herramienta de aprovisionamiento, por ejemplo, autogestión de contraseñas, configuración automática de accesos directos y uso de bots para creación y modificación de usuarios en el Directorio Activo."/>
    <m/>
    <m/>
    <m/>
    <m/>
    <m/>
    <m/>
    <m/>
    <m/>
    <m/>
    <m/>
    <m/>
    <x v="1"/>
  </r>
  <r>
    <x v="3"/>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n v="2019"/>
    <s v="Desarrollar la estrategia con las mejores prácticas de TIC, como COBIT, ITIL, PMBOK, ISO 27000, ISO 31000, PRINCE2."/>
    <s v="Dirección de Tecnología de Información"/>
    <s v="Portafolio de proyectos institucionales (PPI)."/>
    <n v="0"/>
    <n v="100"/>
    <n v="0.1"/>
    <n v="0.2"/>
    <n v="0.4"/>
    <n v="0.6"/>
    <n v="0.8"/>
    <n v="1"/>
    <s v="Desarrollo e implementación de una estrategia para la gestión de las tecnologías de información"/>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s v="2019-2023"/>
    <s v="Implementar la estrategia."/>
    <s v="Dirección de Tecnología de Información"/>
    <m/>
    <m/>
    <m/>
    <m/>
    <m/>
    <m/>
    <m/>
    <m/>
    <m/>
    <m/>
    <x v="1"/>
  </r>
  <r>
    <x v="1"/>
    <s v="DIRECCIÓN DE TECNOLOGÍA DE INFORMACIÓN"/>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2"/>
    <s v="% de avance de la estrategia definida para la gestión de las tecnologías de la información. "/>
    <s v="Dirección de Tecnología de la Información"/>
    <m/>
    <n v="2024"/>
    <s v="Evaluar los resultados de la estrategia implementada. "/>
    <s v="Dirección de Tecnología de Información"/>
    <m/>
    <m/>
    <m/>
    <m/>
    <m/>
    <m/>
    <m/>
    <m/>
    <m/>
    <m/>
    <x v="1"/>
  </r>
  <r>
    <x v="3"/>
    <s v="EQUIPO TÉCNIC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19"/>
    <s v="Establecer los requerimientos para el desarrollo de una app del Servicio Nacional de Facilitadoras y Facilitadores Judiciales."/>
    <s v="Comisión Nacional para el Mejoramiento de la Administración de Justicia"/>
    <s v="Portafolio de proyectos institucionales (PPI)."/>
    <n v="0"/>
    <n v="100"/>
    <n v="0.1"/>
    <n v="0.2"/>
    <n v="0.4"/>
    <n v="0.6"/>
    <n v="0.8"/>
    <n v="1"/>
    <s v="Desarrollo e implementación de la aplicación móvil para el Servicio Nacional de Facilitadoras y Facilitadores Judiciales"/>
    <x v="1"/>
  </r>
  <r>
    <x v="1"/>
    <s v="EQUIPO TÉCNIC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20"/>
    <s v="Valorar y elaborar un plan de desarrollo e implementación."/>
    <s v="Dirección de Tecnología de Información"/>
    <m/>
    <m/>
    <m/>
    <m/>
    <m/>
    <m/>
    <m/>
    <m/>
    <m/>
    <m/>
    <x v="1"/>
  </r>
  <r>
    <x v="1"/>
    <s v="EQUIPO TÉCNIC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s v="2021-2023"/>
    <s v="Implementar la app del Servicio Nacional de Facilitadoras y Facilitadores Judiciales. "/>
    <s v="Dirección de Tecnología de Información"/>
    <m/>
    <m/>
    <m/>
    <m/>
    <m/>
    <m/>
    <m/>
    <m/>
    <m/>
    <m/>
    <x v="1"/>
  </r>
  <r>
    <x v="1"/>
    <s v="EQUIPO TÉCNICO"/>
    <s v="OPTIMIZACIÓN E INNOVACIÓN DE LOS SERVICIOS JUDICIALES"/>
    <s v="Optimizar los recursos institucionales e impulsar la innovación de los procesos judiciales, para agilizar los servicios de justicia."/>
    <s v="SERVICIOS TECNOLÓGICOS"/>
    <s v="Implementar soluciones tecnológicas estandarizadas, innovadoras e integrales para una gestión judicial, técnica y administrativa eficiente.  "/>
    <s v="SERVICIOS TECNOLÓGICOS: Implementar soluciones tecnológicas estandarizadas, innovadoras e integrales para una gestión judicial, técnica y administrativa eficiente.  "/>
    <x v="173"/>
    <s v="% de avance del plan de desarrollo e implementación de la aplicación móvil para el Servicio Nacional de Facilitadoras y Facilitadores Judiciales"/>
    <s v="Comisión Nacional para el Mejoramiento de la Administración de Justicia"/>
    <s v="Dirección de Tecnología de Información"/>
    <n v="2024"/>
    <s v="Evaluar los resultados obtenidos de la implementación del App del Servicio Nacional de Facilitadoras y Facilitadores Judiciales. "/>
    <s v="Comisión Nacional para el Mejoramiento de la Administración de Justicia"/>
    <m/>
    <m/>
    <m/>
    <m/>
    <m/>
    <m/>
    <m/>
    <m/>
    <m/>
    <m/>
    <x v="1"/>
  </r>
  <r>
    <x v="3"/>
    <s v="DIRECCIÓN DE GESTIÓN HUMANA"/>
    <s v="GESTIÓN DEL PERSONAL"/>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0"/>
    <s v="Elaborar y validar la política rectora para la gestión de las personas en el Poder Judicial."/>
    <s v="Consejo de Personal"/>
    <s v="Portafolio de proyectos institucionales (PPI)."/>
    <n v="0"/>
    <n v="100"/>
    <n v="0.1"/>
    <n v="0.2"/>
    <n v="0.4"/>
    <n v="0.6"/>
    <n v="0.8"/>
    <n v="1"/>
    <s v="Desarrollo e implementación de la política rectora para la gestión de las personas que laboran en el Poder Judicial"/>
    <x v="1"/>
  </r>
  <r>
    <x v="1"/>
    <s v="DIRECCIÓN DE GESTIÓN HUMANA"/>
    <s v="GESTIÓN DEL PERSONAL"/>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1"/>
    <s v="Gestionar la aprobación de la política rectora ante la instancia aprobadora."/>
    <s v="Consejo de Personal"/>
    <m/>
    <m/>
    <m/>
    <m/>
    <m/>
    <m/>
    <m/>
    <m/>
    <m/>
    <m/>
    <x v="1"/>
  </r>
  <r>
    <x v="1"/>
    <s v="DIRECCIÓN DE GESTIÓN HUMANA"/>
    <s v="GESTIÓN DEL PERSONAL"/>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s v="2020-2023"/>
    <s v="Implementar la política rectora."/>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4"/>
    <s v="Evaluar la política rectora, a los dos años de su implementación."/>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74"/>
    <s v="% de avance del proyecto sobre la política rectora para la gestión de las personas que laboran en el Poder Judicial aprobada."/>
    <s v="Dirección de Gestión Humana"/>
    <s v="Consejo de Personal"/>
    <n v="2024"/>
    <s v="Realizar una revisión y actualización de la política rectora"/>
    <s v="Dirección de Gestión Humana"/>
    <m/>
    <m/>
    <m/>
    <m/>
    <m/>
    <m/>
    <m/>
    <m/>
    <m/>
    <m/>
    <x v="1"/>
  </r>
  <r>
    <x v="1"/>
    <s v="EQUIPO TÉCN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n v="2019"/>
    <s v="Elaborar la propuesta de reforma legal."/>
    <s v="Despacho de la Presidencia"/>
    <s v="Portafolio de proyectos institucionales (PPI)."/>
    <n v="23"/>
    <n v="100"/>
    <n v="36"/>
    <n v="49"/>
    <n v="62"/>
    <n v="75"/>
    <n v="88"/>
    <n v="100"/>
    <s v="No aplica"/>
    <x v="1"/>
  </r>
  <r>
    <x v="1"/>
    <s v="EQUIPO TÉCN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19-2020"/>
    <s v="Poner en consulta a las instancias involucradas y validar la propuesta."/>
    <s v="Despacho de la Presidencia"/>
    <m/>
    <m/>
    <m/>
    <m/>
    <m/>
    <m/>
    <m/>
    <m/>
    <m/>
    <m/>
    <x v="1"/>
  </r>
  <r>
    <x v="1"/>
    <s v="EQUIPO TÉCN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20-2021"/>
    <s v="Presentar la propuesta al órgano aprobador."/>
    <s v="Despacho de la Presidencia"/>
    <m/>
    <m/>
    <m/>
    <m/>
    <m/>
    <m/>
    <m/>
    <m/>
    <m/>
    <m/>
    <x v="1"/>
  </r>
  <r>
    <x v="0"/>
    <s v="EQUIPO TÉCN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5"/>
    <s v="% de avance del proyecto sobre la reforma a la ley de carrera judicial presentado al órgano aprobador"/>
    <s v="Despacho de la Presidencia"/>
    <s v="Sala Segunda (Mag. Orlando Aguirre Gómez)_x000a_Despacho de la Presidencia_x000a_Secretaría General de la Corte"/>
    <s v="2021-2024"/>
    <s v="Dar seguimiento a su aprobación."/>
    <s v="Despacho de la Presidencia"/>
    <m/>
    <m/>
    <m/>
    <m/>
    <m/>
    <m/>
    <m/>
    <m/>
    <m/>
    <m/>
    <x v="91"/>
  </r>
  <r>
    <x v="0"/>
    <s v="MINISTERIO PÚBL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6"/>
    <s v="% de avance del proyecto de la Ley de Carrera Fiscal trasladado a la Asamblea Legislativa. "/>
    <s v="Despacho de la Presidencia"/>
    <s v="Sala Constitucional (Mag. Fernando Cruz Castro)_x000a_Fiscalía General_x000a_Secretaría de la Corte_x000a_Dirección Jurídica"/>
    <s v="2019-2024"/>
    <s v="Monitorear de trámite en la Asamblea Legislativa. "/>
    <s v="Fiscalía General"/>
    <s v="Portafolio de proyectos institucionales (PPI)."/>
    <n v="60"/>
    <n v="100"/>
    <n v="67"/>
    <n v="74"/>
    <n v="81"/>
    <n v="88"/>
    <n v="95"/>
    <n v="100"/>
    <s v="No aplica"/>
    <x v="92"/>
  </r>
  <r>
    <x v="1"/>
    <s v="MINISTERIO PÚBLICO"/>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6"/>
    <s v="% de avance del proyecto de la Ley de Carrera Fiscal trasladado a la Asamblea Legislativa. "/>
    <s v="Despacho de la Presidencia"/>
    <s v="Sala Constitucional (Mag. Fernando Cruz Castro)_x000a_Fiscalía General_x000a_Secretaría de la Corte_x000a_Dirección Jurídica"/>
    <s v="2019-2024"/>
    <s v="Acoger las recomendaciones emitidas por el órgano aprobador. "/>
    <s v="Fiscalía General"/>
    <m/>
    <m/>
    <m/>
    <m/>
    <m/>
    <m/>
    <m/>
    <m/>
    <m/>
    <m/>
    <x v="1"/>
  </r>
  <r>
    <x v="3"/>
    <s v="ORGANISMO DE INVESTIGACIÓN JUDICIAL"/>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s v="2019-2020"/>
    <s v="Desarrollar una política de  carrera policial, científica y técnica-administrativa."/>
    <s v="Organismo de Investigación Judicial"/>
    <s v="Portafolio de proyectos institucionales (PPI)."/>
    <n v="0"/>
    <n v="100"/>
    <n v="0.1"/>
    <n v="0.2"/>
    <n v="0.4"/>
    <n v="0.6"/>
    <n v="0.8"/>
    <n v="1"/>
    <s v="Elaboración e implementación de la Política de carrera policial, científica y técnica-administrativa del Organismo de Investigación Judicial."/>
    <x v="1"/>
  </r>
  <r>
    <x v="1"/>
    <s v="ORGANISMO DE INVESTIGACIÓN JUDICIAL"/>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n v="2020"/>
    <s v="Gestionar la aprobación de la carrera policial, científica y técnica-administrativa ante el Consejo Superior."/>
    <s v="Organismo de Investigación Judicial"/>
    <m/>
    <m/>
    <m/>
    <m/>
    <m/>
    <m/>
    <m/>
    <m/>
    <m/>
    <m/>
    <x v="1"/>
  </r>
  <r>
    <x v="1"/>
    <s v="ORGANISMO DE INVESTIGACIÓN JUDICIAL"/>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s v="2022-2023"/>
    <s v="Actualizar las pruebas de idoneidad de los puestos de trabajo y definir los mecanismos de evaluación de los puestos de trabajo."/>
    <s v="Organismo de Investigación Judicial"/>
    <m/>
    <m/>
    <m/>
    <m/>
    <m/>
    <m/>
    <m/>
    <m/>
    <m/>
    <m/>
    <x v="1"/>
  </r>
  <r>
    <x v="1"/>
    <s v="ORGANISMO DE INVESTIGACIÓN JUDICIAL"/>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7"/>
    <s v="% de avance del proyecto sobre la política  de carrera policial, científica y técnica-administrativa aprobada"/>
    <s v="Organismo de Investigación Judicial"/>
    <s v="Consejo Superior_x000a_Comisión de Enlace Corte - Organismo de Investigación Judicial_x000a_Secretaría General de la Corte_x000a_Dirección de Gestión Humana"/>
    <n v="2024"/>
    <s v="Desarrollar un plan de retención de talentos aparejado a un plan de desarrollo particular."/>
    <s v="Organismo de Investigación Judicial"/>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19"/>
    <s v="Investigar sobre sistemas de carrera de las diferentes disciplinas de las instancias judiciales."/>
    <s v="Dirección de Gestión Humana"/>
    <s v="Portafolio de proyectos institucionales (PPI)."/>
    <n v="0"/>
    <n v="100"/>
    <n v="0.1"/>
    <n v="0.2"/>
    <n v="0.4"/>
    <n v="0.6"/>
    <n v="0.8"/>
    <n v="1"/>
    <s v="Elaboración del reglamento de carrera profesional de las diferentes instancias del ámbito administrativo."/>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19"/>
    <s v="Valorar y emitir criterio técnico de las propuestas en desarrollo."/>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0"/>
    <s v="Identificar la vinculación entre el sistema de gestión del desempeño y el de carrera profesional."/>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0"/>
    <s v="Determinar la factibilidad política de establecer un sistema de carrera profesional, en concordancia con las normas y reglamentos vigentes."/>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1"/>
    <s v="Establecer la viabilidad legal de establecer un sistema de carrera profesional, en concordancia con las normas y reglamentos vigentes."/>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1"/>
    <s v="Identificar de las acciones necesarias para implementar una carrera profesional en los diferentes ámbitos, sus requerimientos y sus efectos."/>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n v="2022"/>
    <s v="Diseñar las carreras profesionales para cada ámbito y su respectivo reglamento."/>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8"/>
    <s v="% de avance del proyecto sobre el reglamento de carrera administrativa, presentado al órgano aprobador."/>
    <s v="Dirección de Gestión Humana"/>
    <s v="Consejo de Personal_x000a_Consejo Superior_x000a_Dirección Jurídica"/>
    <s v="2023 - 2024"/>
    <s v="Someter a conocimiento, discusión y aprobación el informe y reglamento sobre carrera profesional a las diferentes instancias."/>
    <s v="Dirección de Gestión Humana"/>
    <m/>
    <m/>
    <m/>
    <m/>
    <m/>
    <m/>
    <m/>
    <m/>
    <m/>
    <m/>
    <x v="1"/>
  </r>
  <r>
    <x v="4"/>
    <s v="DEFENSA PÚBLICA"/>
    <s v="GESTIÓN DEL PERSONAL"/>
    <s v="Mejorar la idoneidad competencial, el compromiso y el bienestar del personal judicial, con el fin de alcanzar la excelencia en la Administración de Justicia."/>
    <s v="CARRERA"/>
    <s v="Diseñar el modelo de carrera escalonada dirigido al personal de los diferentes ámbitos, considerando las condición de género y vulnerabilidad del personal."/>
    <s v="CARRERA: Diseñar el modelo de carrera escalonada dirigido al personal de los diferentes ámbitos, considerando las condición de género y vulnerabilidad del personal."/>
    <x v="179"/>
    <s v="% de avance del proyecto del Reglamento de Carrera la Defensa Pública trasladado al órgano aprobador. "/>
    <s v="Despacho de la Presidencia"/>
    <s v="(Mag. Carmenmaría Escoto*)_x000a_*La persona magistrada que se asigne en su sustitución para este proyecto). _x000a_Dirección Jurídica_x000a_Secretaría General de la Corte"/>
    <s v="2019-2024"/>
    <s v="Gestionar y presentar el Proyecto de Ley de Carrera de la Defensa Pública ante Corte Plena y acoger recomendaciones."/>
    <s v="Defensa Pública"/>
    <s v="Portafolio de proyectos institucionales (PPI)."/>
    <n v="5"/>
    <n v="100"/>
    <n v="21"/>
    <n v="37"/>
    <n v="53"/>
    <n v="69"/>
    <n v="85"/>
    <n v="100"/>
    <s v="No aplica"/>
    <x v="93"/>
  </r>
  <r>
    <x v="0"/>
    <s v="EQUIPO TÉCNICO"/>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n v="2019"/>
    <s v="Elaborar la propuesta de reforma legal."/>
    <s v="Despacho de la Presidencia"/>
    <s v="Portafolio de proyectos institucionales (PPI)."/>
    <n v="15"/>
    <n v="100"/>
    <n v="0.28999999999999998"/>
    <n v="0.43"/>
    <n v="0.56999999999999995"/>
    <n v="0.71"/>
    <n v="0.85"/>
    <n v="1"/>
    <s v="No aplica"/>
    <x v="94"/>
  </r>
  <r>
    <x v="1"/>
    <s v="EQUIPO TÉCNICO"/>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19-2020"/>
    <s v="Poner en consulta a las instancias involucradas y validar la propuesta."/>
    <s v="Despacho de la Presidencia"/>
    <m/>
    <m/>
    <m/>
    <m/>
    <m/>
    <m/>
    <m/>
    <m/>
    <m/>
    <m/>
    <x v="1"/>
  </r>
  <r>
    <x v="1"/>
    <s v="EQUIPO TÉCNICO"/>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20-2021"/>
    <s v="Presentar la propuesta al órgano aprobador."/>
    <s v="Despacho de la Presidencia"/>
    <m/>
    <m/>
    <m/>
    <m/>
    <m/>
    <m/>
    <m/>
    <m/>
    <m/>
    <m/>
    <x v="1"/>
  </r>
  <r>
    <x v="1"/>
    <s v="EQUIPO TÉCNICO"/>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0"/>
    <s v="% de avance del proyecto sobre el proceso de selección de magistrados y magistradas presentado al órgano aprobador. "/>
    <s v="Despacho de la Presidencia"/>
    <s v="Sala Primera (Mag. Guillermo Rivas Loáiciga)_x000a_Secretaría General de la Corte_x000a_Despacho de la Presidencia_x000a_Corte Plena_x000a_Secretaría Técnica de Género y Acceso a la Justicia"/>
    <s v="2021-2024"/>
    <s v="Dar seguimiento a su aprobación."/>
    <s v="Despacho de la Presidencia"/>
    <m/>
    <m/>
    <m/>
    <m/>
    <m/>
    <m/>
    <m/>
    <m/>
    <m/>
    <m/>
    <x v="1"/>
  </r>
  <r>
    <x v="0"/>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19"/>
    <s v="Investigar sobre nuevas alternativas para efectuar la evaluación competencial del personal que participa en los procesos de reclutamiento y  selección. "/>
    <s v="Dirección de Gestión Humana"/>
    <s v="Portafolio de proyectos institucionales (PPI)."/>
    <n v="0"/>
    <n v="100"/>
    <n v="0.1"/>
    <n v="0.2"/>
    <n v="0.4"/>
    <n v="0.6"/>
    <n v="0.8"/>
    <n v="1"/>
    <s v="Desarrollo e implementación de una estrategia para la estandarización de los procesos de reclutamiento y selección"/>
    <x v="95"/>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0"/>
    <s v="Elaborar plan para el diseño e implementación del Sistema Automatizado de Reclutamiento y Selección."/>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21 - 2023"/>
    <s v="Implementar el Sistema Automatizado de Reclutamiento y Selección.  "/>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1"/>
    <s v="% de avance del Sistema Automatizado de Reclutamiento y Selección"/>
    <s v="Dirección de Gestión Humana"/>
    <s v="Consejo de Personal_x000a_Consejo de la Judicatura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4"/>
    <s v="Evaluar los resultados de la implementación del Sistema Automatizado de Reclutamiento y Selección.  "/>
    <s v="Dirección de Gestión Humana"/>
    <m/>
    <m/>
    <m/>
    <m/>
    <m/>
    <m/>
    <m/>
    <m/>
    <m/>
    <m/>
    <x v="1"/>
  </r>
  <r>
    <x v="0"/>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s v="2020 - 2021"/>
    <s v="Elaborar una propuesta de reforma a la normativa relacionada al reclutamiento y selección de personal en el Poder Judicial. "/>
    <s v="Dirección de Gestión Humana"/>
    <s v="Sistema de Planes Anuales Operativos (PAO)."/>
    <n v="0"/>
    <n v="100"/>
    <n v="0.1"/>
    <n v="0.2"/>
    <n v="0.4"/>
    <n v="0.6"/>
    <n v="0.8"/>
    <n v="1"/>
    <s v="No aplica"/>
    <x v="96"/>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n v="2021"/>
    <s v="Presentar al órgano aprobador la  propuesta de reforma a la normativa relacionada al reclutamiento y selección de personal en el Poder Judicial. "/>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2"/>
    <s v="% de avance de la propuesta de reforma a la normativa relacionada con el reclutamiento y selección del personal presentada al órgano aprobador. "/>
    <s v="Dirección de Gestión Humana"/>
    <s v="Consejo de Personal_x000a_Secretaría Técnica de Género y Acceso a la Justicia."/>
    <s v="2022-2024"/>
    <s v="Implementar las recomendaciones emitidas por el órgano aprobador sobre la reforma a la normativa relacionada al reclutamiento y selección de personal en el Poder Judicial. "/>
    <s v="Dirección de Gestión Humana"/>
    <m/>
    <m/>
    <m/>
    <m/>
    <m/>
    <m/>
    <m/>
    <m/>
    <m/>
    <m/>
    <x v="1"/>
  </r>
  <r>
    <x v="3"/>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3"/>
    <s v="% de avance de  la propuesta de estructura para el Subproceso de Reclutamiento y Selección de Personal presentada al órgano aprobador. "/>
    <s v="Dirección de Gestión Humana"/>
    <s v="Consejo de Personal_x000a_Secretaría Técnica de Género y Acceso a la Justicia."/>
    <s v="2020-2023"/>
    <s v="Revisar la estructura organizacional y los procesos de la Sección de Reclutamiento y Selección, para ajustarla a las necesidades institucionales y reforma propuesta. "/>
    <s v="Dirección de Gestión Humana"/>
    <s v="Sistema de Planes Anuales Operativos (PAO)."/>
    <n v="0"/>
    <n v="100"/>
    <n v="0.1"/>
    <n v="0.2"/>
    <n v="0.4"/>
    <n v="0.6"/>
    <n v="0.8"/>
    <n v="1"/>
    <s v="No aplica"/>
    <x v="1"/>
  </r>
  <r>
    <x v="1"/>
    <s v="DIRECCIÓN DE GESTIÓN HUMAN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3"/>
    <s v="% de avance de  la propuesta de estructura para el Subproceso de Reclutamiento y Selección de Personal presentada al órgano aprobador. "/>
    <s v="Dirección de Gestión Humana"/>
    <s v="Consejo de Personal_x000a_Secretaría Técnica de Género y Acceso a la Justicia."/>
    <n v="2024"/>
    <s v="Presentar propuesta de la estructura organizacional y los procesos de la Sección de Reclutamiento y Selección, conforme a las necesidades institucionales y reforma propuesta, al órgano aprobador. "/>
    <s v="Dirección de Gestión Humana"/>
    <m/>
    <m/>
    <m/>
    <m/>
    <m/>
    <m/>
    <m/>
    <m/>
    <m/>
    <m/>
    <x v="1"/>
  </r>
  <r>
    <x v="0"/>
    <s v="DEFENSA PÚBLIC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19-2020"/>
    <s v="Diseñar la estrategia de estandarización de herramientas y procedimientos de reclutamiento y selección.  "/>
    <s v="Dirección de Gestión Humana"/>
    <s v="Portafolio de proyectos institucionales (PPI)."/>
    <n v="0"/>
    <n v="100"/>
    <n v="0.1"/>
    <n v="0.2"/>
    <n v="0.4"/>
    <n v="0.6"/>
    <n v="0.8"/>
    <n v="1"/>
    <s v="Desarrollo e implementación de una estrategia para la estandarización de los procesos de reclutamiento y selección"/>
    <x v="97"/>
  </r>
  <r>
    <x v="1"/>
    <s v="DEFENSA PÚBLIC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s v="2021-2023"/>
    <s v="Implementar la estrategia definida. "/>
    <s v="Dirección de Gestión Humana"/>
    <m/>
    <m/>
    <m/>
    <m/>
    <m/>
    <m/>
    <m/>
    <m/>
    <m/>
    <m/>
    <x v="1"/>
  </r>
  <r>
    <x v="1"/>
    <s v="DEFENSA PÚBLICA"/>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4"/>
    <s v="% de Implementación de estrategia para la estandarización de los procesos de reclutamiento y selección. "/>
    <s v="Dirección de Gestión Humana"/>
    <s v="Consejo de Personal_x000a_Dirección de Tecnología de la Información_x000a_Ministerio Público_x000a_Defensa Pública_x000a_Organismo de Investigación Judicial_x000a_Centro de Apoyo, Coordinación y Mejoramiento de la Función Jurisdiccional_x000a_Secretaría Técnica de Género y Acceso a la Justicia."/>
    <n v="2024"/>
    <s v="Evaluar los resultados obtenidos de la estrategia implementada. "/>
    <s v="Dirección de Gestión Humana"/>
    <m/>
    <m/>
    <m/>
    <m/>
    <m/>
    <m/>
    <m/>
    <m/>
    <m/>
    <m/>
    <x v="1"/>
  </r>
  <r>
    <x v="0"/>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n v="2019"/>
    <s v="Definir los mecanismos de reclutamiento y selección a implementar. "/>
    <s v="Organismo de Investigación Judicial"/>
    <s v="Sistema de Planes Anuales Operativos (PAO)."/>
    <n v="0"/>
    <n v="3"/>
    <n v="10"/>
    <n v="20"/>
    <n v="40"/>
    <n v="60"/>
    <n v="80"/>
    <n v="100"/>
    <s v="No aplica"/>
    <x v="98"/>
  </r>
  <r>
    <x v="1"/>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s v="2020-2023"/>
    <s v="Implementar los mecanismos de reclutamiento y selección definidos. "/>
    <s v="Organismo de Investigación Judicial"/>
    <m/>
    <m/>
    <m/>
    <m/>
    <m/>
    <m/>
    <m/>
    <m/>
    <m/>
    <m/>
    <x v="1"/>
  </r>
  <r>
    <x v="1"/>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5"/>
    <s v="% de avance en la implementación de mecanismos de reclutamiento y selección implementados. "/>
    <s v="Organismo de Investigación Judicial"/>
    <s v="Dirección de Gestión Humana_x000a_Secretaría Técnica de Género y Acceso a la Justicia."/>
    <n v="2024"/>
    <s v="Evaluar los resultados obtenidos de la implementación de los mecanismos de reclutamiento y selección. "/>
    <s v="Organismo de Investigación Judicial"/>
    <m/>
    <m/>
    <m/>
    <m/>
    <m/>
    <m/>
    <m/>
    <m/>
    <m/>
    <m/>
    <x v="1"/>
  </r>
  <r>
    <x v="3"/>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n v="2019"/>
    <s v="Definir cronograma de elaboración y actualización de perfiles competenciales de todos los ámbitos jurisdiccional, auxiliar de justicia y administrativo. "/>
    <s v="Dirección de Gestión Humana"/>
    <s v="Sistema de Planes Anuales Operativos (PAO)."/>
    <n v="57"/>
    <n v="100"/>
    <n v="64"/>
    <n v="71"/>
    <n v="78"/>
    <n v="85"/>
    <n v="92"/>
    <n v="100"/>
    <s v="No aplica"/>
    <x v="1"/>
  </r>
  <r>
    <x v="1"/>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s v="2019-2024"/>
    <s v="Implementar el cronograma para la elaboración y actualización de perfiles competenciales de todos los ámbitos jurisdiccional, auxiliar de justicia y administrativo. "/>
    <s v="Dirección de Gestión Humana"/>
    <m/>
    <m/>
    <m/>
    <m/>
    <m/>
    <m/>
    <m/>
    <m/>
    <m/>
    <m/>
    <x v="1"/>
  </r>
  <r>
    <x v="1"/>
    <s v="ORGANISMO DE INVESTIGACIÓN JUDICIAL"/>
    <s v="GESTIÓN DEL PERSONAL"/>
    <s v="Mejorar la idoneidad competencial, el compromiso y el bienestar del personal judicial, con el fin de alcanzar la excelencia en la Administración de Justicia."/>
    <s v="RECLUTAMIENTO Y SELECCIÓN"/>
    <s v="Mejorar los procesos de reclutamiento y selección con el fin de lograr mayor eficacia en el desempeño de las funciones en los puestos de trabajo. "/>
    <s v="RECLUTAMIENTO Y SELECCIÓN: Mejorar los procesos de reclutamiento y selección con el fin de lograr mayor eficacia en el desempeño de las funciones en los puestos de trabajo. "/>
    <x v="186"/>
    <s v="% de perfiles competenciales actualizados "/>
    <s v="Dirección de Gestión Humana"/>
    <s v="Centro de Apoyo, Coordinación y Mejoramiento de la Función Jurisdiccional_x000a_Ministerio Público_x000a_Defensa Pública_x000a_Organismo de Investigación Judicial_x000a_Oficina de Atención a la Víctima del Delito_x000a_Secretaría Técnica de Género y Acceso a la Justicia."/>
    <n v="2024"/>
    <s v="Evaluar el cronograma de elaboración y actualización de perfiles competenciales de todos los ámbitos jurisdiccional, auxiliar de justicia y administrativo. "/>
    <s v="Dirección de Gestión Humana"/>
    <m/>
    <m/>
    <m/>
    <m/>
    <m/>
    <m/>
    <m/>
    <m/>
    <m/>
    <m/>
    <x v="1"/>
  </r>
  <r>
    <x v="3"/>
    <s v="EQUIPO TÉCNIC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Elaborar la propuesta."/>
    <s v="Despacho de la Presidencia"/>
    <s v="Portafolio de proyectos institucionales (PPI)."/>
    <n v="15"/>
    <n v="100"/>
    <n v="0.28999999999999998"/>
    <n v="0.43"/>
    <n v="0.56999999999999995"/>
    <n v="0.71"/>
    <n v="0.85"/>
    <n v="1"/>
    <s v="No aplica"/>
    <x v="1"/>
  </r>
  <r>
    <x v="1"/>
    <s v="EQUIPO TÉCNIC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Poner en consulta a las instancias involucradas y validar la propuesta."/>
    <s v="Despacho de la Presidencia"/>
    <m/>
    <m/>
    <m/>
    <m/>
    <m/>
    <m/>
    <m/>
    <m/>
    <m/>
    <m/>
    <x v="1"/>
  </r>
  <r>
    <x v="1"/>
    <s v="EQUIPO TÉCNIC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n v="2019"/>
    <s v="Presentar la propuesta al órgano aprobador."/>
    <s v="Despacho de la Presidencia"/>
    <m/>
    <m/>
    <m/>
    <m/>
    <m/>
    <m/>
    <m/>
    <m/>
    <m/>
    <m/>
    <x v="1"/>
  </r>
  <r>
    <x v="1"/>
    <s v="EQUIPO TÉCNIC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7"/>
    <s v="% de avance del proyecto sobre la reforma legal sobre la evaluación del desempeño. "/>
    <s v="Despacho de la Presidencia"/>
    <s v="Sala Segunda (Jorge Olaso Alvarez)_x000a_Dirección de Gestión Humana_x000a_Presidencia de la Corte_x000a_Despacho de la Presidencia_x000a_Secretaría General de la Corte_x000a_Secretaría Técnica de Género y Acceso a la Justicia."/>
    <s v="2020-2024"/>
    <s v="Dar seguimiento a su aprobación."/>
    <s v="Despacho de la Presidencia"/>
    <m/>
    <m/>
    <m/>
    <m/>
    <m/>
    <m/>
    <m/>
    <m/>
    <m/>
    <m/>
    <x v="1"/>
  </r>
  <r>
    <x v="0"/>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Facilitar la definición de los indicadores por puesto para la evaluación del desempeño, con la participación activa de las jefaturas, coordinaciones y personal de los despachos y oficinas. "/>
    <s v="Dirección de Gestión Humana"/>
    <s v="Sistema de Planes Anuales Operativos (PAO)."/>
    <n v="7.9000000000000001E-2"/>
    <n v="0.8"/>
    <n v="0.15"/>
    <n v="0.27"/>
    <n v="0.4"/>
    <n v="0.53"/>
    <n v="0.66"/>
    <n v="0.8"/>
    <s v="No aplica"/>
    <x v="99"/>
  </r>
  <r>
    <x v="1"/>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Implementar el SIED y gestionar el proceso de cambio, acorde a las prioridades institucionales definidas. "/>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8"/>
    <s v="% de cobertura de la población judicial en la implementación del Sistema Integrado para la gestión de la Evaluación del Desempeño (SIED). "/>
    <s v="Dirección de Gestión Humana"/>
    <s v="Presidencia de la Corte_x000a_Despacho de la Presidencia_x000a_Oficina de Control Interno, Transparencia y Anticorrupción_x000a_Centro de Apoyo, Coordinación y Mejoramiento de la Función Jurisdiccional  _x000a_Dirección de Planificación_x000a_Organismo de Investigación Judicial_x000a_Fiscalía General_x000a_Defensa Pública_x000a_Secretaría Técnica de Género y Acceso a la Justicia."/>
    <s v="2019-2024"/>
    <s v="Evaluar los resultados de implementación del SIED. "/>
    <s v="Dirección de Gestión Humana"/>
    <m/>
    <m/>
    <m/>
    <m/>
    <m/>
    <m/>
    <m/>
    <m/>
    <m/>
    <m/>
    <x v="1"/>
  </r>
  <r>
    <x v="3"/>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n v="2019"/>
    <s v="Definir el plan de integración de los módulos relacionados con el módulo SIGA-GD."/>
    <s v="Dirección de Gestión Humana"/>
    <s v="Portafolio de proyectos institucionales (PPI)."/>
    <n v="0"/>
    <n v="100"/>
    <n v="0.1"/>
    <n v="0.2"/>
    <n v="0.4"/>
    <n v="0.6"/>
    <n v="0.8"/>
    <n v="1"/>
    <s v="Implementación del modelo integral de evaluación del desempeño"/>
    <x v="1"/>
  </r>
  <r>
    <x v="1"/>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s v="2020-2021"/>
    <s v="Implementar el plan de integración de los módulos relacionados con el modulo SIGA-GD."/>
    <s v="Dirección de Tecnología de Información"/>
    <m/>
    <m/>
    <m/>
    <m/>
    <m/>
    <m/>
    <m/>
    <m/>
    <m/>
    <m/>
    <x v="1"/>
  </r>
  <r>
    <x v="1"/>
    <s v="DIRECCIÓN DE GESTIÓN HUMAN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89"/>
    <s v="% de avance del plan de integración de los módulos relacionados con el módulo SIGA-GD"/>
    <s v="Dirección de Gestión Humana"/>
    <s v="Dirección de Tecnología de Información_x000a_Escuela Judicial_x000a_Fiscalía General_x000a_Defensa Pública_x000a_Organismo de Investigación Judicial_x000a_Secretaría Técnica de Género y Acceso a la Justicia."/>
    <n v="2021"/>
    <s v="Evaluar los resultados del plan de integración de los módulos relacionados con el modulo SIGA-GD.. "/>
    <s v="Dirección de Gestión Humana"/>
    <m/>
    <m/>
    <m/>
    <m/>
    <m/>
    <m/>
    <m/>
    <m/>
    <m/>
    <m/>
    <x v="1"/>
  </r>
  <r>
    <x v="3"/>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19"/>
    <s v="Elaborar e iniciar un Plan de implementación para ejecutar el modelo de evaluación desempeño. (Incluir como objetivos operativo: Realizar el cambio en los manuales de las clases de puestos Completar los perfiles competenciales del personal de la Defensa Pública)."/>
    <s v="Defensa Pública"/>
    <s v="Portafolio de proyectos institucionales (PPI)."/>
    <n v="0"/>
    <n v="80"/>
    <n v="0.1"/>
    <n v="0.2"/>
    <n v="0.4"/>
    <n v="0.6"/>
    <n v="0.8"/>
    <n v="0.8"/>
    <s v="Implementación del modelo integral de evaluación del desempeño"/>
    <x v="1"/>
  </r>
  <r>
    <x v="1"/>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0"/>
    <s v="Realizar seguimiento del Plan Piloto y analizar resultados y elaborar de plan de mejora del modelo. "/>
    <s v="Defensa Pública"/>
    <m/>
    <m/>
    <m/>
    <m/>
    <m/>
    <m/>
    <m/>
    <m/>
    <m/>
    <m/>
    <x v="1"/>
  </r>
  <r>
    <x v="1"/>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1"/>
    <s v="Realizar ajustes y proceso de adaptación del modelo. "/>
    <s v="Defensa Pública"/>
    <m/>
    <m/>
    <m/>
    <m/>
    <m/>
    <m/>
    <m/>
    <m/>
    <m/>
    <m/>
    <x v="1"/>
  </r>
  <r>
    <x v="1"/>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s v="2022-2023"/>
    <s v="Replicar en otras oficinas de la Defensa Pública. "/>
    <s v="Defensa Pública"/>
    <m/>
    <m/>
    <m/>
    <m/>
    <m/>
    <m/>
    <m/>
    <m/>
    <m/>
    <m/>
    <x v="1"/>
  </r>
  <r>
    <x v="1"/>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n v="2024"/>
    <s v="Elaborar una evaluación de resultados obtenidos en las oficinas de Defensa Pública en las que se ha implementado el modelo de evaluación del desempeño. "/>
    <s v="Defensa Pública"/>
    <m/>
    <m/>
    <m/>
    <m/>
    <m/>
    <m/>
    <m/>
    <m/>
    <m/>
    <m/>
    <x v="1"/>
  </r>
  <r>
    <x v="1"/>
    <s v="DEFENSA PÚBLICA"/>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0"/>
    <s v="% de avance del  plan de implementación de modelo de evaluación del desempeño en la Defensa Pública."/>
    <s v="Defensa Pública"/>
    <s v="Dirección de Gestión Humana_x000a_Secretaría Técnica de Género y Acceso a la Justicia."/>
    <s v="2019-2024"/>
    <s v="Efectuar un proceso de divulgación a lo interno de la Defensa Pública sobre el Proyecto de Evaluación del desempeño a fin de informar al personal y concientizar sobre su relevancia para el funcionamiento institucional cada año. "/>
    <s v="Defensa Pública"/>
    <m/>
    <m/>
    <m/>
    <m/>
    <m/>
    <m/>
    <m/>
    <m/>
    <m/>
    <m/>
    <x v="1"/>
  </r>
  <r>
    <x v="3"/>
    <s v="OFICINA DE ATENCIÓN Y PROTECCIÓN A LA VÍCTIMA DEL DELIT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n v="2019"/>
    <s v="Definir e implementar los indicadores de desempeño y gestión, de acuerdo al modelo integral de evaluación del desempeño."/>
    <s v="Oficina de Atención a la Víctima de Delitos"/>
    <s v="Portafolio de proyectos institucionales (PPI)."/>
    <n v="0"/>
    <n v="80"/>
    <n v="0.1"/>
    <n v="0.2"/>
    <n v="0.4"/>
    <n v="0.6"/>
    <n v="0.8"/>
    <n v="0.8"/>
    <s v="Implementación del modelo integral de evaluación del desempeño"/>
    <x v="1"/>
  </r>
  <r>
    <x v="1"/>
    <s v="OFICINA DE ATENCIÓN Y PROTECCIÓN A LA VÍCTIMA DEL DELIT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s v="2020-2023"/>
    <s v="Implementar modelo de evaluación del desempeño y desarrollar una campaña de divulgación. "/>
    <s v="Oficina de Atención a la Víctima de Delitos"/>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1"/>
    <s v="% de avance de implementación del modelo de evaluación del desempeño en la Oficina de Atención a la Víctima de Delitos y de la Unidad de Protección de Víctimas y Testigos. "/>
    <s v="Oficina de Atención a la Víctima de Delitos"/>
    <s v="Organismo de Investigación Judicial_x000a_Dirección de Gestión Humana_x000a_Secretaría Técnica de Género y Acceso a la Justicia."/>
    <n v="2024"/>
    <s v="Elaborar informe de evaluación y resultados del proyecto. "/>
    <s v="Oficina de Atención a la Víctima de Delitos"/>
    <m/>
    <m/>
    <m/>
    <m/>
    <m/>
    <m/>
    <m/>
    <m/>
    <m/>
    <m/>
    <x v="1"/>
  </r>
  <r>
    <x v="3"/>
    <s v="ORGANISMO DE INVESTIGACIÓN JUDICIAL"/>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0"/>
    <s v="Definir e implementar los indicadores de desempeño y gestión, de acuerdo al modelo integral de evaluación del desempeño."/>
    <s v="Organismo de Investigación Judicial "/>
    <s v="Portafolio de proyectos institucionales (PPI)."/>
    <n v="0"/>
    <n v="80"/>
    <n v="0.1"/>
    <n v="0.2"/>
    <n v="0.4"/>
    <n v="0.6"/>
    <n v="0.8"/>
    <n v="0.8"/>
    <s v="Implementación del modelo integral de evaluación del desempeño"/>
    <x v="1"/>
  </r>
  <r>
    <x v="1"/>
    <s v="ORGANISMO DE INVESTIGACIÓN JUDICIAL"/>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4"/>
    <s v="Definir planes de mejora."/>
    <s v="Organismo de Investigación Judicial "/>
    <m/>
    <m/>
    <m/>
    <m/>
    <m/>
    <m/>
    <m/>
    <m/>
    <m/>
    <m/>
    <x v="1"/>
  </r>
  <r>
    <x v="1"/>
    <s v="ORGANISMO DE INVESTIGACIÓN JUDICIAL"/>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23-2024"/>
    <s v="Realizar la evaluación y supervisión de las oficinas institucionales."/>
    <s v="Organismo de Investigación Judicial "/>
    <m/>
    <m/>
    <m/>
    <m/>
    <m/>
    <m/>
    <m/>
    <m/>
    <m/>
    <m/>
    <x v="1"/>
  </r>
  <r>
    <x v="1"/>
    <s v="ORGANISMO DE INVESTIGACIÓN JUDICIAL"/>
    <s v="GESTIÓN DEL PERSONAL"/>
    <s v="Mejorar la idoneidad competencial, el compromiso y el bienestar del personal judicial, con el fin de alcanzar la excelencia en la Administración de Justicia."/>
    <s v="EVALUACIÓN DEL DESEMPEÑO"/>
    <s v="Implementar el sistema integrado de evaluación del desempeño, que permita la mejora en el desempeño integral del personal judicial. "/>
    <s v="EVALUACIÓN DEL DESEMPEÑO: Implementar el sistema integrado de evaluación del desempeño, que permita la mejora en el desempeño integral del personal judicial. "/>
    <x v="192"/>
    <s v="% de avance del  plan de implementación de modelo de evaluación del desempeño en el Organismo de Investigación Judicial."/>
    <s v="Organismo de Investigación Judicial"/>
    <s v="Dirección de Gestión Humana_x000a_Dirección de Planificación_x000a_Secretaría Técnica de Género y Acceso a la Justicia"/>
    <s v="2019-2024"/>
    <s v="Diseñar y realizar procesos de capacitación sobre el tema de indicadores y mejora continua."/>
    <s v="Organismo de Investigación Judicial "/>
    <m/>
    <m/>
    <m/>
    <m/>
    <m/>
    <m/>
    <m/>
    <m/>
    <m/>
    <m/>
    <x v="1"/>
  </r>
  <r>
    <x v="0"/>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19-2020"/>
    <s v="Determinar riesgos ocupacionales asociadas al puesto, para realizar programas preventivos y de calidad de vida."/>
    <s v="Dirección de Gestión Humana"/>
    <s v="Portafolio de proyectos institucionales (PPI)."/>
    <n v="0"/>
    <n v="100"/>
    <n v="0.1"/>
    <n v="0.2"/>
    <n v="0.4"/>
    <n v="0.6"/>
    <n v="0.8"/>
    <n v="1"/>
    <s v="Elaboración de la Política Integral de Bienestar y Salud"/>
    <x v="100"/>
  </r>
  <r>
    <x v="1"/>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19-2021"/>
    <s v="Diseñar una propuesta de política de profilaxis, bienestar y salud laboral"/>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s v="2020-2021"/>
    <s v="Desarrollar el modelo automatizado e integral de bienestar y salud laboral (definir requerimientos, desarrollar un sistema e indicadores de medición)."/>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0"/>
    <s v="Gestionar la aprobación de una política de profilaxis, bienestar y salud laboral"/>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1"/>
    <s v="Implementar la política de profilaxis, bienestar y salud laboral"/>
    <s v="Dirección de Gestión Humana"/>
    <m/>
    <m/>
    <m/>
    <m/>
    <m/>
    <m/>
    <m/>
    <m/>
    <m/>
    <m/>
    <x v="1"/>
  </r>
  <r>
    <x v="1"/>
    <s v="DIRECCIÓN DE GESTIÓN HUMANA"/>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3"/>
    <s v="% de avance del proyecto sobre la política integral de bienestar y salud laboral. "/>
    <s v="Dirección de Gestión Humana "/>
    <s v="Corte Plena_x000a_Dirección de Gestión Humana_x000a_Secretaría Técnica de Género y Acceso a la Justicia_x000a_Dirección de Tecnología de la Información_x000a_Dirección de Planificación_x000a_Dirección Ejecutiva_x000a_Dirección Jurídica_x000a_Consejo de Personal_x000a_Fiscalía General_x000a_Defensa Pública_x000a_Dirección del Organismo de Investigación Judicial_x000a_Oficina de Atención y Protección del Delito"/>
    <n v="2024"/>
    <s v="Evaluar los resultados de la implementación de la política de profilaxis, bienestar y salud laboral"/>
    <s v="Dirección de Gestión Humana"/>
    <m/>
    <m/>
    <m/>
    <m/>
    <m/>
    <m/>
    <m/>
    <m/>
    <m/>
    <m/>
    <x v="1"/>
  </r>
  <r>
    <x v="3"/>
    <s v="OFICINA DE ATENCIÓN Y PROTECCIÓN A LA VÍCTIMA DEL DELIT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19"/>
    <s v="Identificar necesidades y definir las acciones para su abordaje."/>
    <s v="Oficina de Atención a la Víctima de Delitos Y Unidad de Protección de Víctimas y Testigos_x000a_"/>
    <s v="Sistema de Planes Anuales Operativos (PAO)."/>
    <n v="0"/>
    <n v="100"/>
    <n v="0.1"/>
    <n v="0.2"/>
    <n v="0.4"/>
    <n v="0.6"/>
    <n v="0.8"/>
    <n v="1"/>
    <s v="No aplica"/>
    <x v="1"/>
  </r>
  <r>
    <x v="1"/>
    <s v="OFICINA DE ATENCIÓN Y PROTECCIÓN A LA VÍCTIMA DEL DELIT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19"/>
    <s v="Elaborar plan de trabajo. "/>
    <s v="Oficina de Atención a la Víctima de Delitos Y Unidad de Protección de Víctimas y Testigos_x000a_"/>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0"/>
    <s v="Ejecutar plan de trabajo. "/>
    <s v="Oficina de Atención a la Víctima de Delitos Y Unidad de Protección de Víctimas y Testigos_x000a_"/>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1"/>
    <s v="Dar seguimiento a la ejecución del plan. "/>
    <s v="Oficina de Atención a la Víctima de Delitos Y Unidad de Protección de Víctimas y Testigos_x000a_"/>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4"/>
    <s v="% de cumplimiento del cronograma de acciones orientadas a promover el autocuidado en la Oficina de Atención a la Victima del Delito."/>
    <s v="Oficina de Atención a la Víctima de Delitos"/>
    <s v="Dirección de Gestión Humana_x000a_Escuela Judicial_x000a_Secretaría Técnica de Género y Acceso a la Justicia"/>
    <n v="2022"/>
    <s v="Evaluar los resultados del plan. "/>
    <s v="Oficina de Atención a la Víctima de Delitos Y URPOV"/>
    <m/>
    <m/>
    <m/>
    <m/>
    <m/>
    <m/>
    <m/>
    <m/>
    <m/>
    <m/>
    <x v="1"/>
  </r>
  <r>
    <x v="0"/>
    <s v="ORGANISMO DE INVESTIGACIÓN JUDICIAL"/>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n v="2019"/>
    <s v="Diseñar y definir los planes de evaluación de las condiciones físicas y mentales de la población del escalafón policial definida."/>
    <s v="Dirección de Gestión Humana"/>
    <s v="Sistema de Planes Anuales Operativos (PAO)."/>
    <n v="0"/>
    <n v="100"/>
    <n v="0.1"/>
    <n v="0.2"/>
    <n v="0.4"/>
    <n v="0.6"/>
    <n v="0.8"/>
    <n v="1"/>
    <s v="No aplica"/>
    <x v="101"/>
  </r>
  <r>
    <x v="1"/>
    <s v="ORGANISMO DE INVESTIGACIÓN JUDICIAL"/>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s v="2019-2024"/>
    <s v="Diseñar  uno o varios modelos de acondicionamiento físico y mejoramiento de la salud según los requerimientos específicos del Organismo de Investigación Judicial."/>
    <s v="Dirección de Gestión Humana"/>
    <m/>
    <m/>
    <m/>
    <m/>
    <m/>
    <m/>
    <m/>
    <m/>
    <m/>
    <m/>
    <x v="1"/>
  </r>
  <r>
    <x v="1"/>
    <s v="ORGANISMO DE INVESTIGACIÓN JUDICIAL"/>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5"/>
    <s v="% de avance de implementación de las estrategias para el manejo de  personal, que permitan mantener las competencias físicas y salud óptimas para el desempeño del Organismo de Investigación Judicial"/>
    <s v="Organismo de Investigación Judicial"/>
    <s v="Consejo Superior_x000a_Comisión de Enlace_x000a_Organismo de Investigación Judicial_x000a_Secretaría Técnica de Género y Acceso a la Justicia."/>
    <s v="2019-2024"/>
    <s v="Realizar los seguimientos respectivos de los planes de acondicionamiento por medio de las jefaturas. "/>
    <s v="Organismo de Investigación Judicial"/>
    <m/>
    <m/>
    <m/>
    <m/>
    <m/>
    <m/>
    <m/>
    <m/>
    <m/>
    <m/>
    <x v="1"/>
  </r>
  <r>
    <x v="3"/>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6"/>
    <s v="% de avance de procesos de colaboración regional definidos, relacionados con salud preventiva."/>
    <s v="Dirección de Gestión Humana"/>
    <s v="Dirección Ejecutiva_x000a_Secretaría Técnica de Género y Acceso a la Justicia."/>
    <n v="2019"/>
    <s v="Realizar un diagnóstico y elaborar un plan para la cobertura y necesidades regionales de atención y prevención de servicios de salud."/>
    <s v="Dirección de Gestión Humana"/>
    <s v="Sistema de Planes Anuales Operativos (PAO)."/>
    <n v="0"/>
    <n v="100"/>
    <n v="10"/>
    <n v="20"/>
    <n v="40"/>
    <n v="60"/>
    <n v="80"/>
    <n v="100"/>
    <s v="No aplica"/>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6"/>
    <s v="% de avance de procesos de colaboración regional definidos, relacionados con salud preventiva."/>
    <s v="Dirección de Gestión Humana"/>
    <s v="Dirección Ejecutiva_x000a_Secretaría Técnica de Género y Acceso a la Justicia."/>
    <s v="2020-2024"/>
    <s v="Gestionar e implementar procesos de colaboración relacionados con la salud del personal judicial."/>
    <s v="Dirección de Gestión Humana"/>
    <m/>
    <m/>
    <m/>
    <m/>
    <m/>
    <m/>
    <m/>
    <m/>
    <m/>
    <m/>
    <x v="1"/>
  </r>
  <r>
    <x v="3"/>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n v="2019"/>
    <s v="Elaborar un diagnóstico sobre el reglamento de vestimenta y el contexto actual institucional, en cuanto a infraestructura física, temperatura, humedad, iluminación, etc."/>
    <s v="Secretaría Técnica de Ética y Valores"/>
    <s v="Sistema de Planes Anuales Operativos (PAO)."/>
    <n v="0"/>
    <n v="100"/>
    <n v="0.1"/>
    <n v="0.2"/>
    <n v="0.4"/>
    <n v="0.6"/>
    <n v="0.8"/>
    <n v="1"/>
    <s v="No aplica"/>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n v="2020"/>
    <s v="Presentar al Consejo Superior, la justificación de mejora del reglamento de vestimenta, resultado del diagnóstico y un esquema básico del proyecto de reglamento."/>
    <s v="Secretaría Técnica de Ética y Valores_x000a_"/>
    <m/>
    <m/>
    <m/>
    <m/>
    <m/>
    <m/>
    <m/>
    <m/>
    <m/>
    <m/>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n v="2021"/>
    <s v="Redactar y presentar a Corte Plena, el proyecto de propuesta de reglamento de vestimenta."/>
    <s v="Secretaría Técnica de Ética y Valores_x000a_"/>
    <m/>
    <m/>
    <m/>
    <m/>
    <m/>
    <m/>
    <m/>
    <m/>
    <m/>
    <m/>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n v="2022"/>
    <s v="Aprobar la actualización."/>
    <s v="Secretaría Técnica de Ética y Valores_x000a_"/>
    <m/>
    <m/>
    <m/>
    <m/>
    <m/>
    <m/>
    <m/>
    <m/>
    <m/>
    <m/>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s v="2023-2024"/>
    <s v="Elaborar campaña de divulgación del nuevo reglamento."/>
    <s v="Secretaría Técnica de Ética y Valores_x000a_"/>
    <m/>
    <m/>
    <m/>
    <m/>
    <m/>
    <m/>
    <m/>
    <m/>
    <m/>
    <m/>
    <x v="1"/>
  </r>
  <r>
    <x v="1"/>
    <s v="EQUIPO TÉCNICO"/>
    <s v="GESTIÓN DEL PERSONAL"/>
    <s v="Mejorar la idoneidad competencial, el compromiso y el bienestar del personal judicial, con el fin de alcanzar la excelencia en la Administración de Justicia."/>
    <s v="BIENESTAR Y SALUD"/>
    <s v="Mejorar el cumplimiento de los objetivos organizacionales, por medio de la conciliación de la vida personal, familiar y laboral del personal judicial."/>
    <s v="BIENESTAR Y SALUD: Mejorar el cumplimiento de los objetivos organizacionales, por medio de la conciliación de la vida personal, familiar y laboral del personal judicial."/>
    <x v="197"/>
    <s v="% de avance del  reglamento de vestimenta actualizado y presentado al órgano aprobador. "/>
    <s v="SECRETARÍA TÉCNICA DE ÉTICA Y VALORES"/>
    <s v="Corte Plena_x000a_Secretaría Técnica de Ética y Valores_x000a_Comisión de Ética y Valores _x000a_Dirección Jurídica_x000a_Secretaría General de la Corte_x000a_Departamento de Prensa y Comunicación_x000a_Secretaría Técnica de Género y Acceso a la Justicia"/>
    <s v="2023-2024"/>
    <s v="Dar seguimiento en el cumplimiento del reglamento actualizado."/>
    <s v="Secretaría Técnica de Ética y Valores_x000a_"/>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s v="2020-2024"/>
    <s v="Incluir de forma integral los valores y ejes transversal en los diseños de las actividades de capacitación y ejecutar las misma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8"/>
    <s v="Cantidad de actividades de capacitación que hayan incorporado de forma integral los valores y ejes transversales institucionales. "/>
    <s v="Escuela Judicial"/>
    <s v="Consejo Directivo de la Escuela Judicial"/>
    <s v="2020-2024"/>
    <s v="Evaluar la ejecución de las actividades donde se han incorporado de manera integral los valores y ejes transversales institucionales."/>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s v="2020-2024"/>
    <s v="Incluir de forma integral los valores y ejes transversal en los diseños de las actividades de capacitación y ejecutar las misma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199"/>
    <s v="Cantidad de actividades de capacitación que hayan incorporado de forma integral los valores y ejes transversales institucionales. "/>
    <s v="Fiscalía General"/>
    <s v="Consejo Directivo de la Escuela Judicial"/>
    <s v="2020-2024"/>
    <s v="Evaluar la ejecución de las actividades donde se han incorporado de manera integral los valores y ejes transversales institucionales."/>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s v="2020-2024"/>
    <s v="Incluir de forma integral los valores y ejes transversal en los diseños de las actividades de capacitación y ejecutar las misma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0"/>
    <s v="Cantidad de actividades de capacitación que hayan incorporado de forma integral los valores y ejes transversales institucionales. "/>
    <s v="Defensa Pública"/>
    <s v="Consejo Directivo de la Escuela Judicial"/>
    <s v="2020-2024"/>
    <s v="Evaluar la ejecución de las actividades donde se han incorporado de manera integral los valores y ejes transversales institucionales."/>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Escuela Judicial"/>
    <s v="Consejo Directivo de la Escuela Judicial"/>
    <n v="2019"/>
    <s v=" Implementar actividades de formación, a personas  facilitadoras, gestoras de capacitación y especialistas en métodos de enseñanza, orientada a la inclusión de forma integral de los valores y ejes transversales en las actividades de capacitación"/>
    <s v="Escuela Judicial"/>
    <s v="Sistema de Planes Anuales Operativos (PAO)."/>
    <n v="0"/>
    <n v="10"/>
    <n v="1"/>
    <n v="2"/>
    <n v="4"/>
    <n v="6"/>
    <n v="8"/>
    <n v="1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Escuela Judicial"/>
    <s v="Consejo Directivo de la Escuela Judicial"/>
    <s v="2020-2024"/>
    <s v="Incluir de forma integral los valores y ejes transversal en los diseños de las actividades de capacitación y ejecutar las misma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1"/>
    <s v="Cantidad de actividades de capacitación que hayan incorporado de forma integral los valores y ejes transversales institucionales. "/>
    <s v="Escuela Judicial"/>
    <s v="Consejo Directivo de la Escuela Judicial"/>
    <s v="2020-2024"/>
    <s v="Evaluar la ejecución de las actividades donde se han incorporado de manera integral los valores y ejes transversales institucionales."/>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20 - 2024"/>
    <s v="Enfocar las actividades de capacitación hacia el cierre de las brechas competenciale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2"/>
    <s v="Cantidad de actividades de capacitación, acorde a los perfiles competenciales."/>
    <s v="Escuela Judicial"/>
    <s v="Consejo Directivo de la Escuela Judicial"/>
    <n v="2024"/>
    <s v="Evaluar los resultados de la implementación de programas y actividades de capacitación que responden a los perfiles competenciales. "/>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20 - 2024"/>
    <s v="Enfocar las actividades de capacitación hacia el cierre de las brechas competenciale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3"/>
    <s v="Cantidad de actividades de capacitación, acorde a los perfiles competenciales."/>
    <s v="Fiscalía General"/>
    <s v="Consejo Directivo de la Escuela Judicial"/>
    <n v="2024"/>
    <s v="Evaluar los resultados de la implementación de programas y actividades de capacitación que responden a los perfiles competenciales. "/>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20 - 2024"/>
    <s v="Enfocar las actividades de capacitación hacia el cierre de las brechas competenciale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4"/>
    <s v="Cantidad de actividades de capacitación, acorde a los perfiles competenciales."/>
    <s v="Defensa Pública"/>
    <s v="Consejo Directivo de la Escuela Judicial"/>
    <n v="2024"/>
    <s v="Evaluar los resultados de la implementación de programas y actividades de capacitación que responden a los perfiles competenciales. "/>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Escuela Judicial"/>
    <s v="Consejo Directivo de la Escuela Judicial"/>
    <s v="2019-2020"/>
    <s v="Desarrollar  y revisar los mapas funcionales de los programas formativos para que se diseñen de manera consecuente con los perfiles competenciales establecidos por la Dirección de Gestión Humana."/>
    <s v="Escuela Judicial"/>
    <s v="Sistema de Planes Anuales Operativos (PAO)."/>
    <n v="0"/>
    <n v="30"/>
    <n v="5"/>
    <n v="10"/>
    <n v="15"/>
    <n v="20"/>
    <n v="25"/>
    <n v="3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Escuela Judicial"/>
    <s v="Consejo Directivo de la Escuela Judicial"/>
    <s v="2020 - 2024"/>
    <s v="Enfocar las actividades de capacitación hacia el cierre de las brechas competenciales."/>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Escuela Judicial"/>
    <s v="Consejo Directivo de la Escuela Judicial"/>
    <s v="2020 - 2021"/>
    <s v="Desarrollar un sistema de gestión de la capacitación que permita mediante herramientas automatizadas y ágiles: realizar diagnósticos de necesidades por competencias, gestionar las brechas competenciales de la población judicial de acuerdo con los perfiles competencias definidos por la Dirección de Gestión Humana, generar reportes y registros para la adecuada toma de las decisiones. "/>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5"/>
    <s v="Cantidad de actividades de capacitación, acorde a los perfiles competenciales."/>
    <s v="Escuela Judicial"/>
    <s v="Consejo Directivo de la Escuela Judicial"/>
    <n v="2024"/>
    <s v="Evaluar los resultados de la implementación de programas y actividades de capacitación que responden a los perfiles competenciales. "/>
    <s v="Escuela Judicial"/>
    <m/>
    <m/>
    <m/>
    <m/>
    <m/>
    <m/>
    <m/>
    <m/>
    <m/>
    <m/>
    <x v="1"/>
  </r>
  <r>
    <x v="4"/>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19-2020"/>
    <s v="Diseñar y desarrollar estrategias integrales de aprendizaje innovadores por instancia, donde se considere en aquellas actividades de capacitación que lo permitan, el uso de los servicios multimedios y audiovisuales ofrecidos por el Área de Servicios Técnicos de la Escuela Judicial._x000a__x000a_"/>
    <s v="Escuela Judicial y Unidades de capacitación                             "/>
    <s v="Sistema de Planes Anuales Operativos (PAO)."/>
    <n v="0"/>
    <n v="100"/>
    <n v="0.1"/>
    <n v="0.2"/>
    <n v="0.4"/>
    <n v="0.6"/>
    <n v="0.8"/>
    <n v="1"/>
    <s v="No aplica"/>
    <x v="102"/>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20-2024"/>
    <s v="Implementar las estrategias integrales de aprendizaje diseñadas y desarrolladas."/>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6"/>
    <s v="% de avance de implementación de la estrategia integral del proceso de  capacitación innovadores, accesibles y oportunos."/>
    <s v="Escuela Judicial"/>
    <s v="Consejo Directivo de la Escuela Judicial_x000a_Ministerio Público_x000a_Defensa Pública_x000a_Organismo de Investigación Judicial_x000a_Dirección de Gestión Humana"/>
    <s v="2020-2024"/>
    <s v="Evaluar los resultados de las estrategias integrales de aprendizaje diseñadas y desarrolladas."/>
    <s v="Escuela Judicial y Unidades de capacitación                             "/>
    <m/>
    <m/>
    <m/>
    <m/>
    <m/>
    <m/>
    <m/>
    <m/>
    <m/>
    <m/>
    <x v="1"/>
  </r>
  <r>
    <x v="4"/>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n v="2019"/>
    <s v="Desarrollar y estandarizar un sistema que aplique para todas la áreas de capacitación."/>
    <s v="Escuela Judicial"/>
    <s v="Portafolio de proyectos institucionales (PPI)."/>
    <n v="0"/>
    <n v="100"/>
    <n v="0.1"/>
    <n v="0.2"/>
    <n v="0.4"/>
    <n v="0.6"/>
    <n v="0.8"/>
    <n v="1"/>
    <s v="Desarrollo e implementación de  estrategias integrales de capacitación"/>
    <x v="103"/>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s v="2020-2023"/>
    <s v="Implementar sistema de gestión de capacitación. _x000a_"/>
    <s v="Escuela Judicial"/>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7"/>
    <s v="% de avance en la implementación del sistema de gestión de capacitación. "/>
    <s v="Escuela Judicial"/>
    <s v="Consejo Directivo de la Escuela Judicial_x000a_Dirección de Tecnología de la Información"/>
    <n v="2024"/>
    <s v="Evaluar los resultados obtenidos de la implementación del sistema de gestión de capacitación. "/>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8"/>
    <s v="Cantidad de estudios sobre la efectividad de la capacitación realizado por la Escuela Judicial y las Unidades de Capacitación."/>
    <s v="Escuela Judicial"/>
    <s v="Consejo Directivo de la Escuela Judicial_x000a_Ministerio Público_x000a_Defensa Pública_x000a_Organismo de Investigación Judicial_x000a_Dirección de Gestión Humana_x000a_Secretaría Técnica de Género y Acceso a la Justicia."/>
    <n v="2019"/>
    <s v="Elaborar y validar un sistema  que permita evaluar la efectividad de la capacitación."/>
    <s v="Escuela Judicial y Unidades de capacitación                             "/>
    <s v="Sistema de Planes Anuales Operativos (PAO)."/>
    <n v="0"/>
    <n v="10"/>
    <n v="0"/>
    <n v="2"/>
    <n v="4"/>
    <n v="6"/>
    <n v="8"/>
    <n v="10"/>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8"/>
    <s v="Cantidad de estudios sobre la efectividad de la capacitación realizado por la Escuela Judicial y las Unidades de Capacitación."/>
    <s v="Escuela Judicial"/>
    <s v="Consejo Directivo de la Escuela Judicial_x000a_Ministerio Público_x000a_Defensa Pública_x000a_Organismo de Investigación Judicial_x000a_Dirección de Gestión Humana_x000a_Secretaría Técnica de Género y Acceso a la Justicia."/>
    <s v="2020-2024"/>
    <s v="Aplicar el sistema evaluativo desarrollado en al menos dos actividades la Escuela Judicial y de cada Unidad de Capacitación."/>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9"/>
    <s v="% avance de los programas de cooperación con universidades. "/>
    <s v="Escuela Judicial"/>
    <s v="Consejo Directivo de la Escuela Judicial _x000a_Ministerio Público_x000a_Defensa Pública_x000a_Organismo de Investigación Judicial_x000a_Dirección de Gestión Humana_x000a_Despacho de la Presidencia_x000a_Oficina de Cooperación y Relaciones Internacionales_x000a_Secretaría Técnica de Género y Acceso a la Justicia."/>
    <n v="2019"/>
    <s v="Programar reuniones con los decanos de las universidades  que imparten las carreras (derecho) y afines con la administración de justicia._x000a__x000a_"/>
    <s v="Escuela Judicial"/>
    <s v="Sistema de Planes Anuales Operativos (PAO)."/>
    <n v="0"/>
    <n v="100"/>
    <n v="0.1"/>
    <n v="0.2"/>
    <n v="0.4"/>
    <n v="0.6"/>
    <n v="0.8"/>
    <n v="1"/>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09"/>
    <s v="% avance de los programas de cooperación con universidades. "/>
    <s v="Escuela Judicial"/>
    <s v="Consejo Directivo de la Escuela Judicial _x000a_Ministerio Público_x000a_Defensa Pública_x000a_Organismo de Investigación Judicial_x000a_Dirección de Gestión Humana_x000a_Despacho de la Presidencia_x000a_Oficina de Cooperación y Relaciones Internacionales_x000a_Secretaría Técnica de Género y Acceso a la Justicia."/>
    <s v="2019-2024"/>
    <s v="Desarrollar e implementar programas de cooperación con otros centros educativos."/>
    <s v="Escuela Judicial"/>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n v="2021"/>
    <s v="Desarrollar el Programa de Capacitación Regional."/>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22-2024"/>
    <s v="Implementar el Programa de Capacitación Regional."/>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n v="2021"/>
    <s v="Desarrollar el Programa de Capacitación Regional."/>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Ministerio Público"/>
    <s v="Consejo Directivo de la Escuela Judicial_x000a_Secretaría Técnica de Género y Acceso a la Justicia."/>
    <s v="2022-2024"/>
    <s v="Implementar el Programa de Capacitación Regional."/>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n v="2021"/>
    <s v="Desarrollar el Programa de Capacitación Regional."/>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efensa Pública"/>
    <s v="Consejo Directivo de la Escuela Judicial_x000a_Secretaría Técnica de Género y Acceso a la Justicia."/>
    <s v="2022-2024"/>
    <s v="Implementar el Programa de Capacitación Regional."/>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n v="2021"/>
    <s v="Desarrollar el Programa de Capacitación Regional."/>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Escuela Judicial"/>
    <s v="Consejo Directivo de la Escuela Judicial_x000a_Secretaría Técnica de Género y Acceso a la Justicia."/>
    <s v="2022-2024"/>
    <s v="Implementar el Programa de Capacitación Regional."/>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s v="2019-2020"/>
    <s v="Identificar las necesidades de Capacitación en todos las Sedes Regionales del Poder Judicial."/>
    <s v="Escuela Judicial y Unidades de capacitación                             "/>
    <s v="Portafolio de proyectos institucionales (PPI)."/>
    <n v="0"/>
    <n v="100"/>
    <n v="0.1"/>
    <n v="0.2"/>
    <n v="0.4"/>
    <n v="0.6"/>
    <n v="0.8"/>
    <n v="1"/>
    <s v="Desarrollo e implementación de  estrategias integrales de capacitación"/>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n v="2021"/>
    <s v="Desarrollar el Programa de Capacitación Regional."/>
    <s v="Escuela Judicial y Unidades de capacitación                             "/>
    <m/>
    <m/>
    <m/>
    <m/>
    <m/>
    <m/>
    <m/>
    <m/>
    <m/>
    <m/>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0"/>
    <s v="% de avance de la estrategia de regionalización de la capacitación"/>
    <s v="Dirección de Gestión Humana"/>
    <s v="Consejo Directivo de la Escuela Judicial_x000a_Secretaría Técnica de Género y Acceso a la Justicia."/>
    <s v="2022-2024"/>
    <s v="Implementar el Programa de Capacitación Regional."/>
    <s v="Escuela Judicial y Unidades de capacitación                             "/>
    <m/>
    <m/>
    <m/>
    <m/>
    <m/>
    <m/>
    <m/>
    <m/>
    <m/>
    <m/>
    <x v="1"/>
  </r>
  <r>
    <x v="3"/>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1"/>
    <s v="Cantidad de investigaciones de interés institucional realizadas."/>
    <s v="Escuela Judicial"/>
    <s v="Consejo Directivo de la Escuela Judicial_x000a_Ministerio Público_x000a_Defensa Pública_x000a_Organismo de Investigación Judicial_x000a_Dirección de Gestión Humana_x000a_Secretaría Técnica de Género y Acceso a la Justicia."/>
    <s v="2019-2024"/>
    <s v="Desarrollar investigaciones de interés institucional."/>
    <s v="Escuela Judicial y Unidades de Capacitación"/>
    <s v="Sistema de Planes Anuales Operativos (PAO)."/>
    <n v="0"/>
    <n v="6"/>
    <n v="1"/>
    <n v="2"/>
    <n v="3"/>
    <n v="4"/>
    <n v="5"/>
    <n v="6"/>
    <s v="No aplica"/>
    <x v="1"/>
  </r>
  <r>
    <x v="1"/>
    <s v="ESCUELA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1"/>
    <s v="Cantidad de investigaciones de interés institucional realizadas."/>
    <s v="Escuela Judicial"/>
    <s v="Consejo Directivo de la Escuela Judicial_x000a_Ministerio Público_x000a_Defensa Pública_x000a_Organismo de Investigación Judicial_x000a_Dirección de Gestión Humana_x000a_Secretaría Técnica de Género y Acceso a la Justicia."/>
    <s v="2019-2024"/>
    <s v="Presentar e implementar los  resultados de las investigaciones."/>
    <s v="Escuela Judicial y Unidades de Capacitación"/>
    <m/>
    <m/>
    <m/>
    <m/>
    <m/>
    <m/>
    <m/>
    <m/>
    <m/>
    <m/>
    <x v="1"/>
  </r>
  <r>
    <x v="4"/>
    <s v="DEFENSA PÚBLICA"/>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n v="2019"/>
    <s v="Definir una estrategia de capacitación para el personal de la Defensa Pública relacionada con los procesos que dicho órgano desempeña. "/>
    <s v="Defensa Pública    "/>
    <s v="Portafolio de proyectos institucionales (PPI)."/>
    <n v="0"/>
    <n v="100"/>
    <n v="0.1"/>
    <n v="0.2"/>
    <n v="0.4"/>
    <n v="0.6"/>
    <n v="0.8"/>
    <n v="1"/>
    <s v="Desarrollo e implementación de  estrategias integrales de capacitación"/>
    <x v="104"/>
  </r>
  <r>
    <x v="1"/>
    <s v="DEFENSA PÚBLICA"/>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n v="2020"/>
    <s v="Implementar estrategia de capacitación para el personal de la Defensa Pública. "/>
    <s v="Defensa Pública    "/>
    <m/>
    <m/>
    <m/>
    <m/>
    <m/>
    <m/>
    <m/>
    <m/>
    <m/>
    <m/>
    <x v="1"/>
  </r>
  <r>
    <x v="1"/>
    <s v="DEFENSA PÚBLICA"/>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2"/>
    <s v="% de avance de la estrategia de capacitación para la Defensa Pública definida. "/>
    <s v="Defensa Pública    "/>
    <s v="Escuela Judicial_x000a_Secretaría Técnica de Género y Acceso a la Justicia."/>
    <s v="2021-2024"/>
    <s v="Brindar seguimiento y evaluación a la estrategia de capacitación definida para la Defensa Pública. "/>
    <s v="Defensa Pública    "/>
    <m/>
    <m/>
    <m/>
    <m/>
    <m/>
    <m/>
    <m/>
    <m/>
    <m/>
    <m/>
    <x v="1"/>
  </r>
  <r>
    <x v="3"/>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n v="2020"/>
    <s v="Diseñar estrategia de capacitación. "/>
    <s v="Oficina de Atención y Protección de Víctimas del Delito"/>
    <s v="Portafolio de proyectos institucionales (PPI)."/>
    <n v="0"/>
    <n v="100"/>
    <n v="0.1"/>
    <n v="0.2"/>
    <n v="0.4"/>
    <n v="0.6"/>
    <n v="0.8"/>
    <n v="1"/>
    <s v="Desarrollo e implementación de  estrategias integrales de capacitación"/>
    <x v="1"/>
  </r>
  <r>
    <x v="1"/>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s v="2021-2023"/>
    <s v="Implementar estrategia. "/>
    <s v="Oficina de Atención y Protección de Víctimas del Delito"/>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3"/>
    <s v="% de avance de la estrategia de capacitación para la Oficina de Atención a la Víctima de Delitos y Unidad de Protección de Víctimas y Testigos. "/>
    <s v="Oficina de Atención a la Víctima de Delitos"/>
    <s v="Ministerio Público_x000a_Organismo de Investigación Judicial_x000a_Escuela Judicial_x000a_Secretaría Técnica de Género y Acceso a la Justicia."/>
    <s v="2021-2024"/>
    <s v="Brindar seguimiento y evaluación de resultados de la implementación de la estrategia. "/>
    <s v="Oficina de Atención y Protección de Víctimas del Delito"/>
    <m/>
    <m/>
    <m/>
    <m/>
    <m/>
    <m/>
    <m/>
    <m/>
    <m/>
    <m/>
    <x v="1"/>
  </r>
  <r>
    <x v="3"/>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n v="2020"/>
    <s v="Diseñar una estrategia de capacitación para su inclusión en los procesos de capacitación del personal judicial. "/>
    <s v="Oficina de Atención y Protección de Víctimas del Delito"/>
    <s v="Sistema de Planes Anuales Operativos (PAO)."/>
    <n v="0"/>
    <n v="100"/>
    <n v="0.1"/>
    <n v="0.2"/>
    <n v="0.4"/>
    <n v="0.6"/>
    <n v="0.8"/>
    <n v="1"/>
    <s v="No aplica"/>
    <x v="1"/>
  </r>
  <r>
    <x v="1"/>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n v="2021"/>
    <s v="Implementar la estrategia.  "/>
    <s v="Oficina de Atención y Protección de Víctimas del Delito"/>
    <m/>
    <m/>
    <m/>
    <m/>
    <m/>
    <m/>
    <m/>
    <m/>
    <m/>
    <m/>
    <x v="1"/>
  </r>
  <r>
    <x v="1"/>
    <s v="OFICINA DE ATENCIÓN Y PROTECCIÓN A LA VÍCTIMA DEL DELIT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4"/>
    <s v="% de avance de la implementación del módulo de los servicios de atención y Protección a la Victima en los programas de capacitación de la Escuela Judicial. "/>
    <s v="Escuela Judicial"/>
    <s v="Consejo Directivo de la Escuela Judicial _x000a_Ministerio Público_x000a_Organismo de Investigación Judicial_x000a_Escuela Judicial_x000a_Oficina de Atención a la Víctima de Delitos_x000a_Secretaría Técnica de Género y Acceso a la Justicia."/>
    <s v="2021-2024"/>
    <s v="Brindar seguimiento y evaluación de resultados de la implementación de la estrategia. "/>
    <s v="Oficina de Atención y Protección de Víctimas del Delito"/>
    <m/>
    <m/>
    <m/>
    <m/>
    <m/>
    <m/>
    <m/>
    <m/>
    <m/>
    <m/>
    <x v="1"/>
  </r>
  <r>
    <x v="0"/>
    <s v="ORGANISMO DE INVESTIGACIÓN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Escuela Judicial"/>
    <s v="Oficina de Cooperación y Relaciones Internacionales_x000a_Escuela Judicial_x000a_Secretaría Técnica de Género y Acceso a la Justicia"/>
    <n v="2019"/>
    <s v="Definir las necesidades de capacitación y recursos necesarios que pueden ser solicitados a  instituciones y gobiernos colaboradores."/>
    <s v="Organismo de Investigación Judicial"/>
    <s v="Sistema de Planes Anuales Operativos (PAO)."/>
    <n v="0"/>
    <n v="100"/>
    <n v="0.1"/>
    <n v="0.2"/>
    <n v="0.4"/>
    <n v="0.6"/>
    <n v="0.8"/>
    <n v="1"/>
    <s v="No aplica"/>
    <x v="105"/>
  </r>
  <r>
    <x v="1"/>
    <s v="ORGANISMO DE INVESTIGACIÓN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Escuela Judicial"/>
    <s v="Oficina de Cooperación y Relaciones Internacionales_x000a_Escuela Judicial_x000a_Secretaría Técnica de Género y Acceso a la Justicia"/>
    <n v="2020"/>
    <s v="Definir planes de acción para lograr  la búsqueda de instituciones y gobiernos cooperantes"/>
    <s v="Organismo de Investigación Judicial"/>
    <m/>
    <m/>
    <m/>
    <m/>
    <m/>
    <m/>
    <m/>
    <m/>
    <m/>
    <m/>
    <x v="1"/>
  </r>
  <r>
    <x v="1"/>
    <s v="ORGANISMO DE INVESTIGACIÓN JUDICIAL"/>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5"/>
    <s v="% de avance de la implementación de los planes de captación de recursos internacionales para capacitación. "/>
    <s v="Escuela Judicial"/>
    <s v="Oficina de Cooperación y Relaciones Internacionales_x000a_Escuela Judicial_x000a_Secretaría Técnica de Género y Acceso a la Justicia"/>
    <s v="2020-2024"/>
    <s v="Dar seguimiento a los planes de acción para la captación de recursos y capacitaciones."/>
    <s v="Organismo de Investigación Judicial"/>
    <m/>
    <m/>
    <m/>
    <m/>
    <m/>
    <m/>
    <m/>
    <m/>
    <m/>
    <m/>
    <x v="1"/>
  </r>
  <r>
    <x v="0"/>
    <s v="MINISTERIO PÚBL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n v="2019"/>
    <s v="Definir una estrategia de capacitación eficaz para el personal del Ministerio Público relacionada con los procesos que dicho órgano desempeña. "/>
    <s v="Fiscalía General"/>
    <s v="Portafolio de proyectos institucionales (PPI)."/>
    <n v="0"/>
    <n v="100"/>
    <n v="0.1"/>
    <n v="0.2"/>
    <n v="0.4"/>
    <n v="0.6"/>
    <n v="0.8"/>
    <n v="1"/>
    <s v="Desarrollo e implementación de  estrategias integrales de capacitación"/>
    <x v="106"/>
  </r>
  <r>
    <x v="1"/>
    <s v="MINISTERIO PÚBL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n v="2020"/>
    <s v="Implementar estrategia de capacitación para el personal del Ministerio Público. "/>
    <s v="Fiscalía General"/>
    <m/>
    <m/>
    <m/>
    <m/>
    <m/>
    <m/>
    <m/>
    <m/>
    <m/>
    <m/>
    <x v="1"/>
  </r>
  <r>
    <x v="1"/>
    <s v="MINISTERIO PÚBL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6"/>
    <s v="% de avance de la estrategia de capacitación para el Ministerio Público definida. "/>
    <s v="Fiscalía General"/>
    <s v="Escuela Judicial_x000a_Secretaría Técnica de Género y Acceso a la Justicia."/>
    <s v="2021-2024"/>
    <s v="Brindar seguimiento y evaluación a la estrategia de capacitación definida para el Ministerio Público. "/>
    <s v="Fiscalía General"/>
    <m/>
    <m/>
    <m/>
    <m/>
    <m/>
    <m/>
    <m/>
    <m/>
    <m/>
    <m/>
    <x v="1"/>
  </r>
  <r>
    <x v="0"/>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s v="2020-2024"/>
    <s v="Definir una estrategia de capacitación eficaz para el personal del ámbito administrativo  relacionada con los procesos que desempeñan estas instancias. "/>
    <s v="Dirección de Gestión Humana"/>
    <s v="Portafolio de proyectos institucionales (PPI)."/>
    <n v="0"/>
    <n v="100"/>
    <n v="0.1"/>
    <n v="0.2"/>
    <n v="0.4"/>
    <n v="0.6"/>
    <n v="0.8"/>
    <n v="1"/>
    <s v="Desarrollo e implementación de  estrategias integrales de capacitación"/>
    <x v="107"/>
  </r>
  <r>
    <x v="1"/>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n v="2020"/>
    <s v="Implementar estrategia de capacitación para el personal del ámbito administrativo. "/>
    <s v="Dirección de Gestión Humana"/>
    <m/>
    <m/>
    <m/>
    <m/>
    <m/>
    <m/>
    <m/>
    <m/>
    <m/>
    <m/>
    <x v="1"/>
  </r>
  <r>
    <x v="1"/>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7"/>
    <s v="% de avance de la estrategia de capacitación para el ámbito administrativo definida. "/>
    <s v="Dirección de Gestión Humana"/>
    <s v="Consejo Directivo de la Escuela Judicial_x000a_Secretaría Técnica de Género y Acceso a la Justicia._x000a_Dirección Ejecutiva_x000a_Dirección de Planificación"/>
    <s v="2021-2024"/>
    <s v="Brindar seguimiento y evaluación a la estrategia de capacitación definida para el ámbito administrativo. "/>
    <s v="Dirección de Gestión Humana"/>
    <m/>
    <m/>
    <m/>
    <m/>
    <m/>
    <m/>
    <m/>
    <m/>
    <m/>
    <m/>
    <x v="1"/>
  </r>
  <r>
    <x v="3"/>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Escuela Judicial"/>
    <s v="Escuela Judicial_x000a_Secretaría Técnica de Género y Acceso a la Justicia."/>
    <n v="2019"/>
    <s v="Definir una estrategia de capacitación eficaz para el personal del Organismo de Investigación Judicial relacionada con los procesos que dicho órgano desempeña. "/>
    <s v="Fiscalía General"/>
    <s v="Portafolio de proyectos institucionales (PPI)."/>
    <n v="0"/>
    <n v="100"/>
    <n v="0.1"/>
    <n v="0.2"/>
    <n v="0.4"/>
    <n v="0.6"/>
    <n v="0.8"/>
    <n v="1"/>
    <s v="Desarrollo e implementación de  estrategias integrales de capacitación"/>
    <x v="1"/>
  </r>
  <r>
    <x v="1"/>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Escuela Judicial"/>
    <s v="Escuela Judicial_x000a_Secretaría Técnica de Género y Acceso a la Justicia."/>
    <n v="2020"/>
    <s v="Implementar estrategia de capacitación para el personal del Organismo de Investigación Judicial. "/>
    <s v="Fiscalía General"/>
    <m/>
    <m/>
    <m/>
    <m/>
    <m/>
    <m/>
    <m/>
    <m/>
    <m/>
    <m/>
    <x v="1"/>
  </r>
  <r>
    <x v="1"/>
    <s v="EQUIPO TÉCNICO"/>
    <s v="GESTIÓN DEL PERSONAL"/>
    <s v="Mejorar la idoneidad competencial, el compromiso y el bienestar del personal judicial, con el fin de alcanzar la excelencia en la Administración de Justicia."/>
    <s v="CAPACITACIÓN"/>
    <s v="Implementar estrategias de capacitación y formación para mejorar las habilidades y conocimientos del personal en el desempeño de sus funciones, acorde a las necesidades, valores y ejes institucionales. "/>
    <s v="CAPACITACIÓN: Implementar estrategias de capacitación y formación para mejorar las habilidades y conocimientos del personal en el desempeño de sus funciones, acorde a las necesidades, valores y ejes institucionales. "/>
    <x v="218"/>
    <s v="% de avance de la estrategia de capacitación para el Organismo de Investigación Judicial definida. "/>
    <s v="Escuela Judicial"/>
    <s v="Escuela Judicial_x000a_Secretaría Técnica de Género y Acceso a la Justicia."/>
    <s v="2021-2024"/>
    <s v="Brindar seguimiento y evaluación a la estrategia de capacitación definida para el Organismo de Investigación Judicial. "/>
    <s v="Fiscalía General"/>
    <m/>
    <m/>
    <m/>
    <m/>
    <m/>
    <m/>
    <m/>
    <m/>
    <m/>
    <m/>
    <x v="1"/>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19"/>
    <s v="Definir y formular el Proyecto"/>
    <s v="Dirección de Planificación"/>
    <s v="Portafolio de proyectos institucionales (PPI)."/>
    <n v="0"/>
    <n v="100"/>
    <n v="0.1"/>
    <n v="0.2"/>
    <n v="0.4"/>
    <n v="0.6"/>
    <n v="0.8"/>
    <n v="1"/>
    <s v="Desarrollo e implementación del modelo de gestión para la planificación estratégica"/>
    <x v="108"/>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2024"/>
    <s v="Implementar el plan de acción del proyecto"/>
    <s v="Dirección de Planificación"/>
    <m/>
    <m/>
    <m/>
    <m/>
    <m/>
    <m/>
    <m/>
    <m/>
    <m/>
    <m/>
    <x v="109"/>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2020"/>
    <s v="Definir e implementar las mejoras correspondientes del Sistema de Planificación Estratégica y Sistema de Planes Anuales Operativos."/>
    <s v="Dirección de Planificación"/>
    <m/>
    <m/>
    <m/>
    <m/>
    <m/>
    <m/>
    <m/>
    <m/>
    <m/>
    <m/>
    <x v="110"/>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s v="2019 - 2021"/>
    <s v="Definir del Modelo para la Administración del Portafolio Institucional de Proyectos Estratégicos. "/>
    <s v="Dirección de Planificación"/>
    <m/>
    <m/>
    <m/>
    <m/>
    <m/>
    <m/>
    <m/>
    <m/>
    <m/>
    <m/>
    <x v="111"/>
  </r>
  <r>
    <x v="1"/>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2"/>
    <s v="Implementar dentro del Sistema SIGA – PJ el  seguimiento a la ejecución presupuestaria de los proyectos estratégicos."/>
    <s v="Dirección de Planificación"/>
    <m/>
    <m/>
    <m/>
    <m/>
    <m/>
    <m/>
    <m/>
    <m/>
    <m/>
    <m/>
    <x v="1"/>
  </r>
  <r>
    <x v="1"/>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3"/>
    <s v="Dar seguimiento e implementar mejoras al modelo. "/>
    <s v="Dirección de Planificación"/>
    <m/>
    <m/>
    <m/>
    <m/>
    <m/>
    <m/>
    <m/>
    <m/>
    <m/>
    <m/>
    <x v="1"/>
  </r>
  <r>
    <x v="1"/>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19"/>
    <s v="% de avance del modelo de gestión para la planificación estratégica "/>
    <s v="Dirección de Planificación"/>
    <s v="Corte Plena_x000a_Comité de Planeación Estratégica"/>
    <n v="2024"/>
    <s v="Evaluar los resultados obtenidos de la implementación del modelo.  "/>
    <s v="Dirección de Planificación"/>
    <m/>
    <m/>
    <m/>
    <m/>
    <m/>
    <m/>
    <m/>
    <m/>
    <m/>
    <m/>
    <x v="1"/>
  </r>
  <r>
    <x v="4"/>
    <s v="EQUIPO TÉCNICO"/>
    <s v="PLANIFICACIÓN INSTITUCIONAL"/>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n v="2019"/>
    <s v="Implementar el modelo de administración de proyectos estratégicos. "/>
    <s v="Dirección de Planificación"/>
    <s v="Portafolio de proyectos institucionales (PPI)."/>
    <n v="0"/>
    <n v="100"/>
    <n v="0.1"/>
    <n v="0.2"/>
    <n v="0.4"/>
    <n v="0.6"/>
    <n v="0.8"/>
    <n v="1"/>
    <s v="Implementación del modelo de Administración de proyectos a nivel institucional."/>
    <x v="112"/>
  </r>
  <r>
    <x v="4"/>
    <s v="EQUIPO TÉCNICO"/>
    <s v="PLANIFICACIÓN INSTITUCIONAL"/>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s v="2020-2024"/>
    <s v="Dar seguimiento e implementar mejoras al modelo."/>
    <s v="Dirección de Planificación"/>
    <m/>
    <m/>
    <m/>
    <m/>
    <m/>
    <m/>
    <m/>
    <m/>
    <m/>
    <m/>
    <x v="113"/>
  </r>
  <r>
    <x v="1"/>
    <s v="EQUIPO TÉCNICO"/>
    <s v="PLANIFICACIÓN INSTITUCIONAL"/>
    <s v="Dirigir la gestión judicial en función de las prioridades institucionales con el fin de maximizar el uso de los recursos. "/>
    <s v="GESTIÓN ADMINISTRATIVA POR MEDIO DEL PORTAFOLIO DE PROYECTOS ESTRATÉGICOS"/>
    <s v="Fortalecer la administración del portafolio de proyectos en la gestión del Poder Judicial, que contribuya en el cumplimiento de los compromisos establecidos en el plan estratégico institucional."/>
    <s v="GESTIÓN ADMINISTRATIVA POR MEDIO DEL PORTAFOLIO DE PROYECTOS ESTRATÉGICOS: Fortalecer la administración del portafolio de proyectos en la gestión del Poder Judicial, que contribuya en el cumplimiento de los compromisos establecidos en el plan estratégico institucional."/>
    <x v="220"/>
    <s v="% de implementación del plan del Modelo de Administración de Proyectos Estratégicos."/>
    <s v="Dirección de Planificación"/>
    <s v="Consejo Superior_x000a_Comité de Planeación Estratégica_x000a_Ministerio Público_x000a_Defensa Pública_x000a_Dirección del Organismo de Investigación Judicial_x000a_Oficina de Atención a la Víctima de Delitos_x000a_Centro de Apoyo, Coordinación y Mejoramiento de la Función Jurisdiccional_x000a_"/>
    <n v="2024"/>
    <s v="Evaluar los resultados obtenidos de la implementación del modelo.  "/>
    <s v="Dirección de Planificación"/>
    <m/>
    <m/>
    <m/>
    <m/>
    <m/>
    <m/>
    <m/>
    <m/>
    <m/>
    <m/>
    <x v="1"/>
  </r>
  <r>
    <x v="4"/>
    <s v="EQUIPO TÉCNICO"/>
    <s v="PLANIFICACIÓN INSTITUCIONAL"/>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n v="2019"/>
    <s v="Elaborar la propuesta del plan para la implementación del modelo de formulación, implementación, seguimiento y evaluación de políticas institucionales."/>
    <s v="Dirección de Planificación"/>
    <s v="Portafolio de proyectos institucionales (PPI)."/>
    <n v="0"/>
    <n v="100"/>
    <n v="0.1"/>
    <n v="0.2"/>
    <n v="0.4"/>
    <n v="0.6"/>
    <n v="0.8"/>
    <n v="1"/>
    <s v="Desarrollo e implementación del modelo de formulación y evaluación de políticas institucionales."/>
    <x v="114"/>
  </r>
  <r>
    <x v="1"/>
    <s v="EQUIPO TÉCNICO"/>
    <s v="PLANIFICACIÓN INSTITUCIONAL"/>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s v="2020-2024"/>
    <s v="Implementar el modelo de formulación, implementación, seguimiento y evaluación de políticas institucionales."/>
    <s v="Dirección de Planificación"/>
    <m/>
    <m/>
    <m/>
    <m/>
    <m/>
    <m/>
    <m/>
    <m/>
    <m/>
    <m/>
    <x v="1"/>
  </r>
  <r>
    <x v="1"/>
    <s v="EQUIPO TÉCNICO"/>
    <s v="PLANIFICACIÓN INSTITUCIONAL"/>
    <s v="Dirigir la gestión judicial en función de las prioridades institucionales con el fin de maximizar el uso de los recursos. "/>
    <s v="GESTIÓN DE POLÍTICAS INSTITUCIONALES"/>
    <s v="Gestionar el desarrollo, implementación y seguimiento de las políticas institucionales para fortalecer la gestión judicial con el fin de mejorar los servicios de justicia. "/>
    <s v="GESTIÓN DE POLÍTICAS INSTITUCIONALES: Gestionar el desarrollo, implementación y seguimiento de las políticas institucionales para fortalecer la gestión judicial con el fin de mejorar los servicios de justicia. "/>
    <x v="221"/>
    <s v="% de avance del modelo de formulación, implementación, seguimiento y evaluación de políticas institucionales."/>
    <s v="Dirección de Planificación"/>
    <s v="Consejo Superior_x000a_Comité de Planeación Estratégica"/>
    <n v="2024"/>
    <s v="Evaluar y analizar los resultados obtenidos de la implementación del modelo para la  formulación, implementación, seguimiento y evaluación de políticas institucionales."/>
    <s v="Dirección de Planificación"/>
    <m/>
    <m/>
    <m/>
    <m/>
    <m/>
    <m/>
    <m/>
    <m/>
    <m/>
    <m/>
    <x v="1"/>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n v="2019"/>
    <s v="Realizar una investigación sobre el tema de procesos institucionales y presentar un plan de acción para la implementación de un modelo de gestión por procesos institucional."/>
    <s v="Dirección de Planificación"/>
    <s v="Portafolio de proyectos institucionales (PPI)."/>
    <n v="0"/>
    <n v="100"/>
    <n v="0.1"/>
    <n v="0.2"/>
    <n v="0.4"/>
    <n v="0.6"/>
    <n v="0.8"/>
    <n v="1"/>
    <s v="Desarrollo e implementación de un modelo de gestión por procesos institucional."/>
    <x v="115"/>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s v="2019-2024"/>
    <s v="Implementar el plan de acción. "/>
    <s v="Dirección de Planificación"/>
    <m/>
    <m/>
    <m/>
    <m/>
    <m/>
    <m/>
    <m/>
    <m/>
    <m/>
    <m/>
    <x v="116"/>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2"/>
    <s v="% de avance del modelo de gestión por procesos institucional"/>
    <s v="Dirección de Planificación"/>
    <s v="Dirección Ejecutiva_x000a_Dirección de Tecnología de Información_x000a_Dirección de Gestión Humana_x000a_Dirección Jurídica_x000a_Centro de Apoyo, Cooperación y Mejoramiento de la función jurisdiccional_x000a_Ministerio Público_x000a_Defensa Pública_x000a_Organismo de Investigación Judicial"/>
    <s v="2020-2024"/>
    <s v="Dar seguimiento y evaluar los resultados de implementación del plan de acción."/>
    <s v="Dirección de Planificación"/>
    <m/>
    <m/>
    <m/>
    <m/>
    <m/>
    <m/>
    <m/>
    <m/>
    <m/>
    <m/>
    <x v="117"/>
  </r>
  <r>
    <x v="4"/>
    <s v="DEFENSA PÚBLICA"/>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3"/>
    <s v="% estudios de impacto de ley realizados. "/>
    <s v="Dirección de Planificación"/>
    <s v="Dirección Jurídica"/>
    <s v="2019-2024"/>
    <s v="Realizar un estudio de estimación presupuestaria y de estructura organización de los proyectos de ley y reformas que se gestionen. "/>
    <s v="Dirección de Planificación"/>
    <s v="Sistema de Planes Anuales Operativos (PAO)."/>
    <n v="0"/>
    <n v="0.8"/>
    <n v="0.1"/>
    <n v="0.2"/>
    <n v="0.3"/>
    <n v="0.5"/>
    <n v="0.7"/>
    <n v="0.8"/>
    <s v="No aplica"/>
    <x v="118"/>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19"/>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20"/>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21"/>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22"/>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23"/>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4"/>
    <s v="% de Ejecución del Presupuesto. "/>
    <s v="Dirección Ejecutiva"/>
    <s v="Consejo Superior_x000a_Consejos de Administración_x000a_Administraciones Regionales_x000a_Dirección de Planificación_x000a_Dirección de Gestión Humana_x000a_Dirección de Tecnología de la Información_x000a_Despacho de la Presidencia_x000a_Dirección Jurídica"/>
    <s v="2019-2024"/>
    <s v="Ejecutar el presupuesto asignado. "/>
    <m/>
    <s v="SIGA-PJ"/>
    <s v="2016: 97%"/>
    <n v="0.94499999999999995"/>
    <n v="94.5"/>
    <n v="94.5"/>
    <n v="94.5"/>
    <n v="94.5"/>
    <n v="94.5"/>
    <n v="94.5"/>
    <m/>
    <x v="124"/>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5"/>
    <s v="% de avance en el cumplimiento anual de los compromisos destacados en los informes del Estado de la Justicia."/>
    <s v="Despacho de la Presidencia"/>
    <s v="Consejo Superior_x000a_Secretaría General de la Corte_x000a_Comisiones institucionales dirigidas a seguimiento de Políticas._x000a_Dirección de Gestión Humana_x000a_Escuela Judicial_x000a_Inspección Judicial_x000a_Sala Constitucional_x000a_Defensa Pública_x000a_Organismo de Investigación Judicial"/>
    <s v="2019-2024"/>
    <s v="Implementar y dar seguimiento anual a los compromisos destacados en los Informes del Estado de la Justicia, por medio de los Planes Anuales Operativos."/>
    <s v="Dirección de Planificación"/>
    <s v="Sistema de Planes Anuales Operativos (PAO)."/>
    <n v="0"/>
    <n v="100"/>
    <n v="1"/>
    <n v="1"/>
    <n v="1"/>
    <n v="1"/>
    <n v="1"/>
    <n v="1"/>
    <s v="No aplica"/>
    <x v="125"/>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5"/>
    <s v="% de avance en el cumplimiento anual de los compromisos destacados en los informes del Estado de la Justicia."/>
    <s v="Despacho de la Presidencia"/>
    <s v="Consejo Superior_x000a_Secretaría General de la Corte_x000a_Comisiones institucionales dirigidas a seguimiento de Políticas._x000a_Dirección de Gestión Humana_x000a_Escuela Judicial_x000a_Inspección Judicial_x000a_Sala Constitucional_x000a_Defensa Pública_x000a_Organismo de Investigación Judicial"/>
    <m/>
    <m/>
    <m/>
    <m/>
    <m/>
    <m/>
    <m/>
    <m/>
    <m/>
    <m/>
    <m/>
    <m/>
    <m/>
    <x v="126"/>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5"/>
    <s v="% de avance en el cumplimiento anual de los compromisos destacados en los informes del Estado de la Justicia."/>
    <s v="Despacho de la Presidencia"/>
    <s v="Consejo Superior_x000a_Secretaría General de la Corte_x000a_Comisiones institucionales dirigidas a seguimiento de Políticas._x000a_Dirección de Gestión Humana_x000a_Escuela Judicial_x000a_Inspección Judicial_x000a_Sala Constitucional_x000a_Defensa Pública_x000a_Organismo de Investigación Judicial"/>
    <m/>
    <m/>
    <m/>
    <m/>
    <m/>
    <m/>
    <m/>
    <m/>
    <m/>
    <m/>
    <m/>
    <m/>
    <m/>
    <x v="127"/>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5"/>
    <s v="% de avance en el cumplimiento anual de los compromisos destacados en los informes del Estado de la Justicia."/>
    <s v="Despacho de la Presidencia"/>
    <s v="Consejo Superior_x000a_Secretaría General de la Corte_x000a_Comisiones institucionales dirigidas a seguimiento de Políticas._x000a_Dirección de Gestión Humana_x000a_Escuela Judicial_x000a_Inspección Judicial_x000a_Sala Constitucional_x000a_Defensa Pública_x000a_Organismo de Investigación Judicial"/>
    <m/>
    <m/>
    <m/>
    <m/>
    <m/>
    <m/>
    <m/>
    <m/>
    <m/>
    <m/>
    <m/>
    <m/>
    <m/>
    <x v="128"/>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n v="2019"/>
    <s v="Elaborar un plan de ejecución de construcciones para los próximos 6 años, acorde al plan de construcciones actual. "/>
    <s v="Dirección Ejecutiva_x000a_"/>
    <s v="Portafolio de proyectos institucionales (PPI)."/>
    <n v="0"/>
    <n v="100"/>
    <n v="0.1"/>
    <n v="0.2"/>
    <n v="0.4"/>
    <n v="0.6"/>
    <n v="0.8"/>
    <n v="1"/>
    <s v="Desarrollo e implementación de un modelo de infraestructura universal, carbono neutral y accesible."/>
    <x v="129"/>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19-2024"/>
    <s v="Realizar estudios de necesidades de crecimiento para la construcción de nuevos edificios."/>
    <s v="Dirección Ejecutiva_x000a_"/>
    <m/>
    <m/>
    <m/>
    <m/>
    <m/>
    <m/>
    <m/>
    <m/>
    <m/>
    <m/>
    <x v="130"/>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19-2020"/>
    <s v="Elaborar un protocolo o procedimiento para el diseño de construcciones, de forma universal, carbono neutral y accesible; que contemple espacios compartidos y oficinas satélite (&quot;coworking&quot;), acorde a las modalidades alternativas de trabajo; así como aulas acondicionadas para capacitaciones. "/>
    <s v="Dirección Ejecutiva_x000a_"/>
    <m/>
    <m/>
    <m/>
    <m/>
    <m/>
    <m/>
    <m/>
    <m/>
    <m/>
    <m/>
    <x v="131"/>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32"/>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n v="2019"/>
    <s v="Desarrollar planes de mantenimiento preventivo a largo plazo, a partir de un diagnóstico regional."/>
    <s v="Administraciones Regionales"/>
    <s v="Portafolio de proyectos institucionales (PPI)."/>
    <n v="0"/>
    <n v="100"/>
    <n v="0.1"/>
    <n v="0.2"/>
    <n v="0.4"/>
    <n v="0.6"/>
    <n v="0.8"/>
    <n v="1"/>
    <s v="Desarrollo e implementación de un modelo de infraestructura universal, carbono neutral y accesible."/>
    <x v="133"/>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n v="2020"/>
    <s v="Revisar y programar los planes de mantenimiento preventivo regionales."/>
    <s v="Dirección Ejecutiva"/>
    <m/>
    <m/>
    <m/>
    <m/>
    <m/>
    <m/>
    <m/>
    <m/>
    <m/>
    <m/>
    <x v="134"/>
  </r>
  <r>
    <x v="1"/>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7"/>
    <s v="% de avance de los planes preventivos de infraestructura regionales"/>
    <s v="Dirección Ejecutiva"/>
    <s v="Administraciones Regionales_x000a_Departamento de Servicios Generales_x000a_Departamento de Seguridad_x000a_Ministerio Público_x000a_Defensa Pública_x000a_Organismo de Investigación Judicial_x000a_Consejo Superior_x000a_Comisión de Construcciones"/>
    <s v="2021-2024"/>
    <s v="Ejecutar los planes de mantenimiento preventivo  regionales."/>
    <s v="Administraciones Regionales"/>
    <m/>
    <m/>
    <m/>
    <m/>
    <m/>
    <m/>
    <m/>
    <m/>
    <m/>
    <m/>
    <x v="1"/>
  </r>
  <r>
    <x v="4"/>
    <s v="Oficio 1467-PLA-PE-2019"/>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Desarrollar e implementar la herramienta que permita el acceso, el análisis, la clasificación y la visualización de las grabaciones de las sentencias dictadas de forma oral."/>
    <s v="Centro de Información Jurisprudencial"/>
    <s v="Sistema de Planes Anuales Operativos (PAO)."/>
    <n v="0"/>
    <n v="100"/>
    <n v="0.1"/>
    <n v="0.2"/>
    <n v="0.4"/>
    <n v="0.6"/>
    <n v="0.8"/>
    <n v="1"/>
    <m/>
    <x v="135"/>
  </r>
  <r>
    <x v="4"/>
    <s v="Oficio 1467-PLA-PE-2019"/>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Desarrollar e implementar la integración de resúmenes redactados en lenguaje claro integrados al Sistema Nexus."/>
    <s v="Centro de Información Jurisprudencial"/>
    <m/>
    <m/>
    <m/>
    <m/>
    <m/>
    <m/>
    <m/>
    <m/>
    <m/>
    <m/>
    <x v="136"/>
  </r>
  <r>
    <x v="4"/>
    <s v="Oficio 1467-PLA-PE-2019"/>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Generar nuevos requerimientos o adecuación de las funcionalidades existentes en el Sistema Nexus."/>
    <s v="Centro de Información Jurisprudencial"/>
    <m/>
    <m/>
    <m/>
    <m/>
    <m/>
    <m/>
    <m/>
    <m/>
    <m/>
    <m/>
    <x v="137"/>
  </r>
  <r>
    <x v="1"/>
    <s v="Oficio 1467-PLA-PE-2019"/>
    <s v="CONFIANZA Y PROBIDAD EN LA JUSTICIA"/>
    <s v="Fortalecer la confianza de la sociedad con probidad en el servicio de justicia, para contribuir con el desarrollo integral y sostenible del país. "/>
    <s v="TRANSPARENCIA Y RENDICIÓN DE CUENTAS"/>
    <s v="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s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
    <x v="228"/>
    <s v="% de avance en el desarrollo e implementación de la estrategia para la creación de mecanismos que fortalezcan el acceso a la información judicial."/>
    <s v="Centro de Información Jurisprudencial"/>
    <s v="Dirección de Tecnología de la Información_x000a_Comisión Nacional para el Mejoramiento de la Administración de Justicia._x000a_Comisiones Jurisdiccionales._x000a_Despacho de la Presidencia._x000a_Oficina de Cooperación y Relaciones Internacionales._x000a_Contraloría de Servicios._x000a_Departamento de Prensa y Comunicación Institucional._x000a_Departamento de Artes Gráficas."/>
    <s v="2019-2024"/>
    <s v="Implementar y promocionar la ventanilla única que facilite la solicitud y acceso, por diferentes medios, a la información judicial (jurisprudencia, resoluciones, reglamentos, circulares, etc)."/>
    <s v="Centro de Información Jurisprudencial"/>
    <m/>
    <m/>
    <m/>
    <m/>
    <m/>
    <m/>
    <m/>
    <m/>
    <m/>
    <m/>
    <x v="1"/>
  </r>
  <r>
    <x v="3"/>
    <s v="Oficio 756-PLA-PE-2020"/>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29"/>
    <s v="% de cumplimiento de las estrategias definidas de capacitación y acciones en la regulación para la prevención, identificación y gestión adecuada de los conflictos de interés en el Poder Judicial."/>
    <s v="Oficina de Cumplimiento"/>
    <s v="Escuela Judicial_x000a_Fiscalía General_x000a_Defensa Pública_x000a_Organismo de Investigación Judicial_x000a_Dirección de Gestión Humana_x000a_Comisión de Transparencia_x000a_Secretaría Técnica de Ética y Valores_x000a_Oficina de Control Interno"/>
    <s v="2022-2024"/>
    <s v="Por definir. "/>
    <s v="Oficina de Cumplimiento"/>
    <s v="Sistema de Planes Anuales Operativos (PAO)."/>
    <n v="0"/>
    <n v="1"/>
    <m/>
    <m/>
    <m/>
    <n v="0.33"/>
    <n v="0.66"/>
    <n v="1"/>
    <m/>
    <x v="1"/>
  </r>
  <r>
    <x v="3"/>
    <s v="Oficio 1315-PLA-PE-2020 "/>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30"/>
    <s v="% de evaluación del índice de transparencia de servicio público (ITSP). "/>
    <s v="Oficina de Cumplimiento "/>
    <s v="Ministerio Público  _x000a_Defensa Pública _x000a_Organismo de Investigación Judicial _x000a_Dirección de Tecnología de Información _x000a_Dirección Ejecutiva _x000a_Comisión de Transparencia "/>
    <s v="2022-2024"/>
    <s v="Por definir. "/>
    <s v="Oficina de Cumplimiento"/>
    <s v="Sistema de Planes Anuales Operativos (PAO)."/>
    <n v="0"/>
    <n v="1"/>
    <m/>
    <m/>
    <m/>
    <n v="0.33"/>
    <n v="0.66"/>
    <n v="1"/>
    <m/>
    <x v="1"/>
  </r>
  <r>
    <x v="3"/>
    <s v="Oficio 1315-PLA-PE-2020 "/>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31"/>
    <s v="Porcentaje de desarrollo e implementación de estrategias para la efectiva gestión de los asuntos disciplinarios para el fortalecimiento de la ética en la institución. "/>
    <s v="Inspección Judicial "/>
    <s v="Consejo Superior  _x000a_Corte Plena _x000a_Ministerio Público _x000a_Defensa Pública _x000a_Organismo de Investigación Judicial _x000a_Comisiones Jurisdiccionales Institucionales _x000a_Secretaria Ética y Valores _x000a_Oficina de Cumplimiento _x000a_Dirección de Gestión Humana _x000a_Dirección de Planificación  _x000a_Dirección de Tecnología de la Información. "/>
    <s v="2022-2024"/>
    <s v="Por definir. "/>
    <s v="Inspección Judicial"/>
    <s v="Sistema de Planes Anuales Operativos (PAO)."/>
    <n v="0"/>
    <n v="1"/>
    <m/>
    <m/>
    <m/>
    <n v="0.33"/>
    <n v="0.66"/>
    <n v="1"/>
    <m/>
    <x v="1"/>
  </r>
  <r>
    <x v="3"/>
    <s v="Oficio 1315-PLA-PE-2020 "/>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32"/>
    <s v="Porcentaje de desarrollo e implementación de estrategias para la efectiva gestión de los asuntos disciplinarios para el fortalecimiento de la ética. "/>
    <s v="Fiscalía General "/>
    <s v="Consejo Superior  _x000a_Corte Plena _x000a_Inspección Judicial _x000a_Secretaria Ética y Valores _x000a_Oficina de Cumplimiento _x000a_Dirección de Gestión Humana _x000a_Dirección de Planificación  _x000a_Dirección de Tecnología de la Información. "/>
    <s v="2022-2024"/>
    <s v="Por definir. "/>
    <s v="Fiscalía General"/>
    <s v="Sistema de Planes Anuales Operativos (PAO)."/>
    <n v="0"/>
    <n v="1"/>
    <m/>
    <m/>
    <m/>
    <n v="0.33"/>
    <n v="0.66"/>
    <n v="1"/>
    <m/>
    <x v="1"/>
  </r>
  <r>
    <x v="3"/>
    <s v="Oficio 1315-PLA-PE-2020 "/>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33"/>
    <s v="Porcentaje de desarrollo e implementación de estrategias para la efectiva gestión de los asuntos disciplinarios para el fortalecimiento de la ética. "/>
    <s v="Defensa Pública "/>
    <s v="Consejo Superior  _x000a_Corte Plena _x000a_Inspección Judicial _x000a_Secretaria Ética y Valores _x000a_Oficina de Cumplimiento _x000a_Dirección de Gestión Humana _x000a_Dirección de Planificación  _x000a_Dirección de Tecnología de la Información. "/>
    <s v="2022-2024"/>
    <s v="Por definir. "/>
    <s v="Inspección Judicial"/>
    <s v="Sistema de Planes Anuales Operativos (PAO)."/>
    <n v="0"/>
    <n v="1"/>
    <m/>
    <m/>
    <m/>
    <n v="0.33"/>
    <n v="0.66"/>
    <n v="1"/>
    <m/>
    <x v="1"/>
  </r>
  <r>
    <x v="3"/>
    <s v="Oficio 1315-PLA-PE-2020 "/>
    <s v="CONFIANZA Y PROBIDAD EN LA JUSTICIA"/>
    <s v="Fortalecer la confianza de la sociedad con probidad en el servicio de justicia, para contribuir con el desarrollo integral y sostenible del país. "/>
    <s v="PROBIDAD Y ANTICORRUPCIÓN"/>
    <s v="Diseñar estrategias que permitan la prevención y abordaje de los delitos de probidad y corrupción en la gestión judicial."/>
    <s v="PROBIDAD Y ANTICORRUPCIÓN: Diseñar estrategias que permitan la prevención y abordaje de los delitos de probidad y corrupción en la gestión judicial."/>
    <x v="234"/>
    <s v="Porcentaje de desarrollo e implementación de estrategias del Plan de Gestión Policial anti Corrupción para el fortalecimiento de la ética. "/>
    <s v="Organismo de Investigación Judicial "/>
    <s v="Consejo Superior  _x000a_Corte Plena _x000a_Inspección Judicial _x000a_Secretaria Ética y Valores _x000a_Oficina de Cumplimiento _x000a_Dirección de Gestión Humana _x000a_Dirección de Planificación  _x000a_Dirección de Tecnología de la Información. "/>
    <s v="2022-2024"/>
    <s v="Por definir. "/>
    <s v="Organismo de Investigación Judicial"/>
    <s v="Sistema de Planes Anuales Operativos (PAO)."/>
    <n v="0"/>
    <n v="1"/>
    <m/>
    <m/>
    <m/>
    <n v="0.33"/>
    <n v="0.66"/>
    <n v="1"/>
    <m/>
    <x v="1"/>
  </r>
  <r>
    <x v="3"/>
    <s v="Oficio 1315-PLA-PE-2020 "/>
    <s v="RESOLUCIÓN OPORTUNA DE CONFLICTOS"/>
    <s v="Resolver conflictos de forma imparcial, célere y eficaz, para contribuir con la democracia y la paz social. "/>
    <s v="CELERIDAD JUDICIAL"/>
    <s v="Implementar mecanismos de gestión que permitan aumentar la celeridad judicial de los juzgados y oficinas judiciales."/>
    <s v="CELERIDAD JUDICIAL: Implementar mecanismos de gestión que permitan aumentar la celeridad judicial de los juzgados y oficinas judiciales."/>
    <x v="235"/>
    <s v="Porcentaje de gestiones conocidas y aprobadas relacionadas con estrategias, planes de trabajo, requerimientos de recursos humanos y presupuestarios. "/>
    <s v="Consejo Superior "/>
    <s v="Dirección de Planificación _x000a_Dirección de Gestión Humana _x000a_Dirección Ejecutiva _x000a_Dirección de Tecnología de la Información _x000a_Ministerio Público _x000a_Defensa Pública _x000a_Organismo de Investigación Judicial _x000a_Centro de Apoyo, Coordinación y Mejoramiento de la Función Jurisdiccional "/>
    <s v="2022-2024"/>
    <s v="Por definir. "/>
    <s v="Consejo Superior"/>
    <s v="Sistema de Planes Anuales Operativos (PAO)."/>
    <n v="0"/>
    <n v="1"/>
    <m/>
    <m/>
    <m/>
    <n v="0.33"/>
    <n v="0.66"/>
    <n v="1"/>
    <m/>
    <x v="1"/>
  </r>
  <r>
    <x v="3"/>
    <s v="Oficio 118-PLA-PE-2021 "/>
    <s v="OPTIMIZACIÓN E INNOVACIÓN DE LOS SERVICIOS JUDICIALES"/>
    <s v="Optimizar los recursos institucionales e impulsar la innovación de los procesos judiciales, para agilizar los servicios de justicia."/>
    <s v="LEYES Y REFORMAS"/>
    <s v="Impulsar la aprobación y revisión de proyectos y reformas de Ley,  así como normativa interna que impacten el funcionamiento y estructura del Poder Judicial y sus dependencias."/>
    <s v="LEYES Y REFORMAS: Impulsar la aprobación y revisión de proyectos y reformas de Ley,  así como normativa interna que impacten el funcionamiento y estructura del Poder Judicial y sus dependencias."/>
    <x v="236"/>
    <s v="% de pronunciamientos realizados de los proyectos de ley y reformas puestos en consulta al Poder Judicial."/>
    <s v="Dirección Jurídica"/>
    <s v="Despacho de la Presidencia_x000a_Dirección de Planificación_x000a_Dirección de Gestión Humana_x000a_Dirección Ejecutiva Secretaría General de la Corte."/>
    <s v="2022-2024"/>
    <s v="Por definir. "/>
    <s v="Dirección Jurídica"/>
    <s v="Sistema de Planes Anuales Operativos (PAO)."/>
    <n v="0"/>
    <n v="1"/>
    <m/>
    <m/>
    <m/>
    <n v="0.33"/>
    <n v="0.66"/>
    <n v="1"/>
    <m/>
    <x v="1"/>
  </r>
  <r>
    <x v="3"/>
    <s v="Oficio 118-PLA-PE-2021 "/>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237"/>
    <s v="% de avance en la gestión de los procesos constitucionales, procedimientos administrativos, disciplinarios, de responsabilidad civil y sancionatorios de contratación administrativa, competencia de la Dirección Jurídica."/>
    <s v="Dirección Jurídica"/>
    <s v="Corte Plena_x000a_Sala Constitucional_x000a_Sala Primera_x000a_Sala Segunda_x000a_Sala Tercera_x000a_Dirección Ejecutiva_x000a_Consejo Superior_x000a_Despacho de la Presidencia_x000a_Inspección Judicial_x000a_Dirección de Gestión Humana_x000a_"/>
    <s v="2022-2024"/>
    <s v="Por definir. "/>
    <s v="Dirección Jurídica"/>
    <s v="Sistema de Planes Anuales Operativos (PAO)."/>
    <n v="0"/>
    <n v="1"/>
    <m/>
    <m/>
    <m/>
    <n v="0.33"/>
    <n v="0.66"/>
    <n v="1"/>
    <m/>
    <x v="1"/>
  </r>
  <r>
    <x v="3"/>
    <s v="706-PLA-PE-2022"/>
    <s v="RESOLUCIÓN OPORTUNA DE CONFLICTOS"/>
    <s v="Resolver conflictos de forma imparcial, célere y eficaz, para contribuir con la democracia y la paz social. "/>
    <m/>
    <m/>
    <s v="CELERIDAD JUDICIAL: Implementar mecanismos de gestión que permitan aumentar la celeridad judicial de los juzgados y oficinas judiciales."/>
    <x v="238"/>
    <s v="Porcentaje de avance en el plan de “Gobierno Judicial”. "/>
    <s v="Corte Plena"/>
    <s v="Consejo Superior_x000a_Secretaría General de la Corte_x000a_Fiscalía General_x000a_Defensa Pública_x000a_Organismo de Investigación Judicial_x000a_Centro de Apoyo, Coordinación y Mejoramiento de la Función Jurisdiccional_x000a_Dirección Ejecutiva_x000a_Dirección de Planificación_x000a_Dirección de Gestión Humana_x000a_Dirección Jurídica_x000a_Dirección de Tecnologías de la Información y Comunicaciones "/>
    <s v="2023-2024"/>
    <s v="Conocer, analizar, acordar y emitir lineamientos, directrices y políticas de gobierno judicial para una mejor administración de justicia pronta y cumplida. "/>
    <s v="Corte Plena"/>
    <s v="Sistema de Planes Anuales Operativos (PAO)."/>
    <n v="0"/>
    <n v="100"/>
    <n v="0"/>
    <n v="0"/>
    <n v="0"/>
    <n v="0"/>
    <n v="0.5"/>
    <n v="0.5"/>
    <m/>
    <x v="1"/>
  </r>
  <r>
    <x v="3"/>
    <s v="EQUIPO TÉCNICO"/>
    <s v="GESTIÓN DEL PERSONAL"/>
    <s v="Mejorar la idoneidad competencial, el compromiso y el bienestar del personal judicial, con el fin de alcanzar la excelencia en la Administración de Justicia."/>
    <s v="CAPACITACIÓN: Implementar estrategias de capacitación y formación para mejorar las habilidades y conocimientos del personal en el desempeño de sus funciones, acorde a las necesidades, valores y ejes institucionales. "/>
    <m/>
    <s v="CAPACITACIÓN: Implementar estrategias de capacitación y formación para mejorar las habilidades y conocimientos del personal en el desempeño de sus funciones, acorde a las necesidades, valores y ejes institucionales. : "/>
    <x v="239"/>
    <s v="Cantidad de actividades de capacitación que respondan a los temas de interés institución"/>
    <s v="Escuela Judicial"/>
    <m/>
    <s v="2023-24"/>
    <m/>
    <m/>
    <m/>
    <m/>
    <m/>
    <m/>
    <m/>
    <m/>
    <m/>
    <m/>
    <m/>
    <m/>
    <x v="1"/>
  </r>
  <r>
    <x v="3"/>
    <s v="EQUIPO TÉCNICO"/>
    <s v="GESTIÓN DEL PERSONAL"/>
    <s v="Mejorar la idoneidad competencial, el compromiso y el bienestar del personal judicial, con el fin de alcanzar la excelencia en la Administración de Justicia."/>
    <s v="CAPACITACIÓN: Implementar estrategias de capacitación y formación para mejorar las habilidades y conocimientos del personal en el desempeño de sus funciones, acorde a las necesidades, valores y ejes institucionales. : "/>
    <m/>
    <s v="CAPACITACIÓN: Implementar estrategias de capacitación y formación para mejorar las habilidades y conocimientos del personal en el desempeño de sus funciones, acorde a las necesidades, valores y ejes institucionales. : : "/>
    <x v="240"/>
    <s v="% de avance de la estrategia de capacitación"/>
    <s v="Escuela Judicial"/>
    <m/>
    <s v="2023-24"/>
    <m/>
    <m/>
    <m/>
    <m/>
    <m/>
    <m/>
    <m/>
    <m/>
    <m/>
    <m/>
    <m/>
    <m/>
    <x v="1"/>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5"/>
    <s v="% de avance del proyecto sobre el modelo de mejora integral del proceso penal."/>
    <s v="Dirección de Planificación"/>
    <s v="Centro de Apoyo, Coordinación y Mejoramiento de la Función Jurisdiccional_x000a_Defensa Pública, Ministerio Público, Organismo de Investigación Judicial"/>
    <s v="2019-2021"/>
    <s v="Realizar el diagnóstico, plan de trabajo, implementación y seguimiento del proyecto sobre el modelo de mejora integral del proceso penal, en el ámbito Jurisdiccional y auxiliar de justicia."/>
    <s v="Dirección de Planificación"/>
    <s v="Portafolio de proyectos institucionales (PPI)."/>
    <n v="0"/>
    <n v="100"/>
    <n v="0.1"/>
    <n v="0.2"/>
    <n v="0.4"/>
    <n v="0.6"/>
    <n v="0.8"/>
    <n v="1"/>
    <s v="Modelo de mejora integral del proceso penal en el ámbito jurisdiccional y auxiliar de justicia."/>
    <x v="138"/>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6"/>
    <s v="Cantidad de circuitos judiciales rediseñados"/>
    <s v="Dirección de Planificación"/>
    <s v="Ministerio Público_x000a_Defensa Pública_x000a_Organismo de Investigación Judicial_x000a_Dirección de Tecnología de la Información_x000a_Centro de Apoyo, Coordinación y Mejoramiento de la Función Jurisdiccional_x000a_Dirección de Gestión Humana_x000a_Dirección Ejecutiva_x000a_Administraciones Regionales"/>
    <s v="2020-2024"/>
    <s v="Dar seguimiento y evaluar el proyecto."/>
    <s v="Dirección de Planificación"/>
    <m/>
    <m/>
    <m/>
    <m/>
    <m/>
    <m/>
    <m/>
    <m/>
    <m/>
    <m/>
    <x v="139"/>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0"/>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1"/>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2"/>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3"/>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4"/>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5"/>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6"/>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7"/>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8"/>
  </r>
  <r>
    <x v="4"/>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49"/>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50"/>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51"/>
  </r>
  <r>
    <x v="0"/>
    <s v="EQUIPO TÉCNICO"/>
    <s v="PLANIFICACIÓN INSTITUCIONAL"/>
    <s v="Dirigir la gestión judicial en función de las prioridades institucionales con el fin de maximizar el uso de los recursos. "/>
    <s v="GESTIÓN ESTRATÉGICA INSTITUCIONAL"/>
    <s v="Gestionar el proceso de toma de decisiones conforme al contenido del plan estratégico con el fin de administrar los recursos presupuestarios en función de las prioridades institucionales."/>
    <s v="GESTIÓN ESTRATÉGICA INSTITUCIONAL: Gestionar el proceso de toma de decisiones conforme al contenido del plan estratégico con el fin de administrar los recursos presupuestarios en función de las prioridades institucionales."/>
    <x v="226"/>
    <s v="% de avance del plan de ejecución de construcciones"/>
    <s v="Consejo Superior  y Comisión de Construcciones Corte Plena"/>
    <s v="Corte Plena_x000a_Consejo Superior_x000a_Departamento de Servicios Generales_x000a_Departamento de Proveeduría_x000a_Dirección Jurídica_x000a_Administraciones Regionales_x000a_Comisión de Construcciones_x000a_Comisión de Acceso a la Justicia_x000a_Comisión de Gestión Ambiental Institucional_x000a_Contraloría de Servicios_x000a_Departamento de Seguridad_x000a_Dirección de Planificación_x000a_Fiscalía General, Defensa Pública, Organismo de Investigación Judicial, Oficina de Atención y Protección de Víctimas del Delito."/>
    <s v="2021-2024"/>
    <s v="Implementar el plan de ejecución de construcciones."/>
    <s v="Departamento de Servicios Generales"/>
    <m/>
    <m/>
    <m/>
    <m/>
    <m/>
    <m/>
    <m/>
    <m/>
    <m/>
    <m/>
    <x v="152"/>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4"/>
    <s v="Cantidad de despachos  abordados con la entrada en vigencia del Código Procesal de Familia."/>
    <s v="Comisión de Familia, Niñez y Adolescencia"/>
    <s v="Despachos Jurisdiccionales_x000a_Dirección de Planificación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de Familia, implementación y seguimiento de los 30 Despachos abordados."/>
    <s v="Dirección de Planificación"/>
    <s v="Portafolio de proyectos institucionales (PPI)."/>
    <n v="0"/>
    <n v="30"/>
    <n v="30"/>
    <n v="30"/>
    <n v="30"/>
    <n v="30"/>
    <n v="30"/>
    <n v="30"/>
    <s v="Abordaje a la entrada en vigencia del Código Procesal de Familia"/>
    <x v="153"/>
  </r>
  <r>
    <x v="4"/>
    <s v="EQUIPO TÉCNICO"/>
    <s v="OPTIMIZACIÓN E INNOVACIÓN DE LOS SERVICIOS JUDICIALES"/>
    <s v="Optimizar los recursos institucionales e impulsar la innovación de los procesos judiciales, para agilizar los servicios de justicia."/>
    <s v="DESARROLLO Y OPTIMIZACIÓN DE SERVICIOS Y PROCESOS JUDICIALES"/>
    <s v="Implementar procesos estandarizados para la gestión judicial, técnica y administrativa, que agilicen y faciliten el trámite de los asuntos con el fin de mejorar el servicio de justicia brindado. "/>
    <s v="DESARROLLO Y OPTIMIZACIÓN DE SERVICIOS Y PROCESOS JUDICIALES: Implementar procesos estandarizados para la gestión judicial, técnica y administrativa, que agilicen y faciliten el trámite de los asuntos con el fin de mejorar el servicio de justicia brindado. "/>
    <x v="133"/>
    <s v="Cantidad de despachos abordados con la entrada en vigencia del Código Procesal Agrario."/>
    <s v="Dirección de Planificación"/>
    <s v="Despachos Jurisdiccionales_x000a_Comisión de la Jurisdicción Agraria_x000a_Dirección de Tecnología de la Información_x000a_Centro de Apoyo, Coordinación y Mejoramiento de la Función Jurisdiccional_x000a_Dirección de Gestión Humana_x000a_Dirección Ejecutiva_x000a_Administraciones Regionales"/>
    <n v="2019"/>
    <s v="Realizar el plan de trabajo sobre el abordaje a la entrada en vigencia del Código Procesal Agrario, implementación y seguimiento de los 17 Despachos abordados."/>
    <s v="Dirección de Planificación"/>
    <s v="Portafolio de proyectos institucionales (PPI)."/>
    <n v="0"/>
    <n v="17"/>
    <n v="17"/>
    <n v="17"/>
    <n v="17"/>
    <n v="17"/>
    <n v="17"/>
    <n v="17"/>
    <s v="Abordaje a la entrada en vigencia del Código Procesal Agrario."/>
    <x v="154"/>
  </r>
  <r>
    <x v="3"/>
    <m/>
    <m/>
    <m/>
    <m/>
    <m/>
    <m/>
    <x v="241"/>
    <m/>
    <m/>
    <m/>
    <m/>
    <m/>
    <m/>
    <m/>
    <m/>
    <m/>
    <m/>
    <m/>
    <m/>
    <m/>
    <m/>
    <m/>
    <m/>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8">
  <r>
    <s v="​P02-PLA-18"/>
    <s v="Rediseño de procesos - Escuela Judicial"/>
    <s v="Estratégico"/>
    <s v="Terminado"/>
    <x v="0"/>
    <x v="0"/>
    <s v="PEI anterior"/>
    <n v="0"/>
    <n v="0"/>
    <n v="0"/>
    <s v=""/>
  </r>
  <r>
    <s v="​P02-PLA-2016"/>
    <s v="Formulación, análisis e implementación Reforma al Código de Trabajo"/>
    <s v="Estratégico"/>
    <s v="Terminado"/>
    <x v="0"/>
    <x v="0"/>
    <s v="PEI anterior"/>
    <n v="0"/>
    <n v="0"/>
    <n v="0"/>
    <s v="Melissa Durán Gamboa"/>
  </r>
  <r>
    <s v="​P04-PLA-17"/>
    <s v="Fomulación, análisis e implementación del nuevo Código Procesal Civil"/>
    <s v="Estratégico"/>
    <s v="Terminado"/>
    <x v="0"/>
    <x v="0"/>
    <s v="PEI anterior"/>
    <n v="0"/>
    <n v="0"/>
    <n v="0"/>
    <s v="Lucía Zeledón Quirós"/>
  </r>
  <r>
    <s v="​P05-PLA-17"/>
    <s v="Automatización del proceso de generación de las estadísticas policiales"/>
    <s v="Estratégico"/>
    <s v="Cancelado"/>
    <x v="0"/>
    <x v="0"/>
    <s v="PEI anterior"/>
    <n v="0"/>
    <n v="0"/>
    <n v="0"/>
    <s v="Juan Pablo León Cerdas"/>
  </r>
  <r>
    <s v="0004-SP-P01"/>
    <s v="​Propuesta para el establecimiento de timbre judicial"/>
    <s v="Estratégico"/>
    <s v="Suspendido"/>
    <x v="1"/>
    <x v="0"/>
    <s v="​Que al finalizar el 2024, se haya presentado una propuesta para el establecimiento del timbre judicial en materia cobratoria, específicamente en los procesos de cobro y ejecutivos. Asimismo, valorar los cambios requeridos para optimizar los recursos institucionales."/>
    <n v="0"/>
    <n v="0"/>
    <n v="0"/>
    <s v=""/>
  </r>
  <r>
    <s v="0032-DP-P01"/>
    <s v="Estrategia de Comunicación y Proyección de la Defensa Pública"/>
    <s v="Estratégico"/>
    <s v="En progreso"/>
    <x v="2"/>
    <x v="0"/>
    <s v="Que al finalizar el 2024,se haya implementado la estrategia de comunicación y proyección en la Defensa Pública."/>
    <n v="0"/>
    <n v="0"/>
    <n v="0"/>
    <s v="Angélica Gutiérrez Sancho"/>
  </r>
  <r>
    <s v="0032-DP-P02"/>
    <s v="Estrategias de Coordinación de la Defensa Pública"/>
    <s v="Estratégico"/>
    <s v="En progreso"/>
    <x v="2"/>
    <x v="0"/>
    <s v="Que al finalizar el 2024, se haya implementado la estrategia de coordinación de la Defensa Pública, para incrementar y fortalecer las redes comunales e interinstitucionales identificadas, tomando en cuenta la aplicación de las medidas alternas."/>
    <n v="0"/>
    <n v="0"/>
    <n v="0"/>
    <s v="Didier Murillo Espinoza"/>
  </r>
  <r>
    <s v="0032-DP-P03"/>
    <s v="Estrategia de capacitación de la Defensa Pública"/>
    <s v="Estratégico"/>
    <s v="En progreso"/>
    <x v="2"/>
    <x v="0"/>
    <s v="​Que al finalizar el 2024, se haya cumplido la estrategia de capacitación diseñada para la Defensa Pública."/>
    <n v="0"/>
    <n v="0"/>
    <n v="0"/>
    <s v="Jorge Arturo Ulloa Cordero"/>
  </r>
  <r>
    <s v="0032-DP-P04"/>
    <s v="Actualización de los estados procesales"/>
    <s v="Estratégico"/>
    <s v="En progreso"/>
    <x v="2"/>
    <x v="1"/>
    <s v="Que al finalizar el 2024, se haya implementado el proyecto sobre el modelo de mejora integral del proceso Penal."/>
    <n v="0"/>
    <n v="0"/>
    <n v="0"/>
    <s v="Esteban Arguedas Madrigal"/>
  </r>
  <r>
    <s v="0032-DP-P05"/>
    <s v="Implantación del Sistema de Seguimiento de Casos"/>
    <s v="Estratégico"/>
    <s v="Pendiente Evaluación de Beneficios"/>
    <x v="2"/>
    <x v="0"/>
    <s v="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
    <n v="0"/>
    <n v="0"/>
    <n v="0"/>
    <s v="Orlando Vargas Chacón"/>
  </r>
  <r>
    <s v="0032-DP-P06"/>
    <s v="Implementación Código Procesal Agraria (Defensa Pública)"/>
    <s v="Estratégico"/>
    <s v="Pendiente Evaluación de Beneficios"/>
    <x v="2"/>
    <x v="2"/>
    <s v="​Que al finalizar el 2024, se haya implementado el proyecto de abordaje a la entrada en vigencia del Código Procesal Agrario."/>
    <n v="0"/>
    <n v="0"/>
    <n v="0"/>
    <s v="Erick Núñez Rodríguez"/>
  </r>
  <r>
    <s v="0032-DP-P08"/>
    <s v="Estudio Administración Defensa Pública"/>
    <s v="Estratégico"/>
    <s v="En progreso"/>
    <x v="2"/>
    <x v="2"/>
    <s v="​Que al finalizar el 2024, se haya dado seguimiento a los compromisos destacados en el Informe del Estado de la Justicia."/>
    <n v="0"/>
    <n v="0"/>
    <n v="0"/>
    <s v="Josué Alberto González Granados"/>
  </r>
  <r>
    <s v="0034-CIJ-P01"/>
    <s v="Fortalecimiento del acceso a la información judicial"/>
    <s v="Estratégico"/>
    <s v="En progreso"/>
    <x v="3"/>
    <x v="0"/>
    <s v="Que al finalizar el 2024, se desarrolle e implemente la estrategia para la creación de mecanismos que fortalezcan el acceso a la información judicial."/>
    <n v="0"/>
    <n v="0"/>
    <n v="0"/>
    <s v="Lilliana Escudero / Cesar Piedra / Blanca Quiros"/>
  </r>
  <r>
    <s v="0034-CIJ-P02"/>
    <s v="Herramienta para la despersonalización de documentos judiciales"/>
    <s v="Estratégico"/>
    <s v="En progreso"/>
    <x v="3"/>
    <x v="2"/>
    <s v="​Que al finalizar el 2024, esté en proceso de desarrollo la solución tecnológica para la despersonalización de sentencias. (Esta meta queda sujeta a lo resuelto en el estudio que se realizará en el planteamiento del proyecto)"/>
    <s v="Que la oficina proponga"/>
    <n v="0"/>
    <n v="0"/>
    <s v="Karla Leiva Canales"/>
  </r>
  <r>
    <s v="0034-CIJ-P03"/>
    <s v="Sistematización de base de datos de conocimiento de resoluciones"/>
    <s v="Estratégico"/>
    <s v="Suspendido"/>
    <x v="3"/>
    <x v="2"/>
    <s v="​Al finalizar el 2024 se cuente con el desarrollo de la fase 1 del proyecto que corresponde a la recopilación de las resoluciones históricas que se encuentren almacenadas en un repositorio de información que facilita la búsqueda sobre las mismas.​"/>
    <n v="0"/>
    <n v="0"/>
    <n v="0"/>
    <s v="Karla Leiva Canales"/>
  </r>
  <r>
    <s v="0035-EJ-P01"/>
    <s v="Sistema de Gestión de Capacitación"/>
    <s v="Estratégico"/>
    <s v="En progreso"/>
    <x v="4"/>
    <x v="0"/>
    <s v="​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
    <n v="0"/>
    <n v="0"/>
    <n v="0"/>
    <s v="Eimy Solano Castro"/>
  </r>
  <r>
    <s v="0035-EJ-P02"/>
    <s v="Paquetes de instrucción y disminución del personal pendiente por capacitar de la población del OIJ, para el año 2022"/>
    <s v="Estratégico"/>
    <s v="En progreso"/>
    <x v="4"/>
    <x v="0"/>
    <s v="Que al finalizar el 2024, la Escuela Judicial y Unidades de Capacitación hayan implementado la estrategia integral de procesos de capacitación innovadores, accesibles y oportunos"/>
    <n v="0"/>
    <n v="0"/>
    <n v="0"/>
    <s v="Karla Alpízar Mora"/>
  </r>
  <r>
    <s v="0104-AUD-P01"/>
    <s v="Metodológico Team Mate"/>
    <s v="Estratégico"/>
    <s v="Pendiente Evaluación de Beneficios"/>
    <x v="5"/>
    <x v="2"/>
    <s v=""/>
    <s v="Que la oficina proponga dado que aportan esta meta incorrecta: Que al finalizar el 2021 se haya implementado la herramienta Team Mate plus para el desarrollo de las auditorías del Plan Anual de Trabajo 2022. "/>
    <n v="0"/>
    <n v="0"/>
    <s v="Oswaldo Vásquez Madrigal / Sugeny Castillo Chaves"/>
  </r>
  <r>
    <s v="0110-PLA-P01"/>
    <s v="Automatización de Indicadores de Gestión"/>
    <s v="Estratégico"/>
    <s v="En progreso"/>
    <x v="0"/>
    <x v="0"/>
    <s v="Que al finalizar el 2024, se haya formulado e implementado una estrategia sobre el acceso y uso de estadísticas judiciales, que suministre al público externo y interno, información clara y oportuna."/>
    <n v="0"/>
    <n v="0"/>
    <n v="0"/>
    <s v="Marlen Vargas Benavides"/>
  </r>
  <r>
    <s v="0110-PLA-P04"/>
    <s v="Mejora del Proceso Penal (Ámbito Jurisdiccional)"/>
    <s v="Estratégico"/>
    <s v="En progreso"/>
    <x v="6"/>
    <x v="0"/>
    <s v="Que al finalizar el 2024, se haya implementado el proyecto sobre el modelo de mejora integral del proceso Penal."/>
    <n v="0"/>
    <n v="0"/>
    <n v="0"/>
    <s v="Lucía Zeledón Quirós"/>
  </r>
  <r>
    <s v="0110-PLA-P05"/>
    <s v="Abordaje a la entrada en vigencia del Código Procesal de Familia"/>
    <s v="Estratégico"/>
    <s v="Cancelado"/>
    <x v="0"/>
    <x v="0"/>
    <s v="Que al finalizar el 2024, se haya implementado el proyecto de abordaje a la entrada en vigencia del Código Procesal de Familia."/>
    <n v="0"/>
    <n v="0"/>
    <n v="0"/>
    <s v="Lucía Zeledón Quirós"/>
  </r>
  <r>
    <s v="0110-PLA-P07"/>
    <s v="Sistema de Gestión del Plan Estratégico Institucional"/>
    <s v="Estratégico"/>
    <s v="En progreso"/>
    <x v="0"/>
    <x v="0"/>
    <s v="Que al finalizar el 2024, se haya implementado el Modelo de Gestión para la Planificación Estratégica, que integre el modelo de innovación, el portafolio de proyectos estratégicos, los planes anuales operativos y el presupuesto. "/>
    <n v="0"/>
    <n v="0"/>
    <n v="0"/>
    <s v="Esteban Ramírez Arce"/>
  </r>
  <r>
    <s v="0110-PLA-P08"/>
    <s v="Acceso y uso de la información estadística"/>
    <s v="Estratégico"/>
    <s v="En progreso"/>
    <x v="0"/>
    <x v="0"/>
    <s v="​Que al finalizar el 2024, se haya formulado e implementado una estratégia sobre el acceso y uso de estadísticas judiciales, que suministre al público externo e interno, información clara y oportuna."/>
    <n v="0"/>
    <n v="0"/>
    <n v="0"/>
    <s v="Marlen Vargas Benavides"/>
  </r>
  <r>
    <s v="0110-PLA-P09"/>
    <s v="Modelo para la Administración del Portafolio de Proyectos Estratégicos"/>
    <s v="Estratégico"/>
    <s v="Pendiente Evaluación de Beneficios"/>
    <x v="0"/>
    <x v="0"/>
    <s v="Que al finalizar el 2024, se haya implementado el Modelo de Administración de Proyectos Estratégicos."/>
    <n v="0"/>
    <n v="0"/>
    <n v="0"/>
    <s v="Yesenia Salazar Guzmán"/>
  </r>
  <r>
    <s v="0110-PLA-P10"/>
    <s v="Modelo de formulación y evaluación de políticas institucionales"/>
    <s v="Estratégico"/>
    <s v="Pendiente Evaluación de Beneficios"/>
    <x v="0"/>
    <x v="0"/>
    <s v="Que al finalizar el 2024, se haya implementado el modelo de formulación, implementación, seguimiento y evaluación de políticas institucionales."/>
    <n v="0"/>
    <n v="0"/>
    <n v="0"/>
    <s v="Esteban Ramírez Arce"/>
  </r>
  <r>
    <s v="0110-PLA-P11"/>
    <s v="Abordaje a la entrada en vigencia del Código Procesal Agrario (Dirección de Planificación)"/>
    <s v="Estratégico"/>
    <s v="Pendiente Evaluación de Beneficios"/>
    <x v="0"/>
    <x v="0"/>
    <s v="Que al finalizar el 2024, se haya implementado el proyecto de abordaje a la entrada en vigencia del Código Procesal Agrario."/>
    <n v="0"/>
    <n v="0"/>
    <n v="0"/>
    <s v="Lucía Zeledón Quirós"/>
  </r>
  <r>
    <s v="0110-PLA-P12"/>
    <s v="Modelo de gestión por procesos institucional"/>
    <s v="Estratégico"/>
    <s v="En progreso"/>
    <x v="0"/>
    <x v="0"/>
    <s v="Que al finalizar el 2024, se haya implementado un modelo de gestión por procesos institucional, considerando la parte documental y normativa asociada al tema."/>
    <n v="0"/>
    <n v="0"/>
    <n v="0"/>
    <s v="María Paz Jiménez González"/>
  </r>
  <r>
    <s v="0110-PLA-P13"/>
    <s v="Mejora del Proceso Penal (Auxiliar de Justicia)"/>
    <s v="Estratégico"/>
    <s v="En progreso"/>
    <x v="0"/>
    <x v="0"/>
    <s v="Que al finalizar el 2024, se haya implementado el proyecto sobre el modelo de mejora integral del proceso Penal."/>
    <n v="0"/>
    <n v="0"/>
    <n v="0"/>
    <s v="Nelson Arce Hidalgo"/>
  </r>
  <r>
    <s v="0110-PLA-P14"/>
    <s v="Modelo de Gestión de Presupuestos Plurianuales"/>
    <s v="Estratégico"/>
    <s v="En progreso"/>
    <x v="0"/>
    <x v="0"/>
    <s v="Que al finalizar el 2024, se haya implementado el Modelo de Gestión para la Planificación Estratégica, que integre el modelo de innovación, el portafolio de proyectos estratégicos, los planes anuales operativos y el presupuesto. "/>
    <n v="0"/>
    <n v="0"/>
    <n v="0"/>
    <s v="Alexis Hernández"/>
  </r>
  <r>
    <s v="0110-PLA-P15"/>
    <s v="Virtualización de servicios Jurisdiccionales Poder Judicial"/>
    <s v="Estratégico"/>
    <s v="Pendiente Evaluación de Beneficios"/>
    <x v="0"/>
    <x v="2"/>
    <s v="​Que al finalizar el 2024, se hayan desarrollado e implementado estrategias de gestión que contribuyan a aumentar la celeridad y resolución oportuna de los procesos judiciales.​"/>
    <s v="​Que la oficina proponga dado que aportan esta meta que no existe:   Que al finalizar el 2024, se hayan desarrollado e implementado estrategias de gestión que contribuyan a aumentar la celeridad y resolución oportuna de los procesos judiciales.​"/>
    <n v="0"/>
    <n v="0"/>
    <s v="Melissa Durán Gamboa"/>
  </r>
  <r>
    <s v="0110-PLA-P19"/>
    <s v="Programa de Capacitación para la Formación de Líderes de Proyectos"/>
    <s v="Estratégico"/>
    <s v="En progreso"/>
    <x v="0"/>
    <x v="0"/>
    <s v="Que al finalizar el 2024, se haya implementado el Modelo de Administración de Proyectos Estratégicos."/>
    <n v="0"/>
    <n v="0"/>
    <n v="0"/>
    <s v="Melissa Mesén Trejos"/>
  </r>
  <r>
    <s v="0110-PLA-P20"/>
    <s v="Actualización de fórmulas estadísticas y elaboración instructivos estadísticos por materias"/>
    <s v="Estratégico"/>
    <s v="Pendiente Evaluación de Beneficios"/>
    <x v="0"/>
    <x v="2"/>
    <s v="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
    <s v="​Que la oficina proponga dado que aportan esta meta que no existe:   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
    <n v="0"/>
    <n v="0"/>
    <s v="Marlen Vargas Benavides"/>
  </r>
  <r>
    <s v="0110-PLA-P21"/>
    <s v="Implementación de la Ley 9481 Creación de la Jurisdicción Especializada en Delincuencia Organizada en Costa Rica"/>
    <s v="Estratégico"/>
    <s v="En progreso"/>
    <x v="0"/>
    <x v="1"/>
    <s v="Queal finalizar el 2023, se haya implementado el proyecto de abordaje a la entradaen vigencia de la Ley 9481: Creación de la Jurisdicción Especializada enDelincuencia Organizada en Costa Rica"/>
    <s v="​Que la oficina proponga dado que aportan esta meta que no existe:   Queal finalizar el 2023, se haya implementado el proyecto de abordaje a la entradaen vigencia de la Ley 9481: Creación de la Jurisdicción Especializada enDelincuencia Organizada en Costa Rica"/>
    <n v="0"/>
    <n v="0"/>
    <s v="Nacira Valverde Bermúdez"/>
  </r>
  <r>
    <s v="0110-PLA-P23"/>
    <s v="Automatización de los Procesos Jurisdiccionales y análisis del Rezago Judicial"/>
    <s v="Estratégico"/>
    <s v="En progreso"/>
    <x v="0"/>
    <x v="1"/>
    <s v="Que al finalizar el 2024, se haya desarrollado e implementado herramientas de inteligencia artificial y bots para apoyar la gestión y tramitación judicial, administrativa y de los órganos auxiliares de justicia."/>
    <n v="0"/>
    <n v="0"/>
    <n v="0"/>
    <s v="Priscila Masís Alpizar"/>
  </r>
  <r>
    <s v="0110-PLA-P25"/>
    <s v="Implementación de oficina Modelo en materia de Tránsito primera instancia"/>
    <s v="Estratégico"/>
    <s v="En progreso"/>
    <x v="0"/>
    <x v="0"/>
    <s v="Que al finalizar el 2024, se haya implementado el proyecto de rediseño en al menos 7 circuitos judiciales, que involucre el ámbito jurisdiccional, auxiliar de justica y administrativo.  "/>
    <n v="0"/>
    <n v="0"/>
    <n v="0"/>
    <s v="Licda. Melissa Durán Gamboa"/>
  </r>
  <r>
    <s v="0110-PLA-P26"/>
    <s v="Rediseño materia Penal Juvenil-primera instancia"/>
    <s v="Estratégico"/>
    <s v="Cancelado"/>
    <x v="7"/>
    <x v="0"/>
    <s v="Que al finalizar el 2024, se haya implementado el proyecto de rediseño en al menos 7 circuitos judiciales, que involucre el ámbito jurisdiccional, auxiliar de justica y administrativo.  "/>
    <n v="0"/>
    <n v="0"/>
    <n v="0"/>
    <s v="Lucía Zeledón Quiros"/>
  </r>
  <r>
    <s v="0110-PLA-P31"/>
    <s v="Fortalecimiento y atención de carga de trabajo del Subproceso de Modernización Institucional para área no penal"/>
    <s v="Estratégico"/>
    <s v="En progreso"/>
    <x v="0"/>
    <x v="0"/>
    <s v="Que al finalizar el 2024, se haya implementado el proyecto de rediseño en al menos 7 circuitos judiciales, que involucre el ámbito jurisdiccional, auxiliar de justica y administrativo.  "/>
    <n v="0"/>
    <n v="0"/>
    <n v="0"/>
    <s v="Abigail Gómez Abarca"/>
  </r>
  <r>
    <s v="0110-PLA-P32"/>
    <s v="Implementación de oficina Modelo en el Juzgado y Tribunal Notarial"/>
    <s v="Estratégico"/>
    <s v="En progreso"/>
    <x v="0"/>
    <x v="0"/>
    <s v="Que al finalizar el 2024, se haya implementado el proyecto de rediseño en al menos 7 circuitos judiciales, que involucre el ámbito jurisdiccional, auxiliar de justica y administrativo.  "/>
    <n v="0"/>
    <n v="0"/>
    <n v="0"/>
    <s v="Olger Gustavo Quesada Abarca, Abigail Gómez Abarca"/>
  </r>
  <r>
    <s v="0110-PLA-P33"/>
    <s v="Herramienta Tecnológica Modelo de Gestión por Procesos"/>
    <s v="Estratégico"/>
    <s v="Cancelado"/>
    <x v="0"/>
    <x v="0"/>
    <s v="​Que al finalizar el 2024, se haya implementado un modelo de gestión por procesos institucional, considerando la parte documental y normativa asociada al tema."/>
    <n v="0"/>
    <n v="0"/>
    <n v="0"/>
    <s v="María Paz Jiménez González"/>
  </r>
  <r>
    <s v="0110-PLA-P37"/>
    <s v="Implementación de reformas procesales y fortalecimiento de la seguridad ciudadana"/>
    <s v="Estratégico"/>
    <s v="Pendiente Aprobación"/>
    <x v="0"/>
    <x v="0"/>
    <s v="Que al finalizar el 2024, la Dirección de Planificación haya realizado los estudios de impacto de ley, que contienen datos presupuestarios y de estructura organizacional del Poder Judicial; que le hayan sido puestos en consulta."/>
    <n v="0"/>
    <n v="0"/>
    <n v="0"/>
    <s v="Inga. Yesenia Salazar Guzmán e Ing. Jorge Fernando Rodríguez Salazar"/>
  </r>
  <r>
    <s v="0110-PLA-P38"/>
    <s v="Proyecto de automatización e inteligencia en materia penal"/>
    <s v="Estratégico"/>
    <s v="Pendiente Aprobación"/>
    <x v="0"/>
    <x v="2"/>
    <s v="Que al finalizar el 2024, se haya desarrollado e implementado herramientas de inteligencia artificial y bots para apoyar la gestión y tramitación judicial, administrativa y de los órganos auxiliares de justicia."/>
    <n v="0"/>
    <n v="0"/>
    <n v="0"/>
    <s v="Victoria María Martínez Castillo"/>
  </r>
  <r>
    <s v="0116-DPC-P01"/>
    <s v="Política de Comunicación Integral"/>
    <s v="Estratégico"/>
    <s v="En progreso"/>
    <x v="8"/>
    <x v="0"/>
    <s v="Que al finalizar el 2024, se haya aprobado la política de comunicación integral."/>
    <n v="0"/>
    <n v="0"/>
    <n v="0"/>
    <s v="Maureen González Barrantes"/>
  </r>
  <r>
    <s v="0117-DE-P01"/>
    <s v="Sistema Control de Accesos y Asistencia Electrónica"/>
    <s v="Estratégico"/>
    <s v="En progreso"/>
    <x v="9"/>
    <x v="0"/>
    <s v="​Que al finalizar el 2024, se haya implementado el Sistema de Control de Acceso a la Red.​"/>
    <n v="0"/>
    <n v="0"/>
    <n v="0"/>
    <s v="Roxana Hidalgo Vega"/>
  </r>
  <r>
    <s v="0117-DE-P02"/>
    <s v="Cargas Termohigronométricas Edificio I Circuito Judicial Alajuela"/>
    <s v="Estratégico"/>
    <s v="Pendiente Evaluación de Beneficios"/>
    <x v="10"/>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María José Chaves Arguello"/>
  </r>
  <r>
    <s v="0117-DE-P03"/>
    <s v="Ampliación Edificio I Circuito Judicial Guanacaste"/>
    <s v="Estratégico"/>
    <s v="Suspendido"/>
    <x v="11"/>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Hector Maroto Cambronero"/>
  </r>
  <r>
    <s v="0117-DE-P04"/>
    <s v="Cambios en el SIGA-PJ por el IVA"/>
    <s v="Estratégico"/>
    <s v="Pendiente Evaluación de Beneficios"/>
    <x v="9"/>
    <x v="0"/>
    <s v="Que al finalizar el 2024, se cuente con un proceso estandarizado de seguimiento que permita optimizar la ejecución presupuestaria."/>
    <n v="0"/>
    <n v="0"/>
    <n v="0"/>
    <s v="Ingrid Moya Aguilar"/>
  </r>
  <r>
    <s v="0117-DE-P05"/>
    <s v="Construcción Edificio Circuito Judicial Puntarenas"/>
    <s v="Estratégico"/>
    <s v="En progreso"/>
    <x v="9"/>
    <x v="2"/>
    <s v="No tiene Meta- documentación no tiene "/>
    <n v="0"/>
    <n v="0"/>
    <n v="0"/>
    <s v="Hector Maroto Cambronero"/>
  </r>
  <r>
    <s v="0117-DE-P06"/>
    <s v="Construcción Edificio Anexo E"/>
    <s v="Estratégico"/>
    <s v="Pendiente Evaluación de Beneficios"/>
    <x v="9"/>
    <x v="2"/>
    <s v="No tiene Meta- documentación no tiene "/>
    <n v="0"/>
    <n v="0"/>
    <n v="0"/>
    <s v="Hector Maroto Cambronero"/>
  </r>
  <r>
    <s v="0117-DE-P07"/>
    <s v="Torre Anexa y Reacondicionamiento Eléctrico Edificio III Circuito Judicial Alajuela"/>
    <s v="Estratégico"/>
    <s v="En progreso"/>
    <x v="12"/>
    <x v="0"/>
    <s v="Que al finalizar el 2024, se haya implementado el plan de ejecución de construcciones definido, que considere el diseño universal y certificación LEED; que contemple espacios compartidos y oficinas satélite , acorde a las modalidades alternativas de trabajo; así como aulas acondicionadas para capacitaciones y espacio para uso de bicicletas."/>
    <n v="0"/>
    <n v="0"/>
    <n v="0"/>
    <s v="Aura Yanes Quintana"/>
  </r>
  <r>
    <s v="0117-DE-P08"/>
    <s v="Adquisición de Propiedades OIJ"/>
    <s v="Estratégico"/>
    <s v="Pendiente Evaluación de Beneficios"/>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Hector Maroto Cambronero"/>
  </r>
  <r>
    <s v="0117-DE-P09"/>
    <s v="Ampliación Edificio Tribunales de Justicia de Turrialba"/>
    <s v="Estratégico"/>
    <s v="En progreso"/>
    <x v="13"/>
    <x v="1"/>
    <s v="Que al finalizar el 2024, anualmente se haya ejecutado al menos un 94,5% del presupuesto asignado."/>
    <n v="0"/>
    <n v="0"/>
    <n v="0"/>
    <s v="William Cerdas Zuñiga"/>
  </r>
  <r>
    <s v="0117-DE-P10"/>
    <s v="Centralizado del Edificio I Circuito Judicial Zona Sur"/>
    <s v="Estratégico"/>
    <s v="Suspendido"/>
    <x v="14"/>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Wendy Beita Ureña"/>
  </r>
  <r>
    <s v="0117-DE-P11"/>
    <s v="Sustitución de sistema de alarma contra incendios en bodegas de Ciudad Judicial"/>
    <s v="Estratégico"/>
    <s v="Suspendido"/>
    <x v="15"/>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Ronald Vargas Bolaños"/>
  </r>
  <r>
    <s v="0117-DE-P12"/>
    <s v="Reacondicionamiento Eléctrico Edificio II Circuito Judicial Alajuela"/>
    <s v="Estratégico"/>
    <s v="En progreso"/>
    <x v="16"/>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Alexander Matarrita Casanova / Bernardita Quiros Barrantes"/>
  </r>
  <r>
    <s v="0117-DE-P13"/>
    <s v="Sistema Detección Incendio Edificio Circuito Judicial Heredia"/>
    <s v="Estratégico"/>
    <s v="Suspendido"/>
    <x v="17"/>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Fabián Sánchez Zamora"/>
  </r>
  <r>
    <s v="0117-DE-P14"/>
    <s v="Implementación del Sistema de Compras Públicas"/>
    <s v="Estratégico"/>
    <s v="En progreso"/>
    <x v="9"/>
    <x v="2"/>
    <s v="Que al finalizar el 2024, se cuente con un proceso estandarizado de seguimiento que permita optimizar la ejecución presupuestaria"/>
    <n v="0"/>
    <n v="0"/>
    <n v="0"/>
    <s v="Farine Monge Salas"/>
  </r>
  <r>
    <s v="0117-DE-P15"/>
    <s v="Adquisición de Propiedades MP"/>
    <s v="Estratégico"/>
    <s v="Pendiente Evaluación de Beneficios"/>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Hector Maroto Cambronero"/>
  </r>
  <r>
    <s v="0117-DE-P20"/>
    <s v="Abordaje de los requerimientos emitidos por la Superintendencia de Pensiones al Fondo de Jubilaciones del Poder Judicial y Pensiones"/>
    <s v="Estratégico"/>
    <s v="Pendiente Evaluación de Beneficios"/>
    <x v="9"/>
    <x v="2"/>
    <s v="Dirigir la gestión judicial en función de las prioridades;institucionales con el fin de maximizar el uso de los recursos."/>
    <n v="0"/>
    <n v="0"/>
    <n v="0"/>
    <s v="Oslean Mora Valdez"/>
  </r>
  <r>
    <s v="0117-DE-P21"/>
    <s v="Sistema de Voceo y Comunicación Institucional para la Corte Suprema de Justicia y la de Plaza de la Justicia"/>
    <s v="Estratégico"/>
    <s v="En progreso"/>
    <x v="9"/>
    <x v="1"/>
    <s v=""/>
    <n v="0"/>
    <n v="0"/>
    <n v="0"/>
    <s v="Luis Guillermo Araya Ulate / Michael Madriz Alvarado"/>
  </r>
  <r>
    <s v="0117-DE-P22"/>
    <s v="Publicación electrónica del Boletín Judicial, a través del Departamento de Artes Gráficas"/>
    <s v="Estratégico"/>
    <s v="En progreso"/>
    <x v="9"/>
    <x v="0"/>
    <s v="Que al finalizar el 2024, se haya implementado un modelo de atención al público con el fin de mejorar el servicio brindado."/>
    <n v="0"/>
    <n v="0"/>
    <n v="0"/>
    <s v="Maribel Araya Valverde"/>
  </r>
  <r>
    <s v="0117-DE-P23"/>
    <s v="Sistema de Detección de Incendios en el II Circ Jud San José"/>
    <s v="Estratégico"/>
    <s v="Pendiente Evaluación de Beneficios"/>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Miguel Gutiérrez Fernández"/>
  </r>
  <r>
    <s v="0117-DE-P24"/>
    <s v="Reacondicionamiento Eléctrico Anexo A del II Circ Jud San José"/>
    <s v="Estratégico"/>
    <s v="Pendiente Evaluación de Beneficios"/>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Miguel Gutiérrez Fernández"/>
  </r>
  <r>
    <s v="0117-DE-P25"/>
    <s v="Plan para la redistribución de espacios físicos de las personas teletrabajadoras del Poder Judicial"/>
    <s v="Estratégico"/>
    <s v="Suspendido"/>
    <x v="9"/>
    <x v="2"/>
    <s v=""/>
    <n v="0"/>
    <n v="0"/>
    <n v="0"/>
    <s v="Maribel Araya Valverde"/>
  </r>
  <r>
    <s v="0117-DE-P26"/>
    <s v="Reacondicionamiento Eléctrico Edificio de Tribunales de Cartago"/>
    <s v="Estratégico"/>
    <s v="Suspendido"/>
    <x v="18"/>
    <x v="0"/>
    <s v="Que al finalizar el 2024, se haya desarrollado y ejecutado los planes de mantenimiento preventivo de infraestructura judicial regional a largo plazo."/>
    <n v="0"/>
    <n v="0"/>
    <n v="0"/>
    <s v="Luis Solís Jiménez"/>
  </r>
  <r>
    <s v="0117-DE-P27"/>
    <s v="Reacondicionamiento eléctrico del Edificio Plaza de la Justicia"/>
    <s v="Estratégico"/>
    <s v="Suspendido"/>
    <x v="9"/>
    <x v="2"/>
    <s v="​Que al 31 de dic del 2028 el edificio cumpla con la normativa eléctrica y mecánica , además de los sistemas solicitados por Bomberos."/>
    <n v="0"/>
    <n v="0"/>
    <n v="0"/>
    <s v="Maria Bolaños Zeledón"/>
  </r>
  <r>
    <s v="0117-DE-P28"/>
    <s v="Re acondicionamiento eléctrico del Edificio de Tribunales de Justicia de San José"/>
    <s v="Estratégico"/>
    <s v="En progreso"/>
    <x v="9"/>
    <x v="0"/>
    <s v="Que al finalizar el 2024, se haya desarrollado y ejecutado los planes de mantenimiento preventivo de infraestructura judicial regional a largo plazo."/>
    <n v="0"/>
    <n v="0"/>
    <n v="0"/>
    <s v="María Mayorga Cordero"/>
  </r>
  <r>
    <s v="0117-DE-P29"/>
    <s v="Sistema de Inventario y Materiales de la Proveeduría"/>
    <s v="Estratégico"/>
    <s v="En progreso"/>
    <x v="9"/>
    <x v="2"/>
    <s v="Que al finalizar el 2024, se haya implementado el Modelo de Gestión para la Planificación Estratégica, que integre el modelo de innovación, el portafolio de proyectos estratégicos, los planes anuales operativos y el presupuesto."/>
    <s v="corregido"/>
    <n v="0"/>
    <n v="0"/>
    <s v="Farine Monge Salas / Meizel Mora Rojas"/>
  </r>
  <r>
    <s v="0117-DE-P30"/>
    <s v="Análisis y aplicación de las disposiciones emitidas por la CGR, en informe DFOE-GOB-IF-00009-2021, de acuerdo a la implementación de las NICSP en el Poder Judicial"/>
    <s v="Estratégico"/>
    <s v="En progreso"/>
    <x v="9"/>
    <x v="2"/>
    <s v="Que anualmente se mantenga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Pendiente de vincular)"/>
    <s v="se incorpora la meta para FICO en version 16 de PEI"/>
    <n v="0"/>
    <n v="0"/>
    <s v="Víctor Manuel Sibaja Sibaja"/>
  </r>
  <r>
    <s v="0117-DE-P31"/>
    <s v="Implementación de acciones de mejora, modificación y adaptación institucional a la nueva Ley N°9986,“Ley General de Contratación Pública”"/>
    <s v="Estratégico"/>
    <s v="En progreso"/>
    <x v="9"/>
    <x v="2"/>
    <s v="Que al 23 de diciembre del 2022 se hayan ejecutado las actividades detalladas en el cronograma del proyecto, las cuales son indispensables para cumplir con la implementación de la Nueva Ley de Compras Públicas y su Reglamento en el Poder Judicial."/>
    <s v="corregido"/>
    <n v="0"/>
    <n v="0"/>
    <s v="Sonia Zeledón Gutiérrez"/>
  </r>
  <r>
    <s v="0117-DE-P49"/>
    <s v="Proyecto del Subproceso de Gestión de Continuidad del Servicio"/>
    <s v="Estratégico"/>
    <s v="En progreso"/>
    <x v="9"/>
    <x v="0"/>
    <s v="​Que al finalizar el 2024, se haya implementado un modelo de gestión por procesos institucional, considerando la parte documental y normativa asociada al tema."/>
    <n v="0"/>
    <n v="0"/>
    <n v="0"/>
    <s v="Melvin Obando Villalobos"/>
  </r>
  <r>
    <s v="0117-DE-P70"/>
    <s v="Construcción de planta de tratamiento para el Edificio de Tribunales de Corredores"/>
    <s v="Estratégico"/>
    <s v="Aprobado - No iniciado"/>
    <x v="19"/>
    <x v="2"/>
    <s v="Que al finalizar el 2023, se haya ejecutado al menos un 94.5% del presupuesto asignado"/>
    <n v="0"/>
    <n v="0"/>
    <n v="0"/>
    <s v="Henry Alpizar Saborio"/>
  </r>
  <r>
    <s v="0117-DE-P71"/>
    <s v="Construcción de barrera protectora contra infiltraciones de la azotea del edificio de Tribunales de San José"/>
    <s v="Estratégico"/>
    <s v="Aprobado - No iniciado"/>
    <x v="20"/>
    <x v="2"/>
    <s v="Que al 31 de diciembre de 2023, se haya ejecutado mínimo el 93 % del presupuesto asignado para el periodo correspondiente."/>
    <s v="se debe revisar vinculación de meta dado que no existe: Que al 31 de diciembre de 2023, se haya ejecutado mínimo el 93 % del presupuesto asignado para el periodo correspondiente."/>
    <n v="0"/>
    <n v="0"/>
    <s v="Sugey Fonseca Porras"/>
  </r>
  <r>
    <s v="0117-DE-P72"/>
    <s v="Cambio de cubierta de bodegas Ciudad Judicial"/>
    <s v="Estratégico"/>
    <s v="Suspendido"/>
    <x v="15"/>
    <x v="2"/>
    <n v="0"/>
    <n v="0"/>
    <n v="0"/>
    <n v="0"/>
    <s v="Ronald Vargas Bolaños"/>
  </r>
  <r>
    <s v="0117-DE-P73"/>
    <s v="Sistema de control de incendios para el edificio de Patología Forense"/>
    <s v="Estratégico"/>
    <s v="Aprobado - No iniciado"/>
    <x v="15"/>
    <x v="2"/>
    <s v="Que al finalizar el 2023, anualmente se haya ejecutado al menos un 94,5% delpresupuesto asignado."/>
    <n v="0"/>
    <n v="0"/>
    <n v="0"/>
    <s v="Ronald Vargas Bolaños"/>
  </r>
  <r>
    <s v="0117-DE-P74"/>
    <s v="Acondicionamiento eléctrico del Edificio de Tribunales de Liberia"/>
    <s v="Estratégico"/>
    <s v="Suspendido"/>
    <x v="11"/>
    <x v="2"/>
    <s v="Que al finalizar el 2023, anualmente se haya ejecutado al menos un 94,5% delpresupuesto asignado"/>
    <n v="0"/>
    <n v="0"/>
    <n v="0"/>
    <s v="Lic. Luis Angel  Vásquez Vallejos"/>
  </r>
  <r>
    <s v="0117-DE-P75"/>
    <s v="II Etapa Salida de emergencia del Edificio de Tribunales de Justicia de Pérez Zeledón"/>
    <s v="Estratégico"/>
    <s v="Aprobado - No iniciado"/>
    <x v="14"/>
    <x v="2"/>
    <s v="Que al finalizar el 2023, anualmente se haya ejecutado al menos un 94,5% del presupuesto asignado."/>
    <n v="0"/>
    <n v="0"/>
    <n v="0"/>
    <s v="Licenciado Johan Granados Mora / Licenciada Jessica Torres Marín."/>
  </r>
  <r>
    <s v="0117-DE-P76"/>
    <s v="Sustitución completa del sistema Hídrico y tuberías del edificio de los tribunales de justicia de Pérez Zeledón"/>
    <s v="Estratégico"/>
    <s v="Aprobado - No iniciado"/>
    <x v="14"/>
    <x v="2"/>
    <s v="Que al finalizar el 2023, anualmente se haya ejecutado al menos un 94,5% del presupuesto asignado."/>
    <n v="0"/>
    <n v="0"/>
    <n v="0"/>
    <s v="Licenciado Johan Granados Mora / Licenciada Jessica Torres Marín"/>
  </r>
  <r>
    <s v="0117-DE-P82"/>
    <s v="Construcción Edificio de Tribunales de Siquirres"/>
    <s v="Estratégico"/>
    <s v="Aprobado - No iniciado"/>
    <x v="21"/>
    <x v="2"/>
    <s v="Que al finalizar el 2024, se haya desarrollado y ejecutado los planes de mantenimiento preventivo de infraestructura judicial regional a largo plazo."/>
    <n v="0"/>
    <n v="0"/>
    <n v="0"/>
    <s v="Laura Delgado Parajeles"/>
  </r>
  <r>
    <s v="0117-DE-P83"/>
    <s v="Proyecto Construcción de nuevo edificio, Tribunales de Justicia de Jacó"/>
    <s v="Estratégico"/>
    <s v="Suspendido"/>
    <x v="22"/>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
  </r>
  <r>
    <s v="0117-DE-P84"/>
    <s v="Adquisición Propiedad Sala Constitucional"/>
    <s v="Estratégico"/>
    <s v="Suspendido"/>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Natalia Elizondo Corrales"/>
  </r>
  <r>
    <s v="0117-DE-P85"/>
    <s v="Tribunales de Justicia de Quepos"/>
    <s v="Estratégico"/>
    <s v="En progreso"/>
    <x v="9"/>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Hector Maroto"/>
  </r>
  <r>
    <s v="0117-DE-PRG01"/>
    <s v="Programa Fideicomiso Inmobiliario Poder Judicial"/>
    <s v="Estratégico"/>
    <s v="En progreso"/>
    <x v="7"/>
    <x v="0"/>
    <s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
    <n v="0"/>
    <n v="0"/>
    <n v="0"/>
    <s v=""/>
  </r>
  <r>
    <s v="0122-DTI-P01"/>
    <s v="Nueva versión del Sistema de Gestión de despachos judiciales"/>
    <s v="Estratégico"/>
    <s v="En progreso"/>
    <x v="23"/>
    <x v="0"/>
    <s v="Que al finalizar el 2024, se haya desarrollado e implantado la nueva versión del sistema de gestión de despachos judiciales, con el fin de brindar un soporte adecuado a los procesos de administración de justicia.​"/>
    <n v="0"/>
    <n v="0"/>
    <n v="0"/>
    <s v="Manuel Alejandro Villalta Ruiz"/>
  </r>
  <r>
    <s v="0122-DTI-P02"/>
    <s v="Incorporación de la jurisprudencia oral en el Nexus-PJ"/>
    <s v="Estratégico"/>
    <s v="En progreso"/>
    <x v="23"/>
    <x v="0"/>
    <s v="Al finalizar 2024 se desarrolle e implemente la estrategia para la creación de mecanismos que fortalezcan el acceso a la información judicial​."/>
    <n v="0"/>
    <n v="0"/>
    <n v="0"/>
    <s v="Indira Calvo Gould"/>
  </r>
  <r>
    <s v="0122-DTI-P03"/>
    <s v="Herramientas de inteligencia de información (Fortalecimiento del Data Administrativo)"/>
    <s v="Estratégico"/>
    <s v="Pendiente Evaluación de Beneficios"/>
    <x v="23"/>
    <x v="0"/>
    <s v="Que al finalizar el 2024, se haya desarrollado e implementado herramientas de inteligencia artificial y bots para apoyar la gestión y tramitación judicial, administrativa y de los órganos auxiliares de justicia.​"/>
    <n v="0"/>
    <n v="0"/>
    <n v="0"/>
    <s v="Carlos Morales Navarro"/>
  </r>
  <r>
    <s v="0122-DTI-P04"/>
    <s v="Desarrollo del Plan de Continuidad de los Servicios Institucionales"/>
    <s v="Estratégico"/>
    <s v="Pendiente Evaluación de Beneficios"/>
    <x v="23"/>
    <x v="0"/>
    <s v="Que al finalizar el 2024, se haya implementado las acciones definidas para asegurar la continuidad del servicio tecnológico.​"/>
    <n v="0"/>
    <n v="0"/>
    <n v="0"/>
    <s v="Laura Quirós Quirós"/>
  </r>
  <r>
    <s v="0122-DTI-P06"/>
    <s v="Diseñar e implementar el Sistema de Gestión de la Seguridad de la Información (SGSI)"/>
    <s v="Estratégico"/>
    <s v="Pendiente Evaluación de Beneficios"/>
    <x v="23"/>
    <x v="0"/>
    <s v="PEI anterior"/>
    <n v="0"/>
    <n v="0"/>
    <n v="0"/>
    <s v="Laura Quiros Quiros"/>
  </r>
  <r>
    <s v="0122-DTI-P07"/>
    <s v="Actualización de los Sistemas de Cableado Estructurado de los Circuitos y Oficinas del país"/>
    <s v="Estratégico"/>
    <s v="Pendiente Evaluación de Beneficios"/>
    <x v="23"/>
    <x v="0"/>
    <s v="Que al finalizar el 2024, se haya incrementado la actualización de la plataforma tecnológica (base tecnológica) por año."/>
    <n v="0"/>
    <n v="0"/>
    <n v="0"/>
    <s v="Paola Alvarez Quesada"/>
  </r>
  <r>
    <s v="0122-DTI-P08"/>
    <s v="Actualización de los equipos activos de las redes LAN"/>
    <s v="Estratégico"/>
    <s v="Pendiente Evaluación de Beneficios"/>
    <x v="23"/>
    <x v="2"/>
    <s v="​Que al finalizar el 2024, se haya incrementado la actualización de la infraestructura tecnológica por año."/>
    <s v="no existe la meta se sugiere usar esta: Que al finalizar el 2024, se haya incrementado la actualización de la plataforma tecnológica (base tecnológica) por año."/>
    <n v="0"/>
    <n v="0"/>
    <s v="Bertony Jiménez Campos"/>
  </r>
  <r>
    <s v="0122-DTI-P09"/>
    <s v="Registro Electrónico de mandamientos - Garantías Mobiliarias - Retenciones"/>
    <s v="Estratégico"/>
    <s v="Suspendido"/>
    <x v="23"/>
    <x v="2"/>
    <s v=""/>
    <s v="corregido"/>
    <n v="0"/>
    <n v="0"/>
    <s v="Gian Muir Young"/>
  </r>
  <r>
    <s v="0122-DTI-P10"/>
    <s v="Migración y rediseño del sitio de Consulta del SCIJ"/>
    <s v="Estratégico"/>
    <s v="Pendiente Evaluación de Beneficios"/>
    <x v="23"/>
    <x v="0"/>
    <s v="Al finalizar 2024 se desarrolle e implemente la estrategia para la creación de mecanismos que fortalezcan el acceso a la información judicial​."/>
    <n v="0"/>
    <n v="0"/>
    <n v="0"/>
    <s v="Indira Calvo Cloud"/>
  </r>
  <r>
    <s v="0122-DTI-P11"/>
    <s v="Rediseño y Migración de Telefonía IP"/>
    <s v="Estratégico"/>
    <s v="En progreso"/>
    <x v="23"/>
    <x v="2"/>
    <s v="Que al finalizar el 2024, se haya incrementado la implementación de la plataforma de telefonía IP por año. "/>
    <s v="corregido"/>
    <n v="0"/>
    <n v="0"/>
    <s v="Adriana Garro Madrigal"/>
  </r>
  <r>
    <s v="0122-DTI-P12"/>
    <s v="Modernización del Sistema de Gestión en Línea y la Aplicación Móvil"/>
    <s v="Estratégico"/>
    <s v="Pendiente Evaluación de Beneficios"/>
    <x v="23"/>
    <x v="2"/>
    <s v="Que al finalizar el 2024, se haya implementado una solución tecnológica interinstitucional para la entrega a las personas usuarias, de constancias, certificaciones judiciales y otros servicios, desde otras instituciones. "/>
    <s v="corregido"/>
    <n v="0"/>
    <n v="0"/>
    <s v="Manuel Alejandro Villalta Ruiz"/>
  </r>
  <r>
    <s v="0122-DTI-P13"/>
    <s v="Fortalecimiento del SDJ y acceso en línea Banco de Costa Rica"/>
    <s v="Estratégico"/>
    <s v="Suspendido"/>
    <x v="23"/>
    <x v="0"/>
    <s v="​Que al finalizar el 2024, se haya dotado a la institución de herramientas y soluciones de tecnología que integren la información, sistemas y demás soluciones, según los flujos de trabajo existentes en los ámbitos jurisdiccional, auxiliar de justicia y administrativo.​"/>
    <n v="0"/>
    <n v="0"/>
    <n v="0"/>
    <s v="Luis Arroyo Acuña"/>
  </r>
  <r>
    <s v="0122-DTI-P14"/>
    <s v="Migración del Sistema Integrado de Ejecución Presupuestario (SIGA-PJ)"/>
    <s v="Estratégico"/>
    <s v="En progreso"/>
    <x v="9"/>
    <x v="0"/>
    <s v="​Que al finalizar el 2024, se haya incrementado la actualización de la plataforma tecnológica (base tecnológica) por año. "/>
    <n v="0"/>
    <n v="0"/>
    <n v="0"/>
    <s v="Juan Diego Víquez Oviedo / Mabel Alexa Borge Rodríguez"/>
  </r>
  <r>
    <s v="0122-DTI-P15"/>
    <s v="Diseño e implementación de la automatización robótica de procesos"/>
    <s v="Estratégico"/>
    <s v="En progreso"/>
    <x v="23"/>
    <x v="0"/>
    <s v="Que al finalizar el 2024, se haya desarrollado e implementado herramientas de inteligencia artificial y bots para apoyar la gestión y tramitación judicial, administrativa y de los órganos auxiliares de justicia."/>
    <n v="0"/>
    <n v="0"/>
    <n v="0"/>
    <s v="Carlos Morales Castro"/>
  </r>
  <r>
    <s v="0122-DTI-P16"/>
    <s v="Implantación del Nuevo Sistema de Gestión"/>
    <s v="Estratégico"/>
    <s v="En progreso"/>
    <x v="23"/>
    <x v="2"/>
    <s v=""/>
    <s v="Incorporar meta se recomienda la siguiente&quot;Que al finalizar el 2024, se haya desarrollado e implantado la nueva versión del sistema de gestión de despachos judiciales, con el fin de brindar un soporte adecuado a los procesos de administración de justicia.&quot;"/>
    <n v="0"/>
    <n v="0"/>
    <s v="Fabiola Arancibia Hernández"/>
  </r>
  <r>
    <s v="0122-DTI-P17"/>
    <s v="Implementación del Escritorio Virtual Despachos Penales"/>
    <s v="Estratégico"/>
    <s v="Pendiente Evaluación de Beneficios"/>
    <x v="23"/>
    <x v="2"/>
    <s v="Que al finalizar el 2024, se haya ejecutado un plan de acción para la eliminación de la brecha de implementación del escritorio virtual y sistema de gestión en todas las materias. "/>
    <s v="corregido"/>
    <n v="0"/>
    <s v="14 - Desarrollo y Optimización de Servicios y Procesos Judiciales"/>
    <s v="Fabiola Arancibia Hernández"/>
  </r>
  <r>
    <s v="0134-DGH-P01"/>
    <s v="Proyecto sistema horas extra y sanciones disciplinarias"/>
    <s v="Estratégico"/>
    <s v="Pendiente Evaluación de Beneficios"/>
    <x v="24"/>
    <x v="2"/>
    <s v="Que al finalizar el 2024, se cuente con las tecnologías de información adecuadas para la implementación de modalidades alternativas de trabajo, considerando los aspectos de seguridad de la información y cumplimiento de la normativa vigente."/>
    <s v="validado"/>
    <n v="0"/>
    <n v="0"/>
    <s v="Juan Gabriel Mena Araya"/>
  </r>
  <r>
    <s v="0134-DGH-P02"/>
    <s v="Sistema de Evaluación del Desempeño por Competencias"/>
    <s v="Estratégico"/>
    <s v="En progreso"/>
    <x v="24"/>
    <x v="2"/>
    <s v="​Que al finalizar el 2024, se haya aumentado la implementación del Sistema Integrado para la gestión de la Evaluación del Desempeño."/>
    <s v="corregido"/>
    <n v="0"/>
    <n v="0"/>
    <s v="Ivannia Aguilar Arrieta"/>
  </r>
  <r>
    <s v="0134-DGH-P03"/>
    <s v="Sistema de Formulación y Ejecución Presupuestaria para Remuneraciones"/>
    <s v="Estratégico"/>
    <s v="En progreso"/>
    <x v="24"/>
    <x v="2"/>
    <s v="Que al finalizar el 2024, se hayan implementado medios alternativos para la atención de los servicios de gestión del personal judicial."/>
    <s v="validado"/>
    <n v="0"/>
    <n v="0"/>
    <s v="David Madrigal Robles"/>
  </r>
  <r>
    <s v="0134-DGH-P04"/>
    <s v="Estandarización del proceso de reclutamiento y selección"/>
    <s v="Estratégico"/>
    <s v="En progreso"/>
    <x v="24"/>
    <x v="0"/>
    <s v="​Que al finalizar el 2024, se haya implementado la estratégia definida para estandarizar las herramientas y procedimientos para el reclutamiento y selección del personal (entrevistas, mecanismos de reclutamiento, pruebas orales y escritas, entre otros), incorporando el uso de las tecnologías de la información."/>
    <n v="0"/>
    <n v="0"/>
    <n v="0"/>
    <s v="Krissia Rojas Quirós"/>
  </r>
  <r>
    <s v="0134-DGH-P05"/>
    <s v="Identificación de soluciones tecnológicas seguras para la aplicación efectiva de teletrabajo"/>
    <s v="Estratégico"/>
    <s v="Cancelado"/>
    <x v="24"/>
    <x v="0"/>
    <s v="Que al finalizar el 2024, se cuente con las tecnologías de información adecuadas para la implementación de modalidades alternativas de trabajo, considerando los aspectos de seguridad de la información y cumplimiento de la normativa vigente."/>
    <n v="0"/>
    <n v="0"/>
    <n v="0"/>
    <s v="María del Rocío Arias Quesada"/>
  </r>
  <r>
    <s v="0134-DGH-P06"/>
    <s v="Modernización del Proceso de Evaluación Psicológica (Puestos de Judicatura)"/>
    <s v="Estratégico"/>
    <s v="Pendiente Evaluación de Beneficios"/>
    <x v="24"/>
    <x v="2"/>
    <s v="Que al finalizar el 2024, se haya implementado un sistema integral automatizado para la gestión del proceso de reclutamiento y selección de personal."/>
    <s v="validado"/>
    <n v="0"/>
    <n v="0"/>
    <s v="Ulises Fallas Barrantes / Laura Marcela Gutiérrez Escobar"/>
  </r>
  <r>
    <s v="0134-DGH-P07"/>
    <s v="Política Integral de Bienestar y Salud Laboral"/>
    <s v="Estratégico"/>
    <s v="En progreso"/>
    <x v="24"/>
    <x v="0"/>
    <s v="​Que al finalizar el 2024, se haya desarrollado e implementado la política integral de bienestar y salud laboral para las personas trabajadoras del Poder Judicial."/>
    <n v="0"/>
    <n v="0"/>
    <n v="0"/>
    <s v="Carolina Solórzano Chaves"/>
  </r>
  <r>
    <s v="0134-DGH-P08"/>
    <s v="Variaciones en el Sistema de Pago, Reglamentos y Procedimientos producto de la Ley 9635"/>
    <s v="Estratégico"/>
    <s v="Pendiente Evaluación de Beneficios"/>
    <x v="24"/>
    <x v="2"/>
    <s v="Que al finalizar el 2024, se hayan implementado medios alternativos para la atención de los servicios de gestión del personal judicial."/>
    <s v="validado"/>
    <n v="0"/>
    <n v="0"/>
    <s v="Liz Cedeño Yanes / Célimo Elizondo Aguilar"/>
  </r>
  <r>
    <s v="0134-DGH-P13"/>
    <s v="Diseño, planeamiento, ejecución y evaluación de actividades de formación del Eje Calidad de Vida y del Eje Entrenamiento o Capacitación"/>
    <s v="Estratégico"/>
    <s v="En progreso"/>
    <x v="24"/>
    <x v="2"/>
    <s v=""/>
    <s v="corregido"/>
    <n v="0"/>
    <n v="0"/>
    <s v="Karla Alpízar Salazar"/>
  </r>
  <r>
    <s v="0134-DGH-P14"/>
    <s v="Actualización de la Política sobre Empleabilidad en el Poder Judicial"/>
    <s v="Estratégico"/>
    <s v="En progreso"/>
    <x v="24"/>
    <x v="0"/>
    <s v="Que al finalizar el 2024, se haya presentado una propuesta de la reforma de la normativa relacionada al reclutamiento y selección del personal en el Poder Judicial, al órgano aprobador"/>
    <n v="0"/>
    <n v="0"/>
    <n v="0"/>
    <s v="Ariana Chacón Flatts"/>
  </r>
  <r>
    <s v="0134-DGH-P16"/>
    <s v="Política de Teletrabajo"/>
    <s v="Estratégico"/>
    <s v="En progreso"/>
    <x v="24"/>
    <x v="0"/>
    <s v="Que al finalizar el 2024, se haya ampliado anualmente la cobertura efectiva de Teletrabajo, en puestos profesionales y personal técnico."/>
    <n v="0"/>
    <n v="0"/>
    <n v="0"/>
    <s v="Cindy Ramírez Ramírez"/>
  </r>
  <r>
    <s v="0134-DGH-P17"/>
    <s v="Proyecto Ley N°10159 Marco de Empleo Público"/>
    <s v="Estratégico"/>
    <s v="En progreso"/>
    <x v="24"/>
    <x v="2"/>
    <s v="Que al finalizar el 2024, se hayan actualizado los perfiles competenciales por ámbito"/>
    <s v="validado"/>
    <n v="0"/>
    <n v="0"/>
    <s v="Evelyn Quijano Eduarte"/>
  </r>
  <r>
    <s v="0653-DP-P01"/>
    <s v="Procedimiento de Selección de Magistradas (os)"/>
    <s v="Estratégico"/>
    <s v="Terminado"/>
    <x v="25"/>
    <x v="2"/>
    <s v=""/>
    <s v="corregido"/>
    <n v="0"/>
    <n v="0"/>
    <s v="Daniela Reyes Jiménez"/>
  </r>
  <r>
    <s v="0653-DP-P02"/>
    <s v="Régimen Disciplinario"/>
    <s v="Estratégico"/>
    <s v="En progreso"/>
    <x v="25"/>
    <x v="0"/>
    <s v="Que al finalizar el 2024, se haya presentado y gestionado la aprobación de la reforma legal sobre el régimen disciplinario para magistrados y magristradas."/>
    <n v="0"/>
    <n v="0"/>
    <n v="0"/>
    <s v="Roger Mata Brenes"/>
  </r>
  <r>
    <s v="0653-DP-P03"/>
    <s v="Protocolo de conducta para el personal judicial"/>
    <s v="Estratégico"/>
    <s v="Terminado"/>
    <x v="25"/>
    <x v="2"/>
    <s v=""/>
    <s v="corregido"/>
    <n v="0"/>
    <n v="0"/>
    <s v=""/>
  </r>
  <r>
    <s v="0653-DP-P04"/>
    <s v="Diálogo con la Sociedad Civil"/>
    <s v="Estratégico"/>
    <s v="Terminado"/>
    <x v="25"/>
    <x v="2"/>
    <s v=""/>
    <s v="corregido"/>
    <n v="0"/>
    <n v="0"/>
    <s v="Daniela Reyes Jiménez"/>
  </r>
  <r>
    <s v="0653-DP-P05"/>
    <s v="Establecimiento de la Carrera Fiscal y Requerimientos en la Presentación del Informe Anual del Fiscal General"/>
    <s v="Estratégico"/>
    <s v="Terminado"/>
    <x v="25"/>
    <x v="2"/>
    <s v=""/>
    <s v="corregido"/>
    <n v="0"/>
    <n v="0"/>
    <s v="Daniela Reyes Jiménez"/>
  </r>
  <r>
    <s v="0653-DP-P06"/>
    <s v="Reforma a la Carrera judicial"/>
    <s v="Estratégico"/>
    <s v="Terminado"/>
    <x v="25"/>
    <x v="2"/>
    <s v=""/>
    <s v="corregido"/>
    <n v="0"/>
    <n v="0"/>
    <s v=""/>
  </r>
  <r>
    <s v="0653-DP-P08"/>
    <s v="Potestades de Corte Plena y Gobierno del Poder Judicial"/>
    <s v="Estratégico"/>
    <s v="Terminado"/>
    <x v="25"/>
    <x v="2"/>
    <s v=""/>
    <s v="corregido"/>
    <n v="0"/>
    <n v="0"/>
    <s v="Daniela Reyes Jiménez"/>
  </r>
  <r>
    <s v="0653-DP-P09"/>
    <s v="Elaboración de un plan de Reforma al Sistema Penal y Procesal Penal Contra la Corrupción"/>
    <s v="Estratégico"/>
    <s v="Terminado"/>
    <x v="25"/>
    <x v="2"/>
    <s v=""/>
    <s v="corregido"/>
    <n v="0"/>
    <n v="0"/>
    <s v=""/>
  </r>
  <r>
    <s v="0653-DP-P11"/>
    <s v="Coordinación Nacional de la Cumbre Judicial Iberoamericana"/>
    <s v="Estratégico"/>
    <s v="Terminado"/>
    <x v="25"/>
    <x v="2"/>
    <s v=""/>
    <s v="Incorporar meta que se tenga más relación con alcance del proyecto."/>
    <n v="0"/>
    <n v="0"/>
    <s v="Zahira Chavarria Garita"/>
  </r>
  <r>
    <s v="0653-DP-P12"/>
    <s v="Implementación de los ODS y Cumplimiento de la Agenda 2030"/>
    <s v="Estratégico"/>
    <s v="Pendiente Evaluación de Beneficios"/>
    <x v="25"/>
    <x v="2"/>
    <s v=""/>
    <s v="Incorporar meta que se tenga más relación con alcance del proyecto."/>
    <n v="0"/>
    <n v="0"/>
    <s v="Zahira Chavarria Garita"/>
  </r>
  <r>
    <s v="0653-DP-P14"/>
    <s v="Desarrollo e Implantación Sistema Observatorio Judicial"/>
    <s v="Estratégico"/>
    <s v="En progreso"/>
    <x v="25"/>
    <x v="1"/>
    <s v="Que al finalizar el 2024, se haya diseñado e implementado un servicio web que integre un centro de inteligencia de información para acceso y uso interinstitucional e institucional, alineado a la política de Justicia Abierta."/>
    <n v="0"/>
    <s v="2-  Confianza y probidad en la justicia  (22)"/>
    <s v="5 - Transparencia y Rendición de Cuentas"/>
    <s v="Laura Soley Gutiérrez / Indira Melissa Calvo Gould"/>
  </r>
  <r>
    <s v="0653-DP-P16"/>
    <s v="Mejorar desafíos en el ámbito jurisdiccional establecidos en el cuarto Informe del Estado de la Justicia"/>
    <s v="Estratégico"/>
    <s v="En progreso"/>
    <x v="25"/>
    <x v="0"/>
    <s v="​Que al finalizar el 2024, se haya cumplido dado seguimiento a los compromisos destacados en el Informe del Estado de la Justicia."/>
    <n v="0"/>
    <n v="0"/>
    <n v="0"/>
    <s v=""/>
  </r>
  <r>
    <s v="0653-DP-P17"/>
    <s v="Mejorar desafíos establecidos en el Informe del Estado de la Justicia en el ámbito de la gobernanza política"/>
    <s v="Estratégico"/>
    <s v="En progreso"/>
    <x v="25"/>
    <x v="0"/>
    <s v="​Que al finalizar el 2024, se haya cumplido dado seguimiento a los compromisos destacados en el Informe del Estado de la Justicia."/>
    <n v="0"/>
    <n v="0"/>
    <n v="0"/>
    <s v=""/>
  </r>
  <r>
    <s v="0653-DP-P18"/>
    <s v="Mejorar desafíos establecidos en el Informe del Estado de la Justicia en el ámbito de la gestión administrativa"/>
    <s v="Estratégico"/>
    <s v="En progreso"/>
    <x v="25"/>
    <x v="0"/>
    <s v="Que al finalizar el 2024, se haya cumplido dado seguimiento a los compromisos destacados en el Informe del Estado de la Justicia. "/>
    <n v="0"/>
    <n v="0"/>
    <n v="0"/>
    <s v=""/>
  </r>
  <r>
    <s v="0655-CONAMAJ-P01"/>
    <s v="Implementación de las Políticas de Justicia Abierta"/>
    <s v="Estratégico"/>
    <s v="Pendiente Evaluación de Beneficios"/>
    <x v="26"/>
    <x v="0"/>
    <s v="​Que al finalizar el 2024, se hayan implementado las acciones definidas correspondientes al principio de Colaboración de la Política de Justicia Abierta."/>
    <n v="0"/>
    <n v="0"/>
    <n v="0"/>
    <s v="Jefferson Rodríguez Najera"/>
  </r>
  <r>
    <s v="0656-CTS-P01"/>
    <s v="Metodología para la Evaluación de Servicios del Sistema Judicial"/>
    <s v="Estratégico"/>
    <s v="En progreso"/>
    <x v="27"/>
    <x v="0"/>
    <s v="Que al finalizar el 2024, se haya implementado una metodología que permita medir la percepción y el grado de confianza de la sociedad sobre el Poder Judicial."/>
    <n v="0"/>
    <n v="0"/>
    <n v="0"/>
    <s v="Rosibel Cerdas Ramirez"/>
  </r>
  <r>
    <s v="0656-CTS-P02"/>
    <s v="Modelo integral de atención al público"/>
    <s v="Estratégico"/>
    <s v="En progreso"/>
    <x v="27"/>
    <x v="0"/>
    <s v="​Que al finalizar el 2024, se haya implementado un modelo de atención al público con el fin de mejorar el servicio brindado. "/>
    <n v="0"/>
    <n v="0"/>
    <n v="0"/>
    <s v="Carmen Chang Ju"/>
  </r>
  <r>
    <s v="0707-STGAJ-P01"/>
    <s v="Diagnóstico y Plan de acción para el trabajo con hombres que laboran en el Poder Judicial dirigido a la construcción de masculinidades positivas y no violentas"/>
    <s v="Estratégico"/>
    <s v="Suspendido"/>
    <x v="28"/>
    <x v="0"/>
    <s v="​Que al finalizar el 2024, se haya implementado el plan de acción de la Política de Igualdad de Género del Poder Judicial, con el fin de incorporarlo en los servicios judiciales.​"/>
    <n v="0"/>
    <n v="0"/>
    <n v="0"/>
    <s v="Xinia Fernández Vargas"/>
  </r>
  <r>
    <s v="0717-MP-P01"/>
    <s v="Modelo de abordaje de casos penales de corrupción"/>
    <s v="Estratégico"/>
    <s v="En progreso"/>
    <x v="29"/>
    <x v="0"/>
    <s v="​Que al finalizar el 2024, se haya desarrollado e implementado un modelo de gestión (diagnóstico, diseño, implementación, seguimiento y evaluación) para el abordaje de los casos penales de corrupción."/>
    <n v="0"/>
    <n v="0"/>
    <n v="0"/>
    <s v="Andrea Bermúdez Castillo"/>
  </r>
  <r>
    <s v="0717-MP-P02"/>
    <s v="Modelo de abordaje de casos penales de crimen organizado"/>
    <s v="Estratégico"/>
    <s v="En progreso"/>
    <x v="29"/>
    <x v="0"/>
    <s v="​Que al finalizar el 2024, se haya desarrollado e implementado un modelo de gestión (diagnóstico, diseño, implementación, seguimiento y evaluación) en el abordaje de los casos penales de crimen organizado.​"/>
    <n v="0"/>
    <n v="0"/>
    <n v="0"/>
    <s v="Rodrigo Villegas Arias"/>
  </r>
  <r>
    <s v="0717-MP-P03"/>
    <s v="Modelo de abordaje en casos penales con poblaciones vulnerables y vulnerabilizadas"/>
    <s v="Estratégico"/>
    <s v="En progreso"/>
    <x v="29"/>
    <x v="0"/>
    <s v="​Que al finalizar el 2024, se haya desarrollado e implementado un modelo de gestión (diagnóstico, diseño, implementación, seguimiento y evaluación) para el abordaje de los casos penales vinculados a poblaciones vulnerables."/>
    <n v="0"/>
    <n v="0"/>
    <n v="0"/>
    <s v="Edgar Barquero Ramírez"/>
  </r>
  <r>
    <s v="0717-MP-P04"/>
    <s v="Modelo para el abordaje de la criminalidad no convencional"/>
    <s v="Estratégico"/>
    <s v="En progreso"/>
    <x v="29"/>
    <x v="0"/>
    <s v="​Que al finalizar el 2024, se haya implementado la estrategia definida para mejorar el abordaje de la criminalidad no convencional, apoyándose en el uso de las tecnologías de la información."/>
    <n v="0"/>
    <n v="0"/>
    <n v="0"/>
    <s v="Esteban Aguilar Vargas"/>
  </r>
  <r>
    <s v="0717-MP-P05"/>
    <s v="Estrategia de Capacitación del Ministerio Público"/>
    <s v="Estratégico"/>
    <s v="En progreso"/>
    <x v="29"/>
    <x v="0"/>
    <s v="Que al finalizar el 2024, se haya cumplido la estrategia de capacitación diseñada para el Ministerio Público. "/>
    <n v="0"/>
    <n v="0"/>
    <n v="0"/>
    <s v="Luis Humberto Villalobos Oviedo"/>
  </r>
  <r>
    <s v="0717-MP-P06"/>
    <s v="Programa de capacitación en Justicia Restaurativa"/>
    <s v="Estratégico"/>
    <s v="En progreso"/>
    <x v="29"/>
    <x v="1"/>
    <s v="Que al finalizar el 2024 se haya consolidado el modelo y plan de acción de la Justicia Restaurativa para su implementación a nivel nacional."/>
    <s v="corregido"/>
    <s v="1-  Resolución oportuna de conflictos  (19)"/>
    <s v="3 - Medidas Alternas"/>
    <s v="Sara Arce Moya"/>
  </r>
  <r>
    <s v="0717-MP-P07"/>
    <s v="Elaboración de los Ejes Estratégicos de Persecución Penal"/>
    <s v="Estratégico"/>
    <s v="Pendiente Evaluación de Beneficios"/>
    <x v="29"/>
    <x v="0"/>
    <s v="​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
    <n v="0"/>
    <n v="0"/>
    <n v="0"/>
    <s v="Hulda Chinchilla Rizo"/>
  </r>
  <r>
    <s v="0717-MP-P08"/>
    <s v="Fortalecimiento del Regimen de Consecuencias"/>
    <s v="Estratégico"/>
    <s v="Pendiente Evaluación de Beneficios"/>
    <x v="29"/>
    <x v="0"/>
    <s v="Que al finalizar el 2024, se haya establecido e implementado un modelo de supervisión administrativa y técnica de la gestión de las fiscalías, que contribuya a mejorar el servicio público."/>
    <n v="0"/>
    <n v="0"/>
    <n v="0"/>
    <s v="Jose Marcos Campos Valverde"/>
  </r>
  <r>
    <s v="0717-MP-P09"/>
    <s v="Rezago y Archivos Fiscales"/>
    <s v="Estratégico"/>
    <s v="En progreso"/>
    <x v="29"/>
    <x v="0"/>
    <s v="Que al finalizar el 2024, se haya incrementado la cantidad de casos terminados por año, mediante la implementación de un plan de descongestionamiento y atención de rezago, no superior a dos años, que permitan resolver y llevar a un nivel aceptable-controlable-mínimo del rezago en el Ministerio Público."/>
    <n v="0"/>
    <n v="0"/>
    <n v="0"/>
    <s v="Andrina Guillen Acuña"/>
  </r>
  <r>
    <s v="0717-MP-P10"/>
    <s v="Creación de la Fiscalía Adjunta de Atención de Hechos de Violencia en contra de las Niñas, Niños y Personas Adolescentes"/>
    <s v="Estratégico"/>
    <s v="Pendiente Evaluación de Beneficios"/>
    <x v="29"/>
    <x v="0"/>
    <s v="Que al finalizar el 2024, se haya desarrollado e implementado un modelo de gestión (diagnóstico, diseño, implementación, seguimiento y evaluación) para el abordaje de los casos penales vinculados a poblaciones vulnerables.​"/>
    <n v="0"/>
    <n v="0"/>
    <n v="0"/>
    <s v="Hulda Chinchilla Rizo"/>
  </r>
  <r>
    <s v="0717-MP-P11"/>
    <s v="Creación de la Política de Persecución de Casos para personas en condición de discapacidad y población a adulto mayor"/>
    <s v="Estratégico"/>
    <s v="Pendiente Evaluación de Beneficios"/>
    <x v="29"/>
    <x v="2"/>
    <s v=""/>
    <s v="corregido"/>
    <n v="0"/>
    <n v="0"/>
    <s v="Tatiana Chaves Lavagni"/>
  </r>
  <r>
    <s v="0717-MP-P16"/>
    <s v="Actualización de materiales didácticos y cursos de acuerdo con las reformas legales en materia penal, penal juvenil y procesal penal"/>
    <s v="Estratégico"/>
    <s v="Pendiente Evaluación de Beneficios"/>
    <x v="29"/>
    <x v="2"/>
    <s v="Que al finalizar el 2024, se haya revisado, redefinido o implementado la política de persecución penal con base en los fenómenos criminales de mayor incidencia en el país, de interés para Fiscalía General."/>
    <s v="corregido"/>
    <n v="0"/>
    <n v="0"/>
    <s v="Edgar Barquero Ramírez, Natalia Hidalgo Porras"/>
  </r>
  <r>
    <s v="0717-MP-P17"/>
    <s v="La gestión jurídica y procesal de los casos en los que se ha decomisado vehículos"/>
    <s v="Estratégico"/>
    <s v="Cancelado"/>
    <x v="29"/>
    <x v="0"/>
    <s v=""/>
    <n v="0"/>
    <n v="0"/>
    <n v="0"/>
    <s v="Silvia Matamoros Jiménez"/>
  </r>
  <r>
    <s v="0718-OAPVT-P01"/>
    <s v="Propuesta de Reforma a la Ley 8720"/>
    <s v="Estratégico"/>
    <s v="En progreso"/>
    <x v="30"/>
    <x v="2"/>
    <s v="Que al finalizar el 2024, se haya presentado la Reforma a la Ley 8720: Ley de protección de Víctimas y Testigos y demás Sujetos Intervinientes en el Proceso Penal, reformas y adición al Código Procesal Penal y Código Penal."/>
    <s v="corregido"/>
    <n v="0"/>
    <n v="0"/>
    <s v="Alexa Gómez Herrera"/>
  </r>
  <r>
    <s v="0718-OAPVT-P02"/>
    <s v="Propuesta de Reglamento a la Ley 8720"/>
    <s v="Estratégico"/>
    <s v="En progreso"/>
    <x v="30"/>
    <x v="0"/>
    <s v="Que al finalizar el 2024, se haya entregado ante el órgano aprobador, la propuesta del reglamento de la Ley 8720: Ley de protección de víctimas, testigos y demás sujetos intervinientes en el proceso penal, reformas y adición al Código Procesal Penal y al Código Penal."/>
    <n v="0"/>
    <n v="0"/>
    <n v="0"/>
    <s v="Alexa Gómez Herrera"/>
  </r>
  <r>
    <s v="0718-OAPVT-P03"/>
    <s v="Sistematización de experiencias y propuestas de mejora a la metodología de trabajo de la OAPVD"/>
    <s v="Estratégico"/>
    <s v="Pendiente Evaluación de Beneficios"/>
    <x v="30"/>
    <x v="0"/>
    <s v="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
    <n v="0"/>
    <n v="0"/>
    <n v="0"/>
    <s v="Alexa Gómez Herrera"/>
  </r>
  <r>
    <s v="0718-OAPVT-P04"/>
    <s v="Estudio de impacto de la Ley 8720"/>
    <s v="Estratégico"/>
    <s v="Aprobado - No iniciado"/>
    <x v="30"/>
    <x v="0"/>
    <s v="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
    <n v="0"/>
    <n v="0"/>
    <n v="0"/>
    <s v="Alexa Gómez Herrera"/>
  </r>
  <r>
    <s v="0914-OCI-P01"/>
    <s v="Mejora y actualización de los sistemas SEVRI y PAI e integrarlos al proceso de Planificación Institucional"/>
    <s v="Estratégico"/>
    <s v="Suspendido"/>
    <x v="31"/>
    <x v="2"/>
    <s v="Gestionar el proceso de toma de decisiones conforme al contenido del plan estratégico con el fin de administrar los recursos presupuestarios en función de las prioridades institucionales​"/>
    <s v="corregido"/>
    <n v="0"/>
    <n v="0"/>
    <s v="Juan Carlos Brenes Azofeifa"/>
  </r>
  <r>
    <s v="0914-OCI-P02"/>
    <s v="Implementación del Sistema SEVRI y PAI, para el análisis de los riesgos estratégicos"/>
    <s v="Estratégico"/>
    <s v="Pendiente Evaluación de Beneficios"/>
    <x v="31"/>
    <x v="2"/>
    <s v="Que al finalizar el 2024, se haya implementado el Modelo de Gestión para laPlanificación Estratégica, que integre el modelo de innovación, el portafoliode proyectos estratégicos, los planes anuales operativos y el presupuesto."/>
    <s v="corregido"/>
    <n v="0"/>
    <n v="0"/>
    <s v="Miguel Mc Calla Vaz/ Hermes Zamora Atencio"/>
  </r>
  <r>
    <s v="0963-CC-P01"/>
    <s v="Política de tratamiento de métodos alternos de resolución de conflictos"/>
    <s v="Estratégico"/>
    <s v="En progreso"/>
    <x v="32"/>
    <x v="2"/>
    <s v="Que al finalizar el 2024, se haya diseñado, validado, y aprobado la Política Institucional Integral de los diferentes Mecanismos de Resolución de Conflictos” a nivel nacional, la cual será ejecutada a través del Centro de Conciliación y sus sedes."/>
    <s v="corregido"/>
    <n v="0"/>
    <n v="0"/>
    <s v="Wendy Marcela Fernández Solorzano"/>
  </r>
  <r>
    <s v="0981-STEV-P01"/>
    <s v="Implementación del Código de Ética Judicial"/>
    <s v="Estratégico"/>
    <s v="Cancelado"/>
    <x v="33"/>
    <x v="0"/>
    <s v="Que al finalizar el 2024, se haya implementado el plan definido de la política axiológica."/>
    <n v="0"/>
    <n v="0"/>
    <n v="0"/>
    <s v="Rafael León Hernández"/>
  </r>
  <r>
    <s v="1167-OIJ-P01"/>
    <s v="Contratación de talleres externos"/>
    <s v="Estratégico"/>
    <s v="Pendiente Evaluación de Beneficios"/>
    <x v="34"/>
    <x v="0"/>
    <s v="Que al finalizar el 2024, se hayan implementado un plan de trabajo para la adquisición de los bienes, muebles e inmuebles, así como los insumos, suministros, herramientas, laboratorios y equipos analítico-instrumental, entre otros, para el Organismo de Investigación Judicial."/>
    <n v="0"/>
    <n v="0"/>
    <n v="0"/>
    <s v="Cristian Arce Ruiz"/>
  </r>
  <r>
    <s v="1167-OIJ-P02"/>
    <s v="Reacondicionamiento de la Morgue Judicial"/>
    <s v="Estratégico"/>
    <s v="En progreso"/>
    <x v="34"/>
    <x v="2"/>
    <s v="Que al finalizar el 2024, se hayan implementado un plan de trabajo para la adquisición de los bienes, muebles e inmuebles, así como los insumos, suministros, herramientas, laboratorios y equipos analítico instrumental, entre otros, para el Organismo de Investigación Judicial."/>
    <n v="0"/>
    <n v="0"/>
    <n v="0"/>
    <s v="Emily Solano González"/>
  </r>
  <r>
    <s v="1167-OIJ-P03"/>
    <s v="Modernización del Depósito de Objetos Decomisados"/>
    <s v="Estratégico"/>
    <s v="Pendiente Evaluación de Beneficios"/>
    <x v="34"/>
    <x v="2"/>
    <s v="Que al finalizar el 2024, se hayan implementado un plan de trabajo para la adquisición de los bienes, muebles e inmuebles, así como los insumos, suministros, herramientas, laboratorios y equipos analítico instrumental, entre otros, para el Organismo de Investigación Judicial."/>
    <n v="0"/>
    <n v="0"/>
    <n v="0"/>
    <s v="Ingrid Iong Ureña"/>
  </r>
  <r>
    <s v="1167-OIJ-P04"/>
    <s v="Sistema de Gestión de Celdas"/>
    <s v="Estratégico"/>
    <s v="Cancelado"/>
    <x v="34"/>
    <x v="0"/>
    <s v="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
    <n v="0"/>
    <n v="0"/>
    <n v="0"/>
    <s v="Róger Martínez Ruiz"/>
  </r>
  <r>
    <s v="1167-OIJ-P05"/>
    <s v="Correlación de la carga de trabajo y recurso humano"/>
    <s v="Estratégico"/>
    <s v="En progreso"/>
    <x v="34"/>
    <x v="0"/>
    <s v="Que al finalizar el 2024, se haya establecido e implementado un modelo que permita relacionar la carga de trabajo (incluir aspectos cuantitativos y cualitativos) y la cantidad de recursos (humanos y materiales) necesarios para obtener una efectiva gestión administrativa y operativa.​"/>
    <n v="0"/>
    <n v="0"/>
    <n v="0"/>
    <s v="Corina Fernández Ulloa / Andrés Muñoz Miranda"/>
  </r>
  <r>
    <s v="1167-OIJ-P06"/>
    <s v="Consolidación de equipo multidisciplinario en criminalística"/>
    <s v="Estratégico"/>
    <s v="En progreso"/>
    <x v="34"/>
    <x v="0"/>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n v="0"/>
    <n v="0"/>
    <n v="0"/>
    <s v="Licda. Tatiana López Morales"/>
  </r>
  <r>
    <s v="1167-OIJ-P07"/>
    <s v="Fortalecimiento del Sistema Expediente Criminal Único"/>
    <s v="Estratégico"/>
    <s v="Pendiente Evaluación de Beneficios"/>
    <x v="34"/>
    <x v="0"/>
    <s v="Que al finalizar el 2024, se haya ejecutado la estratégia definida que permita contar con sistemas de información innovadores."/>
    <n v="0"/>
    <n v="0"/>
    <n v="0"/>
    <s v="María Nazareth Vásquez Chavarría"/>
  </r>
  <r>
    <s v="1167-OIJ-P08"/>
    <s v="Sistema de Control Vehicular"/>
    <s v="Estratégico"/>
    <s v="Pendiente Evaluación de Beneficios"/>
    <x v="34"/>
    <x v="0"/>
    <s v="Que al finalizar el 2024, se haya ejecutado la estratégia definida que permita contar con sistemas de información innovadores."/>
    <n v="0"/>
    <n v="0"/>
    <n v="0"/>
    <s v="Alexander Carvajal Alfaro"/>
  </r>
  <r>
    <s v="1167-OIJ-P09"/>
    <s v="Sistema Automotriz de Reparaciones (SARIM)"/>
    <s v="Estratégico"/>
    <s v="Pendiente Evaluación de Beneficios"/>
    <x v="34"/>
    <x v="0"/>
    <s v="Que al finalizar el 2024, se haya ejecutado la estratégia definida que permita contar con sistemas de información innovadores."/>
    <n v="0"/>
    <n v="0"/>
    <n v="0"/>
    <s v="Róger Martínez Ruiz"/>
  </r>
  <r>
    <s v="1167-OIJ-P10"/>
    <s v="​Proyecto para la descentralización de servicios"/>
    <s v="Estratégico"/>
    <s v="No aprobado"/>
    <x v="34"/>
    <x v="0"/>
    <s v=""/>
    <n v="0"/>
    <n v="0"/>
    <n v="0"/>
    <s v="Jimmy Araya Jiménez"/>
  </r>
  <r>
    <s v="1167-OIJ-P11"/>
    <s v="Logística y Ejecución de Cooperación Internacional"/>
    <s v="Estratégico"/>
    <s v="En progreso"/>
    <x v="34"/>
    <x v="0"/>
    <s v="Que al finalizar el 2024, se hayan implementado los planes establecidos para lograr la captación de recursos internacionales, así como capacitaciones a través de instituciones y gobiernos colaboradores."/>
    <n v="0"/>
    <n v="0"/>
    <n v="0"/>
    <s v="María Isabel Suárez Aguirre"/>
  </r>
  <r>
    <s v="1167-OIJ-P12"/>
    <s v="Aplicación Móvil del OIJ"/>
    <s v="Estratégico"/>
    <s v="Pendiente Evaluación de Beneficios"/>
    <x v="34"/>
    <x v="0"/>
    <s v="Que al finalizar 2024, se haya ejecutado la estratégia definida que permita contar con sistemas de información innovadores."/>
    <n v="0"/>
    <n v="0"/>
    <n v="0"/>
    <s v="Alexander Carvajal Alfaro"/>
  </r>
  <r>
    <s v="1167-OIJ-P13"/>
    <s v="Estructura para el Abordaje de Casos de Corrupción"/>
    <s v="Estratégico"/>
    <s v="Pendiente Evaluación de Beneficios"/>
    <x v="34"/>
    <x v="0"/>
    <s v="​Que al finalizar el 2024 se haya implementado los mecanismos definidos para mejorar los procesos de control sobre el tema de corrupción, tráfico de influencias y conflictos de intereses."/>
    <n v="0"/>
    <n v="0"/>
    <n v="0"/>
    <s v="Armando Jiménez Vargas / Humberto Siles Vargas"/>
  </r>
  <r>
    <s v="1167-OIJ-P14"/>
    <s v="Fidecomiso BCR “ Oficinas Centrales OIJ”"/>
    <s v="Estratégico"/>
    <s v="No aprobado"/>
    <x v="34"/>
    <x v="0"/>
    <s v=""/>
    <n v="0"/>
    <n v="0"/>
    <n v="0"/>
    <s v=""/>
  </r>
  <r>
    <s v="1167-OIJ-P15"/>
    <s v="Adquisición e instalación del Incinerador"/>
    <s v="Estratégico"/>
    <s v="En progreso"/>
    <x v="34"/>
    <x v="0"/>
    <s v="Que al finalizar el 2024, se hayan implementado un plan de trabajo para la adquisición de los bienes, muebles e inmuebles, así como los insumos, suministros, herramientas, laboratorios y equipos analítico-instrumental, entre otros, para el Organismo de Investigación Judicial."/>
    <n v="0"/>
    <n v="0"/>
    <n v="0"/>
    <s v="Eduardo Mora López"/>
  </r>
  <r>
    <s v="1167-OIJ-P17"/>
    <s v="Acreditación ISO 17020 e ISO 17025 SIORI"/>
    <s v="Estratégico"/>
    <s v="En progreso"/>
    <x v="34"/>
    <x v="0"/>
    <s v="Que al finalizar el 2024, haya logrado la certificación en los sistemas de gestión de calidad correspondientes, en al menos 5 de las oficinas definidas como prioritarias por la Dirección del Organismo de Investigación Judicial."/>
    <n v="0"/>
    <n v="0"/>
    <n v="0"/>
    <s v="Roy Barrantes Jiménez"/>
  </r>
  <r>
    <s v="1167-OIJ-P18"/>
    <s v="Acreditación ISO 27001 UTI y PIP"/>
    <s v="Estratégico"/>
    <s v="En progreso"/>
    <x v="34"/>
    <x v="0"/>
    <s v="Que al finalizar el 2024, haya logrado la certificación en los sistemas de gestión de calidad correspondientes, en al menos 5 de las oficinas definidas como prioritarias por la Dirección del Organismo de Investigación Judicial."/>
    <n v="0"/>
    <n v="0"/>
    <n v="0"/>
    <s v="Renán Leiva Vázquez"/>
  </r>
  <r>
    <s v="1167-OIJ-P19"/>
    <s v="Mecanismos de reclutamiento y selección"/>
    <s v="Estratégico"/>
    <s v="No aprobado"/>
    <x v="34"/>
    <x v="2"/>
    <s v="​Que al finalizar el 2024, se hayan implementado al menos 3 mecanismos de reclutamiento y selección que permitan contar oportunamente con la cantidad de oferentes a nivel regional: Administración OIJ."/>
    <n v="0"/>
    <n v="0"/>
    <n v="0"/>
    <s v="Kembly Jiménez Castro"/>
  </r>
  <r>
    <s v="1167-OIJ-P20"/>
    <s v="Mejoramiento de la Calidad de los Servicios del Departamento de Ciencias Forenses"/>
    <s v="Estratégico"/>
    <s v="Pendiente Evaluación de Beneficios"/>
    <x v="34"/>
    <x v="0"/>
    <s v="Que al finalizar el 2024, se estandarizado, sistematizado y automatizado al menos 3 procesos manuales identificados del Organismo de Investigación Judicial."/>
    <n v="0"/>
    <n v="0"/>
    <n v="0"/>
    <s v="Carolina Rojas Alfaro"/>
  </r>
  <r>
    <s v="1167-OIJ-P21"/>
    <s v="Plataforma de Información Policial"/>
    <s v="Estratégico"/>
    <s v="No aprobado"/>
    <x v="34"/>
    <x v="0"/>
    <s v=""/>
    <n v="0"/>
    <n v="0"/>
    <n v="0"/>
    <s v=""/>
  </r>
  <r>
    <s v="1167-OIJ-P22"/>
    <s v="Sistema de Análisis de Crímenes Violentos"/>
    <s v="Estratégico"/>
    <s v="Pendiente Evaluación de Beneficios"/>
    <x v="34"/>
    <x v="0"/>
    <s v="Que al finalizar el 2024, se haya ejecutado la estrategia definida que permita contar con sistemas de información innovadores."/>
    <n v="0"/>
    <n v="0"/>
    <n v="0"/>
    <s v="Luis Antonio Mata Carpio"/>
  </r>
  <r>
    <s v="1167-OIJ-P23"/>
    <s v="Implementar y validar dos metodologías de análisis de material vegetal sospechoso para distinguir entre cáñamo y marihuana"/>
    <s v="Estratégico"/>
    <s v="En progreso"/>
    <x v="34"/>
    <x v="0"/>
    <s v="Que al finalizar el 2024, se haya estandarizado, sistematizado y automatizado al menos 3 procesos manuales identificados del Organismo de Investigación Judicial."/>
    <n v="0"/>
    <n v="0"/>
    <n v="0"/>
    <s v="Carolina Rojas Alfaro"/>
  </r>
  <r>
    <s v="1167-OIJ-P24"/>
    <s v="Sistema Único Policial Especializado en la Resolución de la Criminalidad común, Organizada y la Prevención (SUPERCOP)"/>
    <s v="Estratégico"/>
    <s v="En progreso"/>
    <x v="34"/>
    <x v="0"/>
    <s v="Que al finalizar el 2024, se haya ejecutado la estrategia definida que permita contar con sistemas de información innovadores."/>
    <n v="0"/>
    <n v="0"/>
    <n v="0"/>
    <s v="Juan José Quesada Sánchez"/>
  </r>
  <r>
    <s v="1167-OIJ-P31"/>
    <s v="Construcción de los pisos faltantes del edificio de Toma de Muestras"/>
    <s v="Estratégico"/>
    <s v="Aprobado - No iniciado"/>
    <x v="34"/>
    <x v="0"/>
    <s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para uso de bicicletas."/>
    <n v="0"/>
    <n v="0"/>
    <n v="0"/>
    <s v="Gina Bagnarello Madrigal"/>
  </r>
  <r>
    <s v="1167-OIJ-P32"/>
    <s v="Unidad de Gestión del Departamento de Investigaciones Criminales"/>
    <s v="Estratégico"/>
    <s v="No aprobado"/>
    <x v="34"/>
    <x v="0"/>
    <s v="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
    <n v="0"/>
    <n v="0"/>
    <n v="0"/>
    <s v="Humberto Siles Vargas"/>
  </r>
  <r>
    <s v="1167-OIJ-P33"/>
    <s v="Construcción de bodega en el Departamento de Ciencias Forenses"/>
    <s v="Estratégico"/>
    <s v="Aprobado - No iniciado"/>
    <x v="34"/>
    <x v="2"/>
    <s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s v="validado"/>
    <n v="0"/>
    <n v="0"/>
    <s v="Carolina Rojas Alfaro"/>
  </r>
  <r>
    <s v="1167-OIJ-P34"/>
    <s v="Sustitución del sistema de detección y supresión de incendios del edificio del Departamento de Ciencias Forenses"/>
    <s v="Estratégico"/>
    <s v="Aprobado - No iniciado"/>
    <x v="34"/>
    <x v="2"/>
    <s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s v="Verificiar si en lugar de la meta &quot;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quot; debería ser &quot;Que al finalizar el 2024, se haya desarrollado y ejecutado los planes de mantenimiento preventivo de infraestructura judicial regional a largo plazo.&quot;"/>
    <n v="0"/>
    <n v="0"/>
    <s v="Carolina Rojas Alfaro"/>
  </r>
  <r>
    <s v="1167-OIJ-P35"/>
    <s v="Ampliación del área de Recepción de la Delegación Regional OIJ Corredores"/>
    <s v="Estratégico"/>
    <s v="Aprobado - No iniciado"/>
    <x v="19"/>
    <x v="2"/>
    <s v="Que al finalizar el 2024, se hayan implementado un plan de trabajo para la adquisición de los bienes, muebles e inmuebles, así como los insumos, suministros, herramientas, laboratorios y equipos analítico-instrumental, entre otros, para el Organismo de Investigación Judicial."/>
    <n v="0"/>
    <n v="0"/>
    <n v="0"/>
    <s v="Margarita Rojas Vargas"/>
  </r>
  <r>
    <s v="1167-OIJ-P42"/>
    <s v="Estandarización de los procedimientos para el tratamiento de personas detenidas en las Secciones y Unidades de Cárceles"/>
    <s v="Estratégico"/>
    <s v="En progreso"/>
    <x v="34"/>
    <x v="0"/>
    <s v="Que al finalizar el 2024, se haya estandarizado, sistematizado y automatizado al menos 3 procesos manuales identificados del Organismo de Investigación Judicial."/>
    <n v="0"/>
    <n v="0"/>
    <n v="0"/>
    <s v="Maikol Badilla Ramírez"/>
  </r>
  <r>
    <s v="1167-OIJ-P43"/>
    <s v="Implementación de técnicas para mejorar el ambiente laboral y desarrollo de prácticas policiales"/>
    <s v="Estratégico"/>
    <s v="En progreso"/>
    <x v="34"/>
    <x v="0"/>
    <s v="​Que al finalizar el 2024, se haya implementado las estrategias para manejo de personal, que permitan mantener las competencias físicas y salud óptimas para el desempeño de sus funciones del personal del Organismo de Investigación Judicial."/>
    <n v="0"/>
    <n v="0"/>
    <n v="0"/>
    <s v="Selena Valverde Solano"/>
  </r>
  <r>
    <s v="1167-OIJ-P49"/>
    <s v="Disminución en el tiempo de respuesta de Pericias Financieras Contables en el Proceso Judicial estudio especial para los casos conocidos como Cochinilla y Diamante"/>
    <s v="Estratégico"/>
    <s v="En progreso"/>
    <x v="34"/>
    <x v="0"/>
    <s v="Que al finalizar el 2024, se haya incrementado la cantidad de casos salidos por el Organismo de Investigación Judicial por año."/>
    <n v="0"/>
    <n v="0"/>
    <n v="0"/>
    <s v="Randall Castillo Hernández"/>
  </r>
  <r>
    <s v="1167-OIJ-P50"/>
    <s v="Extensión de los alcances y beneficios de la pericia de Comparación biométrica de voces y fortalecimiento del área pericial"/>
    <s v="Estratégico"/>
    <s v="Pendiente Evaluación de Beneficios"/>
    <x v="34"/>
    <x v="0"/>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n v="0"/>
    <n v="0"/>
    <n v="0"/>
    <s v="Máster Carolina Rojas Alfaro"/>
  </r>
  <r>
    <s v="1167-OIJ-P52"/>
    <s v="Implementación de la gestión de la contaminación cognitiva en el trabajo de casos forenses"/>
    <s v="Estratégico"/>
    <s v="En progreso"/>
    <x v="34"/>
    <x v="0"/>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n v="0"/>
    <n v="0"/>
    <n v="0"/>
    <s v="Carolina Rojas Alfaro"/>
  </r>
  <r>
    <s v="1167-OIJ-P56"/>
    <s v="Procedimientos para la funcionalidad de Oficina Especializada contra el Crimen Organizado"/>
    <s v="Estratégico"/>
    <s v="En progreso"/>
    <x v="34"/>
    <x v="0"/>
    <s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n v="0"/>
    <n v="0"/>
    <n v="0"/>
    <s v="José Abraham Parra Calvo"/>
  </r>
  <r>
    <s v="1371-CGAI-P01"/>
    <s v="Política Ambiental del Poder Judicial"/>
    <s v="Estratégico"/>
    <s v="En progreso"/>
    <x v="6"/>
    <x v="0"/>
    <s v="Que al finalizar el 2024, se haya finalizado la implementación del plan de gestión ambiental institucional (PGAI) y se haya definido el nuevo PGAI para el periodo 2022-2026."/>
    <n v="0"/>
    <n v="0"/>
    <n v="0"/>
    <s v="María Rosa Castro García. "/>
  </r>
  <r>
    <s v="1374-CF-P01"/>
    <s v="Implementación del Código Procesal de Familia"/>
    <s v="Estratégico"/>
    <s v="En progreso"/>
    <x v="6"/>
    <x v="0"/>
    <s v="Que al finalizar el 2024, se haya implementado el proyecto de abordaje a la entrada en vigencia del Código Procesal de Familia."/>
    <n v="0"/>
    <n v="0"/>
    <n v="0"/>
    <s v="Melissa Durán Gamboa"/>
  </r>
  <r>
    <s v="1377-PJR-P01"/>
    <s v="​Proyecto de Cooperación Corte-USA-NCSC sobre Justicia Juvenil Restaurativa"/>
    <s v="Estratégico"/>
    <s v="Pendiente Evaluación de Beneficios"/>
    <x v="35"/>
    <x v="2"/>
    <s v="Que al finalizar el 2024 se haya consolidado el modelo y plan de acción de la Justicia Restaurativa para su implementación a nivel nacional."/>
    <s v="corregido"/>
    <n v="0"/>
    <n v="0"/>
    <s v="Jorge Mario Gonzáles Delgado"/>
  </r>
  <r>
    <s v="1377-PJR-P02"/>
    <s v="Programa de Justicia Restaurativa para el bienestar del personal judicial"/>
    <s v="Estratégico"/>
    <s v="Pendiente Evaluación de Beneficios"/>
    <x v="35"/>
    <x v="2"/>
    <s v=""/>
    <s v="corregido"/>
    <n v="0"/>
    <n v="0"/>
    <s v="José Pablo Hernández González"/>
  </r>
  <r>
    <s v="1377-PJR-P03"/>
    <s v="Proyecto de Cooperación Fortalecimiento de Penal Juvenil y Justicia Restaurativa"/>
    <s v="Estratégico"/>
    <s v="Pendiente Evaluación de Beneficios"/>
    <x v="35"/>
    <x v="2"/>
    <s v=""/>
    <s v="corregido"/>
    <n v="0"/>
    <n v="0"/>
    <s v="Jovanna Calderón Altamirano"/>
  </r>
  <r>
    <s v="1777-PFJR-P01"/>
    <s v="Proyecto Regional Fortalecimiento de la Justicia Restaurativa"/>
    <s v="Estratégico"/>
    <s v="Pendiente Evaluación de Beneficios"/>
    <x v="36"/>
    <x v="0"/>
    <s v="Que al finalizar el 2024, se haya finalizado la ejecución del Proyecto Regional de Fortalecimiento de la Justicia Restaurativa."/>
    <n v="0"/>
    <n v="0"/>
    <n v="0"/>
    <s v="Jorge Mario González Delgado"/>
  </r>
  <r>
    <s v="1846-OC-P01"/>
    <s v="Reducción de las brechas de riesgo"/>
    <s v="Estratégico"/>
    <s v="Pendiente Evaluación de Beneficios"/>
    <x v="37"/>
    <x v="0"/>
    <s v="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
    <n v="0"/>
    <n v="0"/>
    <n v="0"/>
    <s v="Randall Zuñiga Palacios"/>
  </r>
  <r>
    <s v="4000-CA-P01"/>
    <s v="Implementación del Código Procesal Agrario (Comisión Agraria)"/>
    <s v="Estratégico"/>
    <s v="En progreso"/>
    <x v="6"/>
    <x v="0"/>
    <s v="Que al finalizar el 2024, se haya implementado el proyecto de abordaje a la entrada en vigencia del Código Procesal Agrario."/>
    <n v="0"/>
    <n v="0"/>
    <n v="0"/>
    <s v="Subproceso Modernización Institucional – área no penal (Dirección de Planificación)"/>
  </r>
  <r>
    <s v="9993-CAJ-P01"/>
    <s v="Política para el Acceso a la Justicia de los Pueblos Indígenas en el Poder Judicial"/>
    <s v="Estratégico"/>
    <s v="En progreso"/>
    <x v="6"/>
    <x v="0"/>
    <s v="Que al finalizar el 2024, se desarrollen estrategias que partan del análisis y la perspectiva de género para optimizar el servicio brindado a las personas en condición de vulnerabilidad.​"/>
    <n v="0"/>
    <n v="0"/>
    <n v="0"/>
    <s v="Steven Picado Gamboa"/>
  </r>
  <r>
    <s v="9993-CAJ-P02"/>
    <s v="Actualización de la Política para el Acceso a la Justicia y Equiparación de Oportunidades de Personas en situación de discapacidad"/>
    <s v="Estratégico"/>
    <s v="En progreso"/>
    <x v="6"/>
    <x v="0"/>
    <s v="Que al finalizar el 2024, se desarrollen estrategias que partan del análisis y la perspectiva de género para optimizar el servicio brindado a las personas en condición de vulnerabilidad.​"/>
    <n v="0"/>
    <n v="0"/>
    <n v="0"/>
    <s v="Steven Picado Gamboa"/>
  </r>
  <r>
    <s v="P10-PRI-PC"/>
    <s v="Reglamento de Carrera de la Defensa Publica"/>
    <s v="Estratégico"/>
    <s v="En progreso"/>
    <x v="25"/>
    <x v="2"/>
    <s v=""/>
    <s v="corregido"/>
    <n v="0"/>
    <n v="0"/>
    <s v="Juan Carlos  Salas Castro"/>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e v="#N/A"/>
  </r>
  <r>
    <m/>
    <m/>
    <m/>
    <m/>
    <x v="38"/>
    <x v="0"/>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4">
  <r>
    <s v="​P02-PLA-18"/>
    <m/>
    <x v="0"/>
  </r>
  <r>
    <s v="​P02-PLA-2016"/>
    <m/>
    <x v="0"/>
  </r>
  <r>
    <s v="​P04-PLA-17"/>
    <m/>
    <x v="0"/>
  </r>
  <r>
    <s v="​P05-PLA-17"/>
    <m/>
    <x v="0"/>
  </r>
  <r>
    <s v="0004-SP-P01"/>
    <s v="0004-SP-P01"/>
    <x v="1"/>
  </r>
  <r>
    <s v="0032-DP-P01"/>
    <s v="0032-DP-P01"/>
    <x v="1"/>
  </r>
  <r>
    <s v="0032-DP-P02"/>
    <s v="0032-DP-P02"/>
    <x v="1"/>
  </r>
  <r>
    <s v="0032-DP-P03"/>
    <s v="0032-DP-P03"/>
    <x v="1"/>
  </r>
  <r>
    <s v="0032-DP-P04"/>
    <s v="0032-DP-P04"/>
    <x v="2"/>
  </r>
  <r>
    <s v="0032-DP-P05"/>
    <s v="0032-DP-P05"/>
    <x v="1"/>
  </r>
  <r>
    <s v="0032-DP-P06"/>
    <s v="0032-DP-P06"/>
    <x v="2"/>
  </r>
  <r>
    <s v="0032-DP-P08"/>
    <s v="0032-DP-P08"/>
    <x v="2"/>
  </r>
  <r>
    <s v="0034-CIJ-P01"/>
    <s v="0034-CIJ-P01"/>
    <x v="1"/>
  </r>
  <r>
    <s v="0034-CIJ-P02"/>
    <m/>
    <x v="3"/>
  </r>
  <r>
    <s v="0034-CIJ-P03"/>
    <m/>
    <x v="3"/>
  </r>
  <r>
    <s v="0035-EJ-P01"/>
    <s v="0035-EJ-P01"/>
    <x v="1"/>
  </r>
  <r>
    <s v="0035-EJ-P02"/>
    <s v="0035-EJ-P02"/>
    <x v="1"/>
  </r>
  <r>
    <s v="0104-AUD-P01"/>
    <m/>
    <x v="3"/>
  </r>
  <r>
    <s v="0110-PLA-P01"/>
    <s v="0110-PLA-P01"/>
    <x v="1"/>
  </r>
  <r>
    <s v="0110-PLA-P04"/>
    <s v="0110-PLA-P04"/>
    <x v="1"/>
  </r>
  <r>
    <s v="0110-PLA-P05"/>
    <s v="0110-PLA-P05"/>
    <x v="1"/>
  </r>
  <r>
    <s v="0110-PLA-P07"/>
    <s v="0110-PLA-P07"/>
    <x v="1"/>
  </r>
  <r>
    <s v="0110-PLA-P08"/>
    <s v="0110-PLA-P08"/>
    <x v="1"/>
  </r>
  <r>
    <s v="0110-PLA-P09"/>
    <s v="0110-PLA-P09"/>
    <x v="1"/>
  </r>
  <r>
    <s v="0110-PLA-P10"/>
    <s v="0110-PLA-P10"/>
    <x v="1"/>
  </r>
  <r>
    <s v="0110-PLA-P11"/>
    <s v="0110-PLA-P11"/>
    <x v="1"/>
  </r>
  <r>
    <s v="0110-PLA-P12"/>
    <s v="0110-PLA-P12"/>
    <x v="1"/>
  </r>
  <r>
    <s v="0110-PLA-P13"/>
    <s v="0110-PLA-P13"/>
    <x v="1"/>
  </r>
  <r>
    <s v="0110-PLA-P14"/>
    <s v="0110-PLA-P14"/>
    <x v="1"/>
  </r>
  <r>
    <s v="0110-PLA-P15"/>
    <m/>
    <x v="3"/>
  </r>
  <r>
    <s v="0110-PLA-P19"/>
    <s v="0110-PLA-P19"/>
    <x v="1"/>
  </r>
  <r>
    <s v="0110-PLA-P20"/>
    <m/>
    <x v="3"/>
  </r>
  <r>
    <s v="0110-PLA-P21"/>
    <m/>
    <x v="3"/>
  </r>
  <r>
    <s v="0110-PLA-P23"/>
    <s v="0110-PLA-P23"/>
    <x v="2"/>
  </r>
  <r>
    <s v="0110-PLA-P25"/>
    <s v="0110-PLA-P25"/>
    <x v="1"/>
  </r>
  <r>
    <s v="0110-PLA-P26"/>
    <s v="0110-PLA-P26"/>
    <x v="1"/>
  </r>
  <r>
    <s v="0110-PLA-P31"/>
    <s v="0110-PLA-P31"/>
    <x v="1"/>
  </r>
  <r>
    <s v="0110-PLA-P32"/>
    <s v="0110-PLA-P32"/>
    <x v="1"/>
  </r>
  <r>
    <s v="0110-PLA-P33"/>
    <s v="0110-PLA-P33"/>
    <x v="1"/>
  </r>
  <r>
    <s v="0110-PLA-P37"/>
    <s v="0110-PLA-P37"/>
    <x v="1"/>
  </r>
  <r>
    <s v="0110-PLA-P38"/>
    <s v="0110-PLA-P38"/>
    <x v="2"/>
  </r>
  <r>
    <s v="0116-DPC-P01"/>
    <s v="0116-DPC-P01"/>
    <x v="1"/>
  </r>
  <r>
    <s v="0117-DE-P01"/>
    <s v="0117-DE-P01"/>
    <x v="1"/>
  </r>
  <r>
    <s v="0117-DE-P02"/>
    <s v="0117-DE-P02"/>
    <x v="1"/>
  </r>
  <r>
    <s v="0117-DE-P03"/>
    <s v="0117-DE-P03"/>
    <x v="1"/>
  </r>
  <r>
    <s v="0117-DE-P04"/>
    <s v="0117-DE-P04"/>
    <x v="1"/>
  </r>
  <r>
    <s v="0117-DE-P05"/>
    <m/>
    <x v="3"/>
  </r>
  <r>
    <s v="0117-DE-P06"/>
    <m/>
    <x v="3"/>
  </r>
  <r>
    <s v="0117-DE-P07"/>
    <s v="0117-DE-P07"/>
    <x v="1"/>
  </r>
  <r>
    <s v="0117-DE-P08"/>
    <s v="0117-DE-P08"/>
    <x v="1"/>
  </r>
  <r>
    <s v="0117-DE-P09"/>
    <s v="0117-DE-P09"/>
    <x v="2"/>
  </r>
  <r>
    <s v="0117-DE-P10"/>
    <s v="0117-DE-P10"/>
    <x v="1"/>
  </r>
  <r>
    <s v="0117-DE-P11"/>
    <s v="0117-DE-P11"/>
    <x v="1"/>
  </r>
  <r>
    <s v="0117-DE-P12"/>
    <s v="0117-DE-P12"/>
    <x v="1"/>
  </r>
  <r>
    <s v="0117-DE-P13"/>
    <s v="0117-DE-P13"/>
    <x v="1"/>
  </r>
  <r>
    <s v="0117-DE-P14"/>
    <s v="0117-DE-P14"/>
    <x v="2"/>
  </r>
  <r>
    <s v="0117-DE-P15"/>
    <s v="0117-DE-P15"/>
    <x v="1"/>
  </r>
  <r>
    <s v="0117-DE-P20"/>
    <m/>
    <x v="3"/>
  </r>
  <r>
    <s v="0117-DE-P21"/>
    <m/>
    <x v="3"/>
  </r>
  <r>
    <s v="0117-DE-P22"/>
    <s v="0117-DE-P22"/>
    <x v="1"/>
  </r>
  <r>
    <s v="0117-DE-P23"/>
    <s v="0117-DE-P23"/>
    <x v="1"/>
  </r>
  <r>
    <s v="0117-DE-P24"/>
    <s v="0117-DE-P24"/>
    <x v="1"/>
  </r>
  <r>
    <s v="0117-DE-P25"/>
    <m/>
    <x v="3"/>
  </r>
  <r>
    <s v="0117-DE-P26"/>
    <s v="0117-DE-P26"/>
    <x v="1"/>
  </r>
  <r>
    <s v="0117-DE-P27"/>
    <m/>
    <x v="3"/>
  </r>
  <r>
    <s v="0117-DE-P28"/>
    <s v="0117-DE-P28"/>
    <x v="1"/>
  </r>
  <r>
    <s v="0117-DE-P29"/>
    <s v="0117-DE-P29"/>
    <x v="2"/>
  </r>
  <r>
    <s v="0117-DE-P30"/>
    <m/>
    <x v="3"/>
  </r>
  <r>
    <s v="0117-DE-P31"/>
    <m/>
    <x v="3"/>
  </r>
  <r>
    <s v="0117-DE-P49"/>
    <s v="0117-DE-P49"/>
    <x v="1"/>
  </r>
  <r>
    <s v="0117-DE-P70"/>
    <s v="0117-DE-P70"/>
    <x v="2"/>
  </r>
  <r>
    <s v="0117-DE-P71"/>
    <m/>
    <x v="3"/>
  </r>
  <r>
    <s v="0117-DE-P72"/>
    <m/>
    <x v="3"/>
  </r>
  <r>
    <s v="0117-DE-P73"/>
    <s v="0117-DE-P73"/>
    <x v="2"/>
  </r>
  <r>
    <s v="0117-DE-P74"/>
    <s v="0117-DE-P74"/>
    <x v="2"/>
  </r>
  <r>
    <s v="0117-DE-P75"/>
    <s v="0117-DE-P75"/>
    <x v="2"/>
  </r>
  <r>
    <s v="0117-DE-P76"/>
    <s v="0117-DE-P76"/>
    <x v="2"/>
  </r>
  <r>
    <s v="0117-DE-P82"/>
    <m/>
    <x v="3"/>
  </r>
  <r>
    <s v="0117-DE-P83"/>
    <s v="0117-DE-P83"/>
    <x v="1"/>
  </r>
  <r>
    <s v="0117-DE-P84"/>
    <s v="0117-DE-P84"/>
    <x v="1"/>
  </r>
  <r>
    <s v="0117-DE-P85"/>
    <m/>
    <x v="3"/>
  </r>
  <r>
    <s v="0117-DE-PRG01"/>
    <s v="0117-DE-PRG01"/>
    <x v="1"/>
  </r>
  <r>
    <s v="0122-DTI-P01"/>
    <s v="0122-DTI-P01"/>
    <x v="1"/>
  </r>
  <r>
    <s v="0122-DTI-P02"/>
    <s v="0122-DTI-P02"/>
    <x v="1"/>
  </r>
  <r>
    <s v="0122-DTI-P03"/>
    <s v="0122-DTI-P03"/>
    <x v="1"/>
  </r>
  <r>
    <s v="0122-DTI-P04"/>
    <s v="0122-DTI-P04"/>
    <x v="1"/>
  </r>
  <r>
    <s v="0122-DTI-P06"/>
    <m/>
    <x v="0"/>
  </r>
  <r>
    <s v="0122-DTI-P07"/>
    <s v="0122-DTI-P07"/>
    <x v="1"/>
  </r>
  <r>
    <s v="0122-DTI-P08"/>
    <m/>
    <x v="3"/>
  </r>
  <r>
    <s v="0122-DTI-P09"/>
    <m/>
    <x v="3"/>
  </r>
  <r>
    <s v="0122-DTI-P10"/>
    <s v="0122-DTI-P10"/>
    <x v="1"/>
  </r>
  <r>
    <s v="0122-DTI-P11"/>
    <s v="0122-DTI-P11"/>
    <x v="2"/>
  </r>
  <r>
    <s v="0122-DTI-P12"/>
    <m/>
    <x v="3"/>
  </r>
  <r>
    <s v="0122-DTI-P13"/>
    <s v="0122-DTI-P13"/>
    <x v="1"/>
  </r>
  <r>
    <s v="0122-DTI-P14"/>
    <s v="0122-DTI-P14"/>
    <x v="1"/>
  </r>
  <r>
    <s v="0122-DTI-P15"/>
    <s v="0122-DTI-P15"/>
    <x v="1"/>
  </r>
  <r>
    <s v="0122-DTI-P16"/>
    <s v="0122-DTI-P16"/>
    <x v="2"/>
  </r>
  <r>
    <s v="0122-DTI-P17"/>
    <s v="0122-DTI-P17"/>
    <x v="2"/>
  </r>
  <r>
    <s v="0134-DGH-P01"/>
    <s v="0134-DGH-P01"/>
    <x v="2"/>
  </r>
  <r>
    <s v="0134-DGH-P02"/>
    <s v="0134-DGH-P02"/>
    <x v="2"/>
  </r>
  <r>
    <s v="0134-DGH-P03"/>
    <s v="0134-DGH-P03"/>
    <x v="2"/>
  </r>
  <r>
    <s v="0134-DGH-P04"/>
    <s v="0134-DGH-P04"/>
    <x v="1"/>
  </r>
  <r>
    <s v="0134-DGH-P05"/>
    <s v="0134-DGH-P05"/>
    <x v="1"/>
  </r>
  <r>
    <s v="0134-DGH-P06"/>
    <s v="0134-DGH-P06"/>
    <x v="2"/>
  </r>
  <r>
    <s v="0134-DGH-P07"/>
    <s v="0134-DGH-P07"/>
    <x v="1"/>
  </r>
  <r>
    <s v="0134-DGH-P08"/>
    <s v="0134-DGH-P08"/>
    <x v="2"/>
  </r>
  <r>
    <s v="0134-DGH-P13"/>
    <s v="0134-DGH-P13"/>
    <x v="2"/>
  </r>
  <r>
    <s v="0134-DGH-P14"/>
    <s v="0134-DGH-P14"/>
    <x v="1"/>
  </r>
  <r>
    <s v="0134-DGH-P16"/>
    <s v="0134-DGH-P16"/>
    <x v="1"/>
  </r>
  <r>
    <s v="0134-DGH-P17"/>
    <m/>
    <x v="3"/>
  </r>
  <r>
    <s v="0653-DP-P01"/>
    <s v="0653-DP-P01"/>
    <x v="2"/>
  </r>
  <r>
    <s v="0653-DP-P02"/>
    <s v="0653-DP-P02"/>
    <x v="1"/>
  </r>
  <r>
    <s v="0653-DP-P03"/>
    <s v="0653-DP-P03"/>
    <x v="2"/>
  </r>
  <r>
    <s v="0653-DP-P04"/>
    <s v="0653-DP-P04"/>
    <x v="2"/>
  </r>
  <r>
    <s v="0653-DP-P05"/>
    <s v="0653-DP-P05"/>
    <x v="2"/>
  </r>
  <r>
    <s v="0653-DP-P06"/>
    <s v="0653-DP-P06"/>
    <x v="2"/>
  </r>
  <r>
    <s v="0653-DP-P08"/>
    <s v="0653-DP-P08"/>
    <x v="2"/>
  </r>
  <r>
    <s v="0653-DP-P09"/>
    <s v="0653-DP-P09"/>
    <x v="2"/>
  </r>
  <r>
    <s v="0653-DP-P11"/>
    <m/>
    <x v="3"/>
  </r>
  <r>
    <s v="0653-DP-P12"/>
    <m/>
    <x v="3"/>
  </r>
  <r>
    <s v="0653-DP-P14"/>
    <s v="0653-DP-P14"/>
    <x v="2"/>
  </r>
  <r>
    <s v="0653-DP-P16"/>
    <s v="0653-DP-P16"/>
    <x v="1"/>
  </r>
  <r>
    <s v="0653-DP-P17"/>
    <s v="0653-DP-P17"/>
    <x v="1"/>
  </r>
  <r>
    <s v="0653-DP-P18"/>
    <s v="0653-DP-P18"/>
    <x v="1"/>
  </r>
  <r>
    <s v="0655-CONAMAJ-P01"/>
    <s v="0655-CONAMAJ-P01"/>
    <x v="1"/>
  </r>
  <r>
    <s v="0656-CTS-P01"/>
    <s v="0656-CTS-P01"/>
    <x v="1"/>
  </r>
  <r>
    <s v="0656-CTS-P02"/>
    <s v="0656-CTS-P02"/>
    <x v="1"/>
  </r>
  <r>
    <s v="0707-STGAJ-P01"/>
    <s v="0707-STGAJ-P01"/>
    <x v="1"/>
  </r>
  <r>
    <s v="0717-MP-P01"/>
    <s v="0717-MP-P01"/>
    <x v="1"/>
  </r>
  <r>
    <s v="0717-MP-P02"/>
    <s v="0717-MP-P02"/>
    <x v="1"/>
  </r>
  <r>
    <s v="0717-MP-P03"/>
    <s v="0717-MP-P03"/>
    <x v="1"/>
  </r>
  <r>
    <s v="0717-MP-P04"/>
    <s v="0717-MP-P04"/>
    <x v="1"/>
  </r>
  <r>
    <s v="0717-MP-P05"/>
    <s v="0717-MP-P05"/>
    <x v="1"/>
  </r>
  <r>
    <s v="0717-MP-P06"/>
    <s v="0717-MP-P06"/>
    <x v="2"/>
  </r>
  <r>
    <s v="0717-MP-P07"/>
    <s v="0717-MP-P07"/>
    <x v="1"/>
  </r>
  <r>
    <s v="0717-MP-P08"/>
    <s v="0717-MP-P08"/>
    <x v="1"/>
  </r>
  <r>
    <s v="0717-MP-P09"/>
    <s v="0717-MP-P09"/>
    <x v="1"/>
  </r>
  <r>
    <s v="0717-MP-P10"/>
    <s v="0717-MP-P10"/>
    <x v="1"/>
  </r>
  <r>
    <s v="0717-MP-P11"/>
    <m/>
    <x v="3"/>
  </r>
  <r>
    <s v="0717-MP-P16"/>
    <s v="0717-MP-P16"/>
    <x v="2"/>
  </r>
  <r>
    <s v="0717-MP-P17"/>
    <m/>
    <x v="0"/>
  </r>
  <r>
    <s v="0718-OAPVT-P01"/>
    <s v="0718-OAPVT-P01"/>
    <x v="2"/>
  </r>
  <r>
    <s v="0718-OAPVT-P02"/>
    <s v="0718-OAPVT-P02"/>
    <x v="1"/>
  </r>
  <r>
    <s v="0718-OAPVT-P03"/>
    <s v="0718-OAPVT-P03"/>
    <x v="1"/>
  </r>
  <r>
    <s v="0718-OAPVT-P04"/>
    <s v="0718-OAPVT-P04"/>
    <x v="1"/>
  </r>
  <r>
    <s v="0914-OCI-P01"/>
    <m/>
    <x v="3"/>
  </r>
  <r>
    <s v="0914-OCI-P02"/>
    <s v="0914-OCI-P02"/>
    <x v="2"/>
  </r>
  <r>
    <s v="0963-CC-P01"/>
    <m/>
    <x v="3"/>
  </r>
  <r>
    <s v="0981-STEV-P01"/>
    <s v="0981-STEV-P01"/>
    <x v="1"/>
  </r>
  <r>
    <s v="1167-OIJ-P01"/>
    <s v="1167-OIJ-P01"/>
    <x v="1"/>
  </r>
  <r>
    <s v="1167-OIJ-P02"/>
    <s v="1167-OIJ-P02"/>
    <x v="2"/>
  </r>
  <r>
    <s v="1167-OIJ-P03"/>
    <s v="1167-OIJ-P03"/>
    <x v="2"/>
  </r>
  <r>
    <s v="1167-OIJ-P04"/>
    <s v="1167-OIJ-P04"/>
    <x v="1"/>
  </r>
  <r>
    <s v="1167-OIJ-P05"/>
    <s v="1167-OIJ-P05"/>
    <x v="1"/>
  </r>
  <r>
    <s v="1167-OIJ-P06"/>
    <s v="1167-OIJ-P06"/>
    <x v="1"/>
  </r>
  <r>
    <s v="1167-OIJ-P07"/>
    <s v="1167-OIJ-P07"/>
    <x v="1"/>
  </r>
  <r>
    <s v="1167-OIJ-P08"/>
    <s v="1167-OIJ-P08"/>
    <x v="1"/>
  </r>
  <r>
    <s v="1167-OIJ-P09"/>
    <s v="1167-OIJ-P09"/>
    <x v="1"/>
  </r>
  <r>
    <s v="1167-OIJ-P10"/>
    <m/>
    <x v="0"/>
  </r>
  <r>
    <s v="1167-OIJ-P11"/>
    <s v="1167-OIJ-P11"/>
    <x v="1"/>
  </r>
  <r>
    <s v="1167-OIJ-P12"/>
    <s v="1167-OIJ-P12"/>
    <x v="1"/>
  </r>
  <r>
    <s v="1167-OIJ-P13"/>
    <s v="1167-OIJ-P13"/>
    <x v="1"/>
  </r>
  <r>
    <s v="1167-OIJ-P14"/>
    <m/>
    <x v="0"/>
  </r>
  <r>
    <s v="1167-OIJ-P15"/>
    <s v="1167-OIJ-P15"/>
    <x v="1"/>
  </r>
  <r>
    <s v="1167-OIJ-P17"/>
    <s v="1167-OIJ-P17"/>
    <x v="1"/>
  </r>
  <r>
    <s v="1167-OIJ-P18"/>
    <s v="1167-OIJ-P18"/>
    <x v="1"/>
  </r>
  <r>
    <s v="1167-OIJ-P19"/>
    <s v="1167-OIJ-P19"/>
    <x v="2"/>
  </r>
  <r>
    <s v="1167-OIJ-P20"/>
    <s v="1167-OIJ-P20"/>
    <x v="1"/>
  </r>
  <r>
    <s v="1167-OIJ-P21"/>
    <m/>
    <x v="0"/>
  </r>
  <r>
    <s v="1167-OIJ-P22"/>
    <s v="1167-OIJ-P22"/>
    <x v="1"/>
  </r>
  <r>
    <s v="1167-OIJ-P23"/>
    <s v="1167-OIJ-P23"/>
    <x v="1"/>
  </r>
  <r>
    <s v="1167-OIJ-P24"/>
    <s v="1167-OIJ-P24"/>
    <x v="1"/>
  </r>
  <r>
    <s v="1167-OIJ-P31"/>
    <s v="1167-OIJ-P31"/>
    <x v="1"/>
  </r>
  <r>
    <s v="1167-OIJ-P32"/>
    <m/>
    <x v="0"/>
  </r>
  <r>
    <s v="1167-OIJ-P33"/>
    <s v="1167-OIJ-P33"/>
    <x v="2"/>
  </r>
  <r>
    <s v="1167-OIJ-P34"/>
    <s v="1167-OIJ-P34"/>
    <x v="2"/>
  </r>
  <r>
    <s v="1167-OIJ-P35"/>
    <s v="1167-OIJ-P35"/>
    <x v="2"/>
  </r>
  <r>
    <s v="1167-OIJ-P42"/>
    <s v="1167-OIJ-P42"/>
    <x v="1"/>
  </r>
  <r>
    <s v="1167-OIJ-P43"/>
    <s v="1167-OIJ-P43"/>
    <x v="1"/>
  </r>
  <r>
    <s v="1167-OIJ-P49"/>
    <s v="1167-OIJ-P49"/>
    <x v="1"/>
  </r>
  <r>
    <s v="1167-OIJ-P50"/>
    <s v="1167-OIJ-P50"/>
    <x v="1"/>
  </r>
  <r>
    <s v="1167-OIJ-P52"/>
    <s v="1167-OIJ-P52"/>
    <x v="1"/>
  </r>
  <r>
    <s v="1167-OIJ-P56"/>
    <s v="1167-OIJ-P56"/>
    <x v="1"/>
  </r>
  <r>
    <s v="1371-CGAI-P01"/>
    <s v="1371-CGAI-P01"/>
    <x v="1"/>
  </r>
  <r>
    <s v="1374-CF-P01"/>
    <s v="1374-CF-P01"/>
    <x v="1"/>
  </r>
  <r>
    <s v="1377-PJR-P01"/>
    <m/>
    <x v="3"/>
  </r>
  <r>
    <s v="1377-PJR-P02"/>
    <m/>
    <x v="3"/>
  </r>
  <r>
    <s v="1377-PJR-P03"/>
    <m/>
    <x v="3"/>
  </r>
  <r>
    <s v="1777-PFJR-P01"/>
    <s v="1777-PFJR-P01"/>
    <x v="1"/>
  </r>
  <r>
    <s v="1846-OC-P01"/>
    <s v="1846-OC-P01"/>
    <x v="1"/>
  </r>
  <r>
    <s v="4000-CA-P01"/>
    <s v="4000-CA-P01"/>
    <x v="1"/>
  </r>
  <r>
    <s v="9993-CAJ-P01"/>
    <s v="9993-CAJ-P01"/>
    <x v="1"/>
  </r>
  <r>
    <s v="9993-CAJ-P02"/>
    <s v="9993-CAJ-P02"/>
    <x v="1"/>
  </r>
  <r>
    <s v="P10-PRI-PC"/>
    <s v="P10-PRI-PC"/>
    <x v="2"/>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r>
  <r>
    <x v="0"/>
  </r>
  <r>
    <x v="1"/>
  </r>
  <r>
    <x v="1"/>
  </r>
  <r>
    <x v="1"/>
  </r>
  <r>
    <x v="1"/>
  </r>
  <r>
    <x v="1"/>
  </r>
  <r>
    <x v="2"/>
  </r>
  <r>
    <x v="2"/>
  </r>
  <r>
    <x v="3"/>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r>
  <r>
    <x v="0"/>
  </r>
  <r>
    <x v="1"/>
  </r>
  <r>
    <x v="1"/>
  </r>
  <r>
    <x v="1"/>
  </r>
  <r>
    <x v="2"/>
  </r>
  <r>
    <x v="2"/>
  </r>
  <r>
    <x v="2"/>
  </r>
  <r>
    <x v="2"/>
  </r>
  <r>
    <x v="3"/>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9">
  <r>
    <x v="0"/>
  </r>
  <r>
    <x v="0"/>
  </r>
  <r>
    <x v="1"/>
  </r>
  <r>
    <x v="1"/>
  </r>
  <r>
    <x v="2"/>
  </r>
  <r>
    <x v="2"/>
  </r>
  <r>
    <x v="3"/>
  </r>
  <r>
    <x v="4"/>
  </r>
  <r>
    <x v="5"/>
  </r>
  <r>
    <x v="6"/>
  </r>
  <r>
    <x v="7"/>
  </r>
  <r>
    <x v="7"/>
  </r>
  <r>
    <x v="7"/>
  </r>
  <r>
    <x v="8"/>
  </r>
  <r>
    <x v="9"/>
  </r>
  <r>
    <x v="9"/>
  </r>
  <r>
    <x v="9"/>
  </r>
  <r>
    <x v="9"/>
  </r>
  <r>
    <x v="0"/>
  </r>
  <r>
    <x v="0"/>
  </r>
  <r>
    <x v="0"/>
  </r>
  <r>
    <x v="0"/>
  </r>
  <r>
    <x v="0"/>
  </r>
  <r>
    <x v="10"/>
  </r>
  <r>
    <x v="11"/>
  </r>
  <r>
    <x v="11"/>
  </r>
  <r>
    <x v="11"/>
  </r>
  <r>
    <x v="12"/>
  </r>
  <r>
    <x v="12"/>
  </r>
  <r>
    <x v="12"/>
  </r>
  <r>
    <x v="10"/>
  </r>
  <r>
    <x v="13"/>
  </r>
  <r>
    <x v="13"/>
  </r>
  <r>
    <x v="7"/>
  </r>
  <r>
    <x v="7"/>
  </r>
  <r>
    <x v="7"/>
  </r>
  <r>
    <x v="7"/>
  </r>
  <r>
    <x v="7"/>
  </r>
  <r>
    <x v="7"/>
  </r>
  <r>
    <x v="7"/>
  </r>
  <r>
    <x v="7"/>
  </r>
  <r>
    <x v="7"/>
  </r>
  <r>
    <x v="10"/>
  </r>
  <r>
    <x v="10"/>
  </r>
  <r>
    <x v="10"/>
  </r>
  <r>
    <x v="7"/>
  </r>
  <r>
    <x v="7"/>
  </r>
  <r>
    <x v="7"/>
  </r>
  <r>
    <x v="3"/>
  </r>
  <r>
    <x v="3"/>
  </r>
  <r>
    <x v="3"/>
  </r>
  <r>
    <x v="3"/>
  </r>
  <r>
    <x v="3"/>
  </r>
  <r>
    <x v="7"/>
  </r>
  <r>
    <x v="7"/>
  </r>
  <r>
    <x v="7"/>
  </r>
  <r>
    <x v="14"/>
  </r>
  <r>
    <x v="14"/>
  </r>
  <r>
    <x v="14"/>
  </r>
  <r>
    <x v="14"/>
  </r>
  <r>
    <x v="14"/>
  </r>
  <r>
    <x v="14"/>
  </r>
  <r>
    <x v="10"/>
  </r>
  <r>
    <x v="10"/>
  </r>
  <r>
    <x v="10"/>
  </r>
  <r>
    <x v="10"/>
  </r>
  <r>
    <x v="10"/>
  </r>
  <r>
    <x v="7"/>
  </r>
  <r>
    <x v="7"/>
  </r>
  <r>
    <x v="7"/>
  </r>
  <r>
    <x v="7"/>
  </r>
  <r>
    <x v="7"/>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5"/>
  </r>
  <r>
    <x v="7"/>
  </r>
  <r>
    <x v="7"/>
  </r>
  <r>
    <x v="7"/>
  </r>
  <r>
    <x v="7"/>
  </r>
  <r>
    <x v="7"/>
  </r>
  <r>
    <x v="7"/>
  </r>
  <r>
    <x v="11"/>
  </r>
  <r>
    <x v="11"/>
  </r>
  <r>
    <x v="11"/>
  </r>
  <r>
    <x v="11"/>
  </r>
  <r>
    <x v="11"/>
  </r>
  <r>
    <x v="11"/>
  </r>
  <r>
    <x v="7"/>
  </r>
  <r>
    <x v="7"/>
  </r>
  <r>
    <x v="7"/>
  </r>
  <r>
    <x v="7"/>
  </r>
  <r>
    <x v="7"/>
  </r>
  <r>
    <x v="7"/>
  </r>
  <r>
    <x v="7"/>
  </r>
  <r>
    <x v="16"/>
  </r>
  <r>
    <x v="16"/>
  </r>
  <r>
    <x v="16"/>
  </r>
  <r>
    <x v="15"/>
  </r>
  <r>
    <x v="15"/>
  </r>
  <r>
    <x v="15"/>
  </r>
  <r>
    <x v="17"/>
  </r>
  <r>
    <x v="17"/>
  </r>
  <r>
    <x v="17"/>
  </r>
  <r>
    <x v="17"/>
  </r>
  <r>
    <x v="16"/>
  </r>
  <r>
    <x v="0"/>
  </r>
  <r>
    <x v="9"/>
  </r>
  <r>
    <x v="9"/>
  </r>
  <r>
    <x v="17"/>
  </r>
  <r>
    <x v="14"/>
  </r>
  <r>
    <x v="14"/>
  </r>
  <r>
    <x v="14"/>
  </r>
  <r>
    <x v="14"/>
  </r>
  <r>
    <x v="14"/>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9">
  <r>
    <x v="0"/>
  </r>
  <r>
    <x v="0"/>
  </r>
  <r>
    <x v="0"/>
  </r>
  <r>
    <x v="0"/>
  </r>
  <r>
    <x v="1"/>
  </r>
  <r>
    <x v="1"/>
  </r>
  <r>
    <x v="1"/>
  </r>
  <r>
    <x v="1"/>
  </r>
  <r>
    <x v="2"/>
  </r>
  <r>
    <x v="2"/>
  </r>
  <r>
    <x v="2"/>
  </r>
  <r>
    <x v="3"/>
  </r>
  <r>
    <x v="4"/>
  </r>
  <r>
    <x v="5"/>
  </r>
  <r>
    <x v="6"/>
  </r>
  <r>
    <x v="7"/>
  </r>
  <r>
    <x v="8"/>
  </r>
  <r>
    <x v="9"/>
  </r>
  <r>
    <x v="10"/>
  </r>
  <r>
    <x v="11"/>
  </r>
  <r>
    <x v="12"/>
  </r>
  <r>
    <x v="13"/>
  </r>
  <r>
    <x v="14"/>
  </r>
  <r>
    <x v="15"/>
  </r>
  <r>
    <x v="16"/>
  </r>
  <r>
    <x v="17"/>
  </r>
  <r>
    <x v="18"/>
  </r>
  <r>
    <x v="19"/>
  </r>
  <r>
    <x v="19"/>
  </r>
  <r>
    <x v="19"/>
  </r>
  <r>
    <x v="20"/>
  </r>
  <r>
    <x v="21"/>
  </r>
  <r>
    <x v="21"/>
  </r>
  <r>
    <x v="21"/>
  </r>
  <r>
    <x v="21"/>
  </r>
  <r>
    <x v="22"/>
  </r>
  <r>
    <x v="22"/>
  </r>
  <r>
    <x v="22"/>
  </r>
  <r>
    <x v="23"/>
  </r>
  <r>
    <x v="23"/>
  </r>
  <r>
    <x v="23"/>
  </r>
  <r>
    <x v="23"/>
  </r>
  <r>
    <x v="23"/>
  </r>
  <r>
    <x v="23"/>
  </r>
  <r>
    <x v="24"/>
  </r>
  <r>
    <x v="24"/>
  </r>
  <r>
    <x v="25"/>
  </r>
  <r>
    <x v="26"/>
  </r>
  <r>
    <x v="26"/>
  </r>
  <r>
    <x v="26"/>
  </r>
  <r>
    <x v="27"/>
  </r>
  <r>
    <x v="27"/>
  </r>
  <r>
    <x v="27"/>
  </r>
  <r>
    <x v="27"/>
  </r>
  <r>
    <x v="27"/>
  </r>
  <r>
    <x v="28"/>
  </r>
  <r>
    <x v="28"/>
  </r>
  <r>
    <x v="29"/>
  </r>
  <r>
    <x v="29"/>
  </r>
  <r>
    <x v="29"/>
  </r>
  <r>
    <x v="30"/>
  </r>
  <r>
    <x v="30"/>
  </r>
  <r>
    <x v="30"/>
  </r>
  <r>
    <x v="31"/>
  </r>
  <r>
    <x v="31"/>
  </r>
  <r>
    <x v="32"/>
  </r>
  <r>
    <x v="32"/>
  </r>
  <r>
    <x v="32"/>
  </r>
  <r>
    <x v="32"/>
  </r>
  <r>
    <x v="33"/>
  </r>
  <r>
    <x v="33"/>
  </r>
  <r>
    <x v="34"/>
  </r>
  <r>
    <x v="34"/>
  </r>
  <r>
    <x v="35"/>
  </r>
  <r>
    <x v="35"/>
  </r>
  <r>
    <x v="35"/>
  </r>
  <r>
    <x v="35"/>
  </r>
  <r>
    <x v="35"/>
  </r>
  <r>
    <x v="35"/>
  </r>
  <r>
    <x v="36"/>
  </r>
  <r>
    <x v="36"/>
  </r>
  <r>
    <x v="37"/>
  </r>
  <r>
    <x v="37"/>
  </r>
  <r>
    <x v="37"/>
  </r>
  <r>
    <x v="37"/>
  </r>
  <r>
    <x v="38"/>
  </r>
  <r>
    <x v="38"/>
  </r>
  <r>
    <x v="38"/>
  </r>
  <r>
    <x v="39"/>
  </r>
  <r>
    <x v="39"/>
  </r>
  <r>
    <x v="39"/>
  </r>
  <r>
    <x v="40"/>
  </r>
  <r>
    <x v="40"/>
  </r>
  <r>
    <x v="40"/>
  </r>
  <r>
    <x v="41"/>
  </r>
  <r>
    <x v="41"/>
  </r>
  <r>
    <x v="41"/>
  </r>
  <r>
    <x v="42"/>
  </r>
  <r>
    <x v="42"/>
  </r>
  <r>
    <x v="42"/>
  </r>
  <r>
    <x v="43"/>
  </r>
  <r>
    <x v="43"/>
  </r>
  <r>
    <x v="43"/>
  </r>
  <r>
    <x v="44"/>
  </r>
  <r>
    <x v="44"/>
  </r>
  <r>
    <x v="45"/>
  </r>
  <r>
    <x v="45"/>
  </r>
  <r>
    <x v="45"/>
  </r>
  <r>
    <x v="46"/>
  </r>
  <r>
    <x v="46"/>
  </r>
  <r>
    <x v="46"/>
  </r>
  <r>
    <x v="45"/>
  </r>
  <r>
    <x v="45"/>
  </r>
  <r>
    <x v="45"/>
  </r>
  <r>
    <x v="47"/>
  </r>
  <r>
    <x v="48"/>
  </r>
  <r>
    <x v="48"/>
  </r>
  <r>
    <x v="48"/>
  </r>
  <r>
    <x v="48"/>
  </r>
  <r>
    <x v="49"/>
  </r>
  <r>
    <x v="49"/>
  </r>
  <r>
    <x v="50"/>
  </r>
  <r>
    <x v="50"/>
  </r>
  <r>
    <x v="51"/>
  </r>
  <r>
    <x v="52"/>
  </r>
  <r>
    <x v="52"/>
  </r>
  <r>
    <x v="52"/>
  </r>
  <r>
    <x v="52"/>
  </r>
  <r>
    <x v="52"/>
  </r>
  <r>
    <x v="53"/>
  </r>
  <r>
    <x v="53"/>
  </r>
  <r>
    <x v="53"/>
  </r>
  <r>
    <x v="54"/>
  </r>
  <r>
    <x v="54"/>
  </r>
  <r>
    <x v="54"/>
  </r>
  <r>
    <x v="54"/>
  </r>
  <r>
    <x v="55"/>
  </r>
  <r>
    <x v="55"/>
  </r>
  <r>
    <x v="55"/>
  </r>
  <r>
    <x v="55"/>
  </r>
  <r>
    <x v="55"/>
  </r>
  <r>
    <x v="56"/>
  </r>
  <r>
    <x v="56"/>
  </r>
  <r>
    <x v="56"/>
  </r>
  <r>
    <x v="56"/>
  </r>
  <r>
    <x v="57"/>
  </r>
  <r>
    <x v="58"/>
  </r>
  <r>
    <x v="58"/>
  </r>
  <r>
    <x v="58"/>
  </r>
  <r>
    <x v="58"/>
  </r>
  <r>
    <x v="59"/>
  </r>
  <r>
    <x v="59"/>
  </r>
  <r>
    <x v="59"/>
  </r>
  <r>
    <x v="59"/>
  </r>
  <r>
    <x v="59"/>
  </r>
  <r>
    <x v="60"/>
  </r>
  <r>
    <x v="60"/>
  </r>
  <r>
    <x v="60"/>
  </r>
  <r>
    <x v="60"/>
  </r>
  <r>
    <x v="60"/>
  </r>
  <r>
    <x v="60"/>
  </r>
  <r>
    <x v="61"/>
  </r>
  <r>
    <x v="61"/>
  </r>
  <r>
    <x v="62"/>
  </r>
  <r>
    <x v="62"/>
  </r>
  <r>
    <x v="62"/>
  </r>
  <r>
    <x v="62"/>
  </r>
  <r>
    <x v="63"/>
  </r>
  <r>
    <x v="63"/>
  </r>
  <r>
    <x v="63"/>
  </r>
  <r>
    <x v="64"/>
  </r>
  <r>
    <x v="65"/>
  </r>
  <r>
    <x v="65"/>
  </r>
  <r>
    <x v="65"/>
  </r>
  <r>
    <x v="65"/>
  </r>
  <r>
    <x v="66"/>
  </r>
  <r>
    <x v="66"/>
  </r>
  <r>
    <x v="66"/>
  </r>
  <r>
    <x v="66"/>
  </r>
  <r>
    <x v="66"/>
  </r>
  <r>
    <x v="66"/>
  </r>
  <r>
    <x v="67"/>
  </r>
  <r>
    <x v="67"/>
  </r>
  <r>
    <x v="67"/>
  </r>
  <r>
    <x v="68"/>
  </r>
  <r>
    <x v="68"/>
  </r>
  <r>
    <x v="68"/>
  </r>
  <r>
    <x v="68"/>
  </r>
  <r>
    <x v="68"/>
  </r>
  <r>
    <x v="69"/>
  </r>
  <r>
    <x v="69"/>
  </r>
  <r>
    <x v="69"/>
  </r>
  <r>
    <x v="69"/>
  </r>
  <r>
    <x v="69"/>
  </r>
  <r>
    <x v="69"/>
  </r>
  <r>
    <x v="69"/>
  </r>
  <r>
    <x v="70"/>
  </r>
  <r>
    <x v="70"/>
  </r>
  <r>
    <x v="70"/>
  </r>
  <r>
    <x v="70"/>
  </r>
  <r>
    <x v="70"/>
  </r>
  <r>
    <x v="71"/>
  </r>
  <r>
    <x v="71"/>
  </r>
  <r>
    <x v="71"/>
  </r>
  <r>
    <x v="72"/>
  </r>
  <r>
    <x v="72"/>
  </r>
  <r>
    <x v="72"/>
  </r>
  <r>
    <x v="72"/>
  </r>
  <r>
    <x v="73"/>
  </r>
  <r>
    <x v="73"/>
  </r>
  <r>
    <x v="73"/>
  </r>
  <r>
    <x v="74"/>
  </r>
  <r>
    <x v="74"/>
  </r>
  <r>
    <x v="74"/>
  </r>
  <r>
    <x v="75"/>
  </r>
  <r>
    <x v="75"/>
  </r>
  <r>
    <x v="75"/>
  </r>
  <r>
    <x v="76"/>
  </r>
  <r>
    <x v="76"/>
  </r>
  <r>
    <x v="77"/>
  </r>
  <r>
    <x v="77"/>
  </r>
  <r>
    <x v="77"/>
  </r>
  <r>
    <x v="77"/>
  </r>
  <r>
    <x v="78"/>
  </r>
  <r>
    <x v="78"/>
  </r>
  <r>
    <x v="78"/>
  </r>
  <r>
    <x v="79"/>
  </r>
  <r>
    <x v="79"/>
  </r>
  <r>
    <x v="79"/>
  </r>
  <r>
    <x v="79"/>
  </r>
  <r>
    <x v="80"/>
  </r>
  <r>
    <x v="80"/>
  </r>
  <r>
    <x v="81"/>
  </r>
  <r>
    <x v="81"/>
  </r>
  <r>
    <x v="81"/>
  </r>
  <r>
    <x v="82"/>
  </r>
  <r>
    <x v="82"/>
  </r>
  <r>
    <x v="82"/>
  </r>
  <r>
    <x v="83"/>
  </r>
  <r>
    <x v="83"/>
  </r>
  <r>
    <x v="83"/>
  </r>
  <r>
    <x v="83"/>
  </r>
  <r>
    <x v="83"/>
  </r>
  <r>
    <x v="84"/>
  </r>
  <r>
    <x v="84"/>
  </r>
  <r>
    <x v="84"/>
  </r>
  <r>
    <x v="85"/>
  </r>
  <r>
    <x v="86"/>
  </r>
  <r>
    <x v="86"/>
  </r>
  <r>
    <x v="86"/>
  </r>
  <r>
    <x v="87"/>
  </r>
  <r>
    <x v="87"/>
  </r>
  <r>
    <x v="87"/>
  </r>
  <r>
    <x v="88"/>
  </r>
  <r>
    <x v="88"/>
  </r>
  <r>
    <x v="88"/>
  </r>
  <r>
    <x v="88"/>
  </r>
  <r>
    <x v="89"/>
  </r>
  <r>
    <x v="90"/>
  </r>
  <r>
    <x v="91"/>
  </r>
  <r>
    <x v="92"/>
  </r>
  <r>
    <x v="93"/>
  </r>
  <r>
    <x v="94"/>
  </r>
  <r>
    <x v="95"/>
  </r>
  <r>
    <x v="96"/>
  </r>
  <r>
    <x v="96"/>
  </r>
  <r>
    <x v="97"/>
  </r>
  <r>
    <x v="97"/>
  </r>
  <r>
    <x v="97"/>
  </r>
  <r>
    <x v="50"/>
  </r>
  <r>
    <x v="49"/>
  </r>
  <r>
    <x v="50"/>
  </r>
  <r>
    <x v="98"/>
  </r>
  <r>
    <x v="50"/>
  </r>
  <r>
    <x v="99"/>
  </r>
  <r>
    <x v="99"/>
  </r>
  <r>
    <x v="99"/>
  </r>
  <r>
    <x v="99"/>
  </r>
  <r>
    <x v="100"/>
  </r>
  <r>
    <x v="100"/>
  </r>
  <r>
    <x v="88"/>
  </r>
  <r>
    <x v="101"/>
  </r>
  <r>
    <x v="101"/>
  </r>
  <r>
    <x v="101"/>
  </r>
  <r>
    <x v="102"/>
  </r>
  <r>
    <x v="102"/>
  </r>
  <r>
    <x v="102"/>
  </r>
  <r>
    <x v="102"/>
  </r>
  <r>
    <x v="103"/>
  </r>
  <r>
    <x v="103"/>
  </r>
  <r>
    <x v="103"/>
  </r>
  <r>
    <x v="103"/>
  </r>
  <r>
    <x v="104"/>
  </r>
  <r>
    <x v="104"/>
  </r>
  <r>
    <x v="104"/>
  </r>
  <r>
    <x v="104"/>
  </r>
  <r>
    <x v="104"/>
  </r>
  <r>
    <x v="104"/>
  </r>
  <r>
    <x v="105"/>
  </r>
  <r>
    <x v="105"/>
  </r>
  <r>
    <x v="105"/>
  </r>
  <r>
    <x v="106"/>
  </r>
  <r>
    <x v="106"/>
  </r>
  <r>
    <x v="106"/>
  </r>
  <r>
    <x v="107"/>
  </r>
  <r>
    <x v="107"/>
  </r>
  <r>
    <x v="107"/>
  </r>
  <r>
    <x v="108"/>
  </r>
  <r>
    <x v="108"/>
  </r>
  <r>
    <x v="108"/>
  </r>
  <r>
    <x v="109"/>
  </r>
  <r>
    <x v="109"/>
  </r>
  <r>
    <x v="109"/>
  </r>
  <r>
    <x v="110"/>
  </r>
  <r>
    <x v="110"/>
  </r>
  <r>
    <x v="110"/>
  </r>
  <r>
    <x v="110"/>
  </r>
  <r>
    <x v="111"/>
  </r>
  <r>
    <x v="111"/>
  </r>
  <r>
    <x v="111"/>
  </r>
  <r>
    <x v="111"/>
  </r>
  <r>
    <x v="112"/>
  </r>
  <r>
    <x v="112"/>
  </r>
  <r>
    <x v="112"/>
  </r>
  <r>
    <x v="113"/>
  </r>
  <r>
    <x v="114"/>
  </r>
  <r>
    <x v="114"/>
  </r>
  <r>
    <x v="114"/>
  </r>
  <r>
    <x v="115"/>
  </r>
  <r>
    <x v="115"/>
  </r>
  <r>
    <x v="116"/>
  </r>
  <r>
    <x v="117"/>
  </r>
  <r>
    <x v="117"/>
  </r>
  <r>
    <x v="117"/>
  </r>
  <r>
    <x v="117"/>
  </r>
  <r>
    <x v="117"/>
  </r>
  <r>
    <x v="118"/>
  </r>
  <r>
    <x v="118"/>
  </r>
  <r>
    <x v="118"/>
  </r>
  <r>
    <x v="119"/>
  </r>
  <r>
    <x v="120"/>
  </r>
  <r>
    <x v="45"/>
  </r>
  <r>
    <x v="45"/>
  </r>
  <r>
    <x v="45"/>
  </r>
  <r>
    <x v="45"/>
  </r>
  <r>
    <x v="45"/>
  </r>
  <r>
    <x v="121"/>
  </r>
  <r>
    <x v="121"/>
  </r>
  <r>
    <x v="121"/>
  </r>
  <r>
    <x v="121"/>
  </r>
  <r>
    <x v="121"/>
  </r>
  <r>
    <x v="122"/>
  </r>
  <r>
    <x v="122"/>
  </r>
  <r>
    <x v="122"/>
  </r>
  <r>
    <x v="123"/>
  </r>
  <r>
    <x v="123"/>
  </r>
  <r>
    <x v="123"/>
  </r>
  <r>
    <x v="124"/>
  </r>
  <r>
    <x v="124"/>
  </r>
  <r>
    <x v="125"/>
  </r>
  <r>
    <x v="126"/>
  </r>
  <r>
    <x v="127"/>
  </r>
  <r>
    <x v="128"/>
  </r>
  <r>
    <x v="129"/>
  </r>
  <r>
    <x v="130"/>
  </r>
  <r>
    <x v="131"/>
  </r>
  <r>
    <x v="132"/>
  </r>
  <r>
    <x v="132"/>
  </r>
  <r>
    <x v="132"/>
  </r>
  <r>
    <x v="132"/>
  </r>
  <r>
    <x v="132"/>
  </r>
  <r>
    <x v="133"/>
  </r>
  <r>
    <x v="133"/>
  </r>
  <r>
    <x v="133"/>
  </r>
  <r>
    <x v="133"/>
  </r>
  <r>
    <x v="133"/>
  </r>
  <r>
    <x v="133"/>
  </r>
  <r>
    <x v="134"/>
  </r>
  <r>
    <x v="134"/>
  </r>
  <r>
    <x v="134"/>
  </r>
  <r>
    <x v="134"/>
  </r>
  <r>
    <x v="134"/>
  </r>
  <r>
    <x v="135"/>
  </r>
  <r>
    <x v="135"/>
  </r>
  <r>
    <x v="135"/>
  </r>
  <r>
    <x v="135"/>
  </r>
  <r>
    <x v="135"/>
  </r>
  <r>
    <x v="136"/>
  </r>
  <r>
    <x v="136"/>
  </r>
  <r>
    <x v="136"/>
  </r>
  <r>
    <x v="137"/>
  </r>
  <r>
    <x v="138"/>
  </r>
  <r>
    <x v="139"/>
  </r>
  <r>
    <x v="139"/>
  </r>
  <r>
    <x v="139"/>
  </r>
  <r>
    <x v="140"/>
  </r>
  <r>
    <x v="140"/>
  </r>
  <r>
    <x v="140"/>
  </r>
  <r>
    <x v="141"/>
  </r>
  <r>
    <x v="141"/>
  </r>
  <r>
    <x v="141"/>
  </r>
  <r>
    <x v="142"/>
  </r>
  <r>
    <x v="142"/>
  </r>
  <r>
    <x v="142"/>
  </r>
  <r>
    <x v="142"/>
  </r>
  <r>
    <x v="142"/>
  </r>
  <r>
    <x v="143"/>
  </r>
  <r>
    <x v="143"/>
  </r>
  <r>
    <x v="143"/>
  </r>
  <r>
    <x v="144"/>
  </r>
  <r>
    <x v="144"/>
  </r>
  <r>
    <x v="144"/>
  </r>
  <r>
    <x v="144"/>
  </r>
  <r>
    <x v="145"/>
  </r>
  <r>
    <x v="145"/>
  </r>
  <r>
    <x v="145"/>
  </r>
  <r>
    <x v="145"/>
  </r>
  <r>
    <x v="146"/>
  </r>
  <r>
    <x v="146"/>
  </r>
  <r>
    <x v="146"/>
  </r>
  <r>
    <x v="146"/>
  </r>
  <r>
    <x v="147"/>
  </r>
  <r>
    <x v="148"/>
  </r>
  <r>
    <x v="149"/>
  </r>
  <r>
    <x v="150"/>
  </r>
  <r>
    <x v="150"/>
  </r>
  <r>
    <x v="150"/>
  </r>
  <r>
    <x v="151"/>
  </r>
  <r>
    <x v="151"/>
  </r>
  <r>
    <x v="152"/>
  </r>
  <r>
    <x v="152"/>
  </r>
  <r>
    <x v="152"/>
  </r>
  <r>
    <x v="152"/>
  </r>
  <r>
    <x v="152"/>
  </r>
  <r>
    <x v="153"/>
  </r>
  <r>
    <x v="153"/>
  </r>
  <r>
    <x v="154"/>
  </r>
  <r>
    <x v="154"/>
  </r>
  <r>
    <x v="154"/>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9">
  <r>
    <s v="MINISTERIO PÚBLICO-GRACIELA"/>
    <s v="RESOLUCIÓN OPORTUNA DE CONFLICTOS"/>
    <x v="0"/>
    <s v="% de avance en el cumplimiento del plan de acción "/>
    <x v="0"/>
    <x v="0"/>
    <s v="Sistema de Planes Anuales Operativos (PAO)."/>
    <s v="Número de acciones completadas / Número total de acciones planificadas) * 100"/>
    <n v="0"/>
    <n v="1"/>
    <n v="0.1"/>
    <n v="0.2"/>
    <n v="0.4"/>
    <n v="0.6"/>
    <n v="0.8"/>
    <n v="1"/>
    <x v="0"/>
    <s v="2025-2030"/>
    <s v="Participar y asistir al 70% de los Consejos Consultivo que realiza el OIJ , con el finde fortalecer y mejorar la persecución penal contra la delincuencia organizada (2025-2030) _x000a__x000a__x000a_"/>
    <s v="Fiscalía Adjunta de Narcotráfico y Fiscalía de JEDO"/>
    <s v="Acceso a la justicia_x000a_Innovación_x000a_Justicia abierta_x000a_Valores en el servicio de administración de justicia"/>
    <s v="ODS 16"/>
    <m/>
    <m/>
    <m/>
    <m/>
  </r>
  <r>
    <s v="MINISTERIO PÚBLICO-GRACIELA"/>
    <s v="RESOLUCIÓN OPORTUNA DE CONFLICTOS"/>
    <x v="0"/>
    <s v="% de avance en el cumplimiento del plan de acción "/>
    <x v="0"/>
    <x v="0"/>
    <s v="Sistema de Planes Anuales Operativos (PAO)."/>
    <s v="Número de acciones completadas / Número total de acciones planificadas) * 100"/>
    <n v="0"/>
    <n v="1"/>
    <n v="0.1"/>
    <n v="0.2"/>
    <n v="0.4"/>
    <n v="0.6"/>
    <n v="0.8"/>
    <n v="1"/>
    <x v="0"/>
    <s v="2025-2030"/>
    <s v="Identificar las instituciones y actores relevantes en la investigación de delitos contra el deber de probidad para fortalecer los abordajes técnicos de las investigaciones penales"/>
    <s v="Fiscalía Adjunta de Narcotráfico y Fiscalía de JEDO"/>
    <s v="Acceso a la justicia_x000a_Innovación_x000a_Justicia abierta_x000a_Valores en el servicio de administración de justicia"/>
    <s v="ODS 16"/>
    <m/>
    <m/>
    <m/>
    <m/>
  </r>
  <r>
    <s v="MINISTERIO PÚBLICO-GRACIELA"/>
    <s v="RESOLUCIÓN OPORTUNA DE CONFLICTOS"/>
    <x v="0"/>
    <s v="% de avance en el cumplimiento del plan de acción "/>
    <x v="0"/>
    <x v="0"/>
    <s v="Sistema de Planes Anuales Operativos (PAO)."/>
    <s v="Número de acciones completadas / Número total de acciones planificadas) * 100"/>
    <n v="0"/>
    <n v="1"/>
    <n v="0.1"/>
    <n v="0.2"/>
    <n v="0.4"/>
    <n v="0.6"/>
    <n v="0.8"/>
    <n v="1"/>
    <x v="0"/>
    <s v="2025-2030"/>
    <s v="Definir la estructura de la red interinstitucional, incluyendo, su objetivo, alcance, mecanismos de coordinación, comunicación y mecanismos para el intercambio de información, relevantes en la investigación de delitos contra el deber de probidad, para fortalecer los abordajes técnicos de las investigaciones penales"/>
    <s v="Fiscalía Adjunta de Narcotráfico y Fiscalía de JEDO"/>
    <s v="Acceso a la justicia_x000a_Innovación_x000a_Justicia abierta_x000a_Valores en el servicio de administración de justicia"/>
    <s v="ODS 16"/>
    <m/>
    <m/>
    <m/>
    <m/>
  </r>
  <r>
    <s v="MINISTERIO PÚBLICO-GRACIELA"/>
    <s v="RESOLUCIÓN OPORTUNA DE CONFLICTOS"/>
    <x v="0"/>
    <s v="% de avance en el cumplimiento del plan de acción "/>
    <x v="0"/>
    <x v="0"/>
    <s v="Sistema de Planes Anuales Operativos (PAO)."/>
    <s v="Número de acciones completadas / Número total de acciones planificadas) * 100"/>
    <n v="0"/>
    <n v="1"/>
    <n v="0.1"/>
    <n v="0.2"/>
    <n v="0.4"/>
    <n v="0.6"/>
    <n v="0.8"/>
    <n v="1"/>
    <x v="0"/>
    <s v="2025-2030"/>
    <s v="Identificar y llevar un registro las investigaciones por delitos de probidad donde se solicitó apoyo de la redes interinstitucionales para cumplir con al menos un 70% de casos donde haya sido necesario fortalecer los abordajes técnicos de las investigaciones penales. "/>
    <s v="Fiscalía Adjunta de Narcotráfico y Fiscalía de JEDO"/>
    <s v="Acceso a la justicia_x000a_Innovación_x000a_Justicia abierta_x000a_Valores en el servicio de administración de justicia"/>
    <s v="ODS 16"/>
    <m/>
    <m/>
    <m/>
    <m/>
  </r>
  <r>
    <s v="MINISTERIO PÚBLICO-GRACIELA"/>
    <s v="RESOLUCIÓN OPORTUNA DE CONFLICTOS"/>
    <x v="0"/>
    <s v="% de personal capacitado en la Guía "/>
    <x v="1"/>
    <x v="0"/>
    <s v="Sistema de Planes Anuales Operativos (PAO)."/>
    <s v="(Número de personal capacitado / Número total de personal)* 100"/>
    <n v="0"/>
    <n v="120"/>
    <n v="20"/>
    <n v="20"/>
    <n v="20"/>
    <n v="20"/>
    <n v="20"/>
    <n v="20"/>
    <x v="1"/>
    <n v="2025"/>
    <s v="Realizar un diagnóstico de la situación actual de la gestión para el abordaje de los casos penales vinculados a poblaciones vulnerables. "/>
    <s v="Fiscalía General "/>
    <s v="Acceso a la justicia_x000a_Género_x000a_Valores en el servicio de administración de justicia"/>
    <s v="ODS 5_x000a_ODS 16"/>
    <m/>
    <m/>
    <m/>
    <m/>
  </r>
  <r>
    <s v="MINISTERIO PÚBLICO-GRACIELA"/>
    <s v="RESOLUCIÓN OPORTUNA DE CONFLICTOS"/>
    <x v="0"/>
    <s v="% de personal capacitado en la Guía "/>
    <x v="1"/>
    <x v="0"/>
    <s v="Sistema de Planes Anuales Operativos (PAO)."/>
    <s v="(Número de personal capacitado / Número total de personal)* 100"/>
    <n v="0"/>
    <n v="120"/>
    <n v="20"/>
    <n v="20"/>
    <n v="20"/>
    <n v="20"/>
    <n v="20"/>
    <n v="20"/>
    <x v="1"/>
    <n v="2026"/>
    <s v="Diseñar el modelo de gestión para el abordaje de los casos penales vinculados a poblaciones vulnerables, incorporando los sistemas de registro y consulta integral, por parte de la Fiscalía General y Organismo de Investigación Judicial. "/>
    <s v="Fiscalía General "/>
    <s v="Acceso a la justicia_x000a_Género_x000a_Valores en el servicio de administración de justicia"/>
    <s v="ODS 5_x000a_ODS 16"/>
    <m/>
    <m/>
    <m/>
    <m/>
  </r>
  <r>
    <s v="MINISTERIO PÚBLICO-GRACIELA"/>
    <s v="RESOLUCIÓN OPORTUNA DE CONFLICTOS"/>
    <x v="0"/>
    <s v="% de personal capacitado en la Guía "/>
    <x v="1"/>
    <x v="0"/>
    <s v="Sistema de Planes Anuales Operativos (PAO)."/>
    <s v="(Número de personal capacitado / Número total de personal)* 100"/>
    <n v="0"/>
    <n v="120"/>
    <n v="20"/>
    <n v="20"/>
    <n v="20"/>
    <n v="20"/>
    <n v="20"/>
    <n v="20"/>
    <x v="1"/>
    <s v="2025-2030"/>
    <s v="Implementar el modelo de gestión para el abordaje de los casos penales vinculados a poblaciones vulnerables. "/>
    <s v="Fiscalía General "/>
    <s v="Acceso a la justicia_x000a_Género_x000a_Valores en el servicio de administración de justicia"/>
    <s v="ODS 5_x000a_ODS 16"/>
    <m/>
    <m/>
    <m/>
    <m/>
  </r>
  <r>
    <s v="MINISTERIO PÚBLICO-GRACIELA"/>
    <s v="RESOLUCIÓN OPORTUNA DE CONFLICTOS"/>
    <x v="0"/>
    <s v="% de personal capacitado en la Guía "/>
    <x v="1"/>
    <x v="0"/>
    <s v="Sistema de Planes Anuales Operativos (PAO)."/>
    <s v="(Número de personal capacitado / Número total de personal)* 100"/>
    <n v="0"/>
    <n v="120"/>
    <n v="20"/>
    <n v="20"/>
    <n v="20"/>
    <n v="20"/>
    <n v="20"/>
    <n v="20"/>
    <x v="1"/>
    <s v="2025-2030"/>
    <s v="Realizar seguimiento y evaluación del modelo de gestión para el abordaje de los casos penales  vinculados a poblaciones vulnerables. "/>
    <s v="Fiscalía General "/>
    <s v="Acceso a la justicia_x000a_Género_x000a_Valores en el servicio de administración de justicia"/>
    <s v="ODS 5_x000a_ODS 16"/>
    <m/>
    <m/>
    <m/>
    <m/>
  </r>
  <r>
    <s v="MINISTERIO PÚBLICO-GRACIELA"/>
    <s v="RESOLUCIÓN OPORTUNA DE CONFLICTOS"/>
    <x v="1"/>
    <s v="% de casos  terminados"/>
    <x v="2"/>
    <x v="0"/>
    <s v="Sistema SIGMA"/>
    <s v="(Número de casos terminados / Número total de casos) * 100"/>
    <s v="Año 2023: 232430"/>
    <n v="246729.12860419039"/>
    <n v="234754.3"/>
    <n v="237101.84299999999"/>
    <n v="239472.86142999999"/>
    <n v="241867.59004429998"/>
    <n v="244286.26594474298"/>
    <n v="246729.12860419039"/>
    <x v="2"/>
    <s v="2025-2030"/>
    <s v="Determinar los parámetros e indicadores cuantitativos y cualitativos acorde al tipo de fiscalías, para establecer los alcances y metas de casos terminados por cada fiscalía especializada y territorial."/>
    <s v="UMGEF y Fiscalias especializadas, adjuntas, territoriales y demás _x000a_"/>
    <s v="Acceso a la justicia_x000a_Innovación_x000a_Valores en el servicio de administración de justicia"/>
    <s v="ODS 16"/>
    <m/>
    <m/>
    <m/>
    <m/>
  </r>
  <r>
    <s v="MINISTERIO PÚBLICO-GRACIELA"/>
    <s v="RESOLUCIÓN OPORTUNA DE CONFLICTOS"/>
    <x v="1"/>
    <s v="% de casos  terminados"/>
    <x v="2"/>
    <x v="0"/>
    <s v="Sistema SIGMA"/>
    <s v="(Número de casos terminados / Número total de casos) * 100"/>
    <s v="Año 2023: 232430"/>
    <n v="246729.12860419039"/>
    <n v="234754.3"/>
    <n v="237101.84299999999"/>
    <n v="239472.86142999999"/>
    <n v="241867.59004429998"/>
    <n v="244286.26594474298"/>
    <n v="246729.12860419039"/>
    <x v="2"/>
    <s v="2025-2030"/>
    <s v="Evaluar a nivel corporativo de los resultados anuales de cada fiscalía acorde a las metas establecidas."/>
    <s v="UMGEF y Fiscalias especializadas, adjuntas, territoriales y demás _x000a_"/>
    <s v="Acceso a la justicia_x000a_Innovación_x000a_Valores en el servicio de administración de justicia"/>
    <s v="ODS 16"/>
    <m/>
    <m/>
    <m/>
    <m/>
  </r>
  <r>
    <s v="MINISTERIO PÚBLICO-GRACIELA"/>
    <s v="RESOLUCIÓN OPORTUNA DE CONFLICTOS"/>
    <x v="1"/>
    <s v="% de casos  terminados"/>
    <x v="2"/>
    <x v="0"/>
    <s v="Sistema SIGMA"/>
    <s v="(Número de casos terminados / Número total de casos) * 100"/>
    <s v="Año 2023: 232430"/>
    <n v="246729.12860419039"/>
    <n v="234754.3"/>
    <n v="237101.84299999999"/>
    <n v="239472.86142999999"/>
    <n v="241867.59004429998"/>
    <n v="244286.26594474298"/>
    <n v="246729.12860419039"/>
    <x v="2"/>
    <s v="2025-2030"/>
    <s v="Que al finalizar el 2025-2030 cada Fiscalía haya alcanzado la cantidad de caso terminados según el parámetro establecido."/>
    <s v="UMGEF y Fiscalias especializadas, adjuntas, territoriales y demás _x000a_"/>
    <s v="Acceso a la justicia_x000a_Innovación_x000a_Valores en el servicio de administración de justicia"/>
    <s v="ODS 16"/>
    <m/>
    <m/>
    <m/>
    <m/>
  </r>
  <r>
    <s v="EQUIPO TÉCNICO"/>
    <s v="RESOLUCIÓN OPORTUNA DE CONFLICTOS"/>
    <x v="1"/>
    <s v="Cantidad de casos salidos por el Organismo de Investigación Judicial"/>
    <x v="3"/>
    <x v="1"/>
    <s v="Sistema SIGMA"/>
    <m/>
    <s v="2023 linea base: 102, 202"/>
    <n v="108489.4824317234"/>
    <n v="103224.02"/>
    <n v="104256.2602"/>
    <n v="105298.82280200001"/>
    <n v="106351.81103002001"/>
    <n v="107415.3291403202"/>
    <n v="108489.4824317234"/>
    <x v="3"/>
    <s v="2025-2030"/>
    <s v="Implementar acciones que incrementen la cantidad de casos salidos, medir los resultados obtenidos anualmente y desarrollar planes de mejora. "/>
    <s v="Organismo de Investigación Judicial"/>
    <m/>
    <m/>
    <m/>
    <m/>
    <m/>
    <m/>
  </r>
  <r>
    <s v="EQUIPO TÉCNICO"/>
    <s v="RESOLUCIÓN OPORTUNA DE CONFLICTOS"/>
    <x v="1"/>
    <s v="Cantidad de casos salidos por el Organismo de Investigación Judicial"/>
    <x v="3"/>
    <x v="1"/>
    <s v="Sistema de Planes Anuales Operativos (PAO)."/>
    <m/>
    <n v="0"/>
    <n v="1"/>
    <n v="0.1"/>
    <n v="0.2"/>
    <n v="0.4"/>
    <n v="0.6"/>
    <n v="0.8"/>
    <n v="1"/>
    <x v="3"/>
    <s v="2025-2030"/>
    <s v="Implementar acciones que incrementen la cantidad de casos salidos, medir los resultados obtenidos anualmente y desarrollar planes de mejora. "/>
    <s v="Organismo de Investigación Judicial"/>
    <m/>
    <m/>
    <m/>
    <m/>
    <m/>
    <m/>
  </r>
  <r>
    <s v="EQUIPO TÉCNICO"/>
    <s v="RESOLUCIÓN OPORTUNA DE CONFLICTOS"/>
    <x v="1"/>
    <s v="% de implementación de planes remediales. "/>
    <x v="4"/>
    <x v="2"/>
    <s v="Sistema de Planes Anuales Operativos (PAO)."/>
    <m/>
    <n v="0"/>
    <n v="1"/>
    <n v="0.1"/>
    <n v="0.2"/>
    <n v="0.4"/>
    <n v="0.6"/>
    <n v="0.8"/>
    <n v="1"/>
    <x v="4"/>
    <s v="2025-2030"/>
    <s v="Desarrollar e implementar planes acordes con el Modelo de Mejora Continua en cada despacho jurisdiccional, para disminuir el rezago judicial de casos.  Segunda meta: xxx"/>
    <s v="Cada despacho jurisdiccional según materia"/>
    <m/>
    <m/>
    <m/>
    <m/>
    <m/>
    <m/>
  </r>
  <r>
    <s v="EQUIPO TÉCNICO"/>
    <s v="RESOLUCIÓN OPORTUNA DE CONFLICTOS"/>
    <x v="1"/>
    <s v="% de implementación de planes remediales. "/>
    <x v="5"/>
    <x v="2"/>
    <s v="Sistema de Planes Anuales Operativos (PAO)."/>
    <m/>
    <n v="0"/>
    <n v="1"/>
    <n v="0.1"/>
    <n v="0.2"/>
    <n v="0.4"/>
    <n v="0.6"/>
    <n v="0.8"/>
    <n v="1"/>
    <x v="5"/>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6"/>
    <x v="2"/>
    <s v="Sistema de Planes Anuales Operativos (PAO)."/>
    <m/>
    <n v="0"/>
    <n v="1"/>
    <n v="0.1"/>
    <n v="0.2"/>
    <n v="0.4"/>
    <n v="0.6"/>
    <n v="0.8"/>
    <n v="1"/>
    <x v="6"/>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7"/>
    <x v="2"/>
    <s v="Sistema de Planes Anuales Operativos (PAO)."/>
    <m/>
    <n v="0"/>
    <n v="1"/>
    <n v="0.1"/>
    <n v="0.2"/>
    <n v="0.4"/>
    <n v="0.6"/>
    <n v="0.8"/>
    <n v="1"/>
    <x v="7"/>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8"/>
    <x v="2"/>
    <s v="Sistema de Planes Anuales Operativos (PAO)."/>
    <m/>
    <n v="0"/>
    <n v="1"/>
    <n v="0.1"/>
    <n v="0.2"/>
    <n v="0.4"/>
    <n v="0.6"/>
    <n v="0.8"/>
    <n v="1"/>
    <x v="8"/>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9"/>
    <x v="2"/>
    <s v="Sistema de Planes Anuales Operativos (PAO)."/>
    <m/>
    <n v="0"/>
    <n v="1"/>
    <n v="0.1"/>
    <n v="0.2"/>
    <n v="0.4"/>
    <n v="0.6"/>
    <n v="0.8"/>
    <n v="1"/>
    <x v="8"/>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0"/>
    <x v="2"/>
    <s v="Sistema de Planes Anuales Operativos (PAO)."/>
    <m/>
    <n v="0"/>
    <n v="1"/>
    <n v="0.1"/>
    <n v="0.2"/>
    <n v="0.4"/>
    <n v="0.6"/>
    <n v="0.8"/>
    <n v="1"/>
    <x v="9"/>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1"/>
    <x v="2"/>
    <s v="Sistema de Planes Anuales Operativos (PAO)."/>
    <m/>
    <n v="0"/>
    <n v="1"/>
    <n v="0.1"/>
    <n v="0.2"/>
    <n v="0.4"/>
    <n v="0.6"/>
    <n v="0.8"/>
    <n v="1"/>
    <x v="10"/>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2"/>
    <x v="2"/>
    <s v="Sistema de Planes Anuales Operativos (PAO)."/>
    <m/>
    <n v="0"/>
    <n v="1"/>
    <n v="0.1"/>
    <n v="0.2"/>
    <n v="0.4"/>
    <n v="0.6"/>
    <n v="0.8"/>
    <n v="1"/>
    <x v="10"/>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3"/>
    <x v="2"/>
    <s v="Sistema de Planes Anuales Operativos (PAO)."/>
    <m/>
    <n v="0"/>
    <n v="1"/>
    <n v="0.1"/>
    <n v="0.2"/>
    <n v="0.4"/>
    <n v="0.6"/>
    <n v="0.8"/>
    <n v="1"/>
    <x v="11"/>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4"/>
    <x v="2"/>
    <s v="Sistema de Planes Anuales Operativos (PAO)."/>
    <m/>
    <n v="0"/>
    <n v="1"/>
    <n v="0.1"/>
    <n v="0.2"/>
    <n v="0.4"/>
    <n v="0.6"/>
    <n v="0.8"/>
    <n v="1"/>
    <x v="10"/>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5"/>
    <x v="2"/>
    <s v="Sistema de Planes Anuales Operativos (PAO)."/>
    <m/>
    <n v="0"/>
    <n v="1"/>
    <n v="0.1"/>
    <n v="0.2"/>
    <n v="0.4"/>
    <n v="0.6"/>
    <n v="0.8"/>
    <n v="1"/>
    <x v="10"/>
    <s v="2025-2030"/>
    <s v="Desarrollar e implementar planes remediales acordes con el Modelo de Mejora Continua en cada despacho jurisdiccional, para disminuir el rezago judicial de casos."/>
    <s v="Cada despacho jurisdiccional según materia"/>
    <m/>
    <m/>
    <m/>
    <m/>
    <m/>
    <m/>
  </r>
  <r>
    <s v="EQUIPO TÉCNICO"/>
    <s v="RESOLUCIÓN OPORTUNA DE CONFLICTOS"/>
    <x v="1"/>
    <s v="% de implementación de planes remediales. "/>
    <x v="16"/>
    <x v="3"/>
    <s v="Sistema de Planes Anuales Operativos (PAO)."/>
    <m/>
    <n v="0"/>
    <n v="1"/>
    <n v="0.1"/>
    <n v="0.2"/>
    <n v="0.4"/>
    <n v="0.6"/>
    <n v="0.8"/>
    <n v="1"/>
    <x v="12"/>
    <s v="2025-2030"/>
    <s v="Identificar los expedientes con mayor antigüedad del circulante activo (que no incluye los casos en fase de Ejecución ni aquellos que tengan resolución provisional o intermedia) del despacho, elaborar e implementar la propuesta de mejora para disminuir la cantidad de estos casos, dar seguimiento y evaluar los resultados."/>
    <s v="Sala Constitucional"/>
    <m/>
    <m/>
    <m/>
    <m/>
    <m/>
    <m/>
  </r>
  <r>
    <s v="EQUIPO TÉCNICO"/>
    <s v="RESOLUCIÓN OPORTUNA DE CONFLICTOS"/>
    <x v="1"/>
    <s v="% de implementación de planes remediales. "/>
    <x v="17"/>
    <x v="2"/>
    <s v="Sistema de Planes Anuales Operativos (PAO)."/>
    <m/>
    <n v="0"/>
    <n v="1"/>
    <n v="0.1"/>
    <n v="0.2"/>
    <n v="0.4"/>
    <n v="0.6"/>
    <n v="0.8"/>
    <n v="1"/>
    <x v="13"/>
    <s v="2025-2030"/>
    <s v="Realizar un diagnóstico sobre la antigüedad del circulante, elaborar e implementar un plan de descongestión de casos de vieja data y evaluar los resultados."/>
    <s v="Juzgado Notarial"/>
    <m/>
    <m/>
    <m/>
    <m/>
    <m/>
    <m/>
  </r>
  <r>
    <s v="EQUIPO TÉCNICO"/>
    <s v="RESOLUCIÓN OPORTUNA DE CONFLICTOS"/>
    <x v="1"/>
    <s v="% de implementación de planes remediales. "/>
    <x v="16"/>
    <x v="4"/>
    <s v="Sistema de Planes Anuales Operativos (PAO)."/>
    <m/>
    <n v="0"/>
    <n v="1"/>
    <n v="0.1"/>
    <n v="0.2"/>
    <n v="0.4"/>
    <n v="0.6"/>
    <n v="0.8"/>
    <n v="1"/>
    <x v="12"/>
    <s v="2025-2030"/>
    <s v="Implementar acciones que incrementen la cantidad de casos terminados, medir los resultados obtenidos anualmente y desarrollar planes de mejora. "/>
    <s v="Sala Primera"/>
    <m/>
    <m/>
    <m/>
    <m/>
    <m/>
    <m/>
  </r>
  <r>
    <s v="EQUIPO TÉCNICO"/>
    <s v="RESOLUCIÓN OPORTUNA DE CONFLICTOS"/>
    <x v="1"/>
    <s v="% de implementación de planes remediales. "/>
    <x v="16"/>
    <x v="5"/>
    <s v="Sistema de Planes Anuales Operativos (PAO)."/>
    <m/>
    <n v="0"/>
    <n v="1"/>
    <n v="0.1"/>
    <n v="0.2"/>
    <n v="0.4"/>
    <n v="0.6"/>
    <n v="0.8"/>
    <n v="1"/>
    <x v="12"/>
    <s v="2025-2030"/>
    <s v="Implementar acciones que incrementen la cantidad de casos terminados, medir los resultados obtenidos anualmente y desarrollar planes de mejora. "/>
    <s v="Sala Segunda"/>
    <m/>
    <m/>
    <m/>
    <m/>
    <m/>
    <m/>
  </r>
  <r>
    <s v="EQUIPO TÉCNICO"/>
    <s v="RESOLUCIÓN OPORTUNA DE CONFLICTOS"/>
    <x v="1"/>
    <s v="% de implementación de planes remediales. "/>
    <x v="16"/>
    <x v="6"/>
    <s v="Sistema de Planes Anuales Operativos (PAO)."/>
    <m/>
    <n v="0"/>
    <n v="1"/>
    <n v="0.1"/>
    <n v="0.2"/>
    <n v="0.4"/>
    <n v="0.6"/>
    <n v="0.8"/>
    <n v="1"/>
    <x v="12"/>
    <s v="2025-2030"/>
    <s v="Implementar acciones que incrementen la cantidad de casos terminados, medir los resultados obtenidos anualmente y desarrollar planes de mejora. "/>
    <s v="Sala Tercera"/>
    <m/>
    <m/>
    <m/>
    <m/>
    <m/>
    <m/>
  </r>
  <r>
    <s v="DTSP"/>
    <s v="RESOLUCIÓN OPORTUNA DE CONFLICTOS"/>
    <x v="1"/>
    <s v="Porcentaje de cantidad de casos atenditos en peritajes y atenciones inmediatas "/>
    <x v="18"/>
    <x v="7"/>
    <s v="Sistema de Planes Anuales Operativos (PAO)."/>
    <m/>
    <n v="0"/>
    <n v="1"/>
    <n v="0.1"/>
    <n v="0.2"/>
    <n v="0.4"/>
    <n v="0.6"/>
    <n v="0.8"/>
    <n v="1"/>
    <x v="3"/>
    <s v="2025-2030"/>
    <s v="Actualización del modelo carga laboral -Medir los resultados obtenidos mensualmente-Revisión de los Informes Estadísticos del Sistema SIGMA-Dar seguimiento a las estadísticas mensuales- Coordinaciones (correos, minutas de reunión) de seguimiento de cumplimiento de cuotas con el personal"/>
    <s v="Departamento de Trabajo Social y Psicología"/>
    <s v="valor del servicio de Administración de Justicia y  acceso a la justicia"/>
    <s v="Paz, Justicia e instituciones sólidas"/>
    <m/>
    <m/>
    <m/>
    <m/>
  </r>
  <r>
    <s v="CENTRO CONCILIACION"/>
    <s v="RESOLUCIÓN OPORTUNA DE CONFLICTOS"/>
    <x v="1"/>
    <s v="Cantidad de casos terminados cada año por el Centro de Conciliación del Poder Judicial"/>
    <x v="19"/>
    <x v="8"/>
    <s v="Sistema SIGMA"/>
    <m/>
    <s v="2023: 10.705"/>
    <n v="11363.573212183706"/>
    <n v="10812.05"/>
    <n v="10920.1705"/>
    <n v="11029.372205"/>
    <n v="11139.66592705"/>
    <n v="11251.0625863205"/>
    <n v="11363.573212183706"/>
    <x v="14"/>
    <s v="2025-2030"/>
    <s v="Establecer medidas y estrategias para incrementar anualmente  la cantidad de casos terminados."/>
    <s v="Centro de Conciliación del Poder Judicial"/>
    <m/>
    <m/>
    <m/>
    <m/>
    <m/>
    <m/>
  </r>
  <r>
    <s v="CENTRO CONCILIACION"/>
    <s v="RESOLUCIÓN OPORTUNA DE CONFLICTOS"/>
    <x v="1"/>
    <s v="% de cumplimiento de la Politica Institucional integral sobre el tratamiento de los diferentes métodos alternos de resolución de conflictos."/>
    <x v="20"/>
    <x v="9"/>
    <s v="Portafolio de proyectos institucionales (PPI)."/>
    <m/>
    <n v="0"/>
    <n v="1"/>
    <n v="0.1"/>
    <n v="0.2"/>
    <n v="0.4"/>
    <n v="0.6"/>
    <n v="0.8"/>
    <n v="1"/>
    <x v="15"/>
    <s v="2025-2030"/>
    <s v="Implementar los planes de acción de la Política institucional integral sobre el tratamiento de los diferentes métodos alternos de resolución de conflictos."/>
    <s v="Comisión de Resolución Alterna de Conflictos"/>
    <m/>
    <m/>
    <m/>
    <s v="Política institucional integral sobre el tratamiento de los diferentes métodos alternos de resolución de conflictos"/>
    <m/>
    <s v="Implementar la política institucional integral de métodos alternos de resolución de conflictos y su plan de acción."/>
  </r>
  <r>
    <s v="EQUIPO TÉCNICO"/>
    <s v="RESOLUCIÓN OPORTUNA DE CONFLICTOS"/>
    <x v="2"/>
    <s v="% de implementación de  la Justicia Restaurativa a nivel nacional."/>
    <x v="21"/>
    <x v="10"/>
    <s v="Sistema de Planes Anuales Operativos (PAO)."/>
    <m/>
    <n v="0"/>
    <n v="1"/>
    <n v="0.1"/>
    <n v="0.2"/>
    <n v="0.4"/>
    <n v="0.6"/>
    <n v="0.8"/>
    <n v="1"/>
    <x v="16"/>
    <s v="2025-2030"/>
    <s v="Continuar y ampliar  las acciones para implementar y promover la resolución de procesos judiciales mediante Justicia Restaurativa. "/>
    <s v="Programa de Justicia Restaurativa"/>
    <m/>
    <m/>
    <s v="Política pública de Justicia Juvenil Restaurativa en Costa Rica"/>
    <m/>
    <m/>
    <m/>
  </r>
  <r>
    <s v="EQUIPO TÉCNICO"/>
    <s v="RESOLUCIÓN OPORTUNA DE CONFLICTOS"/>
    <x v="2"/>
    <s v="% de implementación de  la Justicia Restaurativa a nivel nacional."/>
    <x v="21"/>
    <x v="10"/>
    <s v="Sistema de Planes Anuales Operativos (PAO)."/>
    <m/>
    <n v="0"/>
    <n v="1"/>
    <n v="0.1"/>
    <n v="0.2"/>
    <n v="0.4"/>
    <n v="0.6"/>
    <n v="0.8"/>
    <n v="1"/>
    <x v="16"/>
    <s v="2025-2030"/>
    <s v="Generar el Reglamento de Justicia Restaurativa para el Bienestar Integral del personal Judicial."/>
    <s v="Programa de Justicia Restaurativa"/>
    <m/>
    <m/>
    <s v="Política pública de Justicia Juvenil Restaurativa en Costa Rica"/>
    <m/>
    <m/>
    <m/>
  </r>
  <r>
    <s v="EQUIPO TÉCNICO"/>
    <s v="RESOLUCIÓN OPORTUNA DE CONFLICTOS"/>
    <x v="2"/>
    <s v="% de implementación de  la Justicia Restaurativa a nivel nacional."/>
    <x v="21"/>
    <x v="10"/>
    <s v="Sistema de Planes Anuales Operativos (PAO)."/>
    <m/>
    <n v="0"/>
    <n v="1"/>
    <n v="0.1"/>
    <n v="0.2"/>
    <n v="0.4"/>
    <n v="0.6"/>
    <n v="0.8"/>
    <n v="1"/>
    <x v="16"/>
    <n v="2030"/>
    <s v="_x000a_Implementar las acciones y dar seguimiento a la implementación de las acciones."/>
    <s v="Programa de Justicia Restaurativa"/>
    <m/>
    <m/>
    <s v="Política pública de Justicia Juvenil Restaurativa en Costa Rica"/>
    <m/>
    <m/>
    <m/>
  </r>
  <r>
    <s v="ORGANISMO DE INVESTIGACIÓN JUDICIAL"/>
    <s v="CONFIANZA Y PROBIDAD EN LA JUSTICIA"/>
    <x v="3"/>
    <s v="% de avance de mecanismos definidos para mejorar los procesos de control sobre el tema de corrupción, tráfico de influencias y conflictos de intereses en el Organismo de Investigación Judicial. "/>
    <x v="22"/>
    <x v="1"/>
    <s v="Sistema de Planes Anuales Operativos (PAO)."/>
    <m/>
    <n v="0"/>
    <n v="1"/>
    <n v="0.1"/>
    <n v="0.2"/>
    <n v="0.4"/>
    <n v="0.6"/>
    <n v="0.8"/>
    <n v="1"/>
    <x v="17"/>
    <n v="2025"/>
    <s v="Realizar un diagnóstico de las áreas de mayor riesgo en temas de corrupción, tráfico de influencias y conflictos de intereses."/>
    <s v="Organismo de Investigación Judicial"/>
    <m/>
    <m/>
    <m/>
    <m/>
    <m/>
    <m/>
  </r>
  <r>
    <s v="ORGANISMO DE INVESTIGACIÓN JUDICIAL"/>
    <s v="CONFIANZA Y PROBIDAD EN LA JUSTICIA"/>
    <x v="3"/>
    <s v="% de avance de mecanismos definidos para mejorar los procesos de control sobre el tema de corrupción, tráfico de influencias y conflictos de intereses en el Organismo de Investigación Judicial. "/>
    <x v="22"/>
    <x v="1"/>
    <s v="Sistema de Planes Anuales Operativos (PAO)."/>
    <m/>
    <n v="0"/>
    <n v="1"/>
    <n v="0.1"/>
    <n v="0.2"/>
    <n v="0.4"/>
    <n v="0.6"/>
    <n v="0.8"/>
    <n v="1"/>
    <x v="18"/>
    <n v="2025"/>
    <s v="Establecer la matriz de riesgos de corrupción."/>
    <s v="Organismo de Investigación Judicial"/>
    <m/>
    <m/>
    <m/>
    <m/>
    <m/>
    <m/>
  </r>
  <r>
    <s v="ORGANISMO DE INVESTIGACIÓN JUDICIAL"/>
    <s v="CONFIANZA Y PROBIDAD EN LA JUSTICIA"/>
    <x v="3"/>
    <s v="% de avance de mecanismos definidos para mejorar los procesos de control sobre el tema de corrupción, tráfico de influencias y conflictos de intereses en el Organismo de Investigación Judicial. "/>
    <x v="22"/>
    <x v="1"/>
    <s v="Sistema de Planes Anuales Operativos (PAO)."/>
    <m/>
    <n v="0"/>
    <n v="1"/>
    <n v="0.1"/>
    <n v="0.2"/>
    <n v="0.4"/>
    <n v="0.6"/>
    <n v="0.8"/>
    <n v="1"/>
    <x v="19"/>
    <n v="2026"/>
    <s v="Definir e implementar el plan de acción y políticas internas sobre estrategias para disminuir la problemática de corrupción, tráfico de influencias y conflictos de intereses."/>
    <s v="Organismo de Investigación Judicial"/>
    <m/>
    <m/>
    <m/>
    <m/>
    <m/>
    <m/>
  </r>
  <r>
    <s v="ORGANISMO DE INVESTIGACIÓN JUDICIAL"/>
    <s v="CONFIANZA Y PROBIDAD EN LA JUSTICIA"/>
    <x v="3"/>
    <s v="% de avance de mecanismos definidos para mejorar los procesos de control sobre el tema de corrupción, tráfico de influencias y conflictos de intereses en el Organismo de Investigación Judicial. "/>
    <x v="22"/>
    <x v="1"/>
    <s v="Sistema de Planes Anuales Operativos (PAO)."/>
    <m/>
    <n v="0"/>
    <n v="1"/>
    <n v="0.1"/>
    <n v="0.2"/>
    <n v="0.4"/>
    <n v="0.6"/>
    <n v="0.8"/>
    <n v="1"/>
    <x v="18"/>
    <s v="2026-2030"/>
    <s v="Realizar una campaña de divulgación y dar el seguimiento respectivo del Plan de acción y políticas internas."/>
    <s v="Organismo de Investigación Judicial"/>
    <m/>
    <m/>
    <m/>
    <m/>
    <m/>
    <m/>
  </r>
  <r>
    <s v="ORGANISMO DE INVESTIGACIÓN JUDICIAL"/>
    <s v="CONFIANZA Y PROBIDAD EN LA JUSTICIA"/>
    <x v="3"/>
    <s v="% de avance de mecanismos definidos para mejorar los procesos de control sobre el tema de corrupción, tráfico de influencias y conflictos de intereses en el Organismo de Investigación Judicial. "/>
    <x v="22"/>
    <x v="1"/>
    <s v="Sistema de Planes Anuales Operativos (PAO)."/>
    <m/>
    <n v="0"/>
    <n v="1"/>
    <n v="0.1"/>
    <n v="0.2"/>
    <n v="0.4"/>
    <n v="0.6"/>
    <n v="0.8"/>
    <n v="1"/>
    <x v="18"/>
    <n v="2030"/>
    <s v="Realizar una evaluación de resultados de la implementación del plan de acción."/>
    <s v="Organismo de Investigación Judicial"/>
    <m/>
    <m/>
    <m/>
    <m/>
    <m/>
    <m/>
  </r>
  <r>
    <s v="OFICINA CUMPLIMIEMTO"/>
    <s v="CONFIANZA Y PROBIDAD EN LA JUSTICIA"/>
    <x v="3"/>
    <s v="% avance del proyecto de reducción de las brechas de riesgo en torno a la prevención y control de la corrupción, el fraude y las faltas a la ética y probidad"/>
    <x v="23"/>
    <x v="11"/>
    <s v="Portafolio de proyectos institucionales (PPI)."/>
    <m/>
    <n v="0"/>
    <n v="1"/>
    <n v="0.1"/>
    <n v="0.2"/>
    <n v="0.4"/>
    <n v="0.6"/>
    <n v="0.8"/>
    <n v="1"/>
    <x v="20"/>
    <s v="2025-2030"/>
    <s v="Implementar el plan de acción de la Politica Integridad y Anticorrupción del Poder Judicial de Costa Rica"/>
    <s v="Oficina de Cumplimiento"/>
    <m/>
    <m/>
    <s v="Política de Integridad y Anticorrupción del Poder Judicial de Costa Rica"/>
    <m/>
    <m/>
    <s v="Implementar el plan de acción de la Politica Integridad y Anticorrupción del Poder Judicial de Costa Rica"/>
  </r>
  <r>
    <s v="EQUIPO TÉCNICO"/>
    <s v="CONFIANZA Y PROBIDAD EN LA JUSTICIA"/>
    <x v="3"/>
    <s v="% de avance del proyecto sobre reforma legal sobre el régimen disciplinario para magistrados y magistradas, presentado al órgano aprobador"/>
    <x v="24"/>
    <x v="12"/>
    <s v="Sistema de Planes Anuales Operativos (PAO)."/>
    <m/>
    <n v="0"/>
    <n v="1"/>
    <n v="0.2"/>
    <n v="0.4"/>
    <n v="0.6"/>
    <n v="0.8"/>
    <n v="0.8"/>
    <n v="1"/>
    <x v="3"/>
    <n v="2025"/>
    <s v="Elaborar la propuesta."/>
    <s v="Despacho de la Presidencia"/>
    <m/>
    <m/>
    <m/>
    <m/>
    <m/>
    <m/>
  </r>
  <r>
    <s v="EQUIPO TÉCNICO"/>
    <s v="CONFIANZA Y PROBIDAD EN LA JUSTICIA"/>
    <x v="3"/>
    <s v="% de avance del proyecto sobre reforma legal sobre el régimen disciplinario para magistrados y magistradas, presentado al órgano aprobador"/>
    <x v="24"/>
    <x v="12"/>
    <s v="Sistema de Planes Anuales Operativos (PAO)."/>
    <m/>
    <n v="0"/>
    <n v="1"/>
    <n v="0.2"/>
    <n v="0.4"/>
    <n v="0.6"/>
    <n v="0.8"/>
    <n v="0.8"/>
    <n v="1"/>
    <x v="3"/>
    <s v="2026-2030"/>
    <s v="Poner en consulta a las instancias involucradas y validar la propuesta."/>
    <s v="Despacho de la Presidencia"/>
    <m/>
    <m/>
    <m/>
    <m/>
    <m/>
    <m/>
  </r>
  <r>
    <s v="EQUIPO TÉCNICO"/>
    <s v="CONFIANZA Y PROBIDAD EN LA JUSTICIA"/>
    <x v="3"/>
    <s v="% de avance del proyecto sobre reforma legal sobre el régimen disciplinario para magistrados y magistradas, presentado al órgano aprobador"/>
    <x v="24"/>
    <x v="12"/>
    <s v="Sistema de Planes Anuales Operativos (PAO)."/>
    <m/>
    <n v="0"/>
    <n v="1"/>
    <n v="0.1"/>
    <n v="0.2"/>
    <n v="0.4"/>
    <n v="0.6"/>
    <n v="0.8"/>
    <n v="1"/>
    <x v="3"/>
    <n v="2030"/>
    <s v="Presentar la propuesta al órgano aprobador."/>
    <s v="Despacho de la Presidencia"/>
    <m/>
    <m/>
    <m/>
    <m/>
    <m/>
    <m/>
  </r>
  <r>
    <s v="EQUIPO TÉCNICO"/>
    <s v="CONFIANZA Y PROBIDAD EN LA JUSTICIA"/>
    <x v="3"/>
    <s v="% de avance del proyecto sobre reforma legal sobre el régimen disciplinario para magistrados y magistradas, presentado al órgano aprobador"/>
    <x v="24"/>
    <x v="12"/>
    <s v="Sistema de Planes Anuales Operativos (PAO)."/>
    <m/>
    <n v="0"/>
    <n v="1"/>
    <n v="0.1"/>
    <n v="0.2"/>
    <n v="0.4"/>
    <n v="0.6"/>
    <n v="0.8"/>
    <n v="1"/>
    <x v="21"/>
    <s v="2025-2030"/>
    <s v="Dar seguimiento a su aprobación."/>
    <s v="Despacho de la Presidencia"/>
    <m/>
    <m/>
    <m/>
    <m/>
    <m/>
    <m/>
  </r>
  <r>
    <s v="EQUIPO TÉCNICO"/>
    <s v="CONFIANZA Y PROBIDAD EN LA JUSTICIA"/>
    <x v="3"/>
    <s v="% de avance del plan definido de la política axiológica. "/>
    <x v="25"/>
    <x v="13"/>
    <s v="Portafolio de proyectos institucionales (PPI)."/>
    <s v="(Número de actividades completadas / Número total de actividades planificadas) * 100"/>
    <n v="0"/>
    <n v="1"/>
    <n v="0.1"/>
    <n v="0.2"/>
    <n v="0.4"/>
    <n v="0.6"/>
    <n v="0.8"/>
    <n v="1"/>
    <x v="22"/>
    <s v="2025-2030"/>
    <s v="Definir el plan de acción para la implementación de la Política Axiológica para los próximos 6 años. "/>
    <s v="Secretaría Técnica de Ética y Valores"/>
    <s v="Valores institucionalesValores en el servicio de administración de justicia"/>
    <s v="ODS 16"/>
    <s v="Política Axiológica del_x000b_Poder Judicial"/>
    <m/>
    <m/>
    <s v="Actualizar e implementar la Política Axiológica del Poder Judicial y su plan de acción."/>
  </r>
  <r>
    <s v="EQUIPO TÉCNICO"/>
    <s v="CONFIANZA Y PROBIDAD EN LA JUSTICIA"/>
    <x v="3"/>
    <s v="% de avance del plan definido de la política axiológica. "/>
    <x v="25"/>
    <x v="13"/>
    <s v="Sistema de Planes Anuales Operativos (PAO)."/>
    <s v="(Número de actividades completadas / Número total de actividades planificadas) * 100"/>
    <n v="0"/>
    <n v="1"/>
    <n v="0.1"/>
    <n v="0.2"/>
    <n v="0.4"/>
    <n v="0.6"/>
    <n v="0.8"/>
    <n v="1"/>
    <x v="22"/>
    <s v="2025-2030"/>
    <s v="Implementar el plan de acción. "/>
    <s v="Secretaría Técnica de Ética y Valores"/>
    <s v="Valores institucionalesValores en el servicio de administración de justicia"/>
    <s v="ODS 16"/>
    <m/>
    <m/>
    <m/>
    <m/>
  </r>
  <r>
    <s v="EQUIPO TÉCNICO"/>
    <s v="CONFIANZA Y PROBIDAD EN LA JUSTICIA"/>
    <x v="3"/>
    <s v="% de avance del plan definido de la política axiológica. "/>
    <x v="25"/>
    <x v="13"/>
    <s v="Sistema de Planes Anuales Operativos (PAO)."/>
    <s v="(Número de actividades completadas / Número total de actividades planificadas) * 100"/>
    <n v="0"/>
    <n v="1"/>
    <n v="0.1"/>
    <n v="0.2"/>
    <n v="0.4"/>
    <n v="0.6"/>
    <n v="0.8"/>
    <n v="1"/>
    <x v="22"/>
    <n v="2030"/>
    <s v="Evaluar los resultados de la implementación del plan de acción. "/>
    <s v="Secretaría Técnica de Ética y Valores"/>
    <s v="Valores institucionalesValores en el servicio de administración de justicia"/>
    <s v="ODS 16"/>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25"/>
    <s v="1. Mapeo de espacios de participación ciudadana. 2.  Fortalecimiento de capacidades institucionales para la participación ciudadana y metodologías participativas. "/>
    <s v="Comisión Nacional para el Mejoramiento de la Administración de Justicia"/>
    <m/>
    <m/>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26"/>
    <s v="1. Promoción de la apertura de espacios de participación formalizados. 2. Promoción de acciones de incidencia ciudadana. "/>
    <s v="Comisión Nacional para el Mejoramiento de la Administración de Justicia"/>
    <m/>
    <m/>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27"/>
    <s v="1. Desarrollo y participación de actividades de reflexión, discusión y análisis sobre la participación ciudadana a lo interno y externo del Poder Judicial. 2. Fortalecimiento de los vínculos comunitarios."/>
    <s v="Comisión Nacional para el Mejoramiento de la Administración de Justicia"/>
    <m/>
    <m/>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28"/>
    <s v="1. Actualización de espacios de participación ciudadana 2. Fortalecimiento de capacidades institucionales para la participación ciudadana y metodologías participativas. "/>
    <s v="Comisión Nacional para el Mejoramiento de la Administración de Justicia"/>
    <m/>
    <m/>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29"/>
    <s v="1. Promoción de la apertura de espacios de participación formalizados. 2. Promoción de acciones de incidencia ciudadana. "/>
    <s v="Comisión Nacional para el Mejoramiento de la Administración de Justicia"/>
    <m/>
    <m/>
    <m/>
    <m/>
    <m/>
    <m/>
  </r>
  <r>
    <s v="Comisión Nacional para el Mejoramiento de la Administración de Justicia"/>
    <s v="CONFIANZA Y PROBIDAD EN LA JUSTICIA"/>
    <x v="4"/>
    <s v="% de avance en la ampliación de los espacios de participación ciudadana temporales o permanentes, regionales o nacionales. "/>
    <x v="26"/>
    <x v="14"/>
    <s v="Sistema de Planes Anuales Operativos (PAO)."/>
    <m/>
    <n v="0"/>
    <n v="1"/>
    <n v="0.1"/>
    <n v="0.2"/>
    <n v="0.4"/>
    <n v="0.6"/>
    <n v="0.8"/>
    <n v="1"/>
    <x v="23"/>
    <n v="2030"/>
    <s v="1. Identificación de los espacios de participación ciudadana promovidos por las diferentes instancias judiciales. 2. Fortalecimiento de capacidades institucionales para la participación ciudadana y metodologías participativas. "/>
    <s v="Comisión Nacional para el Mejoramiento de la Administración de Justicia"/>
    <m/>
    <m/>
    <m/>
    <m/>
    <m/>
    <m/>
  </r>
  <r>
    <s v="NUEVA- SESION DE TRAB"/>
    <s v="CONFIANZA Y PROBIDAD EN LA JUSTICIA"/>
    <x v="5"/>
    <s v="Porcentaje de avance de acciones de fortalecimiento del SNFJ"/>
    <x v="27"/>
    <x v="14"/>
    <s v="Sistema de Planes Anuales Operativos (PAO)."/>
    <m/>
    <n v="0"/>
    <n v="1"/>
    <n v="0.1"/>
    <n v="0.2"/>
    <n v="0.4"/>
    <n v="0.6"/>
    <n v="0.8"/>
    <n v="1"/>
    <x v="23"/>
    <n v="2025"/>
    <s v="1. Gestión para el fortalecimiento de los sistemas informáticos. 2. Implementación de indicadores de desempeño. 3. Consolidación de la plataforma de capacitación del Servicio Nacional con la participación de las instancias responsables de la capacitación institucional."/>
    <s v="Comisión Nacional para el Mejoramiento de la Administración de Justicia"/>
    <m/>
    <m/>
    <m/>
    <m/>
    <m/>
    <m/>
  </r>
  <r>
    <s v="NUEVA- SESION DE TRAB"/>
    <s v="CONFIANZA Y PROBIDAD EN LA JUSTICIA"/>
    <x v="5"/>
    <s v="Porcentaje de avance de acciones de fortalecimiento del SNFJ"/>
    <x v="27"/>
    <x v="14"/>
    <s v="Sistema de Planes Anuales Operativos (PAO)."/>
    <m/>
    <n v="0"/>
    <n v="1"/>
    <n v="0.1"/>
    <n v="0.2"/>
    <n v="0.4"/>
    <n v="0.6"/>
    <n v="0.8"/>
    <n v="1"/>
    <x v="23"/>
    <s v="2026-2030"/>
    <s v="1. Seguimiento a las acciones de sostenibilidad del SNFJ 2. Capacitación en el SNFJ. 3. Apoyo y coordinación con los juzgados y administraciones implementadores del SNFJ. 4. Implementación de  plan de capacitación anual"/>
    <s v="Comisión Nacional para el Mejoramiento de la Administración de Justicia"/>
    <m/>
    <m/>
    <m/>
    <m/>
    <m/>
    <m/>
  </r>
  <r>
    <s v="EQUIPO TÉCNICO"/>
    <s v="CONFIANZA Y PROBIDAD EN LA JUSTICIA"/>
    <x v="4"/>
    <s v="Porcentaje de avance de acciones de fortalecimiento del acceso a la justicia de poblaciones migrantes, refugiadas, solicitantes de refugio y apátridas."/>
    <x v="28"/>
    <x v="14"/>
    <s v="Sistema de Planes Anuales Operativos (PAO)."/>
    <m/>
    <n v="0"/>
    <n v="1"/>
    <n v="0.1"/>
    <n v="0.2"/>
    <n v="0.4"/>
    <n v="0.6"/>
    <n v="0.8"/>
    <n v="1"/>
    <x v="24"/>
    <s v="2025-2030"/>
    <s v="1.  Capacitación al personal judicial sobre la política y directrices. 2. Acciones de  información a la sociedad civil sobre las acciones afirmativas del Poder Judicial para el acceso a la justicia de personas migrantes, refugiadas y apátridas. 3. Desarrollo de productos comunicativos. 4 Identificación de medidas procesales y administrativas afirmativas. "/>
    <s v="Comisión Nacional para el Mejoramiento de la Administración de Justicia"/>
    <m/>
    <m/>
    <s v="Política de Participación Ciudadana del Poder Judicial"/>
    <m/>
    <m/>
    <m/>
  </r>
  <r>
    <s v="OFICINA CUMPLIMIEMTO"/>
    <s v="CONFIANZA Y PROBIDAD EN LA JUSTICIA"/>
    <x v="5"/>
    <s v="% de avance de desarrollo e implementación del modelo de transparencia y rendición de cuentas"/>
    <x v="29"/>
    <x v="11"/>
    <s v="Sistema de Planes Anuales Operativos (PAO)."/>
    <m/>
    <n v="0"/>
    <n v="1"/>
    <n v="0.1"/>
    <n v="0.2"/>
    <n v="0.4"/>
    <n v="0.6"/>
    <n v="0.8"/>
    <n v="1"/>
    <x v="25"/>
    <n v="2025"/>
    <s v="Identificar las necesidades y expectativas de las personas usuarias sobre los servicios judiciales en cuanto al contenido de informes de transparencia y rendición de cuentas institucionales."/>
    <s v="Oficina de Cumplimiento"/>
    <m/>
    <m/>
    <m/>
    <m/>
    <m/>
    <m/>
  </r>
  <r>
    <s v="OFICINA CUMPLIMIEMTO"/>
    <s v="CONFIANZA Y PROBIDAD EN LA JUSTICIA"/>
    <x v="5"/>
    <s v="% de avance de desarrollo e implementación del modelo de transparencia y rendición de cuentas"/>
    <x v="29"/>
    <x v="11"/>
    <s v="Sistema de Planes Anuales Operativos (PAO)."/>
    <m/>
    <n v="0"/>
    <n v="1"/>
    <n v="0.1"/>
    <n v="0.2"/>
    <n v="0.4"/>
    <n v="0.6"/>
    <n v="0.8"/>
    <n v="1"/>
    <x v="25"/>
    <s v="2025-2030"/>
    <s v="Desarrollar e implementar el modelo de transparencia y rendición de cuentas institucional. Que considere las siguientes variables: el contenido de los informes de labores según la instancia judicial y Circuito Judicial; indicadores de gestión y/o datos estadísticos comparables y oportunos; recursos económicos formulados y ejecutados; periodicidad de los informes; creación de espacios internos y externos de participación y comunicación nacional y regional; logros y avances; resultados del régimen disciplinario; implementación de pantallas informativas, entre otros. "/>
    <s v="Oficina de Cumplimiento"/>
    <m/>
    <m/>
    <m/>
    <m/>
    <m/>
    <m/>
  </r>
  <r>
    <s v="OFICINA CUMPLIMIEMTO"/>
    <s v="CONFIANZA Y PROBIDAD EN LA JUSTICIA"/>
    <x v="5"/>
    <s v="% de avance de desarrollo e implementación del modelo de transparencia y rendición de cuentas"/>
    <x v="29"/>
    <x v="11"/>
    <s v="Sistema de Planes Anuales Operativos (PAO)."/>
    <m/>
    <n v="0"/>
    <n v="1"/>
    <n v="0.1"/>
    <n v="0.2"/>
    <n v="0.4"/>
    <n v="0.6"/>
    <n v="0.8"/>
    <n v="1"/>
    <x v="25"/>
    <n v="2030"/>
    <s v="Evaluar los resultados de la implementación del modelo de transparencia y rendición de cuentas institucional."/>
    <s v="Oficina de Cumplimiento"/>
    <m/>
    <m/>
    <m/>
    <m/>
    <m/>
    <m/>
  </r>
  <r>
    <s v="EQUIPO TÉCNICO"/>
    <s v="CONFIANZA Y PROBIDAD EN LA JUSTICIA"/>
    <x v="5"/>
    <s v="% de avance en la implementación de las acciones correspondientes al principio de Transparencia de Justicia Abierta. "/>
    <x v="30"/>
    <x v="15"/>
    <s v="Sistema de Planes Anuales Operativos (PAO)."/>
    <m/>
    <n v="0"/>
    <n v="1"/>
    <n v="0.1"/>
    <n v="0.2"/>
    <n v="0.4"/>
    <n v="0.6"/>
    <n v="0.8"/>
    <n v="1"/>
    <x v="26"/>
    <n v="2025"/>
    <s v="Definir las acciones correspondientes al principio de Transparencia de la Política de Justicia Abierta. "/>
    <s v="Comisión Nacional para el Mejoramiento de la Administración de Justicia"/>
    <m/>
    <m/>
    <m/>
    <m/>
    <m/>
    <m/>
  </r>
  <r>
    <s v="EQUIPO TÉCNICO"/>
    <s v="CONFIANZA Y PROBIDAD EN LA JUSTICIA"/>
    <x v="5"/>
    <s v="% de avance en la implementación de las acciones correspondientes al principio de Transparencia de Justicia Abierta. "/>
    <x v="30"/>
    <x v="15"/>
    <s v="Sistema de Planes Anuales Operativos (PAO)."/>
    <m/>
    <n v="0"/>
    <n v="1"/>
    <n v="0.1"/>
    <n v="0.2"/>
    <n v="0.4"/>
    <n v="0.6"/>
    <n v="0.8"/>
    <n v="1"/>
    <x v="26"/>
    <s v="2025-2030"/>
    <s v="Implementar, dar seguimiento, evaluar y mejorar continuamente el plan de acción del principio de Participación Ciudadana de la Política de Justicia Abierta definido. "/>
    <s v="Comisión Nacional para el Mejoramiento de la Administración de Justicia"/>
    <m/>
    <m/>
    <m/>
    <m/>
    <m/>
    <m/>
  </r>
  <r>
    <s v="MINISTERIO PÚBLICO-GRACIELA"/>
    <s v="CONFIANZA Y PROBIDAD EN LA JUSTICIA"/>
    <x v="5"/>
    <s v="Porcentaje de rendiciones de cuentas realizadas "/>
    <x v="31"/>
    <x v="0"/>
    <s v="Sistema de Planes Anuales Operativos (PAO)."/>
    <s v="(Número de rendiciones de cuentas realizadas / Número total de entidades) * 100"/>
    <n v="0"/>
    <n v="40"/>
    <n v="0.1666"/>
    <n v="0.1666"/>
    <n v="0.1666"/>
    <n v="0.1666"/>
    <n v="0.1666"/>
    <n v="0.1666"/>
    <x v="3"/>
    <s v="2025-2030"/>
    <s v="Redefinir los criterios y mecanismos de rendición de cuentas de las fiscalías."/>
    <s v="Fiscalía General"/>
    <s v="Justicia abierta_x000a_Valores en el servicio de administración de justicia"/>
    <s v="ODS 16 "/>
    <m/>
    <m/>
    <m/>
    <m/>
  </r>
  <r>
    <s v="MINISTERIO PÚBLICO-GRACIELA"/>
    <s v="CONFIANZA Y PROBIDAD EN LA JUSTICIA"/>
    <x v="5"/>
    <s v="Porcentaje de rendiciones de cuentas realizadas "/>
    <x v="31"/>
    <x v="0"/>
    <s v="Sistema de Planes Anuales Operativos (PAO)."/>
    <s v="(Número de rendiciones de cuentas realizadas / Número total de entidades) * 100"/>
    <n v="0"/>
    <n v="40"/>
    <n v="0.1666"/>
    <n v="0.1666"/>
    <n v="0.1666"/>
    <n v="0.1666"/>
    <n v="0.1666"/>
    <n v="0.1666"/>
    <x v="3"/>
    <s v="2025-2030"/>
    <s v="Establecer los contenidos y la información clave para la gestión de rendición de cuentas."/>
    <s v="Fiscalía General"/>
    <s v="Justicia abierta_x000a_Valores en el servicio de administración de justicia"/>
    <s v="ODS 16 "/>
    <m/>
    <m/>
    <m/>
    <m/>
  </r>
  <r>
    <s v="MINISTERIO PÚBLICO-GRACIELA"/>
    <s v="CONFIANZA Y PROBIDAD EN LA JUSTICIA"/>
    <x v="5"/>
    <s v="Porcentaje de rendiciones de cuentas realizadas "/>
    <x v="31"/>
    <x v="0"/>
    <s v="Sistema de Planes Anuales Operativos (PAO)."/>
    <s v="(Número de rendiciones de cuentas realizadas / Número total de entidades) * 100"/>
    <n v="0"/>
    <n v="40"/>
    <n v="0.1666"/>
    <n v="0.1666"/>
    <n v="0.1666"/>
    <n v="0.1666"/>
    <n v="0.1666"/>
    <n v="0.1666"/>
    <x v="3"/>
    <s v="2026-2030"/>
    <s v="Ejecutar nuevos mecanismo de rendición de cuentas._x000a_"/>
    <s v="Fiscalía General"/>
    <s v="Justicia abierta_x000a_Valores en el servicio de administración de justicia"/>
    <s v="ODS 16 "/>
    <m/>
    <m/>
    <m/>
    <m/>
  </r>
  <r>
    <s v="MINISTERIO PÚBLICO-GRACIELA"/>
    <s v="CONFIANZA Y PROBIDAD EN LA JUSTICIA"/>
    <x v="5"/>
    <s v="Porcentaje de rendiciones de cuentas realizadas "/>
    <x v="31"/>
    <x v="0"/>
    <s v="Sistema de Planes Anuales Operativos (PAO)."/>
    <s v="(Número de rendiciones de cuentas realizadas / Número total de entidades) * 100"/>
    <n v="0"/>
    <n v="40"/>
    <n v="0.1666"/>
    <n v="0.1666"/>
    <n v="0.1666"/>
    <n v="0.1666"/>
    <n v="0.1666"/>
    <n v="0.1666"/>
    <x v="3"/>
    <s v="2025-2030"/>
    <s v="Evaluar periódicamente resultados, alcances y efectividad del proceso de rendición de cuentas de las fiscalías."/>
    <s v="Fiscalía General"/>
    <s v="Justicia abierta_x000a_Valores en el servicio de administración de justicia"/>
    <s v="ODS 16 "/>
    <m/>
    <m/>
    <m/>
    <m/>
  </r>
  <r>
    <s v="MINISTERIO PÚBLICO-GRACIELA"/>
    <s v="CONFIANZA Y PROBIDAD EN LA JUSTICIA"/>
    <x v="5"/>
    <s v="Porcentaje de rendiciones de cuentas realizadas "/>
    <x v="31"/>
    <x v="0"/>
    <s v="Sistema de Planes Anuales Operativos (PAO)."/>
    <s v="(Número de rendiciones de cuentas realizadas / Número total de entidades) * 100"/>
    <n v="0"/>
    <n v="40"/>
    <n v="0.1666"/>
    <n v="0.1666"/>
    <n v="0.1666"/>
    <n v="0.1666"/>
    <n v="0.1666"/>
    <n v="0.1666"/>
    <x v="3"/>
    <s v="2026-2030"/>
    <s v="Ejecutar un proceso de rendición de cuentas anual por cada fiscalía territorial, especializada."/>
    <s v="Fiscalía General"/>
    <s v="Justicia abierta_x000a_Valores en el servicio de administración de justicia"/>
    <s v="ODS 16 "/>
    <m/>
    <m/>
    <m/>
    <m/>
  </r>
  <r>
    <s v="DEFENSA PÚBLICA"/>
    <s v="CONFIANZA Y PROBIDAD EN LA JUSTICIA"/>
    <x v="5"/>
    <s v="% de avance de la estrategia de rendición de cuentas de la Defensa Pública"/>
    <x v="32"/>
    <x v="16"/>
    <s v="Sistema de Planes Anuales Operativos (PAO)."/>
    <m/>
    <n v="0"/>
    <n v="1"/>
    <n v="0.1"/>
    <n v="0.2"/>
    <n v="0.4"/>
    <n v="0.6"/>
    <n v="0.8"/>
    <n v="1"/>
    <x v="3"/>
    <s v="2025-2030"/>
    <s v="Implementar la estrategia de rendición de cuentas. "/>
    <s v="Defensa Pública"/>
    <m/>
    <m/>
    <m/>
    <m/>
    <m/>
    <m/>
  </r>
  <r>
    <s v="DEFENSA PÚBLICA"/>
    <s v="CONFIANZA Y PROBIDAD EN LA JUSTICIA"/>
    <x v="5"/>
    <s v="% de avance de la estrategia de rendición de cuentas de la Defensa Pública"/>
    <x v="32"/>
    <x v="16"/>
    <s v="Sistema de Planes Anuales Operativos (PAO)."/>
    <m/>
    <n v="0"/>
    <n v="1"/>
    <n v="0.1"/>
    <n v="0.2"/>
    <n v="0.4"/>
    <n v="0.6"/>
    <n v="0.8"/>
    <n v="1"/>
    <x v="3"/>
    <n v="2030"/>
    <s v="Evaluar los resultados obtenidos de la implementación de la estrategia de rendición de cuentas. "/>
    <s v="Defensa Pública"/>
    <m/>
    <m/>
    <m/>
    <m/>
    <m/>
    <s v=" "/>
  </r>
  <r>
    <s v="OAPVD-GRACIELA"/>
    <s v="CONFIANZA Y PROBIDAD EN LA JUSTICIA"/>
    <x v="5"/>
    <s v="% de avance de la estrategia de rendición de cuentas de la Oficina de Atención de Víctimas del Delito"/>
    <x v="33"/>
    <x v="17"/>
    <s v="Sistema de Planes Anuales Operativos (PAO)."/>
    <s v="(Número de actividades completadas / Número total de actividades planificadas) * 100"/>
    <n v="0"/>
    <n v="1"/>
    <n v="0.1"/>
    <n v="0.2"/>
    <n v="0.4"/>
    <n v="0.6"/>
    <n v="0.8"/>
    <n v="1"/>
    <x v="0"/>
    <n v="2027"/>
    <s v="Definir la estrategia para la rendición de cuentas sobre los servicios de atención y protección. "/>
    <s v="Oficina de Atención a la Víctima de Delitos"/>
    <s v="Acceso a la justicia_x000a_Justicia abierta_x000a_Valores en el servicio de administración de justicia"/>
    <s v="ODS 16"/>
    <m/>
    <m/>
    <m/>
    <m/>
  </r>
  <r>
    <s v="OAPVD-GRACIELA"/>
    <s v="CONFIANZA Y PROBIDAD EN LA JUSTICIA"/>
    <x v="5"/>
    <s v="% de avance de la estrategia de rendición de cuentas de la Oficina de Atención de Víctimas del Delito"/>
    <x v="33"/>
    <x v="17"/>
    <s v="Sistema de Planes Anuales Operativos (PAO)."/>
    <s v="(Número de actividades completadas / Número total de actividades planificadas) * 100"/>
    <n v="0"/>
    <n v="1"/>
    <n v="0.1"/>
    <n v="0.2"/>
    <n v="0.4"/>
    <n v="0.6"/>
    <n v="0.8"/>
    <n v="1"/>
    <x v="0"/>
    <s v="2025-2030"/>
    <s v="Implementar la estrategia de rendición de cuentas. "/>
    <s v="Oficina de Atención a la Víctima de Delitos"/>
    <s v="Acceso a la justicia_x000a_Justicia abierta_x000a_Valores en el servicio de administración de justicia"/>
    <s v="ODS 16"/>
    <m/>
    <m/>
    <m/>
    <m/>
  </r>
  <r>
    <s v="OAPVD-GRACIELA"/>
    <s v="CONFIANZA Y PROBIDAD EN LA JUSTICIA"/>
    <x v="5"/>
    <s v="% de avance de la estrategia de rendición de cuentas de la Oficina de Atención de Víctimas del Delito"/>
    <x v="33"/>
    <x v="17"/>
    <s v="Sistema de Planes Anuales Operativos (PAO)."/>
    <s v="(Número de actividades completadas / Número total de actividades planificadas) * 100"/>
    <n v="0"/>
    <n v="1"/>
    <n v="0.1"/>
    <n v="0.2"/>
    <n v="0.4"/>
    <n v="0.6"/>
    <n v="0.8"/>
    <n v="1"/>
    <x v="0"/>
    <n v="2030"/>
    <s v="Evaluar los resultados obtenidos de la implementación de la estrategia de rendición de cuentas. "/>
    <s v="Oficina de Atención a la Víctima de Delitos"/>
    <s v="Acceso a la justicia_x000a_Justicia abierta_x000a_Valores en el servicio de administración de justicia"/>
    <s v="ODS 16"/>
    <m/>
    <m/>
    <m/>
    <m/>
  </r>
  <r>
    <s v="OIJ"/>
    <s v="CONFIANZA Y PROBIDAD EN LA JUSTICIA"/>
    <x v="5"/>
    <s v="% de avance de la estrategia de rendición de cuentas del Organismo de Investigación Judicial"/>
    <x v="34"/>
    <x v="1"/>
    <s v="Sistema de Planes Anuales Operativos (PAO)."/>
    <m/>
    <n v="0"/>
    <n v="1"/>
    <n v="0.1"/>
    <n v="0.2"/>
    <n v="0.4"/>
    <n v="0.6"/>
    <n v="0.8"/>
    <n v="1"/>
    <x v="3"/>
    <n v="2025"/>
    <s v="Definir la estrategia para la rendición de cuentas. "/>
    <s v="Organismo de Investigación Judicial"/>
    <m/>
    <m/>
    <m/>
    <m/>
    <m/>
    <m/>
  </r>
  <r>
    <s v="OIJ"/>
    <s v="CONFIANZA Y PROBIDAD EN LA JUSTICIA"/>
    <x v="5"/>
    <s v="% de avance de la estrategia de rendición de cuentas del Organismo de Investigación Judicial"/>
    <x v="34"/>
    <x v="1"/>
    <s v="Sistema de Planes Anuales Operativos (PAO)."/>
    <m/>
    <n v="0"/>
    <n v="1"/>
    <n v="0.1"/>
    <n v="0.2"/>
    <n v="0.4"/>
    <n v="0.6"/>
    <n v="0.8"/>
    <n v="1"/>
    <x v="3"/>
    <s v="2026-2029"/>
    <s v="Implementar la estrategia de rendición de cuentas. "/>
    <s v="Organismo de Investigación Judicial"/>
    <m/>
    <m/>
    <m/>
    <m/>
    <m/>
    <m/>
  </r>
  <r>
    <s v="OIJ"/>
    <s v="CONFIANZA Y PROBIDAD EN LA JUSTICIA"/>
    <x v="5"/>
    <s v="% de avance de la estrategia de rendición de cuentas del Organismo de Investigación Judicial"/>
    <x v="34"/>
    <x v="1"/>
    <s v="Sistema de Planes Anuales Operativos (PAO)."/>
    <m/>
    <n v="0"/>
    <n v="1"/>
    <n v="0.1"/>
    <n v="0.2"/>
    <n v="0.4"/>
    <n v="0.6"/>
    <n v="0.8"/>
    <n v="1"/>
    <x v="3"/>
    <n v="2030"/>
    <s v="Evaluar los resultados obtenidos de la implementación de la estrategia de rendición de cuentas. "/>
    <s v="Organismo de Investigación Judicial"/>
    <m/>
    <m/>
    <m/>
    <m/>
    <m/>
    <m/>
  </r>
  <r>
    <s v="EQUIPO TÉCNICO"/>
    <s v="CONFIANZA Y PROBIDAD EN LA JUSTICIA"/>
    <x v="5"/>
    <s v="% de implementación de la estrategia sobre acceso y uso de las estadísticas judiciales."/>
    <x v="35"/>
    <x v="2"/>
    <s v="Sistema de Planes Anuales Operativos (PAO)."/>
    <s v="Promedio de avance de las metas operativas asociadas la estrategia sobre acceso y uso de las estadísticas judiciales."/>
    <n v="0"/>
    <n v="1"/>
    <n v="0.1"/>
    <n v="0.2"/>
    <n v="0.4"/>
    <n v="0.6"/>
    <n v="0.8"/>
    <n v="1"/>
    <x v="27"/>
    <n v="2025"/>
    <s v="Definir el plan de acción de la estrategia sobre el acceso y uso de estadísticas judiciales."/>
    <s v="Dirección de Planificación "/>
    <s v="Justicia Abierta, Innovación, Género"/>
    <s v="ODS 16 Paz, justicia e Insituciones sólidas"/>
    <m/>
    <m/>
    <m/>
    <m/>
  </r>
  <r>
    <s v="EQUIPO TÉCNICO"/>
    <s v="CONFIANZA Y PROBIDAD EN LA JUSTICIA"/>
    <x v="5"/>
    <s v="% de implementación de la estrategia sobre acceso y uso de las estadísticas judiciales."/>
    <x v="35"/>
    <x v="2"/>
    <s v="Sistema de Planes Anuales Operativos (PAO)."/>
    <s v="Promedio de avance de las metas operativas asociadas la estrategia sobre acceso y uso de las estadísticas judiciales."/>
    <n v="0"/>
    <n v="1"/>
    <n v="0.1"/>
    <n v="0.2"/>
    <n v="0.4"/>
    <n v="0.6"/>
    <n v="0.8"/>
    <n v="1"/>
    <x v="27"/>
    <s v="2025-2030"/>
    <s v="Implementar y dar seguimiento al plan de acción para la formulación e implementación de la estrategia sobre el acceso y uso interinstitucional e institucional de la información estadístic"/>
    <s v="Dirección de Planificación "/>
    <s v="Justicia Abierta, Innovación, Género"/>
    <s v="ODS 16 Paz, justicia e Insituciones sólidas"/>
    <m/>
    <m/>
    <m/>
    <m/>
  </r>
  <r>
    <s v="PRENSA"/>
    <s v="CONFIANZA Y PROBIDAD EN LA JUSTICIA"/>
    <x v="5"/>
    <s v="% de avance de las estrategias de comunicación y proyección institucional propuestas"/>
    <x v="36"/>
    <x v="18"/>
    <s v="Portafolio de proyectos institucionales (PPI)."/>
    <m/>
    <n v="0"/>
    <n v="1"/>
    <n v="0.1"/>
    <n v="0.2"/>
    <n v="0.4"/>
    <n v="0.6"/>
    <n v="0.8"/>
    <n v="1"/>
    <x v="28"/>
    <s v="2025-2030"/>
    <s v="Aumentar la campaña de denuncias de actos de corrupción y que se garantice el anonimato para que las personas no se inhiban en las denuncias, tanto para las personas servidoras judiciales como para las personas usuarias"/>
    <s v="Despacho de Presidencia"/>
    <s v="Valor del servicio de Administración de Justicia"/>
    <s v="Paz, Justicia e instituciones sólidas"/>
    <m/>
    <m/>
    <s v="Mejoramiento de la imagen y proyección del Poder Judicial"/>
    <m/>
  </r>
  <r>
    <s v="PRENSA"/>
    <s v="CONFIANZA Y PROBIDAD EN LA JUSTICIA"/>
    <x v="5"/>
    <s v="% de avance de las estrategias de comunicación y proyección institucional propuestas"/>
    <x v="36"/>
    <x v="18"/>
    <s v="Portafolio de proyectos institucionales (PPI)."/>
    <m/>
    <n v="0"/>
    <n v="1"/>
    <n v="0.1"/>
    <n v="0.2"/>
    <n v="0.4"/>
    <n v="0.6"/>
    <n v="0.8"/>
    <n v="1"/>
    <x v="28"/>
    <s v="2025-2030"/>
    <s v="Se hagan ejercicios  de proyección del Poder Judicial mediante charlas en escuelas y colegios."/>
    <s v="Despacho de Presidencia"/>
    <s v="repetida"/>
    <s v="repetida"/>
    <m/>
    <m/>
    <m/>
    <m/>
  </r>
  <r>
    <s v="PRENSA"/>
    <s v="CONFIANZA Y PROBIDAD EN LA JUSTICIA"/>
    <x v="5"/>
    <s v="% de avance de las estrategias de comunicación y proyección institucional propuestas"/>
    <x v="36"/>
    <x v="18"/>
    <s v="Portafolio de proyectos institucionales (PPI)."/>
    <m/>
    <n v="0"/>
    <n v="1"/>
    <n v="0.1"/>
    <n v="0.2"/>
    <n v="0.4"/>
    <n v="0.6"/>
    <n v="0.8"/>
    <n v="1"/>
    <x v="28"/>
    <s v="2025-2030"/>
    <s v="Crear un canal de comunicación judicial en youtube que brinde información las 24 horas del día."/>
    <s v="Despacho de Presidencia"/>
    <s v="repetida"/>
    <s v="repetida"/>
    <m/>
    <m/>
    <m/>
    <m/>
  </r>
  <r>
    <s v="PRENSA"/>
    <s v="CONFIANZA Y PROBIDAD EN LA JUSTICIA"/>
    <x v="5"/>
    <s v="% de avance de las estrategias de comunicación y proyección institucional propuestas"/>
    <x v="36"/>
    <x v="18"/>
    <s v="Portafolio de proyectos institucionales (PPI)."/>
    <m/>
    <n v="0"/>
    <n v="1"/>
    <n v="0.1"/>
    <n v="0.2"/>
    <n v="0.4"/>
    <n v="0.6"/>
    <n v="0.8"/>
    <n v="1"/>
    <x v="28"/>
    <s v="2025-2030"/>
    <s v="Fortalecer el uso de lenguaje comprensible en la relación con la ciudadanía."/>
    <s v="Despacho de Presidencia"/>
    <s v="repetida"/>
    <s v="repetida"/>
    <m/>
    <m/>
    <m/>
    <m/>
  </r>
  <r>
    <s v="OIJ"/>
    <s v="CONFIANZA Y PROBIDAD EN LA JUSTICIA"/>
    <x v="5"/>
    <s v="% de avance de la estrategia de proyección institucional del Organismo de Investigación Judicial"/>
    <x v="37"/>
    <x v="1"/>
    <s v="Sistema de Planes Anuales Operativos (PAO)."/>
    <m/>
    <n v="0"/>
    <n v="1"/>
    <n v="0.1"/>
    <n v="0.2"/>
    <n v="0.4"/>
    <n v="0.6"/>
    <n v="0.8"/>
    <n v="1"/>
    <x v="29"/>
    <s v="2025-2030"/>
    <s v="Implementar el plan de acción definido."/>
    <s v="Organismo de Investigación Judicial "/>
    <m/>
    <m/>
    <m/>
    <m/>
    <m/>
    <m/>
  </r>
  <r>
    <s v="OIJ"/>
    <s v="CONFIANZA Y PROBIDAD EN LA JUSTICIA"/>
    <x v="5"/>
    <s v="% de avance de la estrategia de proyección institucional del Organismo de Investigación Judicial"/>
    <x v="37"/>
    <x v="1"/>
    <s v="Sistema de Planes Anuales Operativos (PAO)."/>
    <m/>
    <n v="0"/>
    <n v="1"/>
    <n v="0.1"/>
    <n v="0.2"/>
    <n v="0.4"/>
    <n v="0.6"/>
    <n v="0.8"/>
    <n v="1"/>
    <x v="29"/>
    <n v="2030"/>
    <s v="Evaluar los resultados obtenidos de la implementación del plan de acción implementado."/>
    <s v="Organismo de Investigación Judicial "/>
    <m/>
    <m/>
    <m/>
    <m/>
    <m/>
    <m/>
  </r>
  <r>
    <s v="PRENSA"/>
    <s v="CONFIANZA Y PROBIDAD EN LA JUSTICIA"/>
    <x v="5"/>
    <s v="% de avance del proyecto sobre la Política de comunicación integral. "/>
    <x v="38"/>
    <x v="19"/>
    <s v="Portafolio de proyectos institucionales (PPI)."/>
    <m/>
    <n v="0"/>
    <n v="1"/>
    <n v="0.1"/>
    <n v="0.2"/>
    <n v="0.4"/>
    <n v="0.6"/>
    <n v="0.8"/>
    <n v="1"/>
    <x v="30"/>
    <n v="2025"/>
    <s v="Aprobación de la política."/>
    <s v="Departamento de Prensa y Comunicación Institucional"/>
    <s v="Valor del servicio de Administración de Justicia_x000a_Innovacion_x000a_Acceso a la Justicia"/>
    <s v="Paz, Justicia e instituciones sólidas"/>
    <m/>
    <s v="Política de Comunicación Integral del Poder Judicial"/>
    <m/>
    <s v="Desarrollo e implementación de los planes de acción de la Política de Comunicación Integral."/>
  </r>
  <r>
    <s v="PRENSA"/>
    <s v="CONFIANZA Y PROBIDAD EN LA JUSTICIA"/>
    <x v="5"/>
    <s v="% de avance del proyecto sobre la Política de comunicación integral. "/>
    <x v="38"/>
    <x v="19"/>
    <s v="Portafolio de proyectos institucionales (PPI)."/>
    <m/>
    <n v="0"/>
    <n v="1"/>
    <n v="0.1"/>
    <n v="0.2"/>
    <n v="0.4"/>
    <n v="0.6"/>
    <n v="0.8"/>
    <n v="1"/>
    <x v="30"/>
    <s v="2026-2030"/>
    <s v="Implementación del plan de acción de la Politica."/>
    <s v="Departamento de Prensa y Comunicación Institucional"/>
    <m/>
    <m/>
    <m/>
    <m/>
    <m/>
    <m/>
  </r>
  <r>
    <s v="Comisión Nacional para el Mejoramiento de la Administración de Justicia"/>
    <s v="CONFIANZA Y PROBIDAD EN LA JUSTICIA"/>
    <x v="6"/>
    <s v="% de avance en la implementación de las acciones correspondientes al principio de Colaboración de Justicia Abierta. "/>
    <x v="39"/>
    <x v="14"/>
    <s v="Sistema de Planes Anuales Operativos (PAO)."/>
    <m/>
    <n v="0"/>
    <n v="1"/>
    <n v="0.1"/>
    <n v="0.2"/>
    <n v="0.4"/>
    <n v="0.6"/>
    <n v="0.8"/>
    <n v="1"/>
    <x v="31"/>
    <n v="2025"/>
    <s v="1. Fortalecimiento de la rendición de cuentas participativas. 2 Fortalecimiento de la apertura de datos abiertos  3. Desarrollo del Compromiso de Estado Abierto.  "/>
    <s v="Comisión Nacional para el Mejoramiento de la Administración de Justicia"/>
    <m/>
    <m/>
    <s v="Política de Justicia Abierta para el Poder Judicial de Costa Rica"/>
    <m/>
    <m/>
    <m/>
  </r>
  <r>
    <s v="Comisión Nacional para el Mejoramiento de la Administración de Justicia"/>
    <s v="CONFIANZA Y PROBIDAD EN LA JUSTICIA"/>
    <x v="6"/>
    <s v="% de avance en la implementación de las acciones correspondientes al principio de Colaboración de Justicia Abierta. "/>
    <x v="40"/>
    <x v="14"/>
    <s v="Sistema de Planes Anuales Operativos (PAO)."/>
    <m/>
    <n v="0"/>
    <n v="1"/>
    <n v="0.1"/>
    <n v="0.2"/>
    <n v="0.4"/>
    <n v="0.6"/>
    <n v="0.8"/>
    <n v="1"/>
    <x v="31"/>
    <n v="2026"/>
    <s v="1.  Promoción de la transparencia activa mediante mecanismos tecnológicos y de acceso a la información pública. 2 Fortalecimiento de la apertura de datos abiertos  3. Desarrollo del Compromiso de Estado Abierto.  "/>
    <s v="Comisión Nacional para el Mejoramiento de la Administración de Justicia"/>
    <m/>
    <m/>
    <s v="Política de Justicia Abierta para el Poder Judicial de Costa Rica"/>
    <m/>
    <m/>
    <m/>
  </r>
  <r>
    <s v="Comisión Nacional para el Mejoramiento de la Administración de Justicia"/>
    <s v="CONFIANZA Y PROBIDAD EN LA JUSTICIA"/>
    <x v="6"/>
    <s v="% de avance en la implementación de las acciones correspondientes al principio de Colaboración de Justicia Abierta. "/>
    <x v="40"/>
    <x v="14"/>
    <s v="Sistema de Planes Anuales Operativos (PAO)."/>
    <m/>
    <n v="0"/>
    <n v="1"/>
    <n v="0.1"/>
    <n v="0.2"/>
    <n v="0.4"/>
    <n v="0.6"/>
    <n v="0.8"/>
    <n v="1"/>
    <x v="31"/>
    <n v="2027"/>
    <s v=" 1. Capacitación al personal judicial sobre los principios de transparencia y colaboración de la Política de Justicia Abierta. . 3. Desarrollo del Compromiso de Estado Abierto.  "/>
    <s v="Comisión Nacional para el Mejoramiento de la Administración de Justicia"/>
    <m/>
    <m/>
    <s v="Política de Justicia Abierta para el Poder Judicial de Costa Rica"/>
    <m/>
    <m/>
    <m/>
  </r>
  <r>
    <s v="Comisión Nacional para el Mejoramiento de la Administración de Justicia"/>
    <s v="CONFIANZA Y PROBIDAD EN LA JUSTICIA"/>
    <x v="6"/>
    <s v="% de avance en la implementación de las acciones correspondientes al principio de Colaboración de Justicia Abierta. "/>
    <x v="40"/>
    <x v="14"/>
    <s v="Sistema de Planes Anuales Operativos (PAO)."/>
    <m/>
    <n v="0"/>
    <n v="1"/>
    <n v="0.1"/>
    <n v="0.2"/>
    <n v="0.4"/>
    <n v="0.6"/>
    <n v="0.8"/>
    <n v="1"/>
    <x v="31"/>
    <n v="2028"/>
    <s v=" 1. Apoyo para el desarrollo de proyectos de oficinas judiciales en el fortalecimiento de los principio de colaboración y transparencia. 2. Capacitación al personal judicial sobre los principios de transparencia y colaboración de la Política de Justicia Abierta. "/>
    <s v="Comisión Nacional para el Mejoramiento de la Administración de Justicia"/>
    <m/>
    <m/>
    <s v="Política de Justicia Abierta para el Poder Judicial de Costa Rica"/>
    <m/>
    <m/>
    <m/>
  </r>
  <r>
    <s v="Comisión Nacional para el Mejoramiento de la Administración de Justicia"/>
    <s v="CONFIANZA Y PROBIDAD EN LA JUSTICIA"/>
    <x v="6"/>
    <s v="% de avance en la implementación de las acciones correspondientes al principio de Colaboración de Justicia Abierta. "/>
    <x v="40"/>
    <x v="14"/>
    <s v="Sistema de Planes Anuales Operativos (PAO)."/>
    <m/>
    <n v="0"/>
    <n v="1"/>
    <n v="0.1"/>
    <n v="0.2"/>
    <n v="0.4"/>
    <n v="0.6"/>
    <n v="0.8"/>
    <n v="1"/>
    <x v="31"/>
    <n v="2029"/>
    <s v="1. Promoción de la transparencia activa mediante mecanismos tecnológicos y de acceso a la información pública.  2. Capacitación al personal judicial sobre los principios de transparencia y colaboración de la Política de Justicia Abierta. "/>
    <s v="Comisión Nacional para el Mejoramiento de la Administración de Justicia"/>
    <m/>
    <m/>
    <s v="Política de Justicia Abierta para el Poder Judicial de Costa Rica"/>
    <m/>
    <m/>
    <m/>
  </r>
  <r>
    <s v="Comisión Nacional para el Mejoramiento de la Administración de Justicia"/>
    <s v="CONFIANZA Y PROBIDAD EN LA JUSTICIA"/>
    <x v="6"/>
    <s v="% de avance en la implementación de las acciones correspondientes al principio de Colaboración de Justicia Abierta. "/>
    <x v="40"/>
    <x v="14"/>
    <s v="Sistema de Planes Anuales Operativos (PAO)."/>
    <m/>
    <n v="0"/>
    <n v="1"/>
    <n v="0.1"/>
    <n v="0.2"/>
    <n v="0.4"/>
    <n v="0.6"/>
    <n v="0.8"/>
    <n v="1"/>
    <x v="31"/>
    <n v="2030"/>
    <s v=" Apoyo para el desarrollo de proyectos de oficinas judiciales en el fortalecimiento de los principio de colaboración y transparencia. 2 Fortalecimiento de los datos abiertos "/>
    <s v="Comisión Nacional para el Mejoramiento de la Administración de Justicia"/>
    <m/>
    <m/>
    <s v="Política de Justicia Abierta para el Poder Judicial de Costa Rica"/>
    <m/>
    <m/>
    <m/>
  </r>
  <r>
    <s v="ORGANISMO DE INVESTIGACIÓN JUDICIAL"/>
    <s v="CONFIANZA Y PROBIDAD EN LA JUSTICIA"/>
    <x v="7"/>
    <s v="% de avance del plan de implementación de las estrategias de coordinación planteadas por el Organismo de Investigación Judicial"/>
    <x v="41"/>
    <x v="1"/>
    <s v="Sistema de Planes Anuales Operativos (PAO)."/>
    <m/>
    <n v="0"/>
    <n v="1"/>
    <n v="0.1"/>
    <n v="0.2"/>
    <n v="0.4"/>
    <n v="0.6"/>
    <n v="0.8"/>
    <n v="1"/>
    <x v="32"/>
    <s v="2025-2030"/>
    <s v="Continuar con las estrategias establecidas para mejorar los procesos de coordinación, comunicación internos y externos"/>
    <s v="Organismo de Investigación Judicial"/>
    <m/>
    <m/>
    <m/>
    <m/>
    <m/>
    <m/>
  </r>
  <r>
    <s v="ORGANISMO DE INVESTIGACIÓN JUDICIAL"/>
    <s v="CONFIANZA Y PROBIDAD EN LA JUSTICIA"/>
    <x v="7"/>
    <s v="% de avance del plan de implementación de las estrategias de coordinación planteadas por el Organismo de Investigación Judicial"/>
    <x v="41"/>
    <x v="1"/>
    <s v="Sistema de Planes Anuales Operativos (PAO)."/>
    <m/>
    <n v="0"/>
    <n v="1"/>
    <n v="0.1"/>
    <n v="0.2"/>
    <n v="0.4"/>
    <n v="0.6"/>
    <n v="0.8"/>
    <n v="1"/>
    <x v="32"/>
    <n v="2030"/>
    <s v="Evaluar los resultados de la implementación de las estrategias de coordinación. "/>
    <s v="Organismo de Investigación Judicial"/>
    <m/>
    <m/>
    <m/>
    <m/>
    <m/>
    <m/>
  </r>
  <r>
    <s v="OFICINA DE ATENCIÓN Y PROTECCIÓN A LA VÍCTIMA DEL DELITO"/>
    <s v="MODERNIZACIÓN E INNOVACIÓN DE LOS SERVICIOS JUDICIALES"/>
    <x v="8"/>
    <s v="% de avance del proyecto sobre la reforma a la Ley 8720 presentado al órgano aprobador"/>
    <x v="42"/>
    <x v="17"/>
    <s v="Portafolio de proyectos institucionales (PPI)."/>
    <s v="(Número de etapas completadas / Número total de etapas) * 100"/>
    <n v="0"/>
    <n v="1"/>
    <n v="0.1"/>
    <n v="0.2"/>
    <n v="0.4"/>
    <n v="0.6"/>
    <n v="0.8"/>
    <n v="1"/>
    <x v="33"/>
    <n v="2025"/>
    <s v="Conformar una comisión de trabajo para la revisión y propuesta de reformas._x000a_Realizar un análisis de la Ley 8720 y su aplicación actual."/>
    <s v="Oficina de Atención a la Víctima de Delitos"/>
    <s v="Acceso a la justicia_x000a_Innovación"/>
    <s v="ODS 16"/>
    <m/>
    <m/>
    <s v="Desarrollo e implementación de la reforma de la Ley 8720"/>
    <m/>
  </r>
  <r>
    <s v="OFICINA DE ATENCIÓN Y PROTECCIÓN A LA VÍCTIMA DEL DELITO"/>
    <s v="MODERNIZACIÓN E INNOVACIÓN DE LOS SERVICIOS JUDICIALES"/>
    <x v="8"/>
    <s v="% de avance del proyecto sobre la reforma a la Ley 8720 presentado al órgano aprobador"/>
    <x v="42"/>
    <x v="17"/>
    <s v="Portafolio de proyectos institucionales (PPI)."/>
    <s v="(Número de etapas completadas / Número total de etapas) * 100"/>
    <n v="0"/>
    <n v="1"/>
    <n v="0.1"/>
    <n v="0.2"/>
    <n v="0.4"/>
    <n v="0.6"/>
    <n v="0.8"/>
    <n v="1"/>
    <x v="33"/>
    <s v="2025-2026"/>
    <s v="Identificar las necesidades de reforma en base a la experiencia práctica y las mejores prácticas internacionales."/>
    <s v="Oficina de Atención a la Víctima de Delitos"/>
    <s v="Acceso a la justicia_x000a_Innovación"/>
    <s v="ODS 16"/>
    <m/>
    <m/>
    <m/>
    <m/>
  </r>
  <r>
    <s v="OFICINA DE ATENCIÓN Y PROTECCIÓN A LA VÍCTIMA DEL DELITO"/>
    <s v="MODERNIZACIÓN E INNOVACIÓN DE LOS SERVICIOS JUDICIALES"/>
    <x v="8"/>
    <s v="% de avance del proyecto sobre la reforma a la Ley 8720 presentado al órgano aprobador"/>
    <x v="42"/>
    <x v="17"/>
    <s v="Portafolio de proyectos institucionales (PPI)."/>
    <s v="(Número de etapas completadas / Número total de etapas) * 100"/>
    <n v="0"/>
    <n v="1"/>
    <n v="0.1"/>
    <n v="0.2"/>
    <n v="0.4"/>
    <n v="0.6"/>
    <n v="0.8"/>
    <n v="1"/>
    <x v="33"/>
    <s v="2026-2030"/>
    <s v="Elaborar un proyecto de ley que incluya las reformas propuestas."/>
    <s v="Oficina de Atención a la Víctima de Delitos"/>
    <s v="Acceso a la justicia_x000a_Innovación"/>
    <s v="ODS 16"/>
    <m/>
    <m/>
    <m/>
    <m/>
  </r>
  <r>
    <s v="OFICINA DE ATENCIÓN Y PROTECCIÓN A LA VÍCTIMA DEL DELITO"/>
    <s v="MODERNIZACIÓN E INNOVACIÓN DE LOS SERVICIOS JUDICIALES"/>
    <x v="8"/>
    <s v="% de avance del proyecto sobre la reforma a la Ley 8720 presentado al órgano aprobador"/>
    <x v="42"/>
    <x v="17"/>
    <s v="Portafolio de proyectos institucionales (PPI)."/>
    <s v="(Número de etapas completadas / Número total de etapas) * 100"/>
    <n v="0"/>
    <n v="1"/>
    <n v="0.1"/>
    <n v="0.2"/>
    <n v="0.4"/>
    <n v="0.6"/>
    <n v="0.8"/>
    <n v="1"/>
    <x v="33"/>
    <n v="2030"/>
    <s v="Someter el proyecto de ley a consulta con actores clave (víctimas, ONGs, etc.)._x000a_Presentar el proyecto de ley ante el Órgano Aprobador."/>
    <s v="Oficina de Atención a la Víctima de Delitos"/>
    <s v="Acceso a la justicia_x000a_Innovación"/>
    <s v="ODS 16"/>
    <m/>
    <m/>
    <m/>
    <m/>
  </r>
  <r>
    <s v="MINISTERIO PÚBLICO-GRACIELA"/>
    <s v="MODERNIZACIÓN E INNOVACIÓN DE LOS SERVICIOS JUDICIALES"/>
    <x v="9"/>
    <s v="% de avance en la implementación de procesos estandarizados en el Ministerio Público. "/>
    <x v="43"/>
    <x v="0"/>
    <s v="Sistema de Planes Anuales Operativos (PAO)."/>
    <s v="(Número de actividades completadas / Número total de actividades planificadas) * 100"/>
    <n v="0"/>
    <n v="1"/>
    <n v="0.1666"/>
    <n v="0.1666"/>
    <n v="0.1666"/>
    <n v="0.1666"/>
    <n v="0.1666"/>
    <n v="0.1666"/>
    <x v="34"/>
    <s v="2025-2030"/>
    <s v="Realizar diagnóstico de las oficinas._x000a_"/>
    <s v="Fiscalía General"/>
    <s v="Innovación_x000a_Valores en el servicio de administración de justicia"/>
    <s v="ODS 16"/>
    <m/>
    <m/>
    <m/>
    <m/>
  </r>
  <r>
    <s v="MINISTERIO PÚBLICO-GRACIELA"/>
    <s v="MODERNIZACIÓN E INNOVACIÓN DE LOS SERVICIOS JUDICIALES"/>
    <x v="9"/>
    <s v="% de avance en la implementación de procesos estandarizados en el Ministerio Público. "/>
    <x v="43"/>
    <x v="0"/>
    <s v="Sistema de Planes Anuales Operativos (PAO)."/>
    <s v="(Número de actividades completadas / Número total de actividades planificadas) * 100"/>
    <n v="0"/>
    <n v="1"/>
    <n v="0.1666"/>
    <n v="0.1666"/>
    <n v="0.1666"/>
    <n v="0.1666"/>
    <n v="0.1666"/>
    <n v="0.1666"/>
    <x v="34"/>
    <s v="2025-2030"/>
    <s v="Implementar el Modelo de Gestión_x000a_"/>
    <s v="Fiscalía General"/>
    <s v="Innovación_x000a_Valores en el servicio de administración de justicia"/>
    <s v="ODS 16"/>
    <m/>
    <m/>
    <m/>
    <m/>
  </r>
  <r>
    <s v="MINISTERIO PÚBLICO-GRACIELA"/>
    <s v="MODERNIZACIÓN E INNOVACIÓN DE LOS SERVICIOS JUDICIALES"/>
    <x v="9"/>
    <s v="% de avance en la implementación de procesos estandarizados en el Ministerio Público. "/>
    <x v="43"/>
    <x v="0"/>
    <s v="Sistema de Planes Anuales Operativos (PAO)."/>
    <s v="(Número de actividades completadas / Número total de actividades planificadas) * 100"/>
    <n v="0"/>
    <n v="1"/>
    <n v="0.1666"/>
    <n v="0.1666"/>
    <n v="0.1666"/>
    <n v="0.1666"/>
    <n v="0.1666"/>
    <n v="0.1666"/>
    <x v="34"/>
    <s v="2025-2030"/>
    <s v="Seguimiento y evaluación de la implementación del Modelo de Gestión"/>
    <s v="Fiscalía General"/>
    <s v="Innovación_x000a_Valores en el servicio de administración de justicia"/>
    <s v="ODS 16"/>
    <m/>
    <m/>
    <m/>
    <m/>
  </r>
  <r>
    <s v="ORGANISMO DE INVESTIGACIÓN JUDICIAL"/>
    <s v="MODERNIZACIÓN E INNOVACIÓN DE LOS SERVICIOS JUDICIALES"/>
    <x v="9"/>
    <s v="Cantidad de procesos manuales estandarizados, sistematizados y  automatizados en el Organismo de Investigación Judicial."/>
    <x v="44"/>
    <x v="1"/>
    <s v="Portafolio de proyectos institucionales (PPI)."/>
    <m/>
    <n v="0"/>
    <n v="3"/>
    <n v="0"/>
    <n v="1"/>
    <n v="1"/>
    <n v="2"/>
    <n v="2"/>
    <n v="3"/>
    <x v="35"/>
    <n v="2025"/>
    <s v="Identificar del portafolio de proyectos del Organismo de Investigación Judicial, aquellas solicitudes concernientes a estandarizar, sistematizar y automatizar los procesos manuales."/>
    <s v="Organismo de Investigación Judicial"/>
    <m/>
    <m/>
    <m/>
    <m/>
    <s v="Asociar a proyecto existente: Estandarización de los procedimientos para el tratamiento de personas detenidas en las Secciones y Unidades de Cárceles"/>
    <m/>
  </r>
  <r>
    <s v="ORGANISMO DE INVESTIGACIÓN JUDICIAL"/>
    <s v="MODERNIZACIÓN E INNOVACIÓN DE LOS SERVICIOS JUDICIALES"/>
    <x v="9"/>
    <s v="Cantidad de procesos manuales estandarizados, sistematizados y  automatizados en el Organismo de Investigación Judicial."/>
    <x v="44"/>
    <x v="1"/>
    <s v="Portafolio de proyectos institucionales (PPI)."/>
    <m/>
    <n v="0"/>
    <n v="3"/>
    <n v="0"/>
    <n v="1"/>
    <n v="1"/>
    <n v="2"/>
    <n v="2"/>
    <n v="3"/>
    <x v="35"/>
    <s v="2025-2030"/>
    <s v="Desarrollar e implementar las iniciativas identificadas para  estandarizar, sistematizar y automatizar los procesos."/>
    <s v="Organismo de Investigación Judicial"/>
    <m/>
    <m/>
    <m/>
    <m/>
    <m/>
    <m/>
  </r>
  <r>
    <s v="ORGANISMO DE INVESTIGACIÓN JUDICIAL"/>
    <s v="MODERNIZACIÓN E INNOVACIÓN DE LOS SERVICIOS JUDICIALES"/>
    <x v="9"/>
    <s v="Cantidad de procesos manuales estandarizados, sistematizados y  automatizados en el Organismo de Investigación Judicial."/>
    <x v="44"/>
    <x v="1"/>
    <s v="Portafolio de proyectos institucionales (PPI)."/>
    <m/>
    <n v="0"/>
    <n v="3"/>
    <n v="0"/>
    <n v="1"/>
    <n v="1"/>
    <n v="2"/>
    <n v="2"/>
    <n v="3"/>
    <x v="35"/>
    <s v="2025-2030"/>
    <s v="Dar seguimiento y evaluar los resultados de las iniciativas estandarizadas, sistematizadas y automatizadas. "/>
    <s v="Organismo de Investigación Judicial"/>
    <m/>
    <m/>
    <m/>
    <m/>
    <m/>
    <m/>
  </r>
  <r>
    <s v="OFICINA DE ATENCIÓN Y PROTECCIÓN A LA VÍCTIMA DEL DELITO"/>
    <s v="MODERNIZACIÓN E INNOVACIÓN DE LOS SERVICIOS JUDICIALES"/>
    <x v="9"/>
    <s v="% de procedimientos administrativos y técnicos estandarizados y optimizados en la Oficina de Atención y Protección."/>
    <x v="45"/>
    <x v="17"/>
    <s v="Portafolio de proyectos institucionales (PPI)."/>
    <s v="(Número de documentos revisados y actualizados / Número total de documentos) * 100"/>
    <n v="0"/>
    <n v="0.5"/>
    <n v="0.5"/>
    <n v="0.5"/>
    <n v="0.5"/>
    <n v="0.5"/>
    <n v="0.5"/>
    <n v="0.5"/>
    <x v="36"/>
    <n v="2025"/>
    <s v="Realizar un inventario de todos los manuales, protocolos y lineamientos de la OAPVD."/>
    <s v="Oficina de Atención a la Víctima de Delitos"/>
    <s v="Innovación_x000a_Valores en el servicio de administración de justicia"/>
    <s v="ODS 16"/>
    <m/>
    <m/>
    <m/>
    <s v="Actualización del Protocolo de Abordaje del Programa de Atención_x000a_ "/>
  </r>
  <r>
    <s v="OFICINA DE ATENCIÓN Y PROTECCIÓN A LA VÍCTIMA DEL DELITO"/>
    <s v="MODERNIZACIÓN E INNOVACIÓN DE LOS SERVICIOS JUDICIALES"/>
    <x v="9"/>
    <s v="% de procedimientos administrativos y técnicos estandarizados y optimizados en la Oficina de Atención y Protección."/>
    <x v="45"/>
    <x v="17"/>
    <s v="Portafolio de proyectos institucionales (PPI)."/>
    <s v="(Número de documentos revisados y actualizados / Número total de documentos) * 100"/>
    <n v="0"/>
    <n v="0.5"/>
    <n v="0.5"/>
    <n v="0.5"/>
    <n v="0.5"/>
    <n v="0.5"/>
    <n v="0.5"/>
    <n v="0.5"/>
    <x v="36"/>
    <n v="2026"/>
    <s v="Priorizar los manuales, protocolos y lineamientos a revisar y actualizar._x000a_Conformar equipos de trabajo para la revisión y actualización de cada documento._x000a_"/>
    <s v="Oficina de Atención a la Víctima de Delitos"/>
    <s v="Innovación_x000a_Valores en el servicio de administración de justicia"/>
    <s v="ODS 16"/>
    <m/>
    <m/>
    <m/>
    <s v="Actualización del proceso de pasantía de las personas postulantes para optar por nombramientos en la OAPVD."/>
  </r>
  <r>
    <s v="OFICINA DE ATENCIÓN Y PROTECCIÓN A LA VÍCTIMA DEL DELITO"/>
    <s v="MODERNIZACIÓN E INNOVACIÓN DE LOS SERVICIOS JUDICIALES"/>
    <x v="9"/>
    <s v="% de procedimientos administrativos y técnicos estandarizados y optimizados en la Oficina de Atención y Protección."/>
    <x v="45"/>
    <x v="17"/>
    <s v="Portafolio de proyectos institucionales (PPI)."/>
    <s v="(Número de documentos revisados y actualizados / Número total de documentos) * 100"/>
    <n v="0"/>
    <n v="0.5"/>
    <n v="0.5"/>
    <n v="0.5"/>
    <n v="0.5"/>
    <n v="0.5"/>
    <n v="0.5"/>
    <n v="0.5"/>
    <x v="36"/>
    <s v="2026-2030"/>
    <s v="Realizar consultas con el personal de las oficinas centrales y regionales para identificar sus necesidades._x000a_Incorporar las nuevas tecnologías y la moderna gestión en los documentos revisados._x000a_Publicar los documentos actualizados en la intranet y/o página web de la OAPVD."/>
    <s v="Oficina de Atención a la Víctima de Delitos"/>
    <s v="Innovación_x000a_Valores en el servicio de administración de justicia"/>
    <s v="ODS 16"/>
    <m/>
    <m/>
    <m/>
    <s v="Actualización Manuales de procedimientos Programa de Atención, Programa de Protección y Personal Técnico Judicial"/>
  </r>
  <r>
    <s v="OFICINA DE ATENCIÓN Y PROTECCIÓN A LA VÍCTIMA DEL DELITO"/>
    <s v="MODERNIZACIÓN E INNOVACIÓN DE LOS SERVICIOS JUDICIALES"/>
    <x v="9"/>
    <s v="% de cumplimiento del plan de trabajo para evaluar la calidad del servicio de atención y protección brindados. "/>
    <x v="46"/>
    <x v="17"/>
    <s v="Sistema de Planes Anuales Operativos (PAO)."/>
    <s v="(Número de actividades completadas / Número total de actividades planificadas) * 100"/>
    <n v="0"/>
    <n v="1"/>
    <n v="0.1"/>
    <n v="0.2"/>
    <n v="0.4"/>
    <n v="0.6"/>
    <n v="0.8"/>
    <n v="1"/>
    <x v="37"/>
    <n v="2025"/>
    <s v="Investigar diferentes metodologías e instrumentos de evaluación de servicios._x000a_Diseñar un instrumento de evaluación que considere las necesidades de las personas usuarias internas y externas."/>
    <s v="Oficina de Atención a la Víctima de Delitos"/>
    <s v="Acceso a la justicia_x000a_Valores en el servicio de administración de justicia"/>
    <s v="ODS 16"/>
    <m/>
    <m/>
    <m/>
    <m/>
  </r>
  <r>
    <s v="OFICINA DE ATENCIÓN Y PROTECCIÓN A LA VÍCTIMA DEL DELITO"/>
    <s v="MODERNIZACIÓN E INNOVACIÓN DE LOS SERVICIOS JUDICIALES"/>
    <x v="9"/>
    <s v="% de cumplimiento del plan de trabajo para evaluar la calidad del servicio de atención y protección brindados. "/>
    <x v="46"/>
    <x v="17"/>
    <s v="Sistema de Planes Anuales Operativos (PAO)."/>
    <s v="(Número de actividades completadas / Número total de actividades planificadas) * 100"/>
    <n v="0"/>
    <n v="1"/>
    <n v="0.1"/>
    <n v="0.2"/>
    <n v="0.4"/>
    <n v="0.6"/>
    <n v="0.8"/>
    <n v="1"/>
    <x v="37"/>
    <s v="2025-2030"/>
    <s v="Realizar pruebas piloto del instrumento para validar su efectividad. Ajustar el instrumento en base a los resultados de las pruebas piloto."/>
    <s v="Oficina de Atención a la Víctima de Delitos"/>
    <s v="Acceso a la justicia_x000a_Valores en el servicio de administración de justicia"/>
    <s v="ODS 16"/>
    <m/>
    <m/>
    <m/>
    <m/>
  </r>
  <r>
    <s v="OFICINA DE ATENCIÓN Y PROTECCIÓN A LA VÍCTIMA DEL DELITO"/>
    <s v="MODERNIZACIÓN E INNOVACIÓN DE LOS SERVICIOS JUDICIALES"/>
    <x v="9"/>
    <s v="% de cumplimiento del plan de trabajo para evaluar la calidad del servicio de atención y protección brindados. "/>
    <x v="46"/>
    <x v="17"/>
    <s v="Sistema de Planes Anuales Operativos (PAO)."/>
    <s v="(Número de actividades completadas / Número total de actividades planificadas) * 100"/>
    <n v="0"/>
    <n v="1"/>
    <n v="0.1"/>
    <n v="0.2"/>
    <n v="0.4"/>
    <n v="0.6"/>
    <n v="0.8"/>
    <n v="1"/>
    <x v="37"/>
    <s v="2025-2030"/>
    <s v="Implementar el instrumento de evaluación de forma regular y analizar los resultados de las evaluaciones para mejorar el servicio."/>
    <s v="Oficina de Atención a la Víctima de Delitos"/>
    <s v="Acceso a la justicia_x000a_Valores en el servicio de administración de justicia"/>
    <s v="ODS 16"/>
    <m/>
    <m/>
    <m/>
    <m/>
  </r>
  <r>
    <s v="ORGANISMO DE INVESTIGACIÓN JUDICIAL"/>
    <s v="MODERNIZACIÓN E INNOVACIÓN DE LOS SERVICIOS JUDICIALES"/>
    <x v="9"/>
    <s v="Cantidad de oficinas certificadas con sistemas de gestión de calidad. "/>
    <x v="47"/>
    <x v="1"/>
    <s v="Portafolio de proyectos institucionales (PPI)."/>
    <m/>
    <n v="0"/>
    <n v="5"/>
    <n v="0"/>
    <n v="1"/>
    <n v="2"/>
    <n v="3"/>
    <n v="4"/>
    <n v="5"/>
    <x v="3"/>
    <n v="2025"/>
    <s v="Definir los tipos de certificaciones a obtener, seleccionar las oficinas que van a ser objeto de la certificación y elaborar los planes de trabajo para la certificación."/>
    <s v="Organismo de Investigación Judicial"/>
    <m/>
    <m/>
    <m/>
    <m/>
    <s v="Proyectos de certificación en OIJ: Acreditación ISO 27001 UTI y PIP "/>
    <m/>
  </r>
  <r>
    <s v="ORGANISMO DE INVESTIGACIÓN JUDICIAL"/>
    <s v="MODERNIZACIÓN E INNOVACIÓN DE LOS SERVICIOS JUDICIALES"/>
    <x v="9"/>
    <s v="Cantidad de oficinas certificadas con sistemas de gestión de calidad. "/>
    <x v="47"/>
    <x v="1"/>
    <s v="Portafolio de proyectos institucionales (PPI)."/>
    <m/>
    <n v="0"/>
    <n v="5"/>
    <n v="0"/>
    <n v="1"/>
    <n v="2"/>
    <n v="3"/>
    <n v="4"/>
    <n v="5"/>
    <x v="3"/>
    <s v="2025-2029"/>
    <s v="Ejecutar plan de trabajo para alcanzar las certificaciones definidas en las oficinas seleccionadas. "/>
    <s v="Organismo de Investigación Judicial"/>
    <m/>
    <m/>
    <m/>
    <m/>
    <s v="  Acreditación ISO 17020 e ISO 17025 SIORI."/>
    <m/>
  </r>
  <r>
    <s v="ORGANISMO DE INVESTIGACIÓN JUDICIAL"/>
    <s v="MODERNIZACIÓN E INNOVACIÓN DE LOS SERVICIOS JUDICIALES"/>
    <x v="9"/>
    <s v="Cantidad de oficinas certificadas con sistemas de gestión de calidad. "/>
    <x v="47"/>
    <x v="1"/>
    <s v="Portafolio de proyectos institucionales (PPI)."/>
    <m/>
    <n v="0"/>
    <n v="5"/>
    <n v="0"/>
    <n v="1"/>
    <n v="2"/>
    <n v="3"/>
    <n v="4"/>
    <n v="5"/>
    <x v="3"/>
    <n v="2030"/>
    <s v="Evaluar los resultados de las certificaciones realizadas. "/>
    <s v="Organismo de Investigación Judicial"/>
    <m/>
    <m/>
    <m/>
    <m/>
    <m/>
    <m/>
  </r>
  <r>
    <s v="ORGANISMO DE INVESTIGACIÓN JUDICIAL"/>
    <s v="MODERNIZACIÓN E INNOVACIÓN DE LOS SERVICIOS JUDICIALES"/>
    <x v="9"/>
    <s v="% de avance del Modelo integral de traslado y custodia de personas detenidas"/>
    <x v="48"/>
    <x v="1"/>
    <s v="Sistema de Planes Anuales Operativos (PAO)."/>
    <m/>
    <n v="0"/>
    <n v="1"/>
    <n v="0.1"/>
    <n v="0.2"/>
    <n v="0.4"/>
    <n v="0.6"/>
    <n v="0.8"/>
    <n v="1"/>
    <x v="3"/>
    <n v="2025"/>
    <s v="Definir el modelo y plan de implementación. "/>
    <s v="Organismo de Investigación Judicial"/>
    <m/>
    <m/>
    <m/>
    <m/>
    <m/>
    <m/>
  </r>
  <r>
    <s v="ORGANISMO DE INVESTIGACIÓN JUDICIAL"/>
    <s v="MODERNIZACIÓN E INNOVACIÓN DE LOS SERVICIOS JUDICIALES"/>
    <x v="9"/>
    <s v="% de avance del Modelo integral de traslado y custodia de personas detenidas"/>
    <x v="48"/>
    <x v="1"/>
    <s v="Sistema de Planes Anuales Operativos (PAO)."/>
    <m/>
    <n v="0"/>
    <n v="1"/>
    <n v="0.1"/>
    <n v="0.2"/>
    <n v="0.4"/>
    <n v="0.6"/>
    <n v="0.8"/>
    <n v="1"/>
    <x v="3"/>
    <s v="2025-2030"/>
    <s v="Implementar modelo integral de traslado y custodia de personas detenidas. "/>
    <s v="Organismo de Investigación Judicial"/>
    <m/>
    <m/>
    <m/>
    <m/>
    <m/>
    <m/>
  </r>
  <r>
    <s v="ORGANISMO DE INVESTIGACIÓN JUDICIAL"/>
    <s v="MODERNIZACIÓN E INNOVACIÓN DE LOS SERVICIOS JUDICIALES"/>
    <x v="9"/>
    <s v="% de avance del Modelo integral de traslado y custodia de personas detenidas"/>
    <x v="48"/>
    <x v="1"/>
    <s v="Sistema de Planes Anuales Operativos (PAO)."/>
    <m/>
    <n v="0"/>
    <n v="1"/>
    <n v="0.1"/>
    <n v="0.2"/>
    <n v="0.4"/>
    <n v="0.6"/>
    <n v="0.8"/>
    <n v="1"/>
    <x v="3"/>
    <n v="2030"/>
    <s v="Evaluar los resultados obtenidos de la implementación del modelo. "/>
    <s v="Organismo de Investigación Judicial"/>
    <m/>
    <m/>
    <m/>
    <m/>
    <m/>
    <m/>
  </r>
  <r>
    <s v="ORGANISMO DE INVESTIGACIÓN JUDICIAL"/>
    <s v="MODERNIZACIÓN E INNOVACIÓN DE LOS SERVICIOS JUDICIALES"/>
    <x v="9"/>
    <s v="%  de avance  del Modelo de correlación entre la carga de trabajo y recurso humano. "/>
    <x v="49"/>
    <x v="1"/>
    <s v="Sistema de Planes Anuales Operativos (PAO)."/>
    <m/>
    <n v="0"/>
    <n v="1"/>
    <n v="0.1"/>
    <n v="0.2"/>
    <n v="0.4"/>
    <n v="0.6"/>
    <n v="0.8"/>
    <n v="1"/>
    <x v="38"/>
    <s v="2025-2030"/>
    <s v="Implementar modelo. "/>
    <s v="Organismo de Investigación Judicial"/>
    <m/>
    <m/>
    <m/>
    <m/>
    <m/>
    <m/>
  </r>
  <r>
    <s v="ORGANISMO DE INVESTIGACIÓN JUDICIAL"/>
    <s v="MODERNIZACIÓN E INNOVACIÓN DE LOS SERVICIOS JUDICIALES"/>
    <x v="9"/>
    <s v="%  de avance  del Modelo de correlación entre la carga de trabajo y recurso humano. "/>
    <x v="49"/>
    <x v="1"/>
    <s v="Sistema de Planes Anuales Operativos (PAO)."/>
    <m/>
    <n v="0"/>
    <n v="1"/>
    <n v="0.1"/>
    <n v="0.2"/>
    <n v="0.4"/>
    <n v="0.6"/>
    <n v="0.8"/>
    <n v="1"/>
    <x v="38"/>
    <n v="2030"/>
    <s v="Evaluar el modelo"/>
    <s v="Organismo de Investigación Judicial"/>
    <m/>
    <m/>
    <m/>
    <m/>
    <m/>
    <m/>
  </r>
  <r>
    <s v="EQUIPO TÉCNICO"/>
    <s v="MODERNIZACIÓN E INNOVACIÓN DE LOS SERVICIOS JUDICIALES"/>
    <x v="9"/>
    <s v="% de cumplimiento de las estrategias que partan del análisis y la perspectiva de género para optimizar el servicio brindado a las personas en condición de vulnerabilidad"/>
    <x v="50"/>
    <x v="20"/>
    <s v="Portafolio de proyectos institucionales (PPI)."/>
    <s v="(Número de estrategias implementadas / Número total de estrategias) * 100"/>
    <n v="0"/>
    <n v="1"/>
    <n v="0.1"/>
    <n v="0.2"/>
    <n v="0.4"/>
    <n v="0.6"/>
    <n v="0.8"/>
    <n v="1"/>
    <x v="39"/>
    <s v="2025-2030"/>
    <s v="Realizar un diagnóstico y definir estrategia que partan del análisis y la perspectiva de género para la identificación y desarrollo de soluciones ante las necesidades de las personas usuarias en condición de vulnerabilidad. "/>
    <s v="Secretaría Técnica de Género y Acceso a la Justicia"/>
    <s v="Género_x000a_Acceso a la justicia"/>
    <s v="ODS 5_x000a_ODS 10_x000a_ODS 16"/>
    <m/>
    <s v="Política de Acceso a la Justicia de Pueblos Indígenas"/>
    <s v="Asociar a proyecto:  Política para el Acceso a la Justicia de los Pueblos Indígenas en el Poder Judicial"/>
    <m/>
  </r>
  <r>
    <s v="EQUIPO TÉCNICO"/>
    <s v="MODERNIZACIÓN E INNOVACIÓN DE LOS SERVICIOS JUDICIALES"/>
    <x v="9"/>
    <s v="% de cumplimiento de las estrategias que partan del análisis y la perspectiva de género para optimizar el servicio brindado a las personas en condición de vulnerabilidad"/>
    <x v="50"/>
    <x v="20"/>
    <s v="Portafolio de proyectos institucionales (PPI)."/>
    <s v="(Número de estrategias implementadas / Número total de estrategias) * 100"/>
    <n v="0"/>
    <n v="1"/>
    <n v="0.1"/>
    <n v="0.2"/>
    <n v="0.4"/>
    <n v="0.6"/>
    <n v="0.8"/>
    <n v="1"/>
    <x v="39"/>
    <s v="2025-2030"/>
    <s v="Acompañar y monitorear las estrategias que optimicen el servicio acorde a las necesidades de las personas usuarias en condición de vulnerabilidad. "/>
    <s v="Secretaría Técnica de Género y Acceso a la Justicia"/>
    <s v="Género_x000a_Acceso a la justicia"/>
    <s v="ODS 5_x000a_ODS 10_x000a_ODS 16"/>
    <m/>
    <s v="Política de Equiparación de Oportunidades y de Acceso a la Justicia para las Personas con Discapacidad y su Plan de Acción"/>
    <s v="Asociar a proyecto:  Actualización de la Política para el Acceso a la Justicia y Equiparación de Oportunidades de Personas en situación de discapacidad"/>
    <m/>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estrategias implementadas / Número total de estrategias) * 100"/>
    <n v="0"/>
    <n v="1"/>
    <n v="0.1"/>
    <n v="0.2"/>
    <n v="0.4"/>
    <n v="0.6"/>
    <n v="0.8"/>
    <n v="1"/>
    <x v="39"/>
    <s v="2025-2030"/>
    <s v="Acompañar el proceso de evaluación de los resultados de las estrategias implementadas."/>
    <s v="Secretaría Técnica de Género y Acceso a la Justicia"/>
    <s v="Género_x000a_Acceso a la justicia"/>
    <s v="ODS 5_x000a_ODS 10_x000a_ODS 16"/>
    <s v="Política institucional para el acceso a la justicia de niños, niñas y adolescentes"/>
    <m/>
    <m/>
    <s v="Implementar los planes de acción de la Política institucional para el acceso a la justicia de niños, niñas y adolescentes "/>
  </r>
  <r>
    <s v="EQUIPO TÉCNICO"/>
    <s v="MODERNIZACIÓN E INNOVACIÓN DE LOS SERVICIOS JUDICIALES"/>
    <x v="9"/>
    <s v="% de implementación del Modelo de atención al público."/>
    <x v="51"/>
    <x v="21"/>
    <s v="Sistema de Planes Anuales Operativos (PAO)."/>
    <m/>
    <n v="0"/>
    <n v="1"/>
    <n v="0.1"/>
    <n v="0.2"/>
    <n v="0.4"/>
    <n v="0.6"/>
    <n v="0.8"/>
    <n v="1"/>
    <x v="40"/>
    <s v="2025-2030"/>
    <s v="Realizar un estudio sobre la usabilidad de los canales de atención de quejas y sugerencias disponibles para las personas usuarias a efectos de optimizarlos."/>
    <s v="Contraloría de Servicios "/>
    <s v="Acceso a la Justicia, bienestar y salud del Personal, valores institucionales"/>
    <s v="Paz, Justicia e instituciones sólidas"/>
    <m/>
    <m/>
    <m/>
    <m/>
  </r>
  <r>
    <s v="EQUIPO TÉCNICO"/>
    <s v="MODERNIZACIÓN E INNOVACIÓN DE LOS SERVICIOS JUDICIALES"/>
    <x v="9"/>
    <s v="% de implementación del Modelo de atención al público."/>
    <x v="51"/>
    <x v="21"/>
    <s v="Sistema de Planes Anuales Operativos (PAO)."/>
    <m/>
    <n v="0"/>
    <n v="1"/>
    <n v="0.1"/>
    <n v="0.2"/>
    <n v="0.4"/>
    <n v="0.6"/>
    <n v="0.8"/>
    <n v="1"/>
    <x v="40"/>
    <s v="2025-2030"/>
    <s v="Actualizar el catálogo de servicios institucional como parte de las acciones  del plan de implementación propuesto en el proyecto Modelo Integral de Atención al Público."/>
    <s v="Contraloría de Servicios "/>
    <m/>
    <m/>
    <m/>
    <m/>
    <m/>
    <m/>
  </r>
  <r>
    <s v="EQUIPO TÉCNICO"/>
    <s v="MODERNIZACIÓN E INNOVACIÓN DE LOS SERVICIOS JUDICIALES"/>
    <x v="9"/>
    <s v="% de implementación del Modelo de atención al público."/>
    <x v="51"/>
    <x v="21"/>
    <s v="Sistema de Planes Anuales Operativos (PAO)."/>
    <m/>
    <n v="0"/>
    <n v="1"/>
    <n v="0.1"/>
    <n v="0.2"/>
    <n v="0.4"/>
    <n v="0.6"/>
    <n v="0.8"/>
    <n v="1"/>
    <x v="40"/>
    <s v="2025-2030"/>
    <s v="Elaborar los protocolos de atención como parte de las acciones  del plan de implementación propuesto en el proyecto Modelo Integral de Atención al Público."/>
    <s v="Contraloría de Servicios "/>
    <m/>
    <m/>
    <m/>
    <m/>
    <m/>
    <m/>
  </r>
  <r>
    <s v="EQUIPO TÉCNICO"/>
    <s v="MODERNIZACIÓN E INNOVACIÓN DE LOS SERVICIOS JUDICIALES"/>
    <x v="9"/>
    <s v="% de implementación del Modelo de atención al público."/>
    <x v="51"/>
    <x v="21"/>
    <s v="Sistema de Planes Anuales Operativos (PAO)."/>
    <m/>
    <n v="0"/>
    <n v="1"/>
    <n v="0.1"/>
    <n v="0.2"/>
    <n v="0.4"/>
    <n v="0.6"/>
    <n v="0.8"/>
    <n v="1"/>
    <x v="40"/>
    <s v="2025-2030"/>
    <s v="Realizar un estudio sobre el modelo de atención al público que incorpore un análisis de chatbot al usuario, whastapp, recepción/ventanilla de atención integral al público."/>
    <s v="Dirección de Planificación"/>
    <m/>
    <m/>
    <m/>
    <m/>
    <m/>
    <m/>
  </r>
  <r>
    <s v="EQUIPO TÉCNICO"/>
    <s v="MODERNIZACIÓN E INNOVACIÓN DE LOS SERVICIOS JUDICIALES"/>
    <x v="6"/>
    <s v="% de avance del plan de acción definido para la Política de Igualdad de Género del Poder Judicial "/>
    <x v="50"/>
    <x v="20"/>
    <s v="Portafolio de proyectos institucionales (PPI)."/>
    <s v="(Número de estrategias implementadas / Número total de estrategias) * 100"/>
    <n v="0"/>
    <n v="1"/>
    <n v="0.1"/>
    <n v="0.2"/>
    <n v="0.4"/>
    <n v="0.6"/>
    <n v="0.8"/>
    <n v="1"/>
    <x v="41"/>
    <s v="2025-2030"/>
    <s v="Definir el Plan de acción para los próximos 6 años, que incluya una propuesta de implementación y monitoreo para cada uno de los ámbitos del Poder Judicial (2019)"/>
    <s v="Secretaría Técnica de Género y Acceso a la Justicia"/>
    <s v="Género_x000a_Acceso a la justicia"/>
    <s v="ODS 5_x000a_ODS 10_x000a_ODS 16"/>
    <s v="Política Institucional contra el hostigamiento sexual"/>
    <m/>
    <m/>
    <s v="Implementar los planes de acción de la Política Institucional contra el hostigamiento sexual "/>
  </r>
  <r>
    <s v="EQUIPO TÉCNICO"/>
    <s v="MODERNIZACIÓN E INNOVACIÓN DE LOS SERVICIOS JUDICIALES"/>
    <x v="9"/>
    <s v="% de avance del plan de acción definido para la Política de Igualdad de Género del Poder Judicial "/>
    <x v="50"/>
    <x v="20"/>
    <s v="Portafolio de proyectos institucionales (PPI)."/>
    <s v="(Número de estrategias implementadas / Número total de estrategias) * 100"/>
    <n v="0"/>
    <n v="1"/>
    <n v="0.1"/>
    <n v="0.2"/>
    <n v="0.4"/>
    <n v="0.6"/>
    <n v="0.8"/>
    <n v="1"/>
    <x v="41"/>
    <s v="2025-2030"/>
    <s v="Acompañar el proceso de implementación y monitoreo del Plan de acción de la Política de Igualdad de Género en los diferentes ámbitos del Poder Judicial (2019-2023)"/>
    <s v="Secretaría Técnica de Género y Acceso a la Justicia"/>
    <s v="Género_x000a_Acceso a la justicia"/>
    <s v="ODS 5_x000a_ODS 10_x000a_ODS 16"/>
    <m/>
    <m/>
    <m/>
    <m/>
  </r>
  <r>
    <s v="EQUIPO TÉCNICO"/>
    <s v="MODERNIZACIÓN E INNOVACIÓN DE LOS SERVICIOS JUDICIALES"/>
    <x v="6"/>
    <s v="% de avance del plan de acción definido para la Política de Igualdad de Género del Poder Judicial "/>
    <x v="50"/>
    <x v="20"/>
    <s v="Portafolio de proyectos institucionales (PPI)."/>
    <s v="(Número de estrategias implementadas / Número total de estrategias) * 100"/>
    <n v="0"/>
    <n v="1"/>
    <n v="0.1"/>
    <n v="0.2"/>
    <n v="0.4"/>
    <n v="0.6"/>
    <n v="0.8"/>
    <n v="1"/>
    <x v="41"/>
    <s v="2025-2030"/>
    <s v="Acompañar el proceso de evaluación de resultados de la implementación y monitoreo del plan de acción de la Política de Igualdad de Género (2024)"/>
    <s v="Secretaría Técnica de Género y Acceso a la Justicia"/>
    <s v="Género_x000a_Acceso a la justicia"/>
    <s v="ODS 5_x000a_ODS 10_x000a_ODS 16"/>
    <s v="Política de Igualdad de Género del Poder Judicial"/>
    <m/>
    <m/>
    <s v="Implementar los planes de acción de la Política de Igualdad de Género del Poder Judicial "/>
  </r>
  <r>
    <s v="EQUIPO TÉCNICO"/>
    <s v="MODERNIZACIÓN E INNOVACIÓN DE LOS SERVICIOS JUDICIALES"/>
    <x v="9"/>
    <s v="Cantidad de informes realizados sobre la metodología institucional para la Evaluación de resultados."/>
    <x v="52"/>
    <x v="2"/>
    <s v="Sistema de Planes Anuales Operativos (PAO)."/>
    <s v=" Suma de informes realizados sobre la metodología institucional para la Evaluación de resultados."/>
    <n v="0"/>
    <n v="6"/>
    <n v="1"/>
    <n v="2"/>
    <n v="3"/>
    <n v="4"/>
    <n v="5"/>
    <n v="6"/>
    <x v="42"/>
    <s v="2025-2030"/>
    <s v="Realizar un informe anual sobre las acciones realizadas en la aplicación de la Metodología Institucional para la Evaluación por Resultados del Poder Judicial."/>
    <s v="Dirección de Planificación"/>
    <s v="Justicia Abierta"/>
    <s v="ODS 16 Paz, justicia e Insituciones sólidas"/>
    <m/>
    <m/>
    <m/>
    <m/>
  </r>
  <r>
    <s v="EQUIPO TÉCNICO"/>
    <s v="MODERNIZACIÓN E INNOVACIÓN DE LOS SERVICIOS JUDICIALES"/>
    <x v="9"/>
    <s v="% de avance del Proyecto sobre la implementación del Código de Familia"/>
    <x v="53"/>
    <x v="2"/>
    <s v="Portafolio de proyectos institucionales (PPI)."/>
    <s v="Promedio de avance de las metas asociadas al Proyecto sobre la implementación del Código de Familia."/>
    <n v="0"/>
    <n v="1"/>
    <n v="0.1"/>
    <n v="0.2"/>
    <n v="0.4"/>
    <n v="0.6"/>
    <n v="0.8"/>
    <n v="1"/>
    <x v="43"/>
    <s v="2025-2030"/>
    <s v="Dar seguimiento al proyecto de implementación del Código de Familia."/>
    <s v="Dirección de Planificación"/>
    <s v="Valor del servicio de Administración de Justicia, Acceso a la Justicia, Género"/>
    <s v="ODS 16 Paz, justicia e Insituciones sólidas"/>
    <m/>
    <m/>
    <s v="Asociar a proyecto de Seguimiento de implementación del Código de Familia."/>
    <m/>
  </r>
  <r>
    <s v="EQUIPO TÉCNICO"/>
    <s v="MODERNIZACIÓN E INNOVACIÓN DE LOS SERVICIOS JUDICIALES"/>
    <x v="9"/>
    <s v="% de avance del Proyecto sobre la implementación del Código de Familia"/>
    <x v="53"/>
    <x v="2"/>
    <s v="Portafolio de proyectos institucionales (PPI)."/>
    <s v="Promedio de avance de las metas asociadas al Proyecto sobre la implementación del Código de Familia."/>
    <n v="0"/>
    <n v="1"/>
    <n v="0.1"/>
    <n v="0.2"/>
    <n v="0.4"/>
    <n v="0.6"/>
    <n v="0.8"/>
    <n v="1"/>
    <x v="43"/>
    <s v="2025-2030"/>
    <s v="Dar seguimiento al proyecto de implementación del Código de Familia."/>
    <s v="Dirección de Planificación"/>
    <s v="Valor del servicio de Administración de Justicia, Acceso a la Justicia, Género"/>
    <s v="ODS 16 Paz, justicia e Insituciones sólidas"/>
    <m/>
    <m/>
    <m/>
    <m/>
  </r>
  <r>
    <s v="EQUIPO TÉCNICO"/>
    <s v="MODERNIZACIÓN E INNOVACIÓN DE LOS SERVICIOS JUDICIALES"/>
    <x v="9"/>
    <s v="% de avance del Proyecto sobre la implementación del Código de Familia"/>
    <x v="53"/>
    <x v="2"/>
    <s v="Portafolio de proyectos institucionales (PPI)."/>
    <s v="Promedio de avance de las metas asociadas al Proyecto sobre la implementación del Código de Familia."/>
    <n v="0"/>
    <n v="1"/>
    <n v="0.1"/>
    <n v="0.2"/>
    <n v="0.4"/>
    <n v="0.6"/>
    <n v="0.8"/>
    <n v="1"/>
    <x v="43"/>
    <s v="2025-2030"/>
    <s v="Dar seguimiento al proyecto de implementación del Código de Familia."/>
    <s v="Dirección de Planificación"/>
    <s v="Valor del servicio de Administración de Justicia, Acceso a la Justicia, Género"/>
    <s v="ODS 16 Paz, justicia e Insituciones sólidas"/>
    <m/>
    <m/>
    <m/>
    <m/>
  </r>
  <r>
    <s v="EQUIPO TÉCNICO"/>
    <s v="MODERNIZACIÓN E INNOVACIÓN DE LOS SERVICIOS JUDICIALES"/>
    <x v="9"/>
    <s v="% de avance del Proyecto sobre la implementación del Código de Familia"/>
    <x v="53"/>
    <x v="2"/>
    <s v="Portafolio de proyectos institucionales (PPI)."/>
    <s v="Promedio de avance de las metas asociadas al Proyecto sobre la implementación del Código de Familia."/>
    <n v="0"/>
    <n v="1"/>
    <n v="0.1"/>
    <n v="0.2"/>
    <n v="0.4"/>
    <n v="0.6"/>
    <n v="0.8"/>
    <n v="1"/>
    <x v="43"/>
    <s v="2025-2030"/>
    <s v="Dar seguimiento al proyecto de implementación del Código de Familia."/>
    <s v="Dirección de Planificación"/>
    <s v="Valor del servicio de Administración de Justicia, Acceso a la Justicia, Género"/>
    <s v="ODS 16 Paz, justicia e Insituciones sólidas"/>
    <m/>
    <m/>
    <m/>
    <m/>
  </r>
  <r>
    <s v="EQUIPO TÉCNICO"/>
    <s v="MODERNIZACIÓN E INNOVACIÓN DE LOS SERVICIOS JUDICIALES"/>
    <x v="9"/>
    <s v="Cantidad de despachos abordados con la entrada en vigencia del Código Procesal Agrario."/>
    <x v="54"/>
    <x v="2"/>
    <s v="Portafolio de proyectos institucionales (PPI)."/>
    <s v="Suma de despachos abordados  con la entrada en vigencia del Código Procesal Agrario."/>
    <n v="0.8"/>
    <n v="1"/>
    <n v="0.8"/>
    <n v="0.8"/>
    <n v="0.9"/>
    <n v="0.9"/>
    <n v="0.9"/>
    <n v="1"/>
    <x v="44"/>
    <s v="2025-2030"/>
    <s v="Dar seguimiento al proyecto de implementación del Código Procesal Agrario."/>
    <s v="Dirección de Planificación"/>
    <s v="Valor del servicio de Administración de Justicia, Acceso a la Justicia, Género"/>
    <s v="ODS 16 Paz, justicia e Insituciones sólidas"/>
    <m/>
    <m/>
    <m/>
    <s v="Seguimiento a la implementación de CPA"/>
  </r>
  <r>
    <s v="EQUIPO TÉCNICO"/>
    <s v="MODERNIZACIÓN E INNOVACIÓN DE LOS SERVICIOS JUDICIALES"/>
    <x v="9"/>
    <s v="Cantidad de despachos abordados con la entrada en vigencia del Código Procesal Agrario."/>
    <x v="54"/>
    <x v="2"/>
    <s v="Portafolio de proyectos institucionales (PPI)."/>
    <s v="Suma de despachos abordados  con la entrada en vigencia del Código Procesal Agrario."/>
    <n v="0.8"/>
    <n v="1"/>
    <n v="0.8"/>
    <n v="0.8"/>
    <n v="0.9"/>
    <n v="0.9"/>
    <n v="0.9"/>
    <n v="1"/>
    <x v="44"/>
    <s v="2025-2030"/>
    <s v="Dar seguimiento al proyecto de implementación del Código Procesal Agrario."/>
    <s v="Dirección de Planificación"/>
    <s v="Valor del servicio de Administración de Justicia, Acceso a la Justicia, Género"/>
    <s v="ODS 16 Paz, justicia e Insituciones sólidas"/>
    <m/>
    <m/>
    <m/>
    <s v="Seguimiento a la implementación de CPA"/>
  </r>
  <r>
    <s v="EQUIPO TÉCNICO"/>
    <s v="MODERNIZACIÓN E INNOVACIÓN DE LOS SERVICIOS JUDICIALES"/>
    <x v="9"/>
    <s v="% de avance del proyecto sobre el modelo de mejora integral del proceso penal."/>
    <x v="55"/>
    <x v="2"/>
    <s v="Portafolio de proyectos institucionales (PPI)."/>
    <s v="Promedio de las metas operativas asociadas al proyecto sobre el modelo de mejora integral del proceso penal."/>
    <n v="0.7"/>
    <n v="1"/>
    <n v="0.7"/>
    <n v="0.7"/>
    <n v="0.8"/>
    <n v="0.9"/>
    <n v="1"/>
    <n v="1"/>
    <x v="45"/>
    <s v="2025-2030"/>
    <s v="Implementar el proyecto sobre el modelo de mejora integral del proceso penal."/>
    <s v="Dirección de Planificación"/>
    <s v="Valor del servicio de Administración de Justicia, Acceso a la Justicia, Género"/>
    <s v="ODS 16 Paz, justicia e Insituciones sólidas"/>
    <m/>
    <m/>
    <s v="Modelo de mejora integral del proceso penal en el ámbito jurisdiccional y auxiliar de justicia."/>
    <m/>
  </r>
  <r>
    <s v="EQUIPO TÉCNICO"/>
    <s v="MODERNIZACIÓN E INNOVACIÓN DE LOS SERVICIOS JUDICIALES"/>
    <x v="9"/>
    <s v="% de avance del proyecto sobre el modelo de mejora integral del proceso penal."/>
    <x v="55"/>
    <x v="2"/>
    <s v="Portafolio de proyectos institucionales (PPI)."/>
    <s v="Promedio de las metas operativas asociadas al proyecto sobre el modelo de mejora integral del proceso penal."/>
    <n v="0.7"/>
    <n v="1"/>
    <n v="0.7"/>
    <n v="0.7"/>
    <n v="0.8"/>
    <n v="0.9"/>
    <n v="1"/>
    <n v="1"/>
    <x v="45"/>
    <s v="2025-2030"/>
    <s v="Implementar el proyecto sobre el modelo de mejora integral del proceso penal."/>
    <s v="Dirección de Planificación"/>
    <s v="Valor del servicio de Administración de Justicia, Acceso a la Justicia, Género"/>
    <s v="ODS 16 Paz, justicia e Insituciones sólidas"/>
    <m/>
    <m/>
    <m/>
    <m/>
  </r>
  <r>
    <s v="EQUIPO TÉCNICO"/>
    <s v="MODERNIZACIÓN E INNOVACIÓN DE LOS SERVICIOS JUDICIALES"/>
    <x v="9"/>
    <s v="Cantidad de Circuitos Judiciales trabajando con el Modelo de Mejora Continua (MMC) y el Modelo de Análisis Integral de la Gestión de Oficinas y Despachos Judiciales (MAIG)."/>
    <x v="56"/>
    <x v="2"/>
    <s v="Sistema de Planes Anuales Operativos (PAO)."/>
    <s v="Suma de Circuitos Judiciales trabajando con el Modelo de Mejora Continua (MMC) y el Modelo de Análisis Integral de la Gestión de Oficinas y Despachos Judiciales (MAIG)."/>
    <n v="8"/>
    <n v="12"/>
    <n v="8"/>
    <n v="9"/>
    <n v="10"/>
    <n v="11"/>
    <n v="12"/>
    <n v="12"/>
    <x v="46"/>
    <s v="2025-2030"/>
    <s v="Implementar el Modelo de Mejora Continua (MMC) y el Modelo de Análisis Integral de la Gestión de Oficinas y Despachos Judiciales (MAIG)."/>
    <s v="Dirección de Planificación"/>
    <s v="Justicia Abierta, Valor del Servicio de Administración de Justicia"/>
    <s v="ODS 16 Paz, justicia e Insituciones sólidas"/>
    <m/>
    <m/>
    <m/>
    <m/>
  </r>
  <r>
    <s v="ORGANISMO DE INVESTIGACIÓN JUDICIAL"/>
    <s v="MODERNIZACIÓN E INNOVACIÓN DE LOS SERVICIOS JUDICIALES"/>
    <x v="9"/>
    <s v="% de cumplimiento del plan de trabajo para la adquisición de bienes muebles e inmuebles, así como insumos, suministros, herramientas, laboratorios y equipo analítico-instrumental, entre otros requeridos, para el Organismo de Investigación Judicial.. "/>
    <x v="57"/>
    <x v="1"/>
    <s v="Portafolio de proyectos institucionales (PPI)."/>
    <m/>
    <n v="0"/>
    <n v="1"/>
    <n v="0.1"/>
    <n v="0.2"/>
    <n v="0.4"/>
    <n v="0.6"/>
    <n v="0.8"/>
    <n v="1"/>
    <x v="47"/>
    <n v="2025"/>
    <s v="Determinar las necesidades institucionales de contratación administrativa para satisfacer las necesidades institucionales de bienes, muebles e inmuebles; así como los insumos, suministros, herramientas, laboratorios  y equipos analítico-instrumental, entre otros requeridos. "/>
    <s v="Organismo de Investigación Judicial"/>
    <m/>
    <m/>
    <m/>
    <m/>
    <s v="Asociar a proyectos de contrataciones, donaciones de OIJ, etc OIJ-P33 y OIJ-P34 y OIJ-P31."/>
    <m/>
  </r>
  <r>
    <s v="ORGANISMO DE INVESTIGACIÓN JUDICIAL"/>
    <s v="MODERNIZACIÓN E INNOVACIÓN DE LOS SERVICIOS JUDICIALES"/>
    <x v="9"/>
    <s v="% de cumplimiento del plan de trabajo para la adquisición de bienes muebles e inmuebles, así como insumos, suministros, herramientas, laboratorios y equipo analítico-instrumental, entre otros requeridos, para el Organismo de Investigación Judicial.. "/>
    <x v="57"/>
    <x v="1"/>
    <s v="Portafolio de proyectos institucionales (PPI)."/>
    <m/>
    <n v="0"/>
    <n v="1"/>
    <n v="0.1"/>
    <n v="0.2"/>
    <n v="0.4"/>
    <n v="0.6"/>
    <n v="0.8"/>
    <n v="1"/>
    <x v="47"/>
    <n v="2025"/>
    <s v="Diseñar plan de trabajo para la adquisición de bienes muebles e inmuebles, así como insumos, suministros, herramientas, laboratorios y equipo analítico-instrumental, entre otros requeridos. "/>
    <s v="Organismo de Investigación Judicial"/>
    <m/>
    <m/>
    <m/>
    <m/>
    <m/>
    <m/>
  </r>
  <r>
    <s v="ORGANISMO DE INVESTIGACIÓN JUDICIAL"/>
    <s v="MODERNIZACIÓN E INNOVACIÓN DE LOS SERVICIOS JUDICIALES"/>
    <x v="9"/>
    <s v="% de cumplimiento del plan de trabajo para la adquisición de bienes muebles e inmuebles, así como insumos, suministros, herramientas, laboratorios y equipo analítico-instrumental, entre otros requeridos, para el Organismo de Investigación Judicial.. "/>
    <x v="57"/>
    <x v="1"/>
    <s v="Portafolio de proyectos institucionales (PPI)."/>
    <m/>
    <n v="0"/>
    <n v="1"/>
    <n v="0.1"/>
    <n v="0.2"/>
    <n v="0.4"/>
    <n v="0.6"/>
    <n v="0.8"/>
    <n v="1"/>
    <x v="47"/>
    <n v="2026"/>
    <s v="Presupuestar los bienes, muebles e inmuebles, así como los insumos, suministros, herramientas, laboratorios y equipos analítico-instrumental, entre otros requeridos. "/>
    <s v="Organismo de Investigación Judicial"/>
    <m/>
    <m/>
    <m/>
    <m/>
    <m/>
    <m/>
  </r>
  <r>
    <s v="ORGANISMO DE INVESTIGACIÓN JUDICIAL"/>
    <s v="MODERNIZACIÓN E INNOVACIÓN DE LOS SERVICIOS JUDICIALES"/>
    <x v="9"/>
    <s v="% de cumplimiento del plan de trabajo para la adquisición de bienes muebles e inmuebles, así como insumos, suministros, herramientas, laboratorios y equipo analítico-instrumental, entre otros requeridos, para el Organismo de Investigación Judicial.. "/>
    <x v="57"/>
    <x v="1"/>
    <s v="Portafolio de proyectos institucionales (PPI)."/>
    <m/>
    <n v="0"/>
    <n v="1"/>
    <n v="0.1"/>
    <n v="0.2"/>
    <n v="0.4"/>
    <n v="0.6"/>
    <n v="0.8"/>
    <n v="1"/>
    <x v="47"/>
    <s v="2026-2030"/>
    <s v="Implementar procesos de contratación administrativos más eficientes, como contratos según demanda, que permitan contar oportunamente con los repuestos para vehículos, bienes muebles, así como los insumos, suministros, herramientas, laboratorios  y equipos analítico-instrumental, entre otros de manera oportuna. "/>
    <s v="Organismo de Investigación Judicial"/>
    <m/>
    <m/>
    <m/>
    <m/>
    <m/>
    <m/>
  </r>
  <r>
    <s v="ORGANISMO DE INVESTIGACIÓN JUDICIAL"/>
    <s v="MODERNIZACIÓN E INNOVACIÓN DE LOS SERVICIOS JUDICIALES"/>
    <x v="9"/>
    <s v="% de cumplimiento del plan de trabajo para la adquisición de bienes muebles e inmuebles, así como insumos, suministros, herramientas, laboratorios y equipo analítico-instrumental, entre otros requeridos, para el Organismo de Investigación Judicial.. "/>
    <x v="57"/>
    <x v="1"/>
    <s v="Portafolio de proyectos institucionales (PPI)."/>
    <m/>
    <n v="0"/>
    <n v="1"/>
    <n v="0.1"/>
    <n v="0.2"/>
    <n v="0.4"/>
    <n v="0.6"/>
    <n v="0.8"/>
    <n v="1"/>
    <x v="47"/>
    <n v="2030"/>
    <s v="Revisar los procedimientos de compras y arreglos de vehículos en la administración del Organismo de Investigación Judicial para lograr la eficiencia en la disponibilidad de los mismos."/>
    <s v="Organismo de Investigación Judicial"/>
    <m/>
    <m/>
    <m/>
    <m/>
    <m/>
    <m/>
  </r>
  <r>
    <s v="DIRECC EJECUTIVA- AMBIENTAL"/>
    <s v="CONFIANZA Y PROBIDAD EN LA JUSTICIA"/>
    <x v="7"/>
    <s v="% de cumplimiento de la estrategia para finalizar la implementación  del PGAI vigente y la implementación del nuevo PGAI definido. "/>
    <x v="58"/>
    <x v="22"/>
    <s v="Portafolio de proyectos institucionales (PPI)."/>
    <m/>
    <n v="0"/>
    <n v="1"/>
    <n v="0.1"/>
    <n v="0.2"/>
    <n v="0.4"/>
    <n v="0.6"/>
    <n v="0.8"/>
    <n v="1"/>
    <x v="48"/>
    <s v="2025-2026"/>
    <s v="Brindar seguimiento al PGAI a través de la elaboración de los  informes anuales de avance solicitados por el MINAE con el fin de conocer el nivel de implementación del plan."/>
    <s v="Comisión de Gestión Ambiental Institucional"/>
    <m/>
    <m/>
    <m/>
    <s v="Política Ambiental del Poder Judicial"/>
    <m/>
    <s v="Aprobación e implementación de la Política Ambiental"/>
  </r>
  <r>
    <s v="DIRECC EJECUTIVA- AMBIENTAL"/>
    <s v="CONFIANZA Y PROBIDAD EN LA JUSTICIA"/>
    <x v="7"/>
    <s v="% de cumplimiento de la estrategia para finalizar la implementación  del PGAI vigente y la implementación del nuevo PGAI definido. "/>
    <x v="58"/>
    <x v="22"/>
    <s v="Portafolio de proyectos institucionales (PPI)."/>
    <m/>
    <n v="0"/>
    <n v="1"/>
    <n v="0.1"/>
    <n v="0.2"/>
    <n v="0.4"/>
    <n v="0.6"/>
    <n v="0.8"/>
    <n v="1"/>
    <x v="48"/>
    <s v="2026-2028"/>
    <s v="Definición e implementación del PGAI 2026-2031"/>
    <s v="Comisión de Gestión Ambiental Institucional"/>
    <m/>
    <m/>
    <m/>
    <s v="Política Ambiental del Poder Judicial"/>
    <m/>
    <m/>
  </r>
  <r>
    <s v="DIRECC EJECUTIVA- AMBIENTAL"/>
    <s v="CONFIANZA Y PROBIDAD EN LA JUSTICIA"/>
    <x v="7"/>
    <s v="% de cumplimiento de la estrategia para finalizar la implementación  del PGAI vigente y la implementación del nuevo PGAI definido. "/>
    <x v="58"/>
    <x v="22"/>
    <s v="Portafolio de proyectos institucionales (PPI)."/>
    <m/>
    <n v="0"/>
    <n v="1"/>
    <n v="0.1"/>
    <n v="0.2"/>
    <n v="0.4"/>
    <n v="0.6"/>
    <n v="0.8"/>
    <n v="1"/>
    <x v="48"/>
    <s v="2029-2030"/>
    <s v="Evaluar los resultados de la implementación del PGAI."/>
    <s v="Comisión de Gestión Ambiental Institucional"/>
    <m/>
    <m/>
    <m/>
    <s v="Política Ambiental del Poder Judicial"/>
    <m/>
    <m/>
  </r>
  <r>
    <s v="ORGANISMO DE INVESTIGACIÓN JUDICIAL"/>
    <s v="MODERNIZACIÓN E INNOVACIÓN DE LOS SERVICIOS JUDICIALES"/>
    <x v="9"/>
    <s v="% de implementación del plan para optimizar la calidad y capacidad de la respuesta técnica, administrativa y operativa para afrontar las diferentes manifestaciones de la criminalidad. "/>
    <x v="59"/>
    <x v="1"/>
    <s v="Portafolio de proyectos institucionales (PPI)."/>
    <m/>
    <n v="0"/>
    <n v="1"/>
    <n v="0.1"/>
    <n v="0.2"/>
    <n v="0.4"/>
    <n v="0.6"/>
    <n v="0.8"/>
    <n v="1"/>
    <x v="35"/>
    <n v="2025"/>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Organismo de Investigación Judicial"/>
    <m/>
    <m/>
    <m/>
    <m/>
    <s v="Asociar a proyecto Implementación de la gestión de la contaminación cognitiva en el trabajo de casos forenses ."/>
    <m/>
  </r>
  <r>
    <s v="ORGANISMO DE INVESTIGACIÓN JUDICIAL"/>
    <s v="MODERNIZACIÓN E INNOVACIÓN DE LOS SERVICIOS JUDICIALES"/>
    <x v="9"/>
    <s v="% de implementación del plan para optimizar la calidad y capacidad de la respuesta técnica, administrativa y operativa para afrontar las diferentes manifestaciones de la criminalidad. "/>
    <x v="59"/>
    <x v="1"/>
    <s v="Portafolio de proyectos institucionales (PPI)."/>
    <m/>
    <n v="0"/>
    <n v="1"/>
    <n v="0.1"/>
    <n v="0.2"/>
    <n v="0.4"/>
    <n v="0.6"/>
    <n v="0.8"/>
    <n v="1"/>
    <x v="35"/>
    <n v="2025"/>
    <s v="Diseñar un plan de trabajo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 "/>
    <s v="Organismo de Investigación Judicial"/>
    <m/>
    <m/>
    <m/>
    <m/>
    <m/>
    <m/>
  </r>
  <r>
    <s v="ORGANISMO DE INVESTIGACIÓN JUDICIAL"/>
    <s v="MODERNIZACIÓN E INNOVACIÓN DE LOS SERVICIOS JUDICIALES"/>
    <x v="9"/>
    <s v="% de implementación del plan para optimizar la calidad y capacidad de la respuesta técnica, administrativa y operativa para afrontar las diferentes manifestaciones de la criminalidad. "/>
    <x v="59"/>
    <x v="1"/>
    <s v="Portafolio de proyectos institucionales (PPI)."/>
    <m/>
    <n v="0"/>
    <n v="1"/>
    <n v="0.1"/>
    <n v="0.2"/>
    <n v="0.4"/>
    <n v="0.6"/>
    <n v="0.8"/>
    <n v="1"/>
    <x v="35"/>
    <s v="2025-2030"/>
    <s v="Implementar el plan de trabajo definido. "/>
    <s v="Organismo de Investigación Judicial"/>
    <m/>
    <m/>
    <m/>
    <m/>
    <m/>
    <m/>
  </r>
  <r>
    <s v="ORGANISMO DE INVESTIGACIÓN JUDICIAL"/>
    <s v="MODERNIZACIÓN E INNOVACIÓN DE LOS SERVICIOS JUDICIALES"/>
    <x v="9"/>
    <s v="% de implementación del plan para optimizar la calidad y capacidad de la respuesta técnica, administrativa y operativa para afrontar las diferentes manifestaciones de la criminalidad. "/>
    <x v="59"/>
    <x v="1"/>
    <s v="Portafolio de proyectos institucionales (PPI)."/>
    <m/>
    <n v="0"/>
    <n v="1"/>
    <n v="0.1"/>
    <n v="0.2"/>
    <n v="0.4"/>
    <n v="0.6"/>
    <n v="0.8"/>
    <n v="1"/>
    <x v="35"/>
    <n v="2030"/>
    <s v="Evaluar los resultados de la implementación del plan. "/>
    <s v="Organismo de Investigación Judicial"/>
    <m/>
    <m/>
    <m/>
    <m/>
    <m/>
    <m/>
  </r>
  <r>
    <s v="EQUIPO TÉCNICO"/>
    <s v="PLANIFICACIÓN INSTITUCIONAL"/>
    <x v="10"/>
    <s v="% avance del modelo de gestión de compras públicas"/>
    <x v="60"/>
    <x v="23"/>
    <s v="Portafolio de proyectos institucionales (PPI)."/>
    <m/>
    <n v="0"/>
    <n v="1"/>
    <n v="0.1"/>
    <n v="0.2"/>
    <n v="0.4"/>
    <n v="0.6"/>
    <n v="0.8"/>
    <n v="1"/>
    <x v="49"/>
    <n v="2025"/>
    <s v="1.Diseñar modelo de compras con instrucciones claras y concretas"/>
    <s v="Dirección Ejecutiva/Departamento de Proveeduria"/>
    <m/>
    <m/>
    <m/>
    <m/>
    <s v="Asociar a proyecto existente  de la Implementación del Sistema de Compras Públicas"/>
    <s v="Modelo integral de gestión de compras públicas"/>
  </r>
  <r>
    <s v="PEI 2019-2024**Proyectos"/>
    <s v="PLANIFICACIÓN INSTITUCIONAL"/>
    <x v="10"/>
    <s v="% avance del modelo de gestión de compras públicas"/>
    <x v="60"/>
    <x v="23"/>
    <s v="Portafolio de proyectos institucionales (PPI)."/>
    <m/>
    <n v="0"/>
    <n v="1"/>
    <n v="0.1"/>
    <n v="0.2"/>
    <n v="0.4"/>
    <n v="0.6"/>
    <n v="0.8"/>
    <n v="1"/>
    <x v="49"/>
    <s v="2026-2027"/>
    <s v="2. Establecer lineamientos que le permitan a los usuarios tener claridad en el procedimiento_x000a_"/>
    <s v="Dirección Ejecutiva/Departamento de Proveeduria"/>
    <m/>
    <m/>
    <m/>
    <m/>
    <m/>
    <m/>
  </r>
  <r>
    <s v="EQUIPO TÉCNICO"/>
    <s v="PLANIFICACIÓN INSTITUCIONAL"/>
    <x v="10"/>
    <s v="% avance del modelo de gestión de compras públicas"/>
    <x v="60"/>
    <x v="23"/>
    <s v="Portafolio de proyectos institucionales (PPI)."/>
    <m/>
    <n v="0"/>
    <n v="1"/>
    <n v="0.1"/>
    <n v="0.2"/>
    <n v="0.4"/>
    <n v="0.6"/>
    <n v="0.8"/>
    <n v="1"/>
    <x v="49"/>
    <n v="2028"/>
    <s v="3. Promover una capacitación continua con el fin de que se desarrolle el conocimiento necesario para que los procesos fluyan"/>
    <s v="Dirección Ejecutiva/Departamento de Proveeduria"/>
    <m/>
    <m/>
    <m/>
    <m/>
    <m/>
    <m/>
  </r>
  <r>
    <s v="EQUIPO TÉCNICO"/>
    <s v="PLANIFICACIÓN INSTITUCIONAL"/>
    <x v="10"/>
    <s v="% avance del modelo de gestión de compras públicas"/>
    <x v="60"/>
    <x v="23"/>
    <s v="Portafolio de proyectos institucionales (PPI)."/>
    <m/>
    <n v="0"/>
    <n v="1"/>
    <n v="0.1"/>
    <n v="0.2"/>
    <n v="0.4"/>
    <n v="0.6"/>
    <n v="0.8"/>
    <n v="1"/>
    <x v="49"/>
    <n v="2029"/>
    <s v="4. Llevar un control del avance de las gestiones y los tiempos establecidos"/>
    <s v="Dirección Ejecutiva/Departamento de Proveeduria"/>
    <m/>
    <m/>
    <m/>
    <m/>
    <m/>
    <m/>
  </r>
  <r>
    <s v="EQUIPO TÉCNICO"/>
    <s v="PLANIFICACIÓN INSTITUCIONAL"/>
    <x v="10"/>
    <s v="% avance del modelo de gestión de compras públicas"/>
    <x v="60"/>
    <x v="23"/>
    <s v="Portafolio de proyectos institucionales (PPI)."/>
    <m/>
    <n v="0"/>
    <n v="1"/>
    <n v="0.1"/>
    <n v="0.2"/>
    <n v="0.4"/>
    <n v="0.6"/>
    <n v="0.8"/>
    <n v="1"/>
    <x v="49"/>
    <n v="2030"/>
    <s v="5. Seguimiento y evaluación."/>
    <s v="Dirección Ejecutiva/Departamento de Proveeduria"/>
    <m/>
    <m/>
    <m/>
    <m/>
    <m/>
    <m/>
  </r>
  <r>
    <s v="DIRECCIÓN EJECUTIVA"/>
    <s v="PLANIFICACIÓN INSTITUCIONAL"/>
    <x v="11"/>
    <s v="% de avance en la ejecución de las fases del proceso de gestión de continuidad del servicio, según el ciclo de Deming"/>
    <x v="61"/>
    <x v="23"/>
    <s v="Sistema de Planes Anuales Operativos (PAO)."/>
    <m/>
    <n v="0"/>
    <n v="1"/>
    <n v="0.1"/>
    <n v="0.2"/>
    <n v="0.4"/>
    <n v="0.6"/>
    <n v="0.8"/>
    <n v="1"/>
    <x v="50"/>
    <n v="2025"/>
    <s v="1. Gestionar la actualización del análisis de impacto al servicio y el análisis de riesgos, de acuerdo con cambios en la organización y su entorno o según nuevas necesidades."/>
    <s v="Dirección Ejecutiva/ Subproceso de Continuidad del Servicio / Comité Técnico de Continuidad del Servicio / Consejo Superior"/>
    <m/>
    <m/>
    <m/>
    <m/>
    <m/>
    <m/>
  </r>
  <r>
    <s v="DIRECCIÓN EJECUTIVA"/>
    <s v="PLANIFICACIÓN INSTITUCIONAL"/>
    <x v="11"/>
    <s v="% de avance en la ejecución de las fases del proceso de gestión de continuidad del servicio, según el ciclo de Deming"/>
    <x v="61"/>
    <x v="23"/>
    <s v="Sistema de Planes Anuales Operativos (PAO)."/>
    <m/>
    <n v="0"/>
    <n v="1"/>
    <n v="0.1"/>
    <n v="0.2"/>
    <n v="0.4"/>
    <n v="0.6"/>
    <n v="0.8"/>
    <n v="1"/>
    <x v="50"/>
    <s v="2026-2027"/>
    <s v="2. Desarrollar la resiliencia organizacional através de planes y estrategias de continuidad, según nuevas necesidades."/>
    <s v="Dirección Ejecutiva/ Subproceso de Continuidad del Servicio / Comité Técnico de Continuidad del Servicio / Consejo Superior"/>
    <m/>
    <m/>
    <m/>
    <m/>
    <m/>
    <m/>
  </r>
  <r>
    <s v="DIRECCIÓN EJECUTIVA"/>
    <s v="PLANIFICACIÓN INSTITUCIONAL"/>
    <x v="11"/>
    <s v="% de avance en la ejecución de las fases del proceso de gestión de continuidad del servicio, según el ciclo de Deming"/>
    <x v="61"/>
    <x v="23"/>
    <s v="Sistema de Planes Anuales Operativos (PAO)."/>
    <m/>
    <n v="0"/>
    <n v="1"/>
    <n v="0.1"/>
    <n v="0.2"/>
    <n v="0.4"/>
    <n v="0.6"/>
    <n v="0.8"/>
    <n v="1"/>
    <x v="50"/>
    <n v="2028"/>
    <s v="3. Desarrollar un programa de evaluación y mejoramiento para la gestión de la continuidad. "/>
    <s v="Dirección Ejecutiva/ Subproceso de Continuidad del Servicio / Comité Técnico de Continuidad del Servicio / Consejo Superior"/>
    <m/>
    <m/>
    <m/>
    <m/>
    <m/>
    <m/>
  </r>
  <r>
    <s v="DIRECCIÓN EJECUTIVA"/>
    <s v="PLANIFICACIÓN INSTITUCIONAL"/>
    <x v="11"/>
    <s v="% de avance en la ejecución de las fases del proceso de gestión de continuidad del servicio, según el ciclo de Deming"/>
    <x v="61"/>
    <x v="23"/>
    <s v="Sistema de Planes Anuales Operativos (PAO)."/>
    <m/>
    <n v="0"/>
    <n v="1"/>
    <n v="0.1"/>
    <n v="0.2"/>
    <n v="0.4"/>
    <n v="0.6"/>
    <n v="0.8"/>
    <n v="1"/>
    <x v="50"/>
    <n v="2030"/>
    <s v="4. Generar la competencia específica del personal clave en relación con la continuidad del servicio, para establecer una cultura de apoyo dentro de la organización."/>
    <s v="Dirección Ejecutiva/ Subproceso de Continuidad del Servicio / Comité Técnico de Continuidad del Servicio / Consejo Superior"/>
    <m/>
    <m/>
    <m/>
    <m/>
    <m/>
    <m/>
  </r>
  <r>
    <s v="NUEVA- SESION DE TRAB"/>
    <s v="PLANIFICACIÓN INSTITUCIONAL"/>
    <x v="10"/>
    <s v="% de avance de implementación del modelo de gestión"/>
    <x v="62"/>
    <x v="23"/>
    <s v="Portafolio de proyectos institucionales (PPI)."/>
    <m/>
    <n v="0"/>
    <n v="1"/>
    <n v="0.1"/>
    <n v="0.2"/>
    <n v="0.4"/>
    <n v="0.6"/>
    <n v="0.8"/>
    <n v="1"/>
    <x v="51"/>
    <n v="2025"/>
    <s v="1.Diseñar modelo de gestión para su desarrollo."/>
    <s v="Archivo Judicial"/>
    <m/>
    <m/>
    <m/>
    <m/>
    <m/>
    <s v="Modelo de gestión documental del Poder Judicial"/>
  </r>
  <r>
    <s v="NUEVA- SESION DE TRAB"/>
    <s v="PLANIFICACIÓN INSTITUCIONAL"/>
    <x v="10"/>
    <s v="% de avance de implementación del modelo de gestión"/>
    <x v="62"/>
    <x v="23"/>
    <s v="Portafolio de proyectos institucionales (PPI)."/>
    <m/>
    <n v="0"/>
    <n v="1"/>
    <n v="0.1"/>
    <n v="0.2"/>
    <n v="0.4"/>
    <n v="0.6"/>
    <n v="0.8"/>
    <n v="1"/>
    <x v="51"/>
    <s v="2026-2027"/>
    <s v="2. Establecer lineamientos internos de la gestión documental."/>
    <s v="Archivo Judicial"/>
    <m/>
    <m/>
    <m/>
    <m/>
    <m/>
    <m/>
  </r>
  <r>
    <s v="NUEVA- SESION DE TRAB"/>
    <s v="PLANIFICACIÓN INSTITUCIONAL"/>
    <x v="10"/>
    <s v="% de avance de implementación del modelo de gestión"/>
    <x v="62"/>
    <x v="23"/>
    <s v="Portafolio de proyectos institucionales (PPI)."/>
    <m/>
    <n v="0"/>
    <n v="1"/>
    <n v="0.1"/>
    <n v="0.2"/>
    <n v="0.4"/>
    <n v="0.6"/>
    <n v="0.8"/>
    <n v="1"/>
    <x v="51"/>
    <n v="2028"/>
    <s v="3. Promover la interoperabilidad de las tecnologías de información para la integración del modelo."/>
    <s v="Archivo Judicial"/>
    <m/>
    <m/>
    <m/>
    <m/>
    <m/>
    <m/>
  </r>
  <r>
    <s v="NUEVA- SESION DE TRAB"/>
    <s v="PLANIFICACIÓN INSTITUCIONAL"/>
    <x v="10"/>
    <s v="% de avance de implementación del modelo de gestión"/>
    <x v="62"/>
    <x v="23"/>
    <s v="Portafolio de proyectos institucionales (PPI)."/>
    <m/>
    <n v="0"/>
    <n v="1"/>
    <n v="0.1"/>
    <n v="0.2"/>
    <n v="0.4"/>
    <n v="0.6"/>
    <n v="0.8"/>
    <n v="1"/>
    <x v="51"/>
    <n v="2029"/>
    <s v="4. Implementar el modelo de gestión documental. "/>
    <s v="Archivo Judicial"/>
    <m/>
    <m/>
    <m/>
    <m/>
    <m/>
    <m/>
  </r>
  <r>
    <s v="NUEVA- SESION DE TRAB"/>
    <s v="PLANIFICACIÓN INSTITUCIONAL"/>
    <x v="10"/>
    <s v="% de avance de implementación del modelo de gestión"/>
    <x v="62"/>
    <x v="23"/>
    <s v="Portafolio de proyectos institucionales (PPI)."/>
    <m/>
    <n v="0"/>
    <n v="1"/>
    <n v="0.1"/>
    <n v="0.2"/>
    <n v="0.4"/>
    <n v="0.6"/>
    <n v="0.8"/>
    <n v="1"/>
    <x v="51"/>
    <n v="2030"/>
    <s v="5. Seguimiento y evaluación."/>
    <s v="Archivo Judicial"/>
    <m/>
    <m/>
    <m/>
    <m/>
    <m/>
    <m/>
  </r>
  <r>
    <s v="EQUIPO TÉCNICO"/>
    <s v="MODERNIZACIÓN E INNOVACIÓN DE LOS SERVICIOS JUDICIALES"/>
    <x v="9"/>
    <s v="Cantidad de nuevas buenas prácticas implementadas por las oficinas y despachos judiciales."/>
    <x v="63"/>
    <x v="2"/>
    <s v="SISTEMA PAO"/>
    <m/>
    <m/>
    <m/>
    <m/>
    <m/>
    <m/>
    <m/>
    <m/>
    <m/>
    <x v="12"/>
    <s v="2025-2030"/>
    <s v="Realizar análisis de las ideas innovadoras recibidas."/>
    <m/>
    <m/>
    <m/>
    <m/>
    <m/>
    <m/>
    <m/>
  </r>
  <r>
    <s v="EQUIPO TÉCNICO"/>
    <s v="MODERNIZACIÓN E INNOVACIÓN DE LOS SERVICIOS JUDICIALES"/>
    <x v="9"/>
    <s v="Cantidad de nuevas buenas prácticas implementadas por las oficinas y despachos judiciales."/>
    <x v="63"/>
    <x v="2"/>
    <s v="SISTEMA PAO"/>
    <m/>
    <m/>
    <m/>
    <m/>
    <m/>
    <m/>
    <m/>
    <m/>
    <m/>
    <x v="12"/>
    <s v="2025-2030"/>
    <s v="Pendiente de definir"/>
    <m/>
    <m/>
    <m/>
    <m/>
    <m/>
    <m/>
    <m/>
  </r>
  <r>
    <s v="EQUIPO TÉCNICO"/>
    <s v="MODERNIZACIÓN E INNOVACIÓN DE LOS SERVICIOS JUDICIALES"/>
    <x v="9"/>
    <s v="Cantidad de nuevas buenas prácticas implementadas por las oficinas y despachos judiciales."/>
    <x v="63"/>
    <x v="2"/>
    <s v="SISTEMA PAO"/>
    <m/>
    <m/>
    <m/>
    <m/>
    <m/>
    <m/>
    <m/>
    <m/>
    <m/>
    <x v="12"/>
    <s v="2025-2030"/>
    <s v="Pendiente de definir"/>
    <m/>
    <m/>
    <m/>
    <m/>
    <m/>
    <m/>
    <m/>
  </r>
  <r>
    <s v="DIRECCIÓN DE GESTIÓN HUMANA"/>
    <s v="Gestión del Talento Humano"/>
    <x v="12"/>
    <s v="% de avance en la implementación de los planes de acción de la Politica de teletrabajo."/>
    <x v="64"/>
    <x v="24"/>
    <s v="Portafolio de proyectos institucionales (PPI)."/>
    <m/>
    <n v="0"/>
    <n v="1"/>
    <n v="0.2"/>
    <n v="0.4"/>
    <n v="0.6"/>
    <n v="0.8"/>
    <n v="0.8"/>
    <n v="1"/>
    <x v="52"/>
    <n v="2025"/>
    <s v="1) Aprobación de la politica de teletrabajo"/>
    <s v="Comisión de Teletrabajo_x000a_"/>
    <m/>
    <m/>
    <m/>
    <s v="Política Institucional de Teletrabajo"/>
    <m/>
    <s v="Implementación de la Politica de Teletrabajo y de planes de acción"/>
  </r>
  <r>
    <s v="DIRECCIÓN DE GESTIÓN HUMANA"/>
    <s v="Gestión del Talento Humano"/>
    <x v="12"/>
    <s v="% de avance en la implementación de los planes de acción de la Politica de teletrabajo."/>
    <x v="64"/>
    <x v="24"/>
    <s v="Portafolio de proyectos institucionales (PPI)."/>
    <m/>
    <n v="0"/>
    <n v="1"/>
    <n v="0.2"/>
    <n v="0.4"/>
    <n v="0.6"/>
    <n v="0.8"/>
    <n v="0.8"/>
    <n v="1"/>
    <x v="52"/>
    <n v="2025"/>
    <s v=". 2) Desarriollo de planes de acción para implementar politica de teletrabajo 3) Aprobación de la politica de teletrabjo. 4) Implementación de los planes de acción de la politica de teletrabjo. 5)Seguimiento y Evaluación de la politica de teletrabajo."/>
    <s v="Dirección de Gestión Humana_x000a_"/>
    <m/>
    <m/>
    <m/>
    <m/>
    <m/>
    <m/>
  </r>
  <r>
    <s v="DIRECCIÓN DE GESTIÓN HUMANA"/>
    <s v="Gestión del Talento Humano"/>
    <x v="12"/>
    <s v="% de avance en la implementación de los planes de acción de la Politica de teletrabajo."/>
    <x v="64"/>
    <x v="24"/>
    <s v="Portafolio de proyectos institucionales (PPI)."/>
    <m/>
    <n v="0"/>
    <n v="1"/>
    <n v="0.2"/>
    <n v="0.4"/>
    <n v="0.6"/>
    <n v="0.8"/>
    <n v="0.8"/>
    <n v="1"/>
    <x v="52"/>
    <n v="2026"/>
    <s v="3) Aprobación de la politica de teletrabjo."/>
    <s v="Dirección de Gestión Humana_x000a_"/>
    <m/>
    <m/>
    <m/>
    <m/>
    <m/>
    <m/>
  </r>
  <r>
    <s v="DIRECCIÓN DE GESTIÓN HUMANA"/>
    <s v="Gestión del Talento Humano"/>
    <x v="12"/>
    <s v="% de avance en la implementación de los planes de acción de la Politica de teletrabajo."/>
    <x v="64"/>
    <x v="24"/>
    <s v="Portafolio de proyectos institucionales (PPI)."/>
    <m/>
    <n v="0"/>
    <n v="1"/>
    <n v="0.2"/>
    <n v="0.4"/>
    <n v="0.6"/>
    <n v="0.8"/>
    <n v="0.8"/>
    <n v="1"/>
    <x v="52"/>
    <s v="2026-2030"/>
    <s v=" 4) Implementación de los planes de acción de la politica de teletrabjo. "/>
    <s v="Dirección de Gestión Humana_x000a_"/>
    <m/>
    <m/>
    <m/>
    <m/>
    <m/>
    <m/>
  </r>
  <r>
    <s v="DIRECCIÓN DE GESTIÓN HUMANA"/>
    <s v="Gestión del Talento Humano"/>
    <x v="12"/>
    <s v="% de avance en la implementación de los planes de acción de la Politica de teletrabajo."/>
    <x v="64"/>
    <x v="24"/>
    <s v="Portafolio de proyectos institucionales (PPI)."/>
    <m/>
    <n v="0"/>
    <n v="1"/>
    <n v="0.2"/>
    <n v="0.4"/>
    <n v="0.6"/>
    <n v="0.8"/>
    <n v="0.8"/>
    <n v="1"/>
    <x v="52"/>
    <n v="2030"/>
    <s v="5)Seguimiento y Evaluación de la politica de teletrabajo."/>
    <s v="Dirección de Gestión Humana_x000a_"/>
    <m/>
    <m/>
    <m/>
    <m/>
    <m/>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n v="2025"/>
    <s v="Determinar las necesidades en los procesos del Organismo de Investigación Judicial y elaborar plan de trabajo para el diseño e implementación de sistemas de información  innovadores, a través del aprovechamiento de nuevas tecnologías emergentes, que permitan mejorar la calidad de los servicios brindados."/>
    <s v="Organismo de Investigación Judicial"/>
    <m/>
    <m/>
    <m/>
    <m/>
    <s v="Continuidad del proyecto : Fortalecimiento del Sistema Expediente Criminal Único."/>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n v="2025"/>
    <s v="Capacitar al personal informático en el desarrollo de aplicaciones móviles y basadas en la nube, así como nuevas tecnologías que surjan."/>
    <s v="Organismo de Investigación Judicial"/>
    <m/>
    <m/>
    <m/>
    <m/>
    <m/>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n v="2026"/>
    <s v="Adquirir el equipo y software necesario para desarrollar las aplicaciones móviles y basadas en la nube, así como nuevas tecnologías que surjan."/>
    <s v="Organismo de Investigación Judicial"/>
    <m/>
    <m/>
    <m/>
    <m/>
    <m/>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s v="2026-2030"/>
    <s v="Implementar las herramientas y aplicaciones en las labores del personal del Organismo de Investigación Judicial."/>
    <s v="Organismo de Investigación Judicial"/>
    <m/>
    <m/>
    <m/>
    <m/>
    <m/>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n v="2030"/>
    <s v="Evaluar los resultados obtenidos de la implementación de las herramientas y aplicaciones innovadoras. "/>
    <s v="Organismo de Investigación Judicial"/>
    <m/>
    <m/>
    <m/>
    <m/>
    <m/>
    <m/>
  </r>
  <r>
    <s v="ORGANISMO DE INVESTIGACIÓN JUDICIAL"/>
    <s v="MODERNIZACIÓN E INNOVACIÓN DE LOS SERVICIOS JUDICIALES"/>
    <x v="13"/>
    <s v="% de ejecución de la estrategia definida para contar con sistemas de información innovadores para el apoyo de funciones en el Organismo de Investigación Judicial. "/>
    <x v="65"/>
    <x v="1"/>
    <s v="Portafolio de proyectos institucionales (PPI)."/>
    <m/>
    <n v="0"/>
    <n v="1"/>
    <n v="0.1"/>
    <n v="0.2"/>
    <n v="0.4"/>
    <n v="0.6"/>
    <n v="0.8"/>
    <n v="1"/>
    <x v="53"/>
    <n v="2030"/>
    <s v="Evaluar los resultados obtenidos de la implementación de las herramientas y aplicaciones innovadoras. "/>
    <s v="Organismo de Investigación Judicial"/>
    <m/>
    <m/>
    <m/>
    <m/>
    <m/>
    <m/>
  </r>
  <r>
    <s v="DTIC-MIGUEL"/>
    <s v="MODERNIZACIÓN E INNOVACIÓN DE LOS SERVICIOS JUDICIALES"/>
    <x v="13"/>
    <s v="% de avance de la nueva versión del sistema de gestión de despachos judiciales"/>
    <x v="66"/>
    <x v="25"/>
    <s v="Portafolio de proyectos institucionales (PPI)."/>
    <m/>
    <n v="0"/>
    <n v="1"/>
    <n v="0.1"/>
    <n v="0.2"/>
    <n v="0.4"/>
    <n v="0.6"/>
    <n v="0.8"/>
    <n v="1"/>
    <x v="54"/>
    <s v="2025-2030"/>
    <s v="Continuar con el desarrollo del proyecto:  Implantación del Nuevo Sistema de Gestión."/>
    <s v="Dirección de Tecnología de la Información y Comunicaciones"/>
    <m/>
    <m/>
    <m/>
    <m/>
    <s v="Continuar con los proyectos para nuevo PEI"/>
    <m/>
  </r>
  <r>
    <s v="DTIC-MIGUEL"/>
    <s v="MODERNIZACIÓN E INNOVACIÓN DE LOS SERVICIOS JUDICIALES"/>
    <x v="13"/>
    <s v="% de avance de la nueva versión del sistema de gestión de despachos judiciales"/>
    <x v="66"/>
    <x v="25"/>
    <s v="Portafolio de proyectos institucionales (PPI)."/>
    <m/>
    <n v="0"/>
    <n v="1"/>
    <n v="0.1"/>
    <n v="0.2"/>
    <n v="0.4"/>
    <n v="0.6"/>
    <n v="0.8"/>
    <n v="1"/>
    <x v="54"/>
    <s v="2025-2030"/>
    <s v="Continuar con el desarrollo del proyecto:  Nueva versión del Sistema de Gestión de despachos judiciales"/>
    <s v="Dirección de Tecnología de la Información y Comunicaciones"/>
    <m/>
    <m/>
    <m/>
    <m/>
    <s v="Continuar con los proyectos para nuevo PEI"/>
    <m/>
  </r>
  <r>
    <s v="DTIC-MIGUEL"/>
    <s v="MODERNIZACIÓN E INNOVACIÓN DE LOS SERVICIOS JUDICIALES"/>
    <x v="13"/>
    <s v="% de avance de la estrategia definida para la dotación e integración de los sistemas  jurisdiccionales, auxiliares de justicia y administrativo."/>
    <x v="67"/>
    <x v="25"/>
    <s v="Portafolio de proyectos institucionales (PPI)."/>
    <m/>
    <n v="0"/>
    <n v="1"/>
    <n v="0.1"/>
    <n v="0.2"/>
    <n v="0.4"/>
    <n v="0.6"/>
    <n v="0.8"/>
    <n v="1"/>
    <x v="55"/>
    <s v="2025-2030"/>
    <s v="Continuar con el desarrollo e implementación del proyecto Sistema de Inventario y Materiales de la Proveeduría"/>
    <s v="Dirección de Tecnología de la Información y Comunicaciones"/>
    <m/>
    <m/>
    <m/>
    <m/>
    <s v="Continuar con el proyecto vigente"/>
    <m/>
  </r>
  <r>
    <s v="DTIC-MIGUEL"/>
    <s v="MODERNIZACIÓN E INNOVACIÓN DE LOS SERVICIOS JUDICIALES"/>
    <x v="13"/>
    <s v="% de avance de la estrategia definida para la dotación e integración de los sistemas  jurisdiccionales, auxiliares de justicia y administrativo."/>
    <x v="67"/>
    <x v="25"/>
    <s v="Portafolio de proyectos institucionales (PPI)."/>
    <m/>
    <n v="0"/>
    <n v="1"/>
    <n v="0.1"/>
    <n v="0.2"/>
    <n v="0.4"/>
    <n v="0.6"/>
    <n v="0.8"/>
    <n v="1"/>
    <x v="55"/>
    <n v="2026"/>
    <s v="Analizar posibles estrategias para obtener herramientas y soluciones de tecnología que integren la información, sistemas y demás soluciones, según los flujos de trabajo existentes en los ámbitos jurisdiccional, auxiliar de justicia y administrativo."/>
    <s v="Dirección de Tecnología de la Información y Comunicaciones"/>
    <m/>
    <m/>
    <m/>
    <m/>
    <s v="Continuar con el proyecto vigente"/>
    <m/>
  </r>
  <r>
    <s v="DTIC-MIGUEL"/>
    <s v="MODERNIZACIÓN E INNOVACIÓN DE LOS SERVICIOS JUDICIALES"/>
    <x v="13"/>
    <s v="% de avance de la estrategia definida para la dotación e integración de los sistemas  jurisdiccionales, auxiliares de justicia y administrativo."/>
    <x v="67"/>
    <x v="25"/>
    <s v="Portafolio de proyectos institucionales (PPI)."/>
    <m/>
    <n v="0"/>
    <n v="1"/>
    <n v="0.1"/>
    <n v="0.2"/>
    <n v="0.4"/>
    <n v="0.6"/>
    <n v="0.8"/>
    <n v="1"/>
    <x v="55"/>
    <s v="2026-2030"/>
    <s v="Implementar las posibles estrategias para obtener herramientas y soluciones de tecnología que integren la información, sistemas y demás soluciones, según los flujos de trabajo existentes en los ámbitos jurisdiccional, auxiliar de justicia y administrativo."/>
    <s v="Dirección de Tecnología de la Información y Comunicaciones"/>
    <m/>
    <m/>
    <m/>
    <m/>
    <m/>
    <m/>
  </r>
  <r>
    <s v="DTIC-MIGUEL"/>
    <s v="MODERNIZACIÓN E INNOVACIÓN DE LOS SERVICIOS JUDICIALES"/>
    <x v="13"/>
    <s v="% de avance de la estrategia definida para la dotación e integración de los sistemas  jurisdiccionales, auxiliares de justicia y administrativo."/>
    <x v="67"/>
    <x v="25"/>
    <s v="Portafolio de proyectos institucionales (PPI)."/>
    <m/>
    <n v="0"/>
    <n v="1"/>
    <n v="0.1"/>
    <n v="0.2"/>
    <n v="0.4"/>
    <n v="0.6"/>
    <n v="0.8"/>
    <n v="1"/>
    <x v="55"/>
    <n v="2030"/>
    <s v="Evaluar las posibles estrategias para obtener herramientas y soluciones de tecnología que integren la información, sistemas y demás soluciones, según los flujos de trabajo existentes en los ámbitos jurisdiccional, auxiliar de justicia y administrativo."/>
    <s v="Dirección de Tecnología de la Información y Comunicaciones"/>
    <m/>
    <m/>
    <m/>
    <m/>
    <m/>
    <m/>
  </r>
  <r>
    <s v="DTIC-MIGUEL"/>
    <s v="MODERNIZACIÓN E INNOVACIÓN DE LOS SERVICIOS JUDICIALES"/>
    <x v="13"/>
    <s v="% de plataforma tecnológica (base tecnológica) actualizada. "/>
    <x v="68"/>
    <x v="25"/>
    <s v="Portafolio de proyectos institucionales (PPI)."/>
    <m/>
    <n v="0"/>
    <n v="1"/>
    <n v="0.1"/>
    <n v="0.2"/>
    <n v="0.4"/>
    <n v="0.6"/>
    <n v="0.8"/>
    <n v="1"/>
    <x v="56"/>
    <s v="2025-2030"/>
    <s v="Continuar con el desarrollo e implementación del proyecto para mantener actualizada la plataforma tecnológica del Poder Judicial. "/>
    <s v="Dirección de Tecnología de la Información y Comunicaciones"/>
    <m/>
    <m/>
    <m/>
    <m/>
    <s v="Continuar el proyecto para el nuevo PEI"/>
    <m/>
  </r>
  <r>
    <s v="DTIC-MIGUEL"/>
    <s v="MODERNIZACIÓN E INNOVACIÓN DE LOS SERVICIOS JUDICIALES"/>
    <x v="13"/>
    <s v="% de plataforma tecnológica (base tecnológica) actualizada. "/>
    <x v="68"/>
    <x v="25"/>
    <s v="Portafolio de proyectos institucionales (PPI)."/>
    <m/>
    <n v="0"/>
    <n v="1"/>
    <n v="0.1"/>
    <n v="0.2"/>
    <n v="0.4"/>
    <n v="0.6"/>
    <n v="0.8"/>
    <n v="1"/>
    <x v="56"/>
    <s v="2025-2030"/>
    <s v="Continuar con el desarrollo e implementación del proyecto para mantener actualizada la plataforma tecnológica del Poder Judicial. "/>
    <s v="Dirección de Tecnología de la Información y Comunicaciones"/>
    <m/>
    <m/>
    <m/>
    <m/>
    <m/>
    <m/>
  </r>
  <r>
    <s v="DTIC-MIGUEL"/>
    <s v="MODERNIZACIÓN E INNOVACIÓN DE LOS SERVICIOS JUDICIALES"/>
    <x v="13"/>
    <s v="% de plataforma tecnológica (base tecnológica) actualizada. "/>
    <x v="68"/>
    <x v="25"/>
    <s v="Portafolio de proyectos institucionales (PPI)."/>
    <m/>
    <n v="0"/>
    <n v="1"/>
    <n v="0.1"/>
    <n v="0.2"/>
    <n v="0.4"/>
    <n v="0.6"/>
    <n v="0.8"/>
    <n v="1"/>
    <x v="56"/>
    <s v="2025-2030"/>
    <s v="Continuar con el desarrollo e implementación del proyecto para mantener actualizada la plataforma tecnológica del Poder Judicial. "/>
    <s v="Dirección de Tecnología de la Información y Comunicaciones"/>
    <m/>
    <m/>
    <m/>
    <m/>
    <m/>
    <m/>
  </r>
  <r>
    <s v="DTIC-MIGUEL"/>
    <s v="MODERNIZACIÓN E INNOVACIÓN DE LOS SERVICIOS JUDICIALES"/>
    <x v="13"/>
    <s v="% de plataforma de telefonía IP implementada. "/>
    <x v="69"/>
    <x v="25"/>
    <s v="Portafolio de proyectos institucionales (PPI)."/>
    <m/>
    <n v="0"/>
    <n v="1"/>
    <n v="0.1"/>
    <n v="0.2"/>
    <n v="0.4"/>
    <n v="0.6"/>
    <n v="0.8"/>
    <n v="1"/>
    <x v="56"/>
    <s v="2025-2030"/>
    <s v="Continuar con el desarrollo e implementación del proyecto Rediseño y Migración de Telefonía IP."/>
    <s v="Dirección de Tecnología de la Información y Comunicaciones"/>
    <m/>
    <m/>
    <m/>
    <m/>
    <s v="Continuar con el desarrollo e implementación del proyecto Rediseño y Migración de Telefonía IP."/>
    <m/>
  </r>
  <r>
    <s v="ORGANISMO DE INVESTIGACIÓN JUDICIAL"/>
    <s v="Gestión del Talento Humano"/>
    <x v="14"/>
    <s v="% de avance del proyecto sobre la política  de carrera policial, científica y técnica-administrativa aprobada"/>
    <x v="70"/>
    <x v="1"/>
    <s v="Portafolio de proyectos institucionales (PPI)."/>
    <m/>
    <n v="0"/>
    <n v="1"/>
    <n v="0.1"/>
    <n v="0.2"/>
    <n v="0.4"/>
    <n v="0.6"/>
    <n v="0.8"/>
    <n v="1"/>
    <x v="57"/>
    <n v="2025"/>
    <s v="Desarrollar una política de  carrera policial, científica y técnica-administrativa."/>
    <s v="Organismo de Investigación Judicial"/>
    <m/>
    <m/>
    <m/>
    <m/>
    <m/>
    <s v="Elaboración e implementación de la Política de carrera policial, científica y técnica-administrativa del Organismo de Investigación Judicial."/>
  </r>
  <r>
    <s v="ORGANISMO DE INVESTIGACIÓN JUDICIAL"/>
    <s v="Gestión del Talento Humano"/>
    <x v="14"/>
    <s v="% de avance del proyecto sobre la política  de carrera policial, científica y técnica-administrativa aprobada"/>
    <x v="70"/>
    <x v="1"/>
    <s v="Portafolio de proyectos institucionales (PPI)."/>
    <m/>
    <n v="0"/>
    <n v="1"/>
    <n v="0.1"/>
    <n v="0.2"/>
    <n v="0.4"/>
    <n v="0.6"/>
    <n v="0.8"/>
    <n v="1"/>
    <x v="57"/>
    <n v="2025"/>
    <s v="Gestionar la aprobación de la carrera policial, científica y técnica-administrativa ante el Consejo Superior."/>
    <s v="Organismo de Investigación Judicial"/>
    <m/>
    <m/>
    <m/>
    <m/>
    <m/>
    <m/>
  </r>
  <r>
    <s v="ORGANISMO DE INVESTIGACIÓN JUDICIAL"/>
    <s v="Gestión del Talento Humano"/>
    <x v="14"/>
    <s v="% de avance del proyecto sobre la política  de carrera policial, científica y técnica-administrativa aprobada"/>
    <x v="70"/>
    <x v="1"/>
    <s v="Portafolio de proyectos institucionales (PPI)."/>
    <m/>
    <n v="0"/>
    <n v="1"/>
    <n v="0.1"/>
    <n v="0.2"/>
    <n v="0.4"/>
    <n v="0.6"/>
    <n v="0.8"/>
    <n v="1"/>
    <x v="57"/>
    <s v="2025-2030"/>
    <s v="Actualizar las pruebas de idoneidad de los puestos de trabajo y definir los mecanismos de evaluación de los puestos de trabajo."/>
    <s v="Organismo de Investigación Judicial"/>
    <m/>
    <m/>
    <m/>
    <m/>
    <m/>
    <m/>
  </r>
  <r>
    <s v="ORGANISMO DE INVESTIGACIÓN JUDICIAL"/>
    <s v="Gestión del Talento Humano"/>
    <x v="14"/>
    <s v="% de avance del proyecto sobre la política  de carrera policial, científica y técnica-administrativa aprobada"/>
    <x v="70"/>
    <x v="1"/>
    <s v="Portafolio de proyectos institucionales (PPI)."/>
    <m/>
    <n v="0"/>
    <n v="1"/>
    <n v="0.1"/>
    <n v="0.2"/>
    <n v="0.4"/>
    <n v="0.6"/>
    <n v="0.8"/>
    <n v="1"/>
    <x v="57"/>
    <s v="2025-2030"/>
    <s v="Desarrollar un plan de retención de talentos aparejado a un plan de desarrollo particular."/>
    <s v="Organismo de Investigación Judicial"/>
    <m/>
    <m/>
    <m/>
    <m/>
    <m/>
    <m/>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Portafolio de proyectos institucionales (PPI)."/>
    <m/>
    <n v="0"/>
    <n v="1"/>
    <n v="0.2"/>
    <n v="0.4"/>
    <n v="0.6"/>
    <n v="0.8"/>
    <n v="0.8"/>
    <n v="1"/>
    <x v="58"/>
    <n v="2025"/>
    <s v="1)Identificar servicios y/o procesos relacionados con la gestión del personal judicial que sean susceptibles de automatización y autogestión, considerando la brecha de desarrollo digital entre las áreas de la Dirección de Gestión Humana "/>
    <s v="Dirección de Gestión Humana_x000a_"/>
    <m/>
    <m/>
    <m/>
    <m/>
    <s v="Continuar con el Proyecto: Sistema de Formulación y Ejecución Presupuestaria para Remuneraciones- 0134-DGH-P03."/>
    <s v="Desarrollo e implementación de una estrategia para la estandarización de los procesos de reclutamiento y selección."/>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Sistema de Planes Anuales Operativos (PAO)."/>
    <m/>
    <n v="0"/>
    <n v="1"/>
    <n v="0.2"/>
    <n v="0.4"/>
    <n v="0.6"/>
    <n v="0.8"/>
    <n v="0.8"/>
    <n v="1"/>
    <x v="58"/>
    <n v="2025"/>
    <s v="2)Definir una estrategia que permita disminuir la brecha de desarrollo digital entre las áreas de la Dirección de Gestión Humana"/>
    <s v="Dirección de Gestión Humana_x000a_"/>
    <m/>
    <m/>
    <m/>
    <m/>
    <m/>
    <m/>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Sistema de Planes Anuales Operativos (PAO)."/>
    <m/>
    <n v="0"/>
    <n v="1"/>
    <n v="0.2"/>
    <n v="0.4"/>
    <n v="0.6"/>
    <n v="0.8"/>
    <n v="0.8"/>
    <n v="1"/>
    <x v="58"/>
    <n v="2026"/>
    <s v=" 3) Desarrollar un plan que incorpore  herramientas o mejoras tecnológicas que permitan automatización y autogestión, considerando la brecha de desarrollo digital entre las áreas de la Dirección de Gestión Humana "/>
    <s v="Dirección de Gestión Humana_x000a_"/>
    <m/>
    <m/>
    <m/>
    <m/>
    <m/>
    <m/>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Sistema de Planes Anuales Operativos (PAO)."/>
    <m/>
    <n v="0"/>
    <n v="1"/>
    <n v="0.2"/>
    <n v="0.4"/>
    <n v="0.6"/>
    <n v="0.8"/>
    <n v="0.8"/>
    <n v="1"/>
    <x v="58"/>
    <n v="2026"/>
    <s v=" 4)Aprobar y ejecutar un plan que incorpore  herramientas o mejoras tecnológicas que permitan automatización y autogestión, considerando la brecha de desarrollo digital entre las áreas de la Dirección de Gestión Humana 5)  Ejecutar un plan que incorpore  herramientas o mejoras tecnológicas que permitan automatización y autogestión, considerando la brecha de desarrollo digital entre las áreas de la Dirección de Gestión Humana 6) Comunicar y Capacitar  a las personas usuarias las posibles mejoras para asegurar una transición efectiva"/>
    <s v="Dirección de Gestión Humana_x000a_"/>
    <m/>
    <m/>
    <m/>
    <m/>
    <m/>
    <m/>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Sistema de Planes Anuales Operativos (PAO)."/>
    <m/>
    <n v="0"/>
    <n v="1"/>
    <n v="0.2"/>
    <n v="0.4"/>
    <n v="0.6"/>
    <n v="0.8"/>
    <n v="0.8"/>
    <n v="1"/>
    <x v="58"/>
    <s v="2027-2030"/>
    <s v="5)  Ejecutar un plan que incorpore  herramientas o mejoras tecnológicas que permitan automatización y autogestión, considerando la brecha de desarrollo digital entre las áreas de la Dirección de Gestión Humana 6) Comunicar y Capacitar  a las personas usuarias las posibles mejoras para asegurar una transición efectiva"/>
    <s v="Dirección de Gestión Humana_x000a_"/>
    <m/>
    <m/>
    <m/>
    <m/>
    <m/>
    <m/>
  </r>
  <r>
    <s v="DIRECCIÓN DE GESTIÓN HUMANA"/>
    <s v="Gestión del Talento Humano"/>
    <x v="14"/>
    <s v="% de avance en el desarrollo, aprobación y ejecutación de un plan que incorpore  herramientas o mejoras tecnológicas que permitan la  implementado  la automatización y autogestión en la atención de los servicios relacionados con la gestión del personal judicial."/>
    <x v="71"/>
    <x v="24"/>
    <s v="Sistema de Planes Anuales Operativos (PAO)."/>
    <m/>
    <n v="0"/>
    <n v="1"/>
    <n v="0.2"/>
    <n v="0.4"/>
    <n v="0.6"/>
    <n v="0.8"/>
    <n v="0.8"/>
    <n v="1"/>
    <x v="58"/>
    <s v="2027-2030"/>
    <s v="6) Comunicar y Capacitar  a las personas usuarias las posibles mejoras para asegurar una transición efectiva"/>
    <s v="Dirección de Gestión Humana_x000a_"/>
    <m/>
    <m/>
    <m/>
    <m/>
    <m/>
    <m/>
  </r>
  <r>
    <s v="DIRECCIÓN DE GESTIÓN HUMANA"/>
    <s v="Gestión del Talento Humano"/>
    <x v="14"/>
    <s v="% de avance en la implementación de mecanismos de reclutamiento y selección implementados. "/>
    <x v="72"/>
    <x v="1"/>
    <s v="Sistema de Planes Anuales Operativos (PAO)."/>
    <m/>
    <n v="0"/>
    <n v="1"/>
    <n v="0.1"/>
    <n v="0.2"/>
    <n v="0.4"/>
    <n v="0.6"/>
    <n v="0.8"/>
    <n v="1"/>
    <x v="59"/>
    <n v="2025"/>
    <s v="Definir los mecanismos de reclutamiento y selección a implementar. "/>
    <s v="Organismo de Investigación Judicial"/>
    <m/>
    <m/>
    <m/>
    <m/>
    <m/>
    <m/>
  </r>
  <r>
    <s v="DIRECCIÓN DE GESTIÓN HUMANA"/>
    <s v="Gestión del Talento Humano"/>
    <x v="14"/>
    <s v="% de avance en la implementación de mecanismos de reclutamiento y selección implementados. "/>
    <x v="72"/>
    <x v="1"/>
    <s v="Sistema de Planes Anuales Operativos (PAO)."/>
    <m/>
    <n v="0"/>
    <n v="1"/>
    <n v="0.1"/>
    <n v="0.2"/>
    <n v="0.4"/>
    <n v="0.6"/>
    <n v="0.8"/>
    <n v="1"/>
    <x v="59"/>
    <s v="2025-2030"/>
    <s v="Implementar los mecanismos de reclutamiento y selección definidos. "/>
    <s v="Organismo de Investigación Judicial"/>
    <m/>
    <m/>
    <m/>
    <m/>
    <m/>
    <m/>
  </r>
  <r>
    <s v="DIRECCIÓN DE GESTIÓN HUMANA"/>
    <s v="Gestión del Talento Humano"/>
    <x v="14"/>
    <s v="% de avance en la implementación de mecanismos de reclutamiento y selección implementados. "/>
    <x v="72"/>
    <x v="1"/>
    <s v="Sistema de Planes Anuales Operativos (PAO)."/>
    <m/>
    <n v="0"/>
    <n v="1"/>
    <n v="0.1"/>
    <n v="0.2"/>
    <n v="0.4"/>
    <n v="0.6"/>
    <n v="0.8"/>
    <n v="1"/>
    <x v="59"/>
    <n v="2030"/>
    <s v="Evaluar los resultados obtenidos de la implementación de los mecanismos de reclutamiento y selección. "/>
    <s v="Organismo de Investigación Judicial"/>
    <m/>
    <m/>
    <m/>
    <m/>
    <m/>
    <m/>
  </r>
  <r>
    <s v="DIRECCIÓN DE GESTIÓN HUMANA"/>
    <s v="Gestión del Talento Humano"/>
    <x v="14"/>
    <s v="% de avance en el desarrollo, implementación y seguimiento del modelo de reclutamiento y selección conforme a los requerimientos de la LMEP  y las exigencias y necesidades del Poder Judicial."/>
    <x v="73"/>
    <x v="24"/>
    <s v="Portafolio de proyectos institucionales (PPI)."/>
    <m/>
    <n v="0"/>
    <n v="1"/>
    <n v="0.1"/>
    <n v="0.2"/>
    <n v="0.4"/>
    <n v="0.6"/>
    <n v="0.8"/>
    <n v="1"/>
    <x v="60"/>
    <n v="2025"/>
    <s v="1) Desarrollo de un modelo de reclutamiento y selección conforme a los requerimientos de la LMEP  y las exigencias y necesidades del Poder Judicial"/>
    <s v="Dirección de Gestión Humana_x000a_"/>
    <m/>
    <m/>
    <m/>
    <m/>
    <s v="Actualización de la Política sobre Empleabilidad en el Poder Judicial"/>
    <m/>
  </r>
  <r>
    <s v="DIRECCIÓN DE GESTIÓN HUMANA"/>
    <s v="Gestión del Talento Humano"/>
    <x v="14"/>
    <s v="% de avance en el desarrollo, implementación y seguimiento del modelo de reclutamiento y selección conforme a los requerimientos de la LMEP  y las exigencias y necesidades del Poder Judicial."/>
    <x v="73"/>
    <x v="24"/>
    <s v="Portafolio de proyectos institucionales (PPI)."/>
    <m/>
    <n v="0"/>
    <n v="1"/>
    <n v="0.1"/>
    <n v="0.2"/>
    <n v="0.4"/>
    <n v="0.6"/>
    <n v="0.8"/>
    <n v="1"/>
    <x v="60"/>
    <n v="2026"/>
    <s v=" 2) Actualizar los perfiles competenciales de los puestos de trabajo según los requerimientos de la LMEP y las exigencias y necesidades del Poder Judicial. "/>
    <s v="Dirección de Gestión Humana_x000a_"/>
    <m/>
    <m/>
    <m/>
    <m/>
    <m/>
    <m/>
  </r>
  <r>
    <s v="DIRECCIÓN DE GESTIÓN HUMANA"/>
    <s v="Gestión del Talento Humano"/>
    <x v="14"/>
    <s v="% de avance en el desarrollo, implementación y seguimiento del modelo de reclutamiento y selección conforme a los requerimientos de la LMEP  y las exigencias y necesidades del Poder Judicial."/>
    <x v="73"/>
    <x v="24"/>
    <s v="Portafolio de proyectos institucionales (PPI)."/>
    <m/>
    <n v="0"/>
    <n v="1"/>
    <n v="0.1"/>
    <n v="0.2"/>
    <n v="0.4"/>
    <n v="0.6"/>
    <n v="0.8"/>
    <n v="1"/>
    <x v="60"/>
    <n v="2027"/>
    <s v="3) Implementar los modelo de reclutamiento y selección conforme a los requerimientos de la LMEP y las exigencias y necesidades del Poder Judicial "/>
    <s v="Dirección de Gestión Humana_x000a_"/>
    <m/>
    <m/>
    <m/>
    <m/>
    <m/>
    <m/>
  </r>
  <r>
    <s v="DIRECCIÓN DE GESTIÓN HUMANA"/>
    <s v="Gestión del Talento Humano"/>
    <x v="14"/>
    <s v="% de avance en el desarrollo, implementación y seguimiento del modelo de reclutamiento y selección conforme a los requerimientos de la LMEP  y las exigencias y necesidades del Poder Judicial."/>
    <x v="73"/>
    <x v="24"/>
    <s v="Portafolio de proyectos institucionales (PPI)."/>
    <m/>
    <n v="0"/>
    <n v="1"/>
    <n v="0.1"/>
    <n v="0.2"/>
    <n v="0.4"/>
    <n v="0.6"/>
    <n v="0.8"/>
    <n v="1"/>
    <x v="60"/>
    <n v="2028"/>
    <s v="4) Seguimiento  del modelo de reclutamiento y selección conforme a los requerimientos de la LMEP y las exigencias y necesidades del Poder Judicial "/>
    <s v="Dirección de Gestión Humana_x000a_"/>
    <m/>
    <m/>
    <m/>
    <m/>
    <m/>
    <m/>
  </r>
  <r>
    <s v="DIRECCIÓN DE GESTIÓN HUMANA"/>
    <s v="Gestión del Talento Humano"/>
    <x v="14"/>
    <s v="% de avance en el desarrollo, implementación y seguimiento del modelo de reclutamiento y selección conforme a los requerimientos de la LMEP  y las exigencias y necesidades del Poder Judicial."/>
    <x v="73"/>
    <x v="24"/>
    <s v="Portafolio de proyectos institucionales (PPI)."/>
    <m/>
    <n v="0"/>
    <n v="1"/>
    <n v="0.1"/>
    <n v="0.2"/>
    <n v="0.4"/>
    <n v="0.6"/>
    <n v="0.8"/>
    <n v="1"/>
    <x v="60"/>
    <s v="2029-2030"/>
    <s v="5) Actualización del modelo  de reclutamiento y selección, y de los perfiles competenciales de los puestos de trabajo en los casos que corresponda."/>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5"/>
    <s v="1) Identificar los elementos que debe contener el programa de capacitación "/>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5"/>
    <s v="2) Desarrollar el programa de capacitación y sensibilización del personal judicial enfocado en la evaluación de desempeño basado en competencia. "/>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6"/>
    <s v="3) Aprobación del programa de capacitación y sensibilización del personal judicial enfocado en la evaluación de desempeño basado en competencia"/>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7"/>
    <s v=" 4) Elaborar un plan de trabajo para la implementación del programa de capacitación y sensibilización del personal judicial enfocado en la evaluación de desempeño basado en competencia"/>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8"/>
    <s v=" 5) Implemenetar el plan de trabajo del programa de capacitación y sensibilización del personal judicial enfocado en la evaluación de desempeño basado en competencia "/>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29"/>
    <s v="6) Dar seguimiento y evaluar el programa de capacitación y sensibilización del personal judicial enfocado en la evaluación de desempeño basado en competencia. "/>
    <s v="Dirección de Gestión Humana_x000a_"/>
    <m/>
    <m/>
    <m/>
    <m/>
    <m/>
    <m/>
  </r>
  <r>
    <s v="DIRECCIÓN DE GESTIÓN HUMANA"/>
    <s v="Gestión del Talento Humano"/>
    <x v="14"/>
    <s v="% de avance del programa de capacitación y sensibilización"/>
    <x v="74"/>
    <x v="24"/>
    <s v="Sistema de Planes Anuales Operativos (PAO)."/>
    <m/>
    <n v="0"/>
    <n v="1"/>
    <n v="0.1"/>
    <n v="0.2"/>
    <n v="0.4"/>
    <n v="0.6"/>
    <n v="0.8"/>
    <n v="1"/>
    <x v="61"/>
    <n v="2030"/>
    <s v="7) Proponer las mejoras requeridas en el programa de capacitación y sensibilización del personal judicial enfocado en la evaluación de desempeño basado en competencia"/>
    <s v="Dirección de Gestión Humana_x000a_"/>
    <m/>
    <m/>
    <m/>
    <m/>
    <m/>
    <m/>
  </r>
  <r>
    <s v="DIRECCIÓN DE GESTIÓN HUMANA"/>
    <s v="Gestión del Talento Humano"/>
    <x v="12"/>
    <s v="% de avance del proyecto sobre la política integral de bienestar y salud laboral. "/>
    <x v="75"/>
    <x v="24"/>
    <s v="Portafolio de proyectos institucionales (PPI)."/>
    <m/>
    <n v="0"/>
    <n v="1"/>
    <n v="0.1"/>
    <n v="0.2"/>
    <n v="0.4"/>
    <n v="0.6"/>
    <n v="0.8"/>
    <n v="1"/>
    <x v="62"/>
    <n v="2025"/>
    <s v="1) Desarrollo de un modelo de reclutamiento y selección conforme a los requerimientos de la LMEP  y las exigencias y necesidades del Poder Judicial"/>
    <s v="Dirección de Gestión Humana_x000a_"/>
    <m/>
    <m/>
    <s v="Política Integral de Bienestar y Salud Laboral"/>
    <m/>
    <m/>
    <s v="Implementación del plan de acción de la Política Integral de Bienestar y Salud Laboral"/>
  </r>
  <r>
    <s v="DIRECCIÓN DE GESTIÓN HUMANA"/>
    <s v="Gestión del Talento Humano"/>
    <x v="12"/>
    <s v="% de avance del proyecto sobre la política integral de bienestar y salud laboral. "/>
    <x v="75"/>
    <x v="24"/>
    <s v="Portafolio de proyectos institucionales (PPI)."/>
    <m/>
    <n v="0"/>
    <n v="1"/>
    <n v="0.1"/>
    <n v="0.2"/>
    <n v="0.4"/>
    <n v="0.6"/>
    <n v="0.8"/>
    <n v="1"/>
    <x v="62"/>
    <n v="2026"/>
    <s v="2) Actualizar los perfiles competenciales de los puestos de trabajo según los requerimientos de la LMEP y las exigencias y necesidades del Poder Judicial. "/>
    <s v="Dirección de Gestión Humana_x000a_"/>
    <m/>
    <m/>
    <m/>
    <m/>
    <m/>
    <m/>
  </r>
  <r>
    <s v="DIRECCIÓN DE GESTIÓN HUMANA"/>
    <s v="Gestión del Talento Humano"/>
    <x v="12"/>
    <s v="% de avance del proyecto sobre la política integral de bienestar y salud laboral. "/>
    <x v="75"/>
    <x v="24"/>
    <s v="Portafolio de proyectos institucionales (PPI)."/>
    <m/>
    <n v="0"/>
    <n v="1"/>
    <n v="0.1"/>
    <n v="0.2"/>
    <n v="0.4"/>
    <n v="0.6"/>
    <n v="0.8"/>
    <n v="1"/>
    <x v="62"/>
    <n v="2027"/>
    <s v="3) Implementar los modelo de reclutamiento y selección conforme a los requerimientos de la LMEP y las exigencias y necesidades del Poder Judicial "/>
    <s v="Dirección de Gestión Humana_x000a_"/>
    <m/>
    <m/>
    <m/>
    <m/>
    <m/>
    <m/>
  </r>
  <r>
    <s v="DIRECCIÓN DE GESTIÓN HUMANA"/>
    <s v="Gestión del Talento Humano"/>
    <x v="12"/>
    <s v="% de avance del proyecto sobre la política integral de bienestar y salud laboral. "/>
    <x v="75"/>
    <x v="24"/>
    <s v="Portafolio de proyectos institucionales (PPI)."/>
    <m/>
    <n v="0"/>
    <n v="1"/>
    <n v="0.1"/>
    <n v="0.2"/>
    <n v="0.4"/>
    <n v="0.6"/>
    <n v="0.8"/>
    <n v="1"/>
    <x v="62"/>
    <n v="2028"/>
    <s v="4) Seguimiento  del modelo de reclutamiento y selección conforme a los requerimientos de la LMEP y las exigencias y necesidades del Poder Judicial"/>
    <s v="Dirección de Gestión Humana_x000a_"/>
    <m/>
    <m/>
    <m/>
    <m/>
    <m/>
    <m/>
  </r>
  <r>
    <s v="DIRECCIÓN DE GESTIÓN HUMANA"/>
    <s v="Gestión del Talento Humano"/>
    <x v="12"/>
    <s v="% de avance del proyecto sobre la política integral de bienestar y salud laboral. "/>
    <x v="75"/>
    <x v="24"/>
    <s v="Portafolio de proyectos institucionales (PPI)."/>
    <m/>
    <n v="0"/>
    <n v="1"/>
    <n v="0.1"/>
    <n v="0.2"/>
    <n v="0.4"/>
    <n v="0.6"/>
    <n v="0.8"/>
    <n v="1"/>
    <x v="62"/>
    <s v="2029-2030"/>
    <s v=" 5) Actualización del modelo  de reclutamiento y selección, y de los perfiles competenciales de los puestos de trabajo en los casos que corresponda."/>
    <s v="Dirección de Gestión Humana_x000a_"/>
    <m/>
    <m/>
    <m/>
    <m/>
    <m/>
    <m/>
  </r>
  <r>
    <s v="ORGANISMO DE INVESTIGACIÓN JUDICIAL"/>
    <s v="Gestión del Talento Humano"/>
    <x v="12"/>
    <s v="% de avance de implementación de las estrategias para el manejo de  personal, que permitan mantener las competencias físicas y salud óptimas para el desempeño del Organismo de Investigación Judicial"/>
    <x v="76"/>
    <x v="1"/>
    <s v="Sistema de Planes Anuales Operativos (PAO)."/>
    <m/>
    <n v="0"/>
    <n v="1"/>
    <n v="0.1"/>
    <n v="0.2"/>
    <n v="0.4"/>
    <n v="0.6"/>
    <n v="0.8"/>
    <n v="1"/>
    <x v="63"/>
    <n v="2025"/>
    <s v="Diseñar y definir los planes de evaluación de las condiciones físicas y mentales de la población del escalafón policial definida."/>
    <s v="Dirección de Gestión Humana_x000a_"/>
    <m/>
    <m/>
    <m/>
    <m/>
    <s v="Continuar con el Proyecto: Implementación de técnicas para mejorar el ambiente laboral y desarrollo de prácticas policiales"/>
    <m/>
  </r>
  <r>
    <s v="ORGANISMO DE INVESTIGACIÓN JUDICIAL"/>
    <s v="Gestión del Talento Humano"/>
    <x v="12"/>
    <s v="% de avance de implementación de las estrategias para el manejo de  personal, que permitan mantener las competencias físicas y salud óptimas para el desempeño del Organismo de Investigación Judicial"/>
    <x v="76"/>
    <x v="1"/>
    <s v="Sistema de Planes Anuales Operativos (PAO)."/>
    <m/>
    <n v="0"/>
    <n v="1"/>
    <n v="0.1"/>
    <n v="0.2"/>
    <n v="0.4"/>
    <n v="0.6"/>
    <n v="0.8"/>
    <n v="1"/>
    <x v="63"/>
    <s v="2025-2030"/>
    <s v="Diseñar  uno o varios modelos de acondicionamiento físico y mejoramiento de la salud según los requerimientos específicos del Organismo de Investigación Judicial."/>
    <s v="Dirección de Gestión Humana_x000a_"/>
    <m/>
    <m/>
    <m/>
    <m/>
    <m/>
    <m/>
  </r>
  <r>
    <s v="ORGANISMO DE INVESTIGACIÓN JUDICIAL"/>
    <s v="Gestión del Talento Humano"/>
    <x v="12"/>
    <s v="% de avance de implementación de las estrategias para el manejo de  personal, que permitan mantener las competencias físicas y salud óptimas para el desempeño del Organismo de Investigación Judicial"/>
    <x v="76"/>
    <x v="1"/>
    <s v="Sistema de Planes Anuales Operativos (PAO)."/>
    <m/>
    <n v="0"/>
    <n v="1"/>
    <n v="0.1"/>
    <n v="0.2"/>
    <n v="0.4"/>
    <n v="0.6"/>
    <n v="0.8"/>
    <n v="1"/>
    <x v="63"/>
    <s v="2025-2030"/>
    <s v="Realizar los seguimientos respectivos de los planes de acondicionamiento por medio de las jefaturas. "/>
    <s v="Organismo de Investigación Judicial"/>
    <m/>
    <m/>
    <m/>
    <m/>
    <m/>
    <m/>
  </r>
  <r>
    <s v="ESCUELA JUDICIAL"/>
    <s v="Gestión del Talento Humano"/>
    <x v="15"/>
    <s v="Cantidad de actividades de capacitación que hayan incorporado de forma integral los valores y ejes transversales institucionales. "/>
    <x v="77"/>
    <x v="26"/>
    <s v="Sistema de Planes Anuales Operativos (PAO)."/>
    <m/>
    <n v="0"/>
    <n v="10"/>
    <n v="1"/>
    <n v="2"/>
    <n v="4"/>
    <n v="6"/>
    <n v="8"/>
    <n v="10"/>
    <x v="64"/>
    <n v="2025"/>
    <s v="1. Revisión de los diseños curriculares ."/>
    <s v="Escuela Judicial"/>
    <m/>
    <m/>
    <m/>
    <m/>
    <m/>
    <m/>
  </r>
  <r>
    <s v="ESCUELA JUDICIAL"/>
    <s v="Gestión del Talento Humano"/>
    <x v="15"/>
    <s v="Cantidad de actividades de capacitación que hayan incorporado de forma integral los valores y ejes transversales institucionales. "/>
    <x v="77"/>
    <x v="26"/>
    <s v="Sistema de Planes Anuales Operativos (PAO)."/>
    <m/>
    <n v="0"/>
    <n v="10"/>
    <n v="1"/>
    <n v="2"/>
    <n v="4"/>
    <n v="6"/>
    <n v="8"/>
    <n v="10"/>
    <x v="64"/>
    <n v="2026"/>
    <s v="            2. Incorporación de valores y ejes transversales en los diseños curriculares de las acciones formativas de aprovechamiento."/>
    <s v="Escuela Judicial"/>
    <m/>
    <m/>
    <m/>
    <m/>
    <m/>
    <m/>
  </r>
  <r>
    <s v="ESCUELA JUDICIAL"/>
    <s v="Gestión del Talento Humano"/>
    <x v="15"/>
    <s v="Cantidad de actividades de capacitación que hayan incorporado de forma integral los valores y ejes transversales institucionales. "/>
    <x v="77"/>
    <x v="26"/>
    <s v="Sistema de Planes Anuales Operativos (PAO)."/>
    <m/>
    <n v="0"/>
    <n v="10"/>
    <n v="1"/>
    <n v="2"/>
    <n v="4"/>
    <n v="6"/>
    <n v="8"/>
    <n v="10"/>
    <x v="64"/>
    <s v="2027-2030"/>
    <s v="3. Análisis de los resultados "/>
    <s v="Escuela Judicial"/>
    <m/>
    <m/>
    <m/>
    <m/>
    <m/>
    <m/>
  </r>
  <r>
    <s v="ESCUELA JUDICIAL"/>
    <s v="Gestión del Talento Humano"/>
    <x v="15"/>
    <s v="Cantidad de actividades de capacitación que hayan incorporado de forma integral los valores y ejes transversales institucionales. "/>
    <x v="77"/>
    <x v="26"/>
    <s v="Sistema de Planes Anuales Operativos (PAO)."/>
    <m/>
    <n v="0"/>
    <n v="10"/>
    <n v="1"/>
    <n v="2"/>
    <n v="4"/>
    <n v="6"/>
    <n v="8"/>
    <n v="10"/>
    <x v="64"/>
    <n v="2030"/>
    <s v="  4. Evaluación de los resultados"/>
    <s v="Escuela Judicial"/>
    <m/>
    <m/>
    <m/>
    <m/>
    <m/>
    <m/>
  </r>
  <r>
    <s v="ESCUELA JUDICIAL"/>
    <s v="Gestión del Talento Humano"/>
    <x v="15"/>
    <s v="% de avance de plan de actividades de capacitación, diseñadas e implementadas, acorde a los perfiles competenciales."/>
    <x v="78"/>
    <x v="26"/>
    <s v="Sistema de Planes Anuales Operativos (PAO)."/>
    <m/>
    <n v="0"/>
    <n v="1"/>
    <n v="0.1"/>
    <n v="0.2"/>
    <n v="0.4"/>
    <n v="0.6"/>
    <n v="0.8"/>
    <n v="1"/>
    <x v="64"/>
    <n v="2025"/>
    <s v="1. Revisión de perfiles competenciales"/>
    <s v="Escuela Judicial"/>
    <m/>
    <m/>
    <m/>
    <m/>
    <m/>
    <m/>
  </r>
  <r>
    <s v="ESCUELA JUDICIAL"/>
    <s v="Gestión del Talento Humano"/>
    <x v="15"/>
    <s v="% de avance de plan de actividades de capacitación, diseñadas e implementadas, acorde a los perfiles competenciales."/>
    <x v="78"/>
    <x v="26"/>
    <s v="Sistema de Planes Anuales Operativos (PAO)."/>
    <m/>
    <n v="0"/>
    <n v="1"/>
    <n v="0.1"/>
    <n v="0.2"/>
    <n v="0.4"/>
    <n v="0.6"/>
    <n v="0.8"/>
    <n v="1"/>
    <x v="64"/>
    <s v="2025-2026"/>
    <s v="   2. Diseño de actividades de capacitación."/>
    <s v="Escuela Judicial"/>
    <m/>
    <m/>
    <m/>
    <m/>
    <m/>
    <m/>
  </r>
  <r>
    <s v="ESCUELA JUDICIAL"/>
    <s v="Gestión del Talento Humano"/>
    <x v="15"/>
    <s v="% de avance de plan de actividades de capacitación, diseñadas e implementadas, acorde a los perfiles competenciales."/>
    <x v="78"/>
    <x v="26"/>
    <s v="Sistema de Planes Anuales Operativos (PAO)."/>
    <m/>
    <n v="0"/>
    <n v="1"/>
    <n v="0.1"/>
    <n v="0.2"/>
    <n v="0.4"/>
    <n v="0.6"/>
    <n v="0.8"/>
    <n v="1"/>
    <x v="64"/>
    <s v="2026-2030"/>
    <s v="3.  -Ejecución de las actividades."/>
    <s v="Escuela Judicial"/>
    <m/>
    <m/>
    <m/>
    <m/>
    <m/>
    <m/>
  </r>
  <r>
    <s v="ESCUELA JUDICIAL"/>
    <s v="Gestión del Talento Humano"/>
    <x v="15"/>
    <s v="% de avance de implementación de la estrategia integral del proceso de  capacitación innovadores, accesibles y oportunos."/>
    <x v="79"/>
    <x v="26"/>
    <s v="Sistema de Planes Anuales Operativos (PAO)."/>
    <m/>
    <n v="0"/>
    <n v="1"/>
    <n v="0.1"/>
    <n v="0.2"/>
    <n v="0.4"/>
    <n v="0.6"/>
    <n v="0.8"/>
    <n v="1"/>
    <x v="65"/>
    <n v="2025"/>
    <s v="1. Elaboración de diseños curriculares "/>
    <s v="Escuela Judicial y Unidades de Capacitación                             "/>
    <m/>
    <m/>
    <m/>
    <m/>
    <m/>
    <m/>
  </r>
  <r>
    <s v="ESCUELA JUDICIAL"/>
    <s v="Gestión del Talento Humano"/>
    <x v="15"/>
    <s v="% de avance de implementación de la estrategia integral del proceso de  capacitación innovadores, accesibles y oportunos."/>
    <x v="79"/>
    <x v="26"/>
    <s v="Sistema de Planes Anuales Operativos (PAO)."/>
    <m/>
    <n v="0"/>
    <n v="1"/>
    <n v="0.1"/>
    <n v="0.2"/>
    <n v="0.4"/>
    <n v="0.6"/>
    <n v="0.8"/>
    <n v="1"/>
    <x v="65"/>
    <s v="2025-2026"/>
    <s v="  2.  Diseño de productos o estrategias innovadoras, accesibles y oportunos.                   "/>
    <s v="Escuela Judicial y Unidades de Capacitación                             "/>
    <m/>
    <m/>
    <m/>
    <m/>
    <m/>
    <m/>
  </r>
  <r>
    <s v="ESCUELA JUDICIAL"/>
    <s v="Gestión del Talento Humano"/>
    <x v="15"/>
    <s v="% de avance de implementación de la estrategia integral del proceso de  capacitación innovadores, accesibles y oportunos."/>
    <x v="79"/>
    <x v="26"/>
    <s v="Sistema de Planes Anuales Operativos (PAO)."/>
    <m/>
    <n v="0"/>
    <n v="1"/>
    <n v="0.1"/>
    <n v="0.2"/>
    <n v="0.4"/>
    <n v="0.6"/>
    <n v="0.8"/>
    <n v="1"/>
    <x v="65"/>
    <s v="2026-2030"/>
    <s v="  3.Implementación de los productos o estrategias con recursos innovadores, accesibles y oportunos."/>
    <s v="Escuela Judicial y Unidades de Capacitación                             "/>
    <m/>
    <m/>
    <m/>
    <m/>
    <m/>
    <m/>
  </r>
  <r>
    <s v="ESCUELA JUDICIAL"/>
    <s v="Gestión del Talento Humano"/>
    <x v="15"/>
    <s v="% de avance en la implementación del sistema SIGECAP"/>
    <x v="80"/>
    <x v="26"/>
    <s v="Portafolio de proyectos institucionales (PPI)."/>
    <m/>
    <n v="0"/>
    <n v="1"/>
    <n v="0.1"/>
    <n v="0.2"/>
    <n v="0.4"/>
    <n v="0.6"/>
    <n v="0.8"/>
    <n v="1"/>
    <x v="66"/>
    <n v="2025"/>
    <s v="Ampliación del cronograma del Proyecto y Calendarización de tareas  "/>
    <s v="Escuela Judicial"/>
    <m/>
    <m/>
    <m/>
    <m/>
    <s v="Continuar con el proyecto de Sistema de gestion de capacitación"/>
    <m/>
  </r>
  <r>
    <s v="ESCUELA JUDICIAL"/>
    <s v="Gestión del Talento Humano"/>
    <x v="15"/>
    <s v="% de avance en la implementación del sistema SIGECAP"/>
    <x v="80"/>
    <x v="26"/>
    <s v="Portafolio de proyectos institucionales (PPI)."/>
    <m/>
    <n v="0"/>
    <n v="1"/>
    <n v="0.1"/>
    <n v="0.2"/>
    <n v="0.4"/>
    <n v="0.6"/>
    <n v="0.8"/>
    <n v="1"/>
    <x v="66"/>
    <s v="2025-2027"/>
    <s v=" Construcción y desarrollo de historias de usuario."/>
    <s v="Escuela Judicial"/>
    <m/>
    <m/>
    <m/>
    <m/>
    <m/>
    <m/>
  </r>
  <r>
    <s v="ESCUELA JUDICIAL"/>
    <s v="Gestión del Talento Humano"/>
    <x v="15"/>
    <s v="% de avance en la implementación del sistema SIGECAP"/>
    <x v="80"/>
    <x v="26"/>
    <s v="Portafolio de proyectos institucionales (PPI)."/>
    <m/>
    <n v="0"/>
    <n v="1"/>
    <n v="0.1"/>
    <n v="0.2"/>
    <n v="0.4"/>
    <n v="0.6"/>
    <n v="0.8"/>
    <n v="1"/>
    <x v="66"/>
    <s v="2028-2030"/>
    <s v="Implementación del sistema."/>
    <s v="Escuela Judicial"/>
    <m/>
    <m/>
    <m/>
    <m/>
    <m/>
    <m/>
  </r>
  <r>
    <s v="ESCUELA JUDICIAL"/>
    <s v="Gestión del Talento Humano"/>
    <x v="15"/>
    <s v="Cantidad de evaluaciones aplicando el Modelo de evaluación de la efectividad de las acciones formativas del Poder Judicial "/>
    <x v="81"/>
    <x v="26"/>
    <s v="Sistema de Planes Anuales Operativos (PAO)."/>
    <m/>
    <n v="0"/>
    <n v="10"/>
    <n v="0"/>
    <n v="2"/>
    <n v="4"/>
    <n v="6"/>
    <n v="8"/>
    <n v="10"/>
    <x v="67"/>
    <s v="2025-2030"/>
    <s v=" Elaboración y aplicación de los instrumentos evaluación                "/>
    <s v="Escuela Judicial y Unidades de Capacitación                             "/>
    <m/>
    <m/>
    <m/>
    <m/>
    <m/>
    <m/>
  </r>
  <r>
    <s v="ESCUELA JUDICIAL"/>
    <s v="Gestión del Talento Humano"/>
    <x v="15"/>
    <s v="Cantidad de evaluaciones aplicando el Modelo de evaluación de la efectividad de las acciones formativas del Poder Judicial "/>
    <x v="81"/>
    <x v="26"/>
    <s v="Sistema de Planes Anuales Operativos (PAO)."/>
    <m/>
    <n v="0"/>
    <n v="10"/>
    <n v="0"/>
    <n v="2"/>
    <n v="4"/>
    <n v="6"/>
    <n v="8"/>
    <n v="10"/>
    <x v="67"/>
    <s v="2025-2030"/>
    <s v="Análisis de los instrumentos aplicados y elaboración de informe."/>
    <s v="Escuela Judicial y Unidades de Capacitación                             "/>
    <m/>
    <m/>
    <m/>
    <m/>
    <m/>
    <m/>
  </r>
  <r>
    <s v="ESCUELA JUDICIAL"/>
    <s v="CONFIANZA Y PROBIDAD EN LA JUSTICIA"/>
    <x v="7"/>
    <s v="% avance de los programas de cooperación con universidades. "/>
    <x v="82"/>
    <x v="26"/>
    <s v="Sistema de Planes Anuales Operativos (PAO)."/>
    <m/>
    <n v="0"/>
    <n v="1"/>
    <n v="0.1"/>
    <n v="0.2"/>
    <n v="0.4"/>
    <n v="0.6"/>
    <n v="0.8"/>
    <n v="1"/>
    <x v="68"/>
    <n v="2025"/>
    <s v="1. Planeación de la actividades de capacitación."/>
    <s v="Escuela Judicial"/>
    <m/>
    <m/>
    <m/>
    <m/>
    <m/>
    <m/>
  </r>
  <r>
    <s v="ESCUELA JUDICIAL"/>
    <s v="CONFIANZA Y PROBIDAD EN LA JUSTICIA"/>
    <x v="7"/>
    <s v="% avance de los programas de cooperación con universidades. "/>
    <x v="82"/>
    <x v="26"/>
    <s v="Sistema de Planes Anuales Operativos (PAO)."/>
    <m/>
    <n v="0"/>
    <n v="1"/>
    <n v="0.1"/>
    <n v="0.2"/>
    <n v="0.4"/>
    <n v="0.6"/>
    <n v="0.8"/>
    <n v="1"/>
    <x v="68"/>
    <s v="2026-2029"/>
    <s v="2.Ejecutar actividades de capacitación dirigidas a Universidades que imparten la carrera de derecho y otras carreras de interés.                                                                              "/>
    <s v="Escuela Judicial"/>
    <m/>
    <m/>
    <m/>
    <m/>
    <m/>
    <m/>
  </r>
  <r>
    <s v="ESCUELA JUDICIAL"/>
    <s v="CONFIANZA Y PROBIDAD EN LA JUSTICIA"/>
    <x v="7"/>
    <s v="% avance de los programas de cooperación con universidades. "/>
    <x v="82"/>
    <x v="26"/>
    <s v="Sistema de Planes Anuales Operativos (PAO)."/>
    <m/>
    <n v="0"/>
    <n v="1"/>
    <n v="0.1"/>
    <n v="0.2"/>
    <n v="0.4"/>
    <n v="0.6"/>
    <n v="0.8"/>
    <n v="1"/>
    <x v="68"/>
    <n v="2030"/>
    <s v="3. Análisis de las actividades de capacitación.     "/>
    <s v="Escuela Judicial"/>
    <m/>
    <m/>
    <m/>
    <m/>
    <m/>
    <m/>
  </r>
  <r>
    <s v="ESCUELA JUDICIAL"/>
    <s v="CONFIANZA Y PROBIDAD EN LA JUSTICIA"/>
    <x v="7"/>
    <s v="% avance de los programas de cooperación con universidades. "/>
    <x v="82"/>
    <x v="26"/>
    <s v="Sistema de Planes Anuales Operativos (PAO)."/>
    <m/>
    <n v="0"/>
    <n v="1"/>
    <n v="0.1"/>
    <n v="0.2"/>
    <n v="0.4"/>
    <n v="0.6"/>
    <n v="0.8"/>
    <n v="1"/>
    <x v="68"/>
    <n v="2030"/>
    <s v=" 4. Evaluación de las actividades de capacitación."/>
    <s v="Escuela Judicial"/>
    <m/>
    <m/>
    <m/>
    <m/>
    <m/>
    <m/>
  </r>
  <r>
    <s v="ESCUELA JUDICIAL"/>
    <s v="Gestión del Talento Humano"/>
    <x v="15"/>
    <s v="% de avance en la implementación de procesos de capacitación regionales"/>
    <x v="83"/>
    <x v="26"/>
    <s v="Sistema de Planes Anuales Operativos (PAO)."/>
    <m/>
    <n v="0"/>
    <n v="1"/>
    <n v="0.1"/>
    <n v="0.2"/>
    <n v="0.4"/>
    <n v="0.6"/>
    <n v="0.8"/>
    <n v="1"/>
    <x v="69"/>
    <n v="2025"/>
    <s v="1. Identificación de necesidades de capacitación."/>
    <s v="Escuela Judicial y Unidades de Capacitación                             "/>
    <m/>
    <m/>
    <m/>
    <m/>
    <m/>
    <m/>
  </r>
  <r>
    <s v="ESCUELA JUDICIAL"/>
    <s v="Gestión del Talento Humano"/>
    <x v="15"/>
    <s v="% de avance en la implementación de procesos de capacitación regionales"/>
    <x v="83"/>
    <x v="26"/>
    <s v="Sistema de Planes Anuales Operativos (PAO)."/>
    <m/>
    <n v="0"/>
    <n v="1"/>
    <n v="0.1"/>
    <n v="0.2"/>
    <n v="0.4"/>
    <n v="0.6"/>
    <n v="0.8"/>
    <n v="1"/>
    <x v="69"/>
    <n v="2026"/>
    <s v="2. Incorporación de las necesidades de capacitación al Plan de Capacitación. "/>
    <s v="Escuela Judicial y Unidades de Capacitación                             "/>
    <m/>
    <m/>
    <m/>
    <m/>
    <m/>
    <m/>
  </r>
  <r>
    <s v="ESCUELA JUDICIAL"/>
    <s v="Gestión del Talento Humano"/>
    <x v="15"/>
    <s v="% de avance en la implementación de procesos de capacitación regionales"/>
    <x v="83"/>
    <x v="26"/>
    <s v="Sistema de Planes Anuales Operativos (PAO)."/>
    <m/>
    <n v="0"/>
    <n v="1"/>
    <n v="0.1"/>
    <n v="0.2"/>
    <n v="0.4"/>
    <n v="0.6"/>
    <n v="0.8"/>
    <n v="1"/>
    <x v="69"/>
    <s v="2026-2030"/>
    <s v="3. Ejecución del Plan de Capacitación."/>
    <s v="Escuela Judicial y Unidades de Capacitación                             "/>
    <m/>
    <m/>
    <m/>
    <m/>
    <m/>
    <m/>
  </r>
  <r>
    <s v="DGH"/>
    <s v="Gestión del Talento Humano"/>
    <x v="15"/>
    <s v="% de avance en la implementación estratégica de capacitación y formación de la población judicial."/>
    <x v="84"/>
    <x v="24"/>
    <s v="Sistema de Planes Anuales Operativos (PAO)."/>
    <m/>
    <n v="0"/>
    <n v="1"/>
    <n v="0.1"/>
    <n v="0.2"/>
    <n v="0.4"/>
    <n v="0.6"/>
    <n v="0.8"/>
    <n v="1"/>
    <x v="69"/>
    <n v="2025"/>
    <s v="1) Identificar las necesidades de capacitación en la población judicial"/>
    <s v="Escuela Judicial y Unidades de Capacitación                             "/>
    <m/>
    <m/>
    <m/>
    <m/>
    <m/>
    <m/>
  </r>
  <r>
    <s v="DGH"/>
    <s v="Gestión del Talento Humano"/>
    <x v="15"/>
    <s v="% de avance en la implementación estratégica de capacitación y formación de la población judicial."/>
    <x v="84"/>
    <x v="24"/>
    <s v="Sistema de Planes Anuales Operativos (PAO)."/>
    <m/>
    <n v="0"/>
    <n v="1"/>
    <n v="0.1"/>
    <n v="0.2"/>
    <n v="0.4"/>
    <n v="0.6"/>
    <n v="0.8"/>
    <n v="1"/>
    <x v="69"/>
    <n v="2026"/>
    <s v="2) Planificar las estrategias de capacitación y formación para la población judicial"/>
    <s v="Escuela Judicial y Unidades de Capacitación                             "/>
    <m/>
    <m/>
    <m/>
    <m/>
    <m/>
    <m/>
  </r>
  <r>
    <s v="DGH"/>
    <s v="Gestión del Talento Humano"/>
    <x v="15"/>
    <s v="% de avance en la implementación estratégica de capacitación y formación de la población judicial."/>
    <x v="84"/>
    <x v="24"/>
    <s v="Sistema de Planes Anuales Operativos (PAO)."/>
    <m/>
    <n v="0"/>
    <n v="1"/>
    <n v="0.1"/>
    <n v="0.2"/>
    <n v="0.4"/>
    <n v="0.6"/>
    <n v="0.8"/>
    <n v="1"/>
    <x v="69"/>
    <n v="2027"/>
    <s v="3) Ejecución de las estrategicas de capacitación y formación para la población judicial"/>
    <s v="Escuela Judicial y Unidades de Capacitación                             "/>
    <m/>
    <m/>
    <m/>
    <m/>
    <m/>
    <m/>
  </r>
  <r>
    <s v="DGH"/>
    <s v="Gestión del Talento Humano"/>
    <x v="15"/>
    <s v="% de avance en la implementación estratégica de capacitación y formación de la población judicial."/>
    <x v="84"/>
    <x v="24"/>
    <s v="Sistema de Planes Anuales Operativos (PAO)."/>
    <m/>
    <n v="0"/>
    <n v="1"/>
    <n v="0.1"/>
    <n v="0.2"/>
    <n v="0.4"/>
    <n v="0.6"/>
    <n v="0.8"/>
    <n v="1"/>
    <x v="69"/>
    <s v="2028-2030"/>
    <s v="4) Dar seguimiento a las estrategicas de capacitación y formación para la población judicial"/>
    <s v="Escuela Judicial y Unidades de Capacitación                             "/>
    <m/>
    <m/>
    <m/>
    <m/>
    <m/>
    <m/>
  </r>
  <r>
    <s v="ESCUELA JUDICIAL"/>
    <s v="Gestión del Talento Humano"/>
    <x v="15"/>
    <s v="Cantidad de investigaciones de interés institucional realizadas."/>
    <x v="85"/>
    <x v="26"/>
    <s v="Sistema de Planes Anuales Operativos (PAO)."/>
    <m/>
    <n v="0"/>
    <n v="6"/>
    <n v="1"/>
    <n v="2"/>
    <n v="3"/>
    <n v="4"/>
    <n v="5"/>
    <n v="6"/>
    <x v="67"/>
    <n v="2025"/>
    <s v="1. Planeamiento del Producto a desarrollar."/>
    <s v="Escuela Judicial y Unidades de Capacitación                             "/>
    <m/>
    <m/>
    <m/>
    <m/>
    <m/>
    <m/>
  </r>
  <r>
    <s v="ESCUELA JUDICIAL"/>
    <s v="Gestión del Talento Humano"/>
    <x v="15"/>
    <s v="Cantidad de investigaciones de interés institucional realizadas."/>
    <x v="85"/>
    <x v="26"/>
    <s v="Sistema de Planes Anuales Operativos (PAO)."/>
    <m/>
    <n v="0"/>
    <n v="6"/>
    <n v="1"/>
    <n v="2"/>
    <n v="3"/>
    <n v="4"/>
    <n v="5"/>
    <n v="6"/>
    <x v="67"/>
    <s v="2025-2030"/>
    <s v=" 2. Desarrollo y divulgación del Producto. "/>
    <s v="Escuela Judicial y Unidades de Capacitación                             "/>
    <m/>
    <m/>
    <m/>
    <m/>
    <m/>
    <m/>
  </r>
  <r>
    <s v="ORGANISMO DE INVESTIGACIÓN JUDICIAL"/>
    <s v="Gestión del Talento Humano"/>
    <x v="15"/>
    <s v="% de avance de la implementación de los planes de captación de recursos internacionales para capacitación. "/>
    <x v="86"/>
    <x v="1"/>
    <s v="Sistema de Planes Anuales Operativos (PAO)."/>
    <m/>
    <n v="0"/>
    <n v="1"/>
    <n v="0.1"/>
    <n v="0.2"/>
    <n v="0.4"/>
    <n v="0.6"/>
    <n v="0.8"/>
    <n v="1"/>
    <x v="70"/>
    <n v="2025"/>
    <s v="Definir las necesidades de capacitación y recursos necesarios que pueden ser solicitados a  instituciones y gobiernos colaboradores."/>
    <s v="Centro de Capacitación de Organismo de Investigación Judicial"/>
    <m/>
    <m/>
    <m/>
    <m/>
    <m/>
    <m/>
  </r>
  <r>
    <s v="ORGANISMO DE INVESTIGACIÓN JUDICIAL"/>
    <s v="Gestión del Talento Humano"/>
    <x v="15"/>
    <s v="% de avance de la implementación de los planes de captación de recursos internacionales para capacitación. "/>
    <x v="86"/>
    <x v="1"/>
    <s v="Sistema de Planes Anuales Operativos (PAO)."/>
    <m/>
    <n v="0"/>
    <n v="1"/>
    <n v="0.1"/>
    <n v="0.2"/>
    <n v="0.4"/>
    <n v="0.6"/>
    <n v="0.8"/>
    <n v="1"/>
    <x v="70"/>
    <n v="2025"/>
    <s v="Definir planes de acción para lograr  la búsqueda de instituciones y gobiernos cooperantes"/>
    <s v="Centro de Capacitación de Organismo de Investigación Judicial"/>
    <m/>
    <m/>
    <m/>
    <m/>
    <m/>
    <m/>
  </r>
  <r>
    <s v="ORGANISMO DE INVESTIGACIÓN JUDICIAL"/>
    <s v="Gestión del Talento Humano"/>
    <x v="15"/>
    <s v="% de avance de la implementación de los planes de captación de recursos internacionales para capacitación. "/>
    <x v="86"/>
    <x v="1"/>
    <s v="Sistema de Planes Anuales Operativos (PAO)."/>
    <m/>
    <n v="0"/>
    <n v="1"/>
    <n v="0.1"/>
    <n v="0.2"/>
    <n v="0.4"/>
    <n v="0.6"/>
    <n v="0.8"/>
    <n v="1"/>
    <x v="70"/>
    <s v="2025-2030"/>
    <s v="Dar seguimiento a los planes de acción para la captación de recursos y capacitaciones."/>
    <s v="Centro de Capacitación de Organismo de Investigación Judicial"/>
    <m/>
    <m/>
    <m/>
    <m/>
    <m/>
    <m/>
  </r>
  <r>
    <s v="MINISTERIO PÚBLICO-GRACIELA"/>
    <s v="Gestión del Talento Humano"/>
    <x v="15"/>
    <s v="% y tipo de estrategias de capacitación aplicadas "/>
    <x v="87"/>
    <x v="0"/>
    <s v="Sistema de Planes Anuales Operativos (PAO)."/>
    <s v="(Número de actividades completadas / Número total de actividades planificadas) * 100"/>
    <n v="0"/>
    <n v="1"/>
    <n v="0.1"/>
    <n v="0.2"/>
    <n v="0.4"/>
    <n v="0.6"/>
    <n v="0.8"/>
    <n v="1"/>
    <x v="71"/>
    <n v="2025"/>
    <s v="Delinear las estrategias y lineamientos de capacitación y actualización quinquenal."/>
    <s v="Fiscalía General"/>
    <s v="Acceso a la Justicia_x000a_Valores en el servicio de administración de justicia_x000a_Valores institucionales"/>
    <s v="ODS 16"/>
    <m/>
    <m/>
    <m/>
    <m/>
  </r>
  <r>
    <s v="MINISTERIO PÚBLICO-GRACIELA"/>
    <s v="Gestión del Talento Humano"/>
    <x v="15"/>
    <s v="% y tipo de estrategias de capacitación aplicadas "/>
    <x v="87"/>
    <x v="0"/>
    <s v="Sistema de Planes Anuales Operativos (PAO)."/>
    <s v="(Número de actividades completadas / Número total de actividades planificadas) * 100"/>
    <n v="0"/>
    <n v="1"/>
    <n v="0.1"/>
    <n v="0.2"/>
    <n v="0.4"/>
    <n v="0.6"/>
    <n v="0.8"/>
    <n v="1"/>
    <x v="71"/>
    <s v="2026-2030"/>
    <s v="Formular los programas anuales de capacitación y actualización del personal de las fiscalías, unidades y oficinas del Ministerio Público, acorde con las estrategias y lineamientos establecidos."/>
    <s v="Fiscalía General"/>
    <s v="Acceso a la Justicia_x000a_Valores en el servicio de administración de justicia_x000a_Valores institucionales"/>
    <s v="ODS 16"/>
    <m/>
    <m/>
    <m/>
    <m/>
  </r>
  <r>
    <s v="MINISTERIO PÚBLICO-GRACIELA"/>
    <s v="Gestión del Talento Humano"/>
    <x v="15"/>
    <s v="% y tipo de estrategias de capacitación aplicadas "/>
    <x v="87"/>
    <x v="0"/>
    <s v="Sistema de Planes Anuales Operativos (PAO)."/>
    <s v="(Número de actividades completadas / Número total de actividades planificadas) * 100"/>
    <n v="0"/>
    <n v="1"/>
    <n v="0.1"/>
    <n v="0.2"/>
    <n v="0.4"/>
    <n v="0.6"/>
    <n v="0.8"/>
    <n v="1"/>
    <x v="71"/>
    <s v="2026-2030"/>
    <s v="Ejecución de los programas anuales de capacitación y actualización del personal de las fiscalías, unidades y oficinas del Ministerio Público, acorde con las estrategias y lineamientos establecidos."/>
    <s v="Fiscalía General"/>
    <s v="Acceso a la Justicia_x000a_Valores en el servicio de administración de justicia_x000a_Valores institucionales"/>
    <s v="ODS 16"/>
    <m/>
    <m/>
    <m/>
    <m/>
  </r>
  <r>
    <s v="EQUIPO TÉCNICO"/>
    <s v="PLANIFICACIÓN INSTITUCIONAL"/>
    <x v="10"/>
    <s v="% de implementación del modelo de gestión estratégica."/>
    <x v="88"/>
    <x v="2"/>
    <s v="Portafolio de proyectos institucionales (PPI)."/>
    <s v="Promedio de la metas operativas asociadas a la implementación del modelo de gestión estratégica."/>
    <n v="0"/>
    <n v="1"/>
    <n v="0.1"/>
    <n v="0.2"/>
    <n v="0.4"/>
    <n v="0.6"/>
    <n v="0.8"/>
    <n v="1"/>
    <x v="72"/>
    <s v="2025-2030"/>
    <s v="Implementar el Modelo de Gestión Estratégica que contribuya a guiar la toma de decisiones."/>
    <s v="Dirección de Planificación"/>
    <s v="Justicia Abierta, Valor del Servicio de Administración de Justicia"/>
    <s v="ODS 16 Paz, justicia e Insituciones sólidas"/>
    <m/>
    <m/>
    <m/>
    <s v="Sistema Nuevo del PEI"/>
  </r>
  <r>
    <s v="EQUIPO TÉCNICO"/>
    <s v="PLANIFICACIÓN INSTITUCIONAL"/>
    <x v="10"/>
    <s v="% de implementación del modelo de gestión estratégica."/>
    <x v="88"/>
    <x v="2"/>
    <s v="Portafolio de proyectos institucionales (PPI)."/>
    <s v="Promedio de la metas operativas asociadas a la implementación del modelo de gestión estratégica."/>
    <n v="0"/>
    <n v="1"/>
    <n v="0.1"/>
    <n v="0.2"/>
    <n v="0.4"/>
    <n v="0.6"/>
    <n v="0.8"/>
    <n v="1"/>
    <x v="72"/>
    <s v="2025-2030"/>
    <s v="Implementar el Modelo de Gestión Estratégica que contribuya a guiar la toma de decisiones."/>
    <s v="Dirección de Planificación"/>
    <s v="Justicia Abierta, Valor del Servicio de Administración de Justicia"/>
    <s v="ODS 16 Paz, justicia e Insituciones sólidas"/>
    <m/>
    <m/>
    <m/>
    <s v="Etapa 2 del Sistema Presupuestario Plurianual"/>
  </r>
  <r>
    <s v="EQUIPO TÉCNICO"/>
    <s v="PLANIFICACIÓN INSTITUCIONAL"/>
    <x v="10"/>
    <s v="% de implementación del modelo de gestión estratégica."/>
    <x v="88"/>
    <x v="2"/>
    <s v="Sistema de Planes Anuales Operativos (PAO)."/>
    <s v="Promedio de la metas operativas asociadas a la implementación del modelo de gestión estratégica."/>
    <n v="0"/>
    <n v="1"/>
    <n v="0.1"/>
    <n v="0.2"/>
    <n v="0.4"/>
    <n v="0.6"/>
    <n v="0.8"/>
    <n v="1"/>
    <x v="72"/>
    <s v="2025-2030"/>
    <s v="Implementar el Modelo de Gestión Estratégica que contribuya a guiar la toma de decisiones."/>
    <s v="Dirección de Planificación"/>
    <s v="Justicia Abierta, Valor del Servicio de Administración de Justicia"/>
    <s v="ODS 16 Paz, justicia e Insituciones sólidas"/>
    <m/>
    <m/>
    <m/>
    <m/>
  </r>
  <r>
    <s v="EQUIPO TÉCNICO"/>
    <s v="PLANIFICACIÓN INSTITUCIONAL"/>
    <x v="10"/>
    <s v="% de implementación del modelo de gestión estratégica."/>
    <x v="88"/>
    <x v="2"/>
    <s v="Sistema de Planes Anuales Operativos (PAO)."/>
    <s v="Promedio de la metas operativas asociadas a la implementación del modelo de gestión estratégica."/>
    <n v="0"/>
    <n v="1"/>
    <n v="0.1"/>
    <n v="0.2"/>
    <n v="0.4"/>
    <n v="0.6"/>
    <n v="0.8"/>
    <n v="1"/>
    <x v="72"/>
    <s v="2025-2030"/>
    <s v="Implementar el Modelo de Gestión Estratégica que contribuya a guiar la toma de decisiones."/>
    <s v="Dirección de Planificación"/>
    <s v="Justicia Abierta, Valor del Servicio de Administración de Justicia"/>
    <s v="ODS 16 Paz, justicia e Insituciones sólidas"/>
    <m/>
    <m/>
    <m/>
    <m/>
  </r>
  <r>
    <s v="EQUIPO TÉCNICO"/>
    <s v="PLANIFICACIÓN INSTITUCIONAL"/>
    <x v="10"/>
    <s v="% de implementación del modelo de gestión estratégica."/>
    <x v="88"/>
    <x v="2"/>
    <s v="Sistema de Planes Anuales Operativos (PAO)."/>
    <s v="Promedio de la metas operativas asociadas a la implementación del modelo de gestión estratégica."/>
    <n v="0"/>
    <n v="1"/>
    <n v="0.1"/>
    <n v="0.2"/>
    <n v="0.4"/>
    <n v="0.6"/>
    <n v="0.8"/>
    <n v="1"/>
    <x v="72"/>
    <s v="2025-2030"/>
    <s v="Implementar el Modelo de Gestión Estratégica que contribuya a guiar la toma de decisiones."/>
    <s v="Dirección de Planificación"/>
    <s v="Justicia Abierta, Valor del Servicio de Administración de Justicia"/>
    <s v="ODS 16 Paz, justicia e Insituciones sólidas"/>
    <m/>
    <m/>
    <m/>
    <m/>
  </r>
  <r>
    <s v="EQUIPO TÉCNICO"/>
    <s v="PLANIFICACIÓN INSTITUCIONAL"/>
    <x v="10"/>
    <s v="Cantidad de informes realizados sobre el modelo de gestión por procesos institucional"/>
    <x v="89"/>
    <x v="2"/>
    <s v="Sistema de Planes Anuales Operativos (PAO)."/>
    <s v="Suma de informes realizados sobre el modelo de gestión por procesos institucional"/>
    <n v="0"/>
    <n v="6"/>
    <n v="1"/>
    <n v="2"/>
    <n v="3"/>
    <n v="4"/>
    <n v="5"/>
    <n v="6"/>
    <x v="73"/>
    <s v="2025-2030"/>
    <s v="Realizar un informe anual sobre las acciones realizadas en la implementación del Modelo de Gestión por Procesos."/>
    <s v="Dirección de Planificación"/>
    <s v="Valor del servicio de Administración de Justicia"/>
    <s v="ODS 16 Paz, justicia e Insituciones sólidas"/>
    <m/>
    <m/>
    <m/>
    <m/>
  </r>
  <r>
    <s v="EQUIPO TÉCNICO"/>
    <s v="PLANIFICACIÓN INSTITUCIONAL"/>
    <x v="10"/>
    <s v="Cantidad de informes realizados sobre el modelo de gestión por procesos institucional"/>
    <x v="89"/>
    <x v="2"/>
    <s v="Sistema de Planes Anuales Operativos (PAO)."/>
    <s v="Suma de informes realizados sobre el modelo de gestión por procesos institucional"/>
    <n v="0"/>
    <n v="1"/>
    <n v="0.1"/>
    <n v="0.2"/>
    <n v="0.4"/>
    <n v="0.6"/>
    <n v="0.8"/>
    <n v="1"/>
    <x v="73"/>
    <s v="2025-2030"/>
    <s v="Realizar un informe anual sobre las acciones realizadas en la implementación del Modelo de Gestión por Procesos."/>
    <s v="Dirección de Planificación"/>
    <s v="Valor del servicio de Administración de Justicia"/>
    <s v="ODS 16 Paz, justicia e Insituciones sólidas"/>
    <m/>
    <m/>
    <m/>
    <m/>
  </r>
  <r>
    <s v="EQUIPO TÉCNICO"/>
    <s v="PLANIFICACIÓN INSTITUCIONAL"/>
    <x v="10"/>
    <s v="Cantidad de informes realizados sobre el modelo de gestión por procesos institucional"/>
    <x v="89"/>
    <x v="2"/>
    <s v="Sistema de Planes Anuales Operativos (PAO)."/>
    <s v="Suma de informes realizados sobre el modelo de gestión por procesos institucional"/>
    <n v="0"/>
    <n v="1"/>
    <n v="0.1"/>
    <n v="0.2"/>
    <n v="0.4"/>
    <n v="0.6"/>
    <n v="0.8"/>
    <n v="1"/>
    <x v="73"/>
    <s v="2025-2030"/>
    <s v="Realizar un informe anual sobre las acciones realizadas en la implementación del Modelo de Gestión por Procesos."/>
    <s v="Dirección de Planificación"/>
    <s v="Valor del servicio de Administración de Justicia"/>
    <s v="ODS 16 Paz, justicia e Insituciones sólidas"/>
    <m/>
    <m/>
    <m/>
    <m/>
  </r>
  <r>
    <s v="EQUIPO TÉCNICO"/>
    <s v="PLANIFICACIÓN INSTITUCIONAL"/>
    <x v="10"/>
    <s v="Anteproyectos de ley remitidos al Ministerio de Hacienda."/>
    <x v="90"/>
    <x v="2"/>
    <s v="Sistema de Planes Anuales Operativos (PAO)."/>
    <s v="Suma de Anteproyectos de ley remitidos al Ministerio de Hacienda."/>
    <n v="0"/>
    <n v="6"/>
    <n v="1"/>
    <n v="2"/>
    <n v="3"/>
    <n v="4"/>
    <n v="5"/>
    <n v="6"/>
    <x v="74"/>
    <s v="2025-2030"/>
    <s v="Incorporar en el presupuesto institucionales anual, el requerimiento humano y el gasto variable derivado de los estudios técnicos y de impacto de ley."/>
    <s v="Dirección de Planificación"/>
    <s v="Valor del Servicio de Administración de Justicia, Justicia Abierta, Innovación, Género, Ambiente, Acceso a la Justicia, Valores Institucionales"/>
    <s v="ODS 16 Paz, justicia e Insituciones sólidas"/>
    <m/>
    <m/>
    <m/>
    <m/>
  </r>
  <r>
    <s v="EQUIPO TÉCNICO"/>
    <s v="PLANIFICACIÓN INSTITUCIONAL"/>
    <x v="10"/>
    <s v="% de Ejecución del Presupuesto. "/>
    <x v="91"/>
    <x v="23"/>
    <s v="Sistema de Planes Anuales Operativos (PAO)."/>
    <m/>
    <n v="0.94"/>
    <n v="0.95"/>
    <n v="0.95"/>
    <n v="0.95"/>
    <n v="0.95"/>
    <n v="0.95"/>
    <n v="0.95"/>
    <n v="0.95"/>
    <x v="75"/>
    <s v="2025-2030"/>
    <s v="1. Revisar y mejorar el proceso de formulación y ejecución presupuestaria, que permita atender de manera oportuna las necesidades de las oficinas._x000a_"/>
    <s v="Dirección Ejecutiva"/>
    <m/>
    <m/>
    <m/>
    <m/>
    <m/>
    <m/>
  </r>
  <r>
    <s v="EQUIPO TÉCNICO"/>
    <s v="PLANIFICACIÓN INSTITUCIONAL"/>
    <x v="10"/>
    <s v="% de Ejecución del Presupuesto. "/>
    <x v="91"/>
    <x v="23"/>
    <s v="Sistema de Planes Anuales Operativos (PAO)."/>
    <m/>
    <n v="0.94"/>
    <n v="0.95"/>
    <n v="0.95"/>
    <n v="0.95"/>
    <n v="0.95"/>
    <n v="0.95"/>
    <n v="0.95"/>
    <n v="0.95"/>
    <x v="75"/>
    <s v="2025-2030"/>
    <s v="2.Implementar las mejoras del proceso de formulación y ejecución presupuestaria, según la instancia correspondiente."/>
    <s v="Dirección Ejecutiva"/>
    <m/>
    <m/>
    <m/>
    <m/>
    <m/>
    <m/>
  </r>
  <r>
    <s v="EQUIPO TÉCNICO"/>
    <s v="PLANIFICACIÓN INSTITUCIONAL"/>
    <x v="10"/>
    <s v="% de Ejecución del Presupuesto. "/>
    <x v="91"/>
    <x v="23"/>
    <s v="Sistema de Planes Anuales Operativos (PAO)."/>
    <m/>
    <n v="0.94"/>
    <n v="0.95"/>
    <n v="0.95"/>
    <n v="0.95"/>
    <n v="0.95"/>
    <n v="0.95"/>
    <n v="0.95"/>
    <n v="0.95"/>
    <x v="75"/>
    <s v="2025-2030"/>
    <s v="3.Dar seguimiento y evaluar las mejoras. "/>
    <s v="Dirección Ejecutiva"/>
    <m/>
    <m/>
    <m/>
    <m/>
    <m/>
    <m/>
  </r>
  <r>
    <s v="EQUIPO TÉCNICO"/>
    <s v="PLANIFICACIÓN INSTITUCIONAL"/>
    <x v="16"/>
    <s v="% de la totalidad de órdenes de inicio para proyectos desarrollados"/>
    <x v="92"/>
    <x v="23"/>
    <s v="Portafolio de proyectos institucionales (PPI)."/>
    <m/>
    <n v="0"/>
    <n v="1"/>
    <n v="0.1"/>
    <n v="0.2"/>
    <n v="0.4"/>
    <n v="0.6"/>
    <n v="0.8"/>
    <n v="1"/>
    <x v="76"/>
    <s v="2025-2030"/>
    <s v="1. Levantar y emitir requerimientos por parte la Administración Regional o Centro de Responsabilidad Correspondiente.          _x000a_2. Definir por parte del Departamento de Servicios Generales con base a los requerimientos suministrados por la Administración Regional o Centro de responsabilidad, el estudio de necesidades para cada proyecto. Estudio que establece las necesidades espaciales y la estimación preliminar del metraje requerido para cada uno de ellos según corresponda, que serán remitidos a la Dirección Ejecutiva para su valoración.               _x000a_3. Realizar por parte de la Dirección Ejecutiva una primera revisión general del estudio de necesidades para cada proyecto, la cual, una vez realizado lo remite de nuevo a Servicios Generales para su revisión y ajustes técnicos según corresponda.                                       _x000a_4. Recibir por parte del Departamento de Servicios Generales nuevamente el Estudio de Necesidades después de ser revisado por la Dirección Ejecutiva con las correcciones y observaciones correspondientes, el cual debe de ser depurado considerando los ajustes establecidos por dicha Dirección, para luego remitirlo de nuevo a la Dirección Ejecutiva debidamente ajustado.                                    _x000a_5. Remitir la Dirección Ejecutiva el estudio de necesidades debidamente ajustado a la Dirección de Planificación, para que procedan a definir la Proyección de Crecimiento, que a su vez deberá enviarlo ajustado a la Dirección Ejecutiva.                         _x000a_6. Enviar la Dirección Ejecutiva el Estudio de Necesidades con la proyección de crecimiento del proyecto al Departamento de Servicios Generales, quien procederá a revisar y ajustar el Estudio de Necesidades con los cambios realizados por la Dirección de Planificación, para posteriormente remitirlos de forma definitiva a la Dirección Ejecutiva con las modificaciones realizadas.  _x000a_7. Remitir el Departamento de Servicios Generales el estudio de necesidades finales con la proyección de crecimiento a la Administración Regional, para su visto bueno. Una vez que se cuente con este se deberá de enviar a la Dirección Ejecutiva para su aprobación y firma final.                                 _x000a_8. Solicitar por parte de la Dirección Ejecutiva al Fiduciario la confección de la corrida financiera para el proyecto que corresponda. En dicha solicitud se aporta el Estudio de necesidades aprobado versión final, en donde se establece el requerimiento espacial y la estimación preliminar del metraje que se requiere para la construcción del edificio definida por el Departamento de Servicios Generales.                               _x000a_9. Enviar la Corrida Financiera por parte del Fiduciario a la Dirección Ejecutiva para su valoración.                  _x000a_10. Enviar por parte de la Dirección Ejecutiva la Corrida Financiera al Departamento de Financiero Contable para la valoración, criterio y visto bueno correspondiente, quien a su vez deberá de remitirlo nuevamente a la Dirección Ejecutiva.                                 _x000a_11. Elaborar por parte de la Dirección Ejecutiva el informe de orden de inicio que se remite a la Comisión de Construcciones para su aprobación, quien lo debe trasladar finalmente al Consejo Superior para su aprobación final._x000a_12. Comunicar al Fiduciario la orden de inicio del proyecto que corresponda, aprobada por el Consejo Superior para que se proceda con el inicio por parte del Fideicomiso conforme del respectivo proyecto según corresponda._x000a_13. Incorporar los proyectos con orden de inicio al Plan Anual Operativo del Fideicomiso Inmobiliario Poder Judicial-BCR 2015. _x000a_14. Solicitar la Dirección Ejecutiva al Fiduciario el presupuesto del periodo correspondiente para el desarrollo de los proyectos definidos en el PAO del Fideicomiso. _x000a_15. Remitir a la Comisión de Construcciones el PAO y presupuesto del periodo correspondiente para su aprobación, quien a su vez deberá elevarlos al Consejo Superior para su aprobación final."/>
    <s v="Administraciones Regionales/Dirección Ejecutiva/ Vincular el proyecto de Fideicomiso a la Administracion Regional que corresponda"/>
    <m/>
    <m/>
    <m/>
    <m/>
    <m/>
    <s v="Se asocian los proyectos de Fideicomiso"/>
  </r>
  <r>
    <s v="EQUIPO TÉCNICO"/>
    <s v="PLANIFICACIÓN INSTITUCIONAL"/>
    <x v="16"/>
    <s v="% de la totalidad de órdenes de inicio para proyectos desarrollados"/>
    <x v="92"/>
    <x v="23"/>
    <s v="Portafolio de proyectos institucionales (PPI)."/>
    <m/>
    <n v="0"/>
    <n v="1"/>
    <n v="0.1"/>
    <n v="0.2"/>
    <n v="0.4"/>
    <n v="0.6"/>
    <n v="0.8"/>
    <n v="1"/>
    <x v="76"/>
    <s v="2025-2030"/>
    <s v="1. Levantar y emitir requerimientos por parte la Administración Regional o Centro de Responsabilidad Correspondiente.          _x000a_2. Definir por parte del Departamento de Servicios Generales con base a los requerimientos suministrados por la Administración Regional o Centro de responsabilidad, el estudio de necesidades para cada proyecto. Estudio que establece las necesidades espaciales y la estimación preliminar del metraje requerido para cada uno de ellos según corresponda, que serán remitidos a la Dirección Ejecutiva para su valoración.               _x000a_3. Realizar por parte de la Dirección Ejecutiva una primera revisión general del estudio de necesidades para cada proyecto, la cual, una vez realizado lo remite de nuevo a Servicios Generales para su revisión y ajustes técnicos según corresponda.                                       _x000a_4. Recibir por parte del Departamento de Servicios Generales nuevamente el Estudio de Necesidades después de ser revisado por la Dirección Ejecutiva con las correcciones y observaciones correspondientes, el cual debe de ser depurado considerando los ajustes establecidos por dicha Dirección, para luego remitirlo de nuevo a la Dirección Ejecutiva debidamente ajustado.                                    _x000a_5. Remitir la Dirección Ejecutiva el estudio de necesidades debidamente ajustado a la Dirección de Planificación, para que procedan a definir la Proyección de Crecimiento, que a su vez deberá enviarlo ajustado a la Dirección Ejecutiva.                         _x000a_6. Enviar la Dirección Ejecutiva el Estudio de Necesidades con la proyección de crecimiento del proyecto al Departamento de Servicios Generales, quien procederá a revisar y ajustar el Estudio de Necesidades con los cambios realizados por la Dirección de Planificación, para posteriormente remitirlos de forma definitiva a la Dirección Ejecutiva con las modificaciones realizadas.  _x000a_7. Remitir el Departamento de Servicios Generales el estudio de necesidades finales con la proyección de crecimiento a la Administración Regional, para su visto bueno. Una vez que se cuente con este se deberá de enviar a la Dirección Ejecutiva para su aprobación y firma final.                                 _x000a_8. Solicitar por parte de la Dirección Ejecutiva al Fiduciario la confección de la corrida financiera para el proyecto que corresponda. En dicha solicitud se aporta el Estudio de necesidades aprobado versión final, en donde se establece el requerimiento espacial y la estimación preliminar del metraje que se requiere para la construcción del edificio definida por el Departamento de Servicios Generales.                               _x000a_9. Enviar la Corrida Financiera por parte del Fiduciario a la Dirección Ejecutiva para su valoración.                  _x000a_10. Enviar por parte de la Dirección Ejecutiva la Corrida Financiera al Departamento de Financiero Contable para la valoración, criterio y visto bueno correspondiente, quien a su vez deberá de remitirlo nuevamente a la Dirección Ejecutiva.                                 _x000a_11. Elaborar por parte de la Dirección Ejecutiva el informe de orden de inicio que se remite a la Comisión de Construcciones para su aprobación, quien lo debe trasladar finalmente al Consejo Superior para su aprobación final._x000a_12. Comunicar al Fiduciario la orden de inicio del proyecto que corresponda, aprobada por el Consejo Superior para que se proceda con el inicio por parte del Fideicomiso conforme del respectivo proyecto según corresponda._x000a_13. Incorporar los proyectos con orden de inicio al Plan Anual Operativo del Fideicomiso Inmobiliario Poder Judicial-BCR 2015. _x000a_14. Solicitar la Dirección Ejecutiva al Fiduciario el presupuesto del periodo correspondiente para el desarrollo de los proyectos definidos en el PAO del Fideicomiso. _x000a_15. Remitir a la Comisión de Construcciones el PAO y presupuesto del periodo correspondiente para su aprobación, quien a su vez deberá elevarlos al Consejo Superior para su aprobación final."/>
    <s v="Administraciones Regionales/Dirección Ejecutiva/ Vincular el proyecto de Fideicomiso a la Administracion Regional que corresponda"/>
    <m/>
    <m/>
    <m/>
    <m/>
    <m/>
    <m/>
  </r>
  <r>
    <s v="EQUIPO TÉCNICO"/>
    <s v="PLANIFICACIÓN INSTITUCIONAL"/>
    <x v="16"/>
    <s v="% de la totalidad de órdenes de inicio para proyectos desarrollados"/>
    <x v="92"/>
    <x v="23"/>
    <s v="Portafolio de proyectos institucionales (PPI)."/>
    <m/>
    <n v="0"/>
    <n v="1"/>
    <n v="0.1"/>
    <n v="0.2"/>
    <n v="0.4"/>
    <n v="0.6"/>
    <n v="0.8"/>
    <n v="1"/>
    <x v="76"/>
    <s v="2025-2030"/>
    <s v="1. Levantar y emitir requerimientos por parte la Administración Regional o Centro de Responsabilidad Correspondiente.          _x000a_2. Definir por parte del Departamento de Servicios Generales con base a los requerimientos suministrados por la Administración Regional o Centro de responsabilidad, el estudio de necesidades para cada proyecto. Estudio que establece las necesidades espaciales y la estimación preliminar del metraje requerido para cada uno de ellos según corresponda, que serán remitidos a la Dirección Ejecutiva para su valoración.               _x000a_3. Realizar por parte de la Dirección Ejecutiva una primera revisión general del estudio de necesidades para cada proyecto, la cual, una vez realizado lo remite de nuevo a Servicios Generales para su revisión y ajustes técnicos según corresponda.                                       _x000a_4. Recibir por parte del Departamento de Servicios Generales nuevamente el Estudio de Necesidades después de ser revisado por la Dirección Ejecutiva con las correcciones y observaciones correspondientes, el cual debe de ser depurado considerando los ajustes establecidos por dicha Dirección, para luego remitirlo de nuevo a la Dirección Ejecutiva debidamente ajustado.                                    _x000a_5. Remitir la Dirección Ejecutiva el estudio de necesidades debidamente ajustado a la Dirección de Planificación, para que procedan a definir la Proyección de Crecimiento, que a su vez deberá enviarlo ajustado a la Dirección Ejecutiva.                         _x000a_6. Enviar la Dirección Ejecutiva el Estudio de Necesidades con la proyección de crecimiento del proyecto al Departamento de Servicios Generales, quien procederá a revisar y ajustar el Estudio de Necesidades con los cambios realizados por la Dirección de Planificación, para posteriormente remitirlos de forma definitiva a la Dirección Ejecutiva con las modificaciones realizadas.  _x000a_7. Remitir el Departamento de Servicios Generales el estudio de necesidades finales con la proyección de crecimiento a la Administración Regional, para su visto bueno. Una vez que se cuente con este se deberá de enviar a la Dirección Ejecutiva para su aprobación y firma final.                                 _x000a_8. Solicitar por parte de la Dirección Ejecutiva al Fiduciario la confección de la corrida financiera para el proyecto que corresponda. En dicha solicitud se aporta el Estudio de necesidades aprobado versión final, en donde se establece el requerimiento espacial y la estimación preliminar del metraje que se requiere para la construcción del edificio definida por el Departamento de Servicios Generales.                               _x000a_9. Enviar la Corrida Financiera por parte del Fiduciario a la Dirección Ejecutiva para su valoración.                  _x000a_10. Enviar por parte de la Dirección Ejecutiva la Corrida Financiera al Departamento de Financiero Contable para la valoración, criterio y visto bueno correspondiente, quien a su vez deberá de remitirlo nuevamente a la Dirección Ejecutiva.                                 _x000a_11. Elaborar por parte de la Dirección Ejecutiva el informe de orden de inicio que se remite a la Comisión de Construcciones para su aprobación, quien lo debe trasladar finalmente al Consejo Superior para su aprobación final._x000a_12. Comunicar al Fiduciario la orden de inicio del proyecto que corresponda, aprobada por el Consejo Superior para que se proceda con el inicio por parte del Fideicomiso conforme del respectivo proyecto según corresponda._x000a_13. Incorporar los proyectos con orden de inicio al Plan Anual Operativo del Fideicomiso Inmobiliario Poder Judicial-BCR 2015. _x000a_14. Solicitar la Dirección Ejecutiva al Fiduciario el presupuesto del periodo correspondiente para el desarrollo de los proyectos definidos en el PAO del Fideicomiso. _x000a_15. Remitir a la Comisión de Construcciones el PAO y presupuesto del periodo correspondiente para su aprobación, quien a su vez deberá elevarlos al Consejo Superior para su aprobación final."/>
    <s v="Administraciones Regionales/Dirección Ejecutiva/ Vincular el proyecto de Fideicomiso a la Administracion Regional que corresponda"/>
    <m/>
    <m/>
    <m/>
    <m/>
    <m/>
    <m/>
  </r>
  <r>
    <s v="Centro de Información Jurisprudencial"/>
    <s v="CONFIANZA Y PROBIDAD EN LA JUSTICIA"/>
    <x v="5"/>
    <s v="% de avance en el desarrollo e implementación de la estrategia para la creación de mecanismos que fortalezcan el acceso a la información judicial."/>
    <x v="93"/>
    <x v="27"/>
    <s v="Portafolio de proyectos institucionales (PPI)."/>
    <m/>
    <n v="0"/>
    <n v="1"/>
    <n v="0.1"/>
    <n v="0.2"/>
    <n v="0.4"/>
    <n v="0.6"/>
    <n v="0.8"/>
    <n v="1"/>
    <x v="77"/>
    <s v="2025-2030"/>
    <s v="Desarrollar e implementar la herramienta que permita el acceso, el análisis, la clasificación y la visualización de las grabaciones de las sentencias dictadas de forma oral."/>
    <s v="Centro de Información Jurisprudencial"/>
    <m/>
    <m/>
    <m/>
    <m/>
    <s v="se debe mantener para los proyectos activos"/>
    <m/>
  </r>
  <r>
    <s v="Centro de Información Jurisprudencial"/>
    <s v="CONFIANZA Y PROBIDAD EN LA JUSTICIA"/>
    <x v="5"/>
    <s v="% de avance en el desarrollo e implementación de la estrategia para la creación de mecanismos que fortalezcan el acceso a la información judicial."/>
    <x v="93"/>
    <x v="27"/>
    <s v="Sistema de Planes Anuales Operativos (PAO)."/>
    <m/>
    <n v="0"/>
    <n v="1"/>
    <n v="0.1"/>
    <n v="0.2"/>
    <n v="0.4"/>
    <n v="0.6"/>
    <n v="0.8"/>
    <n v="1"/>
    <x v="77"/>
    <s v="2025-2030"/>
    <s v="Desarrollar e implementar la integración de resúmenes redactados en lenguaje claro integrados al Sistema Nexus."/>
    <s v="Centro de Información Jurisprudencial"/>
    <m/>
    <m/>
    <m/>
    <m/>
    <m/>
    <m/>
  </r>
  <r>
    <s v="Centro de Información Jurisprudencial"/>
    <s v="CONFIANZA Y PROBIDAD EN LA JUSTICIA"/>
    <x v="5"/>
    <s v="% de avance en el desarrollo e implementación de la estrategia para la creación de mecanismos que fortalezcan el acceso a la información judicial."/>
    <x v="93"/>
    <x v="27"/>
    <s v="Sistema de Planes Anuales Operativos (PAO)."/>
    <m/>
    <n v="0"/>
    <n v="1"/>
    <n v="0.1"/>
    <n v="0.2"/>
    <n v="0.4"/>
    <n v="0.6"/>
    <n v="0.8"/>
    <n v="1"/>
    <x v="77"/>
    <s v="2025-2030"/>
    <s v="Generar nuevos requerimientos o adecuación de las funcionalidades existentes en el Sistema Nexus."/>
    <s v="Centro de Información Jurisprudencial"/>
    <m/>
    <m/>
    <m/>
    <m/>
    <m/>
    <m/>
  </r>
  <r>
    <s v="Centro de Información Jurisprudencial"/>
    <s v="CONFIANZA Y PROBIDAD EN LA JUSTICIA"/>
    <x v="5"/>
    <s v="% de avance en el desarrollo e implementación de la estrategia para la creación de mecanismos que fortalezcan el acceso a la información judicial."/>
    <x v="93"/>
    <x v="27"/>
    <s v="Sistema de Planes Anuales Operativos (PAO)."/>
    <m/>
    <n v="0"/>
    <n v="1"/>
    <n v="0.1"/>
    <n v="0.2"/>
    <n v="0.4"/>
    <n v="0.6"/>
    <n v="0.8"/>
    <n v="1"/>
    <x v="77"/>
    <s v="2025-2030"/>
    <s v="Implementar y promocionar la ventanilla única que facilite la solicitud y acceso, por diferentes medios, a la información judicial (jurisprudencia, resoluciones, reglamentos, circulares, etc)."/>
    <s v="Centro de Información Jurisprudencial"/>
    <m/>
    <m/>
    <m/>
    <m/>
    <m/>
    <m/>
  </r>
  <r>
    <s v="OFICINA CUMPLIMIEMTO"/>
    <s v="CONFIANZA Y PROBIDAD EN LA JUSTICIA"/>
    <x v="3"/>
    <s v="% de cumplimiento de las estrategias definidas de capacitación y acciones en la regulación para la prevención, identificación y gestión adecuada de los conflictos de interés en el Poder Judicial."/>
    <x v="94"/>
    <x v="11"/>
    <s v="Sistema de Planes Anuales Operativos (PAO)."/>
    <m/>
    <n v="0"/>
    <n v="1"/>
    <n v="0.1"/>
    <n v="0.2"/>
    <n v="0.4"/>
    <n v="0.6"/>
    <n v="0.8"/>
    <n v="1"/>
    <x v="78"/>
    <s v="2025-2030"/>
    <s v="Por definir. "/>
    <s v="Oficina de Cumplimiento"/>
    <m/>
    <m/>
    <m/>
    <m/>
    <m/>
    <m/>
  </r>
  <r>
    <s v="OFICINA CUMPLIMIEMTO"/>
    <s v="CONFIANZA Y PROBIDAD EN LA JUSTICIA"/>
    <x v="3"/>
    <s v="% de evaluación del índice de transparencia de servicio público (ITSP). "/>
    <x v="95"/>
    <x v="11"/>
    <s v="Sistema de Planes Anuales Operativos (PAO)."/>
    <m/>
    <n v="0"/>
    <n v="1"/>
    <n v="0.1"/>
    <n v="0.2"/>
    <n v="0.4"/>
    <n v="0.6"/>
    <n v="0.8"/>
    <n v="1"/>
    <x v="79"/>
    <s v="2025-2030"/>
    <s v="Por definir. "/>
    <s v="Oficina de Cumplimiento"/>
    <m/>
    <m/>
    <m/>
    <m/>
    <m/>
    <m/>
  </r>
  <r>
    <s v="TRIBUNAL DE LA INSPECCIÓN JUDICIAL"/>
    <s v="CONFIANZA Y PROBIDAD EN LA JUSTICIA"/>
    <x v="3"/>
    <s v="Porcentaje de desarrollo e implementación de estrategias para la efectiva gestión de los asuntos disciplinarios para el fortalecimiento de la ética en la institución. "/>
    <x v="96"/>
    <x v="28"/>
    <s v="Sistema de Planes Anuales Operativos (PAO)."/>
    <s v="Promedio de avance de las metas operativas relacionadas al desarrollo e implementación de estrategias para la efectiva gestión de los asuntos disciplinarios para el fortalecimiento de la ética en la institución. "/>
    <n v="0"/>
    <n v="1"/>
    <n v="0.1"/>
    <n v="0.2"/>
    <n v="0.4"/>
    <n v="0.6"/>
    <n v="0.8"/>
    <n v="1"/>
    <x v="80"/>
    <s v="2025-2030"/>
    <s v="Desarrollar e implementar estrategias para la efectiva gestión de los asuntos disciplinarios que contribuyan con el fortalecimiento de la ética en la institución. "/>
    <s v="Inspección Judicial"/>
    <s v="Valores Institucionales, Valor del Servicio de Administración de Justicia"/>
    <s v="ODS 16 Paz, justicia e instituciones sólidas"/>
    <m/>
    <m/>
    <m/>
    <m/>
  </r>
  <r>
    <s v="ORGANISMO DE INVESTIGACIÓN JUDICIAL"/>
    <s v="CONFIANZA Y PROBIDAD EN LA JUSTICIA"/>
    <x v="3"/>
    <s v="Porcentaje de desarrollo e implementación de estrategias del Plan de Gestión Policial anti Corrupción para el fortalecimiento de la ética. "/>
    <x v="97"/>
    <x v="1"/>
    <s v="Sistema de Planes Anuales Operativos (PAO)."/>
    <m/>
    <n v="0"/>
    <n v="1"/>
    <n v="0.1"/>
    <n v="0.2"/>
    <n v="0.4"/>
    <n v="0.6"/>
    <n v="0.8"/>
    <n v="1"/>
    <x v="81"/>
    <s v="2025-2030"/>
    <s v="Por definir. "/>
    <s v="Organismo de Investigación Judicial"/>
    <m/>
    <m/>
    <m/>
    <m/>
    <m/>
    <m/>
  </r>
  <r>
    <s v="EQUIPO TÉCNICO"/>
    <s v="RESOLUCIÓN OPORTUNA DE CONFLICTOS"/>
    <x v="1"/>
    <s v="Porcentaje de gestiones conocidas y aprobadas relacionadas con estrategias, planes de trabajo, requerimientos de recursos humanos y presupuestarios. "/>
    <x v="98"/>
    <x v="29"/>
    <s v="Sistema de Planes Anuales Operativos (PAO)."/>
    <m/>
    <n v="0"/>
    <n v="100"/>
    <n v="0.2"/>
    <n v="0.4"/>
    <n v="0.6"/>
    <n v="0.8"/>
    <n v="1"/>
    <n v="1"/>
    <x v="82"/>
    <s v="2025-2030"/>
    <s v="Continuar con la implementación del plan de acción para la Política de Simplificación y Celeridad de Trámites judiciales"/>
    <s v="Consejo Superior"/>
    <m/>
    <m/>
    <s v="Política para la Simplificación y Celeridad de Trámites Judiciales"/>
    <m/>
    <m/>
    <m/>
  </r>
  <r>
    <s v="DIRECCIÓN JURIDICA"/>
    <s v="MODERNIZACIÓN E INNOVACIÓN DE LOS SERVICIOS JUDICIALES"/>
    <x v="8"/>
    <s v="% de pronunciamientos realizados de los proyectos de ley y reformas puestos en consulta al Poder Judicial."/>
    <x v="99"/>
    <x v="30"/>
    <s v="Sistema de Planes Anuales Operativos (PAO)."/>
    <m/>
    <n v="0"/>
    <n v="1"/>
    <n v="0.1"/>
    <n v="0.2"/>
    <n v="0.4"/>
    <n v="0.6"/>
    <n v="0.8"/>
    <n v="1"/>
    <x v="83"/>
    <s v="2025-2030"/>
    <s v="Por definir. "/>
    <s v="Dirección Jurídica"/>
    <s v="Acceso a la Justicia, Valor del Servicio de Administración de Justicia"/>
    <s v="Paz, Justicia e instituciones sólidas"/>
    <m/>
    <m/>
    <m/>
    <m/>
  </r>
  <r>
    <s v="DIRECCIÓN JURIDICA"/>
    <s v="MODERNIZACIÓN E INNOVACIÓN DE LOS SERVICIOS JUDICIALES"/>
    <x v="9"/>
    <s v="% de avance en la gestión de los procesos constitucionales, procedimientos administrativos, disciplinarios, de responsabilidad civil y sancionatorios de contratación administrativa, competencia de la Dirección Jurídica."/>
    <x v="100"/>
    <x v="30"/>
    <s v="Sistema de Planes Anuales Operativos (PAO)."/>
    <m/>
    <n v="0"/>
    <n v="1"/>
    <n v="0.1"/>
    <n v="0.2"/>
    <n v="0.4"/>
    <n v="0.6"/>
    <n v="0.8"/>
    <n v="1"/>
    <x v="84"/>
    <s v="2025-2030"/>
    <s v="Por definir. "/>
    <s v="Dirección Jurídica"/>
    <s v="Acceso a la Justicia, Valor del Servicio de Administración de Justicia"/>
    <s v="Paz, Justicia e instituciones sólidas"/>
    <m/>
    <m/>
    <m/>
    <m/>
  </r>
  <r>
    <s v="EQUIPO TÉCNICO"/>
    <s v="RESOLUCIÓN OPORTUNA DE CONFLICTOS"/>
    <x v="1"/>
    <s v="Porcentaje de avance en el plan de “Gobierno Judicial”. "/>
    <x v="101"/>
    <x v="31"/>
    <s v="Sistema de Planes Anuales Operativos (PAO)."/>
    <m/>
    <n v="0"/>
    <n v="1"/>
    <n v="0.1"/>
    <n v="0.2"/>
    <n v="0.4"/>
    <n v="0.6"/>
    <n v="0.8"/>
    <n v="1"/>
    <x v="85"/>
    <s v="2025-2030"/>
    <s v="Conocer, analizar, acordar y emitir lineamientos, directrices y políticas de gobierno judicial para una mejor administración de justicia pronta y cumplida. "/>
    <s v="Corte Plena"/>
    <m/>
    <m/>
    <m/>
    <m/>
    <m/>
    <m/>
  </r>
  <r>
    <s v="ESCUELA JUDICIAL"/>
    <s v="Gestión del Talento Humano"/>
    <x v="15"/>
    <s v="Cantidad de actividades de capacitación que respondan a los temas de interés institucional"/>
    <x v="102"/>
    <x v="26"/>
    <s v="Sistema de Planes Anuales Operativos (PAO)."/>
    <m/>
    <n v="0"/>
    <n v="1"/>
    <n v="0.1"/>
    <n v="0.2"/>
    <n v="0.4"/>
    <n v="0.6"/>
    <n v="0.8"/>
    <n v="1"/>
    <x v="61"/>
    <s v="2025-2030"/>
    <s v=" Construcción del Plan Anual de Capacitación a partir de las necesidades institucionales."/>
    <s v="Escuela Judicial"/>
    <m/>
    <m/>
    <m/>
    <m/>
    <m/>
    <m/>
  </r>
  <r>
    <s v="ESCUELA JUDICIAL"/>
    <s v="Gestión del Talento Humano"/>
    <x v="15"/>
    <s v="Cantidad de actividades de capacitación que respondan a los temas de interés institucional"/>
    <x v="102"/>
    <x v="26"/>
    <s v="Sistema de Planes Anuales Operativos (PAO)."/>
    <m/>
    <n v="0"/>
    <n v="1"/>
    <n v="0.1"/>
    <n v="0.2"/>
    <n v="0.4"/>
    <n v="0.6"/>
    <n v="0.8"/>
    <n v="1"/>
    <x v="61"/>
    <s v="2025-2030"/>
    <s v=" 2. Ejecución del Plan de capacitación."/>
    <s v="Escuela Judicial"/>
    <m/>
    <m/>
    <m/>
    <m/>
    <m/>
    <m/>
  </r>
  <r>
    <s v="ESCUELA JUDICIAL"/>
    <s v="Gestión del Talento Humano"/>
    <x v="15"/>
    <s v="% de avance de la estrategia de capacitación"/>
    <x v="103"/>
    <x v="26"/>
    <s v="Sistema de Planes Anuales Operativos (PAO)."/>
    <m/>
    <n v="0"/>
    <n v="1"/>
    <n v="0.1"/>
    <n v="0.2"/>
    <n v="0.4"/>
    <n v="0.6"/>
    <n v="0.8"/>
    <n v="1"/>
    <x v="61"/>
    <n v="2025"/>
    <s v="1. Elaboración de la estratégia de capacitación.                                                                          "/>
    <s v="Escuela Judicial"/>
    <m/>
    <m/>
    <m/>
    <m/>
    <m/>
    <m/>
  </r>
  <r>
    <s v="ESCUELA JUDICIAL"/>
    <s v="Gestión del Talento Humano"/>
    <x v="15"/>
    <s v="% de avance de la estrategia de capacitación"/>
    <x v="103"/>
    <x v="26"/>
    <s v="Sistema de Planes Anuales Operativos (PAO)."/>
    <m/>
    <n v="0"/>
    <n v="1"/>
    <n v="0.1"/>
    <n v="0.2"/>
    <n v="0.4"/>
    <n v="0.6"/>
    <n v="0.8"/>
    <n v="1"/>
    <x v="61"/>
    <n v="2025"/>
    <s v="2. Desarrollo de los diseños curriculares"/>
    <s v="Escuela Judicial"/>
    <m/>
    <m/>
    <m/>
    <m/>
    <m/>
    <m/>
  </r>
  <r>
    <s v="ESCUELA JUDICIAL"/>
    <s v="Gestión del Talento Humano"/>
    <x v="15"/>
    <s v="% de avance de la estrategia de capacitación"/>
    <x v="103"/>
    <x v="26"/>
    <s v="Sistema de Planes Anuales Operativos (PAO)."/>
    <m/>
    <n v="0"/>
    <n v="1"/>
    <n v="0.1"/>
    <n v="0.2"/>
    <n v="0.4"/>
    <n v="0.6"/>
    <n v="0.8"/>
    <n v="1"/>
    <x v="61"/>
    <s v="2026-2030"/>
    <s v="3. Ejecución de la estrategia de Capacitación. (Plan de Capacitación)."/>
    <s v="Escuela Judicial"/>
    <m/>
    <m/>
    <m/>
    <m/>
    <m/>
    <m/>
  </r>
  <r>
    <s v="EQUIPO TÉCNICO"/>
    <s v="MODERNIZACIÓN E INNOVACIÓN DE LOS SERVICIOS JUDICIALES"/>
    <x v="9"/>
    <s v="% de avance del proyecto sobre el modelo de mejora integral del proceso penal."/>
    <x v="55"/>
    <x v="2"/>
    <s v="Portafolio de proyectos institucionales (PPI)."/>
    <s v="Promedio de las metas operativas asociadas al proyecto sobre el modelo de mejora integral del proceso penal."/>
    <n v="0.7"/>
    <n v="1"/>
    <n v="0.7"/>
    <n v="0.7"/>
    <n v="0.8"/>
    <n v="0.9"/>
    <n v="1"/>
    <n v="1"/>
    <x v="45"/>
    <s v="2025-2030"/>
    <s v="Implementar el proyecto sobre el modelo de mejora integral del proceso penal."/>
    <s v="Dirección de Planificación"/>
    <s v="Valor del servicio de Administración de Justicia, Acceso a la Justicia, Género"/>
    <s v="ODS 16 Paz, justicia e Insituciones sólidas"/>
    <m/>
    <m/>
    <m/>
    <m/>
  </r>
  <r>
    <s v="EQUIPO TÉCNICO"/>
    <s v="MODERNIZACIÓN E INNOVACIÓN DE LOS SERVICIOS JUDICIALES"/>
    <x v="9"/>
    <s v="Cantidad de despachos abordados con la entrada en vigencia del Código Procesal Agrario."/>
    <x v="54"/>
    <x v="2"/>
    <s v="Portafolio de proyectos institucionales (PPI)."/>
    <s v="Suma de despachos abordados con la entrada en vigencia del Código Procesal Agrario."/>
    <n v="0.8"/>
    <n v="1"/>
    <n v="0.8"/>
    <n v="0.8"/>
    <n v="0.9"/>
    <n v="0.9"/>
    <n v="0.9"/>
    <n v="1"/>
    <x v="44"/>
    <s v="2025-2030"/>
    <s v="Dar seguimiento al proyecto de implementación del Código Procesal Agrario."/>
    <s v="Dirección de Planificación"/>
    <s v="Valor del servicio de Administración de Justicia, Acceso a la Justicia, Género"/>
    <s v="ODS 16 Paz, justicia e Insituciones sólidas"/>
    <m/>
    <m/>
    <m/>
    <s v="Seguimiento a la implementación de CPA"/>
  </r>
  <r>
    <s v="EQUIPO TÉCNICO"/>
    <s v="MODERNIZACIÓN E INNOVACIÓN DE LOS SERVICIOS JUDICIALES"/>
    <x v="9"/>
    <s v="% de avance del proyecto sobre el modelo de mejora integral del proceso penal."/>
    <x v="55"/>
    <x v="2"/>
    <s v="Portafolio de proyectos institucionales (PPI)."/>
    <s v="Promedio de las metas operativas asociadas al proyecto sobre el modelo de mejora integral del proceso penal."/>
    <n v="0.7"/>
    <n v="1"/>
    <n v="0.7"/>
    <n v="0.7"/>
    <n v="0.8"/>
    <n v="0.9"/>
    <n v="1"/>
    <n v="1"/>
    <x v="45"/>
    <s v="2025-2030"/>
    <s v="Implementar el proyecto sobre el modelo de mejora integral del proceso penal."/>
    <s v="Dirección de Planificación"/>
    <s v="Valor del servicio de Administración de Justicia, Acceso a la Justicia, Género"/>
    <s v="ODS 16 Paz, justicia e Insituciones sólidas"/>
    <m/>
    <m/>
    <m/>
    <m/>
  </r>
  <r>
    <s v="EQUIPO TÉCNICO"/>
    <s v="MODERNIZACIÓN E INNOVACIÓN DE LOS SERVICIOS JUDICIALES"/>
    <x v="9"/>
    <s v="% de avance del proyecto sobre el modelo de mejora integral del proceso penal."/>
    <x v="55"/>
    <x v="2"/>
    <s v="Portafolio de proyectos institucionales (PPI)."/>
    <s v="Promedio de las metas operativas asociadas al proyecto sobre el modelo de mejora integral del proceso penal."/>
    <n v="0.7"/>
    <n v="1"/>
    <n v="0.7"/>
    <n v="0.7"/>
    <n v="0.8"/>
    <n v="0.9"/>
    <n v="1"/>
    <n v="1"/>
    <x v="45"/>
    <s v="2025-2030"/>
    <s v="Implementar el proyecto sobre el modelo de mejora integral del proceso penal."/>
    <s v="Dirección de Planificación"/>
    <s v="Valor del servicio de Administración de Justicia, Acceso a la Justicia, Género"/>
    <s v="ODS 16 Paz, justicia e Insituciones sólidas"/>
    <m/>
    <m/>
    <m/>
    <m/>
  </r>
  <r>
    <s v="NUEVA META PROPUESTA POR DE"/>
    <s v="PLANIFICACIÓN INSTITUCIONAL"/>
    <x v="16"/>
    <s v="% de avance del modelo para la adecuación de espacios fisicos "/>
    <x v="104"/>
    <x v="23"/>
    <s v="Portafolio de proyectos institucionales (PPI)."/>
    <m/>
    <n v="0"/>
    <n v="1"/>
    <n v="0.1"/>
    <n v="0.2"/>
    <n v="0.4"/>
    <n v="0.6"/>
    <n v="0.8"/>
    <n v="1"/>
    <x v="86"/>
    <n v="2025"/>
    <s v="1.Diseñar modelo para la adecuación de espacio físico institucional."/>
    <s v="Dirección Ejecutiva"/>
    <m/>
    <m/>
    <m/>
    <m/>
    <m/>
    <s v="Modelo para la adecuación del espacio físico institucional"/>
  </r>
  <r>
    <s v="NUEVA META PROPUESTA POR DE"/>
    <s v="PLANIFICACIÓN INSTITUCIONAL"/>
    <x v="16"/>
    <s v="% de avance del modelo para la adecuación de espacios fisicos "/>
    <x v="104"/>
    <x v="23"/>
    <s v="Portafolio de proyectos institucionales (PPI)."/>
    <m/>
    <n v="0"/>
    <n v="1"/>
    <n v="0.1"/>
    <n v="0.2"/>
    <n v="0.4"/>
    <n v="0.6"/>
    <n v="0.8"/>
    <n v="1"/>
    <x v="86"/>
    <n v="2026"/>
    <s v="2. Establecer lineamientos que le permitan a los usuarios tener claridad en el procedimiento._x000a_"/>
    <s v="Dirección Ejecutiva"/>
    <m/>
    <m/>
    <m/>
    <m/>
    <m/>
    <m/>
  </r>
  <r>
    <s v="NUEVA META PROPUESTA POR DE"/>
    <s v="PLANIFICACIÓN INSTITUCIONAL"/>
    <x v="16"/>
    <s v="% de avance del modelo para la adecuación de espacios fisicos "/>
    <x v="104"/>
    <x v="23"/>
    <s v="Portafolio de proyectos institucionales (PPI)."/>
    <m/>
    <n v="0"/>
    <n v="1"/>
    <n v="0.1"/>
    <n v="0.2"/>
    <n v="0.4"/>
    <n v="0.6"/>
    <n v="0.8"/>
    <n v="1"/>
    <x v="86"/>
    <s v="2027-2029"/>
    <s v="3. Ejecución del modelo."/>
    <s v="Dirección Ejecutiva"/>
    <m/>
    <m/>
    <m/>
    <m/>
    <m/>
    <m/>
  </r>
  <r>
    <s v="NUEVA META PROPUESTA POR DE"/>
    <s v="PLANIFICACIÓN INSTITUCIONAL"/>
    <x v="16"/>
    <s v="% de avance del modelo para la adecuación de espacios fisicos "/>
    <x v="104"/>
    <x v="23"/>
    <s v="Portafolio de proyectos institucionales (PPI)."/>
    <m/>
    <n v="0"/>
    <n v="1"/>
    <n v="0.1"/>
    <n v="0.2"/>
    <n v="0.4"/>
    <n v="0.6"/>
    <n v="0.8"/>
    <n v="1"/>
    <x v="86"/>
    <n v="2030"/>
    <s v="4. Seguimiento y evaluación."/>
    <s v="Dirección Ejecutiva"/>
    <m/>
    <m/>
    <m/>
    <m/>
    <m/>
    <m/>
  </r>
  <r>
    <s v="Sesión trabajo con Dirección Ejecutiva"/>
    <s v="CONFIANZA Y PROBIDAD EN LA JUSTICIA"/>
    <x v="5"/>
    <s v="% de avance en las implementación de las acciones para asegurar la continuidad del servicio en el Poder Judicial  "/>
    <x v="105"/>
    <x v="23"/>
    <s v="Sistema de Planes Anuales Operativos (PAO)."/>
    <s v="%"/>
    <n v="0"/>
    <n v="1"/>
    <n v="0.1"/>
    <n v="0.2"/>
    <n v="0.4"/>
    <n v="0.6"/>
    <n v="0.8"/>
    <n v="1"/>
    <x v="87"/>
    <s v="2025-2030"/>
    <s v="1. Confeccionar un cronograma que permita atender requerimientos identificados para la  automatización de las funcionalidades del sistema contable derivadas del análisis de las NICSP."/>
    <s v="Dirección Ejecutiva"/>
    <m/>
    <m/>
    <m/>
    <m/>
    <m/>
    <m/>
  </r>
  <r>
    <s v="Sesión trabajo con Dirección Ejecutiva"/>
    <s v="CONFIANZA Y PROBIDAD EN LA JUSTICIA"/>
    <x v="5"/>
    <s v="% de avance en las implementación de las acciones para asegurar la continuidad del servicio en el Poder Judicial  "/>
    <x v="105"/>
    <x v="23"/>
    <s v="Sistema de Planes Anuales Operativos (PAO)."/>
    <s v="%"/>
    <n v="0"/>
    <n v="1"/>
    <n v="0.1"/>
    <n v="0.2"/>
    <n v="0.4"/>
    <n v="0.6"/>
    <n v="0.8"/>
    <n v="1"/>
    <x v="87"/>
    <s v="2025-2030"/>
    <s v="2. Elaborar un informe de rendición de cuentas relacionado con las acciones realizadas con la implementación de las normas internacionales de Contabilidad para el Sector Público "/>
    <s v="Dirección Ejecutiva"/>
    <m/>
    <m/>
    <m/>
    <m/>
    <m/>
    <m/>
  </r>
  <r>
    <s v="Centro de Información Jurisprudencial"/>
    <s v="CONFIANZA Y PROBIDAD EN LA JUSTICIA"/>
    <x v="5"/>
    <s v="% de avance en el desarrollo e implementación de la estrategia para la creación de mecanismos que fortalezcan el acceso a la información judicial."/>
    <x v="93"/>
    <x v="27"/>
    <s v="Sistema de Planes Anuales Operativos (PAO)."/>
    <m/>
    <n v="0"/>
    <n v="1"/>
    <n v="0.1"/>
    <n v="0.2"/>
    <n v="0.4"/>
    <n v="0.6"/>
    <n v="0.8"/>
    <n v="1"/>
    <x v="77"/>
    <s v="2025-2030"/>
    <s v="Implementar y promocionar la ventanilla única que facilite la solicitud y acceso, por diferentes medios, a la información judicial (jurisprudencia, resoluciones, reglamentos, circulares, etc)."/>
    <s v="Centro de Información Jurisprudencial"/>
    <m/>
    <m/>
    <m/>
    <m/>
    <m/>
    <m/>
  </r>
  <r>
    <s v="METAS NUEVAS- TALLER CORTE"/>
    <s v="RESOLUCIÓN OPORTUNA DE CONFLICTOS"/>
    <x v="17"/>
    <s v="% de avance de la estrategia"/>
    <x v="106"/>
    <x v="12"/>
    <s v="Sistema de Planes Anuales Operativos (PAO)."/>
    <m/>
    <n v="0"/>
    <n v="1"/>
    <n v="0.1"/>
    <n v="0.2"/>
    <n v="0.4"/>
    <n v="0.6"/>
    <n v="0.8"/>
    <n v="1"/>
    <x v="88"/>
    <s v="2025-2030"/>
    <s v="Educación y concienciación sobre los riesgos de la ciberdelincuencia"/>
    <s v="Despacho de la Presidencia"/>
    <m/>
    <m/>
    <m/>
    <m/>
    <m/>
    <m/>
  </r>
  <r>
    <s v="METAS NUEVAS- TALLER CORTE"/>
    <s v="RESOLUCIÓN OPORTUNA DE CONFLICTOS"/>
    <x v="17"/>
    <s v="% de avance de la estrategia"/>
    <x v="106"/>
    <x v="12"/>
    <s v="Sistema de Planes Anuales Operativos (PAO)."/>
    <m/>
    <n v="0"/>
    <n v="1"/>
    <n v="0.1"/>
    <n v="0.2"/>
    <n v="0.4"/>
    <n v="0.6"/>
    <n v="0.8"/>
    <n v="1"/>
    <x v="88"/>
    <s v="2025-2030"/>
    <s v="Capacitación del personal judicial en la investigación de la ciberdelincuencia"/>
    <s v="Despacho de la Presidencia"/>
    <m/>
    <m/>
    <m/>
    <m/>
    <m/>
    <m/>
  </r>
  <r>
    <s v="METAS NUEVAS- TALLER CORTE"/>
    <s v="RESOLUCIÓN OPORTUNA DE CONFLICTOS"/>
    <x v="17"/>
    <s v="% de avance de la estrategia"/>
    <x v="106"/>
    <x v="12"/>
    <s v="Sistema de Planes Anuales Operativos (PAO)."/>
    <m/>
    <n v="0"/>
    <n v="1"/>
    <n v="0.1"/>
    <n v="0.2"/>
    <n v="0.4"/>
    <n v="0.6"/>
    <n v="0.8"/>
    <n v="1"/>
    <x v="88"/>
    <s v="2025-2030"/>
    <s v="Uso de tecnologías para la investigación y el análisis de la ciberdelincuencia"/>
    <s v="Despacho de la Presidencia"/>
    <m/>
    <m/>
    <m/>
    <m/>
    <m/>
    <m/>
  </r>
  <r>
    <s v="METAS NUEVAS- TALLER CORTE"/>
    <s v="MODERNIZACIÓN E INNOVACIÓN DE LOS SERVICIOS JUDICIALES"/>
    <x v="18"/>
    <s v="% de avance del plan."/>
    <x v="107"/>
    <x v="25"/>
    <s v="Portafolio de proyectos institucionales (PPI)."/>
    <m/>
    <n v="0"/>
    <n v="1"/>
    <n v="0.1"/>
    <n v="0.2"/>
    <n v="0.4"/>
    <n v="0.6"/>
    <n v="0.8"/>
    <n v="1"/>
    <x v="3"/>
    <n v="2025"/>
    <s v="Proponer el plan para atender ciberseguridad"/>
    <s v="Dirección de Tecnología de la Información y Comunicaciones"/>
    <m/>
    <m/>
    <m/>
    <m/>
    <m/>
    <s v="Proyecto para atender la ciberseguridad."/>
  </r>
  <r>
    <s v="METAS NUEVAS- TALLER CORTE"/>
    <s v="MODERNIZACIÓN E INNOVACIÓN DE LOS SERVICIOS JUDICIALES"/>
    <x v="18"/>
    <s v="% de avance del plan."/>
    <x v="107"/>
    <x v="25"/>
    <s v="Portafolio de proyectos institucionales (PPI)."/>
    <m/>
    <n v="0"/>
    <n v="1"/>
    <n v="0.1"/>
    <n v="0.2"/>
    <n v="0.4"/>
    <n v="0.6"/>
    <n v="0.8"/>
    <n v="1"/>
    <x v="3"/>
    <n v="2026"/>
    <s v="Desarrollo de plan de ciberseguridad"/>
    <s v="Dirección de Tecnología de la Información y Comunicaciones"/>
    <m/>
    <m/>
    <m/>
    <m/>
    <m/>
    <m/>
  </r>
  <r>
    <s v="METAS NUEVAS- TALLER CORTE"/>
    <s v="MODERNIZACIÓN E INNOVACIÓN DE LOS SERVICIOS JUDICIALES"/>
    <x v="18"/>
    <s v="% de avance del plan."/>
    <x v="107"/>
    <x v="25"/>
    <s v="Portafolio de proyectos institucionales (PPI)."/>
    <m/>
    <n v="0"/>
    <n v="1"/>
    <n v="0.1"/>
    <n v="0.2"/>
    <n v="0.4"/>
    <n v="0.6"/>
    <n v="0.8"/>
    <n v="1"/>
    <x v="3"/>
    <s v="2026-2029"/>
    <s v="Ejecución de plan de ciberseguridad"/>
    <s v="Dirección de Tecnología de la Información y Comunicaciones"/>
    <m/>
    <m/>
    <m/>
    <m/>
    <m/>
    <m/>
  </r>
  <r>
    <s v="METAS NUEVAS- TALLER CORTE"/>
    <s v="MODERNIZACIÓN E INNOVACIÓN DE LOS SERVICIOS JUDICIALES"/>
    <x v="18"/>
    <s v="% de avance del plan."/>
    <x v="107"/>
    <x v="25"/>
    <s v="Portafolio de proyectos institucionales (PPI)."/>
    <m/>
    <n v="0"/>
    <n v="1"/>
    <n v="0.1"/>
    <n v="0.2"/>
    <n v="0.4"/>
    <n v="0.6"/>
    <n v="0.8"/>
    <n v="1"/>
    <x v="3"/>
    <n v="2030"/>
    <s v="Evaluación del plan"/>
    <s v="Dirección de Tecnología de la Información y Comunicaciones"/>
    <m/>
    <m/>
    <m/>
    <m/>
    <m/>
    <m/>
  </r>
  <r>
    <s v="METAS NUEVAS- TALLER CORTE"/>
    <s v="CONFIANZA Y PROBIDAD EN LA JUSTICIA"/>
    <x v="5"/>
    <s v="% de avance de la estrategia implementada"/>
    <x v="108"/>
    <x v="32"/>
    <s v="Sistema de Planes Anuales Operativos (PAO)."/>
    <m/>
    <n v="0"/>
    <n v="1"/>
    <n v="0.1"/>
    <n v="0.2"/>
    <n v="0.4"/>
    <n v="0.6"/>
    <n v="0.8"/>
    <n v="1"/>
    <x v="3"/>
    <s v="2025-2030"/>
    <s v="Pendiente de definir"/>
    <s v="Contraloría de Servicios"/>
    <s v="Valor del servicio de Administración de Justicia, valores institucionales"/>
    <s v="Paz, Justicia e instituciones sólidas"/>
    <m/>
    <m/>
    <m/>
    <m/>
  </r>
  <r>
    <s v="METAS NUEVAS- TALLER CORTE"/>
    <s v="CONFIANZA Y PROBIDAD EN LA JUSTICIA"/>
    <x v="5"/>
    <s v="% de avance de la estrategia implementada"/>
    <x v="108"/>
    <x v="32"/>
    <s v="Sistema de Planes Anuales Operativos (PAO)."/>
    <m/>
    <n v="0"/>
    <n v="1"/>
    <n v="0.1"/>
    <n v="0.2"/>
    <n v="0.4"/>
    <n v="0.6"/>
    <n v="0.8"/>
    <n v="1"/>
    <x v="3"/>
    <s v="2025-2030"/>
    <s v="Pendiente de definir"/>
    <s v="Contraloría de Servicios"/>
    <m/>
    <m/>
    <m/>
    <m/>
    <m/>
    <m/>
  </r>
  <r>
    <s v="METAS NUEVAS- TALLER CORTE"/>
    <s v="CONFIANZA Y PROBIDAD EN LA JUSTICIA"/>
    <x v="5"/>
    <s v="% de avance de la estrategia implementada"/>
    <x v="108"/>
    <x v="32"/>
    <s v="Sistema de Planes Anuales Operativos (PAO)."/>
    <m/>
    <n v="0"/>
    <n v="1"/>
    <n v="0.1"/>
    <n v="0.2"/>
    <n v="0.4"/>
    <n v="0.6"/>
    <n v="0.8"/>
    <n v="1"/>
    <x v="3"/>
    <s v="2025-2030"/>
    <s v="Pendiente de definir"/>
    <s v="Contraloría de Servicios"/>
    <m/>
    <m/>
    <m/>
    <m/>
    <m/>
    <m/>
  </r>
  <r>
    <s v="METAS NUEVAS- TALLER CORTE"/>
    <s v="CONFIANZA Y PROBIDAD EN LA JUSTICIA"/>
    <x v="5"/>
    <s v="% de avance de la estrategia implementada"/>
    <x v="108"/>
    <x v="32"/>
    <s v="Sistema de Planes Anuales Operativos (PAO)."/>
    <m/>
    <n v="0"/>
    <n v="1"/>
    <n v="0.1"/>
    <n v="0.2"/>
    <n v="0.4"/>
    <n v="0.6"/>
    <n v="0.8"/>
    <n v="1"/>
    <x v="3"/>
    <s v="2025-2030"/>
    <s v="Pendiente de definir"/>
    <s v="Contraloría de Servicios"/>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en planes de Justicia Abierta"/>
    <x v="109"/>
    <x v="14"/>
    <s v="Sistema de Planes Anuales Operativos (PAO)."/>
    <m/>
    <n v="0"/>
    <n v="1"/>
    <n v="0.1"/>
    <n v="0.2"/>
    <n v="0.4"/>
    <n v="0.6"/>
    <n v="0.8"/>
    <n v="1"/>
    <x v="3"/>
    <s v="2025-2030"/>
    <s v="Pendiente de definir"/>
    <s v="Comisión Nacional para el Mejoramiento de la Administración de Justicia"/>
    <m/>
    <m/>
    <m/>
    <m/>
    <m/>
    <m/>
  </r>
  <r>
    <s v="METAS NUEVAS- TALLER CORTE"/>
    <s v="CONFIANZA Y PROBIDAD EN LA JUSTICIA"/>
    <x v="5"/>
    <s v="% de avance de la estrategia implementada"/>
    <x v="110"/>
    <x v="12"/>
    <s v="Sistema de Planes Anuales Operativos (PAO)."/>
    <m/>
    <n v="0"/>
    <n v="1"/>
    <n v="0.1"/>
    <n v="0.2"/>
    <n v="0.4"/>
    <n v="0.6"/>
    <n v="0.8"/>
    <n v="1"/>
    <x v="3"/>
    <s v="2025-2030"/>
    <s v="Pendiente de definir"/>
    <s v="Despacho de la Presidencia"/>
    <m/>
    <m/>
    <m/>
    <m/>
    <m/>
    <m/>
  </r>
  <r>
    <s v="METAS NUEVAS- TALLER CORTE"/>
    <s v="CONFIANZA Y PROBIDAD EN LA JUSTICIA"/>
    <x v="5"/>
    <s v="% de avance de la estrategia implementada"/>
    <x v="110"/>
    <x v="12"/>
    <s v="Sistema de Planes Anuales Operativos (PAO)."/>
    <m/>
    <n v="0"/>
    <n v="1"/>
    <n v="0.1"/>
    <n v="0.2"/>
    <n v="0.4"/>
    <n v="0.6"/>
    <n v="0.8"/>
    <n v="1"/>
    <x v="3"/>
    <s v="2025-2030"/>
    <s v="Pendiente de definir"/>
    <s v="Despacho de la Presidencia"/>
    <m/>
    <m/>
    <m/>
    <m/>
    <m/>
    <m/>
  </r>
  <r>
    <s v="METAS NUEVAS- TALLER CORTE"/>
    <s v="CONFIANZA Y PROBIDAD EN LA JUSTICIA"/>
    <x v="5"/>
    <s v="% de avance de la estrategia implementada"/>
    <x v="110"/>
    <x v="12"/>
    <s v="Sistema de Planes Anuales Operativos (PAO)."/>
    <m/>
    <n v="0"/>
    <n v="1"/>
    <n v="0.1"/>
    <n v="0.2"/>
    <n v="0.4"/>
    <n v="0.6"/>
    <n v="0.8"/>
    <n v="1"/>
    <x v="3"/>
    <s v="2025-2030"/>
    <s v="Pendiente de definir"/>
    <s v="Despacho de la Presidencia"/>
    <m/>
    <m/>
    <m/>
    <m/>
    <m/>
    <m/>
  </r>
  <r>
    <s v="METAS NUEVAS- TALLER CORTE"/>
    <s v="CONFIANZA Y PROBIDAD EN LA JUSTICIA"/>
    <x v="3"/>
    <s v="% de avance de la propuesta implementada"/>
    <x v="111"/>
    <x v="28"/>
    <s v="Sistema de Planes Anuales Operativos (PAO)."/>
    <s v="Promedio de avance de las metas operativas relacionadas con la propuesta implementada"/>
    <n v="0"/>
    <n v="1"/>
    <n v="0.1"/>
    <n v="0.2"/>
    <n v="0.4"/>
    <n v="0.6"/>
    <n v="0.8"/>
    <n v="1"/>
    <x v="80"/>
    <s v="2025-2030"/>
    <s v="Plantear una propuesta para el fortalecimiento del régimen disciplinario."/>
    <s v="Inspección Judicial"/>
    <s v="Valores Institucionales, Valor del Servicio de Administración de Justicia"/>
    <s v="ODS 16 Paz, justicia e instituciones sólidas"/>
    <m/>
    <m/>
    <m/>
    <m/>
  </r>
  <r>
    <s v="METAS NUEVAS- TALLER CORTE"/>
    <s v="CONFIANZA Y PROBIDAD EN LA JUSTICIA"/>
    <x v="3"/>
    <s v="% de avance de la propuesta implementada"/>
    <x v="111"/>
    <x v="28"/>
    <s v="Sistema de Planes Anuales Operativos (PAO)."/>
    <s v="Promedio de avance de las metas operativas relacionadas con la propuesta implementada"/>
    <n v="0"/>
    <n v="1"/>
    <n v="0.1"/>
    <n v="0.2"/>
    <n v="0.4"/>
    <n v="0.6"/>
    <n v="0.8"/>
    <n v="1"/>
    <x v="80"/>
    <s v="2025-2030"/>
    <s v="Aprobar la propuesta para el fortalecimiento del régimen disciplinario."/>
    <s v="Inspección Judicial"/>
    <s v="Valores Institucionales, Valor del Servicio de Administración de Justicia"/>
    <s v="ODS 16 Paz, justicia e instituciones sólidas"/>
    <m/>
    <m/>
    <m/>
    <m/>
  </r>
  <r>
    <s v="METAS NUEVAS- TALLER CORTE"/>
    <s v="CONFIANZA Y PROBIDAD EN LA JUSTICIA"/>
    <x v="3"/>
    <s v="% de avance de la propuesta implementada"/>
    <x v="111"/>
    <x v="28"/>
    <s v="Sistema de Planes Anuales Operativos (PAO)."/>
    <s v="Promedio de avance de las metas operativas relacionadas con la propuesta implementada"/>
    <n v="0"/>
    <n v="1"/>
    <n v="0.1"/>
    <n v="0.2"/>
    <n v="0.4"/>
    <n v="0.6"/>
    <n v="0.8"/>
    <n v="1"/>
    <x v="80"/>
    <s v="2025-2030"/>
    <s v="Implementar la propuesta para el fortalecimiento del régimen disciplinario."/>
    <s v="Inspección Judicial"/>
    <s v="Valores Institucionales, Valor del Servicio de Administración de Justicia"/>
    <s v="ODS 16 Paz, justicia e instituciones sólidas"/>
    <m/>
    <m/>
    <m/>
    <m/>
  </r>
  <r>
    <s v="METAS NUEVAS- TALLER CORTE"/>
    <s v="CONFIANZA Y PROBIDAD EN LA JUSTICIA"/>
    <x v="7"/>
    <s v="% de avance de la estrategia implementada"/>
    <x v="112"/>
    <x v="12"/>
    <s v="Sistema de Planes Anuales Operativos (PAO)."/>
    <m/>
    <n v="0"/>
    <n v="1"/>
    <n v="0.1"/>
    <n v="0.2"/>
    <n v="0.4"/>
    <n v="0.6"/>
    <n v="0.8"/>
    <n v="1"/>
    <x v="3"/>
    <s v="2025-2030"/>
    <s v="Plantaer estrategias"/>
    <s v="Despacho de la Presidencia"/>
    <m/>
    <m/>
    <m/>
    <m/>
    <m/>
    <m/>
  </r>
  <r>
    <s v="METAS NUEVAS- TALLER CORTE"/>
    <s v="CONFIANZA Y PROBIDAD EN LA JUSTICIA"/>
    <x v="7"/>
    <s v="% de avance de la estrategia implementada"/>
    <x v="112"/>
    <x v="12"/>
    <s v="Sistema de Planes Anuales Operativos (PAO)."/>
    <m/>
    <n v="0"/>
    <n v="1"/>
    <n v="0.1"/>
    <n v="0.2"/>
    <n v="0.4"/>
    <n v="0.6"/>
    <n v="0.8"/>
    <n v="1"/>
    <x v="3"/>
    <s v="2025-2030"/>
    <s v="Desarrollar"/>
    <s v="Despacho de la Presidencia"/>
    <m/>
    <m/>
    <m/>
    <m/>
    <m/>
    <m/>
  </r>
  <r>
    <s v="METAS NUEVAS- TALLER CORTE"/>
    <s v="CONFIANZA Y PROBIDAD EN LA JUSTICIA"/>
    <x v="7"/>
    <s v="% de avance de la estrategia implementada"/>
    <x v="112"/>
    <x v="12"/>
    <s v="Sistema de Planes Anuales Operativos (PAO)."/>
    <m/>
    <n v="0"/>
    <n v="1"/>
    <n v="0.1"/>
    <n v="0.2"/>
    <n v="0.4"/>
    <n v="0.6"/>
    <n v="0.8"/>
    <n v="1"/>
    <x v="3"/>
    <s v="2025-2030"/>
    <s v="Evaluar la estrategia."/>
    <s v="Despacho de la Presidencia"/>
    <m/>
    <m/>
    <m/>
    <m/>
    <m/>
    <m/>
  </r>
  <r>
    <s v="METAS NUEVAS- TALLER CORTE"/>
    <s v="MODERNIZACIÓN E INNOVACIÓN DE LOS SERVICIOS JUDICIALES"/>
    <x v="19"/>
    <s v="% de avance del proyecto"/>
    <x v="113"/>
    <x v="12"/>
    <s v="Portafolio de proyectos institucionales (PPI)."/>
    <m/>
    <n v="0"/>
    <n v="1"/>
    <n v="0.1"/>
    <n v="0.2"/>
    <n v="0.4"/>
    <n v="0.6"/>
    <n v="0.8"/>
    <n v="1"/>
    <x v="89"/>
    <n v="2025"/>
    <s v="1. Formular y Planear la iniciativa de proyecto de monitoreo continuo para la reducción del rezago judicial. 2 . Completar la documentación relacionada a la iniciativa de proyecto. 3. Ejecutar el proyecto y rendir entregables. 4. Proveer la información para la evaluación del proyecto."/>
    <s v="Dirección de Planificación"/>
    <m/>
    <m/>
    <m/>
    <m/>
    <m/>
    <s v="Proyecto sobre monitoreo continuo para la reducción del rezago judicial"/>
  </r>
  <r>
    <s v="METAS NUEVAS- TALLER CORTE"/>
    <s v="MODERNIZACIÓN E INNOVACIÓN DE LOS SERVICIOS JUDICIALES"/>
    <x v="19"/>
    <s v="% de avance del proyecto"/>
    <x v="113"/>
    <x v="12"/>
    <s v="Portafolio de proyectos institucionales (PPI)."/>
    <m/>
    <n v="0"/>
    <n v="1"/>
    <n v="0.1"/>
    <n v="0.2"/>
    <n v="0.4"/>
    <n v="0.6"/>
    <n v="0.8"/>
    <n v="1"/>
    <x v="89"/>
    <s v="2025-2030"/>
    <s v="2 . Completar la documentación relacionada a la iniciativa de proyecto. 3. Ejecutar el proyecto y rendir entregables. 4. Proveer la información para la evaluación del proyecto."/>
    <s v="Dirección de Planificación"/>
    <m/>
    <m/>
    <m/>
    <m/>
    <m/>
    <m/>
  </r>
  <r>
    <s v="METAS NUEVAS- TALLER CORTE"/>
    <s v="MODERNIZACIÓN E INNOVACIÓN DE LOS SERVICIOS JUDICIALES"/>
    <x v="19"/>
    <s v="% de avance del proyecto"/>
    <x v="113"/>
    <x v="12"/>
    <s v="Portafolio de proyectos institucionales (PPI)."/>
    <m/>
    <n v="0"/>
    <n v="1"/>
    <n v="0.1"/>
    <n v="0.2"/>
    <n v="0.4"/>
    <n v="0.6"/>
    <n v="0.8"/>
    <n v="1"/>
    <x v="89"/>
    <s v="2025-2030"/>
    <s v=" 3. Ejecutar el proyecto y rendir entregables. "/>
    <s v="Dirección de Planificación"/>
    <m/>
    <m/>
    <m/>
    <m/>
    <m/>
    <m/>
  </r>
  <r>
    <s v="METAS NUEVAS- TALLER CORTE"/>
    <s v="MODERNIZACIÓN E INNOVACIÓN DE LOS SERVICIOS JUDICIALES"/>
    <x v="19"/>
    <s v="% de avance del proyecto"/>
    <x v="113"/>
    <x v="12"/>
    <s v="Portafolio de proyectos institucionales (PPI)."/>
    <m/>
    <n v="0"/>
    <n v="1"/>
    <n v="0.1"/>
    <n v="0.2"/>
    <n v="0.4"/>
    <n v="0.6"/>
    <n v="0.8"/>
    <n v="1"/>
    <x v="89"/>
    <n v="2030"/>
    <s v=" 4. Proveer la información para la evaluación del proyecto."/>
    <s v="Dirección de Planificación"/>
    <m/>
    <m/>
    <m/>
    <m/>
    <m/>
    <m/>
  </r>
  <r>
    <s v="METAS NUEVAS- TALLER CORTE"/>
    <s v="Gestión del Talento Humano"/>
    <x v="14"/>
    <s v="% de avance de mejora en los procesos."/>
    <x v="114"/>
    <x v="24"/>
    <s v="Sistema de Planes Anuales Operativos (PAO)."/>
    <m/>
    <n v="0"/>
    <n v="1"/>
    <n v="0.1"/>
    <n v="0.2"/>
    <n v="0.4"/>
    <n v="0.6"/>
    <n v="0.8"/>
    <n v="1"/>
    <x v="3"/>
    <s v="2025-2030"/>
    <s v="Pendiente de definir"/>
    <s v="Dirección de Gestión Humana_x000a_"/>
    <m/>
    <m/>
    <m/>
    <m/>
    <m/>
    <m/>
  </r>
  <r>
    <s v="METAS NUEVAS- TALLER CORTE"/>
    <s v="Gestión del Talento Humano"/>
    <x v="14"/>
    <s v="% de avance de mejora en los procesos."/>
    <x v="114"/>
    <x v="24"/>
    <s v="Sistema de Planes Anuales Operativos (PAO)."/>
    <m/>
    <n v="0"/>
    <n v="1"/>
    <n v="0.1"/>
    <n v="0.2"/>
    <n v="0.4"/>
    <n v="0.6"/>
    <n v="0.8"/>
    <n v="1"/>
    <x v="3"/>
    <s v="2025-2030"/>
    <s v="Pendiente de definir"/>
    <s v="Dirección de Gestión Humana_x000a_"/>
    <m/>
    <m/>
    <m/>
    <m/>
    <m/>
    <m/>
  </r>
  <r>
    <s v="METAS NUEVAS- TALLER CORTE"/>
    <s v="Gestión del Talento Humano"/>
    <x v="14"/>
    <s v="% de avance de mejora en los procesos."/>
    <x v="114"/>
    <x v="24"/>
    <s v="Sistema de Planes Anuales Operativos (PAO)."/>
    <m/>
    <n v="0"/>
    <n v="1"/>
    <n v="0.1"/>
    <n v="0.2"/>
    <n v="0.4"/>
    <n v="0.6"/>
    <n v="0.8"/>
    <n v="1"/>
    <x v="3"/>
    <s v="2025-2030"/>
    <s v="Pendiente de definir"/>
    <s v="Dirección de Gestión Humana_x000a_"/>
    <m/>
    <m/>
    <m/>
    <m/>
    <m/>
    <m/>
  </r>
  <r>
    <s v="METAS NUEVAS- TALLER CORTE"/>
    <s v="Gestión del Talento Humano"/>
    <x v="14"/>
    <s v="% de avance de mejora en los procesos."/>
    <x v="114"/>
    <x v="24"/>
    <s v="Sistema de Planes Anuales Operativos (PAO)."/>
    <m/>
    <n v="0"/>
    <n v="1"/>
    <n v="0.1"/>
    <n v="0.2"/>
    <n v="0.4"/>
    <n v="0.6"/>
    <n v="0.8"/>
    <n v="1"/>
    <x v="3"/>
    <s v="2025-2030"/>
    <s v="Pendiente de definir"/>
    <s v="Dirección de Gestión Humana_x000a_"/>
    <m/>
    <m/>
    <m/>
    <m/>
    <m/>
    <m/>
  </r>
  <r>
    <s v="METAS NUEVAS- TALLER CORTE"/>
    <s v="Gestión del Talento Humano"/>
    <x v="15"/>
    <s v="% de avance del trabajo de diagnóstico."/>
    <x v="115"/>
    <x v="1"/>
    <s v="Sistema de Planes Anuales Operativos (PAO)."/>
    <m/>
    <n v="0"/>
    <n v="1"/>
    <n v="0.1"/>
    <n v="0.2"/>
    <n v="0.4"/>
    <n v="0.6"/>
    <n v="0.8"/>
    <n v="1"/>
    <x v="3"/>
    <s v="2025-2030"/>
    <s v="Pendiente de definir"/>
    <s v="Organismo de Investigación Judicial"/>
    <m/>
    <m/>
    <m/>
    <m/>
    <m/>
    <m/>
  </r>
  <r>
    <s v="METAS NUEVAS- TALLER CORTE"/>
    <s v="Gestión del Talento Humano"/>
    <x v="15"/>
    <s v="% de avance del trabajo de diagnóstico."/>
    <x v="115"/>
    <x v="1"/>
    <s v="Sistema de Planes Anuales Operativos (PAO)."/>
    <m/>
    <n v="0"/>
    <n v="1"/>
    <n v="0.1"/>
    <n v="0.2"/>
    <n v="0.4"/>
    <n v="0.6"/>
    <n v="0.8"/>
    <n v="1"/>
    <x v="3"/>
    <s v="2025-2030"/>
    <s v="Pendiente de definir"/>
    <s v="Organismo de Investigación Judicial"/>
    <m/>
    <m/>
    <m/>
    <m/>
    <m/>
    <m/>
  </r>
  <r>
    <s v="METAS NUEVAS- TALLER CORTE"/>
    <s v="Gestión del Talento Humano"/>
    <x v="15"/>
    <s v="% de avance del trabajo de diagnóstico."/>
    <x v="115"/>
    <x v="1"/>
    <s v="Sistema de Planes Anuales Operativos (PAO)."/>
    <m/>
    <n v="0"/>
    <n v="1"/>
    <n v="0.1"/>
    <n v="0.2"/>
    <n v="0.4"/>
    <n v="0.6"/>
    <n v="0.8"/>
    <n v="1"/>
    <x v="3"/>
    <s v="2025-2030"/>
    <s v="Pendiente de definir"/>
    <s v="Organismo de Investigación Judicial"/>
    <m/>
    <m/>
    <m/>
    <m/>
    <m/>
    <m/>
  </r>
  <r>
    <s v="METAS NUEVAS- TALLER CORTE"/>
    <s v="Gestión del Talento Humano"/>
    <x v="12"/>
    <s v="% de avance en las propuestas realizadas."/>
    <x v="116"/>
    <x v="24"/>
    <s v="Sistema de Planes Anuales Operativos (PAO)."/>
    <m/>
    <n v="0"/>
    <n v="1"/>
    <n v="0.1"/>
    <n v="0.2"/>
    <n v="0.4"/>
    <n v="0.6"/>
    <n v="0.8"/>
    <n v="1"/>
    <x v="3"/>
    <s v="2025-2030"/>
    <s v="Pendiente de definir"/>
    <s v="Dirección de Gestión Humana_x000a_"/>
    <m/>
    <m/>
    <m/>
    <m/>
    <m/>
    <m/>
  </r>
  <r>
    <s v="METAS NUEVAS- TALLER CORTE"/>
    <s v="PLANIFICACIÓN INSTITUCIONAL"/>
    <x v="10"/>
    <s v="% de avance del Modelo de Innovación"/>
    <x v="117"/>
    <x v="2"/>
    <s v="Portafolio de proyectos institucionales (PPI)."/>
    <s v="Promedio de avance de las metas operativas relacionadas al Modelo de Innovación"/>
    <n v="0"/>
    <n v="1"/>
    <n v="0.1"/>
    <n v="0.2"/>
    <n v="0.4"/>
    <n v="0.6"/>
    <n v="0.8"/>
    <n v="1"/>
    <x v="90"/>
    <s v="2025-2030"/>
    <s v="Desarrollar e implementar el Programa de Innovacion "/>
    <s v="Dirección de Planificación"/>
    <s v="Justicia Abierta, Valor del Servicio de Administración de Justicia, Innovación"/>
    <s v="ODS 16 Paz, justicia e Insituciones sólidas"/>
    <m/>
    <m/>
    <m/>
    <s v="Modelo de Innovación en apego al Modelo Estratégico Institucional."/>
  </r>
  <r>
    <s v="METAS NUEVAS- TALLER CORTE"/>
    <s v="PLANIFICACIÓN INSTITUCIONAL"/>
    <x v="10"/>
    <s v="% de avance del Modelo de Innovación"/>
    <x v="117"/>
    <x v="2"/>
    <s v="Sistema de Planes Anuales Operativos (PAO)."/>
    <s v="Promedio de avance de las metas operativas relacionadas al Modelo de Innovación"/>
    <n v="0"/>
    <n v="1"/>
    <n v="0.1"/>
    <n v="0.2"/>
    <n v="0.4"/>
    <n v="0.6"/>
    <n v="0.8"/>
    <n v="1"/>
    <x v="90"/>
    <s v="2025-2030"/>
    <s v="Generar un prtafolio de Innovación para que cadavez que haya una idea o iniciativa se gestionar con DTI, la labor de Planificación y las labores de la oficina relacionada como función."/>
    <s v="Dirección de Planificación"/>
    <s v="Justicia Abierta, Valor del Servicio de Administración de Justicia, Innovación"/>
    <s v="ODS 16 Paz, justicia e Insituciones sólidas"/>
    <m/>
    <m/>
    <m/>
    <m/>
  </r>
  <r>
    <s v="METAS NUEVAS- TALLER CORTE"/>
    <s v="PLANIFICACIÓN INSTITUCIONAL"/>
    <x v="10"/>
    <s v="% de avance del Modelo de Innovación"/>
    <x v="117"/>
    <x v="2"/>
    <s v="Sistema de Planes Anuales Operativos (PAO)."/>
    <s v="Promedio de avance de las metas operativas relacionadas al Modelo de Innovación"/>
    <n v="0"/>
    <n v="1"/>
    <n v="0.1"/>
    <n v="0.2"/>
    <n v="0.4"/>
    <n v="0.6"/>
    <n v="0.8"/>
    <n v="1"/>
    <x v="90"/>
    <s v="2027-2030"/>
    <s v="Ejecución del portafolio de Innovación."/>
    <s v="Dirección de Planificación"/>
    <s v="Justicia Abierta, Valor del Servicio de Administración de Justicia, Innovación"/>
    <s v="ODS 16 Paz, justicia e Insituciones sólidas"/>
    <m/>
    <m/>
    <m/>
    <m/>
  </r>
  <r>
    <s v="METAS NUEVAS- TALLER CORTE"/>
    <s v="PLANIFICACIÓN INSTITUCIONAL"/>
    <x v="10"/>
    <s v="% de avance de mejoras en el proceso."/>
    <x v="118"/>
    <x v="33"/>
    <s v="Sistema de Planes Anuales Operativos (PAO)."/>
    <m/>
    <n v="0"/>
    <n v="1"/>
    <n v="0.1"/>
    <n v="0.2"/>
    <n v="0.4"/>
    <n v="0.6"/>
    <n v="0.8"/>
    <n v="1"/>
    <x v="3"/>
    <s v="2025-2030"/>
    <s v="Pendiente de definir"/>
    <s v="Oficina de Control Interno"/>
    <m/>
    <m/>
    <m/>
    <m/>
    <m/>
    <m/>
  </r>
  <r>
    <s v="METAS NUEVAS- TALLER CORTE"/>
    <s v="PLANIFICACIÓN INSTITUCIONAL"/>
    <x v="10"/>
    <s v="% de avance de mejoras en el proceso."/>
    <x v="118"/>
    <x v="33"/>
    <s v="Sistema de Planes Anuales Operativos (PAO)."/>
    <m/>
    <n v="0"/>
    <n v="1"/>
    <n v="0.1"/>
    <n v="0.2"/>
    <n v="0.4"/>
    <n v="0.6"/>
    <n v="0.8"/>
    <n v="1"/>
    <x v="3"/>
    <s v="2025-2030"/>
    <s v="Pendiente de definir"/>
    <s v="Oficina de Control Interno"/>
    <m/>
    <m/>
    <m/>
    <m/>
    <m/>
    <m/>
  </r>
  <r>
    <s v="METAS NUEVAS- TALLER CORTE"/>
    <s v="PLANIFICACIÓN INSTITUCIONAL"/>
    <x v="10"/>
    <s v="% de avance de actualización."/>
    <x v="119"/>
    <x v="33"/>
    <s v="Sistema de Planes Anuales Operativos (PAO)."/>
    <m/>
    <n v="0"/>
    <n v="1"/>
    <n v="0.1"/>
    <n v="0.2"/>
    <n v="0.4"/>
    <n v="0.6"/>
    <n v="0.8"/>
    <n v="1"/>
    <x v="3"/>
    <s v="2025-2030"/>
    <s v="Pendiente de definir"/>
    <s v="Oficina de Control Interno"/>
    <m/>
    <m/>
    <m/>
    <m/>
    <m/>
    <m/>
  </r>
  <r>
    <s v="NUEVA META PROPUESTA POR DE"/>
    <s v="PLANIFICACIÓN INSTITUCIONAL"/>
    <x v="11"/>
    <s v="% de avance del modelo integrado de seguridad"/>
    <x v="120"/>
    <x v="23"/>
    <s v="Portafolio de proyectos institucionales (PPI)."/>
    <m/>
    <n v="0"/>
    <n v="1"/>
    <n v="0.1"/>
    <n v="0.2"/>
    <n v="0.4"/>
    <n v="0.6"/>
    <n v="0.8"/>
    <n v="1"/>
    <x v="91"/>
    <n v="2025"/>
    <s v="1. Análisis y definición de zonas con alta incidencia Criminal. "/>
    <s v="Departamento de Seguridad"/>
    <m/>
    <m/>
    <m/>
    <m/>
    <m/>
    <s v="Modelo integrado de seguridad en las edificaciones judiciales"/>
  </r>
  <r>
    <s v="NUEVA META PROPUESTA POR DE"/>
    <s v="PLANIFICACIÓN INSTITUCIONAL"/>
    <x v="11"/>
    <s v="% de avance del modelo integrado de seguridad"/>
    <x v="120"/>
    <x v="23"/>
    <s v="Portafolio de proyectos institucionales (PPI)."/>
    <m/>
    <n v="0"/>
    <n v="1"/>
    <n v="0.1"/>
    <n v="0.2"/>
    <n v="0.4"/>
    <n v="0.6"/>
    <n v="0.8"/>
    <n v="1"/>
    <x v="91"/>
    <n v="2026"/>
    <s v="2. Actualización y valoración de las edificaciones judiciales ubicadas en las zonas de alta criminalidad"/>
    <s v="Departamento de Seguridad"/>
    <m/>
    <m/>
    <m/>
    <m/>
    <m/>
    <m/>
  </r>
  <r>
    <s v="NUEVA META PROPUESTA POR DE"/>
    <s v="PLANIFICACIÓN INSTITUCIONAL"/>
    <x v="11"/>
    <s v="% de avance del modelo integrado de seguridad"/>
    <x v="120"/>
    <x v="23"/>
    <s v="Portafolio de proyectos institucionales (PPI)."/>
    <m/>
    <n v="0"/>
    <n v="1"/>
    <n v="0.1"/>
    <n v="0.2"/>
    <n v="0.4"/>
    <n v="0.6"/>
    <n v="0.8"/>
    <n v="1"/>
    <x v="91"/>
    <n v="2026"/>
    <s v=". 3. Confección del modelo integrado de Seguridad "/>
    <s v="Departamento de Seguridad"/>
    <m/>
    <m/>
    <m/>
    <m/>
    <m/>
    <m/>
  </r>
  <r>
    <s v="NUEVA META PROPUESTA POR DE"/>
    <s v="PLANIFICACIÓN INSTITUCIONAL"/>
    <x v="11"/>
    <s v="% de avance del modelo integrado de seguridad"/>
    <x v="120"/>
    <x v="23"/>
    <s v="Portafolio de proyectos institucionales (PPI)."/>
    <m/>
    <n v="0"/>
    <n v="1"/>
    <n v="0.1"/>
    <n v="0.2"/>
    <n v="0.4"/>
    <n v="0.6"/>
    <n v="0.8"/>
    <n v="1"/>
    <x v="91"/>
    <s v="2026-2030"/>
    <s v="4, Recomendación y aprobación de las mejoras propuestas a las edificaciones. "/>
    <s v="Departamento de Seguridad"/>
    <m/>
    <m/>
    <m/>
    <m/>
    <m/>
    <m/>
  </r>
  <r>
    <s v="NUEVA META PROPUESTA POR DE"/>
    <s v="PLANIFICACIÓN INSTITUCIONAL"/>
    <x v="11"/>
    <s v="% de avance del modelo integrado de seguridad"/>
    <x v="120"/>
    <x v="23"/>
    <s v="Portafolio de proyectos institucionales (PPI)."/>
    <m/>
    <n v="0"/>
    <n v="1"/>
    <n v="0.1"/>
    <n v="0.2"/>
    <n v="0.4"/>
    <n v="0.6"/>
    <n v="0.8"/>
    <n v="1"/>
    <x v="91"/>
    <n v="2030"/>
    <s v="5. Seguimiento y Evaluación "/>
    <s v="Departamento de Seguridad"/>
    <m/>
    <m/>
    <m/>
    <m/>
    <m/>
    <m/>
  </r>
  <r>
    <s v="METAS NUEVAS- TALLER CORTE"/>
    <s v="PLANIFICACIÓN INSTITUCIONAL"/>
    <x v="11"/>
    <s v="% de avance en el proyecto."/>
    <x v="121"/>
    <x v="23"/>
    <s v="Portafolio de proyectos institucionales (PPI)."/>
    <m/>
    <n v="0"/>
    <n v="1"/>
    <n v="0.1"/>
    <n v="0.2"/>
    <n v="0.4"/>
    <n v="0.6"/>
    <n v="0.8"/>
    <n v="1"/>
    <x v="91"/>
    <n v="2025"/>
    <s v="1. Confeccionar formularios de Formulación y planeación del proyecto."/>
    <s v="Dirección Ejecutiva"/>
    <m/>
    <m/>
    <m/>
    <m/>
    <m/>
    <s v="Proyecto para el fortalecimiento de la Seguridad en el Poder Judicial."/>
  </r>
  <r>
    <s v="METAS NUEVAS- TALLER CORTE"/>
    <s v="PLANIFICACIÓN INSTITUCIONAL"/>
    <x v="11"/>
    <s v="% de avance en el proyecto."/>
    <x v="121"/>
    <x v="23"/>
    <s v="Portafolio de proyectos institucionales (PPI)."/>
    <m/>
    <n v="0"/>
    <n v="1"/>
    <n v="0.1"/>
    <n v="0.2"/>
    <n v="0.4"/>
    <n v="0.6"/>
    <n v="0.8"/>
    <n v="1"/>
    <x v="91"/>
    <s v="2025-2029"/>
    <s v="2. Ejecutar el proyecto."/>
    <s v="Dirección Ejecutiva"/>
    <m/>
    <m/>
    <m/>
    <m/>
    <m/>
    <m/>
  </r>
  <r>
    <s v="METAS NUEVAS- TALLER CORTE"/>
    <s v="PLANIFICACIÓN INSTITUCIONAL"/>
    <x v="11"/>
    <s v="% de avance en el proyecto."/>
    <x v="121"/>
    <x v="23"/>
    <s v="Portafolio de proyectos institucionales (PPI)."/>
    <m/>
    <n v="0"/>
    <n v="1"/>
    <n v="0.1"/>
    <n v="0.2"/>
    <n v="0.4"/>
    <n v="0.6"/>
    <n v="0.8"/>
    <n v="1"/>
    <x v="91"/>
    <n v="2030"/>
    <s v="3. Evaluar el proyecto."/>
    <s v="Dirección Ejecutiva"/>
    <m/>
    <m/>
    <m/>
    <m/>
    <m/>
    <m/>
  </r>
  <r>
    <s v="METAS NUEVAS- TALLER CORTE"/>
    <s v="PLANIFICACIÓN INSTITUCIONAL"/>
    <x v="16"/>
    <s v="% de avance en los proyectos de ampliación o remodelación."/>
    <x v="122"/>
    <x v="23"/>
    <s v="Portafolio de proyectos institucionales (PPI)."/>
    <m/>
    <n v="0"/>
    <n v="1"/>
    <n v="0.1"/>
    <n v="0.2"/>
    <n v="0.4"/>
    <n v="0.6"/>
    <n v="0.8"/>
    <n v="1"/>
    <x v="92"/>
    <s v="2025-2030"/>
    <s v="Vincular los proyectos relacionados a ampliación, remodelación, mejoras y reacondicionamientos en los diferentes circuitos judiciales."/>
    <s v="Dirección Ejecutiva"/>
    <m/>
    <m/>
    <m/>
    <m/>
    <s v="Asociar al proyecto de Voceo y Comunicación."/>
    <s v="Asociar a los Proyectos relacionados a ampliación, remodelación, mejoras y reacondicionamientos en los diferentes circuitos judiciales."/>
  </r>
  <r>
    <s v="METAS NUEVAS- TALLER CORTE"/>
    <s v="PLANIFICACIÓN INSTITUCIONAL"/>
    <x v="16"/>
    <s v="% de avance en los proyectos constructivos nuevos."/>
    <x v="123"/>
    <x v="23"/>
    <s v="Portafolio de proyectos institucionales (PPI)."/>
    <m/>
    <n v="0"/>
    <n v="1"/>
    <n v="0.1"/>
    <n v="0.2"/>
    <n v="0.4"/>
    <n v="0.6"/>
    <n v="0.8"/>
    <n v="1"/>
    <x v="92"/>
    <s v="2025-2030"/>
    <s v="Vincular los proyectos  constructivos que impliquen edificaciones nuevas en mejora de la infraestructura institucional."/>
    <s v="Dirección Ejecutiva"/>
    <m/>
    <m/>
    <m/>
    <m/>
    <m/>
    <s v="Asociar a los Proyectos relacionados con construcciones nuevas"/>
  </r>
  <r>
    <s v="META NUEVA"/>
    <s v="MODERNIZACIÓN E INNOVACIÓN DE LOS SERVICIOS JUDICIALES"/>
    <x v="13"/>
    <s v="% de avance del proyecto"/>
    <x v="124"/>
    <x v="23"/>
    <s v="Portafolio de proyectos institucionales (PPI)."/>
    <m/>
    <n v="0"/>
    <n v="1"/>
    <n v="0.1"/>
    <n v="0.2"/>
    <n v="0.4"/>
    <n v="0.6"/>
    <n v="0.8"/>
    <n v="1"/>
    <x v="91"/>
    <s v="2025-2029"/>
    <s v="Continuar la implementación del proyecto Sistema Control de Accesos y Asistencia Electrónica"/>
    <s v="Dirección Ejecutiva"/>
    <m/>
    <m/>
    <m/>
    <m/>
    <s v="proyecto Sistema Control de Accesos y Asistencia Electrónica"/>
    <m/>
  </r>
  <r>
    <s v="META NUEVA"/>
    <s v="MODERNIZACIÓN E INNOVACIÓN DE LOS SERVICIOS JUDICIALES"/>
    <x v="13"/>
    <s v="% de avance del proyecto"/>
    <x v="124"/>
    <x v="23"/>
    <s v="Portafolio de proyectos institucionales (PPI)."/>
    <m/>
    <n v="0"/>
    <n v="1"/>
    <n v="0.1"/>
    <n v="0.2"/>
    <n v="0.4"/>
    <n v="0.6"/>
    <n v="0.8"/>
    <n v="1"/>
    <x v="91"/>
    <n v="2030"/>
    <s v="Evaluar el proyecto de Sistema Control de Accesos y Asistencia Electrónica"/>
    <s v="Dirección Ejecutiva"/>
    <m/>
    <m/>
    <m/>
    <m/>
    <m/>
    <m/>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actividades completadas / Número total de actividades planificadas) * 100"/>
    <n v="0"/>
    <n v="1"/>
    <n v="0.1"/>
    <n v="0.2"/>
    <n v="0.4"/>
    <n v="0.6"/>
    <n v="0.8"/>
    <n v="1"/>
    <x v="39"/>
    <s v="2025-2030"/>
    <s v="Acompañar el proceso de evaluación de los resultados de las estrategias implementadas."/>
    <s v="Secretaría Técnica de Género y Acceso a la Justicia"/>
    <s v="Género_x000a_Acceso a la Justicia_x000a_Valores Institucionales_x000a_Valor en el servicio de administración de justicia"/>
    <s v="ODS 5_x000a_ODS 10_x000a_ODS 16"/>
    <s v="Política de Igualdad para las personas con discapacidad en el Poder Judicial"/>
    <m/>
    <m/>
    <s v="Implementar los planes de acción de la Política de Igualdad para las personas con discapacidad en el Poder Judicial "/>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actividades completadas / Número total de actividades planificadas) * 100"/>
    <n v="0"/>
    <n v="1"/>
    <n v="0.1"/>
    <n v="0.2"/>
    <n v="0.4"/>
    <n v="0.6"/>
    <n v="0.8"/>
    <n v="1"/>
    <x v="39"/>
    <s v="2025-2030"/>
    <s v="Acompañar el proceso de evaluación de los resultados de las estrategias implementadas."/>
    <s v="Secretaría Técnica de Género y Acceso a la Justicia"/>
    <s v="Género_x000a_Acceso a la Justicia_x000a_Valores Institucionales_x000a_Valor en el servicio de administración de justicia"/>
    <s v="ODS 5_x000a_ODS 10_x000a_ODS 16"/>
    <s v="Política institucional para el acceso a la justicia por parte de la población migrante y refugiada"/>
    <m/>
    <m/>
    <s v="Implementar los planes de acción de la Política institucional para el acceso a la justicia por parte de la población migrante y refugiada "/>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actividades completadas / Número total de actividades planificadas) * 100"/>
    <n v="0"/>
    <n v="1"/>
    <n v="0.1"/>
    <n v="0.2"/>
    <n v="0.4"/>
    <n v="0.6"/>
    <n v="0.8"/>
    <n v="1"/>
    <x v="39"/>
    <s v="2025-2030"/>
    <s v="Acompañar el proceso de evaluación de los resultados de las estrategias implementadas."/>
    <s v="Secretaría Técnica de Género y Acceso a la Justicia"/>
    <s v="Género_x000a_Acceso a la Justicia_x000a_Valores Institucionales_x000a_Valor en el servicio de administración de justicia"/>
    <s v="ODS 5_x000a_ODS 10_x000a_ODS 16"/>
    <s v="Políticas del derecho al acceso a la justicia para personas menores en condiciones de vulnerabilidad sometidos al proceso penal juvenil en Costa Rica"/>
    <m/>
    <m/>
    <s v="Implementar los planes de acción de la Política del derecho al acceso a la justicia para personas menores en condiciones de vulnerabilidad sometidos al proceso penal juvenil en Costa Rica "/>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actividades completadas / Número total de actividades planificadas) * 100"/>
    <n v="0"/>
    <n v="1"/>
    <n v="0.1"/>
    <n v="0.2"/>
    <n v="0.4"/>
    <n v="0.6"/>
    <n v="0.8"/>
    <n v="1"/>
    <x v="39"/>
    <s v="2025-2030"/>
    <s v="Acompañar el proceso de evaluación de los resultados de las estrategias implementadas."/>
    <s v="Secretaría Técnica de Género y Acceso a la Justicia"/>
    <s v="Género_x000a_Acceso a la Justicia_x000a_Valores Institucionales_x000a_Valor en el servicio de administración de justicia"/>
    <s v="ODS 5_x000a_ODS 10_x000a_ODS 16"/>
    <s v="Política Institucional para el acceso de la justicia de personas afrodescendientes"/>
    <m/>
    <m/>
    <s v="Implementar los planes de acción de la Política Institucional para el acceso de la justicia de personas afrodescendientes"/>
  </r>
  <r>
    <s v="EQUIPO TÉCNICO"/>
    <s v="MODERNIZACIÓN E INNOVACIÓN DE LOS SERVICIOS JUDICIALES"/>
    <x v="6"/>
    <s v="% de cumplimiento de las estrategias que partan del análisis y la perspectiva de género para optimizar el servicio brindado a las personas en condición de vulnerabilidad"/>
    <x v="50"/>
    <x v="20"/>
    <s v="Portafolio de proyectos institucionales (PPI)."/>
    <s v="(Número de actividades completadas / Número total de actividades planificadas) * 100"/>
    <n v="0"/>
    <n v="1"/>
    <n v="0.1"/>
    <n v="0.2"/>
    <n v="0.4"/>
    <n v="0.6"/>
    <n v="0.8"/>
    <n v="1"/>
    <x v="39"/>
    <s v="2025-2030"/>
    <s v="Acompañar el proceso de evaluación de los resultados de las estrategias implementadas."/>
    <s v="Secretaría Técnica de Género y Acceso a la Justicia"/>
    <s v="Género_x000a_Acceso a la Justicia_x000a_Valores Institucionales_x000a_Valor en el servicio de administración de justicia"/>
    <s v="ODS 5_x000a_ODS 10_x000a_ODS 16"/>
    <s v="Políticas para garantizar el adecuado acceso a la Justicia de la población Adulta Mayor"/>
    <m/>
    <m/>
    <s v="Implementar los planes de acción de la Políticas para garantizar el adecuado acceso a la Justicia de la población Adulta Mayor"/>
  </r>
  <r>
    <s v="METAS NUEVAS- SESION TRABAJO"/>
    <s v="MODERNIZACIÓN E INNOVACIÓN DE LOS SERVICIOS JUDICIALES"/>
    <x v="9"/>
    <s v="Porcentaje de cumplimiento  del plan de trabajo plan de trabajo que permita estandarizar  procesos operativos en todas las oficinas del OIJ, asegurando que cada una cumpla con criterios de calidad en la investigación de casos ."/>
    <x v="125"/>
    <x v="1"/>
    <s v="Sistema de Planes Anuales Operativos (PAO)."/>
    <m/>
    <n v="0"/>
    <n v="1"/>
    <n v="0.1"/>
    <n v="0.2"/>
    <n v="0.4"/>
    <n v="0.6"/>
    <n v="0.8"/>
    <n v="1"/>
    <x v="3"/>
    <n v="2025"/>
    <s v="Analizar y definir   los procesos operativos en  las oficinas del OIJ, que sera estandarizados según los  criterios de calidad en la investigación de casos establecidos._x000a__x000a_"/>
    <s v="Oficina de Planes y Operaciones"/>
    <m/>
    <m/>
    <m/>
    <m/>
    <m/>
    <m/>
  </r>
  <r>
    <s v="METAS NUEVAS- SESION TRABAJO"/>
    <s v="MODERNIZACIÓN E INNOVACIÓN DE LOS SERVICIOS JUDICIALES"/>
    <x v="9"/>
    <s v="Porcentaje de cumplimiento  del plan de trabajo plan de trabajo que permita estandarizar  procesos operativos en todas las oficinas del OIJ, asegurando que cada una cumpla con criterios de calidad en la investigación de casos ."/>
    <x v="125"/>
    <x v="1"/>
    <s v="Sistema de Planes Anuales Operativos (PAO)."/>
    <m/>
    <n v="0"/>
    <n v="1"/>
    <n v="0.1"/>
    <n v="0.2"/>
    <n v="0.4"/>
    <n v="0.6"/>
    <n v="0.8"/>
    <n v="1"/>
    <x v="3"/>
    <n v="2025"/>
    <s v=" Definir e implementar  el plan de trabajo para estandarizar   los procesos operativos en  las oficinas del OIJ, que sera estandarizados según los  criterios de calidad en la investigación de casos establecidos. _x000a_"/>
    <s v="Oficina de Planes y Operaciones"/>
    <m/>
    <m/>
    <m/>
    <m/>
    <m/>
    <m/>
  </r>
  <r>
    <s v="METAS NUEVAS- SESION TRABAJO"/>
    <s v="MODERNIZACIÓN E INNOVACIÓN DE LOS SERVICIOS JUDICIALES"/>
    <x v="9"/>
    <s v="Porcentaje de cumplimiento  del plan de trabajo plan de trabajo que permita estandarizar  procesos operativos en todas las oficinas del OIJ, asegurando que cada una cumpla con criterios de calidad en la investigación de casos ."/>
    <x v="125"/>
    <x v="1"/>
    <s v="Sistema de Planes Anuales Operativos (PAO)."/>
    <m/>
    <n v="0"/>
    <n v="1"/>
    <n v="0.1"/>
    <n v="0.2"/>
    <n v="0.4"/>
    <n v="0.6"/>
    <n v="0.8"/>
    <n v="1"/>
    <x v="3"/>
    <s v="2025-2030"/>
    <s v="Implementar tecnologías inteligentes que automaticen tareas administrativas según el plan establecido._x000a_"/>
    <s v="Oficina de Planes y Operaciones"/>
    <m/>
    <m/>
    <m/>
    <m/>
    <m/>
    <m/>
  </r>
  <r>
    <s v="METAS NUEVAS- SESION TRABAJO"/>
    <s v="MODERNIZACIÓN E INNOVACIÓN DE LOS SERVICIOS JUDICIALES"/>
    <x v="9"/>
    <s v="Porcentaje de cumplimiento  del plan de trabajo plan de trabajo que permita estandarizar  procesos operativos en todas las oficinas del OIJ, asegurando que cada una cumpla con criterios de calidad en la investigación de casos ."/>
    <x v="125"/>
    <x v="1"/>
    <s v="Sistema de Planes Anuales Operativos (PAO)."/>
    <m/>
    <n v="0"/>
    <n v="1"/>
    <n v="0.1"/>
    <n v="0.2"/>
    <n v="0.4"/>
    <n v="0.6"/>
    <n v="0.8"/>
    <n v="1"/>
    <x v="3"/>
    <s v="2025-2030"/>
    <s v="Establecer procedimientos estandarizados en todas las oficinas y delegaciones según el plan establecido"/>
    <s v="Oficina de Planes y Operaciones"/>
    <m/>
    <m/>
    <m/>
    <m/>
    <m/>
    <m/>
  </r>
  <r>
    <s v="METAS NUEVAS- SESION TRABAJO"/>
    <s v="MODERNIZACIÓN E INNOVACIÓN DE LOS SERVICIOS JUDICIALES"/>
    <x v="9"/>
    <s v="Porcentaje de cumplimiento  del plan de trabajo plan de trabajo que permita estandarizar  procesos operativos en todas las oficinas del OIJ, asegurando que cada una cumpla con criterios de calidad en la investigación de casos ."/>
    <x v="125"/>
    <x v="1"/>
    <s v="Sistema de Planes Anuales Operativos (PAO)."/>
    <m/>
    <n v="0"/>
    <n v="1"/>
    <n v="0.1"/>
    <n v="0.2"/>
    <n v="0.4"/>
    <n v="0.6"/>
    <n v="0.8"/>
    <n v="1"/>
    <x v="3"/>
    <s v="2025-2030"/>
    <s v="Capacitar al personal en el uso de nuevas tecnologías para la investigación y gestión de expedientes."/>
    <s v="Oficina de Planes y Operaciones"/>
    <m/>
    <m/>
    <m/>
    <m/>
    <m/>
    <m/>
  </r>
  <r>
    <s v="METAS NUEVAS- SESION TRABAJO"/>
    <s v="Gestión del Talento Humano"/>
    <x v="12"/>
    <s v="Porcentaje de cumplimiento  del proyecto para la  creación de  una  Unidad de Salud y Bienestar del Organismo de Investigación Judicial "/>
    <x v="126"/>
    <x v="1"/>
    <s v="Portafolio de proyectos institucionales (PPI)."/>
    <m/>
    <n v="0"/>
    <n v="1"/>
    <n v="0.1"/>
    <n v="0.2"/>
    <n v="0.4"/>
    <n v="0.6"/>
    <n v="0.8"/>
    <n v="1"/>
    <x v="93"/>
    <n v="2025"/>
    <s v="Desarrollar y presentar el analisis y documentación respectiva para gestionar el proyecto que permita la creación de  una  Unidad de Salud y Bienestar del Organismo de Investigación Judicial según la metodología de proyectos"/>
    <s v="Oficina de Planes y Operaciones"/>
    <m/>
    <m/>
    <m/>
    <m/>
    <m/>
    <s v="Proyecto para la  creación de una Unidad de Salud y Bienestar del Organismo de Investigación Judicial "/>
  </r>
  <r>
    <s v="METAS NUEVAS- SESION TRABAJO"/>
    <s v="Gestión del Talento Humano"/>
    <x v="12"/>
    <s v="Porcentaje de cumplimiento  del proyecto para la  creación de  una  Unidad de Salud y Bienestar del Organismo de Investigación Judicial "/>
    <x v="126"/>
    <x v="1"/>
    <s v="Portafolio de proyectos institucionales (PPI)."/>
    <m/>
    <n v="0"/>
    <n v="1"/>
    <n v="0.1"/>
    <n v="0.2"/>
    <n v="0.4"/>
    <n v="0.6"/>
    <n v="0.8"/>
    <n v="1"/>
    <x v="93"/>
    <n v="2025"/>
    <s v="Diseñar  un protocolo donde se detalle el Programa Integral de Salud y Bienestar OIJ. "/>
    <s v="Oficina de Planes y Operaciones"/>
    <m/>
    <m/>
    <m/>
    <m/>
    <m/>
    <m/>
  </r>
  <r>
    <s v="METAS NUEVAS- SESION TRABAJO"/>
    <s v="Gestión del Talento Humano"/>
    <x v="12"/>
    <s v="Porcentaje de cumplimiento  del proyecto para la  creación de  una  Unidad de Salud y Bienestar del Organismo de Investigación Judicial "/>
    <x v="126"/>
    <x v="1"/>
    <s v="Portafolio de proyectos institucionales (PPI)."/>
    <m/>
    <n v="0"/>
    <n v="1"/>
    <n v="0.1"/>
    <n v="0.2"/>
    <n v="0.4"/>
    <n v="0.6"/>
    <n v="0.8"/>
    <n v="1"/>
    <x v="93"/>
    <s v="2025-2030"/>
    <s v="Consolidar e implementar una estructura de recursos para la gestión de la salud y bienestar del personal de OIJ. "/>
    <s v="Oficina de Planes y Operaciones"/>
    <m/>
    <m/>
    <m/>
    <m/>
    <m/>
    <m/>
  </r>
  <r>
    <s v="METAS NUEVAS- SESION TRABAJO"/>
    <s v="Gestión del Talento Humano"/>
    <x v="15"/>
    <s v="Porcentaje de cumplimiento  de la estrategia que permita un proceso continuo de capacitación basado en competencias, que garantice el desarrollo integral del  personal."/>
    <x v="127"/>
    <x v="1"/>
    <s v="Sistema de Planes Anuales Operativos (PAO)."/>
    <m/>
    <n v="0"/>
    <n v="1"/>
    <n v="0.1"/>
    <n v="0.2"/>
    <n v="0.4"/>
    <n v="0.6"/>
    <n v="0.8"/>
    <n v="1"/>
    <x v="93"/>
    <n v="2025"/>
    <s v="Definir la estrategia para establecer un proceso continuo de capacitación basado en competencias, que garantice el desarrollo integral del  personal que contemple la creación de  una carrera judicial interna basada en la experiencia y resultados medibles."/>
    <s v="Oficina de Planes y Operaciones"/>
    <m/>
    <m/>
    <m/>
    <m/>
    <m/>
    <m/>
  </r>
  <r>
    <s v="METAS NUEVAS- SESION TRABAJO"/>
    <s v="Gestión del Talento Humano"/>
    <x v="15"/>
    <s v="Porcentaje de cumplimiento  de la estrategia que permita un proceso continuo de capacitación basado en competencias, que garantice el desarrollo integral del  personal."/>
    <x v="127"/>
    <x v="1"/>
    <s v="Sistema de Planes Anuales Operativos (PAO)."/>
    <m/>
    <n v="0"/>
    <n v="1"/>
    <n v="0.1"/>
    <n v="0.2"/>
    <n v="0.4"/>
    <n v="0.6"/>
    <n v="0.8"/>
    <n v="1"/>
    <x v="93"/>
    <n v="2025"/>
    <s v="Diseñar programas de capacitación que incluyan temas especializados y habilidades blandas."/>
    <s v="Oficina de Planes y Operaciones"/>
    <m/>
    <m/>
    <m/>
    <m/>
    <m/>
    <m/>
  </r>
  <r>
    <s v="METAS NUEVAS- SESION TRABAJO"/>
    <s v="Gestión del Talento Humano"/>
    <x v="15"/>
    <s v="Porcentaje de cumplimiento  de la estrategia que permita un proceso continuo de capacitación basado en competencias, que garantice el desarrollo integral del  personal."/>
    <x v="127"/>
    <x v="1"/>
    <s v="Sistema de Planes Anuales Operativos (PAO)."/>
    <m/>
    <n v="0"/>
    <n v="1"/>
    <n v="0.1"/>
    <n v="0.2"/>
    <n v="0.4"/>
    <n v="0.6"/>
    <n v="0.8"/>
    <n v="1"/>
    <x v="93"/>
    <s v="2025-2030"/>
    <s v="Implementar la estrategia para establecer un proceso continuo de capacitación basado en competencias, que garantice el desarrollo integral del  personal que contemple la creación de  una carrera judicial interna basada en la experiencia y resultados medibles."/>
    <s v="Oficina de Planes y Operaciones"/>
    <m/>
    <m/>
    <m/>
    <m/>
    <m/>
    <m/>
  </r>
  <r>
    <s v="METAS NUEVAS- SESION TRABAJO"/>
    <s v="CONFIANZA Y PROBIDAD EN LA JUSTICIA"/>
    <x v="3"/>
    <s v="Porcentaje de cumplimiento  de la estrategia que permita Implementar un programa integral de fortalecimiento ético y de valores que abarque todas las áreas del OIJ, con un enfoque preventivo y correctivo sobre los conflictos de interés y la corrupción."/>
    <x v="128"/>
    <x v="1"/>
    <s v="Sistema de Planes Anuales Operativos (PAO)."/>
    <m/>
    <n v="0"/>
    <n v="1"/>
    <n v="0.1"/>
    <n v="0.2"/>
    <n v="0.4"/>
    <n v="0.6"/>
    <n v="0.8"/>
    <n v="1"/>
    <x v="94"/>
    <n v="2025"/>
    <s v="Definir  e implementar un plan de trabajo para establecer un programa integral de fortalecimiento ético y de valores que abarque todas las áreas del OIJ, con un enfoque preventivo y correctivo sobre los conflictos de interés y la corrupción."/>
    <s v="Oficina de Planes y Operaciones"/>
    <m/>
    <m/>
    <m/>
    <m/>
    <m/>
    <m/>
  </r>
  <r>
    <s v="METAS NUEVAS- SESION TRABAJO"/>
    <s v="CONFIANZA Y PROBIDAD EN LA JUSTICIA"/>
    <x v="3"/>
    <s v="Porcentaje de cumplimiento  de la estrategia que permita Implementar un programa integral de fortalecimiento ético y de valores que abarque todas las áreas del OIJ, con un enfoque preventivo y correctivo sobre los conflictos de interés y la corrupción."/>
    <x v="128"/>
    <x v="1"/>
    <s v="Sistema de Planes Anuales Operativos (PAO)."/>
    <m/>
    <n v="0"/>
    <n v="1"/>
    <n v="0.1"/>
    <n v="0.2"/>
    <n v="0.4"/>
    <n v="0.6"/>
    <n v="0.8"/>
    <n v="1"/>
    <x v="94"/>
    <s v="2025-2030"/>
    <s v="implementar el plan de trabajo  para  establecer programa integral de fortalecimiento ético y de valores que abarque todas las áreas del OIJ, con un enfoque preventivo y correctivo sobre los conflictos de interés y la corrupción."/>
    <s v="Oficina de Planes y Operaciones"/>
    <m/>
    <m/>
    <m/>
    <m/>
    <m/>
    <m/>
  </r>
  <r>
    <s v="METAS NUEVAS- SESION TRABAJO"/>
    <s v="MODERNIZACIÓN E INNOVACIÓN DE LOS SERVICIOS JUDICIALES"/>
    <x v="9"/>
    <s v="% de avance del Modelo de Tramitación de la materia Penal Juvenil."/>
    <x v="129"/>
    <x v="2"/>
    <s v="Portafolio de proyectos institucionales (PPI)."/>
    <s v="Promedio de avance de las metas operativas relacionadas al Modelo de Tramitación de la materia Penal Juvenil."/>
    <n v="0"/>
    <n v="1"/>
    <n v="0.1"/>
    <n v="0.2"/>
    <n v="0.4"/>
    <n v="0.6"/>
    <n v="0.8"/>
    <n v="1"/>
    <x v="95"/>
    <s v="2025-2030"/>
    <s v="Implementar el Modelo de Tramitación de la materia Penal Juvenil."/>
    <s v="Dirección de Planificación"/>
    <s v="Valor del servicio de Administración de Justicia, Acceso a la Justicia, Género"/>
    <s v="ODS 16 Paz, justicia e Insituciones sólidas"/>
    <m/>
    <m/>
    <m/>
    <s v=" Modelo de Tramitación de la materia Penal Juvenil."/>
  </r>
  <r>
    <s v="METAS NUEVAS- SESION TRABAJO"/>
    <s v="MODERNIZACIÓN E INNOVACIÓN DE LOS SERVICIOS JUDICIALES"/>
    <x v="9"/>
    <s v="% de avance del Modelo de Tramitación de la materia de Tránsito."/>
    <x v="130"/>
    <x v="2"/>
    <s v="Portafolio de proyectos institucionales (PPI)."/>
    <s v="Promedio de avance de las metas operativas relacionadas al  Modelo de Tramitación de la materia de Tránsito."/>
    <n v="0"/>
    <n v="1"/>
    <n v="0.1"/>
    <n v="0.2"/>
    <n v="0.4"/>
    <n v="0.6"/>
    <n v="0.8"/>
    <n v="1"/>
    <x v="96"/>
    <s v="2025-2030"/>
    <s v="Implementar el Modelo de Tramitación de la materia de Tránsito."/>
    <s v="Dirección de Planificación"/>
    <s v="Valor del servicio de Administración de Justicia, Acceso a la Justicia, Género"/>
    <s v="ODS 16 Paz, justicia e Insituciones sólidas"/>
    <m/>
    <m/>
    <m/>
    <s v="Modelo de Tramitación de la materia de Tránsito."/>
  </r>
  <r>
    <s v="METAS NUEVAS- SESION TRABAJO"/>
    <s v="MODERNIZACIÓN E INNOVACIÓN DE LOS SERVICIOS JUDICIALES"/>
    <x v="9"/>
    <s v="% de avance del Modelo de Tramitación de la Materia Contravencional."/>
    <x v="131"/>
    <x v="2"/>
    <s v="Portafolio de proyectos institucionales (PPI)."/>
    <s v="Promedio de avance de las metas operativas relacionadas al Modelo de Tramitación de la Materia Contravencional."/>
    <n v="0"/>
    <n v="1"/>
    <n v="0.1"/>
    <n v="0.2"/>
    <n v="0.4"/>
    <n v="0.6"/>
    <n v="0.8"/>
    <n v="1"/>
    <x v="97"/>
    <s v="2025-2030"/>
    <s v="Implementar el Modelo de Tramitación de la materia Contravencional."/>
    <s v="Dirección de Planificación"/>
    <s v="Valor del servicio de Administración de Justicia, Acceso a la Justicia, Género"/>
    <s v="ODS 16 Paz, justicia e Insituciones sólidas"/>
    <m/>
    <m/>
    <m/>
    <s v="Modelo de Tramitación de la materia Contravencional."/>
  </r>
  <r>
    <s v="METAS NUEVAS- SESION TRABAJO"/>
    <s v="MODERNIZACIÓN E INNOVACIÓN DE LOS SERVICIOS JUDICIALES"/>
    <x v="9"/>
    <s v="% de avance de la aplicación de la metodología de reestructuración Administrativa. "/>
    <x v="132"/>
    <x v="2"/>
    <s v="Sistema de Planes Anuales Operativos (PAO)."/>
    <s v="Promedio de avance de las metas operativas relacionadas a la aplicación de la metodología de reestructuración Administrativa. "/>
    <n v="0"/>
    <n v="1"/>
    <n v="0.1"/>
    <n v="0.2"/>
    <n v="0.4"/>
    <n v="0.6"/>
    <n v="0.8"/>
    <n v="1"/>
    <x v="98"/>
    <s v="2025-2030"/>
    <s v="Aplicar la Metodología de Restructuración Administrativa, según la programación anual establecida. "/>
    <s v="Dirección de Planificación"/>
    <s v="Valor del servicio de Administración de Justicia, Acceso a la Justicia, Género"/>
    <s v="ODS 16 Paz, justicia e Insituciones sólidas"/>
    <m/>
    <m/>
    <m/>
    <m/>
  </r>
  <r>
    <s v="META NUEVA"/>
    <s v="MODERNIZACIÓN E INNOVACIÓN DE LOS SERVICIOS JUDICIALES"/>
    <x v="9"/>
    <s v="% de implementación del plan."/>
    <x v="133"/>
    <x v="34"/>
    <s v="Sistema de Planes Anuales Operativos (PAO)."/>
    <s v="Promedio de avance de las metas operativas relacionadas a la implementación del plan."/>
    <n v="0"/>
    <n v="1"/>
    <n v="0.1"/>
    <n v="0.2"/>
    <n v="0.4"/>
    <n v="0.6"/>
    <n v="0.8"/>
    <n v="1"/>
    <x v="12"/>
    <s v="2025-2030"/>
    <s v="Diseñar e implementar un plan de acercamiento a juzgados alejados de los Circuitos."/>
    <s v="Centro de Apoyo, Coordinación y Mejoramiento de la Función Jurisdiccional"/>
    <s v="Valor del servicio de Administración de Justicia, Justicia Abierta"/>
    <s v="ODS 16 Paz, justicia e instituciones sólidas"/>
    <m/>
    <m/>
    <m/>
    <m/>
  </r>
  <r>
    <s v="METAS NUEVAS- SESION TRABAJO"/>
    <s v="Gestión del Talento Humano"/>
    <x v="14"/>
    <s v="% de avance en la ejecución de los planes formulados para la implementación del empleo público"/>
    <x v="134"/>
    <x v="24"/>
    <s v="Portafolio de proyectos institucionales (PPI)."/>
    <m/>
    <n v="0"/>
    <n v="1"/>
    <n v="0.1"/>
    <n v="0.2"/>
    <n v="0.4"/>
    <n v="0.6"/>
    <n v="0.8"/>
    <n v="1"/>
    <x v="99"/>
    <n v="2025"/>
    <s v="1) Formular los planes para la implementación del empleo público "/>
    <s v="Dirección de Gestión Humana_x000a_"/>
    <m/>
    <m/>
    <m/>
    <m/>
    <s v="Continuar con el Proyecto de Empleo Publico asociado a esta meta."/>
    <s v="Modelo de reclutamiento y selección conforme a los requerimientos de la Ley Marco Empleo Público"/>
  </r>
  <r>
    <s v="METAS NUEVAS- SESION TRABAJO"/>
    <s v="Gestión del Talento Humano"/>
    <x v="14"/>
    <s v="% de avance en la ejecución de los planes formulados para la implementación del empleo público"/>
    <x v="134"/>
    <x v="24"/>
    <s v="Portafolio de proyectos institucionales (PPI)."/>
    <m/>
    <n v="0"/>
    <n v="1"/>
    <n v="0.1"/>
    <n v="0.2"/>
    <n v="0.4"/>
    <n v="0.6"/>
    <n v="0.8"/>
    <n v="1"/>
    <x v="99"/>
    <s v="2025-2026"/>
    <s v="2) Realizar las previsiones de cambio estructurales y organizaciones en los puestos de trabajo, y las medidas de promoción internas."/>
    <s v="Dirección de Gestión Humana_x000a_"/>
    <m/>
    <m/>
    <m/>
    <m/>
    <m/>
    <m/>
  </r>
  <r>
    <s v="METAS NUEVAS- SESION TRABAJO"/>
    <s v="Gestión del Talento Humano"/>
    <x v="14"/>
    <s v="% de avance en la ejecución de los planes formulados para la implementación del empleo público"/>
    <x v="134"/>
    <x v="24"/>
    <s v="Portafolio de proyectos institucionales (PPI)."/>
    <m/>
    <n v="0"/>
    <n v="1"/>
    <n v="0.1"/>
    <n v="0.2"/>
    <n v="0.4"/>
    <n v="0.6"/>
    <n v="0.8"/>
    <n v="1"/>
    <x v="99"/>
    <n v="2026"/>
    <s v=" 3) Brindar análisis de las disponibilidades y necesidades del personal, asi como la incorporación de nuevo talento a traves de la oferta de empleo publico ."/>
    <s v="Dirección de Gestión Humana_x000a_"/>
    <m/>
    <m/>
    <m/>
    <m/>
    <m/>
    <m/>
  </r>
  <r>
    <s v="METAS NUEVAS- SESION TRABAJO"/>
    <s v="Gestión del Talento Humano"/>
    <x v="14"/>
    <s v="% de avance en la ejecución de los planes formulados para la implementación del empleo público"/>
    <x v="134"/>
    <x v="24"/>
    <s v="Portafolio de proyectos institucionales (PPI)."/>
    <m/>
    <n v="0"/>
    <n v="1"/>
    <n v="0.1"/>
    <n v="0.2"/>
    <n v="0.4"/>
    <n v="0.6"/>
    <n v="0.8"/>
    <n v="1"/>
    <x v="99"/>
    <s v="2026-2029"/>
    <s v="4) Ejecutar los planes para la implementación del empleo público."/>
    <s v="Dirección de Gestión Humana_x000a_"/>
    <m/>
    <m/>
    <m/>
    <m/>
    <m/>
    <m/>
  </r>
  <r>
    <s v="METAS NUEVAS- SESION TRABAJO"/>
    <s v="Gestión del Talento Humano"/>
    <x v="14"/>
    <s v="% de avance en la ejecución de los planes formulados para la implementación del empleo público"/>
    <x v="134"/>
    <x v="24"/>
    <s v="Portafolio de proyectos institucionales (PPI)."/>
    <m/>
    <n v="0"/>
    <n v="1"/>
    <n v="0.1"/>
    <n v="0.2"/>
    <n v="0.4"/>
    <n v="0.6"/>
    <n v="0.8"/>
    <n v="1"/>
    <x v="99"/>
    <n v="2030"/>
    <s v=" 5) Dar seguimiento a los planes para la implementación del empleo público."/>
    <s v="Dirección de Gestión Humana_x000a_"/>
    <m/>
    <m/>
    <m/>
    <m/>
    <m/>
    <m/>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n v="2025"/>
    <s v="1) Identificar los elementos requeridos para el modelo de carrera esclonada."/>
    <s v="Dirección de Gestión Humana_x000a_"/>
    <m/>
    <m/>
    <m/>
    <m/>
    <m/>
    <s v="Modelo de carrera escalonada en los diferentes ámbitos."/>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s v="2025-2026"/>
    <s v=" 2) Construir el modelo de carrera escolanado "/>
    <s v="Dirección de Gestión Humana_x000a_"/>
    <m/>
    <m/>
    <m/>
    <m/>
    <m/>
    <m/>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n v="2026"/>
    <s v="3) Aprobación del modelo de carrera escalonado "/>
    <s v="Dirección de Gestión Humana_x000a_"/>
    <m/>
    <m/>
    <m/>
    <m/>
    <m/>
    <m/>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s v="2026-2029"/>
    <s v="4) Elaborar un plan de trabajo para la implementación del modelo de carrera escalonado"/>
    <s v="Dirección de Gestión Humana_x000a_"/>
    <m/>
    <m/>
    <m/>
    <m/>
    <m/>
    <m/>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s v="2026-2029"/>
    <s v=" 5) Ejecutar el plan de trabajo para la implementación del modelo de carrera escalonado"/>
    <s v="Dirección de Gestión Humana_x000a_"/>
    <m/>
    <m/>
    <m/>
    <m/>
    <m/>
    <m/>
  </r>
  <r>
    <s v="METAS NUEVAS- SESION TRABAJO"/>
    <s v="Gestión del Talento Humano"/>
    <x v="14"/>
    <s v="% de avance en la elaboración e implementación del modelo de carrera judicial escalonada en los diferentes ámbitos."/>
    <x v="135"/>
    <x v="24"/>
    <s v="Portafolio de proyectos institucionales (PPI)."/>
    <m/>
    <n v="0"/>
    <n v="1"/>
    <n v="0.1"/>
    <n v="0.2"/>
    <n v="0.4"/>
    <n v="0.6"/>
    <n v="0.8"/>
    <n v="1"/>
    <x v="93"/>
    <n v="2030"/>
    <s v=" 6) Evaluar y ajustar el plan de trabajo para la implementación del modelo de carrera escalonada dirigido al personal de los diferentes ámbitos."/>
    <s v="Dirección de Gestión Humana_x000a_"/>
    <m/>
    <m/>
    <m/>
    <m/>
    <m/>
    <m/>
  </r>
  <r>
    <s v="METAS NUEVAS- SESION TRABAJO"/>
    <s v="Gestión del Talento Humano"/>
    <x v="12"/>
    <s v="% de avance en el diseño e implementación de la estrategia integral de retención del personal judicial."/>
    <x v="136"/>
    <x v="24"/>
    <s v="Sistema de Planes Anuales Operativos (PAO)."/>
    <m/>
    <n v="0"/>
    <n v="1"/>
    <n v="0.1"/>
    <n v="0.2"/>
    <n v="0.4"/>
    <n v="0.6"/>
    <n v="0.8"/>
    <n v="1"/>
    <x v="93"/>
    <n v="2025"/>
    <s v="1)Elaborar una propuesta técnica que permita la revisión de la estructura de puestos del Poder Judicial donde se evidencia mayor necesidad de personal, considerando los requerimientos de la LMEP y las nuevas tendencias laborales, con el objetivo de retener al personal judicial. 2) Aprobar e implementar la propuesta técnica que permita la revisión de la estructura de puestos del Poder Judicial. 3) Diseñar un plan integral de retención del personal judicial, considerando la propuesta técnica y los basados en los resultados de las encuestas de salida. 4) Aprobar e implementar el plan con el objetivo de proporcionar a la institución herramientas efectivas para conservar personal de alta calidad. 5) Seguimiento y evaluación del plan integral de retención del personal judicial"/>
    <s v="Dirección de Gestión Humana_x000a_"/>
    <m/>
    <m/>
    <m/>
    <m/>
    <m/>
    <m/>
  </r>
  <r>
    <s v="METAS NUEVAS- SESION TRABAJO"/>
    <s v="Gestión del Talento Humano"/>
    <x v="12"/>
    <s v="% de avance en el diseño e implementación de la estrategia integral de retención del personal judicial."/>
    <x v="136"/>
    <x v="24"/>
    <s v="Sistema de Planes Anuales Operativos (PAO)."/>
    <m/>
    <n v="0"/>
    <n v="1"/>
    <n v="0.1"/>
    <n v="0.2"/>
    <n v="0.4"/>
    <n v="0.6"/>
    <n v="0.8"/>
    <n v="1"/>
    <x v="93"/>
    <s v="2025-2026"/>
    <s v=" 2) Aprobar e implementar la propuesta técnica que permita la revisión de la estructura de puestos del Poder Judicial. "/>
    <s v="Dirección de Gestión Humana_x000a_"/>
    <m/>
    <m/>
    <m/>
    <m/>
    <m/>
    <m/>
  </r>
  <r>
    <s v="METAS NUEVAS- SESION TRABAJO"/>
    <s v="Gestión del Talento Humano"/>
    <x v="12"/>
    <s v="% de avance en el diseño e implementación de la estrategia integral de retención del personal judicial."/>
    <x v="136"/>
    <x v="24"/>
    <s v="Sistema de Planes Anuales Operativos (PAO)."/>
    <m/>
    <n v="0"/>
    <n v="1"/>
    <n v="0.1"/>
    <n v="0.2"/>
    <n v="0.4"/>
    <n v="0.6"/>
    <n v="0.8"/>
    <n v="1"/>
    <x v="93"/>
    <n v="2026"/>
    <s v="3) Diseñar un plan integral de retención del personal judicial, considerando la propuesta técnica y los basados en los resultados de las encuestas de salida."/>
    <s v="Dirección de Gestión Humana_x000a_"/>
    <m/>
    <m/>
    <m/>
    <m/>
    <m/>
    <m/>
  </r>
  <r>
    <s v="METAS NUEVAS- SESION TRABAJO"/>
    <s v="Gestión del Talento Humano"/>
    <x v="12"/>
    <s v="% de avance en el diseño e implementación de la estrategia integral de retención del personal judicial."/>
    <x v="136"/>
    <x v="24"/>
    <s v="Sistema de Planes Anuales Operativos (PAO)."/>
    <m/>
    <n v="0"/>
    <n v="1"/>
    <n v="0.1"/>
    <n v="0.2"/>
    <n v="0.4"/>
    <n v="0.6"/>
    <n v="0.8"/>
    <n v="1"/>
    <x v="93"/>
    <s v="2026-2029"/>
    <s v=" 4) Aprobar e implementar el plan con el objetivo de proporcionar a la institución herramientas efectivas para conservar personal de alta calidad."/>
    <s v="Dirección de Gestión Humana_x000a_"/>
    <m/>
    <m/>
    <m/>
    <m/>
    <m/>
    <m/>
  </r>
  <r>
    <s v="METAS NUEVAS- SESION TRABAJO"/>
    <s v="Gestión del Talento Humano"/>
    <x v="12"/>
    <s v="% de avance en el diseño e implementación de la estrategia integral de retención del personal judicial."/>
    <x v="136"/>
    <x v="24"/>
    <s v="Sistema de Planes Anuales Operativos (PAO)."/>
    <m/>
    <n v="0"/>
    <n v="1"/>
    <n v="0.1"/>
    <n v="0.2"/>
    <n v="0.4"/>
    <n v="0.6"/>
    <n v="0.8"/>
    <n v="1"/>
    <x v="93"/>
    <n v="2030"/>
    <s v=" 5) Seguimiento y evaluación del plan integral de retención del personal judicial"/>
    <s v="Dirección de Gestión Humana_x000a_"/>
    <m/>
    <m/>
    <m/>
    <m/>
    <m/>
    <m/>
  </r>
  <r>
    <s v="METAS NUEVAS- SESION TRABAJO"/>
    <s v="Gestión del Talento Humano"/>
    <x v="14"/>
    <s v="% de avance en el plan de fortalecimiento al proceso de la carrera judicial "/>
    <x v="137"/>
    <x v="24"/>
    <s v="Portafolio de proyectos institucionales (PPI)."/>
    <m/>
    <n v="0"/>
    <n v="1"/>
    <n v="0.1"/>
    <n v="0.2"/>
    <n v="0.4"/>
    <n v="0.6"/>
    <n v="0.8"/>
    <n v="1"/>
    <x v="93"/>
    <n v="2025"/>
    <s v="1) Identificar las diferentes áreas que tienen participación y responsabilidad en el reclutamiento, selección y administración del personal del ambito de la Judicatura. "/>
    <s v="Dirección de Gestión Humana_x000a_"/>
    <m/>
    <m/>
    <m/>
    <m/>
    <m/>
    <s v="Plan de fortalecimiento al proceso de la carrera judicial"/>
  </r>
  <r>
    <s v="METAS NUEVAS- SESION TRABAJO"/>
    <s v="Gestión del Talento Humano"/>
    <x v="14"/>
    <s v="% de avance en el plan de fortalecimiento al proceso de la carrera judicial "/>
    <x v="137"/>
    <x v="24"/>
    <s v="Portafolio de proyectos institucionales (PPI)."/>
    <m/>
    <n v="0"/>
    <n v="1"/>
    <n v="0.1"/>
    <n v="0.2"/>
    <n v="0.4"/>
    <n v="0.6"/>
    <n v="0.8"/>
    <n v="1"/>
    <x v="93"/>
    <s v="2026-2029"/>
    <s v="2) Realizar un diagnóstico que permita establecer la situación actual y mejoras en las relaciones entre las instancias involucradas "/>
    <s v="Dirección de Gestión Humana_x000a_"/>
    <m/>
    <m/>
    <m/>
    <m/>
    <m/>
    <m/>
  </r>
  <r>
    <s v="METAS NUEVAS- SESION TRABAJO"/>
    <s v="Gestión del Talento Humano"/>
    <x v="14"/>
    <s v="% de avance en el plan de fortalecimiento al proceso de la carrera judicial "/>
    <x v="137"/>
    <x v="24"/>
    <s v="Portafolio de proyectos institucionales (PPI)."/>
    <m/>
    <n v="0"/>
    <n v="1"/>
    <n v="0.1"/>
    <n v="0.2"/>
    <n v="0.4"/>
    <n v="0.6"/>
    <n v="0.8"/>
    <n v="1"/>
    <x v="93"/>
    <s v="2026-2029"/>
    <s v=" 3)Definir las acciones para el desarrollo del plan, asi como su comunicación, aprobación."/>
    <s v="Dirección de Gestión Humana_x000a_"/>
    <m/>
    <m/>
    <m/>
    <m/>
    <m/>
    <m/>
  </r>
  <r>
    <s v="METAS NUEVAS- SESION TRABAJO"/>
    <s v="Gestión del Talento Humano"/>
    <x v="14"/>
    <s v="% de avance en el plan de fortalecimiento al proceso de la carrera judicial "/>
    <x v="137"/>
    <x v="24"/>
    <s v="Portafolio de proyectos institucionales (PPI)."/>
    <m/>
    <n v="0"/>
    <n v="1"/>
    <n v="0.1"/>
    <n v="0.2"/>
    <n v="0.4"/>
    <n v="0.6"/>
    <n v="0.8"/>
    <n v="1"/>
    <x v="93"/>
    <n v="2030"/>
    <s v=" 4) Implementar el plan de fortalecimiento al proceso de la carrera judicial. "/>
    <s v="Dirección de Gestión Humana_x000a_"/>
    <m/>
    <m/>
    <m/>
    <m/>
    <m/>
    <m/>
  </r>
  <r>
    <s v="METAS NUEVAS- SESION TRABAJO"/>
    <s v="Gestión del Talento Humano"/>
    <x v="14"/>
    <s v="% de avance en el plan de fortalecimiento al proceso de la carrera judicial "/>
    <x v="137"/>
    <x v="24"/>
    <s v="Portafolio de proyectos institucionales (PPI)."/>
    <m/>
    <n v="0"/>
    <n v="1"/>
    <n v="0.1"/>
    <n v="0.2"/>
    <n v="0.4"/>
    <n v="0.6"/>
    <n v="0.8"/>
    <n v="1"/>
    <x v="93"/>
    <n v="2030"/>
    <s v="5) Seguimiento y evaluación del plan de fortalecimiento al proceso de la carrera judicial."/>
    <s v="Dirección de Gestión Humana_x000a_"/>
    <m/>
    <m/>
    <m/>
    <m/>
    <m/>
    <m/>
  </r>
  <r>
    <s v="METAS NUEVAS- SESION TRABAJO"/>
    <s v="Gestión del Talento Humano"/>
    <x v="14"/>
    <s v="% de avance en el desarrollado, aprobado y ejecutado un plan de acción que guie la gestión humana en el Poder Judicial con una enfoque integral, incluyente e innovadora"/>
    <x v="138"/>
    <x v="24"/>
    <s v="Sistema de Planes Anuales Operativos (PAO)."/>
    <m/>
    <n v="0"/>
    <n v="1"/>
    <n v="0.1"/>
    <n v="0.2"/>
    <n v="0.4"/>
    <n v="0.6"/>
    <n v="0.8"/>
    <n v="1"/>
    <x v="93"/>
    <n v="2025"/>
    <s v="1) Desarrollar un plan de acción que guie la gestión humana, con enfoque innovador, incluyente. "/>
    <s v="Dirección de Gestión Humana_x000a_"/>
    <m/>
    <m/>
    <m/>
    <m/>
    <m/>
    <m/>
  </r>
  <r>
    <s v="METAS NUEVAS- SESION TRABAJO"/>
    <s v="Gestión del Talento Humano"/>
    <x v="14"/>
    <s v="% de avance en el desarrollado, aprobado y ejecutado un plan de acción que guie la gestión humana en el Poder Judicial con una enfoque integral, incluyente e innovadora"/>
    <x v="138"/>
    <x v="24"/>
    <s v="Sistema de Planes Anuales Operativos (PAO)."/>
    <m/>
    <n v="0"/>
    <n v="1"/>
    <n v="0.1"/>
    <n v="0.2"/>
    <n v="0.4"/>
    <n v="0.6"/>
    <n v="0.8"/>
    <n v="1"/>
    <x v="93"/>
    <s v="2026-2029"/>
    <s v="2) Aprobación de un plan de acción que guie la gestión humana, con enfoque innovador, incluyente"/>
    <s v="Dirección de Gestión Humana_x000a_"/>
    <m/>
    <m/>
    <m/>
    <m/>
    <m/>
    <m/>
  </r>
  <r>
    <s v="METAS NUEVAS- SESION TRABAJO"/>
    <s v="Gestión del Talento Humano"/>
    <x v="14"/>
    <s v="% de avance en el desarrollado, aprobado y ejecutado un plan de acción que guie la gestión humana en el Poder Judicial con una enfoque integral, incluyente e innovadora"/>
    <x v="138"/>
    <x v="24"/>
    <s v="Sistema de Planes Anuales Operativos (PAO)."/>
    <m/>
    <n v="0"/>
    <n v="1"/>
    <n v="0.1"/>
    <n v="0.2"/>
    <n v="0.4"/>
    <n v="0.6"/>
    <n v="0.8"/>
    <n v="1"/>
    <x v="93"/>
    <n v="2030"/>
    <s v="  3) Ejecutar el plan de acción que guie la gestión humana, con enfoque innovador, incluyente."/>
    <s v="Dirección de Gestión Humana_x000a_"/>
    <m/>
    <m/>
    <m/>
    <m/>
    <m/>
    <m/>
  </r>
  <r>
    <s v="METAS NUEVAS- SESION TRABAJO"/>
    <s v="MODERNIZACIÓN E INNOVACIÓN DE LOS SERVICIOS JUDICIALES"/>
    <x v="8"/>
    <s v="% de avance en la atención de solicitudes de asesorías legales."/>
    <x v="139"/>
    <x v="30"/>
    <s v="Sistema de Planes Anuales Operativos (PAO)."/>
    <m/>
    <n v="0"/>
    <n v="1"/>
    <n v="0.1"/>
    <n v="0.2"/>
    <n v="0.4"/>
    <n v="0.6"/>
    <n v="0.8"/>
    <n v="1"/>
    <x v="100"/>
    <s v="2025-2030"/>
    <s v="Analizar y atender las solicitudes de asesorías que se realizan a la Dirección no solamente de los órganos administrativos; sino también al OIJ, Fiscalía, Defensa Pública._x000a_"/>
    <s v="Dirección Jurídica "/>
    <s v="Acceso a la Justicia, Valor del Servicio de Administración de Justicia"/>
    <s v="Paz, Justicia e instituciones sólidas"/>
    <m/>
    <m/>
    <m/>
    <m/>
  </r>
  <r>
    <s v="METAS NUEVAS- SESION TRABAJO"/>
    <s v="CONFIANZA Y PROBIDAD EN LA JUSTICIA"/>
    <x v="7"/>
    <s v="% de avance de la implementación de los planes de captación de recursos internacionales para capacitación. "/>
    <x v="140"/>
    <x v="26"/>
    <s v="Sistema de Planes Anuales Operativos (PAO)."/>
    <m/>
    <n v="0"/>
    <n v="1"/>
    <n v="0.1"/>
    <n v="0.2"/>
    <n v="0.4"/>
    <n v="0.6"/>
    <n v="0.8"/>
    <n v="1"/>
    <x v="65"/>
    <n v="2025"/>
    <s v="1. Definir las necesidades de capacitación y recursos necesarios que pueden ser solicitados a  instituciones y gobiernos colaboradores"/>
    <s v="Escuela Judicial y Unidades de Capacitación                             "/>
    <m/>
    <m/>
    <m/>
    <m/>
    <m/>
    <m/>
  </r>
  <r>
    <s v="METAS NUEVAS- SESION TRABAJO"/>
    <s v="CONFIANZA Y PROBIDAD EN LA JUSTICIA"/>
    <x v="7"/>
    <s v="% de avance de la implementación de los planes de captación de recursos internacionales para capacitación. "/>
    <x v="140"/>
    <x v="26"/>
    <s v="Sistema de Planes Anuales Operativos (PAO)."/>
    <m/>
    <n v="0"/>
    <n v="1"/>
    <n v="0.1"/>
    <n v="0.2"/>
    <n v="0.4"/>
    <n v="0.6"/>
    <n v="0.8"/>
    <n v="1"/>
    <x v="65"/>
    <s v="2026-2029"/>
    <s v="  2.Definir planes de acción para lograr  la búsqueda de instituciones y gobiernos cooperantes"/>
    <s v="Escuela Judicial y Unidades de Capacitación                             "/>
    <m/>
    <m/>
    <m/>
    <m/>
    <m/>
    <m/>
  </r>
  <r>
    <s v="METAS NUEVAS- SESION TRABAJO"/>
    <s v="CONFIANZA Y PROBIDAD EN LA JUSTICIA"/>
    <x v="7"/>
    <s v="% de avance de la implementación de los planes de captación de recursos internacionales para capacitación. "/>
    <x v="140"/>
    <x v="26"/>
    <s v="Sistema de Planes Anuales Operativos (PAO)."/>
    <m/>
    <n v="0"/>
    <n v="1"/>
    <n v="0.1"/>
    <n v="0.2"/>
    <n v="0.4"/>
    <n v="0.6"/>
    <n v="0.8"/>
    <n v="1"/>
    <x v="65"/>
    <n v="2030"/>
    <s v="3. Dar seguimiento a los planes de acción para la captación de recursos y capacitaciones."/>
    <s v="Escuela Judicial y Unidades de Capacitación                             "/>
    <m/>
    <m/>
    <m/>
    <m/>
    <m/>
    <m/>
  </r>
  <r>
    <s v="METAS NUEVAS- SESION TRABAJO"/>
    <s v="CONFIANZA Y PROBIDAD EN LA JUSTICIA"/>
    <x v="5"/>
    <s v="Porcentaje de implementación del  sistema estandarizado de  canales de denuncia de casos de corrupción en el Poder Judicial que permita gestionar las denuncias de actos de corrupción"/>
    <x v="141"/>
    <x v="11"/>
    <s v="Portafolio de proyectos institucionales (PPI)."/>
    <m/>
    <n v="0"/>
    <n v="1"/>
    <n v="0.1"/>
    <n v="0.2"/>
    <n v="0.4"/>
    <n v="0.6"/>
    <n v="0.8"/>
    <n v="1"/>
    <x v="101"/>
    <n v="2025"/>
    <s v="1. Plantear la propuesta  según la metodología de proyectos para implementar un   sistema estandarizado de  canales de denuncia de casos de corrupción en el Poder Judicial que permita gestionar las denuncias de actos de corrupción según la metodología de proyectos establecida"/>
    <s v="Oficina de Cumplimiento"/>
    <m/>
    <m/>
    <m/>
    <m/>
    <m/>
    <s v="Sistema estandarizado de canales de denuncia de casos de corrupción"/>
  </r>
  <r>
    <s v="METAS NUEVAS- SESION TRABAJO"/>
    <s v="CONFIANZA Y PROBIDAD EN LA JUSTICIA"/>
    <x v="5"/>
    <s v="Porcentaje de implementación del  sistema estandarizado de  canales de denuncia de casos de corrupción en el Poder Judicial que permita gestionar las denuncias de actos de corrupción"/>
    <x v="141"/>
    <x v="11"/>
    <s v="Portafolio de proyectos institucionales (PPI)."/>
    <m/>
    <n v="0"/>
    <n v="1"/>
    <n v="0.1"/>
    <n v="0.2"/>
    <n v="0.4"/>
    <n v="0.6"/>
    <n v="0.8"/>
    <n v="1"/>
    <x v="101"/>
    <s v="2026-2029"/>
    <s v="2. Implementar  el sistema estandarizado de  canales de denuncia de casos de corrupción en el Poder Judicial que permita gestionar las denuncias de actos de corrupción según la metodología de proyectos establecida"/>
    <s v="Oficina de Cumplimiento"/>
    <m/>
    <m/>
    <m/>
    <m/>
    <m/>
    <m/>
  </r>
  <r>
    <s v="METAS NUEVAS- SESION TRABAJO"/>
    <s v="CONFIANZA Y PROBIDAD EN LA JUSTICIA"/>
    <x v="5"/>
    <s v="Porcentaje de implementación del  sistema estandarizado de  canales de denuncia de casos de corrupción en el Poder Judicial que permita gestionar las denuncias de actos de corrupción"/>
    <x v="141"/>
    <x v="11"/>
    <s v="Portafolio de proyectos institucionales (PPI)."/>
    <m/>
    <n v="0"/>
    <n v="1"/>
    <n v="0.1"/>
    <n v="0.2"/>
    <n v="0.4"/>
    <n v="0.6"/>
    <n v="0.8"/>
    <n v="1"/>
    <x v="101"/>
    <n v="2030"/>
    <s v="3. Evaluar  el sistema estandarizado de  canales de denuncia de casos de corrupción en el Poder Judicial"/>
    <s v="Oficina de Cumplimiento"/>
    <m/>
    <m/>
    <m/>
    <m/>
    <m/>
    <m/>
  </r>
  <r>
    <s v="METAS NUEVAS- SESION TRABAJO"/>
    <s v="CONFIANZA Y PROBIDAD EN LA JUSTICIA"/>
    <x v="5"/>
    <s v="Porcentaje de implementación del   sistema automatizado y centralizado para el manejo de riesgo de corrupción a partir de la gestión por procesos."/>
    <x v="142"/>
    <x v="11"/>
    <s v="Portafolio de proyectos institucionales (PPI)."/>
    <m/>
    <n v="0"/>
    <n v="1"/>
    <n v="0.1"/>
    <n v="0.2"/>
    <n v="0.4"/>
    <n v="0.6"/>
    <n v="0.8"/>
    <n v="1"/>
    <x v="102"/>
    <n v="2025"/>
    <s v="1. Plantear la propuesta  según la metodología de proyectos para implementar un   sistema automatizado y centralizado para el manejo de riesgo de corrupción a partir de la gestión por procesos._x000a_Implementar   sistema automatizado y centralizado para el manejo de riesgo de corrupción a partir de la gestión por procesos."/>
    <s v="Oficina de Cumplimiento"/>
    <m/>
    <m/>
    <m/>
    <m/>
    <m/>
    <s v="Sistema automatizado y centralizado para el manejo de riesgo de corrupción a partir de la gestión por procesos."/>
  </r>
  <r>
    <s v="METAS NUEVAS- SESION TRABAJO"/>
    <s v="CONFIANZA Y PROBIDAD EN LA JUSTICIA"/>
    <x v="5"/>
    <s v="Porcentaje de implementación del   sistema automatizado y centralizado para el manejo de riesgo de corrupción a partir de la gestión por procesos."/>
    <x v="142"/>
    <x v="11"/>
    <s v="Portafolio de proyectos institucionales (PPI)."/>
    <m/>
    <n v="0"/>
    <n v="1"/>
    <n v="0.1"/>
    <n v="0.2"/>
    <n v="0.4"/>
    <n v="0.6"/>
    <n v="0.8"/>
    <n v="1"/>
    <x v="102"/>
    <s v="2026-2029"/>
    <s v="2.   Implementar  el Sistema automatizado y centralizado para el manejo de riesgo de corrupción a partir de la gestión por procesos."/>
    <s v="Oficina de Cumplimiento"/>
    <m/>
    <m/>
    <m/>
    <m/>
    <m/>
    <s v="Sistema automatizado y centralizado para el manejo de riesgo de corrupción a partir de la gestión por procesos."/>
  </r>
  <r>
    <s v="METAS NUEVAS- SESION TRABAJO"/>
    <s v="CONFIANZA Y PROBIDAD EN LA JUSTICIA"/>
    <x v="5"/>
    <s v="Porcentaje de implementación del   sistema automatizado y centralizado para el manejo de riesgo de corrupción a partir de la gestión por procesos."/>
    <x v="142"/>
    <x v="11"/>
    <s v="Portafolio de proyectos institucionales (PPI)."/>
    <m/>
    <n v="0"/>
    <n v="1"/>
    <n v="0.1"/>
    <n v="0.2"/>
    <n v="0.4"/>
    <n v="0.6"/>
    <n v="0.8"/>
    <n v="1"/>
    <x v="102"/>
    <n v="2030"/>
    <s v="3. Evaluar  el Sistema automatizado y centralizado para el manejo de riesgo de corrupción a partir de la gestión por procesos."/>
    <s v="Oficina de Cumplimiento"/>
    <m/>
    <m/>
    <m/>
    <m/>
    <m/>
    <s v="Sistema automatizado y centralizado para el manejo de riesgo de corrupción a partir de la gestión por procesos."/>
  </r>
  <r>
    <s v="METAS NUEVAS- SESION TRABAJO"/>
    <s v="RESOLUCIÓN OPORTUNA DE CONFLICTOS"/>
    <x v="1"/>
    <s v="%  de reducción del rezago institucional priorizado en las fiscalías"/>
    <x v="143"/>
    <x v="0"/>
    <s v="Sistema de Planes Anuales Operativos (PAO)."/>
    <s v="(Número de acciones completadas en los planes / Número total de acciones planificadas en los planes) * 100"/>
    <n v="0"/>
    <n v="1"/>
    <n v="0.1666"/>
    <n v="0.1666"/>
    <n v="0.1666"/>
    <n v="0.1666"/>
    <n v="0.1666"/>
    <n v="0.1666"/>
    <x v="103"/>
    <s v="2025-2030"/>
    <s v="Establecer los parámetros UMGEF para cada fiscalía (especializada, territorial, oficinas, unidades), considerando la naturaleza de los casos, la capacidad instalada y los recursos disponibles. Documentar y comunicar los parámetros a cada fiscalía de forma clara y precisa, incluyendo la metodología de cálculo y los plazos para su cumplimiento. (2025-2030)"/>
    <s v="Fiscalía General"/>
    <s v="Acceso a la Justicia_x000a_Valor del Servicio de Administración de Justicia"/>
    <s v="ODS 16"/>
    <m/>
    <m/>
    <m/>
    <m/>
  </r>
  <r>
    <s v="METAS NUEVAS- SESION TRABAJO"/>
    <s v="RESOLUCIÓN OPORTUNA DE CONFLICTOS"/>
    <x v="1"/>
    <s v="%  de reducción del rezago institucional priorizado en las fiscalías"/>
    <x v="143"/>
    <x v="0"/>
    <s v="Sistema de Planes Anuales Operativos (PAO)."/>
    <s v="(Número de acciones completadas en los planes / Número total de acciones planificadas en los planes) * 100"/>
    <n v="0"/>
    <n v="1"/>
    <n v="0.1666"/>
    <n v="0.1666"/>
    <n v="0.1666"/>
    <n v="0.1666"/>
    <n v="0.1666"/>
    <n v="0.1666"/>
    <x v="103"/>
    <s v="2025-2030"/>
    <s v="Elaborar su plan de descongestionamiento para el periodo 2025-2030, incluyendo: (1) un diagnóstico de la situación actual del rezago priorizado, (2) metas específicas de reducción del rezago, (3) estrategias para alcanzar las metas (ej. asignación de recursos, mejora de procesos, capacitación), (4) un cronograma de actividades con responsables y plazos (2025-2030)"/>
    <s v="Fiscalía General"/>
    <s v="Acceso a la Justicia_x000a_Valor del Servicio de Administración de Justicia"/>
    <s v="ODS 16"/>
    <m/>
    <m/>
    <m/>
    <m/>
  </r>
  <r>
    <s v="METAS NUEVAS- SESION TRABAJO"/>
    <s v="RESOLUCIÓN OPORTUNA DE CONFLICTOS"/>
    <x v="1"/>
    <s v="%  de reducción del rezago institucional priorizado en las fiscalías"/>
    <x v="143"/>
    <x v="0"/>
    <s v="Sistema de Planes Anuales Operativos (PAO)."/>
    <s v="(Número de acciones completadas en los planes / Número total de acciones planificadas en los planes) * 100"/>
    <n v="0"/>
    <n v="1"/>
    <n v="0.1666"/>
    <n v="0.1666"/>
    <n v="0.1666"/>
    <n v="0.1666"/>
    <n v="0.1666"/>
    <n v="0.1666"/>
    <x v="103"/>
    <s v="2025-2030"/>
    <s v="Realizar un seguimiento periódico al cumplimiento de los planes, brinda apoyo técnico a las fiscalías, monitorea los indicadores de impacto y proceso, e identifica y atiende las dificultades que se presenten (2025-2030)"/>
    <s v="Fiscalía General"/>
    <s v="Acceso a la Justicia_x000a_Valor del Servicio de Administración de Justicia"/>
    <s v="ODS 16"/>
    <m/>
    <m/>
    <m/>
    <m/>
  </r>
  <r>
    <s v="METAS NUEVAS- SESION TRABAJO"/>
    <s v="RESOLUCIÓN OPORTUNA DE CONFLICTOS"/>
    <x v="1"/>
    <s v="%  de reducción del rezago institucional priorizado en las fiscalías"/>
    <x v="143"/>
    <x v="0"/>
    <s v="Sistema de Planes Anuales Operativos (PAO)."/>
    <s v="(Número de acciones completadas en los planes / Número total de acciones planificadas en los planes) * 100"/>
    <n v="0"/>
    <n v="1"/>
    <n v="0.1666"/>
    <n v="0.1666"/>
    <n v="0.1666"/>
    <n v="0.1666"/>
    <n v="0.1666"/>
    <n v="0.1666"/>
    <x v="103"/>
    <s v="2025-2030"/>
    <s v="Evaluar anualmente el progreso en el cumplimiento de los planes de descongestionamiento y el impacto en la reducción del rezago. Y Generar informes periódicos sobre el avance en el cumplimiento de los planes de rezago. (2025-2030)"/>
    <s v="Fiscalía General"/>
    <s v="Acceso a la Justicia_x000a_Valor del Servicio de Administración de Justicia"/>
    <s v="ODS 16"/>
    <m/>
    <m/>
    <m/>
    <m/>
  </r>
  <r>
    <s v="METAS NUEVAS- SESION TRABAJO"/>
    <s v="RESOLUCIÓN OPORTUNA DE CONFLICTOS"/>
    <x v="1"/>
    <s v="%  de reducción del rezago institucional priorizado en las fiscalías"/>
    <x v="143"/>
    <x v="0"/>
    <s v="Sistema de Planes Anuales Operativos (PAO)."/>
    <s v="(Número de acciones completadas en los planes / Número total de acciones planificadas en los planes) * 100"/>
    <n v="0"/>
    <n v="1"/>
    <n v="0.1666"/>
    <n v="0.1666"/>
    <n v="0.1666"/>
    <n v="0.1666"/>
    <n v="0.1666"/>
    <n v="0.1666"/>
    <x v="103"/>
    <s v="2025-2030"/>
    <s v="Que al finalizar el 2025-2030 cada Fiscalía haya alcanzado el porcentaje de rezago priorizado según el parámetro establecido "/>
    <s v="Fiscalía General"/>
    <s v="Acceso a la Justicia_x000a_Valor del Servicio de Administración de Justicia"/>
    <s v="ODS 16"/>
    <m/>
    <m/>
    <m/>
    <m/>
  </r>
  <r>
    <s v="METAS NUEVAS- SESION TRABAJO"/>
    <s v="RESOLUCIÓN OPORTUNA DE CONFLICTOS"/>
    <x v="1"/>
    <s v="%  de avance en el desarrollo del proyecto estratégico de atención del descongestionamiento"/>
    <x v="144"/>
    <x v="0"/>
    <s v="Portafolio de proyectos institucionales (PPI)."/>
    <s v="(Número de acciones completadas en los planes / Número total de acciones planificadas en los planes) * 100"/>
    <n v="0"/>
    <n v="1"/>
    <n v="0.1666"/>
    <n v="0.1666"/>
    <n v="0.1666"/>
    <n v="0.1666"/>
    <n v="0.1666"/>
    <n v="0.1666"/>
    <x v="104"/>
    <n v="2025"/>
    <s v="Realizar un diagnóstico integral de la congestión en las fiscalías del país. "/>
    <s v="Fiscalía General"/>
    <s v="Acceso a la justicia_x000a_Innovación_x000a_Valores en el servicio de administración de justicia"/>
    <s v="ODS 16"/>
    <m/>
    <m/>
    <s v="Asociar a Proyecto existente de Abordaje de Fiscalías Especializadas- 0717-MP-P18"/>
    <s v="Nuevo: Proyecto de descongestionamiento de Fiscalías especializadas y territoriales"/>
  </r>
  <r>
    <s v="METAS NUEVAS- SESION TRABAJO"/>
    <s v="RESOLUCIÓN OPORTUNA DE CONFLICTOS"/>
    <x v="1"/>
    <s v="%  de avance en el desarrollo del proyecto estratégico de atención del descongestionamiento"/>
    <x v="144"/>
    <x v="0"/>
    <s v="Portafolio de proyectos institucionales (PPI)."/>
    <s v="(Número de acciones completadas en los planes / Número total de acciones planificadas en los planes) * 100"/>
    <n v="0"/>
    <n v="1"/>
    <n v="0.1666"/>
    <n v="0.1666"/>
    <n v="0.1666"/>
    <n v="0.1666"/>
    <n v="0.1666"/>
    <n v="0.1666"/>
    <x v="104"/>
    <n v="2025"/>
    <s v="Diseñar un plan de descongestionamiento, con objetivos diferenciados para cada fiscalía, cronograma de actividades, asignación de recursos y mecanismos de monitoreo."/>
    <s v="Fiscalía General"/>
    <s v="Acceso a la justicia_x000a_Innovación_x000a_Valores en el servicio de administración de justicia"/>
    <s v="ODS 16"/>
    <m/>
    <m/>
    <m/>
    <m/>
  </r>
  <r>
    <s v="METAS NUEVAS- SESION TRABAJO"/>
    <s v="RESOLUCIÓN OPORTUNA DE CONFLICTOS"/>
    <x v="1"/>
    <s v="%  de avance en el desarrollo del proyecto estratégico de atención del descongestionamiento"/>
    <x v="144"/>
    <x v="0"/>
    <s v="Portafolio de proyectos institucionales (PPI)."/>
    <s v="(Número de acciones completadas en los planes / Número total de acciones planificadas en los planes) * 100"/>
    <n v="0"/>
    <n v="1"/>
    <n v="0.1666"/>
    <n v="0.1666"/>
    <n v="0.1666"/>
    <n v="0.1666"/>
    <n v="0.1666"/>
    <n v="0.1666"/>
    <x v="104"/>
    <s v="2025-2030"/>
    <s v=" Implementar el plan de descongestionamiento, monitorear su progreso, realizar ajustes cuando sea necesario, evaluar su impacto y documentar las lecciones aprendidas, logrando una reducción del 50% en la congestión de las fiscalías seleccionadas en un plazo de 2025-2030."/>
    <s v="Fiscalía General"/>
    <s v="Acceso a la justicia_x000a_Innovación_x000a_Valores en el servicio de administración de justicia"/>
    <s v="ODS 16"/>
    <m/>
    <m/>
    <m/>
    <m/>
  </r>
  <r>
    <s v="METAS NUEVAS- SESION TRABAJO"/>
    <s v="MODERNIZACIÓN E INNOVACIÓN DE LOS SERVICIOS JUDICIALES"/>
    <x v="9"/>
    <s v="% de avance en la ejecución del proyecto de supervisión fiscal "/>
    <x v="145"/>
    <x v="0"/>
    <s v="Sistema de Planes Anuales Operativos (PAO)."/>
    <s v="(Número de planes de mejora implementados / Número total de planes de mejora) * 100"/>
    <n v="0"/>
    <n v="1"/>
    <n v="0.1666"/>
    <n v="0.1666"/>
    <n v="0.1666"/>
    <n v="0.1666"/>
    <n v="0.1666"/>
    <n v="0.1666"/>
    <x v="105"/>
    <s v="2025-2030"/>
    <s v="Elaborar un análisis anual, de la situación de las Fiscalias que se van a incluir en los Planes de Supervisión de Fiscalía General"/>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5"/>
    <x v="0"/>
    <s v="Sistema de Planes Anuales Operativos (PAO)."/>
    <s v="(Número de planes de mejora implementados / Número total de planes de mejora) * 100"/>
    <n v="0"/>
    <n v="1"/>
    <n v="0.1666"/>
    <n v="0.1666"/>
    <n v="0.1666"/>
    <n v="0.1666"/>
    <n v="0.1666"/>
    <n v="0.1666"/>
    <x v="105"/>
    <s v="2025-2030"/>
    <s v="Elaboración de los Planes de Supervisión de Fiscalía General, anualmente. "/>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5"/>
    <x v="0"/>
    <s v="Sistema de Planes Anuales Operativos (PAO)."/>
    <s v="(Número de planes de mejora implementados / Número total de planes de mejora) * 100"/>
    <n v="0"/>
    <n v="1"/>
    <n v="0.1666"/>
    <n v="0.1666"/>
    <n v="0.1666"/>
    <n v="0.1666"/>
    <n v="0.1666"/>
    <n v="0.1666"/>
    <x v="105"/>
    <s v="2025-2030"/>
    <s v="Ejecutar anualmente, los Planes de Supervisión de Fiscalía General. "/>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5"/>
    <x v="0"/>
    <s v="Sistema de Planes Anuales Operativos (PAO)."/>
    <s v="(Número de planes de mejora implementados / Número total de planes de mejora) * 100"/>
    <n v="0"/>
    <n v="1"/>
    <n v="0.1666"/>
    <n v="0.1666"/>
    <n v="0.1666"/>
    <n v="0.1666"/>
    <n v="0.1666"/>
    <n v="0.1666"/>
    <x v="105"/>
    <s v="2025-2030"/>
    <s v="Dar seguimiento anual, al cumplimiento de los Planes de Supervisión de Fiscalía General"/>
    <s v="Unidad de Capacitación y Supervisión (UCS)"/>
    <s v="Valores en el servicio de administración de justicia_x000a_Innovación_x000a_Justicia Abierta"/>
    <s v="ODS 16"/>
    <m/>
    <m/>
    <m/>
    <m/>
  </r>
  <r>
    <s v="METAS NUEVAS- SESION TRABAJO"/>
    <s v="MODERNIZACIÓN E INNOVACIÓN DE LOS SERVICIOS JUDICIALES"/>
    <x v="13"/>
    <s v="Portafolio de requerimientos y necesidades "/>
    <x v="146"/>
    <x v="0"/>
    <s v="Sistema de Planes Anuales Operativos (PAO)."/>
    <s v="(Número de acciones implementadoaas/ Número de acciones planificadas) * 100"/>
    <n v="0"/>
    <n v="1"/>
    <n v="0.1666"/>
    <n v="0.1666"/>
    <n v="0.1666"/>
    <n v="0.1666"/>
    <n v="0.1666"/>
    <n v="0.1666"/>
    <x v="106"/>
    <s v="2025-2026"/>
    <s v="Evaluar las condiciones actuales, el valor agregado y las necesidades de mejora de la gestión de la información estadística actual en las fiscalías, unidades y oficinas del Ministerio Público."/>
    <s v="Unidad de Monitoreo y Apoyo a la Gestión de Fiscalías (UMGEF)_x000a_Dirección de Tecnologías de Información y Comunicación (DTIC)"/>
    <s v="Valores en el servicio de administración de justicia_x000a_Innovación_x000a_Justicia Abierta"/>
    <s v="ODS 9_x000a_ODS 16"/>
    <m/>
    <m/>
    <m/>
    <m/>
  </r>
  <r>
    <s v="METAS NUEVAS- SESION TRABAJO"/>
    <s v="MODERNIZACIÓN E INNOVACIÓN DE LOS SERVICIOS JUDICIALES"/>
    <x v="13"/>
    <s v="Portafolio de requerimientos y necesidades "/>
    <x v="146"/>
    <x v="0"/>
    <s v="Sistema de Planes Anuales Operativos (PAO)."/>
    <s v="(Número de acciones implementadoaas/ Número de acciones planificadas) * 100"/>
    <n v="0"/>
    <n v="1"/>
    <n v="0.1666"/>
    <n v="0.1666"/>
    <n v="0.1666"/>
    <n v="0.1666"/>
    <n v="0.1666"/>
    <n v="0.1666"/>
    <x v="106"/>
    <n v="2026"/>
    <s v="Redefinir los requerimientos de gestión y disposición de la información estadística y de resultados en las fiscalías "/>
    <s v="Unidad de Monitoreo y Apoyo a la Gestión de Fiscalías (UMGEF)_x000a_Dirección de Tecnologías de Información y Comunicación (DTIC)"/>
    <s v="Valores en el servicio de administración de justicia_x000a_Innovación_x000a_Justicia Abierta"/>
    <s v="ODS 9_x000a_ODS 16"/>
    <m/>
    <m/>
    <m/>
    <m/>
  </r>
  <r>
    <s v="METAS NUEVAS- SESION TRABAJO"/>
    <s v="MODERNIZACIÓN E INNOVACIÓN DE LOS SERVICIOS JUDICIALES"/>
    <x v="13"/>
    <s v="Portafolio de requerimientos y necesidades "/>
    <x v="146"/>
    <x v="0"/>
    <s v="Sistema de Planes Anuales Operativos (PAO)."/>
    <s v="(Número de acciones implementadoaas/ Número de acciones planificadas) * 100"/>
    <n v="0"/>
    <n v="1"/>
    <n v="0.1666"/>
    <n v="0.1666"/>
    <n v="0.1666"/>
    <n v="0.1666"/>
    <n v="0.1666"/>
    <n v="0.1666"/>
    <x v="106"/>
    <s v="2025-2030"/>
    <s v="Presentar los nuevos requerimientos y necesidades para la disposición y gestión de información estadística y de resultados ante la Dirección de Planificación, La Dirección de Tecnologías de Información y la Comisión Gerencial de Tecnologías Y Formular requerimientos y necesidades a nivel de fiscalías para contar con un sistema informático de gestión robusto para las fiscalías a crear por la Dirección de Tecnologías"/>
    <s v="Unidad de Monitoreo y Apoyo a la Gestión de Fiscalías (UMGEF)_x000a_Dirección de Tecnologías de Información y Comunicación (DTIC)"/>
    <s v="Valores en el servicio de administración de justicia_x000a_Innovación_x000a_Justicia Abierta"/>
    <s v="ODS 9_x000a_ODS 16"/>
    <m/>
    <m/>
    <m/>
    <m/>
  </r>
  <r>
    <s v="METAS NUEVAS- SESION TRABAJO"/>
    <s v="MODERNIZACIÓN E INNOVACIÓN DE LOS SERVICIOS JUDICIALES"/>
    <x v="13"/>
    <s v="Portafolio de requerimientos y necesidades "/>
    <x v="146"/>
    <x v="0"/>
    <s v="Sistema de Planes Anuales Operativos (PAO)."/>
    <s v="(Número de acciones implementadoaas/ Número de acciones planificadas) * 100"/>
    <n v="0"/>
    <n v="1"/>
    <n v="0.1666"/>
    <n v="0.1666"/>
    <n v="0.1666"/>
    <n v="0.1666"/>
    <n v="0.1666"/>
    <n v="0.1666"/>
    <x v="106"/>
    <s v="2025-2030"/>
    <s v="promover ante la Comisión Gerencial de Tecnologías y Corte Suprema la aprobación de creación del sistema por parte de la Dirección de Tecnologías de Información y Comuniaciones"/>
    <s v="Unidad de Monitoreo y Apoyo a la Gestión de Fiscalías (UMGEF)_x000a_Dirección de Tecnologías de Información y Comunicación (DTIC)"/>
    <s v="Valores en el servicio de administración de justicia_x000a_Innovación_x000a_Justicia Abierta"/>
    <s v="ODS 9_x000a_ODS 16"/>
    <m/>
    <m/>
    <m/>
    <m/>
  </r>
  <r>
    <s v="METAS NUEVAS- SESION TRABAJO"/>
    <s v="MODERNIZACIÓN E INNOVACIÓN DE LOS SERVICIOS JUDICIALES"/>
    <x v="9"/>
    <s v="% de avance en la ejecución del proyecto de supervisión fiscal "/>
    <x v="147"/>
    <x v="0"/>
    <s v="Sistema de Planes Anuales Operativos (PAO)."/>
    <s v="(Número de planes de mejora implementados / Número total de planes de mejora) * 100"/>
    <n v="0"/>
    <n v="1"/>
    <n v="0.1666"/>
    <n v="0.1666"/>
    <n v="0.1666"/>
    <n v="0.1666"/>
    <n v="0.1666"/>
    <n v="0.1666"/>
    <x v="105"/>
    <s v="2025-2030"/>
    <s v="Estructurar un programa de seguimiento y supervisión de las fiscalías, unidades y oficinas del Ministerio Público"/>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7"/>
    <x v="0"/>
    <s v="Sistema de Planes Anuales Operativos (PAO)."/>
    <s v="(Número de planes de mejora implementados / Número total de planes de mejora) * 100"/>
    <n v="0"/>
    <n v="1"/>
    <n v="0.1666"/>
    <n v="0.1666"/>
    <n v="0.1666"/>
    <n v="0.1666"/>
    <n v="0.1666"/>
    <n v="0.1666"/>
    <x v="105"/>
    <s v="2025-2030"/>
    <s v=" Programar las visitas y acciones de supervisión"/>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7"/>
    <x v="0"/>
    <s v="Sistema de Planes Anuales Operativos (PAO)."/>
    <s v="(Número de planes de mejora implementados / Número total de planes de mejora) * 100"/>
    <n v="0"/>
    <n v="1"/>
    <n v="0.1666"/>
    <n v="0.1666"/>
    <n v="0.1666"/>
    <n v="0.1666"/>
    <n v="0.1666"/>
    <n v="0.1666"/>
    <x v="105"/>
    <s v="2025-2030"/>
    <s v="Ejecutar programa de supervisión mediante visitas y acciones de seguimiento"/>
    <s v="Unidad de Capacitación y Supervisión (UCS)"/>
    <s v="Valores en el servicio de administración de justicia_x000a_Innovación_x000a_Justicia Abierta"/>
    <s v="ODS 16"/>
    <m/>
    <m/>
    <m/>
    <m/>
  </r>
  <r>
    <s v="METAS NUEVAS- SESION TRABAJO"/>
    <s v="MODERNIZACIÓN E INNOVACIÓN DE LOS SERVICIOS JUDICIALES"/>
    <x v="9"/>
    <s v="% de avance en la ejecución del proyecto de supervisión fiscal "/>
    <x v="147"/>
    <x v="0"/>
    <s v="Sistema de Planes Anuales Operativos (PAO)."/>
    <s v="(Número de planes de mejora implementados / Número total de planes de mejora) * 100"/>
    <n v="0"/>
    <n v="1"/>
    <n v="0.1666"/>
    <n v="0.1666"/>
    <n v="0.1666"/>
    <n v="0.1666"/>
    <n v="0.1666"/>
    <n v="0.1666"/>
    <x v="105"/>
    <s v="2025-2030"/>
    <s v="Formular planes de mejora acorde a los resultados de las visitas y acciones de supervisión y realizar la evaluación anual de los resultados del programa de supervisión y de la aplicabilidad de los planes de mejora."/>
    <s v="Unidad de Capacitación y Supervisión (UCS)"/>
    <s v="Valores en el servicio de administración de justicia_x000a_Innovación_x000a_Justicia Abierta"/>
    <s v="ODS 16"/>
    <m/>
    <m/>
    <m/>
    <m/>
  </r>
  <r>
    <s v="METAS NUEVAS- DTI"/>
    <s v="MODERNIZACIÓN E INNOVACIÓN DE LOS SERVICIOS JUDICIALES"/>
    <x v="9"/>
    <s v="% del  análisis en la revisión de catálogo de servcios judicales."/>
    <x v="148"/>
    <x v="32"/>
    <s v="Sistema de Planes Anuales Operativos (PAO)."/>
    <m/>
    <n v="0"/>
    <n v="1"/>
    <n v="0.1"/>
    <n v="0.2"/>
    <n v="0.4"/>
    <n v="0.6"/>
    <n v="0.8"/>
    <n v="1"/>
    <x v="107"/>
    <s v="2025-2030"/>
    <s v="Pendiente de definir"/>
    <s v="Contraloría de Servicios"/>
    <s v="Innovación, Acceso a la Justicia, Valor del Servicio de Administración de Justicia"/>
    <s v="Paz, Justicia e instituciones sólidas"/>
    <m/>
    <m/>
    <m/>
    <m/>
  </r>
  <r>
    <s v="METAS NUEVAS- DTI"/>
    <s v="MODERNIZACIÓN E INNOVACIÓN DE LOS SERVICIOS JUDICIALES"/>
    <x v="13"/>
    <s v="% de avance de plan de conocimientos y cultura digital."/>
    <x v="149"/>
    <x v="25"/>
    <s v="Sistema de Planes Anuales Operativos (PAO)."/>
    <m/>
    <n v="0"/>
    <n v="1"/>
    <n v="0.1"/>
    <n v="0.2"/>
    <n v="0.4"/>
    <n v="0.6"/>
    <n v="0.8"/>
    <n v="1"/>
    <x v="3"/>
    <s v="2025-2030"/>
    <s v="Pendiente de definir"/>
    <s v="Dirección de Tecnología de la Información y Comunicaciones"/>
    <m/>
    <m/>
    <m/>
    <m/>
    <m/>
    <m/>
  </r>
  <r>
    <s v="METAS NUEVAS- DTI"/>
    <s v="MODERNIZACIÓN E INNOVACIÓN DE LOS SERVICIOS JUDICIALES"/>
    <x v="13"/>
    <s v="% de avance de plan para disminuir tiempos de resupuesta."/>
    <x v="150"/>
    <x v="25"/>
    <s v="Sistema de Planes Anuales Operativos (PAO)."/>
    <m/>
    <n v="0"/>
    <n v="1"/>
    <n v="0.1"/>
    <n v="0.2"/>
    <n v="0.4"/>
    <n v="0.6"/>
    <n v="0.8"/>
    <n v="1"/>
    <x v="3"/>
    <s v="2025-2030"/>
    <s v="Pendiente de definir"/>
    <s v="Dirección de Tecnología de la Información y Comunicaciones"/>
    <m/>
    <m/>
    <m/>
    <m/>
    <m/>
    <m/>
  </r>
  <r>
    <s v="DEFENSA PÚBLICA"/>
    <s v="MODERNIZACIÓN E INNOVACIÓN DE LOS SERVICIOS JUDICIALES"/>
    <x v="9"/>
    <s v="% de avance de planes de acción"/>
    <x v="151"/>
    <x v="35"/>
    <s v="Portafolio de proyectos institucionales (PPI)."/>
    <m/>
    <n v="0"/>
    <n v="1"/>
    <n v="0.1"/>
    <n v="0.2"/>
    <n v="0.4"/>
    <n v="0.6"/>
    <n v="0.8"/>
    <n v="1"/>
    <x v="12"/>
    <n v="2025"/>
    <s v="Establecer la estructura ideal de la Defensa Pública y confeccionar un proyecto de Ley Orgánica de la Defensa Pública. "/>
    <s v="Defensa Pública    "/>
    <m/>
    <m/>
    <m/>
    <m/>
    <m/>
    <s v="Proyecto de modernizacion y reestructuración de la Defensa Pública"/>
  </r>
  <r>
    <s v="DEFENSA PÚBLICA"/>
    <s v="MODERNIZACIÓN E INNOVACIÓN DE LOS SERVICIOS JUDICIALES"/>
    <x v="9"/>
    <s v="% de avance de planes de acción"/>
    <x v="151"/>
    <x v="35"/>
    <s v="Portafolio de proyectos institucionales (PPI)."/>
    <m/>
    <n v="0"/>
    <n v="1"/>
    <n v="0.1"/>
    <n v="0.2"/>
    <n v="0.4"/>
    <n v="0.6"/>
    <n v="0.8"/>
    <n v="1"/>
    <x v="12"/>
    <s v="2025-2029"/>
    <s v="Implementar el proyecto de modernizacion y reestructuración de la Defensa Pública"/>
    <s v="Defensa Pública    "/>
    <m/>
    <m/>
    <m/>
    <m/>
    <m/>
    <m/>
  </r>
  <r>
    <s v="DEFENSA PÚBLICA"/>
    <s v="MODERNIZACIÓN E INNOVACIÓN DE LOS SERVICIOS JUDICIALES"/>
    <x v="9"/>
    <s v="% de avance de planes de acción"/>
    <x v="151"/>
    <x v="35"/>
    <s v="Portafolio de proyectos institucionales (PPI)."/>
    <m/>
    <n v="0"/>
    <n v="1"/>
    <n v="0.1"/>
    <n v="0.2"/>
    <n v="0.4"/>
    <n v="0.6"/>
    <n v="0.8"/>
    <n v="1"/>
    <x v="12"/>
    <n v="2030"/>
    <s v="Evaluar el proyecto"/>
    <s v="Defensa Pública    "/>
    <m/>
    <m/>
    <m/>
    <m/>
    <m/>
    <m/>
  </r>
  <r>
    <s v="DEFENSA PÚBLICA"/>
    <s v="MODERNIZACIÓN E INNOVACIÓN DE LOS SERVICIOS JUDICIALES"/>
    <x v="9"/>
    <s v="% de ampliación de servicios"/>
    <x v="152"/>
    <x v="35"/>
    <s v="Sistema de Planes Anuales Operativos (PAO)."/>
    <m/>
    <n v="0"/>
    <n v="1"/>
    <n v="0.1"/>
    <n v="0.2"/>
    <n v="0.4"/>
    <n v="0.6"/>
    <n v="0.8"/>
    <n v="1"/>
    <x v="3"/>
    <n v="2025"/>
    <s v="Analizar el enfoque en beneficio de las personas usuarias de los servicios de la Defensa Pública y habilitar de nuevos espacios de trabajo para personas defensoras públicas sea en instalaciones judiciales existentes o nuevos locales, esto para zonas estratégicas en donde a la fecha se dificulta el acceso para población en condición de vulnerabilidad."/>
    <s v="Defensa Pública    "/>
    <m/>
    <m/>
    <m/>
    <m/>
    <m/>
    <m/>
  </r>
  <r>
    <s v="DEFENSA PÚBLICA"/>
    <s v="MODERNIZACIÓN E INNOVACIÓN DE LOS SERVICIOS JUDICIALES"/>
    <x v="9"/>
    <s v="% de ampliación de servicios"/>
    <x v="152"/>
    <x v="35"/>
    <s v="Sistema de Planes Anuales Operativos (PAO)."/>
    <m/>
    <n v="0"/>
    <n v="1"/>
    <n v="0.1"/>
    <n v="0.2"/>
    <n v="0.4"/>
    <n v="0.6"/>
    <n v="0.8"/>
    <n v="1"/>
    <x v="3"/>
    <s v="2025-2030"/>
    <s v="Utilizar recurso humano existente en la Defensa Pública o redistribuyendo, según necesidades visibilizadas y conforme las posibilidades presupuestarias y dar acceso real a la justicia."/>
    <s v="Defensa Pública    "/>
    <m/>
    <m/>
    <m/>
    <m/>
    <m/>
    <m/>
  </r>
  <r>
    <s v="DEFENSA PÚBLICA"/>
    <s v="Gestión del Talento Humano"/>
    <x v="12"/>
    <s v="% de avance de planes de acción"/>
    <x v="153"/>
    <x v="35"/>
    <s v="Sistema de Planes Anuales Operativos (PAO)."/>
    <m/>
    <n v="0"/>
    <n v="1"/>
    <n v="0.1"/>
    <n v="0.2"/>
    <n v="0.4"/>
    <n v="0.6"/>
    <n v="0.8"/>
    <n v="1"/>
    <x v="3"/>
    <s v="2025-2030"/>
    <s v="Analizar e implementar propuestas de mejoras en las condiciones laborales, con un enfoque de estrategias efectivas que impulsen, motive, mejoren el compromiso y la satisfacción del personal de la Defensa Pública._x000a_"/>
    <s v="Defensa Pública    "/>
    <m/>
    <m/>
    <m/>
    <m/>
    <m/>
    <m/>
  </r>
  <r>
    <s v="DEFENSA PÚBLICA"/>
    <s v="Gestión del Talento Humano"/>
    <x v="12"/>
    <s v="% de avance de planes de acción"/>
    <x v="153"/>
    <x v="35"/>
    <s v="Sistema de Planes Anuales Operativos (PAO)."/>
    <m/>
    <n v="0"/>
    <n v="1"/>
    <n v="0.1"/>
    <n v="0.2"/>
    <n v="0.4"/>
    <n v="0.6"/>
    <n v="0.8"/>
    <n v="1"/>
    <x v="3"/>
    <s v="2025-2030"/>
    <s v="Coordinar o realizar talleres, actividades, capacitaciones, entre otros similares para mejorar la convivencia y ambiente laboral del personal de la Defensa Pública; así como dar insumos para el desarrollo de destrezas y mejora de conocimiento para abordar dichos temas en su integralidad."/>
    <s v="Defensa Pública    "/>
    <m/>
    <m/>
    <m/>
    <m/>
    <m/>
    <m/>
  </r>
  <r>
    <s v="DEFENSA PÚBLICA"/>
    <s v="Gestión del Talento Humano"/>
    <x v="12"/>
    <s v="% de avance de planes de acción"/>
    <x v="153"/>
    <x v="35"/>
    <s v="Sistema de Planes Anuales Operativos (PAO)."/>
    <m/>
    <n v="0"/>
    <n v="1"/>
    <n v="0.1"/>
    <n v="0.2"/>
    <n v="0.4"/>
    <n v="0.6"/>
    <n v="0.8"/>
    <n v="1"/>
    <x v="3"/>
    <s v="2025-2030"/>
    <s v="Mejorar el entorno laboral con condiciones aptas para el personal de la Defensa Pública y adquirir equipo y mobiliario que favorezcan la salud del personal de la Defensa Pública. "/>
    <s v="Defensa Pública    "/>
    <m/>
    <m/>
    <m/>
    <m/>
    <m/>
    <m/>
  </r>
  <r>
    <s v="DEFENSA PÚBLICA"/>
    <s v="Gestión del Talento Humano"/>
    <x v="12"/>
    <s v="% de avance de planes de acción"/>
    <x v="153"/>
    <x v="35"/>
    <s v="Sistema de Planes Anuales Operativos (PAO)."/>
    <m/>
    <n v="0"/>
    <n v="1"/>
    <n v="0.1"/>
    <n v="0.2"/>
    <n v="0.4"/>
    <n v="0.6"/>
    <n v="0.8"/>
    <n v="1"/>
    <x v="3"/>
    <s v="2025-2030"/>
    <s v="Realizar mejoras en la infraestructura de las instalaciones de la Defensa Pública que permitan tener una calidad de vida y resguardar la vida y salud del personal de la Defensa Pública."/>
    <s v="Defensa Pública    "/>
    <m/>
    <m/>
    <m/>
    <m/>
    <m/>
    <m/>
  </r>
  <r>
    <s v="DEFENSA PÚBLICA"/>
    <s v="Gestión del Talento Humano"/>
    <x v="12"/>
    <s v="% de avance de planes de acción"/>
    <x v="153"/>
    <x v="35"/>
    <s v="Sistema de Planes Anuales Operativos (PAO)."/>
    <m/>
    <n v="0"/>
    <n v="1"/>
    <n v="0.1"/>
    <n v="0.2"/>
    <n v="0.4"/>
    <n v="0.6"/>
    <n v="0.8"/>
    <n v="1"/>
    <x v="3"/>
    <s v="2025-2030"/>
    <s v="Generar un espacio adecuado para reuniones y  capacitaciones en la Defensa Pública. "/>
    <s v="Defensa Pública    "/>
    <m/>
    <m/>
    <m/>
    <m/>
    <m/>
    <m/>
  </r>
  <r>
    <s v="DEFENSA PÚBLICA"/>
    <s v="MODERNIZACIÓN E INNOVACIÓN DE LOS SERVICIOS JUDICIALES"/>
    <x v="9"/>
    <s v="% de implementación del proceso"/>
    <x v="154"/>
    <x v="35"/>
    <s v="Sistema de Planes Anuales Operativos (PAO)."/>
    <m/>
    <n v="0"/>
    <n v="1"/>
    <n v="0.1"/>
    <n v="0.2"/>
    <n v="0.4"/>
    <n v="0.6"/>
    <n v="0.8"/>
    <n v="1"/>
    <x v="3"/>
    <s v="2025-2030"/>
    <s v="Mejorar la estructura ideal tanto del recurso humano como de las herramientas y sistemas informáticos necesarios para administrar eficientemente los recursos de las costas y honorarios.  "/>
    <s v="Defensa Pública    "/>
    <m/>
    <m/>
    <m/>
    <m/>
    <m/>
    <m/>
  </r>
  <r>
    <s v="DEFENSA PÚBLICA"/>
    <s v="MODERNIZACIÓN E INNOVACIÓN DE LOS SERVICIOS JUDICIALES"/>
    <x v="9"/>
    <s v="% de implementación del proceso"/>
    <x v="154"/>
    <x v="35"/>
    <s v="Sistema de Planes Anuales Operativos (PAO)."/>
    <m/>
    <n v="0"/>
    <n v="1"/>
    <n v="0.1"/>
    <n v="0.2"/>
    <n v="0.4"/>
    <n v="0.6"/>
    <n v="0.8"/>
    <n v="1"/>
    <x v="3"/>
    <s v="2025-2030"/>
    <s v="Establecer el procedimiento para la administración y utilización de los recursos de las costas y honorarios.   Así como los procesos internos de fiscalización. "/>
    <s v="Defensa Pública    "/>
    <m/>
    <m/>
    <m/>
    <m/>
    <m/>
    <m/>
  </r>
  <r>
    <s v="DEFENSA PÚBLICA"/>
    <s v="Gestión del Talento Humano"/>
    <x v="14"/>
    <s v="% de implementación de estrategias"/>
    <x v="155"/>
    <x v="35"/>
    <s v="Sistema de Planes Anuales Operativos (PAO)."/>
    <m/>
    <n v="0"/>
    <n v="1"/>
    <n v="0.1"/>
    <n v="0.2"/>
    <n v="0.4"/>
    <n v="0.6"/>
    <n v="0.8"/>
    <n v="1"/>
    <x v="3"/>
    <s v="2025-2030"/>
    <s v="Mejorar en el procedimiento de las notas de los exámenes aplicados por aspirantes a ser personas Defensoras Públicas. Buscar mecanismos más eficientes. "/>
    <s v="Defensa Pública    "/>
    <m/>
    <m/>
    <m/>
    <m/>
    <m/>
    <m/>
  </r>
  <r>
    <s v="DEFENSA PÚBLICA"/>
    <s v="Gestión del Talento Humano"/>
    <x v="14"/>
    <s v="% de implementación de estrategias"/>
    <x v="155"/>
    <x v="35"/>
    <s v="Sistema de Planes Anuales Operativos (PAO)."/>
    <m/>
    <n v="0"/>
    <n v="1"/>
    <n v="0.1"/>
    <n v="0.2"/>
    <n v="0.4"/>
    <n v="0.6"/>
    <n v="0.8"/>
    <n v="1"/>
    <x v="3"/>
    <s v="2025-2030"/>
    <s v="Mejorar la evaluación del desempeño del personal de la Defensa Pública, estandarizando las metas fijadas conforme a las posibilidades por categoría de puestos y labores a realizar"/>
    <s v="Defensa Pública    "/>
    <m/>
    <m/>
    <m/>
    <m/>
    <m/>
    <m/>
  </r>
  <r>
    <s v="DEFENSA PÚBLICA"/>
    <s v="Gestión del Talento Humano"/>
    <x v="14"/>
    <s v="% de implementación de estrategias"/>
    <x v="155"/>
    <x v="35"/>
    <s v="Sistema de Planes Anuales Operativos (PAO)."/>
    <m/>
    <n v="0"/>
    <n v="1"/>
    <n v="0.1"/>
    <n v="0.2"/>
    <n v="0.4"/>
    <n v="0.6"/>
    <n v="0.8"/>
    <n v="1"/>
    <x v="3"/>
    <s v="2025-2030"/>
    <s v="Implementar acciones de mejora para continuar con la transparencia en los nombramientos. "/>
    <s v="Defensa Pública    "/>
    <m/>
    <m/>
    <m/>
    <m/>
    <m/>
    <m/>
  </r>
  <r>
    <s v="Dirección de Planificación"/>
    <s v="MODERNIZACIÓN E INNOVACIÓN DE LOS SERVICIOS JUDICIALES"/>
    <x v="13"/>
    <s v="% de avance de proyecto"/>
    <x v="156"/>
    <x v="2"/>
    <s v="Portafolio de Proyectos"/>
    <m/>
    <m/>
    <m/>
    <m/>
    <m/>
    <m/>
    <m/>
    <m/>
    <m/>
    <x v="101"/>
    <s v="2025-2030"/>
    <s v="Formular y desarrollar el proyecto sobre Análisis y seguimiento al desarrollo de las mejoras tecnológicas en las materias no penales."/>
    <s v="Dirección de Planificación"/>
    <m/>
    <m/>
    <m/>
    <m/>
    <m/>
    <s v="Análisis y seguimiento al desarrollo de las mejoras tecnológicas desarrolladas en los sistemas jurisdiccionales aplicables a las materias no penales."/>
  </r>
  <r>
    <s v="Dirección de Planificación"/>
    <s v="MODERNIZACIÓN E INNOVACIÓN DE LOS SERVICIOS JUDICIALES"/>
    <x v="13"/>
    <s v="% de avance de proyecto"/>
    <x v="156"/>
    <x v="2"/>
    <s v="Portafolio de Proyectos"/>
    <m/>
    <m/>
    <m/>
    <m/>
    <m/>
    <m/>
    <m/>
    <m/>
    <m/>
    <x v="101"/>
    <s v="2025-2030"/>
    <s v="Formular y desarrollar el proyecto sobre Análisis y seguimiento al desarrollo de las mejoras tecnológicas en las materias penales."/>
    <s v="Dirección de Planificación"/>
    <m/>
    <m/>
    <m/>
    <m/>
    <m/>
    <s v="Análisis y seguimiento al desarrollo de las mejoras tecnológicas desarrolladas en los sistemas jurisdiccionales aplicables a la jurisdicción penal"/>
  </r>
  <r>
    <s v="Dirección de Planificación"/>
    <s v="MODERNIZACIÓN E INNOVACIÓN DE LOS SERVICIOS JUDICIALES"/>
    <x v="13"/>
    <s v="% de avance de proyecto"/>
    <x v="157"/>
    <x v="2"/>
    <s v="Portafolio de Proyectos"/>
    <m/>
    <m/>
    <m/>
    <m/>
    <m/>
    <m/>
    <m/>
    <m/>
    <m/>
    <x v="101"/>
    <s v="2025-2030"/>
    <s v="Formular y desarrollar el proyecto sobre aplicación de herramientas de inteligencia artificial."/>
    <s v="Dirección de Planificación"/>
    <m/>
    <m/>
    <m/>
    <m/>
    <m/>
    <s v="Aplicación de la I.A en las jurisdicciones no penales"/>
  </r>
  <r>
    <s v="Dirección de Planificación"/>
    <s v="MODERNIZACIÓN E INNOVACIÓN DE LOS SERVICIOS JUDICIALES"/>
    <x v="9"/>
    <s v="% de seguimiento al modelo."/>
    <x v="158"/>
    <x v="2"/>
    <s v="Sistema de Planes Anuales Operativos (PAO)."/>
    <m/>
    <m/>
    <m/>
    <m/>
    <m/>
    <m/>
    <m/>
    <m/>
    <m/>
    <x v="108"/>
    <m/>
    <m/>
    <m/>
    <m/>
    <m/>
    <m/>
    <m/>
    <m/>
    <m/>
  </r>
  <r>
    <s v="Dirección de Planificación"/>
    <s v="MODERNIZACIÓN E INNOVACIÓN DE LOS SERVICIOS JUDICIALES"/>
    <x v="9"/>
    <s v="% de seguimiento al modelo."/>
    <x v="159"/>
    <x v="2"/>
    <s v="Sistema de Planes Anuales Operativos (PAO)."/>
    <m/>
    <m/>
    <m/>
    <m/>
    <m/>
    <m/>
    <m/>
    <m/>
    <m/>
    <x v="108"/>
    <m/>
    <m/>
    <m/>
    <m/>
    <m/>
    <m/>
    <m/>
    <m/>
    <m/>
  </r>
  <r>
    <s v="Dirección de Planificación"/>
    <s v="MODERNIZACIÓN E INNOVACIÓN DE LOS SERVICIOS JUDICIALES"/>
    <x v="9"/>
    <s v="% de avance de proyecto"/>
    <x v="160"/>
    <x v="2"/>
    <s v="Portafolio de Proyectos"/>
    <m/>
    <m/>
    <m/>
    <m/>
    <m/>
    <m/>
    <m/>
    <m/>
    <m/>
    <x v="101"/>
    <s v="2025-2030"/>
    <s v="Formular y desarrollar el proyecto sobre Descongestionamiento de solicitudes de la materia laboral"/>
    <s v="Dirección de Planificación"/>
    <m/>
    <m/>
    <m/>
    <m/>
    <m/>
    <s v="Descongestionamiento de solicitudes de la materia laboral"/>
  </r>
  <r>
    <s v="Dirección de Planificación"/>
    <s v="MODERNIZACIÓN E INNOVACIÓN DE LOS SERVICIOS JUDICIALES"/>
    <x v="9"/>
    <s v="% de avance de proyecto"/>
    <x v="161"/>
    <x v="2"/>
    <s v="Portafolio de Proyectos"/>
    <m/>
    <m/>
    <m/>
    <m/>
    <m/>
    <m/>
    <m/>
    <m/>
    <m/>
    <x v="101"/>
    <s v="2025-2030"/>
    <s v="Formular y desarrollar el proyecto sobre Descongestionamiento de solicitudes de la materia civil"/>
    <s v="Dirección de Planificación"/>
    <m/>
    <m/>
    <m/>
    <m/>
    <m/>
    <s v="Descongestionamiento de solicitudes de la jurisdicción civil"/>
  </r>
  <r>
    <s v="Dirección de Planificación"/>
    <s v="MODERNIZACIÓN E INNOVACIÓN DE LOS SERVICIOS JUDICIALES"/>
    <x v="9"/>
    <s v="% de avance de proyecto"/>
    <x v="162"/>
    <x v="2"/>
    <s v="Portafolio de Proyectos"/>
    <m/>
    <m/>
    <m/>
    <m/>
    <m/>
    <m/>
    <m/>
    <m/>
    <m/>
    <x v="101"/>
    <s v="2025-2030"/>
    <s v="Formular y desarrollar el proyecto sobre Análisis de estructura de la jurisdicción de cobro"/>
    <s v="Dirección de Planificación"/>
    <m/>
    <m/>
    <m/>
    <m/>
    <m/>
    <s v="Análisis de estructura de la jurisdicción de cobro"/>
  </r>
  <r>
    <s v="Dirección de Planificación"/>
    <s v="MODERNIZACIÓN E INNOVACIÓN DE LOS SERVICIOS JUDICIALES"/>
    <x v="9"/>
    <s v="% de avance de proyecto"/>
    <x v="163"/>
    <x v="2"/>
    <s v="Portafolio de Proyectos"/>
    <m/>
    <m/>
    <m/>
    <m/>
    <m/>
    <m/>
    <m/>
    <m/>
    <m/>
    <x v="101"/>
    <s v="2025-2030"/>
    <s v="Formular y desarrollar el proyecto de Contencioso Administrativo en Juzgado, Tribunal y Tribunal de Apelación."/>
    <s v="Dirección de Planificación"/>
    <m/>
    <m/>
    <m/>
    <m/>
    <m/>
    <s v="Se crearía 1 proyecto por oficina:_x000a_•_x0009_Juzgado_x000a_•_x0009_Tribunal_x000a_•_x0009_Tribunal de apelación_x000a_"/>
  </r>
  <r>
    <s v="Dirección de Planificación"/>
    <s v="MODERNIZACIÓN E INNOVACIÓN DE LOS SERVICIOS JUDICIALES"/>
    <x v="9"/>
    <s v="% de seguimiento al modelo."/>
    <x v="164"/>
    <x v="2"/>
    <s v="Sistema de Planes Anuales Operativos (PAO)."/>
    <m/>
    <m/>
    <m/>
    <m/>
    <m/>
    <m/>
    <m/>
    <m/>
    <m/>
    <x v="108"/>
    <s v="2025-2030"/>
    <s v="Dar seguimiento al modelo de tramitación implementado en la jurisdicción notarial"/>
    <s v="Dirección de Planificación"/>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BCE71C6-B0D3-4B01-AFA2-3FD7DBAD231A}" name="TablaDinámica1" cacheId="2"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M2:O18" firstHeaderRow="1" firstDataRow="2" firstDataCol="1"/>
  <pivotFields count="12">
    <pivotField dataField="1" showAll="0"/>
    <pivotField showAll="0"/>
    <pivotField showAll="0"/>
    <pivotField showAll="0"/>
    <pivotField axis="axisRow" showAll="0">
      <items count="46">
        <item m="1" x="42"/>
        <item m="1" x="43"/>
        <item m="1" x="39"/>
        <item m="1" x="40"/>
        <item m="1" x="44"/>
        <item m="1" x="41"/>
        <item x="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Col" showAll="0">
      <items count="4">
        <item x="2"/>
        <item h="1" x="1"/>
        <item h="1" x="0"/>
        <item t="default"/>
      </items>
    </pivotField>
    <pivotField showAll="0"/>
    <pivotField showAll="0"/>
    <pivotField showAll="0"/>
    <pivotField showAll="0"/>
    <pivotField showAll="0"/>
    <pivotField axis="axisRow" showAll="0">
      <items count="40">
        <item x="35"/>
        <item x="36"/>
        <item x="32"/>
        <item x="33"/>
        <item x="37"/>
        <item x="34"/>
        <item x="31"/>
        <item sd="0" x="0"/>
        <item x="1"/>
        <item sd="0" x="2"/>
        <item sd="0" x="3"/>
        <item x="4"/>
        <item sd="0" x="5"/>
        <item x="6"/>
        <item x="7"/>
        <item x="8"/>
        <item n="DE" sd="0" x="38"/>
        <item x="9"/>
        <item x="10"/>
        <item x="11"/>
        <item x="12"/>
        <item x="13"/>
        <item x="14"/>
        <item x="15"/>
        <item sd="0" x="16"/>
        <item sd="0" x="17"/>
        <item sd="0" x="18"/>
        <item x="19"/>
        <item x="20"/>
        <item x="21"/>
        <item sd="0" x="22"/>
        <item sd="0" x="23"/>
        <item sd="0" x="24"/>
        <item sd="0" x="25"/>
        <item x="26"/>
        <item sd="0" x="27"/>
        <item sd="0" x="28"/>
        <item x="29"/>
        <item x="30"/>
        <item t="default"/>
      </items>
    </pivotField>
  </pivotFields>
  <rowFields count="2">
    <field x="11"/>
    <field x="4"/>
  </rowFields>
  <rowItems count="15">
    <i>
      <x v="7"/>
    </i>
    <i>
      <x v="9"/>
    </i>
    <i>
      <x v="10"/>
    </i>
    <i>
      <x v="12"/>
    </i>
    <i>
      <x v="16"/>
    </i>
    <i>
      <x v="24"/>
    </i>
    <i>
      <x v="25"/>
    </i>
    <i>
      <x v="26"/>
    </i>
    <i>
      <x v="30"/>
    </i>
    <i>
      <x v="31"/>
    </i>
    <i>
      <x v="32"/>
    </i>
    <i>
      <x v="33"/>
    </i>
    <i>
      <x v="35"/>
    </i>
    <i>
      <x v="36"/>
    </i>
    <i t="grand">
      <x/>
    </i>
  </rowItems>
  <colFields count="1">
    <field x="5"/>
  </colFields>
  <colItems count="2">
    <i>
      <x/>
    </i>
    <i t="grand">
      <x/>
    </i>
  </colItems>
  <dataFields count="1">
    <dataField name="Cuenta de Código del Proyecto" fld="0" subtotal="count" baseField="0" baseItem="0"/>
  </dataFields>
  <formats count="79">
    <format dxfId="1455">
      <pivotArea outline="0" collapsedLevelsAreSubtotals="1" fieldPosition="0"/>
    </format>
    <format dxfId="1454">
      <pivotArea field="5" type="button" dataOnly="0" labelOnly="1" outline="0" axis="axisCol" fieldPosition="0"/>
    </format>
    <format dxfId="1453">
      <pivotArea type="topRight" dataOnly="0" labelOnly="1" outline="0" fieldPosition="0"/>
    </format>
    <format dxfId="1452">
      <pivotArea dataOnly="0" labelOnly="1" fieldPosition="0">
        <references count="1">
          <reference field="5" count="0"/>
        </references>
      </pivotArea>
    </format>
    <format dxfId="1451">
      <pivotArea dataOnly="0" labelOnly="1" grandCol="1" outline="0" fieldPosition="0"/>
    </format>
    <format dxfId="1450">
      <pivotArea outline="0" collapsedLevelsAreSubtotals="1" fieldPosition="0"/>
    </format>
    <format dxfId="1449">
      <pivotArea field="5" type="button" dataOnly="0" labelOnly="1" outline="0" axis="axisCol" fieldPosition="0"/>
    </format>
    <format dxfId="1448">
      <pivotArea type="topRight" dataOnly="0" labelOnly="1" outline="0" fieldPosition="0"/>
    </format>
    <format dxfId="1447">
      <pivotArea dataOnly="0" labelOnly="1" fieldPosition="0">
        <references count="1">
          <reference field="5" count="0"/>
        </references>
      </pivotArea>
    </format>
    <format dxfId="1446">
      <pivotArea dataOnly="0" labelOnly="1" grandCol="1" outline="0" fieldPosition="0"/>
    </format>
    <format dxfId="1445">
      <pivotArea outline="0" collapsedLevelsAreSubtotals="1" fieldPosition="0"/>
    </format>
    <format dxfId="1444">
      <pivotArea dataOnly="0" labelOnly="1" grandRow="1" outline="0" fieldPosition="0"/>
    </format>
    <format dxfId="1443">
      <pivotArea dataOnly="0" labelOnly="1" fieldPosition="0">
        <references count="1">
          <reference field="5" count="0"/>
        </references>
      </pivotArea>
    </format>
    <format dxfId="1442">
      <pivotArea dataOnly="0" labelOnly="1" grandCol="1" outline="0" fieldPosition="0"/>
    </format>
    <format dxfId="1441">
      <pivotArea collapsedLevelsAreSubtotals="1" fieldPosition="0">
        <references count="1">
          <reference field="11" count="1">
            <x v="7"/>
          </reference>
        </references>
      </pivotArea>
    </format>
    <format dxfId="1440">
      <pivotArea collapsedLevelsAreSubtotals="1" fieldPosition="0">
        <references count="1">
          <reference field="11" count="1">
            <x v="9"/>
          </reference>
        </references>
      </pivotArea>
    </format>
    <format dxfId="1439">
      <pivotArea collapsedLevelsAreSubtotals="1" fieldPosition="0">
        <references count="1">
          <reference field="11" count="1">
            <x v="10"/>
          </reference>
        </references>
      </pivotArea>
    </format>
    <format dxfId="1438">
      <pivotArea collapsedLevelsAreSubtotals="1" fieldPosition="0">
        <references count="1">
          <reference field="11" count="1">
            <x v="12"/>
          </reference>
        </references>
      </pivotArea>
    </format>
    <format dxfId="1437">
      <pivotArea collapsedLevelsAreSubtotals="1" fieldPosition="0">
        <references count="1">
          <reference field="11" count="1">
            <x v="16"/>
          </reference>
        </references>
      </pivotArea>
    </format>
    <format dxfId="1436">
      <pivotArea collapsedLevelsAreSubtotals="1" fieldPosition="0">
        <references count="1">
          <reference field="11" count="1">
            <x v="24"/>
          </reference>
        </references>
      </pivotArea>
    </format>
    <format dxfId="1435">
      <pivotArea collapsedLevelsAreSubtotals="1" fieldPosition="0">
        <references count="1">
          <reference field="11" count="1">
            <x v="25"/>
          </reference>
        </references>
      </pivotArea>
    </format>
    <format dxfId="1434">
      <pivotArea collapsedLevelsAreSubtotals="1" fieldPosition="0">
        <references count="1">
          <reference field="11" count="1">
            <x v="26"/>
          </reference>
        </references>
      </pivotArea>
    </format>
    <format dxfId="1433">
      <pivotArea collapsedLevelsAreSubtotals="1" fieldPosition="0">
        <references count="1">
          <reference field="11" count="1">
            <x v="30"/>
          </reference>
        </references>
      </pivotArea>
    </format>
    <format dxfId="1432">
      <pivotArea dataOnly="0" labelOnly="1" fieldPosition="0">
        <references count="1">
          <reference field="11" count="9">
            <x v="7"/>
            <x v="9"/>
            <x v="10"/>
            <x v="12"/>
            <x v="16"/>
            <x v="24"/>
            <x v="25"/>
            <x v="26"/>
            <x v="30"/>
          </reference>
        </references>
      </pivotArea>
    </format>
    <format dxfId="1431">
      <pivotArea field="11" grandCol="1" collapsedLevelsAreSubtotals="1" axis="axisRow" fieldPosition="0">
        <references count="1">
          <reference field="11" count="1">
            <x v="25"/>
          </reference>
        </references>
      </pivotArea>
    </format>
    <format dxfId="1430">
      <pivotArea field="11" grandCol="1" collapsedLevelsAreSubtotals="1" axis="axisRow" fieldPosition="0">
        <references count="1">
          <reference field="11" count="1">
            <x v="26"/>
          </reference>
        </references>
      </pivotArea>
    </format>
    <format dxfId="1429">
      <pivotArea field="11" grandCol="1" collapsedLevelsAreSubtotals="1" axis="axisRow" fieldPosition="0">
        <references count="1">
          <reference field="11" count="1">
            <x v="30"/>
          </reference>
        </references>
      </pivotArea>
    </format>
    <format dxfId="1428">
      <pivotArea field="11" grandCol="1" collapsedLevelsAreSubtotals="1" axis="axisRow" fieldPosition="0">
        <references count="1">
          <reference field="11" count="1">
            <x v="31"/>
          </reference>
        </references>
      </pivotArea>
    </format>
    <format dxfId="1427">
      <pivotArea field="11" grandCol="1" collapsedLevelsAreSubtotals="1" axis="axisRow" fieldPosition="0">
        <references count="1">
          <reference field="11" count="1">
            <x v="32"/>
          </reference>
        </references>
      </pivotArea>
    </format>
    <format dxfId="1426">
      <pivotArea field="11" grandCol="1" collapsedLevelsAreSubtotals="1" axis="axisRow" fieldPosition="0">
        <references count="1">
          <reference field="11" count="1">
            <x v="33"/>
          </reference>
        </references>
      </pivotArea>
    </format>
    <format dxfId="1425">
      <pivotArea field="11" grandCol="1" collapsedLevelsAreSubtotals="1" axis="axisRow" fieldPosition="0">
        <references count="1">
          <reference field="11" count="1">
            <x v="35"/>
          </reference>
        </references>
      </pivotArea>
    </format>
    <format dxfId="1424">
      <pivotArea field="11" grandCol="1" collapsedLevelsAreSubtotals="1" axis="axisRow" fieldPosition="0">
        <references count="1">
          <reference field="11" count="1">
            <x v="36"/>
          </reference>
        </references>
      </pivotArea>
    </format>
    <format dxfId="1423">
      <pivotArea grandRow="1" grandCol="1" outline="0" collapsedLevelsAreSubtotals="1" fieldPosition="0"/>
    </format>
    <format dxfId="1422">
      <pivotArea field="11" grandCol="1" collapsedLevelsAreSubtotals="1" axis="axisRow" fieldPosition="0">
        <references count="1">
          <reference field="11" count="1">
            <x v="25"/>
          </reference>
        </references>
      </pivotArea>
    </format>
    <format dxfId="1421">
      <pivotArea field="11" grandCol="1" collapsedLevelsAreSubtotals="1" axis="axisRow" fieldPosition="0">
        <references count="1">
          <reference field="11" count="1">
            <x v="26"/>
          </reference>
        </references>
      </pivotArea>
    </format>
    <format dxfId="1420">
      <pivotArea field="11" grandCol="1" collapsedLevelsAreSubtotals="1" axis="axisRow" fieldPosition="0">
        <references count="1">
          <reference field="11" count="1">
            <x v="30"/>
          </reference>
        </references>
      </pivotArea>
    </format>
    <format dxfId="1419">
      <pivotArea field="11" grandCol="1" collapsedLevelsAreSubtotals="1" axis="axisRow" fieldPosition="0">
        <references count="1">
          <reference field="11" count="1">
            <x v="31"/>
          </reference>
        </references>
      </pivotArea>
    </format>
    <format dxfId="1418">
      <pivotArea field="11" grandCol="1" collapsedLevelsAreSubtotals="1" axis="axisRow" fieldPosition="0">
        <references count="1">
          <reference field="11" count="1">
            <x v="32"/>
          </reference>
        </references>
      </pivotArea>
    </format>
    <format dxfId="1417">
      <pivotArea field="11" grandCol="1" collapsedLevelsAreSubtotals="1" axis="axisRow" fieldPosition="0">
        <references count="1">
          <reference field="11" count="1">
            <x v="33"/>
          </reference>
        </references>
      </pivotArea>
    </format>
    <format dxfId="1416">
      <pivotArea field="11" grandCol="1" collapsedLevelsAreSubtotals="1" axis="axisRow" fieldPosition="0">
        <references count="1">
          <reference field="11" count="1">
            <x v="35"/>
          </reference>
        </references>
      </pivotArea>
    </format>
    <format dxfId="1415">
      <pivotArea field="11" grandCol="1" collapsedLevelsAreSubtotals="1" axis="axisRow" fieldPosition="0">
        <references count="1">
          <reference field="11" count="1">
            <x v="36"/>
          </reference>
        </references>
      </pivotArea>
    </format>
    <format dxfId="1414">
      <pivotArea grandRow="1" grandCol="1" outline="0" collapsedLevelsAreSubtotals="1" fieldPosition="0"/>
    </format>
    <format dxfId="1413">
      <pivotArea collapsedLevelsAreSubtotals="1" fieldPosition="0">
        <references count="1">
          <reference field="11" count="1">
            <x v="25"/>
          </reference>
        </references>
      </pivotArea>
    </format>
    <format dxfId="1412">
      <pivotArea collapsedLevelsAreSubtotals="1" fieldPosition="0">
        <references count="1">
          <reference field="11" count="1">
            <x v="26"/>
          </reference>
        </references>
      </pivotArea>
    </format>
    <format dxfId="1411">
      <pivotArea collapsedLevelsAreSubtotals="1" fieldPosition="0">
        <references count="1">
          <reference field="11" count="1">
            <x v="30"/>
          </reference>
        </references>
      </pivotArea>
    </format>
    <format dxfId="1410">
      <pivotArea collapsedLevelsAreSubtotals="1" fieldPosition="0">
        <references count="1">
          <reference field="11" count="1">
            <x v="31"/>
          </reference>
        </references>
      </pivotArea>
    </format>
    <format dxfId="1409">
      <pivotArea collapsedLevelsAreSubtotals="1" fieldPosition="0">
        <references count="1">
          <reference field="11" count="1">
            <x v="32"/>
          </reference>
        </references>
      </pivotArea>
    </format>
    <format dxfId="1408">
      <pivotArea collapsedLevelsAreSubtotals="1" fieldPosition="0">
        <references count="1">
          <reference field="11" count="1">
            <x v="33"/>
          </reference>
        </references>
      </pivotArea>
    </format>
    <format dxfId="1407">
      <pivotArea collapsedLevelsAreSubtotals="1" fieldPosition="0">
        <references count="1">
          <reference field="11" count="1">
            <x v="35"/>
          </reference>
        </references>
      </pivotArea>
    </format>
    <format dxfId="1406">
      <pivotArea collapsedLevelsAreSubtotals="1" fieldPosition="0">
        <references count="1">
          <reference field="11" count="1">
            <x v="36"/>
          </reference>
        </references>
      </pivotArea>
    </format>
    <format dxfId="1405">
      <pivotArea grandRow="1" outline="0" collapsedLevelsAreSubtotals="1" fieldPosition="0"/>
    </format>
    <format dxfId="1404">
      <pivotArea dataOnly="0" labelOnly="1" fieldPosition="0">
        <references count="1">
          <reference field="11" count="8">
            <x v="25"/>
            <x v="26"/>
            <x v="30"/>
            <x v="31"/>
            <x v="32"/>
            <x v="33"/>
            <x v="35"/>
            <x v="36"/>
          </reference>
        </references>
      </pivotArea>
    </format>
    <format dxfId="1403">
      <pivotArea dataOnly="0" labelOnly="1" grandRow="1" outline="0" fieldPosition="0"/>
    </format>
    <format dxfId="1402">
      <pivotArea collapsedLevelsAreSubtotals="1" fieldPosition="0">
        <references count="1">
          <reference field="11" count="1">
            <x v="25"/>
          </reference>
        </references>
      </pivotArea>
    </format>
    <format dxfId="1401">
      <pivotArea dataOnly="0" labelOnly="1" fieldPosition="0">
        <references count="1">
          <reference field="11" count="1">
            <x v="25"/>
          </reference>
        </references>
      </pivotArea>
    </format>
    <format dxfId="1400">
      <pivotArea collapsedLevelsAreSubtotals="1" fieldPosition="0">
        <references count="1">
          <reference field="11" count="1">
            <x v="30"/>
          </reference>
        </references>
      </pivotArea>
    </format>
    <format dxfId="1399">
      <pivotArea collapsedLevelsAreSubtotals="1" fieldPosition="0">
        <references count="1">
          <reference field="11" count="1">
            <x v="31"/>
          </reference>
        </references>
      </pivotArea>
    </format>
    <format dxfId="1398">
      <pivotArea collapsedLevelsAreSubtotals="1" fieldPosition="0">
        <references count="1">
          <reference field="11" count="1">
            <x v="32"/>
          </reference>
        </references>
      </pivotArea>
    </format>
    <format dxfId="1397">
      <pivotArea dataOnly="0" labelOnly="1" fieldPosition="0">
        <references count="1">
          <reference field="11" count="3">
            <x v="30"/>
            <x v="31"/>
            <x v="32"/>
          </reference>
        </references>
      </pivotArea>
    </format>
    <format dxfId="1396">
      <pivotArea collapsedLevelsAreSubtotals="1" fieldPosition="0">
        <references count="1">
          <reference field="11" count="1">
            <x v="10"/>
          </reference>
        </references>
      </pivotArea>
    </format>
    <format dxfId="1395">
      <pivotArea dataOnly="0" labelOnly="1" fieldPosition="0">
        <references count="1">
          <reference field="11" count="1">
            <x v="10"/>
          </reference>
        </references>
      </pivotArea>
    </format>
    <format dxfId="1394">
      <pivotArea collapsedLevelsAreSubtotals="1" fieldPosition="0">
        <references count="1">
          <reference field="11" count="1">
            <x v="24"/>
          </reference>
        </references>
      </pivotArea>
    </format>
    <format dxfId="1393">
      <pivotArea dataOnly="0" labelOnly="1" fieldPosition="0">
        <references count="1">
          <reference field="11" count="1">
            <x v="24"/>
          </reference>
        </references>
      </pivotArea>
    </format>
    <format dxfId="1392">
      <pivotArea collapsedLevelsAreSubtotals="1" fieldPosition="0">
        <references count="1">
          <reference field="11" count="1">
            <x v="33"/>
          </reference>
        </references>
      </pivotArea>
    </format>
    <format dxfId="1391">
      <pivotArea dataOnly="0" labelOnly="1" fieldPosition="0">
        <references count="1">
          <reference field="11" count="1">
            <x v="33"/>
          </reference>
        </references>
      </pivotArea>
    </format>
    <format dxfId="1390">
      <pivotArea collapsedLevelsAreSubtotals="1" fieldPosition="0">
        <references count="1">
          <reference field="11" count="1">
            <x v="12"/>
          </reference>
        </references>
      </pivotArea>
    </format>
    <format dxfId="1389">
      <pivotArea dataOnly="0" labelOnly="1" fieldPosition="0">
        <references count="1">
          <reference field="11" count="1">
            <x v="12"/>
          </reference>
        </references>
      </pivotArea>
    </format>
    <format dxfId="1388">
      <pivotArea collapsedLevelsAreSubtotals="1" fieldPosition="0">
        <references count="1">
          <reference field="11" count="1">
            <x v="7"/>
          </reference>
        </references>
      </pivotArea>
    </format>
    <format dxfId="1387">
      <pivotArea dataOnly="0" labelOnly="1" fieldPosition="0">
        <references count="1">
          <reference field="11" count="2">
            <x v="7"/>
            <x v="9"/>
          </reference>
        </references>
      </pivotArea>
    </format>
    <format dxfId="1386">
      <pivotArea collapsedLevelsAreSubtotals="1" fieldPosition="0">
        <references count="1">
          <reference field="11" count="1">
            <x v="36"/>
          </reference>
        </references>
      </pivotArea>
    </format>
    <format dxfId="1385">
      <pivotArea dataOnly="0" labelOnly="1" fieldPosition="0">
        <references count="1">
          <reference field="11" count="1">
            <x v="36"/>
          </reference>
        </references>
      </pivotArea>
    </format>
    <format dxfId="1384">
      <pivotArea collapsedLevelsAreSubtotals="1" fieldPosition="0">
        <references count="1">
          <reference field="11" count="1">
            <x v="26"/>
          </reference>
        </references>
      </pivotArea>
    </format>
    <format dxfId="1383">
      <pivotArea dataOnly="0" labelOnly="1" fieldPosition="0">
        <references count="1">
          <reference field="11" count="1">
            <x v="26"/>
          </reference>
        </references>
      </pivotArea>
    </format>
    <format dxfId="1382">
      <pivotArea collapsedLevelsAreSubtotals="1" fieldPosition="0">
        <references count="1">
          <reference field="11" count="1">
            <x v="16"/>
          </reference>
        </references>
      </pivotArea>
    </format>
    <format dxfId="1381">
      <pivotArea dataOnly="0" labelOnly="1" fieldPosition="0">
        <references count="1">
          <reference field="11" count="1">
            <x v="16"/>
          </reference>
        </references>
      </pivotArea>
    </format>
    <format dxfId="1380">
      <pivotArea collapsedLevelsAreSubtotals="1" fieldPosition="0">
        <references count="1">
          <reference field="11" count="1">
            <x v="9"/>
          </reference>
        </references>
      </pivotArea>
    </format>
    <format dxfId="1379">
      <pivotArea dataOnly="0" labelOnly="1" fieldPosition="0">
        <references count="1">
          <reference field="11" count="1">
            <x v="9"/>
          </reference>
        </references>
      </pivotArea>
    </format>
    <format dxfId="1378">
      <pivotArea collapsedLevelsAreSubtotals="1" fieldPosition="0">
        <references count="1">
          <reference field="11" count="1">
            <x v="35"/>
          </reference>
        </references>
      </pivotArea>
    </format>
    <format dxfId="1377">
      <pivotArea dataOnly="0" labelOnly="1" fieldPosition="0">
        <references count="1">
          <reference field="11" count="1">
            <x v="3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6F125DED-28FF-4A5B-BADA-ACF54D06A36B}" name="TablaDinámica5"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49:D62"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3">
    <i>
      <x v="16"/>
      <x v="2"/>
      <x v="40"/>
      <x v="35"/>
    </i>
    <i r="1">
      <x v="24"/>
      <x v="31"/>
      <x v="36"/>
    </i>
    <i r="1">
      <x v="73"/>
      <x v="32"/>
      <x v="58"/>
    </i>
    <i r="1">
      <x v="75"/>
      <x v="32"/>
      <x v="34"/>
    </i>
    <i r="1">
      <x v="101"/>
      <x v="38"/>
      <x v="7"/>
    </i>
    <i r="1">
      <x v="109"/>
      <x v="32"/>
      <x v="87"/>
    </i>
    <i r="3">
      <x v="89"/>
    </i>
    <i r="3">
      <x v="90"/>
    </i>
    <i r="1">
      <x v="121"/>
      <x v="31"/>
      <x v="84"/>
    </i>
    <i r="1">
      <x v="127"/>
      <x v="17"/>
      <x v="98"/>
    </i>
    <i r="3">
      <x v="101"/>
    </i>
    <i r="1">
      <x v="139"/>
      <x v="40"/>
      <x v="35"/>
    </i>
    <i r="1">
      <x v="155"/>
      <x v="31"/>
      <x v="78"/>
    </i>
  </rowItems>
  <colItems count="1">
    <i/>
  </colItems>
  <formats count="3">
    <format dxfId="886">
      <pivotArea field="4" type="button" dataOnly="0" labelOnly="1" outline="0" axis="axisRow" fieldPosition="1"/>
    </format>
    <format dxfId="885">
      <pivotArea dataOnly="0" labelOnly="1" outline="0" fieldPosition="0">
        <references count="2">
          <reference field="2" count="0" selected="0"/>
          <reference field="4" count="1">
            <x v="4"/>
          </reference>
        </references>
      </pivotArea>
    </format>
    <format dxfId="884">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9E8435BE-9726-400D-BE32-A1A4E29208B3}" name="TablaDinámica17"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99:D208"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9">
    <i>
      <x v="13"/>
      <x v="31"/>
      <x v="24"/>
      <x v="72"/>
    </i>
    <i r="1">
      <x v="59"/>
      <x v="30"/>
      <x v="98"/>
    </i>
    <i r="1">
      <x v="71"/>
      <x v="24"/>
      <x v="73"/>
    </i>
    <i r="1">
      <x v="80"/>
      <x v="24"/>
      <x v="74"/>
    </i>
    <i r="1">
      <x v="93"/>
      <x v="30"/>
      <x v="98"/>
    </i>
    <i r="1">
      <x v="100"/>
      <x v="21"/>
      <x v="91"/>
    </i>
    <i r="1">
      <x v="102"/>
      <x v="21"/>
      <x v="67"/>
    </i>
    <i r="1">
      <x v="115"/>
      <x v="21"/>
      <x v="104"/>
    </i>
    <i r="1">
      <x v="116"/>
      <x v="21"/>
      <x v="53"/>
    </i>
  </rowItems>
  <colItems count="1">
    <i/>
  </colItems>
  <formats count="3">
    <format dxfId="889">
      <pivotArea field="4" type="button" dataOnly="0" labelOnly="1" outline="0" axis="axisRow" fieldPosition="1"/>
    </format>
    <format dxfId="888">
      <pivotArea dataOnly="0" labelOnly="1" outline="0" fieldPosition="0">
        <references count="2">
          <reference field="2" count="0" selected="0"/>
          <reference field="4" count="1">
            <x v="4"/>
          </reference>
        </references>
      </pivotArea>
    </format>
    <format dxfId="887">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A73A1525-0876-416E-AB7F-C638955A9DA9}" name="TablaDinámica9"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98:D100"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2">
    <i>
      <x v="15"/>
      <x v="135"/>
      <x v="7"/>
      <x v="44"/>
    </i>
    <i r="1">
      <x v="154"/>
      <x v="7"/>
      <x v="10"/>
    </i>
  </rowItems>
  <colItems count="1">
    <i/>
  </colItems>
  <formats count="3">
    <format dxfId="892">
      <pivotArea field="4" type="button" dataOnly="0" labelOnly="1" outline="0" axis="axisRow" fieldPosition="1"/>
    </format>
    <format dxfId="891">
      <pivotArea dataOnly="0" labelOnly="1" outline="0" fieldPosition="0">
        <references count="2">
          <reference field="2" count="0" selected="0"/>
          <reference field="4" count="1">
            <x v="4"/>
          </reference>
        </references>
      </pivotArea>
    </format>
    <format dxfId="890">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E1903CF1-955C-4CF3-9EA6-6331BCD8B950}" name="TablaDinámica4"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45:D46"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
    <i>
      <x v="12"/>
      <x v="98"/>
      <x v="33"/>
      <x v="79"/>
    </i>
  </rowItems>
  <colItems count="1">
    <i/>
  </colItems>
  <formats count="3">
    <format dxfId="895">
      <pivotArea field="4" type="button" dataOnly="0" labelOnly="1" outline="0" axis="axisRow" fieldPosition="1"/>
    </format>
    <format dxfId="894">
      <pivotArea dataOnly="0" labelOnly="1" outline="0" fieldPosition="0">
        <references count="2">
          <reference field="2" count="0" selected="0"/>
          <reference field="4" count="1">
            <x v="4"/>
          </reference>
        </references>
      </pivotArea>
    </format>
    <format dxfId="893">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8B26A2B2-F990-4DC7-A3FC-BE6BA1C2D0F1}" name="TablaDinámica13"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22:D160"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38">
    <i>
      <x v="11"/>
      <x/>
      <x v="39"/>
      <x v="8"/>
    </i>
    <i r="3">
      <x v="43"/>
    </i>
    <i r="1">
      <x v="8"/>
      <x v="21"/>
      <x v="23"/>
    </i>
    <i r="1">
      <x v="10"/>
      <x v="21"/>
      <x v="22"/>
    </i>
    <i r="1">
      <x v="11"/>
      <x v="21"/>
      <x v="18"/>
    </i>
    <i r="1">
      <x v="12"/>
      <x v="21"/>
      <x v="20"/>
    </i>
    <i r="1">
      <x v="13"/>
      <x v="21"/>
      <x v="54"/>
    </i>
    <i r="1">
      <x v="14"/>
      <x v="21"/>
      <x v="77"/>
    </i>
    <i r="1">
      <x v="15"/>
      <x v="21"/>
      <x v="77"/>
    </i>
    <i r="1">
      <x v="16"/>
      <x v="21"/>
      <x v="77"/>
    </i>
    <i r="1">
      <x v="17"/>
      <x v="21"/>
      <x v="3"/>
    </i>
    <i r="1">
      <x v="18"/>
      <x v="21"/>
      <x v="110"/>
    </i>
    <i r="1">
      <x v="19"/>
      <x v="21"/>
      <x v="110"/>
    </i>
    <i r="1">
      <x v="20"/>
      <x v="21"/>
      <x v="77"/>
    </i>
    <i r="1">
      <x v="21"/>
      <x v="21"/>
      <x v="110"/>
    </i>
    <i r="1">
      <x v="33"/>
      <x v="32"/>
      <x v="82"/>
    </i>
    <i r="1">
      <x v="57"/>
      <x v="21"/>
      <x v="70"/>
    </i>
    <i r="1">
      <x v="58"/>
      <x v="10"/>
      <x v="65"/>
    </i>
    <i r="1">
      <x v="61"/>
      <x v="21"/>
      <x v="93"/>
    </i>
    <i r="1">
      <x v="69"/>
      <x v="32"/>
      <x v="98"/>
    </i>
    <i r="1">
      <x v="82"/>
      <x v="32"/>
      <x v="61"/>
    </i>
    <i r="1">
      <x v="87"/>
      <x v="28"/>
      <x v="107"/>
    </i>
    <i r="1">
      <x v="89"/>
      <x v="29"/>
      <x v="96"/>
    </i>
    <i r="1">
      <x v="91"/>
      <x v="32"/>
      <x v="61"/>
    </i>
    <i r="1">
      <x v="96"/>
      <x v="14"/>
      <x v="59"/>
    </i>
    <i r="1">
      <x v="97"/>
      <x v="14"/>
      <x v="98"/>
    </i>
    <i r="1">
      <x v="99"/>
      <x v="11"/>
      <x v="56"/>
    </i>
    <i r="1">
      <x v="111"/>
      <x v="32"/>
      <x v="98"/>
    </i>
    <i r="1">
      <x v="123"/>
      <x v="32"/>
      <x v="98"/>
    </i>
    <i r="1">
      <x v="134"/>
      <x v="14"/>
      <x v="98"/>
    </i>
    <i r="1">
      <x v="144"/>
      <x v="28"/>
      <x v="107"/>
    </i>
    <i r="1">
      <x v="145"/>
      <x v="26"/>
      <x v="47"/>
    </i>
    <i r="1">
      <x v="148"/>
      <x v="28"/>
      <x v="62"/>
    </i>
    <i r="1">
      <x v="159"/>
      <x v="32"/>
      <x v="41"/>
    </i>
    <i r="1">
      <x v="160"/>
      <x v="21"/>
      <x v="59"/>
    </i>
    <i r="1">
      <x v="161"/>
      <x/>
      <x v="59"/>
    </i>
    <i r="1">
      <x v="163"/>
      <x v="29"/>
      <x v="97"/>
    </i>
    <i r="1">
      <x v="164"/>
      <x v="21"/>
      <x v="33"/>
    </i>
  </rowItems>
  <colItems count="1">
    <i/>
  </colItems>
  <formats count="3">
    <format dxfId="898">
      <pivotArea field="4" type="button" dataOnly="0" labelOnly="1" outline="0" axis="axisRow" fieldPosition="1"/>
    </format>
    <format dxfId="897">
      <pivotArea dataOnly="0" labelOnly="1" outline="0" fieldPosition="0">
        <references count="2">
          <reference field="2" count="0" selected="0"/>
          <reference field="4" count="1">
            <x v="4"/>
          </reference>
        </references>
      </pivotArea>
    </format>
    <format dxfId="896">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86D5BA43-FE82-4DE6-88BE-EAF4B6BFD803}" name="TablaDinámica2"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36:D38" firstHeaderRow="1" firstDataRow="1" firstDataCol="4"/>
  <pivotFields count="26">
    <pivotField compact="0" outline="0" showAll="0" defaultSubtotal="0"/>
    <pivotField compact="0" outline="0" showAll="0" defaultSubtotal="0"/>
    <pivotField axis="axisRow" compact="0" outline="0" showAll="0" defaultSubtotal="0">
      <items count="22">
        <item x="0"/>
        <item h="1" x="7"/>
        <item h="1" x="12"/>
        <item h="1" x="15"/>
        <item h="1" x="14"/>
        <item h="1" x="1"/>
        <item h="1"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2">
    <i>
      <x/>
      <x v="36"/>
      <x v="28"/>
      <x v="80"/>
    </i>
    <i r="1">
      <x v="66"/>
      <x v="28"/>
      <x v="95"/>
    </i>
  </rowItems>
  <colItems count="1">
    <i/>
  </colItems>
  <formats count="1">
    <format dxfId="899">
      <pivotArea field="4"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24393328-CBCF-4473-8C0F-379E6341F73C}" name="TablaDinámica18"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210:D213"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3">
    <i>
      <x v="7"/>
      <x v="103"/>
      <x v="24"/>
      <x v="49"/>
    </i>
    <i r="1">
      <x v="122"/>
      <x v="24"/>
      <x v="49"/>
    </i>
    <i r="1">
      <x v="129"/>
      <x v="24"/>
      <x v="69"/>
    </i>
  </rowItems>
  <colItems count="1">
    <i/>
  </colItems>
  <formats count="3">
    <format dxfId="902">
      <pivotArea field="4" type="button" dataOnly="0" labelOnly="1" outline="0" axis="axisRow" fieldPosition="1"/>
    </format>
    <format dxfId="901">
      <pivotArea dataOnly="0" labelOnly="1" outline="0" fieldPosition="0">
        <references count="2">
          <reference field="2" count="0" selected="0"/>
          <reference field="4" count="1">
            <x v="4"/>
          </reference>
        </references>
      </pivotArea>
    </format>
    <format dxfId="900">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4BF63906-503F-4270-83E0-23AC6AC97D9B}" name="TablaDinámica12"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19:D120"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
    <i>
      <x v="14"/>
      <x v="130"/>
      <x v="17"/>
      <x v="63"/>
    </i>
  </rowItems>
  <colItems count="1">
    <i/>
  </colItems>
  <formats count="3">
    <format dxfId="905">
      <pivotArea field="4" type="button" dataOnly="0" labelOnly="1" outline="0" axis="axisRow" fieldPosition="1"/>
    </format>
    <format dxfId="904">
      <pivotArea dataOnly="0" labelOnly="1" outline="0" fieldPosition="0">
        <references count="2">
          <reference field="2" count="0" selected="0"/>
          <reference field="4" count="1">
            <x v="4"/>
          </reference>
        </references>
      </pivotArea>
    </format>
    <format dxfId="903">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315AC7F8-EF45-4DDC-AA8E-728B36033CB0}" name="TablaDinámica10"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02:D113"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h="1" x="3"/>
        <item h="1" x="8"/>
        <item h="1" x="18"/>
        <item h="1" x="6"/>
        <item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1">
    <i>
      <x v="20"/>
      <x v="27"/>
      <x v="21"/>
      <x v="77"/>
    </i>
    <i r="1">
      <x v="28"/>
      <x v="21"/>
      <x v="77"/>
    </i>
    <i r="1">
      <x v="56"/>
      <x v="28"/>
      <x v="81"/>
    </i>
    <i r="1">
      <x v="64"/>
      <x v="23"/>
      <x v="98"/>
    </i>
    <i r="1">
      <x v="72"/>
      <x v="23"/>
      <x v="64"/>
    </i>
    <i r="1">
      <x v="83"/>
      <x v="23"/>
      <x v="98"/>
    </i>
    <i r="1">
      <x v="84"/>
      <x v="23"/>
      <x v="1"/>
    </i>
    <i r="1">
      <x v="85"/>
      <x v="32"/>
      <x v="24"/>
    </i>
    <i r="1">
      <x v="117"/>
      <x v="23"/>
      <x v="71"/>
    </i>
    <i r="1">
      <x v="120"/>
      <x v="23"/>
      <x v="71"/>
    </i>
    <i r="1">
      <x v="149"/>
      <x v="24"/>
      <x v="49"/>
    </i>
  </rowItems>
  <colItems count="1">
    <i/>
  </colItems>
  <formats count="3">
    <format dxfId="908">
      <pivotArea field="4" type="button" dataOnly="0" labelOnly="1" outline="0" axis="axisRow" fieldPosition="1"/>
    </format>
    <format dxfId="907">
      <pivotArea dataOnly="0" labelOnly="1" outline="0" fieldPosition="0">
        <references count="2">
          <reference field="2" count="0" selected="0"/>
          <reference field="4" count="1">
            <x v="4"/>
          </reference>
        </references>
      </pivotArea>
    </format>
    <format dxfId="906">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25081EB3-10B1-44D4-A367-A80BE1A24635}" name="TablaDinámica14"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63:D166"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h="1" x="3"/>
        <item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3">
    <i>
      <x v="17"/>
      <x v="65"/>
      <x v="26"/>
      <x v="94"/>
    </i>
    <i r="1">
      <x v="126"/>
      <x v="29"/>
      <x v="76"/>
    </i>
    <i r="1">
      <x v="128"/>
      <x v="26"/>
      <x v="52"/>
    </i>
  </rowItems>
  <colItems count="1">
    <i/>
  </colItems>
  <formats count="3">
    <format dxfId="911">
      <pivotArea field="4" type="button" dataOnly="0" labelOnly="1" outline="0" axis="axisRow" fieldPosition="1"/>
    </format>
    <format dxfId="910">
      <pivotArea dataOnly="0" labelOnly="1" outline="0" fieldPosition="0">
        <references count="2">
          <reference field="2" count="0" selected="0"/>
          <reference field="4" count="1">
            <x v="4"/>
          </reference>
        </references>
      </pivotArea>
    </format>
    <format dxfId="909">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C94487F-DC3B-4DA5-9DBF-2E28F0645F15}" name="TablaDiná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O3:P185" firstHeaderRow="1" firstDataRow="1" firstDataCol="1" rowPageCount="1" colPageCount="1"/>
  <pivotFields count="25">
    <pivotField axis="axisPage" multipleItemSelectionAllowed="1" showAll="0">
      <items count="10">
        <item m="1" x="7"/>
        <item m="1" x="6"/>
        <item m="1" x="8"/>
        <item m="1" x="5"/>
        <item h="1" x="1"/>
        <item x="4"/>
        <item x="0"/>
        <item x="3"/>
        <item h="1" x="2"/>
        <item t="default"/>
      </items>
    </pivotField>
    <pivotField showAll="0"/>
    <pivotField showAll="0"/>
    <pivotField showAll="0"/>
    <pivotField showAll="0"/>
    <pivotField showAll="0"/>
    <pivotField showAll="0"/>
    <pivotField axis="axisRow" showAll="0" sortType="descending">
      <items count="243">
        <item x="125"/>
        <item x="198"/>
        <item x="200"/>
        <item x="199"/>
        <item x="201"/>
        <item x="224"/>
        <item x="66"/>
        <item x="124"/>
        <item x="180"/>
        <item x="91"/>
        <item x="95"/>
        <item x="92"/>
        <item x="65"/>
        <item x="176"/>
        <item x="28"/>
        <item x="30"/>
        <item x="26"/>
        <item x="22"/>
        <item x="24"/>
        <item x="8"/>
        <item x="12"/>
        <item x="14"/>
        <item x="10"/>
        <item x="16"/>
        <item x="18"/>
        <item x="20"/>
        <item x="32"/>
        <item x="34"/>
        <item x="191"/>
        <item x="122"/>
        <item x="106"/>
        <item x="223"/>
        <item x="206"/>
        <item x="174"/>
        <item x="148"/>
        <item x="150"/>
        <item x="144"/>
        <item x="228"/>
        <item x="103"/>
        <item x="147"/>
        <item x="137"/>
        <item x="76"/>
        <item x="96"/>
        <item x="177"/>
        <item x="188"/>
        <item x="51"/>
        <item x="52"/>
        <item x="73"/>
        <item x="217"/>
        <item x="216"/>
        <item x="218"/>
        <item x="212"/>
        <item x="225"/>
        <item x="194"/>
        <item x="240"/>
        <item x="123"/>
        <item x="141"/>
        <item x="157"/>
        <item x="158"/>
        <item x="193"/>
        <item x="2"/>
        <item x="1"/>
        <item x="3"/>
        <item x="82"/>
        <item x="234"/>
        <item x="173"/>
        <item x="143"/>
        <item x="227"/>
        <item x="142"/>
        <item x="83"/>
        <item x="159"/>
        <item x="154"/>
        <item x="101"/>
        <item x="138"/>
        <item x="35"/>
        <item x="71"/>
        <item x="116"/>
        <item x="115"/>
        <item x="68"/>
        <item x="140"/>
        <item x="89"/>
        <item x="78"/>
        <item x="112"/>
        <item x="187"/>
        <item x="104"/>
        <item x="175"/>
        <item x="237"/>
        <item x="67"/>
        <item x="170"/>
        <item x="220"/>
        <item x="221"/>
        <item x="219"/>
        <item x="127"/>
        <item x="226"/>
        <item x="77"/>
        <item x="110"/>
        <item x="133"/>
        <item x="134"/>
        <item x="131"/>
        <item x="132"/>
        <item x="136"/>
        <item x="135"/>
        <item x="167"/>
        <item x="153"/>
        <item x="149"/>
        <item x="99"/>
        <item x="213"/>
        <item x="94"/>
        <item x="88"/>
        <item x="86"/>
        <item x="87"/>
        <item x="184"/>
        <item x="4"/>
        <item x="169"/>
        <item x="195"/>
        <item x="156"/>
        <item x="72"/>
        <item x="126"/>
        <item x="222"/>
        <item x="130"/>
        <item x="145"/>
        <item x="102"/>
        <item x="152"/>
        <item x="181"/>
        <item x="207"/>
        <item x="151"/>
        <item x="90"/>
        <item x="69"/>
        <item x="210"/>
        <item x="172"/>
        <item x="128"/>
        <item x="80"/>
        <item x="155"/>
        <item x="214"/>
        <item x="53"/>
        <item x="54"/>
        <item x="160"/>
        <item x="6"/>
        <item x="36"/>
        <item x="45"/>
        <item x="46"/>
        <item x="47"/>
        <item x="11"/>
        <item x="40"/>
        <item x="7"/>
        <item x="39"/>
        <item x="31"/>
        <item x="13"/>
        <item x="27"/>
        <item x="43"/>
        <item x="9"/>
        <item x="41"/>
        <item x="17"/>
        <item x="29"/>
        <item x="44"/>
        <item x="15"/>
        <item x="19"/>
        <item x="42"/>
        <item x="33"/>
        <item x="25"/>
        <item x="38"/>
        <item x="21"/>
        <item x="23"/>
        <item x="37"/>
        <item x="5"/>
        <item x="56"/>
        <item x="55"/>
        <item x="57"/>
        <item x="63"/>
        <item x="58"/>
        <item x="59"/>
        <item x="60"/>
        <item x="62"/>
        <item x="61"/>
        <item x="64"/>
        <item x="49"/>
        <item x="48"/>
        <item x="165"/>
        <item x="168"/>
        <item x="161"/>
        <item x="164"/>
        <item x="171"/>
        <item x="163"/>
        <item x="162"/>
        <item x="166"/>
        <item x="230"/>
        <item x="108"/>
        <item x="109"/>
        <item x="178"/>
        <item x="182"/>
        <item x="111"/>
        <item x="75"/>
        <item x="107"/>
        <item x="105"/>
        <item x="236"/>
        <item x="119"/>
        <item x="118"/>
        <item x="129"/>
        <item x="117"/>
        <item x="70"/>
        <item x="197"/>
        <item x="0"/>
        <item x="179"/>
        <item x="209"/>
        <item x="186"/>
        <item x="79"/>
        <item x="238"/>
        <item x="239"/>
        <item x="98"/>
        <item x="235"/>
        <item x="196"/>
        <item x="233"/>
        <item x="232"/>
        <item x="231"/>
        <item x="202"/>
        <item x="204"/>
        <item x="203"/>
        <item x="205"/>
        <item x="185"/>
        <item x="189"/>
        <item x="74"/>
        <item x="85"/>
        <item x="97"/>
        <item x="84"/>
        <item x="81"/>
        <item x="100"/>
        <item x="229"/>
        <item x="215"/>
        <item x="120"/>
        <item x="114"/>
        <item x="113"/>
        <item x="121"/>
        <item x="139"/>
        <item x="146"/>
        <item x="208"/>
        <item x="211"/>
        <item x="50"/>
        <item x="183"/>
        <item x="93"/>
        <item x="192"/>
        <item x="190"/>
        <item x="24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items count="156">
        <item x="31"/>
        <item x="22"/>
        <item x="25"/>
        <item x="104"/>
        <item x="51"/>
        <item x="72"/>
        <item x="48"/>
        <item x="125"/>
        <item x="135"/>
        <item x="103"/>
        <item x="102"/>
        <item x="20"/>
        <item x="52"/>
        <item x="50"/>
        <item x="108"/>
        <item x="21"/>
        <item x="112"/>
        <item x="114"/>
        <item x="49"/>
        <item x="115"/>
        <item x="138"/>
        <item x="109"/>
        <item x="113"/>
        <item x="81"/>
        <item x="53"/>
        <item x="54"/>
        <item x="55"/>
        <item x="139"/>
        <item x="116"/>
        <item x="118"/>
        <item x="82"/>
        <item x="23"/>
        <item x="89"/>
        <item x="129"/>
        <item x="130"/>
        <item x="67"/>
        <item x="131"/>
        <item x="132"/>
        <item x="119"/>
        <item x="140"/>
        <item x="141"/>
        <item x="142"/>
        <item x="143"/>
        <item x="68"/>
        <item x="144"/>
        <item x="45"/>
        <item x="145"/>
        <item x="146"/>
        <item x="133"/>
        <item x="134"/>
        <item x="110"/>
        <item x="117"/>
        <item x="120"/>
        <item x="121"/>
        <item x="122"/>
        <item x="123"/>
        <item x="124"/>
        <item x="149"/>
        <item x="147"/>
        <item x="148"/>
        <item x="80"/>
        <item x="136"/>
        <item x="83"/>
        <item x="90"/>
        <item x="86"/>
        <item x="137"/>
        <item x="88"/>
        <item x="84"/>
        <item x="87"/>
        <item x="85"/>
        <item x="79"/>
        <item x="56"/>
        <item x="71"/>
        <item x="99"/>
        <item x="36"/>
        <item x="97"/>
        <item x="70"/>
        <item x="95"/>
        <item x="100"/>
        <item x="37"/>
        <item x="107"/>
        <item x="96"/>
        <item x="69"/>
        <item x="94"/>
        <item x="13"/>
        <item x="14"/>
        <item x="16"/>
        <item x="92"/>
        <item x="91"/>
        <item x="30"/>
        <item x="26"/>
        <item x="19"/>
        <item x="126"/>
        <item x="127"/>
        <item x="128"/>
        <item x="24"/>
        <item x="17"/>
        <item x="46"/>
        <item x="47"/>
        <item x="2"/>
        <item x="3"/>
        <item x="5"/>
        <item x="6"/>
        <item x="106"/>
        <item x="9"/>
        <item x="27"/>
        <item x="11"/>
        <item x="7"/>
        <item x="4"/>
        <item x="0"/>
        <item x="29"/>
        <item x="28"/>
        <item x="35"/>
        <item x="38"/>
        <item x="111"/>
        <item x="15"/>
        <item x="57"/>
        <item x="58"/>
        <item x="59"/>
        <item x="41"/>
        <item x="42"/>
        <item x="63"/>
        <item x="73"/>
        <item x="74"/>
        <item x="75"/>
        <item x="105"/>
        <item x="76"/>
        <item x="12"/>
        <item x="60"/>
        <item x="40"/>
        <item x="39"/>
        <item x="98"/>
        <item x="34"/>
        <item x="78"/>
        <item x="33"/>
        <item x="77"/>
        <item x="150"/>
        <item x="151"/>
        <item x="152"/>
        <item x="61"/>
        <item x="32"/>
        <item x="101"/>
        <item x="8"/>
        <item x="65"/>
        <item x="66"/>
        <item x="64"/>
        <item x="62"/>
        <item x="153"/>
        <item x="10"/>
        <item x="18"/>
        <item x="154"/>
        <item x="43"/>
        <item x="44"/>
        <item x="93"/>
        <item x="1"/>
        <item t="default"/>
      </items>
    </pivotField>
  </pivotFields>
  <rowFields count="1">
    <field x="7"/>
  </rowFields>
  <rowItems count="182">
    <i>
      <x v="93"/>
    </i>
    <i>
      <x v="5"/>
    </i>
    <i>
      <x v="71"/>
    </i>
    <i>
      <x v="232"/>
    </i>
    <i>
      <x v="91"/>
    </i>
    <i>
      <x v="100"/>
    </i>
    <i>
      <x v="52"/>
    </i>
    <i>
      <x v="68"/>
    </i>
    <i>
      <x v="96"/>
    </i>
    <i>
      <x v="118"/>
    </i>
    <i>
      <x v="101"/>
    </i>
    <i>
      <x v="37"/>
    </i>
    <i>
      <x v="58"/>
    </i>
    <i>
      <x v="77"/>
    </i>
    <i>
      <x v="136"/>
    </i>
    <i>
      <x v="36"/>
    </i>
    <i>
      <x/>
    </i>
    <i>
      <x v="67"/>
    </i>
    <i>
      <x v="97"/>
    </i>
    <i>
      <x v="89"/>
    </i>
    <i>
      <x v="62"/>
    </i>
    <i>
      <x v="57"/>
    </i>
    <i>
      <x v="117"/>
    </i>
    <i>
      <x v="29"/>
    </i>
    <i>
      <x v="70"/>
    </i>
    <i>
      <x v="228"/>
    </i>
    <i>
      <x v="80"/>
    </i>
    <i>
      <x v="112"/>
    </i>
    <i>
      <x v="189"/>
    </i>
    <i>
      <x v="124"/>
    </i>
    <i>
      <x v="63"/>
    </i>
    <i>
      <x v="34"/>
    </i>
    <i>
      <x v="35"/>
    </i>
    <i>
      <x v="59"/>
    </i>
    <i>
      <x v="8"/>
    </i>
    <i>
      <x v="164"/>
    </i>
    <i>
      <x v="69"/>
    </i>
    <i>
      <x v="201"/>
    </i>
    <i>
      <x v="13"/>
    </i>
    <i>
      <x v="32"/>
    </i>
    <i>
      <x v="39"/>
    </i>
    <i>
      <x v="114"/>
    </i>
    <i>
      <x v="73"/>
    </i>
    <i>
      <x v="122"/>
    </i>
    <i>
      <x v="75"/>
    </i>
    <i>
      <x v="61"/>
    </i>
    <i>
      <x v="76"/>
    </i>
    <i>
      <x v="186"/>
    </i>
    <i>
      <x v="41"/>
    </i>
    <i>
      <x v="191"/>
    </i>
    <i>
      <x v="78"/>
    </i>
    <i>
      <x v="218"/>
    </i>
    <i>
      <x v="79"/>
    </i>
    <i>
      <x v="102"/>
    </i>
    <i>
      <x v="227"/>
    </i>
    <i>
      <x v="111"/>
    </i>
    <i>
      <x v="42"/>
    </i>
    <i>
      <x v="113"/>
    </i>
    <i>
      <x v="44"/>
    </i>
    <i>
      <x v="116"/>
    </i>
    <i>
      <x v="85"/>
    </i>
    <i>
      <x v="60"/>
    </i>
    <i>
      <x v="45"/>
    </i>
    <i>
      <x v="123"/>
    </i>
    <i>
      <x v="90"/>
    </i>
    <i>
      <x v="131"/>
    </i>
    <i>
      <x v="48"/>
    </i>
    <i>
      <x v="137"/>
    </i>
    <i>
      <x v="92"/>
    </i>
    <i>
      <x v="183"/>
    </i>
    <i>
      <x v="49"/>
    </i>
    <i>
      <x v="187"/>
    </i>
    <i>
      <x v="94"/>
    </i>
    <i>
      <x v="190"/>
    </i>
    <i>
      <x v="95"/>
    </i>
    <i>
      <x v="193"/>
    </i>
    <i>
      <x v="51"/>
    </i>
    <i>
      <x v="202"/>
    </i>
    <i>
      <x v="7"/>
    </i>
    <i>
      <x v="222"/>
    </i>
    <i>
      <x v="55"/>
    </i>
    <i>
      <x v="31"/>
    </i>
    <i>
      <x v="231"/>
    </i>
    <i>
      <x v="81"/>
    </i>
    <i>
      <x v="238"/>
    </i>
    <i>
      <x v="84"/>
    </i>
    <i>
      <x v="105"/>
    </i>
    <i>
      <x v="211"/>
    </i>
    <i>
      <x v="194"/>
    </i>
    <i>
      <x v="99"/>
    </i>
    <i>
      <x v="239"/>
    </i>
    <i>
      <x v="203"/>
    </i>
    <i>
      <x v="240"/>
    </i>
    <i>
      <x v="219"/>
    </i>
    <i>
      <x v="72"/>
    </i>
    <i>
      <x v="235"/>
    </i>
    <i>
      <x v="108"/>
    </i>
    <i>
      <x v="199"/>
    </i>
    <i>
      <x v="109"/>
    </i>
    <i>
      <x v="207"/>
    </i>
    <i>
      <x v="110"/>
    </i>
    <i>
      <x v="215"/>
    </i>
    <i>
      <x v="50"/>
    </i>
    <i>
      <x v="223"/>
    </i>
    <i>
      <x v="3"/>
    </i>
    <i>
      <x v="2"/>
    </i>
    <i>
      <x v="9"/>
    </i>
    <i>
      <x v="104"/>
    </i>
    <i>
      <x v="53"/>
    </i>
    <i>
      <x v="197"/>
    </i>
    <i>
      <x v="115"/>
    </i>
    <i>
      <x v="66"/>
    </i>
    <i>
      <x v="54"/>
    </i>
    <i>
      <x v="205"/>
    </i>
    <i>
      <x v="10"/>
    </i>
    <i>
      <x v="209"/>
    </i>
    <i>
      <x v="56"/>
    </i>
    <i>
      <x v="213"/>
    </i>
    <i>
      <x v="120"/>
    </i>
    <i>
      <x v="217"/>
    </i>
    <i>
      <x v="121"/>
    </i>
    <i>
      <x v="221"/>
    </i>
    <i>
      <x v="11"/>
    </i>
    <i>
      <x v="225"/>
    </i>
    <i>
      <x v="82"/>
    </i>
    <i>
      <x v="229"/>
    </i>
    <i>
      <x v="83"/>
    </i>
    <i>
      <x v="233"/>
    </i>
    <i>
      <x v="125"/>
    </i>
    <i>
      <x v="237"/>
    </i>
    <i>
      <x v="126"/>
    </i>
    <i>
      <x v="65"/>
    </i>
    <i>
      <x v="127"/>
    </i>
    <i>
      <x v="196"/>
    </i>
    <i>
      <x v="128"/>
    </i>
    <i>
      <x v="198"/>
    </i>
    <i>
      <x v="129"/>
    </i>
    <i>
      <x v="200"/>
    </i>
    <i>
      <x v="38"/>
    </i>
    <i>
      <x v="30"/>
    </i>
    <i>
      <x v="132"/>
    </i>
    <i>
      <x v="204"/>
    </i>
    <i>
      <x v="133"/>
    </i>
    <i>
      <x v="206"/>
    </i>
    <i>
      <x v="4"/>
    </i>
    <i>
      <x v="208"/>
    </i>
    <i>
      <x v="86"/>
    </i>
    <i>
      <x v="210"/>
    </i>
    <i>
      <x v="87"/>
    </i>
    <i>
      <x v="212"/>
    </i>
    <i>
      <x v="177"/>
    </i>
    <i>
      <x v="214"/>
    </i>
    <i>
      <x v="178"/>
    </i>
    <i>
      <x v="216"/>
    </i>
    <i>
      <x v="179"/>
    </i>
    <i>
      <x v="6"/>
    </i>
    <i>
      <x v="180"/>
    </i>
    <i>
      <x v="220"/>
    </i>
    <i>
      <x v="181"/>
    </i>
    <i>
      <x v="98"/>
    </i>
    <i>
      <x v="182"/>
    </i>
    <i>
      <x v="224"/>
    </i>
    <i>
      <x v="88"/>
    </i>
    <i>
      <x v="226"/>
    </i>
    <i>
      <x v="184"/>
    </i>
    <i>
      <x v="47"/>
    </i>
    <i>
      <x v="185"/>
    </i>
    <i>
      <x v="230"/>
    </i>
    <i>
      <x v="40"/>
    </i>
    <i>
      <x v="33"/>
    </i>
    <i>
      <x v="28"/>
    </i>
    <i>
      <x v="234"/>
    </i>
    <i>
      <x v="1"/>
    </i>
    <i>
      <x v="236"/>
    </i>
    <i>
      <x v="43"/>
    </i>
    <i>
      <x v="103"/>
    </i>
    <i>
      <x v="64"/>
    </i>
    <i>
      <x v="192"/>
    </i>
    <i>
      <x v="241"/>
    </i>
    <i>
      <x v="106"/>
    </i>
    <i>
      <x v="107"/>
    </i>
    <i t="grand">
      <x/>
    </i>
  </rowItems>
  <colItems count="1">
    <i/>
  </colItems>
  <pageFields count="1">
    <pageField fld="0" hier="-1"/>
  </pageFields>
  <dataFields count="1">
    <dataField name="Cuenta de Codigo de proyecto" fld="24" subtotal="count" baseField="0" baseItem="0"/>
  </dataFields>
  <formats count="13">
    <format dxfId="948">
      <pivotArea type="all" dataOnly="0" outline="0" fieldPosition="0"/>
    </format>
    <format dxfId="947">
      <pivotArea field="0" type="button" dataOnly="0" labelOnly="1" outline="0" axis="axisPage" fieldPosition="0"/>
    </format>
    <format dxfId="946">
      <pivotArea field="7" type="button" dataOnly="0" labelOnly="1" outline="0" axis="axisRow" fieldPosition="0"/>
    </format>
    <format dxfId="945">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944">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943">
      <pivotArea dataOnly="0" labelOnly="1" fieldPosition="0">
        <references count="1">
          <reference field="7"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942">
      <pivotArea dataOnly="0" labelOnly="1" fieldPosition="0">
        <references count="1">
          <reference field="7"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941">
      <pivotArea dataOnly="0" labelOnly="1" fieldPosition="0">
        <references count="1">
          <reference field="7" count="42">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reference>
        </references>
      </pivotArea>
    </format>
    <format dxfId="940">
      <pivotArea dataOnly="0" labelOnly="1" grandRow="1" outline="0" fieldPosition="0"/>
    </format>
    <format dxfId="939">
      <pivotArea type="all" dataOnly="0" outline="0" fieldPosition="0"/>
    </format>
    <format dxfId="938">
      <pivotArea field="0" type="button" dataOnly="0" labelOnly="1" outline="0" axis="axisPage" fieldPosition="0"/>
    </format>
    <format dxfId="937">
      <pivotArea field="24" type="button" dataOnly="0" labelOnly="1" outline="0"/>
    </format>
    <format dxfId="93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4CF5BBA8-A149-4B40-B0EE-2A4F7E750F6B}" name="TablaDinámica11"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15:D116"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h="1" x="3"/>
        <item h="1" x="8"/>
        <item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
    <i>
      <x v="18"/>
      <x v="112"/>
      <x v="23"/>
      <x v="98"/>
    </i>
  </rowItems>
  <colItems count="1">
    <i/>
  </colItems>
  <formats count="3">
    <format dxfId="914">
      <pivotArea field="4" type="button" dataOnly="0" labelOnly="1" outline="0" axis="axisRow" fieldPosition="1"/>
    </format>
    <format dxfId="913">
      <pivotArea dataOnly="0" labelOnly="1" outline="0" fieldPosition="0">
        <references count="2">
          <reference field="2" count="0" selected="0"/>
          <reference field="4" count="1">
            <x v="4"/>
          </reference>
        </references>
      </pivotArea>
    </format>
    <format dxfId="912">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521D29E4-4AF0-4D8B-B275-D2803D04A206}" name="TablaDinámica3"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42:D43"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
    <i>
      <x v="6"/>
      <x v="4"/>
      <x v="17"/>
      <x v="85"/>
    </i>
  </rowItems>
  <colItems count="1">
    <i/>
  </colItems>
  <formats count="2">
    <format dxfId="916">
      <pivotArea field="4" type="button" dataOnly="0" labelOnly="1" outline="0" axis="axisRow" fieldPosition="1"/>
    </format>
    <format dxfId="915">
      <pivotArea dataOnly="0" labelOnly="1" outline="0" fieldPosition="0">
        <references count="2">
          <reference field="2" count="0" selected="0"/>
          <reference field="4"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2B360DE9-F989-4360-82DE-210E0E93C479}" name="TablaDinámica7"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70:D88"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h="1" x="3"/>
        <item h="1" x="8"/>
        <item h="1" x="18"/>
        <item h="1" x="6"/>
        <item h="1" x="13"/>
        <item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8">
    <i>
      <x v="21"/>
      <x v="1"/>
      <x v="31"/>
      <x v="77"/>
    </i>
    <i r="1">
      <x v="22"/>
      <x v="28"/>
      <x v="98"/>
    </i>
    <i r="1">
      <x v="23"/>
      <x v="21"/>
      <x v="66"/>
    </i>
    <i r="1">
      <x v="34"/>
      <x v="32"/>
      <x v="48"/>
    </i>
    <i r="1">
      <x v="54"/>
      <x v="2"/>
      <x v="68"/>
    </i>
    <i r="1">
      <x v="63"/>
      <x v="7"/>
      <x v="44"/>
    </i>
    <i r="1">
      <x v="74"/>
      <x v="31"/>
      <x v="100"/>
    </i>
    <i r="1">
      <x v="92"/>
      <x v="18"/>
      <x v="51"/>
    </i>
    <i r="1">
      <x v="94"/>
      <x v="7"/>
      <x v="98"/>
    </i>
    <i r="1">
      <x v="104"/>
      <x v="17"/>
      <x v="98"/>
    </i>
    <i r="1">
      <x v="105"/>
      <x v="32"/>
      <x v="98"/>
    </i>
    <i r="1">
      <x v="106"/>
      <x v="13"/>
      <x v="98"/>
    </i>
    <i r="1">
      <x v="107"/>
      <x v="29"/>
      <x v="95"/>
    </i>
    <i r="1">
      <x v="113"/>
      <x v="31"/>
      <x v="88"/>
    </i>
    <i r="1">
      <x v="114"/>
      <x v="15"/>
      <x v="99"/>
    </i>
    <i r="1">
      <x v="124"/>
      <x v="24"/>
      <x v="102"/>
    </i>
    <i r="1">
      <x v="125"/>
      <x v="10"/>
      <x v="98"/>
    </i>
    <i r="1">
      <x v="153"/>
      <x v="6"/>
      <x v="25"/>
    </i>
  </rowItems>
  <colItems count="1">
    <i/>
  </colItems>
  <formats count="3">
    <format dxfId="919">
      <pivotArea field="4" type="button" dataOnly="0" labelOnly="1" outline="0" axis="axisRow" fieldPosition="1"/>
    </format>
    <format dxfId="918">
      <pivotArea dataOnly="0" labelOnly="1" outline="0" fieldPosition="0">
        <references count="2">
          <reference field="2" count="0" selected="0"/>
          <reference field="4" count="1">
            <x v="4"/>
          </reference>
        </references>
      </pivotArea>
    </format>
    <format dxfId="917">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4A6E68A9-519D-47F9-88E5-93A4CCA1274B}" name="TablaDinámica16"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86:D197"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x="14"/>
        <item h="1" x="1"/>
        <item h="1"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1">
    <i>
      <x v="4"/>
      <x v="51"/>
      <x v="19"/>
      <x v="26"/>
    </i>
    <i r="1">
      <x v="53"/>
      <x v="19"/>
      <x v="55"/>
    </i>
    <i r="1">
      <x v="55"/>
      <x v="19"/>
      <x v="55"/>
    </i>
    <i r="1">
      <x v="62"/>
      <x v="32"/>
      <x v="38"/>
    </i>
    <i r="1">
      <x v="81"/>
      <x v="19"/>
      <x v="86"/>
    </i>
    <i r="1">
      <x v="88"/>
      <x v="19"/>
      <x v="75"/>
    </i>
    <i r="1">
      <x v="110"/>
      <x v="19"/>
      <x v="98"/>
    </i>
    <i r="1">
      <x v="132"/>
      <x v="14"/>
      <x v="98"/>
    </i>
    <i r="1">
      <x v="140"/>
      <x v="19"/>
      <x v="4"/>
    </i>
    <i r="1">
      <x v="143"/>
      <x v="19"/>
      <x v="55"/>
    </i>
    <i r="1">
      <x v="147"/>
      <x v="32"/>
      <x v="57"/>
    </i>
  </rowItems>
  <colItems count="1">
    <i/>
  </colItems>
  <formats count="3">
    <format dxfId="922">
      <pivotArea field="4" type="button" dataOnly="0" labelOnly="1" outline="0" axis="axisRow" fieldPosition="1"/>
    </format>
    <format dxfId="921">
      <pivotArea dataOnly="0" labelOnly="1" outline="0" fieldPosition="0">
        <references count="2">
          <reference field="2" count="0" selected="0"/>
          <reference field="4" count="1">
            <x v="4"/>
          </reference>
        </references>
      </pivotArea>
    </format>
    <format dxfId="920">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11826165-1D2B-407E-B753-12FFD1B5F8B8}" name="TablaDinámica15"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68:D182"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x="15"/>
        <item h="1" x="14"/>
        <item h="1" x="1"/>
        <item h="1"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14">
    <i>
      <x v="3"/>
      <x v="3"/>
      <x v="27"/>
      <x v="86"/>
    </i>
    <i r="1">
      <x v="5"/>
      <x v="27"/>
      <x v="31"/>
    </i>
    <i r="1">
      <x v="9"/>
      <x v="28"/>
      <x v="108"/>
    </i>
    <i r="1">
      <x v="26"/>
      <x v="27"/>
      <x v="27"/>
    </i>
    <i r="1">
      <x v="29"/>
      <x v="27"/>
      <x v="27"/>
    </i>
    <i r="1">
      <x v="30"/>
      <x v="19"/>
      <x v="32"/>
    </i>
    <i r="1">
      <x v="37"/>
      <x v="27"/>
      <x v="30"/>
    </i>
    <i r="1">
      <x v="68"/>
      <x v="27"/>
      <x v="86"/>
    </i>
    <i r="1">
      <x v="76"/>
      <x v="32"/>
      <x v="55"/>
    </i>
    <i r="1">
      <x v="77"/>
      <x v="27"/>
      <x v="29"/>
    </i>
    <i r="1">
      <x v="131"/>
      <x v="32"/>
      <x v="98"/>
    </i>
    <i r="1">
      <x v="157"/>
      <x v="32"/>
      <x v="92"/>
    </i>
    <i r="1">
      <x v="158"/>
      <x v="27"/>
      <x v="32"/>
    </i>
    <i r="1">
      <x v="162"/>
      <x v="27"/>
      <x v="31"/>
    </i>
  </rowItems>
  <colItems count="1">
    <i/>
  </colItems>
  <formats count="3">
    <format dxfId="925">
      <pivotArea field="4" type="button" dataOnly="0" labelOnly="1" outline="0" axis="axisRow" fieldPosition="1"/>
    </format>
    <format dxfId="924">
      <pivotArea dataOnly="0" labelOnly="1" outline="0" fieldPosition="0">
        <references count="2">
          <reference field="2" count="0" selected="0"/>
          <reference field="4" count="1">
            <x v="4"/>
          </reference>
        </references>
      </pivotArea>
    </format>
    <format dxfId="923">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8BACE056-277C-4693-B61E-B5C04F280018}" name="TablaDinámica19"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216:D220"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4">
    <i>
      <x v="10"/>
      <x v="90"/>
      <x v="24"/>
      <x v="40"/>
    </i>
    <i r="1">
      <x v="95"/>
      <x v="24"/>
      <x v="37"/>
    </i>
    <i r="1">
      <x v="141"/>
      <x v="24"/>
      <x v="50"/>
    </i>
    <i r="1">
      <x v="142"/>
      <x v="24"/>
      <x v="50"/>
    </i>
  </rowItems>
  <colItems count="1">
    <i/>
  </colItems>
  <formats count="3">
    <format dxfId="928">
      <pivotArea field="4" type="button" dataOnly="0" labelOnly="1" outline="0" axis="axisRow" fieldPosition="1"/>
    </format>
    <format dxfId="927">
      <pivotArea dataOnly="0" labelOnly="1" outline="0" fieldPosition="0">
        <references count="2">
          <reference field="2" count="0" selected="0"/>
          <reference field="4" count="1">
            <x v="4"/>
          </reference>
        </references>
      </pivotArea>
    </format>
    <format dxfId="926">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EC9DC456-F323-4312-B2DE-8601C3942385}" name="TablaDinámica6"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64:D68"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h="1" x="1"/>
        <item h="1" x="17"/>
        <item h="1" x="11"/>
        <item h="1" m="1" x="20"/>
        <item h="1" m="1" x="21"/>
        <item h="1" x="16"/>
        <item h="1" x="9"/>
        <item h="1" x="2"/>
        <item h="1" x="10"/>
        <item h="1" x="19"/>
        <item h="1" x="4"/>
        <item h="1" x="3"/>
        <item h="1" x="8"/>
        <item h="1" x="18"/>
        <item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4">
    <i>
      <x v="19"/>
      <x/>
      <x v="39"/>
      <x v="8"/>
    </i>
    <i r="3">
      <x v="43"/>
    </i>
    <i r="1">
      <x v="151"/>
      <x v="7"/>
      <x v="11"/>
    </i>
    <i r="1">
      <x v="152"/>
      <x v="7"/>
      <x v="11"/>
    </i>
  </rowItems>
  <colItems count="1">
    <i/>
  </colItems>
  <formats count="3">
    <format dxfId="931">
      <pivotArea field="4" type="button" dataOnly="0" labelOnly="1" outline="0" axis="axisRow" fieldPosition="1"/>
    </format>
    <format dxfId="930">
      <pivotArea dataOnly="0" labelOnly="1" outline="0" fieldPosition="0">
        <references count="2">
          <reference field="2" count="0" selected="0"/>
          <reference field="4" count="1">
            <x v="4"/>
          </reference>
        </references>
      </pivotArea>
    </format>
    <format dxfId="929">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685CAD68-6036-4F27-8B3F-F09C459203CA}" name="TablaDinámica1"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3:D29" firstHeaderRow="1" firstDataRow="1" firstDataCol="4"/>
  <pivotFields count="26">
    <pivotField compact="0" outline="0" showAll="0" defaultSubtotal="0"/>
    <pivotField compact="0" outline="0" showAll="0" defaultSubtotal="0"/>
    <pivotField axis="axisRow" compact="0" outline="0" showAll="0" defaultSubtotal="0">
      <items count="22">
        <item h="1" x="0"/>
        <item h="1" x="7"/>
        <item h="1" x="12"/>
        <item h="1" x="15"/>
        <item h="1" x="14"/>
        <item x="1"/>
        <item h="1"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26">
    <i>
      <x v="5"/>
      <x v="32"/>
      <x v="5"/>
      <x v="5"/>
    </i>
    <i r="1">
      <x v="35"/>
      <x v="1"/>
      <x v="19"/>
    </i>
    <i r="1">
      <x v="38"/>
      <x v="21"/>
      <x v="12"/>
    </i>
    <i r="1">
      <x v="39"/>
      <x v="21"/>
      <x v="14"/>
    </i>
    <i r="1">
      <x v="40"/>
      <x v="21"/>
      <x v="13"/>
    </i>
    <i r="1">
      <x v="41"/>
      <x v="21"/>
      <x v="15"/>
    </i>
    <i r="1">
      <x v="42"/>
      <x v="21"/>
      <x v="6"/>
    </i>
    <i r="1">
      <x v="43"/>
      <x v="21"/>
      <x v="6"/>
    </i>
    <i r="1">
      <x v="44"/>
      <x v="21"/>
      <x v="6"/>
    </i>
    <i r="1">
      <x v="45"/>
      <x v="21"/>
      <x v="16"/>
    </i>
    <i r="1">
      <x v="46"/>
      <x v="21"/>
      <x v="17"/>
    </i>
    <i r="1">
      <x v="47"/>
      <x v="21"/>
      <x v="21"/>
    </i>
    <i r="1">
      <x v="48"/>
      <x v="21"/>
      <x v="103"/>
    </i>
    <i r="1">
      <x v="49"/>
      <x v="21"/>
      <x v="16"/>
    </i>
    <i r="1">
      <x v="50"/>
      <x v="21"/>
      <x v="6"/>
    </i>
    <i r="1">
      <x v="67"/>
      <x v="28"/>
      <x v="105"/>
    </i>
    <i r="1">
      <x v="78"/>
      <x v="28"/>
      <x v="109"/>
    </i>
    <i r="1">
      <x v="118"/>
      <x v="32"/>
      <x v="98"/>
    </i>
    <i r="1">
      <x v="119"/>
      <x v="28"/>
      <x v="106"/>
    </i>
    <i r="1">
      <x v="136"/>
      <x v="12"/>
      <x v="42"/>
    </i>
    <i r="1">
      <x v="137"/>
      <x v="9"/>
      <x v="60"/>
    </i>
    <i r="1">
      <x v="138"/>
      <x v="34"/>
      <x v="59"/>
    </i>
    <i r="2">
      <x v="35"/>
      <x v="59"/>
    </i>
    <i r="2">
      <x v="36"/>
      <x v="59"/>
    </i>
    <i r="2">
      <x v="37"/>
      <x v="59"/>
    </i>
    <i r="1">
      <x v="165"/>
      <x v="16"/>
      <x v="98"/>
    </i>
  </rowItems>
  <colItems count="1">
    <i/>
  </colItems>
  <formats count="1">
    <format dxfId="932">
      <pivotArea field="4"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CCA0E23A-6CAB-42BE-B36F-46E546C5387E}" name="TablaDinámica8" cacheId="8"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91:D96" firstHeaderRow="1" firstDataRow="1" firstDataCol="4"/>
  <pivotFields count="26">
    <pivotField compact="0" outline="0" showAll="0" defaultSubtotal="0"/>
    <pivotField compact="0" outline="0" showAll="0" defaultSubtotal="0"/>
    <pivotField axis="axisRow" compact="0" outline="0" showAll="0" defaultSubtotal="0">
      <items count="22">
        <item h="1" x="0"/>
        <item x="7"/>
        <item h="1" x="12"/>
        <item h="1" x="15"/>
        <item h="1" x="14"/>
        <item h="1" x="1"/>
        <item h="1" x="17"/>
        <item h="1" x="11"/>
        <item h="1" m="1" x="20"/>
        <item h="1" m="1" x="21"/>
        <item h="1" x="16"/>
        <item h="1" x="9"/>
        <item h="1" x="2"/>
        <item h="1" x="10"/>
        <item h="1" x="19"/>
        <item h="1" x="4"/>
        <item h="1" x="3"/>
        <item h="1" x="8"/>
        <item h="1" x="18"/>
        <item h="1" x="6"/>
        <item h="1" x="13"/>
        <item h="1" x="5"/>
      </items>
    </pivotField>
    <pivotField compact="0" outline="0" showAll="0" defaultSubtotal="0"/>
    <pivotField axis="axisRow" compact="0" outline="0" showAll="0" defaultSubtotal="0">
      <items count="166">
        <item x="50"/>
        <item x="141"/>
        <item x="111"/>
        <item x="102"/>
        <item x="106"/>
        <item x="85"/>
        <item m="1" x="165"/>
        <item x="64"/>
        <item x="55"/>
        <item x="87"/>
        <item x="131"/>
        <item x="129"/>
        <item x="130"/>
        <item x="54"/>
        <item x="161"/>
        <item x="163"/>
        <item x="162"/>
        <item x="53"/>
        <item x="158"/>
        <item x="159"/>
        <item x="160"/>
        <item x="164"/>
        <item x="31"/>
        <item x="35"/>
        <item x="23"/>
        <item x="75"/>
        <item x="77"/>
        <item x="156"/>
        <item x="157"/>
        <item x="78"/>
        <item x="84"/>
        <item x="91"/>
        <item x="20"/>
        <item x="49"/>
        <item x="37"/>
        <item x="19"/>
        <item x="1"/>
        <item x="79"/>
        <item x="6"/>
        <item x="4"/>
        <item x="5"/>
        <item x="7"/>
        <item x="14"/>
        <item x="11"/>
        <item x="12"/>
        <item x="8"/>
        <item x="10"/>
        <item x="17"/>
        <item x="13"/>
        <item x="9"/>
        <item x="15"/>
        <item x="71"/>
        <item x="136"/>
        <item x="135"/>
        <item x="93"/>
        <item x="137"/>
        <item x="146"/>
        <item x="56"/>
        <item x="148"/>
        <item x="119"/>
        <item x="116"/>
        <item x="132"/>
        <item x="70"/>
        <item x="27"/>
        <item x="149"/>
        <item x="139"/>
        <item x="0"/>
        <item x="143"/>
        <item x="103"/>
        <item x="48"/>
        <item x="58"/>
        <item x="60"/>
        <item x="66"/>
        <item x="128"/>
        <item x="29"/>
        <item x="97"/>
        <item x="127"/>
        <item x="80"/>
        <item x="144"/>
        <item x="126"/>
        <item x="62"/>
        <item x="74"/>
        <item x="59"/>
        <item x="150"/>
        <item x="67"/>
        <item x="65"/>
        <item x="41"/>
        <item x="145"/>
        <item x="134"/>
        <item x="46"/>
        <item x="104"/>
        <item x="44"/>
        <item x="38"/>
        <item x="118"/>
        <item x="109"/>
        <item x="92"/>
        <item x="151"/>
        <item x="154"/>
        <item x="21"/>
        <item x="51"/>
        <item x="88"/>
        <item x="25"/>
        <item x="117"/>
        <item x="121"/>
        <item x="110"/>
        <item x="34"/>
        <item x="32"/>
        <item x="33"/>
        <item x="76"/>
        <item x="22"/>
        <item x="114"/>
        <item x="125"/>
        <item x="107"/>
        <item x="142"/>
        <item x="36"/>
        <item x="89"/>
        <item x="90"/>
        <item x="68"/>
        <item x="3"/>
        <item x="2"/>
        <item x="69"/>
        <item x="95"/>
        <item x="120"/>
        <item x="47"/>
        <item x="105"/>
        <item x="108"/>
        <item x="42"/>
        <item x="24"/>
        <item x="99"/>
        <item x="61"/>
        <item x="113"/>
        <item x="115"/>
        <item x="155"/>
        <item x="82"/>
        <item x="152"/>
        <item x="26"/>
        <item x="101"/>
        <item x="98"/>
        <item x="16"/>
        <item x="96"/>
        <item x="73"/>
        <item x="122"/>
        <item x="123"/>
        <item x="138"/>
        <item x="147"/>
        <item x="100"/>
        <item x="153"/>
        <item x="72"/>
        <item x="43"/>
        <item x="124"/>
        <item x="112"/>
        <item x="40"/>
        <item x="39"/>
        <item x="30"/>
        <item x="28"/>
        <item x="94"/>
        <item x="140"/>
        <item x="86"/>
        <item x="83"/>
        <item x="57"/>
        <item x="63"/>
        <item x="133"/>
        <item x="81"/>
        <item x="45"/>
        <item x="52"/>
        <item x="18"/>
      </items>
    </pivotField>
    <pivotField axis="axisRow" compact="0" outline="0" showAll="0" defaultSubtotal="0">
      <items count="41">
        <item x="34"/>
        <item x="8"/>
        <item x="27"/>
        <item m="1" x="39"/>
        <item m="1" x="37"/>
        <item x="9"/>
        <item x="15"/>
        <item x="14"/>
        <item m="1" x="40"/>
        <item x="29"/>
        <item x="32"/>
        <item x="21"/>
        <item x="31"/>
        <item x="16"/>
        <item x="35"/>
        <item x="18"/>
        <item x="7"/>
        <item x="12"/>
        <item x="19"/>
        <item x="24"/>
        <item m="1" x="38"/>
        <item x="2"/>
        <item m="1" x="36"/>
        <item x="25"/>
        <item x="23"/>
        <item x="22"/>
        <item x="30"/>
        <item x="26"/>
        <item x="0"/>
        <item x="17"/>
        <item x="33"/>
        <item x="11"/>
        <item x="1"/>
        <item x="10"/>
        <item x="3"/>
        <item x="4"/>
        <item x="5"/>
        <item x="6"/>
        <item x="13"/>
        <item x="20"/>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1">
        <item m="1" x="109"/>
        <item x="55"/>
        <item m="1" x="110"/>
        <item x="43"/>
        <item x="60"/>
        <item x="15"/>
        <item x="10"/>
        <item x="22"/>
        <item x="41"/>
        <item x="48"/>
        <item x="24"/>
        <item x="31"/>
        <item x="6"/>
        <item x="5"/>
        <item x="4"/>
        <item x="7"/>
        <item x="8"/>
        <item x="9"/>
        <item x="95"/>
        <item x="14"/>
        <item x="96"/>
        <item x="13"/>
        <item x="97"/>
        <item x="45"/>
        <item x="53"/>
        <item x="26"/>
        <item x="58"/>
        <item x="64"/>
        <item x="68"/>
        <item x="66"/>
        <item x="65"/>
        <item x="67"/>
        <item x="69"/>
        <item x="42"/>
        <item x="81"/>
        <item x="80"/>
        <item x="20"/>
        <item x="76"/>
        <item x="57"/>
        <item x="63"/>
        <item x="86"/>
        <item x="47"/>
        <item x="85"/>
        <item x="39"/>
        <item x="23"/>
        <item x="52"/>
        <item x="62"/>
        <item x="84"/>
        <item x="29"/>
        <item x="91"/>
        <item x="92"/>
        <item x="30"/>
        <item x="83"/>
        <item x="74"/>
        <item x="44"/>
        <item x="93"/>
        <item x="40"/>
        <item x="59"/>
        <item x="94"/>
        <item x="12"/>
        <item x="82"/>
        <item x="35"/>
        <item x="34"/>
        <item x="89"/>
        <item x="54"/>
        <item x="107"/>
        <item x="27"/>
        <item x="90"/>
        <item x="77"/>
        <item x="50"/>
        <item x="46"/>
        <item x="56"/>
        <item x="75"/>
        <item x="49"/>
        <item x="51"/>
        <item x="99"/>
        <item x="33"/>
        <item x="101"/>
        <item x="78"/>
        <item x="16"/>
        <item x="1"/>
        <item x="106"/>
        <item x="38"/>
        <item x="32"/>
        <item x="79"/>
        <item x="88"/>
        <item x="61"/>
        <item x="19"/>
        <item x="102"/>
        <item x="18"/>
        <item x="17"/>
        <item x="72"/>
        <item x="70"/>
        <item x="98"/>
        <item x="100"/>
        <item x="0"/>
        <item x="37"/>
        <item x="36"/>
        <item x="3"/>
        <item x="28"/>
        <item x="25"/>
        <item x="21"/>
        <item x="87"/>
        <item x="11"/>
        <item x="73"/>
        <item x="103"/>
        <item x="2"/>
        <item x="105"/>
        <item x="71"/>
        <item x="104"/>
        <item x="10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2"/>
    <field x="4"/>
    <field x="5"/>
    <field x="16"/>
  </rowFields>
  <rowItems count="5">
    <i>
      <x v="1"/>
      <x v="70"/>
      <x v="25"/>
      <x v="9"/>
    </i>
    <i r="1">
      <x v="86"/>
      <x v="32"/>
      <x v="83"/>
    </i>
    <i r="1">
      <x v="133"/>
      <x v="27"/>
      <x v="28"/>
    </i>
    <i r="1">
      <x v="150"/>
      <x v="17"/>
      <x v="98"/>
    </i>
    <i r="1">
      <x v="156"/>
      <x v="27"/>
      <x v="30"/>
    </i>
  </rowItems>
  <colItems count="1">
    <i/>
  </colItems>
  <formats count="3">
    <format dxfId="935">
      <pivotArea field="4" type="button" dataOnly="0" labelOnly="1" outline="0" axis="axisRow" fieldPosition="1"/>
    </format>
    <format dxfId="934">
      <pivotArea dataOnly="0" labelOnly="1" outline="0" fieldPosition="0">
        <references count="2">
          <reference field="2" count="0" selected="0"/>
          <reference field="4" count="1">
            <x v="4"/>
          </reference>
        </references>
      </pivotArea>
    </format>
    <format dxfId="933">
      <pivotArea dataOnly="0" labelOnly="1" outline="0" fieldPosition="0">
        <references count="2">
          <reference field="2" count="0" selected="0"/>
          <reference field="4" count="1">
            <x v="9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1A86FA3C-47EF-454C-97D6-8AB4FE9E408F}" name="TablaDinámica1" cacheId="9"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3:E177" firstHeaderRow="1" firstDataRow="1" firstDataCol="5"/>
  <pivotFields count="26">
    <pivotField compact="0" outline="0" showAll="0" defaultSubtotal="0"/>
    <pivotField axis="axisRow" compact="0" outline="0" showAll="0" sortType="descending" defaultSubtotal="0">
      <items count="5">
        <item x="1"/>
        <item x="4"/>
        <item x="3"/>
        <item x="2"/>
        <item x="0"/>
      </items>
    </pivotField>
    <pivotField compact="0" outline="0" showAll="0" defaultSubtotal="0"/>
    <pivotField axis="axisRow" compact="0" outline="0" showAll="0" defaultSubtotal="0">
      <items count="21">
        <item x="1"/>
        <item x="8"/>
        <item x="5"/>
        <item x="17"/>
        <item x="16"/>
        <item x="6"/>
        <item x="19"/>
        <item x="14"/>
        <item x="11"/>
        <item x="18"/>
        <item x="10"/>
        <item x="7"/>
        <item x="13"/>
        <item x="12"/>
        <item x="3"/>
        <item x="0"/>
        <item x="9"/>
        <item x="20"/>
        <item x="4"/>
        <item x="15"/>
        <item x="2"/>
      </items>
    </pivotField>
    <pivotField compact="0" outline="0" showAll="0" defaultSubtotal="0"/>
    <pivotField compact="0" outline="0" showAll="0" defaultSubtotal="0"/>
    <pivotField axis="axisRow" compact="0" outline="0" showAll="0" defaultSubtotal="0">
      <items count="169">
        <item x="8"/>
        <item x="71"/>
        <item x="142"/>
        <item x="113"/>
        <item x="104"/>
        <item x="103"/>
        <item x="109"/>
        <item x="88"/>
        <item x="62"/>
        <item x="125"/>
        <item x="124"/>
        <item x="106"/>
        <item x="90"/>
        <item x="168"/>
        <item x="132"/>
        <item x="130"/>
        <item x="131"/>
        <item x="58"/>
        <item x="161"/>
        <item x="163"/>
        <item x="162"/>
        <item x="57"/>
        <item x="158"/>
        <item x="159"/>
        <item x="160"/>
        <item x="164"/>
        <item x="37"/>
        <item x="41"/>
        <item x="2"/>
        <item x="9"/>
        <item x="80"/>
        <item x="156"/>
        <item x="157"/>
        <item x="81"/>
        <item x="87"/>
        <item x="94"/>
        <item x="53"/>
        <item x="31"/>
        <item x="43"/>
        <item x="30"/>
        <item x="149"/>
        <item x="1"/>
        <item x="82"/>
        <item x="17"/>
        <item x="15"/>
        <item x="16"/>
        <item x="18"/>
        <item x="25"/>
        <item x="22"/>
        <item x="23"/>
        <item x="19"/>
        <item x="21"/>
        <item x="28"/>
        <item x="24"/>
        <item x="20"/>
        <item x="26"/>
        <item x="137"/>
        <item x="136"/>
        <item x="96"/>
        <item x="138"/>
        <item x="118"/>
        <item x="133"/>
        <item x="74"/>
        <item x="34"/>
        <item x="150"/>
        <item x="140"/>
        <item x="54"/>
        <item x="12"/>
        <item x="144"/>
        <item x="105"/>
        <item x="56"/>
        <item x="52"/>
        <item x="166"/>
        <item x="64"/>
        <item x="110"/>
        <item x="70"/>
        <item x="114"/>
        <item x="129"/>
        <item x="77"/>
        <item x="35"/>
        <item x="78"/>
        <item x="100"/>
        <item x="128"/>
        <item x="167"/>
        <item x="83"/>
        <item x="145"/>
        <item x="66"/>
        <item x="139"/>
        <item x="63"/>
        <item x="116"/>
        <item x="69"/>
        <item x="45"/>
        <item x="146"/>
        <item x="50"/>
        <item x="107"/>
        <item x="48"/>
        <item x="111"/>
        <item x="44"/>
        <item x="117"/>
        <item x="5"/>
        <item x="95"/>
        <item x="68"/>
        <item x="147"/>
        <item x="11"/>
        <item x="91"/>
        <item x="60"/>
        <item x="59"/>
        <item x="0"/>
        <item x="120"/>
        <item x="112"/>
        <item x="40"/>
        <item x="38"/>
        <item x="39"/>
        <item x="79"/>
        <item x="32"/>
        <item x="75"/>
        <item x="126"/>
        <item x="143"/>
        <item x="42"/>
        <item x="92"/>
        <item x="93"/>
        <item x="72"/>
        <item x="14"/>
        <item x="13"/>
        <item x="73"/>
        <item x="98"/>
        <item x="119"/>
        <item x="51"/>
        <item x="108"/>
        <item x="46"/>
        <item x="33"/>
        <item x="151"/>
        <item x="101"/>
        <item x="65"/>
        <item x="115"/>
        <item x="155"/>
        <item x="85"/>
        <item x="6"/>
        <item x="10"/>
        <item x="27"/>
        <item x="165"/>
        <item x="99"/>
        <item x="121"/>
        <item x="122"/>
        <item x="148"/>
        <item x="135"/>
        <item x="102"/>
        <item x="152"/>
        <item x="153"/>
        <item x="127"/>
        <item x="76"/>
        <item x="47"/>
        <item x="123"/>
        <item x="3"/>
        <item x="4"/>
        <item x="36"/>
        <item x="7"/>
        <item x="97"/>
        <item x="141"/>
        <item x="89"/>
        <item x="86"/>
        <item x="61"/>
        <item x="67"/>
        <item x="134"/>
        <item x="84"/>
        <item x="49"/>
        <item x="55"/>
        <item x="29"/>
        <item x="154"/>
      </items>
    </pivotField>
    <pivotField axis="axisRow" compact="0" outline="0" showAll="0" defaultSubtotal="0">
      <items count="37">
        <item x="34"/>
        <item x="15"/>
        <item x="27"/>
        <item x="30"/>
        <item x="23"/>
        <item x="16"/>
        <item x="18"/>
        <item x="3"/>
        <item x="6"/>
        <item x="31"/>
        <item x="22"/>
        <item x="19"/>
        <item x="35"/>
        <item x="21"/>
        <item x="14"/>
        <item x="17"/>
        <item x="5"/>
        <item x="9"/>
        <item x="25"/>
        <item x="24"/>
        <item x="29"/>
        <item x="26"/>
        <item x="1"/>
        <item x="20"/>
        <item x="32"/>
        <item x="2"/>
        <item x="7"/>
        <item x="8"/>
        <item x="10"/>
        <item x="11"/>
        <item x="12"/>
        <item x="13"/>
        <item x="0"/>
        <item x="4"/>
        <item x="28"/>
        <item x="33"/>
        <item x="3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37">
        <item x="61"/>
        <item x="75"/>
        <item x="72"/>
        <item x="127"/>
        <item x="66"/>
        <item x="30"/>
        <item x="105"/>
        <item x="106"/>
        <item x="57"/>
        <item x="95"/>
        <item x="135"/>
        <item x="40"/>
        <item x="0"/>
        <item x="7"/>
        <item x="6"/>
        <item x="3"/>
        <item x="51"/>
        <item x="17"/>
        <item x="131"/>
        <item x="132"/>
        <item x="16"/>
        <item x="15"/>
        <item x="18"/>
        <item x="133"/>
        <item x="50"/>
        <item x="19"/>
        <item x="130"/>
        <item x="20"/>
        <item x="97"/>
        <item x="134"/>
        <item x="110"/>
        <item x="91"/>
        <item x="25"/>
        <item x="22"/>
        <item x="24"/>
        <item x="21"/>
        <item x="23"/>
        <item x="29"/>
        <item x="109"/>
        <item x="96"/>
        <item x="27"/>
        <item x="59"/>
        <item x="34"/>
        <item x="114"/>
        <item x="64"/>
        <item x="68"/>
        <item x="71"/>
        <item x="69"/>
        <item x="90"/>
        <item x="49"/>
        <item x="86"/>
        <item x="98"/>
        <item x="85"/>
        <item x="2"/>
        <item x="81"/>
        <item x="63"/>
        <item x="67"/>
        <item x="92"/>
        <item x="53"/>
        <item x="5"/>
        <item x="32"/>
        <item x="58"/>
        <item x="8"/>
        <item x="88"/>
        <item x="101"/>
        <item x="39"/>
        <item x="102"/>
        <item x="104"/>
        <item x="103"/>
        <item x="65"/>
        <item x="48"/>
        <item x="123"/>
        <item x="108"/>
        <item x="107"/>
        <item x="26"/>
        <item x="14"/>
        <item x="9"/>
        <item x="87"/>
        <item x="44"/>
        <item x="43"/>
        <item x="60"/>
        <item x="12"/>
        <item x="124"/>
        <item x="122"/>
        <item x="37"/>
        <item x="100"/>
        <item x="116"/>
        <item x="129"/>
        <item x="82"/>
        <item x="52"/>
        <item x="54"/>
        <item x="62"/>
        <item x="55"/>
        <item x="80"/>
        <item x="79"/>
        <item x="56"/>
        <item x="112"/>
        <item x="42"/>
        <item x="136"/>
        <item x="83"/>
        <item x="10"/>
        <item x="1"/>
        <item x="121"/>
        <item x="47"/>
        <item x="41"/>
        <item x="113"/>
        <item x="128"/>
        <item x="125"/>
        <item x="126"/>
        <item x="35"/>
        <item x="84"/>
        <item x="70"/>
        <item x="74"/>
        <item x="73"/>
        <item x="94"/>
        <item x="89"/>
        <item x="117"/>
        <item x="31"/>
        <item x="78"/>
        <item x="76"/>
        <item x="111"/>
        <item x="11"/>
        <item x="115"/>
        <item x="28"/>
        <item x="38"/>
        <item x="99"/>
        <item x="33"/>
        <item x="93"/>
        <item x="118"/>
        <item x="13"/>
        <item x="120"/>
        <item x="77"/>
        <item x="119"/>
        <item x="46"/>
        <item x="36"/>
        <item x="45"/>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5">
    <field x="1"/>
    <field x="3"/>
    <field x="6"/>
    <field x="7"/>
    <field x="17"/>
  </rowFields>
  <rowItems count="174">
    <i>
      <x/>
      <x/>
      <x v="41"/>
      <x v="22"/>
      <x v="101"/>
    </i>
    <i r="2">
      <x v="67"/>
      <x v="22"/>
      <x v="121"/>
    </i>
    <i r="2">
      <x v="71"/>
      <x v="27"/>
      <x v="123"/>
    </i>
    <i r="2">
      <x v="88"/>
      <x v="27"/>
      <x v="78"/>
    </i>
    <i r="2">
      <x v="140"/>
      <x v="17"/>
      <x v="29"/>
    </i>
    <i r="1">
      <x v="5"/>
      <x v="37"/>
      <x v="5"/>
      <x v="5"/>
    </i>
    <i r="2">
      <x v="39"/>
      <x v="1"/>
      <x v="37"/>
    </i>
    <i r="2">
      <x v="43"/>
      <x v="17"/>
      <x v="17"/>
    </i>
    <i r="2">
      <x v="44"/>
      <x v="17"/>
      <x v="21"/>
    </i>
    <i r="2">
      <x v="45"/>
      <x v="17"/>
      <x v="20"/>
    </i>
    <i r="2">
      <x v="46"/>
      <x v="17"/>
      <x v="22"/>
    </i>
    <i r="2">
      <x v="47"/>
      <x v="17"/>
      <x v="34"/>
    </i>
    <i r="2">
      <x v="48"/>
      <x v="17"/>
      <x v="35"/>
    </i>
    <i r="2">
      <x v="49"/>
      <x v="17"/>
      <x v="33"/>
    </i>
    <i r="2">
      <x v="50"/>
      <x v="17"/>
      <x v="25"/>
    </i>
    <i r="2">
      <x v="51"/>
      <x v="17"/>
      <x v="27"/>
    </i>
    <i r="2">
      <x v="52"/>
      <x v="17"/>
      <x v="40"/>
    </i>
    <i r="2">
      <x v="53"/>
      <x v="17"/>
      <x v="36"/>
    </i>
    <i r="2">
      <x v="54"/>
      <x v="17"/>
      <x v="25"/>
    </i>
    <i r="2">
      <x v="55"/>
      <x v="17"/>
      <x v="32"/>
    </i>
    <i r="2">
      <x v="68"/>
      <x v="22"/>
      <x v="128"/>
    </i>
    <i r="2">
      <x v="85"/>
      <x v="22"/>
      <x v="132"/>
    </i>
    <i r="2">
      <x v="122"/>
      <x v="27"/>
      <x v="75"/>
    </i>
    <i r="2">
      <x v="123"/>
      <x v="22"/>
      <x v="81"/>
    </i>
    <i r="4">
      <x v="129"/>
    </i>
    <i r="2">
      <x v="138"/>
      <x v="8"/>
      <x v="76"/>
    </i>
    <i r="2">
      <x v="139"/>
      <x v="28"/>
      <x v="74"/>
    </i>
    <i r="3">
      <x v="29"/>
      <x v="74"/>
    </i>
    <i r="3">
      <x v="30"/>
      <x v="74"/>
    </i>
    <i r="3">
      <x v="31"/>
      <x v="74"/>
    </i>
    <i r="2">
      <x v="167"/>
      <x v="14"/>
      <x v="123"/>
    </i>
    <i r="1">
      <x v="6"/>
      <x v="6"/>
      <x v="3"/>
      <x v="114"/>
    </i>
    <i r="1">
      <x v="11"/>
      <x v="103"/>
      <x v="26"/>
      <x v="100"/>
    </i>
    <i>
      <x v="1"/>
      <x v="7"/>
      <x v="108"/>
      <x v="19"/>
      <x v="66"/>
    </i>
    <i r="2">
      <x v="126"/>
      <x v="19"/>
      <x v="66"/>
    </i>
    <i r="2">
      <x v="133"/>
      <x v="19"/>
      <x v="136"/>
    </i>
    <i r="1">
      <x v="8"/>
      <x v="166"/>
      <x v="17"/>
      <x v="49"/>
    </i>
    <i r="1">
      <x v="9"/>
      <x v="94"/>
      <x v="19"/>
      <x v="57"/>
    </i>
    <i r="2">
      <x v="100"/>
      <x v="19"/>
      <x v="54"/>
    </i>
    <i r="2">
      <x v="142"/>
      <x v="19"/>
      <x v="68"/>
    </i>
    <i r="2">
      <x v="143"/>
      <x v="19"/>
      <x v="68"/>
    </i>
    <i r="2">
      <x v="152"/>
      <x v="19"/>
      <x v="67"/>
    </i>
    <i r="1">
      <x v="12"/>
      <x v="35"/>
      <x v="19"/>
      <x v="93"/>
    </i>
    <i r="2">
      <x v="60"/>
      <x v="24"/>
      <x v="136"/>
    </i>
    <i r="2">
      <x v="73"/>
      <x v="19"/>
      <x v="92"/>
    </i>
    <i r="2">
      <x v="86"/>
      <x v="19"/>
      <x v="95"/>
    </i>
    <i r="2">
      <x v="98"/>
      <x v="24"/>
      <x v="64"/>
    </i>
    <i r="2">
      <x v="104"/>
      <x v="17"/>
      <x v="118"/>
    </i>
    <i r="2">
      <x v="119"/>
      <x v="17"/>
      <x v="94"/>
    </i>
    <i r="2">
      <x v="120"/>
      <x v="17"/>
      <x v="49"/>
    </i>
    <i>
      <x v="2"/>
      <x v="10"/>
      <x v="11"/>
      <x v="17"/>
      <x v="31"/>
    </i>
    <i r="2">
      <x v="14"/>
      <x v="17"/>
      <x v="30"/>
    </i>
    <i r="2">
      <x v="15"/>
      <x v="17"/>
      <x v="36"/>
    </i>
    <i r="2">
      <x v="16"/>
      <x v="17"/>
      <x v="38"/>
    </i>
    <i r="2">
      <x v="17"/>
      <x v="17"/>
      <x v="16"/>
    </i>
    <i r="2">
      <x v="18"/>
      <x v="17"/>
      <x v="18"/>
    </i>
    <i r="2">
      <x v="19"/>
      <x v="17"/>
      <x v="23"/>
    </i>
    <i r="2">
      <x v="20"/>
      <x v="17"/>
      <x v="19"/>
    </i>
    <i r="2">
      <x v="21"/>
      <x v="17"/>
      <x v="24"/>
    </i>
    <i r="2">
      <x v="22"/>
      <x v="17"/>
      <x v="24"/>
    </i>
    <i r="2">
      <x v="23"/>
      <x v="17"/>
      <x v="24"/>
    </i>
    <i r="2">
      <x v="24"/>
      <x v="17"/>
      <x v="26"/>
    </i>
    <i r="2">
      <x v="25"/>
      <x v="17"/>
      <x v="23"/>
    </i>
    <i r="2">
      <x v="36"/>
      <x v="27"/>
      <x v="103"/>
    </i>
    <i r="2">
      <x v="61"/>
      <x v="17"/>
      <x v="120"/>
    </i>
    <i r="2">
      <x v="70"/>
      <x v="17"/>
      <x v="24"/>
    </i>
    <i r="2">
      <x v="92"/>
      <x v="22"/>
      <x v="130"/>
    </i>
    <i r="2">
      <x v="93"/>
      <x v="23"/>
      <x v="133"/>
    </i>
    <i r="2">
      <x v="95"/>
      <x v="27"/>
      <x v="78"/>
    </i>
    <i r="2">
      <x v="116"/>
      <x v="27"/>
      <x v="136"/>
    </i>
    <i r="2">
      <x v="127"/>
      <x v="27"/>
      <x v="123"/>
    </i>
    <i r="2">
      <x v="131"/>
      <x v="12"/>
      <x v="82"/>
    </i>
    <i r="2">
      <x v="144"/>
      <x v="22"/>
      <x v="130"/>
    </i>
    <i r="2">
      <x v="146"/>
      <x v="20"/>
      <x v="63"/>
    </i>
    <i r="2">
      <x v="147"/>
      <x v="12"/>
      <x v="107"/>
    </i>
    <i r="2">
      <x v="151"/>
      <x v="22"/>
      <x v="79"/>
    </i>
    <i r="2">
      <x v="161"/>
      <x v="27"/>
      <x v="58"/>
    </i>
    <i r="2">
      <x v="162"/>
      <x v="17"/>
      <x v="8"/>
    </i>
    <i r="2">
      <x v="163"/>
      <x/>
      <x v="74"/>
    </i>
    <i r="2">
      <x v="165"/>
      <x v="23"/>
      <x v="135"/>
    </i>
    <i r="2">
      <x v="168"/>
      <x v="12"/>
      <x v="3"/>
    </i>
    <i r="1">
      <x v="13"/>
      <x v="76"/>
      <x v="15"/>
      <x v="125"/>
    </i>
    <i r="2">
      <x v="105"/>
      <x v="17"/>
      <x v="89"/>
    </i>
    <i r="2">
      <x v="106"/>
      <x v="17"/>
      <x v="89"/>
    </i>
    <i r="1">
      <x v="16"/>
      <x v="65"/>
      <x v="20"/>
      <x v="122"/>
    </i>
    <i r="2">
      <x v="129"/>
      <x v="23"/>
      <x v="97"/>
    </i>
    <i r="2">
      <x v="132"/>
      <x v="20"/>
      <x v="77"/>
    </i>
    <i r="1">
      <x v="17"/>
      <x v="72"/>
      <x v="17"/>
      <x v="10"/>
    </i>
    <i r="2">
      <x v="74"/>
      <x v="18"/>
      <x v="9"/>
    </i>
    <i r="1">
      <x v="19"/>
      <x v="1"/>
      <x v="18"/>
      <x/>
    </i>
    <i r="2">
      <x v="31"/>
      <x v="17"/>
      <x v="87"/>
    </i>
    <i r="2">
      <x v="32"/>
      <x v="17"/>
      <x v="87"/>
    </i>
    <i r="2">
      <x v="64"/>
      <x v="18"/>
      <x v="71"/>
    </i>
    <i r="2">
      <x v="75"/>
      <x v="18"/>
      <x v="80"/>
    </i>
    <i r="2">
      <x v="83"/>
      <x v="36"/>
      <x v="74"/>
    </i>
    <i r="2">
      <x v="89"/>
      <x v="17"/>
      <x v="85"/>
    </i>
    <i r="2">
      <x v="90"/>
      <x v="27"/>
      <x v="41"/>
    </i>
    <i r="2">
      <x v="102"/>
      <x v="22"/>
      <x v="102"/>
    </i>
    <i r="2">
      <x v="121"/>
      <x v="18"/>
      <x v="91"/>
    </i>
    <i r="2">
      <x v="124"/>
      <x v="18"/>
      <x v="91"/>
    </i>
    <i>
      <x v="3"/>
      <x v="2"/>
      <x v="29"/>
      <x v="16"/>
      <x v="62"/>
    </i>
    <i r="2">
      <x v="101"/>
      <x v="16"/>
      <x v="61"/>
    </i>
    <i r="2">
      <x v="113"/>
      <x v="27"/>
      <x v="56"/>
    </i>
    <i r="2">
      <x v="148"/>
      <x v="12"/>
      <x v="108"/>
    </i>
    <i r="2">
      <x v="149"/>
      <x v="27"/>
      <x v="69"/>
    </i>
    <i r="1">
      <x v="3"/>
      <x v="4"/>
      <x v="21"/>
      <x v="115"/>
    </i>
    <i r="2">
      <x v="5"/>
      <x v="21"/>
      <x v="123"/>
    </i>
    <i r="2">
      <x v="7"/>
      <x v="21"/>
      <x v="111"/>
    </i>
    <i r="2">
      <x v="12"/>
      <x v="22"/>
      <x v="131"/>
    </i>
    <i r="2">
      <x v="13"/>
      <x v="11"/>
      <x v="98"/>
    </i>
    <i r="2">
      <x v="30"/>
      <x v="21"/>
      <x v="45"/>
    </i>
    <i r="2">
      <x v="33"/>
      <x v="21"/>
      <x v="47"/>
    </i>
    <i r="2">
      <x v="34"/>
      <x v="16"/>
      <x v="1"/>
    </i>
    <i r="2">
      <x v="42"/>
      <x v="21"/>
      <x v="111"/>
    </i>
    <i r="2">
      <x v="69"/>
      <x v="21"/>
      <x v="48"/>
    </i>
    <i r="2">
      <x v="82"/>
      <x v="27"/>
      <x v="69"/>
    </i>
    <i r="2">
      <x v="84"/>
      <x v="21"/>
      <x v="46"/>
    </i>
    <i r="2">
      <x v="134"/>
      <x v="27"/>
      <x v="123"/>
    </i>
    <i r="2">
      <x v="159"/>
      <x v="27"/>
      <x v="119"/>
    </i>
    <i r="2">
      <x v="160"/>
      <x v="21"/>
      <x v="112"/>
    </i>
    <i r="2">
      <x v="164"/>
      <x v="21"/>
      <x v="2"/>
    </i>
    <i r="1">
      <x v="4"/>
      <x v="56"/>
      <x v="16"/>
      <x v="69"/>
    </i>
    <i r="2">
      <x v="57"/>
      <x v="16"/>
      <x v="105"/>
    </i>
    <i r="2">
      <x v="59"/>
      <x v="16"/>
      <x v="43"/>
    </i>
    <i r="2">
      <x v="62"/>
      <x v="27"/>
      <x v="55"/>
    </i>
    <i r="2">
      <x v="78"/>
      <x v="16"/>
      <x v="4"/>
    </i>
    <i r="2">
      <x v="80"/>
      <x v="16"/>
      <x v="136"/>
    </i>
    <i r="2">
      <x v="87"/>
      <x v="16"/>
      <x v="69"/>
    </i>
    <i r="2">
      <x v="115"/>
      <x v="16"/>
      <x v="44"/>
    </i>
    <i r="2">
      <x v="135"/>
      <x v="12"/>
      <x v="106"/>
    </i>
    <i r="2">
      <x v="145"/>
      <x v="16"/>
      <x v="96"/>
    </i>
    <i r="2">
      <x v="150"/>
      <x v="27"/>
      <x v="69"/>
    </i>
    <i>
      <x v="4"/>
      <x v="1"/>
      <x v="8"/>
      <x v="4"/>
      <x v="90"/>
    </i>
    <i r="2">
      <x v="91"/>
      <x v="27"/>
      <x v="104"/>
    </i>
    <i r="2">
      <x v="136"/>
      <x v="21"/>
      <x v="113"/>
    </i>
    <i r="2">
      <x v="158"/>
      <x v="21"/>
      <x v="111"/>
    </i>
    <i r="1">
      <x v="14"/>
      <x v="137"/>
      <x v="7"/>
      <x v="59"/>
    </i>
    <i r="2">
      <x v="156"/>
      <x v="7"/>
      <x v="14"/>
    </i>
    <i r="1">
      <x v="15"/>
      <x v="3"/>
      <x v="34"/>
      <x v="51"/>
    </i>
    <i r="2">
      <x v="28"/>
      <x v="25"/>
      <x v="53"/>
    </i>
    <i r="2">
      <x v="77"/>
      <x v="27"/>
      <x v="72"/>
    </i>
    <i r="4">
      <x v="73"/>
    </i>
    <i r="2">
      <x v="81"/>
      <x v="27"/>
      <x v="50"/>
    </i>
    <i r="2">
      <x v="107"/>
      <x v="32"/>
      <x v="12"/>
    </i>
    <i r="2">
      <x v="114"/>
      <x v="27"/>
      <x v="117"/>
    </i>
    <i r="2">
      <x v="130"/>
      <x v="15"/>
      <x v="123"/>
    </i>
    <i r="2">
      <x v="141"/>
      <x v="34"/>
      <x v="52"/>
    </i>
    <i r="2">
      <x v="157"/>
      <x v="25"/>
      <x v="99"/>
    </i>
    <i r="1">
      <x v="18"/>
      <x/>
      <x v="33"/>
      <x v="13"/>
    </i>
    <i r="2">
      <x v="9"/>
      <x v="35"/>
      <x v="7"/>
    </i>
    <i r="2">
      <x v="10"/>
      <x v="35"/>
      <x v="6"/>
    </i>
    <i r="2">
      <x v="40"/>
      <x v="9"/>
      <x v="83"/>
    </i>
    <i r="2">
      <x v="66"/>
      <x v="10"/>
      <x v="70"/>
    </i>
    <i r="2">
      <x v="96"/>
      <x v="9"/>
      <x v="39"/>
    </i>
    <i r="1">
      <x v="20"/>
      <x v="2"/>
      <x v="25"/>
      <x v="86"/>
    </i>
    <i r="2">
      <x v="26"/>
      <x v="22"/>
      <x v="123"/>
    </i>
    <i r="2">
      <x v="27"/>
      <x v="17"/>
      <x v="84"/>
    </i>
    <i r="2">
      <x v="38"/>
      <x v="27"/>
      <x v="65"/>
    </i>
    <i r="2">
      <x v="58"/>
      <x v="2"/>
      <x v="88"/>
    </i>
    <i r="2">
      <x v="63"/>
      <x v="7"/>
      <x v="60"/>
    </i>
    <i r="2">
      <x v="79"/>
      <x v="25"/>
      <x v="126"/>
    </i>
    <i r="2">
      <x v="97"/>
      <x v="15"/>
      <x v="11"/>
    </i>
    <i r="2">
      <x v="99"/>
      <x v="7"/>
      <x v="136"/>
    </i>
    <i r="2">
      <x v="109"/>
      <x v="15"/>
      <x v="28"/>
    </i>
    <i r="2">
      <x v="110"/>
      <x v="27"/>
      <x v="123"/>
    </i>
    <i r="2">
      <x v="111"/>
      <x v="11"/>
      <x v="109"/>
    </i>
    <i r="2">
      <x v="112"/>
      <x v="23"/>
      <x v="134"/>
    </i>
    <i r="2">
      <x v="117"/>
      <x v="25"/>
      <x v="116"/>
    </i>
    <i r="2">
      <x v="118"/>
      <x v="13"/>
      <x v="124"/>
    </i>
    <i r="2">
      <x v="125"/>
      <x v="25"/>
      <x v="110"/>
    </i>
    <i r="2">
      <x v="128"/>
      <x v="19"/>
      <x v="127"/>
    </i>
    <i r="2">
      <x v="153"/>
      <x v="7"/>
      <x v="15"/>
    </i>
    <i r="2">
      <x v="154"/>
      <x v="7"/>
      <x v="15"/>
    </i>
    <i r="2">
      <x v="155"/>
      <x v="6"/>
      <x v="42"/>
    </i>
  </rowItems>
  <colItems count="1">
    <i/>
  </colItems>
  <formats count="884">
    <format dxfId="883">
      <pivotArea type="all" dataOnly="0" outline="0" fieldPosition="0"/>
    </format>
    <format dxfId="882">
      <pivotArea field="1" type="button" dataOnly="0" labelOnly="1" outline="0" axis="axisRow" fieldPosition="0"/>
    </format>
    <format dxfId="881">
      <pivotArea field="3" type="button" dataOnly="0" labelOnly="1" outline="0" axis="axisRow" fieldPosition="1"/>
    </format>
    <format dxfId="880">
      <pivotArea field="6" type="button" dataOnly="0" labelOnly="1" outline="0" axis="axisRow" fieldPosition="2"/>
    </format>
    <format dxfId="879">
      <pivotArea field="7" type="button" dataOnly="0" labelOnly="1" outline="0" axis="axisRow" fieldPosition="3"/>
    </format>
    <format dxfId="878">
      <pivotArea field="17" type="button" dataOnly="0" labelOnly="1" outline="0" axis="axisRow" fieldPosition="4"/>
    </format>
    <format dxfId="877">
      <pivotArea dataOnly="0" labelOnly="1" outline="0" fieldPosition="0">
        <references count="1">
          <reference field="1" count="0"/>
        </references>
      </pivotArea>
    </format>
    <format dxfId="876">
      <pivotArea dataOnly="0" labelOnly="1" outline="0" fieldPosition="0">
        <references count="1">
          <reference field="1" count="0" defaultSubtotal="1"/>
        </references>
      </pivotArea>
    </format>
    <format dxfId="875">
      <pivotArea dataOnly="0" labelOnly="1" grandRow="1" outline="0" fieldPosition="0"/>
    </format>
    <format dxfId="874">
      <pivotArea dataOnly="0" labelOnly="1" outline="0" fieldPosition="0">
        <references count="2">
          <reference field="1" count="1" selected="0">
            <x v="4"/>
          </reference>
          <reference field="3" count="5">
            <x v="1"/>
            <x v="14"/>
            <x v="15"/>
            <x v="18"/>
            <x v="20"/>
          </reference>
        </references>
      </pivotArea>
    </format>
    <format dxfId="873">
      <pivotArea dataOnly="0" labelOnly="1" outline="0" fieldPosition="0">
        <references count="2">
          <reference field="1" count="1" selected="0">
            <x v="4"/>
          </reference>
          <reference field="3" count="5" defaultSubtotal="1">
            <x v="1"/>
            <x v="14"/>
            <x v="15"/>
            <x v="18"/>
            <x v="20"/>
          </reference>
        </references>
      </pivotArea>
    </format>
    <format dxfId="872">
      <pivotArea dataOnly="0" labelOnly="1" outline="0" fieldPosition="0">
        <references count="2">
          <reference field="1" count="1" selected="0">
            <x v="3"/>
          </reference>
          <reference field="3" count="3">
            <x v="2"/>
            <x v="3"/>
            <x v="4"/>
          </reference>
        </references>
      </pivotArea>
    </format>
    <format dxfId="871">
      <pivotArea dataOnly="0" labelOnly="1" outline="0" fieldPosition="0">
        <references count="2">
          <reference field="1" count="1" selected="0">
            <x v="3"/>
          </reference>
          <reference field="3" count="3" defaultSubtotal="1">
            <x v="2"/>
            <x v="3"/>
            <x v="4"/>
          </reference>
        </references>
      </pivotArea>
    </format>
    <format dxfId="870">
      <pivotArea dataOnly="0" labelOnly="1" outline="0" fieldPosition="0">
        <references count="2">
          <reference field="1" count="1" selected="0">
            <x v="2"/>
          </reference>
          <reference field="3" count="5">
            <x v="10"/>
            <x v="13"/>
            <x v="16"/>
            <x v="17"/>
            <x v="19"/>
          </reference>
        </references>
      </pivotArea>
    </format>
    <format dxfId="869">
      <pivotArea dataOnly="0" labelOnly="1" outline="0" fieldPosition="0">
        <references count="2">
          <reference field="1" count="1" selected="0">
            <x v="2"/>
          </reference>
          <reference field="3" count="5" defaultSubtotal="1">
            <x v="10"/>
            <x v="13"/>
            <x v="16"/>
            <x v="17"/>
            <x v="19"/>
          </reference>
        </references>
      </pivotArea>
    </format>
    <format dxfId="868">
      <pivotArea dataOnly="0" labelOnly="1" outline="0" fieldPosition="0">
        <references count="2">
          <reference field="1" count="1" selected="0">
            <x v="1"/>
          </reference>
          <reference field="3" count="4">
            <x v="7"/>
            <x v="8"/>
            <x v="9"/>
            <x v="12"/>
          </reference>
        </references>
      </pivotArea>
    </format>
    <format dxfId="867">
      <pivotArea dataOnly="0" labelOnly="1" outline="0" fieldPosition="0">
        <references count="2">
          <reference field="1" count="1" selected="0">
            <x v="1"/>
          </reference>
          <reference field="3" count="4" defaultSubtotal="1">
            <x v="7"/>
            <x v="8"/>
            <x v="9"/>
            <x v="12"/>
          </reference>
        </references>
      </pivotArea>
    </format>
    <format dxfId="866">
      <pivotArea dataOnly="0" labelOnly="1" outline="0" fieldPosition="0">
        <references count="2">
          <reference field="1" count="1" selected="0">
            <x v="0"/>
          </reference>
          <reference field="3" count="4">
            <x v="0"/>
            <x v="5"/>
            <x v="6"/>
            <x v="11"/>
          </reference>
        </references>
      </pivotArea>
    </format>
    <format dxfId="865">
      <pivotArea dataOnly="0" labelOnly="1" outline="0" fieldPosition="0">
        <references count="2">
          <reference field="1" count="1" selected="0">
            <x v="0"/>
          </reference>
          <reference field="3" count="4" defaultSubtotal="1">
            <x v="0"/>
            <x v="5"/>
            <x v="6"/>
            <x v="11"/>
          </reference>
        </references>
      </pivotArea>
    </format>
    <format dxfId="864">
      <pivotArea dataOnly="0" labelOnly="1" outline="0" fieldPosition="0">
        <references count="3">
          <reference field="1" count="1" selected="0">
            <x v="4"/>
          </reference>
          <reference field="3" count="1" selected="0">
            <x v="1"/>
          </reference>
          <reference field="6" count="4">
            <x v="8"/>
            <x v="91"/>
            <x v="136"/>
            <x v="158"/>
          </reference>
        </references>
      </pivotArea>
    </format>
    <format dxfId="863">
      <pivotArea dataOnly="0" labelOnly="1" outline="0" fieldPosition="0">
        <references count="3">
          <reference field="1" count="1" selected="0">
            <x v="4"/>
          </reference>
          <reference field="3" count="1" selected="0">
            <x v="1"/>
          </reference>
          <reference field="6" count="4" defaultSubtotal="1">
            <x v="8"/>
            <x v="91"/>
            <x v="136"/>
            <x v="158"/>
          </reference>
        </references>
      </pivotArea>
    </format>
    <format dxfId="862">
      <pivotArea dataOnly="0" labelOnly="1" outline="0" fieldPosition="0">
        <references count="3">
          <reference field="1" count="1" selected="0">
            <x v="4"/>
          </reference>
          <reference field="3" count="1" selected="0">
            <x v="14"/>
          </reference>
          <reference field="6" count="2">
            <x v="137"/>
            <x v="156"/>
          </reference>
        </references>
      </pivotArea>
    </format>
    <format dxfId="861">
      <pivotArea dataOnly="0" labelOnly="1" outline="0" fieldPosition="0">
        <references count="3">
          <reference field="1" count="1" selected="0">
            <x v="4"/>
          </reference>
          <reference field="3" count="1" selected="0">
            <x v="14"/>
          </reference>
          <reference field="6" count="2" defaultSubtotal="1">
            <x v="137"/>
            <x v="156"/>
          </reference>
        </references>
      </pivotArea>
    </format>
    <format dxfId="860">
      <pivotArea dataOnly="0" labelOnly="1" outline="0" fieldPosition="0">
        <references count="3">
          <reference field="1" count="1" selected="0">
            <x v="4"/>
          </reference>
          <reference field="3" count="1" selected="0">
            <x v="15"/>
          </reference>
          <reference field="6" count="9">
            <x v="3"/>
            <x v="28"/>
            <x v="77"/>
            <x v="81"/>
            <x v="107"/>
            <x v="114"/>
            <x v="130"/>
            <x v="141"/>
            <x v="157"/>
          </reference>
        </references>
      </pivotArea>
    </format>
    <format dxfId="859">
      <pivotArea dataOnly="0" labelOnly="1" outline="0" fieldPosition="0">
        <references count="3">
          <reference field="1" count="1" selected="0">
            <x v="4"/>
          </reference>
          <reference field="3" count="1" selected="0">
            <x v="15"/>
          </reference>
          <reference field="6" count="9" defaultSubtotal="1">
            <x v="3"/>
            <x v="28"/>
            <x v="77"/>
            <x v="81"/>
            <x v="107"/>
            <x v="114"/>
            <x v="130"/>
            <x v="141"/>
            <x v="157"/>
          </reference>
        </references>
      </pivotArea>
    </format>
    <format dxfId="858">
      <pivotArea dataOnly="0" labelOnly="1" outline="0" fieldPosition="0">
        <references count="3">
          <reference field="1" count="1" selected="0">
            <x v="4"/>
          </reference>
          <reference field="3" count="1" selected="0">
            <x v="18"/>
          </reference>
          <reference field="6" count="6">
            <x v="0"/>
            <x v="9"/>
            <x v="10"/>
            <x v="40"/>
            <x v="66"/>
            <x v="96"/>
          </reference>
        </references>
      </pivotArea>
    </format>
    <format dxfId="857">
      <pivotArea dataOnly="0" labelOnly="1" outline="0" fieldPosition="0">
        <references count="3">
          <reference field="1" count="1" selected="0">
            <x v="4"/>
          </reference>
          <reference field="3" count="1" selected="0">
            <x v="18"/>
          </reference>
          <reference field="6" count="6" defaultSubtotal="1">
            <x v="0"/>
            <x v="9"/>
            <x v="10"/>
            <x v="40"/>
            <x v="66"/>
            <x v="96"/>
          </reference>
        </references>
      </pivotArea>
    </format>
    <format dxfId="856">
      <pivotArea dataOnly="0" labelOnly="1" outline="0" fieldPosition="0">
        <references count="3">
          <reference field="1" count="1" selected="0">
            <x v="4"/>
          </reference>
          <reference field="3" count="1" selected="0">
            <x v="20"/>
          </reference>
          <reference field="6" count="20">
            <x v="2"/>
            <x v="26"/>
            <x v="27"/>
            <x v="38"/>
            <x v="58"/>
            <x v="63"/>
            <x v="79"/>
            <x v="97"/>
            <x v="99"/>
            <x v="109"/>
            <x v="110"/>
            <x v="111"/>
            <x v="112"/>
            <x v="117"/>
            <x v="118"/>
            <x v="125"/>
            <x v="128"/>
            <x v="153"/>
            <x v="154"/>
            <x v="155"/>
          </reference>
        </references>
      </pivotArea>
    </format>
    <format dxfId="855">
      <pivotArea dataOnly="0" labelOnly="1" outline="0" fieldPosition="0">
        <references count="3">
          <reference field="1" count="1" selected="0">
            <x v="4"/>
          </reference>
          <reference field="3" count="1" selected="0">
            <x v="20"/>
          </reference>
          <reference field="6" count="20" defaultSubtotal="1">
            <x v="2"/>
            <x v="26"/>
            <x v="27"/>
            <x v="38"/>
            <x v="58"/>
            <x v="63"/>
            <x v="79"/>
            <x v="97"/>
            <x v="99"/>
            <x v="109"/>
            <x v="110"/>
            <x v="111"/>
            <x v="112"/>
            <x v="117"/>
            <x v="118"/>
            <x v="125"/>
            <x v="128"/>
            <x v="153"/>
            <x v="154"/>
            <x v="155"/>
          </reference>
        </references>
      </pivotArea>
    </format>
    <format dxfId="854">
      <pivotArea dataOnly="0" labelOnly="1" outline="0" fieldPosition="0">
        <references count="3">
          <reference field="1" count="1" selected="0">
            <x v="3"/>
          </reference>
          <reference field="3" count="1" selected="0">
            <x v="2"/>
          </reference>
          <reference field="6" count="5">
            <x v="29"/>
            <x v="101"/>
            <x v="113"/>
            <x v="148"/>
            <x v="149"/>
          </reference>
        </references>
      </pivotArea>
    </format>
    <format dxfId="853">
      <pivotArea dataOnly="0" labelOnly="1" outline="0" fieldPosition="0">
        <references count="3">
          <reference field="1" count="1" selected="0">
            <x v="3"/>
          </reference>
          <reference field="3" count="1" selected="0">
            <x v="2"/>
          </reference>
          <reference field="6" count="5" defaultSubtotal="1">
            <x v="29"/>
            <x v="101"/>
            <x v="113"/>
            <x v="148"/>
            <x v="149"/>
          </reference>
        </references>
      </pivotArea>
    </format>
    <format dxfId="852">
      <pivotArea dataOnly="0" labelOnly="1" outline="0" fieldPosition="0">
        <references count="3">
          <reference field="1" count="1" selected="0">
            <x v="3"/>
          </reference>
          <reference field="3" count="1" selected="0">
            <x v="3"/>
          </reference>
          <reference field="6" count="16">
            <x v="4"/>
            <x v="5"/>
            <x v="7"/>
            <x v="12"/>
            <x v="13"/>
            <x v="30"/>
            <x v="33"/>
            <x v="34"/>
            <x v="42"/>
            <x v="69"/>
            <x v="82"/>
            <x v="84"/>
            <x v="134"/>
            <x v="159"/>
            <x v="160"/>
            <x v="164"/>
          </reference>
        </references>
      </pivotArea>
    </format>
    <format dxfId="851">
      <pivotArea dataOnly="0" labelOnly="1" outline="0" fieldPosition="0">
        <references count="3">
          <reference field="1" count="1" selected="0">
            <x v="3"/>
          </reference>
          <reference field="3" count="1" selected="0">
            <x v="3"/>
          </reference>
          <reference field="6" count="16" defaultSubtotal="1">
            <x v="4"/>
            <x v="5"/>
            <x v="7"/>
            <x v="12"/>
            <x v="13"/>
            <x v="30"/>
            <x v="33"/>
            <x v="34"/>
            <x v="42"/>
            <x v="69"/>
            <x v="82"/>
            <x v="84"/>
            <x v="134"/>
            <x v="159"/>
            <x v="160"/>
            <x v="164"/>
          </reference>
        </references>
      </pivotArea>
    </format>
    <format dxfId="850">
      <pivotArea dataOnly="0" labelOnly="1" outline="0" fieldPosition="0">
        <references count="3">
          <reference field="1" count="1" selected="0">
            <x v="3"/>
          </reference>
          <reference field="3" count="1" selected="0">
            <x v="4"/>
          </reference>
          <reference field="6" count="11">
            <x v="56"/>
            <x v="57"/>
            <x v="59"/>
            <x v="62"/>
            <x v="78"/>
            <x v="80"/>
            <x v="87"/>
            <x v="115"/>
            <x v="135"/>
            <x v="145"/>
            <x v="150"/>
          </reference>
        </references>
      </pivotArea>
    </format>
    <format dxfId="849">
      <pivotArea dataOnly="0" labelOnly="1" outline="0" fieldPosition="0">
        <references count="3">
          <reference field="1" count="1" selected="0">
            <x v="3"/>
          </reference>
          <reference field="3" count="1" selected="0">
            <x v="4"/>
          </reference>
          <reference field="6" count="11" defaultSubtotal="1">
            <x v="56"/>
            <x v="57"/>
            <x v="59"/>
            <x v="62"/>
            <x v="78"/>
            <x v="80"/>
            <x v="87"/>
            <x v="115"/>
            <x v="135"/>
            <x v="145"/>
            <x v="150"/>
          </reference>
        </references>
      </pivotArea>
    </format>
    <format dxfId="848">
      <pivotArea dataOnly="0" labelOnly="1" outline="0" fieldPosition="0">
        <references count="3">
          <reference field="1" count="1" selected="0">
            <x v="2"/>
          </reference>
          <reference field="3" count="1" selected="0">
            <x v="10"/>
          </reference>
          <reference field="6" count="25">
            <x v="11"/>
            <x v="14"/>
            <x v="15"/>
            <x v="16"/>
            <x v="17"/>
            <x v="18"/>
            <x v="19"/>
            <x v="20"/>
            <x v="21"/>
            <x v="22"/>
            <x v="23"/>
            <x v="24"/>
            <x v="25"/>
            <x v="36"/>
            <x v="61"/>
            <x v="70"/>
            <x v="92"/>
            <x v="93"/>
            <x v="95"/>
            <x v="116"/>
            <x v="127"/>
            <x v="131"/>
            <x v="144"/>
            <x v="146"/>
            <x v="147"/>
          </reference>
        </references>
      </pivotArea>
    </format>
    <format dxfId="847">
      <pivotArea dataOnly="0" labelOnly="1" outline="0" fieldPosition="0">
        <references count="3">
          <reference field="1" count="1" selected="0">
            <x v="2"/>
          </reference>
          <reference field="3" count="1" selected="0">
            <x v="10"/>
          </reference>
          <reference field="6" count="25" defaultSubtotal="1">
            <x v="11"/>
            <x v="14"/>
            <x v="15"/>
            <x v="16"/>
            <x v="17"/>
            <x v="18"/>
            <x v="19"/>
            <x v="20"/>
            <x v="21"/>
            <x v="22"/>
            <x v="23"/>
            <x v="24"/>
            <x v="25"/>
            <x v="36"/>
            <x v="61"/>
            <x v="70"/>
            <x v="92"/>
            <x v="93"/>
            <x v="95"/>
            <x v="116"/>
            <x v="127"/>
            <x v="131"/>
            <x v="144"/>
            <x v="146"/>
            <x v="147"/>
          </reference>
        </references>
      </pivotArea>
    </format>
    <format dxfId="846">
      <pivotArea dataOnly="0" labelOnly="1" outline="0" fieldPosition="0">
        <references count="3">
          <reference field="1" count="1" selected="0">
            <x v="2"/>
          </reference>
          <reference field="3" count="1" selected="0">
            <x v="10"/>
          </reference>
          <reference field="6" count="6">
            <x v="151"/>
            <x v="161"/>
            <x v="162"/>
            <x v="163"/>
            <x v="165"/>
            <x v="168"/>
          </reference>
        </references>
      </pivotArea>
    </format>
    <format dxfId="845">
      <pivotArea dataOnly="0" labelOnly="1" outline="0" fieldPosition="0">
        <references count="3">
          <reference field="1" count="1" selected="0">
            <x v="2"/>
          </reference>
          <reference field="3" count="1" selected="0">
            <x v="10"/>
          </reference>
          <reference field="6" count="6" defaultSubtotal="1">
            <x v="151"/>
            <x v="161"/>
            <x v="162"/>
            <x v="163"/>
            <x v="165"/>
            <x v="168"/>
          </reference>
        </references>
      </pivotArea>
    </format>
    <format dxfId="844">
      <pivotArea dataOnly="0" labelOnly="1" outline="0" fieldPosition="0">
        <references count="3">
          <reference field="1" count="1" selected="0">
            <x v="2"/>
          </reference>
          <reference field="3" count="1" selected="0">
            <x v="13"/>
          </reference>
          <reference field="6" count="3">
            <x v="76"/>
            <x v="105"/>
            <x v="106"/>
          </reference>
        </references>
      </pivotArea>
    </format>
    <format dxfId="843">
      <pivotArea dataOnly="0" labelOnly="1" outline="0" fieldPosition="0">
        <references count="3">
          <reference field="1" count="1" selected="0">
            <x v="2"/>
          </reference>
          <reference field="3" count="1" selected="0">
            <x v="13"/>
          </reference>
          <reference field="6" count="3" defaultSubtotal="1">
            <x v="76"/>
            <x v="105"/>
            <x v="106"/>
          </reference>
        </references>
      </pivotArea>
    </format>
    <format dxfId="842">
      <pivotArea dataOnly="0" labelOnly="1" outline="0" fieldPosition="0">
        <references count="3">
          <reference field="1" count="1" selected="0">
            <x v="2"/>
          </reference>
          <reference field="3" count="1" selected="0">
            <x v="16"/>
          </reference>
          <reference field="6" count="3">
            <x v="65"/>
            <x v="129"/>
            <x v="132"/>
          </reference>
        </references>
      </pivotArea>
    </format>
    <format dxfId="841">
      <pivotArea dataOnly="0" labelOnly="1" outline="0" fieldPosition="0">
        <references count="3">
          <reference field="1" count="1" selected="0">
            <x v="2"/>
          </reference>
          <reference field="3" count="1" selected="0">
            <x v="16"/>
          </reference>
          <reference field="6" count="3" defaultSubtotal="1">
            <x v="65"/>
            <x v="129"/>
            <x v="132"/>
          </reference>
        </references>
      </pivotArea>
    </format>
    <format dxfId="840">
      <pivotArea dataOnly="0" labelOnly="1" outline="0" fieldPosition="0">
        <references count="3">
          <reference field="1" count="1" selected="0">
            <x v="2"/>
          </reference>
          <reference field="3" count="1" selected="0">
            <x v="17"/>
          </reference>
          <reference field="6" count="2">
            <x v="72"/>
            <x v="74"/>
          </reference>
        </references>
      </pivotArea>
    </format>
    <format dxfId="839">
      <pivotArea dataOnly="0" labelOnly="1" outline="0" fieldPosition="0">
        <references count="3">
          <reference field="1" count="1" selected="0">
            <x v="2"/>
          </reference>
          <reference field="3" count="1" selected="0">
            <x v="17"/>
          </reference>
          <reference field="6" count="2" defaultSubtotal="1">
            <x v="72"/>
            <x v="74"/>
          </reference>
        </references>
      </pivotArea>
    </format>
    <format dxfId="838">
      <pivotArea dataOnly="0" labelOnly="1" outline="0" fieldPosition="0">
        <references count="3">
          <reference field="1" count="1" selected="0">
            <x v="2"/>
          </reference>
          <reference field="3" count="1" selected="0">
            <x v="19"/>
          </reference>
          <reference field="6" count="11">
            <x v="1"/>
            <x v="31"/>
            <x v="32"/>
            <x v="64"/>
            <x v="75"/>
            <x v="83"/>
            <x v="89"/>
            <x v="90"/>
            <x v="102"/>
            <x v="121"/>
            <x v="124"/>
          </reference>
        </references>
      </pivotArea>
    </format>
    <format dxfId="837">
      <pivotArea dataOnly="0" labelOnly="1" outline="0" fieldPosition="0">
        <references count="3">
          <reference field="1" count="1" selected="0">
            <x v="2"/>
          </reference>
          <reference field="3" count="1" selected="0">
            <x v="19"/>
          </reference>
          <reference field="6" count="11" defaultSubtotal="1">
            <x v="1"/>
            <x v="31"/>
            <x v="32"/>
            <x v="64"/>
            <x v="75"/>
            <x v="83"/>
            <x v="89"/>
            <x v="90"/>
            <x v="102"/>
            <x v="121"/>
            <x v="124"/>
          </reference>
        </references>
      </pivotArea>
    </format>
    <format dxfId="836">
      <pivotArea dataOnly="0" labelOnly="1" outline="0" fieldPosition="0">
        <references count="3">
          <reference field="1" count="1" selected="0">
            <x v="1"/>
          </reference>
          <reference field="3" count="1" selected="0">
            <x v="7"/>
          </reference>
          <reference field="6" count="3">
            <x v="108"/>
            <x v="126"/>
            <x v="133"/>
          </reference>
        </references>
      </pivotArea>
    </format>
    <format dxfId="835">
      <pivotArea dataOnly="0" labelOnly="1" outline="0" fieldPosition="0">
        <references count="3">
          <reference field="1" count="1" selected="0">
            <x v="1"/>
          </reference>
          <reference field="3" count="1" selected="0">
            <x v="7"/>
          </reference>
          <reference field="6" count="3" defaultSubtotal="1">
            <x v="108"/>
            <x v="126"/>
            <x v="133"/>
          </reference>
        </references>
      </pivotArea>
    </format>
    <format dxfId="834">
      <pivotArea dataOnly="0" labelOnly="1" outline="0" fieldPosition="0">
        <references count="3">
          <reference field="1" count="1" selected="0">
            <x v="1"/>
          </reference>
          <reference field="3" count="1" selected="0">
            <x v="8"/>
          </reference>
          <reference field="6" count="1">
            <x v="166"/>
          </reference>
        </references>
      </pivotArea>
    </format>
    <format dxfId="833">
      <pivotArea dataOnly="0" labelOnly="1" outline="0" fieldPosition="0">
        <references count="3">
          <reference field="1" count="1" selected="0">
            <x v="1"/>
          </reference>
          <reference field="3" count="1" selected="0">
            <x v="8"/>
          </reference>
          <reference field="6" count="1" defaultSubtotal="1">
            <x v="166"/>
          </reference>
        </references>
      </pivotArea>
    </format>
    <format dxfId="832">
      <pivotArea dataOnly="0" labelOnly="1" outline="0" fieldPosition="0">
        <references count="3">
          <reference field="1" count="1" selected="0">
            <x v="1"/>
          </reference>
          <reference field="3" count="1" selected="0">
            <x v="9"/>
          </reference>
          <reference field="6" count="5">
            <x v="94"/>
            <x v="100"/>
            <x v="142"/>
            <x v="143"/>
            <x v="152"/>
          </reference>
        </references>
      </pivotArea>
    </format>
    <format dxfId="831">
      <pivotArea dataOnly="0" labelOnly="1" outline="0" fieldPosition="0">
        <references count="3">
          <reference field="1" count="1" selected="0">
            <x v="1"/>
          </reference>
          <reference field="3" count="1" selected="0">
            <x v="9"/>
          </reference>
          <reference field="6" count="5" defaultSubtotal="1">
            <x v="94"/>
            <x v="100"/>
            <x v="142"/>
            <x v="143"/>
            <x v="152"/>
          </reference>
        </references>
      </pivotArea>
    </format>
    <format dxfId="830">
      <pivotArea dataOnly="0" labelOnly="1" outline="0" fieldPosition="0">
        <references count="3">
          <reference field="1" count="1" selected="0">
            <x v="1"/>
          </reference>
          <reference field="3" count="1" selected="0">
            <x v="12"/>
          </reference>
          <reference field="6" count="8">
            <x v="35"/>
            <x v="60"/>
            <x v="73"/>
            <x v="86"/>
            <x v="98"/>
            <x v="104"/>
            <x v="119"/>
            <x v="120"/>
          </reference>
        </references>
      </pivotArea>
    </format>
    <format dxfId="829">
      <pivotArea dataOnly="0" labelOnly="1" outline="0" fieldPosition="0">
        <references count="3">
          <reference field="1" count="1" selected="0">
            <x v="1"/>
          </reference>
          <reference field="3" count="1" selected="0">
            <x v="12"/>
          </reference>
          <reference field="6" count="8" defaultSubtotal="1">
            <x v="35"/>
            <x v="60"/>
            <x v="73"/>
            <x v="86"/>
            <x v="98"/>
            <x v="104"/>
            <x v="119"/>
            <x v="120"/>
          </reference>
        </references>
      </pivotArea>
    </format>
    <format dxfId="828">
      <pivotArea dataOnly="0" labelOnly="1" outline="0" fieldPosition="0">
        <references count="3">
          <reference field="1" count="1" selected="0">
            <x v="0"/>
          </reference>
          <reference field="3" count="1" selected="0">
            <x v="0"/>
          </reference>
          <reference field="6" count="5">
            <x v="41"/>
            <x v="67"/>
            <x v="71"/>
            <x v="88"/>
            <x v="140"/>
          </reference>
        </references>
      </pivotArea>
    </format>
    <format dxfId="827">
      <pivotArea dataOnly="0" labelOnly="1" outline="0" fieldPosition="0">
        <references count="3">
          <reference field="1" count="1" selected="0">
            <x v="0"/>
          </reference>
          <reference field="3" count="1" selected="0">
            <x v="0"/>
          </reference>
          <reference field="6" count="5" defaultSubtotal="1">
            <x v="41"/>
            <x v="67"/>
            <x v="71"/>
            <x v="88"/>
            <x v="140"/>
          </reference>
        </references>
      </pivotArea>
    </format>
    <format dxfId="826">
      <pivotArea dataOnly="0" labelOnly="1" outline="0" fieldPosition="0">
        <references count="3">
          <reference field="1" count="1" selected="0">
            <x v="0"/>
          </reference>
          <reference field="3" count="1" selected="0">
            <x v="5"/>
          </reference>
          <reference field="6" count="22">
            <x v="37"/>
            <x v="39"/>
            <x v="43"/>
            <x v="44"/>
            <x v="45"/>
            <x v="46"/>
            <x v="47"/>
            <x v="48"/>
            <x v="49"/>
            <x v="50"/>
            <x v="51"/>
            <x v="52"/>
            <x v="53"/>
            <x v="54"/>
            <x v="55"/>
            <x v="68"/>
            <x v="85"/>
            <x v="122"/>
            <x v="123"/>
            <x v="138"/>
            <x v="139"/>
            <x v="167"/>
          </reference>
        </references>
      </pivotArea>
    </format>
    <format dxfId="825">
      <pivotArea dataOnly="0" labelOnly="1" outline="0" fieldPosition="0">
        <references count="3">
          <reference field="1" count="1" selected="0">
            <x v="0"/>
          </reference>
          <reference field="3" count="1" selected="0">
            <x v="5"/>
          </reference>
          <reference field="6" count="22" defaultSubtotal="1">
            <x v="37"/>
            <x v="39"/>
            <x v="43"/>
            <x v="44"/>
            <x v="45"/>
            <x v="46"/>
            <x v="47"/>
            <x v="48"/>
            <x v="49"/>
            <x v="50"/>
            <x v="51"/>
            <x v="52"/>
            <x v="53"/>
            <x v="54"/>
            <x v="55"/>
            <x v="68"/>
            <x v="85"/>
            <x v="122"/>
            <x v="123"/>
            <x v="138"/>
            <x v="139"/>
            <x v="167"/>
          </reference>
        </references>
      </pivotArea>
    </format>
    <format dxfId="824">
      <pivotArea dataOnly="0" labelOnly="1" outline="0" fieldPosition="0">
        <references count="3">
          <reference field="1" count="1" selected="0">
            <x v="0"/>
          </reference>
          <reference field="3" count="1" selected="0">
            <x v="6"/>
          </reference>
          <reference field="6" count="1">
            <x v="6"/>
          </reference>
        </references>
      </pivotArea>
    </format>
    <format dxfId="823">
      <pivotArea dataOnly="0" labelOnly="1" outline="0" fieldPosition="0">
        <references count="3">
          <reference field="1" count="1" selected="0">
            <x v="0"/>
          </reference>
          <reference field="3" count="1" selected="0">
            <x v="6"/>
          </reference>
          <reference field="6" count="1" defaultSubtotal="1">
            <x v="6"/>
          </reference>
        </references>
      </pivotArea>
    </format>
    <format dxfId="822">
      <pivotArea dataOnly="0" labelOnly="1" outline="0" fieldPosition="0">
        <references count="3">
          <reference field="1" count="1" selected="0">
            <x v="0"/>
          </reference>
          <reference field="3" count="1" selected="0">
            <x v="11"/>
          </reference>
          <reference field="6" count="1">
            <x v="103"/>
          </reference>
        </references>
      </pivotArea>
    </format>
    <format dxfId="821">
      <pivotArea dataOnly="0" labelOnly="1" outline="0" fieldPosition="0">
        <references count="3">
          <reference field="1" count="1" selected="0">
            <x v="0"/>
          </reference>
          <reference field="3" count="1" selected="0">
            <x v="11"/>
          </reference>
          <reference field="6" count="1" defaultSubtotal="1">
            <x v="103"/>
          </reference>
        </references>
      </pivotArea>
    </format>
    <format dxfId="820">
      <pivotArea dataOnly="0" labelOnly="1" outline="0" fieldPosition="0">
        <references count="4">
          <reference field="1" count="1" selected="0">
            <x v="4"/>
          </reference>
          <reference field="3" count="1" selected="0">
            <x v="1"/>
          </reference>
          <reference field="6" count="1" selected="0">
            <x v="8"/>
          </reference>
          <reference field="7" count="1">
            <x v="4"/>
          </reference>
        </references>
      </pivotArea>
    </format>
    <format dxfId="819">
      <pivotArea dataOnly="0" labelOnly="1" outline="0" fieldPosition="0">
        <references count="4">
          <reference field="1" count="1" selected="0">
            <x v="4"/>
          </reference>
          <reference field="3" count="1" selected="0">
            <x v="1"/>
          </reference>
          <reference field="6" count="1" selected="0">
            <x v="8"/>
          </reference>
          <reference field="7" count="1" defaultSubtotal="1">
            <x v="4"/>
          </reference>
        </references>
      </pivotArea>
    </format>
    <format dxfId="818">
      <pivotArea dataOnly="0" labelOnly="1" outline="0" fieldPosition="0">
        <references count="4">
          <reference field="1" count="1" selected="0">
            <x v="4"/>
          </reference>
          <reference field="3" count="1" selected="0">
            <x v="1"/>
          </reference>
          <reference field="6" count="1" selected="0">
            <x v="91"/>
          </reference>
          <reference field="7" count="1">
            <x v="27"/>
          </reference>
        </references>
      </pivotArea>
    </format>
    <format dxfId="817">
      <pivotArea dataOnly="0" labelOnly="1" outline="0" fieldPosition="0">
        <references count="4">
          <reference field="1" count="1" selected="0">
            <x v="4"/>
          </reference>
          <reference field="3" count="1" selected="0">
            <x v="1"/>
          </reference>
          <reference field="6" count="1" selected="0">
            <x v="91"/>
          </reference>
          <reference field="7" count="1" defaultSubtotal="1">
            <x v="27"/>
          </reference>
        </references>
      </pivotArea>
    </format>
    <format dxfId="816">
      <pivotArea dataOnly="0" labelOnly="1" outline="0" fieldPosition="0">
        <references count="4">
          <reference field="1" count="1" selected="0">
            <x v="4"/>
          </reference>
          <reference field="3" count="1" selected="0">
            <x v="1"/>
          </reference>
          <reference field="6" count="1" selected="0">
            <x v="136"/>
          </reference>
          <reference field="7" count="1">
            <x v="21"/>
          </reference>
        </references>
      </pivotArea>
    </format>
    <format dxfId="815">
      <pivotArea dataOnly="0" labelOnly="1" outline="0" fieldPosition="0">
        <references count="4">
          <reference field="1" count="1" selected="0">
            <x v="4"/>
          </reference>
          <reference field="3" count="1" selected="0">
            <x v="1"/>
          </reference>
          <reference field="6" count="1" selected="0">
            <x v="136"/>
          </reference>
          <reference field="7" count="1" defaultSubtotal="1">
            <x v="21"/>
          </reference>
        </references>
      </pivotArea>
    </format>
    <format dxfId="814">
      <pivotArea dataOnly="0" labelOnly="1" outline="0" fieldPosition="0">
        <references count="4">
          <reference field="1" count="1" selected="0">
            <x v="4"/>
          </reference>
          <reference field="3" count="1" selected="0">
            <x v="1"/>
          </reference>
          <reference field="6" count="1" selected="0">
            <x v="158"/>
          </reference>
          <reference field="7" count="1">
            <x v="21"/>
          </reference>
        </references>
      </pivotArea>
    </format>
    <format dxfId="813">
      <pivotArea dataOnly="0" labelOnly="1" outline="0" fieldPosition="0">
        <references count="4">
          <reference field="1" count="1" selected="0">
            <x v="4"/>
          </reference>
          <reference field="3" count="1" selected="0">
            <x v="1"/>
          </reference>
          <reference field="6" count="1" selected="0">
            <x v="158"/>
          </reference>
          <reference field="7" count="1" defaultSubtotal="1">
            <x v="21"/>
          </reference>
        </references>
      </pivotArea>
    </format>
    <format dxfId="812">
      <pivotArea dataOnly="0" labelOnly="1" outline="0" fieldPosition="0">
        <references count="4">
          <reference field="1" count="1" selected="0">
            <x v="4"/>
          </reference>
          <reference field="3" count="1" selected="0">
            <x v="14"/>
          </reference>
          <reference field="6" count="1" selected="0">
            <x v="137"/>
          </reference>
          <reference field="7" count="1">
            <x v="7"/>
          </reference>
        </references>
      </pivotArea>
    </format>
    <format dxfId="811">
      <pivotArea dataOnly="0" labelOnly="1" outline="0" fieldPosition="0">
        <references count="4">
          <reference field="1" count="1" selected="0">
            <x v="4"/>
          </reference>
          <reference field="3" count="1" selected="0">
            <x v="14"/>
          </reference>
          <reference field="6" count="1" selected="0">
            <x v="137"/>
          </reference>
          <reference field="7" count="1" defaultSubtotal="1">
            <x v="7"/>
          </reference>
        </references>
      </pivotArea>
    </format>
    <format dxfId="810">
      <pivotArea dataOnly="0" labelOnly="1" outline="0" fieldPosition="0">
        <references count="4">
          <reference field="1" count="1" selected="0">
            <x v="4"/>
          </reference>
          <reference field="3" count="1" selected="0">
            <x v="14"/>
          </reference>
          <reference field="6" count="1" selected="0">
            <x v="156"/>
          </reference>
          <reference field="7" count="1">
            <x v="7"/>
          </reference>
        </references>
      </pivotArea>
    </format>
    <format dxfId="809">
      <pivotArea dataOnly="0" labelOnly="1" outline="0" fieldPosition="0">
        <references count="4">
          <reference field="1" count="1" selected="0">
            <x v="4"/>
          </reference>
          <reference field="3" count="1" selected="0">
            <x v="14"/>
          </reference>
          <reference field="6" count="1" selected="0">
            <x v="156"/>
          </reference>
          <reference field="7" count="1" defaultSubtotal="1">
            <x v="7"/>
          </reference>
        </references>
      </pivotArea>
    </format>
    <format dxfId="808">
      <pivotArea dataOnly="0" labelOnly="1" outline="0" fieldPosition="0">
        <references count="4">
          <reference field="1" count="1" selected="0">
            <x v="4"/>
          </reference>
          <reference field="3" count="1" selected="0">
            <x v="15"/>
          </reference>
          <reference field="6" count="1" selected="0">
            <x v="3"/>
          </reference>
          <reference field="7" count="1">
            <x v="34"/>
          </reference>
        </references>
      </pivotArea>
    </format>
    <format dxfId="807">
      <pivotArea dataOnly="0" labelOnly="1" outline="0" fieldPosition="0">
        <references count="4">
          <reference field="1" count="1" selected="0">
            <x v="4"/>
          </reference>
          <reference field="3" count="1" selected="0">
            <x v="15"/>
          </reference>
          <reference field="6" count="1" selected="0">
            <x v="3"/>
          </reference>
          <reference field="7" count="1" defaultSubtotal="1">
            <x v="34"/>
          </reference>
        </references>
      </pivotArea>
    </format>
    <format dxfId="806">
      <pivotArea dataOnly="0" labelOnly="1" outline="0" fieldPosition="0">
        <references count="4">
          <reference field="1" count="1" selected="0">
            <x v="4"/>
          </reference>
          <reference field="3" count="1" selected="0">
            <x v="15"/>
          </reference>
          <reference field="6" count="1" selected="0">
            <x v="28"/>
          </reference>
          <reference field="7" count="1">
            <x v="25"/>
          </reference>
        </references>
      </pivotArea>
    </format>
    <format dxfId="805">
      <pivotArea dataOnly="0" labelOnly="1" outline="0" fieldPosition="0">
        <references count="4">
          <reference field="1" count="1" selected="0">
            <x v="4"/>
          </reference>
          <reference field="3" count="1" selected="0">
            <x v="15"/>
          </reference>
          <reference field="6" count="1" selected="0">
            <x v="28"/>
          </reference>
          <reference field="7" count="1" defaultSubtotal="1">
            <x v="25"/>
          </reference>
        </references>
      </pivotArea>
    </format>
    <format dxfId="804">
      <pivotArea dataOnly="0" labelOnly="1" outline="0" fieldPosition="0">
        <references count="4">
          <reference field="1" count="1" selected="0">
            <x v="4"/>
          </reference>
          <reference field="3" count="1" selected="0">
            <x v="15"/>
          </reference>
          <reference field="6" count="1" selected="0">
            <x v="77"/>
          </reference>
          <reference field="7" count="1">
            <x v="27"/>
          </reference>
        </references>
      </pivotArea>
    </format>
    <format dxfId="803">
      <pivotArea dataOnly="0" labelOnly="1" outline="0" fieldPosition="0">
        <references count="4">
          <reference field="1" count="1" selected="0">
            <x v="4"/>
          </reference>
          <reference field="3" count="1" selected="0">
            <x v="15"/>
          </reference>
          <reference field="6" count="1" selected="0">
            <x v="77"/>
          </reference>
          <reference field="7" count="1" defaultSubtotal="1">
            <x v="27"/>
          </reference>
        </references>
      </pivotArea>
    </format>
    <format dxfId="802">
      <pivotArea dataOnly="0" labelOnly="1" outline="0" fieldPosition="0">
        <references count="4">
          <reference field="1" count="1" selected="0">
            <x v="4"/>
          </reference>
          <reference field="3" count="1" selected="0">
            <x v="15"/>
          </reference>
          <reference field="6" count="1" selected="0">
            <x v="81"/>
          </reference>
          <reference field="7" count="1">
            <x v="27"/>
          </reference>
        </references>
      </pivotArea>
    </format>
    <format dxfId="801">
      <pivotArea dataOnly="0" labelOnly="1" outline="0" fieldPosition="0">
        <references count="4">
          <reference field="1" count="1" selected="0">
            <x v="4"/>
          </reference>
          <reference field="3" count="1" selected="0">
            <x v="15"/>
          </reference>
          <reference field="6" count="1" selected="0">
            <x v="81"/>
          </reference>
          <reference field="7" count="1" defaultSubtotal="1">
            <x v="27"/>
          </reference>
        </references>
      </pivotArea>
    </format>
    <format dxfId="800">
      <pivotArea dataOnly="0" labelOnly="1" outline="0" fieldPosition="0">
        <references count="4">
          <reference field="1" count="1" selected="0">
            <x v="4"/>
          </reference>
          <reference field="3" count="1" selected="0">
            <x v="15"/>
          </reference>
          <reference field="6" count="1" selected="0">
            <x v="107"/>
          </reference>
          <reference field="7" count="1">
            <x v="32"/>
          </reference>
        </references>
      </pivotArea>
    </format>
    <format dxfId="799">
      <pivotArea dataOnly="0" labelOnly="1" outline="0" fieldPosition="0">
        <references count="4">
          <reference field="1" count="1" selected="0">
            <x v="4"/>
          </reference>
          <reference field="3" count="1" selected="0">
            <x v="15"/>
          </reference>
          <reference field="6" count="1" selected="0">
            <x v="107"/>
          </reference>
          <reference field="7" count="1" defaultSubtotal="1">
            <x v="32"/>
          </reference>
        </references>
      </pivotArea>
    </format>
    <format dxfId="798">
      <pivotArea dataOnly="0" labelOnly="1" outline="0" fieldPosition="0">
        <references count="4">
          <reference field="1" count="1" selected="0">
            <x v="4"/>
          </reference>
          <reference field="3" count="1" selected="0">
            <x v="15"/>
          </reference>
          <reference field="6" count="1" selected="0">
            <x v="114"/>
          </reference>
          <reference field="7" count="1">
            <x v="27"/>
          </reference>
        </references>
      </pivotArea>
    </format>
    <format dxfId="797">
      <pivotArea dataOnly="0" labelOnly="1" outline="0" fieldPosition="0">
        <references count="4">
          <reference field="1" count="1" selected="0">
            <x v="4"/>
          </reference>
          <reference field="3" count="1" selected="0">
            <x v="15"/>
          </reference>
          <reference field="6" count="1" selected="0">
            <x v="114"/>
          </reference>
          <reference field="7" count="1" defaultSubtotal="1">
            <x v="27"/>
          </reference>
        </references>
      </pivotArea>
    </format>
    <format dxfId="796">
      <pivotArea dataOnly="0" labelOnly="1" outline="0" fieldPosition="0">
        <references count="4">
          <reference field="1" count="1" selected="0">
            <x v="4"/>
          </reference>
          <reference field="3" count="1" selected="0">
            <x v="15"/>
          </reference>
          <reference field="6" count="1" selected="0">
            <x v="130"/>
          </reference>
          <reference field="7" count="1">
            <x v="15"/>
          </reference>
        </references>
      </pivotArea>
    </format>
    <format dxfId="795">
      <pivotArea dataOnly="0" labelOnly="1" outline="0" fieldPosition="0">
        <references count="4">
          <reference field="1" count="1" selected="0">
            <x v="4"/>
          </reference>
          <reference field="3" count="1" selected="0">
            <x v="15"/>
          </reference>
          <reference field="6" count="1" selected="0">
            <x v="130"/>
          </reference>
          <reference field="7" count="1" defaultSubtotal="1">
            <x v="15"/>
          </reference>
        </references>
      </pivotArea>
    </format>
    <format dxfId="794">
      <pivotArea dataOnly="0" labelOnly="1" outline="0" fieldPosition="0">
        <references count="4">
          <reference field="1" count="1" selected="0">
            <x v="4"/>
          </reference>
          <reference field="3" count="1" selected="0">
            <x v="15"/>
          </reference>
          <reference field="6" count="1" selected="0">
            <x v="141"/>
          </reference>
          <reference field="7" count="1">
            <x v="34"/>
          </reference>
        </references>
      </pivotArea>
    </format>
    <format dxfId="793">
      <pivotArea dataOnly="0" labelOnly="1" outline="0" fieldPosition="0">
        <references count="4">
          <reference field="1" count="1" selected="0">
            <x v="4"/>
          </reference>
          <reference field="3" count="1" selected="0">
            <x v="15"/>
          </reference>
          <reference field="6" count="1" selected="0">
            <x v="141"/>
          </reference>
          <reference field="7" count="1" defaultSubtotal="1">
            <x v="34"/>
          </reference>
        </references>
      </pivotArea>
    </format>
    <format dxfId="792">
      <pivotArea dataOnly="0" labelOnly="1" outline="0" fieldPosition="0">
        <references count="4">
          <reference field="1" count="1" selected="0">
            <x v="4"/>
          </reference>
          <reference field="3" count="1" selected="0">
            <x v="15"/>
          </reference>
          <reference field="6" count="1" selected="0">
            <x v="157"/>
          </reference>
          <reference field="7" count="1">
            <x v="25"/>
          </reference>
        </references>
      </pivotArea>
    </format>
    <format dxfId="791">
      <pivotArea dataOnly="0" labelOnly="1" outline="0" fieldPosition="0">
        <references count="4">
          <reference field="1" count="1" selected="0">
            <x v="4"/>
          </reference>
          <reference field="3" count="1" selected="0">
            <x v="15"/>
          </reference>
          <reference field="6" count="1" selected="0">
            <x v="157"/>
          </reference>
          <reference field="7" count="1" defaultSubtotal="1">
            <x v="25"/>
          </reference>
        </references>
      </pivotArea>
    </format>
    <format dxfId="790">
      <pivotArea dataOnly="0" labelOnly="1" outline="0" fieldPosition="0">
        <references count="4">
          <reference field="1" count="1" selected="0">
            <x v="4"/>
          </reference>
          <reference field="3" count="1" selected="0">
            <x v="18"/>
          </reference>
          <reference field="6" count="1" selected="0">
            <x v="0"/>
          </reference>
          <reference field="7" count="1">
            <x v="33"/>
          </reference>
        </references>
      </pivotArea>
    </format>
    <format dxfId="789">
      <pivotArea dataOnly="0" labelOnly="1" outline="0" fieldPosition="0">
        <references count="4">
          <reference field="1" count="1" selected="0">
            <x v="4"/>
          </reference>
          <reference field="3" count="1" selected="0">
            <x v="18"/>
          </reference>
          <reference field="6" count="1" selected="0">
            <x v="0"/>
          </reference>
          <reference field="7" count="1" defaultSubtotal="1">
            <x v="33"/>
          </reference>
        </references>
      </pivotArea>
    </format>
    <format dxfId="788">
      <pivotArea dataOnly="0" labelOnly="1" outline="0" fieldPosition="0">
        <references count="4">
          <reference field="1" count="1" selected="0">
            <x v="4"/>
          </reference>
          <reference field="3" count="1" selected="0">
            <x v="18"/>
          </reference>
          <reference field="6" count="1" selected="0">
            <x v="9"/>
          </reference>
          <reference field="7" count="1">
            <x v="35"/>
          </reference>
        </references>
      </pivotArea>
    </format>
    <format dxfId="787">
      <pivotArea dataOnly="0" labelOnly="1" outline="0" fieldPosition="0">
        <references count="4">
          <reference field="1" count="1" selected="0">
            <x v="4"/>
          </reference>
          <reference field="3" count="1" selected="0">
            <x v="18"/>
          </reference>
          <reference field="6" count="1" selected="0">
            <x v="9"/>
          </reference>
          <reference field="7" count="1" defaultSubtotal="1">
            <x v="35"/>
          </reference>
        </references>
      </pivotArea>
    </format>
    <format dxfId="786">
      <pivotArea dataOnly="0" labelOnly="1" outline="0" fieldPosition="0">
        <references count="4">
          <reference field="1" count="1" selected="0">
            <x v="4"/>
          </reference>
          <reference field="3" count="1" selected="0">
            <x v="18"/>
          </reference>
          <reference field="6" count="1" selected="0">
            <x v="10"/>
          </reference>
          <reference field="7" count="1">
            <x v="35"/>
          </reference>
        </references>
      </pivotArea>
    </format>
    <format dxfId="785">
      <pivotArea dataOnly="0" labelOnly="1" outline="0" fieldPosition="0">
        <references count="4">
          <reference field="1" count="1" selected="0">
            <x v="4"/>
          </reference>
          <reference field="3" count="1" selected="0">
            <x v="18"/>
          </reference>
          <reference field="6" count="1" selected="0">
            <x v="10"/>
          </reference>
          <reference field="7" count="1" defaultSubtotal="1">
            <x v="35"/>
          </reference>
        </references>
      </pivotArea>
    </format>
    <format dxfId="784">
      <pivotArea dataOnly="0" labelOnly="1" outline="0" fieldPosition="0">
        <references count="4">
          <reference field="1" count="1" selected="0">
            <x v="4"/>
          </reference>
          <reference field="3" count="1" selected="0">
            <x v="18"/>
          </reference>
          <reference field="6" count="1" selected="0">
            <x v="40"/>
          </reference>
          <reference field="7" count="1">
            <x v="9"/>
          </reference>
        </references>
      </pivotArea>
    </format>
    <format dxfId="783">
      <pivotArea dataOnly="0" labelOnly="1" outline="0" fieldPosition="0">
        <references count="4">
          <reference field="1" count="1" selected="0">
            <x v="4"/>
          </reference>
          <reference field="3" count="1" selected="0">
            <x v="18"/>
          </reference>
          <reference field="6" count="1" selected="0">
            <x v="40"/>
          </reference>
          <reference field="7" count="1" defaultSubtotal="1">
            <x v="9"/>
          </reference>
        </references>
      </pivotArea>
    </format>
    <format dxfId="782">
      <pivotArea dataOnly="0" labelOnly="1" outline="0" fieldPosition="0">
        <references count="4">
          <reference field="1" count="1" selected="0">
            <x v="4"/>
          </reference>
          <reference field="3" count="1" selected="0">
            <x v="18"/>
          </reference>
          <reference field="6" count="1" selected="0">
            <x v="66"/>
          </reference>
          <reference field="7" count="1">
            <x v="10"/>
          </reference>
        </references>
      </pivotArea>
    </format>
    <format dxfId="781">
      <pivotArea dataOnly="0" labelOnly="1" outline="0" fieldPosition="0">
        <references count="4">
          <reference field="1" count="1" selected="0">
            <x v="4"/>
          </reference>
          <reference field="3" count="1" selected="0">
            <x v="18"/>
          </reference>
          <reference field="6" count="1" selected="0">
            <x v="66"/>
          </reference>
          <reference field="7" count="1" defaultSubtotal="1">
            <x v="10"/>
          </reference>
        </references>
      </pivotArea>
    </format>
    <format dxfId="780">
      <pivotArea dataOnly="0" labelOnly="1" outline="0" fieldPosition="0">
        <references count="4">
          <reference field="1" count="1" selected="0">
            <x v="4"/>
          </reference>
          <reference field="3" count="1" selected="0">
            <x v="18"/>
          </reference>
          <reference field="6" count="1" selected="0">
            <x v="96"/>
          </reference>
          <reference field="7" count="1">
            <x v="9"/>
          </reference>
        </references>
      </pivotArea>
    </format>
    <format dxfId="779">
      <pivotArea dataOnly="0" labelOnly="1" outline="0" fieldPosition="0">
        <references count="4">
          <reference field="1" count="1" selected="0">
            <x v="4"/>
          </reference>
          <reference field="3" count="1" selected="0">
            <x v="18"/>
          </reference>
          <reference field="6" count="1" selected="0">
            <x v="96"/>
          </reference>
          <reference field="7" count="1" defaultSubtotal="1">
            <x v="9"/>
          </reference>
        </references>
      </pivotArea>
    </format>
    <format dxfId="778">
      <pivotArea dataOnly="0" labelOnly="1" outline="0" fieldPosition="0">
        <references count="4">
          <reference field="1" count="1" selected="0">
            <x v="4"/>
          </reference>
          <reference field="3" count="1" selected="0">
            <x v="20"/>
          </reference>
          <reference field="6" count="1" selected="0">
            <x v="2"/>
          </reference>
          <reference field="7" count="1">
            <x v="25"/>
          </reference>
        </references>
      </pivotArea>
    </format>
    <format dxfId="777">
      <pivotArea dataOnly="0" labelOnly="1" outline="0" fieldPosition="0">
        <references count="4">
          <reference field="1" count="1" selected="0">
            <x v="4"/>
          </reference>
          <reference field="3" count="1" selected="0">
            <x v="20"/>
          </reference>
          <reference field="6" count="1" selected="0">
            <x v="2"/>
          </reference>
          <reference field="7" count="1" defaultSubtotal="1">
            <x v="25"/>
          </reference>
        </references>
      </pivotArea>
    </format>
    <format dxfId="776">
      <pivotArea dataOnly="0" labelOnly="1" outline="0" fieldPosition="0">
        <references count="4">
          <reference field="1" count="1" selected="0">
            <x v="4"/>
          </reference>
          <reference field="3" count="1" selected="0">
            <x v="20"/>
          </reference>
          <reference field="6" count="1" selected="0">
            <x v="26"/>
          </reference>
          <reference field="7" count="1">
            <x v="22"/>
          </reference>
        </references>
      </pivotArea>
    </format>
    <format dxfId="775">
      <pivotArea dataOnly="0" labelOnly="1" outline="0" fieldPosition="0">
        <references count="4">
          <reference field="1" count="1" selected="0">
            <x v="4"/>
          </reference>
          <reference field="3" count="1" selected="0">
            <x v="20"/>
          </reference>
          <reference field="6" count="1" selected="0">
            <x v="26"/>
          </reference>
          <reference field="7" count="1" defaultSubtotal="1">
            <x v="22"/>
          </reference>
        </references>
      </pivotArea>
    </format>
    <format dxfId="774">
      <pivotArea dataOnly="0" labelOnly="1" outline="0" fieldPosition="0">
        <references count="4">
          <reference field="1" count="1" selected="0">
            <x v="4"/>
          </reference>
          <reference field="3" count="1" selected="0">
            <x v="20"/>
          </reference>
          <reference field="6" count="1" selected="0">
            <x v="27"/>
          </reference>
          <reference field="7" count="1">
            <x v="17"/>
          </reference>
        </references>
      </pivotArea>
    </format>
    <format dxfId="773">
      <pivotArea dataOnly="0" labelOnly="1" outline="0" fieldPosition="0">
        <references count="4">
          <reference field="1" count="1" selected="0">
            <x v="4"/>
          </reference>
          <reference field="3" count="1" selected="0">
            <x v="20"/>
          </reference>
          <reference field="6" count="1" selected="0">
            <x v="27"/>
          </reference>
          <reference field="7" count="1" defaultSubtotal="1">
            <x v="17"/>
          </reference>
        </references>
      </pivotArea>
    </format>
    <format dxfId="772">
      <pivotArea dataOnly="0" labelOnly="1" outline="0" fieldPosition="0">
        <references count="4">
          <reference field="1" count="1" selected="0">
            <x v="4"/>
          </reference>
          <reference field="3" count="1" selected="0">
            <x v="20"/>
          </reference>
          <reference field="6" count="1" selected="0">
            <x v="38"/>
          </reference>
          <reference field="7" count="1">
            <x v="27"/>
          </reference>
        </references>
      </pivotArea>
    </format>
    <format dxfId="771">
      <pivotArea dataOnly="0" labelOnly="1" outline="0" fieldPosition="0">
        <references count="4">
          <reference field="1" count="1" selected="0">
            <x v="4"/>
          </reference>
          <reference field="3" count="1" selected="0">
            <x v="20"/>
          </reference>
          <reference field="6" count="1" selected="0">
            <x v="38"/>
          </reference>
          <reference field="7" count="1" defaultSubtotal="1">
            <x v="27"/>
          </reference>
        </references>
      </pivotArea>
    </format>
    <format dxfId="770">
      <pivotArea dataOnly="0" labelOnly="1" outline="0" fieldPosition="0">
        <references count="4">
          <reference field="1" count="1" selected="0">
            <x v="4"/>
          </reference>
          <reference field="3" count="1" selected="0">
            <x v="20"/>
          </reference>
          <reference field="6" count="1" selected="0">
            <x v="58"/>
          </reference>
          <reference field="7" count="1">
            <x v="2"/>
          </reference>
        </references>
      </pivotArea>
    </format>
    <format dxfId="769">
      <pivotArea dataOnly="0" labelOnly="1" outline="0" fieldPosition="0">
        <references count="4">
          <reference field="1" count="1" selected="0">
            <x v="4"/>
          </reference>
          <reference field="3" count="1" selected="0">
            <x v="20"/>
          </reference>
          <reference field="6" count="1" selected="0">
            <x v="58"/>
          </reference>
          <reference field="7" count="1" defaultSubtotal="1">
            <x v="2"/>
          </reference>
        </references>
      </pivotArea>
    </format>
    <format dxfId="768">
      <pivotArea dataOnly="0" labelOnly="1" outline="0" fieldPosition="0">
        <references count="4">
          <reference field="1" count="1" selected="0">
            <x v="4"/>
          </reference>
          <reference field="3" count="1" selected="0">
            <x v="20"/>
          </reference>
          <reference field="6" count="1" selected="0">
            <x v="63"/>
          </reference>
          <reference field="7" count="1">
            <x v="7"/>
          </reference>
        </references>
      </pivotArea>
    </format>
    <format dxfId="767">
      <pivotArea dataOnly="0" labelOnly="1" outline="0" fieldPosition="0">
        <references count="4">
          <reference field="1" count="1" selected="0">
            <x v="4"/>
          </reference>
          <reference field="3" count="1" selected="0">
            <x v="20"/>
          </reference>
          <reference field="6" count="1" selected="0">
            <x v="63"/>
          </reference>
          <reference field="7" count="1" defaultSubtotal="1">
            <x v="7"/>
          </reference>
        </references>
      </pivotArea>
    </format>
    <format dxfId="766">
      <pivotArea dataOnly="0" labelOnly="1" outline="0" fieldPosition="0">
        <references count="4">
          <reference field="1" count="1" selected="0">
            <x v="4"/>
          </reference>
          <reference field="3" count="1" selected="0">
            <x v="20"/>
          </reference>
          <reference field="6" count="1" selected="0">
            <x v="79"/>
          </reference>
          <reference field="7" count="1">
            <x v="25"/>
          </reference>
        </references>
      </pivotArea>
    </format>
    <format dxfId="765">
      <pivotArea dataOnly="0" labelOnly="1" outline="0" fieldPosition="0">
        <references count="4">
          <reference field="1" count="1" selected="0">
            <x v="4"/>
          </reference>
          <reference field="3" count="1" selected="0">
            <x v="20"/>
          </reference>
          <reference field="6" count="1" selected="0">
            <x v="79"/>
          </reference>
          <reference field="7" count="1" defaultSubtotal="1">
            <x v="25"/>
          </reference>
        </references>
      </pivotArea>
    </format>
    <format dxfId="764">
      <pivotArea dataOnly="0" labelOnly="1" outline="0" fieldPosition="0">
        <references count="4">
          <reference field="1" count="1" selected="0">
            <x v="4"/>
          </reference>
          <reference field="3" count="1" selected="0">
            <x v="20"/>
          </reference>
          <reference field="6" count="1" selected="0">
            <x v="97"/>
          </reference>
          <reference field="7" count="1">
            <x v="15"/>
          </reference>
        </references>
      </pivotArea>
    </format>
    <format dxfId="763">
      <pivotArea dataOnly="0" labelOnly="1" outline="0" fieldPosition="0">
        <references count="4">
          <reference field="1" count="1" selected="0">
            <x v="4"/>
          </reference>
          <reference field="3" count="1" selected="0">
            <x v="20"/>
          </reference>
          <reference field="6" count="1" selected="0">
            <x v="97"/>
          </reference>
          <reference field="7" count="1" defaultSubtotal="1">
            <x v="15"/>
          </reference>
        </references>
      </pivotArea>
    </format>
    <format dxfId="762">
      <pivotArea dataOnly="0" labelOnly="1" outline="0" fieldPosition="0">
        <references count="4">
          <reference field="1" count="1" selected="0">
            <x v="4"/>
          </reference>
          <reference field="3" count="1" selected="0">
            <x v="20"/>
          </reference>
          <reference field="6" count="1" selected="0">
            <x v="99"/>
          </reference>
          <reference field="7" count="1">
            <x v="7"/>
          </reference>
        </references>
      </pivotArea>
    </format>
    <format dxfId="761">
      <pivotArea dataOnly="0" labelOnly="1" outline="0" fieldPosition="0">
        <references count="4">
          <reference field="1" count="1" selected="0">
            <x v="4"/>
          </reference>
          <reference field="3" count="1" selected="0">
            <x v="20"/>
          </reference>
          <reference field="6" count="1" selected="0">
            <x v="99"/>
          </reference>
          <reference field="7" count="1" defaultSubtotal="1">
            <x v="7"/>
          </reference>
        </references>
      </pivotArea>
    </format>
    <format dxfId="760">
      <pivotArea dataOnly="0" labelOnly="1" outline="0" fieldPosition="0">
        <references count="4">
          <reference field="1" count="1" selected="0">
            <x v="4"/>
          </reference>
          <reference field="3" count="1" selected="0">
            <x v="20"/>
          </reference>
          <reference field="6" count="1" selected="0">
            <x v="109"/>
          </reference>
          <reference field="7" count="1">
            <x v="15"/>
          </reference>
        </references>
      </pivotArea>
    </format>
    <format dxfId="759">
      <pivotArea dataOnly="0" labelOnly="1" outline="0" fieldPosition="0">
        <references count="4">
          <reference field="1" count="1" selected="0">
            <x v="4"/>
          </reference>
          <reference field="3" count="1" selected="0">
            <x v="20"/>
          </reference>
          <reference field="6" count="1" selected="0">
            <x v="109"/>
          </reference>
          <reference field="7" count="1" defaultSubtotal="1">
            <x v="15"/>
          </reference>
        </references>
      </pivotArea>
    </format>
    <format dxfId="758">
      <pivotArea dataOnly="0" labelOnly="1" outline="0" fieldPosition="0">
        <references count="4">
          <reference field="1" count="1" selected="0">
            <x v="4"/>
          </reference>
          <reference field="3" count="1" selected="0">
            <x v="20"/>
          </reference>
          <reference field="6" count="1" selected="0">
            <x v="110"/>
          </reference>
          <reference field="7" count="1">
            <x v="27"/>
          </reference>
        </references>
      </pivotArea>
    </format>
    <format dxfId="757">
      <pivotArea dataOnly="0" labelOnly="1" outline="0" fieldPosition="0">
        <references count="4">
          <reference field="1" count="1" selected="0">
            <x v="4"/>
          </reference>
          <reference field="3" count="1" selected="0">
            <x v="20"/>
          </reference>
          <reference field="6" count="1" selected="0">
            <x v="110"/>
          </reference>
          <reference field="7" count="1" defaultSubtotal="1">
            <x v="27"/>
          </reference>
        </references>
      </pivotArea>
    </format>
    <format dxfId="756">
      <pivotArea dataOnly="0" labelOnly="1" outline="0" fieldPosition="0">
        <references count="4">
          <reference field="1" count="1" selected="0">
            <x v="4"/>
          </reference>
          <reference field="3" count="1" selected="0">
            <x v="20"/>
          </reference>
          <reference field="6" count="1" selected="0">
            <x v="111"/>
          </reference>
          <reference field="7" count="1">
            <x v="11"/>
          </reference>
        </references>
      </pivotArea>
    </format>
    <format dxfId="755">
      <pivotArea dataOnly="0" labelOnly="1" outline="0" fieldPosition="0">
        <references count="4">
          <reference field="1" count="1" selected="0">
            <x v="4"/>
          </reference>
          <reference field="3" count="1" selected="0">
            <x v="20"/>
          </reference>
          <reference field="6" count="1" selected="0">
            <x v="111"/>
          </reference>
          <reference field="7" count="1" defaultSubtotal="1">
            <x v="11"/>
          </reference>
        </references>
      </pivotArea>
    </format>
    <format dxfId="754">
      <pivotArea dataOnly="0" labelOnly="1" outline="0" fieldPosition="0">
        <references count="4">
          <reference field="1" count="1" selected="0">
            <x v="4"/>
          </reference>
          <reference field="3" count="1" selected="0">
            <x v="20"/>
          </reference>
          <reference field="6" count="1" selected="0">
            <x v="112"/>
          </reference>
          <reference field="7" count="1">
            <x v="23"/>
          </reference>
        </references>
      </pivotArea>
    </format>
    <format dxfId="753">
      <pivotArea dataOnly="0" labelOnly="1" outline="0" fieldPosition="0">
        <references count="4">
          <reference field="1" count="1" selected="0">
            <x v="4"/>
          </reference>
          <reference field="3" count="1" selected="0">
            <x v="20"/>
          </reference>
          <reference field="6" count="1" selected="0">
            <x v="112"/>
          </reference>
          <reference field="7" count="1" defaultSubtotal="1">
            <x v="23"/>
          </reference>
        </references>
      </pivotArea>
    </format>
    <format dxfId="752">
      <pivotArea dataOnly="0" labelOnly="1" outline="0" fieldPosition="0">
        <references count="4">
          <reference field="1" count="1" selected="0">
            <x v="4"/>
          </reference>
          <reference field="3" count="1" selected="0">
            <x v="20"/>
          </reference>
          <reference field="6" count="1" selected="0">
            <x v="117"/>
          </reference>
          <reference field="7" count="1">
            <x v="25"/>
          </reference>
        </references>
      </pivotArea>
    </format>
    <format dxfId="751">
      <pivotArea dataOnly="0" labelOnly="1" outline="0" fieldPosition="0">
        <references count="4">
          <reference field="1" count="1" selected="0">
            <x v="4"/>
          </reference>
          <reference field="3" count="1" selected="0">
            <x v="20"/>
          </reference>
          <reference field="6" count="1" selected="0">
            <x v="117"/>
          </reference>
          <reference field="7" count="1" defaultSubtotal="1">
            <x v="25"/>
          </reference>
        </references>
      </pivotArea>
    </format>
    <format dxfId="750">
      <pivotArea dataOnly="0" labelOnly="1" outline="0" fieldPosition="0">
        <references count="4">
          <reference field="1" count="1" selected="0">
            <x v="4"/>
          </reference>
          <reference field="3" count="1" selected="0">
            <x v="20"/>
          </reference>
          <reference field="6" count="1" selected="0">
            <x v="118"/>
          </reference>
          <reference field="7" count="1">
            <x v="13"/>
          </reference>
        </references>
      </pivotArea>
    </format>
    <format dxfId="749">
      <pivotArea dataOnly="0" labelOnly="1" outline="0" fieldPosition="0">
        <references count="4">
          <reference field="1" count="1" selected="0">
            <x v="4"/>
          </reference>
          <reference field="3" count="1" selected="0">
            <x v="20"/>
          </reference>
          <reference field="6" count="1" selected="0">
            <x v="118"/>
          </reference>
          <reference field="7" count="1" defaultSubtotal="1">
            <x v="13"/>
          </reference>
        </references>
      </pivotArea>
    </format>
    <format dxfId="748">
      <pivotArea dataOnly="0" labelOnly="1" outline="0" fieldPosition="0">
        <references count="4">
          <reference field="1" count="1" selected="0">
            <x v="4"/>
          </reference>
          <reference field="3" count="1" selected="0">
            <x v="20"/>
          </reference>
          <reference field="6" count="1" selected="0">
            <x v="125"/>
          </reference>
          <reference field="7" count="1">
            <x v="25"/>
          </reference>
        </references>
      </pivotArea>
    </format>
    <format dxfId="747">
      <pivotArea dataOnly="0" labelOnly="1" outline="0" fieldPosition="0">
        <references count="4">
          <reference field="1" count="1" selected="0">
            <x v="4"/>
          </reference>
          <reference field="3" count="1" selected="0">
            <x v="20"/>
          </reference>
          <reference field="6" count="1" selected="0">
            <x v="125"/>
          </reference>
          <reference field="7" count="1" defaultSubtotal="1">
            <x v="25"/>
          </reference>
        </references>
      </pivotArea>
    </format>
    <format dxfId="746">
      <pivotArea dataOnly="0" labelOnly="1" outline="0" fieldPosition="0">
        <references count="4">
          <reference field="1" count="1" selected="0">
            <x v="4"/>
          </reference>
          <reference field="3" count="1" selected="0">
            <x v="20"/>
          </reference>
          <reference field="6" count="1" selected="0">
            <x v="128"/>
          </reference>
          <reference field="7" count="1">
            <x v="19"/>
          </reference>
        </references>
      </pivotArea>
    </format>
    <format dxfId="745">
      <pivotArea dataOnly="0" labelOnly="1" outline="0" fieldPosition="0">
        <references count="4">
          <reference field="1" count="1" selected="0">
            <x v="4"/>
          </reference>
          <reference field="3" count="1" selected="0">
            <x v="20"/>
          </reference>
          <reference field="6" count="1" selected="0">
            <x v="128"/>
          </reference>
          <reference field="7" count="1" defaultSubtotal="1">
            <x v="19"/>
          </reference>
        </references>
      </pivotArea>
    </format>
    <format dxfId="744">
      <pivotArea dataOnly="0" labelOnly="1" outline="0" fieldPosition="0">
        <references count="4">
          <reference field="1" count="1" selected="0">
            <x v="4"/>
          </reference>
          <reference field="3" count="1" selected="0">
            <x v="20"/>
          </reference>
          <reference field="6" count="1" selected="0">
            <x v="153"/>
          </reference>
          <reference field="7" count="1">
            <x v="7"/>
          </reference>
        </references>
      </pivotArea>
    </format>
    <format dxfId="743">
      <pivotArea dataOnly="0" labelOnly="1" outline="0" fieldPosition="0">
        <references count="4">
          <reference field="1" count="1" selected="0">
            <x v="4"/>
          </reference>
          <reference field="3" count="1" selected="0">
            <x v="20"/>
          </reference>
          <reference field="6" count="1" selected="0">
            <x v="153"/>
          </reference>
          <reference field="7" count="1" defaultSubtotal="1">
            <x v="7"/>
          </reference>
        </references>
      </pivotArea>
    </format>
    <format dxfId="742">
      <pivotArea dataOnly="0" labelOnly="1" outline="0" fieldPosition="0">
        <references count="4">
          <reference field="1" count="1" selected="0">
            <x v="4"/>
          </reference>
          <reference field="3" count="1" selected="0">
            <x v="20"/>
          </reference>
          <reference field="6" count="1" selected="0">
            <x v="154"/>
          </reference>
          <reference field="7" count="1">
            <x v="7"/>
          </reference>
        </references>
      </pivotArea>
    </format>
    <format dxfId="741">
      <pivotArea dataOnly="0" labelOnly="1" outline="0" fieldPosition="0">
        <references count="4">
          <reference field="1" count="1" selected="0">
            <x v="4"/>
          </reference>
          <reference field="3" count="1" selected="0">
            <x v="20"/>
          </reference>
          <reference field="6" count="1" selected="0">
            <x v="154"/>
          </reference>
          <reference field="7" count="1" defaultSubtotal="1">
            <x v="7"/>
          </reference>
        </references>
      </pivotArea>
    </format>
    <format dxfId="740">
      <pivotArea dataOnly="0" labelOnly="1" outline="0" fieldPosition="0">
        <references count="4">
          <reference field="1" count="1" selected="0">
            <x v="4"/>
          </reference>
          <reference field="3" count="1" selected="0">
            <x v="20"/>
          </reference>
          <reference field="6" count="1" selected="0">
            <x v="155"/>
          </reference>
          <reference field="7" count="1">
            <x v="6"/>
          </reference>
        </references>
      </pivotArea>
    </format>
    <format dxfId="739">
      <pivotArea dataOnly="0" labelOnly="1" outline="0" fieldPosition="0">
        <references count="4">
          <reference field="1" count="1" selected="0">
            <x v="4"/>
          </reference>
          <reference field="3" count="1" selected="0">
            <x v="20"/>
          </reference>
          <reference field="6" count="1" selected="0">
            <x v="155"/>
          </reference>
          <reference field="7" count="1" defaultSubtotal="1">
            <x v="6"/>
          </reference>
        </references>
      </pivotArea>
    </format>
    <format dxfId="738">
      <pivotArea dataOnly="0" labelOnly="1" outline="0" fieldPosition="0">
        <references count="4">
          <reference field="1" count="1" selected="0">
            <x v="3"/>
          </reference>
          <reference field="3" count="1" selected="0">
            <x v="2"/>
          </reference>
          <reference field="6" count="1" selected="0">
            <x v="29"/>
          </reference>
          <reference field="7" count="1">
            <x v="16"/>
          </reference>
        </references>
      </pivotArea>
    </format>
    <format dxfId="737">
      <pivotArea dataOnly="0" labelOnly="1" outline="0" fieldPosition="0">
        <references count="4">
          <reference field="1" count="1" selected="0">
            <x v="3"/>
          </reference>
          <reference field="3" count="1" selected="0">
            <x v="2"/>
          </reference>
          <reference field="6" count="1" selected="0">
            <x v="29"/>
          </reference>
          <reference field="7" count="1" defaultSubtotal="1">
            <x v="16"/>
          </reference>
        </references>
      </pivotArea>
    </format>
    <format dxfId="736">
      <pivotArea dataOnly="0" labelOnly="1" outline="0" fieldPosition="0">
        <references count="4">
          <reference field="1" count="1" selected="0">
            <x v="3"/>
          </reference>
          <reference field="3" count="1" selected="0">
            <x v="2"/>
          </reference>
          <reference field="6" count="1" selected="0">
            <x v="101"/>
          </reference>
          <reference field="7" count="1">
            <x v="16"/>
          </reference>
        </references>
      </pivotArea>
    </format>
    <format dxfId="735">
      <pivotArea dataOnly="0" labelOnly="1" outline="0" fieldPosition="0">
        <references count="4">
          <reference field="1" count="1" selected="0">
            <x v="3"/>
          </reference>
          <reference field="3" count="1" selected="0">
            <x v="2"/>
          </reference>
          <reference field="6" count="1" selected="0">
            <x v="101"/>
          </reference>
          <reference field="7" count="1" defaultSubtotal="1">
            <x v="16"/>
          </reference>
        </references>
      </pivotArea>
    </format>
    <format dxfId="734">
      <pivotArea dataOnly="0" labelOnly="1" outline="0" fieldPosition="0">
        <references count="4">
          <reference field="1" count="1" selected="0">
            <x v="3"/>
          </reference>
          <reference field="3" count="1" selected="0">
            <x v="2"/>
          </reference>
          <reference field="6" count="1" selected="0">
            <x v="113"/>
          </reference>
          <reference field="7" count="1">
            <x v="27"/>
          </reference>
        </references>
      </pivotArea>
    </format>
    <format dxfId="733">
      <pivotArea dataOnly="0" labelOnly="1" outline="0" fieldPosition="0">
        <references count="4">
          <reference field="1" count="1" selected="0">
            <x v="3"/>
          </reference>
          <reference field="3" count="1" selected="0">
            <x v="2"/>
          </reference>
          <reference field="6" count="1" selected="0">
            <x v="113"/>
          </reference>
          <reference field="7" count="1" defaultSubtotal="1">
            <x v="27"/>
          </reference>
        </references>
      </pivotArea>
    </format>
    <format dxfId="732">
      <pivotArea dataOnly="0" labelOnly="1" outline="0" fieldPosition="0">
        <references count="4">
          <reference field="1" count="1" selected="0">
            <x v="3"/>
          </reference>
          <reference field="3" count="1" selected="0">
            <x v="2"/>
          </reference>
          <reference field="6" count="1" selected="0">
            <x v="148"/>
          </reference>
          <reference field="7" count="1">
            <x v="12"/>
          </reference>
        </references>
      </pivotArea>
    </format>
    <format dxfId="731">
      <pivotArea dataOnly="0" labelOnly="1" outline="0" fieldPosition="0">
        <references count="4">
          <reference field="1" count="1" selected="0">
            <x v="3"/>
          </reference>
          <reference field="3" count="1" selected="0">
            <x v="2"/>
          </reference>
          <reference field="6" count="1" selected="0">
            <x v="148"/>
          </reference>
          <reference field="7" count="1" defaultSubtotal="1">
            <x v="12"/>
          </reference>
        </references>
      </pivotArea>
    </format>
    <format dxfId="730">
      <pivotArea dataOnly="0" labelOnly="1" outline="0" fieldPosition="0">
        <references count="4">
          <reference field="1" count="1" selected="0">
            <x v="3"/>
          </reference>
          <reference field="3" count="1" selected="0">
            <x v="2"/>
          </reference>
          <reference field="6" count="1" selected="0">
            <x v="149"/>
          </reference>
          <reference field="7" count="1">
            <x v="27"/>
          </reference>
        </references>
      </pivotArea>
    </format>
    <format dxfId="729">
      <pivotArea dataOnly="0" labelOnly="1" outline="0" fieldPosition="0">
        <references count="4">
          <reference field="1" count="1" selected="0">
            <x v="3"/>
          </reference>
          <reference field="3" count="1" selected="0">
            <x v="2"/>
          </reference>
          <reference field="6" count="1" selected="0">
            <x v="149"/>
          </reference>
          <reference field="7" count="1" defaultSubtotal="1">
            <x v="27"/>
          </reference>
        </references>
      </pivotArea>
    </format>
    <format dxfId="728">
      <pivotArea dataOnly="0" labelOnly="1" outline="0" fieldPosition="0">
        <references count="4">
          <reference field="1" count="1" selected="0">
            <x v="3"/>
          </reference>
          <reference field="3" count="1" selected="0">
            <x v="3"/>
          </reference>
          <reference field="6" count="1" selected="0">
            <x v="4"/>
          </reference>
          <reference field="7" count="1">
            <x v="21"/>
          </reference>
        </references>
      </pivotArea>
    </format>
    <format dxfId="727">
      <pivotArea dataOnly="0" labelOnly="1" outline="0" fieldPosition="0">
        <references count="4">
          <reference field="1" count="1" selected="0">
            <x v="3"/>
          </reference>
          <reference field="3" count="1" selected="0">
            <x v="3"/>
          </reference>
          <reference field="6" count="1" selected="0">
            <x v="4"/>
          </reference>
          <reference field="7" count="1" defaultSubtotal="1">
            <x v="21"/>
          </reference>
        </references>
      </pivotArea>
    </format>
    <format dxfId="726">
      <pivotArea dataOnly="0" labelOnly="1" outline="0" fieldPosition="0">
        <references count="4">
          <reference field="1" count="1" selected="0">
            <x v="3"/>
          </reference>
          <reference field="3" count="1" selected="0">
            <x v="3"/>
          </reference>
          <reference field="6" count="1" selected="0">
            <x v="5"/>
          </reference>
          <reference field="7" count="1">
            <x v="21"/>
          </reference>
        </references>
      </pivotArea>
    </format>
    <format dxfId="725">
      <pivotArea dataOnly="0" labelOnly="1" outline="0" fieldPosition="0">
        <references count="4">
          <reference field="1" count="1" selected="0">
            <x v="3"/>
          </reference>
          <reference field="3" count="1" selected="0">
            <x v="3"/>
          </reference>
          <reference field="6" count="1" selected="0">
            <x v="5"/>
          </reference>
          <reference field="7" count="1" defaultSubtotal="1">
            <x v="21"/>
          </reference>
        </references>
      </pivotArea>
    </format>
    <format dxfId="724">
      <pivotArea dataOnly="0" labelOnly="1" outline="0" fieldPosition="0">
        <references count="4">
          <reference field="1" count="1" selected="0">
            <x v="3"/>
          </reference>
          <reference field="3" count="1" selected="0">
            <x v="3"/>
          </reference>
          <reference field="6" count="1" selected="0">
            <x v="7"/>
          </reference>
          <reference field="7" count="1">
            <x v="21"/>
          </reference>
        </references>
      </pivotArea>
    </format>
    <format dxfId="723">
      <pivotArea dataOnly="0" labelOnly="1" outline="0" fieldPosition="0">
        <references count="4">
          <reference field="1" count="1" selected="0">
            <x v="3"/>
          </reference>
          <reference field="3" count="1" selected="0">
            <x v="3"/>
          </reference>
          <reference field="6" count="1" selected="0">
            <x v="7"/>
          </reference>
          <reference field="7" count="1" defaultSubtotal="1">
            <x v="21"/>
          </reference>
        </references>
      </pivotArea>
    </format>
    <format dxfId="722">
      <pivotArea dataOnly="0" labelOnly="1" outline="0" fieldPosition="0">
        <references count="4">
          <reference field="1" count="1" selected="0">
            <x v="3"/>
          </reference>
          <reference field="3" count="1" selected="0">
            <x v="3"/>
          </reference>
          <reference field="6" count="1" selected="0">
            <x v="12"/>
          </reference>
          <reference field="7" count="1">
            <x v="22"/>
          </reference>
        </references>
      </pivotArea>
    </format>
    <format dxfId="721">
      <pivotArea dataOnly="0" labelOnly="1" outline="0" fieldPosition="0">
        <references count="4">
          <reference field="1" count="1" selected="0">
            <x v="3"/>
          </reference>
          <reference field="3" count="1" selected="0">
            <x v="3"/>
          </reference>
          <reference field="6" count="1" selected="0">
            <x v="12"/>
          </reference>
          <reference field="7" count="1" defaultSubtotal="1">
            <x v="22"/>
          </reference>
        </references>
      </pivotArea>
    </format>
    <format dxfId="720">
      <pivotArea dataOnly="0" labelOnly="1" outline="0" fieldPosition="0">
        <references count="4">
          <reference field="1" count="1" selected="0">
            <x v="3"/>
          </reference>
          <reference field="3" count="1" selected="0">
            <x v="3"/>
          </reference>
          <reference field="6" count="1" selected="0">
            <x v="13"/>
          </reference>
          <reference field="7" count="1">
            <x v="11"/>
          </reference>
        </references>
      </pivotArea>
    </format>
    <format dxfId="719">
      <pivotArea dataOnly="0" labelOnly="1" outline="0" fieldPosition="0">
        <references count="4">
          <reference field="1" count="1" selected="0">
            <x v="3"/>
          </reference>
          <reference field="3" count="1" selected="0">
            <x v="3"/>
          </reference>
          <reference field="6" count="1" selected="0">
            <x v="13"/>
          </reference>
          <reference field="7" count="1" defaultSubtotal="1">
            <x v="11"/>
          </reference>
        </references>
      </pivotArea>
    </format>
    <format dxfId="718">
      <pivotArea dataOnly="0" labelOnly="1" outline="0" fieldPosition="0">
        <references count="4">
          <reference field="1" count="1" selected="0">
            <x v="3"/>
          </reference>
          <reference field="3" count="1" selected="0">
            <x v="3"/>
          </reference>
          <reference field="6" count="1" selected="0">
            <x v="30"/>
          </reference>
          <reference field="7" count="1">
            <x v="21"/>
          </reference>
        </references>
      </pivotArea>
    </format>
    <format dxfId="717">
      <pivotArea dataOnly="0" labelOnly="1" outline="0" fieldPosition="0">
        <references count="4">
          <reference field="1" count="1" selected="0">
            <x v="3"/>
          </reference>
          <reference field="3" count="1" selected="0">
            <x v="3"/>
          </reference>
          <reference field="6" count="1" selected="0">
            <x v="30"/>
          </reference>
          <reference field="7" count="1" defaultSubtotal="1">
            <x v="21"/>
          </reference>
        </references>
      </pivotArea>
    </format>
    <format dxfId="716">
      <pivotArea dataOnly="0" labelOnly="1" outline="0" fieldPosition="0">
        <references count="4">
          <reference field="1" count="1" selected="0">
            <x v="3"/>
          </reference>
          <reference field="3" count="1" selected="0">
            <x v="3"/>
          </reference>
          <reference field="6" count="1" selected="0">
            <x v="33"/>
          </reference>
          <reference field="7" count="1">
            <x v="21"/>
          </reference>
        </references>
      </pivotArea>
    </format>
    <format dxfId="715">
      <pivotArea dataOnly="0" labelOnly="1" outline="0" fieldPosition="0">
        <references count="4">
          <reference field="1" count="1" selected="0">
            <x v="3"/>
          </reference>
          <reference field="3" count="1" selected="0">
            <x v="3"/>
          </reference>
          <reference field="6" count="1" selected="0">
            <x v="33"/>
          </reference>
          <reference field="7" count="1" defaultSubtotal="1">
            <x v="21"/>
          </reference>
        </references>
      </pivotArea>
    </format>
    <format dxfId="714">
      <pivotArea dataOnly="0" labelOnly="1" outline="0" fieldPosition="0">
        <references count="4">
          <reference field="1" count="1" selected="0">
            <x v="3"/>
          </reference>
          <reference field="3" count="1" selected="0">
            <x v="3"/>
          </reference>
          <reference field="6" count="1" selected="0">
            <x v="34"/>
          </reference>
          <reference field="7" count="1">
            <x v="16"/>
          </reference>
        </references>
      </pivotArea>
    </format>
    <format dxfId="713">
      <pivotArea dataOnly="0" labelOnly="1" outline="0" fieldPosition="0">
        <references count="4">
          <reference field="1" count="1" selected="0">
            <x v="3"/>
          </reference>
          <reference field="3" count="1" selected="0">
            <x v="3"/>
          </reference>
          <reference field="6" count="1" selected="0">
            <x v="34"/>
          </reference>
          <reference field="7" count="1" defaultSubtotal="1">
            <x v="16"/>
          </reference>
        </references>
      </pivotArea>
    </format>
    <format dxfId="712">
      <pivotArea dataOnly="0" labelOnly="1" outline="0" fieldPosition="0">
        <references count="4">
          <reference field="1" count="1" selected="0">
            <x v="3"/>
          </reference>
          <reference field="3" count="1" selected="0">
            <x v="3"/>
          </reference>
          <reference field="6" count="1" selected="0">
            <x v="42"/>
          </reference>
          <reference field="7" count="1">
            <x v="21"/>
          </reference>
        </references>
      </pivotArea>
    </format>
    <format dxfId="711">
      <pivotArea dataOnly="0" labelOnly="1" outline="0" fieldPosition="0">
        <references count="4">
          <reference field="1" count="1" selected="0">
            <x v="3"/>
          </reference>
          <reference field="3" count="1" selected="0">
            <x v="3"/>
          </reference>
          <reference field="6" count="1" selected="0">
            <x v="42"/>
          </reference>
          <reference field="7" count="1" defaultSubtotal="1">
            <x v="21"/>
          </reference>
        </references>
      </pivotArea>
    </format>
    <format dxfId="710">
      <pivotArea dataOnly="0" labelOnly="1" outline="0" fieldPosition="0">
        <references count="4">
          <reference field="1" count="1" selected="0">
            <x v="3"/>
          </reference>
          <reference field="3" count="1" selected="0">
            <x v="3"/>
          </reference>
          <reference field="6" count="1" selected="0">
            <x v="69"/>
          </reference>
          <reference field="7" count="1">
            <x v="21"/>
          </reference>
        </references>
      </pivotArea>
    </format>
    <format dxfId="709">
      <pivotArea dataOnly="0" labelOnly="1" outline="0" fieldPosition="0">
        <references count="4">
          <reference field="1" count="1" selected="0">
            <x v="3"/>
          </reference>
          <reference field="3" count="1" selected="0">
            <x v="3"/>
          </reference>
          <reference field="6" count="1" selected="0">
            <x v="69"/>
          </reference>
          <reference field="7" count="1" defaultSubtotal="1">
            <x v="21"/>
          </reference>
        </references>
      </pivotArea>
    </format>
    <format dxfId="708">
      <pivotArea dataOnly="0" labelOnly="1" outline="0" fieldPosition="0">
        <references count="4">
          <reference field="1" count="1" selected="0">
            <x v="3"/>
          </reference>
          <reference field="3" count="1" selected="0">
            <x v="3"/>
          </reference>
          <reference field="6" count="1" selected="0">
            <x v="82"/>
          </reference>
          <reference field="7" count="1">
            <x v="27"/>
          </reference>
        </references>
      </pivotArea>
    </format>
    <format dxfId="707">
      <pivotArea dataOnly="0" labelOnly="1" outline="0" fieldPosition="0">
        <references count="4">
          <reference field="1" count="1" selected="0">
            <x v="3"/>
          </reference>
          <reference field="3" count="1" selected="0">
            <x v="3"/>
          </reference>
          <reference field="6" count="1" selected="0">
            <x v="82"/>
          </reference>
          <reference field="7" count="1" defaultSubtotal="1">
            <x v="27"/>
          </reference>
        </references>
      </pivotArea>
    </format>
    <format dxfId="706">
      <pivotArea dataOnly="0" labelOnly="1" outline="0" fieldPosition="0">
        <references count="4">
          <reference field="1" count="1" selected="0">
            <x v="3"/>
          </reference>
          <reference field="3" count="1" selected="0">
            <x v="3"/>
          </reference>
          <reference field="6" count="1" selected="0">
            <x v="84"/>
          </reference>
          <reference field="7" count="1">
            <x v="21"/>
          </reference>
        </references>
      </pivotArea>
    </format>
    <format dxfId="705">
      <pivotArea dataOnly="0" labelOnly="1" outline="0" fieldPosition="0">
        <references count="4">
          <reference field="1" count="1" selected="0">
            <x v="3"/>
          </reference>
          <reference field="3" count="1" selected="0">
            <x v="3"/>
          </reference>
          <reference field="6" count="1" selected="0">
            <x v="84"/>
          </reference>
          <reference field="7" count="1" defaultSubtotal="1">
            <x v="21"/>
          </reference>
        </references>
      </pivotArea>
    </format>
    <format dxfId="704">
      <pivotArea dataOnly="0" labelOnly="1" outline="0" fieldPosition="0">
        <references count="4">
          <reference field="1" count="1" selected="0">
            <x v="3"/>
          </reference>
          <reference field="3" count="1" selected="0">
            <x v="3"/>
          </reference>
          <reference field="6" count="1" selected="0">
            <x v="134"/>
          </reference>
          <reference field="7" count="1">
            <x v="27"/>
          </reference>
        </references>
      </pivotArea>
    </format>
    <format dxfId="703">
      <pivotArea dataOnly="0" labelOnly="1" outline="0" fieldPosition="0">
        <references count="4">
          <reference field="1" count="1" selected="0">
            <x v="3"/>
          </reference>
          <reference field="3" count="1" selected="0">
            <x v="3"/>
          </reference>
          <reference field="6" count="1" selected="0">
            <x v="134"/>
          </reference>
          <reference field="7" count="1" defaultSubtotal="1">
            <x v="27"/>
          </reference>
        </references>
      </pivotArea>
    </format>
    <format dxfId="702">
      <pivotArea dataOnly="0" labelOnly="1" outline="0" fieldPosition="0">
        <references count="4">
          <reference field="1" count="1" selected="0">
            <x v="3"/>
          </reference>
          <reference field="3" count="1" selected="0">
            <x v="3"/>
          </reference>
          <reference field="6" count="1" selected="0">
            <x v="159"/>
          </reference>
          <reference field="7" count="1">
            <x v="27"/>
          </reference>
        </references>
      </pivotArea>
    </format>
    <format dxfId="701">
      <pivotArea dataOnly="0" labelOnly="1" outline="0" fieldPosition="0">
        <references count="4">
          <reference field="1" count="1" selected="0">
            <x v="3"/>
          </reference>
          <reference field="3" count="1" selected="0">
            <x v="3"/>
          </reference>
          <reference field="6" count="1" selected="0">
            <x v="159"/>
          </reference>
          <reference field="7" count="1" defaultSubtotal="1">
            <x v="27"/>
          </reference>
        </references>
      </pivotArea>
    </format>
    <format dxfId="700">
      <pivotArea dataOnly="0" labelOnly="1" outline="0" fieldPosition="0">
        <references count="4">
          <reference field="1" count="1" selected="0">
            <x v="3"/>
          </reference>
          <reference field="3" count="1" selected="0">
            <x v="3"/>
          </reference>
          <reference field="6" count="1" selected="0">
            <x v="160"/>
          </reference>
          <reference field="7" count="1">
            <x v="21"/>
          </reference>
        </references>
      </pivotArea>
    </format>
    <format dxfId="699">
      <pivotArea dataOnly="0" labelOnly="1" outline="0" fieldPosition="0">
        <references count="4">
          <reference field="1" count="1" selected="0">
            <x v="3"/>
          </reference>
          <reference field="3" count="1" selected="0">
            <x v="3"/>
          </reference>
          <reference field="6" count="1" selected="0">
            <x v="160"/>
          </reference>
          <reference field="7" count="1" defaultSubtotal="1">
            <x v="21"/>
          </reference>
        </references>
      </pivotArea>
    </format>
    <format dxfId="698">
      <pivotArea dataOnly="0" labelOnly="1" outline="0" fieldPosition="0">
        <references count="4">
          <reference field="1" count="1" selected="0">
            <x v="3"/>
          </reference>
          <reference field="3" count="1" selected="0">
            <x v="3"/>
          </reference>
          <reference field="6" count="1" selected="0">
            <x v="164"/>
          </reference>
          <reference field="7" count="1">
            <x v="21"/>
          </reference>
        </references>
      </pivotArea>
    </format>
    <format dxfId="697">
      <pivotArea dataOnly="0" labelOnly="1" outline="0" fieldPosition="0">
        <references count="4">
          <reference field="1" count="1" selected="0">
            <x v="3"/>
          </reference>
          <reference field="3" count="1" selected="0">
            <x v="3"/>
          </reference>
          <reference field="6" count="1" selected="0">
            <x v="164"/>
          </reference>
          <reference field="7" count="1" defaultSubtotal="1">
            <x v="21"/>
          </reference>
        </references>
      </pivotArea>
    </format>
    <format dxfId="696">
      <pivotArea dataOnly="0" labelOnly="1" outline="0" fieldPosition="0">
        <references count="4">
          <reference field="1" count="1" selected="0">
            <x v="3"/>
          </reference>
          <reference field="3" count="1" selected="0">
            <x v="4"/>
          </reference>
          <reference field="6" count="1" selected="0">
            <x v="56"/>
          </reference>
          <reference field="7" count="1">
            <x v="16"/>
          </reference>
        </references>
      </pivotArea>
    </format>
    <format dxfId="695">
      <pivotArea dataOnly="0" labelOnly="1" outline="0" fieldPosition="0">
        <references count="4">
          <reference field="1" count="1" selected="0">
            <x v="3"/>
          </reference>
          <reference field="3" count="1" selected="0">
            <x v="4"/>
          </reference>
          <reference field="6" count="1" selected="0">
            <x v="56"/>
          </reference>
          <reference field="7" count="1" defaultSubtotal="1">
            <x v="16"/>
          </reference>
        </references>
      </pivotArea>
    </format>
    <format dxfId="694">
      <pivotArea dataOnly="0" labelOnly="1" outline="0" fieldPosition="0">
        <references count="4">
          <reference field="1" count="1" selected="0">
            <x v="3"/>
          </reference>
          <reference field="3" count="1" selected="0">
            <x v="4"/>
          </reference>
          <reference field="6" count="1" selected="0">
            <x v="57"/>
          </reference>
          <reference field="7" count="1">
            <x v="16"/>
          </reference>
        </references>
      </pivotArea>
    </format>
    <format dxfId="693">
      <pivotArea dataOnly="0" labelOnly="1" outline="0" fieldPosition="0">
        <references count="4">
          <reference field="1" count="1" selected="0">
            <x v="3"/>
          </reference>
          <reference field="3" count="1" selected="0">
            <x v="4"/>
          </reference>
          <reference field="6" count="1" selected="0">
            <x v="57"/>
          </reference>
          <reference field="7" count="1" defaultSubtotal="1">
            <x v="16"/>
          </reference>
        </references>
      </pivotArea>
    </format>
    <format dxfId="692">
      <pivotArea dataOnly="0" labelOnly="1" outline="0" fieldPosition="0">
        <references count="4">
          <reference field="1" count="1" selected="0">
            <x v="3"/>
          </reference>
          <reference field="3" count="1" selected="0">
            <x v="4"/>
          </reference>
          <reference field="6" count="1" selected="0">
            <x v="59"/>
          </reference>
          <reference field="7" count="1">
            <x v="16"/>
          </reference>
        </references>
      </pivotArea>
    </format>
    <format dxfId="691">
      <pivotArea dataOnly="0" labelOnly="1" outline="0" fieldPosition="0">
        <references count="4">
          <reference field="1" count="1" selected="0">
            <x v="3"/>
          </reference>
          <reference field="3" count="1" selected="0">
            <x v="4"/>
          </reference>
          <reference field="6" count="1" selected="0">
            <x v="59"/>
          </reference>
          <reference field="7" count="1" defaultSubtotal="1">
            <x v="16"/>
          </reference>
        </references>
      </pivotArea>
    </format>
    <format dxfId="690">
      <pivotArea dataOnly="0" labelOnly="1" outline="0" fieldPosition="0">
        <references count="4">
          <reference field="1" count="1" selected="0">
            <x v="3"/>
          </reference>
          <reference field="3" count="1" selected="0">
            <x v="4"/>
          </reference>
          <reference field="6" count="1" selected="0">
            <x v="62"/>
          </reference>
          <reference field="7" count="1">
            <x v="27"/>
          </reference>
        </references>
      </pivotArea>
    </format>
    <format dxfId="689">
      <pivotArea dataOnly="0" labelOnly="1" outline="0" fieldPosition="0">
        <references count="4">
          <reference field="1" count="1" selected="0">
            <x v="3"/>
          </reference>
          <reference field="3" count="1" selected="0">
            <x v="4"/>
          </reference>
          <reference field="6" count="1" selected="0">
            <x v="62"/>
          </reference>
          <reference field="7" count="1" defaultSubtotal="1">
            <x v="27"/>
          </reference>
        </references>
      </pivotArea>
    </format>
    <format dxfId="688">
      <pivotArea dataOnly="0" labelOnly="1" outline="0" fieldPosition="0">
        <references count="4">
          <reference field="1" count="1" selected="0">
            <x v="3"/>
          </reference>
          <reference field="3" count="1" selected="0">
            <x v="4"/>
          </reference>
          <reference field="6" count="1" selected="0">
            <x v="78"/>
          </reference>
          <reference field="7" count="1">
            <x v="16"/>
          </reference>
        </references>
      </pivotArea>
    </format>
    <format dxfId="687">
      <pivotArea dataOnly="0" labelOnly="1" outline="0" fieldPosition="0">
        <references count="4">
          <reference field="1" count="1" selected="0">
            <x v="3"/>
          </reference>
          <reference field="3" count="1" selected="0">
            <x v="4"/>
          </reference>
          <reference field="6" count="1" selected="0">
            <x v="78"/>
          </reference>
          <reference field="7" count="1" defaultSubtotal="1">
            <x v="16"/>
          </reference>
        </references>
      </pivotArea>
    </format>
    <format dxfId="686">
      <pivotArea dataOnly="0" labelOnly="1" outline="0" fieldPosition="0">
        <references count="4">
          <reference field="1" count="1" selected="0">
            <x v="3"/>
          </reference>
          <reference field="3" count="1" selected="0">
            <x v="4"/>
          </reference>
          <reference field="6" count="1" selected="0">
            <x v="80"/>
          </reference>
          <reference field="7" count="1">
            <x v="16"/>
          </reference>
        </references>
      </pivotArea>
    </format>
    <format dxfId="685">
      <pivotArea dataOnly="0" labelOnly="1" outline="0" fieldPosition="0">
        <references count="4">
          <reference field="1" count="1" selected="0">
            <x v="3"/>
          </reference>
          <reference field="3" count="1" selected="0">
            <x v="4"/>
          </reference>
          <reference field="6" count="1" selected="0">
            <x v="80"/>
          </reference>
          <reference field="7" count="1" defaultSubtotal="1">
            <x v="16"/>
          </reference>
        </references>
      </pivotArea>
    </format>
    <format dxfId="684">
      <pivotArea dataOnly="0" labelOnly="1" outline="0" fieldPosition="0">
        <references count="4">
          <reference field="1" count="1" selected="0">
            <x v="3"/>
          </reference>
          <reference field="3" count="1" selected="0">
            <x v="4"/>
          </reference>
          <reference field="6" count="1" selected="0">
            <x v="87"/>
          </reference>
          <reference field="7" count="1">
            <x v="16"/>
          </reference>
        </references>
      </pivotArea>
    </format>
    <format dxfId="683">
      <pivotArea dataOnly="0" labelOnly="1" outline="0" fieldPosition="0">
        <references count="4">
          <reference field="1" count="1" selected="0">
            <x v="3"/>
          </reference>
          <reference field="3" count="1" selected="0">
            <x v="4"/>
          </reference>
          <reference field="6" count="1" selected="0">
            <x v="87"/>
          </reference>
          <reference field="7" count="1" defaultSubtotal="1">
            <x v="16"/>
          </reference>
        </references>
      </pivotArea>
    </format>
    <format dxfId="682">
      <pivotArea dataOnly="0" labelOnly="1" outline="0" fieldPosition="0">
        <references count="4">
          <reference field="1" count="1" selected="0">
            <x v="3"/>
          </reference>
          <reference field="3" count="1" selected="0">
            <x v="4"/>
          </reference>
          <reference field="6" count="1" selected="0">
            <x v="115"/>
          </reference>
          <reference field="7" count="1">
            <x v="16"/>
          </reference>
        </references>
      </pivotArea>
    </format>
    <format dxfId="681">
      <pivotArea dataOnly="0" labelOnly="1" outline="0" fieldPosition="0">
        <references count="4">
          <reference field="1" count="1" selected="0">
            <x v="3"/>
          </reference>
          <reference field="3" count="1" selected="0">
            <x v="4"/>
          </reference>
          <reference field="6" count="1" selected="0">
            <x v="115"/>
          </reference>
          <reference field="7" count="1" defaultSubtotal="1">
            <x v="16"/>
          </reference>
        </references>
      </pivotArea>
    </format>
    <format dxfId="680">
      <pivotArea dataOnly="0" labelOnly="1" outline="0" fieldPosition="0">
        <references count="4">
          <reference field="1" count="1" selected="0">
            <x v="3"/>
          </reference>
          <reference field="3" count="1" selected="0">
            <x v="4"/>
          </reference>
          <reference field="6" count="1" selected="0">
            <x v="135"/>
          </reference>
          <reference field="7" count="1">
            <x v="12"/>
          </reference>
        </references>
      </pivotArea>
    </format>
    <format dxfId="679">
      <pivotArea dataOnly="0" labelOnly="1" outline="0" fieldPosition="0">
        <references count="4">
          <reference field="1" count="1" selected="0">
            <x v="3"/>
          </reference>
          <reference field="3" count="1" selected="0">
            <x v="4"/>
          </reference>
          <reference field="6" count="1" selected="0">
            <x v="135"/>
          </reference>
          <reference field="7" count="1" defaultSubtotal="1">
            <x v="12"/>
          </reference>
        </references>
      </pivotArea>
    </format>
    <format dxfId="678">
      <pivotArea dataOnly="0" labelOnly="1" outline="0" fieldPosition="0">
        <references count="4">
          <reference field="1" count="1" selected="0">
            <x v="3"/>
          </reference>
          <reference field="3" count="1" selected="0">
            <x v="4"/>
          </reference>
          <reference field="6" count="1" selected="0">
            <x v="145"/>
          </reference>
          <reference field="7" count="1">
            <x v="16"/>
          </reference>
        </references>
      </pivotArea>
    </format>
    <format dxfId="677">
      <pivotArea dataOnly="0" labelOnly="1" outline="0" fieldPosition="0">
        <references count="4">
          <reference field="1" count="1" selected="0">
            <x v="3"/>
          </reference>
          <reference field="3" count="1" selected="0">
            <x v="4"/>
          </reference>
          <reference field="6" count="1" selected="0">
            <x v="145"/>
          </reference>
          <reference field="7" count="1" defaultSubtotal="1">
            <x v="16"/>
          </reference>
        </references>
      </pivotArea>
    </format>
    <format dxfId="676">
      <pivotArea dataOnly="0" labelOnly="1" outline="0" fieldPosition="0">
        <references count="4">
          <reference field="1" count="1" selected="0">
            <x v="3"/>
          </reference>
          <reference field="3" count="1" selected="0">
            <x v="4"/>
          </reference>
          <reference field="6" count="1" selected="0">
            <x v="150"/>
          </reference>
          <reference field="7" count="1">
            <x v="27"/>
          </reference>
        </references>
      </pivotArea>
    </format>
    <format dxfId="675">
      <pivotArea dataOnly="0" labelOnly="1" outline="0" fieldPosition="0">
        <references count="4">
          <reference field="1" count="1" selected="0">
            <x v="3"/>
          </reference>
          <reference field="3" count="1" selected="0">
            <x v="4"/>
          </reference>
          <reference field="6" count="1" selected="0">
            <x v="150"/>
          </reference>
          <reference field="7" count="1" defaultSubtotal="1">
            <x v="27"/>
          </reference>
        </references>
      </pivotArea>
    </format>
    <format dxfId="674">
      <pivotArea dataOnly="0" labelOnly="1" outline="0" fieldPosition="0">
        <references count="4">
          <reference field="1" count="1" selected="0">
            <x v="2"/>
          </reference>
          <reference field="3" count="1" selected="0">
            <x v="10"/>
          </reference>
          <reference field="6" count="1" selected="0">
            <x v="11"/>
          </reference>
          <reference field="7" count="1">
            <x v="17"/>
          </reference>
        </references>
      </pivotArea>
    </format>
    <format dxfId="673">
      <pivotArea dataOnly="0" labelOnly="1" outline="0" fieldPosition="0">
        <references count="4">
          <reference field="1" count="1" selected="0">
            <x v="2"/>
          </reference>
          <reference field="3" count="1" selected="0">
            <x v="10"/>
          </reference>
          <reference field="6" count="1" selected="0">
            <x v="11"/>
          </reference>
          <reference field="7" count="1" defaultSubtotal="1">
            <x v="17"/>
          </reference>
        </references>
      </pivotArea>
    </format>
    <format dxfId="672">
      <pivotArea dataOnly="0" labelOnly="1" outline="0" fieldPosition="0">
        <references count="4">
          <reference field="1" count="1" selected="0">
            <x v="2"/>
          </reference>
          <reference field="3" count="1" selected="0">
            <x v="10"/>
          </reference>
          <reference field="6" count="1" selected="0">
            <x v="14"/>
          </reference>
          <reference field="7" count="1">
            <x v="17"/>
          </reference>
        </references>
      </pivotArea>
    </format>
    <format dxfId="671">
      <pivotArea dataOnly="0" labelOnly="1" outline="0" fieldPosition="0">
        <references count="4">
          <reference field="1" count="1" selected="0">
            <x v="2"/>
          </reference>
          <reference field="3" count="1" selected="0">
            <x v="10"/>
          </reference>
          <reference field="6" count="1" selected="0">
            <x v="14"/>
          </reference>
          <reference field="7" count="1" defaultSubtotal="1">
            <x v="17"/>
          </reference>
        </references>
      </pivotArea>
    </format>
    <format dxfId="670">
      <pivotArea dataOnly="0" labelOnly="1" outline="0" fieldPosition="0">
        <references count="4">
          <reference field="1" count="1" selected="0">
            <x v="2"/>
          </reference>
          <reference field="3" count="1" selected="0">
            <x v="10"/>
          </reference>
          <reference field="6" count="1" selected="0">
            <x v="15"/>
          </reference>
          <reference field="7" count="1">
            <x v="17"/>
          </reference>
        </references>
      </pivotArea>
    </format>
    <format dxfId="669">
      <pivotArea dataOnly="0" labelOnly="1" outline="0" fieldPosition="0">
        <references count="4">
          <reference field="1" count="1" selected="0">
            <x v="2"/>
          </reference>
          <reference field="3" count="1" selected="0">
            <x v="10"/>
          </reference>
          <reference field="6" count="1" selected="0">
            <x v="15"/>
          </reference>
          <reference field="7" count="1" defaultSubtotal="1">
            <x v="17"/>
          </reference>
        </references>
      </pivotArea>
    </format>
    <format dxfId="668">
      <pivotArea dataOnly="0" labelOnly="1" outline="0" fieldPosition="0">
        <references count="4">
          <reference field="1" count="1" selected="0">
            <x v="2"/>
          </reference>
          <reference field="3" count="1" selected="0">
            <x v="10"/>
          </reference>
          <reference field="6" count="1" selected="0">
            <x v="16"/>
          </reference>
          <reference field="7" count="1">
            <x v="17"/>
          </reference>
        </references>
      </pivotArea>
    </format>
    <format dxfId="667">
      <pivotArea dataOnly="0" labelOnly="1" outline="0" fieldPosition="0">
        <references count="4">
          <reference field="1" count="1" selected="0">
            <x v="2"/>
          </reference>
          <reference field="3" count="1" selected="0">
            <x v="10"/>
          </reference>
          <reference field="6" count="1" selected="0">
            <x v="16"/>
          </reference>
          <reference field="7" count="1" defaultSubtotal="1">
            <x v="17"/>
          </reference>
        </references>
      </pivotArea>
    </format>
    <format dxfId="666">
      <pivotArea dataOnly="0" labelOnly="1" outline="0" fieldPosition="0">
        <references count="4">
          <reference field="1" count="1" selected="0">
            <x v="2"/>
          </reference>
          <reference field="3" count="1" selected="0">
            <x v="10"/>
          </reference>
          <reference field="6" count="1" selected="0">
            <x v="17"/>
          </reference>
          <reference field="7" count="1">
            <x v="17"/>
          </reference>
        </references>
      </pivotArea>
    </format>
    <format dxfId="665">
      <pivotArea dataOnly="0" labelOnly="1" outline="0" fieldPosition="0">
        <references count="4">
          <reference field="1" count="1" selected="0">
            <x v="2"/>
          </reference>
          <reference field="3" count="1" selected="0">
            <x v="10"/>
          </reference>
          <reference field="6" count="1" selected="0">
            <x v="17"/>
          </reference>
          <reference field="7" count="1" defaultSubtotal="1">
            <x v="17"/>
          </reference>
        </references>
      </pivotArea>
    </format>
    <format dxfId="664">
      <pivotArea dataOnly="0" labelOnly="1" outline="0" fieldPosition="0">
        <references count="4">
          <reference field="1" count="1" selected="0">
            <x v="2"/>
          </reference>
          <reference field="3" count="1" selected="0">
            <x v="10"/>
          </reference>
          <reference field="6" count="1" selected="0">
            <x v="18"/>
          </reference>
          <reference field="7" count="1">
            <x v="17"/>
          </reference>
        </references>
      </pivotArea>
    </format>
    <format dxfId="663">
      <pivotArea dataOnly="0" labelOnly="1" outline="0" fieldPosition="0">
        <references count="4">
          <reference field="1" count="1" selected="0">
            <x v="2"/>
          </reference>
          <reference field="3" count="1" selected="0">
            <x v="10"/>
          </reference>
          <reference field="6" count="1" selected="0">
            <x v="18"/>
          </reference>
          <reference field="7" count="1" defaultSubtotal="1">
            <x v="17"/>
          </reference>
        </references>
      </pivotArea>
    </format>
    <format dxfId="662">
      <pivotArea dataOnly="0" labelOnly="1" outline="0" fieldPosition="0">
        <references count="4">
          <reference field="1" count="1" selected="0">
            <x v="2"/>
          </reference>
          <reference field="3" count="1" selected="0">
            <x v="10"/>
          </reference>
          <reference field="6" count="1" selected="0">
            <x v="19"/>
          </reference>
          <reference field="7" count="1">
            <x v="17"/>
          </reference>
        </references>
      </pivotArea>
    </format>
    <format dxfId="661">
      <pivotArea dataOnly="0" labelOnly="1" outline="0" fieldPosition="0">
        <references count="4">
          <reference field="1" count="1" selected="0">
            <x v="2"/>
          </reference>
          <reference field="3" count="1" selected="0">
            <x v="10"/>
          </reference>
          <reference field="6" count="1" selected="0">
            <x v="19"/>
          </reference>
          <reference field="7" count="1" defaultSubtotal="1">
            <x v="17"/>
          </reference>
        </references>
      </pivotArea>
    </format>
    <format dxfId="660">
      <pivotArea dataOnly="0" labelOnly="1" outline="0" fieldPosition="0">
        <references count="4">
          <reference field="1" count="1" selected="0">
            <x v="2"/>
          </reference>
          <reference field="3" count="1" selected="0">
            <x v="10"/>
          </reference>
          <reference field="6" count="1" selected="0">
            <x v="20"/>
          </reference>
          <reference field="7" count="1">
            <x v="17"/>
          </reference>
        </references>
      </pivotArea>
    </format>
    <format dxfId="659">
      <pivotArea dataOnly="0" labelOnly="1" outline="0" fieldPosition="0">
        <references count="4">
          <reference field="1" count="1" selected="0">
            <x v="2"/>
          </reference>
          <reference field="3" count="1" selected="0">
            <x v="10"/>
          </reference>
          <reference field="6" count="1" selected="0">
            <x v="20"/>
          </reference>
          <reference field="7" count="1" defaultSubtotal="1">
            <x v="17"/>
          </reference>
        </references>
      </pivotArea>
    </format>
    <format dxfId="658">
      <pivotArea dataOnly="0" labelOnly="1" outline="0" fieldPosition="0">
        <references count="4">
          <reference field="1" count="1" selected="0">
            <x v="2"/>
          </reference>
          <reference field="3" count="1" selected="0">
            <x v="10"/>
          </reference>
          <reference field="6" count="1" selected="0">
            <x v="21"/>
          </reference>
          <reference field="7" count="1">
            <x v="17"/>
          </reference>
        </references>
      </pivotArea>
    </format>
    <format dxfId="657">
      <pivotArea dataOnly="0" labelOnly="1" outline="0" fieldPosition="0">
        <references count="4">
          <reference field="1" count="1" selected="0">
            <x v="2"/>
          </reference>
          <reference field="3" count="1" selected="0">
            <x v="10"/>
          </reference>
          <reference field="6" count="1" selected="0">
            <x v="21"/>
          </reference>
          <reference field="7" count="1" defaultSubtotal="1">
            <x v="17"/>
          </reference>
        </references>
      </pivotArea>
    </format>
    <format dxfId="656">
      <pivotArea dataOnly="0" labelOnly="1" outline="0" fieldPosition="0">
        <references count="4">
          <reference field="1" count="1" selected="0">
            <x v="2"/>
          </reference>
          <reference field="3" count="1" selected="0">
            <x v="10"/>
          </reference>
          <reference field="6" count="1" selected="0">
            <x v="22"/>
          </reference>
          <reference field="7" count="1">
            <x v="17"/>
          </reference>
        </references>
      </pivotArea>
    </format>
    <format dxfId="655">
      <pivotArea dataOnly="0" labelOnly="1" outline="0" fieldPosition="0">
        <references count="4">
          <reference field="1" count="1" selected="0">
            <x v="2"/>
          </reference>
          <reference field="3" count="1" selected="0">
            <x v="10"/>
          </reference>
          <reference field="6" count="1" selected="0">
            <x v="22"/>
          </reference>
          <reference field="7" count="1" defaultSubtotal="1">
            <x v="17"/>
          </reference>
        </references>
      </pivotArea>
    </format>
    <format dxfId="654">
      <pivotArea dataOnly="0" labelOnly="1" outline="0" fieldPosition="0">
        <references count="4">
          <reference field="1" count="1" selected="0">
            <x v="2"/>
          </reference>
          <reference field="3" count="1" selected="0">
            <x v="10"/>
          </reference>
          <reference field="6" count="1" selected="0">
            <x v="23"/>
          </reference>
          <reference field="7" count="1">
            <x v="17"/>
          </reference>
        </references>
      </pivotArea>
    </format>
    <format dxfId="653">
      <pivotArea dataOnly="0" labelOnly="1" outline="0" fieldPosition="0">
        <references count="4">
          <reference field="1" count="1" selected="0">
            <x v="2"/>
          </reference>
          <reference field="3" count="1" selected="0">
            <x v="10"/>
          </reference>
          <reference field="6" count="1" selected="0">
            <x v="23"/>
          </reference>
          <reference field="7" count="1" defaultSubtotal="1">
            <x v="17"/>
          </reference>
        </references>
      </pivotArea>
    </format>
    <format dxfId="652">
      <pivotArea dataOnly="0" labelOnly="1" outline="0" fieldPosition="0">
        <references count="4">
          <reference field="1" count="1" selected="0">
            <x v="2"/>
          </reference>
          <reference field="3" count="1" selected="0">
            <x v="10"/>
          </reference>
          <reference field="6" count="1" selected="0">
            <x v="24"/>
          </reference>
          <reference field="7" count="1">
            <x v="17"/>
          </reference>
        </references>
      </pivotArea>
    </format>
    <format dxfId="651">
      <pivotArea dataOnly="0" labelOnly="1" outline="0" fieldPosition="0">
        <references count="4">
          <reference field="1" count="1" selected="0">
            <x v="2"/>
          </reference>
          <reference field="3" count="1" selected="0">
            <x v="10"/>
          </reference>
          <reference field="6" count="1" selected="0">
            <x v="24"/>
          </reference>
          <reference field="7" count="1" defaultSubtotal="1">
            <x v="17"/>
          </reference>
        </references>
      </pivotArea>
    </format>
    <format dxfId="650">
      <pivotArea dataOnly="0" labelOnly="1" outline="0" fieldPosition="0">
        <references count="4">
          <reference field="1" count="1" selected="0">
            <x v="2"/>
          </reference>
          <reference field="3" count="1" selected="0">
            <x v="10"/>
          </reference>
          <reference field="6" count="1" selected="0">
            <x v="25"/>
          </reference>
          <reference field="7" count="1">
            <x v="17"/>
          </reference>
        </references>
      </pivotArea>
    </format>
    <format dxfId="649">
      <pivotArea dataOnly="0" labelOnly="1" outline="0" fieldPosition="0">
        <references count="4">
          <reference field="1" count="1" selected="0">
            <x v="2"/>
          </reference>
          <reference field="3" count="1" selected="0">
            <x v="10"/>
          </reference>
          <reference field="6" count="1" selected="0">
            <x v="25"/>
          </reference>
          <reference field="7" count="1" defaultSubtotal="1">
            <x v="17"/>
          </reference>
        </references>
      </pivotArea>
    </format>
    <format dxfId="648">
      <pivotArea dataOnly="0" labelOnly="1" outline="0" fieldPosition="0">
        <references count="4">
          <reference field="1" count="1" selected="0">
            <x v="2"/>
          </reference>
          <reference field="3" count="1" selected="0">
            <x v="10"/>
          </reference>
          <reference field="6" count="1" selected="0">
            <x v="36"/>
          </reference>
          <reference field="7" count="1">
            <x v="27"/>
          </reference>
        </references>
      </pivotArea>
    </format>
    <format dxfId="647">
      <pivotArea dataOnly="0" labelOnly="1" outline="0" fieldPosition="0">
        <references count="4">
          <reference field="1" count="1" selected="0">
            <x v="2"/>
          </reference>
          <reference field="3" count="1" selected="0">
            <x v="10"/>
          </reference>
          <reference field="6" count="1" selected="0">
            <x v="36"/>
          </reference>
          <reference field="7" count="1" defaultSubtotal="1">
            <x v="27"/>
          </reference>
        </references>
      </pivotArea>
    </format>
    <format dxfId="646">
      <pivotArea dataOnly="0" labelOnly="1" outline="0" fieldPosition="0">
        <references count="4">
          <reference field="1" count="1" selected="0">
            <x v="2"/>
          </reference>
          <reference field="3" count="1" selected="0">
            <x v="10"/>
          </reference>
          <reference field="6" count="1" selected="0">
            <x v="61"/>
          </reference>
          <reference field="7" count="1">
            <x v="17"/>
          </reference>
        </references>
      </pivotArea>
    </format>
    <format dxfId="645">
      <pivotArea dataOnly="0" labelOnly="1" outline="0" fieldPosition="0">
        <references count="4">
          <reference field="1" count="1" selected="0">
            <x v="2"/>
          </reference>
          <reference field="3" count="1" selected="0">
            <x v="10"/>
          </reference>
          <reference field="6" count="1" selected="0">
            <x v="61"/>
          </reference>
          <reference field="7" count="1" defaultSubtotal="1">
            <x v="17"/>
          </reference>
        </references>
      </pivotArea>
    </format>
    <format dxfId="644">
      <pivotArea dataOnly="0" labelOnly="1" outline="0" fieldPosition="0">
        <references count="4">
          <reference field="1" count="1" selected="0">
            <x v="2"/>
          </reference>
          <reference field="3" count="1" selected="0">
            <x v="10"/>
          </reference>
          <reference field="6" count="1" selected="0">
            <x v="70"/>
          </reference>
          <reference field="7" count="1">
            <x v="17"/>
          </reference>
        </references>
      </pivotArea>
    </format>
    <format dxfId="643">
      <pivotArea dataOnly="0" labelOnly="1" outline="0" fieldPosition="0">
        <references count="4">
          <reference field="1" count="1" selected="0">
            <x v="2"/>
          </reference>
          <reference field="3" count="1" selected="0">
            <x v="10"/>
          </reference>
          <reference field="6" count="1" selected="0">
            <x v="70"/>
          </reference>
          <reference field="7" count="1" defaultSubtotal="1">
            <x v="17"/>
          </reference>
        </references>
      </pivotArea>
    </format>
    <format dxfId="642">
      <pivotArea dataOnly="0" labelOnly="1" outline="0" fieldPosition="0">
        <references count="4">
          <reference field="1" count="1" selected="0">
            <x v="2"/>
          </reference>
          <reference field="3" count="1" selected="0">
            <x v="10"/>
          </reference>
          <reference field="6" count="1" selected="0">
            <x v="92"/>
          </reference>
          <reference field="7" count="1">
            <x v="22"/>
          </reference>
        </references>
      </pivotArea>
    </format>
    <format dxfId="641">
      <pivotArea dataOnly="0" labelOnly="1" outline="0" fieldPosition="0">
        <references count="4">
          <reference field="1" count="1" selected="0">
            <x v="2"/>
          </reference>
          <reference field="3" count="1" selected="0">
            <x v="10"/>
          </reference>
          <reference field="6" count="1" selected="0">
            <x v="92"/>
          </reference>
          <reference field="7" count="1" defaultSubtotal="1">
            <x v="22"/>
          </reference>
        </references>
      </pivotArea>
    </format>
    <format dxfId="640">
      <pivotArea dataOnly="0" labelOnly="1" outline="0" fieldPosition="0">
        <references count="4">
          <reference field="1" count="1" selected="0">
            <x v="2"/>
          </reference>
          <reference field="3" count="1" selected="0">
            <x v="10"/>
          </reference>
          <reference field="6" count="1" selected="0">
            <x v="93"/>
          </reference>
          <reference field="7" count="1">
            <x v="23"/>
          </reference>
        </references>
      </pivotArea>
    </format>
    <format dxfId="639">
      <pivotArea dataOnly="0" labelOnly="1" outline="0" fieldPosition="0">
        <references count="4">
          <reference field="1" count="1" selected="0">
            <x v="2"/>
          </reference>
          <reference field="3" count="1" selected="0">
            <x v="10"/>
          </reference>
          <reference field="6" count="1" selected="0">
            <x v="93"/>
          </reference>
          <reference field="7" count="1" defaultSubtotal="1">
            <x v="23"/>
          </reference>
        </references>
      </pivotArea>
    </format>
    <format dxfId="638">
      <pivotArea dataOnly="0" labelOnly="1" outline="0" fieldPosition="0">
        <references count="4">
          <reference field="1" count="1" selected="0">
            <x v="2"/>
          </reference>
          <reference field="3" count="1" selected="0">
            <x v="10"/>
          </reference>
          <reference field="6" count="1" selected="0">
            <x v="95"/>
          </reference>
          <reference field="7" count="1">
            <x v="27"/>
          </reference>
        </references>
      </pivotArea>
    </format>
    <format dxfId="637">
      <pivotArea dataOnly="0" labelOnly="1" outline="0" fieldPosition="0">
        <references count="4">
          <reference field="1" count="1" selected="0">
            <x v="2"/>
          </reference>
          <reference field="3" count="1" selected="0">
            <x v="10"/>
          </reference>
          <reference field="6" count="1" selected="0">
            <x v="95"/>
          </reference>
          <reference field="7" count="1" defaultSubtotal="1">
            <x v="27"/>
          </reference>
        </references>
      </pivotArea>
    </format>
    <format dxfId="636">
      <pivotArea dataOnly="0" labelOnly="1" outline="0" fieldPosition="0">
        <references count="4">
          <reference field="1" count="1" selected="0">
            <x v="2"/>
          </reference>
          <reference field="3" count="1" selected="0">
            <x v="10"/>
          </reference>
          <reference field="6" count="1" selected="0">
            <x v="116"/>
          </reference>
          <reference field="7" count="1">
            <x v="27"/>
          </reference>
        </references>
      </pivotArea>
    </format>
    <format dxfId="635">
      <pivotArea dataOnly="0" labelOnly="1" outline="0" fieldPosition="0">
        <references count="4">
          <reference field="1" count="1" selected="0">
            <x v="2"/>
          </reference>
          <reference field="3" count="1" selected="0">
            <x v="10"/>
          </reference>
          <reference field="6" count="1" selected="0">
            <x v="116"/>
          </reference>
          <reference field="7" count="1" defaultSubtotal="1">
            <x v="27"/>
          </reference>
        </references>
      </pivotArea>
    </format>
    <format dxfId="634">
      <pivotArea dataOnly="0" labelOnly="1" outline="0" fieldPosition="0">
        <references count="4">
          <reference field="1" count="1" selected="0">
            <x v="2"/>
          </reference>
          <reference field="3" count="1" selected="0">
            <x v="10"/>
          </reference>
          <reference field="6" count="1" selected="0">
            <x v="127"/>
          </reference>
          <reference field="7" count="1">
            <x v="27"/>
          </reference>
        </references>
      </pivotArea>
    </format>
    <format dxfId="633">
      <pivotArea dataOnly="0" labelOnly="1" outline="0" fieldPosition="0">
        <references count="4">
          <reference field="1" count="1" selected="0">
            <x v="2"/>
          </reference>
          <reference field="3" count="1" selected="0">
            <x v="10"/>
          </reference>
          <reference field="6" count="1" selected="0">
            <x v="127"/>
          </reference>
          <reference field="7" count="1" defaultSubtotal="1">
            <x v="27"/>
          </reference>
        </references>
      </pivotArea>
    </format>
    <format dxfId="632">
      <pivotArea dataOnly="0" labelOnly="1" outline="0" fieldPosition="0">
        <references count="4">
          <reference field="1" count="1" selected="0">
            <x v="2"/>
          </reference>
          <reference field="3" count="1" selected="0">
            <x v="10"/>
          </reference>
          <reference field="6" count="1" selected="0">
            <x v="131"/>
          </reference>
          <reference field="7" count="1">
            <x v="12"/>
          </reference>
        </references>
      </pivotArea>
    </format>
    <format dxfId="631">
      <pivotArea dataOnly="0" labelOnly="1" outline="0" fieldPosition="0">
        <references count="4">
          <reference field="1" count="1" selected="0">
            <x v="2"/>
          </reference>
          <reference field="3" count="1" selected="0">
            <x v="10"/>
          </reference>
          <reference field="6" count="1" selected="0">
            <x v="131"/>
          </reference>
          <reference field="7" count="1" defaultSubtotal="1">
            <x v="12"/>
          </reference>
        </references>
      </pivotArea>
    </format>
    <format dxfId="630">
      <pivotArea dataOnly="0" labelOnly="1" outline="0" fieldPosition="0">
        <references count="4">
          <reference field="1" count="1" selected="0">
            <x v="2"/>
          </reference>
          <reference field="3" count="1" selected="0">
            <x v="10"/>
          </reference>
          <reference field="6" count="1" selected="0">
            <x v="144"/>
          </reference>
          <reference field="7" count="1">
            <x v="22"/>
          </reference>
        </references>
      </pivotArea>
    </format>
    <format dxfId="629">
      <pivotArea dataOnly="0" labelOnly="1" outline="0" fieldPosition="0">
        <references count="4">
          <reference field="1" count="1" selected="0">
            <x v="2"/>
          </reference>
          <reference field="3" count="1" selected="0">
            <x v="10"/>
          </reference>
          <reference field="6" count="1" selected="0">
            <x v="144"/>
          </reference>
          <reference field="7" count="1" defaultSubtotal="1">
            <x v="22"/>
          </reference>
        </references>
      </pivotArea>
    </format>
    <format dxfId="628">
      <pivotArea dataOnly="0" labelOnly="1" outline="0" fieldPosition="0">
        <references count="4">
          <reference field="1" count="1" selected="0">
            <x v="2"/>
          </reference>
          <reference field="3" count="1" selected="0">
            <x v="10"/>
          </reference>
          <reference field="6" count="1" selected="0">
            <x v="146"/>
          </reference>
          <reference field="7" count="1">
            <x v="20"/>
          </reference>
        </references>
      </pivotArea>
    </format>
    <format dxfId="627">
      <pivotArea dataOnly="0" labelOnly="1" outline="0" fieldPosition="0">
        <references count="4">
          <reference field="1" count="1" selected="0">
            <x v="2"/>
          </reference>
          <reference field="3" count="1" selected="0">
            <x v="10"/>
          </reference>
          <reference field="6" count="1" selected="0">
            <x v="146"/>
          </reference>
          <reference field="7" count="1" defaultSubtotal="1">
            <x v="20"/>
          </reference>
        </references>
      </pivotArea>
    </format>
    <format dxfId="626">
      <pivotArea dataOnly="0" labelOnly="1" outline="0" fieldPosition="0">
        <references count="4">
          <reference field="1" count="1" selected="0">
            <x v="2"/>
          </reference>
          <reference field="3" count="1" selected="0">
            <x v="10"/>
          </reference>
          <reference field="6" count="1" selected="0">
            <x v="147"/>
          </reference>
          <reference field="7" count="1">
            <x v="12"/>
          </reference>
        </references>
      </pivotArea>
    </format>
    <format dxfId="625">
      <pivotArea dataOnly="0" labelOnly="1" outline="0" fieldPosition="0">
        <references count="4">
          <reference field="1" count="1" selected="0">
            <x v="2"/>
          </reference>
          <reference field="3" count="1" selected="0">
            <x v="10"/>
          </reference>
          <reference field="6" count="1" selected="0">
            <x v="147"/>
          </reference>
          <reference field="7" count="1" defaultSubtotal="1">
            <x v="12"/>
          </reference>
        </references>
      </pivotArea>
    </format>
    <format dxfId="624">
      <pivotArea dataOnly="0" labelOnly="1" outline="0" fieldPosition="0">
        <references count="4">
          <reference field="1" count="1" selected="0">
            <x v="2"/>
          </reference>
          <reference field="3" count="1" selected="0">
            <x v="10"/>
          </reference>
          <reference field="6" count="1" selected="0">
            <x v="151"/>
          </reference>
          <reference field="7" count="1">
            <x v="22"/>
          </reference>
        </references>
      </pivotArea>
    </format>
    <format dxfId="623">
      <pivotArea dataOnly="0" labelOnly="1" outline="0" fieldPosition="0">
        <references count="4">
          <reference field="1" count="1" selected="0">
            <x v="2"/>
          </reference>
          <reference field="3" count="1" selected="0">
            <x v="10"/>
          </reference>
          <reference field="6" count="1" selected="0">
            <x v="151"/>
          </reference>
          <reference field="7" count="1" defaultSubtotal="1">
            <x v="22"/>
          </reference>
        </references>
      </pivotArea>
    </format>
    <format dxfId="622">
      <pivotArea dataOnly="0" labelOnly="1" outline="0" fieldPosition="0">
        <references count="4">
          <reference field="1" count="1" selected="0">
            <x v="2"/>
          </reference>
          <reference field="3" count="1" selected="0">
            <x v="10"/>
          </reference>
          <reference field="6" count="1" selected="0">
            <x v="161"/>
          </reference>
          <reference field="7" count="1">
            <x v="27"/>
          </reference>
        </references>
      </pivotArea>
    </format>
    <format dxfId="621">
      <pivotArea dataOnly="0" labelOnly="1" outline="0" fieldPosition="0">
        <references count="4">
          <reference field="1" count="1" selected="0">
            <x v="2"/>
          </reference>
          <reference field="3" count="1" selected="0">
            <x v="10"/>
          </reference>
          <reference field="6" count="1" selected="0">
            <x v="161"/>
          </reference>
          <reference field="7" count="1" defaultSubtotal="1">
            <x v="27"/>
          </reference>
        </references>
      </pivotArea>
    </format>
    <format dxfId="620">
      <pivotArea dataOnly="0" labelOnly="1" outline="0" fieldPosition="0">
        <references count="4">
          <reference field="1" count="1" selected="0">
            <x v="2"/>
          </reference>
          <reference field="3" count="1" selected="0">
            <x v="10"/>
          </reference>
          <reference field="6" count="1" selected="0">
            <x v="162"/>
          </reference>
          <reference field="7" count="1">
            <x v="17"/>
          </reference>
        </references>
      </pivotArea>
    </format>
    <format dxfId="619">
      <pivotArea dataOnly="0" labelOnly="1" outline="0" fieldPosition="0">
        <references count="4">
          <reference field="1" count="1" selected="0">
            <x v="2"/>
          </reference>
          <reference field="3" count="1" selected="0">
            <x v="10"/>
          </reference>
          <reference field="6" count="1" selected="0">
            <x v="162"/>
          </reference>
          <reference field="7" count="1" defaultSubtotal="1">
            <x v="17"/>
          </reference>
        </references>
      </pivotArea>
    </format>
    <format dxfId="618">
      <pivotArea dataOnly="0" labelOnly="1" outline="0" fieldPosition="0">
        <references count="4">
          <reference field="1" count="1" selected="0">
            <x v="2"/>
          </reference>
          <reference field="3" count="1" selected="0">
            <x v="10"/>
          </reference>
          <reference field="6" count="1" selected="0">
            <x v="163"/>
          </reference>
          <reference field="7" count="1">
            <x v="0"/>
          </reference>
        </references>
      </pivotArea>
    </format>
    <format dxfId="617">
      <pivotArea dataOnly="0" labelOnly="1" outline="0" fieldPosition="0">
        <references count="4">
          <reference field="1" count="1" selected="0">
            <x v="2"/>
          </reference>
          <reference field="3" count="1" selected="0">
            <x v="10"/>
          </reference>
          <reference field="6" count="1" selected="0">
            <x v="163"/>
          </reference>
          <reference field="7" count="1" defaultSubtotal="1">
            <x v="0"/>
          </reference>
        </references>
      </pivotArea>
    </format>
    <format dxfId="616">
      <pivotArea dataOnly="0" labelOnly="1" outline="0" fieldPosition="0">
        <references count="4">
          <reference field="1" count="1" selected="0">
            <x v="2"/>
          </reference>
          <reference field="3" count="1" selected="0">
            <x v="10"/>
          </reference>
          <reference field="6" count="1" selected="0">
            <x v="165"/>
          </reference>
          <reference field="7" count="1">
            <x v="23"/>
          </reference>
        </references>
      </pivotArea>
    </format>
    <format dxfId="615">
      <pivotArea dataOnly="0" labelOnly="1" outline="0" fieldPosition="0">
        <references count="4">
          <reference field="1" count="1" selected="0">
            <x v="2"/>
          </reference>
          <reference field="3" count="1" selected="0">
            <x v="10"/>
          </reference>
          <reference field="6" count="1" selected="0">
            <x v="165"/>
          </reference>
          <reference field="7" count="1" defaultSubtotal="1">
            <x v="23"/>
          </reference>
        </references>
      </pivotArea>
    </format>
    <format dxfId="614">
      <pivotArea dataOnly="0" labelOnly="1" outline="0" fieldPosition="0">
        <references count="4">
          <reference field="1" count="1" selected="0">
            <x v="2"/>
          </reference>
          <reference field="3" count="1" selected="0">
            <x v="10"/>
          </reference>
          <reference field="6" count="1" selected="0">
            <x v="168"/>
          </reference>
          <reference field="7" count="1">
            <x v="12"/>
          </reference>
        </references>
      </pivotArea>
    </format>
    <format dxfId="613">
      <pivotArea dataOnly="0" labelOnly="1" outline="0" fieldPosition="0">
        <references count="4">
          <reference field="1" count="1" selected="0">
            <x v="2"/>
          </reference>
          <reference field="3" count="1" selected="0">
            <x v="10"/>
          </reference>
          <reference field="6" count="1" selected="0">
            <x v="168"/>
          </reference>
          <reference field="7" count="1" defaultSubtotal="1">
            <x v="12"/>
          </reference>
        </references>
      </pivotArea>
    </format>
    <format dxfId="612">
      <pivotArea dataOnly="0" labelOnly="1" outline="0" fieldPosition="0">
        <references count="4">
          <reference field="1" count="1" selected="0">
            <x v="2"/>
          </reference>
          <reference field="3" count="1" selected="0">
            <x v="13"/>
          </reference>
          <reference field="6" count="1" selected="0">
            <x v="76"/>
          </reference>
          <reference field="7" count="1">
            <x v="15"/>
          </reference>
        </references>
      </pivotArea>
    </format>
    <format dxfId="611">
      <pivotArea dataOnly="0" labelOnly="1" outline="0" fieldPosition="0">
        <references count="4">
          <reference field="1" count="1" selected="0">
            <x v="2"/>
          </reference>
          <reference field="3" count="1" selected="0">
            <x v="13"/>
          </reference>
          <reference field="6" count="1" selected="0">
            <x v="76"/>
          </reference>
          <reference field="7" count="1" defaultSubtotal="1">
            <x v="15"/>
          </reference>
        </references>
      </pivotArea>
    </format>
    <format dxfId="610">
      <pivotArea dataOnly="0" labelOnly="1" outline="0" fieldPosition="0">
        <references count="4">
          <reference field="1" count="1" selected="0">
            <x v="2"/>
          </reference>
          <reference field="3" count="1" selected="0">
            <x v="13"/>
          </reference>
          <reference field="6" count="1" selected="0">
            <x v="105"/>
          </reference>
          <reference field="7" count="1">
            <x v="17"/>
          </reference>
        </references>
      </pivotArea>
    </format>
    <format dxfId="609">
      <pivotArea dataOnly="0" labelOnly="1" outline="0" fieldPosition="0">
        <references count="4">
          <reference field="1" count="1" selected="0">
            <x v="2"/>
          </reference>
          <reference field="3" count="1" selected="0">
            <x v="13"/>
          </reference>
          <reference field="6" count="1" selected="0">
            <x v="105"/>
          </reference>
          <reference field="7" count="1" defaultSubtotal="1">
            <x v="17"/>
          </reference>
        </references>
      </pivotArea>
    </format>
    <format dxfId="608">
      <pivotArea dataOnly="0" labelOnly="1" outline="0" fieldPosition="0">
        <references count="4">
          <reference field="1" count="1" selected="0">
            <x v="2"/>
          </reference>
          <reference field="3" count="1" selected="0">
            <x v="13"/>
          </reference>
          <reference field="6" count="1" selected="0">
            <x v="106"/>
          </reference>
          <reference field="7" count="1">
            <x v="17"/>
          </reference>
        </references>
      </pivotArea>
    </format>
    <format dxfId="607">
      <pivotArea dataOnly="0" labelOnly="1" outline="0" fieldPosition="0">
        <references count="4">
          <reference field="1" count="1" selected="0">
            <x v="2"/>
          </reference>
          <reference field="3" count="1" selected="0">
            <x v="13"/>
          </reference>
          <reference field="6" count="1" selected="0">
            <x v="106"/>
          </reference>
          <reference field="7" count="1" defaultSubtotal="1">
            <x v="17"/>
          </reference>
        </references>
      </pivotArea>
    </format>
    <format dxfId="606">
      <pivotArea dataOnly="0" labelOnly="1" outline="0" fieldPosition="0">
        <references count="4">
          <reference field="1" count="1" selected="0">
            <x v="2"/>
          </reference>
          <reference field="3" count="1" selected="0">
            <x v="16"/>
          </reference>
          <reference field="6" count="1" selected="0">
            <x v="65"/>
          </reference>
          <reference field="7" count="1">
            <x v="20"/>
          </reference>
        </references>
      </pivotArea>
    </format>
    <format dxfId="605">
      <pivotArea dataOnly="0" labelOnly="1" outline="0" fieldPosition="0">
        <references count="4">
          <reference field="1" count="1" selected="0">
            <x v="2"/>
          </reference>
          <reference field="3" count="1" selected="0">
            <x v="16"/>
          </reference>
          <reference field="6" count="1" selected="0">
            <x v="65"/>
          </reference>
          <reference field="7" count="1" defaultSubtotal="1">
            <x v="20"/>
          </reference>
        </references>
      </pivotArea>
    </format>
    <format dxfId="604">
      <pivotArea dataOnly="0" labelOnly="1" outline="0" fieldPosition="0">
        <references count="4">
          <reference field="1" count="1" selected="0">
            <x v="2"/>
          </reference>
          <reference field="3" count="1" selected="0">
            <x v="16"/>
          </reference>
          <reference field="6" count="1" selected="0">
            <x v="129"/>
          </reference>
          <reference field="7" count="1">
            <x v="23"/>
          </reference>
        </references>
      </pivotArea>
    </format>
    <format dxfId="603">
      <pivotArea dataOnly="0" labelOnly="1" outline="0" fieldPosition="0">
        <references count="4">
          <reference field="1" count="1" selected="0">
            <x v="2"/>
          </reference>
          <reference field="3" count="1" selected="0">
            <x v="16"/>
          </reference>
          <reference field="6" count="1" selected="0">
            <x v="129"/>
          </reference>
          <reference field="7" count="1" defaultSubtotal="1">
            <x v="23"/>
          </reference>
        </references>
      </pivotArea>
    </format>
    <format dxfId="602">
      <pivotArea dataOnly="0" labelOnly="1" outline="0" fieldPosition="0">
        <references count="4">
          <reference field="1" count="1" selected="0">
            <x v="2"/>
          </reference>
          <reference field="3" count="1" selected="0">
            <x v="16"/>
          </reference>
          <reference field="6" count="1" selected="0">
            <x v="132"/>
          </reference>
          <reference field="7" count="1">
            <x v="20"/>
          </reference>
        </references>
      </pivotArea>
    </format>
    <format dxfId="601">
      <pivotArea dataOnly="0" labelOnly="1" outline="0" fieldPosition="0">
        <references count="4">
          <reference field="1" count="1" selected="0">
            <x v="2"/>
          </reference>
          <reference field="3" count="1" selected="0">
            <x v="16"/>
          </reference>
          <reference field="6" count="1" selected="0">
            <x v="132"/>
          </reference>
          <reference field="7" count="1" defaultSubtotal="1">
            <x v="20"/>
          </reference>
        </references>
      </pivotArea>
    </format>
    <format dxfId="600">
      <pivotArea dataOnly="0" labelOnly="1" outline="0" fieldPosition="0">
        <references count="4">
          <reference field="1" count="1" selected="0">
            <x v="2"/>
          </reference>
          <reference field="3" count="1" selected="0">
            <x v="17"/>
          </reference>
          <reference field="6" count="1" selected="0">
            <x v="72"/>
          </reference>
          <reference field="7" count="1">
            <x v="17"/>
          </reference>
        </references>
      </pivotArea>
    </format>
    <format dxfId="599">
      <pivotArea dataOnly="0" labelOnly="1" outline="0" fieldPosition="0">
        <references count="4">
          <reference field="1" count="1" selected="0">
            <x v="2"/>
          </reference>
          <reference field="3" count="1" selected="0">
            <x v="17"/>
          </reference>
          <reference field="6" count="1" selected="0">
            <x v="72"/>
          </reference>
          <reference field="7" count="1" defaultSubtotal="1">
            <x v="17"/>
          </reference>
        </references>
      </pivotArea>
    </format>
    <format dxfId="598">
      <pivotArea dataOnly="0" labelOnly="1" outline="0" fieldPosition="0">
        <references count="4">
          <reference field="1" count="1" selected="0">
            <x v="2"/>
          </reference>
          <reference field="3" count="1" selected="0">
            <x v="17"/>
          </reference>
          <reference field="6" count="1" selected="0">
            <x v="74"/>
          </reference>
          <reference field="7" count="1">
            <x v="18"/>
          </reference>
        </references>
      </pivotArea>
    </format>
    <format dxfId="597">
      <pivotArea dataOnly="0" labelOnly="1" outline="0" fieldPosition="0">
        <references count="4">
          <reference field="1" count="1" selected="0">
            <x v="2"/>
          </reference>
          <reference field="3" count="1" selected="0">
            <x v="17"/>
          </reference>
          <reference field="6" count="1" selected="0">
            <x v="74"/>
          </reference>
          <reference field="7" count="1" defaultSubtotal="1">
            <x v="18"/>
          </reference>
        </references>
      </pivotArea>
    </format>
    <format dxfId="596">
      <pivotArea dataOnly="0" labelOnly="1" outline="0" fieldPosition="0">
        <references count="4">
          <reference field="1" count="1" selected="0">
            <x v="2"/>
          </reference>
          <reference field="3" count="1" selected="0">
            <x v="19"/>
          </reference>
          <reference field="6" count="1" selected="0">
            <x v="1"/>
          </reference>
          <reference field="7" count="1">
            <x v="18"/>
          </reference>
        </references>
      </pivotArea>
    </format>
    <format dxfId="595">
      <pivotArea dataOnly="0" labelOnly="1" outline="0" fieldPosition="0">
        <references count="4">
          <reference field="1" count="1" selected="0">
            <x v="2"/>
          </reference>
          <reference field="3" count="1" selected="0">
            <x v="19"/>
          </reference>
          <reference field="6" count="1" selected="0">
            <x v="1"/>
          </reference>
          <reference field="7" count="1" defaultSubtotal="1">
            <x v="18"/>
          </reference>
        </references>
      </pivotArea>
    </format>
    <format dxfId="594">
      <pivotArea dataOnly="0" labelOnly="1" outline="0" fieldPosition="0">
        <references count="4">
          <reference field="1" count="1" selected="0">
            <x v="2"/>
          </reference>
          <reference field="3" count="1" selected="0">
            <x v="19"/>
          </reference>
          <reference field="6" count="1" selected="0">
            <x v="31"/>
          </reference>
          <reference field="7" count="1">
            <x v="17"/>
          </reference>
        </references>
      </pivotArea>
    </format>
    <format dxfId="593">
      <pivotArea dataOnly="0" labelOnly="1" outline="0" fieldPosition="0">
        <references count="4">
          <reference field="1" count="1" selected="0">
            <x v="2"/>
          </reference>
          <reference field="3" count="1" selected="0">
            <x v="19"/>
          </reference>
          <reference field="6" count="1" selected="0">
            <x v="31"/>
          </reference>
          <reference field="7" count="1" defaultSubtotal="1">
            <x v="17"/>
          </reference>
        </references>
      </pivotArea>
    </format>
    <format dxfId="592">
      <pivotArea dataOnly="0" labelOnly="1" outline="0" fieldPosition="0">
        <references count="4">
          <reference field="1" count="1" selected="0">
            <x v="2"/>
          </reference>
          <reference field="3" count="1" selected="0">
            <x v="19"/>
          </reference>
          <reference field="6" count="1" selected="0">
            <x v="32"/>
          </reference>
          <reference field="7" count="1">
            <x v="17"/>
          </reference>
        </references>
      </pivotArea>
    </format>
    <format dxfId="591">
      <pivotArea dataOnly="0" labelOnly="1" outline="0" fieldPosition="0">
        <references count="4">
          <reference field="1" count="1" selected="0">
            <x v="2"/>
          </reference>
          <reference field="3" count="1" selected="0">
            <x v="19"/>
          </reference>
          <reference field="6" count="1" selected="0">
            <x v="32"/>
          </reference>
          <reference field="7" count="1" defaultSubtotal="1">
            <x v="17"/>
          </reference>
        </references>
      </pivotArea>
    </format>
    <format dxfId="590">
      <pivotArea dataOnly="0" labelOnly="1" outline="0" fieldPosition="0">
        <references count="4">
          <reference field="1" count="1" selected="0">
            <x v="2"/>
          </reference>
          <reference field="3" count="1" selected="0">
            <x v="19"/>
          </reference>
          <reference field="6" count="1" selected="0">
            <x v="64"/>
          </reference>
          <reference field="7" count="1">
            <x v="18"/>
          </reference>
        </references>
      </pivotArea>
    </format>
    <format dxfId="589">
      <pivotArea dataOnly="0" labelOnly="1" outline="0" fieldPosition="0">
        <references count="4">
          <reference field="1" count="1" selected="0">
            <x v="2"/>
          </reference>
          <reference field="3" count="1" selected="0">
            <x v="19"/>
          </reference>
          <reference field="6" count="1" selected="0">
            <x v="64"/>
          </reference>
          <reference field="7" count="1" defaultSubtotal="1">
            <x v="18"/>
          </reference>
        </references>
      </pivotArea>
    </format>
    <format dxfId="588">
      <pivotArea dataOnly="0" labelOnly="1" outline="0" fieldPosition="0">
        <references count="4">
          <reference field="1" count="1" selected="0">
            <x v="2"/>
          </reference>
          <reference field="3" count="1" selected="0">
            <x v="19"/>
          </reference>
          <reference field="6" count="1" selected="0">
            <x v="75"/>
          </reference>
          <reference field="7" count="1">
            <x v="18"/>
          </reference>
        </references>
      </pivotArea>
    </format>
    <format dxfId="587">
      <pivotArea dataOnly="0" labelOnly="1" outline="0" fieldPosition="0">
        <references count="4">
          <reference field="1" count="1" selected="0">
            <x v="2"/>
          </reference>
          <reference field="3" count="1" selected="0">
            <x v="19"/>
          </reference>
          <reference field="6" count="1" selected="0">
            <x v="75"/>
          </reference>
          <reference field="7" count="1" defaultSubtotal="1">
            <x v="18"/>
          </reference>
        </references>
      </pivotArea>
    </format>
    <format dxfId="586">
      <pivotArea dataOnly="0" labelOnly="1" outline="0" fieldPosition="0">
        <references count="4">
          <reference field="1" count="1" selected="0">
            <x v="2"/>
          </reference>
          <reference field="3" count="1" selected="0">
            <x v="19"/>
          </reference>
          <reference field="6" count="1" selected="0">
            <x v="83"/>
          </reference>
          <reference field="7" count="1">
            <x v="36"/>
          </reference>
        </references>
      </pivotArea>
    </format>
    <format dxfId="585">
      <pivotArea dataOnly="0" labelOnly="1" outline="0" fieldPosition="0">
        <references count="4">
          <reference field="1" count="1" selected="0">
            <x v="2"/>
          </reference>
          <reference field="3" count="1" selected="0">
            <x v="19"/>
          </reference>
          <reference field="6" count="1" selected="0">
            <x v="83"/>
          </reference>
          <reference field="7" count="1" defaultSubtotal="1">
            <x v="36"/>
          </reference>
        </references>
      </pivotArea>
    </format>
    <format dxfId="584">
      <pivotArea dataOnly="0" labelOnly="1" outline="0" fieldPosition="0">
        <references count="4">
          <reference field="1" count="1" selected="0">
            <x v="2"/>
          </reference>
          <reference field="3" count="1" selected="0">
            <x v="19"/>
          </reference>
          <reference field="6" count="1" selected="0">
            <x v="89"/>
          </reference>
          <reference field="7" count="1">
            <x v="17"/>
          </reference>
        </references>
      </pivotArea>
    </format>
    <format dxfId="583">
      <pivotArea dataOnly="0" labelOnly="1" outline="0" fieldPosition="0">
        <references count="4">
          <reference field="1" count="1" selected="0">
            <x v="2"/>
          </reference>
          <reference field="3" count="1" selected="0">
            <x v="19"/>
          </reference>
          <reference field="6" count="1" selected="0">
            <x v="89"/>
          </reference>
          <reference field="7" count="1" defaultSubtotal="1">
            <x v="17"/>
          </reference>
        </references>
      </pivotArea>
    </format>
    <format dxfId="582">
      <pivotArea dataOnly="0" labelOnly="1" outline="0" fieldPosition="0">
        <references count="4">
          <reference field="1" count="1" selected="0">
            <x v="2"/>
          </reference>
          <reference field="3" count="1" selected="0">
            <x v="19"/>
          </reference>
          <reference field="6" count="1" selected="0">
            <x v="90"/>
          </reference>
          <reference field="7" count="1">
            <x v="27"/>
          </reference>
        </references>
      </pivotArea>
    </format>
    <format dxfId="581">
      <pivotArea dataOnly="0" labelOnly="1" outline="0" fieldPosition="0">
        <references count="4">
          <reference field="1" count="1" selected="0">
            <x v="2"/>
          </reference>
          <reference field="3" count="1" selected="0">
            <x v="19"/>
          </reference>
          <reference field="6" count="1" selected="0">
            <x v="90"/>
          </reference>
          <reference field="7" count="1" defaultSubtotal="1">
            <x v="27"/>
          </reference>
        </references>
      </pivotArea>
    </format>
    <format dxfId="580">
      <pivotArea dataOnly="0" labelOnly="1" outline="0" fieldPosition="0">
        <references count="4">
          <reference field="1" count="1" selected="0">
            <x v="2"/>
          </reference>
          <reference field="3" count="1" selected="0">
            <x v="19"/>
          </reference>
          <reference field="6" count="1" selected="0">
            <x v="102"/>
          </reference>
          <reference field="7" count="1">
            <x v="22"/>
          </reference>
        </references>
      </pivotArea>
    </format>
    <format dxfId="579">
      <pivotArea dataOnly="0" labelOnly="1" outline="0" fieldPosition="0">
        <references count="4">
          <reference field="1" count="1" selected="0">
            <x v="2"/>
          </reference>
          <reference field="3" count="1" selected="0">
            <x v="19"/>
          </reference>
          <reference field="6" count="1" selected="0">
            <x v="102"/>
          </reference>
          <reference field="7" count="1" defaultSubtotal="1">
            <x v="22"/>
          </reference>
        </references>
      </pivotArea>
    </format>
    <format dxfId="578">
      <pivotArea dataOnly="0" labelOnly="1" outline="0" fieldPosition="0">
        <references count="4">
          <reference field="1" count="1" selected="0">
            <x v="2"/>
          </reference>
          <reference field="3" count="1" selected="0">
            <x v="19"/>
          </reference>
          <reference field="6" count="1" selected="0">
            <x v="121"/>
          </reference>
          <reference field="7" count="1">
            <x v="18"/>
          </reference>
        </references>
      </pivotArea>
    </format>
    <format dxfId="577">
      <pivotArea dataOnly="0" labelOnly="1" outline="0" fieldPosition="0">
        <references count="4">
          <reference field="1" count="1" selected="0">
            <x v="2"/>
          </reference>
          <reference field="3" count="1" selected="0">
            <x v="19"/>
          </reference>
          <reference field="6" count="1" selected="0">
            <x v="121"/>
          </reference>
          <reference field="7" count="1" defaultSubtotal="1">
            <x v="18"/>
          </reference>
        </references>
      </pivotArea>
    </format>
    <format dxfId="576">
      <pivotArea dataOnly="0" labelOnly="1" outline="0" fieldPosition="0">
        <references count="4">
          <reference field="1" count="1" selected="0">
            <x v="2"/>
          </reference>
          <reference field="3" count="1" selected="0">
            <x v="19"/>
          </reference>
          <reference field="6" count="1" selected="0">
            <x v="124"/>
          </reference>
          <reference field="7" count="1">
            <x v="18"/>
          </reference>
        </references>
      </pivotArea>
    </format>
    <format dxfId="575">
      <pivotArea dataOnly="0" labelOnly="1" outline="0" fieldPosition="0">
        <references count="4">
          <reference field="1" count="1" selected="0">
            <x v="2"/>
          </reference>
          <reference field="3" count="1" selected="0">
            <x v="19"/>
          </reference>
          <reference field="6" count="1" selected="0">
            <x v="124"/>
          </reference>
          <reference field="7" count="1" defaultSubtotal="1">
            <x v="18"/>
          </reference>
        </references>
      </pivotArea>
    </format>
    <format dxfId="574">
      <pivotArea dataOnly="0" labelOnly="1" outline="0" fieldPosition="0">
        <references count="4">
          <reference field="1" count="1" selected="0">
            <x v="1"/>
          </reference>
          <reference field="3" count="1" selected="0">
            <x v="7"/>
          </reference>
          <reference field="6" count="1" selected="0">
            <x v="108"/>
          </reference>
          <reference field="7" count="1">
            <x v="19"/>
          </reference>
        </references>
      </pivotArea>
    </format>
    <format dxfId="573">
      <pivotArea dataOnly="0" labelOnly="1" outline="0" fieldPosition="0">
        <references count="4">
          <reference field="1" count="1" selected="0">
            <x v="1"/>
          </reference>
          <reference field="3" count="1" selected="0">
            <x v="7"/>
          </reference>
          <reference field="6" count="1" selected="0">
            <x v="108"/>
          </reference>
          <reference field="7" count="1" defaultSubtotal="1">
            <x v="19"/>
          </reference>
        </references>
      </pivotArea>
    </format>
    <format dxfId="572">
      <pivotArea dataOnly="0" labelOnly="1" outline="0" fieldPosition="0">
        <references count="4">
          <reference field="1" count="1" selected="0">
            <x v="1"/>
          </reference>
          <reference field="3" count="1" selected="0">
            <x v="7"/>
          </reference>
          <reference field="6" count="1" selected="0">
            <x v="126"/>
          </reference>
          <reference field="7" count="1">
            <x v="19"/>
          </reference>
        </references>
      </pivotArea>
    </format>
    <format dxfId="571">
      <pivotArea dataOnly="0" labelOnly="1" outline="0" fieldPosition="0">
        <references count="4">
          <reference field="1" count="1" selected="0">
            <x v="1"/>
          </reference>
          <reference field="3" count="1" selected="0">
            <x v="7"/>
          </reference>
          <reference field="6" count="1" selected="0">
            <x v="126"/>
          </reference>
          <reference field="7" count="1" defaultSubtotal="1">
            <x v="19"/>
          </reference>
        </references>
      </pivotArea>
    </format>
    <format dxfId="570">
      <pivotArea dataOnly="0" labelOnly="1" outline="0" fieldPosition="0">
        <references count="4">
          <reference field="1" count="1" selected="0">
            <x v="1"/>
          </reference>
          <reference field="3" count="1" selected="0">
            <x v="7"/>
          </reference>
          <reference field="6" count="1" selected="0">
            <x v="133"/>
          </reference>
          <reference field="7" count="1">
            <x v="19"/>
          </reference>
        </references>
      </pivotArea>
    </format>
    <format dxfId="569">
      <pivotArea dataOnly="0" labelOnly="1" outline="0" fieldPosition="0">
        <references count="4">
          <reference field="1" count="1" selected="0">
            <x v="1"/>
          </reference>
          <reference field="3" count="1" selected="0">
            <x v="7"/>
          </reference>
          <reference field="6" count="1" selected="0">
            <x v="133"/>
          </reference>
          <reference field="7" count="1" defaultSubtotal="1">
            <x v="19"/>
          </reference>
        </references>
      </pivotArea>
    </format>
    <format dxfId="568">
      <pivotArea dataOnly="0" labelOnly="1" outline="0" fieldPosition="0">
        <references count="4">
          <reference field="1" count="1" selected="0">
            <x v="1"/>
          </reference>
          <reference field="3" count="1" selected="0">
            <x v="8"/>
          </reference>
          <reference field="6" count="1" selected="0">
            <x v="166"/>
          </reference>
          <reference field="7" count="1">
            <x v="17"/>
          </reference>
        </references>
      </pivotArea>
    </format>
    <format dxfId="567">
      <pivotArea dataOnly="0" labelOnly="1" outline="0" fieldPosition="0">
        <references count="4">
          <reference field="1" count="1" selected="0">
            <x v="1"/>
          </reference>
          <reference field="3" count="1" selected="0">
            <x v="8"/>
          </reference>
          <reference field="6" count="1" selected="0">
            <x v="166"/>
          </reference>
          <reference field="7" count="1" defaultSubtotal="1">
            <x v="17"/>
          </reference>
        </references>
      </pivotArea>
    </format>
    <format dxfId="566">
      <pivotArea dataOnly="0" labelOnly="1" outline="0" fieldPosition="0">
        <references count="4">
          <reference field="1" count="1" selected="0">
            <x v="1"/>
          </reference>
          <reference field="3" count="1" selected="0">
            <x v="9"/>
          </reference>
          <reference field="6" count="1" selected="0">
            <x v="94"/>
          </reference>
          <reference field="7" count="1">
            <x v="19"/>
          </reference>
        </references>
      </pivotArea>
    </format>
    <format dxfId="565">
      <pivotArea dataOnly="0" labelOnly="1" outline="0" fieldPosition="0">
        <references count="4">
          <reference field="1" count="1" selected="0">
            <x v="1"/>
          </reference>
          <reference field="3" count="1" selected="0">
            <x v="9"/>
          </reference>
          <reference field="6" count="1" selected="0">
            <x v="94"/>
          </reference>
          <reference field="7" count="1" defaultSubtotal="1">
            <x v="19"/>
          </reference>
        </references>
      </pivotArea>
    </format>
    <format dxfId="564">
      <pivotArea dataOnly="0" labelOnly="1" outline="0" fieldPosition="0">
        <references count="4">
          <reference field="1" count="1" selected="0">
            <x v="1"/>
          </reference>
          <reference field="3" count="1" selected="0">
            <x v="9"/>
          </reference>
          <reference field="6" count="1" selected="0">
            <x v="100"/>
          </reference>
          <reference field="7" count="1">
            <x v="19"/>
          </reference>
        </references>
      </pivotArea>
    </format>
    <format dxfId="563">
      <pivotArea dataOnly="0" labelOnly="1" outline="0" fieldPosition="0">
        <references count="4">
          <reference field="1" count="1" selected="0">
            <x v="1"/>
          </reference>
          <reference field="3" count="1" selected="0">
            <x v="9"/>
          </reference>
          <reference field="6" count="1" selected="0">
            <x v="100"/>
          </reference>
          <reference field="7" count="1" defaultSubtotal="1">
            <x v="19"/>
          </reference>
        </references>
      </pivotArea>
    </format>
    <format dxfId="562">
      <pivotArea dataOnly="0" labelOnly="1" outline="0" fieldPosition="0">
        <references count="4">
          <reference field="1" count="1" selected="0">
            <x v="1"/>
          </reference>
          <reference field="3" count="1" selected="0">
            <x v="9"/>
          </reference>
          <reference field="6" count="1" selected="0">
            <x v="142"/>
          </reference>
          <reference field="7" count="1">
            <x v="19"/>
          </reference>
        </references>
      </pivotArea>
    </format>
    <format dxfId="561">
      <pivotArea dataOnly="0" labelOnly="1" outline="0" fieldPosition="0">
        <references count="4">
          <reference field="1" count="1" selected="0">
            <x v="1"/>
          </reference>
          <reference field="3" count="1" selected="0">
            <x v="9"/>
          </reference>
          <reference field="6" count="1" selected="0">
            <x v="142"/>
          </reference>
          <reference field="7" count="1" defaultSubtotal="1">
            <x v="19"/>
          </reference>
        </references>
      </pivotArea>
    </format>
    <format dxfId="560">
      <pivotArea dataOnly="0" labelOnly="1" outline="0" fieldPosition="0">
        <references count="4">
          <reference field="1" count="1" selected="0">
            <x v="1"/>
          </reference>
          <reference field="3" count="1" selected="0">
            <x v="9"/>
          </reference>
          <reference field="6" count="1" selected="0">
            <x v="143"/>
          </reference>
          <reference field="7" count="1">
            <x v="19"/>
          </reference>
        </references>
      </pivotArea>
    </format>
    <format dxfId="559">
      <pivotArea dataOnly="0" labelOnly="1" outline="0" fieldPosition="0">
        <references count="4">
          <reference field="1" count="1" selected="0">
            <x v="1"/>
          </reference>
          <reference field="3" count="1" selected="0">
            <x v="9"/>
          </reference>
          <reference field="6" count="1" selected="0">
            <x v="143"/>
          </reference>
          <reference field="7" count="1" defaultSubtotal="1">
            <x v="19"/>
          </reference>
        </references>
      </pivotArea>
    </format>
    <format dxfId="558">
      <pivotArea dataOnly="0" labelOnly="1" outline="0" fieldPosition="0">
        <references count="4">
          <reference field="1" count="1" selected="0">
            <x v="1"/>
          </reference>
          <reference field="3" count="1" selected="0">
            <x v="9"/>
          </reference>
          <reference field="6" count="1" selected="0">
            <x v="152"/>
          </reference>
          <reference field="7" count="1">
            <x v="19"/>
          </reference>
        </references>
      </pivotArea>
    </format>
    <format dxfId="557">
      <pivotArea dataOnly="0" labelOnly="1" outline="0" fieldPosition="0">
        <references count="4">
          <reference field="1" count="1" selected="0">
            <x v="1"/>
          </reference>
          <reference field="3" count="1" selected="0">
            <x v="9"/>
          </reference>
          <reference field="6" count="1" selected="0">
            <x v="152"/>
          </reference>
          <reference field="7" count="1" defaultSubtotal="1">
            <x v="19"/>
          </reference>
        </references>
      </pivotArea>
    </format>
    <format dxfId="556">
      <pivotArea dataOnly="0" labelOnly="1" outline="0" fieldPosition="0">
        <references count="4">
          <reference field="1" count="1" selected="0">
            <x v="1"/>
          </reference>
          <reference field="3" count="1" selected="0">
            <x v="12"/>
          </reference>
          <reference field="6" count="1" selected="0">
            <x v="35"/>
          </reference>
          <reference field="7" count="1">
            <x v="19"/>
          </reference>
        </references>
      </pivotArea>
    </format>
    <format dxfId="555">
      <pivotArea dataOnly="0" labelOnly="1" outline="0" fieldPosition="0">
        <references count="4">
          <reference field="1" count="1" selected="0">
            <x v="1"/>
          </reference>
          <reference field="3" count="1" selected="0">
            <x v="12"/>
          </reference>
          <reference field="6" count="1" selected="0">
            <x v="35"/>
          </reference>
          <reference field="7" count="1" defaultSubtotal="1">
            <x v="19"/>
          </reference>
        </references>
      </pivotArea>
    </format>
    <format dxfId="554">
      <pivotArea dataOnly="0" labelOnly="1" outline="0" fieldPosition="0">
        <references count="4">
          <reference field="1" count="1" selected="0">
            <x v="1"/>
          </reference>
          <reference field="3" count="1" selected="0">
            <x v="12"/>
          </reference>
          <reference field="6" count="1" selected="0">
            <x v="60"/>
          </reference>
          <reference field="7" count="1">
            <x v="24"/>
          </reference>
        </references>
      </pivotArea>
    </format>
    <format dxfId="553">
      <pivotArea dataOnly="0" labelOnly="1" outline="0" fieldPosition="0">
        <references count="4">
          <reference field="1" count="1" selected="0">
            <x v="1"/>
          </reference>
          <reference field="3" count="1" selected="0">
            <x v="12"/>
          </reference>
          <reference field="6" count="1" selected="0">
            <x v="60"/>
          </reference>
          <reference field="7" count="1" defaultSubtotal="1">
            <x v="24"/>
          </reference>
        </references>
      </pivotArea>
    </format>
    <format dxfId="552">
      <pivotArea dataOnly="0" labelOnly="1" outline="0" fieldPosition="0">
        <references count="4">
          <reference field="1" count="1" selected="0">
            <x v="1"/>
          </reference>
          <reference field="3" count="1" selected="0">
            <x v="12"/>
          </reference>
          <reference field="6" count="1" selected="0">
            <x v="73"/>
          </reference>
          <reference field="7" count="1">
            <x v="19"/>
          </reference>
        </references>
      </pivotArea>
    </format>
    <format dxfId="551">
      <pivotArea dataOnly="0" labelOnly="1" outline="0" fieldPosition="0">
        <references count="4">
          <reference field="1" count="1" selected="0">
            <x v="1"/>
          </reference>
          <reference field="3" count="1" selected="0">
            <x v="12"/>
          </reference>
          <reference field="6" count="1" selected="0">
            <x v="73"/>
          </reference>
          <reference field="7" count="1" defaultSubtotal="1">
            <x v="19"/>
          </reference>
        </references>
      </pivotArea>
    </format>
    <format dxfId="550">
      <pivotArea dataOnly="0" labelOnly="1" outline="0" fieldPosition="0">
        <references count="4">
          <reference field="1" count="1" selected="0">
            <x v="1"/>
          </reference>
          <reference field="3" count="1" selected="0">
            <x v="12"/>
          </reference>
          <reference field="6" count="1" selected="0">
            <x v="86"/>
          </reference>
          <reference field="7" count="1">
            <x v="19"/>
          </reference>
        </references>
      </pivotArea>
    </format>
    <format dxfId="549">
      <pivotArea dataOnly="0" labelOnly="1" outline="0" fieldPosition="0">
        <references count="4">
          <reference field="1" count="1" selected="0">
            <x v="1"/>
          </reference>
          <reference field="3" count="1" selected="0">
            <x v="12"/>
          </reference>
          <reference field="6" count="1" selected="0">
            <x v="86"/>
          </reference>
          <reference field="7" count="1" defaultSubtotal="1">
            <x v="19"/>
          </reference>
        </references>
      </pivotArea>
    </format>
    <format dxfId="548">
      <pivotArea dataOnly="0" labelOnly="1" outline="0" fieldPosition="0">
        <references count="4">
          <reference field="1" count="1" selected="0">
            <x v="1"/>
          </reference>
          <reference field="3" count="1" selected="0">
            <x v="12"/>
          </reference>
          <reference field="6" count="1" selected="0">
            <x v="98"/>
          </reference>
          <reference field="7" count="1">
            <x v="24"/>
          </reference>
        </references>
      </pivotArea>
    </format>
    <format dxfId="547">
      <pivotArea dataOnly="0" labelOnly="1" outline="0" fieldPosition="0">
        <references count="4">
          <reference field="1" count="1" selected="0">
            <x v="1"/>
          </reference>
          <reference field="3" count="1" selected="0">
            <x v="12"/>
          </reference>
          <reference field="6" count="1" selected="0">
            <x v="98"/>
          </reference>
          <reference field="7" count="1" defaultSubtotal="1">
            <x v="24"/>
          </reference>
        </references>
      </pivotArea>
    </format>
    <format dxfId="546">
      <pivotArea dataOnly="0" labelOnly="1" outline="0" fieldPosition="0">
        <references count="4">
          <reference field="1" count="1" selected="0">
            <x v="1"/>
          </reference>
          <reference field="3" count="1" selected="0">
            <x v="12"/>
          </reference>
          <reference field="6" count="1" selected="0">
            <x v="104"/>
          </reference>
          <reference field="7" count="1">
            <x v="17"/>
          </reference>
        </references>
      </pivotArea>
    </format>
    <format dxfId="545">
      <pivotArea dataOnly="0" labelOnly="1" outline="0" fieldPosition="0">
        <references count="4">
          <reference field="1" count="1" selected="0">
            <x v="1"/>
          </reference>
          <reference field="3" count="1" selected="0">
            <x v="12"/>
          </reference>
          <reference field="6" count="1" selected="0">
            <x v="104"/>
          </reference>
          <reference field="7" count="1" defaultSubtotal="1">
            <x v="17"/>
          </reference>
        </references>
      </pivotArea>
    </format>
    <format dxfId="544">
      <pivotArea dataOnly="0" labelOnly="1" outline="0" fieldPosition="0">
        <references count="4">
          <reference field="1" count="1" selected="0">
            <x v="1"/>
          </reference>
          <reference field="3" count="1" selected="0">
            <x v="12"/>
          </reference>
          <reference field="6" count="1" selected="0">
            <x v="119"/>
          </reference>
          <reference field="7" count="1">
            <x v="17"/>
          </reference>
        </references>
      </pivotArea>
    </format>
    <format dxfId="543">
      <pivotArea dataOnly="0" labelOnly="1" outline="0" fieldPosition="0">
        <references count="4">
          <reference field="1" count="1" selected="0">
            <x v="1"/>
          </reference>
          <reference field="3" count="1" selected="0">
            <x v="12"/>
          </reference>
          <reference field="6" count="1" selected="0">
            <x v="119"/>
          </reference>
          <reference field="7" count="1" defaultSubtotal="1">
            <x v="17"/>
          </reference>
        </references>
      </pivotArea>
    </format>
    <format dxfId="542">
      <pivotArea dataOnly="0" labelOnly="1" outline="0" fieldPosition="0">
        <references count="4">
          <reference field="1" count="1" selected="0">
            <x v="1"/>
          </reference>
          <reference field="3" count="1" selected="0">
            <x v="12"/>
          </reference>
          <reference field="6" count="1" selected="0">
            <x v="120"/>
          </reference>
          <reference field="7" count="1">
            <x v="17"/>
          </reference>
        </references>
      </pivotArea>
    </format>
    <format dxfId="541">
      <pivotArea dataOnly="0" labelOnly="1" outline="0" fieldPosition="0">
        <references count="4">
          <reference field="1" count="1" selected="0">
            <x v="1"/>
          </reference>
          <reference field="3" count="1" selected="0">
            <x v="12"/>
          </reference>
          <reference field="6" count="1" selected="0">
            <x v="120"/>
          </reference>
          <reference field="7" count="1" defaultSubtotal="1">
            <x v="17"/>
          </reference>
        </references>
      </pivotArea>
    </format>
    <format dxfId="540">
      <pivotArea dataOnly="0" labelOnly="1" outline="0" fieldPosition="0">
        <references count="4">
          <reference field="1" count="1" selected="0">
            <x v="0"/>
          </reference>
          <reference field="3" count="1" selected="0">
            <x v="0"/>
          </reference>
          <reference field="6" count="1" selected="0">
            <x v="41"/>
          </reference>
          <reference field="7" count="1">
            <x v="22"/>
          </reference>
        </references>
      </pivotArea>
    </format>
    <format dxfId="539">
      <pivotArea dataOnly="0" labelOnly="1" outline="0" fieldPosition="0">
        <references count="4">
          <reference field="1" count="1" selected="0">
            <x v="0"/>
          </reference>
          <reference field="3" count="1" selected="0">
            <x v="0"/>
          </reference>
          <reference field="6" count="1" selected="0">
            <x v="41"/>
          </reference>
          <reference field="7" count="1" defaultSubtotal="1">
            <x v="22"/>
          </reference>
        </references>
      </pivotArea>
    </format>
    <format dxfId="538">
      <pivotArea dataOnly="0" labelOnly="1" outline="0" fieldPosition="0">
        <references count="4">
          <reference field="1" count="1" selected="0">
            <x v="0"/>
          </reference>
          <reference field="3" count="1" selected="0">
            <x v="0"/>
          </reference>
          <reference field="6" count="1" selected="0">
            <x v="67"/>
          </reference>
          <reference field="7" count="1">
            <x v="22"/>
          </reference>
        </references>
      </pivotArea>
    </format>
    <format dxfId="537">
      <pivotArea dataOnly="0" labelOnly="1" outline="0" fieldPosition="0">
        <references count="4">
          <reference field="1" count="1" selected="0">
            <x v="0"/>
          </reference>
          <reference field="3" count="1" selected="0">
            <x v="0"/>
          </reference>
          <reference field="6" count="1" selected="0">
            <x v="67"/>
          </reference>
          <reference field="7" count="1" defaultSubtotal="1">
            <x v="22"/>
          </reference>
        </references>
      </pivotArea>
    </format>
    <format dxfId="536">
      <pivotArea dataOnly="0" labelOnly="1" outline="0" fieldPosition="0">
        <references count="4">
          <reference field="1" count="1" selected="0">
            <x v="0"/>
          </reference>
          <reference field="3" count="1" selected="0">
            <x v="0"/>
          </reference>
          <reference field="6" count="1" selected="0">
            <x v="71"/>
          </reference>
          <reference field="7" count="1">
            <x v="27"/>
          </reference>
        </references>
      </pivotArea>
    </format>
    <format dxfId="535">
      <pivotArea dataOnly="0" labelOnly="1" outline="0" fieldPosition="0">
        <references count="4">
          <reference field="1" count="1" selected="0">
            <x v="0"/>
          </reference>
          <reference field="3" count="1" selected="0">
            <x v="0"/>
          </reference>
          <reference field="6" count="1" selected="0">
            <x v="71"/>
          </reference>
          <reference field="7" count="1" defaultSubtotal="1">
            <x v="27"/>
          </reference>
        </references>
      </pivotArea>
    </format>
    <format dxfId="534">
      <pivotArea dataOnly="0" labelOnly="1" outline="0" fieldPosition="0">
        <references count="4">
          <reference field="1" count="1" selected="0">
            <x v="0"/>
          </reference>
          <reference field="3" count="1" selected="0">
            <x v="0"/>
          </reference>
          <reference field="6" count="1" selected="0">
            <x v="88"/>
          </reference>
          <reference field="7" count="1">
            <x v="27"/>
          </reference>
        </references>
      </pivotArea>
    </format>
    <format dxfId="533">
      <pivotArea dataOnly="0" labelOnly="1" outline="0" fieldPosition="0">
        <references count="4">
          <reference field="1" count="1" selected="0">
            <x v="0"/>
          </reference>
          <reference field="3" count="1" selected="0">
            <x v="0"/>
          </reference>
          <reference field="6" count="1" selected="0">
            <x v="88"/>
          </reference>
          <reference field="7" count="1" defaultSubtotal="1">
            <x v="27"/>
          </reference>
        </references>
      </pivotArea>
    </format>
    <format dxfId="532">
      <pivotArea dataOnly="0" labelOnly="1" outline="0" fieldPosition="0">
        <references count="4">
          <reference field="1" count="1" selected="0">
            <x v="0"/>
          </reference>
          <reference field="3" count="1" selected="0">
            <x v="0"/>
          </reference>
          <reference field="6" count="1" selected="0">
            <x v="140"/>
          </reference>
          <reference field="7" count="1">
            <x v="17"/>
          </reference>
        </references>
      </pivotArea>
    </format>
    <format dxfId="531">
      <pivotArea dataOnly="0" labelOnly="1" outline="0" fieldPosition="0">
        <references count="4">
          <reference field="1" count="1" selected="0">
            <x v="0"/>
          </reference>
          <reference field="3" count="1" selected="0">
            <x v="0"/>
          </reference>
          <reference field="6" count="1" selected="0">
            <x v="140"/>
          </reference>
          <reference field="7" count="1" defaultSubtotal="1">
            <x v="17"/>
          </reference>
        </references>
      </pivotArea>
    </format>
    <format dxfId="530">
      <pivotArea dataOnly="0" labelOnly="1" outline="0" fieldPosition="0">
        <references count="4">
          <reference field="1" count="1" selected="0">
            <x v="0"/>
          </reference>
          <reference field="3" count="1" selected="0">
            <x v="5"/>
          </reference>
          <reference field="6" count="1" selected="0">
            <x v="37"/>
          </reference>
          <reference field="7" count="1">
            <x v="5"/>
          </reference>
        </references>
      </pivotArea>
    </format>
    <format dxfId="529">
      <pivotArea dataOnly="0" labelOnly="1" outline="0" fieldPosition="0">
        <references count="4">
          <reference field="1" count="1" selected="0">
            <x v="0"/>
          </reference>
          <reference field="3" count="1" selected="0">
            <x v="5"/>
          </reference>
          <reference field="6" count="1" selected="0">
            <x v="37"/>
          </reference>
          <reference field="7" count="1" defaultSubtotal="1">
            <x v="5"/>
          </reference>
        </references>
      </pivotArea>
    </format>
    <format dxfId="528">
      <pivotArea dataOnly="0" labelOnly="1" outline="0" fieldPosition="0">
        <references count="4">
          <reference field="1" count="1" selected="0">
            <x v="0"/>
          </reference>
          <reference field="3" count="1" selected="0">
            <x v="5"/>
          </reference>
          <reference field="6" count="1" selected="0">
            <x v="39"/>
          </reference>
          <reference field="7" count="1">
            <x v="1"/>
          </reference>
        </references>
      </pivotArea>
    </format>
    <format dxfId="527">
      <pivotArea dataOnly="0" labelOnly="1" outline="0" fieldPosition="0">
        <references count="4">
          <reference field="1" count="1" selected="0">
            <x v="0"/>
          </reference>
          <reference field="3" count="1" selected="0">
            <x v="5"/>
          </reference>
          <reference field="6" count="1" selected="0">
            <x v="39"/>
          </reference>
          <reference field="7" count="1" defaultSubtotal="1">
            <x v="1"/>
          </reference>
        </references>
      </pivotArea>
    </format>
    <format dxfId="526">
      <pivotArea dataOnly="0" labelOnly="1" outline="0" fieldPosition="0">
        <references count="4">
          <reference field="1" count="1" selected="0">
            <x v="0"/>
          </reference>
          <reference field="3" count="1" selected="0">
            <x v="5"/>
          </reference>
          <reference field="6" count="1" selected="0">
            <x v="43"/>
          </reference>
          <reference field="7" count="1">
            <x v="17"/>
          </reference>
        </references>
      </pivotArea>
    </format>
    <format dxfId="525">
      <pivotArea dataOnly="0" labelOnly="1" outline="0" fieldPosition="0">
        <references count="4">
          <reference field="1" count="1" selected="0">
            <x v="0"/>
          </reference>
          <reference field="3" count="1" selected="0">
            <x v="5"/>
          </reference>
          <reference field="6" count="1" selected="0">
            <x v="43"/>
          </reference>
          <reference field="7" count="1" defaultSubtotal="1">
            <x v="17"/>
          </reference>
        </references>
      </pivotArea>
    </format>
    <format dxfId="524">
      <pivotArea dataOnly="0" labelOnly="1" outline="0" fieldPosition="0">
        <references count="4">
          <reference field="1" count="1" selected="0">
            <x v="0"/>
          </reference>
          <reference field="3" count="1" selected="0">
            <x v="5"/>
          </reference>
          <reference field="6" count="1" selected="0">
            <x v="44"/>
          </reference>
          <reference field="7" count="1">
            <x v="17"/>
          </reference>
        </references>
      </pivotArea>
    </format>
    <format dxfId="523">
      <pivotArea dataOnly="0" labelOnly="1" outline="0" fieldPosition="0">
        <references count="4">
          <reference field="1" count="1" selected="0">
            <x v="0"/>
          </reference>
          <reference field="3" count="1" selected="0">
            <x v="5"/>
          </reference>
          <reference field="6" count="1" selected="0">
            <x v="44"/>
          </reference>
          <reference field="7" count="1" defaultSubtotal="1">
            <x v="17"/>
          </reference>
        </references>
      </pivotArea>
    </format>
    <format dxfId="522">
      <pivotArea dataOnly="0" labelOnly="1" outline="0" fieldPosition="0">
        <references count="4">
          <reference field="1" count="1" selected="0">
            <x v="0"/>
          </reference>
          <reference field="3" count="1" selected="0">
            <x v="5"/>
          </reference>
          <reference field="6" count="1" selected="0">
            <x v="45"/>
          </reference>
          <reference field="7" count="1">
            <x v="17"/>
          </reference>
        </references>
      </pivotArea>
    </format>
    <format dxfId="521">
      <pivotArea dataOnly="0" labelOnly="1" outline="0" fieldPosition="0">
        <references count="4">
          <reference field="1" count="1" selected="0">
            <x v="0"/>
          </reference>
          <reference field="3" count="1" selected="0">
            <x v="5"/>
          </reference>
          <reference field="6" count="1" selected="0">
            <x v="45"/>
          </reference>
          <reference field="7" count="1" defaultSubtotal="1">
            <x v="17"/>
          </reference>
        </references>
      </pivotArea>
    </format>
    <format dxfId="520">
      <pivotArea dataOnly="0" labelOnly="1" outline="0" fieldPosition="0">
        <references count="4">
          <reference field="1" count="1" selected="0">
            <x v="0"/>
          </reference>
          <reference field="3" count="1" selected="0">
            <x v="5"/>
          </reference>
          <reference field="6" count="1" selected="0">
            <x v="46"/>
          </reference>
          <reference field="7" count="1">
            <x v="17"/>
          </reference>
        </references>
      </pivotArea>
    </format>
    <format dxfId="519">
      <pivotArea dataOnly="0" labelOnly="1" outline="0" fieldPosition="0">
        <references count="4">
          <reference field="1" count="1" selected="0">
            <x v="0"/>
          </reference>
          <reference field="3" count="1" selected="0">
            <x v="5"/>
          </reference>
          <reference field="6" count="1" selected="0">
            <x v="46"/>
          </reference>
          <reference field="7" count="1" defaultSubtotal="1">
            <x v="17"/>
          </reference>
        </references>
      </pivotArea>
    </format>
    <format dxfId="518">
      <pivotArea dataOnly="0" labelOnly="1" outline="0" fieldPosition="0">
        <references count="4">
          <reference field="1" count="1" selected="0">
            <x v="0"/>
          </reference>
          <reference field="3" count="1" selected="0">
            <x v="5"/>
          </reference>
          <reference field="6" count="1" selected="0">
            <x v="47"/>
          </reference>
          <reference field="7" count="1">
            <x v="17"/>
          </reference>
        </references>
      </pivotArea>
    </format>
    <format dxfId="517">
      <pivotArea dataOnly="0" labelOnly="1" outline="0" fieldPosition="0">
        <references count="4">
          <reference field="1" count="1" selected="0">
            <x v="0"/>
          </reference>
          <reference field="3" count="1" selected="0">
            <x v="5"/>
          </reference>
          <reference field="6" count="1" selected="0">
            <x v="47"/>
          </reference>
          <reference field="7" count="1" defaultSubtotal="1">
            <x v="17"/>
          </reference>
        </references>
      </pivotArea>
    </format>
    <format dxfId="516">
      <pivotArea dataOnly="0" labelOnly="1" outline="0" fieldPosition="0">
        <references count="4">
          <reference field="1" count="1" selected="0">
            <x v="0"/>
          </reference>
          <reference field="3" count="1" selected="0">
            <x v="5"/>
          </reference>
          <reference field="6" count="1" selected="0">
            <x v="48"/>
          </reference>
          <reference field="7" count="1">
            <x v="17"/>
          </reference>
        </references>
      </pivotArea>
    </format>
    <format dxfId="515">
      <pivotArea dataOnly="0" labelOnly="1" outline="0" fieldPosition="0">
        <references count="4">
          <reference field="1" count="1" selected="0">
            <x v="0"/>
          </reference>
          <reference field="3" count="1" selected="0">
            <x v="5"/>
          </reference>
          <reference field="6" count="1" selected="0">
            <x v="48"/>
          </reference>
          <reference field="7" count="1" defaultSubtotal="1">
            <x v="17"/>
          </reference>
        </references>
      </pivotArea>
    </format>
    <format dxfId="514">
      <pivotArea dataOnly="0" labelOnly="1" outline="0" fieldPosition="0">
        <references count="4">
          <reference field="1" count="1" selected="0">
            <x v="0"/>
          </reference>
          <reference field="3" count="1" selected="0">
            <x v="5"/>
          </reference>
          <reference field="6" count="1" selected="0">
            <x v="49"/>
          </reference>
          <reference field="7" count="1">
            <x v="17"/>
          </reference>
        </references>
      </pivotArea>
    </format>
    <format dxfId="513">
      <pivotArea dataOnly="0" labelOnly="1" outline="0" fieldPosition="0">
        <references count="4">
          <reference field="1" count="1" selected="0">
            <x v="0"/>
          </reference>
          <reference field="3" count="1" selected="0">
            <x v="5"/>
          </reference>
          <reference field="6" count="1" selected="0">
            <x v="49"/>
          </reference>
          <reference field="7" count="1" defaultSubtotal="1">
            <x v="17"/>
          </reference>
        </references>
      </pivotArea>
    </format>
    <format dxfId="512">
      <pivotArea dataOnly="0" labelOnly="1" outline="0" fieldPosition="0">
        <references count="4">
          <reference field="1" count="1" selected="0">
            <x v="0"/>
          </reference>
          <reference field="3" count="1" selected="0">
            <x v="5"/>
          </reference>
          <reference field="6" count="1" selected="0">
            <x v="50"/>
          </reference>
          <reference field="7" count="1">
            <x v="17"/>
          </reference>
        </references>
      </pivotArea>
    </format>
    <format dxfId="511">
      <pivotArea dataOnly="0" labelOnly="1" outline="0" fieldPosition="0">
        <references count="4">
          <reference field="1" count="1" selected="0">
            <x v="0"/>
          </reference>
          <reference field="3" count="1" selected="0">
            <x v="5"/>
          </reference>
          <reference field="6" count="1" selected="0">
            <x v="50"/>
          </reference>
          <reference field="7" count="1" defaultSubtotal="1">
            <x v="17"/>
          </reference>
        </references>
      </pivotArea>
    </format>
    <format dxfId="510">
      <pivotArea dataOnly="0" labelOnly="1" outline="0" fieldPosition="0">
        <references count="4">
          <reference field="1" count="1" selected="0">
            <x v="0"/>
          </reference>
          <reference field="3" count="1" selected="0">
            <x v="5"/>
          </reference>
          <reference field="6" count="1" selected="0">
            <x v="51"/>
          </reference>
          <reference field="7" count="1">
            <x v="17"/>
          </reference>
        </references>
      </pivotArea>
    </format>
    <format dxfId="509">
      <pivotArea dataOnly="0" labelOnly="1" outline="0" fieldPosition="0">
        <references count="4">
          <reference field="1" count="1" selected="0">
            <x v="0"/>
          </reference>
          <reference field="3" count="1" selected="0">
            <x v="5"/>
          </reference>
          <reference field="6" count="1" selected="0">
            <x v="51"/>
          </reference>
          <reference field="7" count="1" defaultSubtotal="1">
            <x v="17"/>
          </reference>
        </references>
      </pivotArea>
    </format>
    <format dxfId="508">
      <pivotArea dataOnly="0" labelOnly="1" outline="0" fieldPosition="0">
        <references count="4">
          <reference field="1" count="1" selected="0">
            <x v="0"/>
          </reference>
          <reference field="3" count="1" selected="0">
            <x v="5"/>
          </reference>
          <reference field="6" count="1" selected="0">
            <x v="52"/>
          </reference>
          <reference field="7" count="1">
            <x v="17"/>
          </reference>
        </references>
      </pivotArea>
    </format>
    <format dxfId="507">
      <pivotArea dataOnly="0" labelOnly="1" outline="0" fieldPosition="0">
        <references count="4">
          <reference field="1" count="1" selected="0">
            <x v="0"/>
          </reference>
          <reference field="3" count="1" selected="0">
            <x v="5"/>
          </reference>
          <reference field="6" count="1" selected="0">
            <x v="52"/>
          </reference>
          <reference field="7" count="1" defaultSubtotal="1">
            <x v="17"/>
          </reference>
        </references>
      </pivotArea>
    </format>
    <format dxfId="506">
      <pivotArea dataOnly="0" labelOnly="1" outline="0" fieldPosition="0">
        <references count="4">
          <reference field="1" count="1" selected="0">
            <x v="0"/>
          </reference>
          <reference field="3" count="1" selected="0">
            <x v="5"/>
          </reference>
          <reference field="6" count="1" selected="0">
            <x v="53"/>
          </reference>
          <reference field="7" count="1">
            <x v="17"/>
          </reference>
        </references>
      </pivotArea>
    </format>
    <format dxfId="505">
      <pivotArea dataOnly="0" labelOnly="1" outline="0" fieldPosition="0">
        <references count="4">
          <reference field="1" count="1" selected="0">
            <x v="0"/>
          </reference>
          <reference field="3" count="1" selected="0">
            <x v="5"/>
          </reference>
          <reference field="6" count="1" selected="0">
            <x v="53"/>
          </reference>
          <reference field="7" count="1" defaultSubtotal="1">
            <x v="17"/>
          </reference>
        </references>
      </pivotArea>
    </format>
    <format dxfId="504">
      <pivotArea dataOnly="0" labelOnly="1" outline="0" fieldPosition="0">
        <references count="4">
          <reference field="1" count="1" selected="0">
            <x v="0"/>
          </reference>
          <reference field="3" count="1" selected="0">
            <x v="5"/>
          </reference>
          <reference field="6" count="1" selected="0">
            <x v="54"/>
          </reference>
          <reference field="7" count="1">
            <x v="17"/>
          </reference>
        </references>
      </pivotArea>
    </format>
    <format dxfId="503">
      <pivotArea dataOnly="0" labelOnly="1" outline="0" fieldPosition="0">
        <references count="4">
          <reference field="1" count="1" selected="0">
            <x v="0"/>
          </reference>
          <reference field="3" count="1" selected="0">
            <x v="5"/>
          </reference>
          <reference field="6" count="1" selected="0">
            <x v="54"/>
          </reference>
          <reference field="7" count="1" defaultSubtotal="1">
            <x v="17"/>
          </reference>
        </references>
      </pivotArea>
    </format>
    <format dxfId="502">
      <pivotArea dataOnly="0" labelOnly="1" outline="0" fieldPosition="0">
        <references count="4">
          <reference field="1" count="1" selected="0">
            <x v="0"/>
          </reference>
          <reference field="3" count="1" selected="0">
            <x v="5"/>
          </reference>
          <reference field="6" count="1" selected="0">
            <x v="55"/>
          </reference>
          <reference field="7" count="1">
            <x v="17"/>
          </reference>
        </references>
      </pivotArea>
    </format>
    <format dxfId="501">
      <pivotArea dataOnly="0" labelOnly="1" outline="0" fieldPosition="0">
        <references count="4">
          <reference field="1" count="1" selected="0">
            <x v="0"/>
          </reference>
          <reference field="3" count="1" selected="0">
            <x v="5"/>
          </reference>
          <reference field="6" count="1" selected="0">
            <x v="55"/>
          </reference>
          <reference field="7" count="1" defaultSubtotal="1">
            <x v="17"/>
          </reference>
        </references>
      </pivotArea>
    </format>
    <format dxfId="500">
      <pivotArea dataOnly="0" labelOnly="1" outline="0" fieldPosition="0">
        <references count="4">
          <reference field="1" count="1" selected="0">
            <x v="0"/>
          </reference>
          <reference field="3" count="1" selected="0">
            <x v="5"/>
          </reference>
          <reference field="6" count="1" selected="0">
            <x v="68"/>
          </reference>
          <reference field="7" count="1">
            <x v="22"/>
          </reference>
        </references>
      </pivotArea>
    </format>
    <format dxfId="499">
      <pivotArea dataOnly="0" labelOnly="1" outline="0" fieldPosition="0">
        <references count="4">
          <reference field="1" count="1" selected="0">
            <x v="0"/>
          </reference>
          <reference field="3" count="1" selected="0">
            <x v="5"/>
          </reference>
          <reference field="6" count="1" selected="0">
            <x v="68"/>
          </reference>
          <reference field="7" count="1" defaultSubtotal="1">
            <x v="22"/>
          </reference>
        </references>
      </pivotArea>
    </format>
    <format dxfId="498">
      <pivotArea dataOnly="0" labelOnly="1" outline="0" fieldPosition="0">
        <references count="4">
          <reference field="1" count="1" selected="0">
            <x v="0"/>
          </reference>
          <reference field="3" count="1" selected="0">
            <x v="5"/>
          </reference>
          <reference field="6" count="1" selected="0">
            <x v="85"/>
          </reference>
          <reference field="7" count="1">
            <x v="22"/>
          </reference>
        </references>
      </pivotArea>
    </format>
    <format dxfId="497">
      <pivotArea dataOnly="0" labelOnly="1" outline="0" fieldPosition="0">
        <references count="4">
          <reference field="1" count="1" selected="0">
            <x v="0"/>
          </reference>
          <reference field="3" count="1" selected="0">
            <x v="5"/>
          </reference>
          <reference field="6" count="1" selected="0">
            <x v="85"/>
          </reference>
          <reference field="7" count="1" defaultSubtotal="1">
            <x v="22"/>
          </reference>
        </references>
      </pivotArea>
    </format>
    <format dxfId="496">
      <pivotArea dataOnly="0" labelOnly="1" outline="0" fieldPosition="0">
        <references count="4">
          <reference field="1" count="1" selected="0">
            <x v="0"/>
          </reference>
          <reference field="3" count="1" selected="0">
            <x v="5"/>
          </reference>
          <reference field="6" count="1" selected="0">
            <x v="122"/>
          </reference>
          <reference field="7" count="1">
            <x v="27"/>
          </reference>
        </references>
      </pivotArea>
    </format>
    <format dxfId="495">
      <pivotArea dataOnly="0" labelOnly="1" outline="0" fieldPosition="0">
        <references count="4">
          <reference field="1" count="1" selected="0">
            <x v="0"/>
          </reference>
          <reference field="3" count="1" selected="0">
            <x v="5"/>
          </reference>
          <reference field="6" count="1" selected="0">
            <x v="122"/>
          </reference>
          <reference field="7" count="1" defaultSubtotal="1">
            <x v="27"/>
          </reference>
        </references>
      </pivotArea>
    </format>
    <format dxfId="494">
      <pivotArea dataOnly="0" labelOnly="1" outline="0" fieldPosition="0">
        <references count="4">
          <reference field="1" count="1" selected="0">
            <x v="0"/>
          </reference>
          <reference field="3" count="1" selected="0">
            <x v="5"/>
          </reference>
          <reference field="6" count="1" selected="0">
            <x v="123"/>
          </reference>
          <reference field="7" count="1">
            <x v="22"/>
          </reference>
        </references>
      </pivotArea>
    </format>
    <format dxfId="493">
      <pivotArea dataOnly="0" labelOnly="1" outline="0" fieldPosition="0">
        <references count="4">
          <reference field="1" count="1" selected="0">
            <x v="0"/>
          </reference>
          <reference field="3" count="1" selected="0">
            <x v="5"/>
          </reference>
          <reference field="6" count="1" selected="0">
            <x v="123"/>
          </reference>
          <reference field="7" count="1" defaultSubtotal="1">
            <x v="22"/>
          </reference>
        </references>
      </pivotArea>
    </format>
    <format dxfId="492">
      <pivotArea dataOnly="0" labelOnly="1" outline="0" fieldPosition="0">
        <references count="4">
          <reference field="1" count="1" selected="0">
            <x v="0"/>
          </reference>
          <reference field="3" count="1" selected="0">
            <x v="5"/>
          </reference>
          <reference field="6" count="1" selected="0">
            <x v="138"/>
          </reference>
          <reference field="7" count="1">
            <x v="8"/>
          </reference>
        </references>
      </pivotArea>
    </format>
    <format dxfId="491">
      <pivotArea dataOnly="0" labelOnly="1" outline="0" fieldPosition="0">
        <references count="4">
          <reference field="1" count="1" selected="0">
            <x v="0"/>
          </reference>
          <reference field="3" count="1" selected="0">
            <x v="5"/>
          </reference>
          <reference field="6" count="1" selected="0">
            <x v="138"/>
          </reference>
          <reference field="7" count="1" defaultSubtotal="1">
            <x v="8"/>
          </reference>
        </references>
      </pivotArea>
    </format>
    <format dxfId="490">
      <pivotArea dataOnly="0" labelOnly="1" outline="0" fieldPosition="0">
        <references count="4">
          <reference field="1" count="1" selected="0">
            <x v="0"/>
          </reference>
          <reference field="3" count="1" selected="0">
            <x v="5"/>
          </reference>
          <reference field="6" count="1" selected="0">
            <x v="139"/>
          </reference>
          <reference field="7" count="4">
            <x v="28"/>
            <x v="29"/>
            <x v="30"/>
            <x v="31"/>
          </reference>
        </references>
      </pivotArea>
    </format>
    <format dxfId="489">
      <pivotArea dataOnly="0" labelOnly="1" outline="0" fieldPosition="0">
        <references count="4">
          <reference field="1" count="1" selected="0">
            <x v="0"/>
          </reference>
          <reference field="3" count="1" selected="0">
            <x v="5"/>
          </reference>
          <reference field="6" count="1" selected="0">
            <x v="139"/>
          </reference>
          <reference field="7" count="4" defaultSubtotal="1">
            <x v="28"/>
            <x v="29"/>
            <x v="30"/>
            <x v="31"/>
          </reference>
        </references>
      </pivotArea>
    </format>
    <format dxfId="488">
      <pivotArea dataOnly="0" labelOnly="1" outline="0" fieldPosition="0">
        <references count="4">
          <reference field="1" count="1" selected="0">
            <x v="0"/>
          </reference>
          <reference field="3" count="1" selected="0">
            <x v="5"/>
          </reference>
          <reference field="6" count="1" selected="0">
            <x v="167"/>
          </reference>
          <reference field="7" count="1">
            <x v="14"/>
          </reference>
        </references>
      </pivotArea>
    </format>
    <format dxfId="487">
      <pivotArea dataOnly="0" labelOnly="1" outline="0" fieldPosition="0">
        <references count="4">
          <reference field="1" count="1" selected="0">
            <x v="0"/>
          </reference>
          <reference field="3" count="1" selected="0">
            <x v="5"/>
          </reference>
          <reference field="6" count="1" selected="0">
            <x v="167"/>
          </reference>
          <reference field="7" count="1" defaultSubtotal="1">
            <x v="14"/>
          </reference>
        </references>
      </pivotArea>
    </format>
    <format dxfId="486">
      <pivotArea dataOnly="0" labelOnly="1" outline="0" fieldPosition="0">
        <references count="4">
          <reference field="1" count="1" selected="0">
            <x v="0"/>
          </reference>
          <reference field="3" count="1" selected="0">
            <x v="6"/>
          </reference>
          <reference field="6" count="1" selected="0">
            <x v="6"/>
          </reference>
          <reference field="7" count="1">
            <x v="3"/>
          </reference>
        </references>
      </pivotArea>
    </format>
    <format dxfId="485">
      <pivotArea dataOnly="0" labelOnly="1" outline="0" fieldPosition="0">
        <references count="4">
          <reference field="1" count="1" selected="0">
            <x v="0"/>
          </reference>
          <reference field="3" count="1" selected="0">
            <x v="6"/>
          </reference>
          <reference field="6" count="1" selected="0">
            <x v="6"/>
          </reference>
          <reference field="7" count="1" defaultSubtotal="1">
            <x v="3"/>
          </reference>
        </references>
      </pivotArea>
    </format>
    <format dxfId="484">
      <pivotArea dataOnly="0" labelOnly="1" outline="0" fieldPosition="0">
        <references count="4">
          <reference field="1" count="1" selected="0">
            <x v="0"/>
          </reference>
          <reference field="3" count="1" selected="0">
            <x v="11"/>
          </reference>
          <reference field="6" count="1" selected="0">
            <x v="103"/>
          </reference>
          <reference field="7" count="1">
            <x v="26"/>
          </reference>
        </references>
      </pivotArea>
    </format>
    <format dxfId="483">
      <pivotArea dataOnly="0" labelOnly="1" outline="0" fieldPosition="0">
        <references count="4">
          <reference field="1" count="1" selected="0">
            <x v="0"/>
          </reference>
          <reference field="3" count="1" selected="0">
            <x v="11"/>
          </reference>
          <reference field="6" count="1" selected="0">
            <x v="103"/>
          </reference>
          <reference field="7" count="1" defaultSubtotal="1">
            <x v="26"/>
          </reference>
        </references>
      </pivotArea>
    </format>
    <format dxfId="482">
      <pivotArea dataOnly="0" labelOnly="1" outline="0" fieldPosition="0">
        <references count="5">
          <reference field="1" count="1" selected="0">
            <x v="4"/>
          </reference>
          <reference field="3" count="1" selected="0">
            <x v="1"/>
          </reference>
          <reference field="6" count="1" selected="0">
            <x v="8"/>
          </reference>
          <reference field="7" count="1" selected="0">
            <x v="4"/>
          </reference>
          <reference field="17" count="1">
            <x v="90"/>
          </reference>
        </references>
      </pivotArea>
    </format>
    <format dxfId="481">
      <pivotArea dataOnly="0" labelOnly="1" outline="0" fieldPosition="0">
        <references count="5">
          <reference field="1" count="1" selected="0">
            <x v="4"/>
          </reference>
          <reference field="3" count="1" selected="0">
            <x v="1"/>
          </reference>
          <reference field="6" count="1" selected="0">
            <x v="91"/>
          </reference>
          <reference field="7" count="1" selected="0">
            <x v="27"/>
          </reference>
          <reference field="17" count="1">
            <x v="104"/>
          </reference>
        </references>
      </pivotArea>
    </format>
    <format dxfId="480">
      <pivotArea dataOnly="0" labelOnly="1" outline="0" fieldPosition="0">
        <references count="5">
          <reference field="1" count="1" selected="0">
            <x v="4"/>
          </reference>
          <reference field="3" count="1" selected="0">
            <x v="1"/>
          </reference>
          <reference field="6" count="1" selected="0">
            <x v="136"/>
          </reference>
          <reference field="7" count="1" selected="0">
            <x v="21"/>
          </reference>
          <reference field="17" count="1">
            <x v="113"/>
          </reference>
        </references>
      </pivotArea>
    </format>
    <format dxfId="479">
      <pivotArea dataOnly="0" labelOnly="1" outline="0" fieldPosition="0">
        <references count="5">
          <reference field="1" count="1" selected="0">
            <x v="4"/>
          </reference>
          <reference field="3" count="1" selected="0">
            <x v="1"/>
          </reference>
          <reference field="6" count="1" selected="0">
            <x v="158"/>
          </reference>
          <reference field="7" count="1" selected="0">
            <x v="21"/>
          </reference>
          <reference field="17" count="1">
            <x v="111"/>
          </reference>
        </references>
      </pivotArea>
    </format>
    <format dxfId="478">
      <pivotArea dataOnly="0" labelOnly="1" outline="0" fieldPosition="0">
        <references count="5">
          <reference field="1" count="1" selected="0">
            <x v="4"/>
          </reference>
          <reference field="3" count="1" selected="0">
            <x v="14"/>
          </reference>
          <reference field="6" count="1" selected="0">
            <x v="137"/>
          </reference>
          <reference field="7" count="1" selected="0">
            <x v="7"/>
          </reference>
          <reference field="17" count="1">
            <x v="59"/>
          </reference>
        </references>
      </pivotArea>
    </format>
    <format dxfId="477">
      <pivotArea dataOnly="0" labelOnly="1" outline="0" fieldPosition="0">
        <references count="5">
          <reference field="1" count="1" selected="0">
            <x v="4"/>
          </reference>
          <reference field="3" count="1" selected="0">
            <x v="14"/>
          </reference>
          <reference field="6" count="1" selected="0">
            <x v="156"/>
          </reference>
          <reference field="7" count="1" selected="0">
            <x v="7"/>
          </reference>
          <reference field="17" count="1">
            <x v="14"/>
          </reference>
        </references>
      </pivotArea>
    </format>
    <format dxfId="476">
      <pivotArea dataOnly="0" labelOnly="1" outline="0" fieldPosition="0">
        <references count="5">
          <reference field="1" count="1" selected="0">
            <x v="4"/>
          </reference>
          <reference field="3" count="1" selected="0">
            <x v="15"/>
          </reference>
          <reference field="6" count="1" selected="0">
            <x v="3"/>
          </reference>
          <reference field="7" count="1" selected="0">
            <x v="34"/>
          </reference>
          <reference field="17" count="1">
            <x v="51"/>
          </reference>
        </references>
      </pivotArea>
    </format>
    <format dxfId="475">
      <pivotArea dataOnly="0" labelOnly="1" outline="0" fieldPosition="0">
        <references count="5">
          <reference field="1" count="1" selected="0">
            <x v="4"/>
          </reference>
          <reference field="3" count="1" selected="0">
            <x v="15"/>
          </reference>
          <reference field="6" count="1" selected="0">
            <x v="28"/>
          </reference>
          <reference field="7" count="1" selected="0">
            <x v="25"/>
          </reference>
          <reference field="17" count="1">
            <x v="53"/>
          </reference>
        </references>
      </pivotArea>
    </format>
    <format dxfId="474">
      <pivotArea dataOnly="0" labelOnly="1" outline="0" fieldPosition="0">
        <references count="5">
          <reference field="1" count="1" selected="0">
            <x v="4"/>
          </reference>
          <reference field="3" count="1" selected="0">
            <x v="15"/>
          </reference>
          <reference field="6" count="1" selected="0">
            <x v="77"/>
          </reference>
          <reference field="7" count="1" selected="0">
            <x v="27"/>
          </reference>
          <reference field="17" count="2">
            <x v="72"/>
            <x v="73"/>
          </reference>
        </references>
      </pivotArea>
    </format>
    <format dxfId="473">
      <pivotArea dataOnly="0" labelOnly="1" outline="0" fieldPosition="0">
        <references count="5">
          <reference field="1" count="1" selected="0">
            <x v="4"/>
          </reference>
          <reference field="3" count="1" selected="0">
            <x v="15"/>
          </reference>
          <reference field="6" count="1" selected="0">
            <x v="81"/>
          </reference>
          <reference field="7" count="1" selected="0">
            <x v="27"/>
          </reference>
          <reference field="17" count="1">
            <x v="50"/>
          </reference>
        </references>
      </pivotArea>
    </format>
    <format dxfId="472">
      <pivotArea dataOnly="0" labelOnly="1" outline="0" fieldPosition="0">
        <references count="5">
          <reference field="1" count="1" selected="0">
            <x v="4"/>
          </reference>
          <reference field="3" count="1" selected="0">
            <x v="15"/>
          </reference>
          <reference field="6" count="1" selected="0">
            <x v="107"/>
          </reference>
          <reference field="7" count="1" selected="0">
            <x v="32"/>
          </reference>
          <reference field="17" count="1">
            <x v="12"/>
          </reference>
        </references>
      </pivotArea>
    </format>
    <format dxfId="471">
      <pivotArea dataOnly="0" labelOnly="1" outline="0" fieldPosition="0">
        <references count="5">
          <reference field="1" count="1" selected="0">
            <x v="4"/>
          </reference>
          <reference field="3" count="1" selected="0">
            <x v="15"/>
          </reference>
          <reference field="6" count="1" selected="0">
            <x v="114"/>
          </reference>
          <reference field="7" count="1" selected="0">
            <x v="27"/>
          </reference>
          <reference field="17" count="1">
            <x v="117"/>
          </reference>
        </references>
      </pivotArea>
    </format>
    <format dxfId="470">
      <pivotArea dataOnly="0" labelOnly="1" outline="0" fieldPosition="0">
        <references count="5">
          <reference field="1" count="1" selected="0">
            <x v="4"/>
          </reference>
          <reference field="3" count="1" selected="0">
            <x v="15"/>
          </reference>
          <reference field="6" count="1" selected="0">
            <x v="130"/>
          </reference>
          <reference field="7" count="1" selected="0">
            <x v="15"/>
          </reference>
          <reference field="17" count="1">
            <x v="123"/>
          </reference>
        </references>
      </pivotArea>
    </format>
    <format dxfId="469">
      <pivotArea dataOnly="0" labelOnly="1" outline="0" fieldPosition="0">
        <references count="5">
          <reference field="1" count="1" selected="0">
            <x v="4"/>
          </reference>
          <reference field="3" count="1" selected="0">
            <x v="15"/>
          </reference>
          <reference field="6" count="1" selected="0">
            <x v="141"/>
          </reference>
          <reference field="7" count="1" selected="0">
            <x v="34"/>
          </reference>
          <reference field="17" count="1">
            <x v="52"/>
          </reference>
        </references>
      </pivotArea>
    </format>
    <format dxfId="468">
      <pivotArea dataOnly="0" labelOnly="1" outline="0" fieldPosition="0">
        <references count="5">
          <reference field="1" count="1" selected="0">
            <x v="4"/>
          </reference>
          <reference field="3" count="1" selected="0">
            <x v="15"/>
          </reference>
          <reference field="6" count="1" selected="0">
            <x v="157"/>
          </reference>
          <reference field="7" count="1" selected="0">
            <x v="25"/>
          </reference>
          <reference field="17" count="1">
            <x v="99"/>
          </reference>
        </references>
      </pivotArea>
    </format>
    <format dxfId="467">
      <pivotArea dataOnly="0" labelOnly="1" outline="0" fieldPosition="0">
        <references count="5">
          <reference field="1" count="1" selected="0">
            <x v="4"/>
          </reference>
          <reference field="3" count="1" selected="0">
            <x v="18"/>
          </reference>
          <reference field="6" count="1" selected="0">
            <x v="0"/>
          </reference>
          <reference field="7" count="1" selected="0">
            <x v="33"/>
          </reference>
          <reference field="17" count="1">
            <x v="13"/>
          </reference>
        </references>
      </pivotArea>
    </format>
    <format dxfId="466">
      <pivotArea dataOnly="0" labelOnly="1" outline="0" fieldPosition="0">
        <references count="5">
          <reference field="1" count="1" selected="0">
            <x v="4"/>
          </reference>
          <reference field="3" count="1" selected="0">
            <x v="18"/>
          </reference>
          <reference field="6" count="1" selected="0">
            <x v="9"/>
          </reference>
          <reference field="7" count="1" selected="0">
            <x v="35"/>
          </reference>
          <reference field="17" count="1">
            <x v="7"/>
          </reference>
        </references>
      </pivotArea>
    </format>
    <format dxfId="465">
      <pivotArea dataOnly="0" labelOnly="1" outline="0" fieldPosition="0">
        <references count="5">
          <reference field="1" count="1" selected="0">
            <x v="4"/>
          </reference>
          <reference field="3" count="1" selected="0">
            <x v="18"/>
          </reference>
          <reference field="6" count="1" selected="0">
            <x v="10"/>
          </reference>
          <reference field="7" count="1" selected="0">
            <x v="35"/>
          </reference>
          <reference field="17" count="1">
            <x v="6"/>
          </reference>
        </references>
      </pivotArea>
    </format>
    <format dxfId="464">
      <pivotArea dataOnly="0" labelOnly="1" outline="0" fieldPosition="0">
        <references count="5">
          <reference field="1" count="1" selected="0">
            <x v="4"/>
          </reference>
          <reference field="3" count="1" selected="0">
            <x v="18"/>
          </reference>
          <reference field="6" count="1" selected="0">
            <x v="40"/>
          </reference>
          <reference field="7" count="1" selected="0">
            <x v="9"/>
          </reference>
          <reference field="17" count="1">
            <x v="83"/>
          </reference>
        </references>
      </pivotArea>
    </format>
    <format dxfId="463">
      <pivotArea dataOnly="0" labelOnly="1" outline="0" fieldPosition="0">
        <references count="5">
          <reference field="1" count="1" selected="0">
            <x v="4"/>
          </reference>
          <reference field="3" count="1" selected="0">
            <x v="18"/>
          </reference>
          <reference field="6" count="1" selected="0">
            <x v="66"/>
          </reference>
          <reference field="7" count="1" selected="0">
            <x v="10"/>
          </reference>
          <reference field="17" count="1">
            <x v="70"/>
          </reference>
        </references>
      </pivotArea>
    </format>
    <format dxfId="462">
      <pivotArea dataOnly="0" labelOnly="1" outline="0" fieldPosition="0">
        <references count="5">
          <reference field="1" count="1" selected="0">
            <x v="4"/>
          </reference>
          <reference field="3" count="1" selected="0">
            <x v="18"/>
          </reference>
          <reference field="6" count="1" selected="0">
            <x v="96"/>
          </reference>
          <reference field="7" count="1" selected="0">
            <x v="9"/>
          </reference>
          <reference field="17" count="1">
            <x v="39"/>
          </reference>
        </references>
      </pivotArea>
    </format>
    <format dxfId="461">
      <pivotArea dataOnly="0" labelOnly="1" outline="0" fieldPosition="0">
        <references count="5">
          <reference field="1" count="1" selected="0">
            <x v="4"/>
          </reference>
          <reference field="3" count="1" selected="0">
            <x v="20"/>
          </reference>
          <reference field="6" count="1" selected="0">
            <x v="2"/>
          </reference>
          <reference field="7" count="1" selected="0">
            <x v="25"/>
          </reference>
          <reference field="17" count="1">
            <x v="86"/>
          </reference>
        </references>
      </pivotArea>
    </format>
    <format dxfId="460">
      <pivotArea dataOnly="0" labelOnly="1" outline="0" fieldPosition="0">
        <references count="5">
          <reference field="1" count="1" selected="0">
            <x v="4"/>
          </reference>
          <reference field="3" count="1" selected="0">
            <x v="20"/>
          </reference>
          <reference field="6" count="1" selected="0">
            <x v="26"/>
          </reference>
          <reference field="7" count="1" selected="0">
            <x v="22"/>
          </reference>
          <reference field="17" count="1">
            <x v="123"/>
          </reference>
        </references>
      </pivotArea>
    </format>
    <format dxfId="459">
      <pivotArea dataOnly="0" labelOnly="1" outline="0" fieldPosition="0">
        <references count="5">
          <reference field="1" count="1" selected="0">
            <x v="4"/>
          </reference>
          <reference field="3" count="1" selected="0">
            <x v="20"/>
          </reference>
          <reference field="6" count="1" selected="0">
            <x v="27"/>
          </reference>
          <reference field="7" count="1" selected="0">
            <x v="17"/>
          </reference>
          <reference field="17" count="1">
            <x v="84"/>
          </reference>
        </references>
      </pivotArea>
    </format>
    <format dxfId="458">
      <pivotArea dataOnly="0" labelOnly="1" outline="0" fieldPosition="0">
        <references count="5">
          <reference field="1" count="1" selected="0">
            <x v="4"/>
          </reference>
          <reference field="3" count="1" selected="0">
            <x v="20"/>
          </reference>
          <reference field="6" count="1" selected="0">
            <x v="38"/>
          </reference>
          <reference field="7" count="1" selected="0">
            <x v="27"/>
          </reference>
          <reference field="17" count="1">
            <x v="65"/>
          </reference>
        </references>
      </pivotArea>
    </format>
    <format dxfId="457">
      <pivotArea dataOnly="0" labelOnly="1" outline="0" fieldPosition="0">
        <references count="5">
          <reference field="1" count="1" selected="0">
            <x v="4"/>
          </reference>
          <reference field="3" count="1" selected="0">
            <x v="20"/>
          </reference>
          <reference field="6" count="1" selected="0">
            <x v="58"/>
          </reference>
          <reference field="7" count="1" selected="0">
            <x v="2"/>
          </reference>
          <reference field="17" count="1">
            <x v="88"/>
          </reference>
        </references>
      </pivotArea>
    </format>
    <format dxfId="456">
      <pivotArea dataOnly="0" labelOnly="1" outline="0" fieldPosition="0">
        <references count="5">
          <reference field="1" count="1" selected="0">
            <x v="4"/>
          </reference>
          <reference field="3" count="1" selected="0">
            <x v="20"/>
          </reference>
          <reference field="6" count="1" selected="0">
            <x v="63"/>
          </reference>
          <reference field="7" count="1" selected="0">
            <x v="7"/>
          </reference>
          <reference field="17" count="1">
            <x v="60"/>
          </reference>
        </references>
      </pivotArea>
    </format>
    <format dxfId="455">
      <pivotArea dataOnly="0" labelOnly="1" outline="0" fieldPosition="0">
        <references count="5">
          <reference field="1" count="1" selected="0">
            <x v="4"/>
          </reference>
          <reference field="3" count="1" selected="0">
            <x v="20"/>
          </reference>
          <reference field="6" count="1" selected="0">
            <x v="79"/>
          </reference>
          <reference field="7" count="1" selected="0">
            <x v="25"/>
          </reference>
          <reference field="17" count="1">
            <x v="126"/>
          </reference>
        </references>
      </pivotArea>
    </format>
    <format dxfId="454">
      <pivotArea dataOnly="0" labelOnly="1" outline="0" fieldPosition="0">
        <references count="5">
          <reference field="1" count="1" selected="0">
            <x v="4"/>
          </reference>
          <reference field="3" count="1" selected="0">
            <x v="20"/>
          </reference>
          <reference field="6" count="1" selected="0">
            <x v="97"/>
          </reference>
          <reference field="7" count="1" selected="0">
            <x v="15"/>
          </reference>
          <reference field="17" count="1">
            <x v="11"/>
          </reference>
        </references>
      </pivotArea>
    </format>
    <format dxfId="453">
      <pivotArea dataOnly="0" labelOnly="1" outline="0" fieldPosition="0">
        <references count="5">
          <reference field="1" count="1" selected="0">
            <x v="4"/>
          </reference>
          <reference field="3" count="1" selected="0">
            <x v="20"/>
          </reference>
          <reference field="6" count="1" selected="0">
            <x v="99"/>
          </reference>
          <reference field="7" count="1" selected="0">
            <x v="7"/>
          </reference>
          <reference field="17" count="1">
            <x v="136"/>
          </reference>
        </references>
      </pivotArea>
    </format>
    <format dxfId="452">
      <pivotArea dataOnly="0" labelOnly="1" outline="0" fieldPosition="0">
        <references count="5">
          <reference field="1" count="1" selected="0">
            <x v="4"/>
          </reference>
          <reference field="3" count="1" selected="0">
            <x v="20"/>
          </reference>
          <reference field="6" count="1" selected="0">
            <x v="109"/>
          </reference>
          <reference field="7" count="1" selected="0">
            <x v="15"/>
          </reference>
          <reference field="17" count="1">
            <x v="28"/>
          </reference>
        </references>
      </pivotArea>
    </format>
    <format dxfId="451">
      <pivotArea dataOnly="0" labelOnly="1" outline="0" fieldPosition="0">
        <references count="5">
          <reference field="1" count="1" selected="0">
            <x v="4"/>
          </reference>
          <reference field="3" count="1" selected="0">
            <x v="20"/>
          </reference>
          <reference field="6" count="1" selected="0">
            <x v="110"/>
          </reference>
          <reference field="7" count="1" selected="0">
            <x v="27"/>
          </reference>
          <reference field="17" count="1">
            <x v="123"/>
          </reference>
        </references>
      </pivotArea>
    </format>
    <format dxfId="450">
      <pivotArea dataOnly="0" labelOnly="1" outline="0" fieldPosition="0">
        <references count="5">
          <reference field="1" count="1" selected="0">
            <x v="4"/>
          </reference>
          <reference field="3" count="1" selected="0">
            <x v="20"/>
          </reference>
          <reference field="6" count="1" selected="0">
            <x v="111"/>
          </reference>
          <reference field="7" count="1" selected="0">
            <x v="11"/>
          </reference>
          <reference field="17" count="1">
            <x v="109"/>
          </reference>
        </references>
      </pivotArea>
    </format>
    <format dxfId="449">
      <pivotArea dataOnly="0" labelOnly="1" outline="0" fieldPosition="0">
        <references count="5">
          <reference field="1" count="1" selected="0">
            <x v="4"/>
          </reference>
          <reference field="3" count="1" selected="0">
            <x v="20"/>
          </reference>
          <reference field="6" count="1" selected="0">
            <x v="112"/>
          </reference>
          <reference field="7" count="1" selected="0">
            <x v="23"/>
          </reference>
          <reference field="17" count="1">
            <x v="134"/>
          </reference>
        </references>
      </pivotArea>
    </format>
    <format dxfId="448">
      <pivotArea dataOnly="0" labelOnly="1" outline="0" fieldPosition="0">
        <references count="5">
          <reference field="1" count="1" selected="0">
            <x v="4"/>
          </reference>
          <reference field="3" count="1" selected="0">
            <x v="20"/>
          </reference>
          <reference field="6" count="1" selected="0">
            <x v="117"/>
          </reference>
          <reference field="7" count="1" selected="0">
            <x v="25"/>
          </reference>
          <reference field="17" count="1">
            <x v="116"/>
          </reference>
        </references>
      </pivotArea>
    </format>
    <format dxfId="447">
      <pivotArea dataOnly="0" labelOnly="1" outline="0" fieldPosition="0">
        <references count="5">
          <reference field="1" count="1" selected="0">
            <x v="4"/>
          </reference>
          <reference field="3" count="1" selected="0">
            <x v="20"/>
          </reference>
          <reference field="6" count="1" selected="0">
            <x v="118"/>
          </reference>
          <reference field="7" count="1" selected="0">
            <x v="13"/>
          </reference>
          <reference field="17" count="1">
            <x v="124"/>
          </reference>
        </references>
      </pivotArea>
    </format>
    <format dxfId="446">
      <pivotArea dataOnly="0" labelOnly="1" outline="0" fieldPosition="0">
        <references count="5">
          <reference field="1" count="1" selected="0">
            <x v="4"/>
          </reference>
          <reference field="3" count="1" selected="0">
            <x v="20"/>
          </reference>
          <reference field="6" count="1" selected="0">
            <x v="125"/>
          </reference>
          <reference field="7" count="1" selected="0">
            <x v="25"/>
          </reference>
          <reference field="17" count="1">
            <x v="110"/>
          </reference>
        </references>
      </pivotArea>
    </format>
    <format dxfId="445">
      <pivotArea dataOnly="0" labelOnly="1" outline="0" fieldPosition="0">
        <references count="5">
          <reference field="1" count="1" selected="0">
            <x v="4"/>
          </reference>
          <reference field="3" count="1" selected="0">
            <x v="20"/>
          </reference>
          <reference field="6" count="1" selected="0">
            <x v="128"/>
          </reference>
          <reference field="7" count="1" selected="0">
            <x v="19"/>
          </reference>
          <reference field="17" count="1">
            <x v="127"/>
          </reference>
        </references>
      </pivotArea>
    </format>
    <format dxfId="444">
      <pivotArea dataOnly="0" labelOnly="1" outline="0" fieldPosition="0">
        <references count="5">
          <reference field="1" count="1" selected="0">
            <x v="4"/>
          </reference>
          <reference field="3" count="1" selected="0">
            <x v="20"/>
          </reference>
          <reference field="6" count="1" selected="0">
            <x v="153"/>
          </reference>
          <reference field="7" count="1" selected="0">
            <x v="7"/>
          </reference>
          <reference field="17" count="1">
            <x v="15"/>
          </reference>
        </references>
      </pivotArea>
    </format>
    <format dxfId="443">
      <pivotArea dataOnly="0" labelOnly="1" outline="0" fieldPosition="0">
        <references count="5">
          <reference field="1" count="1" selected="0">
            <x v="4"/>
          </reference>
          <reference field="3" count="1" selected="0">
            <x v="20"/>
          </reference>
          <reference field="6" count="1" selected="0">
            <x v="154"/>
          </reference>
          <reference field="7" count="1" selected="0">
            <x v="7"/>
          </reference>
          <reference field="17" count="1">
            <x v="15"/>
          </reference>
        </references>
      </pivotArea>
    </format>
    <format dxfId="442">
      <pivotArea dataOnly="0" labelOnly="1" outline="0" fieldPosition="0">
        <references count="5">
          <reference field="1" count="1" selected="0">
            <x v="4"/>
          </reference>
          <reference field="3" count="1" selected="0">
            <x v="20"/>
          </reference>
          <reference field="6" count="1" selected="0">
            <x v="155"/>
          </reference>
          <reference field="7" count="1" selected="0">
            <x v="6"/>
          </reference>
          <reference field="17" count="1">
            <x v="42"/>
          </reference>
        </references>
      </pivotArea>
    </format>
    <format dxfId="441">
      <pivotArea dataOnly="0" labelOnly="1" outline="0" fieldPosition="0">
        <references count="5">
          <reference field="1" count="1" selected="0">
            <x v="3"/>
          </reference>
          <reference field="3" count="1" selected="0">
            <x v="2"/>
          </reference>
          <reference field="6" count="1" selected="0">
            <x v="29"/>
          </reference>
          <reference field="7" count="1" selected="0">
            <x v="16"/>
          </reference>
          <reference field="17" count="1">
            <x v="62"/>
          </reference>
        </references>
      </pivotArea>
    </format>
    <format dxfId="440">
      <pivotArea dataOnly="0" labelOnly="1" outline="0" fieldPosition="0">
        <references count="5">
          <reference field="1" count="1" selected="0">
            <x v="3"/>
          </reference>
          <reference field="3" count="1" selected="0">
            <x v="2"/>
          </reference>
          <reference field="6" count="1" selected="0">
            <x v="101"/>
          </reference>
          <reference field="7" count="1" selected="0">
            <x v="16"/>
          </reference>
          <reference field="17" count="1">
            <x v="61"/>
          </reference>
        </references>
      </pivotArea>
    </format>
    <format dxfId="439">
      <pivotArea dataOnly="0" labelOnly="1" outline="0" fieldPosition="0">
        <references count="5">
          <reference field="1" count="1" selected="0">
            <x v="3"/>
          </reference>
          <reference field="3" count="1" selected="0">
            <x v="2"/>
          </reference>
          <reference field="6" count="1" selected="0">
            <x v="113"/>
          </reference>
          <reference field="7" count="1" selected="0">
            <x v="27"/>
          </reference>
          <reference field="17" count="1">
            <x v="56"/>
          </reference>
        </references>
      </pivotArea>
    </format>
    <format dxfId="438">
      <pivotArea dataOnly="0" labelOnly="1" outline="0" fieldPosition="0">
        <references count="5">
          <reference field="1" count="1" selected="0">
            <x v="3"/>
          </reference>
          <reference field="3" count="1" selected="0">
            <x v="2"/>
          </reference>
          <reference field="6" count="1" selected="0">
            <x v="148"/>
          </reference>
          <reference field="7" count="1" selected="0">
            <x v="12"/>
          </reference>
          <reference field="17" count="1">
            <x v="108"/>
          </reference>
        </references>
      </pivotArea>
    </format>
    <format dxfId="437">
      <pivotArea dataOnly="0" labelOnly="1" outline="0" fieldPosition="0">
        <references count="5">
          <reference field="1" count="1" selected="0">
            <x v="3"/>
          </reference>
          <reference field="3" count="1" selected="0">
            <x v="2"/>
          </reference>
          <reference field="6" count="1" selected="0">
            <x v="149"/>
          </reference>
          <reference field="7" count="1" selected="0">
            <x v="27"/>
          </reference>
          <reference field="17" count="1">
            <x v="69"/>
          </reference>
        </references>
      </pivotArea>
    </format>
    <format dxfId="436">
      <pivotArea dataOnly="0" labelOnly="1" outline="0" fieldPosition="0">
        <references count="5">
          <reference field="1" count="1" selected="0">
            <x v="3"/>
          </reference>
          <reference field="3" count="1" selected="0">
            <x v="3"/>
          </reference>
          <reference field="6" count="1" selected="0">
            <x v="4"/>
          </reference>
          <reference field="7" count="1" selected="0">
            <x v="21"/>
          </reference>
          <reference field="17" count="1">
            <x v="115"/>
          </reference>
        </references>
      </pivotArea>
    </format>
    <format dxfId="435">
      <pivotArea dataOnly="0" labelOnly="1" outline="0" fieldPosition="0">
        <references count="5">
          <reference field="1" count="1" selected="0">
            <x v="3"/>
          </reference>
          <reference field="3" count="1" selected="0">
            <x v="3"/>
          </reference>
          <reference field="6" count="1" selected="0">
            <x v="5"/>
          </reference>
          <reference field="7" count="1" selected="0">
            <x v="21"/>
          </reference>
          <reference field="17" count="1">
            <x v="123"/>
          </reference>
        </references>
      </pivotArea>
    </format>
    <format dxfId="434">
      <pivotArea dataOnly="0" labelOnly="1" outline="0" fieldPosition="0">
        <references count="5">
          <reference field="1" count="1" selected="0">
            <x v="3"/>
          </reference>
          <reference field="3" count="1" selected="0">
            <x v="3"/>
          </reference>
          <reference field="6" count="1" selected="0">
            <x v="7"/>
          </reference>
          <reference field="7" count="1" selected="0">
            <x v="21"/>
          </reference>
          <reference field="17" count="1">
            <x v="111"/>
          </reference>
        </references>
      </pivotArea>
    </format>
    <format dxfId="433">
      <pivotArea dataOnly="0" labelOnly="1" outline="0" fieldPosition="0">
        <references count="5">
          <reference field="1" count="1" selected="0">
            <x v="3"/>
          </reference>
          <reference field="3" count="1" selected="0">
            <x v="3"/>
          </reference>
          <reference field="6" count="1" selected="0">
            <x v="12"/>
          </reference>
          <reference field="7" count="1" selected="0">
            <x v="22"/>
          </reference>
          <reference field="17" count="1">
            <x v="131"/>
          </reference>
        </references>
      </pivotArea>
    </format>
    <format dxfId="432">
      <pivotArea dataOnly="0" labelOnly="1" outline="0" fieldPosition="0">
        <references count="5">
          <reference field="1" count="1" selected="0">
            <x v="3"/>
          </reference>
          <reference field="3" count="1" selected="0">
            <x v="3"/>
          </reference>
          <reference field="6" count="1" selected="0">
            <x v="13"/>
          </reference>
          <reference field="7" count="1" selected="0">
            <x v="11"/>
          </reference>
          <reference field="17" count="1">
            <x v="98"/>
          </reference>
        </references>
      </pivotArea>
    </format>
    <format dxfId="431">
      <pivotArea dataOnly="0" labelOnly="1" outline="0" fieldPosition="0">
        <references count="5">
          <reference field="1" count="1" selected="0">
            <x v="3"/>
          </reference>
          <reference field="3" count="1" selected="0">
            <x v="3"/>
          </reference>
          <reference field="6" count="1" selected="0">
            <x v="30"/>
          </reference>
          <reference field="7" count="1" selected="0">
            <x v="21"/>
          </reference>
          <reference field="17" count="1">
            <x v="45"/>
          </reference>
        </references>
      </pivotArea>
    </format>
    <format dxfId="430">
      <pivotArea dataOnly="0" labelOnly="1" outline="0" fieldPosition="0">
        <references count="5">
          <reference field="1" count="1" selected="0">
            <x v="3"/>
          </reference>
          <reference field="3" count="1" selected="0">
            <x v="3"/>
          </reference>
          <reference field="6" count="1" selected="0">
            <x v="33"/>
          </reference>
          <reference field="7" count="1" selected="0">
            <x v="21"/>
          </reference>
          <reference field="17" count="1">
            <x v="47"/>
          </reference>
        </references>
      </pivotArea>
    </format>
    <format dxfId="429">
      <pivotArea dataOnly="0" labelOnly="1" outline="0" fieldPosition="0">
        <references count="5">
          <reference field="1" count="1" selected="0">
            <x v="3"/>
          </reference>
          <reference field="3" count="1" selected="0">
            <x v="3"/>
          </reference>
          <reference field="6" count="1" selected="0">
            <x v="34"/>
          </reference>
          <reference field="7" count="1" selected="0">
            <x v="16"/>
          </reference>
          <reference field="17" count="1">
            <x v="1"/>
          </reference>
        </references>
      </pivotArea>
    </format>
    <format dxfId="428">
      <pivotArea dataOnly="0" labelOnly="1" outline="0" fieldPosition="0">
        <references count="5">
          <reference field="1" count="1" selected="0">
            <x v="3"/>
          </reference>
          <reference field="3" count="1" selected="0">
            <x v="3"/>
          </reference>
          <reference field="6" count="1" selected="0">
            <x v="42"/>
          </reference>
          <reference field="7" count="1" selected="0">
            <x v="21"/>
          </reference>
          <reference field="17" count="1">
            <x v="111"/>
          </reference>
        </references>
      </pivotArea>
    </format>
    <format dxfId="427">
      <pivotArea dataOnly="0" labelOnly="1" outline="0" fieldPosition="0">
        <references count="5">
          <reference field="1" count="1" selected="0">
            <x v="3"/>
          </reference>
          <reference field="3" count="1" selected="0">
            <x v="3"/>
          </reference>
          <reference field="6" count="1" selected="0">
            <x v="69"/>
          </reference>
          <reference field="7" count="1" selected="0">
            <x v="21"/>
          </reference>
          <reference field="17" count="1">
            <x v="48"/>
          </reference>
        </references>
      </pivotArea>
    </format>
    <format dxfId="426">
      <pivotArea dataOnly="0" labelOnly="1" outline="0" fieldPosition="0">
        <references count="5">
          <reference field="1" count="1" selected="0">
            <x v="3"/>
          </reference>
          <reference field="3" count="1" selected="0">
            <x v="3"/>
          </reference>
          <reference field="6" count="1" selected="0">
            <x v="82"/>
          </reference>
          <reference field="7" count="1" selected="0">
            <x v="27"/>
          </reference>
          <reference field="17" count="1">
            <x v="69"/>
          </reference>
        </references>
      </pivotArea>
    </format>
    <format dxfId="425">
      <pivotArea dataOnly="0" labelOnly="1" outline="0" fieldPosition="0">
        <references count="5">
          <reference field="1" count="1" selected="0">
            <x v="3"/>
          </reference>
          <reference field="3" count="1" selected="0">
            <x v="3"/>
          </reference>
          <reference field="6" count="1" selected="0">
            <x v="84"/>
          </reference>
          <reference field="7" count="1" selected="0">
            <x v="21"/>
          </reference>
          <reference field="17" count="1">
            <x v="46"/>
          </reference>
        </references>
      </pivotArea>
    </format>
    <format dxfId="424">
      <pivotArea dataOnly="0" labelOnly="1" outline="0" fieldPosition="0">
        <references count="5">
          <reference field="1" count="1" selected="0">
            <x v="3"/>
          </reference>
          <reference field="3" count="1" selected="0">
            <x v="3"/>
          </reference>
          <reference field="6" count="1" selected="0">
            <x v="134"/>
          </reference>
          <reference field="7" count="1" selected="0">
            <x v="27"/>
          </reference>
          <reference field="17" count="1">
            <x v="123"/>
          </reference>
        </references>
      </pivotArea>
    </format>
    <format dxfId="423">
      <pivotArea dataOnly="0" labelOnly="1" outline="0" fieldPosition="0">
        <references count="5">
          <reference field="1" count="1" selected="0">
            <x v="3"/>
          </reference>
          <reference field="3" count="1" selected="0">
            <x v="3"/>
          </reference>
          <reference field="6" count="1" selected="0">
            <x v="159"/>
          </reference>
          <reference field="7" count="1" selected="0">
            <x v="27"/>
          </reference>
          <reference field="17" count="1">
            <x v="119"/>
          </reference>
        </references>
      </pivotArea>
    </format>
    <format dxfId="422">
      <pivotArea dataOnly="0" labelOnly="1" outline="0" fieldPosition="0">
        <references count="5">
          <reference field="1" count="1" selected="0">
            <x v="3"/>
          </reference>
          <reference field="3" count="1" selected="0">
            <x v="3"/>
          </reference>
          <reference field="6" count="1" selected="0">
            <x v="160"/>
          </reference>
          <reference field="7" count="1" selected="0">
            <x v="21"/>
          </reference>
          <reference field="17" count="1">
            <x v="112"/>
          </reference>
        </references>
      </pivotArea>
    </format>
    <format dxfId="421">
      <pivotArea dataOnly="0" labelOnly="1" outline="0" fieldPosition="0">
        <references count="5">
          <reference field="1" count="1" selected="0">
            <x v="3"/>
          </reference>
          <reference field="3" count="1" selected="0">
            <x v="3"/>
          </reference>
          <reference field="6" count="1" selected="0">
            <x v="164"/>
          </reference>
          <reference field="7" count="1" selected="0">
            <x v="21"/>
          </reference>
          <reference field="17" count="1">
            <x v="2"/>
          </reference>
        </references>
      </pivotArea>
    </format>
    <format dxfId="420">
      <pivotArea dataOnly="0" labelOnly="1" outline="0" fieldPosition="0">
        <references count="5">
          <reference field="1" count="1" selected="0">
            <x v="3"/>
          </reference>
          <reference field="3" count="1" selected="0">
            <x v="4"/>
          </reference>
          <reference field="6" count="1" selected="0">
            <x v="56"/>
          </reference>
          <reference field="7" count="1" selected="0">
            <x v="16"/>
          </reference>
          <reference field="17" count="1">
            <x v="69"/>
          </reference>
        </references>
      </pivotArea>
    </format>
    <format dxfId="419">
      <pivotArea dataOnly="0" labelOnly="1" outline="0" fieldPosition="0">
        <references count="5">
          <reference field="1" count="1" selected="0">
            <x v="3"/>
          </reference>
          <reference field="3" count="1" selected="0">
            <x v="4"/>
          </reference>
          <reference field="6" count="1" selected="0">
            <x v="57"/>
          </reference>
          <reference field="7" count="1" selected="0">
            <x v="16"/>
          </reference>
          <reference field="17" count="1">
            <x v="105"/>
          </reference>
        </references>
      </pivotArea>
    </format>
    <format dxfId="418">
      <pivotArea dataOnly="0" labelOnly="1" outline="0" fieldPosition="0">
        <references count="5">
          <reference field="1" count="1" selected="0">
            <x v="3"/>
          </reference>
          <reference field="3" count="1" selected="0">
            <x v="4"/>
          </reference>
          <reference field="6" count="1" selected="0">
            <x v="59"/>
          </reference>
          <reference field="7" count="1" selected="0">
            <x v="16"/>
          </reference>
          <reference field="17" count="1">
            <x v="43"/>
          </reference>
        </references>
      </pivotArea>
    </format>
    <format dxfId="417">
      <pivotArea dataOnly="0" labelOnly="1" outline="0" fieldPosition="0">
        <references count="5">
          <reference field="1" count="1" selected="0">
            <x v="3"/>
          </reference>
          <reference field="3" count="1" selected="0">
            <x v="4"/>
          </reference>
          <reference field="6" count="1" selected="0">
            <x v="62"/>
          </reference>
          <reference field="7" count="1" selected="0">
            <x v="27"/>
          </reference>
          <reference field="17" count="1">
            <x v="55"/>
          </reference>
        </references>
      </pivotArea>
    </format>
    <format dxfId="416">
      <pivotArea dataOnly="0" labelOnly="1" outline="0" fieldPosition="0">
        <references count="5">
          <reference field="1" count="1" selected="0">
            <x v="3"/>
          </reference>
          <reference field="3" count="1" selected="0">
            <x v="4"/>
          </reference>
          <reference field="6" count="1" selected="0">
            <x v="78"/>
          </reference>
          <reference field="7" count="1" selected="0">
            <x v="16"/>
          </reference>
          <reference field="17" count="1">
            <x v="4"/>
          </reference>
        </references>
      </pivotArea>
    </format>
    <format dxfId="415">
      <pivotArea dataOnly="0" labelOnly="1" outline="0" fieldPosition="0">
        <references count="5">
          <reference field="1" count="1" selected="0">
            <x v="3"/>
          </reference>
          <reference field="3" count="1" selected="0">
            <x v="4"/>
          </reference>
          <reference field="6" count="1" selected="0">
            <x v="80"/>
          </reference>
          <reference field="7" count="1" selected="0">
            <x v="16"/>
          </reference>
          <reference field="17" count="1">
            <x v="136"/>
          </reference>
        </references>
      </pivotArea>
    </format>
    <format dxfId="414">
      <pivotArea dataOnly="0" labelOnly="1" outline="0" fieldPosition="0">
        <references count="5">
          <reference field="1" count="1" selected="0">
            <x v="3"/>
          </reference>
          <reference field="3" count="1" selected="0">
            <x v="4"/>
          </reference>
          <reference field="6" count="1" selected="0">
            <x v="87"/>
          </reference>
          <reference field="7" count="1" selected="0">
            <x v="16"/>
          </reference>
          <reference field="17" count="1">
            <x v="69"/>
          </reference>
        </references>
      </pivotArea>
    </format>
    <format dxfId="413">
      <pivotArea dataOnly="0" labelOnly="1" outline="0" fieldPosition="0">
        <references count="5">
          <reference field="1" count="1" selected="0">
            <x v="3"/>
          </reference>
          <reference field="3" count="1" selected="0">
            <x v="4"/>
          </reference>
          <reference field="6" count="1" selected="0">
            <x v="115"/>
          </reference>
          <reference field="7" count="1" selected="0">
            <x v="16"/>
          </reference>
          <reference field="17" count="1">
            <x v="44"/>
          </reference>
        </references>
      </pivotArea>
    </format>
    <format dxfId="412">
      <pivotArea dataOnly="0" labelOnly="1" outline="0" fieldPosition="0">
        <references count="5">
          <reference field="1" count="1" selected="0">
            <x v="3"/>
          </reference>
          <reference field="3" count="1" selected="0">
            <x v="4"/>
          </reference>
          <reference field="6" count="1" selected="0">
            <x v="135"/>
          </reference>
          <reference field="7" count="1" selected="0">
            <x v="12"/>
          </reference>
          <reference field="17" count="1">
            <x v="106"/>
          </reference>
        </references>
      </pivotArea>
    </format>
    <format dxfId="411">
      <pivotArea dataOnly="0" labelOnly="1" outline="0" fieldPosition="0">
        <references count="5">
          <reference field="1" count="1" selected="0">
            <x v="3"/>
          </reference>
          <reference field="3" count="1" selected="0">
            <x v="4"/>
          </reference>
          <reference field="6" count="1" selected="0">
            <x v="145"/>
          </reference>
          <reference field="7" count="1" selected="0">
            <x v="16"/>
          </reference>
          <reference field="17" count="1">
            <x v="96"/>
          </reference>
        </references>
      </pivotArea>
    </format>
    <format dxfId="410">
      <pivotArea dataOnly="0" labelOnly="1" outline="0" fieldPosition="0">
        <references count="5">
          <reference field="1" count="1" selected="0">
            <x v="3"/>
          </reference>
          <reference field="3" count="1" selected="0">
            <x v="4"/>
          </reference>
          <reference field="6" count="1" selected="0">
            <x v="150"/>
          </reference>
          <reference field="7" count="1" selected="0">
            <x v="27"/>
          </reference>
          <reference field="17" count="1">
            <x v="69"/>
          </reference>
        </references>
      </pivotArea>
    </format>
    <format dxfId="409">
      <pivotArea dataOnly="0" labelOnly="1" outline="0" fieldPosition="0">
        <references count="5">
          <reference field="1" count="1" selected="0">
            <x v="2"/>
          </reference>
          <reference field="3" count="1" selected="0">
            <x v="10"/>
          </reference>
          <reference field="6" count="1" selected="0">
            <x v="11"/>
          </reference>
          <reference field="7" count="1" selected="0">
            <x v="17"/>
          </reference>
          <reference field="17" count="1">
            <x v="31"/>
          </reference>
        </references>
      </pivotArea>
    </format>
    <format dxfId="408">
      <pivotArea dataOnly="0" labelOnly="1" outline="0" fieldPosition="0">
        <references count="5">
          <reference field="1" count="1" selected="0">
            <x v="2"/>
          </reference>
          <reference field="3" count="1" selected="0">
            <x v="10"/>
          </reference>
          <reference field="6" count="1" selected="0">
            <x v="14"/>
          </reference>
          <reference field="7" count="1" selected="0">
            <x v="17"/>
          </reference>
          <reference field="17" count="1">
            <x v="30"/>
          </reference>
        </references>
      </pivotArea>
    </format>
    <format dxfId="407">
      <pivotArea dataOnly="0" labelOnly="1" outline="0" fieldPosition="0">
        <references count="5">
          <reference field="1" count="1" selected="0">
            <x v="2"/>
          </reference>
          <reference field="3" count="1" selected="0">
            <x v="10"/>
          </reference>
          <reference field="6" count="1" selected="0">
            <x v="15"/>
          </reference>
          <reference field="7" count="1" selected="0">
            <x v="17"/>
          </reference>
          <reference field="17" count="1">
            <x v="36"/>
          </reference>
        </references>
      </pivotArea>
    </format>
    <format dxfId="406">
      <pivotArea dataOnly="0" labelOnly="1" outline="0" fieldPosition="0">
        <references count="5">
          <reference field="1" count="1" selected="0">
            <x v="2"/>
          </reference>
          <reference field="3" count="1" selected="0">
            <x v="10"/>
          </reference>
          <reference field="6" count="1" selected="0">
            <x v="16"/>
          </reference>
          <reference field="7" count="1" selected="0">
            <x v="17"/>
          </reference>
          <reference field="17" count="1">
            <x v="38"/>
          </reference>
        </references>
      </pivotArea>
    </format>
    <format dxfId="405">
      <pivotArea dataOnly="0" labelOnly="1" outline="0" fieldPosition="0">
        <references count="5">
          <reference field="1" count="1" selected="0">
            <x v="2"/>
          </reference>
          <reference field="3" count="1" selected="0">
            <x v="10"/>
          </reference>
          <reference field="6" count="1" selected="0">
            <x v="17"/>
          </reference>
          <reference field="7" count="1" selected="0">
            <x v="17"/>
          </reference>
          <reference field="17" count="1">
            <x v="16"/>
          </reference>
        </references>
      </pivotArea>
    </format>
    <format dxfId="404">
      <pivotArea dataOnly="0" labelOnly="1" outline="0" fieldPosition="0">
        <references count="5">
          <reference field="1" count="1" selected="0">
            <x v="2"/>
          </reference>
          <reference field="3" count="1" selected="0">
            <x v="10"/>
          </reference>
          <reference field="6" count="1" selected="0">
            <x v="18"/>
          </reference>
          <reference field="7" count="1" selected="0">
            <x v="17"/>
          </reference>
          <reference field="17" count="1">
            <x v="18"/>
          </reference>
        </references>
      </pivotArea>
    </format>
    <format dxfId="403">
      <pivotArea dataOnly="0" labelOnly="1" outline="0" fieldPosition="0">
        <references count="5">
          <reference field="1" count="1" selected="0">
            <x v="2"/>
          </reference>
          <reference field="3" count="1" selected="0">
            <x v="10"/>
          </reference>
          <reference field="6" count="1" selected="0">
            <x v="19"/>
          </reference>
          <reference field="7" count="1" selected="0">
            <x v="17"/>
          </reference>
          <reference field="17" count="1">
            <x v="23"/>
          </reference>
        </references>
      </pivotArea>
    </format>
    <format dxfId="402">
      <pivotArea dataOnly="0" labelOnly="1" outline="0" fieldPosition="0">
        <references count="5">
          <reference field="1" count="1" selected="0">
            <x v="2"/>
          </reference>
          <reference field="3" count="1" selected="0">
            <x v="10"/>
          </reference>
          <reference field="6" count="1" selected="0">
            <x v="20"/>
          </reference>
          <reference field="7" count="1" selected="0">
            <x v="17"/>
          </reference>
          <reference field="17" count="1">
            <x v="19"/>
          </reference>
        </references>
      </pivotArea>
    </format>
    <format dxfId="401">
      <pivotArea dataOnly="0" labelOnly="1" outline="0" fieldPosition="0">
        <references count="5">
          <reference field="1" count="1" selected="0">
            <x v="2"/>
          </reference>
          <reference field="3" count="1" selected="0">
            <x v="10"/>
          </reference>
          <reference field="6" count="1" selected="0">
            <x v="21"/>
          </reference>
          <reference field="7" count="1" selected="0">
            <x v="17"/>
          </reference>
          <reference field="17" count="1">
            <x v="24"/>
          </reference>
        </references>
      </pivotArea>
    </format>
    <format dxfId="400">
      <pivotArea dataOnly="0" labelOnly="1" outline="0" fieldPosition="0">
        <references count="5">
          <reference field="1" count="1" selected="0">
            <x v="2"/>
          </reference>
          <reference field="3" count="1" selected="0">
            <x v="10"/>
          </reference>
          <reference field="6" count="1" selected="0">
            <x v="22"/>
          </reference>
          <reference field="7" count="1" selected="0">
            <x v="17"/>
          </reference>
          <reference field="17" count="1">
            <x v="24"/>
          </reference>
        </references>
      </pivotArea>
    </format>
    <format dxfId="399">
      <pivotArea dataOnly="0" labelOnly="1" outline="0" fieldPosition="0">
        <references count="5">
          <reference field="1" count="1" selected="0">
            <x v="2"/>
          </reference>
          <reference field="3" count="1" selected="0">
            <x v="10"/>
          </reference>
          <reference field="6" count="1" selected="0">
            <x v="23"/>
          </reference>
          <reference field="7" count="1" selected="0">
            <x v="17"/>
          </reference>
          <reference field="17" count="1">
            <x v="24"/>
          </reference>
        </references>
      </pivotArea>
    </format>
    <format dxfId="398">
      <pivotArea dataOnly="0" labelOnly="1" outline="0" fieldPosition="0">
        <references count="5">
          <reference field="1" count="1" selected="0">
            <x v="2"/>
          </reference>
          <reference field="3" count="1" selected="0">
            <x v="10"/>
          </reference>
          <reference field="6" count="1" selected="0">
            <x v="24"/>
          </reference>
          <reference field="7" count="1" selected="0">
            <x v="17"/>
          </reference>
          <reference field="17" count="1">
            <x v="26"/>
          </reference>
        </references>
      </pivotArea>
    </format>
    <format dxfId="397">
      <pivotArea dataOnly="0" labelOnly="1" outline="0" fieldPosition="0">
        <references count="5">
          <reference field="1" count="1" selected="0">
            <x v="2"/>
          </reference>
          <reference field="3" count="1" selected="0">
            <x v="10"/>
          </reference>
          <reference field="6" count="1" selected="0">
            <x v="25"/>
          </reference>
          <reference field="7" count="1" selected="0">
            <x v="17"/>
          </reference>
          <reference field="17" count="1">
            <x v="23"/>
          </reference>
        </references>
      </pivotArea>
    </format>
    <format dxfId="396">
      <pivotArea dataOnly="0" labelOnly="1" outline="0" fieldPosition="0">
        <references count="5">
          <reference field="1" count="1" selected="0">
            <x v="2"/>
          </reference>
          <reference field="3" count="1" selected="0">
            <x v="10"/>
          </reference>
          <reference field="6" count="1" selected="0">
            <x v="36"/>
          </reference>
          <reference field="7" count="1" selected="0">
            <x v="27"/>
          </reference>
          <reference field="17" count="1">
            <x v="103"/>
          </reference>
        </references>
      </pivotArea>
    </format>
    <format dxfId="395">
      <pivotArea dataOnly="0" labelOnly="1" outline="0" fieldPosition="0">
        <references count="5">
          <reference field="1" count="1" selected="0">
            <x v="2"/>
          </reference>
          <reference field="3" count="1" selected="0">
            <x v="10"/>
          </reference>
          <reference field="6" count="1" selected="0">
            <x v="61"/>
          </reference>
          <reference field="7" count="1" selected="0">
            <x v="17"/>
          </reference>
          <reference field="17" count="1">
            <x v="120"/>
          </reference>
        </references>
      </pivotArea>
    </format>
    <format dxfId="394">
      <pivotArea dataOnly="0" labelOnly="1" outline="0" fieldPosition="0">
        <references count="5">
          <reference field="1" count="1" selected="0">
            <x v="2"/>
          </reference>
          <reference field="3" count="1" selected="0">
            <x v="10"/>
          </reference>
          <reference field="6" count="1" selected="0">
            <x v="70"/>
          </reference>
          <reference field="7" count="1" selected="0">
            <x v="17"/>
          </reference>
          <reference field="17" count="1">
            <x v="24"/>
          </reference>
        </references>
      </pivotArea>
    </format>
    <format dxfId="393">
      <pivotArea dataOnly="0" labelOnly="1" outline="0" fieldPosition="0">
        <references count="5">
          <reference field="1" count="1" selected="0">
            <x v="2"/>
          </reference>
          <reference field="3" count="1" selected="0">
            <x v="10"/>
          </reference>
          <reference field="6" count="1" selected="0">
            <x v="92"/>
          </reference>
          <reference field="7" count="1" selected="0">
            <x v="22"/>
          </reference>
          <reference field="17" count="1">
            <x v="130"/>
          </reference>
        </references>
      </pivotArea>
    </format>
    <format dxfId="392">
      <pivotArea dataOnly="0" labelOnly="1" outline="0" fieldPosition="0">
        <references count="5">
          <reference field="1" count="1" selected="0">
            <x v="2"/>
          </reference>
          <reference field="3" count="1" selected="0">
            <x v="10"/>
          </reference>
          <reference field="6" count="1" selected="0">
            <x v="93"/>
          </reference>
          <reference field="7" count="1" selected="0">
            <x v="23"/>
          </reference>
          <reference field="17" count="1">
            <x v="133"/>
          </reference>
        </references>
      </pivotArea>
    </format>
    <format dxfId="391">
      <pivotArea dataOnly="0" labelOnly="1" outline="0" fieldPosition="0">
        <references count="5">
          <reference field="1" count="1" selected="0">
            <x v="2"/>
          </reference>
          <reference field="3" count="1" selected="0">
            <x v="10"/>
          </reference>
          <reference field="6" count="1" selected="0">
            <x v="95"/>
          </reference>
          <reference field="7" count="1" selected="0">
            <x v="27"/>
          </reference>
          <reference field="17" count="1">
            <x v="78"/>
          </reference>
        </references>
      </pivotArea>
    </format>
    <format dxfId="390">
      <pivotArea dataOnly="0" labelOnly="1" outline="0" fieldPosition="0">
        <references count="5">
          <reference field="1" count="1" selected="0">
            <x v="2"/>
          </reference>
          <reference field="3" count="1" selected="0">
            <x v="10"/>
          </reference>
          <reference field="6" count="1" selected="0">
            <x v="116"/>
          </reference>
          <reference field="7" count="1" selected="0">
            <x v="27"/>
          </reference>
          <reference field="17" count="1">
            <x v="136"/>
          </reference>
        </references>
      </pivotArea>
    </format>
    <format dxfId="389">
      <pivotArea dataOnly="0" labelOnly="1" outline="0" fieldPosition="0">
        <references count="5">
          <reference field="1" count="1" selected="0">
            <x v="2"/>
          </reference>
          <reference field="3" count="1" selected="0">
            <x v="10"/>
          </reference>
          <reference field="6" count="1" selected="0">
            <x v="127"/>
          </reference>
          <reference field="7" count="1" selected="0">
            <x v="27"/>
          </reference>
          <reference field="17" count="1">
            <x v="123"/>
          </reference>
        </references>
      </pivotArea>
    </format>
    <format dxfId="388">
      <pivotArea dataOnly="0" labelOnly="1" outline="0" fieldPosition="0">
        <references count="5">
          <reference field="1" count="1" selected="0">
            <x v="2"/>
          </reference>
          <reference field="3" count="1" selected="0">
            <x v="10"/>
          </reference>
          <reference field="6" count="1" selected="0">
            <x v="131"/>
          </reference>
          <reference field="7" count="1" selected="0">
            <x v="12"/>
          </reference>
          <reference field="17" count="1">
            <x v="82"/>
          </reference>
        </references>
      </pivotArea>
    </format>
    <format dxfId="387">
      <pivotArea dataOnly="0" labelOnly="1" outline="0" fieldPosition="0">
        <references count="5">
          <reference field="1" count="1" selected="0">
            <x v="2"/>
          </reference>
          <reference field="3" count="1" selected="0">
            <x v="10"/>
          </reference>
          <reference field="6" count="1" selected="0">
            <x v="144"/>
          </reference>
          <reference field="7" count="1" selected="0">
            <x v="22"/>
          </reference>
          <reference field="17" count="1">
            <x v="130"/>
          </reference>
        </references>
      </pivotArea>
    </format>
    <format dxfId="386">
      <pivotArea dataOnly="0" labelOnly="1" outline="0" fieldPosition="0">
        <references count="5">
          <reference field="1" count="1" selected="0">
            <x v="2"/>
          </reference>
          <reference field="3" count="1" selected="0">
            <x v="10"/>
          </reference>
          <reference field="6" count="1" selected="0">
            <x v="146"/>
          </reference>
          <reference field="7" count="1" selected="0">
            <x v="20"/>
          </reference>
          <reference field="17" count="1">
            <x v="63"/>
          </reference>
        </references>
      </pivotArea>
    </format>
    <format dxfId="385">
      <pivotArea dataOnly="0" labelOnly="1" outline="0" fieldPosition="0">
        <references count="5">
          <reference field="1" count="1" selected="0">
            <x v="2"/>
          </reference>
          <reference field="3" count="1" selected="0">
            <x v="10"/>
          </reference>
          <reference field="6" count="1" selected="0">
            <x v="147"/>
          </reference>
          <reference field="7" count="1" selected="0">
            <x v="12"/>
          </reference>
          <reference field="17" count="1">
            <x v="107"/>
          </reference>
        </references>
      </pivotArea>
    </format>
    <format dxfId="384">
      <pivotArea dataOnly="0" labelOnly="1" outline="0" fieldPosition="0">
        <references count="5">
          <reference field="1" count="1" selected="0">
            <x v="2"/>
          </reference>
          <reference field="3" count="1" selected="0">
            <x v="10"/>
          </reference>
          <reference field="6" count="1" selected="0">
            <x v="151"/>
          </reference>
          <reference field="7" count="1" selected="0">
            <x v="22"/>
          </reference>
          <reference field="17" count="1">
            <x v="79"/>
          </reference>
        </references>
      </pivotArea>
    </format>
    <format dxfId="383">
      <pivotArea dataOnly="0" labelOnly="1" outline="0" fieldPosition="0">
        <references count="5">
          <reference field="1" count="1" selected="0">
            <x v="2"/>
          </reference>
          <reference field="3" count="1" selected="0">
            <x v="10"/>
          </reference>
          <reference field="6" count="1" selected="0">
            <x v="161"/>
          </reference>
          <reference field="7" count="1" selected="0">
            <x v="27"/>
          </reference>
          <reference field="17" count="1">
            <x v="58"/>
          </reference>
        </references>
      </pivotArea>
    </format>
    <format dxfId="382">
      <pivotArea dataOnly="0" labelOnly="1" outline="0" fieldPosition="0">
        <references count="5">
          <reference field="1" count="1" selected="0">
            <x v="2"/>
          </reference>
          <reference field="3" count="1" selected="0">
            <x v="10"/>
          </reference>
          <reference field="6" count="1" selected="0">
            <x v="162"/>
          </reference>
          <reference field="7" count="1" selected="0">
            <x v="17"/>
          </reference>
          <reference field="17" count="1">
            <x v="8"/>
          </reference>
        </references>
      </pivotArea>
    </format>
    <format dxfId="381">
      <pivotArea dataOnly="0" labelOnly="1" outline="0" fieldPosition="0">
        <references count="5">
          <reference field="1" count="1" selected="0">
            <x v="2"/>
          </reference>
          <reference field="3" count="1" selected="0">
            <x v="10"/>
          </reference>
          <reference field="6" count="1" selected="0">
            <x v="163"/>
          </reference>
          <reference field="7" count="1" selected="0">
            <x v="0"/>
          </reference>
          <reference field="17" count="1">
            <x v="74"/>
          </reference>
        </references>
      </pivotArea>
    </format>
    <format dxfId="380">
      <pivotArea dataOnly="0" labelOnly="1" outline="0" fieldPosition="0">
        <references count="5">
          <reference field="1" count="1" selected="0">
            <x v="2"/>
          </reference>
          <reference field="3" count="1" selected="0">
            <x v="10"/>
          </reference>
          <reference field="6" count="1" selected="0">
            <x v="165"/>
          </reference>
          <reference field="7" count="1" selected="0">
            <x v="23"/>
          </reference>
          <reference field="17" count="1">
            <x v="135"/>
          </reference>
        </references>
      </pivotArea>
    </format>
    <format dxfId="379">
      <pivotArea dataOnly="0" labelOnly="1" outline="0" fieldPosition="0">
        <references count="5">
          <reference field="1" count="1" selected="0">
            <x v="2"/>
          </reference>
          <reference field="3" count="1" selected="0">
            <x v="10"/>
          </reference>
          <reference field="6" count="1" selected="0">
            <x v="168"/>
          </reference>
          <reference field="7" count="1" selected="0">
            <x v="12"/>
          </reference>
          <reference field="17" count="1">
            <x v="3"/>
          </reference>
        </references>
      </pivotArea>
    </format>
    <format dxfId="378">
      <pivotArea dataOnly="0" labelOnly="1" outline="0" fieldPosition="0">
        <references count="5">
          <reference field="1" count="1" selected="0">
            <x v="2"/>
          </reference>
          <reference field="3" count="1" selected="0">
            <x v="13"/>
          </reference>
          <reference field="6" count="1" selected="0">
            <x v="76"/>
          </reference>
          <reference field="7" count="1" selected="0">
            <x v="15"/>
          </reference>
          <reference field="17" count="1">
            <x v="125"/>
          </reference>
        </references>
      </pivotArea>
    </format>
    <format dxfId="377">
      <pivotArea dataOnly="0" labelOnly="1" outline="0" fieldPosition="0">
        <references count="5">
          <reference field="1" count="1" selected="0">
            <x v="2"/>
          </reference>
          <reference field="3" count="1" selected="0">
            <x v="13"/>
          </reference>
          <reference field="6" count="1" selected="0">
            <x v="105"/>
          </reference>
          <reference field="7" count="1" selected="0">
            <x v="17"/>
          </reference>
          <reference field="17" count="1">
            <x v="89"/>
          </reference>
        </references>
      </pivotArea>
    </format>
    <format dxfId="376">
      <pivotArea dataOnly="0" labelOnly="1" outline="0" fieldPosition="0">
        <references count="5">
          <reference field="1" count="1" selected="0">
            <x v="2"/>
          </reference>
          <reference field="3" count="1" selected="0">
            <x v="13"/>
          </reference>
          <reference field="6" count="1" selected="0">
            <x v="106"/>
          </reference>
          <reference field="7" count="1" selected="0">
            <x v="17"/>
          </reference>
          <reference field="17" count="1">
            <x v="89"/>
          </reference>
        </references>
      </pivotArea>
    </format>
    <format dxfId="375">
      <pivotArea dataOnly="0" labelOnly="1" outline="0" fieldPosition="0">
        <references count="5">
          <reference field="1" count="1" selected="0">
            <x v="2"/>
          </reference>
          <reference field="3" count="1" selected="0">
            <x v="16"/>
          </reference>
          <reference field="6" count="1" selected="0">
            <x v="65"/>
          </reference>
          <reference field="7" count="1" selected="0">
            <x v="20"/>
          </reference>
          <reference field="17" count="1">
            <x v="122"/>
          </reference>
        </references>
      </pivotArea>
    </format>
    <format dxfId="374">
      <pivotArea dataOnly="0" labelOnly="1" outline="0" fieldPosition="0">
        <references count="5">
          <reference field="1" count="1" selected="0">
            <x v="2"/>
          </reference>
          <reference field="3" count="1" selected="0">
            <x v="16"/>
          </reference>
          <reference field="6" count="1" selected="0">
            <x v="129"/>
          </reference>
          <reference field="7" count="1" selected="0">
            <x v="23"/>
          </reference>
          <reference field="17" count="1">
            <x v="97"/>
          </reference>
        </references>
      </pivotArea>
    </format>
    <format dxfId="373">
      <pivotArea dataOnly="0" labelOnly="1" outline="0" fieldPosition="0">
        <references count="5">
          <reference field="1" count="1" selected="0">
            <x v="2"/>
          </reference>
          <reference field="3" count="1" selected="0">
            <x v="16"/>
          </reference>
          <reference field="6" count="1" selected="0">
            <x v="132"/>
          </reference>
          <reference field="7" count="1" selected="0">
            <x v="20"/>
          </reference>
          <reference field="17" count="1">
            <x v="77"/>
          </reference>
        </references>
      </pivotArea>
    </format>
    <format dxfId="372">
      <pivotArea dataOnly="0" labelOnly="1" outline="0" fieldPosition="0">
        <references count="5">
          <reference field="1" count="1" selected="0">
            <x v="2"/>
          </reference>
          <reference field="3" count="1" selected="0">
            <x v="17"/>
          </reference>
          <reference field="6" count="1" selected="0">
            <x v="72"/>
          </reference>
          <reference field="7" count="1" selected="0">
            <x v="17"/>
          </reference>
          <reference field="17" count="1">
            <x v="10"/>
          </reference>
        </references>
      </pivotArea>
    </format>
    <format dxfId="371">
      <pivotArea dataOnly="0" labelOnly="1" outline="0" fieldPosition="0">
        <references count="5">
          <reference field="1" count="1" selected="0">
            <x v="2"/>
          </reference>
          <reference field="3" count="1" selected="0">
            <x v="17"/>
          </reference>
          <reference field="6" count="1" selected="0">
            <x v="74"/>
          </reference>
          <reference field="7" count="1" selected="0">
            <x v="18"/>
          </reference>
          <reference field="17" count="1">
            <x v="9"/>
          </reference>
        </references>
      </pivotArea>
    </format>
    <format dxfId="370">
      <pivotArea dataOnly="0" labelOnly="1" outline="0" fieldPosition="0">
        <references count="5">
          <reference field="1" count="1" selected="0">
            <x v="2"/>
          </reference>
          <reference field="3" count="1" selected="0">
            <x v="19"/>
          </reference>
          <reference field="6" count="1" selected="0">
            <x v="1"/>
          </reference>
          <reference field="7" count="1" selected="0">
            <x v="18"/>
          </reference>
          <reference field="17" count="1">
            <x v="0"/>
          </reference>
        </references>
      </pivotArea>
    </format>
    <format dxfId="369">
      <pivotArea dataOnly="0" labelOnly="1" outline="0" fieldPosition="0">
        <references count="5">
          <reference field="1" count="1" selected="0">
            <x v="2"/>
          </reference>
          <reference field="3" count="1" selected="0">
            <x v="19"/>
          </reference>
          <reference field="6" count="1" selected="0">
            <x v="31"/>
          </reference>
          <reference field="7" count="1" selected="0">
            <x v="17"/>
          </reference>
          <reference field="17" count="1">
            <x v="87"/>
          </reference>
        </references>
      </pivotArea>
    </format>
    <format dxfId="368">
      <pivotArea dataOnly="0" labelOnly="1" outline="0" fieldPosition="0">
        <references count="5">
          <reference field="1" count="1" selected="0">
            <x v="2"/>
          </reference>
          <reference field="3" count="1" selected="0">
            <x v="19"/>
          </reference>
          <reference field="6" count="1" selected="0">
            <x v="32"/>
          </reference>
          <reference field="7" count="1" selected="0">
            <x v="17"/>
          </reference>
          <reference field="17" count="1">
            <x v="87"/>
          </reference>
        </references>
      </pivotArea>
    </format>
    <format dxfId="367">
      <pivotArea dataOnly="0" labelOnly="1" outline="0" fieldPosition="0">
        <references count="5">
          <reference field="1" count="1" selected="0">
            <x v="2"/>
          </reference>
          <reference field="3" count="1" selected="0">
            <x v="19"/>
          </reference>
          <reference field="6" count="1" selected="0">
            <x v="64"/>
          </reference>
          <reference field="7" count="1" selected="0">
            <x v="18"/>
          </reference>
          <reference field="17" count="1">
            <x v="71"/>
          </reference>
        </references>
      </pivotArea>
    </format>
    <format dxfId="366">
      <pivotArea dataOnly="0" labelOnly="1" outline="0" fieldPosition="0">
        <references count="5">
          <reference field="1" count="1" selected="0">
            <x v="2"/>
          </reference>
          <reference field="3" count="1" selected="0">
            <x v="19"/>
          </reference>
          <reference field="6" count="1" selected="0">
            <x v="75"/>
          </reference>
          <reference field="7" count="1" selected="0">
            <x v="18"/>
          </reference>
          <reference field="17" count="1">
            <x v="80"/>
          </reference>
        </references>
      </pivotArea>
    </format>
    <format dxfId="365">
      <pivotArea dataOnly="0" labelOnly="1" outline="0" fieldPosition="0">
        <references count="5">
          <reference field="1" count="1" selected="0">
            <x v="2"/>
          </reference>
          <reference field="3" count="1" selected="0">
            <x v="19"/>
          </reference>
          <reference field="6" count="1" selected="0">
            <x v="83"/>
          </reference>
          <reference field="7" count="1" selected="0">
            <x v="36"/>
          </reference>
          <reference field="17" count="1">
            <x v="74"/>
          </reference>
        </references>
      </pivotArea>
    </format>
    <format dxfId="364">
      <pivotArea dataOnly="0" labelOnly="1" outline="0" fieldPosition="0">
        <references count="5">
          <reference field="1" count="1" selected="0">
            <x v="2"/>
          </reference>
          <reference field="3" count="1" selected="0">
            <x v="19"/>
          </reference>
          <reference field="6" count="1" selected="0">
            <x v="89"/>
          </reference>
          <reference field="7" count="1" selected="0">
            <x v="17"/>
          </reference>
          <reference field="17" count="1">
            <x v="85"/>
          </reference>
        </references>
      </pivotArea>
    </format>
    <format dxfId="363">
      <pivotArea dataOnly="0" labelOnly="1" outline="0" fieldPosition="0">
        <references count="5">
          <reference field="1" count="1" selected="0">
            <x v="2"/>
          </reference>
          <reference field="3" count="1" selected="0">
            <x v="19"/>
          </reference>
          <reference field="6" count="1" selected="0">
            <x v="90"/>
          </reference>
          <reference field="7" count="1" selected="0">
            <x v="27"/>
          </reference>
          <reference field="17" count="1">
            <x v="41"/>
          </reference>
        </references>
      </pivotArea>
    </format>
    <format dxfId="362">
      <pivotArea dataOnly="0" labelOnly="1" outline="0" fieldPosition="0">
        <references count="5">
          <reference field="1" count="1" selected="0">
            <x v="2"/>
          </reference>
          <reference field="3" count="1" selected="0">
            <x v="19"/>
          </reference>
          <reference field="6" count="1" selected="0">
            <x v="102"/>
          </reference>
          <reference field="7" count="1" selected="0">
            <x v="22"/>
          </reference>
          <reference field="17" count="1">
            <x v="102"/>
          </reference>
        </references>
      </pivotArea>
    </format>
    <format dxfId="361">
      <pivotArea dataOnly="0" labelOnly="1" outline="0" fieldPosition="0">
        <references count="5">
          <reference field="1" count="1" selected="0">
            <x v="2"/>
          </reference>
          <reference field="3" count="1" selected="0">
            <x v="19"/>
          </reference>
          <reference field="6" count="1" selected="0">
            <x v="121"/>
          </reference>
          <reference field="7" count="1" selected="0">
            <x v="18"/>
          </reference>
          <reference field="17" count="1">
            <x v="91"/>
          </reference>
        </references>
      </pivotArea>
    </format>
    <format dxfId="360">
      <pivotArea dataOnly="0" labelOnly="1" outline="0" fieldPosition="0">
        <references count="5">
          <reference field="1" count="1" selected="0">
            <x v="2"/>
          </reference>
          <reference field="3" count="1" selected="0">
            <x v="19"/>
          </reference>
          <reference field="6" count="1" selected="0">
            <x v="124"/>
          </reference>
          <reference field="7" count="1" selected="0">
            <x v="18"/>
          </reference>
          <reference field="17" count="1">
            <x v="91"/>
          </reference>
        </references>
      </pivotArea>
    </format>
    <format dxfId="359">
      <pivotArea dataOnly="0" labelOnly="1" outline="0" fieldPosition="0">
        <references count="5">
          <reference field="1" count="1" selected="0">
            <x v="1"/>
          </reference>
          <reference field="3" count="1" selected="0">
            <x v="7"/>
          </reference>
          <reference field="6" count="1" selected="0">
            <x v="108"/>
          </reference>
          <reference field="7" count="1" selected="0">
            <x v="19"/>
          </reference>
          <reference field="17" count="1">
            <x v="66"/>
          </reference>
        </references>
      </pivotArea>
    </format>
    <format dxfId="358">
      <pivotArea dataOnly="0" labelOnly="1" outline="0" fieldPosition="0">
        <references count="5">
          <reference field="1" count="1" selected="0">
            <x v="1"/>
          </reference>
          <reference field="3" count="1" selected="0">
            <x v="7"/>
          </reference>
          <reference field="6" count="1" selected="0">
            <x v="126"/>
          </reference>
          <reference field="7" count="1" selected="0">
            <x v="19"/>
          </reference>
          <reference field="17" count="1">
            <x v="66"/>
          </reference>
        </references>
      </pivotArea>
    </format>
    <format dxfId="357">
      <pivotArea dataOnly="0" labelOnly="1" outline="0" fieldPosition="0">
        <references count="5">
          <reference field="1" count="1" selected="0">
            <x v="1"/>
          </reference>
          <reference field="3" count="1" selected="0">
            <x v="7"/>
          </reference>
          <reference field="6" count="1" selected="0">
            <x v="133"/>
          </reference>
          <reference field="7" count="1" selected="0">
            <x v="19"/>
          </reference>
          <reference field="17" count="1">
            <x v="136"/>
          </reference>
        </references>
      </pivotArea>
    </format>
    <format dxfId="356">
      <pivotArea dataOnly="0" labelOnly="1" outline="0" fieldPosition="0">
        <references count="5">
          <reference field="1" count="1" selected="0">
            <x v="1"/>
          </reference>
          <reference field="3" count="1" selected="0">
            <x v="8"/>
          </reference>
          <reference field="6" count="1" selected="0">
            <x v="166"/>
          </reference>
          <reference field="7" count="1" selected="0">
            <x v="17"/>
          </reference>
          <reference field="17" count="1">
            <x v="49"/>
          </reference>
        </references>
      </pivotArea>
    </format>
    <format dxfId="355">
      <pivotArea dataOnly="0" labelOnly="1" outline="0" fieldPosition="0">
        <references count="5">
          <reference field="1" count="1" selected="0">
            <x v="1"/>
          </reference>
          <reference field="3" count="1" selected="0">
            <x v="9"/>
          </reference>
          <reference field="6" count="1" selected="0">
            <x v="94"/>
          </reference>
          <reference field="7" count="1" selected="0">
            <x v="19"/>
          </reference>
          <reference field="17" count="1">
            <x v="57"/>
          </reference>
        </references>
      </pivotArea>
    </format>
    <format dxfId="354">
      <pivotArea dataOnly="0" labelOnly="1" outline="0" fieldPosition="0">
        <references count="5">
          <reference field="1" count="1" selected="0">
            <x v="1"/>
          </reference>
          <reference field="3" count="1" selected="0">
            <x v="9"/>
          </reference>
          <reference field="6" count="1" selected="0">
            <x v="100"/>
          </reference>
          <reference field="7" count="1" selected="0">
            <x v="19"/>
          </reference>
          <reference field="17" count="1">
            <x v="54"/>
          </reference>
        </references>
      </pivotArea>
    </format>
    <format dxfId="353">
      <pivotArea dataOnly="0" labelOnly="1" outline="0" fieldPosition="0">
        <references count="5">
          <reference field="1" count="1" selected="0">
            <x v="1"/>
          </reference>
          <reference field="3" count="1" selected="0">
            <x v="9"/>
          </reference>
          <reference field="6" count="1" selected="0">
            <x v="142"/>
          </reference>
          <reference field="7" count="1" selected="0">
            <x v="19"/>
          </reference>
          <reference field="17" count="1">
            <x v="68"/>
          </reference>
        </references>
      </pivotArea>
    </format>
    <format dxfId="352">
      <pivotArea dataOnly="0" labelOnly="1" outline="0" fieldPosition="0">
        <references count="5">
          <reference field="1" count="1" selected="0">
            <x v="1"/>
          </reference>
          <reference field="3" count="1" selected="0">
            <x v="9"/>
          </reference>
          <reference field="6" count="1" selected="0">
            <x v="143"/>
          </reference>
          <reference field="7" count="1" selected="0">
            <x v="19"/>
          </reference>
          <reference field="17" count="1">
            <x v="68"/>
          </reference>
        </references>
      </pivotArea>
    </format>
    <format dxfId="351">
      <pivotArea dataOnly="0" labelOnly="1" outline="0" fieldPosition="0">
        <references count="5">
          <reference field="1" count="1" selected="0">
            <x v="1"/>
          </reference>
          <reference field="3" count="1" selected="0">
            <x v="9"/>
          </reference>
          <reference field="6" count="1" selected="0">
            <x v="152"/>
          </reference>
          <reference field="7" count="1" selected="0">
            <x v="19"/>
          </reference>
          <reference field="17" count="1">
            <x v="67"/>
          </reference>
        </references>
      </pivotArea>
    </format>
    <format dxfId="350">
      <pivotArea dataOnly="0" labelOnly="1" outline="0" fieldPosition="0">
        <references count="5">
          <reference field="1" count="1" selected="0">
            <x v="1"/>
          </reference>
          <reference field="3" count="1" selected="0">
            <x v="12"/>
          </reference>
          <reference field="6" count="1" selected="0">
            <x v="35"/>
          </reference>
          <reference field="7" count="1" selected="0">
            <x v="19"/>
          </reference>
          <reference field="17" count="1">
            <x v="93"/>
          </reference>
        </references>
      </pivotArea>
    </format>
    <format dxfId="349">
      <pivotArea dataOnly="0" labelOnly="1" outline="0" fieldPosition="0">
        <references count="5">
          <reference field="1" count="1" selected="0">
            <x v="1"/>
          </reference>
          <reference field="3" count="1" selected="0">
            <x v="12"/>
          </reference>
          <reference field="6" count="1" selected="0">
            <x v="60"/>
          </reference>
          <reference field="7" count="1" selected="0">
            <x v="24"/>
          </reference>
          <reference field="17" count="1">
            <x v="136"/>
          </reference>
        </references>
      </pivotArea>
    </format>
    <format dxfId="348">
      <pivotArea dataOnly="0" labelOnly="1" outline="0" fieldPosition="0">
        <references count="5">
          <reference field="1" count="1" selected="0">
            <x v="1"/>
          </reference>
          <reference field="3" count="1" selected="0">
            <x v="12"/>
          </reference>
          <reference field="6" count="1" selected="0">
            <x v="73"/>
          </reference>
          <reference field="7" count="1" selected="0">
            <x v="19"/>
          </reference>
          <reference field="17" count="1">
            <x v="92"/>
          </reference>
        </references>
      </pivotArea>
    </format>
    <format dxfId="347">
      <pivotArea dataOnly="0" labelOnly="1" outline="0" fieldPosition="0">
        <references count="5">
          <reference field="1" count="1" selected="0">
            <x v="1"/>
          </reference>
          <reference field="3" count="1" selected="0">
            <x v="12"/>
          </reference>
          <reference field="6" count="1" selected="0">
            <x v="86"/>
          </reference>
          <reference field="7" count="1" selected="0">
            <x v="19"/>
          </reference>
          <reference field="17" count="1">
            <x v="95"/>
          </reference>
        </references>
      </pivotArea>
    </format>
    <format dxfId="346">
      <pivotArea dataOnly="0" labelOnly="1" outline="0" fieldPosition="0">
        <references count="5">
          <reference field="1" count="1" selected="0">
            <x v="1"/>
          </reference>
          <reference field="3" count="1" selected="0">
            <x v="12"/>
          </reference>
          <reference field="6" count="1" selected="0">
            <x v="98"/>
          </reference>
          <reference field="7" count="1" selected="0">
            <x v="24"/>
          </reference>
          <reference field="17" count="1">
            <x v="64"/>
          </reference>
        </references>
      </pivotArea>
    </format>
    <format dxfId="345">
      <pivotArea dataOnly="0" labelOnly="1" outline="0" fieldPosition="0">
        <references count="5">
          <reference field="1" count="1" selected="0">
            <x v="1"/>
          </reference>
          <reference field="3" count="1" selected="0">
            <x v="12"/>
          </reference>
          <reference field="6" count="1" selected="0">
            <x v="104"/>
          </reference>
          <reference field="7" count="1" selected="0">
            <x v="17"/>
          </reference>
          <reference field="17" count="1">
            <x v="118"/>
          </reference>
        </references>
      </pivotArea>
    </format>
    <format dxfId="344">
      <pivotArea dataOnly="0" labelOnly="1" outline="0" fieldPosition="0">
        <references count="5">
          <reference field="1" count="1" selected="0">
            <x v="1"/>
          </reference>
          <reference field="3" count="1" selected="0">
            <x v="12"/>
          </reference>
          <reference field="6" count="1" selected="0">
            <x v="119"/>
          </reference>
          <reference field="7" count="1" selected="0">
            <x v="17"/>
          </reference>
          <reference field="17" count="1">
            <x v="94"/>
          </reference>
        </references>
      </pivotArea>
    </format>
    <format dxfId="343">
      <pivotArea dataOnly="0" labelOnly="1" outline="0" fieldPosition="0">
        <references count="5">
          <reference field="1" count="1" selected="0">
            <x v="1"/>
          </reference>
          <reference field="3" count="1" selected="0">
            <x v="12"/>
          </reference>
          <reference field="6" count="1" selected="0">
            <x v="120"/>
          </reference>
          <reference field="7" count="1" selected="0">
            <x v="17"/>
          </reference>
          <reference field="17" count="1">
            <x v="49"/>
          </reference>
        </references>
      </pivotArea>
    </format>
    <format dxfId="342">
      <pivotArea dataOnly="0" labelOnly="1" outline="0" fieldPosition="0">
        <references count="5">
          <reference field="1" count="1" selected="0">
            <x v="0"/>
          </reference>
          <reference field="3" count="1" selected="0">
            <x v="0"/>
          </reference>
          <reference field="6" count="1" selected="0">
            <x v="41"/>
          </reference>
          <reference field="7" count="1" selected="0">
            <x v="22"/>
          </reference>
          <reference field="17" count="1">
            <x v="101"/>
          </reference>
        </references>
      </pivotArea>
    </format>
    <format dxfId="341">
      <pivotArea dataOnly="0" labelOnly="1" outline="0" fieldPosition="0">
        <references count="5">
          <reference field="1" count="1" selected="0">
            <x v="0"/>
          </reference>
          <reference field="3" count="1" selected="0">
            <x v="0"/>
          </reference>
          <reference field="6" count="1" selected="0">
            <x v="67"/>
          </reference>
          <reference field="7" count="1" selected="0">
            <x v="22"/>
          </reference>
          <reference field="17" count="1">
            <x v="121"/>
          </reference>
        </references>
      </pivotArea>
    </format>
    <format dxfId="340">
      <pivotArea dataOnly="0" labelOnly="1" outline="0" fieldPosition="0">
        <references count="5">
          <reference field="1" count="1" selected="0">
            <x v="0"/>
          </reference>
          <reference field="3" count="1" selected="0">
            <x v="0"/>
          </reference>
          <reference field="6" count="1" selected="0">
            <x v="71"/>
          </reference>
          <reference field="7" count="1" selected="0">
            <x v="27"/>
          </reference>
          <reference field="17" count="1">
            <x v="123"/>
          </reference>
        </references>
      </pivotArea>
    </format>
    <format dxfId="339">
      <pivotArea dataOnly="0" labelOnly="1" outline="0" fieldPosition="0">
        <references count="5">
          <reference field="1" count="1" selected="0">
            <x v="0"/>
          </reference>
          <reference field="3" count="1" selected="0">
            <x v="0"/>
          </reference>
          <reference field="6" count="1" selected="0">
            <x v="88"/>
          </reference>
          <reference field="7" count="1" selected="0">
            <x v="27"/>
          </reference>
          <reference field="17" count="1">
            <x v="78"/>
          </reference>
        </references>
      </pivotArea>
    </format>
    <format dxfId="338">
      <pivotArea dataOnly="0" labelOnly="1" outline="0" fieldPosition="0">
        <references count="5">
          <reference field="1" count="1" selected="0">
            <x v="0"/>
          </reference>
          <reference field="3" count="1" selected="0">
            <x v="0"/>
          </reference>
          <reference field="6" count="1" selected="0">
            <x v="140"/>
          </reference>
          <reference field="7" count="1" selected="0">
            <x v="17"/>
          </reference>
          <reference field="17" count="1">
            <x v="29"/>
          </reference>
        </references>
      </pivotArea>
    </format>
    <format dxfId="337">
      <pivotArea dataOnly="0" labelOnly="1" outline="0" fieldPosition="0">
        <references count="5">
          <reference field="1" count="1" selected="0">
            <x v="0"/>
          </reference>
          <reference field="3" count="1" selected="0">
            <x v="5"/>
          </reference>
          <reference field="6" count="1" selected="0">
            <x v="37"/>
          </reference>
          <reference field="7" count="1" selected="0">
            <x v="5"/>
          </reference>
          <reference field="17" count="1">
            <x v="5"/>
          </reference>
        </references>
      </pivotArea>
    </format>
    <format dxfId="336">
      <pivotArea dataOnly="0" labelOnly="1" outline="0" fieldPosition="0">
        <references count="5">
          <reference field="1" count="1" selected="0">
            <x v="0"/>
          </reference>
          <reference field="3" count="1" selected="0">
            <x v="5"/>
          </reference>
          <reference field="6" count="1" selected="0">
            <x v="39"/>
          </reference>
          <reference field="7" count="1" selected="0">
            <x v="1"/>
          </reference>
          <reference field="17" count="1">
            <x v="37"/>
          </reference>
        </references>
      </pivotArea>
    </format>
    <format dxfId="335">
      <pivotArea dataOnly="0" labelOnly="1" outline="0" fieldPosition="0">
        <references count="5">
          <reference field="1" count="1" selected="0">
            <x v="0"/>
          </reference>
          <reference field="3" count="1" selected="0">
            <x v="5"/>
          </reference>
          <reference field="6" count="1" selected="0">
            <x v="43"/>
          </reference>
          <reference field="7" count="1" selected="0">
            <x v="17"/>
          </reference>
          <reference field="17" count="1">
            <x v="17"/>
          </reference>
        </references>
      </pivotArea>
    </format>
    <format dxfId="334">
      <pivotArea dataOnly="0" labelOnly="1" outline="0" fieldPosition="0">
        <references count="5">
          <reference field="1" count="1" selected="0">
            <x v="0"/>
          </reference>
          <reference field="3" count="1" selected="0">
            <x v="5"/>
          </reference>
          <reference field="6" count="1" selected="0">
            <x v="44"/>
          </reference>
          <reference field="7" count="1" selected="0">
            <x v="17"/>
          </reference>
          <reference field="17" count="1">
            <x v="21"/>
          </reference>
        </references>
      </pivotArea>
    </format>
    <format dxfId="333">
      <pivotArea dataOnly="0" labelOnly="1" outline="0" fieldPosition="0">
        <references count="5">
          <reference field="1" count="1" selected="0">
            <x v="0"/>
          </reference>
          <reference field="3" count="1" selected="0">
            <x v="5"/>
          </reference>
          <reference field="6" count="1" selected="0">
            <x v="45"/>
          </reference>
          <reference field="7" count="1" selected="0">
            <x v="17"/>
          </reference>
          <reference field="17" count="1">
            <x v="20"/>
          </reference>
        </references>
      </pivotArea>
    </format>
    <format dxfId="332">
      <pivotArea dataOnly="0" labelOnly="1" outline="0" fieldPosition="0">
        <references count="5">
          <reference field="1" count="1" selected="0">
            <x v="0"/>
          </reference>
          <reference field="3" count="1" selected="0">
            <x v="5"/>
          </reference>
          <reference field="6" count="1" selected="0">
            <x v="46"/>
          </reference>
          <reference field="7" count="1" selected="0">
            <x v="17"/>
          </reference>
          <reference field="17" count="1">
            <x v="22"/>
          </reference>
        </references>
      </pivotArea>
    </format>
    <format dxfId="331">
      <pivotArea dataOnly="0" labelOnly="1" outline="0" fieldPosition="0">
        <references count="5">
          <reference field="1" count="1" selected="0">
            <x v="0"/>
          </reference>
          <reference field="3" count="1" selected="0">
            <x v="5"/>
          </reference>
          <reference field="6" count="1" selected="0">
            <x v="47"/>
          </reference>
          <reference field="7" count="1" selected="0">
            <x v="17"/>
          </reference>
          <reference field="17" count="1">
            <x v="34"/>
          </reference>
        </references>
      </pivotArea>
    </format>
    <format dxfId="330">
      <pivotArea dataOnly="0" labelOnly="1" outline="0" fieldPosition="0">
        <references count="5">
          <reference field="1" count="1" selected="0">
            <x v="0"/>
          </reference>
          <reference field="3" count="1" selected="0">
            <x v="5"/>
          </reference>
          <reference field="6" count="1" selected="0">
            <x v="48"/>
          </reference>
          <reference field="7" count="1" selected="0">
            <x v="17"/>
          </reference>
          <reference field="17" count="1">
            <x v="35"/>
          </reference>
        </references>
      </pivotArea>
    </format>
    <format dxfId="329">
      <pivotArea dataOnly="0" labelOnly="1" outline="0" fieldPosition="0">
        <references count="5">
          <reference field="1" count="1" selected="0">
            <x v="0"/>
          </reference>
          <reference field="3" count="1" selected="0">
            <x v="5"/>
          </reference>
          <reference field="6" count="1" selected="0">
            <x v="49"/>
          </reference>
          <reference field="7" count="1" selected="0">
            <x v="17"/>
          </reference>
          <reference field="17" count="1">
            <x v="33"/>
          </reference>
        </references>
      </pivotArea>
    </format>
    <format dxfId="328">
      <pivotArea dataOnly="0" labelOnly="1" outline="0" fieldPosition="0">
        <references count="5">
          <reference field="1" count="1" selected="0">
            <x v="0"/>
          </reference>
          <reference field="3" count="1" selected="0">
            <x v="5"/>
          </reference>
          <reference field="6" count="1" selected="0">
            <x v="50"/>
          </reference>
          <reference field="7" count="1" selected="0">
            <x v="17"/>
          </reference>
          <reference field="17" count="1">
            <x v="25"/>
          </reference>
        </references>
      </pivotArea>
    </format>
    <format dxfId="327">
      <pivotArea dataOnly="0" labelOnly="1" outline="0" fieldPosition="0">
        <references count="5">
          <reference field="1" count="1" selected="0">
            <x v="0"/>
          </reference>
          <reference field="3" count="1" selected="0">
            <x v="5"/>
          </reference>
          <reference field="6" count="1" selected="0">
            <x v="51"/>
          </reference>
          <reference field="7" count="1" selected="0">
            <x v="17"/>
          </reference>
          <reference field="17" count="1">
            <x v="27"/>
          </reference>
        </references>
      </pivotArea>
    </format>
    <format dxfId="326">
      <pivotArea dataOnly="0" labelOnly="1" outline="0" fieldPosition="0">
        <references count="5">
          <reference field="1" count="1" selected="0">
            <x v="0"/>
          </reference>
          <reference field="3" count="1" selected="0">
            <x v="5"/>
          </reference>
          <reference field="6" count="1" selected="0">
            <x v="52"/>
          </reference>
          <reference field="7" count="1" selected="0">
            <x v="17"/>
          </reference>
          <reference field="17" count="1">
            <x v="40"/>
          </reference>
        </references>
      </pivotArea>
    </format>
    <format dxfId="325">
      <pivotArea dataOnly="0" labelOnly="1" outline="0" fieldPosition="0">
        <references count="5">
          <reference field="1" count="1" selected="0">
            <x v="0"/>
          </reference>
          <reference field="3" count="1" selected="0">
            <x v="5"/>
          </reference>
          <reference field="6" count="1" selected="0">
            <x v="53"/>
          </reference>
          <reference field="7" count="1" selected="0">
            <x v="17"/>
          </reference>
          <reference field="17" count="1">
            <x v="36"/>
          </reference>
        </references>
      </pivotArea>
    </format>
    <format dxfId="324">
      <pivotArea dataOnly="0" labelOnly="1" outline="0" fieldPosition="0">
        <references count="5">
          <reference field="1" count="1" selected="0">
            <x v="0"/>
          </reference>
          <reference field="3" count="1" selected="0">
            <x v="5"/>
          </reference>
          <reference field="6" count="1" selected="0">
            <x v="54"/>
          </reference>
          <reference field="7" count="1" selected="0">
            <x v="17"/>
          </reference>
          <reference field="17" count="1">
            <x v="25"/>
          </reference>
        </references>
      </pivotArea>
    </format>
    <format dxfId="323">
      <pivotArea dataOnly="0" labelOnly="1" outline="0" fieldPosition="0">
        <references count="5">
          <reference field="1" count="1" selected="0">
            <x v="0"/>
          </reference>
          <reference field="3" count="1" selected="0">
            <x v="5"/>
          </reference>
          <reference field="6" count="1" selected="0">
            <x v="55"/>
          </reference>
          <reference field="7" count="1" selected="0">
            <x v="17"/>
          </reference>
          <reference field="17" count="1">
            <x v="32"/>
          </reference>
        </references>
      </pivotArea>
    </format>
    <format dxfId="322">
      <pivotArea dataOnly="0" labelOnly="1" outline="0" fieldPosition="0">
        <references count="5">
          <reference field="1" count="1" selected="0">
            <x v="0"/>
          </reference>
          <reference field="3" count="1" selected="0">
            <x v="5"/>
          </reference>
          <reference field="6" count="1" selected="0">
            <x v="68"/>
          </reference>
          <reference field="7" count="1" selected="0">
            <x v="22"/>
          </reference>
          <reference field="17" count="1">
            <x v="128"/>
          </reference>
        </references>
      </pivotArea>
    </format>
    <format dxfId="321">
      <pivotArea dataOnly="0" labelOnly="1" outline="0" fieldPosition="0">
        <references count="5">
          <reference field="1" count="1" selected="0">
            <x v="0"/>
          </reference>
          <reference field="3" count="1" selected="0">
            <x v="5"/>
          </reference>
          <reference field="6" count="1" selected="0">
            <x v="85"/>
          </reference>
          <reference field="7" count="1" selected="0">
            <x v="22"/>
          </reference>
          <reference field="17" count="1">
            <x v="132"/>
          </reference>
        </references>
      </pivotArea>
    </format>
    <format dxfId="320">
      <pivotArea dataOnly="0" labelOnly="1" outline="0" fieldPosition="0">
        <references count="5">
          <reference field="1" count="1" selected="0">
            <x v="0"/>
          </reference>
          <reference field="3" count="1" selected="0">
            <x v="5"/>
          </reference>
          <reference field="6" count="1" selected="0">
            <x v="122"/>
          </reference>
          <reference field="7" count="1" selected="0">
            <x v="27"/>
          </reference>
          <reference field="17" count="1">
            <x v="75"/>
          </reference>
        </references>
      </pivotArea>
    </format>
    <format dxfId="319">
      <pivotArea dataOnly="0" labelOnly="1" outline="0" fieldPosition="0">
        <references count="5">
          <reference field="1" count="1" selected="0">
            <x v="0"/>
          </reference>
          <reference field="3" count="1" selected="0">
            <x v="5"/>
          </reference>
          <reference field="6" count="1" selected="0">
            <x v="123"/>
          </reference>
          <reference field="7" count="1" selected="0">
            <x v="22"/>
          </reference>
          <reference field="17" count="2">
            <x v="81"/>
            <x v="129"/>
          </reference>
        </references>
      </pivotArea>
    </format>
    <format dxfId="318">
      <pivotArea dataOnly="0" labelOnly="1" outline="0" fieldPosition="0">
        <references count="5">
          <reference field="1" count="1" selected="0">
            <x v="0"/>
          </reference>
          <reference field="3" count="1" selected="0">
            <x v="5"/>
          </reference>
          <reference field="6" count="1" selected="0">
            <x v="138"/>
          </reference>
          <reference field="7" count="1" selected="0">
            <x v="8"/>
          </reference>
          <reference field="17" count="1">
            <x v="76"/>
          </reference>
        </references>
      </pivotArea>
    </format>
    <format dxfId="317">
      <pivotArea dataOnly="0" labelOnly="1" outline="0" fieldPosition="0">
        <references count="5">
          <reference field="1" count="1" selected="0">
            <x v="0"/>
          </reference>
          <reference field="3" count="1" selected="0">
            <x v="5"/>
          </reference>
          <reference field="6" count="1" selected="0">
            <x v="139"/>
          </reference>
          <reference field="7" count="1" selected="0">
            <x v="28"/>
          </reference>
          <reference field="17" count="1">
            <x v="74"/>
          </reference>
        </references>
      </pivotArea>
    </format>
    <format dxfId="316">
      <pivotArea dataOnly="0" labelOnly="1" outline="0" fieldPosition="0">
        <references count="5">
          <reference field="1" count="1" selected="0">
            <x v="0"/>
          </reference>
          <reference field="3" count="1" selected="0">
            <x v="5"/>
          </reference>
          <reference field="6" count="1" selected="0">
            <x v="139"/>
          </reference>
          <reference field="7" count="1" selected="0">
            <x v="29"/>
          </reference>
          <reference field="17" count="1">
            <x v="74"/>
          </reference>
        </references>
      </pivotArea>
    </format>
    <format dxfId="315">
      <pivotArea dataOnly="0" labelOnly="1" outline="0" fieldPosition="0">
        <references count="5">
          <reference field="1" count="1" selected="0">
            <x v="0"/>
          </reference>
          <reference field="3" count="1" selected="0">
            <x v="5"/>
          </reference>
          <reference field="6" count="1" selected="0">
            <x v="139"/>
          </reference>
          <reference field="7" count="1" selected="0">
            <x v="30"/>
          </reference>
          <reference field="17" count="1">
            <x v="74"/>
          </reference>
        </references>
      </pivotArea>
    </format>
    <format dxfId="314">
      <pivotArea dataOnly="0" labelOnly="1" outline="0" fieldPosition="0">
        <references count="5">
          <reference field="1" count="1" selected="0">
            <x v="0"/>
          </reference>
          <reference field="3" count="1" selected="0">
            <x v="5"/>
          </reference>
          <reference field="6" count="1" selected="0">
            <x v="139"/>
          </reference>
          <reference field="7" count="1" selected="0">
            <x v="31"/>
          </reference>
          <reference field="17" count="1">
            <x v="74"/>
          </reference>
        </references>
      </pivotArea>
    </format>
    <format dxfId="313">
      <pivotArea dataOnly="0" labelOnly="1" outline="0" fieldPosition="0">
        <references count="5">
          <reference field="1" count="1" selected="0">
            <x v="0"/>
          </reference>
          <reference field="3" count="1" selected="0">
            <x v="5"/>
          </reference>
          <reference field="6" count="1" selected="0">
            <x v="167"/>
          </reference>
          <reference field="7" count="1" selected="0">
            <x v="14"/>
          </reference>
          <reference field="17" count="1">
            <x v="123"/>
          </reference>
        </references>
      </pivotArea>
    </format>
    <format dxfId="312">
      <pivotArea dataOnly="0" labelOnly="1" outline="0" fieldPosition="0">
        <references count="5">
          <reference field="1" count="1" selected="0">
            <x v="0"/>
          </reference>
          <reference field="3" count="1" selected="0">
            <x v="6"/>
          </reference>
          <reference field="6" count="1" selected="0">
            <x v="6"/>
          </reference>
          <reference field="7" count="1" selected="0">
            <x v="3"/>
          </reference>
          <reference field="17" count="1">
            <x v="114"/>
          </reference>
        </references>
      </pivotArea>
    </format>
    <format dxfId="311">
      <pivotArea dataOnly="0" labelOnly="1" outline="0" fieldPosition="0">
        <references count="5">
          <reference field="1" count="1" selected="0">
            <x v="0"/>
          </reference>
          <reference field="3" count="1" selected="0">
            <x v="11"/>
          </reference>
          <reference field="6" count="1" selected="0">
            <x v="103"/>
          </reference>
          <reference field="7" count="1" selected="0">
            <x v="26"/>
          </reference>
          <reference field="17" count="1">
            <x v="100"/>
          </reference>
        </references>
      </pivotArea>
    </format>
    <format dxfId="310">
      <pivotArea type="all" dataOnly="0" outline="0" fieldPosition="0"/>
    </format>
    <format dxfId="309">
      <pivotArea field="1" type="button" dataOnly="0" labelOnly="1" outline="0" axis="axisRow" fieldPosition="0"/>
    </format>
    <format dxfId="308">
      <pivotArea field="3" type="button" dataOnly="0" labelOnly="1" outline="0" axis="axisRow" fieldPosition="1"/>
    </format>
    <format dxfId="307">
      <pivotArea field="6" type="button" dataOnly="0" labelOnly="1" outline="0" axis="axisRow" fieldPosition="2"/>
    </format>
    <format dxfId="306">
      <pivotArea field="7" type="button" dataOnly="0" labelOnly="1" outline="0" axis="axisRow" fieldPosition="3"/>
    </format>
    <format dxfId="305">
      <pivotArea field="17" type="button" dataOnly="0" labelOnly="1" outline="0" axis="axisRow" fieldPosition="4"/>
    </format>
    <format dxfId="304">
      <pivotArea dataOnly="0" labelOnly="1" outline="0" fieldPosition="0">
        <references count="1">
          <reference field="1" count="0"/>
        </references>
      </pivotArea>
    </format>
    <format dxfId="303">
      <pivotArea dataOnly="0" labelOnly="1" outline="0" fieldPosition="0">
        <references count="2">
          <reference field="1" count="1" selected="0">
            <x v="0"/>
          </reference>
          <reference field="3" count="4">
            <x v="0"/>
            <x v="5"/>
            <x v="6"/>
            <x v="11"/>
          </reference>
        </references>
      </pivotArea>
    </format>
    <format dxfId="302">
      <pivotArea dataOnly="0" labelOnly="1" outline="0" fieldPosition="0">
        <references count="2">
          <reference field="1" count="1" selected="0">
            <x v="1"/>
          </reference>
          <reference field="3" count="4">
            <x v="7"/>
            <x v="8"/>
            <x v="9"/>
            <x v="12"/>
          </reference>
        </references>
      </pivotArea>
    </format>
    <format dxfId="301">
      <pivotArea dataOnly="0" labelOnly="1" outline="0" fieldPosition="0">
        <references count="2">
          <reference field="1" count="1" selected="0">
            <x v="2"/>
          </reference>
          <reference field="3" count="5">
            <x v="10"/>
            <x v="13"/>
            <x v="16"/>
            <x v="17"/>
            <x v="19"/>
          </reference>
        </references>
      </pivotArea>
    </format>
    <format dxfId="300">
      <pivotArea dataOnly="0" labelOnly="1" outline="0" fieldPosition="0">
        <references count="2">
          <reference field="1" count="1" selected="0">
            <x v="3"/>
          </reference>
          <reference field="3" count="3">
            <x v="2"/>
            <x v="3"/>
            <x v="4"/>
          </reference>
        </references>
      </pivotArea>
    </format>
    <format dxfId="299">
      <pivotArea dataOnly="0" labelOnly="1" outline="0" fieldPosition="0">
        <references count="2">
          <reference field="1" count="1" selected="0">
            <x v="4"/>
          </reference>
          <reference field="3" count="5">
            <x v="1"/>
            <x v="14"/>
            <x v="15"/>
            <x v="18"/>
            <x v="20"/>
          </reference>
        </references>
      </pivotArea>
    </format>
    <format dxfId="298">
      <pivotArea dataOnly="0" labelOnly="1" outline="0" fieldPosition="0">
        <references count="3">
          <reference field="1" count="1" selected="0">
            <x v="0"/>
          </reference>
          <reference field="3" count="1" selected="0">
            <x v="0"/>
          </reference>
          <reference field="6" count="5">
            <x v="41"/>
            <x v="67"/>
            <x v="71"/>
            <x v="88"/>
            <x v="140"/>
          </reference>
        </references>
      </pivotArea>
    </format>
    <format dxfId="297">
      <pivotArea dataOnly="0" labelOnly="1" outline="0" fieldPosition="0">
        <references count="3">
          <reference field="1" count="1" selected="0">
            <x v="0"/>
          </reference>
          <reference field="3" count="1" selected="0">
            <x v="5"/>
          </reference>
          <reference field="6" count="22">
            <x v="37"/>
            <x v="39"/>
            <x v="43"/>
            <x v="44"/>
            <x v="45"/>
            <x v="46"/>
            <x v="47"/>
            <x v="48"/>
            <x v="49"/>
            <x v="50"/>
            <x v="51"/>
            <x v="52"/>
            <x v="53"/>
            <x v="54"/>
            <x v="55"/>
            <x v="68"/>
            <x v="85"/>
            <x v="122"/>
            <x v="123"/>
            <x v="138"/>
            <x v="139"/>
            <x v="167"/>
          </reference>
        </references>
      </pivotArea>
    </format>
    <format dxfId="296">
      <pivotArea dataOnly="0" labelOnly="1" outline="0" fieldPosition="0">
        <references count="3">
          <reference field="1" count="1" selected="0">
            <x v="0"/>
          </reference>
          <reference field="3" count="1" selected="0">
            <x v="6"/>
          </reference>
          <reference field="6" count="1">
            <x v="6"/>
          </reference>
        </references>
      </pivotArea>
    </format>
    <format dxfId="295">
      <pivotArea dataOnly="0" labelOnly="1" outline="0" fieldPosition="0">
        <references count="3">
          <reference field="1" count="1" selected="0">
            <x v="0"/>
          </reference>
          <reference field="3" count="1" selected="0">
            <x v="11"/>
          </reference>
          <reference field="6" count="1">
            <x v="103"/>
          </reference>
        </references>
      </pivotArea>
    </format>
    <format dxfId="294">
      <pivotArea dataOnly="0" labelOnly="1" outline="0" fieldPosition="0">
        <references count="3">
          <reference field="1" count="1" selected="0">
            <x v="1"/>
          </reference>
          <reference field="3" count="1" selected="0">
            <x v="7"/>
          </reference>
          <reference field="6" count="3">
            <x v="108"/>
            <x v="126"/>
            <x v="133"/>
          </reference>
        </references>
      </pivotArea>
    </format>
    <format dxfId="293">
      <pivotArea dataOnly="0" labelOnly="1" outline="0" fieldPosition="0">
        <references count="3">
          <reference field="1" count="1" selected="0">
            <x v="1"/>
          </reference>
          <reference field="3" count="1" selected="0">
            <x v="8"/>
          </reference>
          <reference field="6" count="1">
            <x v="166"/>
          </reference>
        </references>
      </pivotArea>
    </format>
    <format dxfId="292">
      <pivotArea dataOnly="0" labelOnly="1" outline="0" fieldPosition="0">
        <references count="3">
          <reference field="1" count="1" selected="0">
            <x v="1"/>
          </reference>
          <reference field="3" count="1" selected="0">
            <x v="9"/>
          </reference>
          <reference field="6" count="5">
            <x v="94"/>
            <x v="100"/>
            <x v="142"/>
            <x v="143"/>
            <x v="152"/>
          </reference>
        </references>
      </pivotArea>
    </format>
    <format dxfId="291">
      <pivotArea dataOnly="0" labelOnly="1" outline="0" fieldPosition="0">
        <references count="3">
          <reference field="1" count="1" selected="0">
            <x v="1"/>
          </reference>
          <reference field="3" count="1" selected="0">
            <x v="12"/>
          </reference>
          <reference field="6" count="8">
            <x v="35"/>
            <x v="60"/>
            <x v="73"/>
            <x v="86"/>
            <x v="98"/>
            <x v="104"/>
            <x v="119"/>
            <x v="120"/>
          </reference>
        </references>
      </pivotArea>
    </format>
    <format dxfId="290">
      <pivotArea dataOnly="0" labelOnly="1" outline="0" fieldPosition="0">
        <references count="3">
          <reference field="1" count="1" selected="0">
            <x v="2"/>
          </reference>
          <reference field="3" count="1" selected="0">
            <x v="10"/>
          </reference>
          <reference field="6" count="31">
            <x v="11"/>
            <x v="14"/>
            <x v="15"/>
            <x v="16"/>
            <x v="17"/>
            <x v="18"/>
            <x v="19"/>
            <x v="20"/>
            <x v="21"/>
            <x v="22"/>
            <x v="23"/>
            <x v="24"/>
            <x v="25"/>
            <x v="36"/>
            <x v="61"/>
            <x v="70"/>
            <x v="92"/>
            <x v="93"/>
            <x v="95"/>
            <x v="116"/>
            <x v="127"/>
            <x v="131"/>
            <x v="144"/>
            <x v="146"/>
            <x v="147"/>
            <x v="151"/>
            <x v="161"/>
            <x v="162"/>
            <x v="163"/>
            <x v="165"/>
            <x v="168"/>
          </reference>
        </references>
      </pivotArea>
    </format>
    <format dxfId="289">
      <pivotArea dataOnly="0" labelOnly="1" outline="0" fieldPosition="0">
        <references count="3">
          <reference field="1" count="1" selected="0">
            <x v="2"/>
          </reference>
          <reference field="3" count="1" selected="0">
            <x v="13"/>
          </reference>
          <reference field="6" count="3">
            <x v="76"/>
            <x v="105"/>
            <x v="106"/>
          </reference>
        </references>
      </pivotArea>
    </format>
    <format dxfId="288">
      <pivotArea dataOnly="0" labelOnly="1" outline="0" fieldPosition="0">
        <references count="3">
          <reference field="1" count="1" selected="0">
            <x v="2"/>
          </reference>
          <reference field="3" count="1" selected="0">
            <x v="16"/>
          </reference>
          <reference field="6" count="3">
            <x v="65"/>
            <x v="129"/>
            <x v="132"/>
          </reference>
        </references>
      </pivotArea>
    </format>
    <format dxfId="287">
      <pivotArea dataOnly="0" labelOnly="1" outline="0" fieldPosition="0">
        <references count="3">
          <reference field="1" count="1" selected="0">
            <x v="2"/>
          </reference>
          <reference field="3" count="1" selected="0">
            <x v="17"/>
          </reference>
          <reference field="6" count="2">
            <x v="72"/>
            <x v="74"/>
          </reference>
        </references>
      </pivotArea>
    </format>
    <format dxfId="286">
      <pivotArea dataOnly="0" labelOnly="1" outline="0" fieldPosition="0">
        <references count="3">
          <reference field="1" count="1" selected="0">
            <x v="2"/>
          </reference>
          <reference field="3" count="1" selected="0">
            <x v="19"/>
          </reference>
          <reference field="6" count="11">
            <x v="1"/>
            <x v="31"/>
            <x v="32"/>
            <x v="64"/>
            <x v="75"/>
            <x v="83"/>
            <x v="89"/>
            <x v="90"/>
            <x v="102"/>
            <x v="121"/>
            <x v="124"/>
          </reference>
        </references>
      </pivotArea>
    </format>
    <format dxfId="285">
      <pivotArea dataOnly="0" labelOnly="1" outline="0" fieldPosition="0">
        <references count="3">
          <reference field="1" count="1" selected="0">
            <x v="3"/>
          </reference>
          <reference field="3" count="1" selected="0">
            <x v="2"/>
          </reference>
          <reference field="6" count="5">
            <x v="29"/>
            <x v="101"/>
            <x v="113"/>
            <x v="148"/>
            <x v="149"/>
          </reference>
        </references>
      </pivotArea>
    </format>
    <format dxfId="284">
      <pivotArea dataOnly="0" labelOnly="1" outline="0" fieldPosition="0">
        <references count="3">
          <reference field="1" count="1" selected="0">
            <x v="3"/>
          </reference>
          <reference field="3" count="1" selected="0">
            <x v="3"/>
          </reference>
          <reference field="6" count="16">
            <x v="4"/>
            <x v="5"/>
            <x v="7"/>
            <x v="12"/>
            <x v="13"/>
            <x v="30"/>
            <x v="33"/>
            <x v="34"/>
            <x v="42"/>
            <x v="69"/>
            <x v="82"/>
            <x v="84"/>
            <x v="134"/>
            <x v="159"/>
            <x v="160"/>
            <x v="164"/>
          </reference>
        </references>
      </pivotArea>
    </format>
    <format dxfId="283">
      <pivotArea dataOnly="0" labelOnly="1" outline="0" fieldPosition="0">
        <references count="3">
          <reference field="1" count="1" selected="0">
            <x v="3"/>
          </reference>
          <reference field="3" count="1" selected="0">
            <x v="4"/>
          </reference>
          <reference field="6" count="11">
            <x v="56"/>
            <x v="57"/>
            <x v="59"/>
            <x v="62"/>
            <x v="78"/>
            <x v="80"/>
            <x v="87"/>
            <x v="115"/>
            <x v="135"/>
            <x v="145"/>
            <x v="150"/>
          </reference>
        </references>
      </pivotArea>
    </format>
    <format dxfId="282">
      <pivotArea dataOnly="0" labelOnly="1" outline="0" fieldPosition="0">
        <references count="3">
          <reference field="1" count="1" selected="0">
            <x v="4"/>
          </reference>
          <reference field="3" count="1" selected="0">
            <x v="1"/>
          </reference>
          <reference field="6" count="4">
            <x v="8"/>
            <x v="91"/>
            <x v="136"/>
            <x v="158"/>
          </reference>
        </references>
      </pivotArea>
    </format>
    <format dxfId="281">
      <pivotArea dataOnly="0" labelOnly="1" outline="0" fieldPosition="0">
        <references count="3">
          <reference field="1" count="1" selected="0">
            <x v="4"/>
          </reference>
          <reference field="3" count="1" selected="0">
            <x v="14"/>
          </reference>
          <reference field="6" count="2">
            <x v="137"/>
            <x v="156"/>
          </reference>
        </references>
      </pivotArea>
    </format>
    <format dxfId="280">
      <pivotArea dataOnly="0" labelOnly="1" outline="0" fieldPosition="0">
        <references count="3">
          <reference field="1" count="1" selected="0">
            <x v="4"/>
          </reference>
          <reference field="3" count="1" selected="0">
            <x v="15"/>
          </reference>
          <reference field="6" count="9">
            <x v="3"/>
            <x v="28"/>
            <x v="77"/>
            <x v="81"/>
            <x v="107"/>
            <x v="114"/>
            <x v="130"/>
            <x v="141"/>
            <x v="157"/>
          </reference>
        </references>
      </pivotArea>
    </format>
    <format dxfId="279">
      <pivotArea dataOnly="0" labelOnly="1" outline="0" fieldPosition="0">
        <references count="3">
          <reference field="1" count="1" selected="0">
            <x v="4"/>
          </reference>
          <reference field="3" count="1" selected="0">
            <x v="18"/>
          </reference>
          <reference field="6" count="6">
            <x v="0"/>
            <x v="9"/>
            <x v="10"/>
            <x v="40"/>
            <x v="66"/>
            <x v="96"/>
          </reference>
        </references>
      </pivotArea>
    </format>
    <format dxfId="278">
      <pivotArea dataOnly="0" labelOnly="1" outline="0" fieldPosition="0">
        <references count="3">
          <reference field="1" count="1" selected="0">
            <x v="4"/>
          </reference>
          <reference field="3" count="1" selected="0">
            <x v="20"/>
          </reference>
          <reference field="6" count="20">
            <x v="2"/>
            <x v="26"/>
            <x v="27"/>
            <x v="38"/>
            <x v="58"/>
            <x v="63"/>
            <x v="79"/>
            <x v="97"/>
            <x v="99"/>
            <x v="109"/>
            <x v="110"/>
            <x v="111"/>
            <x v="112"/>
            <x v="117"/>
            <x v="118"/>
            <x v="125"/>
            <x v="128"/>
            <x v="153"/>
            <x v="154"/>
            <x v="155"/>
          </reference>
        </references>
      </pivotArea>
    </format>
    <format dxfId="277">
      <pivotArea dataOnly="0" labelOnly="1" outline="0" fieldPosition="0">
        <references count="4">
          <reference field="1" count="1" selected="0">
            <x v="0"/>
          </reference>
          <reference field="3" count="1" selected="0">
            <x v="0"/>
          </reference>
          <reference field="6" count="1" selected="0">
            <x v="41"/>
          </reference>
          <reference field="7" count="1">
            <x v="22"/>
          </reference>
        </references>
      </pivotArea>
    </format>
    <format dxfId="276">
      <pivotArea dataOnly="0" labelOnly="1" outline="0" fieldPosition="0">
        <references count="4">
          <reference field="1" count="1" selected="0">
            <x v="0"/>
          </reference>
          <reference field="3" count="1" selected="0">
            <x v="0"/>
          </reference>
          <reference field="6" count="1" selected="0">
            <x v="71"/>
          </reference>
          <reference field="7" count="1">
            <x v="27"/>
          </reference>
        </references>
      </pivotArea>
    </format>
    <format dxfId="275">
      <pivotArea dataOnly="0" labelOnly="1" outline="0" fieldPosition="0">
        <references count="4">
          <reference field="1" count="1" selected="0">
            <x v="0"/>
          </reference>
          <reference field="3" count="1" selected="0">
            <x v="0"/>
          </reference>
          <reference field="6" count="1" selected="0">
            <x v="140"/>
          </reference>
          <reference field="7" count="1">
            <x v="17"/>
          </reference>
        </references>
      </pivotArea>
    </format>
    <format dxfId="274">
      <pivotArea dataOnly="0" labelOnly="1" outline="0" fieldPosition="0">
        <references count="4">
          <reference field="1" count="1" selected="0">
            <x v="0"/>
          </reference>
          <reference field="3" count="1" selected="0">
            <x v="5"/>
          </reference>
          <reference field="6" count="1" selected="0">
            <x v="37"/>
          </reference>
          <reference field="7" count="1">
            <x v="5"/>
          </reference>
        </references>
      </pivotArea>
    </format>
    <format dxfId="273">
      <pivotArea dataOnly="0" labelOnly="1" outline="0" fieldPosition="0">
        <references count="4">
          <reference field="1" count="1" selected="0">
            <x v="0"/>
          </reference>
          <reference field="3" count="1" selected="0">
            <x v="5"/>
          </reference>
          <reference field="6" count="1" selected="0">
            <x v="39"/>
          </reference>
          <reference field="7" count="1">
            <x v="1"/>
          </reference>
        </references>
      </pivotArea>
    </format>
    <format dxfId="272">
      <pivotArea dataOnly="0" labelOnly="1" outline="0" fieldPosition="0">
        <references count="4">
          <reference field="1" count="1" selected="0">
            <x v="0"/>
          </reference>
          <reference field="3" count="1" selected="0">
            <x v="5"/>
          </reference>
          <reference field="6" count="1" selected="0">
            <x v="43"/>
          </reference>
          <reference field="7" count="1">
            <x v="17"/>
          </reference>
        </references>
      </pivotArea>
    </format>
    <format dxfId="271">
      <pivotArea dataOnly="0" labelOnly="1" outline="0" fieldPosition="0">
        <references count="4">
          <reference field="1" count="1" selected="0">
            <x v="0"/>
          </reference>
          <reference field="3" count="1" selected="0">
            <x v="5"/>
          </reference>
          <reference field="6" count="1" selected="0">
            <x v="68"/>
          </reference>
          <reference field="7" count="1">
            <x v="22"/>
          </reference>
        </references>
      </pivotArea>
    </format>
    <format dxfId="270">
      <pivotArea dataOnly="0" labelOnly="1" outline="0" fieldPosition="0">
        <references count="4">
          <reference field="1" count="1" selected="0">
            <x v="0"/>
          </reference>
          <reference field="3" count="1" selected="0">
            <x v="5"/>
          </reference>
          <reference field="6" count="1" selected="0">
            <x v="122"/>
          </reference>
          <reference field="7" count="1">
            <x v="27"/>
          </reference>
        </references>
      </pivotArea>
    </format>
    <format dxfId="269">
      <pivotArea dataOnly="0" labelOnly="1" outline="0" fieldPosition="0">
        <references count="4">
          <reference field="1" count="1" selected="0">
            <x v="0"/>
          </reference>
          <reference field="3" count="1" selected="0">
            <x v="5"/>
          </reference>
          <reference field="6" count="1" selected="0">
            <x v="123"/>
          </reference>
          <reference field="7" count="1">
            <x v="22"/>
          </reference>
        </references>
      </pivotArea>
    </format>
    <format dxfId="268">
      <pivotArea dataOnly="0" labelOnly="1" outline="0" fieldPosition="0">
        <references count="4">
          <reference field="1" count="1" selected="0">
            <x v="0"/>
          </reference>
          <reference field="3" count="1" selected="0">
            <x v="5"/>
          </reference>
          <reference field="6" count="1" selected="0">
            <x v="138"/>
          </reference>
          <reference field="7" count="1">
            <x v="8"/>
          </reference>
        </references>
      </pivotArea>
    </format>
    <format dxfId="267">
      <pivotArea dataOnly="0" labelOnly="1" outline="0" fieldPosition="0">
        <references count="4">
          <reference field="1" count="1" selected="0">
            <x v="0"/>
          </reference>
          <reference field="3" count="1" selected="0">
            <x v="5"/>
          </reference>
          <reference field="6" count="1" selected="0">
            <x v="139"/>
          </reference>
          <reference field="7" count="4">
            <x v="28"/>
            <x v="29"/>
            <x v="30"/>
            <x v="31"/>
          </reference>
        </references>
      </pivotArea>
    </format>
    <format dxfId="266">
      <pivotArea dataOnly="0" labelOnly="1" outline="0" fieldPosition="0">
        <references count="4">
          <reference field="1" count="1" selected="0">
            <x v="0"/>
          </reference>
          <reference field="3" count="1" selected="0">
            <x v="5"/>
          </reference>
          <reference field="6" count="1" selected="0">
            <x v="167"/>
          </reference>
          <reference field="7" count="1">
            <x v="14"/>
          </reference>
        </references>
      </pivotArea>
    </format>
    <format dxfId="265">
      <pivotArea dataOnly="0" labelOnly="1" outline="0" fieldPosition="0">
        <references count="4">
          <reference field="1" count="1" selected="0">
            <x v="0"/>
          </reference>
          <reference field="3" count="1" selected="0">
            <x v="6"/>
          </reference>
          <reference field="6" count="1" selected="0">
            <x v="6"/>
          </reference>
          <reference field="7" count="1">
            <x v="3"/>
          </reference>
        </references>
      </pivotArea>
    </format>
    <format dxfId="264">
      <pivotArea dataOnly="0" labelOnly="1" outline="0" fieldPosition="0">
        <references count="4">
          <reference field="1" count="1" selected="0">
            <x v="0"/>
          </reference>
          <reference field="3" count="1" selected="0">
            <x v="11"/>
          </reference>
          <reference field="6" count="1" selected="0">
            <x v="103"/>
          </reference>
          <reference field="7" count="1">
            <x v="26"/>
          </reference>
        </references>
      </pivotArea>
    </format>
    <format dxfId="263">
      <pivotArea dataOnly="0" labelOnly="1" outline="0" fieldPosition="0">
        <references count="4">
          <reference field="1" count="1" selected="0">
            <x v="1"/>
          </reference>
          <reference field="3" count="1" selected="0">
            <x v="7"/>
          </reference>
          <reference field="6" count="1" selected="0">
            <x v="108"/>
          </reference>
          <reference field="7" count="1">
            <x v="19"/>
          </reference>
        </references>
      </pivotArea>
    </format>
    <format dxfId="262">
      <pivotArea dataOnly="0" labelOnly="1" outline="0" fieldPosition="0">
        <references count="4">
          <reference field="1" count="1" selected="0">
            <x v="1"/>
          </reference>
          <reference field="3" count="1" selected="0">
            <x v="8"/>
          </reference>
          <reference field="6" count="1" selected="0">
            <x v="166"/>
          </reference>
          <reference field="7" count="1">
            <x v="17"/>
          </reference>
        </references>
      </pivotArea>
    </format>
    <format dxfId="261">
      <pivotArea dataOnly="0" labelOnly="1" outline="0" fieldPosition="0">
        <references count="4">
          <reference field="1" count="1" selected="0">
            <x v="1"/>
          </reference>
          <reference field="3" count="1" selected="0">
            <x v="9"/>
          </reference>
          <reference field="6" count="1" selected="0">
            <x v="94"/>
          </reference>
          <reference field="7" count="1">
            <x v="19"/>
          </reference>
        </references>
      </pivotArea>
    </format>
    <format dxfId="260">
      <pivotArea dataOnly="0" labelOnly="1" outline="0" fieldPosition="0">
        <references count="4">
          <reference field="1" count="1" selected="0">
            <x v="1"/>
          </reference>
          <reference field="3" count="1" selected="0">
            <x v="12"/>
          </reference>
          <reference field="6" count="1" selected="0">
            <x v="60"/>
          </reference>
          <reference field="7" count="1">
            <x v="24"/>
          </reference>
        </references>
      </pivotArea>
    </format>
    <format dxfId="259">
      <pivotArea dataOnly="0" labelOnly="1" outline="0" fieldPosition="0">
        <references count="4">
          <reference field="1" count="1" selected="0">
            <x v="1"/>
          </reference>
          <reference field="3" count="1" selected="0">
            <x v="12"/>
          </reference>
          <reference field="6" count="1" selected="0">
            <x v="73"/>
          </reference>
          <reference field="7" count="1">
            <x v="19"/>
          </reference>
        </references>
      </pivotArea>
    </format>
    <format dxfId="258">
      <pivotArea dataOnly="0" labelOnly="1" outline="0" fieldPosition="0">
        <references count="4">
          <reference field="1" count="1" selected="0">
            <x v="1"/>
          </reference>
          <reference field="3" count="1" selected="0">
            <x v="12"/>
          </reference>
          <reference field="6" count="1" selected="0">
            <x v="98"/>
          </reference>
          <reference field="7" count="1">
            <x v="24"/>
          </reference>
        </references>
      </pivotArea>
    </format>
    <format dxfId="257">
      <pivotArea dataOnly="0" labelOnly="1" outline="0" fieldPosition="0">
        <references count="4">
          <reference field="1" count="1" selected="0">
            <x v="1"/>
          </reference>
          <reference field="3" count="1" selected="0">
            <x v="12"/>
          </reference>
          <reference field="6" count="1" selected="0">
            <x v="104"/>
          </reference>
          <reference field="7" count="1">
            <x v="17"/>
          </reference>
        </references>
      </pivotArea>
    </format>
    <format dxfId="256">
      <pivotArea dataOnly="0" labelOnly="1" outline="0" fieldPosition="0">
        <references count="4">
          <reference field="1" count="1" selected="0">
            <x v="2"/>
          </reference>
          <reference field="3" count="1" selected="0">
            <x v="10"/>
          </reference>
          <reference field="6" count="1" selected="0">
            <x v="36"/>
          </reference>
          <reference field="7" count="1">
            <x v="27"/>
          </reference>
        </references>
      </pivotArea>
    </format>
    <format dxfId="255">
      <pivotArea dataOnly="0" labelOnly="1" outline="0" fieldPosition="0">
        <references count="4">
          <reference field="1" count="1" selected="0">
            <x v="2"/>
          </reference>
          <reference field="3" count="1" selected="0">
            <x v="10"/>
          </reference>
          <reference field="6" count="1" selected="0">
            <x v="61"/>
          </reference>
          <reference field="7" count="1">
            <x v="17"/>
          </reference>
        </references>
      </pivotArea>
    </format>
    <format dxfId="254">
      <pivotArea dataOnly="0" labelOnly="1" outline="0" fieldPosition="0">
        <references count="4">
          <reference field="1" count="1" selected="0">
            <x v="2"/>
          </reference>
          <reference field="3" count="1" selected="0">
            <x v="10"/>
          </reference>
          <reference field="6" count="1" selected="0">
            <x v="92"/>
          </reference>
          <reference field="7" count="1">
            <x v="22"/>
          </reference>
        </references>
      </pivotArea>
    </format>
    <format dxfId="253">
      <pivotArea dataOnly="0" labelOnly="1" outline="0" fieldPosition="0">
        <references count="4">
          <reference field="1" count="1" selected="0">
            <x v="2"/>
          </reference>
          <reference field="3" count="1" selected="0">
            <x v="10"/>
          </reference>
          <reference field="6" count="1" selected="0">
            <x v="93"/>
          </reference>
          <reference field="7" count="1">
            <x v="23"/>
          </reference>
        </references>
      </pivotArea>
    </format>
    <format dxfId="252">
      <pivotArea dataOnly="0" labelOnly="1" outline="0" fieldPosition="0">
        <references count="4">
          <reference field="1" count="1" selected="0">
            <x v="2"/>
          </reference>
          <reference field="3" count="1" selected="0">
            <x v="10"/>
          </reference>
          <reference field="6" count="1" selected="0">
            <x v="95"/>
          </reference>
          <reference field="7" count="1">
            <x v="27"/>
          </reference>
        </references>
      </pivotArea>
    </format>
    <format dxfId="251">
      <pivotArea dataOnly="0" labelOnly="1" outline="0" fieldPosition="0">
        <references count="4">
          <reference field="1" count="1" selected="0">
            <x v="2"/>
          </reference>
          <reference field="3" count="1" selected="0">
            <x v="10"/>
          </reference>
          <reference field="6" count="1" selected="0">
            <x v="131"/>
          </reference>
          <reference field="7" count="1">
            <x v="12"/>
          </reference>
        </references>
      </pivotArea>
    </format>
    <format dxfId="250">
      <pivotArea dataOnly="0" labelOnly="1" outline="0" fieldPosition="0">
        <references count="4">
          <reference field="1" count="1" selected="0">
            <x v="2"/>
          </reference>
          <reference field="3" count="1" selected="0">
            <x v="10"/>
          </reference>
          <reference field="6" count="1" selected="0">
            <x v="144"/>
          </reference>
          <reference field="7" count="1">
            <x v="22"/>
          </reference>
        </references>
      </pivotArea>
    </format>
    <format dxfId="249">
      <pivotArea dataOnly="0" labelOnly="1" outline="0" fieldPosition="0">
        <references count="4">
          <reference field="1" count="1" selected="0">
            <x v="2"/>
          </reference>
          <reference field="3" count="1" selected="0">
            <x v="10"/>
          </reference>
          <reference field="6" count="1" selected="0">
            <x v="146"/>
          </reference>
          <reference field="7" count="1">
            <x v="20"/>
          </reference>
        </references>
      </pivotArea>
    </format>
    <format dxfId="248">
      <pivotArea dataOnly="0" labelOnly="1" outline="0" fieldPosition="0">
        <references count="4">
          <reference field="1" count="1" selected="0">
            <x v="2"/>
          </reference>
          <reference field="3" count="1" selected="0">
            <x v="10"/>
          </reference>
          <reference field="6" count="1" selected="0">
            <x v="147"/>
          </reference>
          <reference field="7" count="1">
            <x v="12"/>
          </reference>
        </references>
      </pivotArea>
    </format>
    <format dxfId="247">
      <pivotArea dataOnly="0" labelOnly="1" outline="0" fieldPosition="0">
        <references count="4">
          <reference field="1" count="1" selected="0">
            <x v="2"/>
          </reference>
          <reference field="3" count="1" selected="0">
            <x v="10"/>
          </reference>
          <reference field="6" count="1" selected="0">
            <x v="151"/>
          </reference>
          <reference field="7" count="1">
            <x v="22"/>
          </reference>
        </references>
      </pivotArea>
    </format>
    <format dxfId="246">
      <pivotArea dataOnly="0" labelOnly="1" outline="0" fieldPosition="0">
        <references count="4">
          <reference field="1" count="1" selected="0">
            <x v="2"/>
          </reference>
          <reference field="3" count="1" selected="0">
            <x v="10"/>
          </reference>
          <reference field="6" count="1" selected="0">
            <x v="161"/>
          </reference>
          <reference field="7" count="1">
            <x v="27"/>
          </reference>
        </references>
      </pivotArea>
    </format>
    <format dxfId="245">
      <pivotArea dataOnly="0" labelOnly="1" outline="0" fieldPosition="0">
        <references count="4">
          <reference field="1" count="1" selected="0">
            <x v="2"/>
          </reference>
          <reference field="3" count="1" selected="0">
            <x v="10"/>
          </reference>
          <reference field="6" count="1" selected="0">
            <x v="162"/>
          </reference>
          <reference field="7" count="1">
            <x v="17"/>
          </reference>
        </references>
      </pivotArea>
    </format>
    <format dxfId="244">
      <pivotArea dataOnly="0" labelOnly="1" outline="0" fieldPosition="0">
        <references count="4">
          <reference field="1" count="1" selected="0">
            <x v="2"/>
          </reference>
          <reference field="3" count="1" selected="0">
            <x v="10"/>
          </reference>
          <reference field="6" count="1" selected="0">
            <x v="163"/>
          </reference>
          <reference field="7" count="1">
            <x v="0"/>
          </reference>
        </references>
      </pivotArea>
    </format>
    <format dxfId="243">
      <pivotArea dataOnly="0" labelOnly="1" outline="0" fieldPosition="0">
        <references count="4">
          <reference field="1" count="1" selected="0">
            <x v="2"/>
          </reference>
          <reference field="3" count="1" selected="0">
            <x v="10"/>
          </reference>
          <reference field="6" count="1" selected="0">
            <x v="165"/>
          </reference>
          <reference field="7" count="1">
            <x v="23"/>
          </reference>
        </references>
      </pivotArea>
    </format>
    <format dxfId="242">
      <pivotArea dataOnly="0" labelOnly="1" outline="0" fieldPosition="0">
        <references count="4">
          <reference field="1" count="1" selected="0">
            <x v="2"/>
          </reference>
          <reference field="3" count="1" selected="0">
            <x v="10"/>
          </reference>
          <reference field="6" count="1" selected="0">
            <x v="168"/>
          </reference>
          <reference field="7" count="1">
            <x v="12"/>
          </reference>
        </references>
      </pivotArea>
    </format>
    <format dxfId="241">
      <pivotArea dataOnly="0" labelOnly="1" outline="0" fieldPosition="0">
        <references count="4">
          <reference field="1" count="1" selected="0">
            <x v="2"/>
          </reference>
          <reference field="3" count="1" selected="0">
            <x v="13"/>
          </reference>
          <reference field="6" count="1" selected="0">
            <x v="76"/>
          </reference>
          <reference field="7" count="1">
            <x v="15"/>
          </reference>
        </references>
      </pivotArea>
    </format>
    <format dxfId="240">
      <pivotArea dataOnly="0" labelOnly="1" outline="0" fieldPosition="0">
        <references count="4">
          <reference field="1" count="1" selected="0">
            <x v="2"/>
          </reference>
          <reference field="3" count="1" selected="0">
            <x v="13"/>
          </reference>
          <reference field="6" count="1" selected="0">
            <x v="105"/>
          </reference>
          <reference field="7" count="1">
            <x v="17"/>
          </reference>
        </references>
      </pivotArea>
    </format>
    <format dxfId="239">
      <pivotArea dataOnly="0" labelOnly="1" outline="0" fieldPosition="0">
        <references count="4">
          <reference field="1" count="1" selected="0">
            <x v="2"/>
          </reference>
          <reference field="3" count="1" selected="0">
            <x v="16"/>
          </reference>
          <reference field="6" count="1" selected="0">
            <x v="65"/>
          </reference>
          <reference field="7" count="1">
            <x v="20"/>
          </reference>
        </references>
      </pivotArea>
    </format>
    <format dxfId="238">
      <pivotArea dataOnly="0" labelOnly="1" outline="0" fieldPosition="0">
        <references count="4">
          <reference field="1" count="1" selected="0">
            <x v="2"/>
          </reference>
          <reference field="3" count="1" selected="0">
            <x v="16"/>
          </reference>
          <reference field="6" count="1" selected="0">
            <x v="129"/>
          </reference>
          <reference field="7" count="1">
            <x v="23"/>
          </reference>
        </references>
      </pivotArea>
    </format>
    <format dxfId="237">
      <pivotArea dataOnly="0" labelOnly="1" outline="0" fieldPosition="0">
        <references count="4">
          <reference field="1" count="1" selected="0">
            <x v="2"/>
          </reference>
          <reference field="3" count="1" selected="0">
            <x v="16"/>
          </reference>
          <reference field="6" count="1" selected="0">
            <x v="132"/>
          </reference>
          <reference field="7" count="1">
            <x v="20"/>
          </reference>
        </references>
      </pivotArea>
    </format>
    <format dxfId="236">
      <pivotArea dataOnly="0" labelOnly="1" outline="0" fieldPosition="0">
        <references count="4">
          <reference field="1" count="1" selected="0">
            <x v="2"/>
          </reference>
          <reference field="3" count="1" selected="0">
            <x v="17"/>
          </reference>
          <reference field="6" count="1" selected="0">
            <x v="72"/>
          </reference>
          <reference field="7" count="1">
            <x v="17"/>
          </reference>
        </references>
      </pivotArea>
    </format>
    <format dxfId="235">
      <pivotArea dataOnly="0" labelOnly="1" outline="0" fieldPosition="0">
        <references count="4">
          <reference field="1" count="1" selected="0">
            <x v="2"/>
          </reference>
          <reference field="3" count="1" selected="0">
            <x v="17"/>
          </reference>
          <reference field="6" count="1" selected="0">
            <x v="74"/>
          </reference>
          <reference field="7" count="1">
            <x v="18"/>
          </reference>
        </references>
      </pivotArea>
    </format>
    <format dxfId="234">
      <pivotArea dataOnly="0" labelOnly="1" outline="0" fieldPosition="0">
        <references count="4">
          <reference field="1" count="1" selected="0">
            <x v="2"/>
          </reference>
          <reference field="3" count="1" selected="0">
            <x v="19"/>
          </reference>
          <reference field="6" count="1" selected="0">
            <x v="31"/>
          </reference>
          <reference field="7" count="1">
            <x v="17"/>
          </reference>
        </references>
      </pivotArea>
    </format>
    <format dxfId="233">
      <pivotArea dataOnly="0" labelOnly="1" outline="0" fieldPosition="0">
        <references count="4">
          <reference field="1" count="1" selected="0">
            <x v="2"/>
          </reference>
          <reference field="3" count="1" selected="0">
            <x v="19"/>
          </reference>
          <reference field="6" count="1" selected="0">
            <x v="64"/>
          </reference>
          <reference field="7" count="1">
            <x v="18"/>
          </reference>
        </references>
      </pivotArea>
    </format>
    <format dxfId="232">
      <pivotArea dataOnly="0" labelOnly="1" outline="0" fieldPosition="0">
        <references count="4">
          <reference field="1" count="1" selected="0">
            <x v="2"/>
          </reference>
          <reference field="3" count="1" selected="0">
            <x v="19"/>
          </reference>
          <reference field="6" count="1" selected="0">
            <x v="83"/>
          </reference>
          <reference field="7" count="1">
            <x v="36"/>
          </reference>
        </references>
      </pivotArea>
    </format>
    <format dxfId="231">
      <pivotArea dataOnly="0" labelOnly="1" outline="0" fieldPosition="0">
        <references count="4">
          <reference field="1" count="1" selected="0">
            <x v="2"/>
          </reference>
          <reference field="3" count="1" selected="0">
            <x v="19"/>
          </reference>
          <reference field="6" count="1" selected="0">
            <x v="89"/>
          </reference>
          <reference field="7" count="1">
            <x v="17"/>
          </reference>
        </references>
      </pivotArea>
    </format>
    <format dxfId="230">
      <pivotArea dataOnly="0" labelOnly="1" outline="0" fieldPosition="0">
        <references count="4">
          <reference field="1" count="1" selected="0">
            <x v="2"/>
          </reference>
          <reference field="3" count="1" selected="0">
            <x v="19"/>
          </reference>
          <reference field="6" count="1" selected="0">
            <x v="90"/>
          </reference>
          <reference field="7" count="1">
            <x v="27"/>
          </reference>
        </references>
      </pivotArea>
    </format>
    <format dxfId="229">
      <pivotArea dataOnly="0" labelOnly="1" outline="0" fieldPosition="0">
        <references count="4">
          <reference field="1" count="1" selected="0">
            <x v="2"/>
          </reference>
          <reference field="3" count="1" selected="0">
            <x v="19"/>
          </reference>
          <reference field="6" count="1" selected="0">
            <x v="102"/>
          </reference>
          <reference field="7" count="1">
            <x v="22"/>
          </reference>
        </references>
      </pivotArea>
    </format>
    <format dxfId="228">
      <pivotArea dataOnly="0" labelOnly="1" outline="0" fieldPosition="0">
        <references count="4">
          <reference field="1" count="1" selected="0">
            <x v="2"/>
          </reference>
          <reference field="3" count="1" selected="0">
            <x v="19"/>
          </reference>
          <reference field="6" count="1" selected="0">
            <x v="121"/>
          </reference>
          <reference field="7" count="1">
            <x v="18"/>
          </reference>
        </references>
      </pivotArea>
    </format>
    <format dxfId="227">
      <pivotArea dataOnly="0" labelOnly="1" outline="0" fieldPosition="0">
        <references count="4">
          <reference field="1" count="1" selected="0">
            <x v="3"/>
          </reference>
          <reference field="3" count="1" selected="0">
            <x v="2"/>
          </reference>
          <reference field="6" count="1" selected="0">
            <x v="29"/>
          </reference>
          <reference field="7" count="1">
            <x v="16"/>
          </reference>
        </references>
      </pivotArea>
    </format>
    <format dxfId="226">
      <pivotArea dataOnly="0" labelOnly="1" outline="0" fieldPosition="0">
        <references count="4">
          <reference field="1" count="1" selected="0">
            <x v="3"/>
          </reference>
          <reference field="3" count="1" selected="0">
            <x v="2"/>
          </reference>
          <reference field="6" count="1" selected="0">
            <x v="113"/>
          </reference>
          <reference field="7" count="1">
            <x v="27"/>
          </reference>
        </references>
      </pivotArea>
    </format>
    <format dxfId="225">
      <pivotArea dataOnly="0" labelOnly="1" outline="0" fieldPosition="0">
        <references count="4">
          <reference field="1" count="1" selected="0">
            <x v="3"/>
          </reference>
          <reference field="3" count="1" selected="0">
            <x v="2"/>
          </reference>
          <reference field="6" count="1" selected="0">
            <x v="148"/>
          </reference>
          <reference field="7" count="1">
            <x v="12"/>
          </reference>
        </references>
      </pivotArea>
    </format>
    <format dxfId="224">
      <pivotArea dataOnly="0" labelOnly="1" outline="0" fieldPosition="0">
        <references count="4">
          <reference field="1" count="1" selected="0">
            <x v="3"/>
          </reference>
          <reference field="3" count="1" selected="0">
            <x v="2"/>
          </reference>
          <reference field="6" count="1" selected="0">
            <x v="149"/>
          </reference>
          <reference field="7" count="1">
            <x v="27"/>
          </reference>
        </references>
      </pivotArea>
    </format>
    <format dxfId="223">
      <pivotArea dataOnly="0" labelOnly="1" outline="0" fieldPosition="0">
        <references count="4">
          <reference field="1" count="1" selected="0">
            <x v="3"/>
          </reference>
          <reference field="3" count="1" selected="0">
            <x v="3"/>
          </reference>
          <reference field="6" count="1" selected="0">
            <x v="4"/>
          </reference>
          <reference field="7" count="1">
            <x v="21"/>
          </reference>
        </references>
      </pivotArea>
    </format>
    <format dxfId="222">
      <pivotArea dataOnly="0" labelOnly="1" outline="0" fieldPosition="0">
        <references count="4">
          <reference field="1" count="1" selected="0">
            <x v="3"/>
          </reference>
          <reference field="3" count="1" selected="0">
            <x v="3"/>
          </reference>
          <reference field="6" count="1" selected="0">
            <x v="12"/>
          </reference>
          <reference field="7" count="1">
            <x v="22"/>
          </reference>
        </references>
      </pivotArea>
    </format>
    <format dxfId="221">
      <pivotArea dataOnly="0" labelOnly="1" outline="0" fieldPosition="0">
        <references count="4">
          <reference field="1" count="1" selected="0">
            <x v="3"/>
          </reference>
          <reference field="3" count="1" selected="0">
            <x v="3"/>
          </reference>
          <reference field="6" count="1" selected="0">
            <x v="13"/>
          </reference>
          <reference field="7" count="1">
            <x v="11"/>
          </reference>
        </references>
      </pivotArea>
    </format>
    <format dxfId="220">
      <pivotArea dataOnly="0" labelOnly="1" outline="0" fieldPosition="0">
        <references count="4">
          <reference field="1" count="1" selected="0">
            <x v="3"/>
          </reference>
          <reference field="3" count="1" selected="0">
            <x v="3"/>
          </reference>
          <reference field="6" count="1" selected="0">
            <x v="30"/>
          </reference>
          <reference field="7" count="1">
            <x v="21"/>
          </reference>
        </references>
      </pivotArea>
    </format>
    <format dxfId="219">
      <pivotArea dataOnly="0" labelOnly="1" outline="0" fieldPosition="0">
        <references count="4">
          <reference field="1" count="1" selected="0">
            <x v="3"/>
          </reference>
          <reference field="3" count="1" selected="0">
            <x v="3"/>
          </reference>
          <reference field="6" count="1" selected="0">
            <x v="34"/>
          </reference>
          <reference field="7" count="1">
            <x v="16"/>
          </reference>
        </references>
      </pivotArea>
    </format>
    <format dxfId="218">
      <pivotArea dataOnly="0" labelOnly="1" outline="0" fieldPosition="0">
        <references count="4">
          <reference field="1" count="1" selected="0">
            <x v="3"/>
          </reference>
          <reference field="3" count="1" selected="0">
            <x v="3"/>
          </reference>
          <reference field="6" count="1" selected="0">
            <x v="42"/>
          </reference>
          <reference field="7" count="1">
            <x v="21"/>
          </reference>
        </references>
      </pivotArea>
    </format>
    <format dxfId="217">
      <pivotArea dataOnly="0" labelOnly="1" outline="0" fieldPosition="0">
        <references count="4">
          <reference field="1" count="1" selected="0">
            <x v="3"/>
          </reference>
          <reference field="3" count="1" selected="0">
            <x v="3"/>
          </reference>
          <reference field="6" count="1" selected="0">
            <x v="82"/>
          </reference>
          <reference field="7" count="1">
            <x v="27"/>
          </reference>
        </references>
      </pivotArea>
    </format>
    <format dxfId="216">
      <pivotArea dataOnly="0" labelOnly="1" outline="0" fieldPosition="0">
        <references count="4">
          <reference field="1" count="1" selected="0">
            <x v="3"/>
          </reference>
          <reference field="3" count="1" selected="0">
            <x v="3"/>
          </reference>
          <reference field="6" count="1" selected="0">
            <x v="84"/>
          </reference>
          <reference field="7" count="1">
            <x v="21"/>
          </reference>
        </references>
      </pivotArea>
    </format>
    <format dxfId="215">
      <pivotArea dataOnly="0" labelOnly="1" outline="0" fieldPosition="0">
        <references count="4">
          <reference field="1" count="1" selected="0">
            <x v="3"/>
          </reference>
          <reference field="3" count="1" selected="0">
            <x v="3"/>
          </reference>
          <reference field="6" count="1" selected="0">
            <x v="134"/>
          </reference>
          <reference field="7" count="1">
            <x v="27"/>
          </reference>
        </references>
      </pivotArea>
    </format>
    <format dxfId="214">
      <pivotArea dataOnly="0" labelOnly="1" outline="0" fieldPosition="0">
        <references count="4">
          <reference field="1" count="1" selected="0">
            <x v="3"/>
          </reference>
          <reference field="3" count="1" selected="0">
            <x v="3"/>
          </reference>
          <reference field="6" count="1" selected="0">
            <x v="160"/>
          </reference>
          <reference field="7" count="1">
            <x v="21"/>
          </reference>
        </references>
      </pivotArea>
    </format>
    <format dxfId="213">
      <pivotArea dataOnly="0" labelOnly="1" outline="0" fieldPosition="0">
        <references count="4">
          <reference field="1" count="1" selected="0">
            <x v="3"/>
          </reference>
          <reference field="3" count="1" selected="0">
            <x v="4"/>
          </reference>
          <reference field="6" count="1" selected="0">
            <x v="56"/>
          </reference>
          <reference field="7" count="1">
            <x v="16"/>
          </reference>
        </references>
      </pivotArea>
    </format>
    <format dxfId="212">
      <pivotArea dataOnly="0" labelOnly="1" outline="0" fieldPosition="0">
        <references count="4">
          <reference field="1" count="1" selected="0">
            <x v="3"/>
          </reference>
          <reference field="3" count="1" selected="0">
            <x v="4"/>
          </reference>
          <reference field="6" count="1" selected="0">
            <x v="62"/>
          </reference>
          <reference field="7" count="1">
            <x v="27"/>
          </reference>
        </references>
      </pivotArea>
    </format>
    <format dxfId="211">
      <pivotArea dataOnly="0" labelOnly="1" outline="0" fieldPosition="0">
        <references count="4">
          <reference field="1" count="1" selected="0">
            <x v="3"/>
          </reference>
          <reference field="3" count="1" selected="0">
            <x v="4"/>
          </reference>
          <reference field="6" count="1" selected="0">
            <x v="78"/>
          </reference>
          <reference field="7" count="1">
            <x v="16"/>
          </reference>
        </references>
      </pivotArea>
    </format>
    <format dxfId="210">
      <pivotArea dataOnly="0" labelOnly="1" outline="0" fieldPosition="0">
        <references count="4">
          <reference field="1" count="1" selected="0">
            <x v="3"/>
          </reference>
          <reference field="3" count="1" selected="0">
            <x v="4"/>
          </reference>
          <reference field="6" count="1" selected="0">
            <x v="135"/>
          </reference>
          <reference field="7" count="1">
            <x v="12"/>
          </reference>
        </references>
      </pivotArea>
    </format>
    <format dxfId="209">
      <pivotArea dataOnly="0" labelOnly="1" outline="0" fieldPosition="0">
        <references count="4">
          <reference field="1" count="1" selected="0">
            <x v="3"/>
          </reference>
          <reference field="3" count="1" selected="0">
            <x v="4"/>
          </reference>
          <reference field="6" count="1" selected="0">
            <x v="145"/>
          </reference>
          <reference field="7" count="1">
            <x v="16"/>
          </reference>
        </references>
      </pivotArea>
    </format>
    <format dxfId="208">
      <pivotArea dataOnly="0" labelOnly="1" outline="0" fieldPosition="0">
        <references count="4">
          <reference field="1" count="1" selected="0">
            <x v="3"/>
          </reference>
          <reference field="3" count="1" selected="0">
            <x v="4"/>
          </reference>
          <reference field="6" count="1" selected="0">
            <x v="150"/>
          </reference>
          <reference field="7" count="1">
            <x v="27"/>
          </reference>
        </references>
      </pivotArea>
    </format>
    <format dxfId="207">
      <pivotArea dataOnly="0" labelOnly="1" outline="0" fieldPosition="0">
        <references count="4">
          <reference field="1" count="1" selected="0">
            <x v="4"/>
          </reference>
          <reference field="3" count="1" selected="0">
            <x v="1"/>
          </reference>
          <reference field="6" count="1" selected="0">
            <x v="8"/>
          </reference>
          <reference field="7" count="1">
            <x v="4"/>
          </reference>
        </references>
      </pivotArea>
    </format>
    <format dxfId="206">
      <pivotArea dataOnly="0" labelOnly="1" outline="0" fieldPosition="0">
        <references count="4">
          <reference field="1" count="1" selected="0">
            <x v="4"/>
          </reference>
          <reference field="3" count="1" selected="0">
            <x v="1"/>
          </reference>
          <reference field="6" count="1" selected="0">
            <x v="91"/>
          </reference>
          <reference field="7" count="1">
            <x v="27"/>
          </reference>
        </references>
      </pivotArea>
    </format>
    <format dxfId="205">
      <pivotArea dataOnly="0" labelOnly="1" outline="0" fieldPosition="0">
        <references count="4">
          <reference field="1" count="1" selected="0">
            <x v="4"/>
          </reference>
          <reference field="3" count="1" selected="0">
            <x v="1"/>
          </reference>
          <reference field="6" count="1" selected="0">
            <x v="136"/>
          </reference>
          <reference field="7" count="1">
            <x v="21"/>
          </reference>
        </references>
      </pivotArea>
    </format>
    <format dxfId="204">
      <pivotArea dataOnly="0" labelOnly="1" outline="0" fieldPosition="0">
        <references count="4">
          <reference field="1" count="1" selected="0">
            <x v="4"/>
          </reference>
          <reference field="3" count="1" selected="0">
            <x v="14"/>
          </reference>
          <reference field="6" count="1" selected="0">
            <x v="137"/>
          </reference>
          <reference field="7" count="1">
            <x v="7"/>
          </reference>
        </references>
      </pivotArea>
    </format>
    <format dxfId="203">
      <pivotArea dataOnly="0" labelOnly="1" outline="0" fieldPosition="0">
        <references count="4">
          <reference field="1" count="1" selected="0">
            <x v="4"/>
          </reference>
          <reference field="3" count="1" selected="0">
            <x v="15"/>
          </reference>
          <reference field="6" count="1" selected="0">
            <x v="3"/>
          </reference>
          <reference field="7" count="1">
            <x v="34"/>
          </reference>
        </references>
      </pivotArea>
    </format>
    <format dxfId="202">
      <pivotArea dataOnly="0" labelOnly="1" outline="0" fieldPosition="0">
        <references count="4">
          <reference field="1" count="1" selected="0">
            <x v="4"/>
          </reference>
          <reference field="3" count="1" selected="0">
            <x v="15"/>
          </reference>
          <reference field="6" count="1" selected="0">
            <x v="28"/>
          </reference>
          <reference field="7" count="1">
            <x v="25"/>
          </reference>
        </references>
      </pivotArea>
    </format>
    <format dxfId="201">
      <pivotArea dataOnly="0" labelOnly="1" outline="0" fieldPosition="0">
        <references count="4">
          <reference field="1" count="1" selected="0">
            <x v="4"/>
          </reference>
          <reference field="3" count="1" selected="0">
            <x v="15"/>
          </reference>
          <reference field="6" count="1" selected="0">
            <x v="77"/>
          </reference>
          <reference field="7" count="1">
            <x v="27"/>
          </reference>
        </references>
      </pivotArea>
    </format>
    <format dxfId="200">
      <pivotArea dataOnly="0" labelOnly="1" outline="0" fieldPosition="0">
        <references count="4">
          <reference field="1" count="1" selected="0">
            <x v="4"/>
          </reference>
          <reference field="3" count="1" selected="0">
            <x v="15"/>
          </reference>
          <reference field="6" count="1" selected="0">
            <x v="107"/>
          </reference>
          <reference field="7" count="1">
            <x v="32"/>
          </reference>
        </references>
      </pivotArea>
    </format>
    <format dxfId="199">
      <pivotArea dataOnly="0" labelOnly="1" outline="0" fieldPosition="0">
        <references count="4">
          <reference field="1" count="1" selected="0">
            <x v="4"/>
          </reference>
          <reference field="3" count="1" selected="0">
            <x v="15"/>
          </reference>
          <reference field="6" count="1" selected="0">
            <x v="114"/>
          </reference>
          <reference field="7" count="1">
            <x v="27"/>
          </reference>
        </references>
      </pivotArea>
    </format>
    <format dxfId="198">
      <pivotArea dataOnly="0" labelOnly="1" outline="0" fieldPosition="0">
        <references count="4">
          <reference field="1" count="1" selected="0">
            <x v="4"/>
          </reference>
          <reference field="3" count="1" selected="0">
            <x v="15"/>
          </reference>
          <reference field="6" count="1" selected="0">
            <x v="130"/>
          </reference>
          <reference field="7" count="1">
            <x v="15"/>
          </reference>
        </references>
      </pivotArea>
    </format>
    <format dxfId="197">
      <pivotArea dataOnly="0" labelOnly="1" outline="0" fieldPosition="0">
        <references count="4">
          <reference field="1" count="1" selected="0">
            <x v="4"/>
          </reference>
          <reference field="3" count="1" selected="0">
            <x v="15"/>
          </reference>
          <reference field="6" count="1" selected="0">
            <x v="141"/>
          </reference>
          <reference field="7" count="1">
            <x v="34"/>
          </reference>
        </references>
      </pivotArea>
    </format>
    <format dxfId="196">
      <pivotArea dataOnly="0" labelOnly="1" outline="0" fieldPosition="0">
        <references count="4">
          <reference field="1" count="1" selected="0">
            <x v="4"/>
          </reference>
          <reference field="3" count="1" selected="0">
            <x v="15"/>
          </reference>
          <reference field="6" count="1" selected="0">
            <x v="157"/>
          </reference>
          <reference field="7" count="1">
            <x v="25"/>
          </reference>
        </references>
      </pivotArea>
    </format>
    <format dxfId="195">
      <pivotArea dataOnly="0" labelOnly="1" outline="0" fieldPosition="0">
        <references count="4">
          <reference field="1" count="1" selected="0">
            <x v="4"/>
          </reference>
          <reference field="3" count="1" selected="0">
            <x v="18"/>
          </reference>
          <reference field="6" count="1" selected="0">
            <x v="0"/>
          </reference>
          <reference field="7" count="1">
            <x v="33"/>
          </reference>
        </references>
      </pivotArea>
    </format>
    <format dxfId="194">
      <pivotArea dataOnly="0" labelOnly="1" outline="0" fieldPosition="0">
        <references count="4">
          <reference field="1" count="1" selected="0">
            <x v="4"/>
          </reference>
          <reference field="3" count="1" selected="0">
            <x v="18"/>
          </reference>
          <reference field="6" count="1" selected="0">
            <x v="9"/>
          </reference>
          <reference field="7" count="1">
            <x v="35"/>
          </reference>
        </references>
      </pivotArea>
    </format>
    <format dxfId="193">
      <pivotArea dataOnly="0" labelOnly="1" outline="0" fieldPosition="0">
        <references count="4">
          <reference field="1" count="1" selected="0">
            <x v="4"/>
          </reference>
          <reference field="3" count="1" selected="0">
            <x v="18"/>
          </reference>
          <reference field="6" count="1" selected="0">
            <x v="40"/>
          </reference>
          <reference field="7" count="1">
            <x v="9"/>
          </reference>
        </references>
      </pivotArea>
    </format>
    <format dxfId="192">
      <pivotArea dataOnly="0" labelOnly="1" outline="0" fieldPosition="0">
        <references count="4">
          <reference field="1" count="1" selected="0">
            <x v="4"/>
          </reference>
          <reference field="3" count="1" selected="0">
            <x v="18"/>
          </reference>
          <reference field="6" count="1" selected="0">
            <x v="66"/>
          </reference>
          <reference field="7" count="1">
            <x v="10"/>
          </reference>
        </references>
      </pivotArea>
    </format>
    <format dxfId="191">
      <pivotArea dataOnly="0" labelOnly="1" outline="0" fieldPosition="0">
        <references count="4">
          <reference field="1" count="1" selected="0">
            <x v="4"/>
          </reference>
          <reference field="3" count="1" selected="0">
            <x v="18"/>
          </reference>
          <reference field="6" count="1" selected="0">
            <x v="96"/>
          </reference>
          <reference field="7" count="1">
            <x v="9"/>
          </reference>
        </references>
      </pivotArea>
    </format>
    <format dxfId="190">
      <pivotArea dataOnly="0" labelOnly="1" outline="0" fieldPosition="0">
        <references count="4">
          <reference field="1" count="1" selected="0">
            <x v="4"/>
          </reference>
          <reference field="3" count="1" selected="0">
            <x v="20"/>
          </reference>
          <reference field="6" count="1" selected="0">
            <x v="2"/>
          </reference>
          <reference field="7" count="1">
            <x v="25"/>
          </reference>
        </references>
      </pivotArea>
    </format>
    <format dxfId="189">
      <pivotArea dataOnly="0" labelOnly="1" outline="0" fieldPosition="0">
        <references count="4">
          <reference field="1" count="1" selected="0">
            <x v="4"/>
          </reference>
          <reference field="3" count="1" selected="0">
            <x v="20"/>
          </reference>
          <reference field="6" count="1" selected="0">
            <x v="26"/>
          </reference>
          <reference field="7" count="1">
            <x v="22"/>
          </reference>
        </references>
      </pivotArea>
    </format>
    <format dxfId="188">
      <pivotArea dataOnly="0" labelOnly="1" outline="0" fieldPosition="0">
        <references count="4">
          <reference field="1" count="1" selected="0">
            <x v="4"/>
          </reference>
          <reference field="3" count="1" selected="0">
            <x v="20"/>
          </reference>
          <reference field="6" count="1" selected="0">
            <x v="27"/>
          </reference>
          <reference field="7" count="1">
            <x v="17"/>
          </reference>
        </references>
      </pivotArea>
    </format>
    <format dxfId="187">
      <pivotArea dataOnly="0" labelOnly="1" outline="0" fieldPosition="0">
        <references count="4">
          <reference field="1" count="1" selected="0">
            <x v="4"/>
          </reference>
          <reference field="3" count="1" selected="0">
            <x v="20"/>
          </reference>
          <reference field="6" count="1" selected="0">
            <x v="38"/>
          </reference>
          <reference field="7" count="1">
            <x v="27"/>
          </reference>
        </references>
      </pivotArea>
    </format>
    <format dxfId="186">
      <pivotArea dataOnly="0" labelOnly="1" outline="0" fieldPosition="0">
        <references count="4">
          <reference field="1" count="1" selected="0">
            <x v="4"/>
          </reference>
          <reference field="3" count="1" selected="0">
            <x v="20"/>
          </reference>
          <reference field="6" count="1" selected="0">
            <x v="58"/>
          </reference>
          <reference field="7" count="1">
            <x v="2"/>
          </reference>
        </references>
      </pivotArea>
    </format>
    <format dxfId="185">
      <pivotArea dataOnly="0" labelOnly="1" outline="0" fieldPosition="0">
        <references count="4">
          <reference field="1" count="1" selected="0">
            <x v="4"/>
          </reference>
          <reference field="3" count="1" selected="0">
            <x v="20"/>
          </reference>
          <reference field="6" count="1" selected="0">
            <x v="63"/>
          </reference>
          <reference field="7" count="1">
            <x v="7"/>
          </reference>
        </references>
      </pivotArea>
    </format>
    <format dxfId="184">
      <pivotArea dataOnly="0" labelOnly="1" outline="0" fieldPosition="0">
        <references count="4">
          <reference field="1" count="1" selected="0">
            <x v="4"/>
          </reference>
          <reference field="3" count="1" selected="0">
            <x v="20"/>
          </reference>
          <reference field="6" count="1" selected="0">
            <x v="79"/>
          </reference>
          <reference field="7" count="1">
            <x v="25"/>
          </reference>
        </references>
      </pivotArea>
    </format>
    <format dxfId="183">
      <pivotArea dataOnly="0" labelOnly="1" outline="0" fieldPosition="0">
        <references count="4">
          <reference field="1" count="1" selected="0">
            <x v="4"/>
          </reference>
          <reference field="3" count="1" selected="0">
            <x v="20"/>
          </reference>
          <reference field="6" count="1" selected="0">
            <x v="97"/>
          </reference>
          <reference field="7" count="1">
            <x v="15"/>
          </reference>
        </references>
      </pivotArea>
    </format>
    <format dxfId="182">
      <pivotArea dataOnly="0" labelOnly="1" outline="0" fieldPosition="0">
        <references count="4">
          <reference field="1" count="1" selected="0">
            <x v="4"/>
          </reference>
          <reference field="3" count="1" selected="0">
            <x v="20"/>
          </reference>
          <reference field="6" count="1" selected="0">
            <x v="99"/>
          </reference>
          <reference field="7" count="1">
            <x v="7"/>
          </reference>
        </references>
      </pivotArea>
    </format>
    <format dxfId="181">
      <pivotArea dataOnly="0" labelOnly="1" outline="0" fieldPosition="0">
        <references count="4">
          <reference field="1" count="1" selected="0">
            <x v="4"/>
          </reference>
          <reference field="3" count="1" selected="0">
            <x v="20"/>
          </reference>
          <reference field="6" count="1" selected="0">
            <x v="109"/>
          </reference>
          <reference field="7" count="1">
            <x v="15"/>
          </reference>
        </references>
      </pivotArea>
    </format>
    <format dxfId="180">
      <pivotArea dataOnly="0" labelOnly="1" outline="0" fieldPosition="0">
        <references count="4">
          <reference field="1" count="1" selected="0">
            <x v="4"/>
          </reference>
          <reference field="3" count="1" selected="0">
            <x v="20"/>
          </reference>
          <reference field="6" count="1" selected="0">
            <x v="110"/>
          </reference>
          <reference field="7" count="1">
            <x v="27"/>
          </reference>
        </references>
      </pivotArea>
    </format>
    <format dxfId="179">
      <pivotArea dataOnly="0" labelOnly="1" outline="0" fieldPosition="0">
        <references count="4">
          <reference field="1" count="1" selected="0">
            <x v="4"/>
          </reference>
          <reference field="3" count="1" selected="0">
            <x v="20"/>
          </reference>
          <reference field="6" count="1" selected="0">
            <x v="111"/>
          </reference>
          <reference field="7" count="1">
            <x v="11"/>
          </reference>
        </references>
      </pivotArea>
    </format>
    <format dxfId="178">
      <pivotArea dataOnly="0" labelOnly="1" outline="0" fieldPosition="0">
        <references count="4">
          <reference field="1" count="1" selected="0">
            <x v="4"/>
          </reference>
          <reference field="3" count="1" selected="0">
            <x v="20"/>
          </reference>
          <reference field="6" count="1" selected="0">
            <x v="112"/>
          </reference>
          <reference field="7" count="1">
            <x v="23"/>
          </reference>
        </references>
      </pivotArea>
    </format>
    <format dxfId="177">
      <pivotArea dataOnly="0" labelOnly="1" outline="0" fieldPosition="0">
        <references count="4">
          <reference field="1" count="1" selected="0">
            <x v="4"/>
          </reference>
          <reference field="3" count="1" selected="0">
            <x v="20"/>
          </reference>
          <reference field="6" count="1" selected="0">
            <x v="117"/>
          </reference>
          <reference field="7" count="1">
            <x v="25"/>
          </reference>
        </references>
      </pivotArea>
    </format>
    <format dxfId="176">
      <pivotArea dataOnly="0" labelOnly="1" outline="0" fieldPosition="0">
        <references count="4">
          <reference field="1" count="1" selected="0">
            <x v="4"/>
          </reference>
          <reference field="3" count="1" selected="0">
            <x v="20"/>
          </reference>
          <reference field="6" count="1" selected="0">
            <x v="118"/>
          </reference>
          <reference field="7" count="1">
            <x v="13"/>
          </reference>
        </references>
      </pivotArea>
    </format>
    <format dxfId="175">
      <pivotArea dataOnly="0" labelOnly="1" outline="0" fieldPosition="0">
        <references count="4">
          <reference field="1" count="1" selected="0">
            <x v="4"/>
          </reference>
          <reference field="3" count="1" selected="0">
            <x v="20"/>
          </reference>
          <reference field="6" count="1" selected="0">
            <x v="125"/>
          </reference>
          <reference field="7" count="1">
            <x v="25"/>
          </reference>
        </references>
      </pivotArea>
    </format>
    <format dxfId="174">
      <pivotArea dataOnly="0" labelOnly="1" outline="0" fieldPosition="0">
        <references count="4">
          <reference field="1" count="1" selected="0">
            <x v="4"/>
          </reference>
          <reference field="3" count="1" selected="0">
            <x v="20"/>
          </reference>
          <reference field="6" count="1" selected="0">
            <x v="128"/>
          </reference>
          <reference field="7" count="1">
            <x v="19"/>
          </reference>
        </references>
      </pivotArea>
    </format>
    <format dxfId="173">
      <pivotArea dataOnly="0" labelOnly="1" outline="0" fieldPosition="0">
        <references count="4">
          <reference field="1" count="1" selected="0">
            <x v="4"/>
          </reference>
          <reference field="3" count="1" selected="0">
            <x v="20"/>
          </reference>
          <reference field="6" count="1" selected="0">
            <x v="153"/>
          </reference>
          <reference field="7" count="1">
            <x v="7"/>
          </reference>
        </references>
      </pivotArea>
    </format>
    <format dxfId="172">
      <pivotArea dataOnly="0" labelOnly="1" outline="0" fieldPosition="0">
        <references count="4">
          <reference field="1" count="1" selected="0">
            <x v="4"/>
          </reference>
          <reference field="3" count="1" selected="0">
            <x v="20"/>
          </reference>
          <reference field="6" count="1" selected="0">
            <x v="155"/>
          </reference>
          <reference field="7" count="1">
            <x v="6"/>
          </reference>
        </references>
      </pivotArea>
    </format>
    <format dxfId="171">
      <pivotArea dataOnly="0" labelOnly="1" outline="0" fieldPosition="0">
        <references count="5">
          <reference field="1" count="1" selected="0">
            <x v="0"/>
          </reference>
          <reference field="3" count="1" selected="0">
            <x v="0"/>
          </reference>
          <reference field="6" count="1" selected="0">
            <x v="41"/>
          </reference>
          <reference field="7" count="1" selected="0">
            <x v="22"/>
          </reference>
          <reference field="17" count="1">
            <x v="101"/>
          </reference>
        </references>
      </pivotArea>
    </format>
    <format dxfId="170">
      <pivotArea dataOnly="0" labelOnly="1" outline="0" fieldPosition="0">
        <references count="5">
          <reference field="1" count="1" selected="0">
            <x v="0"/>
          </reference>
          <reference field="3" count="1" selected="0">
            <x v="0"/>
          </reference>
          <reference field="6" count="1" selected="0">
            <x v="67"/>
          </reference>
          <reference field="7" count="1" selected="0">
            <x v="22"/>
          </reference>
          <reference field="17" count="1">
            <x v="121"/>
          </reference>
        </references>
      </pivotArea>
    </format>
    <format dxfId="169">
      <pivotArea dataOnly="0" labelOnly="1" outline="0" fieldPosition="0">
        <references count="5">
          <reference field="1" count="1" selected="0">
            <x v="0"/>
          </reference>
          <reference field="3" count="1" selected="0">
            <x v="0"/>
          </reference>
          <reference field="6" count="1" selected="0">
            <x v="71"/>
          </reference>
          <reference field="7" count="1" selected="0">
            <x v="27"/>
          </reference>
          <reference field="17" count="1">
            <x v="123"/>
          </reference>
        </references>
      </pivotArea>
    </format>
    <format dxfId="168">
      <pivotArea dataOnly="0" labelOnly="1" outline="0" fieldPosition="0">
        <references count="5">
          <reference field="1" count="1" selected="0">
            <x v="0"/>
          </reference>
          <reference field="3" count="1" selected="0">
            <x v="0"/>
          </reference>
          <reference field="6" count="1" selected="0">
            <x v="88"/>
          </reference>
          <reference field="7" count="1" selected="0">
            <x v="27"/>
          </reference>
          <reference field="17" count="1">
            <x v="78"/>
          </reference>
        </references>
      </pivotArea>
    </format>
    <format dxfId="167">
      <pivotArea dataOnly="0" labelOnly="1" outline="0" fieldPosition="0">
        <references count="5">
          <reference field="1" count="1" selected="0">
            <x v="0"/>
          </reference>
          <reference field="3" count="1" selected="0">
            <x v="0"/>
          </reference>
          <reference field="6" count="1" selected="0">
            <x v="140"/>
          </reference>
          <reference field="7" count="1" selected="0">
            <x v="17"/>
          </reference>
          <reference field="17" count="1">
            <x v="29"/>
          </reference>
        </references>
      </pivotArea>
    </format>
    <format dxfId="166">
      <pivotArea dataOnly="0" labelOnly="1" outline="0" fieldPosition="0">
        <references count="5">
          <reference field="1" count="1" selected="0">
            <x v="0"/>
          </reference>
          <reference field="3" count="1" selected="0">
            <x v="5"/>
          </reference>
          <reference field="6" count="1" selected="0">
            <x v="37"/>
          </reference>
          <reference field="7" count="1" selected="0">
            <x v="5"/>
          </reference>
          <reference field="17" count="1">
            <x v="5"/>
          </reference>
        </references>
      </pivotArea>
    </format>
    <format dxfId="165">
      <pivotArea dataOnly="0" labelOnly="1" outline="0" fieldPosition="0">
        <references count="5">
          <reference field="1" count="1" selected="0">
            <x v="0"/>
          </reference>
          <reference field="3" count="1" selected="0">
            <x v="5"/>
          </reference>
          <reference field="6" count="1" selected="0">
            <x v="39"/>
          </reference>
          <reference field="7" count="1" selected="0">
            <x v="1"/>
          </reference>
          <reference field="17" count="1">
            <x v="37"/>
          </reference>
        </references>
      </pivotArea>
    </format>
    <format dxfId="164">
      <pivotArea dataOnly="0" labelOnly="1" outline="0" fieldPosition="0">
        <references count="5">
          <reference field="1" count="1" selected="0">
            <x v="0"/>
          </reference>
          <reference field="3" count="1" selected="0">
            <x v="5"/>
          </reference>
          <reference field="6" count="1" selected="0">
            <x v="43"/>
          </reference>
          <reference field="7" count="1" selected="0">
            <x v="17"/>
          </reference>
          <reference field="17" count="1">
            <x v="17"/>
          </reference>
        </references>
      </pivotArea>
    </format>
    <format dxfId="163">
      <pivotArea dataOnly="0" labelOnly="1" outline="0" fieldPosition="0">
        <references count="5">
          <reference field="1" count="1" selected="0">
            <x v="0"/>
          </reference>
          <reference field="3" count="1" selected="0">
            <x v="5"/>
          </reference>
          <reference field="6" count="1" selected="0">
            <x v="44"/>
          </reference>
          <reference field="7" count="1" selected="0">
            <x v="17"/>
          </reference>
          <reference field="17" count="1">
            <x v="21"/>
          </reference>
        </references>
      </pivotArea>
    </format>
    <format dxfId="162">
      <pivotArea dataOnly="0" labelOnly="1" outline="0" fieldPosition="0">
        <references count="5">
          <reference field="1" count="1" selected="0">
            <x v="0"/>
          </reference>
          <reference field="3" count="1" selected="0">
            <x v="5"/>
          </reference>
          <reference field="6" count="1" selected="0">
            <x v="45"/>
          </reference>
          <reference field="7" count="1" selected="0">
            <x v="17"/>
          </reference>
          <reference field="17" count="1">
            <x v="20"/>
          </reference>
        </references>
      </pivotArea>
    </format>
    <format dxfId="161">
      <pivotArea dataOnly="0" labelOnly="1" outline="0" fieldPosition="0">
        <references count="5">
          <reference field="1" count="1" selected="0">
            <x v="0"/>
          </reference>
          <reference field="3" count="1" selected="0">
            <x v="5"/>
          </reference>
          <reference field="6" count="1" selected="0">
            <x v="46"/>
          </reference>
          <reference field="7" count="1" selected="0">
            <x v="17"/>
          </reference>
          <reference field="17" count="1">
            <x v="22"/>
          </reference>
        </references>
      </pivotArea>
    </format>
    <format dxfId="160">
      <pivotArea dataOnly="0" labelOnly="1" outline="0" fieldPosition="0">
        <references count="5">
          <reference field="1" count="1" selected="0">
            <x v="0"/>
          </reference>
          <reference field="3" count="1" selected="0">
            <x v="5"/>
          </reference>
          <reference field="6" count="1" selected="0">
            <x v="47"/>
          </reference>
          <reference field="7" count="1" selected="0">
            <x v="17"/>
          </reference>
          <reference field="17" count="1">
            <x v="34"/>
          </reference>
        </references>
      </pivotArea>
    </format>
    <format dxfId="159">
      <pivotArea dataOnly="0" labelOnly="1" outline="0" fieldPosition="0">
        <references count="5">
          <reference field="1" count="1" selected="0">
            <x v="0"/>
          </reference>
          <reference field="3" count="1" selected="0">
            <x v="5"/>
          </reference>
          <reference field="6" count="1" selected="0">
            <x v="48"/>
          </reference>
          <reference field="7" count="1" selected="0">
            <x v="17"/>
          </reference>
          <reference field="17" count="1">
            <x v="35"/>
          </reference>
        </references>
      </pivotArea>
    </format>
    <format dxfId="158">
      <pivotArea dataOnly="0" labelOnly="1" outline="0" fieldPosition="0">
        <references count="5">
          <reference field="1" count="1" selected="0">
            <x v="0"/>
          </reference>
          <reference field="3" count="1" selected="0">
            <x v="5"/>
          </reference>
          <reference field="6" count="1" selected="0">
            <x v="49"/>
          </reference>
          <reference field="7" count="1" selected="0">
            <x v="17"/>
          </reference>
          <reference field="17" count="1">
            <x v="33"/>
          </reference>
        </references>
      </pivotArea>
    </format>
    <format dxfId="157">
      <pivotArea dataOnly="0" labelOnly="1" outline="0" fieldPosition="0">
        <references count="5">
          <reference field="1" count="1" selected="0">
            <x v="0"/>
          </reference>
          <reference field="3" count="1" selected="0">
            <x v="5"/>
          </reference>
          <reference field="6" count="1" selected="0">
            <x v="50"/>
          </reference>
          <reference field="7" count="1" selected="0">
            <x v="17"/>
          </reference>
          <reference field="17" count="1">
            <x v="25"/>
          </reference>
        </references>
      </pivotArea>
    </format>
    <format dxfId="156">
      <pivotArea dataOnly="0" labelOnly="1" outline="0" fieldPosition="0">
        <references count="5">
          <reference field="1" count="1" selected="0">
            <x v="0"/>
          </reference>
          <reference field="3" count="1" selected="0">
            <x v="5"/>
          </reference>
          <reference field="6" count="1" selected="0">
            <x v="51"/>
          </reference>
          <reference field="7" count="1" selected="0">
            <x v="17"/>
          </reference>
          <reference field="17" count="1">
            <x v="27"/>
          </reference>
        </references>
      </pivotArea>
    </format>
    <format dxfId="155">
      <pivotArea dataOnly="0" labelOnly="1" outline="0" fieldPosition="0">
        <references count="5">
          <reference field="1" count="1" selected="0">
            <x v="0"/>
          </reference>
          <reference field="3" count="1" selected="0">
            <x v="5"/>
          </reference>
          <reference field="6" count="1" selected="0">
            <x v="52"/>
          </reference>
          <reference field="7" count="1" selected="0">
            <x v="17"/>
          </reference>
          <reference field="17" count="1">
            <x v="40"/>
          </reference>
        </references>
      </pivotArea>
    </format>
    <format dxfId="154">
      <pivotArea dataOnly="0" labelOnly="1" outline="0" fieldPosition="0">
        <references count="5">
          <reference field="1" count="1" selected="0">
            <x v="0"/>
          </reference>
          <reference field="3" count="1" selected="0">
            <x v="5"/>
          </reference>
          <reference field="6" count="1" selected="0">
            <x v="53"/>
          </reference>
          <reference field="7" count="1" selected="0">
            <x v="17"/>
          </reference>
          <reference field="17" count="1">
            <x v="36"/>
          </reference>
        </references>
      </pivotArea>
    </format>
    <format dxfId="153">
      <pivotArea dataOnly="0" labelOnly="1" outline="0" fieldPosition="0">
        <references count="5">
          <reference field="1" count="1" selected="0">
            <x v="0"/>
          </reference>
          <reference field="3" count="1" selected="0">
            <x v="5"/>
          </reference>
          <reference field="6" count="1" selected="0">
            <x v="54"/>
          </reference>
          <reference field="7" count="1" selected="0">
            <x v="17"/>
          </reference>
          <reference field="17" count="1">
            <x v="25"/>
          </reference>
        </references>
      </pivotArea>
    </format>
    <format dxfId="152">
      <pivotArea dataOnly="0" labelOnly="1" outline="0" fieldPosition="0">
        <references count="5">
          <reference field="1" count="1" selected="0">
            <x v="0"/>
          </reference>
          <reference field="3" count="1" selected="0">
            <x v="5"/>
          </reference>
          <reference field="6" count="1" selected="0">
            <x v="55"/>
          </reference>
          <reference field="7" count="1" selected="0">
            <x v="17"/>
          </reference>
          <reference field="17" count="1">
            <x v="32"/>
          </reference>
        </references>
      </pivotArea>
    </format>
    <format dxfId="151">
      <pivotArea dataOnly="0" labelOnly="1" outline="0" fieldPosition="0">
        <references count="5">
          <reference field="1" count="1" selected="0">
            <x v="0"/>
          </reference>
          <reference field="3" count="1" selected="0">
            <x v="5"/>
          </reference>
          <reference field="6" count="1" selected="0">
            <x v="68"/>
          </reference>
          <reference field="7" count="1" selected="0">
            <x v="22"/>
          </reference>
          <reference field="17" count="1">
            <x v="128"/>
          </reference>
        </references>
      </pivotArea>
    </format>
    <format dxfId="150">
      <pivotArea dataOnly="0" labelOnly="1" outline="0" fieldPosition="0">
        <references count="5">
          <reference field="1" count="1" selected="0">
            <x v="0"/>
          </reference>
          <reference field="3" count="1" selected="0">
            <x v="5"/>
          </reference>
          <reference field="6" count="1" selected="0">
            <x v="85"/>
          </reference>
          <reference field="7" count="1" selected="0">
            <x v="22"/>
          </reference>
          <reference field="17" count="1">
            <x v="132"/>
          </reference>
        </references>
      </pivotArea>
    </format>
    <format dxfId="149">
      <pivotArea dataOnly="0" labelOnly="1" outline="0" fieldPosition="0">
        <references count="5">
          <reference field="1" count="1" selected="0">
            <x v="0"/>
          </reference>
          <reference field="3" count="1" selected="0">
            <x v="5"/>
          </reference>
          <reference field="6" count="1" selected="0">
            <x v="122"/>
          </reference>
          <reference field="7" count="1" selected="0">
            <x v="27"/>
          </reference>
          <reference field="17" count="1">
            <x v="75"/>
          </reference>
        </references>
      </pivotArea>
    </format>
    <format dxfId="148">
      <pivotArea dataOnly="0" labelOnly="1" outline="0" fieldPosition="0">
        <references count="5">
          <reference field="1" count="1" selected="0">
            <x v="0"/>
          </reference>
          <reference field="3" count="1" selected="0">
            <x v="5"/>
          </reference>
          <reference field="6" count="1" selected="0">
            <x v="123"/>
          </reference>
          <reference field="7" count="1" selected="0">
            <x v="22"/>
          </reference>
          <reference field="17" count="2">
            <x v="81"/>
            <x v="129"/>
          </reference>
        </references>
      </pivotArea>
    </format>
    <format dxfId="147">
      <pivotArea dataOnly="0" labelOnly="1" outline="0" fieldPosition="0">
        <references count="5">
          <reference field="1" count="1" selected="0">
            <x v="0"/>
          </reference>
          <reference field="3" count="1" selected="0">
            <x v="5"/>
          </reference>
          <reference field="6" count="1" selected="0">
            <x v="138"/>
          </reference>
          <reference field="7" count="1" selected="0">
            <x v="8"/>
          </reference>
          <reference field="17" count="1">
            <x v="76"/>
          </reference>
        </references>
      </pivotArea>
    </format>
    <format dxfId="146">
      <pivotArea dataOnly="0" labelOnly="1" outline="0" fieldPosition="0">
        <references count="5">
          <reference field="1" count="1" selected="0">
            <x v="0"/>
          </reference>
          <reference field="3" count="1" selected="0">
            <x v="5"/>
          </reference>
          <reference field="6" count="1" selected="0">
            <x v="139"/>
          </reference>
          <reference field="7" count="1" selected="0">
            <x v="28"/>
          </reference>
          <reference field="17" count="1">
            <x v="74"/>
          </reference>
        </references>
      </pivotArea>
    </format>
    <format dxfId="145">
      <pivotArea dataOnly="0" labelOnly="1" outline="0" fieldPosition="0">
        <references count="5">
          <reference field="1" count="1" selected="0">
            <x v="0"/>
          </reference>
          <reference field="3" count="1" selected="0">
            <x v="5"/>
          </reference>
          <reference field="6" count="1" selected="0">
            <x v="139"/>
          </reference>
          <reference field="7" count="1" selected="0">
            <x v="29"/>
          </reference>
          <reference field="17" count="1">
            <x v="74"/>
          </reference>
        </references>
      </pivotArea>
    </format>
    <format dxfId="144">
      <pivotArea dataOnly="0" labelOnly="1" outline="0" fieldPosition="0">
        <references count="5">
          <reference field="1" count="1" selected="0">
            <x v="0"/>
          </reference>
          <reference field="3" count="1" selected="0">
            <x v="5"/>
          </reference>
          <reference field="6" count="1" selected="0">
            <x v="139"/>
          </reference>
          <reference field="7" count="1" selected="0">
            <x v="30"/>
          </reference>
          <reference field="17" count="1">
            <x v="74"/>
          </reference>
        </references>
      </pivotArea>
    </format>
    <format dxfId="143">
      <pivotArea dataOnly="0" labelOnly="1" outline="0" fieldPosition="0">
        <references count="5">
          <reference field="1" count="1" selected="0">
            <x v="0"/>
          </reference>
          <reference field="3" count="1" selected="0">
            <x v="5"/>
          </reference>
          <reference field="6" count="1" selected="0">
            <x v="139"/>
          </reference>
          <reference field="7" count="1" selected="0">
            <x v="31"/>
          </reference>
          <reference field="17" count="1">
            <x v="74"/>
          </reference>
        </references>
      </pivotArea>
    </format>
    <format dxfId="142">
      <pivotArea dataOnly="0" labelOnly="1" outline="0" fieldPosition="0">
        <references count="5">
          <reference field="1" count="1" selected="0">
            <x v="0"/>
          </reference>
          <reference field="3" count="1" selected="0">
            <x v="5"/>
          </reference>
          <reference field="6" count="1" selected="0">
            <x v="167"/>
          </reference>
          <reference field="7" count="1" selected="0">
            <x v="14"/>
          </reference>
          <reference field="17" count="1">
            <x v="123"/>
          </reference>
        </references>
      </pivotArea>
    </format>
    <format dxfId="141">
      <pivotArea dataOnly="0" labelOnly="1" outline="0" fieldPosition="0">
        <references count="5">
          <reference field="1" count="1" selected="0">
            <x v="0"/>
          </reference>
          <reference field="3" count="1" selected="0">
            <x v="6"/>
          </reference>
          <reference field="6" count="1" selected="0">
            <x v="6"/>
          </reference>
          <reference field="7" count="1" selected="0">
            <x v="3"/>
          </reference>
          <reference field="17" count="1">
            <x v="114"/>
          </reference>
        </references>
      </pivotArea>
    </format>
    <format dxfId="140">
      <pivotArea dataOnly="0" labelOnly="1" outline="0" fieldPosition="0">
        <references count="5">
          <reference field="1" count="1" selected="0">
            <x v="0"/>
          </reference>
          <reference field="3" count="1" selected="0">
            <x v="11"/>
          </reference>
          <reference field="6" count="1" selected="0">
            <x v="103"/>
          </reference>
          <reference field="7" count="1" selected="0">
            <x v="26"/>
          </reference>
          <reference field="17" count="1">
            <x v="100"/>
          </reference>
        </references>
      </pivotArea>
    </format>
    <format dxfId="139">
      <pivotArea dataOnly="0" labelOnly="1" outline="0" fieldPosition="0">
        <references count="5">
          <reference field="1" count="1" selected="0">
            <x v="1"/>
          </reference>
          <reference field="3" count="1" selected="0">
            <x v="7"/>
          </reference>
          <reference field="6" count="1" selected="0">
            <x v="108"/>
          </reference>
          <reference field="7" count="1" selected="0">
            <x v="19"/>
          </reference>
          <reference field="17" count="1">
            <x v="66"/>
          </reference>
        </references>
      </pivotArea>
    </format>
    <format dxfId="138">
      <pivotArea dataOnly="0" labelOnly="1" outline="0" fieldPosition="0">
        <references count="5">
          <reference field="1" count="1" selected="0">
            <x v="1"/>
          </reference>
          <reference field="3" count="1" selected="0">
            <x v="7"/>
          </reference>
          <reference field="6" count="1" selected="0">
            <x v="126"/>
          </reference>
          <reference field="7" count="1" selected="0">
            <x v="19"/>
          </reference>
          <reference field="17" count="1">
            <x v="66"/>
          </reference>
        </references>
      </pivotArea>
    </format>
    <format dxfId="137">
      <pivotArea dataOnly="0" labelOnly="1" outline="0" fieldPosition="0">
        <references count="5">
          <reference field="1" count="1" selected="0">
            <x v="1"/>
          </reference>
          <reference field="3" count="1" selected="0">
            <x v="7"/>
          </reference>
          <reference field="6" count="1" selected="0">
            <x v="133"/>
          </reference>
          <reference field="7" count="1" selected="0">
            <x v="19"/>
          </reference>
          <reference field="17" count="1">
            <x v="136"/>
          </reference>
        </references>
      </pivotArea>
    </format>
    <format dxfId="136">
      <pivotArea dataOnly="0" labelOnly="1" outline="0" fieldPosition="0">
        <references count="5">
          <reference field="1" count="1" selected="0">
            <x v="1"/>
          </reference>
          <reference field="3" count="1" selected="0">
            <x v="8"/>
          </reference>
          <reference field="6" count="1" selected="0">
            <x v="166"/>
          </reference>
          <reference field="7" count="1" selected="0">
            <x v="17"/>
          </reference>
          <reference field="17" count="1">
            <x v="49"/>
          </reference>
        </references>
      </pivotArea>
    </format>
    <format dxfId="135">
      <pivotArea dataOnly="0" labelOnly="1" outline="0" fieldPosition="0">
        <references count="5">
          <reference field="1" count="1" selected="0">
            <x v="1"/>
          </reference>
          <reference field="3" count="1" selected="0">
            <x v="9"/>
          </reference>
          <reference field="6" count="1" selected="0">
            <x v="94"/>
          </reference>
          <reference field="7" count="1" selected="0">
            <x v="19"/>
          </reference>
          <reference field="17" count="1">
            <x v="57"/>
          </reference>
        </references>
      </pivotArea>
    </format>
    <format dxfId="134">
      <pivotArea dataOnly="0" labelOnly="1" outline="0" fieldPosition="0">
        <references count="5">
          <reference field="1" count="1" selected="0">
            <x v="1"/>
          </reference>
          <reference field="3" count="1" selected="0">
            <x v="9"/>
          </reference>
          <reference field="6" count="1" selected="0">
            <x v="100"/>
          </reference>
          <reference field="7" count="1" selected="0">
            <x v="19"/>
          </reference>
          <reference field="17" count="1">
            <x v="54"/>
          </reference>
        </references>
      </pivotArea>
    </format>
    <format dxfId="133">
      <pivotArea dataOnly="0" labelOnly="1" outline="0" fieldPosition="0">
        <references count="5">
          <reference field="1" count="1" selected="0">
            <x v="1"/>
          </reference>
          <reference field="3" count="1" selected="0">
            <x v="9"/>
          </reference>
          <reference field="6" count="1" selected="0">
            <x v="142"/>
          </reference>
          <reference field="7" count="1" selected="0">
            <x v="19"/>
          </reference>
          <reference field="17" count="1">
            <x v="68"/>
          </reference>
        </references>
      </pivotArea>
    </format>
    <format dxfId="132">
      <pivotArea dataOnly="0" labelOnly="1" outline="0" fieldPosition="0">
        <references count="5">
          <reference field="1" count="1" selected="0">
            <x v="1"/>
          </reference>
          <reference field="3" count="1" selected="0">
            <x v="9"/>
          </reference>
          <reference field="6" count="1" selected="0">
            <x v="143"/>
          </reference>
          <reference field="7" count="1" selected="0">
            <x v="19"/>
          </reference>
          <reference field="17" count="1">
            <x v="68"/>
          </reference>
        </references>
      </pivotArea>
    </format>
    <format dxfId="131">
      <pivotArea dataOnly="0" labelOnly="1" outline="0" fieldPosition="0">
        <references count="5">
          <reference field="1" count="1" selected="0">
            <x v="1"/>
          </reference>
          <reference field="3" count="1" selected="0">
            <x v="9"/>
          </reference>
          <reference field="6" count="1" selected="0">
            <x v="152"/>
          </reference>
          <reference field="7" count="1" selected="0">
            <x v="19"/>
          </reference>
          <reference field="17" count="1">
            <x v="67"/>
          </reference>
        </references>
      </pivotArea>
    </format>
    <format dxfId="130">
      <pivotArea dataOnly="0" labelOnly="1" outline="0" fieldPosition="0">
        <references count="5">
          <reference field="1" count="1" selected="0">
            <x v="1"/>
          </reference>
          <reference field="3" count="1" selected="0">
            <x v="12"/>
          </reference>
          <reference field="6" count="1" selected="0">
            <x v="35"/>
          </reference>
          <reference field="7" count="1" selected="0">
            <x v="19"/>
          </reference>
          <reference field="17" count="1">
            <x v="93"/>
          </reference>
        </references>
      </pivotArea>
    </format>
    <format dxfId="129">
      <pivotArea dataOnly="0" labelOnly="1" outline="0" fieldPosition="0">
        <references count="5">
          <reference field="1" count="1" selected="0">
            <x v="1"/>
          </reference>
          <reference field="3" count="1" selected="0">
            <x v="12"/>
          </reference>
          <reference field="6" count="1" selected="0">
            <x v="60"/>
          </reference>
          <reference field="7" count="1" selected="0">
            <x v="24"/>
          </reference>
          <reference field="17" count="1">
            <x v="136"/>
          </reference>
        </references>
      </pivotArea>
    </format>
    <format dxfId="128">
      <pivotArea dataOnly="0" labelOnly="1" outline="0" fieldPosition="0">
        <references count="5">
          <reference field="1" count="1" selected="0">
            <x v="1"/>
          </reference>
          <reference field="3" count="1" selected="0">
            <x v="12"/>
          </reference>
          <reference field="6" count="1" selected="0">
            <x v="73"/>
          </reference>
          <reference field="7" count="1" selected="0">
            <x v="19"/>
          </reference>
          <reference field="17" count="1">
            <x v="92"/>
          </reference>
        </references>
      </pivotArea>
    </format>
    <format dxfId="127">
      <pivotArea dataOnly="0" labelOnly="1" outline="0" fieldPosition="0">
        <references count="5">
          <reference field="1" count="1" selected="0">
            <x v="1"/>
          </reference>
          <reference field="3" count="1" selected="0">
            <x v="12"/>
          </reference>
          <reference field="6" count="1" selected="0">
            <x v="86"/>
          </reference>
          <reference field="7" count="1" selected="0">
            <x v="19"/>
          </reference>
          <reference field="17" count="1">
            <x v="95"/>
          </reference>
        </references>
      </pivotArea>
    </format>
    <format dxfId="126">
      <pivotArea dataOnly="0" labelOnly="1" outline="0" fieldPosition="0">
        <references count="5">
          <reference field="1" count="1" selected="0">
            <x v="1"/>
          </reference>
          <reference field="3" count="1" selected="0">
            <x v="12"/>
          </reference>
          <reference field="6" count="1" selected="0">
            <x v="98"/>
          </reference>
          <reference field="7" count="1" selected="0">
            <x v="24"/>
          </reference>
          <reference field="17" count="1">
            <x v="64"/>
          </reference>
        </references>
      </pivotArea>
    </format>
    <format dxfId="125">
      <pivotArea dataOnly="0" labelOnly="1" outline="0" fieldPosition="0">
        <references count="5">
          <reference field="1" count="1" selected="0">
            <x v="1"/>
          </reference>
          <reference field="3" count="1" selected="0">
            <x v="12"/>
          </reference>
          <reference field="6" count="1" selected="0">
            <x v="104"/>
          </reference>
          <reference field="7" count="1" selected="0">
            <x v="17"/>
          </reference>
          <reference field="17" count="1">
            <x v="118"/>
          </reference>
        </references>
      </pivotArea>
    </format>
    <format dxfId="124">
      <pivotArea dataOnly="0" labelOnly="1" outline="0" fieldPosition="0">
        <references count="5">
          <reference field="1" count="1" selected="0">
            <x v="1"/>
          </reference>
          <reference field="3" count="1" selected="0">
            <x v="12"/>
          </reference>
          <reference field="6" count="1" selected="0">
            <x v="119"/>
          </reference>
          <reference field="7" count="1" selected="0">
            <x v="17"/>
          </reference>
          <reference field="17" count="1">
            <x v="94"/>
          </reference>
        </references>
      </pivotArea>
    </format>
    <format dxfId="123">
      <pivotArea dataOnly="0" labelOnly="1" outline="0" fieldPosition="0">
        <references count="5">
          <reference field="1" count="1" selected="0">
            <x v="1"/>
          </reference>
          <reference field="3" count="1" selected="0">
            <x v="12"/>
          </reference>
          <reference field="6" count="1" selected="0">
            <x v="120"/>
          </reference>
          <reference field="7" count="1" selected="0">
            <x v="17"/>
          </reference>
          <reference field="17" count="1">
            <x v="49"/>
          </reference>
        </references>
      </pivotArea>
    </format>
    <format dxfId="122">
      <pivotArea dataOnly="0" labelOnly="1" outline="0" fieldPosition="0">
        <references count="5">
          <reference field="1" count="1" selected="0">
            <x v="2"/>
          </reference>
          <reference field="3" count="1" selected="0">
            <x v="10"/>
          </reference>
          <reference field="6" count="1" selected="0">
            <x v="11"/>
          </reference>
          <reference field="7" count="1" selected="0">
            <x v="17"/>
          </reference>
          <reference field="17" count="1">
            <x v="31"/>
          </reference>
        </references>
      </pivotArea>
    </format>
    <format dxfId="121">
      <pivotArea dataOnly="0" labelOnly="1" outline="0" fieldPosition="0">
        <references count="5">
          <reference field="1" count="1" selected="0">
            <x v="2"/>
          </reference>
          <reference field="3" count="1" selected="0">
            <x v="10"/>
          </reference>
          <reference field="6" count="1" selected="0">
            <x v="14"/>
          </reference>
          <reference field="7" count="1" selected="0">
            <x v="17"/>
          </reference>
          <reference field="17" count="1">
            <x v="30"/>
          </reference>
        </references>
      </pivotArea>
    </format>
    <format dxfId="120">
      <pivotArea dataOnly="0" labelOnly="1" outline="0" fieldPosition="0">
        <references count="5">
          <reference field="1" count="1" selected="0">
            <x v="2"/>
          </reference>
          <reference field="3" count="1" selected="0">
            <x v="10"/>
          </reference>
          <reference field="6" count="1" selected="0">
            <x v="15"/>
          </reference>
          <reference field="7" count="1" selected="0">
            <x v="17"/>
          </reference>
          <reference field="17" count="1">
            <x v="36"/>
          </reference>
        </references>
      </pivotArea>
    </format>
    <format dxfId="119">
      <pivotArea dataOnly="0" labelOnly="1" outline="0" fieldPosition="0">
        <references count="5">
          <reference field="1" count="1" selected="0">
            <x v="2"/>
          </reference>
          <reference field="3" count="1" selected="0">
            <x v="10"/>
          </reference>
          <reference field="6" count="1" selected="0">
            <x v="16"/>
          </reference>
          <reference field="7" count="1" selected="0">
            <x v="17"/>
          </reference>
          <reference field="17" count="1">
            <x v="38"/>
          </reference>
        </references>
      </pivotArea>
    </format>
    <format dxfId="118">
      <pivotArea dataOnly="0" labelOnly="1" outline="0" fieldPosition="0">
        <references count="5">
          <reference field="1" count="1" selected="0">
            <x v="2"/>
          </reference>
          <reference field="3" count="1" selected="0">
            <x v="10"/>
          </reference>
          <reference field="6" count="1" selected="0">
            <x v="17"/>
          </reference>
          <reference field="7" count="1" selected="0">
            <x v="17"/>
          </reference>
          <reference field="17" count="1">
            <x v="16"/>
          </reference>
        </references>
      </pivotArea>
    </format>
    <format dxfId="117">
      <pivotArea dataOnly="0" labelOnly="1" outline="0" fieldPosition="0">
        <references count="5">
          <reference field="1" count="1" selected="0">
            <x v="2"/>
          </reference>
          <reference field="3" count="1" selected="0">
            <x v="10"/>
          </reference>
          <reference field="6" count="1" selected="0">
            <x v="18"/>
          </reference>
          <reference field="7" count="1" selected="0">
            <x v="17"/>
          </reference>
          <reference field="17" count="1">
            <x v="18"/>
          </reference>
        </references>
      </pivotArea>
    </format>
    <format dxfId="116">
      <pivotArea dataOnly="0" labelOnly="1" outline="0" fieldPosition="0">
        <references count="5">
          <reference field="1" count="1" selected="0">
            <x v="2"/>
          </reference>
          <reference field="3" count="1" selected="0">
            <x v="10"/>
          </reference>
          <reference field="6" count="1" selected="0">
            <x v="19"/>
          </reference>
          <reference field="7" count="1" selected="0">
            <x v="17"/>
          </reference>
          <reference field="17" count="1">
            <x v="23"/>
          </reference>
        </references>
      </pivotArea>
    </format>
    <format dxfId="115">
      <pivotArea dataOnly="0" labelOnly="1" outline="0" fieldPosition="0">
        <references count="5">
          <reference field="1" count="1" selected="0">
            <x v="2"/>
          </reference>
          <reference field="3" count="1" selected="0">
            <x v="10"/>
          </reference>
          <reference field="6" count="1" selected="0">
            <x v="20"/>
          </reference>
          <reference field="7" count="1" selected="0">
            <x v="17"/>
          </reference>
          <reference field="17" count="1">
            <x v="19"/>
          </reference>
        </references>
      </pivotArea>
    </format>
    <format dxfId="114">
      <pivotArea dataOnly="0" labelOnly="1" outline="0" fieldPosition="0">
        <references count="5">
          <reference field="1" count="1" selected="0">
            <x v="2"/>
          </reference>
          <reference field="3" count="1" selected="0">
            <x v="10"/>
          </reference>
          <reference field="6" count="1" selected="0">
            <x v="21"/>
          </reference>
          <reference field="7" count="1" selected="0">
            <x v="17"/>
          </reference>
          <reference field="17" count="1">
            <x v="24"/>
          </reference>
        </references>
      </pivotArea>
    </format>
    <format dxfId="113">
      <pivotArea dataOnly="0" labelOnly="1" outline="0" fieldPosition="0">
        <references count="5">
          <reference field="1" count="1" selected="0">
            <x v="2"/>
          </reference>
          <reference field="3" count="1" selected="0">
            <x v="10"/>
          </reference>
          <reference field="6" count="1" selected="0">
            <x v="22"/>
          </reference>
          <reference field="7" count="1" selected="0">
            <x v="17"/>
          </reference>
          <reference field="17" count="1">
            <x v="24"/>
          </reference>
        </references>
      </pivotArea>
    </format>
    <format dxfId="112">
      <pivotArea dataOnly="0" labelOnly="1" outline="0" fieldPosition="0">
        <references count="5">
          <reference field="1" count="1" selected="0">
            <x v="2"/>
          </reference>
          <reference field="3" count="1" selected="0">
            <x v="10"/>
          </reference>
          <reference field="6" count="1" selected="0">
            <x v="23"/>
          </reference>
          <reference field="7" count="1" selected="0">
            <x v="17"/>
          </reference>
          <reference field="17" count="1">
            <x v="24"/>
          </reference>
        </references>
      </pivotArea>
    </format>
    <format dxfId="111">
      <pivotArea dataOnly="0" labelOnly="1" outline="0" fieldPosition="0">
        <references count="5">
          <reference field="1" count="1" selected="0">
            <x v="2"/>
          </reference>
          <reference field="3" count="1" selected="0">
            <x v="10"/>
          </reference>
          <reference field="6" count="1" selected="0">
            <x v="24"/>
          </reference>
          <reference field="7" count="1" selected="0">
            <x v="17"/>
          </reference>
          <reference field="17" count="1">
            <x v="26"/>
          </reference>
        </references>
      </pivotArea>
    </format>
    <format dxfId="110">
      <pivotArea dataOnly="0" labelOnly="1" outline="0" fieldPosition="0">
        <references count="5">
          <reference field="1" count="1" selected="0">
            <x v="2"/>
          </reference>
          <reference field="3" count="1" selected="0">
            <x v="10"/>
          </reference>
          <reference field="6" count="1" selected="0">
            <x v="25"/>
          </reference>
          <reference field="7" count="1" selected="0">
            <x v="17"/>
          </reference>
          <reference field="17" count="1">
            <x v="23"/>
          </reference>
        </references>
      </pivotArea>
    </format>
    <format dxfId="109">
      <pivotArea dataOnly="0" labelOnly="1" outline="0" fieldPosition="0">
        <references count="5">
          <reference field="1" count="1" selected="0">
            <x v="2"/>
          </reference>
          <reference field="3" count="1" selected="0">
            <x v="10"/>
          </reference>
          <reference field="6" count="1" selected="0">
            <x v="36"/>
          </reference>
          <reference field="7" count="1" selected="0">
            <x v="27"/>
          </reference>
          <reference field="17" count="1">
            <x v="103"/>
          </reference>
        </references>
      </pivotArea>
    </format>
    <format dxfId="108">
      <pivotArea dataOnly="0" labelOnly="1" outline="0" fieldPosition="0">
        <references count="5">
          <reference field="1" count="1" selected="0">
            <x v="2"/>
          </reference>
          <reference field="3" count="1" selected="0">
            <x v="10"/>
          </reference>
          <reference field="6" count="1" selected="0">
            <x v="61"/>
          </reference>
          <reference field="7" count="1" selected="0">
            <x v="17"/>
          </reference>
          <reference field="17" count="1">
            <x v="120"/>
          </reference>
        </references>
      </pivotArea>
    </format>
    <format dxfId="107">
      <pivotArea dataOnly="0" labelOnly="1" outline="0" fieldPosition="0">
        <references count="5">
          <reference field="1" count="1" selected="0">
            <x v="2"/>
          </reference>
          <reference field="3" count="1" selected="0">
            <x v="10"/>
          </reference>
          <reference field="6" count="1" selected="0">
            <x v="70"/>
          </reference>
          <reference field="7" count="1" selected="0">
            <x v="17"/>
          </reference>
          <reference field="17" count="1">
            <x v="24"/>
          </reference>
        </references>
      </pivotArea>
    </format>
    <format dxfId="106">
      <pivotArea dataOnly="0" labelOnly="1" outline="0" fieldPosition="0">
        <references count="5">
          <reference field="1" count="1" selected="0">
            <x v="2"/>
          </reference>
          <reference field="3" count="1" selected="0">
            <x v="10"/>
          </reference>
          <reference field="6" count="1" selected="0">
            <x v="92"/>
          </reference>
          <reference field="7" count="1" selected="0">
            <x v="22"/>
          </reference>
          <reference field="17" count="1">
            <x v="130"/>
          </reference>
        </references>
      </pivotArea>
    </format>
    <format dxfId="105">
      <pivotArea dataOnly="0" labelOnly="1" outline="0" fieldPosition="0">
        <references count="5">
          <reference field="1" count="1" selected="0">
            <x v="2"/>
          </reference>
          <reference field="3" count="1" selected="0">
            <x v="10"/>
          </reference>
          <reference field="6" count="1" selected="0">
            <x v="93"/>
          </reference>
          <reference field="7" count="1" selected="0">
            <x v="23"/>
          </reference>
          <reference field="17" count="1">
            <x v="133"/>
          </reference>
        </references>
      </pivotArea>
    </format>
    <format dxfId="104">
      <pivotArea dataOnly="0" labelOnly="1" outline="0" fieldPosition="0">
        <references count="5">
          <reference field="1" count="1" selected="0">
            <x v="2"/>
          </reference>
          <reference field="3" count="1" selected="0">
            <x v="10"/>
          </reference>
          <reference field="6" count="1" selected="0">
            <x v="95"/>
          </reference>
          <reference field="7" count="1" selected="0">
            <x v="27"/>
          </reference>
          <reference field="17" count="1">
            <x v="78"/>
          </reference>
        </references>
      </pivotArea>
    </format>
    <format dxfId="103">
      <pivotArea dataOnly="0" labelOnly="1" outline="0" fieldPosition="0">
        <references count="5">
          <reference field="1" count="1" selected="0">
            <x v="2"/>
          </reference>
          <reference field="3" count="1" selected="0">
            <x v="10"/>
          </reference>
          <reference field="6" count="1" selected="0">
            <x v="116"/>
          </reference>
          <reference field="7" count="1" selected="0">
            <x v="27"/>
          </reference>
          <reference field="17" count="1">
            <x v="136"/>
          </reference>
        </references>
      </pivotArea>
    </format>
    <format dxfId="102">
      <pivotArea dataOnly="0" labelOnly="1" outline="0" fieldPosition="0">
        <references count="5">
          <reference field="1" count="1" selected="0">
            <x v="2"/>
          </reference>
          <reference field="3" count="1" selected="0">
            <x v="10"/>
          </reference>
          <reference field="6" count="1" selected="0">
            <x v="127"/>
          </reference>
          <reference field="7" count="1" selected="0">
            <x v="27"/>
          </reference>
          <reference field="17" count="1">
            <x v="123"/>
          </reference>
        </references>
      </pivotArea>
    </format>
    <format dxfId="101">
      <pivotArea dataOnly="0" labelOnly="1" outline="0" fieldPosition="0">
        <references count="5">
          <reference field="1" count="1" selected="0">
            <x v="2"/>
          </reference>
          <reference field="3" count="1" selected="0">
            <x v="10"/>
          </reference>
          <reference field="6" count="1" selected="0">
            <x v="131"/>
          </reference>
          <reference field="7" count="1" selected="0">
            <x v="12"/>
          </reference>
          <reference field="17" count="1">
            <x v="82"/>
          </reference>
        </references>
      </pivotArea>
    </format>
    <format dxfId="100">
      <pivotArea dataOnly="0" labelOnly="1" outline="0" fieldPosition="0">
        <references count="5">
          <reference field="1" count="1" selected="0">
            <x v="2"/>
          </reference>
          <reference field="3" count="1" selected="0">
            <x v="10"/>
          </reference>
          <reference field="6" count="1" selected="0">
            <x v="144"/>
          </reference>
          <reference field="7" count="1" selected="0">
            <x v="22"/>
          </reference>
          <reference field="17" count="1">
            <x v="130"/>
          </reference>
        </references>
      </pivotArea>
    </format>
    <format dxfId="99">
      <pivotArea dataOnly="0" labelOnly="1" outline="0" fieldPosition="0">
        <references count="5">
          <reference field="1" count="1" selected="0">
            <x v="2"/>
          </reference>
          <reference field="3" count="1" selected="0">
            <x v="10"/>
          </reference>
          <reference field="6" count="1" selected="0">
            <x v="146"/>
          </reference>
          <reference field="7" count="1" selected="0">
            <x v="20"/>
          </reference>
          <reference field="17" count="1">
            <x v="63"/>
          </reference>
        </references>
      </pivotArea>
    </format>
    <format dxfId="98">
      <pivotArea dataOnly="0" labelOnly="1" outline="0" fieldPosition="0">
        <references count="5">
          <reference field="1" count="1" selected="0">
            <x v="2"/>
          </reference>
          <reference field="3" count="1" selected="0">
            <x v="10"/>
          </reference>
          <reference field="6" count="1" selected="0">
            <x v="147"/>
          </reference>
          <reference field="7" count="1" selected="0">
            <x v="12"/>
          </reference>
          <reference field="17" count="1">
            <x v="107"/>
          </reference>
        </references>
      </pivotArea>
    </format>
    <format dxfId="97">
      <pivotArea dataOnly="0" labelOnly="1" outline="0" fieldPosition="0">
        <references count="5">
          <reference field="1" count="1" selected="0">
            <x v="2"/>
          </reference>
          <reference field="3" count="1" selected="0">
            <x v="10"/>
          </reference>
          <reference field="6" count="1" selected="0">
            <x v="151"/>
          </reference>
          <reference field="7" count="1" selected="0">
            <x v="22"/>
          </reference>
          <reference field="17" count="1">
            <x v="79"/>
          </reference>
        </references>
      </pivotArea>
    </format>
    <format dxfId="96">
      <pivotArea dataOnly="0" labelOnly="1" outline="0" fieldPosition="0">
        <references count="5">
          <reference field="1" count="1" selected="0">
            <x v="2"/>
          </reference>
          <reference field="3" count="1" selected="0">
            <x v="10"/>
          </reference>
          <reference field="6" count="1" selected="0">
            <x v="161"/>
          </reference>
          <reference field="7" count="1" selected="0">
            <x v="27"/>
          </reference>
          <reference field="17" count="1">
            <x v="58"/>
          </reference>
        </references>
      </pivotArea>
    </format>
    <format dxfId="95">
      <pivotArea dataOnly="0" labelOnly="1" outline="0" fieldPosition="0">
        <references count="5">
          <reference field="1" count="1" selected="0">
            <x v="2"/>
          </reference>
          <reference field="3" count="1" selected="0">
            <x v="10"/>
          </reference>
          <reference field="6" count="1" selected="0">
            <x v="162"/>
          </reference>
          <reference field="7" count="1" selected="0">
            <x v="17"/>
          </reference>
          <reference field="17" count="1">
            <x v="8"/>
          </reference>
        </references>
      </pivotArea>
    </format>
    <format dxfId="94">
      <pivotArea dataOnly="0" labelOnly="1" outline="0" fieldPosition="0">
        <references count="5">
          <reference field="1" count="1" selected="0">
            <x v="2"/>
          </reference>
          <reference field="3" count="1" selected="0">
            <x v="10"/>
          </reference>
          <reference field="6" count="1" selected="0">
            <x v="163"/>
          </reference>
          <reference field="7" count="1" selected="0">
            <x v="0"/>
          </reference>
          <reference field="17" count="1">
            <x v="74"/>
          </reference>
        </references>
      </pivotArea>
    </format>
    <format dxfId="93">
      <pivotArea dataOnly="0" labelOnly="1" outline="0" fieldPosition="0">
        <references count="5">
          <reference field="1" count="1" selected="0">
            <x v="2"/>
          </reference>
          <reference field="3" count="1" selected="0">
            <x v="10"/>
          </reference>
          <reference field="6" count="1" selected="0">
            <x v="165"/>
          </reference>
          <reference field="7" count="1" selected="0">
            <x v="23"/>
          </reference>
          <reference field="17" count="1">
            <x v="135"/>
          </reference>
        </references>
      </pivotArea>
    </format>
    <format dxfId="92">
      <pivotArea dataOnly="0" labelOnly="1" outline="0" fieldPosition="0">
        <references count="5">
          <reference field="1" count="1" selected="0">
            <x v="2"/>
          </reference>
          <reference field="3" count="1" selected="0">
            <x v="10"/>
          </reference>
          <reference field="6" count="1" selected="0">
            <x v="168"/>
          </reference>
          <reference field="7" count="1" selected="0">
            <x v="12"/>
          </reference>
          <reference field="17" count="1">
            <x v="3"/>
          </reference>
        </references>
      </pivotArea>
    </format>
    <format dxfId="91">
      <pivotArea dataOnly="0" labelOnly="1" outline="0" fieldPosition="0">
        <references count="5">
          <reference field="1" count="1" selected="0">
            <x v="2"/>
          </reference>
          <reference field="3" count="1" selected="0">
            <x v="13"/>
          </reference>
          <reference field="6" count="1" selected="0">
            <x v="76"/>
          </reference>
          <reference field="7" count="1" selected="0">
            <x v="15"/>
          </reference>
          <reference field="17" count="1">
            <x v="125"/>
          </reference>
        </references>
      </pivotArea>
    </format>
    <format dxfId="90">
      <pivotArea dataOnly="0" labelOnly="1" outline="0" fieldPosition="0">
        <references count="5">
          <reference field="1" count="1" selected="0">
            <x v="2"/>
          </reference>
          <reference field="3" count="1" selected="0">
            <x v="13"/>
          </reference>
          <reference field="6" count="1" selected="0">
            <x v="105"/>
          </reference>
          <reference field="7" count="1" selected="0">
            <x v="17"/>
          </reference>
          <reference field="17" count="1">
            <x v="89"/>
          </reference>
        </references>
      </pivotArea>
    </format>
    <format dxfId="89">
      <pivotArea dataOnly="0" labelOnly="1" outline="0" fieldPosition="0">
        <references count="5">
          <reference field="1" count="1" selected="0">
            <x v="2"/>
          </reference>
          <reference field="3" count="1" selected="0">
            <x v="13"/>
          </reference>
          <reference field="6" count="1" selected="0">
            <x v="106"/>
          </reference>
          <reference field="7" count="1" selected="0">
            <x v="17"/>
          </reference>
          <reference field="17" count="1">
            <x v="89"/>
          </reference>
        </references>
      </pivotArea>
    </format>
    <format dxfId="88">
      <pivotArea dataOnly="0" labelOnly="1" outline="0" fieldPosition="0">
        <references count="5">
          <reference field="1" count="1" selected="0">
            <x v="2"/>
          </reference>
          <reference field="3" count="1" selected="0">
            <x v="16"/>
          </reference>
          <reference field="6" count="1" selected="0">
            <x v="65"/>
          </reference>
          <reference field="7" count="1" selected="0">
            <x v="20"/>
          </reference>
          <reference field="17" count="1">
            <x v="122"/>
          </reference>
        </references>
      </pivotArea>
    </format>
    <format dxfId="87">
      <pivotArea dataOnly="0" labelOnly="1" outline="0" fieldPosition="0">
        <references count="5">
          <reference field="1" count="1" selected="0">
            <x v="2"/>
          </reference>
          <reference field="3" count="1" selected="0">
            <x v="16"/>
          </reference>
          <reference field="6" count="1" selected="0">
            <x v="129"/>
          </reference>
          <reference field="7" count="1" selected="0">
            <x v="23"/>
          </reference>
          <reference field="17" count="1">
            <x v="97"/>
          </reference>
        </references>
      </pivotArea>
    </format>
    <format dxfId="86">
      <pivotArea dataOnly="0" labelOnly="1" outline="0" fieldPosition="0">
        <references count="5">
          <reference field="1" count="1" selected="0">
            <x v="2"/>
          </reference>
          <reference field="3" count="1" selected="0">
            <x v="16"/>
          </reference>
          <reference field="6" count="1" selected="0">
            <x v="132"/>
          </reference>
          <reference field="7" count="1" selected="0">
            <x v="20"/>
          </reference>
          <reference field="17" count="1">
            <x v="77"/>
          </reference>
        </references>
      </pivotArea>
    </format>
    <format dxfId="85">
      <pivotArea dataOnly="0" labelOnly="1" outline="0" fieldPosition="0">
        <references count="5">
          <reference field="1" count="1" selected="0">
            <x v="2"/>
          </reference>
          <reference field="3" count="1" selected="0">
            <x v="17"/>
          </reference>
          <reference field="6" count="1" selected="0">
            <x v="72"/>
          </reference>
          <reference field="7" count="1" selected="0">
            <x v="17"/>
          </reference>
          <reference field="17" count="1">
            <x v="10"/>
          </reference>
        </references>
      </pivotArea>
    </format>
    <format dxfId="84">
      <pivotArea dataOnly="0" labelOnly="1" outline="0" fieldPosition="0">
        <references count="5">
          <reference field="1" count="1" selected="0">
            <x v="2"/>
          </reference>
          <reference field="3" count="1" selected="0">
            <x v="17"/>
          </reference>
          <reference field="6" count="1" selected="0">
            <x v="74"/>
          </reference>
          <reference field="7" count="1" selected="0">
            <x v="18"/>
          </reference>
          <reference field="17" count="1">
            <x v="9"/>
          </reference>
        </references>
      </pivotArea>
    </format>
    <format dxfId="83">
      <pivotArea dataOnly="0" labelOnly="1" outline="0" fieldPosition="0">
        <references count="5">
          <reference field="1" count="1" selected="0">
            <x v="2"/>
          </reference>
          <reference field="3" count="1" selected="0">
            <x v="19"/>
          </reference>
          <reference field="6" count="1" selected="0">
            <x v="1"/>
          </reference>
          <reference field="7" count="1" selected="0">
            <x v="18"/>
          </reference>
          <reference field="17" count="1">
            <x v="0"/>
          </reference>
        </references>
      </pivotArea>
    </format>
    <format dxfId="82">
      <pivotArea dataOnly="0" labelOnly="1" outline="0" fieldPosition="0">
        <references count="5">
          <reference field="1" count="1" selected="0">
            <x v="2"/>
          </reference>
          <reference field="3" count="1" selected="0">
            <x v="19"/>
          </reference>
          <reference field="6" count="1" selected="0">
            <x v="31"/>
          </reference>
          <reference field="7" count="1" selected="0">
            <x v="17"/>
          </reference>
          <reference field="17" count="1">
            <x v="87"/>
          </reference>
        </references>
      </pivotArea>
    </format>
    <format dxfId="81">
      <pivotArea dataOnly="0" labelOnly="1" outline="0" fieldPosition="0">
        <references count="5">
          <reference field="1" count="1" selected="0">
            <x v="2"/>
          </reference>
          <reference field="3" count="1" selected="0">
            <x v="19"/>
          </reference>
          <reference field="6" count="1" selected="0">
            <x v="32"/>
          </reference>
          <reference field="7" count="1" selected="0">
            <x v="17"/>
          </reference>
          <reference field="17" count="1">
            <x v="87"/>
          </reference>
        </references>
      </pivotArea>
    </format>
    <format dxfId="80">
      <pivotArea dataOnly="0" labelOnly="1" outline="0" fieldPosition="0">
        <references count="5">
          <reference field="1" count="1" selected="0">
            <x v="2"/>
          </reference>
          <reference field="3" count="1" selected="0">
            <x v="19"/>
          </reference>
          <reference field="6" count="1" selected="0">
            <x v="64"/>
          </reference>
          <reference field="7" count="1" selected="0">
            <x v="18"/>
          </reference>
          <reference field="17" count="1">
            <x v="71"/>
          </reference>
        </references>
      </pivotArea>
    </format>
    <format dxfId="79">
      <pivotArea dataOnly="0" labelOnly="1" outline="0" fieldPosition="0">
        <references count="5">
          <reference field="1" count="1" selected="0">
            <x v="2"/>
          </reference>
          <reference field="3" count="1" selected="0">
            <x v="19"/>
          </reference>
          <reference field="6" count="1" selected="0">
            <x v="75"/>
          </reference>
          <reference field="7" count="1" selected="0">
            <x v="18"/>
          </reference>
          <reference field="17" count="1">
            <x v="80"/>
          </reference>
        </references>
      </pivotArea>
    </format>
    <format dxfId="78">
      <pivotArea dataOnly="0" labelOnly="1" outline="0" fieldPosition="0">
        <references count="5">
          <reference field="1" count="1" selected="0">
            <x v="2"/>
          </reference>
          <reference field="3" count="1" selected="0">
            <x v="19"/>
          </reference>
          <reference field="6" count="1" selected="0">
            <x v="83"/>
          </reference>
          <reference field="7" count="1" selected="0">
            <x v="36"/>
          </reference>
          <reference field="17" count="1">
            <x v="74"/>
          </reference>
        </references>
      </pivotArea>
    </format>
    <format dxfId="77">
      <pivotArea dataOnly="0" labelOnly="1" outline="0" fieldPosition="0">
        <references count="5">
          <reference field="1" count="1" selected="0">
            <x v="2"/>
          </reference>
          <reference field="3" count="1" selected="0">
            <x v="19"/>
          </reference>
          <reference field="6" count="1" selected="0">
            <x v="89"/>
          </reference>
          <reference field="7" count="1" selected="0">
            <x v="17"/>
          </reference>
          <reference field="17" count="1">
            <x v="85"/>
          </reference>
        </references>
      </pivotArea>
    </format>
    <format dxfId="76">
      <pivotArea dataOnly="0" labelOnly="1" outline="0" fieldPosition="0">
        <references count="5">
          <reference field="1" count="1" selected="0">
            <x v="2"/>
          </reference>
          <reference field="3" count="1" selected="0">
            <x v="19"/>
          </reference>
          <reference field="6" count="1" selected="0">
            <x v="90"/>
          </reference>
          <reference field="7" count="1" selected="0">
            <x v="27"/>
          </reference>
          <reference field="17" count="1">
            <x v="41"/>
          </reference>
        </references>
      </pivotArea>
    </format>
    <format dxfId="75">
      <pivotArea dataOnly="0" labelOnly="1" outline="0" fieldPosition="0">
        <references count="5">
          <reference field="1" count="1" selected="0">
            <x v="2"/>
          </reference>
          <reference field="3" count="1" selected="0">
            <x v="19"/>
          </reference>
          <reference field="6" count="1" selected="0">
            <x v="102"/>
          </reference>
          <reference field="7" count="1" selected="0">
            <x v="22"/>
          </reference>
          <reference field="17" count="1">
            <x v="102"/>
          </reference>
        </references>
      </pivotArea>
    </format>
    <format dxfId="74">
      <pivotArea dataOnly="0" labelOnly="1" outline="0" fieldPosition="0">
        <references count="5">
          <reference field="1" count="1" selected="0">
            <x v="2"/>
          </reference>
          <reference field="3" count="1" selected="0">
            <x v="19"/>
          </reference>
          <reference field="6" count="1" selected="0">
            <x v="121"/>
          </reference>
          <reference field="7" count="1" selected="0">
            <x v="18"/>
          </reference>
          <reference field="17" count="1">
            <x v="91"/>
          </reference>
        </references>
      </pivotArea>
    </format>
    <format dxfId="73">
      <pivotArea dataOnly="0" labelOnly="1" outline="0" fieldPosition="0">
        <references count="5">
          <reference field="1" count="1" selected="0">
            <x v="2"/>
          </reference>
          <reference field="3" count="1" selected="0">
            <x v="19"/>
          </reference>
          <reference field="6" count="1" selected="0">
            <x v="124"/>
          </reference>
          <reference field="7" count="1" selected="0">
            <x v="18"/>
          </reference>
          <reference field="17" count="1">
            <x v="91"/>
          </reference>
        </references>
      </pivotArea>
    </format>
    <format dxfId="72">
      <pivotArea dataOnly="0" labelOnly="1" outline="0" fieldPosition="0">
        <references count="5">
          <reference field="1" count="1" selected="0">
            <x v="3"/>
          </reference>
          <reference field="3" count="1" selected="0">
            <x v="2"/>
          </reference>
          <reference field="6" count="1" selected="0">
            <x v="29"/>
          </reference>
          <reference field="7" count="1" selected="0">
            <x v="16"/>
          </reference>
          <reference field="17" count="1">
            <x v="62"/>
          </reference>
        </references>
      </pivotArea>
    </format>
    <format dxfId="71">
      <pivotArea dataOnly="0" labelOnly="1" outline="0" fieldPosition="0">
        <references count="5">
          <reference field="1" count="1" selected="0">
            <x v="3"/>
          </reference>
          <reference field="3" count="1" selected="0">
            <x v="2"/>
          </reference>
          <reference field="6" count="1" selected="0">
            <x v="101"/>
          </reference>
          <reference field="7" count="1" selected="0">
            <x v="16"/>
          </reference>
          <reference field="17" count="1">
            <x v="61"/>
          </reference>
        </references>
      </pivotArea>
    </format>
    <format dxfId="70">
      <pivotArea dataOnly="0" labelOnly="1" outline="0" fieldPosition="0">
        <references count="5">
          <reference field="1" count="1" selected="0">
            <x v="3"/>
          </reference>
          <reference field="3" count="1" selected="0">
            <x v="2"/>
          </reference>
          <reference field="6" count="1" selected="0">
            <x v="113"/>
          </reference>
          <reference field="7" count="1" selected="0">
            <x v="27"/>
          </reference>
          <reference field="17" count="1">
            <x v="56"/>
          </reference>
        </references>
      </pivotArea>
    </format>
    <format dxfId="69">
      <pivotArea dataOnly="0" labelOnly="1" outline="0" fieldPosition="0">
        <references count="5">
          <reference field="1" count="1" selected="0">
            <x v="3"/>
          </reference>
          <reference field="3" count="1" selected="0">
            <x v="2"/>
          </reference>
          <reference field="6" count="1" selected="0">
            <x v="148"/>
          </reference>
          <reference field="7" count="1" selected="0">
            <x v="12"/>
          </reference>
          <reference field="17" count="1">
            <x v="108"/>
          </reference>
        </references>
      </pivotArea>
    </format>
    <format dxfId="68">
      <pivotArea dataOnly="0" labelOnly="1" outline="0" fieldPosition="0">
        <references count="5">
          <reference field="1" count="1" selected="0">
            <x v="3"/>
          </reference>
          <reference field="3" count="1" selected="0">
            <x v="2"/>
          </reference>
          <reference field="6" count="1" selected="0">
            <x v="149"/>
          </reference>
          <reference field="7" count="1" selected="0">
            <x v="27"/>
          </reference>
          <reference field="17" count="1">
            <x v="69"/>
          </reference>
        </references>
      </pivotArea>
    </format>
    <format dxfId="67">
      <pivotArea dataOnly="0" labelOnly="1" outline="0" fieldPosition="0">
        <references count="5">
          <reference field="1" count="1" selected="0">
            <x v="3"/>
          </reference>
          <reference field="3" count="1" selected="0">
            <x v="3"/>
          </reference>
          <reference field="6" count="1" selected="0">
            <x v="4"/>
          </reference>
          <reference field="7" count="1" selected="0">
            <x v="21"/>
          </reference>
          <reference field="17" count="1">
            <x v="115"/>
          </reference>
        </references>
      </pivotArea>
    </format>
    <format dxfId="66">
      <pivotArea dataOnly="0" labelOnly="1" outline="0" fieldPosition="0">
        <references count="5">
          <reference field="1" count="1" selected="0">
            <x v="3"/>
          </reference>
          <reference field="3" count="1" selected="0">
            <x v="3"/>
          </reference>
          <reference field="6" count="1" selected="0">
            <x v="5"/>
          </reference>
          <reference field="7" count="1" selected="0">
            <x v="21"/>
          </reference>
          <reference field="17" count="1">
            <x v="123"/>
          </reference>
        </references>
      </pivotArea>
    </format>
    <format dxfId="65">
      <pivotArea dataOnly="0" labelOnly="1" outline="0" fieldPosition="0">
        <references count="5">
          <reference field="1" count="1" selected="0">
            <x v="3"/>
          </reference>
          <reference field="3" count="1" selected="0">
            <x v="3"/>
          </reference>
          <reference field="6" count="1" selected="0">
            <x v="7"/>
          </reference>
          <reference field="7" count="1" selected="0">
            <x v="21"/>
          </reference>
          <reference field="17" count="1">
            <x v="111"/>
          </reference>
        </references>
      </pivotArea>
    </format>
    <format dxfId="64">
      <pivotArea dataOnly="0" labelOnly="1" outline="0" fieldPosition="0">
        <references count="5">
          <reference field="1" count="1" selected="0">
            <x v="3"/>
          </reference>
          <reference field="3" count="1" selected="0">
            <x v="3"/>
          </reference>
          <reference field="6" count="1" selected="0">
            <x v="12"/>
          </reference>
          <reference field="7" count="1" selected="0">
            <x v="22"/>
          </reference>
          <reference field="17" count="1">
            <x v="131"/>
          </reference>
        </references>
      </pivotArea>
    </format>
    <format dxfId="63">
      <pivotArea dataOnly="0" labelOnly="1" outline="0" fieldPosition="0">
        <references count="5">
          <reference field="1" count="1" selected="0">
            <x v="3"/>
          </reference>
          <reference field="3" count="1" selected="0">
            <x v="3"/>
          </reference>
          <reference field="6" count="1" selected="0">
            <x v="13"/>
          </reference>
          <reference field="7" count="1" selected="0">
            <x v="11"/>
          </reference>
          <reference field="17" count="1">
            <x v="98"/>
          </reference>
        </references>
      </pivotArea>
    </format>
    <format dxfId="62">
      <pivotArea dataOnly="0" labelOnly="1" outline="0" fieldPosition="0">
        <references count="5">
          <reference field="1" count="1" selected="0">
            <x v="3"/>
          </reference>
          <reference field="3" count="1" selected="0">
            <x v="3"/>
          </reference>
          <reference field="6" count="1" selected="0">
            <x v="30"/>
          </reference>
          <reference field="7" count="1" selected="0">
            <x v="21"/>
          </reference>
          <reference field="17" count="1">
            <x v="45"/>
          </reference>
        </references>
      </pivotArea>
    </format>
    <format dxfId="61">
      <pivotArea dataOnly="0" labelOnly="1" outline="0" fieldPosition="0">
        <references count="5">
          <reference field="1" count="1" selected="0">
            <x v="3"/>
          </reference>
          <reference field="3" count="1" selected="0">
            <x v="3"/>
          </reference>
          <reference field="6" count="1" selected="0">
            <x v="33"/>
          </reference>
          <reference field="7" count="1" selected="0">
            <x v="21"/>
          </reference>
          <reference field="17" count="1">
            <x v="47"/>
          </reference>
        </references>
      </pivotArea>
    </format>
    <format dxfId="60">
      <pivotArea dataOnly="0" labelOnly="1" outline="0" fieldPosition="0">
        <references count="5">
          <reference field="1" count="1" selected="0">
            <x v="3"/>
          </reference>
          <reference field="3" count="1" selected="0">
            <x v="3"/>
          </reference>
          <reference field="6" count="1" selected="0">
            <x v="34"/>
          </reference>
          <reference field="7" count="1" selected="0">
            <x v="16"/>
          </reference>
          <reference field="17" count="1">
            <x v="1"/>
          </reference>
        </references>
      </pivotArea>
    </format>
    <format dxfId="59">
      <pivotArea dataOnly="0" labelOnly="1" outline="0" fieldPosition="0">
        <references count="5">
          <reference field="1" count="1" selected="0">
            <x v="3"/>
          </reference>
          <reference field="3" count="1" selected="0">
            <x v="3"/>
          </reference>
          <reference field="6" count="1" selected="0">
            <x v="42"/>
          </reference>
          <reference field="7" count="1" selected="0">
            <x v="21"/>
          </reference>
          <reference field="17" count="1">
            <x v="111"/>
          </reference>
        </references>
      </pivotArea>
    </format>
    <format dxfId="58">
      <pivotArea dataOnly="0" labelOnly="1" outline="0" fieldPosition="0">
        <references count="5">
          <reference field="1" count="1" selected="0">
            <x v="3"/>
          </reference>
          <reference field="3" count="1" selected="0">
            <x v="3"/>
          </reference>
          <reference field="6" count="1" selected="0">
            <x v="69"/>
          </reference>
          <reference field="7" count="1" selected="0">
            <x v="21"/>
          </reference>
          <reference field="17" count="1">
            <x v="48"/>
          </reference>
        </references>
      </pivotArea>
    </format>
    <format dxfId="57">
      <pivotArea dataOnly="0" labelOnly="1" outline="0" fieldPosition="0">
        <references count="5">
          <reference field="1" count="1" selected="0">
            <x v="3"/>
          </reference>
          <reference field="3" count="1" selected="0">
            <x v="3"/>
          </reference>
          <reference field="6" count="1" selected="0">
            <x v="82"/>
          </reference>
          <reference field="7" count="1" selected="0">
            <x v="27"/>
          </reference>
          <reference field="17" count="1">
            <x v="69"/>
          </reference>
        </references>
      </pivotArea>
    </format>
    <format dxfId="56">
      <pivotArea dataOnly="0" labelOnly="1" outline="0" fieldPosition="0">
        <references count="5">
          <reference field="1" count="1" selected="0">
            <x v="3"/>
          </reference>
          <reference field="3" count="1" selected="0">
            <x v="3"/>
          </reference>
          <reference field="6" count="1" selected="0">
            <x v="84"/>
          </reference>
          <reference field="7" count="1" selected="0">
            <x v="21"/>
          </reference>
          <reference field="17" count="1">
            <x v="46"/>
          </reference>
        </references>
      </pivotArea>
    </format>
    <format dxfId="55">
      <pivotArea dataOnly="0" labelOnly="1" outline="0" fieldPosition="0">
        <references count="5">
          <reference field="1" count="1" selected="0">
            <x v="3"/>
          </reference>
          <reference field="3" count="1" selected="0">
            <x v="3"/>
          </reference>
          <reference field="6" count="1" selected="0">
            <x v="134"/>
          </reference>
          <reference field="7" count="1" selected="0">
            <x v="27"/>
          </reference>
          <reference field="17" count="1">
            <x v="123"/>
          </reference>
        </references>
      </pivotArea>
    </format>
    <format dxfId="54">
      <pivotArea dataOnly="0" labelOnly="1" outline="0" fieldPosition="0">
        <references count="5">
          <reference field="1" count="1" selected="0">
            <x v="3"/>
          </reference>
          <reference field="3" count="1" selected="0">
            <x v="3"/>
          </reference>
          <reference field="6" count="1" selected="0">
            <x v="159"/>
          </reference>
          <reference field="7" count="1" selected="0">
            <x v="27"/>
          </reference>
          <reference field="17" count="1">
            <x v="119"/>
          </reference>
        </references>
      </pivotArea>
    </format>
    <format dxfId="53">
      <pivotArea dataOnly="0" labelOnly="1" outline="0" fieldPosition="0">
        <references count="5">
          <reference field="1" count="1" selected="0">
            <x v="3"/>
          </reference>
          <reference field="3" count="1" selected="0">
            <x v="3"/>
          </reference>
          <reference field="6" count="1" selected="0">
            <x v="160"/>
          </reference>
          <reference field="7" count="1" selected="0">
            <x v="21"/>
          </reference>
          <reference field="17" count="1">
            <x v="112"/>
          </reference>
        </references>
      </pivotArea>
    </format>
    <format dxfId="52">
      <pivotArea dataOnly="0" labelOnly="1" outline="0" fieldPosition="0">
        <references count="5">
          <reference field="1" count="1" selected="0">
            <x v="3"/>
          </reference>
          <reference field="3" count="1" selected="0">
            <x v="3"/>
          </reference>
          <reference field="6" count="1" selected="0">
            <x v="164"/>
          </reference>
          <reference field="7" count="1" selected="0">
            <x v="21"/>
          </reference>
          <reference field="17" count="1">
            <x v="2"/>
          </reference>
        </references>
      </pivotArea>
    </format>
    <format dxfId="51">
      <pivotArea dataOnly="0" labelOnly="1" outline="0" fieldPosition="0">
        <references count="5">
          <reference field="1" count="1" selected="0">
            <x v="3"/>
          </reference>
          <reference field="3" count="1" selected="0">
            <x v="4"/>
          </reference>
          <reference field="6" count="1" selected="0">
            <x v="56"/>
          </reference>
          <reference field="7" count="1" selected="0">
            <x v="16"/>
          </reference>
          <reference field="17" count="1">
            <x v="69"/>
          </reference>
        </references>
      </pivotArea>
    </format>
    <format dxfId="50">
      <pivotArea dataOnly="0" labelOnly="1" outline="0" fieldPosition="0">
        <references count="5">
          <reference field="1" count="1" selected="0">
            <x v="3"/>
          </reference>
          <reference field="3" count="1" selected="0">
            <x v="4"/>
          </reference>
          <reference field="6" count="1" selected="0">
            <x v="57"/>
          </reference>
          <reference field="7" count="1" selected="0">
            <x v="16"/>
          </reference>
          <reference field="17" count="1">
            <x v="105"/>
          </reference>
        </references>
      </pivotArea>
    </format>
    <format dxfId="49">
      <pivotArea dataOnly="0" labelOnly="1" outline="0" fieldPosition="0">
        <references count="5">
          <reference field="1" count="1" selected="0">
            <x v="3"/>
          </reference>
          <reference field="3" count="1" selected="0">
            <x v="4"/>
          </reference>
          <reference field="6" count="1" selected="0">
            <x v="59"/>
          </reference>
          <reference field="7" count="1" selected="0">
            <x v="16"/>
          </reference>
          <reference field="17" count="1">
            <x v="43"/>
          </reference>
        </references>
      </pivotArea>
    </format>
    <format dxfId="48">
      <pivotArea dataOnly="0" labelOnly="1" outline="0" fieldPosition="0">
        <references count="5">
          <reference field="1" count="1" selected="0">
            <x v="3"/>
          </reference>
          <reference field="3" count="1" selected="0">
            <x v="4"/>
          </reference>
          <reference field="6" count="1" selected="0">
            <x v="62"/>
          </reference>
          <reference field="7" count="1" selected="0">
            <x v="27"/>
          </reference>
          <reference field="17" count="1">
            <x v="55"/>
          </reference>
        </references>
      </pivotArea>
    </format>
    <format dxfId="47">
      <pivotArea dataOnly="0" labelOnly="1" outline="0" fieldPosition="0">
        <references count="5">
          <reference field="1" count="1" selected="0">
            <x v="3"/>
          </reference>
          <reference field="3" count="1" selected="0">
            <x v="4"/>
          </reference>
          <reference field="6" count="1" selected="0">
            <x v="78"/>
          </reference>
          <reference field="7" count="1" selected="0">
            <x v="16"/>
          </reference>
          <reference field="17" count="1">
            <x v="4"/>
          </reference>
        </references>
      </pivotArea>
    </format>
    <format dxfId="46">
      <pivotArea dataOnly="0" labelOnly="1" outline="0" fieldPosition="0">
        <references count="5">
          <reference field="1" count="1" selected="0">
            <x v="3"/>
          </reference>
          <reference field="3" count="1" selected="0">
            <x v="4"/>
          </reference>
          <reference field="6" count="1" selected="0">
            <x v="80"/>
          </reference>
          <reference field="7" count="1" selected="0">
            <x v="16"/>
          </reference>
          <reference field="17" count="1">
            <x v="136"/>
          </reference>
        </references>
      </pivotArea>
    </format>
    <format dxfId="45">
      <pivotArea dataOnly="0" labelOnly="1" outline="0" fieldPosition="0">
        <references count="5">
          <reference field="1" count="1" selected="0">
            <x v="3"/>
          </reference>
          <reference field="3" count="1" selected="0">
            <x v="4"/>
          </reference>
          <reference field="6" count="1" selected="0">
            <x v="87"/>
          </reference>
          <reference field="7" count="1" selected="0">
            <x v="16"/>
          </reference>
          <reference field="17" count="1">
            <x v="69"/>
          </reference>
        </references>
      </pivotArea>
    </format>
    <format dxfId="44">
      <pivotArea dataOnly="0" labelOnly="1" outline="0" fieldPosition="0">
        <references count="5">
          <reference field="1" count="1" selected="0">
            <x v="3"/>
          </reference>
          <reference field="3" count="1" selected="0">
            <x v="4"/>
          </reference>
          <reference field="6" count="1" selected="0">
            <x v="115"/>
          </reference>
          <reference field="7" count="1" selected="0">
            <x v="16"/>
          </reference>
          <reference field="17" count="1">
            <x v="44"/>
          </reference>
        </references>
      </pivotArea>
    </format>
    <format dxfId="43">
      <pivotArea dataOnly="0" labelOnly="1" outline="0" fieldPosition="0">
        <references count="5">
          <reference field="1" count="1" selected="0">
            <x v="3"/>
          </reference>
          <reference field="3" count="1" selected="0">
            <x v="4"/>
          </reference>
          <reference field="6" count="1" selected="0">
            <x v="135"/>
          </reference>
          <reference field="7" count="1" selected="0">
            <x v="12"/>
          </reference>
          <reference field="17" count="1">
            <x v="106"/>
          </reference>
        </references>
      </pivotArea>
    </format>
    <format dxfId="42">
      <pivotArea dataOnly="0" labelOnly="1" outline="0" fieldPosition="0">
        <references count="5">
          <reference field="1" count="1" selected="0">
            <x v="3"/>
          </reference>
          <reference field="3" count="1" selected="0">
            <x v="4"/>
          </reference>
          <reference field="6" count="1" selected="0">
            <x v="145"/>
          </reference>
          <reference field="7" count="1" selected="0">
            <x v="16"/>
          </reference>
          <reference field="17" count="1">
            <x v="96"/>
          </reference>
        </references>
      </pivotArea>
    </format>
    <format dxfId="41">
      <pivotArea dataOnly="0" labelOnly="1" outline="0" fieldPosition="0">
        <references count="5">
          <reference field="1" count="1" selected="0">
            <x v="3"/>
          </reference>
          <reference field="3" count="1" selected="0">
            <x v="4"/>
          </reference>
          <reference field="6" count="1" selected="0">
            <x v="150"/>
          </reference>
          <reference field="7" count="1" selected="0">
            <x v="27"/>
          </reference>
          <reference field="17" count="1">
            <x v="69"/>
          </reference>
        </references>
      </pivotArea>
    </format>
    <format dxfId="40">
      <pivotArea dataOnly="0" labelOnly="1" outline="0" fieldPosition="0">
        <references count="5">
          <reference field="1" count="1" selected="0">
            <x v="4"/>
          </reference>
          <reference field="3" count="1" selected="0">
            <x v="1"/>
          </reference>
          <reference field="6" count="1" selected="0">
            <x v="8"/>
          </reference>
          <reference field="7" count="1" selected="0">
            <x v="4"/>
          </reference>
          <reference field="17" count="1">
            <x v="90"/>
          </reference>
        </references>
      </pivotArea>
    </format>
    <format dxfId="39">
      <pivotArea dataOnly="0" labelOnly="1" outline="0" fieldPosition="0">
        <references count="5">
          <reference field="1" count="1" selected="0">
            <x v="4"/>
          </reference>
          <reference field="3" count="1" selected="0">
            <x v="1"/>
          </reference>
          <reference field="6" count="1" selected="0">
            <x v="91"/>
          </reference>
          <reference field="7" count="1" selected="0">
            <x v="27"/>
          </reference>
          <reference field="17" count="1">
            <x v="104"/>
          </reference>
        </references>
      </pivotArea>
    </format>
    <format dxfId="38">
      <pivotArea dataOnly="0" labelOnly="1" outline="0" fieldPosition="0">
        <references count="5">
          <reference field="1" count="1" selected="0">
            <x v="4"/>
          </reference>
          <reference field="3" count="1" selected="0">
            <x v="1"/>
          </reference>
          <reference field="6" count="1" selected="0">
            <x v="136"/>
          </reference>
          <reference field="7" count="1" selected="0">
            <x v="21"/>
          </reference>
          <reference field="17" count="1">
            <x v="113"/>
          </reference>
        </references>
      </pivotArea>
    </format>
    <format dxfId="37">
      <pivotArea dataOnly="0" labelOnly="1" outline="0" fieldPosition="0">
        <references count="5">
          <reference field="1" count="1" selected="0">
            <x v="4"/>
          </reference>
          <reference field="3" count="1" selected="0">
            <x v="1"/>
          </reference>
          <reference field="6" count="1" selected="0">
            <x v="158"/>
          </reference>
          <reference field="7" count="1" selected="0">
            <x v="21"/>
          </reference>
          <reference field="17" count="1">
            <x v="111"/>
          </reference>
        </references>
      </pivotArea>
    </format>
    <format dxfId="36">
      <pivotArea dataOnly="0" labelOnly="1" outline="0" fieldPosition="0">
        <references count="5">
          <reference field="1" count="1" selected="0">
            <x v="4"/>
          </reference>
          <reference field="3" count="1" selected="0">
            <x v="14"/>
          </reference>
          <reference field="6" count="1" selected="0">
            <x v="137"/>
          </reference>
          <reference field="7" count="1" selected="0">
            <x v="7"/>
          </reference>
          <reference field="17" count="1">
            <x v="59"/>
          </reference>
        </references>
      </pivotArea>
    </format>
    <format dxfId="35">
      <pivotArea dataOnly="0" labelOnly="1" outline="0" fieldPosition="0">
        <references count="5">
          <reference field="1" count="1" selected="0">
            <x v="4"/>
          </reference>
          <reference field="3" count="1" selected="0">
            <x v="14"/>
          </reference>
          <reference field="6" count="1" selected="0">
            <x v="156"/>
          </reference>
          <reference field="7" count="1" selected="0">
            <x v="7"/>
          </reference>
          <reference field="17" count="1">
            <x v="14"/>
          </reference>
        </references>
      </pivotArea>
    </format>
    <format dxfId="34">
      <pivotArea dataOnly="0" labelOnly="1" outline="0" fieldPosition="0">
        <references count="5">
          <reference field="1" count="1" selected="0">
            <x v="4"/>
          </reference>
          <reference field="3" count="1" selected="0">
            <x v="15"/>
          </reference>
          <reference field="6" count="1" selected="0">
            <x v="3"/>
          </reference>
          <reference field="7" count="1" selected="0">
            <x v="34"/>
          </reference>
          <reference field="17" count="1">
            <x v="51"/>
          </reference>
        </references>
      </pivotArea>
    </format>
    <format dxfId="33">
      <pivotArea dataOnly="0" labelOnly="1" outline="0" fieldPosition="0">
        <references count="5">
          <reference field="1" count="1" selected="0">
            <x v="4"/>
          </reference>
          <reference field="3" count="1" selected="0">
            <x v="15"/>
          </reference>
          <reference field="6" count="1" selected="0">
            <x v="28"/>
          </reference>
          <reference field="7" count="1" selected="0">
            <x v="25"/>
          </reference>
          <reference field="17" count="1">
            <x v="53"/>
          </reference>
        </references>
      </pivotArea>
    </format>
    <format dxfId="32">
      <pivotArea dataOnly="0" labelOnly="1" outline="0" fieldPosition="0">
        <references count="5">
          <reference field="1" count="1" selected="0">
            <x v="4"/>
          </reference>
          <reference field="3" count="1" selected="0">
            <x v="15"/>
          </reference>
          <reference field="6" count="1" selected="0">
            <x v="77"/>
          </reference>
          <reference field="7" count="1" selected="0">
            <x v="27"/>
          </reference>
          <reference field="17" count="2">
            <x v="72"/>
            <x v="73"/>
          </reference>
        </references>
      </pivotArea>
    </format>
    <format dxfId="31">
      <pivotArea dataOnly="0" labelOnly="1" outline="0" fieldPosition="0">
        <references count="5">
          <reference field="1" count="1" selected="0">
            <x v="4"/>
          </reference>
          <reference field="3" count="1" selected="0">
            <x v="15"/>
          </reference>
          <reference field="6" count="1" selected="0">
            <x v="81"/>
          </reference>
          <reference field="7" count="1" selected="0">
            <x v="27"/>
          </reference>
          <reference field="17" count="1">
            <x v="50"/>
          </reference>
        </references>
      </pivotArea>
    </format>
    <format dxfId="30">
      <pivotArea dataOnly="0" labelOnly="1" outline="0" fieldPosition="0">
        <references count="5">
          <reference field="1" count="1" selected="0">
            <x v="4"/>
          </reference>
          <reference field="3" count="1" selected="0">
            <x v="15"/>
          </reference>
          <reference field="6" count="1" selected="0">
            <x v="107"/>
          </reference>
          <reference field="7" count="1" selected="0">
            <x v="32"/>
          </reference>
          <reference field="17" count="1">
            <x v="12"/>
          </reference>
        </references>
      </pivotArea>
    </format>
    <format dxfId="29">
      <pivotArea dataOnly="0" labelOnly="1" outline="0" fieldPosition="0">
        <references count="5">
          <reference field="1" count="1" selected="0">
            <x v="4"/>
          </reference>
          <reference field="3" count="1" selected="0">
            <x v="15"/>
          </reference>
          <reference field="6" count="1" selected="0">
            <x v="114"/>
          </reference>
          <reference field="7" count="1" selected="0">
            <x v="27"/>
          </reference>
          <reference field="17" count="1">
            <x v="117"/>
          </reference>
        </references>
      </pivotArea>
    </format>
    <format dxfId="28">
      <pivotArea dataOnly="0" labelOnly="1" outline="0" fieldPosition="0">
        <references count="5">
          <reference field="1" count="1" selected="0">
            <x v="4"/>
          </reference>
          <reference field="3" count="1" selected="0">
            <x v="15"/>
          </reference>
          <reference field="6" count="1" selected="0">
            <x v="130"/>
          </reference>
          <reference field="7" count="1" selected="0">
            <x v="15"/>
          </reference>
          <reference field="17" count="1">
            <x v="123"/>
          </reference>
        </references>
      </pivotArea>
    </format>
    <format dxfId="27">
      <pivotArea dataOnly="0" labelOnly="1" outline="0" fieldPosition="0">
        <references count="5">
          <reference field="1" count="1" selected="0">
            <x v="4"/>
          </reference>
          <reference field="3" count="1" selected="0">
            <x v="15"/>
          </reference>
          <reference field="6" count="1" selected="0">
            <x v="141"/>
          </reference>
          <reference field="7" count="1" selected="0">
            <x v="34"/>
          </reference>
          <reference field="17" count="1">
            <x v="52"/>
          </reference>
        </references>
      </pivotArea>
    </format>
    <format dxfId="26">
      <pivotArea dataOnly="0" labelOnly="1" outline="0" fieldPosition="0">
        <references count="5">
          <reference field="1" count="1" selected="0">
            <x v="4"/>
          </reference>
          <reference field="3" count="1" selected="0">
            <x v="15"/>
          </reference>
          <reference field="6" count="1" selected="0">
            <x v="157"/>
          </reference>
          <reference field="7" count="1" selected="0">
            <x v="25"/>
          </reference>
          <reference field="17" count="1">
            <x v="99"/>
          </reference>
        </references>
      </pivotArea>
    </format>
    <format dxfId="25">
      <pivotArea dataOnly="0" labelOnly="1" outline="0" fieldPosition="0">
        <references count="5">
          <reference field="1" count="1" selected="0">
            <x v="4"/>
          </reference>
          <reference field="3" count="1" selected="0">
            <x v="18"/>
          </reference>
          <reference field="6" count="1" selected="0">
            <x v="0"/>
          </reference>
          <reference field="7" count="1" selected="0">
            <x v="33"/>
          </reference>
          <reference field="17" count="1">
            <x v="13"/>
          </reference>
        </references>
      </pivotArea>
    </format>
    <format dxfId="24">
      <pivotArea dataOnly="0" labelOnly="1" outline="0" fieldPosition="0">
        <references count="5">
          <reference field="1" count="1" selected="0">
            <x v="4"/>
          </reference>
          <reference field="3" count="1" selected="0">
            <x v="18"/>
          </reference>
          <reference field="6" count="1" selected="0">
            <x v="9"/>
          </reference>
          <reference field="7" count="1" selected="0">
            <x v="35"/>
          </reference>
          <reference field="17" count="1">
            <x v="7"/>
          </reference>
        </references>
      </pivotArea>
    </format>
    <format dxfId="23">
      <pivotArea dataOnly="0" labelOnly="1" outline="0" fieldPosition="0">
        <references count="5">
          <reference field="1" count="1" selected="0">
            <x v="4"/>
          </reference>
          <reference field="3" count="1" selected="0">
            <x v="18"/>
          </reference>
          <reference field="6" count="1" selected="0">
            <x v="10"/>
          </reference>
          <reference field="7" count="1" selected="0">
            <x v="35"/>
          </reference>
          <reference field="17" count="1">
            <x v="6"/>
          </reference>
        </references>
      </pivotArea>
    </format>
    <format dxfId="22">
      <pivotArea dataOnly="0" labelOnly="1" outline="0" fieldPosition="0">
        <references count="5">
          <reference field="1" count="1" selected="0">
            <x v="4"/>
          </reference>
          <reference field="3" count="1" selected="0">
            <x v="18"/>
          </reference>
          <reference field="6" count="1" selected="0">
            <x v="40"/>
          </reference>
          <reference field="7" count="1" selected="0">
            <x v="9"/>
          </reference>
          <reference field="17" count="1">
            <x v="83"/>
          </reference>
        </references>
      </pivotArea>
    </format>
    <format dxfId="21">
      <pivotArea dataOnly="0" labelOnly="1" outline="0" fieldPosition="0">
        <references count="5">
          <reference field="1" count="1" selected="0">
            <x v="4"/>
          </reference>
          <reference field="3" count="1" selected="0">
            <x v="18"/>
          </reference>
          <reference field="6" count="1" selected="0">
            <x v="66"/>
          </reference>
          <reference field="7" count="1" selected="0">
            <x v="10"/>
          </reference>
          <reference field="17" count="1">
            <x v="70"/>
          </reference>
        </references>
      </pivotArea>
    </format>
    <format dxfId="20">
      <pivotArea dataOnly="0" labelOnly="1" outline="0" fieldPosition="0">
        <references count="5">
          <reference field="1" count="1" selected="0">
            <x v="4"/>
          </reference>
          <reference field="3" count="1" selected="0">
            <x v="18"/>
          </reference>
          <reference field="6" count="1" selected="0">
            <x v="96"/>
          </reference>
          <reference field="7" count="1" selected="0">
            <x v="9"/>
          </reference>
          <reference field="17" count="1">
            <x v="39"/>
          </reference>
        </references>
      </pivotArea>
    </format>
    <format dxfId="19">
      <pivotArea dataOnly="0" labelOnly="1" outline="0" fieldPosition="0">
        <references count="5">
          <reference field="1" count="1" selected="0">
            <x v="4"/>
          </reference>
          <reference field="3" count="1" selected="0">
            <x v="20"/>
          </reference>
          <reference field="6" count="1" selected="0">
            <x v="2"/>
          </reference>
          <reference field="7" count="1" selected="0">
            <x v="25"/>
          </reference>
          <reference field="17" count="1">
            <x v="86"/>
          </reference>
        </references>
      </pivotArea>
    </format>
    <format dxfId="18">
      <pivotArea dataOnly="0" labelOnly="1" outline="0" fieldPosition="0">
        <references count="5">
          <reference field="1" count="1" selected="0">
            <x v="4"/>
          </reference>
          <reference field="3" count="1" selected="0">
            <x v="20"/>
          </reference>
          <reference field="6" count="1" selected="0">
            <x v="26"/>
          </reference>
          <reference field="7" count="1" selected="0">
            <x v="22"/>
          </reference>
          <reference field="17" count="1">
            <x v="123"/>
          </reference>
        </references>
      </pivotArea>
    </format>
    <format dxfId="17">
      <pivotArea dataOnly="0" labelOnly="1" outline="0" fieldPosition="0">
        <references count="5">
          <reference field="1" count="1" selected="0">
            <x v="4"/>
          </reference>
          <reference field="3" count="1" selected="0">
            <x v="20"/>
          </reference>
          <reference field="6" count="1" selected="0">
            <x v="27"/>
          </reference>
          <reference field="7" count="1" selected="0">
            <x v="17"/>
          </reference>
          <reference field="17" count="1">
            <x v="84"/>
          </reference>
        </references>
      </pivotArea>
    </format>
    <format dxfId="16">
      <pivotArea dataOnly="0" labelOnly="1" outline="0" fieldPosition="0">
        <references count="5">
          <reference field="1" count="1" selected="0">
            <x v="4"/>
          </reference>
          <reference field="3" count="1" selected="0">
            <x v="20"/>
          </reference>
          <reference field="6" count="1" selected="0">
            <x v="38"/>
          </reference>
          <reference field="7" count="1" selected="0">
            <x v="27"/>
          </reference>
          <reference field="17" count="1">
            <x v="65"/>
          </reference>
        </references>
      </pivotArea>
    </format>
    <format dxfId="15">
      <pivotArea dataOnly="0" labelOnly="1" outline="0" fieldPosition="0">
        <references count="5">
          <reference field="1" count="1" selected="0">
            <x v="4"/>
          </reference>
          <reference field="3" count="1" selected="0">
            <x v="20"/>
          </reference>
          <reference field="6" count="1" selected="0">
            <x v="58"/>
          </reference>
          <reference field="7" count="1" selected="0">
            <x v="2"/>
          </reference>
          <reference field="17" count="1">
            <x v="88"/>
          </reference>
        </references>
      </pivotArea>
    </format>
    <format dxfId="14">
      <pivotArea dataOnly="0" labelOnly="1" outline="0" fieldPosition="0">
        <references count="5">
          <reference field="1" count="1" selected="0">
            <x v="4"/>
          </reference>
          <reference field="3" count="1" selected="0">
            <x v="20"/>
          </reference>
          <reference field="6" count="1" selected="0">
            <x v="63"/>
          </reference>
          <reference field="7" count="1" selected="0">
            <x v="7"/>
          </reference>
          <reference field="17" count="1">
            <x v="60"/>
          </reference>
        </references>
      </pivotArea>
    </format>
    <format dxfId="13">
      <pivotArea dataOnly="0" labelOnly="1" outline="0" fieldPosition="0">
        <references count="5">
          <reference field="1" count="1" selected="0">
            <x v="4"/>
          </reference>
          <reference field="3" count="1" selected="0">
            <x v="20"/>
          </reference>
          <reference field="6" count="1" selected="0">
            <x v="79"/>
          </reference>
          <reference field="7" count="1" selected="0">
            <x v="25"/>
          </reference>
          <reference field="17" count="1">
            <x v="126"/>
          </reference>
        </references>
      </pivotArea>
    </format>
    <format dxfId="12">
      <pivotArea dataOnly="0" labelOnly="1" outline="0" fieldPosition="0">
        <references count="5">
          <reference field="1" count="1" selected="0">
            <x v="4"/>
          </reference>
          <reference field="3" count="1" selected="0">
            <x v="20"/>
          </reference>
          <reference field="6" count="1" selected="0">
            <x v="97"/>
          </reference>
          <reference field="7" count="1" selected="0">
            <x v="15"/>
          </reference>
          <reference field="17" count="1">
            <x v="11"/>
          </reference>
        </references>
      </pivotArea>
    </format>
    <format dxfId="11">
      <pivotArea dataOnly="0" labelOnly="1" outline="0" fieldPosition="0">
        <references count="5">
          <reference field="1" count="1" selected="0">
            <x v="4"/>
          </reference>
          <reference field="3" count="1" selected="0">
            <x v="20"/>
          </reference>
          <reference field="6" count="1" selected="0">
            <x v="99"/>
          </reference>
          <reference field="7" count="1" selected="0">
            <x v="7"/>
          </reference>
          <reference field="17" count="1">
            <x v="136"/>
          </reference>
        </references>
      </pivotArea>
    </format>
    <format dxfId="10">
      <pivotArea dataOnly="0" labelOnly="1" outline="0" fieldPosition="0">
        <references count="5">
          <reference field="1" count="1" selected="0">
            <x v="4"/>
          </reference>
          <reference field="3" count="1" selected="0">
            <x v="20"/>
          </reference>
          <reference field="6" count="1" selected="0">
            <x v="109"/>
          </reference>
          <reference field="7" count="1" selected="0">
            <x v="15"/>
          </reference>
          <reference field="17" count="1">
            <x v="28"/>
          </reference>
        </references>
      </pivotArea>
    </format>
    <format dxfId="9">
      <pivotArea dataOnly="0" labelOnly="1" outline="0" fieldPosition="0">
        <references count="5">
          <reference field="1" count="1" selected="0">
            <x v="4"/>
          </reference>
          <reference field="3" count="1" selected="0">
            <x v="20"/>
          </reference>
          <reference field="6" count="1" selected="0">
            <x v="110"/>
          </reference>
          <reference field="7" count="1" selected="0">
            <x v="27"/>
          </reference>
          <reference field="17" count="1">
            <x v="123"/>
          </reference>
        </references>
      </pivotArea>
    </format>
    <format dxfId="8">
      <pivotArea dataOnly="0" labelOnly="1" outline="0" fieldPosition="0">
        <references count="5">
          <reference field="1" count="1" selected="0">
            <x v="4"/>
          </reference>
          <reference field="3" count="1" selected="0">
            <x v="20"/>
          </reference>
          <reference field="6" count="1" selected="0">
            <x v="111"/>
          </reference>
          <reference field="7" count="1" selected="0">
            <x v="11"/>
          </reference>
          <reference field="17" count="1">
            <x v="109"/>
          </reference>
        </references>
      </pivotArea>
    </format>
    <format dxfId="7">
      <pivotArea dataOnly="0" labelOnly="1" outline="0" fieldPosition="0">
        <references count="5">
          <reference field="1" count="1" selected="0">
            <x v="4"/>
          </reference>
          <reference field="3" count="1" selected="0">
            <x v="20"/>
          </reference>
          <reference field="6" count="1" selected="0">
            <x v="112"/>
          </reference>
          <reference field="7" count="1" selected="0">
            <x v="23"/>
          </reference>
          <reference field="17" count="1">
            <x v="134"/>
          </reference>
        </references>
      </pivotArea>
    </format>
    <format dxfId="6">
      <pivotArea dataOnly="0" labelOnly="1" outline="0" fieldPosition="0">
        <references count="5">
          <reference field="1" count="1" selected="0">
            <x v="4"/>
          </reference>
          <reference field="3" count="1" selected="0">
            <x v="20"/>
          </reference>
          <reference field="6" count="1" selected="0">
            <x v="117"/>
          </reference>
          <reference field="7" count="1" selected="0">
            <x v="25"/>
          </reference>
          <reference field="17" count="1">
            <x v="116"/>
          </reference>
        </references>
      </pivotArea>
    </format>
    <format dxfId="5">
      <pivotArea dataOnly="0" labelOnly="1" outline="0" fieldPosition="0">
        <references count="5">
          <reference field="1" count="1" selected="0">
            <x v="4"/>
          </reference>
          <reference field="3" count="1" selected="0">
            <x v="20"/>
          </reference>
          <reference field="6" count="1" selected="0">
            <x v="118"/>
          </reference>
          <reference field="7" count="1" selected="0">
            <x v="13"/>
          </reference>
          <reference field="17" count="1">
            <x v="124"/>
          </reference>
        </references>
      </pivotArea>
    </format>
    <format dxfId="4">
      <pivotArea dataOnly="0" labelOnly="1" outline="0" fieldPosition="0">
        <references count="5">
          <reference field="1" count="1" selected="0">
            <x v="4"/>
          </reference>
          <reference field="3" count="1" selected="0">
            <x v="20"/>
          </reference>
          <reference field="6" count="1" selected="0">
            <x v="125"/>
          </reference>
          <reference field="7" count="1" selected="0">
            <x v="25"/>
          </reference>
          <reference field="17" count="1">
            <x v="110"/>
          </reference>
        </references>
      </pivotArea>
    </format>
    <format dxfId="3">
      <pivotArea dataOnly="0" labelOnly="1" outline="0" fieldPosition="0">
        <references count="5">
          <reference field="1" count="1" selected="0">
            <x v="4"/>
          </reference>
          <reference field="3" count="1" selected="0">
            <x v="20"/>
          </reference>
          <reference field="6" count="1" selected="0">
            <x v="128"/>
          </reference>
          <reference field="7" count="1" selected="0">
            <x v="19"/>
          </reference>
          <reference field="17" count="1">
            <x v="127"/>
          </reference>
        </references>
      </pivotArea>
    </format>
    <format dxfId="2">
      <pivotArea dataOnly="0" labelOnly="1" outline="0" fieldPosition="0">
        <references count="5">
          <reference field="1" count="1" selected="0">
            <x v="4"/>
          </reference>
          <reference field="3" count="1" selected="0">
            <x v="20"/>
          </reference>
          <reference field="6" count="1" selected="0">
            <x v="153"/>
          </reference>
          <reference field="7" count="1" selected="0">
            <x v="7"/>
          </reference>
          <reference field="17" count="1">
            <x v="15"/>
          </reference>
        </references>
      </pivotArea>
    </format>
    <format dxfId="1">
      <pivotArea dataOnly="0" labelOnly="1" outline="0" fieldPosition="0">
        <references count="5">
          <reference field="1" count="1" selected="0">
            <x v="4"/>
          </reference>
          <reference field="3" count="1" selected="0">
            <x v="20"/>
          </reference>
          <reference field="6" count="1" selected="0">
            <x v="154"/>
          </reference>
          <reference field="7" count="1" selected="0">
            <x v="7"/>
          </reference>
          <reference field="17" count="1">
            <x v="15"/>
          </reference>
        </references>
      </pivotArea>
    </format>
    <format dxfId="0">
      <pivotArea dataOnly="0" labelOnly="1" outline="0" fieldPosition="0">
        <references count="5">
          <reference field="1" count="1" selected="0">
            <x v="4"/>
          </reference>
          <reference field="3" count="1" selected="0">
            <x v="20"/>
          </reference>
          <reference field="6" count="1" selected="0">
            <x v="155"/>
          </reference>
          <reference field="7" count="1" selected="0">
            <x v="6"/>
          </reference>
          <reference field="17" count="1">
            <x v="4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7E2597F-78BD-4862-8373-340988A29585}" name="TablaDinámica2"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E433" firstHeaderRow="1" firstDataRow="1" firstDataCol="1" rowPageCount="1" colPageCount="1"/>
  <pivotFields count="25">
    <pivotField axis="axisPage" multipleItemSelectionAllowed="1" showAll="0">
      <items count="10">
        <item m="1" x="7"/>
        <item m="1" x="6"/>
        <item m="1" x="8"/>
        <item m="1" x="5"/>
        <item h="1" x="1"/>
        <item x="4"/>
        <item x="0"/>
        <item x="3"/>
        <item h="1" x="2"/>
        <item t="default"/>
      </items>
    </pivotField>
    <pivotField showAll="0"/>
    <pivotField showAll="0"/>
    <pivotField showAll="0"/>
    <pivotField showAll="0"/>
    <pivotField showAll="0"/>
    <pivotField showAll="0"/>
    <pivotField axis="axisRow" showAll="0">
      <items count="243">
        <item x="125"/>
        <item x="198"/>
        <item x="200"/>
        <item x="199"/>
        <item x="201"/>
        <item x="224"/>
        <item x="66"/>
        <item x="124"/>
        <item x="180"/>
        <item x="91"/>
        <item x="95"/>
        <item x="92"/>
        <item x="65"/>
        <item x="176"/>
        <item x="28"/>
        <item x="30"/>
        <item x="26"/>
        <item x="22"/>
        <item x="24"/>
        <item x="8"/>
        <item x="12"/>
        <item x="14"/>
        <item x="10"/>
        <item x="16"/>
        <item x="18"/>
        <item x="20"/>
        <item x="32"/>
        <item x="34"/>
        <item x="191"/>
        <item x="122"/>
        <item x="106"/>
        <item x="223"/>
        <item x="206"/>
        <item x="174"/>
        <item x="148"/>
        <item x="150"/>
        <item x="144"/>
        <item x="228"/>
        <item x="103"/>
        <item x="147"/>
        <item x="137"/>
        <item x="76"/>
        <item x="96"/>
        <item x="177"/>
        <item x="188"/>
        <item x="51"/>
        <item x="52"/>
        <item x="73"/>
        <item x="217"/>
        <item x="216"/>
        <item x="218"/>
        <item x="212"/>
        <item x="225"/>
        <item x="194"/>
        <item x="240"/>
        <item x="123"/>
        <item x="141"/>
        <item x="157"/>
        <item x="158"/>
        <item x="193"/>
        <item x="2"/>
        <item x="1"/>
        <item x="3"/>
        <item x="82"/>
        <item x="234"/>
        <item x="173"/>
        <item x="143"/>
        <item x="227"/>
        <item x="142"/>
        <item x="83"/>
        <item x="159"/>
        <item x="154"/>
        <item x="101"/>
        <item x="138"/>
        <item x="35"/>
        <item x="71"/>
        <item x="116"/>
        <item x="115"/>
        <item x="68"/>
        <item x="140"/>
        <item x="89"/>
        <item x="78"/>
        <item x="112"/>
        <item x="187"/>
        <item x="104"/>
        <item x="175"/>
        <item x="237"/>
        <item x="67"/>
        <item x="170"/>
        <item x="220"/>
        <item x="221"/>
        <item x="219"/>
        <item x="127"/>
        <item x="226"/>
        <item x="77"/>
        <item x="110"/>
        <item x="133"/>
        <item x="134"/>
        <item x="131"/>
        <item x="132"/>
        <item x="136"/>
        <item x="135"/>
        <item x="167"/>
        <item x="153"/>
        <item x="149"/>
        <item x="99"/>
        <item x="213"/>
        <item x="94"/>
        <item x="88"/>
        <item x="86"/>
        <item x="87"/>
        <item x="184"/>
        <item x="4"/>
        <item x="169"/>
        <item x="195"/>
        <item x="156"/>
        <item x="72"/>
        <item x="126"/>
        <item x="222"/>
        <item x="130"/>
        <item x="145"/>
        <item x="102"/>
        <item x="152"/>
        <item x="181"/>
        <item x="207"/>
        <item x="151"/>
        <item x="90"/>
        <item x="69"/>
        <item x="210"/>
        <item x="172"/>
        <item x="128"/>
        <item x="80"/>
        <item x="155"/>
        <item x="214"/>
        <item x="53"/>
        <item x="54"/>
        <item x="160"/>
        <item x="6"/>
        <item x="36"/>
        <item x="45"/>
        <item x="46"/>
        <item x="47"/>
        <item x="11"/>
        <item x="40"/>
        <item x="7"/>
        <item x="39"/>
        <item x="31"/>
        <item x="13"/>
        <item x="27"/>
        <item x="43"/>
        <item x="9"/>
        <item x="41"/>
        <item x="17"/>
        <item x="29"/>
        <item x="44"/>
        <item x="15"/>
        <item x="19"/>
        <item x="42"/>
        <item x="33"/>
        <item x="25"/>
        <item x="38"/>
        <item x="21"/>
        <item x="23"/>
        <item x="37"/>
        <item x="5"/>
        <item x="56"/>
        <item x="55"/>
        <item x="57"/>
        <item x="63"/>
        <item x="58"/>
        <item x="59"/>
        <item x="60"/>
        <item x="62"/>
        <item x="61"/>
        <item x="64"/>
        <item x="49"/>
        <item x="48"/>
        <item x="165"/>
        <item x="168"/>
        <item x="161"/>
        <item x="164"/>
        <item x="171"/>
        <item x="163"/>
        <item x="162"/>
        <item x="166"/>
        <item x="230"/>
        <item x="108"/>
        <item x="109"/>
        <item x="178"/>
        <item x="182"/>
        <item x="111"/>
        <item x="75"/>
        <item x="107"/>
        <item x="105"/>
        <item x="236"/>
        <item x="119"/>
        <item x="118"/>
        <item x="129"/>
        <item x="117"/>
        <item x="70"/>
        <item x="197"/>
        <item x="0"/>
        <item x="179"/>
        <item x="209"/>
        <item x="186"/>
        <item x="79"/>
        <item x="238"/>
        <item x="239"/>
        <item x="98"/>
        <item x="235"/>
        <item x="196"/>
        <item x="233"/>
        <item x="232"/>
        <item x="231"/>
        <item x="202"/>
        <item x="204"/>
        <item x="203"/>
        <item x="205"/>
        <item x="185"/>
        <item x="189"/>
        <item x="74"/>
        <item x="85"/>
        <item x="97"/>
        <item x="84"/>
        <item x="81"/>
        <item x="100"/>
        <item x="229"/>
        <item x="215"/>
        <item x="120"/>
        <item x="114"/>
        <item x="113"/>
        <item x="121"/>
        <item x="139"/>
        <item x="146"/>
        <item x="208"/>
        <item x="211"/>
        <item x="50"/>
        <item x="183"/>
        <item x="93"/>
        <item x="192"/>
        <item x="190"/>
        <item x="24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56">
        <item x="31"/>
        <item x="22"/>
        <item x="25"/>
        <item x="104"/>
        <item x="51"/>
        <item x="72"/>
        <item x="48"/>
        <item x="125"/>
        <item x="135"/>
        <item x="103"/>
        <item x="102"/>
        <item x="20"/>
        <item x="52"/>
        <item x="50"/>
        <item x="108"/>
        <item x="21"/>
        <item x="112"/>
        <item x="114"/>
        <item x="49"/>
        <item x="115"/>
        <item x="138"/>
        <item x="109"/>
        <item x="113"/>
        <item x="81"/>
        <item x="53"/>
        <item x="54"/>
        <item x="55"/>
        <item x="139"/>
        <item x="116"/>
        <item x="118"/>
        <item x="82"/>
        <item x="23"/>
        <item x="89"/>
        <item x="129"/>
        <item x="130"/>
        <item x="67"/>
        <item x="131"/>
        <item x="132"/>
        <item x="119"/>
        <item x="140"/>
        <item x="141"/>
        <item x="142"/>
        <item x="143"/>
        <item x="68"/>
        <item x="144"/>
        <item x="45"/>
        <item x="145"/>
        <item x="146"/>
        <item x="133"/>
        <item x="134"/>
        <item x="110"/>
        <item x="117"/>
        <item x="120"/>
        <item x="121"/>
        <item x="122"/>
        <item x="123"/>
        <item x="124"/>
        <item x="149"/>
        <item x="147"/>
        <item x="148"/>
        <item x="80"/>
        <item x="136"/>
        <item x="83"/>
        <item x="90"/>
        <item x="86"/>
        <item x="137"/>
        <item x="88"/>
        <item x="84"/>
        <item x="87"/>
        <item x="85"/>
        <item x="79"/>
        <item x="56"/>
        <item x="71"/>
        <item x="99"/>
        <item x="36"/>
        <item x="97"/>
        <item x="70"/>
        <item x="95"/>
        <item x="100"/>
        <item x="37"/>
        <item x="107"/>
        <item x="96"/>
        <item x="69"/>
        <item x="94"/>
        <item x="13"/>
        <item x="14"/>
        <item x="16"/>
        <item x="92"/>
        <item x="91"/>
        <item x="30"/>
        <item x="26"/>
        <item x="19"/>
        <item x="126"/>
        <item x="127"/>
        <item x="128"/>
        <item x="24"/>
        <item x="17"/>
        <item x="46"/>
        <item x="47"/>
        <item x="2"/>
        <item x="3"/>
        <item x="5"/>
        <item x="6"/>
        <item x="106"/>
        <item x="9"/>
        <item x="27"/>
        <item x="11"/>
        <item x="7"/>
        <item x="4"/>
        <item x="0"/>
        <item x="29"/>
        <item x="28"/>
        <item x="35"/>
        <item x="38"/>
        <item x="111"/>
        <item x="15"/>
        <item x="57"/>
        <item x="58"/>
        <item x="59"/>
        <item x="41"/>
        <item x="42"/>
        <item x="63"/>
        <item x="73"/>
        <item x="74"/>
        <item x="75"/>
        <item x="105"/>
        <item x="76"/>
        <item x="12"/>
        <item x="60"/>
        <item x="40"/>
        <item x="39"/>
        <item x="98"/>
        <item x="34"/>
        <item x="78"/>
        <item x="33"/>
        <item x="77"/>
        <item x="150"/>
        <item x="151"/>
        <item x="152"/>
        <item x="61"/>
        <item x="32"/>
        <item x="101"/>
        <item x="8"/>
        <item x="65"/>
        <item x="66"/>
        <item x="64"/>
        <item x="62"/>
        <item x="153"/>
        <item x="10"/>
        <item x="18"/>
        <item x="154"/>
        <item x="43"/>
        <item x="44"/>
        <item x="93"/>
        <item x="1"/>
        <item t="default"/>
      </items>
    </pivotField>
  </pivotFields>
  <rowFields count="2">
    <field x="7"/>
    <field x="24"/>
  </rowFields>
  <rowItems count="430">
    <i>
      <x/>
    </i>
    <i r="1">
      <x v="151"/>
    </i>
    <i r="1">
      <x v="152"/>
    </i>
    <i>
      <x v="1"/>
    </i>
    <i r="1">
      <x v="154"/>
    </i>
    <i>
      <x v="2"/>
    </i>
    <i r="1">
      <x v="154"/>
    </i>
    <i>
      <x v="3"/>
    </i>
    <i r="1">
      <x v="154"/>
    </i>
    <i>
      <x v="4"/>
    </i>
    <i r="1">
      <x v="154"/>
    </i>
    <i>
      <x v="5"/>
    </i>
    <i r="1">
      <x v="38"/>
    </i>
    <i r="1">
      <x v="52"/>
    </i>
    <i r="1">
      <x v="53"/>
    </i>
    <i r="1">
      <x v="54"/>
    </i>
    <i r="1">
      <x v="55"/>
    </i>
    <i r="1">
      <x v="56"/>
    </i>
    <i>
      <x v="6"/>
    </i>
    <i r="1">
      <x v="154"/>
    </i>
    <i>
      <x v="7"/>
    </i>
    <i r="1">
      <x v="120"/>
    </i>
    <i>
      <x v="8"/>
    </i>
    <i r="1">
      <x v="83"/>
    </i>
    <i>
      <x v="9"/>
    </i>
    <i r="1">
      <x v="154"/>
    </i>
    <i>
      <x v="10"/>
    </i>
    <i r="1">
      <x v="154"/>
    </i>
    <i>
      <x v="11"/>
    </i>
    <i r="1">
      <x v="154"/>
    </i>
    <i>
      <x v="13"/>
    </i>
    <i r="1">
      <x v="87"/>
    </i>
    <i>
      <x v="28"/>
    </i>
    <i r="1">
      <x v="154"/>
    </i>
    <i>
      <x v="29"/>
    </i>
    <i r="1">
      <x v="129"/>
    </i>
    <i r="1">
      <x v="130"/>
    </i>
    <i>
      <x v="30"/>
    </i>
    <i r="1">
      <x v="154"/>
    </i>
    <i>
      <x v="31"/>
    </i>
    <i r="1">
      <x v="29"/>
    </i>
    <i>
      <x v="32"/>
    </i>
    <i r="1">
      <x v="10"/>
    </i>
    <i>
      <x v="33"/>
    </i>
    <i r="1">
      <x v="154"/>
    </i>
    <i>
      <x v="34"/>
    </i>
    <i r="1">
      <x v="76"/>
    </i>
    <i>
      <x v="35"/>
    </i>
    <i r="1">
      <x v="72"/>
    </i>
    <i>
      <x v="36"/>
    </i>
    <i r="1">
      <x v="35"/>
    </i>
    <i r="1">
      <x v="43"/>
    </i>
    <i>
      <x v="37"/>
    </i>
    <i r="1">
      <x v="8"/>
    </i>
    <i r="1">
      <x v="61"/>
    </i>
    <i r="1">
      <x v="65"/>
    </i>
    <i>
      <x v="38"/>
    </i>
    <i r="1">
      <x v="154"/>
    </i>
    <i>
      <x v="39"/>
    </i>
    <i r="1">
      <x v="82"/>
    </i>
    <i>
      <x v="40"/>
    </i>
    <i r="1">
      <x v="154"/>
    </i>
    <i>
      <x v="41"/>
    </i>
    <i r="1">
      <x v="85"/>
    </i>
    <i>
      <x v="42"/>
    </i>
    <i r="1">
      <x v="31"/>
    </i>
    <i>
      <x v="43"/>
    </i>
    <i r="1">
      <x v="154"/>
    </i>
    <i>
      <x v="44"/>
    </i>
    <i r="1">
      <x v="73"/>
    </i>
    <i>
      <x v="45"/>
    </i>
    <i r="1">
      <x v="104"/>
    </i>
    <i>
      <x v="47"/>
    </i>
    <i r="1">
      <x v="154"/>
    </i>
    <i>
      <x v="48"/>
    </i>
    <i r="1">
      <x v="80"/>
    </i>
    <i>
      <x v="49"/>
    </i>
    <i r="1">
      <x v="103"/>
    </i>
    <i>
      <x v="50"/>
    </i>
    <i r="1">
      <x v="154"/>
    </i>
    <i>
      <x v="51"/>
    </i>
    <i r="1">
      <x v="3"/>
    </i>
    <i>
      <x v="52"/>
    </i>
    <i r="1">
      <x v="7"/>
    </i>
    <i r="1">
      <x v="92"/>
    </i>
    <i r="1">
      <x v="93"/>
    </i>
    <i r="1">
      <x v="94"/>
    </i>
    <i>
      <x v="53"/>
    </i>
    <i r="1">
      <x v="154"/>
    </i>
    <i>
      <x v="54"/>
    </i>
    <i r="1">
      <x v="154"/>
    </i>
    <i>
      <x v="55"/>
    </i>
    <i r="1">
      <x v="119"/>
    </i>
    <i>
      <x v="56"/>
    </i>
    <i r="1">
      <x v="154"/>
    </i>
    <i>
      <x v="57"/>
    </i>
    <i r="1">
      <x v="60"/>
    </i>
    <i r="1">
      <x v="70"/>
    </i>
    <i>
      <x v="58"/>
    </i>
    <i r="1">
      <x v="23"/>
    </i>
    <i r="1">
      <x v="30"/>
    </i>
    <i r="1">
      <x v="62"/>
    </i>
    <i>
      <x v="59"/>
    </i>
    <i r="1">
      <x v="78"/>
    </i>
    <i>
      <x v="60"/>
    </i>
    <i r="1">
      <x v="100"/>
    </i>
    <i>
      <x v="61"/>
    </i>
    <i r="1">
      <x v="99"/>
    </i>
    <i>
      <x v="62"/>
    </i>
    <i r="1">
      <x v="101"/>
    </i>
    <i r="1">
      <x v="108"/>
    </i>
    <i>
      <x v="63"/>
    </i>
    <i r="1">
      <x v="149"/>
    </i>
    <i>
      <x v="64"/>
    </i>
    <i r="1">
      <x v="154"/>
    </i>
    <i>
      <x v="65"/>
    </i>
    <i r="1">
      <x v="154"/>
    </i>
    <i>
      <x v="66"/>
    </i>
    <i r="1">
      <x v="154"/>
    </i>
    <i>
      <x v="67"/>
    </i>
    <i r="1">
      <x v="48"/>
    </i>
    <i r="1">
      <x v="49"/>
    </i>
    <i>
      <x v="68"/>
    </i>
    <i r="1">
      <x v="121"/>
    </i>
    <i r="1">
      <x v="143"/>
    </i>
    <i r="1">
      <x v="144"/>
    </i>
    <i r="1">
      <x v="145"/>
    </i>
    <i>
      <x v="69"/>
    </i>
    <i r="1">
      <x v="91"/>
    </i>
    <i>
      <x v="70"/>
    </i>
    <i r="1">
      <x v="67"/>
    </i>
    <i r="1">
      <x v="69"/>
    </i>
    <i>
      <x v="71"/>
    </i>
    <i r="1">
      <x v="122"/>
    </i>
    <i r="1">
      <x v="123"/>
    </i>
    <i r="1">
      <x v="124"/>
    </i>
    <i r="1">
      <x v="126"/>
    </i>
    <i r="1">
      <x v="133"/>
    </i>
    <i r="1">
      <x v="135"/>
    </i>
    <i>
      <x v="72"/>
    </i>
    <i r="1">
      <x v="154"/>
    </i>
    <i>
      <x v="73"/>
    </i>
    <i r="1">
      <x v="71"/>
    </i>
    <i>
      <x v="75"/>
    </i>
    <i r="1">
      <x v="106"/>
    </i>
    <i>
      <x v="76"/>
    </i>
    <i r="1">
      <x v="112"/>
    </i>
    <i>
      <x v="77"/>
    </i>
    <i r="1">
      <x v="132"/>
    </i>
    <i r="1">
      <x v="134"/>
    </i>
    <i r="1">
      <x v="140"/>
    </i>
    <i>
      <x v="78"/>
    </i>
    <i r="1">
      <x v="148"/>
    </i>
    <i>
      <x v="79"/>
    </i>
    <i r="1">
      <x v="146"/>
    </i>
    <i>
      <x v="80"/>
    </i>
    <i r="1">
      <x v="11"/>
    </i>
    <i r="1">
      <x v="15"/>
    </i>
    <i>
      <x v="81"/>
    </i>
    <i r="1">
      <x v="86"/>
    </i>
    <i>
      <x v="82"/>
    </i>
    <i r="1">
      <x v="154"/>
    </i>
    <i>
      <x v="83"/>
    </i>
    <i r="1">
      <x v="154"/>
    </i>
    <i>
      <x v="84"/>
    </i>
    <i r="1">
      <x v="90"/>
    </i>
    <i>
      <x v="85"/>
    </i>
    <i r="1">
      <x v="88"/>
    </i>
    <i>
      <x v="86"/>
    </i>
    <i r="1">
      <x v="154"/>
    </i>
    <i>
      <x v="87"/>
    </i>
    <i r="1">
      <x v="154"/>
    </i>
    <i>
      <x v="88"/>
    </i>
    <i r="1">
      <x v="154"/>
    </i>
    <i>
      <x v="89"/>
    </i>
    <i r="1">
      <x v="16"/>
    </i>
    <i r="1">
      <x v="22"/>
    </i>
    <i>
      <x v="90"/>
    </i>
    <i r="1">
      <x v="17"/>
    </i>
    <i>
      <x v="91"/>
    </i>
    <i r="1">
      <x v="14"/>
    </i>
    <i r="1">
      <x v="21"/>
    </i>
    <i r="1">
      <x v="50"/>
    </i>
    <i r="1">
      <x v="114"/>
    </i>
    <i>
      <x v="92"/>
    </i>
    <i r="1">
      <x v="98"/>
    </i>
    <i>
      <x v="93"/>
    </i>
    <i r="1">
      <x v="33"/>
    </i>
    <i r="1">
      <x v="34"/>
    </i>
    <i r="1">
      <x v="36"/>
    </i>
    <i r="1">
      <x v="37"/>
    </i>
    <i r="1">
      <x v="39"/>
    </i>
    <i r="1">
      <x v="40"/>
    </i>
    <i r="1">
      <x v="41"/>
    </i>
    <i r="1">
      <x v="42"/>
    </i>
    <i r="1">
      <x v="44"/>
    </i>
    <i r="1">
      <x v="46"/>
    </i>
    <i r="1">
      <x v="47"/>
    </i>
    <i r="1">
      <x v="57"/>
    </i>
    <i r="1">
      <x v="58"/>
    </i>
    <i r="1">
      <x v="59"/>
    </i>
    <i r="1">
      <x v="136"/>
    </i>
    <i r="1">
      <x v="137"/>
    </i>
    <i r="1">
      <x v="138"/>
    </i>
    <i>
      <x v="94"/>
    </i>
    <i r="1">
      <x v="115"/>
    </i>
    <i>
      <x v="95"/>
    </i>
    <i r="1">
      <x v="89"/>
    </i>
    <i>
      <x v="96"/>
    </i>
    <i r="1">
      <x v="6"/>
    </i>
    <i r="1">
      <x v="18"/>
    </i>
    <i r="1">
      <x v="150"/>
    </i>
    <i>
      <x v="97"/>
    </i>
    <i r="1">
      <x v="13"/>
    </i>
    <i r="1">
      <x v="147"/>
    </i>
    <i>
      <x v="98"/>
    </i>
    <i r="1">
      <x v="154"/>
    </i>
    <i>
      <x v="99"/>
    </i>
    <i r="1">
      <x v="154"/>
    </i>
    <i>
      <x v="100"/>
    </i>
    <i r="1">
      <x v="24"/>
    </i>
    <i r="1">
      <x v="25"/>
    </i>
    <i r="1">
      <x v="26"/>
    </i>
    <i r="1">
      <x v="27"/>
    </i>
    <i>
      <x v="101"/>
    </i>
    <i r="1">
      <x v="4"/>
    </i>
    <i r="1">
      <x v="12"/>
    </i>
    <i r="1">
      <x v="20"/>
    </i>
    <i>
      <x v="102"/>
    </i>
    <i r="1">
      <x v="32"/>
    </i>
    <i>
      <x v="103"/>
    </i>
    <i r="1">
      <x v="154"/>
    </i>
    <i>
      <x v="104"/>
    </i>
    <i r="1">
      <x v="154"/>
    </i>
    <i>
      <x v="105"/>
    </i>
    <i r="1">
      <x v="2"/>
    </i>
    <i>
      <x v="106"/>
    </i>
    <i r="1">
      <x v="154"/>
    </i>
    <i>
      <x v="107"/>
    </i>
    <i r="1">
      <x v="154"/>
    </i>
    <i>
      <x v="108"/>
    </i>
    <i r="1">
      <x v="154"/>
    </i>
    <i>
      <x v="109"/>
    </i>
    <i r="1">
      <x v="154"/>
    </i>
    <i>
      <x v="110"/>
    </i>
    <i r="1">
      <x v="154"/>
    </i>
    <i>
      <x v="111"/>
    </i>
    <i r="1">
      <x v="75"/>
    </i>
    <i>
      <x v="112"/>
    </i>
    <i r="1">
      <x v="102"/>
    </i>
    <i>
      <x v="113"/>
    </i>
    <i r="1">
      <x v="63"/>
    </i>
    <i>
      <x v="114"/>
    </i>
    <i r="1">
      <x v="141"/>
    </i>
    <i>
      <x v="115"/>
    </i>
    <i r="1">
      <x v="154"/>
    </i>
    <i>
      <x v="116"/>
    </i>
    <i r="1">
      <x v="127"/>
    </i>
    <i>
      <x v="117"/>
    </i>
    <i r="1">
      <x v="45"/>
    </i>
    <i r="1">
      <x v="97"/>
    </i>
    <i>
      <x v="118"/>
    </i>
    <i r="1">
      <x v="19"/>
    </i>
    <i r="1">
      <x v="28"/>
    </i>
    <i r="1">
      <x v="51"/>
    </i>
    <i>
      <x v="120"/>
    </i>
    <i r="1">
      <x v="154"/>
    </i>
    <i>
      <x v="121"/>
    </i>
    <i r="1">
      <x v="154"/>
    </i>
    <i>
      <x v="122"/>
    </i>
    <i r="1">
      <x v="5"/>
    </i>
    <i>
      <x v="123"/>
    </i>
    <i r="1">
      <x v="77"/>
    </i>
    <i>
      <x v="124"/>
    </i>
    <i r="1">
      <x v="9"/>
    </i>
    <i>
      <x v="125"/>
    </i>
    <i r="1">
      <x v="154"/>
    </i>
    <i>
      <x v="126"/>
    </i>
    <i r="1">
      <x v="154"/>
    </i>
    <i>
      <x v="127"/>
    </i>
    <i r="1">
      <x v="154"/>
    </i>
    <i>
      <x v="128"/>
    </i>
    <i r="1">
      <x v="154"/>
    </i>
    <i>
      <x v="129"/>
    </i>
    <i r="1">
      <x v="154"/>
    </i>
    <i>
      <x v="131"/>
    </i>
    <i r="1">
      <x v="96"/>
    </i>
    <i>
      <x v="132"/>
    </i>
    <i r="1">
      <x v="154"/>
    </i>
    <i>
      <x v="133"/>
    </i>
    <i r="1">
      <x v="154"/>
    </i>
    <i>
      <x v="136"/>
    </i>
    <i r="1">
      <x v="64"/>
    </i>
    <i r="1">
      <x v="68"/>
    </i>
    <i>
      <x v="137"/>
    </i>
    <i r="1">
      <x v="142"/>
    </i>
    <i>
      <x v="164"/>
    </i>
    <i r="1">
      <x v="107"/>
    </i>
    <i>
      <x v="177"/>
    </i>
    <i r="1">
      <x v="154"/>
    </i>
    <i>
      <x v="178"/>
    </i>
    <i r="1">
      <x v="154"/>
    </i>
    <i>
      <x v="179"/>
    </i>
    <i r="1">
      <x v="154"/>
    </i>
    <i>
      <x v="180"/>
    </i>
    <i r="1">
      <x v="154"/>
    </i>
    <i>
      <x v="181"/>
    </i>
    <i r="1">
      <x v="154"/>
    </i>
    <i>
      <x v="182"/>
    </i>
    <i r="1">
      <x v="154"/>
    </i>
    <i>
      <x v="183"/>
    </i>
    <i r="1">
      <x v="66"/>
    </i>
    <i>
      <x v="184"/>
    </i>
    <i r="1">
      <x v="154"/>
    </i>
    <i>
      <x v="185"/>
    </i>
    <i r="1">
      <x v="154"/>
    </i>
    <i>
      <x v="186"/>
    </i>
    <i r="1">
      <x v="111"/>
    </i>
    <i>
      <x v="187"/>
    </i>
    <i r="1">
      <x v="110"/>
    </i>
    <i>
      <x v="189"/>
    </i>
    <i r="1">
      <x v="81"/>
    </i>
    <i>
      <x v="190"/>
    </i>
    <i r="1">
      <x/>
    </i>
    <i>
      <x v="191"/>
    </i>
    <i r="1">
      <x v="84"/>
    </i>
    <i>
      <x v="192"/>
    </i>
    <i r="1">
      <x v="154"/>
    </i>
    <i>
      <x v="193"/>
    </i>
    <i r="1">
      <x v="105"/>
    </i>
    <i>
      <x v="194"/>
    </i>
    <i r="1">
      <x v="154"/>
    </i>
    <i>
      <x v="196"/>
    </i>
    <i r="1">
      <x v="154"/>
    </i>
    <i>
      <x v="197"/>
    </i>
    <i r="1">
      <x v="154"/>
    </i>
    <i>
      <x v="198"/>
    </i>
    <i r="1">
      <x v="154"/>
    </i>
    <i>
      <x v="199"/>
    </i>
    <i r="1">
      <x v="154"/>
    </i>
    <i>
      <x v="200"/>
    </i>
    <i r="1">
      <x v="154"/>
    </i>
    <i>
      <x v="201"/>
    </i>
    <i r="1">
      <x v="109"/>
    </i>
    <i>
      <x v="202"/>
    </i>
    <i r="1">
      <x v="153"/>
    </i>
    <i>
      <x v="203"/>
    </i>
    <i r="1">
      <x v="154"/>
    </i>
    <i>
      <x v="204"/>
    </i>
    <i r="1">
      <x v="154"/>
    </i>
    <i>
      <x v="205"/>
    </i>
    <i r="1">
      <x v="154"/>
    </i>
    <i>
      <x v="206"/>
    </i>
    <i r="1">
      <x v="154"/>
    </i>
    <i>
      <x v="207"/>
    </i>
    <i r="1">
      <x v="154"/>
    </i>
    <i>
      <x v="208"/>
    </i>
    <i r="1">
      <x v="154"/>
    </i>
    <i>
      <x v="209"/>
    </i>
    <i r="1">
      <x v="154"/>
    </i>
    <i>
      <x v="210"/>
    </i>
    <i r="1">
      <x v="154"/>
    </i>
    <i>
      <x v="211"/>
    </i>
    <i r="1">
      <x v="154"/>
    </i>
    <i>
      <x v="212"/>
    </i>
    <i r="1">
      <x v="154"/>
    </i>
    <i>
      <x v="213"/>
    </i>
    <i r="1">
      <x v="154"/>
    </i>
    <i>
      <x v="214"/>
    </i>
    <i r="1">
      <x v="154"/>
    </i>
    <i>
      <x v="215"/>
    </i>
    <i r="1">
      <x v="154"/>
    </i>
    <i>
      <x v="216"/>
    </i>
    <i r="1">
      <x v="154"/>
    </i>
    <i>
      <x v="217"/>
    </i>
    <i r="1">
      <x v="154"/>
    </i>
    <i>
      <x v="218"/>
    </i>
    <i r="1">
      <x v="131"/>
    </i>
    <i>
      <x v="219"/>
    </i>
    <i r="1">
      <x v="154"/>
    </i>
    <i>
      <x v="220"/>
    </i>
    <i r="1">
      <x v="154"/>
    </i>
    <i>
      <x v="221"/>
    </i>
    <i r="1">
      <x v="154"/>
    </i>
    <i>
      <x v="222"/>
    </i>
    <i r="1">
      <x v="95"/>
    </i>
    <i>
      <x v="223"/>
    </i>
    <i r="1">
      <x v="154"/>
    </i>
    <i>
      <x v="224"/>
    </i>
    <i r="1">
      <x v="154"/>
    </i>
    <i>
      <x v="225"/>
    </i>
    <i r="1">
      <x v="154"/>
    </i>
    <i>
      <x v="226"/>
    </i>
    <i r="1">
      <x v="154"/>
    </i>
    <i>
      <x v="227"/>
    </i>
    <i r="1">
      <x v="125"/>
    </i>
    <i>
      <x v="228"/>
    </i>
    <i r="1">
      <x v="74"/>
    </i>
    <i r="1">
      <x v="79"/>
    </i>
    <i>
      <x v="229"/>
    </i>
    <i r="1">
      <x v="154"/>
    </i>
    <i>
      <x v="230"/>
    </i>
    <i r="1">
      <x v="154"/>
    </i>
    <i>
      <x v="231"/>
    </i>
    <i r="1">
      <x v="113"/>
    </i>
    <i>
      <x v="232"/>
    </i>
    <i r="1">
      <x v="116"/>
    </i>
    <i r="1">
      <x v="117"/>
    </i>
    <i r="1">
      <x v="118"/>
    </i>
    <i r="1">
      <x v="128"/>
    </i>
    <i r="1">
      <x v="139"/>
    </i>
    <i>
      <x v="233"/>
    </i>
    <i r="1">
      <x v="154"/>
    </i>
    <i>
      <x v="234"/>
    </i>
    <i r="1">
      <x v="154"/>
    </i>
    <i>
      <x v="235"/>
    </i>
    <i r="1">
      <x v="154"/>
    </i>
    <i>
      <x v="236"/>
    </i>
    <i r="1">
      <x v="154"/>
    </i>
    <i>
      <x v="237"/>
    </i>
    <i r="1">
      <x v="154"/>
    </i>
    <i>
      <x v="238"/>
    </i>
    <i r="1">
      <x v="1"/>
    </i>
    <i>
      <x v="239"/>
    </i>
    <i r="1">
      <x v="154"/>
    </i>
    <i>
      <x v="240"/>
    </i>
    <i r="1">
      <x v="154"/>
    </i>
    <i>
      <x v="241"/>
    </i>
    <i r="1">
      <x v="154"/>
    </i>
    <i t="grand">
      <x/>
    </i>
  </rowItems>
  <colItems count="1">
    <i/>
  </colItems>
  <pageFields count="1">
    <pageField fld="0" hier="-1"/>
  </pageFields>
  <formats count="416">
    <format dxfId="1364">
      <pivotArea type="all" dataOnly="0" outline="0" fieldPosition="0"/>
    </format>
    <format dxfId="1363">
      <pivotArea field="0" type="button" dataOnly="0" labelOnly="1" outline="0" axis="axisPage" fieldPosition="0"/>
    </format>
    <format dxfId="1362">
      <pivotArea field="7" type="button" dataOnly="0" labelOnly="1" outline="0" axis="axisRow" fieldPosition="0"/>
    </format>
    <format dxfId="1361">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60">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359">
      <pivotArea dataOnly="0" labelOnly="1" fieldPosition="0">
        <references count="1">
          <reference field="7"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358">
      <pivotArea dataOnly="0" labelOnly="1" fieldPosition="0">
        <references count="1">
          <reference field="7"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357">
      <pivotArea dataOnly="0" labelOnly="1" fieldPosition="0">
        <references count="1">
          <reference field="7" count="42">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reference>
        </references>
      </pivotArea>
    </format>
    <format dxfId="1356">
      <pivotArea dataOnly="0" labelOnly="1" grandRow="1" outline="0" fieldPosition="0"/>
    </format>
    <format dxfId="1355">
      <pivotArea dataOnly="0" labelOnly="1" fieldPosition="0">
        <references count="2">
          <reference field="7" count="1" selected="0">
            <x v="0"/>
          </reference>
          <reference field="24" count="3">
            <x v="151"/>
            <x v="152"/>
            <x v="154"/>
          </reference>
        </references>
      </pivotArea>
    </format>
    <format dxfId="1354">
      <pivotArea dataOnly="0" labelOnly="1" fieldPosition="0">
        <references count="2">
          <reference field="7" count="1" selected="0">
            <x v="1"/>
          </reference>
          <reference field="24" count="1">
            <x v="154"/>
          </reference>
        </references>
      </pivotArea>
    </format>
    <format dxfId="1353">
      <pivotArea dataOnly="0" labelOnly="1" fieldPosition="0">
        <references count="2">
          <reference field="7" count="1" selected="0">
            <x v="2"/>
          </reference>
          <reference field="24" count="1">
            <x v="154"/>
          </reference>
        </references>
      </pivotArea>
    </format>
    <format dxfId="1352">
      <pivotArea dataOnly="0" labelOnly="1" fieldPosition="0">
        <references count="2">
          <reference field="7" count="1" selected="0">
            <x v="3"/>
          </reference>
          <reference field="24" count="1">
            <x v="154"/>
          </reference>
        </references>
      </pivotArea>
    </format>
    <format dxfId="1351">
      <pivotArea dataOnly="0" labelOnly="1" fieldPosition="0">
        <references count="2">
          <reference field="7" count="1" selected="0">
            <x v="4"/>
          </reference>
          <reference field="24" count="1">
            <x v="154"/>
          </reference>
        </references>
      </pivotArea>
    </format>
    <format dxfId="1350">
      <pivotArea dataOnly="0" labelOnly="1" fieldPosition="0">
        <references count="2">
          <reference field="7" count="1" selected="0">
            <x v="5"/>
          </reference>
          <reference field="24" count="6">
            <x v="38"/>
            <x v="52"/>
            <x v="53"/>
            <x v="54"/>
            <x v="55"/>
            <x v="56"/>
          </reference>
        </references>
      </pivotArea>
    </format>
    <format dxfId="1349">
      <pivotArea dataOnly="0" labelOnly="1" fieldPosition="0">
        <references count="2">
          <reference field="7" count="1" selected="0">
            <x v="6"/>
          </reference>
          <reference field="24" count="1">
            <x v="154"/>
          </reference>
        </references>
      </pivotArea>
    </format>
    <format dxfId="1348">
      <pivotArea dataOnly="0" labelOnly="1" fieldPosition="0">
        <references count="2">
          <reference field="7" count="1" selected="0">
            <x v="7"/>
          </reference>
          <reference field="24" count="2">
            <x v="120"/>
            <x v="154"/>
          </reference>
        </references>
      </pivotArea>
    </format>
    <format dxfId="1347">
      <pivotArea dataOnly="0" labelOnly="1" fieldPosition="0">
        <references count="2">
          <reference field="7" count="1" selected="0">
            <x v="8"/>
          </reference>
          <reference field="24" count="2">
            <x v="83"/>
            <x v="154"/>
          </reference>
        </references>
      </pivotArea>
    </format>
    <format dxfId="1346">
      <pivotArea dataOnly="0" labelOnly="1" fieldPosition="0">
        <references count="2">
          <reference field="7" count="1" selected="0">
            <x v="9"/>
          </reference>
          <reference field="24" count="1">
            <x v="154"/>
          </reference>
        </references>
      </pivotArea>
    </format>
    <format dxfId="1345">
      <pivotArea dataOnly="0" labelOnly="1" fieldPosition="0">
        <references count="2">
          <reference field="7" count="1" selected="0">
            <x v="10"/>
          </reference>
          <reference field="24" count="1">
            <x v="154"/>
          </reference>
        </references>
      </pivotArea>
    </format>
    <format dxfId="1344">
      <pivotArea dataOnly="0" labelOnly="1" fieldPosition="0">
        <references count="2">
          <reference field="7" count="1" selected="0">
            <x v="11"/>
          </reference>
          <reference field="24" count="1">
            <x v="154"/>
          </reference>
        </references>
      </pivotArea>
    </format>
    <format dxfId="1343">
      <pivotArea dataOnly="0" labelOnly="1" fieldPosition="0">
        <references count="2">
          <reference field="7" count="1" selected="0">
            <x v="12"/>
          </reference>
          <reference field="24" count="1">
            <x v="154"/>
          </reference>
        </references>
      </pivotArea>
    </format>
    <format dxfId="1342">
      <pivotArea dataOnly="0" labelOnly="1" fieldPosition="0">
        <references count="2">
          <reference field="7" count="1" selected="0">
            <x v="13"/>
          </reference>
          <reference field="24" count="2">
            <x v="87"/>
            <x v="154"/>
          </reference>
        </references>
      </pivotArea>
    </format>
    <format dxfId="1341">
      <pivotArea dataOnly="0" labelOnly="1" fieldPosition="0">
        <references count="2">
          <reference field="7" count="1" selected="0">
            <x v="14"/>
          </reference>
          <reference field="24" count="1">
            <x v="154"/>
          </reference>
        </references>
      </pivotArea>
    </format>
    <format dxfId="1340">
      <pivotArea dataOnly="0" labelOnly="1" fieldPosition="0">
        <references count="2">
          <reference field="7" count="1" selected="0">
            <x v="15"/>
          </reference>
          <reference field="24" count="1">
            <x v="154"/>
          </reference>
        </references>
      </pivotArea>
    </format>
    <format dxfId="1339">
      <pivotArea dataOnly="0" labelOnly="1" fieldPosition="0">
        <references count="2">
          <reference field="7" count="1" selected="0">
            <x v="16"/>
          </reference>
          <reference field="24" count="1">
            <x v="154"/>
          </reference>
        </references>
      </pivotArea>
    </format>
    <format dxfId="1338">
      <pivotArea dataOnly="0" labelOnly="1" fieldPosition="0">
        <references count="2">
          <reference field="7" count="1" selected="0">
            <x v="17"/>
          </reference>
          <reference field="24" count="1">
            <x v="154"/>
          </reference>
        </references>
      </pivotArea>
    </format>
    <format dxfId="1337">
      <pivotArea dataOnly="0" labelOnly="1" fieldPosition="0">
        <references count="2">
          <reference field="7" count="1" selected="0">
            <x v="18"/>
          </reference>
          <reference field="24" count="1">
            <x v="154"/>
          </reference>
        </references>
      </pivotArea>
    </format>
    <format dxfId="1336">
      <pivotArea dataOnly="0" labelOnly="1" fieldPosition="0">
        <references count="2">
          <reference field="7" count="1" selected="0">
            <x v="19"/>
          </reference>
          <reference field="24" count="1">
            <x v="154"/>
          </reference>
        </references>
      </pivotArea>
    </format>
    <format dxfId="1335">
      <pivotArea dataOnly="0" labelOnly="1" fieldPosition="0">
        <references count="2">
          <reference field="7" count="1" selected="0">
            <x v="20"/>
          </reference>
          <reference field="24" count="1">
            <x v="154"/>
          </reference>
        </references>
      </pivotArea>
    </format>
    <format dxfId="1334">
      <pivotArea dataOnly="0" labelOnly="1" fieldPosition="0">
        <references count="2">
          <reference field="7" count="1" selected="0">
            <x v="21"/>
          </reference>
          <reference field="24" count="1">
            <x v="154"/>
          </reference>
        </references>
      </pivotArea>
    </format>
    <format dxfId="1333">
      <pivotArea dataOnly="0" labelOnly="1" fieldPosition="0">
        <references count="2">
          <reference field="7" count="1" selected="0">
            <x v="22"/>
          </reference>
          <reference field="24" count="1">
            <x v="154"/>
          </reference>
        </references>
      </pivotArea>
    </format>
    <format dxfId="1332">
      <pivotArea dataOnly="0" labelOnly="1" fieldPosition="0">
        <references count="2">
          <reference field="7" count="1" selected="0">
            <x v="23"/>
          </reference>
          <reference field="24" count="1">
            <x v="154"/>
          </reference>
        </references>
      </pivotArea>
    </format>
    <format dxfId="1331">
      <pivotArea dataOnly="0" labelOnly="1" fieldPosition="0">
        <references count="2">
          <reference field="7" count="1" selected="0">
            <x v="24"/>
          </reference>
          <reference field="24" count="1">
            <x v="154"/>
          </reference>
        </references>
      </pivotArea>
    </format>
    <format dxfId="1330">
      <pivotArea dataOnly="0" labelOnly="1" fieldPosition="0">
        <references count="2">
          <reference field="7" count="1" selected="0">
            <x v="25"/>
          </reference>
          <reference field="24" count="1">
            <x v="154"/>
          </reference>
        </references>
      </pivotArea>
    </format>
    <format dxfId="1329">
      <pivotArea dataOnly="0" labelOnly="1" fieldPosition="0">
        <references count="2">
          <reference field="7" count="1" selected="0">
            <x v="26"/>
          </reference>
          <reference field="24" count="1">
            <x v="154"/>
          </reference>
        </references>
      </pivotArea>
    </format>
    <format dxfId="1328">
      <pivotArea dataOnly="0" labelOnly="1" fieldPosition="0">
        <references count="2">
          <reference field="7" count="1" selected="0">
            <x v="27"/>
          </reference>
          <reference field="24" count="1">
            <x v="154"/>
          </reference>
        </references>
      </pivotArea>
    </format>
    <format dxfId="1327">
      <pivotArea dataOnly="0" labelOnly="1" fieldPosition="0">
        <references count="2">
          <reference field="7" count="1" selected="0">
            <x v="28"/>
          </reference>
          <reference field="24" count="1">
            <x v="154"/>
          </reference>
        </references>
      </pivotArea>
    </format>
    <format dxfId="1326">
      <pivotArea dataOnly="0" labelOnly="1" fieldPosition="0">
        <references count="2">
          <reference field="7" count="1" selected="0">
            <x v="29"/>
          </reference>
          <reference field="24" count="3">
            <x v="129"/>
            <x v="130"/>
            <x v="154"/>
          </reference>
        </references>
      </pivotArea>
    </format>
    <format dxfId="1325">
      <pivotArea dataOnly="0" labelOnly="1" fieldPosition="0">
        <references count="2">
          <reference field="7" count="1" selected="0">
            <x v="30"/>
          </reference>
          <reference field="24" count="1">
            <x v="154"/>
          </reference>
        </references>
      </pivotArea>
    </format>
    <format dxfId="1324">
      <pivotArea dataOnly="0" labelOnly="1" fieldPosition="0">
        <references count="2">
          <reference field="7" count="1" selected="0">
            <x v="31"/>
          </reference>
          <reference field="24" count="1">
            <x v="29"/>
          </reference>
        </references>
      </pivotArea>
    </format>
    <format dxfId="1323">
      <pivotArea dataOnly="0" labelOnly="1" fieldPosition="0">
        <references count="2">
          <reference field="7" count="1" selected="0">
            <x v="32"/>
          </reference>
          <reference field="24" count="2">
            <x v="10"/>
            <x v="154"/>
          </reference>
        </references>
      </pivotArea>
    </format>
    <format dxfId="1322">
      <pivotArea dataOnly="0" labelOnly="1" fieldPosition="0">
        <references count="2">
          <reference field="7" count="1" selected="0">
            <x v="33"/>
          </reference>
          <reference field="24" count="1">
            <x v="154"/>
          </reference>
        </references>
      </pivotArea>
    </format>
    <format dxfId="1321">
      <pivotArea dataOnly="0" labelOnly="1" fieldPosition="0">
        <references count="2">
          <reference field="7" count="1" selected="0">
            <x v="34"/>
          </reference>
          <reference field="24" count="1">
            <x v="76"/>
          </reference>
        </references>
      </pivotArea>
    </format>
    <format dxfId="1320">
      <pivotArea dataOnly="0" labelOnly="1" fieldPosition="0">
        <references count="2">
          <reference field="7" count="1" selected="0">
            <x v="35"/>
          </reference>
          <reference field="24" count="1">
            <x v="72"/>
          </reference>
        </references>
      </pivotArea>
    </format>
    <format dxfId="1319">
      <pivotArea dataOnly="0" labelOnly="1" fieldPosition="0">
        <references count="2">
          <reference field="7" count="1" selected="0">
            <x v="36"/>
          </reference>
          <reference field="24" count="3">
            <x v="35"/>
            <x v="43"/>
            <x v="154"/>
          </reference>
        </references>
      </pivotArea>
    </format>
    <format dxfId="1318">
      <pivotArea dataOnly="0" labelOnly="1" fieldPosition="0">
        <references count="2">
          <reference field="7" count="1" selected="0">
            <x v="37"/>
          </reference>
          <reference field="24" count="4">
            <x v="8"/>
            <x v="61"/>
            <x v="65"/>
            <x v="154"/>
          </reference>
        </references>
      </pivotArea>
    </format>
    <format dxfId="1317">
      <pivotArea dataOnly="0" labelOnly="1" fieldPosition="0">
        <references count="2">
          <reference field="7" count="1" selected="0">
            <x v="38"/>
          </reference>
          <reference field="24" count="1">
            <x v="154"/>
          </reference>
        </references>
      </pivotArea>
    </format>
    <format dxfId="1316">
      <pivotArea dataOnly="0" labelOnly="1" fieldPosition="0">
        <references count="2">
          <reference field="7" count="1" selected="0">
            <x v="39"/>
          </reference>
          <reference field="24" count="2">
            <x v="82"/>
            <x v="154"/>
          </reference>
        </references>
      </pivotArea>
    </format>
    <format dxfId="1315">
      <pivotArea dataOnly="0" labelOnly="1" fieldPosition="0">
        <references count="2">
          <reference field="7" count="1" selected="0">
            <x v="40"/>
          </reference>
          <reference field="24" count="1">
            <x v="154"/>
          </reference>
        </references>
      </pivotArea>
    </format>
    <format dxfId="1314">
      <pivotArea dataOnly="0" labelOnly="1" fieldPosition="0">
        <references count="2">
          <reference field="7" count="1" selected="0">
            <x v="41"/>
          </reference>
          <reference field="24" count="2">
            <x v="85"/>
            <x v="154"/>
          </reference>
        </references>
      </pivotArea>
    </format>
    <format dxfId="1313">
      <pivotArea dataOnly="0" labelOnly="1" fieldPosition="0">
        <references count="2">
          <reference field="7" count="1" selected="0">
            <x v="42"/>
          </reference>
          <reference field="24" count="2">
            <x v="31"/>
            <x v="154"/>
          </reference>
        </references>
      </pivotArea>
    </format>
    <format dxfId="1312">
      <pivotArea dataOnly="0" labelOnly="1" fieldPosition="0">
        <references count="2">
          <reference field="7" count="1" selected="0">
            <x v="43"/>
          </reference>
          <reference field="24" count="1">
            <x v="154"/>
          </reference>
        </references>
      </pivotArea>
    </format>
    <format dxfId="1311">
      <pivotArea dataOnly="0" labelOnly="1" fieldPosition="0">
        <references count="2">
          <reference field="7" count="1" selected="0">
            <x v="44"/>
          </reference>
          <reference field="24" count="2">
            <x v="73"/>
            <x v="154"/>
          </reference>
        </references>
      </pivotArea>
    </format>
    <format dxfId="1310">
      <pivotArea dataOnly="0" labelOnly="1" fieldPosition="0">
        <references count="2">
          <reference field="7" count="1" selected="0">
            <x v="45"/>
          </reference>
          <reference field="24" count="1">
            <x v="104"/>
          </reference>
        </references>
      </pivotArea>
    </format>
    <format dxfId="1309">
      <pivotArea dataOnly="0" labelOnly="1" fieldPosition="0">
        <references count="2">
          <reference field="7" count="1" selected="0">
            <x v="46"/>
          </reference>
          <reference field="24" count="1">
            <x v="154"/>
          </reference>
        </references>
      </pivotArea>
    </format>
    <format dxfId="1308">
      <pivotArea dataOnly="0" labelOnly="1" fieldPosition="0">
        <references count="2">
          <reference field="7" count="1" selected="0">
            <x v="47"/>
          </reference>
          <reference field="24" count="1">
            <x v="154"/>
          </reference>
        </references>
      </pivotArea>
    </format>
    <format dxfId="1307">
      <pivotArea dataOnly="0" labelOnly="1" fieldPosition="0">
        <references count="2">
          <reference field="7" count="1" selected="0">
            <x v="48"/>
          </reference>
          <reference field="24" count="2">
            <x v="80"/>
            <x v="154"/>
          </reference>
        </references>
      </pivotArea>
    </format>
    <format dxfId="1306">
      <pivotArea dataOnly="0" labelOnly="1" fieldPosition="0">
        <references count="2">
          <reference field="7" count="1" selected="0">
            <x v="49"/>
          </reference>
          <reference field="24" count="2">
            <x v="103"/>
            <x v="154"/>
          </reference>
        </references>
      </pivotArea>
    </format>
    <format dxfId="1305">
      <pivotArea dataOnly="0" labelOnly="1" fieldPosition="0">
        <references count="2">
          <reference field="7" count="1" selected="0">
            <x v="50"/>
          </reference>
          <reference field="24" count="1">
            <x v="154"/>
          </reference>
        </references>
      </pivotArea>
    </format>
    <format dxfId="1304">
      <pivotArea dataOnly="0" labelOnly="1" fieldPosition="0">
        <references count="2">
          <reference field="7" count="1" selected="0">
            <x v="51"/>
          </reference>
          <reference field="24" count="2">
            <x v="3"/>
            <x v="154"/>
          </reference>
        </references>
      </pivotArea>
    </format>
    <format dxfId="1303">
      <pivotArea dataOnly="0" labelOnly="1" fieldPosition="0">
        <references count="2">
          <reference field="7" count="1" selected="0">
            <x v="52"/>
          </reference>
          <reference field="24" count="4">
            <x v="7"/>
            <x v="92"/>
            <x v="93"/>
            <x v="94"/>
          </reference>
        </references>
      </pivotArea>
    </format>
    <format dxfId="1302">
      <pivotArea dataOnly="0" labelOnly="1" fieldPosition="0">
        <references count="2">
          <reference field="7" count="1" selected="0">
            <x v="53"/>
          </reference>
          <reference field="24" count="1">
            <x v="154"/>
          </reference>
        </references>
      </pivotArea>
    </format>
    <format dxfId="1301">
      <pivotArea dataOnly="0" labelOnly="1" fieldPosition="0">
        <references count="2">
          <reference field="7" count="1" selected="0">
            <x v="54"/>
          </reference>
          <reference field="24" count="1">
            <x v="154"/>
          </reference>
        </references>
      </pivotArea>
    </format>
    <format dxfId="1300">
      <pivotArea dataOnly="0" labelOnly="1" fieldPosition="0">
        <references count="2">
          <reference field="7" count="1" selected="0">
            <x v="55"/>
          </reference>
          <reference field="24" count="2">
            <x v="119"/>
            <x v="154"/>
          </reference>
        </references>
      </pivotArea>
    </format>
    <format dxfId="1299">
      <pivotArea dataOnly="0" labelOnly="1" fieldPosition="0">
        <references count="2">
          <reference field="7" count="1" selected="0">
            <x v="56"/>
          </reference>
          <reference field="24" count="1">
            <x v="154"/>
          </reference>
        </references>
      </pivotArea>
    </format>
    <format dxfId="1298">
      <pivotArea dataOnly="0" labelOnly="1" fieldPosition="0">
        <references count="2">
          <reference field="7" count="1" selected="0">
            <x v="57"/>
          </reference>
          <reference field="24" count="3">
            <x v="60"/>
            <x v="70"/>
            <x v="154"/>
          </reference>
        </references>
      </pivotArea>
    </format>
    <format dxfId="1297">
      <pivotArea dataOnly="0" labelOnly="1" fieldPosition="0">
        <references count="2">
          <reference field="7" count="1" selected="0">
            <x v="58"/>
          </reference>
          <reference field="24" count="3">
            <x v="23"/>
            <x v="30"/>
            <x v="62"/>
          </reference>
        </references>
      </pivotArea>
    </format>
    <format dxfId="1296">
      <pivotArea dataOnly="0" labelOnly="1" fieldPosition="0">
        <references count="2">
          <reference field="7" count="1" selected="0">
            <x v="59"/>
          </reference>
          <reference field="24" count="2">
            <x v="78"/>
            <x v="154"/>
          </reference>
        </references>
      </pivotArea>
    </format>
    <format dxfId="1295">
      <pivotArea dataOnly="0" labelOnly="1" fieldPosition="0">
        <references count="2">
          <reference field="7" count="1" selected="0">
            <x v="60"/>
          </reference>
          <reference field="24" count="2">
            <x v="100"/>
            <x v="154"/>
          </reference>
        </references>
      </pivotArea>
    </format>
    <format dxfId="1294">
      <pivotArea dataOnly="0" labelOnly="1" fieldPosition="0">
        <references count="2">
          <reference field="7" count="1" selected="0">
            <x v="61"/>
          </reference>
          <reference field="24" count="2">
            <x v="99"/>
            <x v="154"/>
          </reference>
        </references>
      </pivotArea>
    </format>
    <format dxfId="1293">
      <pivotArea dataOnly="0" labelOnly="1" fieldPosition="0">
        <references count="2">
          <reference field="7" count="1" selected="0">
            <x v="62"/>
          </reference>
          <reference field="24" count="3">
            <x v="101"/>
            <x v="108"/>
            <x v="154"/>
          </reference>
        </references>
      </pivotArea>
    </format>
    <format dxfId="1292">
      <pivotArea dataOnly="0" labelOnly="1" fieldPosition="0">
        <references count="2">
          <reference field="7" count="1" selected="0">
            <x v="63"/>
          </reference>
          <reference field="24" count="2">
            <x v="149"/>
            <x v="154"/>
          </reference>
        </references>
      </pivotArea>
    </format>
    <format dxfId="1291">
      <pivotArea dataOnly="0" labelOnly="1" fieldPosition="0">
        <references count="2">
          <reference field="7" count="1" selected="0">
            <x v="64"/>
          </reference>
          <reference field="24" count="1">
            <x v="154"/>
          </reference>
        </references>
      </pivotArea>
    </format>
    <format dxfId="1290">
      <pivotArea dataOnly="0" labelOnly="1" fieldPosition="0">
        <references count="2">
          <reference field="7" count="1" selected="0">
            <x v="65"/>
          </reference>
          <reference field="24" count="1">
            <x v="154"/>
          </reference>
        </references>
      </pivotArea>
    </format>
    <format dxfId="1289">
      <pivotArea dataOnly="0" labelOnly="1" fieldPosition="0">
        <references count="2">
          <reference field="7" count="1" selected="0">
            <x v="66"/>
          </reference>
          <reference field="24" count="1">
            <x v="154"/>
          </reference>
        </references>
      </pivotArea>
    </format>
    <format dxfId="1288">
      <pivotArea dataOnly="0" labelOnly="1" fieldPosition="0">
        <references count="2">
          <reference field="7" count="1" selected="0">
            <x v="67"/>
          </reference>
          <reference field="24" count="3">
            <x v="48"/>
            <x v="49"/>
            <x v="154"/>
          </reference>
        </references>
      </pivotArea>
    </format>
    <format dxfId="1287">
      <pivotArea dataOnly="0" labelOnly="1" fieldPosition="0">
        <references count="2">
          <reference field="7" count="1" selected="0">
            <x v="68"/>
          </reference>
          <reference field="24" count="4">
            <x v="121"/>
            <x v="143"/>
            <x v="144"/>
            <x v="145"/>
          </reference>
        </references>
      </pivotArea>
    </format>
    <format dxfId="1286">
      <pivotArea dataOnly="0" labelOnly="1" fieldPosition="0">
        <references count="2">
          <reference field="7" count="1" selected="0">
            <x v="69"/>
          </reference>
          <reference field="24" count="2">
            <x v="91"/>
            <x v="154"/>
          </reference>
        </references>
      </pivotArea>
    </format>
    <format dxfId="1285">
      <pivotArea dataOnly="0" labelOnly="1" fieldPosition="0">
        <references count="2">
          <reference field="7" count="1" selected="0">
            <x v="70"/>
          </reference>
          <reference field="24" count="3">
            <x v="67"/>
            <x v="69"/>
            <x v="154"/>
          </reference>
        </references>
      </pivotArea>
    </format>
    <format dxfId="1284">
      <pivotArea dataOnly="0" labelOnly="1" fieldPosition="0">
        <references count="2">
          <reference field="7" count="1" selected="0">
            <x v="71"/>
          </reference>
          <reference field="24" count="6">
            <x v="122"/>
            <x v="123"/>
            <x v="124"/>
            <x v="126"/>
            <x v="133"/>
            <x v="135"/>
          </reference>
        </references>
      </pivotArea>
    </format>
    <format dxfId="1283">
      <pivotArea dataOnly="0" labelOnly="1" fieldPosition="0">
        <references count="2">
          <reference field="7" count="1" selected="0">
            <x v="72"/>
          </reference>
          <reference field="24" count="1">
            <x v="154"/>
          </reference>
        </references>
      </pivotArea>
    </format>
    <format dxfId="1282">
      <pivotArea dataOnly="0" labelOnly="1" fieldPosition="0">
        <references count="2">
          <reference field="7" count="1" selected="0">
            <x v="73"/>
          </reference>
          <reference field="24" count="2">
            <x v="71"/>
            <x v="154"/>
          </reference>
        </references>
      </pivotArea>
    </format>
    <format dxfId="1281">
      <pivotArea dataOnly="0" labelOnly="1" fieldPosition="0">
        <references count="2">
          <reference field="7" count="1" selected="0">
            <x v="74"/>
          </reference>
          <reference field="24" count="1">
            <x v="154"/>
          </reference>
        </references>
      </pivotArea>
    </format>
    <format dxfId="1280">
      <pivotArea dataOnly="0" labelOnly="1" fieldPosition="0">
        <references count="2">
          <reference field="7" count="1" selected="0">
            <x v="75"/>
          </reference>
          <reference field="24" count="2">
            <x v="106"/>
            <x v="154"/>
          </reference>
        </references>
      </pivotArea>
    </format>
    <format dxfId="1279">
      <pivotArea dataOnly="0" labelOnly="1" fieldPosition="0">
        <references count="2">
          <reference field="7" count="1" selected="0">
            <x v="76"/>
          </reference>
          <reference field="24" count="2">
            <x v="112"/>
            <x v="154"/>
          </reference>
        </references>
      </pivotArea>
    </format>
    <format dxfId="1278">
      <pivotArea dataOnly="0" labelOnly="1" fieldPosition="0">
        <references count="2">
          <reference field="7" count="1" selected="0">
            <x v="77"/>
          </reference>
          <reference field="24" count="3">
            <x v="132"/>
            <x v="134"/>
            <x v="140"/>
          </reference>
        </references>
      </pivotArea>
    </format>
    <format dxfId="1277">
      <pivotArea dataOnly="0" labelOnly="1" fieldPosition="0">
        <references count="2">
          <reference field="7" count="1" selected="0">
            <x v="78"/>
          </reference>
          <reference field="24" count="1">
            <x v="148"/>
          </reference>
        </references>
      </pivotArea>
    </format>
    <format dxfId="1276">
      <pivotArea dataOnly="0" labelOnly="1" fieldPosition="0">
        <references count="2">
          <reference field="7" count="1" selected="0">
            <x v="79"/>
          </reference>
          <reference field="24" count="2">
            <x v="146"/>
            <x v="154"/>
          </reference>
        </references>
      </pivotArea>
    </format>
    <format dxfId="1275">
      <pivotArea dataOnly="0" labelOnly="1" fieldPosition="0">
        <references count="2">
          <reference field="7" count="1" selected="0">
            <x v="80"/>
          </reference>
          <reference field="24" count="3">
            <x v="11"/>
            <x v="15"/>
            <x v="154"/>
          </reference>
        </references>
      </pivotArea>
    </format>
    <format dxfId="1274">
      <pivotArea dataOnly="0" labelOnly="1" fieldPosition="0">
        <references count="2">
          <reference field="7" count="1" selected="0">
            <x v="81"/>
          </reference>
          <reference field="24" count="2">
            <x v="86"/>
            <x v="154"/>
          </reference>
        </references>
      </pivotArea>
    </format>
    <format dxfId="1273">
      <pivotArea dataOnly="0" labelOnly="1" fieldPosition="0">
        <references count="2">
          <reference field="7" count="1" selected="0">
            <x v="82"/>
          </reference>
          <reference field="24" count="1">
            <x v="154"/>
          </reference>
        </references>
      </pivotArea>
    </format>
    <format dxfId="1272">
      <pivotArea dataOnly="0" labelOnly="1" fieldPosition="0">
        <references count="2">
          <reference field="7" count="1" selected="0">
            <x v="83"/>
          </reference>
          <reference field="24" count="1">
            <x v="154"/>
          </reference>
        </references>
      </pivotArea>
    </format>
    <format dxfId="1271">
      <pivotArea dataOnly="0" labelOnly="1" fieldPosition="0">
        <references count="2">
          <reference field="7" count="1" selected="0">
            <x v="84"/>
          </reference>
          <reference field="24" count="2">
            <x v="90"/>
            <x v="154"/>
          </reference>
        </references>
      </pivotArea>
    </format>
    <format dxfId="1270">
      <pivotArea dataOnly="0" labelOnly="1" fieldPosition="0">
        <references count="2">
          <reference field="7" count="1" selected="0">
            <x v="85"/>
          </reference>
          <reference field="24" count="2">
            <x v="88"/>
            <x v="154"/>
          </reference>
        </references>
      </pivotArea>
    </format>
    <format dxfId="1269">
      <pivotArea dataOnly="0" labelOnly="1" fieldPosition="0">
        <references count="2">
          <reference field="7" count="1" selected="0">
            <x v="86"/>
          </reference>
          <reference field="24" count="1">
            <x v="154"/>
          </reference>
        </references>
      </pivotArea>
    </format>
    <format dxfId="1268">
      <pivotArea dataOnly="0" labelOnly="1" fieldPosition="0">
        <references count="2">
          <reference field="7" count="1" selected="0">
            <x v="87"/>
          </reference>
          <reference field="24" count="1">
            <x v="154"/>
          </reference>
        </references>
      </pivotArea>
    </format>
    <format dxfId="1267">
      <pivotArea dataOnly="0" labelOnly="1" fieldPosition="0">
        <references count="2">
          <reference field="7" count="1" selected="0">
            <x v="88"/>
          </reference>
          <reference field="24" count="1">
            <x v="154"/>
          </reference>
        </references>
      </pivotArea>
    </format>
    <format dxfId="1266">
      <pivotArea dataOnly="0" labelOnly="1" fieldPosition="0">
        <references count="2">
          <reference field="7" count="1" selected="0">
            <x v="89"/>
          </reference>
          <reference field="24" count="3">
            <x v="16"/>
            <x v="22"/>
            <x v="154"/>
          </reference>
        </references>
      </pivotArea>
    </format>
    <format dxfId="1265">
      <pivotArea dataOnly="0" labelOnly="1" fieldPosition="0">
        <references count="2">
          <reference field="7" count="1" selected="0">
            <x v="90"/>
          </reference>
          <reference field="24" count="2">
            <x v="17"/>
            <x v="154"/>
          </reference>
        </references>
      </pivotArea>
    </format>
    <format dxfId="1264">
      <pivotArea dataOnly="0" labelOnly="1" fieldPosition="0">
        <references count="2">
          <reference field="7" count="1" selected="0">
            <x v="91"/>
          </reference>
          <reference field="24" count="5">
            <x v="14"/>
            <x v="21"/>
            <x v="50"/>
            <x v="114"/>
            <x v="154"/>
          </reference>
        </references>
      </pivotArea>
    </format>
    <format dxfId="1263">
      <pivotArea dataOnly="0" labelOnly="1" fieldPosition="0">
        <references count="2">
          <reference field="7" count="1" selected="0">
            <x v="92"/>
          </reference>
          <reference field="24" count="2">
            <x v="98"/>
            <x v="154"/>
          </reference>
        </references>
      </pivotArea>
    </format>
    <format dxfId="1262">
      <pivotArea dataOnly="0" labelOnly="1" fieldPosition="0">
        <references count="2">
          <reference field="7" count="1" selected="0">
            <x v="93"/>
          </reference>
          <reference field="24" count="17">
            <x v="33"/>
            <x v="34"/>
            <x v="36"/>
            <x v="37"/>
            <x v="39"/>
            <x v="40"/>
            <x v="41"/>
            <x v="42"/>
            <x v="44"/>
            <x v="46"/>
            <x v="47"/>
            <x v="57"/>
            <x v="58"/>
            <x v="59"/>
            <x v="136"/>
            <x v="137"/>
            <x v="138"/>
          </reference>
        </references>
      </pivotArea>
    </format>
    <format dxfId="1261">
      <pivotArea dataOnly="0" labelOnly="1" fieldPosition="0">
        <references count="2">
          <reference field="7" count="1" selected="0">
            <x v="94"/>
          </reference>
          <reference field="24" count="2">
            <x v="115"/>
            <x v="154"/>
          </reference>
        </references>
      </pivotArea>
    </format>
    <format dxfId="1260">
      <pivotArea dataOnly="0" labelOnly="1" fieldPosition="0">
        <references count="2">
          <reference field="7" count="1" selected="0">
            <x v="95"/>
          </reference>
          <reference field="24" count="2">
            <x v="89"/>
            <x v="154"/>
          </reference>
        </references>
      </pivotArea>
    </format>
    <format dxfId="1259">
      <pivotArea dataOnly="0" labelOnly="1" fieldPosition="0">
        <references count="2">
          <reference field="7" count="1" selected="0">
            <x v="96"/>
          </reference>
          <reference field="24" count="3">
            <x v="6"/>
            <x v="18"/>
            <x v="150"/>
          </reference>
        </references>
      </pivotArea>
    </format>
    <format dxfId="1258">
      <pivotArea dataOnly="0" labelOnly="1" fieldPosition="0">
        <references count="2">
          <reference field="7" count="1" selected="0">
            <x v="97"/>
          </reference>
          <reference field="24" count="2">
            <x v="13"/>
            <x v="147"/>
          </reference>
        </references>
      </pivotArea>
    </format>
    <format dxfId="1257">
      <pivotArea dataOnly="0" labelOnly="1" fieldPosition="0">
        <references count="2">
          <reference field="7" count="1" selected="0">
            <x v="98"/>
          </reference>
          <reference field="24" count="1">
            <x v="154"/>
          </reference>
        </references>
      </pivotArea>
    </format>
    <format dxfId="1256">
      <pivotArea dataOnly="0" labelOnly="1" fieldPosition="0">
        <references count="2">
          <reference field="7" count="1" selected="0">
            <x v="99"/>
          </reference>
          <reference field="24" count="1">
            <x v="154"/>
          </reference>
        </references>
      </pivotArea>
    </format>
    <format dxfId="1255">
      <pivotArea dataOnly="0" labelOnly="1" fieldPosition="0">
        <references count="2">
          <reference field="7" count="1" selected="0">
            <x v="100"/>
          </reference>
          <reference field="24" count="4">
            <x v="24"/>
            <x v="25"/>
            <x v="26"/>
            <x v="27"/>
          </reference>
        </references>
      </pivotArea>
    </format>
    <format dxfId="1254">
      <pivotArea dataOnly="0" labelOnly="1" fieldPosition="0">
        <references count="2">
          <reference field="7" count="1" selected="0">
            <x v="101"/>
          </reference>
          <reference field="24" count="3">
            <x v="4"/>
            <x v="12"/>
            <x v="20"/>
          </reference>
        </references>
      </pivotArea>
    </format>
    <format dxfId="1253">
      <pivotArea dataOnly="0" labelOnly="1" fieldPosition="0">
        <references count="2">
          <reference field="7" count="1" selected="0">
            <x v="102"/>
          </reference>
          <reference field="24" count="2">
            <x v="32"/>
            <x v="154"/>
          </reference>
        </references>
      </pivotArea>
    </format>
    <format dxfId="1252">
      <pivotArea dataOnly="0" labelOnly="1" fieldPosition="0">
        <references count="2">
          <reference field="7" count="1" selected="0">
            <x v="103"/>
          </reference>
          <reference field="24" count="1">
            <x v="154"/>
          </reference>
        </references>
      </pivotArea>
    </format>
    <format dxfId="1251">
      <pivotArea dataOnly="0" labelOnly="1" fieldPosition="0">
        <references count="2">
          <reference field="7" count="1" selected="0">
            <x v="104"/>
          </reference>
          <reference field="24" count="1">
            <x v="154"/>
          </reference>
        </references>
      </pivotArea>
    </format>
    <format dxfId="1250">
      <pivotArea dataOnly="0" labelOnly="1" fieldPosition="0">
        <references count="2">
          <reference field="7" count="1" selected="0">
            <x v="105"/>
          </reference>
          <reference field="24" count="2">
            <x v="2"/>
            <x v="154"/>
          </reference>
        </references>
      </pivotArea>
    </format>
    <format dxfId="1249">
      <pivotArea dataOnly="0" labelOnly="1" fieldPosition="0">
        <references count="2">
          <reference field="7" count="1" selected="0">
            <x v="106"/>
          </reference>
          <reference field="24" count="1">
            <x v="154"/>
          </reference>
        </references>
      </pivotArea>
    </format>
    <format dxfId="1248">
      <pivotArea dataOnly="0" labelOnly="1" fieldPosition="0">
        <references count="2">
          <reference field="7" count="1" selected="0">
            <x v="107"/>
          </reference>
          <reference field="24" count="1">
            <x v="154"/>
          </reference>
        </references>
      </pivotArea>
    </format>
    <format dxfId="1247">
      <pivotArea dataOnly="0" labelOnly="1" fieldPosition="0">
        <references count="2">
          <reference field="7" count="1" selected="0">
            <x v="108"/>
          </reference>
          <reference field="24" count="1">
            <x v="154"/>
          </reference>
        </references>
      </pivotArea>
    </format>
    <format dxfId="1246">
      <pivotArea dataOnly="0" labelOnly="1" fieldPosition="0">
        <references count="2">
          <reference field="7" count="1" selected="0">
            <x v="109"/>
          </reference>
          <reference field="24" count="1">
            <x v="154"/>
          </reference>
        </references>
      </pivotArea>
    </format>
    <format dxfId="1245">
      <pivotArea dataOnly="0" labelOnly="1" fieldPosition="0">
        <references count="2">
          <reference field="7" count="1" selected="0">
            <x v="110"/>
          </reference>
          <reference field="24" count="1">
            <x v="154"/>
          </reference>
        </references>
      </pivotArea>
    </format>
    <format dxfId="1244">
      <pivotArea dataOnly="0" labelOnly="1" fieldPosition="0">
        <references count="2">
          <reference field="7" count="1" selected="0">
            <x v="111"/>
          </reference>
          <reference field="24" count="2">
            <x v="75"/>
            <x v="154"/>
          </reference>
        </references>
      </pivotArea>
    </format>
    <format dxfId="1243">
      <pivotArea dataOnly="0" labelOnly="1" fieldPosition="0">
        <references count="2">
          <reference field="7" count="1" selected="0">
            <x v="112"/>
          </reference>
          <reference field="24" count="2">
            <x v="102"/>
            <x v="154"/>
          </reference>
        </references>
      </pivotArea>
    </format>
    <format dxfId="1242">
      <pivotArea dataOnly="0" labelOnly="1" fieldPosition="0">
        <references count="2">
          <reference field="7" count="1" selected="0">
            <x v="113"/>
          </reference>
          <reference field="24" count="2">
            <x v="63"/>
            <x v="154"/>
          </reference>
        </references>
      </pivotArea>
    </format>
    <format dxfId="1241">
      <pivotArea dataOnly="0" labelOnly="1" fieldPosition="0">
        <references count="2">
          <reference field="7" count="1" selected="0">
            <x v="114"/>
          </reference>
          <reference field="24" count="2">
            <x v="141"/>
            <x v="154"/>
          </reference>
        </references>
      </pivotArea>
    </format>
    <format dxfId="1240">
      <pivotArea dataOnly="0" labelOnly="1" fieldPosition="0">
        <references count="2">
          <reference field="7" count="1" selected="0">
            <x v="115"/>
          </reference>
          <reference field="24" count="1">
            <x v="154"/>
          </reference>
        </references>
      </pivotArea>
    </format>
    <format dxfId="1239">
      <pivotArea dataOnly="0" labelOnly="1" fieldPosition="0">
        <references count="2">
          <reference field="7" count="1" selected="0">
            <x v="116"/>
          </reference>
          <reference field="24" count="2">
            <x v="127"/>
            <x v="154"/>
          </reference>
        </references>
      </pivotArea>
    </format>
    <format dxfId="1238">
      <pivotArea dataOnly="0" labelOnly="1" fieldPosition="0">
        <references count="2">
          <reference field="7" count="1" selected="0">
            <x v="117"/>
          </reference>
          <reference field="24" count="3">
            <x v="45"/>
            <x v="97"/>
            <x v="154"/>
          </reference>
        </references>
      </pivotArea>
    </format>
    <format dxfId="1237">
      <pivotArea dataOnly="0" labelOnly="1" fieldPosition="0">
        <references count="2">
          <reference field="7" count="1" selected="0">
            <x v="118"/>
          </reference>
          <reference field="24" count="3">
            <x v="19"/>
            <x v="28"/>
            <x v="51"/>
          </reference>
        </references>
      </pivotArea>
    </format>
    <format dxfId="1236">
      <pivotArea dataOnly="0" labelOnly="1" fieldPosition="0">
        <references count="2">
          <reference field="7" count="1" selected="0">
            <x v="119"/>
          </reference>
          <reference field="24" count="1">
            <x v="154"/>
          </reference>
        </references>
      </pivotArea>
    </format>
    <format dxfId="1235">
      <pivotArea dataOnly="0" labelOnly="1" fieldPosition="0">
        <references count="2">
          <reference field="7" count="1" selected="0">
            <x v="120"/>
          </reference>
          <reference field="24" count="1">
            <x v="154"/>
          </reference>
        </references>
      </pivotArea>
    </format>
    <format dxfId="1234">
      <pivotArea dataOnly="0" labelOnly="1" fieldPosition="0">
        <references count="2">
          <reference field="7" count="1" selected="0">
            <x v="121"/>
          </reference>
          <reference field="24" count="1">
            <x v="154"/>
          </reference>
        </references>
      </pivotArea>
    </format>
    <format dxfId="1233">
      <pivotArea dataOnly="0" labelOnly="1" fieldPosition="0">
        <references count="2">
          <reference field="7" count="1" selected="0">
            <x v="122"/>
          </reference>
          <reference field="24" count="2">
            <x v="5"/>
            <x v="154"/>
          </reference>
        </references>
      </pivotArea>
    </format>
    <format dxfId="1232">
      <pivotArea dataOnly="0" labelOnly="1" fieldPosition="0">
        <references count="2">
          <reference field="7" count="1" selected="0">
            <x v="123"/>
          </reference>
          <reference field="24" count="2">
            <x v="77"/>
            <x v="154"/>
          </reference>
        </references>
      </pivotArea>
    </format>
    <format dxfId="1231">
      <pivotArea dataOnly="0" labelOnly="1" fieldPosition="0">
        <references count="2">
          <reference field="7" count="1" selected="0">
            <x v="124"/>
          </reference>
          <reference field="24" count="2">
            <x v="9"/>
            <x v="154"/>
          </reference>
        </references>
      </pivotArea>
    </format>
    <format dxfId="1230">
      <pivotArea dataOnly="0" labelOnly="1" fieldPosition="0">
        <references count="2">
          <reference field="7" count="1" selected="0">
            <x v="125"/>
          </reference>
          <reference field="24" count="1">
            <x v="154"/>
          </reference>
        </references>
      </pivotArea>
    </format>
    <format dxfId="1229">
      <pivotArea dataOnly="0" labelOnly="1" fieldPosition="0">
        <references count="2">
          <reference field="7" count="1" selected="0">
            <x v="126"/>
          </reference>
          <reference field="24" count="1">
            <x v="154"/>
          </reference>
        </references>
      </pivotArea>
    </format>
    <format dxfId="1228">
      <pivotArea dataOnly="0" labelOnly="1" fieldPosition="0">
        <references count="2">
          <reference field="7" count="1" selected="0">
            <x v="127"/>
          </reference>
          <reference field="24" count="1">
            <x v="154"/>
          </reference>
        </references>
      </pivotArea>
    </format>
    <format dxfId="1227">
      <pivotArea dataOnly="0" labelOnly="1" fieldPosition="0">
        <references count="2">
          <reference field="7" count="1" selected="0">
            <x v="128"/>
          </reference>
          <reference field="24" count="1">
            <x v="154"/>
          </reference>
        </references>
      </pivotArea>
    </format>
    <format dxfId="1226">
      <pivotArea dataOnly="0" labelOnly="1" fieldPosition="0">
        <references count="2">
          <reference field="7" count="1" selected="0">
            <x v="129"/>
          </reference>
          <reference field="24" count="1">
            <x v="154"/>
          </reference>
        </references>
      </pivotArea>
    </format>
    <format dxfId="1225">
      <pivotArea dataOnly="0" labelOnly="1" fieldPosition="0">
        <references count="2">
          <reference field="7" count="1" selected="0">
            <x v="130"/>
          </reference>
          <reference field="24" count="1">
            <x v="154"/>
          </reference>
        </references>
      </pivotArea>
    </format>
    <format dxfId="1224">
      <pivotArea dataOnly="0" labelOnly="1" fieldPosition="0">
        <references count="2">
          <reference field="7" count="1" selected="0">
            <x v="131"/>
          </reference>
          <reference field="24" count="2">
            <x v="96"/>
            <x v="154"/>
          </reference>
        </references>
      </pivotArea>
    </format>
    <format dxfId="1223">
      <pivotArea dataOnly="0" labelOnly="1" fieldPosition="0">
        <references count="2">
          <reference field="7" count="1" selected="0">
            <x v="132"/>
          </reference>
          <reference field="24" count="1">
            <x v="154"/>
          </reference>
        </references>
      </pivotArea>
    </format>
    <format dxfId="1222">
      <pivotArea dataOnly="0" labelOnly="1" fieldPosition="0">
        <references count="2">
          <reference field="7" count="1" selected="0">
            <x v="133"/>
          </reference>
          <reference field="24" count="1">
            <x v="154"/>
          </reference>
        </references>
      </pivotArea>
    </format>
    <format dxfId="1221">
      <pivotArea dataOnly="0" labelOnly="1" fieldPosition="0">
        <references count="2">
          <reference field="7" count="1" selected="0">
            <x v="134"/>
          </reference>
          <reference field="24" count="1">
            <x v="154"/>
          </reference>
        </references>
      </pivotArea>
    </format>
    <format dxfId="1220">
      <pivotArea dataOnly="0" labelOnly="1" fieldPosition="0">
        <references count="2">
          <reference field="7" count="1" selected="0">
            <x v="135"/>
          </reference>
          <reference field="24" count="1">
            <x v="154"/>
          </reference>
        </references>
      </pivotArea>
    </format>
    <format dxfId="1219">
      <pivotArea dataOnly="0" labelOnly="1" fieldPosition="0">
        <references count="2">
          <reference field="7" count="1" selected="0">
            <x v="136"/>
          </reference>
          <reference field="24" count="3">
            <x v="64"/>
            <x v="68"/>
            <x v="154"/>
          </reference>
        </references>
      </pivotArea>
    </format>
    <format dxfId="1218">
      <pivotArea dataOnly="0" labelOnly="1" fieldPosition="0">
        <references count="2">
          <reference field="7" count="1" selected="0">
            <x v="137"/>
          </reference>
          <reference field="24" count="2">
            <x v="142"/>
            <x v="154"/>
          </reference>
        </references>
      </pivotArea>
    </format>
    <format dxfId="1217">
      <pivotArea dataOnly="0" labelOnly="1" fieldPosition="0">
        <references count="2">
          <reference field="7" count="1" selected="0">
            <x v="138"/>
          </reference>
          <reference field="24" count="1">
            <x v="154"/>
          </reference>
        </references>
      </pivotArea>
    </format>
    <format dxfId="1216">
      <pivotArea dataOnly="0" labelOnly="1" fieldPosition="0">
        <references count="2">
          <reference field="7" count="1" selected="0">
            <x v="139"/>
          </reference>
          <reference field="24" count="1">
            <x v="154"/>
          </reference>
        </references>
      </pivotArea>
    </format>
    <format dxfId="1215">
      <pivotArea dataOnly="0" labelOnly="1" fieldPosition="0">
        <references count="2">
          <reference field="7" count="1" selected="0">
            <x v="140"/>
          </reference>
          <reference field="24" count="1">
            <x v="154"/>
          </reference>
        </references>
      </pivotArea>
    </format>
    <format dxfId="1214">
      <pivotArea dataOnly="0" labelOnly="1" fieldPosition="0">
        <references count="2">
          <reference field="7" count="1" selected="0">
            <x v="141"/>
          </reference>
          <reference field="24" count="1">
            <x v="154"/>
          </reference>
        </references>
      </pivotArea>
    </format>
    <format dxfId="1213">
      <pivotArea dataOnly="0" labelOnly="1" fieldPosition="0">
        <references count="2">
          <reference field="7" count="1" selected="0">
            <x v="142"/>
          </reference>
          <reference field="24" count="1">
            <x v="154"/>
          </reference>
        </references>
      </pivotArea>
    </format>
    <format dxfId="1212">
      <pivotArea dataOnly="0" labelOnly="1" fieldPosition="0">
        <references count="2">
          <reference field="7" count="1" selected="0">
            <x v="143"/>
          </reference>
          <reference field="24" count="1">
            <x v="154"/>
          </reference>
        </references>
      </pivotArea>
    </format>
    <format dxfId="1211">
      <pivotArea dataOnly="0" labelOnly="1" fieldPosition="0">
        <references count="2">
          <reference field="7" count="1" selected="0">
            <x v="144"/>
          </reference>
          <reference field="24" count="1">
            <x v="154"/>
          </reference>
        </references>
      </pivotArea>
    </format>
    <format dxfId="1210">
      <pivotArea dataOnly="0" labelOnly="1" fieldPosition="0">
        <references count="2">
          <reference field="7" count="1" selected="0">
            <x v="145"/>
          </reference>
          <reference field="24" count="1">
            <x v="154"/>
          </reference>
        </references>
      </pivotArea>
    </format>
    <format dxfId="1209">
      <pivotArea dataOnly="0" labelOnly="1" fieldPosition="0">
        <references count="2">
          <reference field="7" count="1" selected="0">
            <x v="146"/>
          </reference>
          <reference field="24" count="1">
            <x v="154"/>
          </reference>
        </references>
      </pivotArea>
    </format>
    <format dxfId="1208">
      <pivotArea dataOnly="0" labelOnly="1" fieldPosition="0">
        <references count="2">
          <reference field="7" count="1" selected="0">
            <x v="147"/>
          </reference>
          <reference field="24" count="1">
            <x v="154"/>
          </reference>
        </references>
      </pivotArea>
    </format>
    <format dxfId="1207">
      <pivotArea dataOnly="0" labelOnly="1" fieldPosition="0">
        <references count="2">
          <reference field="7" count="1" selected="0">
            <x v="148"/>
          </reference>
          <reference field="24" count="1">
            <x v="154"/>
          </reference>
        </references>
      </pivotArea>
    </format>
    <format dxfId="1206">
      <pivotArea dataOnly="0" labelOnly="1" fieldPosition="0">
        <references count="2">
          <reference field="7" count="1" selected="0">
            <x v="149"/>
          </reference>
          <reference field="24" count="1">
            <x v="154"/>
          </reference>
        </references>
      </pivotArea>
    </format>
    <format dxfId="1205">
      <pivotArea dataOnly="0" labelOnly="1" fieldPosition="0">
        <references count="2">
          <reference field="7" count="1" selected="0">
            <x v="150"/>
          </reference>
          <reference field="24" count="1">
            <x v="154"/>
          </reference>
        </references>
      </pivotArea>
    </format>
    <format dxfId="1204">
      <pivotArea dataOnly="0" labelOnly="1" fieldPosition="0">
        <references count="2">
          <reference field="7" count="1" selected="0">
            <x v="151"/>
          </reference>
          <reference field="24" count="1">
            <x v="154"/>
          </reference>
        </references>
      </pivotArea>
    </format>
    <format dxfId="1203">
      <pivotArea dataOnly="0" labelOnly="1" fieldPosition="0">
        <references count="2">
          <reference field="7" count="1" selected="0">
            <x v="152"/>
          </reference>
          <reference field="24" count="1">
            <x v="154"/>
          </reference>
        </references>
      </pivotArea>
    </format>
    <format dxfId="1202">
      <pivotArea dataOnly="0" labelOnly="1" fieldPosition="0">
        <references count="2">
          <reference field="7" count="1" selected="0">
            <x v="153"/>
          </reference>
          <reference field="24" count="1">
            <x v="154"/>
          </reference>
        </references>
      </pivotArea>
    </format>
    <format dxfId="1201">
      <pivotArea dataOnly="0" labelOnly="1" fieldPosition="0">
        <references count="2">
          <reference field="7" count="1" selected="0">
            <x v="154"/>
          </reference>
          <reference field="24" count="1">
            <x v="154"/>
          </reference>
        </references>
      </pivotArea>
    </format>
    <format dxfId="1200">
      <pivotArea dataOnly="0" labelOnly="1" fieldPosition="0">
        <references count="2">
          <reference field="7" count="1" selected="0">
            <x v="155"/>
          </reference>
          <reference field="24" count="1">
            <x v="154"/>
          </reference>
        </references>
      </pivotArea>
    </format>
    <format dxfId="1199">
      <pivotArea dataOnly="0" labelOnly="1" fieldPosition="0">
        <references count="2">
          <reference field="7" count="1" selected="0">
            <x v="156"/>
          </reference>
          <reference field="24" count="1">
            <x v="154"/>
          </reference>
        </references>
      </pivotArea>
    </format>
    <format dxfId="1198">
      <pivotArea dataOnly="0" labelOnly="1" fieldPosition="0">
        <references count="2">
          <reference field="7" count="1" selected="0">
            <x v="157"/>
          </reference>
          <reference field="24" count="1">
            <x v="154"/>
          </reference>
        </references>
      </pivotArea>
    </format>
    <format dxfId="1197">
      <pivotArea dataOnly="0" labelOnly="1" fieldPosition="0">
        <references count="2">
          <reference field="7" count="1" selected="0">
            <x v="158"/>
          </reference>
          <reference field="24" count="1">
            <x v="154"/>
          </reference>
        </references>
      </pivotArea>
    </format>
    <format dxfId="1196">
      <pivotArea dataOnly="0" labelOnly="1" fieldPosition="0">
        <references count="2">
          <reference field="7" count="1" selected="0">
            <x v="159"/>
          </reference>
          <reference field="24" count="1">
            <x v="154"/>
          </reference>
        </references>
      </pivotArea>
    </format>
    <format dxfId="1195">
      <pivotArea dataOnly="0" labelOnly="1" fieldPosition="0">
        <references count="2">
          <reference field="7" count="1" selected="0">
            <x v="160"/>
          </reference>
          <reference field="24" count="1">
            <x v="154"/>
          </reference>
        </references>
      </pivotArea>
    </format>
    <format dxfId="1194">
      <pivotArea dataOnly="0" labelOnly="1" fieldPosition="0">
        <references count="2">
          <reference field="7" count="1" selected="0">
            <x v="161"/>
          </reference>
          <reference field="24" count="1">
            <x v="154"/>
          </reference>
        </references>
      </pivotArea>
    </format>
    <format dxfId="1193">
      <pivotArea dataOnly="0" labelOnly="1" fieldPosition="0">
        <references count="2">
          <reference field="7" count="1" selected="0">
            <x v="162"/>
          </reference>
          <reference field="24" count="1">
            <x v="154"/>
          </reference>
        </references>
      </pivotArea>
    </format>
    <format dxfId="1192">
      <pivotArea dataOnly="0" labelOnly="1" fieldPosition="0">
        <references count="2">
          <reference field="7" count="1" selected="0">
            <x v="163"/>
          </reference>
          <reference field="24" count="1">
            <x v="154"/>
          </reference>
        </references>
      </pivotArea>
    </format>
    <format dxfId="1191">
      <pivotArea dataOnly="0" labelOnly="1" fieldPosition="0">
        <references count="2">
          <reference field="7" count="1" selected="0">
            <x v="164"/>
          </reference>
          <reference field="24" count="2">
            <x v="107"/>
            <x v="154"/>
          </reference>
        </references>
      </pivotArea>
    </format>
    <format dxfId="1190">
      <pivotArea dataOnly="0" labelOnly="1" fieldPosition="0">
        <references count="2">
          <reference field="7" count="1" selected="0">
            <x v="165"/>
          </reference>
          <reference field="24" count="1">
            <x v="154"/>
          </reference>
        </references>
      </pivotArea>
    </format>
    <format dxfId="1189">
      <pivotArea dataOnly="0" labelOnly="1" fieldPosition="0">
        <references count="2">
          <reference field="7" count="1" selected="0">
            <x v="166"/>
          </reference>
          <reference field="24" count="1">
            <x v="154"/>
          </reference>
        </references>
      </pivotArea>
    </format>
    <format dxfId="1188">
      <pivotArea dataOnly="0" labelOnly="1" fieldPosition="0">
        <references count="2">
          <reference field="7" count="1" selected="0">
            <x v="167"/>
          </reference>
          <reference field="24" count="1">
            <x v="154"/>
          </reference>
        </references>
      </pivotArea>
    </format>
    <format dxfId="1187">
      <pivotArea dataOnly="0" labelOnly="1" fieldPosition="0">
        <references count="2">
          <reference field="7" count="1" selected="0">
            <x v="168"/>
          </reference>
          <reference field="24" count="1">
            <x v="154"/>
          </reference>
        </references>
      </pivotArea>
    </format>
    <format dxfId="1186">
      <pivotArea dataOnly="0" labelOnly="1" fieldPosition="0">
        <references count="2">
          <reference field="7" count="1" selected="0">
            <x v="169"/>
          </reference>
          <reference field="24" count="1">
            <x v="154"/>
          </reference>
        </references>
      </pivotArea>
    </format>
    <format dxfId="1185">
      <pivotArea dataOnly="0" labelOnly="1" fieldPosition="0">
        <references count="2">
          <reference field="7" count="1" selected="0">
            <x v="170"/>
          </reference>
          <reference field="24" count="1">
            <x v="154"/>
          </reference>
        </references>
      </pivotArea>
    </format>
    <format dxfId="1184">
      <pivotArea dataOnly="0" labelOnly="1" fieldPosition="0">
        <references count="2">
          <reference field="7" count="1" selected="0">
            <x v="171"/>
          </reference>
          <reference field="24" count="1">
            <x v="154"/>
          </reference>
        </references>
      </pivotArea>
    </format>
    <format dxfId="1183">
      <pivotArea dataOnly="0" labelOnly="1" fieldPosition="0">
        <references count="2">
          <reference field="7" count="1" selected="0">
            <x v="172"/>
          </reference>
          <reference field="24" count="1">
            <x v="154"/>
          </reference>
        </references>
      </pivotArea>
    </format>
    <format dxfId="1182">
      <pivotArea dataOnly="0" labelOnly="1" fieldPosition="0">
        <references count="2">
          <reference field="7" count="1" selected="0">
            <x v="173"/>
          </reference>
          <reference field="24" count="1">
            <x v="154"/>
          </reference>
        </references>
      </pivotArea>
    </format>
    <format dxfId="1181">
      <pivotArea dataOnly="0" labelOnly="1" fieldPosition="0">
        <references count="2">
          <reference field="7" count="1" selected="0">
            <x v="174"/>
          </reference>
          <reference field="24" count="1">
            <x v="154"/>
          </reference>
        </references>
      </pivotArea>
    </format>
    <format dxfId="1180">
      <pivotArea dataOnly="0" labelOnly="1" fieldPosition="0">
        <references count="2">
          <reference field="7" count="1" selected="0">
            <x v="175"/>
          </reference>
          <reference field="24" count="1">
            <x v="154"/>
          </reference>
        </references>
      </pivotArea>
    </format>
    <format dxfId="1179">
      <pivotArea dataOnly="0" labelOnly="1" fieldPosition="0">
        <references count="2">
          <reference field="7" count="1" selected="0">
            <x v="176"/>
          </reference>
          <reference field="24" count="1">
            <x v="154"/>
          </reference>
        </references>
      </pivotArea>
    </format>
    <format dxfId="1178">
      <pivotArea dataOnly="0" labelOnly="1" fieldPosition="0">
        <references count="2">
          <reference field="7" count="1" selected="0">
            <x v="177"/>
          </reference>
          <reference field="24" count="1">
            <x v="154"/>
          </reference>
        </references>
      </pivotArea>
    </format>
    <format dxfId="1177">
      <pivotArea dataOnly="0" labelOnly="1" fieldPosition="0">
        <references count="2">
          <reference field="7" count="1" selected="0">
            <x v="178"/>
          </reference>
          <reference field="24" count="1">
            <x v="154"/>
          </reference>
        </references>
      </pivotArea>
    </format>
    <format dxfId="1176">
      <pivotArea dataOnly="0" labelOnly="1" fieldPosition="0">
        <references count="2">
          <reference field="7" count="1" selected="0">
            <x v="179"/>
          </reference>
          <reference field="24" count="1">
            <x v="154"/>
          </reference>
        </references>
      </pivotArea>
    </format>
    <format dxfId="1175">
      <pivotArea dataOnly="0" labelOnly="1" fieldPosition="0">
        <references count="2">
          <reference field="7" count="1" selected="0">
            <x v="180"/>
          </reference>
          <reference field="24" count="1">
            <x v="154"/>
          </reference>
        </references>
      </pivotArea>
    </format>
    <format dxfId="1174">
      <pivotArea dataOnly="0" labelOnly="1" fieldPosition="0">
        <references count="2">
          <reference field="7" count="1" selected="0">
            <x v="181"/>
          </reference>
          <reference field="24" count="1">
            <x v="154"/>
          </reference>
        </references>
      </pivotArea>
    </format>
    <format dxfId="1173">
      <pivotArea dataOnly="0" labelOnly="1" fieldPosition="0">
        <references count="2">
          <reference field="7" count="1" selected="0">
            <x v="182"/>
          </reference>
          <reference field="24" count="1">
            <x v="154"/>
          </reference>
        </references>
      </pivotArea>
    </format>
    <format dxfId="1172">
      <pivotArea dataOnly="0" labelOnly="1" fieldPosition="0">
        <references count="2">
          <reference field="7" count="1" selected="0">
            <x v="183"/>
          </reference>
          <reference field="24" count="2">
            <x v="66"/>
            <x v="154"/>
          </reference>
        </references>
      </pivotArea>
    </format>
    <format dxfId="1171">
      <pivotArea dataOnly="0" labelOnly="1" fieldPosition="0">
        <references count="2">
          <reference field="7" count="1" selected="0">
            <x v="184"/>
          </reference>
          <reference field="24" count="1">
            <x v="154"/>
          </reference>
        </references>
      </pivotArea>
    </format>
    <format dxfId="1170">
      <pivotArea dataOnly="0" labelOnly="1" fieldPosition="0">
        <references count="2">
          <reference field="7" count="1" selected="0">
            <x v="185"/>
          </reference>
          <reference field="24" count="1">
            <x v="154"/>
          </reference>
        </references>
      </pivotArea>
    </format>
    <format dxfId="1169">
      <pivotArea dataOnly="0" labelOnly="1" fieldPosition="0">
        <references count="2">
          <reference field="7" count="1" selected="0">
            <x v="186"/>
          </reference>
          <reference field="24" count="2">
            <x v="111"/>
            <x v="154"/>
          </reference>
        </references>
      </pivotArea>
    </format>
    <format dxfId="1168">
      <pivotArea dataOnly="0" labelOnly="1" fieldPosition="0">
        <references count="2">
          <reference field="7" count="1" selected="0">
            <x v="187"/>
          </reference>
          <reference field="24" count="2">
            <x v="110"/>
            <x v="154"/>
          </reference>
        </references>
      </pivotArea>
    </format>
    <format dxfId="1167">
      <pivotArea dataOnly="0" labelOnly="1" fieldPosition="0">
        <references count="2">
          <reference field="7" count="1" selected="0">
            <x v="188"/>
          </reference>
          <reference field="24" count="1">
            <x v="154"/>
          </reference>
        </references>
      </pivotArea>
    </format>
    <format dxfId="1166">
      <pivotArea dataOnly="0" labelOnly="1" fieldPosition="0">
        <references count="2">
          <reference field="7" count="1" selected="0">
            <x v="189"/>
          </reference>
          <reference field="24" count="2">
            <x v="81"/>
            <x v="154"/>
          </reference>
        </references>
      </pivotArea>
    </format>
    <format dxfId="1165">
      <pivotArea dataOnly="0" labelOnly="1" fieldPosition="0">
        <references count="2">
          <reference field="7" count="1" selected="0">
            <x v="190"/>
          </reference>
          <reference field="24" count="2">
            <x v="0"/>
            <x v="154"/>
          </reference>
        </references>
      </pivotArea>
    </format>
    <format dxfId="1164">
      <pivotArea dataOnly="0" labelOnly="1" fieldPosition="0">
        <references count="2">
          <reference field="7" count="1" selected="0">
            <x v="191"/>
          </reference>
          <reference field="24" count="2">
            <x v="84"/>
            <x v="154"/>
          </reference>
        </references>
      </pivotArea>
    </format>
    <format dxfId="1163">
      <pivotArea dataOnly="0" labelOnly="1" fieldPosition="0">
        <references count="2">
          <reference field="7" count="1" selected="0">
            <x v="192"/>
          </reference>
          <reference field="24" count="1">
            <x v="154"/>
          </reference>
        </references>
      </pivotArea>
    </format>
    <format dxfId="1162">
      <pivotArea dataOnly="0" labelOnly="1" fieldPosition="0">
        <references count="2">
          <reference field="7" count="1" selected="0">
            <x v="193"/>
          </reference>
          <reference field="24" count="2">
            <x v="105"/>
            <x v="154"/>
          </reference>
        </references>
      </pivotArea>
    </format>
    <format dxfId="1161">
      <pivotArea dataOnly="0" labelOnly="1" fieldPosition="0">
        <references count="2">
          <reference field="7" count="1" selected="0">
            <x v="194"/>
          </reference>
          <reference field="24" count="1">
            <x v="154"/>
          </reference>
        </references>
      </pivotArea>
    </format>
    <format dxfId="1160">
      <pivotArea dataOnly="0" labelOnly="1" fieldPosition="0">
        <references count="2">
          <reference field="7" count="1" selected="0">
            <x v="195"/>
          </reference>
          <reference field="24" count="1">
            <x v="154"/>
          </reference>
        </references>
      </pivotArea>
    </format>
    <format dxfId="1159">
      <pivotArea dataOnly="0" labelOnly="1" fieldPosition="0">
        <references count="2">
          <reference field="7" count="1" selected="0">
            <x v="196"/>
          </reference>
          <reference field="24" count="1">
            <x v="154"/>
          </reference>
        </references>
      </pivotArea>
    </format>
    <format dxfId="1158">
      <pivotArea dataOnly="0" labelOnly="1" fieldPosition="0">
        <references count="2">
          <reference field="7" count="1" selected="0">
            <x v="197"/>
          </reference>
          <reference field="24" count="1">
            <x v="154"/>
          </reference>
        </references>
      </pivotArea>
    </format>
    <format dxfId="1157">
      <pivotArea dataOnly="0" labelOnly="1" fieldPosition="0">
        <references count="2">
          <reference field="7" count="1" selected="0">
            <x v="198"/>
          </reference>
          <reference field="24" count="1">
            <x v="154"/>
          </reference>
        </references>
      </pivotArea>
    </format>
    <format dxfId="1156">
      <pivotArea dataOnly="0" labelOnly="1" fieldPosition="0">
        <references count="2">
          <reference field="7" count="1" selected="0">
            <x v="199"/>
          </reference>
          <reference field="24" count="1">
            <x v="154"/>
          </reference>
        </references>
      </pivotArea>
    </format>
    <format dxfId="1155">
      <pivotArea dataOnly="0" labelOnly="1" fieldPosition="0">
        <references count="2">
          <reference field="7" count="1" selected="0">
            <x v="200"/>
          </reference>
          <reference field="24" count="1">
            <x v="154"/>
          </reference>
        </references>
      </pivotArea>
    </format>
    <format dxfId="1154">
      <pivotArea dataOnly="0" labelOnly="1" fieldPosition="0">
        <references count="2">
          <reference field="7" count="1" selected="0">
            <x v="201"/>
          </reference>
          <reference field="24" count="2">
            <x v="109"/>
            <x v="154"/>
          </reference>
        </references>
      </pivotArea>
    </format>
    <format dxfId="1153">
      <pivotArea dataOnly="0" labelOnly="1" fieldPosition="0">
        <references count="2">
          <reference field="7" count="1" selected="0">
            <x v="202"/>
          </reference>
          <reference field="24" count="1">
            <x v="153"/>
          </reference>
        </references>
      </pivotArea>
    </format>
    <format dxfId="1152">
      <pivotArea dataOnly="0" labelOnly="1" fieldPosition="0">
        <references count="2">
          <reference field="7" count="1" selected="0">
            <x v="203"/>
          </reference>
          <reference field="24" count="1">
            <x v="154"/>
          </reference>
        </references>
      </pivotArea>
    </format>
    <format dxfId="1151">
      <pivotArea dataOnly="0" labelOnly="1" fieldPosition="0">
        <references count="2">
          <reference field="7" count="1" selected="0">
            <x v="204"/>
          </reference>
          <reference field="24" count="1">
            <x v="154"/>
          </reference>
        </references>
      </pivotArea>
    </format>
    <format dxfId="1150">
      <pivotArea dataOnly="0" labelOnly="1" fieldPosition="0">
        <references count="2">
          <reference field="7" count="1" selected="0">
            <x v="205"/>
          </reference>
          <reference field="24" count="1">
            <x v="154"/>
          </reference>
        </references>
      </pivotArea>
    </format>
    <format dxfId="1149">
      <pivotArea dataOnly="0" labelOnly="1" fieldPosition="0">
        <references count="2">
          <reference field="7" count="1" selected="0">
            <x v="206"/>
          </reference>
          <reference field="24" count="1">
            <x v="154"/>
          </reference>
        </references>
      </pivotArea>
    </format>
    <format dxfId="1148">
      <pivotArea dataOnly="0" labelOnly="1" fieldPosition="0">
        <references count="2">
          <reference field="7" count="1" selected="0">
            <x v="207"/>
          </reference>
          <reference field="24" count="1">
            <x v="154"/>
          </reference>
        </references>
      </pivotArea>
    </format>
    <format dxfId="1147">
      <pivotArea dataOnly="0" labelOnly="1" fieldPosition="0">
        <references count="2">
          <reference field="7" count="1" selected="0">
            <x v="208"/>
          </reference>
          <reference field="24" count="1">
            <x v="154"/>
          </reference>
        </references>
      </pivotArea>
    </format>
    <format dxfId="1146">
      <pivotArea dataOnly="0" labelOnly="1" fieldPosition="0">
        <references count="2">
          <reference field="7" count="1" selected="0">
            <x v="209"/>
          </reference>
          <reference field="24" count="1">
            <x v="154"/>
          </reference>
        </references>
      </pivotArea>
    </format>
    <format dxfId="1145">
      <pivotArea dataOnly="0" labelOnly="1" fieldPosition="0">
        <references count="2">
          <reference field="7" count="1" selected="0">
            <x v="210"/>
          </reference>
          <reference field="24" count="1">
            <x v="154"/>
          </reference>
        </references>
      </pivotArea>
    </format>
    <format dxfId="1144">
      <pivotArea dataOnly="0" labelOnly="1" fieldPosition="0">
        <references count="2">
          <reference field="7" count="1" selected="0">
            <x v="211"/>
          </reference>
          <reference field="24" count="1">
            <x v="154"/>
          </reference>
        </references>
      </pivotArea>
    </format>
    <format dxfId="1143">
      <pivotArea dataOnly="0" labelOnly="1" fieldPosition="0">
        <references count="2">
          <reference field="7" count="1" selected="0">
            <x v="212"/>
          </reference>
          <reference field="24" count="1">
            <x v="154"/>
          </reference>
        </references>
      </pivotArea>
    </format>
    <format dxfId="1142">
      <pivotArea dataOnly="0" labelOnly="1" fieldPosition="0">
        <references count="2">
          <reference field="7" count="1" selected="0">
            <x v="213"/>
          </reference>
          <reference field="24" count="1">
            <x v="154"/>
          </reference>
        </references>
      </pivotArea>
    </format>
    <format dxfId="1141">
      <pivotArea dataOnly="0" labelOnly="1" fieldPosition="0">
        <references count="2">
          <reference field="7" count="1" selected="0">
            <x v="214"/>
          </reference>
          <reference field="24" count="1">
            <x v="154"/>
          </reference>
        </references>
      </pivotArea>
    </format>
    <format dxfId="1140">
      <pivotArea dataOnly="0" labelOnly="1" fieldPosition="0">
        <references count="2">
          <reference field="7" count="1" selected="0">
            <x v="215"/>
          </reference>
          <reference field="24" count="1">
            <x v="154"/>
          </reference>
        </references>
      </pivotArea>
    </format>
    <format dxfId="1139">
      <pivotArea dataOnly="0" labelOnly="1" fieldPosition="0">
        <references count="2">
          <reference field="7" count="1" selected="0">
            <x v="216"/>
          </reference>
          <reference field="24" count="1">
            <x v="154"/>
          </reference>
        </references>
      </pivotArea>
    </format>
    <format dxfId="1138">
      <pivotArea dataOnly="0" labelOnly="1" fieldPosition="0">
        <references count="2">
          <reference field="7" count="1" selected="0">
            <x v="217"/>
          </reference>
          <reference field="24" count="1">
            <x v="154"/>
          </reference>
        </references>
      </pivotArea>
    </format>
    <format dxfId="1137">
      <pivotArea dataOnly="0" labelOnly="1" fieldPosition="0">
        <references count="2">
          <reference field="7" count="1" selected="0">
            <x v="218"/>
          </reference>
          <reference field="24" count="2">
            <x v="131"/>
            <x v="154"/>
          </reference>
        </references>
      </pivotArea>
    </format>
    <format dxfId="1136">
      <pivotArea dataOnly="0" labelOnly="1" fieldPosition="0">
        <references count="2">
          <reference field="7" count="1" selected="0">
            <x v="219"/>
          </reference>
          <reference field="24" count="1">
            <x v="154"/>
          </reference>
        </references>
      </pivotArea>
    </format>
    <format dxfId="1135">
      <pivotArea dataOnly="0" labelOnly="1" fieldPosition="0">
        <references count="2">
          <reference field="7" count="1" selected="0">
            <x v="220"/>
          </reference>
          <reference field="24" count="1">
            <x v="154"/>
          </reference>
        </references>
      </pivotArea>
    </format>
    <format dxfId="1134">
      <pivotArea dataOnly="0" labelOnly="1" fieldPosition="0">
        <references count="2">
          <reference field="7" count="1" selected="0">
            <x v="221"/>
          </reference>
          <reference field="24" count="1">
            <x v="154"/>
          </reference>
        </references>
      </pivotArea>
    </format>
    <format dxfId="1133">
      <pivotArea dataOnly="0" labelOnly="1" fieldPosition="0">
        <references count="2">
          <reference field="7" count="1" selected="0">
            <x v="222"/>
          </reference>
          <reference field="24" count="2">
            <x v="95"/>
            <x v="154"/>
          </reference>
        </references>
      </pivotArea>
    </format>
    <format dxfId="1132">
      <pivotArea dataOnly="0" labelOnly="1" fieldPosition="0">
        <references count="2">
          <reference field="7" count="1" selected="0">
            <x v="223"/>
          </reference>
          <reference field="24" count="1">
            <x v="154"/>
          </reference>
        </references>
      </pivotArea>
    </format>
    <format dxfId="1131">
      <pivotArea dataOnly="0" labelOnly="1" fieldPosition="0">
        <references count="2">
          <reference field="7" count="1" selected="0">
            <x v="224"/>
          </reference>
          <reference field="24" count="1">
            <x v="154"/>
          </reference>
        </references>
      </pivotArea>
    </format>
    <format dxfId="1130">
      <pivotArea dataOnly="0" labelOnly="1" fieldPosition="0">
        <references count="2">
          <reference field="7" count="1" selected="0">
            <x v="225"/>
          </reference>
          <reference field="24" count="1">
            <x v="154"/>
          </reference>
        </references>
      </pivotArea>
    </format>
    <format dxfId="1129">
      <pivotArea dataOnly="0" labelOnly="1" fieldPosition="0">
        <references count="2">
          <reference field="7" count="1" selected="0">
            <x v="226"/>
          </reference>
          <reference field="24" count="1">
            <x v="154"/>
          </reference>
        </references>
      </pivotArea>
    </format>
    <format dxfId="1128">
      <pivotArea dataOnly="0" labelOnly="1" fieldPosition="0">
        <references count="2">
          <reference field="7" count="1" selected="0">
            <x v="227"/>
          </reference>
          <reference field="24" count="2">
            <x v="125"/>
            <x v="154"/>
          </reference>
        </references>
      </pivotArea>
    </format>
    <format dxfId="1127">
      <pivotArea dataOnly="0" labelOnly="1" fieldPosition="0">
        <references count="2">
          <reference field="7" count="1" selected="0">
            <x v="228"/>
          </reference>
          <reference field="24" count="3">
            <x v="74"/>
            <x v="79"/>
            <x v="154"/>
          </reference>
        </references>
      </pivotArea>
    </format>
    <format dxfId="1126">
      <pivotArea dataOnly="0" labelOnly="1" fieldPosition="0">
        <references count="2">
          <reference field="7" count="1" selected="0">
            <x v="229"/>
          </reference>
          <reference field="24" count="1">
            <x v="154"/>
          </reference>
        </references>
      </pivotArea>
    </format>
    <format dxfId="1125">
      <pivotArea dataOnly="0" labelOnly="1" fieldPosition="0">
        <references count="2">
          <reference field="7" count="1" selected="0">
            <x v="230"/>
          </reference>
          <reference field="24" count="1">
            <x v="154"/>
          </reference>
        </references>
      </pivotArea>
    </format>
    <format dxfId="1124">
      <pivotArea dataOnly="0" labelOnly="1" fieldPosition="0">
        <references count="2">
          <reference field="7" count="1" selected="0">
            <x v="231"/>
          </reference>
          <reference field="24" count="2">
            <x v="113"/>
            <x v="154"/>
          </reference>
        </references>
      </pivotArea>
    </format>
    <format dxfId="1123">
      <pivotArea dataOnly="0" labelOnly="1" fieldPosition="0">
        <references count="2">
          <reference field="7" count="1" selected="0">
            <x v="232"/>
          </reference>
          <reference field="24" count="6">
            <x v="116"/>
            <x v="117"/>
            <x v="118"/>
            <x v="128"/>
            <x v="139"/>
            <x v="154"/>
          </reference>
        </references>
      </pivotArea>
    </format>
    <format dxfId="1122">
      <pivotArea dataOnly="0" labelOnly="1" fieldPosition="0">
        <references count="2">
          <reference field="7" count="1" selected="0">
            <x v="233"/>
          </reference>
          <reference field="24" count="1">
            <x v="154"/>
          </reference>
        </references>
      </pivotArea>
    </format>
    <format dxfId="1121">
      <pivotArea dataOnly="0" labelOnly="1" fieldPosition="0">
        <references count="2">
          <reference field="7" count="1" selected="0">
            <x v="234"/>
          </reference>
          <reference field="24" count="1">
            <x v="154"/>
          </reference>
        </references>
      </pivotArea>
    </format>
    <format dxfId="1120">
      <pivotArea dataOnly="0" labelOnly="1" fieldPosition="0">
        <references count="2">
          <reference field="7" count="1" selected="0">
            <x v="235"/>
          </reference>
          <reference field="24" count="1">
            <x v="154"/>
          </reference>
        </references>
      </pivotArea>
    </format>
    <format dxfId="1119">
      <pivotArea dataOnly="0" labelOnly="1" fieldPosition="0">
        <references count="2">
          <reference field="7" count="1" selected="0">
            <x v="236"/>
          </reference>
          <reference field="24" count="1">
            <x v="154"/>
          </reference>
        </references>
      </pivotArea>
    </format>
    <format dxfId="1118">
      <pivotArea dataOnly="0" labelOnly="1" fieldPosition="0">
        <references count="2">
          <reference field="7" count="1" selected="0">
            <x v="237"/>
          </reference>
          <reference field="24" count="1">
            <x v="154"/>
          </reference>
        </references>
      </pivotArea>
    </format>
    <format dxfId="1117">
      <pivotArea dataOnly="0" labelOnly="1" fieldPosition="0">
        <references count="2">
          <reference field="7" count="1" selected="0">
            <x v="238"/>
          </reference>
          <reference field="24" count="2">
            <x v="1"/>
            <x v="154"/>
          </reference>
        </references>
      </pivotArea>
    </format>
    <format dxfId="1116">
      <pivotArea dataOnly="0" labelOnly="1" fieldPosition="0">
        <references count="2">
          <reference field="7" count="1" selected="0">
            <x v="239"/>
          </reference>
          <reference field="24" count="1">
            <x v="154"/>
          </reference>
        </references>
      </pivotArea>
    </format>
    <format dxfId="1115">
      <pivotArea dataOnly="0" labelOnly="1" fieldPosition="0">
        <references count="2">
          <reference field="7" count="1" selected="0">
            <x v="240"/>
          </reference>
          <reference field="24" count="1">
            <x v="154"/>
          </reference>
        </references>
      </pivotArea>
    </format>
    <format dxfId="1114">
      <pivotArea dataOnly="0" labelOnly="1" fieldPosition="0">
        <references count="2">
          <reference field="7" count="1" selected="0">
            <x v="241"/>
          </reference>
          <reference field="24" count="1">
            <x v="154"/>
          </reference>
        </references>
      </pivotArea>
    </format>
    <format dxfId="1113">
      <pivotArea type="all" dataOnly="0" outline="0" fieldPosition="0"/>
    </format>
    <format dxfId="1112">
      <pivotArea field="0" type="button" dataOnly="0" labelOnly="1" outline="0" axis="axisPage" fieldPosition="0"/>
    </format>
    <format dxfId="1111">
      <pivotArea field="24" type="button" dataOnly="0" labelOnly="1" outline="0" axis="axisRow" fieldPosition="1"/>
    </format>
    <format dxfId="1110">
      <pivotArea dataOnly="0" labelOnly="1" fieldPosition="0">
        <references count="1">
          <reference field="2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109">
      <pivotArea dataOnly="0" labelOnly="1" fieldPosition="0">
        <references count="1">
          <reference field="2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108">
      <pivotArea dataOnly="0" labelOnly="1" fieldPosition="0">
        <references count="1">
          <reference field="24"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107">
      <pivotArea dataOnly="0" labelOnly="1" fieldPosition="0">
        <references count="1">
          <reference field="24" count="5">
            <x v="150"/>
            <x v="151"/>
            <x v="152"/>
            <x v="153"/>
            <x v="154"/>
          </reference>
        </references>
      </pivotArea>
    </format>
    <format dxfId="1106">
      <pivotArea dataOnly="0" labelOnly="1" grandRow="1" outline="0" fieldPosition="0"/>
    </format>
    <format dxfId="1105">
      <pivotArea dataOnly="0" labelOnly="1" fieldPosition="0">
        <references count="2">
          <reference field="7" count="1">
            <x v="190"/>
          </reference>
          <reference field="24" count="1" selected="0">
            <x v="0"/>
          </reference>
        </references>
      </pivotArea>
    </format>
    <format dxfId="1104">
      <pivotArea dataOnly="0" labelOnly="1" fieldPosition="0">
        <references count="2">
          <reference field="7" count="1">
            <x v="238"/>
          </reference>
          <reference field="24" count="1" selected="0">
            <x v="1"/>
          </reference>
        </references>
      </pivotArea>
    </format>
    <format dxfId="1103">
      <pivotArea dataOnly="0" labelOnly="1" fieldPosition="0">
        <references count="2">
          <reference field="7" count="1">
            <x v="105"/>
          </reference>
          <reference field="24" count="1" selected="0">
            <x v="2"/>
          </reference>
        </references>
      </pivotArea>
    </format>
    <format dxfId="1102">
      <pivotArea dataOnly="0" labelOnly="1" fieldPosition="0">
        <references count="2">
          <reference field="7" count="1">
            <x v="51"/>
          </reference>
          <reference field="24" count="1" selected="0">
            <x v="3"/>
          </reference>
        </references>
      </pivotArea>
    </format>
    <format dxfId="1101">
      <pivotArea dataOnly="0" labelOnly="1" fieldPosition="0">
        <references count="2">
          <reference field="7" count="1">
            <x v="101"/>
          </reference>
          <reference field="24" count="1" selected="0">
            <x v="4"/>
          </reference>
        </references>
      </pivotArea>
    </format>
    <format dxfId="1100">
      <pivotArea dataOnly="0" labelOnly="1" fieldPosition="0">
        <references count="2">
          <reference field="7" count="1">
            <x v="122"/>
          </reference>
          <reference field="24" count="1" selected="0">
            <x v="5"/>
          </reference>
        </references>
      </pivotArea>
    </format>
    <format dxfId="1099">
      <pivotArea dataOnly="0" labelOnly="1" fieldPosition="0">
        <references count="2">
          <reference field="7" count="1">
            <x v="96"/>
          </reference>
          <reference field="24" count="1" selected="0">
            <x v="6"/>
          </reference>
        </references>
      </pivotArea>
    </format>
    <format dxfId="1098">
      <pivotArea dataOnly="0" labelOnly="1" fieldPosition="0">
        <references count="2">
          <reference field="7" count="1">
            <x v="52"/>
          </reference>
          <reference field="24" count="1" selected="0">
            <x v="7"/>
          </reference>
        </references>
      </pivotArea>
    </format>
    <format dxfId="1097">
      <pivotArea dataOnly="0" labelOnly="1" fieldPosition="0">
        <references count="2">
          <reference field="7" count="1">
            <x v="37"/>
          </reference>
          <reference field="24" count="1" selected="0">
            <x v="8"/>
          </reference>
        </references>
      </pivotArea>
    </format>
    <format dxfId="1096">
      <pivotArea dataOnly="0" labelOnly="1" fieldPosition="0">
        <references count="2">
          <reference field="7" count="1">
            <x v="124"/>
          </reference>
          <reference field="24" count="1" selected="0">
            <x v="9"/>
          </reference>
        </references>
      </pivotArea>
    </format>
    <format dxfId="1095">
      <pivotArea dataOnly="0" labelOnly="1" fieldPosition="0">
        <references count="2">
          <reference field="7" count="1">
            <x v="32"/>
          </reference>
          <reference field="24" count="1" selected="0">
            <x v="10"/>
          </reference>
        </references>
      </pivotArea>
    </format>
    <format dxfId="1094">
      <pivotArea dataOnly="0" labelOnly="1" fieldPosition="0">
        <references count="2">
          <reference field="7" count="1">
            <x v="80"/>
          </reference>
          <reference field="24" count="1" selected="0">
            <x v="11"/>
          </reference>
        </references>
      </pivotArea>
    </format>
    <format dxfId="1093">
      <pivotArea dataOnly="0" labelOnly="1" fieldPosition="0">
        <references count="2">
          <reference field="7" count="1">
            <x v="101"/>
          </reference>
          <reference field="24" count="1" selected="0">
            <x v="12"/>
          </reference>
        </references>
      </pivotArea>
    </format>
    <format dxfId="1092">
      <pivotArea dataOnly="0" labelOnly="1" fieldPosition="0">
        <references count="2">
          <reference field="7" count="1">
            <x v="97"/>
          </reference>
          <reference field="24" count="1" selected="0">
            <x v="13"/>
          </reference>
        </references>
      </pivotArea>
    </format>
    <format dxfId="1091">
      <pivotArea dataOnly="0" labelOnly="1" fieldPosition="0">
        <references count="2">
          <reference field="7" count="1">
            <x v="91"/>
          </reference>
          <reference field="24" count="1" selected="0">
            <x v="14"/>
          </reference>
        </references>
      </pivotArea>
    </format>
    <format dxfId="1090">
      <pivotArea dataOnly="0" labelOnly="1" fieldPosition="0">
        <references count="2">
          <reference field="7" count="1">
            <x v="80"/>
          </reference>
          <reference field="24" count="1" selected="0">
            <x v="15"/>
          </reference>
        </references>
      </pivotArea>
    </format>
    <format dxfId="1089">
      <pivotArea dataOnly="0" labelOnly="1" fieldPosition="0">
        <references count="2">
          <reference field="7" count="1">
            <x v="89"/>
          </reference>
          <reference field="24" count="1" selected="0">
            <x v="16"/>
          </reference>
        </references>
      </pivotArea>
    </format>
    <format dxfId="1088">
      <pivotArea dataOnly="0" labelOnly="1" fieldPosition="0">
        <references count="2">
          <reference field="7" count="1">
            <x v="90"/>
          </reference>
          <reference field="24" count="1" selected="0">
            <x v="17"/>
          </reference>
        </references>
      </pivotArea>
    </format>
    <format dxfId="1087">
      <pivotArea dataOnly="0" labelOnly="1" fieldPosition="0">
        <references count="2">
          <reference field="7" count="1">
            <x v="96"/>
          </reference>
          <reference field="24" count="1" selected="0">
            <x v="18"/>
          </reference>
        </references>
      </pivotArea>
    </format>
    <format dxfId="1086">
      <pivotArea dataOnly="0" labelOnly="1" fieldPosition="0">
        <references count="2">
          <reference field="7" count="1">
            <x v="118"/>
          </reference>
          <reference field="24" count="1" selected="0">
            <x v="19"/>
          </reference>
        </references>
      </pivotArea>
    </format>
    <format dxfId="1085">
      <pivotArea dataOnly="0" labelOnly="1" fieldPosition="0">
        <references count="2">
          <reference field="7" count="1">
            <x v="101"/>
          </reference>
          <reference field="24" count="1" selected="0">
            <x v="20"/>
          </reference>
        </references>
      </pivotArea>
    </format>
    <format dxfId="1084">
      <pivotArea dataOnly="0" labelOnly="1" fieldPosition="0">
        <references count="2">
          <reference field="7" count="1">
            <x v="91"/>
          </reference>
          <reference field="24" count="1" selected="0">
            <x v="21"/>
          </reference>
        </references>
      </pivotArea>
    </format>
    <format dxfId="1083">
      <pivotArea dataOnly="0" labelOnly="1" fieldPosition="0">
        <references count="2">
          <reference field="7" count="1">
            <x v="89"/>
          </reference>
          <reference field="24" count="1" selected="0">
            <x v="22"/>
          </reference>
        </references>
      </pivotArea>
    </format>
    <format dxfId="1082">
      <pivotArea dataOnly="0" labelOnly="1" fieldPosition="0">
        <references count="2">
          <reference field="7" count="1">
            <x v="58"/>
          </reference>
          <reference field="24" count="1" selected="0">
            <x v="23"/>
          </reference>
        </references>
      </pivotArea>
    </format>
    <format dxfId="1081">
      <pivotArea dataOnly="0" labelOnly="1" fieldPosition="0">
        <references count="2">
          <reference field="7" count="1">
            <x v="100"/>
          </reference>
          <reference field="24" count="1" selected="0">
            <x v="24"/>
          </reference>
        </references>
      </pivotArea>
    </format>
    <format dxfId="1080">
      <pivotArea dataOnly="0" labelOnly="1" fieldPosition="0">
        <references count="2">
          <reference field="7" count="1">
            <x v="100"/>
          </reference>
          <reference field="24" count="1" selected="0">
            <x v="25"/>
          </reference>
        </references>
      </pivotArea>
    </format>
    <format dxfId="1079">
      <pivotArea dataOnly="0" labelOnly="1" fieldPosition="0">
        <references count="2">
          <reference field="7" count="1">
            <x v="100"/>
          </reference>
          <reference field="24" count="1" selected="0">
            <x v="26"/>
          </reference>
        </references>
      </pivotArea>
    </format>
    <format dxfId="1078">
      <pivotArea dataOnly="0" labelOnly="1" fieldPosition="0">
        <references count="2">
          <reference field="7" count="1">
            <x v="100"/>
          </reference>
          <reference field="24" count="1" selected="0">
            <x v="27"/>
          </reference>
        </references>
      </pivotArea>
    </format>
    <format dxfId="1077">
      <pivotArea dataOnly="0" labelOnly="1" fieldPosition="0">
        <references count="2">
          <reference field="7" count="1">
            <x v="118"/>
          </reference>
          <reference field="24" count="1" selected="0">
            <x v="28"/>
          </reference>
        </references>
      </pivotArea>
    </format>
    <format dxfId="1076">
      <pivotArea dataOnly="0" labelOnly="1" fieldPosition="0">
        <references count="2">
          <reference field="7" count="1">
            <x v="31"/>
          </reference>
          <reference field="24" count="1" selected="0">
            <x v="29"/>
          </reference>
        </references>
      </pivotArea>
    </format>
    <format dxfId="1075">
      <pivotArea dataOnly="0" labelOnly="1" fieldPosition="0">
        <references count="2">
          <reference field="7" count="1">
            <x v="58"/>
          </reference>
          <reference field="24" count="1" selected="0">
            <x v="30"/>
          </reference>
        </references>
      </pivotArea>
    </format>
    <format dxfId="1074">
      <pivotArea dataOnly="0" labelOnly="1" fieldPosition="0">
        <references count="2">
          <reference field="7" count="1">
            <x v="42"/>
          </reference>
          <reference field="24" count="1" selected="0">
            <x v="31"/>
          </reference>
        </references>
      </pivotArea>
    </format>
    <format dxfId="1073">
      <pivotArea dataOnly="0" labelOnly="1" fieldPosition="0">
        <references count="2">
          <reference field="7" count="1">
            <x v="102"/>
          </reference>
          <reference field="24" count="1" selected="0">
            <x v="32"/>
          </reference>
        </references>
      </pivotArea>
    </format>
    <format dxfId="1072">
      <pivotArea dataOnly="0" labelOnly="1" fieldPosition="0">
        <references count="2">
          <reference field="7" count="1">
            <x v="93"/>
          </reference>
          <reference field="24" count="1" selected="0">
            <x v="33"/>
          </reference>
        </references>
      </pivotArea>
    </format>
    <format dxfId="1071">
      <pivotArea dataOnly="0" labelOnly="1" fieldPosition="0">
        <references count="2">
          <reference field="7" count="1">
            <x v="93"/>
          </reference>
          <reference field="24" count="1" selected="0">
            <x v="34"/>
          </reference>
        </references>
      </pivotArea>
    </format>
    <format dxfId="1070">
      <pivotArea dataOnly="0" labelOnly="1" fieldPosition="0">
        <references count="2">
          <reference field="7" count="1">
            <x v="36"/>
          </reference>
          <reference field="24" count="1" selected="0">
            <x v="35"/>
          </reference>
        </references>
      </pivotArea>
    </format>
    <format dxfId="1069">
      <pivotArea dataOnly="0" labelOnly="1" fieldPosition="0">
        <references count="2">
          <reference field="7" count="1">
            <x v="93"/>
          </reference>
          <reference field="24" count="1" selected="0">
            <x v="36"/>
          </reference>
        </references>
      </pivotArea>
    </format>
    <format dxfId="1068">
      <pivotArea dataOnly="0" labelOnly="1" fieldPosition="0">
        <references count="2">
          <reference field="7" count="1">
            <x v="93"/>
          </reference>
          <reference field="24" count="1" selected="0">
            <x v="37"/>
          </reference>
        </references>
      </pivotArea>
    </format>
    <format dxfId="1067">
      <pivotArea dataOnly="0" labelOnly="1" fieldPosition="0">
        <references count="2">
          <reference field="7" count="1">
            <x v="5"/>
          </reference>
          <reference field="24" count="1" selected="0">
            <x v="38"/>
          </reference>
        </references>
      </pivotArea>
    </format>
    <format dxfId="1066">
      <pivotArea dataOnly="0" labelOnly="1" fieldPosition="0">
        <references count="2">
          <reference field="7" count="1">
            <x v="93"/>
          </reference>
          <reference field="24" count="1" selected="0">
            <x v="39"/>
          </reference>
        </references>
      </pivotArea>
    </format>
    <format dxfId="1065">
      <pivotArea dataOnly="0" labelOnly="1" fieldPosition="0">
        <references count="2">
          <reference field="7" count="1">
            <x v="93"/>
          </reference>
          <reference field="24" count="1" selected="0">
            <x v="40"/>
          </reference>
        </references>
      </pivotArea>
    </format>
    <format dxfId="1064">
      <pivotArea dataOnly="0" labelOnly="1" fieldPosition="0">
        <references count="2">
          <reference field="7" count="1">
            <x v="93"/>
          </reference>
          <reference field="24" count="1" selected="0">
            <x v="41"/>
          </reference>
        </references>
      </pivotArea>
    </format>
    <format dxfId="1063">
      <pivotArea dataOnly="0" labelOnly="1" fieldPosition="0">
        <references count="2">
          <reference field="7" count="1">
            <x v="93"/>
          </reference>
          <reference field="24" count="1" selected="0">
            <x v="42"/>
          </reference>
        </references>
      </pivotArea>
    </format>
    <format dxfId="1062">
      <pivotArea dataOnly="0" labelOnly="1" fieldPosition="0">
        <references count="2">
          <reference field="7" count="1">
            <x v="36"/>
          </reference>
          <reference field="24" count="1" selected="0">
            <x v="43"/>
          </reference>
        </references>
      </pivotArea>
    </format>
    <format dxfId="1061">
      <pivotArea dataOnly="0" labelOnly="1" fieldPosition="0">
        <references count="2">
          <reference field="7" count="1">
            <x v="93"/>
          </reference>
          <reference field="24" count="1" selected="0">
            <x v="44"/>
          </reference>
        </references>
      </pivotArea>
    </format>
    <format dxfId="1060">
      <pivotArea dataOnly="0" labelOnly="1" fieldPosition="0">
        <references count="2">
          <reference field="7" count="1">
            <x v="117"/>
          </reference>
          <reference field="24" count="1" selected="0">
            <x v="45"/>
          </reference>
        </references>
      </pivotArea>
    </format>
    <format dxfId="1059">
      <pivotArea dataOnly="0" labelOnly="1" fieldPosition="0">
        <references count="2">
          <reference field="7" count="1">
            <x v="93"/>
          </reference>
          <reference field="24" count="1" selected="0">
            <x v="46"/>
          </reference>
        </references>
      </pivotArea>
    </format>
    <format dxfId="1058">
      <pivotArea dataOnly="0" labelOnly="1" fieldPosition="0">
        <references count="2">
          <reference field="7" count="1">
            <x v="93"/>
          </reference>
          <reference field="24" count="1" selected="0">
            <x v="47"/>
          </reference>
        </references>
      </pivotArea>
    </format>
    <format dxfId="1057">
      <pivotArea dataOnly="0" labelOnly="1" fieldPosition="0">
        <references count="2">
          <reference field="7" count="1">
            <x v="67"/>
          </reference>
          <reference field="24" count="1" selected="0">
            <x v="48"/>
          </reference>
        </references>
      </pivotArea>
    </format>
    <format dxfId="1056">
      <pivotArea dataOnly="0" labelOnly="1" fieldPosition="0">
        <references count="2">
          <reference field="7" count="1">
            <x v="67"/>
          </reference>
          <reference field="24" count="1" selected="0">
            <x v="49"/>
          </reference>
        </references>
      </pivotArea>
    </format>
    <format dxfId="1055">
      <pivotArea dataOnly="0" labelOnly="1" fieldPosition="0">
        <references count="2">
          <reference field="7" count="1">
            <x v="91"/>
          </reference>
          <reference field="24" count="1" selected="0">
            <x v="50"/>
          </reference>
        </references>
      </pivotArea>
    </format>
    <format dxfId="1054">
      <pivotArea dataOnly="0" labelOnly="1" fieldPosition="0">
        <references count="2">
          <reference field="7" count="1">
            <x v="118"/>
          </reference>
          <reference field="24" count="1" selected="0">
            <x v="51"/>
          </reference>
        </references>
      </pivotArea>
    </format>
    <format dxfId="1053">
      <pivotArea dataOnly="0" labelOnly="1" fieldPosition="0">
        <references count="2">
          <reference field="7" count="1">
            <x v="5"/>
          </reference>
          <reference field="24" count="1" selected="0">
            <x v="52"/>
          </reference>
        </references>
      </pivotArea>
    </format>
    <format dxfId="1052">
      <pivotArea dataOnly="0" labelOnly="1" fieldPosition="0">
        <references count="2">
          <reference field="7" count="1">
            <x v="5"/>
          </reference>
          <reference field="24" count="1" selected="0">
            <x v="53"/>
          </reference>
        </references>
      </pivotArea>
    </format>
    <format dxfId="1051">
      <pivotArea dataOnly="0" labelOnly="1" fieldPosition="0">
        <references count="2">
          <reference field="7" count="1">
            <x v="5"/>
          </reference>
          <reference field="24" count="1" selected="0">
            <x v="54"/>
          </reference>
        </references>
      </pivotArea>
    </format>
    <format dxfId="1050">
      <pivotArea dataOnly="0" labelOnly="1" fieldPosition="0">
        <references count="2">
          <reference field="7" count="1">
            <x v="5"/>
          </reference>
          <reference field="24" count="1" selected="0">
            <x v="55"/>
          </reference>
        </references>
      </pivotArea>
    </format>
    <format dxfId="1049">
      <pivotArea dataOnly="0" labelOnly="1" fieldPosition="0">
        <references count="2">
          <reference field="7" count="1">
            <x v="5"/>
          </reference>
          <reference field="24" count="1" selected="0">
            <x v="56"/>
          </reference>
        </references>
      </pivotArea>
    </format>
    <format dxfId="1048">
      <pivotArea dataOnly="0" labelOnly="1" fieldPosition="0">
        <references count="2">
          <reference field="7" count="1">
            <x v="93"/>
          </reference>
          <reference field="24" count="1" selected="0">
            <x v="57"/>
          </reference>
        </references>
      </pivotArea>
    </format>
    <format dxfId="1047">
      <pivotArea dataOnly="0" labelOnly="1" fieldPosition="0">
        <references count="2">
          <reference field="7" count="1">
            <x v="93"/>
          </reference>
          <reference field="24" count="1" selected="0">
            <x v="58"/>
          </reference>
        </references>
      </pivotArea>
    </format>
    <format dxfId="1046">
      <pivotArea dataOnly="0" labelOnly="1" fieldPosition="0">
        <references count="2">
          <reference field="7" count="1">
            <x v="93"/>
          </reference>
          <reference field="24" count="1" selected="0">
            <x v="59"/>
          </reference>
        </references>
      </pivotArea>
    </format>
    <format dxfId="1045">
      <pivotArea dataOnly="0" labelOnly="1" fieldPosition="0">
        <references count="2">
          <reference field="7" count="1">
            <x v="57"/>
          </reference>
          <reference field="24" count="1" selected="0">
            <x v="60"/>
          </reference>
        </references>
      </pivotArea>
    </format>
    <format dxfId="1044">
      <pivotArea dataOnly="0" labelOnly="1" fieldPosition="0">
        <references count="2">
          <reference field="7" count="1">
            <x v="37"/>
          </reference>
          <reference field="24" count="1" selected="0">
            <x v="61"/>
          </reference>
        </references>
      </pivotArea>
    </format>
    <format dxfId="1043">
      <pivotArea dataOnly="0" labelOnly="1" fieldPosition="0">
        <references count="2">
          <reference field="7" count="1">
            <x v="58"/>
          </reference>
          <reference field="24" count="1" selected="0">
            <x v="62"/>
          </reference>
        </references>
      </pivotArea>
    </format>
    <format dxfId="1042">
      <pivotArea dataOnly="0" labelOnly="1" fieldPosition="0">
        <references count="2">
          <reference field="7" count="1">
            <x v="113"/>
          </reference>
          <reference field="24" count="1" selected="0">
            <x v="63"/>
          </reference>
        </references>
      </pivotArea>
    </format>
    <format dxfId="1041">
      <pivotArea dataOnly="0" labelOnly="1" fieldPosition="0">
        <references count="2">
          <reference field="7" count="1">
            <x v="136"/>
          </reference>
          <reference field="24" count="1" selected="0">
            <x v="64"/>
          </reference>
        </references>
      </pivotArea>
    </format>
    <format dxfId="1040">
      <pivotArea dataOnly="0" labelOnly="1" fieldPosition="0">
        <references count="2">
          <reference field="7" count="1">
            <x v="37"/>
          </reference>
          <reference field="24" count="1" selected="0">
            <x v="65"/>
          </reference>
        </references>
      </pivotArea>
    </format>
    <format dxfId="1039">
      <pivotArea dataOnly="0" labelOnly="1" fieldPosition="0">
        <references count="2">
          <reference field="7" count="1">
            <x v="183"/>
          </reference>
          <reference field="24" count="1" selected="0">
            <x v="66"/>
          </reference>
        </references>
      </pivotArea>
    </format>
    <format dxfId="1038">
      <pivotArea dataOnly="0" labelOnly="1" fieldPosition="0">
        <references count="2">
          <reference field="7" count="1">
            <x v="70"/>
          </reference>
          <reference field="24" count="1" selected="0">
            <x v="67"/>
          </reference>
        </references>
      </pivotArea>
    </format>
    <format dxfId="1037">
      <pivotArea dataOnly="0" labelOnly="1" fieldPosition="0">
        <references count="2">
          <reference field="7" count="1">
            <x v="136"/>
          </reference>
          <reference field="24" count="1" selected="0">
            <x v="68"/>
          </reference>
        </references>
      </pivotArea>
    </format>
    <format dxfId="1036">
      <pivotArea dataOnly="0" labelOnly="1" fieldPosition="0">
        <references count="2">
          <reference field="7" count="1">
            <x v="70"/>
          </reference>
          <reference field="24" count="1" selected="0">
            <x v="69"/>
          </reference>
        </references>
      </pivotArea>
    </format>
    <format dxfId="1035">
      <pivotArea dataOnly="0" labelOnly="1" fieldPosition="0">
        <references count="2">
          <reference field="7" count="1">
            <x v="57"/>
          </reference>
          <reference field="24" count="1" selected="0">
            <x v="70"/>
          </reference>
        </references>
      </pivotArea>
    </format>
    <format dxfId="1034">
      <pivotArea dataOnly="0" labelOnly="1" fieldPosition="0">
        <references count="2">
          <reference field="7" count="1">
            <x v="73"/>
          </reference>
          <reference field="24" count="1" selected="0">
            <x v="71"/>
          </reference>
        </references>
      </pivotArea>
    </format>
    <format dxfId="1033">
      <pivotArea dataOnly="0" labelOnly="1" fieldPosition="0">
        <references count="2">
          <reference field="7" count="1">
            <x v="35"/>
          </reference>
          <reference field="24" count="1" selected="0">
            <x v="72"/>
          </reference>
        </references>
      </pivotArea>
    </format>
    <format dxfId="1032">
      <pivotArea dataOnly="0" labelOnly="1" fieldPosition="0">
        <references count="2">
          <reference field="7" count="1">
            <x v="44"/>
          </reference>
          <reference field="24" count="1" selected="0">
            <x v="73"/>
          </reference>
        </references>
      </pivotArea>
    </format>
    <format dxfId="1031">
      <pivotArea dataOnly="0" labelOnly="1" fieldPosition="0">
        <references count="2">
          <reference field="7" count="1">
            <x v="228"/>
          </reference>
          <reference field="24" count="1" selected="0">
            <x v="74"/>
          </reference>
        </references>
      </pivotArea>
    </format>
    <format dxfId="1030">
      <pivotArea dataOnly="0" labelOnly="1" fieldPosition="0">
        <references count="2">
          <reference field="7" count="1">
            <x v="111"/>
          </reference>
          <reference field="24" count="1" selected="0">
            <x v="75"/>
          </reference>
        </references>
      </pivotArea>
    </format>
    <format dxfId="1029">
      <pivotArea dataOnly="0" labelOnly="1" fieldPosition="0">
        <references count="2">
          <reference field="7" count="1">
            <x v="34"/>
          </reference>
          <reference field="24" count="1" selected="0">
            <x v="76"/>
          </reference>
        </references>
      </pivotArea>
    </format>
    <format dxfId="1028">
      <pivotArea dataOnly="0" labelOnly="1" fieldPosition="0">
        <references count="2">
          <reference field="7" count="1">
            <x v="123"/>
          </reference>
          <reference field="24" count="1" selected="0">
            <x v="77"/>
          </reference>
        </references>
      </pivotArea>
    </format>
    <format dxfId="1027">
      <pivotArea dataOnly="0" labelOnly="1" fieldPosition="0">
        <references count="2">
          <reference field="7" count="1">
            <x v="59"/>
          </reference>
          <reference field="24" count="1" selected="0">
            <x v="78"/>
          </reference>
        </references>
      </pivotArea>
    </format>
    <format dxfId="1026">
      <pivotArea dataOnly="0" labelOnly="1" fieldPosition="0">
        <references count="2">
          <reference field="7" count="1">
            <x v="228"/>
          </reference>
          <reference field="24" count="1" selected="0">
            <x v="79"/>
          </reference>
        </references>
      </pivotArea>
    </format>
    <format dxfId="1025">
      <pivotArea dataOnly="0" labelOnly="1" fieldPosition="0">
        <references count="2">
          <reference field="7" count="1">
            <x v="48"/>
          </reference>
          <reference field="24" count="1" selected="0">
            <x v="80"/>
          </reference>
        </references>
      </pivotArea>
    </format>
    <format dxfId="1024">
      <pivotArea dataOnly="0" labelOnly="1" fieldPosition="0">
        <references count="2">
          <reference field="7" count="1">
            <x v="189"/>
          </reference>
          <reference field="24" count="1" selected="0">
            <x v="81"/>
          </reference>
        </references>
      </pivotArea>
    </format>
    <format dxfId="1023">
      <pivotArea dataOnly="0" labelOnly="1" fieldPosition="0">
        <references count="2">
          <reference field="7" count="1">
            <x v="39"/>
          </reference>
          <reference field="24" count="1" selected="0">
            <x v="82"/>
          </reference>
        </references>
      </pivotArea>
    </format>
    <format dxfId="1022">
      <pivotArea dataOnly="0" labelOnly="1" fieldPosition="0">
        <references count="2">
          <reference field="7" count="1">
            <x v="8"/>
          </reference>
          <reference field="24" count="1" selected="0">
            <x v="83"/>
          </reference>
        </references>
      </pivotArea>
    </format>
    <format dxfId="1021">
      <pivotArea dataOnly="0" labelOnly="1" fieldPosition="0">
        <references count="2">
          <reference field="7" count="1">
            <x v="191"/>
          </reference>
          <reference field="24" count="1" selected="0">
            <x v="84"/>
          </reference>
        </references>
      </pivotArea>
    </format>
    <format dxfId="1020">
      <pivotArea dataOnly="0" labelOnly="1" fieldPosition="0">
        <references count="2">
          <reference field="7" count="1">
            <x v="41"/>
          </reference>
          <reference field="24" count="1" selected="0">
            <x v="85"/>
          </reference>
        </references>
      </pivotArea>
    </format>
    <format dxfId="1019">
      <pivotArea dataOnly="0" labelOnly="1" fieldPosition="0">
        <references count="2">
          <reference field="7" count="1">
            <x v="81"/>
          </reference>
          <reference field="24" count="1" selected="0">
            <x v="86"/>
          </reference>
        </references>
      </pivotArea>
    </format>
    <format dxfId="1018">
      <pivotArea dataOnly="0" labelOnly="1" fieldPosition="0">
        <references count="2">
          <reference field="7" count="1">
            <x v="13"/>
          </reference>
          <reference field="24" count="1" selected="0">
            <x v="87"/>
          </reference>
        </references>
      </pivotArea>
    </format>
    <format dxfId="1017">
      <pivotArea dataOnly="0" labelOnly="1" fieldPosition="0">
        <references count="2">
          <reference field="7" count="1">
            <x v="85"/>
          </reference>
          <reference field="24" count="1" selected="0">
            <x v="88"/>
          </reference>
        </references>
      </pivotArea>
    </format>
    <format dxfId="1016">
      <pivotArea dataOnly="0" labelOnly="1" fieldPosition="0">
        <references count="2">
          <reference field="7" count="1">
            <x v="95"/>
          </reference>
          <reference field="24" count="1" selected="0">
            <x v="89"/>
          </reference>
        </references>
      </pivotArea>
    </format>
    <format dxfId="1015">
      <pivotArea dataOnly="0" labelOnly="1" fieldPosition="0">
        <references count="2">
          <reference field="7" count="1">
            <x v="84"/>
          </reference>
          <reference field="24" count="1" selected="0">
            <x v="90"/>
          </reference>
        </references>
      </pivotArea>
    </format>
    <format dxfId="1014">
      <pivotArea dataOnly="0" labelOnly="1" fieldPosition="0">
        <references count="2">
          <reference field="7" count="1">
            <x v="69"/>
          </reference>
          <reference field="24" count="1" selected="0">
            <x v="91"/>
          </reference>
        </references>
      </pivotArea>
    </format>
    <format dxfId="1013">
      <pivotArea dataOnly="0" labelOnly="1" fieldPosition="0">
        <references count="2">
          <reference field="7" count="1">
            <x v="52"/>
          </reference>
          <reference field="24" count="1" selected="0">
            <x v="92"/>
          </reference>
        </references>
      </pivotArea>
    </format>
    <format dxfId="1012">
      <pivotArea dataOnly="0" labelOnly="1" fieldPosition="0">
        <references count="2">
          <reference field="7" count="1">
            <x v="52"/>
          </reference>
          <reference field="24" count="1" selected="0">
            <x v="93"/>
          </reference>
        </references>
      </pivotArea>
    </format>
    <format dxfId="1011">
      <pivotArea dataOnly="0" labelOnly="1" fieldPosition="0">
        <references count="2">
          <reference field="7" count="1">
            <x v="52"/>
          </reference>
          <reference field="24" count="1" selected="0">
            <x v="94"/>
          </reference>
        </references>
      </pivotArea>
    </format>
    <format dxfId="1010">
      <pivotArea dataOnly="0" labelOnly="1" fieldPosition="0">
        <references count="2">
          <reference field="7" count="1">
            <x v="222"/>
          </reference>
          <reference field="24" count="1" selected="0">
            <x v="95"/>
          </reference>
        </references>
      </pivotArea>
    </format>
    <format dxfId="1009">
      <pivotArea dataOnly="0" labelOnly="1" fieldPosition="0">
        <references count="2">
          <reference field="7" count="1">
            <x v="131"/>
          </reference>
          <reference field="24" count="1" selected="0">
            <x v="96"/>
          </reference>
        </references>
      </pivotArea>
    </format>
    <format dxfId="1008">
      <pivotArea dataOnly="0" labelOnly="1" fieldPosition="0">
        <references count="2">
          <reference field="7" count="1">
            <x v="117"/>
          </reference>
          <reference field="24" count="1" selected="0">
            <x v="97"/>
          </reference>
        </references>
      </pivotArea>
    </format>
    <format dxfId="1007">
      <pivotArea dataOnly="0" labelOnly="1" fieldPosition="0">
        <references count="2">
          <reference field="7" count="1">
            <x v="92"/>
          </reference>
          <reference field="24" count="1" selected="0">
            <x v="98"/>
          </reference>
        </references>
      </pivotArea>
    </format>
    <format dxfId="1006">
      <pivotArea dataOnly="0" labelOnly="1" fieldPosition="0">
        <references count="2">
          <reference field="7" count="1">
            <x v="61"/>
          </reference>
          <reference field="24" count="1" selected="0">
            <x v="99"/>
          </reference>
        </references>
      </pivotArea>
    </format>
    <format dxfId="1005">
      <pivotArea dataOnly="0" labelOnly="1" fieldPosition="0">
        <references count="2">
          <reference field="7" count="1">
            <x v="60"/>
          </reference>
          <reference field="24" count="1" selected="0">
            <x v="100"/>
          </reference>
        </references>
      </pivotArea>
    </format>
    <format dxfId="1004">
      <pivotArea dataOnly="0" labelOnly="1" fieldPosition="0">
        <references count="2">
          <reference field="7" count="1">
            <x v="62"/>
          </reference>
          <reference field="24" count="1" selected="0">
            <x v="101"/>
          </reference>
        </references>
      </pivotArea>
    </format>
    <format dxfId="1003">
      <pivotArea dataOnly="0" labelOnly="1" fieldPosition="0">
        <references count="2">
          <reference field="7" count="1">
            <x v="112"/>
          </reference>
          <reference field="24" count="1" selected="0">
            <x v="102"/>
          </reference>
        </references>
      </pivotArea>
    </format>
    <format dxfId="1002">
      <pivotArea dataOnly="0" labelOnly="1" fieldPosition="0">
        <references count="2">
          <reference field="7" count="1">
            <x v="49"/>
          </reference>
          <reference field="24" count="1" selected="0">
            <x v="103"/>
          </reference>
        </references>
      </pivotArea>
    </format>
    <format dxfId="1001">
      <pivotArea dataOnly="0" labelOnly="1" fieldPosition="0">
        <references count="2">
          <reference field="7" count="1">
            <x v="45"/>
          </reference>
          <reference field="24" count="1" selected="0">
            <x v="104"/>
          </reference>
        </references>
      </pivotArea>
    </format>
    <format dxfId="1000">
      <pivotArea dataOnly="0" labelOnly="1" fieldPosition="0">
        <references count="2">
          <reference field="7" count="1">
            <x v="193"/>
          </reference>
          <reference field="24" count="1" selected="0">
            <x v="105"/>
          </reference>
        </references>
      </pivotArea>
    </format>
    <format dxfId="999">
      <pivotArea dataOnly="0" labelOnly="1" fieldPosition="0">
        <references count="2">
          <reference field="7" count="1">
            <x v="75"/>
          </reference>
          <reference field="24" count="1" selected="0">
            <x v="106"/>
          </reference>
        </references>
      </pivotArea>
    </format>
    <format dxfId="998">
      <pivotArea dataOnly="0" labelOnly="1" fieldPosition="0">
        <references count="2">
          <reference field="7" count="1">
            <x v="164"/>
          </reference>
          <reference field="24" count="1" selected="0">
            <x v="107"/>
          </reference>
        </references>
      </pivotArea>
    </format>
    <format dxfId="997">
      <pivotArea dataOnly="0" labelOnly="1" fieldPosition="0">
        <references count="2">
          <reference field="7" count="1">
            <x v="62"/>
          </reference>
          <reference field="24" count="1" selected="0">
            <x v="108"/>
          </reference>
        </references>
      </pivotArea>
    </format>
    <format dxfId="996">
      <pivotArea dataOnly="0" labelOnly="1" fieldPosition="0">
        <references count="2">
          <reference field="7" count="1">
            <x v="201"/>
          </reference>
          <reference field="24" count="1" selected="0">
            <x v="109"/>
          </reference>
        </references>
      </pivotArea>
    </format>
    <format dxfId="995">
      <pivotArea dataOnly="0" labelOnly="1" fieldPosition="0">
        <references count="2">
          <reference field="7" count="1">
            <x v="187"/>
          </reference>
          <reference field="24" count="1" selected="0">
            <x v="110"/>
          </reference>
        </references>
      </pivotArea>
    </format>
    <format dxfId="994">
      <pivotArea dataOnly="0" labelOnly="1" fieldPosition="0">
        <references count="2">
          <reference field="7" count="1">
            <x v="186"/>
          </reference>
          <reference field="24" count="1" selected="0">
            <x v="111"/>
          </reference>
        </references>
      </pivotArea>
    </format>
    <format dxfId="993">
      <pivotArea dataOnly="0" labelOnly="1" fieldPosition="0">
        <references count="2">
          <reference field="7" count="1">
            <x v="76"/>
          </reference>
          <reference field="24" count="1" selected="0">
            <x v="112"/>
          </reference>
        </references>
      </pivotArea>
    </format>
    <format dxfId="992">
      <pivotArea dataOnly="0" labelOnly="1" fieldPosition="0">
        <references count="2">
          <reference field="7" count="1">
            <x v="231"/>
          </reference>
          <reference field="24" count="1" selected="0">
            <x v="113"/>
          </reference>
        </references>
      </pivotArea>
    </format>
    <format dxfId="991">
      <pivotArea dataOnly="0" labelOnly="1" fieldPosition="0">
        <references count="2">
          <reference field="7" count="1">
            <x v="91"/>
          </reference>
          <reference field="24" count="1" selected="0">
            <x v="114"/>
          </reference>
        </references>
      </pivotArea>
    </format>
    <format dxfId="990">
      <pivotArea dataOnly="0" labelOnly="1" fieldPosition="0">
        <references count="2">
          <reference field="7" count="1">
            <x v="94"/>
          </reference>
          <reference field="24" count="1" selected="0">
            <x v="115"/>
          </reference>
        </references>
      </pivotArea>
    </format>
    <format dxfId="989">
      <pivotArea dataOnly="0" labelOnly="1" fieldPosition="0">
        <references count="2">
          <reference field="7" count="1">
            <x v="232"/>
          </reference>
          <reference field="24" count="1" selected="0">
            <x v="116"/>
          </reference>
        </references>
      </pivotArea>
    </format>
    <format dxfId="988">
      <pivotArea dataOnly="0" labelOnly="1" fieldPosition="0">
        <references count="2">
          <reference field="7" count="1">
            <x v="232"/>
          </reference>
          <reference field="24" count="1" selected="0">
            <x v="117"/>
          </reference>
        </references>
      </pivotArea>
    </format>
    <format dxfId="987">
      <pivotArea dataOnly="0" labelOnly="1" fieldPosition="0">
        <references count="2">
          <reference field="7" count="1">
            <x v="232"/>
          </reference>
          <reference field="24" count="1" selected="0">
            <x v="118"/>
          </reference>
        </references>
      </pivotArea>
    </format>
    <format dxfId="986">
      <pivotArea dataOnly="0" labelOnly="1" fieldPosition="0">
        <references count="2">
          <reference field="7" count="1">
            <x v="55"/>
          </reference>
          <reference field="24" count="1" selected="0">
            <x v="119"/>
          </reference>
        </references>
      </pivotArea>
    </format>
    <format dxfId="985">
      <pivotArea dataOnly="0" labelOnly="1" fieldPosition="0">
        <references count="2">
          <reference field="7" count="1">
            <x v="7"/>
          </reference>
          <reference field="24" count="1" selected="0">
            <x v="120"/>
          </reference>
        </references>
      </pivotArea>
    </format>
    <format dxfId="984">
      <pivotArea dataOnly="0" labelOnly="1" fieldPosition="0">
        <references count="2">
          <reference field="7" count="1">
            <x v="68"/>
          </reference>
          <reference field="24" count="1" selected="0">
            <x v="121"/>
          </reference>
        </references>
      </pivotArea>
    </format>
    <format dxfId="983">
      <pivotArea dataOnly="0" labelOnly="1" fieldPosition="0">
        <references count="2">
          <reference field="7" count="1">
            <x v="71"/>
          </reference>
          <reference field="24" count="1" selected="0">
            <x v="122"/>
          </reference>
        </references>
      </pivotArea>
    </format>
    <format dxfId="982">
      <pivotArea dataOnly="0" labelOnly="1" fieldPosition="0">
        <references count="2">
          <reference field="7" count="1">
            <x v="71"/>
          </reference>
          <reference field="24" count="1" selected="0">
            <x v="123"/>
          </reference>
        </references>
      </pivotArea>
    </format>
    <format dxfId="981">
      <pivotArea dataOnly="0" labelOnly="1" fieldPosition="0">
        <references count="2">
          <reference field="7" count="1">
            <x v="71"/>
          </reference>
          <reference field="24" count="1" selected="0">
            <x v="124"/>
          </reference>
        </references>
      </pivotArea>
    </format>
    <format dxfId="980">
      <pivotArea dataOnly="0" labelOnly="1" fieldPosition="0">
        <references count="2">
          <reference field="7" count="1">
            <x v="227"/>
          </reference>
          <reference field="24" count="1" selected="0">
            <x v="125"/>
          </reference>
        </references>
      </pivotArea>
    </format>
    <format dxfId="979">
      <pivotArea dataOnly="0" labelOnly="1" fieldPosition="0">
        <references count="2">
          <reference field="7" count="1">
            <x v="71"/>
          </reference>
          <reference field="24" count="1" selected="0">
            <x v="126"/>
          </reference>
        </references>
      </pivotArea>
    </format>
    <format dxfId="978">
      <pivotArea dataOnly="0" labelOnly="1" fieldPosition="0">
        <references count="2">
          <reference field="7" count="1">
            <x v="116"/>
          </reference>
          <reference field="24" count="1" selected="0">
            <x v="127"/>
          </reference>
        </references>
      </pivotArea>
    </format>
    <format dxfId="977">
      <pivotArea dataOnly="0" labelOnly="1" fieldPosition="0">
        <references count="2">
          <reference field="7" count="1">
            <x v="232"/>
          </reference>
          <reference field="24" count="1" selected="0">
            <x v="128"/>
          </reference>
        </references>
      </pivotArea>
    </format>
    <format dxfId="976">
      <pivotArea dataOnly="0" labelOnly="1" fieldPosition="0">
        <references count="2">
          <reference field="7" count="1">
            <x v="29"/>
          </reference>
          <reference field="24" count="1" selected="0">
            <x v="129"/>
          </reference>
        </references>
      </pivotArea>
    </format>
    <format dxfId="975">
      <pivotArea dataOnly="0" labelOnly="1" fieldPosition="0">
        <references count="2">
          <reference field="7" count="1">
            <x v="29"/>
          </reference>
          <reference field="24" count="1" selected="0">
            <x v="130"/>
          </reference>
        </references>
      </pivotArea>
    </format>
    <format dxfId="974">
      <pivotArea dataOnly="0" labelOnly="1" fieldPosition="0">
        <references count="2">
          <reference field="7" count="1">
            <x v="218"/>
          </reference>
          <reference field="24" count="1" selected="0">
            <x v="131"/>
          </reference>
        </references>
      </pivotArea>
    </format>
    <format dxfId="973">
      <pivotArea dataOnly="0" labelOnly="1" fieldPosition="0">
        <references count="2">
          <reference field="7" count="1">
            <x v="77"/>
          </reference>
          <reference field="24" count="1" selected="0">
            <x v="132"/>
          </reference>
        </references>
      </pivotArea>
    </format>
    <format dxfId="972">
      <pivotArea dataOnly="0" labelOnly="1" fieldPosition="0">
        <references count="2">
          <reference field="7" count="1">
            <x v="71"/>
          </reference>
          <reference field="24" count="1" selected="0">
            <x v="133"/>
          </reference>
        </references>
      </pivotArea>
    </format>
    <format dxfId="971">
      <pivotArea dataOnly="0" labelOnly="1" fieldPosition="0">
        <references count="2">
          <reference field="7" count="1">
            <x v="77"/>
          </reference>
          <reference field="24" count="1" selected="0">
            <x v="134"/>
          </reference>
        </references>
      </pivotArea>
    </format>
    <format dxfId="970">
      <pivotArea dataOnly="0" labelOnly="1" fieldPosition="0">
        <references count="2">
          <reference field="7" count="1">
            <x v="71"/>
          </reference>
          <reference field="24" count="1" selected="0">
            <x v="135"/>
          </reference>
        </references>
      </pivotArea>
    </format>
    <format dxfId="969">
      <pivotArea dataOnly="0" labelOnly="1" fieldPosition="0">
        <references count="2">
          <reference field="7" count="1">
            <x v="93"/>
          </reference>
          <reference field="24" count="1" selected="0">
            <x v="136"/>
          </reference>
        </references>
      </pivotArea>
    </format>
    <format dxfId="968">
      <pivotArea dataOnly="0" labelOnly="1" fieldPosition="0">
        <references count="2">
          <reference field="7" count="1">
            <x v="93"/>
          </reference>
          <reference field="24" count="1" selected="0">
            <x v="137"/>
          </reference>
        </references>
      </pivotArea>
    </format>
    <format dxfId="967">
      <pivotArea dataOnly="0" labelOnly="1" fieldPosition="0">
        <references count="2">
          <reference field="7" count="1">
            <x v="93"/>
          </reference>
          <reference field="24" count="1" selected="0">
            <x v="138"/>
          </reference>
        </references>
      </pivotArea>
    </format>
    <format dxfId="966">
      <pivotArea dataOnly="0" labelOnly="1" fieldPosition="0">
        <references count="2">
          <reference field="7" count="1">
            <x v="232"/>
          </reference>
          <reference field="24" count="1" selected="0">
            <x v="139"/>
          </reference>
        </references>
      </pivotArea>
    </format>
    <format dxfId="965">
      <pivotArea dataOnly="0" labelOnly="1" fieldPosition="0">
        <references count="2">
          <reference field="7" count="1">
            <x v="77"/>
          </reference>
          <reference field="24" count="1" selected="0">
            <x v="140"/>
          </reference>
        </references>
      </pivotArea>
    </format>
    <format dxfId="964">
      <pivotArea dataOnly="0" labelOnly="1" fieldPosition="0">
        <references count="2">
          <reference field="7" count="1">
            <x v="114"/>
          </reference>
          <reference field="24" count="1" selected="0">
            <x v="141"/>
          </reference>
        </references>
      </pivotArea>
    </format>
    <format dxfId="963">
      <pivotArea dataOnly="0" labelOnly="1" fieldPosition="0">
        <references count="2">
          <reference field="7" count="1">
            <x v="137"/>
          </reference>
          <reference field="24" count="1" selected="0">
            <x v="142"/>
          </reference>
        </references>
      </pivotArea>
    </format>
    <format dxfId="962">
      <pivotArea dataOnly="0" labelOnly="1" fieldPosition="0">
        <references count="2">
          <reference field="7" count="1">
            <x v="68"/>
          </reference>
          <reference field="24" count="1" selected="0">
            <x v="143"/>
          </reference>
        </references>
      </pivotArea>
    </format>
    <format dxfId="961">
      <pivotArea dataOnly="0" labelOnly="1" fieldPosition="0">
        <references count="2">
          <reference field="7" count="1">
            <x v="68"/>
          </reference>
          <reference field="24" count="1" selected="0">
            <x v="144"/>
          </reference>
        </references>
      </pivotArea>
    </format>
    <format dxfId="960">
      <pivotArea dataOnly="0" labelOnly="1" fieldPosition="0">
        <references count="2">
          <reference field="7" count="1">
            <x v="68"/>
          </reference>
          <reference field="24" count="1" selected="0">
            <x v="145"/>
          </reference>
        </references>
      </pivotArea>
    </format>
    <format dxfId="959">
      <pivotArea dataOnly="0" labelOnly="1" fieldPosition="0">
        <references count="2">
          <reference field="7" count="1">
            <x v="79"/>
          </reference>
          <reference field="24" count="1" selected="0">
            <x v="146"/>
          </reference>
        </references>
      </pivotArea>
    </format>
    <format dxfId="958">
      <pivotArea dataOnly="0" labelOnly="1" fieldPosition="0">
        <references count="2">
          <reference field="7" count="1">
            <x v="97"/>
          </reference>
          <reference field="24" count="1" selected="0">
            <x v="147"/>
          </reference>
        </references>
      </pivotArea>
    </format>
    <format dxfId="957">
      <pivotArea dataOnly="0" labelOnly="1" fieldPosition="0">
        <references count="2">
          <reference field="7" count="1">
            <x v="78"/>
          </reference>
          <reference field="24" count="1" selected="0">
            <x v="148"/>
          </reference>
        </references>
      </pivotArea>
    </format>
    <format dxfId="956">
      <pivotArea dataOnly="0" labelOnly="1" fieldPosition="0">
        <references count="2">
          <reference field="7" count="1">
            <x v="63"/>
          </reference>
          <reference field="24" count="1" selected="0">
            <x v="149"/>
          </reference>
        </references>
      </pivotArea>
    </format>
    <format dxfId="955">
      <pivotArea dataOnly="0" labelOnly="1" fieldPosition="0">
        <references count="2">
          <reference field="7" count="1">
            <x v="96"/>
          </reference>
          <reference field="24" count="1" selected="0">
            <x v="150"/>
          </reference>
        </references>
      </pivotArea>
    </format>
    <format dxfId="954">
      <pivotArea dataOnly="0" labelOnly="1" fieldPosition="0">
        <references count="2">
          <reference field="7" count="1">
            <x v="0"/>
          </reference>
          <reference field="24" count="1" selected="0">
            <x v="151"/>
          </reference>
        </references>
      </pivotArea>
    </format>
    <format dxfId="953">
      <pivotArea dataOnly="0" labelOnly="1" fieldPosition="0">
        <references count="2">
          <reference field="7" count="1">
            <x v="0"/>
          </reference>
          <reference field="24" count="1" selected="0">
            <x v="152"/>
          </reference>
        </references>
      </pivotArea>
    </format>
    <format dxfId="952">
      <pivotArea dataOnly="0" labelOnly="1" fieldPosition="0">
        <references count="2">
          <reference field="7" count="1">
            <x v="202"/>
          </reference>
          <reference field="24" count="1" selected="0">
            <x v="153"/>
          </reference>
        </references>
      </pivotArea>
    </format>
    <format dxfId="951">
      <pivotArea dataOnly="0" labelOnly="1" fieldPosition="0">
        <references count="2">
          <reference field="7" count="50">
            <x v="1"/>
            <x v="2"/>
            <x v="3"/>
            <x v="4"/>
            <x v="6"/>
            <x v="9"/>
            <x v="10"/>
            <x v="11"/>
            <x v="12"/>
            <x v="14"/>
            <x v="15"/>
            <x v="16"/>
            <x v="17"/>
            <x v="18"/>
            <x v="19"/>
            <x v="20"/>
            <x v="21"/>
            <x v="22"/>
            <x v="23"/>
            <x v="24"/>
            <x v="25"/>
            <x v="26"/>
            <x v="27"/>
            <x v="28"/>
            <x v="30"/>
            <x v="33"/>
            <x v="38"/>
            <x v="40"/>
            <x v="43"/>
            <x v="47"/>
            <x v="50"/>
            <x v="53"/>
            <x v="54"/>
            <x v="56"/>
            <x v="64"/>
            <x v="65"/>
            <x v="66"/>
            <x v="72"/>
            <x v="74"/>
            <x v="82"/>
            <x v="83"/>
            <x v="86"/>
            <x v="87"/>
            <x v="88"/>
            <x v="98"/>
            <x v="99"/>
            <x v="103"/>
            <x v="104"/>
            <x v="106"/>
            <x v="107"/>
          </reference>
          <reference field="24" count="1" selected="0">
            <x v="154"/>
          </reference>
        </references>
      </pivotArea>
    </format>
    <format dxfId="950">
      <pivotArea dataOnly="0" labelOnly="1" fieldPosition="0">
        <references count="2">
          <reference field="7" count="50">
            <x v="108"/>
            <x v="109"/>
            <x v="110"/>
            <x v="115"/>
            <x v="120"/>
            <x v="121"/>
            <x v="125"/>
            <x v="126"/>
            <x v="127"/>
            <x v="128"/>
            <x v="129"/>
            <x v="132"/>
            <x v="133"/>
            <x v="134"/>
            <x v="135"/>
            <x v="138"/>
            <x v="139"/>
            <x v="140"/>
            <x v="141"/>
            <x v="142"/>
            <x v="143"/>
            <x v="144"/>
            <x v="145"/>
            <x v="146"/>
            <x v="147"/>
            <x v="148"/>
            <x v="149"/>
            <x v="150"/>
            <x v="151"/>
            <x v="152"/>
            <x v="153"/>
            <x v="154"/>
            <x v="155"/>
            <x v="156"/>
            <x v="157"/>
            <x v="158"/>
            <x v="159"/>
            <x v="160"/>
            <x v="161"/>
            <x v="162"/>
            <x v="163"/>
            <x v="165"/>
            <x v="166"/>
            <x v="167"/>
            <x v="168"/>
            <x v="169"/>
            <x v="170"/>
            <x v="171"/>
            <x v="172"/>
            <x v="173"/>
          </reference>
          <reference field="24" count="1" selected="0">
            <x v="154"/>
          </reference>
        </references>
      </pivotArea>
    </format>
    <format dxfId="949">
      <pivotArea dataOnly="0" labelOnly="1" fieldPosition="0">
        <references count="2">
          <reference field="7" count="50">
            <x v="174"/>
            <x v="175"/>
            <x v="176"/>
            <x v="177"/>
            <x v="178"/>
            <x v="179"/>
            <x v="180"/>
            <x v="181"/>
            <x v="182"/>
            <x v="184"/>
            <x v="185"/>
            <x v="192"/>
            <x v="194"/>
            <x v="196"/>
            <x v="197"/>
            <x v="198"/>
            <x v="199"/>
            <x v="200"/>
            <x v="203"/>
            <x v="204"/>
            <x v="205"/>
            <x v="206"/>
            <x v="207"/>
            <x v="208"/>
            <x v="209"/>
            <x v="210"/>
            <x v="211"/>
            <x v="212"/>
            <x v="213"/>
            <x v="214"/>
            <x v="215"/>
            <x v="216"/>
            <x v="217"/>
            <x v="219"/>
            <x v="220"/>
            <x v="221"/>
            <x v="223"/>
            <x v="224"/>
            <x v="225"/>
            <x v="226"/>
            <x v="229"/>
            <x v="230"/>
            <x v="233"/>
            <x v="234"/>
            <x v="235"/>
            <x v="236"/>
            <x v="237"/>
            <x v="239"/>
            <x v="240"/>
            <x v="241"/>
          </reference>
          <reference field="24" count="1" selected="0">
            <x v="15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F6AC0C4-F45E-4EFE-93CE-681CD6C33DBC}"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A79" firstHeaderRow="1" firstDataRow="1" firstDataCol="1"/>
  <pivotFields count="23">
    <pivotField showAll="0"/>
    <pivotField axis="axisRow" showAll="0">
      <items count="9">
        <item sd="0" x="1"/>
        <item sd="0" m="1" x="7"/>
        <item sd="0" x="3"/>
        <item sd="0" x="2"/>
        <item m="1" x="6"/>
        <item sd="0" x="4"/>
        <item x="0"/>
        <item m="1" x="5"/>
        <item t="default"/>
      </items>
    </pivotField>
    <pivotField showAll="0"/>
    <pivotField showAll="0"/>
    <pivotField showAll="0"/>
    <pivotField showAll="0"/>
    <pivotField axis="axisRow" showAll="0">
      <items count="239">
        <item x="125"/>
        <item x="198"/>
        <item x="200"/>
        <item x="199"/>
        <item x="201"/>
        <item x="224"/>
        <item x="66"/>
        <item x="124"/>
        <item x="180"/>
        <item x="91"/>
        <item x="95"/>
        <item x="92"/>
        <item x="65"/>
        <item x="176"/>
        <item x="28"/>
        <item x="30"/>
        <item x="26"/>
        <item x="22"/>
        <item x="24"/>
        <item x="8"/>
        <item x="12"/>
        <item x="14"/>
        <item x="10"/>
        <item x="16"/>
        <item x="18"/>
        <item x="20"/>
        <item x="32"/>
        <item x="34"/>
        <item x="191"/>
        <item x="122"/>
        <item x="106"/>
        <item x="223"/>
        <item x="206"/>
        <item x="174"/>
        <item x="148"/>
        <item x="150"/>
        <item x="144"/>
        <item x="228"/>
        <item x="103"/>
        <item x="147"/>
        <item x="137"/>
        <item x="76"/>
        <item x="96"/>
        <item x="177"/>
        <item x="188"/>
        <item x="51"/>
        <item x="52"/>
        <item x="73"/>
        <item x="217"/>
        <item x="216"/>
        <item x="218"/>
        <item x="212"/>
        <item x="225"/>
        <item x="194"/>
        <item x="123"/>
        <item x="141"/>
        <item x="157"/>
        <item x="158"/>
        <item x="193"/>
        <item x="2"/>
        <item x="1"/>
        <item x="3"/>
        <item x="82"/>
        <item x="234"/>
        <item x="173"/>
        <item x="143"/>
        <item x="227"/>
        <item x="142"/>
        <item x="83"/>
        <item x="159"/>
        <item x="154"/>
        <item x="101"/>
        <item x="138"/>
        <item x="35"/>
        <item x="71"/>
        <item x="116"/>
        <item x="115"/>
        <item x="68"/>
        <item x="140"/>
        <item x="89"/>
        <item x="78"/>
        <item x="112"/>
        <item x="187"/>
        <item x="104"/>
        <item x="175"/>
        <item x="237"/>
        <item x="67"/>
        <item x="170"/>
        <item x="220"/>
        <item x="221"/>
        <item x="219"/>
        <item x="127"/>
        <item x="226"/>
        <item x="77"/>
        <item x="110"/>
        <item x="133"/>
        <item x="134"/>
        <item x="131"/>
        <item x="132"/>
        <item x="136"/>
        <item x="135"/>
        <item x="167"/>
        <item x="153"/>
        <item x="149"/>
        <item x="99"/>
        <item x="213"/>
        <item x="94"/>
        <item x="88"/>
        <item x="86"/>
        <item x="87"/>
        <item x="184"/>
        <item x="4"/>
        <item x="169"/>
        <item x="195"/>
        <item x="156"/>
        <item x="72"/>
        <item x="126"/>
        <item x="222"/>
        <item x="130"/>
        <item x="145"/>
        <item x="102"/>
        <item x="152"/>
        <item x="181"/>
        <item x="207"/>
        <item x="151"/>
        <item x="90"/>
        <item x="69"/>
        <item x="210"/>
        <item x="172"/>
        <item x="128"/>
        <item x="80"/>
        <item x="155"/>
        <item x="214"/>
        <item x="53"/>
        <item x="54"/>
        <item x="160"/>
        <item x="6"/>
        <item x="36"/>
        <item x="45"/>
        <item x="46"/>
        <item x="47"/>
        <item x="11"/>
        <item x="40"/>
        <item x="7"/>
        <item x="39"/>
        <item x="31"/>
        <item x="13"/>
        <item x="27"/>
        <item x="43"/>
        <item x="9"/>
        <item x="41"/>
        <item x="17"/>
        <item x="29"/>
        <item x="44"/>
        <item x="15"/>
        <item x="19"/>
        <item x="42"/>
        <item x="33"/>
        <item x="25"/>
        <item x="38"/>
        <item x="21"/>
        <item x="23"/>
        <item x="37"/>
        <item x="5"/>
        <item x="56"/>
        <item x="55"/>
        <item x="57"/>
        <item x="63"/>
        <item x="58"/>
        <item x="59"/>
        <item x="60"/>
        <item x="62"/>
        <item x="61"/>
        <item x="64"/>
        <item x="49"/>
        <item x="48"/>
        <item x="165"/>
        <item x="168"/>
        <item x="161"/>
        <item x="164"/>
        <item x="171"/>
        <item x="163"/>
        <item x="162"/>
        <item x="166"/>
        <item x="230"/>
        <item x="108"/>
        <item x="109"/>
        <item x="178"/>
        <item x="182"/>
        <item x="111"/>
        <item x="75"/>
        <item x="107"/>
        <item x="105"/>
        <item x="236"/>
        <item x="119"/>
        <item x="118"/>
        <item x="129"/>
        <item x="117"/>
        <item x="70"/>
        <item x="197"/>
        <item x="0"/>
        <item x="179"/>
        <item x="209"/>
        <item x="186"/>
        <item x="79"/>
        <item x="98"/>
        <item x="235"/>
        <item x="196"/>
        <item x="233"/>
        <item x="232"/>
        <item x="231"/>
        <item x="202"/>
        <item x="204"/>
        <item x="203"/>
        <item x="205"/>
        <item x="185"/>
        <item x="189"/>
        <item x="74"/>
        <item x="85"/>
        <item x="97"/>
        <item x="84"/>
        <item x="81"/>
        <item x="100"/>
        <item x="229"/>
        <item x="215"/>
        <item x="120"/>
        <item x="114"/>
        <item x="113"/>
        <item x="121"/>
        <item x="139"/>
        <item x="146"/>
        <item x="208"/>
        <item x="211"/>
        <item x="50"/>
        <item x="183"/>
        <item x="93"/>
        <item x="192"/>
        <item x="19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
    <field x="6"/>
  </rowFields>
  <rowItems count="76">
    <i>
      <x/>
    </i>
    <i>
      <x v="2"/>
    </i>
    <i>
      <x v="3"/>
    </i>
    <i>
      <x v="5"/>
    </i>
    <i>
      <x v="6"/>
    </i>
    <i r="1">
      <x v="6"/>
    </i>
    <i r="1">
      <x v="12"/>
    </i>
    <i r="1">
      <x v="14"/>
    </i>
    <i r="1">
      <x v="15"/>
    </i>
    <i r="1">
      <x v="16"/>
    </i>
    <i r="1">
      <x v="17"/>
    </i>
    <i r="1">
      <x v="18"/>
    </i>
    <i r="1">
      <x v="19"/>
    </i>
    <i r="1">
      <x v="20"/>
    </i>
    <i r="1">
      <x v="21"/>
    </i>
    <i r="1">
      <x v="22"/>
    </i>
    <i r="1">
      <x v="23"/>
    </i>
    <i r="1">
      <x v="24"/>
    </i>
    <i r="1">
      <x v="25"/>
    </i>
    <i r="1">
      <x v="26"/>
    </i>
    <i r="1">
      <x v="27"/>
    </i>
    <i r="1">
      <x v="45"/>
    </i>
    <i r="1">
      <x v="46"/>
    </i>
    <i r="1">
      <x v="59"/>
    </i>
    <i r="1">
      <x v="60"/>
    </i>
    <i r="1">
      <x v="61"/>
    </i>
    <i r="1">
      <x v="73"/>
    </i>
    <i r="1">
      <x v="77"/>
    </i>
    <i r="1">
      <x v="86"/>
    </i>
    <i r="1">
      <x v="111"/>
    </i>
    <i r="1">
      <x v="133"/>
    </i>
    <i r="1">
      <x v="134"/>
    </i>
    <i r="1">
      <x v="136"/>
    </i>
    <i r="1">
      <x v="137"/>
    </i>
    <i r="1">
      <x v="138"/>
    </i>
    <i r="1">
      <x v="139"/>
    </i>
    <i r="1">
      <x v="140"/>
    </i>
    <i r="1">
      <x v="141"/>
    </i>
    <i r="1">
      <x v="142"/>
    </i>
    <i r="1">
      <x v="143"/>
    </i>
    <i r="1">
      <x v="144"/>
    </i>
    <i r="1">
      <x v="145"/>
    </i>
    <i r="1">
      <x v="146"/>
    </i>
    <i r="1">
      <x v="147"/>
    </i>
    <i r="1">
      <x v="148"/>
    </i>
    <i r="1">
      <x v="149"/>
    </i>
    <i r="1">
      <x v="150"/>
    </i>
    <i r="1">
      <x v="151"/>
    </i>
    <i r="1">
      <x v="152"/>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200"/>
    </i>
    <i r="1">
      <x v="206"/>
    </i>
    <i r="1">
      <x v="23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9682EC6-D6B9-4CA8-819D-6CFE9E6482C1}" name="TablaDinámica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158" firstHeaderRow="1" firstDataRow="1" firstDataCol="1" rowPageCount="1" colPageCount="1"/>
  <pivotFields count="25">
    <pivotField axis="axisPage" multipleItemSelectionAllowed="1" showAll="0">
      <items count="10">
        <item m="1" x="7"/>
        <item m="1" x="6"/>
        <item m="1" x="8"/>
        <item m="1" x="5"/>
        <item h="1" x="1"/>
        <item x="4"/>
        <item x="0"/>
        <item x="3"/>
        <item h="1" x="2"/>
        <item t="default"/>
      </items>
    </pivotField>
    <pivotField showAll="0"/>
    <pivotField showAll="0"/>
    <pivotField showAll="0"/>
    <pivotField showAll="0"/>
    <pivotField showAll="0"/>
    <pivotField showAll="0"/>
    <pivotField dataField="1" showAll="0">
      <items count="243">
        <item x="125"/>
        <item x="198"/>
        <item x="200"/>
        <item x="199"/>
        <item x="201"/>
        <item x="224"/>
        <item x="66"/>
        <item x="124"/>
        <item x="180"/>
        <item x="91"/>
        <item x="95"/>
        <item x="92"/>
        <item x="65"/>
        <item x="176"/>
        <item x="28"/>
        <item x="30"/>
        <item x="26"/>
        <item x="22"/>
        <item x="24"/>
        <item x="8"/>
        <item x="12"/>
        <item x="14"/>
        <item x="10"/>
        <item x="16"/>
        <item x="18"/>
        <item x="20"/>
        <item x="32"/>
        <item x="34"/>
        <item x="191"/>
        <item x="122"/>
        <item x="106"/>
        <item x="223"/>
        <item x="206"/>
        <item x="174"/>
        <item x="148"/>
        <item x="150"/>
        <item x="144"/>
        <item x="228"/>
        <item x="103"/>
        <item x="147"/>
        <item x="137"/>
        <item x="76"/>
        <item x="96"/>
        <item x="177"/>
        <item x="188"/>
        <item x="51"/>
        <item x="52"/>
        <item x="73"/>
        <item x="217"/>
        <item x="216"/>
        <item x="218"/>
        <item x="212"/>
        <item x="225"/>
        <item x="194"/>
        <item x="240"/>
        <item x="123"/>
        <item x="141"/>
        <item x="157"/>
        <item x="158"/>
        <item x="193"/>
        <item x="2"/>
        <item x="1"/>
        <item x="3"/>
        <item x="82"/>
        <item x="234"/>
        <item x="173"/>
        <item x="143"/>
        <item x="227"/>
        <item x="142"/>
        <item x="83"/>
        <item x="159"/>
        <item x="154"/>
        <item x="101"/>
        <item x="138"/>
        <item x="35"/>
        <item x="71"/>
        <item x="116"/>
        <item x="115"/>
        <item x="68"/>
        <item x="140"/>
        <item x="89"/>
        <item x="78"/>
        <item x="112"/>
        <item x="187"/>
        <item x="104"/>
        <item x="175"/>
        <item x="237"/>
        <item x="67"/>
        <item x="170"/>
        <item x="220"/>
        <item x="221"/>
        <item x="219"/>
        <item x="127"/>
        <item x="226"/>
        <item x="77"/>
        <item x="110"/>
        <item x="133"/>
        <item x="134"/>
        <item x="131"/>
        <item x="132"/>
        <item x="136"/>
        <item x="135"/>
        <item x="167"/>
        <item x="153"/>
        <item x="149"/>
        <item x="99"/>
        <item x="213"/>
        <item x="94"/>
        <item x="88"/>
        <item x="86"/>
        <item x="87"/>
        <item x="184"/>
        <item x="4"/>
        <item x="169"/>
        <item x="195"/>
        <item x="156"/>
        <item x="72"/>
        <item x="126"/>
        <item x="222"/>
        <item x="130"/>
        <item x="145"/>
        <item x="102"/>
        <item x="152"/>
        <item x="181"/>
        <item x="207"/>
        <item x="151"/>
        <item x="90"/>
        <item x="69"/>
        <item x="210"/>
        <item x="172"/>
        <item x="128"/>
        <item x="80"/>
        <item x="155"/>
        <item x="214"/>
        <item x="53"/>
        <item x="54"/>
        <item x="160"/>
        <item x="6"/>
        <item x="36"/>
        <item x="45"/>
        <item x="46"/>
        <item x="47"/>
        <item x="11"/>
        <item x="40"/>
        <item x="7"/>
        <item x="39"/>
        <item x="31"/>
        <item x="13"/>
        <item x="27"/>
        <item x="43"/>
        <item x="9"/>
        <item x="41"/>
        <item x="17"/>
        <item x="29"/>
        <item x="44"/>
        <item x="15"/>
        <item x="19"/>
        <item x="42"/>
        <item x="33"/>
        <item x="25"/>
        <item x="38"/>
        <item x="21"/>
        <item x="23"/>
        <item x="37"/>
        <item x="5"/>
        <item x="56"/>
        <item x="55"/>
        <item x="57"/>
        <item x="63"/>
        <item x="58"/>
        <item x="59"/>
        <item x="60"/>
        <item x="62"/>
        <item x="61"/>
        <item x="64"/>
        <item x="49"/>
        <item x="48"/>
        <item x="165"/>
        <item x="168"/>
        <item x="161"/>
        <item x="164"/>
        <item x="171"/>
        <item x="163"/>
        <item x="162"/>
        <item x="166"/>
        <item x="230"/>
        <item x="108"/>
        <item x="109"/>
        <item x="178"/>
        <item x="182"/>
        <item x="111"/>
        <item x="75"/>
        <item x="107"/>
        <item x="105"/>
        <item x="236"/>
        <item x="119"/>
        <item x="118"/>
        <item x="129"/>
        <item x="117"/>
        <item x="70"/>
        <item x="197"/>
        <item x="0"/>
        <item x="179"/>
        <item x="209"/>
        <item x="186"/>
        <item x="79"/>
        <item x="238"/>
        <item x="239"/>
        <item x="98"/>
        <item x="235"/>
        <item x="196"/>
        <item x="233"/>
        <item x="232"/>
        <item x="231"/>
        <item x="202"/>
        <item x="204"/>
        <item x="203"/>
        <item x="205"/>
        <item x="185"/>
        <item x="189"/>
        <item x="74"/>
        <item x="85"/>
        <item x="97"/>
        <item x="84"/>
        <item x="81"/>
        <item x="100"/>
        <item x="229"/>
        <item x="215"/>
        <item x="120"/>
        <item x="114"/>
        <item x="113"/>
        <item x="121"/>
        <item x="139"/>
        <item x="146"/>
        <item x="208"/>
        <item x="211"/>
        <item x="50"/>
        <item x="183"/>
        <item x="93"/>
        <item x="192"/>
        <item x="190"/>
        <item x="24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56">
        <item x="31"/>
        <item x="22"/>
        <item x="25"/>
        <item x="104"/>
        <item x="51"/>
        <item x="72"/>
        <item x="48"/>
        <item x="125"/>
        <item x="135"/>
        <item x="103"/>
        <item x="102"/>
        <item x="20"/>
        <item x="52"/>
        <item x="50"/>
        <item x="108"/>
        <item x="21"/>
        <item x="112"/>
        <item x="114"/>
        <item x="49"/>
        <item x="115"/>
        <item x="138"/>
        <item x="109"/>
        <item x="113"/>
        <item x="81"/>
        <item x="53"/>
        <item x="54"/>
        <item x="55"/>
        <item x="139"/>
        <item x="116"/>
        <item x="118"/>
        <item x="82"/>
        <item x="23"/>
        <item x="89"/>
        <item x="129"/>
        <item x="130"/>
        <item x="67"/>
        <item x="131"/>
        <item x="132"/>
        <item x="119"/>
        <item x="140"/>
        <item x="141"/>
        <item x="142"/>
        <item x="143"/>
        <item x="68"/>
        <item x="144"/>
        <item x="45"/>
        <item x="145"/>
        <item x="146"/>
        <item x="133"/>
        <item x="134"/>
        <item x="110"/>
        <item x="117"/>
        <item x="120"/>
        <item x="121"/>
        <item x="122"/>
        <item x="123"/>
        <item x="124"/>
        <item x="149"/>
        <item x="147"/>
        <item x="148"/>
        <item x="80"/>
        <item x="136"/>
        <item x="83"/>
        <item x="90"/>
        <item x="86"/>
        <item x="137"/>
        <item x="88"/>
        <item x="84"/>
        <item x="87"/>
        <item x="85"/>
        <item x="79"/>
        <item x="56"/>
        <item x="71"/>
        <item x="99"/>
        <item x="36"/>
        <item x="97"/>
        <item x="70"/>
        <item x="95"/>
        <item x="100"/>
        <item x="37"/>
        <item x="107"/>
        <item x="96"/>
        <item x="69"/>
        <item x="94"/>
        <item x="13"/>
        <item x="14"/>
        <item x="16"/>
        <item x="92"/>
        <item x="91"/>
        <item x="30"/>
        <item x="26"/>
        <item x="19"/>
        <item x="126"/>
        <item x="127"/>
        <item x="128"/>
        <item x="24"/>
        <item x="17"/>
        <item x="46"/>
        <item x="47"/>
        <item x="2"/>
        <item x="3"/>
        <item x="5"/>
        <item x="6"/>
        <item x="106"/>
        <item x="9"/>
        <item x="27"/>
        <item x="11"/>
        <item x="7"/>
        <item x="4"/>
        <item x="0"/>
        <item x="29"/>
        <item x="28"/>
        <item x="35"/>
        <item x="38"/>
        <item x="111"/>
        <item x="15"/>
        <item x="57"/>
        <item x="58"/>
        <item x="59"/>
        <item x="41"/>
        <item x="42"/>
        <item x="63"/>
        <item x="73"/>
        <item x="74"/>
        <item x="75"/>
        <item x="105"/>
        <item x="76"/>
        <item x="12"/>
        <item x="60"/>
        <item x="40"/>
        <item x="39"/>
        <item x="98"/>
        <item x="34"/>
        <item x="78"/>
        <item x="33"/>
        <item x="77"/>
        <item x="150"/>
        <item x="151"/>
        <item x="152"/>
        <item x="61"/>
        <item x="32"/>
        <item x="101"/>
        <item x="8"/>
        <item x="65"/>
        <item x="66"/>
        <item x="64"/>
        <item x="62"/>
        <item x="153"/>
        <item x="10"/>
        <item x="18"/>
        <item x="154"/>
        <item x="43"/>
        <item x="44"/>
        <item x="93"/>
        <item h="1" x="1"/>
        <item t="default"/>
      </items>
    </pivotField>
  </pivotFields>
  <rowFields count="1">
    <field x="24"/>
  </rowFields>
  <rowItems count="15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t="grand">
      <x/>
    </i>
  </rowItems>
  <colItems count="1">
    <i/>
  </colItems>
  <pageFields count="1">
    <pageField fld="0" hier="-1"/>
  </pageFields>
  <dataFields count="1">
    <dataField name="Cuenta de META ESTRATEGICA" fld="7" subtotal="count" baseField="0" baseItem="0"/>
  </dataFields>
  <formats count="12">
    <format dxfId="1376">
      <pivotArea type="all" dataOnly="0" outline="0" fieldPosition="0"/>
    </format>
    <format dxfId="1375">
      <pivotArea field="0" type="button" dataOnly="0" labelOnly="1" outline="0" axis="axisPage" fieldPosition="0"/>
    </format>
    <format dxfId="1374">
      <pivotArea field="7" type="button" dataOnly="0" labelOnly="1" outline="0"/>
    </format>
    <format dxfId="1373">
      <pivotArea dataOnly="0" labelOnly="1" grandRow="1" outline="0" fieldPosition="0"/>
    </format>
    <format dxfId="1372">
      <pivotArea type="all" dataOnly="0" outline="0" fieldPosition="0"/>
    </format>
    <format dxfId="1371">
      <pivotArea field="0" type="button" dataOnly="0" labelOnly="1" outline="0" axis="axisPage" fieldPosition="0"/>
    </format>
    <format dxfId="1370">
      <pivotArea field="24" type="button" dataOnly="0" labelOnly="1" outline="0" axis="axisRow" fieldPosition="0"/>
    </format>
    <format dxfId="1369">
      <pivotArea dataOnly="0" labelOnly="1" fieldPosition="0">
        <references count="1">
          <reference field="2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68">
      <pivotArea dataOnly="0" labelOnly="1" fieldPosition="0">
        <references count="1">
          <reference field="2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367">
      <pivotArea dataOnly="0" labelOnly="1" fieldPosition="0">
        <references count="1">
          <reference field="24"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366">
      <pivotArea dataOnly="0" labelOnly="1" fieldPosition="0">
        <references count="1">
          <reference field="24" count="5">
            <x v="150"/>
            <x v="151"/>
            <x v="152"/>
            <x v="153"/>
            <x v="154"/>
          </reference>
        </references>
      </pivotArea>
    </format>
    <format dxfId="136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4B632BE-06FA-469C-8AC7-EB3C8F565498}" name="TablaDinámica4"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S1:T6" firstHeaderRow="1" firstDataRow="1" firstDataCol="1"/>
  <pivotFields count="3">
    <pivotField dataField="1" showAll="0"/>
    <pivotField showAll="0"/>
    <pivotField axis="axisRow" showAll="0">
      <items count="5">
        <item x="3"/>
        <item x="1"/>
        <item x="0"/>
        <item x="2"/>
        <item t="default"/>
      </items>
    </pivotField>
  </pivotFields>
  <rowFields count="1">
    <field x="2"/>
  </rowFields>
  <rowItems count="5">
    <i>
      <x/>
    </i>
    <i>
      <x v="1"/>
    </i>
    <i>
      <x v="2"/>
    </i>
    <i>
      <x v="3"/>
    </i>
    <i t="grand">
      <x/>
    </i>
  </rowItems>
  <colItems count="1">
    <i/>
  </colItems>
  <dataFields count="1">
    <dataField name="Cuenta de Codigo de proyecto según project"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47114C3-7237-4B2A-87FE-26EBE9ACE60C}" name="TablaDinámica4" cacheId="4"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E6:E11" firstHeaderRow="1" firstDataRow="1" firstDataCol="1"/>
  <pivotFields count="1">
    <pivotField axis="axisRow" showAll="0">
      <items count="5">
        <item x="3"/>
        <item n="Que al finalizar el 2024, se haya ejecutado las estrategias establecidas para mejorar los procesos de coordinación, comunicación internos y externos, con el fin de hacer más eficientes los procesos institucionales que se encuentre involucrado el Organism" x="2"/>
        <item x="1"/>
        <item x="0"/>
        <item t="default"/>
      </items>
    </pivotField>
  </pivotFields>
  <rowFields count="1">
    <field x="0"/>
  </rowFields>
  <rowItems count="5">
    <i>
      <x/>
    </i>
    <i>
      <x v="1"/>
    </i>
    <i>
      <x v="2"/>
    </i>
    <i>
      <x v="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DDFF6BB-5226-4D2F-8EBB-A081EE8FD044}" name="TablaDinámica6" cacheId="6"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J37:K56" firstHeaderRow="1" firstDataRow="1" firstDataCol="1"/>
  <pivotFields count="1">
    <pivotField axis="axisRow" dataField="1" showAll="0">
      <items count="19">
        <item x="8"/>
        <item x="17"/>
        <item x="13"/>
        <item x="12"/>
        <item x="7"/>
        <item x="16"/>
        <item x="6"/>
        <item x="15"/>
        <item x="10"/>
        <item x="2"/>
        <item x="0"/>
        <item x="9"/>
        <item x="1"/>
        <item x="3"/>
        <item x="4"/>
        <item x="5"/>
        <item x="11"/>
        <item x="14"/>
        <item t="default"/>
      </items>
    </pivotField>
  </pivotFields>
  <rowFields count="1">
    <field x="0"/>
  </rowFields>
  <rowItems count="19">
    <i>
      <x/>
    </i>
    <i>
      <x v="1"/>
    </i>
    <i>
      <x v="2"/>
    </i>
    <i>
      <x v="3"/>
    </i>
    <i>
      <x v="4"/>
    </i>
    <i>
      <x v="5"/>
    </i>
    <i>
      <x v="6"/>
    </i>
    <i>
      <x v="7"/>
    </i>
    <i>
      <x v="8"/>
    </i>
    <i>
      <x v="9"/>
    </i>
    <i>
      <x v="10"/>
    </i>
    <i>
      <x v="11"/>
    </i>
    <i>
      <x v="12"/>
    </i>
    <i>
      <x v="13"/>
    </i>
    <i>
      <x v="14"/>
    </i>
    <i>
      <x v="15"/>
    </i>
    <i>
      <x v="16"/>
    </i>
    <i>
      <x v="17"/>
    </i>
    <i t="grand">
      <x/>
    </i>
  </rowItems>
  <colItems count="1">
    <i/>
  </colItems>
  <dataFields count="1">
    <dataField name="Cuenta de RESPONSABLE ESTRATEGIC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DC306FB-768E-413E-8E95-6AF573DC4E3C}" name="TablaDinámica7" cacheId="7"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K104:L260" firstHeaderRow="1" firstDataRow="1" firstDataCol="1"/>
  <pivotFields count="1">
    <pivotField axis="axisRow" dataField="1" showAll="0">
      <items count="156">
        <item x="45"/>
        <item x="140"/>
        <item x="106"/>
        <item x="96"/>
        <item x="101"/>
        <item x="80"/>
        <item x="59"/>
        <item x="82"/>
        <item x="123"/>
        <item x="143"/>
        <item x="122"/>
        <item x="27"/>
        <item x="144"/>
        <item x="31"/>
        <item x="20"/>
        <item x="70"/>
        <item x="121"/>
        <item x="72"/>
        <item x="73"/>
        <item x="146"/>
        <item x="79"/>
        <item x="86"/>
        <item x="18"/>
        <item x="44"/>
        <item x="33"/>
        <item x="17"/>
        <item x="1"/>
        <item x="74"/>
        <item x="66"/>
        <item x="134"/>
        <item x="133"/>
        <item x="88"/>
        <item x="135"/>
        <item x="145"/>
        <item x="51"/>
        <item x="116"/>
        <item x="113"/>
        <item x="130"/>
        <item x="34"/>
        <item x="65"/>
        <item x="24"/>
        <item x="147"/>
        <item x="148"/>
        <item x="137"/>
        <item x="0"/>
        <item x="142"/>
        <item x="97"/>
        <item x="48"/>
        <item x="43"/>
        <item x="53"/>
        <item x="55"/>
        <item x="61"/>
        <item x="124"/>
        <item x="26"/>
        <item x="75"/>
        <item x="58"/>
        <item x="57"/>
        <item x="69"/>
        <item x="54"/>
        <item x="149"/>
        <item x="138"/>
        <item x="62"/>
        <item x="60"/>
        <item x="36"/>
        <item x="132"/>
        <item x="41"/>
        <item x="99"/>
        <item x="39"/>
        <item x="128"/>
        <item x="49"/>
        <item x="115"/>
        <item x="104"/>
        <item x="87"/>
        <item x="98"/>
        <item x="19"/>
        <item x="46"/>
        <item x="83"/>
        <item x="114"/>
        <item x="3"/>
        <item x="127"/>
        <item x="125"/>
        <item x="126"/>
        <item x="129"/>
        <item x="22"/>
        <item x="118"/>
        <item x="50"/>
        <item x="105"/>
        <item x="108"/>
        <item x="30"/>
        <item x="28"/>
        <item x="29"/>
        <item x="71"/>
        <item x="111"/>
        <item x="109"/>
        <item x="102"/>
        <item x="141"/>
        <item x="32"/>
        <item x="84"/>
        <item x="85"/>
        <item x="63"/>
        <item x="2"/>
        <item x="64"/>
        <item x="90"/>
        <item x="117"/>
        <item x="42"/>
        <item x="100"/>
        <item x="103"/>
        <item x="37"/>
        <item x="21"/>
        <item x="93"/>
        <item x="56"/>
        <item x="110"/>
        <item x="112"/>
        <item x="77"/>
        <item x="23"/>
        <item x="95"/>
        <item x="92"/>
        <item x="91"/>
        <item x="6"/>
        <item x="4"/>
        <item x="5"/>
        <item x="7"/>
        <item x="8"/>
        <item x="9"/>
        <item x="14"/>
        <item x="10"/>
        <item x="16"/>
        <item x="13"/>
        <item x="15"/>
        <item x="11"/>
        <item x="12"/>
        <item x="68"/>
        <item x="120"/>
        <item x="119"/>
        <item x="136"/>
        <item x="94"/>
        <item x="67"/>
        <item x="38"/>
        <item x="107"/>
        <item x="35"/>
        <item x="25"/>
        <item x="89"/>
        <item x="139"/>
        <item x="81"/>
        <item x="78"/>
        <item x="52"/>
        <item x="131"/>
        <item x="76"/>
        <item x="40"/>
        <item x="47"/>
        <item x="150"/>
        <item x="153"/>
        <item x="154"/>
        <item x="151"/>
        <item x="152"/>
        <item t="default"/>
      </items>
    </pivotField>
  </pivotFields>
  <rowFields count="1">
    <field x="0"/>
  </rowFields>
  <rowItems count="1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t="grand">
      <x/>
    </i>
  </rowItems>
  <colItems count="1">
    <i/>
  </colItems>
  <dataFields count="1">
    <dataField name="Cuenta de META ESTRATEGICA NUEV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D94EAF6-0CA1-4D4B-AFF5-70679ADD3983}" name="TablaDinámica5" cacheId="5"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G16:H21" firstHeaderRow="1" firstDataRow="1" firstDataCol="1"/>
  <pivotFields count="1">
    <pivotField axis="axisRow" dataField="1" showAll="0">
      <items count="5">
        <item x="1"/>
        <item x="0"/>
        <item x="2"/>
        <item x="3"/>
        <item t="default"/>
      </items>
    </pivotField>
  </pivotFields>
  <rowFields count="1">
    <field x="0"/>
  </rowFields>
  <rowItems count="5">
    <i>
      <x/>
    </i>
    <i>
      <x v="1"/>
    </i>
    <i>
      <x v="2"/>
    </i>
    <i>
      <x v="3"/>
    </i>
    <i t="grand">
      <x/>
    </i>
  </rowItems>
  <colItems count="1">
    <i/>
  </colItems>
  <dataFields count="1">
    <dataField name="Cuenta de META ESTRATEGICA NUEV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T62" dT="2023-05-23T20:10:50.73" personId="{00000000-0000-0000-0000-000000000000}" id="{DC275985-DFC0-49FE-B72D-D945FAED4470}">
    <text xml:space="preserve">La versión 10.0 fue un ajuste en la línea base de la materia agraria en segunda instancia donde se modificó el valor, dado que obedeció a un error material, modificando su valor de 1605 a 1065.  Ver la versión 5.0,10.0
</text>
  </threadedComment>
</ThreadedComments>
</file>

<file path=xl/threadedComments/threadedComment2.xml><?xml version="1.0" encoding="utf-8"?>
<ThreadedComments xmlns="http://schemas.microsoft.com/office/spreadsheetml/2018/threadedcomments" xmlns:x="http://schemas.openxmlformats.org/spreadsheetml/2006/main">
  <threadedComment ref="AI63" dT="2023-05-23T20:10:50.73" personId="{00000000-0000-0000-0000-000000000000}" id="{CB99FDBF-FB6A-4B5B-BA53-25917DE31D72}">
    <text xml:space="preserve">La versión 10.0 fue un ajuste en la línea base de la materia agraria en segunda instancia donde se modificó el valor, dado que obedeció a un error material, modificando su valor de 1605 a 1065.  Ver la versión 5.0,10.0
</text>
  </threadedComment>
</ThreadedComments>
</file>

<file path=xl/threadedComments/threadedComment3.xml><?xml version="1.0" encoding="utf-8"?>
<ThreadedComments xmlns="http://schemas.microsoft.com/office/spreadsheetml/2018/threadedcomments" xmlns:x="http://schemas.openxmlformats.org/spreadsheetml/2006/main">
  <threadedComment ref="Y65" dT="2023-05-23T20:10:50.73" personId="{00000000-0000-0000-0000-000000000000}" id="{3C1C2F13-273B-4FAF-AE86-2B12603C5CB7}">
    <text xml:space="preserve">La versión 10.0 fue un ajuste en la línea base de la materia agraria en segunda instancia donde se modificó el valor, dado que obedeció a un error material, modificando su valor de 1605 a 1065.  Ver la versión 5.0,10.0
</text>
  </threadedComment>
</ThreadedComments>
</file>

<file path=xl/threadedComments/threadedComment4.xml><?xml version="1.0" encoding="utf-8"?>
<ThreadedComments xmlns="http://schemas.microsoft.com/office/spreadsheetml/2018/threadedcomments" xmlns:x="http://schemas.openxmlformats.org/spreadsheetml/2006/main">
  <threadedComment ref="B35" dT="2023-08-23T21:35:38.26" personId="{87076DDB-0176-486D-9628-E6181ED76CA4}" id="{EAFC8AF8-99D2-40C4-980F-D6261A73FCDC}">
    <text>Que al finalizar el 2024, se haya implementado el proyecto sobre el modelo de mejora integral del proceso penal.</text>
  </threadedComment>
</ThreadedComments>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29.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 Id="rId4" Type="http://schemas.microsoft.com/office/2017/10/relationships/threadedComment" Target="../threadedComments/threadedComment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 Id="rId4" Type="http://schemas.microsoft.com/office/2017/10/relationships/threadedComment" Target="../threadedComments/threadedComment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30.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 Id="rId4" Type="http://schemas.microsoft.com/office/2017/10/relationships/threadedComment" Target="../threadedComments/threadedComment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5" Type="http://schemas.openxmlformats.org/officeDocument/2006/relationships/printerSettings" Target="../printerSettings/printerSettings2.bin"/><Relationship Id="rId4"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ivotTable" Target="../pivotTables/pivotTable9.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17.xml"/><Relationship Id="rId13" Type="http://schemas.openxmlformats.org/officeDocument/2006/relationships/pivotTable" Target="../pivotTables/pivotTable22.xml"/><Relationship Id="rId18" Type="http://schemas.openxmlformats.org/officeDocument/2006/relationships/pivotTable" Target="../pivotTables/pivotTable27.xml"/><Relationship Id="rId3" Type="http://schemas.openxmlformats.org/officeDocument/2006/relationships/pivotTable" Target="../pivotTables/pivotTable12.xml"/><Relationship Id="rId7" Type="http://schemas.openxmlformats.org/officeDocument/2006/relationships/pivotTable" Target="../pivotTables/pivotTable16.xml"/><Relationship Id="rId12" Type="http://schemas.openxmlformats.org/officeDocument/2006/relationships/pivotTable" Target="../pivotTables/pivotTable21.xml"/><Relationship Id="rId17" Type="http://schemas.openxmlformats.org/officeDocument/2006/relationships/pivotTable" Target="../pivotTables/pivotTable26.xml"/><Relationship Id="rId2" Type="http://schemas.openxmlformats.org/officeDocument/2006/relationships/pivotTable" Target="../pivotTables/pivotTable11.xml"/><Relationship Id="rId16" Type="http://schemas.openxmlformats.org/officeDocument/2006/relationships/pivotTable" Target="../pivotTables/pivotTable25.xml"/><Relationship Id="rId1" Type="http://schemas.openxmlformats.org/officeDocument/2006/relationships/pivotTable" Target="../pivotTables/pivotTable10.xml"/><Relationship Id="rId6" Type="http://schemas.openxmlformats.org/officeDocument/2006/relationships/pivotTable" Target="../pivotTables/pivotTable15.xml"/><Relationship Id="rId11" Type="http://schemas.openxmlformats.org/officeDocument/2006/relationships/pivotTable" Target="../pivotTables/pivotTable20.xml"/><Relationship Id="rId5" Type="http://schemas.openxmlformats.org/officeDocument/2006/relationships/pivotTable" Target="../pivotTables/pivotTable14.xml"/><Relationship Id="rId15" Type="http://schemas.openxmlformats.org/officeDocument/2006/relationships/pivotTable" Target="../pivotTables/pivotTable24.xml"/><Relationship Id="rId10" Type="http://schemas.openxmlformats.org/officeDocument/2006/relationships/pivotTable" Target="../pivotTables/pivotTable19.xml"/><Relationship Id="rId19" Type="http://schemas.openxmlformats.org/officeDocument/2006/relationships/pivotTable" Target="../pivotTables/pivotTable28.xml"/><Relationship Id="rId4" Type="http://schemas.openxmlformats.org/officeDocument/2006/relationships/pivotTable" Target="../pivotTables/pivotTable13.xml"/><Relationship Id="rId9" Type="http://schemas.openxmlformats.org/officeDocument/2006/relationships/pivotTable" Target="../pivotTables/pivotTable18.xml"/><Relationship Id="rId14" Type="http://schemas.openxmlformats.org/officeDocument/2006/relationships/pivotTable" Target="../pivotTables/pivotTable23.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nexuspj.poder-judicial.go.cr/document/act-1-0003-8595-6" TargetMode="External"/><Relationship Id="rId1" Type="http://schemas.openxmlformats.org/officeDocument/2006/relationships/hyperlink" Target="https://pei.poder-judicial.go.cr/index.php/plan-estrategico-institucional-2025-2030?download=89:oficio-148-2025-acuerdo-de-corte-plena" TargetMode="External"/><Relationship Id="rId4"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588D0-4B8A-4932-A916-A9C74E43195A}">
  <dimension ref="A1:R258"/>
  <sheetViews>
    <sheetView topLeftCell="I7" zoomScale="85" zoomScaleNormal="85" workbookViewId="0">
      <selection activeCell="Q11" sqref="Q11"/>
    </sheetView>
  </sheetViews>
  <sheetFormatPr baseColWidth="10" defaultColWidth="8.7109375" defaultRowHeight="17.25" customHeight="1"/>
  <cols>
    <col min="1" max="1" width="15.5703125" style="69" customWidth="1"/>
    <col min="2" max="2" width="17" style="70" customWidth="1"/>
    <col min="3" max="3" width="11.42578125" style="70" customWidth="1"/>
    <col min="4" max="4" width="13.5703125" style="70" customWidth="1"/>
    <col min="5" max="5" width="12.7109375" style="94" customWidth="1"/>
    <col min="6" max="6" width="12" style="76" customWidth="1"/>
    <col min="8" max="8" width="50.7109375" customWidth="1"/>
    <col min="11" max="11" width="36.28515625" customWidth="1"/>
    <col min="13" max="13" width="52" customWidth="1"/>
    <col min="14" max="14" width="26.140625" style="84" customWidth="1"/>
    <col min="15" max="15" width="12.5703125" style="84" customWidth="1"/>
    <col min="16" max="16" width="14.5703125" style="84" customWidth="1"/>
    <col min="17" max="17" width="38.5703125" style="109" customWidth="1"/>
    <col min="18" max="18" width="29.42578125" customWidth="1"/>
  </cols>
  <sheetData>
    <row r="1" spans="1:18" ht="36" customHeight="1">
      <c r="A1" s="67" t="s">
        <v>0</v>
      </c>
      <c r="B1" s="68" t="s">
        <v>1</v>
      </c>
      <c r="C1" s="68" t="s">
        <v>2</v>
      </c>
      <c r="D1" s="68" t="s">
        <v>3</v>
      </c>
      <c r="E1" s="104" t="s">
        <v>4</v>
      </c>
      <c r="F1" s="104" t="s">
        <v>5</v>
      </c>
      <c r="G1" s="104" t="s">
        <v>6</v>
      </c>
      <c r="H1" s="104" t="s">
        <v>7</v>
      </c>
      <c r="I1" s="68" t="s">
        <v>8</v>
      </c>
      <c r="J1" s="68" t="s">
        <v>9</v>
      </c>
      <c r="K1" s="105" t="s">
        <v>10</v>
      </c>
    </row>
    <row r="2" spans="1:18" ht="17.25" customHeight="1">
      <c r="A2" s="71" t="s">
        <v>11</v>
      </c>
      <c r="B2" s="70" t="s">
        <v>12</v>
      </c>
      <c r="C2" s="70" t="s">
        <v>13</v>
      </c>
      <c r="D2" s="70" t="s">
        <v>14</v>
      </c>
      <c r="E2" s="95" t="str">
        <f>VLOOKUP(A2,'centroDeProyectos estrateg '!$E:$V,18,FALSE)</f>
        <v>Dirección de Planificación</v>
      </c>
      <c r="F2" s="95"/>
      <c r="G2" s="95" t="str">
        <f>VLOOKUP(A2,'centroDeProyectos estrateg '!$E:$V,6,FALSE)</f>
        <v>PEI anterior</v>
      </c>
      <c r="H2" s="95">
        <f>VLOOKUP(A2,'centroDeProyectos estrateg '!$E:$AF,26,FALSE)</f>
        <v>0</v>
      </c>
      <c r="I2" s="95">
        <f>VLOOKUP(A2,'centroDeProyectos estrateg '!$E:$AF,27,FALSE)</f>
        <v>0</v>
      </c>
      <c r="J2" s="95">
        <f>VLOOKUP(A2,'centroDeProyectos estrateg '!$E:$AF,28,FALSE)</f>
        <v>0</v>
      </c>
      <c r="K2" s="95" t="str">
        <f>VLOOKUP(A2,'centroDeProyectos estrateg '!$E:$AF,23,FALSE)</f>
        <v/>
      </c>
      <c r="M2" s="46" t="s">
        <v>15</v>
      </c>
      <c r="N2" s="102" t="s">
        <v>16</v>
      </c>
      <c r="P2"/>
      <c r="Q2" s="76"/>
    </row>
    <row r="3" spans="1:18" ht="17.25" customHeight="1">
      <c r="A3" s="71" t="s">
        <v>17</v>
      </c>
      <c r="B3" s="70" t="s">
        <v>18</v>
      </c>
      <c r="C3" s="70" t="s">
        <v>13</v>
      </c>
      <c r="D3" s="70" t="s">
        <v>14</v>
      </c>
      <c r="E3" s="95" t="str">
        <f>VLOOKUP(A3,'centroDeProyectos estrateg '!$E:$V,18,FALSE)</f>
        <v>Dirección de Planificación</v>
      </c>
      <c r="F3" s="95"/>
      <c r="G3" s="95" t="str">
        <f>VLOOKUP(A3,'centroDeProyectos estrateg '!$E:$V,6,FALSE)</f>
        <v>PEI anterior</v>
      </c>
      <c r="H3" s="95">
        <f>VLOOKUP(A3,'centroDeProyectos estrateg '!$E:$AF,26,FALSE)</f>
        <v>0</v>
      </c>
      <c r="I3" s="95">
        <f>VLOOKUP(A3,'centroDeProyectos estrateg '!$E:$AF,27,FALSE)</f>
        <v>0</v>
      </c>
      <c r="J3" s="95">
        <f>VLOOKUP(A3,'centroDeProyectos estrateg '!$E:$AF,28,FALSE)</f>
        <v>0</v>
      </c>
      <c r="K3" s="95" t="str">
        <f>VLOOKUP(A3,'centroDeProyectos estrateg '!$E:$AF,23,FALSE)</f>
        <v>Melissa Durán Gamboa</v>
      </c>
      <c r="M3" s="46" t="s">
        <v>19</v>
      </c>
      <c r="N3" s="107" t="s">
        <v>20</v>
      </c>
      <c r="O3" s="107" t="s">
        <v>21</v>
      </c>
      <c r="P3" s="111" t="s">
        <v>22</v>
      </c>
      <c r="Q3" s="111" t="s">
        <v>23</v>
      </c>
    </row>
    <row r="4" spans="1:18" ht="38.65" customHeight="1">
      <c r="A4" s="71" t="s">
        <v>24</v>
      </c>
      <c r="B4" s="70" t="s">
        <v>25</v>
      </c>
      <c r="C4" s="70" t="s">
        <v>13</v>
      </c>
      <c r="D4" s="70" t="s">
        <v>14</v>
      </c>
      <c r="E4" s="95" t="str">
        <f>VLOOKUP(A4,'centroDeProyectos estrateg '!$E:$V,18,FALSE)</f>
        <v>Dirección de Planificación</v>
      </c>
      <c r="F4" s="95"/>
      <c r="G4" s="95" t="str">
        <f>VLOOKUP(A4,'centroDeProyectos estrateg '!$E:$V,6,FALSE)</f>
        <v>PEI anterior</v>
      </c>
      <c r="H4" s="95">
        <f>VLOOKUP(A4,'centroDeProyectos estrateg '!$E:$AF,26,FALSE)</f>
        <v>0</v>
      </c>
      <c r="I4" s="95">
        <f>VLOOKUP(A4,'centroDeProyectos estrateg '!$E:$AF,27,FALSE)</f>
        <v>0</v>
      </c>
      <c r="J4" s="95">
        <f>VLOOKUP(A4,'centroDeProyectos estrateg '!$E:$AF,28,FALSE)</f>
        <v>0</v>
      </c>
      <c r="K4" s="95" t="str">
        <f>VLOOKUP(A4,'centroDeProyectos estrateg '!$E:$AF,23,FALSE)</f>
        <v>Lucía Zeledón Quirós</v>
      </c>
      <c r="M4" s="119" t="s">
        <v>26</v>
      </c>
      <c r="N4" s="114">
        <v>3</v>
      </c>
      <c r="O4" s="114">
        <v>3</v>
      </c>
      <c r="P4" s="114">
        <v>3278</v>
      </c>
      <c r="Q4" s="120" t="s">
        <v>27</v>
      </c>
      <c r="R4" s="106" t="s">
        <v>28</v>
      </c>
    </row>
    <row r="5" spans="1:18" ht="24" customHeight="1">
      <c r="A5" s="71" t="s">
        <v>29</v>
      </c>
      <c r="B5" s="70" t="s">
        <v>30</v>
      </c>
      <c r="C5" s="70" t="s">
        <v>13</v>
      </c>
      <c r="D5" s="70" t="s">
        <v>31</v>
      </c>
      <c r="E5" s="95" t="str">
        <f>VLOOKUP(A5,'centroDeProyectos estrateg '!$E:$V,18,FALSE)</f>
        <v>Dirección de Planificación</v>
      </c>
      <c r="F5" s="95"/>
      <c r="G5" s="95" t="str">
        <f>VLOOKUP(A5,'centroDeProyectos estrateg '!$E:$V,6,FALSE)</f>
        <v>PEI anterior</v>
      </c>
      <c r="H5" s="95">
        <f>VLOOKUP(A5,'centroDeProyectos estrateg '!$E:$AF,26,FALSE)</f>
        <v>0</v>
      </c>
      <c r="I5" s="95">
        <f>VLOOKUP(A5,'centroDeProyectos estrateg '!$E:$AF,27,FALSE)</f>
        <v>0</v>
      </c>
      <c r="J5" s="95">
        <f>VLOOKUP(A5,'centroDeProyectos estrateg '!$E:$AF,28,FALSE)</f>
        <v>0</v>
      </c>
      <c r="K5" s="95" t="str">
        <f>VLOOKUP(A5,'centroDeProyectos estrateg '!$E:$AF,23,FALSE)</f>
        <v>Juan Pablo León Cerdas</v>
      </c>
      <c r="M5" s="128" t="s">
        <v>32</v>
      </c>
      <c r="N5" s="115">
        <v>2</v>
      </c>
      <c r="O5" s="115">
        <v>2</v>
      </c>
      <c r="P5" s="115">
        <v>3279</v>
      </c>
      <c r="Q5" s="116" t="s">
        <v>33</v>
      </c>
    </row>
    <row r="6" spans="1:18" ht="31.5" customHeight="1">
      <c r="A6" s="73" t="s">
        <v>34</v>
      </c>
      <c r="B6" s="70" t="s">
        <v>35</v>
      </c>
      <c r="C6" s="70" t="s">
        <v>13</v>
      </c>
      <c r="D6" s="70" t="s">
        <v>36</v>
      </c>
      <c r="E6" s="95" t="str">
        <f>VLOOKUP(A6,'centroDeProyectos estrateg '!$E:$V,18,FALSE)</f>
        <v>Sala Primera</v>
      </c>
      <c r="G6" s="95" t="str">
        <f>VLOOKUP(A6,'centroDeProyectos estrateg '!$E:$V,6,FALSE)</f>
        <v>​Que al finalizar el 2024, se haya presentado una propuesta para el establecimiento del timbre judicial en materia cobratoria, específicamente en los procesos de cobro y ejecutivos. Asimismo, valorar los cambios requeridos para optimizar los recursos institucionales.</v>
      </c>
      <c r="H6" s="95">
        <f>VLOOKUP(A6,'centroDeProyectos estrateg '!$E:$AF,26,FALSE)</f>
        <v>0</v>
      </c>
      <c r="I6" s="95">
        <f>VLOOKUP(A6,'centroDeProyectos estrateg '!$E:$AF,27,FALSE)</f>
        <v>0</v>
      </c>
      <c r="J6" s="95">
        <f>VLOOKUP(A6,'centroDeProyectos estrateg '!$E:$AF,28,FALSE)</f>
        <v>0</v>
      </c>
      <c r="K6" s="95" t="str">
        <f>VLOOKUP(A6,'centroDeProyectos estrateg '!$E:$AF,23,FALSE)</f>
        <v/>
      </c>
      <c r="M6" s="128" t="s">
        <v>37</v>
      </c>
      <c r="N6" s="115">
        <v>2</v>
      </c>
      <c r="O6" s="115">
        <v>2</v>
      </c>
      <c r="P6" s="115">
        <v>3280</v>
      </c>
      <c r="Q6" s="116" t="s">
        <v>38</v>
      </c>
    </row>
    <row r="7" spans="1:18" ht="40.5" customHeight="1">
      <c r="A7" s="73" t="s">
        <v>39</v>
      </c>
      <c r="B7" s="70" t="s">
        <v>40</v>
      </c>
      <c r="C7" s="70" t="s">
        <v>13</v>
      </c>
      <c r="D7" s="70" t="s">
        <v>41</v>
      </c>
      <c r="E7" s="95" t="str">
        <f>VLOOKUP(A7,'centroDeProyectos estrateg '!$E:$V,18,FALSE)</f>
        <v>Defensa Pública</v>
      </c>
      <c r="G7" s="95" t="str">
        <f>VLOOKUP(A7,'centroDeProyectos estrateg '!$E:$V,6,FALSE)</f>
        <v>Que al finalizar el 2024,se haya implementado la estrategia de comunicación y proyección en la Defensa Pública.</v>
      </c>
      <c r="H7" s="95">
        <f>VLOOKUP(A7,'centroDeProyectos estrateg '!$E:$AF,26,FALSE)</f>
        <v>0</v>
      </c>
      <c r="I7" s="95">
        <f>VLOOKUP(A7,'centroDeProyectos estrateg '!$E:$AF,27,FALSE)</f>
        <v>0</v>
      </c>
      <c r="J7" s="95">
        <f>VLOOKUP(A7,'centroDeProyectos estrateg '!$E:$AF,28,FALSE)</f>
        <v>0</v>
      </c>
      <c r="K7" s="95" t="str">
        <f>VLOOKUP(A7,'centroDeProyectos estrateg '!$E:$AF,23,FALSE)</f>
        <v>Angélica Gutiérrez Sancho</v>
      </c>
      <c r="M7" s="128" t="s">
        <v>42</v>
      </c>
      <c r="N7" s="115">
        <v>1</v>
      </c>
      <c r="O7" s="115">
        <v>1</v>
      </c>
      <c r="P7" s="115">
        <v>3281</v>
      </c>
      <c r="Q7" s="116" t="s">
        <v>43</v>
      </c>
    </row>
    <row r="8" spans="1:18" ht="29.1" customHeight="1">
      <c r="A8" s="73" t="s">
        <v>44</v>
      </c>
      <c r="B8" s="70" t="s">
        <v>45</v>
      </c>
      <c r="C8" s="70" t="s">
        <v>13</v>
      </c>
      <c r="D8" s="70" t="s">
        <v>41</v>
      </c>
      <c r="E8" s="95" t="str">
        <f>VLOOKUP(A8,'centroDeProyectos estrateg '!$E:$V,18,FALSE)</f>
        <v>Defensa Pública</v>
      </c>
      <c r="G8" s="95" t="str">
        <f>VLOOKUP(A8,'centroDeProyectos estrateg '!$E:$V,6,FALSE)</f>
        <v>Que al finalizar el 2024, se haya implementado la estrategia de coordinación de la Defensa Pública, para incrementar y fortalecer las redes comunales e interinstitucionales identificadas, tomando en cuenta la aplicación de las medidas alternas.</v>
      </c>
      <c r="H8" s="95">
        <f>VLOOKUP(A8,'centroDeProyectos estrateg '!$E:$AF,26,FALSE)</f>
        <v>0</v>
      </c>
      <c r="I8" s="95">
        <f>VLOOKUP(A8,'centroDeProyectos estrateg '!$E:$AF,27,FALSE)</f>
        <v>0</v>
      </c>
      <c r="J8" s="95">
        <f>VLOOKUP(A8,'centroDeProyectos estrateg '!$E:$AF,28,FALSE)</f>
        <v>0</v>
      </c>
      <c r="K8" s="95" t="str">
        <f>VLOOKUP(A8,'centroDeProyectos estrateg '!$E:$AF,23,FALSE)</f>
        <v>Didier Murillo Espinoza</v>
      </c>
      <c r="M8" s="128" t="s">
        <v>46</v>
      </c>
      <c r="N8" s="115">
        <v>18</v>
      </c>
      <c r="O8" s="115">
        <v>18</v>
      </c>
      <c r="P8" s="115">
        <v>3277</v>
      </c>
      <c r="Q8" s="139" t="s">
        <v>47</v>
      </c>
    </row>
    <row r="9" spans="1:18" ht="32.1" customHeight="1">
      <c r="A9" s="73" t="s">
        <v>48</v>
      </c>
      <c r="B9" s="70" t="s">
        <v>49</v>
      </c>
      <c r="C9" s="70" t="s">
        <v>13</v>
      </c>
      <c r="D9" s="70" t="s">
        <v>41</v>
      </c>
      <c r="E9" s="95" t="str">
        <f>VLOOKUP(A9,'centroDeProyectos estrateg '!$E:$V,18,FALSE)</f>
        <v>Defensa Pública</v>
      </c>
      <c r="G9" s="95" t="str">
        <f>VLOOKUP(A9,'centroDeProyectos estrateg '!$E:$V,6,FALSE)</f>
        <v>​Que al finalizar el 2024, se haya cumplido la estrategia de capacitación diseñada para la Defensa Pública.</v>
      </c>
      <c r="H9" s="95">
        <f>VLOOKUP(A9,'centroDeProyectos estrateg '!$E:$AF,26,FALSE)</f>
        <v>0</v>
      </c>
      <c r="I9" s="95">
        <f>VLOOKUP(A9,'centroDeProyectos estrateg '!$E:$AF,27,FALSE)</f>
        <v>0</v>
      </c>
      <c r="J9" s="95">
        <f>VLOOKUP(A9,'centroDeProyectos estrateg '!$E:$AF,28,FALSE)</f>
        <v>0</v>
      </c>
      <c r="K9" s="95" t="str">
        <f>VLOOKUP(A9,'centroDeProyectos estrateg '!$E:$AF,23,FALSE)</f>
        <v>Jorge Arturo Ulloa Cordero</v>
      </c>
      <c r="M9" s="128" t="s">
        <v>50</v>
      </c>
      <c r="N9" s="115">
        <v>6</v>
      </c>
      <c r="O9" s="115">
        <v>6</v>
      </c>
      <c r="P9" s="115">
        <v>3282</v>
      </c>
      <c r="Q9" s="116" t="s">
        <v>38</v>
      </c>
    </row>
    <row r="10" spans="1:18" ht="21" customHeight="1">
      <c r="A10" s="71" t="s">
        <v>51</v>
      </c>
      <c r="B10" s="70" t="s">
        <v>52</v>
      </c>
      <c r="C10" s="70" t="s">
        <v>13</v>
      </c>
      <c r="D10" s="70" t="s">
        <v>41</v>
      </c>
      <c r="E10" s="95" t="str">
        <f>VLOOKUP(A10,'centroDeProyectos estrateg '!$E:$V,18,FALSE)</f>
        <v>Defensa Pública</v>
      </c>
      <c r="F10" s="95" t="s">
        <v>53</v>
      </c>
      <c r="G10" s="95" t="str">
        <f>VLOOKUP(A10,'centroDeProyectos estrateg '!$E:$V,6,FALSE)</f>
        <v>Que al finalizar el 2024, se haya implementado el proyecto sobre el modelo de mejora integral del proceso Penal.</v>
      </c>
      <c r="H10" s="95">
        <f>VLOOKUP(A10,'centroDeProyectos estrateg '!$E:$AF,26,FALSE)</f>
        <v>0</v>
      </c>
      <c r="I10" s="95">
        <f>VLOOKUP(A10,'centroDeProyectos estrateg '!$E:$AF,27,FALSE)</f>
        <v>0</v>
      </c>
      <c r="J10" s="95">
        <f>VLOOKUP(A10,'centroDeProyectos estrateg '!$E:$AF,28,FALSE)</f>
        <v>0</v>
      </c>
      <c r="K10" s="95" t="str">
        <f>VLOOKUP(A10,'centroDeProyectos estrateg '!$E:$AF,23,FALSE)</f>
        <v>Esteban Arguedas Madrigal</v>
      </c>
      <c r="M10" s="128" t="s">
        <v>54</v>
      </c>
      <c r="N10" s="115">
        <v>7</v>
      </c>
      <c r="O10" s="115">
        <v>7</v>
      </c>
      <c r="P10" s="115">
        <v>3283</v>
      </c>
      <c r="Q10" s="116" t="s">
        <v>38</v>
      </c>
    </row>
    <row r="11" spans="1:18" ht="39.75" customHeight="1">
      <c r="A11" s="73" t="s">
        <v>55</v>
      </c>
      <c r="B11" s="70" t="s">
        <v>56</v>
      </c>
      <c r="C11" s="70" t="s">
        <v>13</v>
      </c>
      <c r="D11" s="70" t="s">
        <v>57</v>
      </c>
      <c r="E11" s="95" t="str">
        <f>VLOOKUP(A11,'centroDeProyectos estrateg '!$E:$V,18,FALSE)</f>
        <v>Defensa Pública</v>
      </c>
      <c r="G11" s="95" t="str">
        <f>VLOOKUP(A11,'centroDeProyectos estrateg '!$E:$V,6,FALSE)</f>
        <v>Que al finalizar el 2024, se haya implementado un sistema informático integral, para el trámite efectivo de los asuntos en todas las oficinas de la Defensa Pública; que contemple las labores administrativas, técnicas y de apoyo, además de tomar en consideración las condiciones y particularidades de las distintas oficinas y materias.</v>
      </c>
      <c r="H11" s="95">
        <f>VLOOKUP(A11,'centroDeProyectos estrateg '!$E:$AF,26,FALSE)</f>
        <v>0</v>
      </c>
      <c r="I11" s="95">
        <f>VLOOKUP(A11,'centroDeProyectos estrateg '!$E:$AF,27,FALSE)</f>
        <v>0</v>
      </c>
      <c r="J11" s="95">
        <f>VLOOKUP(A11,'centroDeProyectos estrateg '!$E:$AF,28,FALSE)</f>
        <v>0</v>
      </c>
      <c r="K11" s="95" t="str">
        <f>VLOOKUP(A11,'centroDeProyectos estrateg '!$E:$AF,23,FALSE)</f>
        <v>Orlando Vargas Chacón</v>
      </c>
      <c r="M11" s="128" t="s">
        <v>58</v>
      </c>
      <c r="N11" s="115">
        <v>10</v>
      </c>
      <c r="O11" s="115">
        <v>10</v>
      </c>
      <c r="P11" s="115">
        <v>3284</v>
      </c>
      <c r="Q11" s="139" t="s">
        <v>59</v>
      </c>
      <c r="R11" t="s">
        <v>60</v>
      </c>
    </row>
    <row r="12" spans="1:18" ht="21" customHeight="1">
      <c r="A12" s="71" t="s">
        <v>61</v>
      </c>
      <c r="B12" s="70" t="s">
        <v>62</v>
      </c>
      <c r="C12" s="70" t="s">
        <v>13</v>
      </c>
      <c r="D12" s="70" t="s">
        <v>57</v>
      </c>
      <c r="E12" s="95" t="str">
        <f>VLOOKUP(A12,'centroDeProyectos estrateg '!$E:$V,18,FALSE)</f>
        <v>Defensa Pública</v>
      </c>
      <c r="F12" s="95" t="s">
        <v>20</v>
      </c>
      <c r="G12" s="95" t="str">
        <f>VLOOKUP(A12,'centroDeProyectos estrateg '!$E:$V,6,FALSE)</f>
        <v>​Que al finalizar el 2024, se haya implementado el proyecto de abordaje a la entrada en vigencia del Código Procesal Agrario.</v>
      </c>
      <c r="H12" s="95">
        <f>VLOOKUP(A12,'centroDeProyectos estrateg '!$E:$AF,26,FALSE)</f>
        <v>0</v>
      </c>
      <c r="I12" s="95">
        <f>VLOOKUP(A12,'centroDeProyectos estrateg '!$E:$AF,27,FALSE)</f>
        <v>0</v>
      </c>
      <c r="J12" s="95">
        <f>VLOOKUP(A12,'centroDeProyectos estrateg '!$E:$AF,28,FALSE)</f>
        <v>0</v>
      </c>
      <c r="K12" s="95" t="str">
        <f>VLOOKUP(A12,'centroDeProyectos estrateg '!$E:$AF,23,FALSE)</f>
        <v>Erick Núñez Rodríguez</v>
      </c>
      <c r="M12" s="128" t="s">
        <v>63</v>
      </c>
      <c r="N12" s="115">
        <v>2</v>
      </c>
      <c r="O12" s="115">
        <v>2</v>
      </c>
      <c r="P12" s="115">
        <v>3285</v>
      </c>
      <c r="Q12" s="116" t="s">
        <v>38</v>
      </c>
    </row>
    <row r="13" spans="1:18" ht="21" customHeight="1">
      <c r="A13" s="72" t="s">
        <v>64</v>
      </c>
      <c r="B13" s="70" t="s">
        <v>65</v>
      </c>
      <c r="C13" s="70" t="s">
        <v>13</v>
      </c>
      <c r="D13" s="70" t="s">
        <v>41</v>
      </c>
      <c r="E13" s="95" t="str">
        <f>VLOOKUP(A13,'centroDeProyectos estrateg '!$E:$V,18,FALSE)</f>
        <v>Defensa Pública</v>
      </c>
      <c r="F13" s="95" t="s">
        <v>20</v>
      </c>
      <c r="G13" s="95" t="str">
        <f>VLOOKUP(A13,'centroDeProyectos estrateg '!$E:$V,6,FALSE)</f>
        <v>​Que al finalizar el 2024, se haya dado seguimiento a los compromisos destacados en el Informe del Estado de la Justicia.</v>
      </c>
      <c r="H13" s="95">
        <f>VLOOKUP(A13,'centroDeProyectos estrateg '!$E:$AF,26,FALSE)</f>
        <v>0</v>
      </c>
      <c r="I13" s="95">
        <f>VLOOKUP(A13,'centroDeProyectos estrateg '!$E:$AF,27,FALSE)</f>
        <v>0</v>
      </c>
      <c r="J13" s="95">
        <f>VLOOKUP(A13,'centroDeProyectos estrateg '!$E:$AF,28,FALSE)</f>
        <v>0</v>
      </c>
      <c r="K13" s="95" t="str">
        <f>VLOOKUP(A13,'centroDeProyectos estrateg '!$E:$AF,23,FALSE)</f>
        <v>Josué Alberto González Granados</v>
      </c>
      <c r="M13" s="550" t="s">
        <v>66</v>
      </c>
      <c r="N13" s="115">
        <v>1</v>
      </c>
      <c r="O13" s="115">
        <v>1</v>
      </c>
      <c r="P13" s="115">
        <v>3286</v>
      </c>
      <c r="Q13" s="116" t="s">
        <v>38</v>
      </c>
    </row>
    <row r="14" spans="1:18" ht="21" customHeight="1">
      <c r="A14" s="73" t="s">
        <v>67</v>
      </c>
      <c r="B14" s="70" t="s">
        <v>68</v>
      </c>
      <c r="C14" s="70" t="s">
        <v>13</v>
      </c>
      <c r="D14" s="70" t="s">
        <v>41</v>
      </c>
      <c r="E14" s="95" t="str">
        <f>VLOOKUP(A14,'centroDeProyectos estrateg '!$E:$V,18,FALSE)</f>
        <v>Centro de Información Jurisprudencial</v>
      </c>
      <c r="G14" s="95" t="str">
        <f>VLOOKUP(A14,'centroDeProyectos estrateg '!$E:$V,6,FALSE)</f>
        <v>Que al finalizar el 2024, se desarrolle e implemente la estrategia para la creación de mecanismos que fortalezcan el acceso a la información judicial.</v>
      </c>
      <c r="H14" s="95">
        <f>VLOOKUP(A14,'centroDeProyectos estrateg '!$E:$AF,26,FALSE)</f>
        <v>0</v>
      </c>
      <c r="I14" s="95">
        <f>VLOOKUP(A14,'centroDeProyectos estrateg '!$E:$AF,27,FALSE)</f>
        <v>0</v>
      </c>
      <c r="J14" s="95">
        <f>VLOOKUP(A14,'centroDeProyectos estrateg '!$E:$AF,28,FALSE)</f>
        <v>0</v>
      </c>
      <c r="K14" s="95" t="str">
        <f>VLOOKUP(A14,'centroDeProyectos estrateg '!$E:$AF,23,FALSE)</f>
        <v>Lilliana Escudero / Cesar Piedra / Blanca Quiros</v>
      </c>
      <c r="M14" s="550" t="s">
        <v>69</v>
      </c>
      <c r="N14" s="115">
        <v>2</v>
      </c>
      <c r="O14" s="115">
        <v>2</v>
      </c>
      <c r="P14" s="115">
        <v>3287</v>
      </c>
      <c r="Q14" s="116" t="s">
        <v>38</v>
      </c>
    </row>
    <row r="15" spans="1:18" ht="21" customHeight="1">
      <c r="A15" s="72" t="s">
        <v>70</v>
      </c>
      <c r="B15" s="70" t="s">
        <v>71</v>
      </c>
      <c r="C15" s="70" t="s">
        <v>13</v>
      </c>
      <c r="D15" s="70" t="s">
        <v>41</v>
      </c>
      <c r="E15" s="95" t="str">
        <f>VLOOKUP(A15,'centroDeProyectos estrateg '!$E:$V,18,FALSE)</f>
        <v>Centro de Información Jurisprudencial</v>
      </c>
      <c r="F15" s="95" t="s">
        <v>20</v>
      </c>
      <c r="G15" s="95" t="str">
        <f>VLOOKUP(A15,'centroDeProyectos estrateg '!$E:$V,6,FALSE)</f>
        <v>​Que al finalizar el 2024, esté en proceso de desarrollo la solución tecnológica para la despersonalización de sentencias. (Esta meta queda sujeta a lo resuelto en el estudio que se realizará en el planteamiento del proyecto)</v>
      </c>
      <c r="H15" s="95" t="str">
        <f>VLOOKUP(A15,'centroDeProyectos estrateg '!$E:$AF,26,FALSE)</f>
        <v>Que la oficina proponga</v>
      </c>
      <c r="I15" s="95">
        <f>VLOOKUP(A15,'centroDeProyectos estrateg '!$E:$AF,27,FALSE)</f>
        <v>0</v>
      </c>
      <c r="J15" s="95">
        <f>VLOOKUP(A15,'centroDeProyectos estrateg '!$E:$AF,28,FALSE)</f>
        <v>0</v>
      </c>
      <c r="K15" s="95" t="str">
        <f>VLOOKUP(A15,'centroDeProyectos estrateg '!$E:$AF,23,FALSE)</f>
        <v>Karla Leiva Canales</v>
      </c>
      <c r="M15" s="550" t="s">
        <v>72</v>
      </c>
      <c r="N15" s="115">
        <v>1</v>
      </c>
      <c r="O15" s="115">
        <v>1</v>
      </c>
      <c r="P15" s="115">
        <v>3288</v>
      </c>
      <c r="Q15" s="116" t="s">
        <v>38</v>
      </c>
    </row>
    <row r="16" spans="1:18" ht="21" customHeight="1">
      <c r="A16" s="72" t="s">
        <v>73</v>
      </c>
      <c r="B16" s="70" t="s">
        <v>74</v>
      </c>
      <c r="C16" s="70" t="s">
        <v>13</v>
      </c>
      <c r="D16" s="70" t="s">
        <v>36</v>
      </c>
      <c r="E16" s="95" t="str">
        <f>VLOOKUP(A16,'centroDeProyectos estrateg '!$E:$V,18,FALSE)</f>
        <v>Centro de Información Jurisprudencial</v>
      </c>
      <c r="F16" s="95" t="s">
        <v>20</v>
      </c>
      <c r="G16" s="95" t="str">
        <f>VLOOKUP(A16,'centroDeProyectos estrateg '!$E:$V,6,FALSE)</f>
        <v>​Al finalizar el 2024 se cuente con el desarrollo de la fase 1 del proyecto que corresponde a la recopilación de las resoluciones históricas que se encuentren almacenadas en un repositorio de información que facilita la búsqueda sobre las mismas.​</v>
      </c>
      <c r="H16" s="95">
        <f>VLOOKUP(A16,'centroDeProyectos estrateg '!$E:$AF,26,FALSE)</f>
        <v>0</v>
      </c>
      <c r="I16" s="95">
        <f>VLOOKUP(A16,'centroDeProyectos estrateg '!$E:$AF,27,FALSE)</f>
        <v>0</v>
      </c>
      <c r="J16" s="95">
        <f>VLOOKUP(A16,'centroDeProyectos estrateg '!$E:$AF,28,FALSE)</f>
        <v>0</v>
      </c>
      <c r="K16" s="95" t="str">
        <f>VLOOKUP(A16,'centroDeProyectos estrateg '!$E:$AF,23,FALSE)</f>
        <v>Karla Leiva Canales</v>
      </c>
      <c r="M16" s="550" t="s">
        <v>75</v>
      </c>
      <c r="N16" s="115">
        <v>5</v>
      </c>
      <c r="O16" s="115">
        <v>5</v>
      </c>
      <c r="P16" s="115">
        <v>3289</v>
      </c>
      <c r="Q16" s="116" t="s">
        <v>38</v>
      </c>
    </row>
    <row r="17" spans="1:17" ht="21" customHeight="1">
      <c r="A17" s="73" t="s">
        <v>76</v>
      </c>
      <c r="B17" s="70" t="s">
        <v>77</v>
      </c>
      <c r="C17" s="70" t="s">
        <v>13</v>
      </c>
      <c r="D17" s="70" t="s">
        <v>41</v>
      </c>
      <c r="E17" s="95" t="str">
        <f>VLOOKUP(A17,'centroDeProyectos estrateg '!$E:$V,18,FALSE)</f>
        <v>Escuela Judicial</v>
      </c>
      <c r="G17" s="95" t="str">
        <f>VLOOKUP(A17,'centroDeProyectos estrateg '!$E:$V,6,FALSE)</f>
        <v>​Que al finalizar el 2024, se haya implementado un sistema que permita la identificación de necesidades, organización y el seguimiento de la gestión de capacitación del personal, que incluya un registro de las personas especialistas, que apoyan los procesos de capacitación por temas.</v>
      </c>
      <c r="H17" s="95">
        <f>VLOOKUP(A17,'centroDeProyectos estrateg '!$E:$AF,26,FALSE)</f>
        <v>0</v>
      </c>
      <c r="I17" s="95">
        <f>VLOOKUP(A17,'centroDeProyectos estrateg '!$E:$AF,27,FALSE)</f>
        <v>0</v>
      </c>
      <c r="J17" s="95">
        <f>VLOOKUP(A17,'centroDeProyectos estrateg '!$E:$AF,28,FALSE)</f>
        <v>0</v>
      </c>
      <c r="K17" s="95" t="str">
        <f>VLOOKUP(A17,'centroDeProyectos estrateg '!$E:$AF,23,FALSE)</f>
        <v>Eimy Solano Castro</v>
      </c>
      <c r="M17" s="550" t="s">
        <v>78</v>
      </c>
      <c r="N17" s="115">
        <v>3</v>
      </c>
      <c r="O17" s="115">
        <v>3</v>
      </c>
      <c r="P17" s="130">
        <v>3290</v>
      </c>
      <c r="Q17" s="116" t="s">
        <v>38</v>
      </c>
    </row>
    <row r="18" spans="1:17" ht="17.25" customHeight="1">
      <c r="A18" s="73" t="s">
        <v>79</v>
      </c>
      <c r="B18" s="70" t="s">
        <v>80</v>
      </c>
      <c r="C18" s="70" t="s">
        <v>13</v>
      </c>
      <c r="D18" s="70" t="s">
        <v>41</v>
      </c>
      <c r="E18" s="95" t="str">
        <f>VLOOKUP(A18,'centroDeProyectos estrateg '!$E:$V,18,FALSE)</f>
        <v>Escuela Judicial</v>
      </c>
      <c r="G18" s="95" t="str">
        <f>VLOOKUP(A18,'centroDeProyectos estrateg '!$E:$V,6,FALSE)</f>
        <v>Que al finalizar el 2024, la Escuela Judicial y Unidades de Capacitación hayan implementado la estrategia integral de procesos de capacitación innovadores, accesibles y oportunos</v>
      </c>
      <c r="H18" s="95">
        <f>VLOOKUP(A18,'centroDeProyectos estrateg '!$E:$AF,26,FALSE)</f>
        <v>0</v>
      </c>
      <c r="I18" s="95">
        <f>VLOOKUP(A18,'centroDeProyectos estrateg '!$E:$AF,27,FALSE)</f>
        <v>0</v>
      </c>
      <c r="J18" s="95">
        <f>VLOOKUP(A18,'centroDeProyectos estrateg '!$E:$AF,28,FALSE)</f>
        <v>0</v>
      </c>
      <c r="K18" s="95" t="str">
        <f>VLOOKUP(A18,'centroDeProyectos estrateg '!$E:$AF,23,FALSE)</f>
        <v>Karla Alpízar Mora</v>
      </c>
      <c r="M18" s="103" t="s">
        <v>21</v>
      </c>
      <c r="N18" s="107">
        <v>63</v>
      </c>
      <c r="O18" s="107">
        <v>63</v>
      </c>
      <c r="P18" s="117"/>
      <c r="Q18" s="118"/>
    </row>
    <row r="19" spans="1:17" ht="17.25" customHeight="1">
      <c r="A19" s="72" t="s">
        <v>81</v>
      </c>
      <c r="B19" s="70" t="s">
        <v>82</v>
      </c>
      <c r="C19" s="70" t="s">
        <v>13</v>
      </c>
      <c r="D19" s="70" t="s">
        <v>57</v>
      </c>
      <c r="E19" s="95" t="str">
        <f>VLOOKUP(A19,'centroDeProyectos estrateg '!$E:$V,18,FALSE)</f>
        <v>Auditoría</v>
      </c>
      <c r="F19" s="95" t="s">
        <v>20</v>
      </c>
      <c r="G19" s="95" t="str">
        <f>VLOOKUP(A19,'centroDeProyectos estrateg '!$E:$V,6,FALSE)</f>
        <v/>
      </c>
      <c r="H19" s="95" t="str">
        <f>VLOOKUP(A19,'centroDeProyectos estrateg '!$E:$AF,26,FALSE)</f>
        <v xml:space="preserve">Que la oficina proponga dado que aportan esta meta incorrecta: Que al finalizar el 2021 se haya implementado la herramienta Team Mate plus para el desarrollo de las auditorías del Plan Anual de Trabajo 2022. </v>
      </c>
      <c r="I19" s="95">
        <f>VLOOKUP(A19,'centroDeProyectos estrateg '!$E:$AF,27,FALSE)</f>
        <v>0</v>
      </c>
      <c r="J19" s="95">
        <f>VLOOKUP(A19,'centroDeProyectos estrateg '!$E:$AF,28,FALSE)</f>
        <v>0</v>
      </c>
      <c r="K19" s="95" t="str">
        <f>VLOOKUP(A19,'centroDeProyectos estrateg '!$E:$AF,23,FALSE)</f>
        <v>Oswaldo Vásquez Madrigal / Sugeny Castillo Chaves</v>
      </c>
      <c r="N19"/>
      <c r="O19"/>
      <c r="P19"/>
      <c r="Q19" s="76"/>
    </row>
    <row r="20" spans="1:17" ht="17.25" customHeight="1">
      <c r="A20" s="73" t="s">
        <v>83</v>
      </c>
      <c r="B20" s="70" t="s">
        <v>84</v>
      </c>
      <c r="C20" s="70" t="s">
        <v>13</v>
      </c>
      <c r="D20" s="70" t="s">
        <v>41</v>
      </c>
      <c r="E20" s="95" t="str">
        <f>VLOOKUP(A20,'centroDeProyectos estrateg '!$E:$V,18,FALSE)</f>
        <v>Dirección de Planificación</v>
      </c>
      <c r="G20" s="95" t="str">
        <f>VLOOKUP(A20,'centroDeProyectos estrateg '!$E:$V,6,FALSE)</f>
        <v>Que al finalizar el 2024, se haya formulado e implementado una estrategia sobre el acceso y uso de estadísticas judiciales, que suministre al público externo y interno, información clara y oportuna.</v>
      </c>
      <c r="H20" s="95">
        <f>VLOOKUP(A20,'centroDeProyectos estrateg '!$E:$AF,26,FALSE)</f>
        <v>0</v>
      </c>
      <c r="I20" s="95">
        <f>VLOOKUP(A20,'centroDeProyectos estrateg '!$E:$AF,27,FALSE)</f>
        <v>0</v>
      </c>
      <c r="J20" s="95">
        <f>VLOOKUP(A20,'centroDeProyectos estrateg '!$E:$AF,28,FALSE)</f>
        <v>0</v>
      </c>
      <c r="K20" s="95" t="str">
        <f>VLOOKUP(A20,'centroDeProyectos estrateg '!$E:$AF,23,FALSE)</f>
        <v>Marlen Vargas Benavides</v>
      </c>
      <c r="N20"/>
      <c r="O20"/>
      <c r="P20"/>
      <c r="Q20" s="76"/>
    </row>
    <row r="21" spans="1:17" ht="17.25" customHeight="1">
      <c r="A21" s="73" t="s">
        <v>85</v>
      </c>
      <c r="B21" s="70" t="s">
        <v>86</v>
      </c>
      <c r="C21" s="70" t="s">
        <v>13</v>
      </c>
      <c r="D21" s="70" t="s">
        <v>41</v>
      </c>
      <c r="E21" s="95" t="str">
        <f>VLOOKUP(A21,'centroDeProyectos estrateg '!$E:$V,18,FALSE)</f>
        <v>Comisiones Institucionales</v>
      </c>
      <c r="G21" s="95" t="str">
        <f>VLOOKUP(A21,'centroDeProyectos estrateg '!$E:$V,6,FALSE)</f>
        <v>Que al finalizar el 2024, se haya implementado el proyecto sobre el modelo de mejora integral del proceso penal.</v>
      </c>
      <c r="H21" s="95">
        <f>VLOOKUP(A21,'centroDeProyectos estrateg '!$E:$AF,26,FALSE)</f>
        <v>0</v>
      </c>
      <c r="I21" s="95">
        <f>VLOOKUP(A21,'centroDeProyectos estrateg '!$E:$AF,27,FALSE)</f>
        <v>0</v>
      </c>
      <c r="J21" s="95">
        <f>VLOOKUP(A21,'centroDeProyectos estrateg '!$E:$AF,28,FALSE)</f>
        <v>0</v>
      </c>
      <c r="K21" s="95" t="str">
        <f>VLOOKUP(A21,'centroDeProyectos estrateg '!$E:$AF,23,FALSE)</f>
        <v>Lucía Zeledón Quirós</v>
      </c>
      <c r="N21"/>
      <c r="O21"/>
      <c r="P21"/>
      <c r="Q21" s="76"/>
    </row>
    <row r="22" spans="1:17" ht="17.25" customHeight="1">
      <c r="A22" s="73" t="s">
        <v>87</v>
      </c>
      <c r="B22" s="70" t="s">
        <v>88</v>
      </c>
      <c r="C22" s="70" t="s">
        <v>13</v>
      </c>
      <c r="D22" s="70" t="s">
        <v>31</v>
      </c>
      <c r="E22" s="95" t="str">
        <f>VLOOKUP(A22,'centroDeProyectos estrateg '!$E:$V,18,FALSE)</f>
        <v>Dirección de Planificación</v>
      </c>
      <c r="G22" s="95" t="str">
        <f>VLOOKUP(A22,'centroDeProyectos estrateg '!$E:$V,6,FALSE)</f>
        <v>Que al finalizar el 2024, se haya implementado el proyecto de abordaje a la entrada en vigencia del Código Procesal de Familia.</v>
      </c>
      <c r="H22" s="95">
        <f>VLOOKUP(A22,'centroDeProyectos estrateg '!$E:$AF,26,FALSE)</f>
        <v>0</v>
      </c>
      <c r="I22" s="95">
        <f>VLOOKUP(A22,'centroDeProyectos estrateg '!$E:$AF,27,FALSE)</f>
        <v>0</v>
      </c>
      <c r="J22" s="95">
        <f>VLOOKUP(A22,'centroDeProyectos estrateg '!$E:$AF,28,FALSE)</f>
        <v>0</v>
      </c>
      <c r="K22" s="95" t="str">
        <f>VLOOKUP(A22,'centroDeProyectos estrateg '!$E:$AF,23,FALSE)</f>
        <v>Lucía Zeledón Quirós</v>
      </c>
      <c r="N22"/>
      <c r="O22"/>
      <c r="P22"/>
      <c r="Q22" s="76"/>
    </row>
    <row r="23" spans="1:17" ht="17.25" customHeight="1">
      <c r="A23" s="73" t="s">
        <v>89</v>
      </c>
      <c r="B23" s="70" t="s">
        <v>90</v>
      </c>
      <c r="C23" s="70" t="s">
        <v>13</v>
      </c>
      <c r="D23" s="70" t="s">
        <v>41</v>
      </c>
      <c r="E23" s="95" t="str">
        <f>VLOOKUP(A23,'centroDeProyectos estrateg '!$E:$V,18,FALSE)</f>
        <v>Dirección de Planificación</v>
      </c>
      <c r="G23" s="95" t="str">
        <f>VLOOKUP(A23,'centroDeProyectos estrateg '!$E:$V,6,FALSE)</f>
        <v xml:space="preserve">Que al finalizar el 2024, se haya implementado el Modelo de Gestión para la Planificación Estratégica, que integre el modelo de innovación, el portafolio de proyectos estratégicos, los planes anuales operativos y el presupuesto. </v>
      </c>
      <c r="H23" s="95">
        <f>VLOOKUP(A23,'centroDeProyectos estrateg '!$E:$AF,26,FALSE)</f>
        <v>0</v>
      </c>
      <c r="I23" s="95">
        <f>VLOOKUP(A23,'centroDeProyectos estrateg '!$E:$AF,27,FALSE)</f>
        <v>0</v>
      </c>
      <c r="J23" s="95">
        <f>VLOOKUP(A23,'centroDeProyectos estrateg '!$E:$AF,28,FALSE)</f>
        <v>0</v>
      </c>
      <c r="K23" s="95" t="str">
        <f>VLOOKUP(A23,'centroDeProyectos estrateg '!$E:$AF,23,FALSE)</f>
        <v>Esteban Ramírez Arce</v>
      </c>
      <c r="N23"/>
      <c r="O23"/>
      <c r="P23"/>
      <c r="Q23" s="76"/>
    </row>
    <row r="24" spans="1:17" ht="17.25" customHeight="1">
      <c r="A24" s="73" t="s">
        <v>91</v>
      </c>
      <c r="B24" s="70" t="s">
        <v>92</v>
      </c>
      <c r="C24" s="70" t="s">
        <v>13</v>
      </c>
      <c r="D24" s="70" t="s">
        <v>41</v>
      </c>
      <c r="E24" s="95" t="str">
        <f>VLOOKUP(A24,'centroDeProyectos estrateg '!$E:$V,18,FALSE)</f>
        <v>Dirección de Planificación</v>
      </c>
      <c r="G24" s="95" t="str">
        <f>VLOOKUP(A24,'centroDeProyectos estrateg '!$E:$V,6,FALSE)</f>
        <v>​Que al finalizar el 2024, se haya formulado e implementado una estratégia sobre el acceso y uso de estadísticas judiciales, que suministre al público externo e interno, información clara y oportuna.</v>
      </c>
      <c r="H24" s="95">
        <f>VLOOKUP(A24,'centroDeProyectos estrateg '!$E:$AF,26,FALSE)</f>
        <v>0</v>
      </c>
      <c r="I24" s="95">
        <f>VLOOKUP(A24,'centroDeProyectos estrateg '!$E:$AF,27,FALSE)</f>
        <v>0</v>
      </c>
      <c r="J24" s="95">
        <f>VLOOKUP(A24,'centroDeProyectos estrateg '!$E:$AF,28,FALSE)</f>
        <v>0</v>
      </c>
      <c r="K24" s="95" t="str">
        <f>VLOOKUP(A24,'centroDeProyectos estrateg '!$E:$AF,23,FALSE)</f>
        <v>Marlen Vargas Benavides</v>
      </c>
      <c r="N24"/>
      <c r="O24"/>
      <c r="P24"/>
      <c r="Q24" s="76"/>
    </row>
    <row r="25" spans="1:17" ht="17.25" customHeight="1">
      <c r="A25" s="73" t="s">
        <v>93</v>
      </c>
      <c r="B25" s="70" t="s">
        <v>94</v>
      </c>
      <c r="C25" s="70" t="s">
        <v>13</v>
      </c>
      <c r="D25" s="70" t="s">
        <v>57</v>
      </c>
      <c r="E25" s="95" t="str">
        <f>VLOOKUP(A25,'centroDeProyectos estrateg '!$E:$V,18,FALSE)</f>
        <v>Dirección de Planificación</v>
      </c>
      <c r="G25" s="95" t="str">
        <f>VLOOKUP(A25,'centroDeProyectos estrateg '!$E:$V,6,FALSE)</f>
        <v>Que al finalizar el 2024, se haya implementado el Modelo de Administración de Proyectos Estratégicos.</v>
      </c>
      <c r="H25" s="95">
        <f>VLOOKUP(A25,'centroDeProyectos estrateg '!$E:$AF,26,FALSE)</f>
        <v>0</v>
      </c>
      <c r="I25" s="95">
        <f>VLOOKUP(A25,'centroDeProyectos estrateg '!$E:$AF,27,FALSE)</f>
        <v>0</v>
      </c>
      <c r="J25" s="95">
        <f>VLOOKUP(A25,'centroDeProyectos estrateg '!$E:$AF,28,FALSE)</f>
        <v>0</v>
      </c>
      <c r="K25" s="95" t="str">
        <f>VLOOKUP(A25,'centroDeProyectos estrateg '!$E:$AF,23,FALSE)</f>
        <v>Yesenia Salazar Guzmán</v>
      </c>
      <c r="N25"/>
      <c r="O25"/>
      <c r="P25"/>
      <c r="Q25" s="76"/>
    </row>
    <row r="26" spans="1:17" ht="17.25" customHeight="1">
      <c r="A26" s="73" t="s">
        <v>95</v>
      </c>
      <c r="B26" s="70" t="s">
        <v>96</v>
      </c>
      <c r="C26" s="70" t="s">
        <v>13</v>
      </c>
      <c r="D26" s="70" t="s">
        <v>57</v>
      </c>
      <c r="E26" s="95" t="str">
        <f>VLOOKUP(A26,'centroDeProyectos estrateg '!$E:$V,18,FALSE)</f>
        <v>Dirección de Planificación</v>
      </c>
      <c r="G26" s="95" t="str">
        <f>VLOOKUP(A26,'centroDeProyectos estrateg '!$E:$V,6,FALSE)</f>
        <v>Que al finalizar el 2024, se haya implementado el modelo de formulación, implementación, seguimiento y evaluación de políticas institucionales.</v>
      </c>
      <c r="H26" s="95">
        <f>VLOOKUP(A26,'centroDeProyectos estrateg '!$E:$AF,26,FALSE)</f>
        <v>0</v>
      </c>
      <c r="I26" s="95">
        <f>VLOOKUP(A26,'centroDeProyectos estrateg '!$E:$AF,27,FALSE)</f>
        <v>0</v>
      </c>
      <c r="J26" s="95">
        <f>VLOOKUP(A26,'centroDeProyectos estrateg '!$E:$AF,28,FALSE)</f>
        <v>0</v>
      </c>
      <c r="K26" s="95" t="str">
        <f>VLOOKUP(A26,'centroDeProyectos estrateg '!$E:$AF,23,FALSE)</f>
        <v>Esteban Ramírez Arce</v>
      </c>
      <c r="N26"/>
      <c r="O26"/>
      <c r="P26"/>
      <c r="Q26" s="76"/>
    </row>
    <row r="27" spans="1:17" ht="17.25" customHeight="1">
      <c r="A27" s="73" t="s">
        <v>97</v>
      </c>
      <c r="B27" s="70" t="s">
        <v>98</v>
      </c>
      <c r="C27" s="70" t="s">
        <v>13</v>
      </c>
      <c r="D27" s="70" t="s">
        <v>57</v>
      </c>
      <c r="E27" s="95" t="str">
        <f>VLOOKUP(A27,'centroDeProyectos estrateg '!$E:$V,18,FALSE)</f>
        <v>Dirección de Planificación</v>
      </c>
      <c r="G27" s="95" t="str">
        <f>VLOOKUP(A27,'centroDeProyectos estrateg '!$E:$V,6,FALSE)</f>
        <v>Que al finalizar el 2024, se haya implementado el proyecto de abordaje a la entrada en vigencia del Código Procesal Agrario.</v>
      </c>
      <c r="H27" s="95">
        <f>VLOOKUP(A27,'centroDeProyectos estrateg '!$E:$AF,26,FALSE)</f>
        <v>0</v>
      </c>
      <c r="I27" s="95">
        <f>VLOOKUP(A27,'centroDeProyectos estrateg '!$E:$AF,27,FALSE)</f>
        <v>0</v>
      </c>
      <c r="J27" s="95">
        <f>VLOOKUP(A27,'centroDeProyectos estrateg '!$E:$AF,28,FALSE)</f>
        <v>0</v>
      </c>
      <c r="K27" s="95" t="str">
        <f>VLOOKUP(A27,'centroDeProyectos estrateg '!$E:$AF,23,FALSE)</f>
        <v>Lucía Zeledón Quirós</v>
      </c>
      <c r="N27"/>
      <c r="O27"/>
      <c r="P27"/>
      <c r="Q27" s="76"/>
    </row>
    <row r="28" spans="1:17" ht="17.25" customHeight="1">
      <c r="A28" s="73" t="s">
        <v>99</v>
      </c>
      <c r="B28" s="70" t="s">
        <v>100</v>
      </c>
      <c r="C28" s="70" t="s">
        <v>13</v>
      </c>
      <c r="D28" s="70" t="s">
        <v>41</v>
      </c>
      <c r="E28" s="95" t="str">
        <f>VLOOKUP(A28,'centroDeProyectos estrateg '!$E:$V,18,FALSE)</f>
        <v>Dirección de Planificación</v>
      </c>
      <c r="G28" s="95" t="str">
        <f>VLOOKUP(A28,'centroDeProyectos estrateg '!$E:$V,6,FALSE)</f>
        <v>Que al finalizar el 2024, se haya implementado un modelo de gestión por procesos institucional, considerando la parte documental y normativa asociada al tema.</v>
      </c>
      <c r="H28" s="95">
        <f>VLOOKUP(A28,'centroDeProyectos estrateg '!$E:$AF,26,FALSE)</f>
        <v>0</v>
      </c>
      <c r="I28" s="95">
        <f>VLOOKUP(A28,'centroDeProyectos estrateg '!$E:$AF,27,FALSE)</f>
        <v>0</v>
      </c>
      <c r="J28" s="95">
        <f>VLOOKUP(A28,'centroDeProyectos estrateg '!$E:$AF,28,FALSE)</f>
        <v>0</v>
      </c>
      <c r="K28" s="95" t="str">
        <f>VLOOKUP(A28,'centroDeProyectos estrateg '!$E:$AF,23,FALSE)</f>
        <v>María Paz Jiménez González</v>
      </c>
      <c r="N28"/>
      <c r="O28"/>
      <c r="P28"/>
      <c r="Q28" s="76"/>
    </row>
    <row r="29" spans="1:17" ht="17.25" customHeight="1">
      <c r="A29" s="73" t="s">
        <v>101</v>
      </c>
      <c r="B29" s="70" t="s">
        <v>102</v>
      </c>
      <c r="C29" s="70" t="s">
        <v>13</v>
      </c>
      <c r="D29" s="70" t="s">
        <v>41</v>
      </c>
      <c r="E29" s="95" t="str">
        <f>VLOOKUP(A29,'centroDeProyectos estrateg '!$E:$V,18,FALSE)</f>
        <v>Dirección de Planificación</v>
      </c>
      <c r="G29" s="95" t="str">
        <f>VLOOKUP(A29,'centroDeProyectos estrateg '!$E:$V,6,FALSE)</f>
        <v>Que al finalizar el 2024, se haya implementado el proyecto sobre el modelo de mejora integral del proceso penal.</v>
      </c>
      <c r="H29" s="95">
        <f>VLOOKUP(A29,'centroDeProyectos estrateg '!$E:$AF,26,FALSE)</f>
        <v>0</v>
      </c>
      <c r="I29" s="95">
        <f>VLOOKUP(A29,'centroDeProyectos estrateg '!$E:$AF,27,FALSE)</f>
        <v>0</v>
      </c>
      <c r="J29" s="95">
        <f>VLOOKUP(A29,'centroDeProyectos estrateg '!$E:$AF,28,FALSE)</f>
        <v>0</v>
      </c>
      <c r="K29" s="95" t="str">
        <f>VLOOKUP(A29,'centroDeProyectos estrateg '!$E:$AF,23,FALSE)</f>
        <v>Nelson Arce Hidalgo</v>
      </c>
      <c r="N29"/>
      <c r="O29"/>
      <c r="P29"/>
      <c r="Q29" s="76"/>
    </row>
    <row r="30" spans="1:17" ht="17.25" customHeight="1">
      <c r="A30" s="73" t="s">
        <v>103</v>
      </c>
      <c r="B30" s="70" t="s">
        <v>104</v>
      </c>
      <c r="C30" s="70" t="s">
        <v>13</v>
      </c>
      <c r="D30" s="70" t="s">
        <v>41</v>
      </c>
      <c r="E30" s="95" t="str">
        <f>VLOOKUP(A30,'centroDeProyectos estrateg '!$E:$V,18,FALSE)</f>
        <v>Dirección de Planificación</v>
      </c>
      <c r="G30" s="95" t="str">
        <f>VLOOKUP(A30,'centroDeProyectos estrateg '!$E:$V,6,FALSE)</f>
        <v xml:space="preserve">Que al finalizar el 2024, se haya implementado el modelo de gestión para la planificación estratégica, que integre el modelo de innovación, el portafolio de proyectos estratégicos, los planes anuales operativos y el presupuesto. </v>
      </c>
      <c r="H30" s="95">
        <f>VLOOKUP(A30,'centroDeProyectos estrateg '!$E:$AF,26,FALSE)</f>
        <v>0</v>
      </c>
      <c r="I30" s="95">
        <f>VLOOKUP(A30,'centroDeProyectos estrateg '!$E:$AF,27,FALSE)</f>
        <v>0</v>
      </c>
      <c r="J30" s="95">
        <f>VLOOKUP(A30,'centroDeProyectos estrateg '!$E:$AF,28,FALSE)</f>
        <v>0</v>
      </c>
      <c r="K30" s="95" t="str">
        <f>VLOOKUP(A30,'centroDeProyectos estrateg '!$E:$AF,23,FALSE)</f>
        <v>Alexis Hernández</v>
      </c>
      <c r="N30"/>
      <c r="O30"/>
      <c r="P30"/>
      <c r="Q30" s="76"/>
    </row>
    <row r="31" spans="1:17" ht="17.25" customHeight="1">
      <c r="A31" s="72" t="s">
        <v>105</v>
      </c>
      <c r="B31" s="70" t="s">
        <v>106</v>
      </c>
      <c r="C31" s="70" t="s">
        <v>13</v>
      </c>
      <c r="D31" s="70" t="s">
        <v>57</v>
      </c>
      <c r="E31" s="95" t="str">
        <f>VLOOKUP(A31,'centroDeProyectos estrateg '!$E:$V,18,FALSE)</f>
        <v>Dirección de Planificación</v>
      </c>
      <c r="F31" s="95" t="s">
        <v>20</v>
      </c>
      <c r="G31" s="95" t="str">
        <f>VLOOKUP(A31,'centroDeProyectos estrateg '!$E:$V,6,FALSE)</f>
        <v>​Que al finalizar el 2024, se hayan desarrollado e implementado estrategias de gestión que contribuyan a aumentar la celeridad y resolución oportuna de los procesos judiciales.​</v>
      </c>
      <c r="H31" s="95" t="str">
        <f>VLOOKUP(A31,'centroDeProyectos estrateg '!$E:$AF,26,FALSE)</f>
        <v>​Que la oficina proponga dado que aportan esta meta que no existe:   Que al finalizar el 2024, se hayan desarrollado e implementado estrategias de gestión que contribuyan a aumentar la celeridad y resolución oportuna de los procesos judiciales.​</v>
      </c>
      <c r="I31" s="95">
        <f>VLOOKUP(A31,'centroDeProyectos estrateg '!$E:$AF,27,FALSE)</f>
        <v>0</v>
      </c>
      <c r="J31" s="95">
        <f>VLOOKUP(A31,'centroDeProyectos estrateg '!$E:$AF,28,FALSE)</f>
        <v>0</v>
      </c>
      <c r="K31" s="95" t="str">
        <f>VLOOKUP(A31,'centroDeProyectos estrateg '!$E:$AF,23,FALSE)</f>
        <v>Melissa Durán Gamboa</v>
      </c>
      <c r="N31"/>
      <c r="O31"/>
      <c r="P31"/>
      <c r="Q31" s="76"/>
    </row>
    <row r="32" spans="1:17" ht="17.25" customHeight="1">
      <c r="A32" s="73" t="s">
        <v>107</v>
      </c>
      <c r="B32" s="70" t="s">
        <v>108</v>
      </c>
      <c r="C32" s="70" t="s">
        <v>13</v>
      </c>
      <c r="D32" s="70" t="s">
        <v>41</v>
      </c>
      <c r="E32" s="95" t="str">
        <f>VLOOKUP(A32,'centroDeProyectos estrateg '!$E:$V,18,FALSE)</f>
        <v>Dirección de Planificación</v>
      </c>
      <c r="G32" s="95" t="str">
        <f>VLOOKUP(A32,'centroDeProyectos estrateg '!$E:$V,6,FALSE)</f>
        <v>Que al finalizar el 2024, se haya implementado el Modelo de Administración de Proyectos Estratégicos.</v>
      </c>
      <c r="H32" s="95">
        <f>VLOOKUP(A32,'centroDeProyectos estrateg '!$E:$AF,26,FALSE)</f>
        <v>0</v>
      </c>
      <c r="I32" s="95">
        <f>VLOOKUP(A32,'centroDeProyectos estrateg '!$E:$AF,27,FALSE)</f>
        <v>0</v>
      </c>
      <c r="J32" s="95">
        <f>VLOOKUP(A32,'centroDeProyectos estrateg '!$E:$AF,28,FALSE)</f>
        <v>0</v>
      </c>
      <c r="K32" s="95" t="str">
        <f>VLOOKUP(A32,'centroDeProyectos estrateg '!$E:$AF,23,FALSE)</f>
        <v>Melissa Mesén Trejos</v>
      </c>
      <c r="N32"/>
      <c r="O32"/>
      <c r="P32"/>
      <c r="Q32" s="76"/>
    </row>
    <row r="33" spans="1:11" ht="17.25" customHeight="1">
      <c r="A33" s="72" t="s">
        <v>109</v>
      </c>
      <c r="B33" s="70" t="s">
        <v>110</v>
      </c>
      <c r="C33" s="70" t="s">
        <v>13</v>
      </c>
      <c r="D33" s="70" t="s">
        <v>57</v>
      </c>
      <c r="E33" s="95" t="str">
        <f>VLOOKUP(A33,'centroDeProyectos estrateg '!$E:$V,18,FALSE)</f>
        <v>Dirección de Planificación</v>
      </c>
      <c r="F33" s="95" t="s">
        <v>20</v>
      </c>
      <c r="G33" s="95" t="str">
        <f>VLOOKUP(A33,'centroDeProyectos estrateg '!$E:$V,6,FALSE)</f>
        <v>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v>
      </c>
      <c r="H33" s="95" t="str">
        <f>VLOOKUP(A33,'centroDeProyectos estrateg '!$E:$AF,26,FALSE)</f>
        <v>​Que la oficina proponga dado que aportan esta meta que no existe:   Al finalizar el 2021 se hayan actualizado las fórmulas estadísticas y elaborado los instructivos estadísticos para: Sala Primera, Tribunales Laborales, Tribunal de Familia, Tribunal Agrario, Tribunal de Inspección Judicial, Tribunales Penales, Personas sentenciadas, Personas detenidas, Juzgados Penales, Ministerio Público, Justicia Restaurativa, Inspección Fiscal, Control Interno, CORELA, Juzgados Penales Juveniles, Fiscalía Penal Juvenil, Agrario, Contencioso Administrativo, Familia, Laboral, Violencia Doméstica, Juzgados Ejecución de la Pena, Trabajo Social y Justicia Juvenil Restaurativa.</v>
      </c>
      <c r="I33" s="95">
        <f>VLOOKUP(A33,'centroDeProyectos estrateg '!$E:$AF,27,FALSE)</f>
        <v>0</v>
      </c>
      <c r="J33" s="95">
        <f>VLOOKUP(A33,'centroDeProyectos estrateg '!$E:$AF,28,FALSE)</f>
        <v>0</v>
      </c>
      <c r="K33" s="95" t="str">
        <f>VLOOKUP(A33,'centroDeProyectos estrateg '!$E:$AF,23,FALSE)</f>
        <v>Marlen Vargas Benavides</v>
      </c>
    </row>
    <row r="34" spans="1:11" ht="17.25" customHeight="1">
      <c r="A34" s="72" t="s">
        <v>111</v>
      </c>
      <c r="B34" s="70" t="s">
        <v>112</v>
      </c>
      <c r="C34" s="70" t="s">
        <v>13</v>
      </c>
      <c r="D34" s="70" t="s">
        <v>41</v>
      </c>
      <c r="E34" s="95" t="str">
        <f>VLOOKUP(A34,'centroDeProyectos estrateg '!$E:$V,18,FALSE)</f>
        <v>Dirección de Planificación</v>
      </c>
      <c r="F34" s="95" t="s">
        <v>53</v>
      </c>
      <c r="G34" s="95" t="str">
        <f>VLOOKUP(A34,'centroDeProyectos estrateg '!$E:$V,6,FALSE)</f>
        <v>Queal finalizar el 2023, se haya implementado el proyecto de abordaje a la entradaen vigencia de la Ley 9481: Creación de la Jurisdicción Especializada enDelincuencia Organizada en Costa Rica</v>
      </c>
      <c r="H34" s="95" t="str">
        <f>VLOOKUP(A34,'centroDeProyectos estrateg '!$E:$AF,26,FALSE)</f>
        <v>​Que la oficina proponga dado que aportan esta meta que no existe:   Queal finalizar el 2023, se haya implementado el proyecto de abordaje a la entradaen vigencia de la Ley 9481: Creación de la Jurisdicción Especializada enDelincuencia Organizada en Costa Rica</v>
      </c>
      <c r="I34" s="95">
        <f>VLOOKUP(A34,'centroDeProyectos estrateg '!$E:$AF,27,FALSE)</f>
        <v>0</v>
      </c>
      <c r="J34" s="95">
        <f>VLOOKUP(A34,'centroDeProyectos estrateg '!$E:$AF,28,FALSE)</f>
        <v>0</v>
      </c>
      <c r="K34" s="95" t="str">
        <f>VLOOKUP(A34,'centroDeProyectos estrateg '!$E:$AF,23,FALSE)</f>
        <v>Nacira Valverde Bermúdez</v>
      </c>
    </row>
    <row r="35" spans="1:11" ht="17.25" customHeight="1">
      <c r="A35" s="71" t="s">
        <v>113</v>
      </c>
      <c r="B35" s="70" t="s">
        <v>114</v>
      </c>
      <c r="C35" s="70" t="s">
        <v>13</v>
      </c>
      <c r="D35" s="70" t="s">
        <v>41</v>
      </c>
      <c r="E35" s="95" t="str">
        <f>VLOOKUP(A35,'centroDeProyectos estrateg '!$E:$V,18,FALSE)</f>
        <v>Dirección de Planificación</v>
      </c>
      <c r="F35" s="95" t="s">
        <v>53</v>
      </c>
      <c r="G35" s="95" t="str">
        <f>VLOOKUP(A35,'centroDeProyectos estrateg '!$E:$V,6,FALSE)</f>
        <v>Que al finalizar el 2024, se haya desarrollado e implementado herramientas de inteligencia artificial y bots para apoyar la gestión y tramitación judicial, administrativa y de los órganos auxiliares de justicia.</v>
      </c>
      <c r="H35" s="95">
        <f>VLOOKUP(A35,'centroDeProyectos estrateg '!$E:$AF,26,FALSE)</f>
        <v>0</v>
      </c>
      <c r="I35" s="95">
        <f>VLOOKUP(A35,'centroDeProyectos estrateg '!$E:$AF,27,FALSE)</f>
        <v>0</v>
      </c>
      <c r="J35" s="95">
        <f>VLOOKUP(A35,'centroDeProyectos estrateg '!$E:$AF,28,FALSE)</f>
        <v>0</v>
      </c>
      <c r="K35" s="95" t="str">
        <f>VLOOKUP(A35,'centroDeProyectos estrateg '!$E:$AF,23,FALSE)</f>
        <v>Priscila Masís Alpizar</v>
      </c>
    </row>
    <row r="36" spans="1:11" ht="17.25" customHeight="1">
      <c r="A36" s="73" t="s">
        <v>115</v>
      </c>
      <c r="B36" s="70" t="s">
        <v>116</v>
      </c>
      <c r="C36" s="70" t="s">
        <v>13</v>
      </c>
      <c r="D36" s="70" t="s">
        <v>41</v>
      </c>
      <c r="E36" s="95" t="str">
        <f>VLOOKUP(A36,'centroDeProyectos estrateg '!$E:$V,18,FALSE)</f>
        <v>Dirección de Planificación</v>
      </c>
      <c r="G36" s="95" t="str">
        <f>VLOOKUP(A36,'centroDeProyectos estrateg '!$E:$V,6,FALSE)</f>
        <v xml:space="preserve">Que al finalizar el 2024, se haya implementado el proyecto de rediseño en al menos 7 circuitos judiciales, que involucre el ámbito jurisdiccional, auxiliar de justica y administrativo.  </v>
      </c>
      <c r="H36" s="95">
        <f>VLOOKUP(A36,'centroDeProyectos estrateg '!$E:$AF,26,FALSE)</f>
        <v>0</v>
      </c>
      <c r="I36" s="95">
        <f>VLOOKUP(A36,'centroDeProyectos estrateg '!$E:$AF,27,FALSE)</f>
        <v>0</v>
      </c>
      <c r="J36" s="95">
        <f>VLOOKUP(A36,'centroDeProyectos estrateg '!$E:$AF,28,FALSE)</f>
        <v>0</v>
      </c>
      <c r="K36" s="95" t="str">
        <f>VLOOKUP(A36,'centroDeProyectos estrateg '!$E:$AF,23,FALSE)</f>
        <v>Licda. Melissa Durán Gamboa</v>
      </c>
    </row>
    <row r="37" spans="1:11" ht="17.25" customHeight="1">
      <c r="A37" s="73" t="s">
        <v>117</v>
      </c>
      <c r="B37" s="70" t="s">
        <v>118</v>
      </c>
      <c r="C37" s="70" t="s">
        <v>13</v>
      </c>
      <c r="D37" s="70" t="s">
        <v>31</v>
      </c>
      <c r="E37" s="95" t="str">
        <f>VLOOKUP(A37,'centroDeProyectos estrateg '!$E:$V,18,FALSE)</f>
        <v/>
      </c>
      <c r="G37" s="95" t="str">
        <f>VLOOKUP(A37,'centroDeProyectos estrateg '!$E:$V,6,FALSE)</f>
        <v xml:space="preserve">Que al finalizar el 2024, se haya implementado el proyecto de rediseño en al menos 7 circuitos judiciales, que involucre el ámbito jurisdiccional, auxiliar de justica y administrativo.  </v>
      </c>
      <c r="H37" s="95">
        <f>VLOOKUP(A37,'centroDeProyectos estrateg '!$E:$AF,26,FALSE)</f>
        <v>0</v>
      </c>
      <c r="I37" s="95">
        <f>VLOOKUP(A37,'centroDeProyectos estrateg '!$E:$AF,27,FALSE)</f>
        <v>0</v>
      </c>
      <c r="J37" s="95">
        <f>VLOOKUP(A37,'centroDeProyectos estrateg '!$E:$AF,28,FALSE)</f>
        <v>0</v>
      </c>
      <c r="K37" s="95" t="str">
        <f>VLOOKUP(A37,'centroDeProyectos estrateg '!$E:$AF,23,FALSE)</f>
        <v>Lucía Zeledón Quiros</v>
      </c>
    </row>
    <row r="38" spans="1:11" ht="17.25" customHeight="1">
      <c r="A38" s="73" t="s">
        <v>119</v>
      </c>
      <c r="B38" s="70" t="s">
        <v>120</v>
      </c>
      <c r="C38" s="70" t="s">
        <v>13</v>
      </c>
      <c r="D38" s="70" t="s">
        <v>41</v>
      </c>
      <c r="E38" s="95" t="str">
        <f>VLOOKUP(A38,'centroDeProyectos estrateg '!$E:$V,18,FALSE)</f>
        <v>Dirección de Planificación</v>
      </c>
      <c r="G38" s="95" t="str">
        <f>VLOOKUP(A38,'centroDeProyectos estrateg '!$E:$V,6,FALSE)</f>
        <v xml:space="preserve">Que al finalizar el 2024, se haya implementado el proyecto de rediseño en al menos 7 circuitos judiciales, que involucre el ámbito jurisdiccional, auxiliar de justica y administrativo.  </v>
      </c>
      <c r="H38" s="95">
        <f>VLOOKUP(A38,'centroDeProyectos estrateg '!$E:$AF,26,FALSE)</f>
        <v>0</v>
      </c>
      <c r="I38" s="95">
        <f>VLOOKUP(A38,'centroDeProyectos estrateg '!$E:$AF,27,FALSE)</f>
        <v>0</v>
      </c>
      <c r="J38" s="95">
        <f>VLOOKUP(A38,'centroDeProyectos estrateg '!$E:$AF,28,FALSE)</f>
        <v>0</v>
      </c>
      <c r="K38" s="95" t="str">
        <f>VLOOKUP(A38,'centroDeProyectos estrateg '!$E:$AF,23,FALSE)</f>
        <v>Abigail Gómez Abarca</v>
      </c>
    </row>
    <row r="39" spans="1:11" ht="17.25" customHeight="1">
      <c r="A39" s="73" t="s">
        <v>121</v>
      </c>
      <c r="B39" s="70" t="s">
        <v>122</v>
      </c>
      <c r="C39" s="70" t="s">
        <v>13</v>
      </c>
      <c r="D39" s="70" t="s">
        <v>41</v>
      </c>
      <c r="E39" s="95" t="str">
        <f>VLOOKUP(A39,'centroDeProyectos estrateg '!$E:$V,18,FALSE)</f>
        <v>Dirección de Planificación</v>
      </c>
      <c r="G39" s="95" t="str">
        <f>VLOOKUP(A39,'centroDeProyectos estrateg '!$E:$V,6,FALSE)</f>
        <v xml:space="preserve">Que al finalizar el 2024, se haya implementado el proyecto de rediseño en al menos 7 circuitos judiciales, que involucre el ámbito jurisdiccional, auxiliar de justica y administrativo.  </v>
      </c>
      <c r="H39" s="95">
        <f>VLOOKUP(A39,'centroDeProyectos estrateg '!$E:$AF,26,FALSE)</f>
        <v>0</v>
      </c>
      <c r="I39" s="95">
        <f>VLOOKUP(A39,'centroDeProyectos estrateg '!$E:$AF,27,FALSE)</f>
        <v>0</v>
      </c>
      <c r="J39" s="95">
        <f>VLOOKUP(A39,'centroDeProyectos estrateg '!$E:$AF,28,FALSE)</f>
        <v>0</v>
      </c>
      <c r="K39" s="95" t="str">
        <f>VLOOKUP(A39,'centroDeProyectos estrateg '!$E:$AF,23,FALSE)</f>
        <v>Olger Gustavo Quesada Abarca, Abigail Gómez Abarca</v>
      </c>
    </row>
    <row r="40" spans="1:11" ht="17.25" customHeight="1">
      <c r="A40" s="73" t="s">
        <v>123</v>
      </c>
      <c r="B40" s="70" t="s">
        <v>124</v>
      </c>
      <c r="C40" s="70" t="s">
        <v>13</v>
      </c>
      <c r="D40" s="70" t="s">
        <v>31</v>
      </c>
      <c r="E40" s="95" t="str">
        <f>VLOOKUP(A40,'centroDeProyectos estrateg '!$E:$V,18,FALSE)</f>
        <v>Dirección de Planificación</v>
      </c>
      <c r="G40" s="95" t="str">
        <f>VLOOKUP(A40,'centroDeProyectos estrateg '!$E:$V,6,FALSE)</f>
        <v>​Que al finalizar el 2024, se haya implementado un modelo de gestión por procesos institucional, considerando la parte documental y normativa asociada al tema.</v>
      </c>
      <c r="H40" s="95">
        <f>VLOOKUP(A40,'centroDeProyectos estrateg '!$E:$AF,26,FALSE)</f>
        <v>0</v>
      </c>
      <c r="I40" s="95">
        <f>VLOOKUP(A40,'centroDeProyectos estrateg '!$E:$AF,27,FALSE)</f>
        <v>0</v>
      </c>
      <c r="J40" s="95">
        <f>VLOOKUP(A40,'centroDeProyectos estrateg '!$E:$AF,28,FALSE)</f>
        <v>0</v>
      </c>
      <c r="K40" s="95" t="str">
        <f>VLOOKUP(A40,'centroDeProyectos estrateg '!$E:$AF,23,FALSE)</f>
        <v>María Paz Jiménez González</v>
      </c>
    </row>
    <row r="41" spans="1:11" ht="17.25" customHeight="1">
      <c r="A41" s="73" t="s">
        <v>125</v>
      </c>
      <c r="B41" s="70" t="s">
        <v>126</v>
      </c>
      <c r="C41" s="70" t="s">
        <v>13</v>
      </c>
      <c r="D41" s="70" t="s">
        <v>127</v>
      </c>
      <c r="E41" s="95" t="str">
        <f>VLOOKUP(A41,'centroDeProyectos estrateg '!$E:$V,18,FALSE)</f>
        <v>Dirección de Planificación</v>
      </c>
      <c r="G41" s="95" t="str">
        <f>VLOOKUP(A41,'centroDeProyectos estrateg '!$E:$V,6,FALSE)</f>
        <v>Que al finalizar el 2024, la Dirección de Planificación haya realizado los estudios de impacto de ley, que contienen datos presupuestarios y de estructura organizacional del Poder Judicial; que le hayan sido puestos en consulta.</v>
      </c>
      <c r="H41" s="95">
        <f>VLOOKUP(A41,'centroDeProyectos estrateg '!$E:$AF,26,FALSE)</f>
        <v>0</v>
      </c>
      <c r="I41" s="95">
        <f>VLOOKUP(A41,'centroDeProyectos estrateg '!$E:$AF,27,FALSE)</f>
        <v>0</v>
      </c>
      <c r="J41" s="95">
        <f>VLOOKUP(A41,'centroDeProyectos estrateg '!$E:$AF,28,FALSE)</f>
        <v>0</v>
      </c>
      <c r="K41" s="95" t="str">
        <f>VLOOKUP(A41,'centroDeProyectos estrateg '!$E:$AF,23,FALSE)</f>
        <v>Inga. Yesenia Salazar Guzmán e Ing. Jorge Fernando Rodríguez Salazar</v>
      </c>
    </row>
    <row r="42" spans="1:11" ht="17.25" customHeight="1">
      <c r="A42" s="71" t="s">
        <v>128</v>
      </c>
      <c r="B42" s="70" t="s">
        <v>129</v>
      </c>
      <c r="C42" s="70" t="s">
        <v>13</v>
      </c>
      <c r="D42" s="70" t="s">
        <v>127</v>
      </c>
      <c r="E42" s="95" t="str">
        <f>VLOOKUP(A42,'centroDeProyectos estrateg '!$E:$V,18,FALSE)</f>
        <v>Dirección de Planificación</v>
      </c>
      <c r="F42" s="95" t="s">
        <v>20</v>
      </c>
      <c r="G42" s="95" t="str">
        <f>VLOOKUP(A42,'centroDeProyectos estrateg '!$E:$V,6,FALSE)</f>
        <v>Que al finalizar el 2024, se haya desarrollado e implementado herramientas de inteligencia artificial y bots para apoyar la gestión y tramitación judicial, administrativa y de los órganos auxiliares de justicia.</v>
      </c>
      <c r="H42" s="95">
        <f>VLOOKUP(A42,'centroDeProyectos estrateg '!$E:$AF,26,FALSE)</f>
        <v>0</v>
      </c>
      <c r="I42" s="95">
        <f>VLOOKUP(A42,'centroDeProyectos estrateg '!$E:$AF,27,FALSE)</f>
        <v>0</v>
      </c>
      <c r="J42" s="95">
        <f>VLOOKUP(A42,'centroDeProyectos estrateg '!$E:$AF,28,FALSE)</f>
        <v>0</v>
      </c>
      <c r="K42" s="95" t="str">
        <f>VLOOKUP(A42,'centroDeProyectos estrateg '!$E:$AF,23,FALSE)</f>
        <v>Victoria María Martínez Castillo</v>
      </c>
    </row>
    <row r="43" spans="1:11" ht="17.25" customHeight="1">
      <c r="A43" s="73" t="s">
        <v>130</v>
      </c>
      <c r="B43" s="70" t="s">
        <v>131</v>
      </c>
      <c r="C43" s="70" t="s">
        <v>13</v>
      </c>
      <c r="D43" s="70" t="s">
        <v>41</v>
      </c>
      <c r="E43" s="95" t="str">
        <f>VLOOKUP(A43,'centroDeProyectos estrateg '!$E:$V,18,FALSE)</f>
        <v>Departamento de Prensa y Comunicación Organizacional</v>
      </c>
      <c r="G43" s="95" t="str">
        <f>VLOOKUP(A43,'centroDeProyectos estrateg '!$E:$V,6,FALSE)</f>
        <v>Que al finalizar el 2024, se haya aprobado la política de comunicación integral.</v>
      </c>
      <c r="H43" s="95">
        <f>VLOOKUP(A43,'centroDeProyectos estrateg '!$E:$AF,26,FALSE)</f>
        <v>0</v>
      </c>
      <c r="I43" s="95">
        <f>VLOOKUP(A43,'centroDeProyectos estrateg '!$E:$AF,27,FALSE)</f>
        <v>0</v>
      </c>
      <c r="J43" s="95">
        <f>VLOOKUP(A43,'centroDeProyectos estrateg '!$E:$AF,28,FALSE)</f>
        <v>0</v>
      </c>
      <c r="K43" s="95" t="str">
        <f>VLOOKUP(A43,'centroDeProyectos estrateg '!$E:$AF,23,FALSE)</f>
        <v>Maureen González Barrantes</v>
      </c>
    </row>
    <row r="44" spans="1:11" ht="17.25" customHeight="1">
      <c r="A44" s="73" t="s">
        <v>132</v>
      </c>
      <c r="B44" s="70" t="s">
        <v>133</v>
      </c>
      <c r="C44" s="70" t="s">
        <v>13</v>
      </c>
      <c r="D44" s="70" t="s">
        <v>41</v>
      </c>
      <c r="E44" s="95" t="str">
        <f>VLOOKUP(A44,'centroDeProyectos estrateg '!$E:$V,18,FALSE)</f>
        <v>Dirección Ejecutiva</v>
      </c>
      <c r="G44" s="95" t="str">
        <f>VLOOKUP(A44,'centroDeProyectos estrateg '!$E:$V,6,FALSE)</f>
        <v>​Que al finalizar el 2024, se haya implementado el Sistema de Control de Acceso a la Red.​</v>
      </c>
      <c r="H44" s="95">
        <f>VLOOKUP(A44,'centroDeProyectos estrateg '!$E:$AF,26,FALSE)</f>
        <v>0</v>
      </c>
      <c r="I44" s="95">
        <f>VLOOKUP(A44,'centroDeProyectos estrateg '!$E:$AF,27,FALSE)</f>
        <v>0</v>
      </c>
      <c r="J44" s="95">
        <f>VLOOKUP(A44,'centroDeProyectos estrateg '!$E:$AF,28,FALSE)</f>
        <v>0</v>
      </c>
      <c r="K44" s="95" t="str">
        <f>VLOOKUP(A44,'centroDeProyectos estrateg '!$E:$AF,23,FALSE)</f>
        <v>Roxana Hidalgo Vega</v>
      </c>
    </row>
    <row r="45" spans="1:11" ht="17.25" customHeight="1">
      <c r="A45" s="73" t="s">
        <v>134</v>
      </c>
      <c r="B45" s="70" t="s">
        <v>135</v>
      </c>
      <c r="C45" s="70" t="s">
        <v>13</v>
      </c>
      <c r="D45" s="70" t="s">
        <v>57</v>
      </c>
      <c r="E45" s="95" t="str">
        <f>VLOOKUP(A45,'centroDeProyectos estrateg '!$E:$V,18,FALSE)</f>
        <v>Primer Circuito Judicial Alajuela</v>
      </c>
      <c r="G45" s="95" t="str">
        <f>VLOOKUP(A45,'centroDeProyectos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45" s="95">
        <f>VLOOKUP(A45,'centroDeProyectos estrateg '!$E:$AF,26,FALSE)</f>
        <v>0</v>
      </c>
      <c r="I45" s="95">
        <f>VLOOKUP(A45,'centroDeProyectos estrateg '!$E:$AF,27,FALSE)</f>
        <v>0</v>
      </c>
      <c r="J45" s="95">
        <f>VLOOKUP(A45,'centroDeProyectos estrateg '!$E:$AF,28,FALSE)</f>
        <v>0</v>
      </c>
      <c r="K45" s="95" t="str">
        <f>VLOOKUP(A45,'centroDeProyectos estrateg '!$E:$AF,23,FALSE)</f>
        <v>María José Chaves Arguello</v>
      </c>
    </row>
    <row r="46" spans="1:11" ht="17.25" customHeight="1">
      <c r="A46" s="73" t="s">
        <v>136</v>
      </c>
      <c r="B46" s="70" t="s">
        <v>137</v>
      </c>
      <c r="C46" s="70" t="s">
        <v>13</v>
      </c>
      <c r="D46" s="70" t="s">
        <v>36</v>
      </c>
      <c r="E46" s="95" t="str">
        <f>VLOOKUP(A46,'centroDeProyectos estrateg '!$E:$V,18,FALSE)</f>
        <v>Primer Circuito Judicial Guanacaste</v>
      </c>
      <c r="G46" s="95" t="str">
        <f>VLOOKUP(A46,'centroDeProyectos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46" s="95">
        <f>VLOOKUP(A46,'centroDeProyectos estrateg '!$E:$AF,26,FALSE)</f>
        <v>0</v>
      </c>
      <c r="I46" s="95">
        <f>VLOOKUP(A46,'centroDeProyectos estrateg '!$E:$AF,27,FALSE)</f>
        <v>0</v>
      </c>
      <c r="J46" s="95">
        <f>VLOOKUP(A46,'centroDeProyectos estrateg '!$E:$AF,28,FALSE)</f>
        <v>0</v>
      </c>
      <c r="K46" s="95" t="str">
        <f>VLOOKUP(A46,'centroDeProyectos estrateg '!$E:$AF,23,FALSE)</f>
        <v>Hector Maroto Cambronero</v>
      </c>
    </row>
    <row r="47" spans="1:11" ht="17.25" customHeight="1">
      <c r="A47" s="73" t="s">
        <v>138</v>
      </c>
      <c r="B47" s="70" t="s">
        <v>139</v>
      </c>
      <c r="C47" s="70" t="s">
        <v>13</v>
      </c>
      <c r="D47" s="70" t="s">
        <v>57</v>
      </c>
      <c r="E47" s="95" t="str">
        <f>VLOOKUP(A47,'centroDeProyectos estrateg '!$E:$V,18,FALSE)</f>
        <v>Dirección Ejecutiva</v>
      </c>
      <c r="G47" s="95" t="str">
        <f>VLOOKUP(A47,'centroDeProyectos estrateg '!$E:$V,6,FALSE)</f>
        <v>Que al finalizar el 2024, se cuente con un proceso estandarizado de seguimiento que permita optimizar la ejecución presupuestaria.</v>
      </c>
      <c r="H47" s="95">
        <f>VLOOKUP(A47,'centroDeProyectos estrateg '!$E:$AF,26,FALSE)</f>
        <v>0</v>
      </c>
      <c r="I47" s="95">
        <f>VLOOKUP(A47,'centroDeProyectos estrateg '!$E:$AF,27,FALSE)</f>
        <v>0</v>
      </c>
      <c r="J47" s="95">
        <f>VLOOKUP(A47,'centroDeProyectos estrateg '!$E:$AF,28,FALSE)</f>
        <v>0</v>
      </c>
      <c r="K47" s="95" t="str">
        <f>VLOOKUP(A47,'centroDeProyectos estrateg '!$E:$AF,23,FALSE)</f>
        <v>Ingrid Moya Aguilar</v>
      </c>
    </row>
    <row r="48" spans="1:11" ht="17.25" customHeight="1">
      <c r="A48" s="71" t="s">
        <v>140</v>
      </c>
      <c r="B48" s="70" t="s">
        <v>141</v>
      </c>
      <c r="C48" s="70" t="s">
        <v>13</v>
      </c>
      <c r="D48" s="70" t="s">
        <v>41</v>
      </c>
      <c r="E48" s="95" t="str">
        <f>VLOOKUP(A48,'centroDeProyectos estrateg '!$E:$V,18,FALSE)</f>
        <v>Dirección Ejecutiva</v>
      </c>
      <c r="F48" s="95" t="s">
        <v>20</v>
      </c>
      <c r="G48" s="95" t="str">
        <f>VLOOKUP(A48,'centroDeProyectos estrateg '!$E:$V,6,FALSE)</f>
        <v xml:space="preserve">No tiene Meta- documentación no tiene </v>
      </c>
      <c r="H48" s="95">
        <f>VLOOKUP(A48,'centroDeProyectos estrateg '!$E:$AF,26,FALSE)</f>
        <v>0</v>
      </c>
      <c r="I48" s="95">
        <f>VLOOKUP(A48,'centroDeProyectos estrateg '!$E:$AF,27,FALSE)</f>
        <v>0</v>
      </c>
      <c r="J48" s="95">
        <f>VLOOKUP(A48,'centroDeProyectos estrateg '!$E:$AF,28,FALSE)</f>
        <v>0</v>
      </c>
      <c r="K48" s="95" t="str">
        <f>VLOOKUP(A48,'centroDeProyectos estrateg '!$E:$AF,23,FALSE)</f>
        <v>Hector Maroto Cambronero</v>
      </c>
    </row>
    <row r="49" spans="1:11" ht="17.25" customHeight="1">
      <c r="A49" s="71" t="s">
        <v>142</v>
      </c>
      <c r="B49" s="70" t="s">
        <v>143</v>
      </c>
      <c r="C49" s="70" t="s">
        <v>13</v>
      </c>
      <c r="D49" s="70" t="s">
        <v>57</v>
      </c>
      <c r="E49" s="95" t="str">
        <f>VLOOKUP(A49,'centroDeProyectos estrateg '!$E:$V,18,FALSE)</f>
        <v>Dirección Ejecutiva</v>
      </c>
      <c r="F49" s="95" t="s">
        <v>20</v>
      </c>
      <c r="G49" s="95" t="str">
        <f>VLOOKUP(A49,'centroDeProyectos estrateg '!$E:$V,6,FALSE)</f>
        <v xml:space="preserve">No tiene Meta- documentación no tiene </v>
      </c>
      <c r="H49" s="95">
        <f>VLOOKUP(A49,'centroDeProyectos estrateg '!$E:$AF,26,FALSE)</f>
        <v>0</v>
      </c>
      <c r="I49" s="95">
        <f>VLOOKUP(A49,'centroDeProyectos estrateg '!$E:$AF,27,FALSE)</f>
        <v>0</v>
      </c>
      <c r="J49" s="95">
        <f>VLOOKUP(A49,'centroDeProyectos estrateg '!$E:$AF,28,FALSE)</f>
        <v>0</v>
      </c>
      <c r="K49" s="95" t="str">
        <f>VLOOKUP(A49,'centroDeProyectos estrateg '!$E:$AF,23,FALSE)</f>
        <v>Hector Maroto Cambronero</v>
      </c>
    </row>
    <row r="50" spans="1:11" ht="17.25" customHeight="1">
      <c r="A50" s="73" t="s">
        <v>144</v>
      </c>
      <c r="B50" s="70" t="s">
        <v>145</v>
      </c>
      <c r="C50" s="70" t="s">
        <v>13</v>
      </c>
      <c r="D50" s="70" t="s">
        <v>41</v>
      </c>
      <c r="E50" s="95" t="str">
        <f>VLOOKUP(A50,'centroDeProyectos estrateg '!$E:$V,18,FALSE)</f>
        <v>Tercer Circuito Judicial Alajuela</v>
      </c>
      <c r="G50" s="95" t="str">
        <f>VLOOKUP(A50,'centroDeProyectos estrateg '!$E:$V,6,FALSE)</f>
        <v>Que al finalizar el 2024, se haya implementado el plan de ejecución de construcciones definido, que considere el diseño universal y certificación LEED; que contemple espacios compartidos y oficinas satélite , acorde a las modalidades alternativas de trabajo; así como aulas acondicionadas para capacitaciones y espacio para uso de bicicletas.</v>
      </c>
      <c r="H50" s="95">
        <f>VLOOKUP(A50,'centroDeProyectos estrateg '!$E:$AF,26,FALSE)</f>
        <v>0</v>
      </c>
      <c r="I50" s="95">
        <f>VLOOKUP(A50,'centroDeProyectos estrateg '!$E:$AF,27,FALSE)</f>
        <v>0</v>
      </c>
      <c r="J50" s="95">
        <f>VLOOKUP(A50,'centroDeProyectos estrateg '!$E:$AF,28,FALSE)</f>
        <v>0</v>
      </c>
      <c r="K50" s="95" t="str">
        <f>VLOOKUP(A50,'centroDeProyectos estrateg '!$E:$AF,23,FALSE)</f>
        <v>Aura Yanes Quintana</v>
      </c>
    </row>
    <row r="51" spans="1:11" ht="17.25" customHeight="1">
      <c r="A51" s="73" t="s">
        <v>146</v>
      </c>
      <c r="B51" s="70" t="s">
        <v>147</v>
      </c>
      <c r="C51" s="70" t="s">
        <v>13</v>
      </c>
      <c r="D51" s="70" t="s">
        <v>57</v>
      </c>
      <c r="E51" s="95" t="str">
        <f>VLOOKUP(A51,'centroDeProyectos estrateg '!$E:$V,18,FALSE)</f>
        <v>Dirección Ejecutiva</v>
      </c>
      <c r="G51" s="95" t="str">
        <f>VLOOKUP(A51,'centroDeProyectos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1" s="95">
        <f>VLOOKUP(A51,'centroDeProyectos estrateg '!$E:$AF,26,FALSE)</f>
        <v>0</v>
      </c>
      <c r="I51" s="95">
        <f>VLOOKUP(A51,'centroDeProyectos estrateg '!$E:$AF,27,FALSE)</f>
        <v>0</v>
      </c>
      <c r="J51" s="95">
        <f>VLOOKUP(A51,'centroDeProyectos estrateg '!$E:$AF,28,FALSE)</f>
        <v>0</v>
      </c>
      <c r="K51" s="95" t="str">
        <f>VLOOKUP(A51,'centroDeProyectos estrateg '!$E:$AF,23,FALSE)</f>
        <v>Hector Maroto Cambronero</v>
      </c>
    </row>
    <row r="52" spans="1:11" ht="17.25" customHeight="1">
      <c r="A52" s="71" t="s">
        <v>148</v>
      </c>
      <c r="B52" s="70" t="s">
        <v>149</v>
      </c>
      <c r="C52" s="70" t="s">
        <v>13</v>
      </c>
      <c r="D52" s="70" t="s">
        <v>41</v>
      </c>
      <c r="E52" s="95" t="str">
        <f>VLOOKUP(A52,'centroDeProyectos estrateg '!$E:$V,18,FALSE)</f>
        <v>Administración de Turrialba</v>
      </c>
      <c r="F52" s="95" t="s">
        <v>53</v>
      </c>
      <c r="G52" s="95" t="str">
        <f>VLOOKUP(A52,'centroDeProyectos estrateg '!$E:$V,6,FALSE)</f>
        <v>Que al finalizar el 2024, anualmente se haya ejecutado al menos un 94,5% del presupuesto asignado.</v>
      </c>
      <c r="H52" s="95">
        <f>VLOOKUP(A52,'centroDeProyectos estrateg '!$E:$AF,26,FALSE)</f>
        <v>0</v>
      </c>
      <c r="I52" s="95">
        <f>VLOOKUP(A52,'centroDeProyectos estrateg '!$E:$AF,27,FALSE)</f>
        <v>0</v>
      </c>
      <c r="J52" s="95">
        <f>VLOOKUP(A52,'centroDeProyectos estrateg '!$E:$AF,28,FALSE)</f>
        <v>0</v>
      </c>
      <c r="K52" s="95" t="str">
        <f>VLOOKUP(A52,'centroDeProyectos estrateg '!$E:$AF,23,FALSE)</f>
        <v>William Cerdas Zuñiga</v>
      </c>
    </row>
    <row r="53" spans="1:11" ht="17.25" customHeight="1">
      <c r="A53" s="73" t="s">
        <v>150</v>
      </c>
      <c r="B53" s="70" t="s">
        <v>151</v>
      </c>
      <c r="C53" s="70" t="s">
        <v>13</v>
      </c>
      <c r="D53" s="70" t="s">
        <v>36</v>
      </c>
      <c r="E53" s="95" t="str">
        <f>VLOOKUP(A53,'centroDeProyectos estrateg '!$E:$V,18,FALSE)</f>
        <v>Primer Circuito Judicial Zona Sur</v>
      </c>
      <c r="G53" s="95" t="str">
        <f>VLOOKUP(A53,'centroDeProyectos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3" s="95">
        <f>VLOOKUP(A53,'centroDeProyectos estrateg '!$E:$AF,26,FALSE)</f>
        <v>0</v>
      </c>
      <c r="I53" s="95">
        <f>VLOOKUP(A53,'centroDeProyectos estrateg '!$E:$AF,27,FALSE)</f>
        <v>0</v>
      </c>
      <c r="J53" s="95">
        <f>VLOOKUP(A53,'centroDeProyectos estrateg '!$E:$AF,28,FALSE)</f>
        <v>0</v>
      </c>
      <c r="K53" s="95" t="str">
        <f>VLOOKUP(A53,'centroDeProyectos estrateg '!$E:$AF,23,FALSE)</f>
        <v>Wendy Beita Ureña</v>
      </c>
    </row>
    <row r="54" spans="1:11" ht="17.25" customHeight="1">
      <c r="A54" s="73" t="s">
        <v>152</v>
      </c>
      <c r="B54" s="70" t="s">
        <v>153</v>
      </c>
      <c r="C54" s="70" t="s">
        <v>13</v>
      </c>
      <c r="D54" s="70" t="s">
        <v>36</v>
      </c>
      <c r="E54" s="95" t="str">
        <f>VLOOKUP(A54,'centroDeProyectos estrateg '!$E:$V,18,FALSE)</f>
        <v>Administración Ciudad Judicial San Joaquín de Flores</v>
      </c>
      <c r="G54" s="95" t="str">
        <f>VLOOKUP(A54,'centroDeProyectos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4" s="95">
        <f>VLOOKUP(A54,'centroDeProyectos estrateg '!$E:$AF,26,FALSE)</f>
        <v>0</v>
      </c>
      <c r="I54" s="95">
        <f>VLOOKUP(A54,'centroDeProyectos estrateg '!$E:$AF,27,FALSE)</f>
        <v>0</v>
      </c>
      <c r="J54" s="95">
        <f>VLOOKUP(A54,'centroDeProyectos estrateg '!$E:$AF,28,FALSE)</f>
        <v>0</v>
      </c>
      <c r="K54" s="95" t="str">
        <f>VLOOKUP(A54,'centroDeProyectos estrateg '!$E:$AF,23,FALSE)</f>
        <v>Ronald Vargas Bolaños</v>
      </c>
    </row>
    <row r="55" spans="1:11" ht="17.25" customHeight="1">
      <c r="A55" s="73" t="s">
        <v>154</v>
      </c>
      <c r="B55" s="70" t="s">
        <v>155</v>
      </c>
      <c r="C55" s="70" t="s">
        <v>13</v>
      </c>
      <c r="D55" s="70" t="s">
        <v>41</v>
      </c>
      <c r="E55" s="95" t="str">
        <f>VLOOKUP(A55,'centroDeProyectos estrateg '!$E:$V,18,FALSE)</f>
        <v>Segundo Circuito Judicial Alajuela</v>
      </c>
      <c r="G55" s="95" t="str">
        <f>VLOOKUP(A55,'centroDeProyectos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5" s="95">
        <f>VLOOKUP(A55,'centroDeProyectos estrateg '!$E:$AF,26,FALSE)</f>
        <v>0</v>
      </c>
      <c r="I55" s="95">
        <f>VLOOKUP(A55,'centroDeProyectos estrateg '!$E:$AF,27,FALSE)</f>
        <v>0</v>
      </c>
      <c r="J55" s="95">
        <f>VLOOKUP(A55,'centroDeProyectos estrateg '!$E:$AF,28,FALSE)</f>
        <v>0</v>
      </c>
      <c r="K55" s="95" t="str">
        <f>VLOOKUP(A55,'centroDeProyectos estrateg '!$E:$AF,23,FALSE)</f>
        <v>Alexander Matarrita Casanova / Bernardita Quiros Barrantes</v>
      </c>
    </row>
    <row r="56" spans="1:11" ht="17.25" customHeight="1">
      <c r="A56" s="73" t="s">
        <v>156</v>
      </c>
      <c r="B56" s="70" t="s">
        <v>157</v>
      </c>
      <c r="C56" s="70" t="s">
        <v>13</v>
      </c>
      <c r="D56" s="70" t="s">
        <v>36</v>
      </c>
      <c r="E56" s="95" t="str">
        <f>VLOOKUP(A56,'centroDeProyectos estrateg '!$E:$V,18,FALSE)</f>
        <v>Circuito Judicial Heredia</v>
      </c>
      <c r="G56" s="95" t="str">
        <f>VLOOKUP(A56,'centroDeProyectos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6" s="95">
        <f>VLOOKUP(A56,'centroDeProyectos estrateg '!$E:$AF,26,FALSE)</f>
        <v>0</v>
      </c>
      <c r="I56" s="95">
        <f>VLOOKUP(A56,'centroDeProyectos estrateg '!$E:$AF,27,FALSE)</f>
        <v>0</v>
      </c>
      <c r="J56" s="95">
        <f>VLOOKUP(A56,'centroDeProyectos estrateg '!$E:$AF,28,FALSE)</f>
        <v>0</v>
      </c>
      <c r="K56" s="95" t="str">
        <f>VLOOKUP(A56,'centroDeProyectos estrateg '!$E:$AF,23,FALSE)</f>
        <v>Fabián Sánchez Zamora</v>
      </c>
    </row>
    <row r="57" spans="1:11" ht="17.25" customHeight="1">
      <c r="A57" s="71" t="s">
        <v>158</v>
      </c>
      <c r="B57" s="70" t="s">
        <v>159</v>
      </c>
      <c r="C57" s="70" t="s">
        <v>13</v>
      </c>
      <c r="D57" s="70" t="s">
        <v>41</v>
      </c>
      <c r="E57" s="95" t="str">
        <f>VLOOKUP(A57,'centroDeProyectos estrateg '!$E:$V,18,FALSE)</f>
        <v>Dirección Ejecutiva</v>
      </c>
      <c r="F57" s="95" t="s">
        <v>20</v>
      </c>
      <c r="G57" s="95" t="str">
        <f>VLOOKUP(A57,'centroDeProyectos estrateg '!$E:$V,6,FALSE)</f>
        <v>Que al finalizar el 2024, se cuente con un proceso estandarizado de seguimiento que permita optimizar la ejecución presupuestaria</v>
      </c>
      <c r="H57" s="95">
        <f>VLOOKUP(A57,'centroDeProyectos estrateg '!$E:$AF,26,FALSE)</f>
        <v>0</v>
      </c>
      <c r="I57" s="95">
        <f>VLOOKUP(A57,'centroDeProyectos estrateg '!$E:$AF,27,FALSE)</f>
        <v>0</v>
      </c>
      <c r="J57" s="95">
        <f>VLOOKUP(A57,'centroDeProyectos estrateg '!$E:$AF,28,FALSE)</f>
        <v>0</v>
      </c>
      <c r="K57" s="95" t="str">
        <f>VLOOKUP(A57,'centroDeProyectos estrateg '!$E:$AF,23,FALSE)</f>
        <v>Farine Monge Salas</v>
      </c>
    </row>
    <row r="58" spans="1:11" ht="17.25" customHeight="1">
      <c r="A58" s="73" t="s">
        <v>160</v>
      </c>
      <c r="B58" s="70" t="s">
        <v>161</v>
      </c>
      <c r="C58" s="70" t="s">
        <v>13</v>
      </c>
      <c r="D58" s="70" t="s">
        <v>57</v>
      </c>
      <c r="E58" s="95" t="str">
        <f>VLOOKUP(A58,'centroDeProyectos estrateg '!$E:$V,18,FALSE)</f>
        <v>Dirección Ejecutiva</v>
      </c>
      <c r="G58" s="95" t="str">
        <f>VLOOKUP(A58,'centroDeProyectos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58" s="95">
        <f>VLOOKUP(A58,'centroDeProyectos estrateg '!$E:$AF,26,FALSE)</f>
        <v>0</v>
      </c>
      <c r="I58" s="95">
        <f>VLOOKUP(A58,'centroDeProyectos estrateg '!$E:$AF,27,FALSE)</f>
        <v>0</v>
      </c>
      <c r="J58" s="95">
        <f>VLOOKUP(A58,'centroDeProyectos estrateg '!$E:$AF,28,FALSE)</f>
        <v>0</v>
      </c>
      <c r="K58" s="95" t="str">
        <f>VLOOKUP(A58,'centroDeProyectos estrateg '!$E:$AF,23,FALSE)</f>
        <v>Hector Maroto Cambronero</v>
      </c>
    </row>
    <row r="59" spans="1:11" ht="17.25" customHeight="1">
      <c r="A59" s="71" t="s">
        <v>162</v>
      </c>
      <c r="B59" s="70" t="s">
        <v>163</v>
      </c>
      <c r="C59" s="70" t="s">
        <v>13</v>
      </c>
      <c r="D59" s="70" t="s">
        <v>57</v>
      </c>
      <c r="E59" s="95" t="str">
        <f>VLOOKUP(A59,'centroDeProyectos estrateg '!$E:$V,18,FALSE)</f>
        <v>Dirección Ejecutiva</v>
      </c>
      <c r="F59" s="95" t="s">
        <v>20</v>
      </c>
      <c r="G59" s="95" t="str">
        <f>VLOOKUP(A59,'centroDeProyectos estrateg '!$E:$V,6,FALSE)</f>
        <v>Dirigir la gestión judicial en función de las prioridades;institucionales con el fin de maximizar el uso de los recursos.</v>
      </c>
      <c r="H59" s="95">
        <f>VLOOKUP(A59,'centroDeProyectos estrateg '!$E:$AF,26,FALSE)</f>
        <v>0</v>
      </c>
      <c r="I59" s="95">
        <f>VLOOKUP(A59,'centroDeProyectos estrateg '!$E:$AF,27,FALSE)</f>
        <v>0</v>
      </c>
      <c r="J59" s="95">
        <f>VLOOKUP(A59,'centroDeProyectos estrateg '!$E:$AF,28,FALSE)</f>
        <v>0</v>
      </c>
      <c r="K59" s="95" t="str">
        <f>VLOOKUP(A59,'centroDeProyectos estrateg '!$E:$AF,23,FALSE)</f>
        <v>Oslean Mora Valdez</v>
      </c>
    </row>
    <row r="60" spans="1:11" ht="17.25" customHeight="1">
      <c r="A60" s="71" t="s">
        <v>164</v>
      </c>
      <c r="B60" s="70" t="s">
        <v>165</v>
      </c>
      <c r="C60" s="70" t="s">
        <v>13</v>
      </c>
      <c r="D60" s="70" t="s">
        <v>41</v>
      </c>
      <c r="E60" s="95" t="str">
        <f>VLOOKUP(A60,'centroDeProyectos estrateg '!$E:$V,18,FALSE)</f>
        <v>Dirección Ejecutiva</v>
      </c>
      <c r="F60" s="95" t="s">
        <v>53</v>
      </c>
      <c r="G60" s="95" t="str">
        <f>VLOOKUP(A60,'centroDeProyectos estrateg '!$E:$V,6,FALSE)</f>
        <v/>
      </c>
      <c r="H60" s="95">
        <f>VLOOKUP(A60,'centroDeProyectos estrateg '!$E:$AF,26,FALSE)</f>
        <v>0</v>
      </c>
      <c r="I60" s="95">
        <f>VLOOKUP(A60,'centroDeProyectos estrateg '!$E:$AF,27,FALSE)</f>
        <v>0</v>
      </c>
      <c r="J60" s="95">
        <f>VLOOKUP(A60,'centroDeProyectos estrateg '!$E:$AF,28,FALSE)</f>
        <v>0</v>
      </c>
      <c r="K60" s="95" t="str">
        <f>VLOOKUP(A60,'centroDeProyectos estrateg '!$E:$AF,23,FALSE)</f>
        <v>Luis Guillermo Araya Ulate / Michael Madriz Alvarado</v>
      </c>
    </row>
    <row r="61" spans="1:11" ht="17.25" customHeight="1">
      <c r="A61" s="73" t="s">
        <v>166</v>
      </c>
      <c r="B61" s="70" t="s">
        <v>167</v>
      </c>
      <c r="C61" s="70" t="s">
        <v>13</v>
      </c>
      <c r="D61" s="70" t="s">
        <v>41</v>
      </c>
      <c r="E61" s="95" t="str">
        <f>VLOOKUP(A61,'centroDeProyectos estrateg '!$E:$V,18,FALSE)</f>
        <v>Dirección Ejecutiva</v>
      </c>
      <c r="G61" s="95" t="str">
        <f>VLOOKUP(A61,'centroDeProyectos estrateg '!$E:$V,6,FALSE)</f>
        <v>Que al finalizar el 2024, se haya implementado un modelo de atención al público con el fin de mejorar el servicio brindado.</v>
      </c>
      <c r="H61" s="95">
        <f>VLOOKUP(A61,'centroDeProyectos estrateg '!$E:$AF,26,FALSE)</f>
        <v>0</v>
      </c>
      <c r="I61" s="95">
        <f>VLOOKUP(A61,'centroDeProyectos estrateg '!$E:$AF,27,FALSE)</f>
        <v>0</v>
      </c>
      <c r="J61" s="95">
        <f>VLOOKUP(A61,'centroDeProyectos estrateg '!$E:$AF,28,FALSE)</f>
        <v>0</v>
      </c>
      <c r="K61" s="95" t="str">
        <f>VLOOKUP(A61,'centroDeProyectos estrateg '!$E:$AF,23,FALSE)</f>
        <v>Maribel Araya Valverde</v>
      </c>
    </row>
    <row r="62" spans="1:11" ht="17.25" customHeight="1">
      <c r="A62" s="73" t="s">
        <v>168</v>
      </c>
      <c r="B62" s="70" t="s">
        <v>169</v>
      </c>
      <c r="C62" s="70" t="s">
        <v>13</v>
      </c>
      <c r="D62" s="70" t="s">
        <v>57</v>
      </c>
      <c r="E62" s="95" t="str">
        <f>VLOOKUP(A62,'centroDeProyectos estrateg '!$E:$V,18,FALSE)</f>
        <v>Dirección Ejecutiva</v>
      </c>
      <c r="G62" s="95" t="str">
        <f>VLOOKUP(A62,'centroDeProyectos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62" s="95">
        <f>VLOOKUP(A62,'centroDeProyectos estrateg '!$E:$AF,26,FALSE)</f>
        <v>0</v>
      </c>
      <c r="I62" s="95">
        <f>VLOOKUP(A62,'centroDeProyectos estrateg '!$E:$AF,27,FALSE)</f>
        <v>0</v>
      </c>
      <c r="J62" s="95">
        <f>VLOOKUP(A62,'centroDeProyectos estrateg '!$E:$AF,28,FALSE)</f>
        <v>0</v>
      </c>
      <c r="K62" s="95" t="str">
        <f>VLOOKUP(A62,'centroDeProyectos estrateg '!$E:$AF,23,FALSE)</f>
        <v>Miguel Gutiérrez Fernández</v>
      </c>
    </row>
    <row r="63" spans="1:11" ht="17.25" customHeight="1">
      <c r="A63" s="73" t="s">
        <v>170</v>
      </c>
      <c r="B63" s="70" t="s">
        <v>171</v>
      </c>
      <c r="C63" s="70" t="s">
        <v>13</v>
      </c>
      <c r="D63" s="70" t="s">
        <v>57</v>
      </c>
      <c r="E63" s="95" t="str">
        <f>VLOOKUP(A63,'centroDeProyectos estrateg '!$E:$V,18,FALSE)</f>
        <v>Dirección Ejecutiva</v>
      </c>
      <c r="G63" s="95" t="str">
        <f>VLOOKUP(A63,'centroDeProyectos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63" s="95">
        <f>VLOOKUP(A63,'centroDeProyectos estrateg '!$E:$AF,26,FALSE)</f>
        <v>0</v>
      </c>
      <c r="I63" s="95">
        <f>VLOOKUP(A63,'centroDeProyectos estrateg '!$E:$AF,27,FALSE)</f>
        <v>0</v>
      </c>
      <c r="J63" s="95">
        <f>VLOOKUP(A63,'centroDeProyectos estrateg '!$E:$AF,28,FALSE)</f>
        <v>0</v>
      </c>
      <c r="K63" s="95" t="str">
        <f>VLOOKUP(A63,'centroDeProyectos estrateg '!$E:$AF,23,FALSE)</f>
        <v>Miguel Gutiérrez Fernández</v>
      </c>
    </row>
    <row r="64" spans="1:11" ht="17.25" customHeight="1">
      <c r="A64" s="71" t="s">
        <v>172</v>
      </c>
      <c r="B64" s="70" t="s">
        <v>173</v>
      </c>
      <c r="C64" s="70" t="s">
        <v>13</v>
      </c>
      <c r="D64" s="70" t="s">
        <v>36</v>
      </c>
      <c r="E64" s="95" t="str">
        <f>VLOOKUP(A64,'centroDeProyectos estrateg '!$E:$V,18,FALSE)</f>
        <v>Dirección Ejecutiva</v>
      </c>
      <c r="F64" s="95" t="s">
        <v>20</v>
      </c>
      <c r="G64" s="95" t="str">
        <f>VLOOKUP(A64,'centroDeProyectos estrateg '!$E:$V,6,FALSE)</f>
        <v/>
      </c>
      <c r="H64" s="95">
        <f>VLOOKUP(A64,'centroDeProyectos estrateg '!$E:$AF,26,FALSE)</f>
        <v>0</v>
      </c>
      <c r="I64" s="95">
        <f>VLOOKUP(A64,'centroDeProyectos estrateg '!$E:$AF,27,FALSE)</f>
        <v>0</v>
      </c>
      <c r="J64" s="95">
        <f>VLOOKUP(A64,'centroDeProyectos estrateg '!$E:$AF,28,FALSE)</f>
        <v>0</v>
      </c>
      <c r="K64" s="95" t="str">
        <f>VLOOKUP(A64,'centroDeProyectos estrateg '!$E:$AF,23,FALSE)</f>
        <v>Maribel Araya Valverde</v>
      </c>
    </row>
    <row r="65" spans="1:11" ht="17.25" customHeight="1">
      <c r="A65" s="73" t="s">
        <v>174</v>
      </c>
      <c r="B65" s="70" t="s">
        <v>175</v>
      </c>
      <c r="C65" s="70" t="s">
        <v>13</v>
      </c>
      <c r="D65" s="70" t="s">
        <v>36</v>
      </c>
      <c r="E65" s="95" t="str">
        <f>VLOOKUP(A65,'centroDeProyectos estrateg '!$E:$V,18,FALSE)</f>
        <v>Circuito Judicial Cartago</v>
      </c>
      <c r="G65" s="95" t="str">
        <f>VLOOKUP(A65,'centroDeProyectos estrateg '!$E:$V,6,FALSE)</f>
        <v>Que al finalizar el 2024, se haya desarrollado y ejecutado los planes de mantenimiento preventivo de infraestructura judicial regional a largo plazo.</v>
      </c>
      <c r="H65" s="95">
        <f>VLOOKUP(A65,'centroDeProyectos estrateg '!$E:$AF,26,FALSE)</f>
        <v>0</v>
      </c>
      <c r="I65" s="95">
        <f>VLOOKUP(A65,'centroDeProyectos estrateg '!$E:$AF,27,FALSE)</f>
        <v>0</v>
      </c>
      <c r="J65" s="95">
        <f>VLOOKUP(A65,'centroDeProyectos estrateg '!$E:$AF,28,FALSE)</f>
        <v>0</v>
      </c>
      <c r="K65" s="95" t="str">
        <f>VLOOKUP(A65,'centroDeProyectos estrateg '!$E:$AF,23,FALSE)</f>
        <v>Luis Solís Jiménez</v>
      </c>
    </row>
    <row r="66" spans="1:11" ht="17.25" customHeight="1">
      <c r="A66" s="71" t="s">
        <v>176</v>
      </c>
      <c r="B66" s="70" t="s">
        <v>177</v>
      </c>
      <c r="C66" s="70" t="s">
        <v>13</v>
      </c>
      <c r="D66" s="70" t="s">
        <v>36</v>
      </c>
      <c r="E66" s="95" t="str">
        <f>VLOOKUP(A66,'centroDeProyectos estrateg '!$E:$V,18,FALSE)</f>
        <v>Dirección Ejecutiva</v>
      </c>
      <c r="F66" s="95" t="s">
        <v>20</v>
      </c>
      <c r="G66" s="95" t="str">
        <f>VLOOKUP(A66,'centroDeProyectos estrateg '!$E:$V,6,FALSE)</f>
        <v>​Que al 31 de dic del 2028 el edificio cumpla con la normativa eléctrica y mecánica , además de los sistemas solicitados por Bomberos.</v>
      </c>
      <c r="H66" s="95">
        <f>VLOOKUP(A66,'centroDeProyectos estrateg '!$E:$AF,26,FALSE)</f>
        <v>0</v>
      </c>
      <c r="I66" s="95">
        <f>VLOOKUP(A66,'centroDeProyectos estrateg '!$E:$AF,27,FALSE)</f>
        <v>0</v>
      </c>
      <c r="J66" s="95">
        <f>VLOOKUP(A66,'centroDeProyectos estrateg '!$E:$AF,28,FALSE)</f>
        <v>0</v>
      </c>
      <c r="K66" s="95" t="str">
        <f>VLOOKUP(A66,'centroDeProyectos estrateg '!$E:$AF,23,FALSE)</f>
        <v>Maria Bolaños Zeledón</v>
      </c>
    </row>
    <row r="67" spans="1:11" ht="17.25" customHeight="1">
      <c r="A67" s="73" t="s">
        <v>178</v>
      </c>
      <c r="B67" s="70" t="s">
        <v>179</v>
      </c>
      <c r="C67" s="70" t="s">
        <v>13</v>
      </c>
      <c r="D67" s="70" t="s">
        <v>41</v>
      </c>
      <c r="E67" s="95" t="str">
        <f>VLOOKUP(A67,'centroDeProyectos estrateg '!$E:$V,18,FALSE)</f>
        <v>Dirección Ejecutiva</v>
      </c>
      <c r="G67" s="95" t="str">
        <f>VLOOKUP(A67,'centroDeProyectos estrateg '!$E:$V,6,FALSE)</f>
        <v>Que al finalizar el 2024, se haya desarrollado y ejecutado los planes de mantenimiento preventivo de infraestructura judicial regional a largo plazo.</v>
      </c>
      <c r="H67" s="95">
        <f>VLOOKUP(A67,'centroDeProyectos estrateg '!$E:$AF,26,FALSE)</f>
        <v>0</v>
      </c>
      <c r="I67" s="95">
        <f>VLOOKUP(A67,'centroDeProyectos estrateg '!$E:$AF,27,FALSE)</f>
        <v>0</v>
      </c>
      <c r="J67" s="95">
        <f>VLOOKUP(A67,'centroDeProyectos estrateg '!$E:$AF,28,FALSE)</f>
        <v>0</v>
      </c>
      <c r="K67" s="95" t="str">
        <f>VLOOKUP(A67,'centroDeProyectos estrateg '!$E:$AF,23,FALSE)</f>
        <v>María Mayorga Cordero</v>
      </c>
    </row>
    <row r="68" spans="1:11" ht="17.25" customHeight="1">
      <c r="A68" s="71" t="s">
        <v>180</v>
      </c>
      <c r="B68" s="70" t="s">
        <v>181</v>
      </c>
      <c r="C68" s="70" t="s">
        <v>13</v>
      </c>
      <c r="D68" s="70" t="s">
        <v>41</v>
      </c>
      <c r="E68" s="95" t="str">
        <f>VLOOKUP(A68,'centroDeProyectos estrateg '!$E:$V,18,FALSE)</f>
        <v>Dirección Ejecutiva</v>
      </c>
      <c r="F68" s="95" t="s">
        <v>20</v>
      </c>
      <c r="G68" s="95" t="str">
        <f>VLOOKUP(A68,'centroDeProyectos estrateg '!$E:$V,6,FALSE)</f>
        <v>Que al finalizar el 2024, se haya implementado el Modelo de Gestión para la Planificación Estratégica, que integre el modelo de innovación, el portafolio de proyectos estratégicos, los planes anuales operativos y el presupuesto.</v>
      </c>
      <c r="H68" s="95" t="str">
        <f>VLOOKUP(A68,'centroDeProyectos estrateg '!$E:$AF,26,FALSE)</f>
        <v>corregido</v>
      </c>
      <c r="I68" s="95">
        <f>VLOOKUP(A68,'centroDeProyectos estrateg '!$E:$AF,27,FALSE)</f>
        <v>0</v>
      </c>
      <c r="J68" s="95">
        <f>VLOOKUP(A68,'centroDeProyectos estrateg '!$E:$AF,28,FALSE)</f>
        <v>0</v>
      </c>
      <c r="K68" s="95" t="str">
        <f>VLOOKUP(A68,'centroDeProyectos estrateg '!$E:$AF,23,FALSE)</f>
        <v>Farine Monge Salas / Meizel Mora Rojas</v>
      </c>
    </row>
    <row r="69" spans="1:11" ht="17.25" customHeight="1">
      <c r="A69" s="71" t="s">
        <v>182</v>
      </c>
      <c r="B69" s="70" t="s">
        <v>183</v>
      </c>
      <c r="C69" s="70" t="s">
        <v>13</v>
      </c>
      <c r="D69" s="70" t="s">
        <v>41</v>
      </c>
      <c r="E69" s="95" t="str">
        <f>VLOOKUP(A69,'centroDeProyectos estrateg '!$E:$V,18,FALSE)</f>
        <v>Dirección Ejecutiva</v>
      </c>
      <c r="F69" s="95" t="s">
        <v>20</v>
      </c>
      <c r="G69" s="95" t="str">
        <f>VLOOKUP(A69,'centroDeProyectos estrateg '!$E:$V,6,FALSE)</f>
        <v>Que anualmente se mantenga un proceso de análisis, actualización e implementación de las Normas Internacionales de Contabilidad para el Sector Público, considerando las unidades primarias como responsables de generar la información con la calidad y oportunidad para el cumplimiento de objetivos y metas institucionales resumido en la presentación de los Estados Financieros. (Pendiente de vincular)</v>
      </c>
      <c r="H69" s="95" t="str">
        <f>VLOOKUP(A69,'centroDeProyectos estrateg '!$E:$AF,26,FALSE)</f>
        <v>se incorpora la meta para FICO en version 16 de PEI</v>
      </c>
      <c r="I69" s="95">
        <f>VLOOKUP(A69,'centroDeProyectos estrateg '!$E:$AF,27,FALSE)</f>
        <v>0</v>
      </c>
      <c r="J69" s="95">
        <f>VLOOKUP(A69,'centroDeProyectos estrateg '!$E:$AF,28,FALSE)</f>
        <v>0</v>
      </c>
      <c r="K69" s="95" t="str">
        <f>VLOOKUP(A69,'centroDeProyectos estrateg '!$E:$AF,23,FALSE)</f>
        <v>Víctor Manuel Sibaja Sibaja</v>
      </c>
    </row>
    <row r="70" spans="1:11" ht="17.25" customHeight="1">
      <c r="A70" s="71" t="s">
        <v>184</v>
      </c>
      <c r="B70" s="70" t="s">
        <v>185</v>
      </c>
      <c r="C70" s="70" t="s">
        <v>13</v>
      </c>
      <c r="D70" s="70" t="s">
        <v>41</v>
      </c>
      <c r="E70" s="95" t="str">
        <f>VLOOKUP(A70,'centroDeProyectos estrateg '!$E:$V,18,FALSE)</f>
        <v>Dirección Ejecutiva</v>
      </c>
      <c r="F70" s="95" t="s">
        <v>20</v>
      </c>
      <c r="G70" s="95" t="str">
        <f>VLOOKUP(A70,'centroDeProyectos estrateg '!$E:$V,6,FALSE)</f>
        <v>Que al 23 de diciembre del 2022 se hayan ejecutado las actividades detalladas en el cronograma del proyecto, las cuales son indispensables para cumplir con la implementación de la Nueva Ley de Compras Públicas y su Reglamento en el Poder Judicial.</v>
      </c>
      <c r="H70" s="95" t="str">
        <f>VLOOKUP(A70,'centroDeProyectos estrateg '!$E:$AF,26,FALSE)</f>
        <v>corregido</v>
      </c>
      <c r="I70" s="95">
        <f>VLOOKUP(A70,'centroDeProyectos estrateg '!$E:$AF,27,FALSE)</f>
        <v>0</v>
      </c>
      <c r="J70" s="95">
        <f>VLOOKUP(A70,'centroDeProyectos estrateg '!$E:$AF,28,FALSE)</f>
        <v>0</v>
      </c>
      <c r="K70" s="95" t="str">
        <f>VLOOKUP(A70,'centroDeProyectos estrateg '!$E:$AF,23,FALSE)</f>
        <v>Sonia Zeledón Gutiérrez</v>
      </c>
    </row>
    <row r="71" spans="1:11" ht="17.25" customHeight="1">
      <c r="A71" s="73" t="s">
        <v>186</v>
      </c>
      <c r="B71" s="70" t="s">
        <v>187</v>
      </c>
      <c r="C71" s="70" t="s">
        <v>13</v>
      </c>
      <c r="D71" s="70" t="s">
        <v>41</v>
      </c>
      <c r="E71" s="95" t="str">
        <f>VLOOKUP(A71,'centroDeProyectos estrateg '!$E:$V,18,FALSE)</f>
        <v>Dirección Ejecutiva</v>
      </c>
      <c r="G71" s="95" t="str">
        <f>VLOOKUP(A71,'centroDeProyectos estrateg '!$E:$V,6,FALSE)</f>
        <v>​Que al finalizar el 2024, se haya implementado un modelo de gestión por procesos institucional, considerando la parte documental y normativa asociada al tema.</v>
      </c>
      <c r="H71" s="95">
        <f>VLOOKUP(A71,'centroDeProyectos estrateg '!$E:$AF,26,FALSE)</f>
        <v>0</v>
      </c>
      <c r="I71" s="95">
        <f>VLOOKUP(A71,'centroDeProyectos estrateg '!$E:$AF,27,FALSE)</f>
        <v>0</v>
      </c>
      <c r="J71" s="95">
        <f>VLOOKUP(A71,'centroDeProyectos estrateg '!$E:$AF,28,FALSE)</f>
        <v>0</v>
      </c>
      <c r="K71" s="95" t="str">
        <f>VLOOKUP(A71,'centroDeProyectos estrateg '!$E:$AF,23,FALSE)</f>
        <v>Melvin Obando Villalobos</v>
      </c>
    </row>
    <row r="72" spans="1:11" ht="17.25" customHeight="1">
      <c r="A72" s="71" t="s">
        <v>188</v>
      </c>
      <c r="B72" s="70" t="s">
        <v>189</v>
      </c>
      <c r="C72" s="70" t="s">
        <v>13</v>
      </c>
      <c r="D72" s="70" t="s">
        <v>190</v>
      </c>
      <c r="E72" s="95" t="str">
        <f>VLOOKUP(A72,'centroDeProyectos estrateg '!$E:$V,18,FALSE)</f>
        <v>Segundo Circuito Judicial Zona Sur</v>
      </c>
      <c r="F72" s="95" t="s">
        <v>20</v>
      </c>
      <c r="G72" s="95" t="str">
        <f>VLOOKUP(A72,'centroDeProyectos estrateg '!$E:$V,6,FALSE)</f>
        <v>Que al finalizar el 2023, se haya ejecutado al menos un 94.5% del presupuesto asignado</v>
      </c>
      <c r="H72" s="95">
        <f>VLOOKUP(A72,'centroDeProyectos estrateg '!$E:$AF,26,FALSE)</f>
        <v>0</v>
      </c>
      <c r="I72" s="95">
        <f>VLOOKUP(A72,'centroDeProyectos estrateg '!$E:$AF,27,FALSE)</f>
        <v>0</v>
      </c>
      <c r="J72" s="95">
        <f>VLOOKUP(A72,'centroDeProyectos estrateg '!$E:$AF,28,FALSE)</f>
        <v>0</v>
      </c>
      <c r="K72" s="95" t="str">
        <f>VLOOKUP(A72,'centroDeProyectos estrateg '!$E:$AF,23,FALSE)</f>
        <v>Henry Alpizar Saborio</v>
      </c>
    </row>
    <row r="73" spans="1:11" ht="17.25" customHeight="1">
      <c r="A73" s="71" t="s">
        <v>191</v>
      </c>
      <c r="B73" s="70" t="s">
        <v>192</v>
      </c>
      <c r="C73" s="70" t="s">
        <v>13</v>
      </c>
      <c r="D73" s="70" t="s">
        <v>190</v>
      </c>
      <c r="E73" s="95" t="str">
        <f>VLOOKUP(A73,'centroDeProyectos estrateg '!$E:$V,18,FALSE)</f>
        <v>Primer Circuito Judicial San José</v>
      </c>
      <c r="F73" s="95" t="s">
        <v>20</v>
      </c>
      <c r="G73" s="95" t="str">
        <f>VLOOKUP(A73,'centroDeProyectos estrateg '!$E:$V,6,FALSE)</f>
        <v>Que al 31 de diciembre de 2023, se haya ejecutado mínimo el 93 % del presupuesto asignado para el periodo correspondiente.</v>
      </c>
      <c r="H73" s="95" t="str">
        <f>VLOOKUP(A73,'centroDeProyectos estrateg '!$E:$AF,26,FALSE)</f>
        <v>se debe revisar vinculación de meta dado que no existe: Que al 31 de diciembre de 2023, se haya ejecutado mínimo el 93 % del presupuesto asignado para el periodo correspondiente.</v>
      </c>
      <c r="I73" s="95">
        <f>VLOOKUP(A73,'centroDeProyectos estrateg '!$E:$AF,27,FALSE)</f>
        <v>0</v>
      </c>
      <c r="J73" s="95">
        <f>VLOOKUP(A73,'centroDeProyectos estrateg '!$E:$AF,28,FALSE)</f>
        <v>0</v>
      </c>
      <c r="K73" s="95" t="str">
        <f>VLOOKUP(A73,'centroDeProyectos estrateg '!$E:$AF,23,FALSE)</f>
        <v>Sugey Fonseca Porras</v>
      </c>
    </row>
    <row r="74" spans="1:11" ht="17.25" customHeight="1">
      <c r="A74" s="71" t="s">
        <v>193</v>
      </c>
      <c r="B74" s="70" t="s">
        <v>194</v>
      </c>
      <c r="C74" s="70" t="s">
        <v>13</v>
      </c>
      <c r="D74" s="70" t="s">
        <v>36</v>
      </c>
      <c r="E74" s="95" t="str">
        <f>VLOOKUP(A74,'centroDeProyectos estrateg '!$E:$V,18,FALSE)</f>
        <v>Administración Ciudad Judicial San Joaquín de Flores</v>
      </c>
      <c r="F74" s="95" t="s">
        <v>20</v>
      </c>
      <c r="G74" s="95">
        <f>VLOOKUP(A74,'centroDeProyectos estrateg '!$E:$V,6,FALSE)</f>
        <v>0</v>
      </c>
      <c r="H74" s="95">
        <f>VLOOKUP(A74,'centroDeProyectos estrateg '!$E:$AF,26,FALSE)</f>
        <v>0</v>
      </c>
      <c r="I74" s="95">
        <f>VLOOKUP(A74,'centroDeProyectos estrateg '!$E:$AF,27,FALSE)</f>
        <v>0</v>
      </c>
      <c r="J74" s="95">
        <f>VLOOKUP(A74,'centroDeProyectos estrateg '!$E:$AF,28,FALSE)</f>
        <v>0</v>
      </c>
      <c r="K74" s="95" t="str">
        <f>VLOOKUP(A74,'centroDeProyectos estrateg '!$E:$AF,23,FALSE)</f>
        <v>Ronald Vargas Bolaños</v>
      </c>
    </row>
    <row r="75" spans="1:11" ht="17.25" customHeight="1">
      <c r="A75" s="71" t="s">
        <v>195</v>
      </c>
      <c r="B75" s="70" t="s">
        <v>196</v>
      </c>
      <c r="C75" s="70" t="s">
        <v>13</v>
      </c>
      <c r="D75" s="70" t="s">
        <v>190</v>
      </c>
      <c r="E75" s="95" t="str">
        <f>VLOOKUP(A75,'centroDeProyectos estrateg '!$E:$V,18,FALSE)</f>
        <v>Administración Ciudad Judicial San Joaquín de Flores</v>
      </c>
      <c r="F75" s="95" t="s">
        <v>20</v>
      </c>
      <c r="G75" s="95" t="str">
        <f>VLOOKUP(A75,'centroDeProyectos estrateg '!$E:$V,6,FALSE)</f>
        <v>Que al finalizar el 2023, anualmente se haya ejecutado al menos un 94,5% delpresupuesto asignado.</v>
      </c>
      <c r="H75" s="95">
        <f>VLOOKUP(A75,'centroDeProyectos estrateg '!$E:$AF,26,FALSE)</f>
        <v>0</v>
      </c>
      <c r="I75" s="95">
        <f>VLOOKUP(A75,'centroDeProyectos estrateg '!$E:$AF,27,FALSE)</f>
        <v>0</v>
      </c>
      <c r="J75" s="95">
        <f>VLOOKUP(A75,'centroDeProyectos estrateg '!$E:$AF,28,FALSE)</f>
        <v>0</v>
      </c>
      <c r="K75" s="95" t="str">
        <f>VLOOKUP(A75,'centroDeProyectos estrateg '!$E:$AF,23,FALSE)</f>
        <v>Ronald Vargas Bolaños</v>
      </c>
    </row>
    <row r="76" spans="1:11" ht="17.25" customHeight="1">
      <c r="A76" s="71" t="s">
        <v>197</v>
      </c>
      <c r="B76" s="70" t="s">
        <v>198</v>
      </c>
      <c r="C76" s="70" t="s">
        <v>13</v>
      </c>
      <c r="D76" s="70" t="s">
        <v>36</v>
      </c>
      <c r="E76" s="95" t="str">
        <f>VLOOKUP(A76,'centroDeProyectos estrateg '!$E:$V,18,FALSE)</f>
        <v>Primer Circuito Judicial Guanacaste</v>
      </c>
      <c r="F76" s="95" t="s">
        <v>20</v>
      </c>
      <c r="G76" s="95" t="str">
        <f>VLOOKUP(A76,'centroDeProyectos estrateg '!$E:$V,6,FALSE)</f>
        <v>Que al finalizar el 2023, anualmente se haya ejecutado al menos un 94,5% delpresupuesto asignado</v>
      </c>
      <c r="H76" s="95">
        <f>VLOOKUP(A76,'centroDeProyectos estrateg '!$E:$AF,26,FALSE)</f>
        <v>0</v>
      </c>
      <c r="I76" s="95">
        <f>VLOOKUP(A76,'centroDeProyectos estrateg '!$E:$AF,27,FALSE)</f>
        <v>0</v>
      </c>
      <c r="J76" s="95">
        <f>VLOOKUP(A76,'centroDeProyectos estrateg '!$E:$AF,28,FALSE)</f>
        <v>0</v>
      </c>
      <c r="K76" s="95" t="str">
        <f>VLOOKUP(A76,'centroDeProyectos estrateg '!$E:$AF,23,FALSE)</f>
        <v>Lic. Luis Angel  Vásquez Vallejos</v>
      </c>
    </row>
    <row r="77" spans="1:11" ht="17.25" customHeight="1">
      <c r="A77" s="71" t="s">
        <v>199</v>
      </c>
      <c r="B77" s="70" t="s">
        <v>200</v>
      </c>
      <c r="C77" s="70" t="s">
        <v>13</v>
      </c>
      <c r="D77" s="70" t="s">
        <v>190</v>
      </c>
      <c r="E77" s="95" t="str">
        <f>VLOOKUP(A77,'centroDeProyectos estrateg '!$E:$V,18,FALSE)</f>
        <v>Primer Circuito Judicial Zona Sur</v>
      </c>
      <c r="F77" s="95" t="s">
        <v>20</v>
      </c>
      <c r="G77" s="95" t="str">
        <f>VLOOKUP(A77,'centroDeProyectos estrateg '!$E:$V,6,FALSE)</f>
        <v>Que al finalizar el 2023, anualmente se haya ejecutado al menos un 94,5% del presupuesto asignado.</v>
      </c>
      <c r="H77" s="95">
        <f>VLOOKUP(A77,'centroDeProyectos estrateg '!$E:$AF,26,FALSE)</f>
        <v>0</v>
      </c>
      <c r="I77" s="95">
        <f>VLOOKUP(A77,'centroDeProyectos estrateg '!$E:$AF,27,FALSE)</f>
        <v>0</v>
      </c>
      <c r="J77" s="95">
        <f>VLOOKUP(A77,'centroDeProyectos estrateg '!$E:$AF,28,FALSE)</f>
        <v>0</v>
      </c>
      <c r="K77" s="95" t="str">
        <f>VLOOKUP(A77,'centroDeProyectos estrateg '!$E:$AF,23,FALSE)</f>
        <v>Licenciado Johan Granados Mora / Licenciada Jessica Torres Marín.</v>
      </c>
    </row>
    <row r="78" spans="1:11" ht="17.25" customHeight="1">
      <c r="A78" s="71" t="s">
        <v>201</v>
      </c>
      <c r="B78" s="70" t="s">
        <v>202</v>
      </c>
      <c r="C78" s="70" t="s">
        <v>13</v>
      </c>
      <c r="D78" s="70" t="s">
        <v>190</v>
      </c>
      <c r="E78" s="95" t="str">
        <f>VLOOKUP(A78,'centroDeProyectos estrateg '!$E:$V,18,FALSE)</f>
        <v>Primer Circuito Judicial Zona Sur</v>
      </c>
      <c r="F78" s="95" t="s">
        <v>20</v>
      </c>
      <c r="G78" s="95" t="str">
        <f>VLOOKUP(A78,'centroDeProyectos estrateg '!$E:$V,6,FALSE)</f>
        <v>Que al finalizar el 2023, anualmente se haya ejecutado al menos un 94,5% del presupuesto asignado.</v>
      </c>
      <c r="H78" s="95">
        <f>VLOOKUP(A78,'centroDeProyectos estrateg '!$E:$AF,26,FALSE)</f>
        <v>0</v>
      </c>
      <c r="I78" s="95">
        <f>VLOOKUP(A78,'centroDeProyectos estrateg '!$E:$AF,27,FALSE)</f>
        <v>0</v>
      </c>
      <c r="J78" s="95">
        <f>VLOOKUP(A78,'centroDeProyectos estrateg '!$E:$AF,28,FALSE)</f>
        <v>0</v>
      </c>
      <c r="K78" s="95" t="str">
        <f>VLOOKUP(A78,'centroDeProyectos estrateg '!$E:$AF,23,FALSE)</f>
        <v>Licenciado Johan Granados Mora / Licenciada Jessica Torres Marín</v>
      </c>
    </row>
    <row r="79" spans="1:11" ht="17.25" customHeight="1">
      <c r="A79" s="71" t="s">
        <v>203</v>
      </c>
      <c r="B79" s="70" t="s">
        <v>204</v>
      </c>
      <c r="C79" s="70" t="s">
        <v>13</v>
      </c>
      <c r="D79" s="70" t="s">
        <v>190</v>
      </c>
      <c r="E79" s="95" t="str">
        <f>VLOOKUP(A79,'centroDeProyectos estrateg '!$E:$V,18,FALSE)</f>
        <v>Segundo Circuito Judicial Zona Atlántica</v>
      </c>
      <c r="F79" s="95" t="s">
        <v>20</v>
      </c>
      <c r="G79" s="95" t="str">
        <f>VLOOKUP(A79,'centroDeProyectos estrateg '!$E:$V,6,FALSE)</f>
        <v>Que al finalizar el 2024, se haya desarrollado y ejecutado los planes de mantenimiento preventivo de infraestructura judicial regional a largo plazo.</v>
      </c>
      <c r="H79" s="95">
        <f>VLOOKUP(A79,'centroDeProyectos estrateg '!$E:$AF,26,FALSE)</f>
        <v>0</v>
      </c>
      <c r="I79" s="95">
        <f>VLOOKUP(A79,'centroDeProyectos estrateg '!$E:$AF,27,FALSE)</f>
        <v>0</v>
      </c>
      <c r="J79" s="95">
        <f>VLOOKUP(A79,'centroDeProyectos estrateg '!$E:$AF,28,FALSE)</f>
        <v>0</v>
      </c>
      <c r="K79" s="95" t="str">
        <f>VLOOKUP(A79,'centroDeProyectos estrateg '!$E:$AF,23,FALSE)</f>
        <v>Laura Delgado Parajeles</v>
      </c>
    </row>
    <row r="80" spans="1:11" ht="17.25" customHeight="1">
      <c r="A80" s="73" t="s">
        <v>205</v>
      </c>
      <c r="B80" s="70" t="s">
        <v>206</v>
      </c>
      <c r="C80" s="70" t="s">
        <v>13</v>
      </c>
      <c r="D80" s="70" t="s">
        <v>36</v>
      </c>
      <c r="E80" s="95" t="str">
        <f>VLOOKUP(A80,'centroDeProyectos estrateg '!$E:$V,18,FALSE)</f>
        <v>Circuito Judicial Puntarenas</v>
      </c>
      <c r="G80" s="95" t="str">
        <f>VLOOKUP(A80,'centroDeProyectos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80" s="95">
        <f>VLOOKUP(A80,'centroDeProyectos estrateg '!$E:$AF,26,FALSE)</f>
        <v>0</v>
      </c>
      <c r="I80" s="95">
        <f>VLOOKUP(A80,'centroDeProyectos estrateg '!$E:$AF,27,FALSE)</f>
        <v>0</v>
      </c>
      <c r="J80" s="95">
        <f>VLOOKUP(A80,'centroDeProyectos estrateg '!$E:$AF,28,FALSE)</f>
        <v>0</v>
      </c>
      <c r="K80" s="95" t="str">
        <f>VLOOKUP(A80,'centroDeProyectos estrateg '!$E:$AF,23,FALSE)</f>
        <v/>
      </c>
    </row>
    <row r="81" spans="1:11" ht="17.25" customHeight="1">
      <c r="A81" s="73" t="s">
        <v>207</v>
      </c>
      <c r="B81" s="70" t="s">
        <v>208</v>
      </c>
      <c r="C81" s="70" t="s">
        <v>13</v>
      </c>
      <c r="D81" s="70" t="s">
        <v>36</v>
      </c>
      <c r="E81" s="95" t="str">
        <f>VLOOKUP(A81,'centroDeProyectos estrateg '!$E:$V,18,FALSE)</f>
        <v>Dirección Ejecutiva</v>
      </c>
      <c r="G81" s="95" t="str">
        <f>VLOOKUP(A81,'centroDeProyectos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81" s="95">
        <f>VLOOKUP(A81,'centroDeProyectos estrateg '!$E:$AF,26,FALSE)</f>
        <v>0</v>
      </c>
      <c r="I81" s="95">
        <f>VLOOKUP(A81,'centroDeProyectos estrateg '!$E:$AF,27,FALSE)</f>
        <v>0</v>
      </c>
      <c r="J81" s="95">
        <f>VLOOKUP(A81,'centroDeProyectos estrateg '!$E:$AF,28,FALSE)</f>
        <v>0</v>
      </c>
      <c r="K81" s="95" t="str">
        <f>VLOOKUP(A81,'centroDeProyectos estrateg '!$E:$AF,23,FALSE)</f>
        <v>Natalia Elizondo Corrales</v>
      </c>
    </row>
    <row r="82" spans="1:11" ht="17.25" customHeight="1">
      <c r="A82" s="73" t="s">
        <v>209</v>
      </c>
      <c r="B82" s="70" t="s">
        <v>210</v>
      </c>
      <c r="C82" s="70" t="s">
        <v>13</v>
      </c>
      <c r="D82" s="70" t="s">
        <v>41</v>
      </c>
      <c r="E82" s="95" t="str">
        <f>VLOOKUP(A82,'centroDeProyectos estrateg '!$E:$V,18,FALSE)</f>
        <v>Dirección Ejecutiva</v>
      </c>
      <c r="G82" s="95" t="str">
        <f>VLOOKUP(A82,'centroDeProyectos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82" s="95">
        <f>VLOOKUP(A82,'centroDeProyectos estrateg '!$E:$AF,26,FALSE)</f>
        <v>0</v>
      </c>
      <c r="I82" s="95">
        <f>VLOOKUP(A82,'centroDeProyectos estrateg '!$E:$AF,27,FALSE)</f>
        <v>0</v>
      </c>
      <c r="J82" s="95">
        <f>VLOOKUP(A82,'centroDeProyectos estrateg '!$E:$AF,28,FALSE)</f>
        <v>0</v>
      </c>
      <c r="K82" s="95" t="str">
        <f>VLOOKUP(A82,'centroDeProyectos estrateg '!$E:$AF,23,FALSE)</f>
        <v>Hector Maroto</v>
      </c>
    </row>
    <row r="83" spans="1:11" ht="17.25" customHeight="1">
      <c r="A83" s="73" t="s">
        <v>211</v>
      </c>
      <c r="B83" s="70" t="s">
        <v>212</v>
      </c>
      <c r="C83" s="70" t="s">
        <v>13</v>
      </c>
      <c r="D83" s="70" t="s">
        <v>41</v>
      </c>
      <c r="E83" s="95" t="str">
        <f>VLOOKUP(A83,'centroDeProyectos estrateg '!$E:$V,18,FALSE)</f>
        <v/>
      </c>
      <c r="G83" s="95" t="str">
        <f>VLOOKUP(A83,'centroDeProyectos estrateg '!$E:$V,6,FALSE)</f>
        <v>Que al finalizar el 2024, se haya implementado el plan de ejecución de construcciones definido, que considere el diseño universal y certificación LEED; que contemple espacios compartidos y oficinas satélite, acorde a las modalidades alternativas de trabajo; así como aulas acondicionadas para capacitaciones y espacio para uso de bicicletas.</v>
      </c>
      <c r="H83" s="95">
        <f>VLOOKUP(A83,'centroDeProyectos estrateg '!$E:$AF,26,FALSE)</f>
        <v>0</v>
      </c>
      <c r="I83" s="95">
        <f>VLOOKUP(A83,'centroDeProyectos estrateg '!$E:$AF,27,FALSE)</f>
        <v>0</v>
      </c>
      <c r="J83" s="95">
        <f>VLOOKUP(A83,'centroDeProyectos estrateg '!$E:$AF,28,FALSE)</f>
        <v>0</v>
      </c>
      <c r="K83" s="95" t="str">
        <f>VLOOKUP(A83,'centroDeProyectos estrateg '!$E:$AF,23,FALSE)</f>
        <v/>
      </c>
    </row>
    <row r="84" spans="1:11" ht="17.25" customHeight="1">
      <c r="A84" s="73" t="s">
        <v>213</v>
      </c>
      <c r="B84" s="70" t="s">
        <v>214</v>
      </c>
      <c r="C84" s="70" t="s">
        <v>13</v>
      </c>
      <c r="D84" s="70" t="s">
        <v>41</v>
      </c>
      <c r="E84" s="95" t="str">
        <f>VLOOKUP(A84,'centroDeProyectos estrateg '!$E:$V,18,FALSE)</f>
        <v>Dirección de Tecnología de Información</v>
      </c>
      <c r="G84" s="95" t="str">
        <f>VLOOKUP(A84,'centroDeProyectos estrateg '!$E:$V,6,FALSE)</f>
        <v>Que al finalizar el 2024, se haya desarrollado e implantado la nueva versión del sistema de gestión de despachos judiciales, con el fin de brindar un soporte adecuado a los procesos de administración de justicia.​</v>
      </c>
      <c r="H84" s="95">
        <f>VLOOKUP(A84,'centroDeProyectos estrateg '!$E:$AF,26,FALSE)</f>
        <v>0</v>
      </c>
      <c r="I84" s="95">
        <f>VLOOKUP(A84,'centroDeProyectos estrateg '!$E:$AF,27,FALSE)</f>
        <v>0</v>
      </c>
      <c r="J84" s="95">
        <f>VLOOKUP(A84,'centroDeProyectos estrateg '!$E:$AF,28,FALSE)</f>
        <v>0</v>
      </c>
      <c r="K84" s="95" t="str">
        <f>VLOOKUP(A84,'centroDeProyectos estrateg '!$E:$AF,23,FALSE)</f>
        <v>Manuel Alejandro Villalta Ruiz</v>
      </c>
    </row>
    <row r="85" spans="1:11" ht="17.25" customHeight="1">
      <c r="A85" s="73" t="s">
        <v>215</v>
      </c>
      <c r="B85" s="70" t="s">
        <v>216</v>
      </c>
      <c r="C85" s="70" t="s">
        <v>13</v>
      </c>
      <c r="D85" s="70" t="s">
        <v>41</v>
      </c>
      <c r="E85" s="95" t="str">
        <f>VLOOKUP(A85,'centroDeProyectos estrateg '!$E:$V,18,FALSE)</f>
        <v>Dirección de Tecnología de Información</v>
      </c>
      <c r="G85" s="95" t="str">
        <f>VLOOKUP(A85,'centroDeProyectos estrateg '!$E:$V,6,FALSE)</f>
        <v>Al finalizar 2024 se desarrolle e implemente la estrategia para la creación de mecanismos que fortalezcan el acceso a la información judicial​.</v>
      </c>
      <c r="H85" s="95">
        <f>VLOOKUP(A85,'centroDeProyectos estrateg '!$E:$AF,26,FALSE)</f>
        <v>0</v>
      </c>
      <c r="I85" s="95">
        <f>VLOOKUP(A85,'centroDeProyectos estrateg '!$E:$AF,27,FALSE)</f>
        <v>0</v>
      </c>
      <c r="J85" s="95">
        <f>VLOOKUP(A85,'centroDeProyectos estrateg '!$E:$AF,28,FALSE)</f>
        <v>0</v>
      </c>
      <c r="K85" s="95" t="str">
        <f>VLOOKUP(A85,'centroDeProyectos estrateg '!$E:$AF,23,FALSE)</f>
        <v>Indira Calvo Gould</v>
      </c>
    </row>
    <row r="86" spans="1:11" ht="17.25" customHeight="1">
      <c r="A86" s="73" t="s">
        <v>217</v>
      </c>
      <c r="B86" s="70" t="s">
        <v>218</v>
      </c>
      <c r="C86" s="70" t="s">
        <v>13</v>
      </c>
      <c r="D86" s="70" t="s">
        <v>57</v>
      </c>
      <c r="E86" s="95" t="str">
        <f>VLOOKUP(A86,'centroDeProyectos estrateg '!$E:$V,18,FALSE)</f>
        <v>Dirección de Tecnología de Información</v>
      </c>
      <c r="G86" s="95" t="str">
        <f>VLOOKUP(A86,'centroDeProyectos estrateg '!$E:$V,6,FALSE)</f>
        <v>Que al finalizar el 2024, se haya desarrollado e implementado herramientas de inteligencia artificial y bots para apoyar la gestión y tramitación judicial, administrativa y de los órganos auxiliares de justicia.​</v>
      </c>
      <c r="H86" s="95">
        <f>VLOOKUP(A86,'centroDeProyectos estrateg '!$E:$AF,26,FALSE)</f>
        <v>0</v>
      </c>
      <c r="I86" s="95">
        <f>VLOOKUP(A86,'centroDeProyectos estrateg '!$E:$AF,27,FALSE)</f>
        <v>0</v>
      </c>
      <c r="J86" s="95">
        <f>VLOOKUP(A86,'centroDeProyectos estrateg '!$E:$AF,28,FALSE)</f>
        <v>0</v>
      </c>
      <c r="K86" s="95" t="str">
        <f>VLOOKUP(A86,'centroDeProyectos estrateg '!$E:$AF,23,FALSE)</f>
        <v>Carlos Morales Navarro</v>
      </c>
    </row>
    <row r="87" spans="1:11" ht="17.25" customHeight="1">
      <c r="A87" s="73" t="s">
        <v>219</v>
      </c>
      <c r="B87" s="70" t="s">
        <v>220</v>
      </c>
      <c r="C87" s="70" t="s">
        <v>13</v>
      </c>
      <c r="D87" s="70" t="s">
        <v>57</v>
      </c>
      <c r="E87" s="95" t="str">
        <f>VLOOKUP(A87,'centroDeProyectos estrateg '!$E:$V,18,FALSE)</f>
        <v>Dirección de Tecnología de Información</v>
      </c>
      <c r="G87" s="95" t="str">
        <f>VLOOKUP(A87,'centroDeProyectos estrateg '!$E:$V,6,FALSE)</f>
        <v>Que al finalizar el 2024, se haya implementado las acciones definidas para asegurar la continuidad del servicio tecnológico.​</v>
      </c>
      <c r="H87" s="95">
        <f>VLOOKUP(A87,'centroDeProyectos estrateg '!$E:$AF,26,FALSE)</f>
        <v>0</v>
      </c>
      <c r="I87" s="95">
        <f>VLOOKUP(A87,'centroDeProyectos estrateg '!$E:$AF,27,FALSE)</f>
        <v>0</v>
      </c>
      <c r="J87" s="95">
        <f>VLOOKUP(A87,'centroDeProyectos estrateg '!$E:$AF,28,FALSE)</f>
        <v>0</v>
      </c>
      <c r="K87" s="95" t="str">
        <f>VLOOKUP(A87,'centroDeProyectos estrateg '!$E:$AF,23,FALSE)</f>
        <v>Laura Quirós Quirós</v>
      </c>
    </row>
    <row r="88" spans="1:11" ht="17.25" customHeight="1">
      <c r="A88" s="93" t="s">
        <v>221</v>
      </c>
      <c r="B88" s="70" t="s">
        <v>222</v>
      </c>
      <c r="C88" s="70" t="s">
        <v>13</v>
      </c>
      <c r="D88" s="70" t="s">
        <v>57</v>
      </c>
      <c r="E88" s="95" t="str">
        <f>VLOOKUP(A88,'centroDeProyectos estrateg '!$E:$V,18,FALSE)</f>
        <v>Dirección de Tecnología de Información</v>
      </c>
      <c r="F88" s="95"/>
      <c r="G88" s="95" t="str">
        <f>VLOOKUP(A88,'centroDeProyectos estrateg '!$E:$V,6,FALSE)</f>
        <v>PEI anterior</v>
      </c>
      <c r="H88" s="95">
        <f>VLOOKUP(A88,'centroDeProyectos estrateg '!$E:$AF,26,FALSE)</f>
        <v>0</v>
      </c>
      <c r="I88" s="95">
        <f>VLOOKUP(A88,'centroDeProyectos estrateg '!$E:$AF,27,FALSE)</f>
        <v>0</v>
      </c>
      <c r="J88" s="95">
        <f>VLOOKUP(A88,'centroDeProyectos estrateg '!$E:$AF,28,FALSE)</f>
        <v>0</v>
      </c>
      <c r="K88" s="95" t="str">
        <f>VLOOKUP(A88,'centroDeProyectos estrateg '!$E:$AF,23,FALSE)</f>
        <v>Laura Quiros Quiros</v>
      </c>
    </row>
    <row r="89" spans="1:11" ht="17.25" customHeight="1">
      <c r="A89" s="73" t="s">
        <v>223</v>
      </c>
      <c r="B89" s="70" t="s">
        <v>224</v>
      </c>
      <c r="C89" s="70" t="s">
        <v>13</v>
      </c>
      <c r="D89" s="70" t="s">
        <v>57</v>
      </c>
      <c r="E89" s="95" t="str">
        <f>VLOOKUP(A89,'centroDeProyectos estrateg '!$E:$V,18,FALSE)</f>
        <v>Dirección de Tecnología de Información</v>
      </c>
      <c r="G89" s="95" t="str">
        <f>VLOOKUP(A89,'centroDeProyectos estrateg '!$E:$V,6,FALSE)</f>
        <v>Que al finalizar el 2024, se haya incrementado la actualización de la plataforma tecnológica (base tecnológica) por año.</v>
      </c>
      <c r="H89" s="95">
        <f>VLOOKUP(A89,'centroDeProyectos estrateg '!$E:$AF,26,FALSE)</f>
        <v>0</v>
      </c>
      <c r="I89" s="95">
        <f>VLOOKUP(A89,'centroDeProyectos estrateg '!$E:$AF,27,FALSE)</f>
        <v>0</v>
      </c>
      <c r="J89" s="95">
        <f>VLOOKUP(A89,'centroDeProyectos estrateg '!$E:$AF,28,FALSE)</f>
        <v>0</v>
      </c>
      <c r="K89" s="95" t="str">
        <f>VLOOKUP(A89,'centroDeProyectos estrateg '!$E:$AF,23,FALSE)</f>
        <v>Paola Alvarez Quesada</v>
      </c>
    </row>
    <row r="90" spans="1:11" ht="17.25" customHeight="1">
      <c r="A90" s="71" t="s">
        <v>225</v>
      </c>
      <c r="B90" s="70" t="s">
        <v>226</v>
      </c>
      <c r="C90" s="70" t="s">
        <v>13</v>
      </c>
      <c r="D90" s="70" t="s">
        <v>57</v>
      </c>
      <c r="E90" s="95" t="str">
        <f>VLOOKUP(A90,'centroDeProyectos estrateg '!$E:$V,18,FALSE)</f>
        <v>Dirección de Tecnología de Información</v>
      </c>
      <c r="F90" s="95" t="s">
        <v>20</v>
      </c>
      <c r="G90" s="95" t="str">
        <f>VLOOKUP(A90,'centroDeProyectos estrateg '!$E:$V,6,FALSE)</f>
        <v>​Que al finalizar el 2024, se haya incrementado la actualización de la infraestructura tecnológica por año.</v>
      </c>
      <c r="H90" s="95" t="str">
        <f>VLOOKUP(A90,'centroDeProyectos estrateg '!$E:$AF,26,FALSE)</f>
        <v>no existe la meta se sugiere usar esta: Que al finalizar el 2024, se haya incrementado la actualización de la plataforma tecnológica (base tecnológica) por año.</v>
      </c>
      <c r="I90" s="95">
        <f>VLOOKUP(A90,'centroDeProyectos estrateg '!$E:$AF,27,FALSE)</f>
        <v>0</v>
      </c>
      <c r="J90" s="95">
        <f>VLOOKUP(A90,'centroDeProyectos estrateg '!$E:$AF,28,FALSE)</f>
        <v>0</v>
      </c>
      <c r="K90" s="95" t="str">
        <f>VLOOKUP(A90,'centroDeProyectos estrateg '!$E:$AF,23,FALSE)</f>
        <v>Bertony Jiménez Campos</v>
      </c>
    </row>
    <row r="91" spans="1:11" ht="17.25" customHeight="1">
      <c r="A91" s="71" t="s">
        <v>227</v>
      </c>
      <c r="B91" s="70" t="s">
        <v>228</v>
      </c>
      <c r="C91" s="70" t="s">
        <v>13</v>
      </c>
      <c r="D91" s="70" t="s">
        <v>36</v>
      </c>
      <c r="E91" s="95" t="str">
        <f>VLOOKUP(A91,'centroDeProyectos estrateg '!$E:$V,18,FALSE)</f>
        <v>Dirección de Tecnología de Información</v>
      </c>
      <c r="F91" s="95" t="s">
        <v>20</v>
      </c>
      <c r="G91" s="95" t="str">
        <f>VLOOKUP(A91,'centroDeProyectos estrateg '!$E:$V,6,FALSE)</f>
        <v/>
      </c>
      <c r="H91" s="95" t="str">
        <f>VLOOKUP(A91,'centroDeProyectos estrateg '!$E:$AF,26,FALSE)</f>
        <v>corregido</v>
      </c>
      <c r="I91" s="95">
        <f>VLOOKUP(A91,'centroDeProyectos estrateg '!$E:$AF,27,FALSE)</f>
        <v>0</v>
      </c>
      <c r="J91" s="95">
        <f>VLOOKUP(A91,'centroDeProyectos estrateg '!$E:$AF,28,FALSE)</f>
        <v>0</v>
      </c>
      <c r="K91" s="95" t="str">
        <f>VLOOKUP(A91,'centroDeProyectos estrateg '!$E:$AF,23,FALSE)</f>
        <v>Gian Muir Young</v>
      </c>
    </row>
    <row r="92" spans="1:11" ht="17.25" customHeight="1">
      <c r="A92" s="73" t="s">
        <v>229</v>
      </c>
      <c r="B92" s="70" t="s">
        <v>230</v>
      </c>
      <c r="C92" s="70" t="s">
        <v>13</v>
      </c>
      <c r="D92" s="70" t="s">
        <v>57</v>
      </c>
      <c r="E92" s="95" t="str">
        <f>VLOOKUP(A92,'centroDeProyectos estrateg '!$E:$V,18,FALSE)</f>
        <v>Dirección de Tecnología de Información</v>
      </c>
      <c r="G92" s="95" t="str">
        <f>VLOOKUP(A92,'centroDeProyectos estrateg '!$E:$V,6,FALSE)</f>
        <v>Al finalizar 2024 se desarrolle e implemente la estrategia para la creación de mecanismos que fortalezcan el acceso a la información judicial​.</v>
      </c>
      <c r="H92" s="95">
        <f>VLOOKUP(A92,'centroDeProyectos estrateg '!$E:$AF,26,FALSE)</f>
        <v>0</v>
      </c>
      <c r="I92" s="95">
        <f>VLOOKUP(A92,'centroDeProyectos estrateg '!$E:$AF,27,FALSE)</f>
        <v>0</v>
      </c>
      <c r="J92" s="95">
        <f>VLOOKUP(A92,'centroDeProyectos estrateg '!$E:$AF,28,FALSE)</f>
        <v>0</v>
      </c>
      <c r="K92" s="95" t="str">
        <f>VLOOKUP(A92,'centroDeProyectos estrateg '!$E:$AF,23,FALSE)</f>
        <v>Indira Calvo Cloud</v>
      </c>
    </row>
    <row r="93" spans="1:11" ht="17.25" customHeight="1">
      <c r="A93" s="71" t="s">
        <v>231</v>
      </c>
      <c r="B93" s="70" t="s">
        <v>232</v>
      </c>
      <c r="C93" s="70" t="s">
        <v>13</v>
      </c>
      <c r="D93" s="70" t="s">
        <v>41</v>
      </c>
      <c r="E93" s="95" t="str">
        <f>VLOOKUP(A93,'centroDeProyectos estrateg '!$E:$V,18,FALSE)</f>
        <v>Dirección de Tecnología de Información</v>
      </c>
      <c r="F93" s="95" t="s">
        <v>20</v>
      </c>
      <c r="G93" s="95" t="str">
        <f>VLOOKUP(A93,'centroDeProyectos estrateg '!$E:$V,6,FALSE)</f>
        <v xml:space="preserve">Que al finalizar el 2024, se haya incrementado la implementación de la plataforma de telefonía IP por año. </v>
      </c>
      <c r="H93" s="95" t="str">
        <f>VLOOKUP(A93,'centroDeProyectos estrateg '!$E:$AF,26,FALSE)</f>
        <v>corregido</v>
      </c>
      <c r="I93" s="95">
        <f>VLOOKUP(A93,'centroDeProyectos estrateg '!$E:$AF,27,FALSE)</f>
        <v>0</v>
      </c>
      <c r="J93" s="95">
        <f>VLOOKUP(A93,'centroDeProyectos estrateg '!$E:$AF,28,FALSE)</f>
        <v>0</v>
      </c>
      <c r="K93" s="95" t="str">
        <f>VLOOKUP(A93,'centroDeProyectos estrateg '!$E:$AF,23,FALSE)</f>
        <v>Adriana Garro Madrigal</v>
      </c>
    </row>
    <row r="94" spans="1:11" ht="17.25" customHeight="1">
      <c r="A94" s="71" t="s">
        <v>233</v>
      </c>
      <c r="B94" s="70" t="s">
        <v>234</v>
      </c>
      <c r="C94" s="70" t="s">
        <v>13</v>
      </c>
      <c r="D94" s="70" t="s">
        <v>57</v>
      </c>
      <c r="E94" s="95" t="str">
        <f>VLOOKUP(A94,'centroDeProyectos estrateg '!$E:$V,18,FALSE)</f>
        <v>Dirección de Tecnología de Información</v>
      </c>
      <c r="F94" s="95" t="s">
        <v>20</v>
      </c>
      <c r="G94" s="95" t="str">
        <f>VLOOKUP(A94,'centroDeProyectos estrateg '!$E:$V,6,FALSE)</f>
        <v xml:space="preserve">Que al finalizar el 2024, se haya implementado una solución tecnológica interinstitucional para la entrega a las personas usuarias, de constancias, certificaciones judiciales y otros servicios, desde otras instituciones. </v>
      </c>
      <c r="H94" s="95" t="str">
        <f>VLOOKUP(A94,'centroDeProyectos estrateg '!$E:$AF,26,FALSE)</f>
        <v>corregido</v>
      </c>
      <c r="I94" s="95">
        <f>VLOOKUP(A94,'centroDeProyectos estrateg '!$E:$AF,27,FALSE)</f>
        <v>0</v>
      </c>
      <c r="J94" s="95">
        <f>VLOOKUP(A94,'centroDeProyectos estrateg '!$E:$AF,28,FALSE)</f>
        <v>0</v>
      </c>
      <c r="K94" s="95" t="str">
        <f>VLOOKUP(A94,'centroDeProyectos estrateg '!$E:$AF,23,FALSE)</f>
        <v>Manuel Alejandro Villalta Ruiz</v>
      </c>
    </row>
    <row r="95" spans="1:11" ht="17.25" customHeight="1">
      <c r="A95" s="73" t="s">
        <v>235</v>
      </c>
      <c r="B95" s="70" t="s">
        <v>236</v>
      </c>
      <c r="C95" s="70" t="s">
        <v>13</v>
      </c>
      <c r="D95" s="70" t="s">
        <v>36</v>
      </c>
      <c r="E95" s="95" t="str">
        <f>VLOOKUP(A95,'centroDeProyectos estrateg '!$E:$V,18,FALSE)</f>
        <v>Dirección de Tecnología de Información</v>
      </c>
      <c r="G95" s="95" t="str">
        <f>VLOOKUP(A95,'centroDeProyectos estrateg '!$E:$V,6,FALSE)</f>
        <v>​Que al finalizar el 2024, se haya dotado a la institución de herramientas y soluciones de tecnología que integren la información, sistemas y demás soluciones, según los flujos de trabajo existentes en los ámbitos jurisdiccional, auxiliar de justicia y administrativo.​</v>
      </c>
      <c r="H95" s="95">
        <f>VLOOKUP(A95,'centroDeProyectos estrateg '!$E:$AF,26,FALSE)</f>
        <v>0</v>
      </c>
      <c r="I95" s="95">
        <f>VLOOKUP(A95,'centroDeProyectos estrateg '!$E:$AF,27,FALSE)</f>
        <v>0</v>
      </c>
      <c r="J95" s="95">
        <f>VLOOKUP(A95,'centroDeProyectos estrateg '!$E:$AF,28,FALSE)</f>
        <v>0</v>
      </c>
      <c r="K95" s="95" t="str">
        <f>VLOOKUP(A95,'centroDeProyectos estrateg '!$E:$AF,23,FALSE)</f>
        <v>Luis Arroyo Acuña</v>
      </c>
    </row>
    <row r="96" spans="1:11" ht="17.25" customHeight="1">
      <c r="A96" s="73" t="s">
        <v>237</v>
      </c>
      <c r="B96" s="70" t="s">
        <v>238</v>
      </c>
      <c r="C96" s="70" t="s">
        <v>13</v>
      </c>
      <c r="D96" s="70" t="s">
        <v>41</v>
      </c>
      <c r="E96" s="95" t="str">
        <f>VLOOKUP(A96,'centroDeProyectos estrateg '!$E:$V,18,FALSE)</f>
        <v>Dirección Ejecutiva</v>
      </c>
      <c r="G96" s="95" t="str">
        <f>VLOOKUP(A96,'centroDeProyectos estrateg '!$E:$V,6,FALSE)</f>
        <v xml:space="preserve">​Que al finalizar el 2024, se haya incrementado la actualización de la plataforma tecnológica (base tecnológica) por año. </v>
      </c>
      <c r="H96" s="95">
        <f>VLOOKUP(A96,'centroDeProyectos estrateg '!$E:$AF,26,FALSE)</f>
        <v>0</v>
      </c>
      <c r="I96" s="95">
        <f>VLOOKUP(A96,'centroDeProyectos estrateg '!$E:$AF,27,FALSE)</f>
        <v>0</v>
      </c>
      <c r="J96" s="95">
        <f>VLOOKUP(A96,'centroDeProyectos estrateg '!$E:$AF,28,FALSE)</f>
        <v>0</v>
      </c>
      <c r="K96" s="95" t="str">
        <f>VLOOKUP(A96,'centroDeProyectos estrateg '!$E:$AF,23,FALSE)</f>
        <v>Juan Diego Víquez Oviedo / Mabel Alexa Borge Rodríguez</v>
      </c>
    </row>
    <row r="97" spans="1:11" ht="17.25" customHeight="1">
      <c r="A97" s="73" t="s">
        <v>239</v>
      </c>
      <c r="B97" s="70" t="s">
        <v>240</v>
      </c>
      <c r="C97" s="70" t="s">
        <v>13</v>
      </c>
      <c r="D97" s="70" t="s">
        <v>41</v>
      </c>
      <c r="E97" s="95" t="str">
        <f>VLOOKUP(A97,'centroDeProyectos estrateg '!$E:$V,18,FALSE)</f>
        <v>Dirección de Tecnología de Información</v>
      </c>
      <c r="G97" s="95" t="str">
        <f>VLOOKUP(A97,'centroDeProyectos estrateg '!$E:$V,6,FALSE)</f>
        <v>Que al finalizar el 2024, se haya desarrollado e implementado herramientas de inteligencia artificial y bots para apoyar la gestión y tramitación judicial, administrativa y de los órganos auxiliares de justicia.</v>
      </c>
      <c r="H97" s="95">
        <f>VLOOKUP(A97,'centroDeProyectos estrateg '!$E:$AF,26,FALSE)</f>
        <v>0</v>
      </c>
      <c r="I97" s="95">
        <f>VLOOKUP(A97,'centroDeProyectos estrateg '!$E:$AF,27,FALSE)</f>
        <v>0</v>
      </c>
      <c r="J97" s="95">
        <f>VLOOKUP(A97,'centroDeProyectos estrateg '!$E:$AF,28,FALSE)</f>
        <v>0</v>
      </c>
      <c r="K97" s="95" t="str">
        <f>VLOOKUP(A97,'centroDeProyectos estrateg '!$E:$AF,23,FALSE)</f>
        <v>Carlos Morales Castro</v>
      </c>
    </row>
    <row r="98" spans="1:11" ht="17.25" customHeight="1">
      <c r="A98" s="88" t="s">
        <v>241</v>
      </c>
      <c r="B98" s="70" t="s">
        <v>242</v>
      </c>
      <c r="C98" s="70" t="s">
        <v>13</v>
      </c>
      <c r="D98" s="70" t="s">
        <v>41</v>
      </c>
      <c r="E98" s="95" t="str">
        <f>VLOOKUP(A98,'centroDeProyectos estrateg '!$E:$V,18,FALSE)</f>
        <v>Dirección de Tecnología de Información</v>
      </c>
      <c r="F98" s="95" t="s">
        <v>20</v>
      </c>
      <c r="G98" s="95" t="str">
        <f>VLOOKUP(A98,'centroDeProyectos estrateg '!$E:$V,6,FALSE)</f>
        <v/>
      </c>
      <c r="H98" s="95" t="str">
        <f>VLOOKUP(A98,'centroDeProyectos estrateg '!$E:$AF,26,FALSE)</f>
        <v>Incorporar meta se recomienda la siguiente"Que al finalizar el 2024, se haya desarrollado e implantado la nueva versión del sistema de gestión de despachos judiciales, con el fin de brindar un soporte adecuado a los procesos de administración de justicia."</v>
      </c>
      <c r="I98" s="95">
        <f>VLOOKUP(A98,'centroDeProyectos estrateg '!$E:$AF,27,FALSE)</f>
        <v>0</v>
      </c>
      <c r="J98" s="95">
        <f>VLOOKUP(A98,'centroDeProyectos estrateg '!$E:$AF,28,FALSE)</f>
        <v>0</v>
      </c>
      <c r="K98" s="95" t="str">
        <f>VLOOKUP(A98,'centroDeProyectos estrateg '!$E:$AF,23,FALSE)</f>
        <v>Fabiola Arancibia Hernández</v>
      </c>
    </row>
    <row r="99" spans="1:11" ht="17.25" customHeight="1">
      <c r="A99" s="88" t="s">
        <v>243</v>
      </c>
      <c r="B99" s="70" t="s">
        <v>244</v>
      </c>
      <c r="C99" s="70" t="s">
        <v>13</v>
      </c>
      <c r="D99" s="70" t="s">
        <v>57</v>
      </c>
      <c r="E99" s="95" t="str">
        <f>VLOOKUP(A99,'centroDeProyectos estrateg '!$E:$V,18,FALSE)</f>
        <v>Dirección de Tecnología de Información</v>
      </c>
      <c r="F99" s="95" t="s">
        <v>20</v>
      </c>
      <c r="G99" s="95" t="str">
        <f>VLOOKUP(A99,'centroDeProyectos estrateg '!$E:$V,6,FALSE)</f>
        <v xml:space="preserve">Que al finalizar el 2024, se haya ejecutado un plan de acción para la eliminación de la brecha de implementación del escritorio virtual y sistema de gestión en todas las materias. </v>
      </c>
      <c r="H99" s="95" t="str">
        <f>VLOOKUP(A99,'centroDeProyectos estrateg '!$E:$AF,26,FALSE)</f>
        <v>Corregido</v>
      </c>
      <c r="I99" s="95">
        <f>VLOOKUP(A99,'centroDeProyectos estrateg '!$E:$AF,27,FALSE)</f>
        <v>0</v>
      </c>
      <c r="J99" s="95" t="str">
        <f>VLOOKUP(A99,'centroDeProyectos estrateg '!$E:$AF,28,FALSE)</f>
        <v>14 - Desarrollo y Optimización de Servicios y Procesos Judiciales</v>
      </c>
      <c r="K99" s="95" t="str">
        <f>VLOOKUP(A99,'centroDeProyectos estrateg '!$E:$AF,23,FALSE)</f>
        <v>Fabiola Arancibia Hernández</v>
      </c>
    </row>
    <row r="100" spans="1:11" ht="17.25" customHeight="1">
      <c r="A100" s="88" t="s">
        <v>245</v>
      </c>
      <c r="B100" s="70" t="s">
        <v>246</v>
      </c>
      <c r="C100" s="70" t="s">
        <v>13</v>
      </c>
      <c r="D100" s="70" t="s">
        <v>57</v>
      </c>
      <c r="E100" s="95" t="str">
        <f>VLOOKUP(A100,'centroDeProyectos estrateg '!$E:$V,18,FALSE)</f>
        <v>Dirección Gestión Humana</v>
      </c>
      <c r="F100" s="95" t="s">
        <v>20</v>
      </c>
      <c r="G100" s="95" t="str">
        <f>VLOOKUP(A100,'centroDeProyectos estrateg '!$E:$V,6,FALSE)</f>
        <v>Que al finalizar el 2024, se cuente con las tecnologías de información adecuadas para la implementación de modalidades alternativas de trabajo, considerando los aspectos de seguridad de la información y cumplimiento de la normativa vigente.</v>
      </c>
      <c r="H100" s="95" t="str">
        <f>VLOOKUP(A100,'centroDeProyectos estrateg '!$E:$AF,26,FALSE)</f>
        <v>validado</v>
      </c>
      <c r="I100" s="95">
        <f>VLOOKUP(A100,'centroDeProyectos estrateg '!$E:$AF,27,FALSE)</f>
        <v>0</v>
      </c>
      <c r="J100" s="95">
        <f>VLOOKUP(A100,'centroDeProyectos estrateg '!$E:$AF,28,FALSE)</f>
        <v>0</v>
      </c>
      <c r="K100" s="95" t="str">
        <f>VLOOKUP(A100,'centroDeProyectos estrateg '!$E:$AF,23,FALSE)</f>
        <v>Juan Gabriel Mena Araya</v>
      </c>
    </row>
    <row r="101" spans="1:11" ht="17.25" customHeight="1">
      <c r="A101" s="88" t="s">
        <v>247</v>
      </c>
      <c r="B101" s="70" t="s">
        <v>248</v>
      </c>
      <c r="C101" s="70" t="s">
        <v>13</v>
      </c>
      <c r="D101" s="70" t="s">
        <v>41</v>
      </c>
      <c r="E101" s="95" t="str">
        <f>VLOOKUP(A101,'centroDeProyectos estrateg '!$E:$V,18,FALSE)</f>
        <v>Dirección Gestión Humana</v>
      </c>
      <c r="F101" s="95" t="s">
        <v>20</v>
      </c>
      <c r="G101" s="95" t="str">
        <f>VLOOKUP(A101,'centroDeProyectos estrateg '!$E:$V,6,FALSE)</f>
        <v>​Que al finalizar el 2024, se haya aumentado la implementación del Sistema Integrado para la gestión de la Evaluación del Desempeño.</v>
      </c>
      <c r="H101" s="95" t="str">
        <f>VLOOKUP(A101,'centroDeProyectos estrateg '!$E:$AF,26,FALSE)</f>
        <v>corregido</v>
      </c>
      <c r="I101" s="95">
        <f>VLOOKUP(A101,'centroDeProyectos estrateg '!$E:$AF,27,FALSE)</f>
        <v>0</v>
      </c>
      <c r="J101" s="95">
        <f>VLOOKUP(A101,'centroDeProyectos estrateg '!$E:$AF,28,FALSE)</f>
        <v>0</v>
      </c>
      <c r="K101" s="95" t="str">
        <f>VLOOKUP(A101,'centroDeProyectos estrateg '!$E:$AF,23,FALSE)</f>
        <v>Ivannia Aguilar Arrieta</v>
      </c>
    </row>
    <row r="102" spans="1:11" ht="17.25" customHeight="1">
      <c r="A102" s="88" t="s">
        <v>249</v>
      </c>
      <c r="B102" s="70" t="s">
        <v>250</v>
      </c>
      <c r="C102" s="70" t="s">
        <v>13</v>
      </c>
      <c r="D102" s="70" t="s">
        <v>41</v>
      </c>
      <c r="E102" s="95" t="str">
        <f>VLOOKUP(A102,'centroDeProyectos estrateg '!$E:$V,18,FALSE)</f>
        <v>Dirección Gestión Humana</v>
      </c>
      <c r="F102" s="95" t="s">
        <v>20</v>
      </c>
      <c r="G102" s="95" t="str">
        <f>VLOOKUP(A102,'centroDeProyectos estrateg '!$E:$V,6,FALSE)</f>
        <v>Que al finalizar el 2024, se hayan implementado medios alternativos para la atención de los servicios de gestión del personal judicial.</v>
      </c>
      <c r="H102" s="95" t="str">
        <f>VLOOKUP(A102,'centroDeProyectos estrateg '!$E:$AF,26,FALSE)</f>
        <v>validado</v>
      </c>
      <c r="I102" s="95">
        <f>VLOOKUP(A102,'centroDeProyectos estrateg '!$E:$AF,27,FALSE)</f>
        <v>0</v>
      </c>
      <c r="J102" s="95">
        <f>VLOOKUP(A102,'centroDeProyectos estrateg '!$E:$AF,28,FALSE)</f>
        <v>0</v>
      </c>
      <c r="K102" s="95" t="str">
        <f>VLOOKUP(A102,'centroDeProyectos estrateg '!$E:$AF,23,FALSE)</f>
        <v>David Madrigal Robles</v>
      </c>
    </row>
    <row r="103" spans="1:11" ht="17.25" customHeight="1">
      <c r="A103" s="73" t="s">
        <v>251</v>
      </c>
      <c r="B103" s="70" t="s">
        <v>252</v>
      </c>
      <c r="C103" s="70" t="s">
        <v>13</v>
      </c>
      <c r="D103" s="70" t="s">
        <v>41</v>
      </c>
      <c r="E103" s="95" t="str">
        <f>VLOOKUP(A103,'centroDeProyectos estrateg '!$E:$V,18,FALSE)</f>
        <v>Dirección Gestión Humana</v>
      </c>
      <c r="G103" s="95" t="str">
        <f>VLOOKUP(A103,'centroDeProyectos estrateg '!$E:$V,6,FALSE)</f>
        <v>​Que al finalizar el 2024, se haya implementado la estratégia definida para estandarizar las herramientas y procedimientos para el reclutamiento y selección del personal (entrevistas, mecanismos de reclutamiento, pruebas orales y escritas, entre otros), incorporando el uso de las tecnologías de la información.</v>
      </c>
      <c r="H103" s="95">
        <f>VLOOKUP(A103,'centroDeProyectos estrateg '!$E:$AF,26,FALSE)</f>
        <v>0</v>
      </c>
      <c r="I103" s="95">
        <f>VLOOKUP(A103,'centroDeProyectos estrateg '!$E:$AF,27,FALSE)</f>
        <v>0</v>
      </c>
      <c r="J103" s="95">
        <f>VLOOKUP(A103,'centroDeProyectos estrateg '!$E:$AF,28,FALSE)</f>
        <v>0</v>
      </c>
      <c r="K103" s="95" t="str">
        <f>VLOOKUP(A103,'centroDeProyectos estrateg '!$E:$AF,23,FALSE)</f>
        <v>Krissia Rojas Quirós</v>
      </c>
    </row>
    <row r="104" spans="1:11" ht="17.25" customHeight="1">
      <c r="A104" s="73" t="s">
        <v>253</v>
      </c>
      <c r="B104" s="70" t="s">
        <v>254</v>
      </c>
      <c r="C104" s="70" t="s">
        <v>13</v>
      </c>
      <c r="D104" s="70" t="s">
        <v>31</v>
      </c>
      <c r="E104" s="95" t="str">
        <f>VLOOKUP(A104,'centroDeProyectos estrateg '!$E:$V,18,FALSE)</f>
        <v>Dirección Gestión Humana</v>
      </c>
      <c r="G104" s="95" t="str">
        <f>VLOOKUP(A104,'centroDeProyectos estrateg '!$E:$V,6,FALSE)</f>
        <v>Que al finalizar el 2024, se cuente con las tecnologías de información adecuadas para la implementación de modalidades alternativas de trabajo, considerando los aspectos de seguridad de la información y cumplimiento de la normativa vigente.</v>
      </c>
      <c r="H104" s="95">
        <f>VLOOKUP(A104,'centroDeProyectos estrateg '!$E:$AF,26,FALSE)</f>
        <v>0</v>
      </c>
      <c r="I104" s="95">
        <f>VLOOKUP(A104,'centroDeProyectos estrateg '!$E:$AF,27,FALSE)</f>
        <v>0</v>
      </c>
      <c r="J104" s="95">
        <f>VLOOKUP(A104,'centroDeProyectos estrateg '!$E:$AF,28,FALSE)</f>
        <v>0</v>
      </c>
      <c r="K104" s="95" t="str">
        <f>VLOOKUP(A104,'centroDeProyectos estrateg '!$E:$AF,23,FALSE)</f>
        <v>María del Rocío Arias Quesada</v>
      </c>
    </row>
    <row r="105" spans="1:11" ht="17.25" customHeight="1">
      <c r="A105" s="88" t="s">
        <v>255</v>
      </c>
      <c r="B105" s="70" t="s">
        <v>256</v>
      </c>
      <c r="C105" s="70" t="s">
        <v>13</v>
      </c>
      <c r="D105" s="70" t="s">
        <v>57</v>
      </c>
      <c r="E105" s="95" t="str">
        <f>VLOOKUP(A105,'centroDeProyectos estrateg '!$E:$V,18,FALSE)</f>
        <v>Dirección Gestión Humana</v>
      </c>
      <c r="F105" s="95" t="s">
        <v>20</v>
      </c>
      <c r="G105" s="95" t="str">
        <f>VLOOKUP(A105,'centroDeProyectos estrateg '!$E:$V,6,FALSE)</f>
        <v>Que al finalizar el 2024, se haya implementado un sistema integral automatizado para la gestión del proceso de reclutamiento y selección de personal.</v>
      </c>
      <c r="H105" s="95" t="str">
        <f>VLOOKUP(A105,'centroDeProyectos estrateg '!$E:$AF,26,FALSE)</f>
        <v>validado</v>
      </c>
      <c r="I105" s="95">
        <f>VLOOKUP(A105,'centroDeProyectos estrateg '!$E:$AF,27,FALSE)</f>
        <v>0</v>
      </c>
      <c r="J105" s="95">
        <f>VLOOKUP(A105,'centroDeProyectos estrateg '!$E:$AF,28,FALSE)</f>
        <v>0</v>
      </c>
      <c r="K105" s="95" t="str">
        <f>VLOOKUP(A105,'centroDeProyectos estrateg '!$E:$AF,23,FALSE)</f>
        <v>Ulises Fallas Barrantes / Laura Marcela Gutiérrez Escobar</v>
      </c>
    </row>
    <row r="106" spans="1:11" ht="17.25" customHeight="1">
      <c r="A106" s="73" t="s">
        <v>257</v>
      </c>
      <c r="B106" s="70" t="s">
        <v>258</v>
      </c>
      <c r="C106" s="70" t="s">
        <v>13</v>
      </c>
      <c r="D106" s="70" t="s">
        <v>41</v>
      </c>
      <c r="E106" s="95" t="str">
        <f>VLOOKUP(A106,'centroDeProyectos estrateg '!$E:$V,18,FALSE)</f>
        <v>Dirección Gestión Humana</v>
      </c>
      <c r="G106" s="95" t="str">
        <f>VLOOKUP(A106,'centroDeProyectos estrateg '!$E:$V,6,FALSE)</f>
        <v>​Que al finalizar el 2024, se haya desarrollado e implementado la política integral de bienestar y salud laboral para las personas trabajadoras del Poder Judicial.</v>
      </c>
      <c r="H106" s="95">
        <f>VLOOKUP(A106,'centroDeProyectos estrateg '!$E:$AF,26,FALSE)</f>
        <v>0</v>
      </c>
      <c r="I106" s="95">
        <f>VLOOKUP(A106,'centroDeProyectos estrateg '!$E:$AF,27,FALSE)</f>
        <v>0</v>
      </c>
      <c r="J106" s="95">
        <f>VLOOKUP(A106,'centroDeProyectos estrateg '!$E:$AF,28,FALSE)</f>
        <v>0</v>
      </c>
      <c r="K106" s="95" t="str">
        <f>VLOOKUP(A106,'centroDeProyectos estrateg '!$E:$AF,23,FALSE)</f>
        <v>Carolina Solórzano Chaves</v>
      </c>
    </row>
    <row r="107" spans="1:11" ht="17.25" customHeight="1">
      <c r="A107" s="88" t="s">
        <v>259</v>
      </c>
      <c r="B107" s="70" t="s">
        <v>260</v>
      </c>
      <c r="C107" s="70" t="s">
        <v>13</v>
      </c>
      <c r="D107" s="70" t="s">
        <v>57</v>
      </c>
      <c r="E107" s="95" t="str">
        <f>VLOOKUP(A107,'centroDeProyectos estrateg '!$E:$V,18,FALSE)</f>
        <v>Dirección Gestión Humana</v>
      </c>
      <c r="F107" s="95" t="s">
        <v>20</v>
      </c>
      <c r="G107" s="95" t="str">
        <f>VLOOKUP(A107,'centroDeProyectos estrateg '!$E:$V,6,FALSE)</f>
        <v>Que al finalizar el 2024, se hayan implementado medios alternativos para la atención de los servicios de gestión del personal judicial.</v>
      </c>
      <c r="H107" s="95" t="str">
        <f>VLOOKUP(A107,'centroDeProyectos estrateg '!$E:$AF,26,FALSE)</f>
        <v>validado</v>
      </c>
      <c r="I107" s="95">
        <f>VLOOKUP(A107,'centroDeProyectos estrateg '!$E:$AF,27,FALSE)</f>
        <v>0</v>
      </c>
      <c r="J107" s="95">
        <f>VLOOKUP(A107,'centroDeProyectos estrateg '!$E:$AF,28,FALSE)</f>
        <v>0</v>
      </c>
      <c r="K107" s="95" t="str">
        <f>VLOOKUP(A107,'centroDeProyectos estrateg '!$E:$AF,23,FALSE)</f>
        <v>Liz Cedeño Yanes / Célimo Elizondo Aguilar</v>
      </c>
    </row>
    <row r="108" spans="1:11" ht="17.25" customHeight="1">
      <c r="A108" s="88" t="s">
        <v>261</v>
      </c>
      <c r="B108" s="70" t="s">
        <v>262</v>
      </c>
      <c r="C108" s="70" t="s">
        <v>13</v>
      </c>
      <c r="D108" s="70" t="s">
        <v>41</v>
      </c>
      <c r="E108" s="95" t="str">
        <f>VLOOKUP(A108,'centroDeProyectos estrateg '!$E:$V,18,FALSE)</f>
        <v>Dirección Gestión Humana</v>
      </c>
      <c r="F108" s="95" t="s">
        <v>20</v>
      </c>
      <c r="G108" s="95" t="str">
        <f>VLOOKUP(A108,'centroDeProyectos estrateg '!$E:$V,6,FALSE)</f>
        <v/>
      </c>
      <c r="H108" s="95" t="str">
        <f>VLOOKUP(A108,'centroDeProyectos estrateg '!$E:$AF,26,FALSE)</f>
        <v>corregido</v>
      </c>
      <c r="I108" s="95">
        <f>VLOOKUP(A108,'centroDeProyectos estrateg '!$E:$AF,27,FALSE)</f>
        <v>0</v>
      </c>
      <c r="J108" s="95">
        <f>VLOOKUP(A108,'centroDeProyectos estrateg '!$E:$AF,28,FALSE)</f>
        <v>0</v>
      </c>
      <c r="K108" s="95" t="str">
        <f>VLOOKUP(A108,'centroDeProyectos estrateg '!$E:$AF,23,FALSE)</f>
        <v>Karla Alpízar Salazar</v>
      </c>
    </row>
    <row r="109" spans="1:11" ht="17.25" customHeight="1">
      <c r="A109" s="73" t="s">
        <v>263</v>
      </c>
      <c r="B109" s="70" t="s">
        <v>264</v>
      </c>
      <c r="C109" s="70" t="s">
        <v>13</v>
      </c>
      <c r="D109" s="70" t="s">
        <v>41</v>
      </c>
      <c r="E109" s="95" t="str">
        <f>VLOOKUP(A109,'centroDeProyectos estrateg '!$E:$V,18,FALSE)</f>
        <v>Dirección Gestión Humana</v>
      </c>
      <c r="G109" s="95" t="str">
        <f>VLOOKUP(A109,'centroDeProyectos estrateg '!$E:$V,6,FALSE)</f>
        <v>Que al finalizar el 2024, se haya presentado una propuesta de la reforma de la normativa relacionada al reclutamiento y selección del personal en el Poder Judicial, al órgano aprobador</v>
      </c>
      <c r="H109" s="95">
        <f>VLOOKUP(A109,'centroDeProyectos estrateg '!$E:$AF,26,FALSE)</f>
        <v>0</v>
      </c>
      <c r="I109" s="95">
        <f>VLOOKUP(A109,'centroDeProyectos estrateg '!$E:$AF,27,FALSE)</f>
        <v>0</v>
      </c>
      <c r="J109" s="95">
        <f>VLOOKUP(A109,'centroDeProyectos estrateg '!$E:$AF,28,FALSE)</f>
        <v>0</v>
      </c>
      <c r="K109" s="95" t="str">
        <f>VLOOKUP(A109,'centroDeProyectos estrateg '!$E:$AF,23,FALSE)</f>
        <v>Ariana Chacón Flatts</v>
      </c>
    </row>
    <row r="110" spans="1:11" ht="17.25" customHeight="1">
      <c r="A110" s="73" t="s">
        <v>265</v>
      </c>
      <c r="B110" s="70" t="s">
        <v>266</v>
      </c>
      <c r="C110" s="70" t="s">
        <v>13</v>
      </c>
      <c r="D110" s="70" t="s">
        <v>41</v>
      </c>
      <c r="E110" s="95" t="str">
        <f>VLOOKUP(A110,'centroDeProyectos estrateg '!$E:$V,18,FALSE)</f>
        <v>Dirección Gestión Humana</v>
      </c>
      <c r="G110" s="95" t="str">
        <f>VLOOKUP(A110,'centroDeProyectos estrateg '!$E:$V,6,FALSE)</f>
        <v>Que al finalizar el 2024, se haya ampliado anualmente la cobertura efectiva de Teletrabajo, en puestos profesionales y personal técnico.</v>
      </c>
      <c r="H110" s="95">
        <f>VLOOKUP(A110,'centroDeProyectos estrateg '!$E:$AF,26,FALSE)</f>
        <v>0</v>
      </c>
      <c r="I110" s="95">
        <f>VLOOKUP(A110,'centroDeProyectos estrateg '!$E:$AF,27,FALSE)</f>
        <v>0</v>
      </c>
      <c r="J110" s="95">
        <f>VLOOKUP(A110,'centroDeProyectos estrateg '!$E:$AF,28,FALSE)</f>
        <v>0</v>
      </c>
      <c r="K110" s="95" t="str">
        <f>VLOOKUP(A110,'centroDeProyectos estrateg '!$E:$AF,23,FALSE)</f>
        <v>Cindy Ramírez Ramírez</v>
      </c>
    </row>
    <row r="111" spans="1:11" ht="17.25" customHeight="1">
      <c r="A111" s="90" t="s">
        <v>267</v>
      </c>
      <c r="B111" s="70" t="s">
        <v>268</v>
      </c>
      <c r="C111" s="70" t="s">
        <v>13</v>
      </c>
      <c r="D111" s="70" t="s">
        <v>41</v>
      </c>
      <c r="E111" s="95" t="str">
        <f>VLOOKUP(A111,'centroDeProyectos estrateg '!$E:$V,18,FALSE)</f>
        <v>Dirección Gestión Humana</v>
      </c>
      <c r="F111" s="95" t="s">
        <v>20</v>
      </c>
      <c r="G111" s="95" t="str">
        <f>VLOOKUP(A111,'centroDeProyectos estrateg '!$E:$V,6,FALSE)</f>
        <v>Que al finalizar el 2024, se hayan actualizado los perfiles competenciales por ámbito</v>
      </c>
      <c r="H111" s="95" t="str">
        <f>VLOOKUP(A111,'centroDeProyectos estrateg '!$E:$AF,26,FALSE)</f>
        <v>validado</v>
      </c>
      <c r="I111" s="95">
        <f>VLOOKUP(A111,'centroDeProyectos estrateg '!$E:$AF,27,FALSE)</f>
        <v>0</v>
      </c>
      <c r="J111" s="95">
        <f>VLOOKUP(A111,'centroDeProyectos estrateg '!$E:$AF,28,FALSE)</f>
        <v>0</v>
      </c>
      <c r="K111" s="95" t="str">
        <f>VLOOKUP(A111,'centroDeProyectos estrateg '!$E:$AF,23,FALSE)</f>
        <v>Evelyn Quijano Eduarte</v>
      </c>
    </row>
    <row r="112" spans="1:11" ht="17.25" customHeight="1">
      <c r="A112" s="88" t="s">
        <v>269</v>
      </c>
      <c r="B112" s="70" t="s">
        <v>270</v>
      </c>
      <c r="C112" s="70" t="s">
        <v>13</v>
      </c>
      <c r="D112" s="70" t="s">
        <v>14</v>
      </c>
      <c r="E112" s="95" t="str">
        <f>VLOOKUP(A112,'centroDeProyectos estrateg '!$E:$V,18,FALSE)</f>
        <v>Despacho de la Presidencia</v>
      </c>
      <c r="F112" s="95" t="s">
        <v>20</v>
      </c>
      <c r="G112" s="95" t="str">
        <f>VLOOKUP(A112,'centroDeProyectos estrateg '!$E:$V,6,FALSE)</f>
        <v/>
      </c>
      <c r="H112" s="95" t="str">
        <f>VLOOKUP(A112,'centroDeProyectos estrateg '!$E:$AF,26,FALSE)</f>
        <v>Corregido</v>
      </c>
      <c r="I112" s="95">
        <f>VLOOKUP(A112,'centroDeProyectos estrateg '!$E:$AF,27,FALSE)</f>
        <v>0</v>
      </c>
      <c r="J112" s="95">
        <f>VLOOKUP(A112,'centroDeProyectos estrateg '!$E:$AF,28,FALSE)</f>
        <v>0</v>
      </c>
      <c r="K112" s="95" t="str">
        <f>VLOOKUP(A112,'centroDeProyectos estrateg '!$E:$AF,23,FALSE)</f>
        <v>Daniela Reyes Jiménez</v>
      </c>
    </row>
    <row r="113" spans="1:11" ht="17.25" customHeight="1">
      <c r="A113" s="73" t="s">
        <v>271</v>
      </c>
      <c r="B113" s="70" t="s">
        <v>272</v>
      </c>
      <c r="C113" s="70" t="s">
        <v>13</v>
      </c>
      <c r="D113" s="70" t="s">
        <v>41</v>
      </c>
      <c r="E113" s="95" t="str">
        <f>VLOOKUP(A113,'centroDeProyectos estrateg '!$E:$V,18,FALSE)</f>
        <v>Despacho de la Presidencia</v>
      </c>
      <c r="G113" s="95" t="str">
        <f>VLOOKUP(A113,'centroDeProyectos estrateg '!$E:$V,6,FALSE)</f>
        <v>Que al finalizar el 2024, se haya presentado y gestionado la aprobación de la reforma legal sobre el régimen disciplinario para magistrados y magristradas.</v>
      </c>
      <c r="H113" s="95">
        <f>VLOOKUP(A113,'centroDeProyectos estrateg '!$E:$AF,26,FALSE)</f>
        <v>0</v>
      </c>
      <c r="I113" s="95">
        <f>VLOOKUP(A113,'centroDeProyectos estrateg '!$E:$AF,27,FALSE)</f>
        <v>0</v>
      </c>
      <c r="J113" s="95">
        <f>VLOOKUP(A113,'centroDeProyectos estrateg '!$E:$AF,28,FALSE)</f>
        <v>0</v>
      </c>
      <c r="K113" s="95" t="str">
        <f>VLOOKUP(A113,'centroDeProyectos estrateg '!$E:$AF,23,FALSE)</f>
        <v>Roger Mata Brenes</v>
      </c>
    </row>
    <row r="114" spans="1:11" ht="17.25" customHeight="1">
      <c r="A114" s="88" t="s">
        <v>273</v>
      </c>
      <c r="B114" s="70" t="s">
        <v>274</v>
      </c>
      <c r="C114" s="70" t="s">
        <v>13</v>
      </c>
      <c r="D114" s="70" t="s">
        <v>14</v>
      </c>
      <c r="E114" s="95" t="str">
        <f>VLOOKUP(A114,'centroDeProyectos estrateg '!$E:$V,18,FALSE)</f>
        <v>Despacho de la Presidencia</v>
      </c>
      <c r="F114" s="95" t="s">
        <v>20</v>
      </c>
      <c r="G114" s="95" t="str">
        <f>VLOOKUP(A114,'centroDeProyectos estrateg '!$E:$V,6,FALSE)</f>
        <v/>
      </c>
      <c r="H114" s="95" t="str">
        <f>VLOOKUP(A114,'centroDeProyectos estrateg '!$E:$AF,26,FALSE)</f>
        <v>Corregido</v>
      </c>
      <c r="I114" s="95">
        <f>VLOOKUP(A114,'centroDeProyectos estrateg '!$E:$AF,27,FALSE)</f>
        <v>0</v>
      </c>
      <c r="J114" s="95">
        <f>VLOOKUP(A114,'centroDeProyectos estrateg '!$E:$AF,28,FALSE)</f>
        <v>0</v>
      </c>
      <c r="K114" s="95" t="str">
        <f>VLOOKUP(A114,'centroDeProyectos estrateg '!$E:$AF,23,FALSE)</f>
        <v/>
      </c>
    </row>
    <row r="115" spans="1:11" ht="17.25" customHeight="1">
      <c r="A115" s="88" t="s">
        <v>275</v>
      </c>
      <c r="B115" s="70" t="s">
        <v>276</v>
      </c>
      <c r="C115" s="70" t="s">
        <v>13</v>
      </c>
      <c r="D115" s="70" t="s">
        <v>14</v>
      </c>
      <c r="E115" s="95" t="str">
        <f>VLOOKUP(A115,'centroDeProyectos estrateg '!$E:$V,18,FALSE)</f>
        <v>Despacho de la Presidencia</v>
      </c>
      <c r="F115" s="95" t="s">
        <v>20</v>
      </c>
      <c r="G115" s="95" t="str">
        <f>VLOOKUP(A115,'centroDeProyectos estrateg '!$E:$V,6,FALSE)</f>
        <v/>
      </c>
      <c r="H115" s="95" t="str">
        <f>VLOOKUP(A115,'centroDeProyectos estrateg '!$E:$AF,26,FALSE)</f>
        <v>Corregido</v>
      </c>
      <c r="I115" s="95">
        <f>VLOOKUP(A115,'centroDeProyectos estrateg '!$E:$AF,27,FALSE)</f>
        <v>0</v>
      </c>
      <c r="J115" s="95">
        <f>VLOOKUP(A115,'centroDeProyectos estrateg '!$E:$AF,28,FALSE)</f>
        <v>0</v>
      </c>
      <c r="K115" s="95" t="str">
        <f>VLOOKUP(A115,'centroDeProyectos estrateg '!$E:$AF,23,FALSE)</f>
        <v>Daniela Reyes Jiménez</v>
      </c>
    </row>
    <row r="116" spans="1:11" ht="17.25" customHeight="1">
      <c r="A116" s="88" t="s">
        <v>277</v>
      </c>
      <c r="B116" s="70" t="s">
        <v>278</v>
      </c>
      <c r="C116" s="70" t="s">
        <v>13</v>
      </c>
      <c r="D116" s="70" t="s">
        <v>14</v>
      </c>
      <c r="E116" s="95" t="str">
        <f>VLOOKUP(A116,'centroDeProyectos estrateg '!$E:$V,18,FALSE)</f>
        <v>Despacho de la Presidencia</v>
      </c>
      <c r="F116" s="95" t="s">
        <v>20</v>
      </c>
      <c r="G116" s="95" t="str">
        <f>VLOOKUP(A116,'centroDeProyectos estrateg '!$E:$V,6,FALSE)</f>
        <v/>
      </c>
      <c r="H116" s="95" t="str">
        <f>VLOOKUP(A116,'centroDeProyectos estrateg '!$E:$AF,26,FALSE)</f>
        <v>Corregido</v>
      </c>
      <c r="I116" s="95">
        <f>VLOOKUP(A116,'centroDeProyectos estrateg '!$E:$AF,27,FALSE)</f>
        <v>0</v>
      </c>
      <c r="J116" s="95">
        <f>VLOOKUP(A116,'centroDeProyectos estrateg '!$E:$AF,28,FALSE)</f>
        <v>0</v>
      </c>
      <c r="K116" s="95" t="str">
        <f>VLOOKUP(A116,'centroDeProyectos estrateg '!$E:$AF,23,FALSE)</f>
        <v>Daniela Reyes Jiménez</v>
      </c>
    </row>
    <row r="117" spans="1:11" ht="17.25" customHeight="1">
      <c r="A117" s="88" t="s">
        <v>279</v>
      </c>
      <c r="B117" s="70" t="s">
        <v>280</v>
      </c>
      <c r="C117" s="70" t="s">
        <v>13</v>
      </c>
      <c r="D117" s="70" t="s">
        <v>14</v>
      </c>
      <c r="E117" s="95" t="str">
        <f>VLOOKUP(A117,'centroDeProyectos estrateg '!$E:$V,18,FALSE)</f>
        <v>Despacho de la Presidencia</v>
      </c>
      <c r="F117" s="95" t="s">
        <v>20</v>
      </c>
      <c r="G117" s="95" t="str">
        <f>VLOOKUP(A117,'centroDeProyectos estrateg '!$E:$V,6,FALSE)</f>
        <v/>
      </c>
      <c r="H117" s="95" t="str">
        <f>VLOOKUP(A117,'centroDeProyectos estrateg '!$E:$AF,26,FALSE)</f>
        <v>Corregido</v>
      </c>
      <c r="I117" s="95">
        <f>VLOOKUP(A117,'centroDeProyectos estrateg '!$E:$AF,27,FALSE)</f>
        <v>0</v>
      </c>
      <c r="J117" s="95">
        <f>VLOOKUP(A117,'centroDeProyectos estrateg '!$E:$AF,28,FALSE)</f>
        <v>0</v>
      </c>
      <c r="K117" s="95" t="str">
        <f>VLOOKUP(A117,'centroDeProyectos estrateg '!$E:$AF,23,FALSE)</f>
        <v/>
      </c>
    </row>
    <row r="118" spans="1:11" ht="17.25" customHeight="1">
      <c r="A118" s="88" t="s">
        <v>281</v>
      </c>
      <c r="B118" s="70" t="s">
        <v>282</v>
      </c>
      <c r="C118" s="70" t="s">
        <v>13</v>
      </c>
      <c r="D118" s="70" t="s">
        <v>14</v>
      </c>
      <c r="E118" s="95" t="str">
        <f>VLOOKUP(A118,'centroDeProyectos estrateg '!$E:$V,18,FALSE)</f>
        <v>Despacho de la Presidencia</v>
      </c>
      <c r="F118" s="95" t="s">
        <v>20</v>
      </c>
      <c r="G118" s="95" t="str">
        <f>VLOOKUP(A118,'centroDeProyectos estrateg '!$E:$V,6,FALSE)</f>
        <v/>
      </c>
      <c r="H118" s="95" t="str">
        <f>VLOOKUP(A118,'centroDeProyectos estrateg '!$E:$AF,26,FALSE)</f>
        <v>corregido</v>
      </c>
      <c r="I118" s="95">
        <f>VLOOKUP(A118,'centroDeProyectos estrateg '!$E:$AF,27,FALSE)</f>
        <v>0</v>
      </c>
      <c r="J118" s="95">
        <f>VLOOKUP(A118,'centroDeProyectos estrateg '!$E:$AF,28,FALSE)</f>
        <v>0</v>
      </c>
      <c r="K118" s="95" t="str">
        <f>VLOOKUP(A118,'centroDeProyectos estrateg '!$E:$AF,23,FALSE)</f>
        <v>Daniela Reyes Jiménez</v>
      </c>
    </row>
    <row r="119" spans="1:11" ht="17.25" customHeight="1">
      <c r="A119" s="88" t="s">
        <v>283</v>
      </c>
      <c r="B119" s="70" t="s">
        <v>284</v>
      </c>
      <c r="C119" s="70" t="s">
        <v>13</v>
      </c>
      <c r="D119" s="70" t="s">
        <v>14</v>
      </c>
      <c r="E119" s="95" t="str">
        <f>VLOOKUP(A119,'centroDeProyectos estrateg '!$E:$V,18,FALSE)</f>
        <v>Despacho de la Presidencia</v>
      </c>
      <c r="F119" s="95" t="s">
        <v>20</v>
      </c>
      <c r="G119" s="95" t="str">
        <f>VLOOKUP(A119,'centroDeProyectos estrateg '!$E:$V,6,FALSE)</f>
        <v/>
      </c>
      <c r="H119" s="95" t="str">
        <f>VLOOKUP(A119,'centroDeProyectos estrateg '!$E:$AF,26,FALSE)</f>
        <v>corregido</v>
      </c>
      <c r="I119" s="95">
        <f>VLOOKUP(A119,'centroDeProyectos estrateg '!$E:$AF,27,FALSE)</f>
        <v>0</v>
      </c>
      <c r="J119" s="95">
        <f>VLOOKUP(A119,'centroDeProyectos estrateg '!$E:$AF,28,FALSE)</f>
        <v>0</v>
      </c>
      <c r="K119" s="95" t="str">
        <f>VLOOKUP(A119,'centroDeProyectos estrateg '!$E:$AF,23,FALSE)</f>
        <v/>
      </c>
    </row>
    <row r="120" spans="1:11" ht="17.25" customHeight="1">
      <c r="A120" s="71" t="s">
        <v>285</v>
      </c>
      <c r="B120" s="70" t="s">
        <v>286</v>
      </c>
      <c r="C120" s="70" t="s">
        <v>13</v>
      </c>
      <c r="D120" s="70" t="s">
        <v>14</v>
      </c>
      <c r="E120" s="95" t="str">
        <f>VLOOKUP(A120,'centroDeProyectos estrateg '!$E:$V,18,FALSE)</f>
        <v>Despacho de la Presidencia</v>
      </c>
      <c r="F120" s="95" t="s">
        <v>20</v>
      </c>
      <c r="G120" s="95" t="str">
        <f>VLOOKUP(A120,'centroDeProyectos estrateg '!$E:$V,6,FALSE)</f>
        <v/>
      </c>
      <c r="H120" s="95" t="str">
        <f>VLOOKUP(A120,'centroDeProyectos estrateg '!$E:$AF,26,FALSE)</f>
        <v>Incorporar meta que se tenga más relación con alcance del proyecto.</v>
      </c>
      <c r="I120" s="95">
        <f>VLOOKUP(A120,'centroDeProyectos estrateg '!$E:$AF,27,FALSE)</f>
        <v>0</v>
      </c>
      <c r="J120" s="95">
        <f>VLOOKUP(A120,'centroDeProyectos estrateg '!$E:$AF,28,FALSE)</f>
        <v>0</v>
      </c>
      <c r="K120" s="95" t="str">
        <f>VLOOKUP(A120,'centroDeProyectos estrateg '!$E:$AF,23,FALSE)</f>
        <v>Zahira Chavarria Garita</v>
      </c>
    </row>
    <row r="121" spans="1:11" ht="17.25" customHeight="1">
      <c r="A121" s="71" t="s">
        <v>287</v>
      </c>
      <c r="B121" s="70" t="s">
        <v>288</v>
      </c>
      <c r="C121" s="70" t="s">
        <v>13</v>
      </c>
      <c r="D121" s="70" t="s">
        <v>57</v>
      </c>
      <c r="E121" s="95" t="str">
        <f>VLOOKUP(A121,'centroDeProyectos estrateg '!$E:$V,18,FALSE)</f>
        <v>Despacho de la Presidencia</v>
      </c>
      <c r="F121" s="95" t="s">
        <v>20</v>
      </c>
      <c r="G121" s="95" t="str">
        <f>VLOOKUP(A121,'centroDeProyectos estrateg '!$E:$V,6,FALSE)</f>
        <v/>
      </c>
      <c r="H121" s="95" t="str">
        <f>VLOOKUP(A121,'centroDeProyectos estrateg '!$E:$AF,26,FALSE)</f>
        <v>Incorporar meta que se tenga más relación con alcance del proyecto.</v>
      </c>
      <c r="I121" s="95">
        <f>VLOOKUP(A121,'centroDeProyectos estrateg '!$E:$AF,27,FALSE)</f>
        <v>0</v>
      </c>
      <c r="J121" s="95">
        <f>VLOOKUP(A121,'centroDeProyectos estrateg '!$E:$AF,28,FALSE)</f>
        <v>0</v>
      </c>
      <c r="K121" s="95" t="str">
        <f>VLOOKUP(A121,'centroDeProyectos estrateg '!$E:$AF,23,FALSE)</f>
        <v>Zahira Chavarria Garita</v>
      </c>
    </row>
    <row r="122" spans="1:11" ht="17.25" customHeight="1">
      <c r="A122" s="88" t="s">
        <v>289</v>
      </c>
      <c r="B122" s="70" t="s">
        <v>290</v>
      </c>
      <c r="C122" s="70" t="s">
        <v>13</v>
      </c>
      <c r="D122" s="70" t="s">
        <v>41</v>
      </c>
      <c r="E122" s="95" t="str">
        <f>VLOOKUP(A122,'centroDeProyectos estrateg '!$E:$V,18,FALSE)</f>
        <v>Despacho de la Presidencia</v>
      </c>
      <c r="F122" s="95" t="s">
        <v>53</v>
      </c>
      <c r="G122" s="95" t="str">
        <f>VLOOKUP(A122,'centroDeProyectos estrateg '!$E:$V,6,FALSE)</f>
        <v>Que al finalizar el 2024, se haya diseñado e implementado un servicio web que integre un centro de inteligencia de información para acceso y uso interinstitucional e institucional, alineado a la política de Justicia Abierta.</v>
      </c>
      <c r="H122" s="95">
        <f>VLOOKUP(A122,'centroDeProyectos estrateg '!$E:$AF,26,FALSE)</f>
        <v>0</v>
      </c>
      <c r="I122" s="95" t="str">
        <f>VLOOKUP(A122,'centroDeProyectos estrateg '!$E:$AF,27,FALSE)</f>
        <v>2-  Confianza y probidad en la justicia  (22)</v>
      </c>
      <c r="J122" s="95" t="str">
        <f>VLOOKUP(A122,'centroDeProyectos estrateg '!$E:$AF,28,FALSE)</f>
        <v>5 - Transparencia y Rendición de Cuentas</v>
      </c>
      <c r="K122" s="95" t="str">
        <f>VLOOKUP(A122,'centroDeProyectos estrateg '!$E:$AF,23,FALSE)</f>
        <v>Laura Soley Gutiérrez / Indira Melissa Calvo Gould</v>
      </c>
    </row>
    <row r="123" spans="1:11" ht="17.25" customHeight="1">
      <c r="A123" s="73" t="s">
        <v>291</v>
      </c>
      <c r="B123" s="70" t="s">
        <v>292</v>
      </c>
      <c r="C123" s="70" t="s">
        <v>13</v>
      </c>
      <c r="D123" s="70" t="s">
        <v>41</v>
      </c>
      <c r="E123" s="95" t="str">
        <f>VLOOKUP(A123,'centroDeProyectos estrateg '!$E:$V,18,FALSE)</f>
        <v>Despacho de la Presidencia</v>
      </c>
      <c r="G123" s="95" t="str">
        <f>VLOOKUP(A123,'centroDeProyectos estrateg '!$E:$V,6,FALSE)</f>
        <v>​Que al finalizar el 2024, se haya cumplido dado seguimiento a los compromisos destacados en el Informe del Estado de la Justicia.</v>
      </c>
      <c r="H123" s="95">
        <f>VLOOKUP(A123,'centroDeProyectos estrateg '!$E:$AF,26,FALSE)</f>
        <v>0</v>
      </c>
      <c r="I123" s="95">
        <f>VLOOKUP(A123,'centroDeProyectos estrateg '!$E:$AF,27,FALSE)</f>
        <v>0</v>
      </c>
      <c r="J123" s="95">
        <f>VLOOKUP(A123,'centroDeProyectos estrateg '!$E:$AF,28,FALSE)</f>
        <v>0</v>
      </c>
      <c r="K123" s="95" t="str">
        <f>VLOOKUP(A123,'centroDeProyectos estrateg '!$E:$AF,23,FALSE)</f>
        <v/>
      </c>
    </row>
    <row r="124" spans="1:11" ht="17.25" customHeight="1">
      <c r="A124" s="73" t="s">
        <v>293</v>
      </c>
      <c r="B124" s="70" t="s">
        <v>294</v>
      </c>
      <c r="C124" s="70" t="s">
        <v>13</v>
      </c>
      <c r="D124" s="70" t="s">
        <v>41</v>
      </c>
      <c r="E124" s="95" t="str">
        <f>VLOOKUP(A124,'centroDeProyectos estrateg '!$E:$V,18,FALSE)</f>
        <v>Despacho de la Presidencia</v>
      </c>
      <c r="G124" s="95" t="str">
        <f>VLOOKUP(A124,'centroDeProyectos estrateg '!$E:$V,6,FALSE)</f>
        <v>​Que al finalizar el 2024, se haya cumplido dado seguimiento a los compromisos destacados en el Informe del Estado de la Justicia.</v>
      </c>
      <c r="H124" s="95">
        <f>VLOOKUP(A124,'centroDeProyectos estrateg '!$E:$AF,26,FALSE)</f>
        <v>0</v>
      </c>
      <c r="I124" s="95">
        <f>VLOOKUP(A124,'centroDeProyectos estrateg '!$E:$AF,27,FALSE)</f>
        <v>0</v>
      </c>
      <c r="J124" s="95">
        <f>VLOOKUP(A124,'centroDeProyectos estrateg '!$E:$AF,28,FALSE)</f>
        <v>0</v>
      </c>
      <c r="K124" s="95" t="str">
        <f>VLOOKUP(A124,'centroDeProyectos estrateg '!$E:$AF,23,FALSE)</f>
        <v/>
      </c>
    </row>
    <row r="125" spans="1:11" ht="17.25" customHeight="1">
      <c r="A125" s="73" t="s">
        <v>295</v>
      </c>
      <c r="B125" s="70" t="s">
        <v>296</v>
      </c>
      <c r="C125" s="70" t="s">
        <v>13</v>
      </c>
      <c r="D125" s="70" t="s">
        <v>41</v>
      </c>
      <c r="E125" s="95" t="str">
        <f>VLOOKUP(A125,'centroDeProyectos estrateg '!$E:$V,18,FALSE)</f>
        <v>Despacho de la Presidencia</v>
      </c>
      <c r="G125" s="95" t="str">
        <f>VLOOKUP(A125,'centroDeProyectos estrateg '!$E:$V,6,FALSE)</f>
        <v xml:space="preserve">Que al finalizar el 2024, se haya cumplido dado seguimiento a los compromisos destacados en el Informe del Estado de la Justicia. </v>
      </c>
      <c r="H125" s="95">
        <f>VLOOKUP(A125,'centroDeProyectos estrateg '!$E:$AF,26,FALSE)</f>
        <v>0</v>
      </c>
      <c r="I125" s="95">
        <f>VLOOKUP(A125,'centroDeProyectos estrateg '!$E:$AF,27,FALSE)</f>
        <v>0</v>
      </c>
      <c r="J125" s="95">
        <f>VLOOKUP(A125,'centroDeProyectos estrateg '!$E:$AF,28,FALSE)</f>
        <v>0</v>
      </c>
      <c r="K125" s="95" t="str">
        <f>VLOOKUP(A125,'centroDeProyectos estrateg '!$E:$AF,23,FALSE)</f>
        <v/>
      </c>
    </row>
    <row r="126" spans="1:11" ht="17.25" customHeight="1">
      <c r="A126" s="73" t="s">
        <v>297</v>
      </c>
      <c r="B126" s="70" t="s">
        <v>298</v>
      </c>
      <c r="C126" s="70" t="s">
        <v>13</v>
      </c>
      <c r="D126" s="70" t="s">
        <v>57</v>
      </c>
      <c r="E126" s="95" t="str">
        <f>VLOOKUP(A126,'centroDeProyectos estrateg '!$E:$V,18,FALSE)</f>
        <v>Comisión Nacional Mejoramiento de Justicia</v>
      </c>
      <c r="G126" s="95" t="str">
        <f>VLOOKUP(A126,'centroDeProyectos estrateg '!$E:$V,6,FALSE)</f>
        <v>​Que al finalizar el 2024, se hayan implementado las acciones definidas correspondientes al principio de Colaboración de la Política de Justicia Abierta.</v>
      </c>
      <c r="H126" s="95">
        <f>VLOOKUP(A126,'centroDeProyectos estrateg '!$E:$AF,26,FALSE)</f>
        <v>0</v>
      </c>
      <c r="I126" s="95">
        <f>VLOOKUP(A126,'centroDeProyectos estrateg '!$E:$AF,27,FALSE)</f>
        <v>0</v>
      </c>
      <c r="J126" s="95">
        <f>VLOOKUP(A126,'centroDeProyectos estrateg '!$E:$AF,28,FALSE)</f>
        <v>0</v>
      </c>
      <c r="K126" s="95" t="str">
        <f>VLOOKUP(A126,'centroDeProyectos estrateg '!$E:$AF,23,FALSE)</f>
        <v>Jefferson Rodríguez Najera</v>
      </c>
    </row>
    <row r="127" spans="1:11" ht="17.25" customHeight="1">
      <c r="A127" s="73" t="s">
        <v>299</v>
      </c>
      <c r="B127" s="70" t="s">
        <v>300</v>
      </c>
      <c r="C127" s="70" t="s">
        <v>13</v>
      </c>
      <c r="D127" s="70" t="s">
        <v>41</v>
      </c>
      <c r="E127" s="95" t="str">
        <f>VLOOKUP(A127,'centroDeProyectos estrateg '!$E:$V,18,FALSE)</f>
        <v>Contraloría de Servicios</v>
      </c>
      <c r="G127" s="95" t="str">
        <f>VLOOKUP(A127,'centroDeProyectos estrateg '!$E:$V,6,FALSE)</f>
        <v>Que al finalizar el 2024, se haya implementado una metodología que permita medir la percepción y el grado de confianza de la sociedad sobre el Poder Judicial.</v>
      </c>
      <c r="H127" s="95">
        <f>VLOOKUP(A127,'centroDeProyectos estrateg '!$E:$AF,26,FALSE)</f>
        <v>0</v>
      </c>
      <c r="I127" s="95">
        <f>VLOOKUP(A127,'centroDeProyectos estrateg '!$E:$AF,27,FALSE)</f>
        <v>0</v>
      </c>
      <c r="J127" s="95">
        <f>VLOOKUP(A127,'centroDeProyectos estrateg '!$E:$AF,28,FALSE)</f>
        <v>0</v>
      </c>
      <c r="K127" s="95" t="str">
        <f>VLOOKUP(A127,'centroDeProyectos estrateg '!$E:$AF,23,FALSE)</f>
        <v>Rosibel Cerdas Ramirez</v>
      </c>
    </row>
    <row r="128" spans="1:11" ht="17.25" customHeight="1">
      <c r="A128" s="73" t="s">
        <v>301</v>
      </c>
      <c r="B128" s="70" t="s">
        <v>302</v>
      </c>
      <c r="C128" s="70" t="s">
        <v>13</v>
      </c>
      <c r="D128" s="70" t="s">
        <v>41</v>
      </c>
      <c r="E128" s="95" t="str">
        <f>VLOOKUP(A128,'centroDeProyectos estrateg '!$E:$V,18,FALSE)</f>
        <v>Contraloría de Servicios</v>
      </c>
      <c r="G128" s="95" t="str">
        <f>VLOOKUP(A128,'centroDeProyectos estrateg '!$E:$V,6,FALSE)</f>
        <v xml:space="preserve">​Que al finalizar el 2024, se haya implementado un modelo de atención al público con el fin de mejorar el servicio brindado. </v>
      </c>
      <c r="H128" s="95">
        <f>VLOOKUP(A128,'centroDeProyectos estrateg '!$E:$AF,26,FALSE)</f>
        <v>0</v>
      </c>
      <c r="I128" s="95">
        <f>VLOOKUP(A128,'centroDeProyectos estrateg '!$E:$AF,27,FALSE)</f>
        <v>0</v>
      </c>
      <c r="J128" s="95">
        <f>VLOOKUP(A128,'centroDeProyectos estrateg '!$E:$AF,28,FALSE)</f>
        <v>0</v>
      </c>
      <c r="K128" s="95" t="str">
        <f>VLOOKUP(A128,'centroDeProyectos estrateg '!$E:$AF,23,FALSE)</f>
        <v>Carmen Chang Ju</v>
      </c>
    </row>
    <row r="129" spans="1:11" ht="17.25" customHeight="1">
      <c r="A129" s="73" t="s">
        <v>303</v>
      </c>
      <c r="B129" s="70" t="s">
        <v>304</v>
      </c>
      <c r="C129" s="70" t="s">
        <v>13</v>
      </c>
      <c r="D129" s="70" t="s">
        <v>36</v>
      </c>
      <c r="E129" s="95" t="str">
        <f>VLOOKUP(A129,'centroDeProyectos estrateg '!$E:$V,18,FALSE)</f>
        <v>Secretaría Técnica de Género y Acceso a la Justicia</v>
      </c>
      <c r="G129" s="95" t="str">
        <f>VLOOKUP(A129,'centroDeProyectos estrateg '!$E:$V,6,FALSE)</f>
        <v>​Que al finalizar el 2024, se haya implementado el plan de acción de la Política de Igualdad de Género del Poder Judicial, con el fin de incorporarlo en los servicios judiciales.​</v>
      </c>
      <c r="H129" s="95">
        <f>VLOOKUP(A129,'centroDeProyectos estrateg '!$E:$AF,26,FALSE)</f>
        <v>0</v>
      </c>
      <c r="I129" s="95">
        <f>VLOOKUP(A129,'centroDeProyectos estrateg '!$E:$AF,27,FALSE)</f>
        <v>0</v>
      </c>
      <c r="J129" s="95">
        <f>VLOOKUP(A129,'centroDeProyectos estrateg '!$E:$AF,28,FALSE)</f>
        <v>0</v>
      </c>
      <c r="K129" s="95" t="str">
        <f>VLOOKUP(A129,'centroDeProyectos estrateg '!$E:$AF,23,FALSE)</f>
        <v>Xinia Fernández Vargas</v>
      </c>
    </row>
    <row r="130" spans="1:11" ht="17.25" customHeight="1">
      <c r="A130" s="73" t="s">
        <v>305</v>
      </c>
      <c r="B130" s="70" t="s">
        <v>306</v>
      </c>
      <c r="C130" s="70" t="s">
        <v>13</v>
      </c>
      <c r="D130" s="70" t="s">
        <v>41</v>
      </c>
      <c r="E130" s="95" t="str">
        <f>VLOOKUP(A130,'centroDeProyectos estrateg '!$E:$V,18,FALSE)</f>
        <v>Ministerio Público</v>
      </c>
      <c r="G130" s="95" t="str">
        <f>VLOOKUP(A130,'centroDeProyectos estrateg '!$E:$V,6,FALSE)</f>
        <v>​Que al finalizar el 2024, se haya desarrollado e implementado un modelo de gestión (diagnóstico, diseño, implementación, seguimiento y evaluación) para el abordaje de los casos penales de corrupción.</v>
      </c>
      <c r="H130" s="95">
        <f>VLOOKUP(A130,'centroDeProyectos estrateg '!$E:$AF,26,FALSE)</f>
        <v>0</v>
      </c>
      <c r="I130" s="95">
        <f>VLOOKUP(A130,'centroDeProyectos estrateg '!$E:$AF,27,FALSE)</f>
        <v>0</v>
      </c>
      <c r="J130" s="95">
        <f>VLOOKUP(A130,'centroDeProyectos estrateg '!$E:$AF,28,FALSE)</f>
        <v>0</v>
      </c>
      <c r="K130" s="95" t="str">
        <f>VLOOKUP(A130,'centroDeProyectos estrateg '!$E:$AF,23,FALSE)</f>
        <v>Andrea Bermúdez Castillo</v>
      </c>
    </row>
    <row r="131" spans="1:11" ht="17.25" customHeight="1">
      <c r="A131" s="73" t="s">
        <v>307</v>
      </c>
      <c r="B131" s="70" t="s">
        <v>308</v>
      </c>
      <c r="C131" s="70" t="s">
        <v>13</v>
      </c>
      <c r="D131" s="70" t="s">
        <v>41</v>
      </c>
      <c r="E131" s="95" t="str">
        <f>VLOOKUP(A131,'centroDeProyectos estrateg '!$E:$V,18,FALSE)</f>
        <v>Ministerio Público</v>
      </c>
      <c r="G131" s="95" t="str">
        <f>VLOOKUP(A131,'centroDeProyectos estrateg '!$E:$V,6,FALSE)</f>
        <v>​Que al finalizar el 2024, se haya desarrollado e implementado un modelo de gestión (diagnóstico, diseño, implementación, seguimiento y evaluación) en el abordaje de los casos penales de crimen organizado.​</v>
      </c>
      <c r="H131" s="95">
        <f>VLOOKUP(A131,'centroDeProyectos estrateg '!$E:$AF,26,FALSE)</f>
        <v>0</v>
      </c>
      <c r="I131" s="95">
        <f>VLOOKUP(A131,'centroDeProyectos estrateg '!$E:$AF,27,FALSE)</f>
        <v>0</v>
      </c>
      <c r="J131" s="95">
        <f>VLOOKUP(A131,'centroDeProyectos estrateg '!$E:$AF,28,FALSE)</f>
        <v>0</v>
      </c>
      <c r="K131" s="95" t="str">
        <f>VLOOKUP(A131,'centroDeProyectos estrateg '!$E:$AF,23,FALSE)</f>
        <v>Rodrigo Villegas Arias</v>
      </c>
    </row>
    <row r="132" spans="1:11" ht="17.25" customHeight="1">
      <c r="A132" s="73" t="s">
        <v>309</v>
      </c>
      <c r="B132" s="70" t="s">
        <v>310</v>
      </c>
      <c r="C132" s="70" t="s">
        <v>13</v>
      </c>
      <c r="D132" s="70" t="s">
        <v>41</v>
      </c>
      <c r="E132" s="95" t="str">
        <f>VLOOKUP(A132,'centroDeProyectos estrateg '!$E:$V,18,FALSE)</f>
        <v>Ministerio Público</v>
      </c>
      <c r="G132" s="95" t="str">
        <f>VLOOKUP(A132,'centroDeProyectos estrateg '!$E:$V,6,FALSE)</f>
        <v>​Que al finalizar el 2024, se haya desarrollado e implementado un modelo de gestión (diagnóstico, diseño, implementación, seguimiento y evaluación) para el abordaje de los casos penales vinculados a poblaciones vulnerables.</v>
      </c>
      <c r="H132" s="95">
        <f>VLOOKUP(A132,'centroDeProyectos estrateg '!$E:$AF,26,FALSE)</f>
        <v>0</v>
      </c>
      <c r="I132" s="95">
        <f>VLOOKUP(A132,'centroDeProyectos estrateg '!$E:$AF,27,FALSE)</f>
        <v>0</v>
      </c>
      <c r="J132" s="95">
        <f>VLOOKUP(A132,'centroDeProyectos estrateg '!$E:$AF,28,FALSE)</f>
        <v>0</v>
      </c>
      <c r="K132" s="95" t="str">
        <f>VLOOKUP(A132,'centroDeProyectos estrateg '!$E:$AF,23,FALSE)</f>
        <v>Edgar Barquero Ramírez</v>
      </c>
    </row>
    <row r="133" spans="1:11" ht="17.25" customHeight="1">
      <c r="A133" s="73" t="s">
        <v>311</v>
      </c>
      <c r="B133" s="70" t="s">
        <v>312</v>
      </c>
      <c r="C133" s="70" t="s">
        <v>13</v>
      </c>
      <c r="D133" s="70" t="s">
        <v>41</v>
      </c>
      <c r="E133" s="95" t="str">
        <f>VLOOKUP(A133,'centroDeProyectos estrateg '!$E:$V,18,FALSE)</f>
        <v>Ministerio Público</v>
      </c>
      <c r="G133" s="95" t="str">
        <f>VLOOKUP(A133,'centroDeProyectos estrateg '!$E:$V,6,FALSE)</f>
        <v>​Que al finalizar el 2024, se haya implementado la estrategia definida para mejorar el abordaje de la criminalidad no convencional, apoyándose en el uso de las tecnologías de la información.</v>
      </c>
      <c r="H133" s="95">
        <f>VLOOKUP(A133,'centroDeProyectos estrateg '!$E:$AF,26,FALSE)</f>
        <v>0</v>
      </c>
      <c r="I133" s="95">
        <f>VLOOKUP(A133,'centroDeProyectos estrateg '!$E:$AF,27,FALSE)</f>
        <v>0</v>
      </c>
      <c r="J133" s="95">
        <f>VLOOKUP(A133,'centroDeProyectos estrateg '!$E:$AF,28,FALSE)</f>
        <v>0</v>
      </c>
      <c r="K133" s="95" t="str">
        <f>VLOOKUP(A133,'centroDeProyectos estrateg '!$E:$AF,23,FALSE)</f>
        <v>Esteban Aguilar Vargas</v>
      </c>
    </row>
    <row r="134" spans="1:11" ht="17.25" customHeight="1">
      <c r="A134" s="73" t="s">
        <v>313</v>
      </c>
      <c r="B134" s="70" t="s">
        <v>314</v>
      </c>
      <c r="C134" s="70" t="s">
        <v>13</v>
      </c>
      <c r="D134" s="70" t="s">
        <v>41</v>
      </c>
      <c r="E134" s="95" t="str">
        <f>VLOOKUP(A134,'centroDeProyectos estrateg '!$E:$V,18,FALSE)</f>
        <v>Ministerio Público</v>
      </c>
      <c r="G134" s="95" t="str">
        <f>VLOOKUP(A134,'centroDeProyectos estrateg '!$E:$V,6,FALSE)</f>
        <v xml:space="preserve">Que al finalizar el 2024, se haya cumplido la estrategia de capacitación diseñada para el Ministerio Público. </v>
      </c>
      <c r="H134" s="95">
        <f>VLOOKUP(A134,'centroDeProyectos estrateg '!$E:$AF,26,FALSE)</f>
        <v>0</v>
      </c>
      <c r="I134" s="95">
        <f>VLOOKUP(A134,'centroDeProyectos estrateg '!$E:$AF,27,FALSE)</f>
        <v>0</v>
      </c>
      <c r="J134" s="95">
        <f>VLOOKUP(A134,'centroDeProyectos estrateg '!$E:$AF,28,FALSE)</f>
        <v>0</v>
      </c>
      <c r="K134" s="95" t="str">
        <f>VLOOKUP(A134,'centroDeProyectos estrateg '!$E:$AF,23,FALSE)</f>
        <v>Luis Humberto Villalobos Oviedo</v>
      </c>
    </row>
    <row r="135" spans="1:11" ht="48.6" customHeight="1">
      <c r="A135" s="88" t="s">
        <v>315</v>
      </c>
      <c r="B135" s="70" t="s">
        <v>316</v>
      </c>
      <c r="C135" s="70" t="s">
        <v>13</v>
      </c>
      <c r="D135" s="70" t="s">
        <v>41</v>
      </c>
      <c r="E135" s="95" t="str">
        <f>VLOOKUP(A135,'centroDeProyectos estrateg '!$E:$V,18,FALSE)</f>
        <v>Ministerio Público</v>
      </c>
      <c r="F135" s="95" t="s">
        <v>53</v>
      </c>
      <c r="G135" s="95" t="str">
        <f>VLOOKUP(A135,'centroDeProyectos estrateg '!$E:$V,6,FALSE)</f>
        <v>Que al finalizar el 2024 se haya consolidado el modelo y plan de acción de la Justicia Restaurativa para su implementación a nivel nacional.</v>
      </c>
      <c r="H135" s="95" t="str">
        <f>VLOOKUP(A135,'centroDeProyectos estrateg '!$E:$AF,26,FALSE)</f>
        <v>corregido</v>
      </c>
      <c r="I135" s="95" t="str">
        <f>VLOOKUP(A135,'centroDeProyectos estrateg '!$E:$AF,27,FALSE)</f>
        <v>1-  Resolución oportuna de conflictos  (19)</v>
      </c>
      <c r="J135" s="95" t="str">
        <f>VLOOKUP(A135,'centroDeProyectos estrateg '!$E:$AF,28,FALSE)</f>
        <v>3 - Medidas Alternas</v>
      </c>
      <c r="K135" s="95" t="str">
        <f>VLOOKUP(A135,'centroDeProyectos estrateg '!$E:$AF,23,FALSE)</f>
        <v>Sara Arce Moya</v>
      </c>
    </row>
    <row r="136" spans="1:11" ht="17.25" customHeight="1">
      <c r="A136" s="73" t="s">
        <v>317</v>
      </c>
      <c r="B136" s="70" t="s">
        <v>318</v>
      </c>
      <c r="C136" s="70" t="s">
        <v>13</v>
      </c>
      <c r="D136" s="70" t="s">
        <v>57</v>
      </c>
      <c r="E136" s="95" t="str">
        <f>VLOOKUP(A136,'centroDeProyectos estrateg '!$E:$V,18,FALSE)</f>
        <v>Ministerio Público</v>
      </c>
      <c r="G136" s="95" t="str">
        <f>VLOOKUP(A136,'centroDeProyectos estrateg '!$E:$V,6,FALSE)</f>
        <v>​Que al finalizar el 2024, se haya pronunciado sobre la totalidad de los proyectos de ley o propuestas de reforma legales que le hayan sido puestos en consulta y que inciden en su funcionamiento, estructura, organización o en la política de persecución penal del Ministerio Público, previa a su aprobación.</v>
      </c>
      <c r="H136" s="95">
        <f>VLOOKUP(A136,'centroDeProyectos estrateg '!$E:$AF,26,FALSE)</f>
        <v>0</v>
      </c>
      <c r="I136" s="95">
        <f>VLOOKUP(A136,'centroDeProyectos estrateg '!$E:$AF,27,FALSE)</f>
        <v>0</v>
      </c>
      <c r="J136" s="95">
        <f>VLOOKUP(A136,'centroDeProyectos estrateg '!$E:$AF,28,FALSE)</f>
        <v>0</v>
      </c>
      <c r="K136" s="95" t="str">
        <f>VLOOKUP(A136,'centroDeProyectos estrateg '!$E:$AF,23,FALSE)</f>
        <v>Hulda Chinchilla Rizo</v>
      </c>
    </row>
    <row r="137" spans="1:11" ht="17.25" customHeight="1">
      <c r="A137" s="73" t="s">
        <v>319</v>
      </c>
      <c r="B137" s="70" t="s">
        <v>320</v>
      </c>
      <c r="C137" s="70" t="s">
        <v>13</v>
      </c>
      <c r="D137" s="70" t="s">
        <v>57</v>
      </c>
      <c r="E137" s="95" t="str">
        <f>VLOOKUP(A137,'centroDeProyectos estrateg '!$E:$V,18,FALSE)</f>
        <v>Ministerio Público</v>
      </c>
      <c r="G137" s="95" t="str">
        <f>VLOOKUP(A137,'centroDeProyectos estrateg '!$E:$V,6,FALSE)</f>
        <v>Que al finalizar el 2024, se haya establecido e implementado un modelo de supervisión administrativa y técnica de la gestión de las fiscalías, que contribuya a mejorar el servicio público.</v>
      </c>
      <c r="H137" s="95">
        <f>VLOOKUP(A137,'centroDeProyectos estrateg '!$E:$AF,26,FALSE)</f>
        <v>0</v>
      </c>
      <c r="I137" s="95">
        <f>VLOOKUP(A137,'centroDeProyectos estrateg '!$E:$AF,27,FALSE)</f>
        <v>0</v>
      </c>
      <c r="J137" s="95">
        <f>VLOOKUP(A137,'centroDeProyectos estrateg '!$E:$AF,28,FALSE)</f>
        <v>0</v>
      </c>
      <c r="K137" s="95" t="str">
        <f>VLOOKUP(A137,'centroDeProyectos estrateg '!$E:$AF,23,FALSE)</f>
        <v>Jose Marcos Campos Valverde</v>
      </c>
    </row>
    <row r="138" spans="1:11" ht="17.25" customHeight="1">
      <c r="A138" s="73" t="s">
        <v>321</v>
      </c>
      <c r="B138" s="70" t="s">
        <v>322</v>
      </c>
      <c r="C138" s="70" t="s">
        <v>13</v>
      </c>
      <c r="D138" s="70" t="s">
        <v>41</v>
      </c>
      <c r="E138" s="95" t="str">
        <f>VLOOKUP(A138,'centroDeProyectos estrateg '!$E:$V,18,FALSE)</f>
        <v>Ministerio Público</v>
      </c>
      <c r="G138" s="95" t="str">
        <f>VLOOKUP(A138,'centroDeProyectos estrateg '!$E:$V,6,FALSE)</f>
        <v>Que al finalizar el 2024, se haya incrementado la cantidad de casos terminados por año, mediante la implementación de un plan de descongestionamiento y atención de rezago, no superior a dos años, que permitan resolver y llevar a un nivel aceptable-controlable-mínimo del rezago en el Ministerio Público.</v>
      </c>
      <c r="H138" s="95">
        <f>VLOOKUP(A138,'centroDeProyectos estrateg '!$E:$AF,26,FALSE)</f>
        <v>0</v>
      </c>
      <c r="I138" s="95">
        <f>VLOOKUP(A138,'centroDeProyectos estrateg '!$E:$AF,27,FALSE)</f>
        <v>0</v>
      </c>
      <c r="J138" s="95">
        <f>VLOOKUP(A138,'centroDeProyectos estrateg '!$E:$AF,28,FALSE)</f>
        <v>0</v>
      </c>
      <c r="K138" s="95" t="str">
        <f>VLOOKUP(A138,'centroDeProyectos estrateg '!$E:$AF,23,FALSE)</f>
        <v>Andrina Guillen Acuña</v>
      </c>
    </row>
    <row r="139" spans="1:11" ht="17.25" customHeight="1">
      <c r="A139" s="73" t="s">
        <v>323</v>
      </c>
      <c r="B139" s="70" t="s">
        <v>324</v>
      </c>
      <c r="C139" s="70" t="s">
        <v>13</v>
      </c>
      <c r="D139" s="70" t="s">
        <v>57</v>
      </c>
      <c r="E139" s="95" t="str">
        <f>VLOOKUP(A139,'centroDeProyectos estrateg '!$E:$V,18,FALSE)</f>
        <v>Ministerio Público</v>
      </c>
      <c r="G139" s="95" t="str">
        <f>VLOOKUP(A139,'centroDeProyectos estrateg '!$E:$V,6,FALSE)</f>
        <v>Que al finalizar el 2024, se haya desarrollado e implementado un modelo de gestión (diagnóstico, diseño, implementación, seguimiento y evaluación) para el abordaje de los casos penales vinculados a poblaciones vulnerables.​</v>
      </c>
      <c r="H139" s="95">
        <f>VLOOKUP(A139,'centroDeProyectos estrateg '!$E:$AF,26,FALSE)</f>
        <v>0</v>
      </c>
      <c r="I139" s="95">
        <f>VLOOKUP(A139,'centroDeProyectos estrateg '!$E:$AF,27,FALSE)</f>
        <v>0</v>
      </c>
      <c r="J139" s="95">
        <f>VLOOKUP(A139,'centroDeProyectos estrateg '!$E:$AF,28,FALSE)</f>
        <v>0</v>
      </c>
      <c r="K139" s="95" t="str">
        <f>VLOOKUP(A139,'centroDeProyectos estrateg '!$E:$AF,23,FALSE)</f>
        <v>Hulda Chinchilla Rizo</v>
      </c>
    </row>
    <row r="140" spans="1:11" ht="17.25" customHeight="1">
      <c r="A140" s="90" t="s">
        <v>325</v>
      </c>
      <c r="B140" s="70" t="s">
        <v>326</v>
      </c>
      <c r="C140" s="70" t="s">
        <v>13</v>
      </c>
      <c r="D140" s="70" t="s">
        <v>57</v>
      </c>
      <c r="E140" s="95" t="str">
        <f>VLOOKUP(A140,'centroDeProyectos estrateg '!$E:$V,18,FALSE)</f>
        <v>Ministerio Público</v>
      </c>
      <c r="F140" s="95" t="s">
        <v>20</v>
      </c>
      <c r="G140" s="95" t="str">
        <f>VLOOKUP(A140,'centroDeProyectos estrateg '!$E:$V,6,FALSE)</f>
        <v/>
      </c>
      <c r="H140" s="95" t="str">
        <f>VLOOKUP(A140,'centroDeProyectos estrateg '!$E:$AF,26,FALSE)</f>
        <v>corregido</v>
      </c>
      <c r="I140" s="95">
        <f>VLOOKUP(A140,'centroDeProyectos estrateg '!$E:$AF,27,FALSE)</f>
        <v>0</v>
      </c>
      <c r="J140" s="95">
        <f>VLOOKUP(A140,'centroDeProyectos estrateg '!$E:$AF,28,FALSE)</f>
        <v>0</v>
      </c>
      <c r="K140" s="95" t="str">
        <f>VLOOKUP(A140,'centroDeProyectos estrateg '!$E:$AF,23,FALSE)</f>
        <v>Tatiana Chaves Lavagni</v>
      </c>
    </row>
    <row r="141" spans="1:11" ht="17.25" customHeight="1">
      <c r="A141" s="71" t="s">
        <v>327</v>
      </c>
      <c r="B141" s="70" t="s">
        <v>328</v>
      </c>
      <c r="C141" s="70" t="s">
        <v>13</v>
      </c>
      <c r="D141" s="70" t="s">
        <v>57</v>
      </c>
      <c r="E141" s="95" t="str">
        <f>VLOOKUP(A141,'centroDeProyectos estrateg '!$E:$V,18,FALSE)</f>
        <v>Ministerio Público</v>
      </c>
      <c r="F141" s="95" t="s">
        <v>20</v>
      </c>
      <c r="G141" s="95" t="str">
        <f>VLOOKUP(A141,'centroDeProyectos estrateg '!$E:$V,6,FALSE)</f>
        <v>Que al finalizar el 2024, se haya revisado, redefinido o implementado la política de persecución penal con base en los fenómenos criminales de mayor incidencia en el país, de interés para Fiscalía General.</v>
      </c>
      <c r="H141" s="95" t="str">
        <f>VLOOKUP(A141,'centroDeProyectos estrateg '!$E:$AF,26,FALSE)</f>
        <v>corregido</v>
      </c>
      <c r="I141" s="95">
        <f>VLOOKUP(A141,'centroDeProyectos estrateg '!$E:$AF,27,FALSE)</f>
        <v>0</v>
      </c>
      <c r="J141" s="95">
        <f>VLOOKUP(A141,'centroDeProyectos estrateg '!$E:$AF,28,FALSE)</f>
        <v>0</v>
      </c>
      <c r="K141" s="95" t="str">
        <f>VLOOKUP(A141,'centroDeProyectos estrateg '!$E:$AF,23,FALSE)</f>
        <v>Edgar Barquero Ramírez, Natalia Hidalgo Porras</v>
      </c>
    </row>
    <row r="142" spans="1:11" ht="17.25" customHeight="1">
      <c r="A142" s="93" t="s">
        <v>329</v>
      </c>
      <c r="B142" s="70" t="s">
        <v>330</v>
      </c>
      <c r="C142" s="70" t="s">
        <v>13</v>
      </c>
      <c r="D142" s="70" t="s">
        <v>31</v>
      </c>
      <c r="E142" s="95" t="str">
        <f>VLOOKUP(A142,'centroDeProyectos estrateg '!$E:$V,18,FALSE)</f>
        <v>Ministerio Público</v>
      </c>
      <c r="G142" s="95" t="str">
        <f>VLOOKUP(A142,'centroDeProyectos estrateg '!$E:$V,6,FALSE)</f>
        <v/>
      </c>
      <c r="H142" s="95">
        <f>VLOOKUP(A142,'centroDeProyectos estrateg '!$E:$AF,26,FALSE)</f>
        <v>0</v>
      </c>
      <c r="I142" s="95">
        <f>VLOOKUP(A142,'centroDeProyectos estrateg '!$E:$AF,27,FALSE)</f>
        <v>0</v>
      </c>
      <c r="J142" s="95">
        <f>VLOOKUP(A142,'centroDeProyectos estrateg '!$E:$AF,28,FALSE)</f>
        <v>0</v>
      </c>
      <c r="K142" s="95" t="str">
        <f>VLOOKUP(A142,'centroDeProyectos estrateg '!$E:$AF,23,FALSE)</f>
        <v>Silvia Matamoros Jiménez</v>
      </c>
    </row>
    <row r="143" spans="1:11" ht="17.25" customHeight="1">
      <c r="A143" s="71" t="s">
        <v>331</v>
      </c>
      <c r="B143" s="70" t="s">
        <v>332</v>
      </c>
      <c r="C143" s="70" t="s">
        <v>13</v>
      </c>
      <c r="D143" s="70" t="s">
        <v>41</v>
      </c>
      <c r="E143" s="95" t="str">
        <f>VLOOKUP(A143,'centroDeProyectos estrateg '!$E:$V,18,FALSE)</f>
        <v>Servicio de Atención y Protección de Víctimas y Testigos</v>
      </c>
      <c r="F143" s="95" t="s">
        <v>20</v>
      </c>
      <c r="G143" s="95" t="str">
        <f>VLOOKUP(A143,'centroDeProyectos estrateg '!$E:$V,6,FALSE)</f>
        <v>Que al finalizar el 2024, se haya presentado la Reforma a la Ley 8720: Ley de protección de Víctimas y Testigos y demás Sujetos Intervinientes en el Proceso Penal, reformas y adición al Código Procesal Penal y Código Penal.</v>
      </c>
      <c r="H143" s="95" t="str">
        <f>VLOOKUP(A143,'centroDeProyectos estrateg '!$E:$AF,26,FALSE)</f>
        <v>corregido</v>
      </c>
      <c r="I143" s="95">
        <f>VLOOKUP(A143,'centroDeProyectos estrateg '!$E:$AF,27,FALSE)</f>
        <v>0</v>
      </c>
      <c r="J143" s="95">
        <f>VLOOKUP(A143,'centroDeProyectos estrateg '!$E:$AF,28,FALSE)</f>
        <v>0</v>
      </c>
      <c r="K143" s="95" t="str">
        <f>VLOOKUP(A143,'centroDeProyectos estrateg '!$E:$AF,23,FALSE)</f>
        <v>Alexa Gómez Herrera</v>
      </c>
    </row>
    <row r="144" spans="1:11" ht="17.25" customHeight="1">
      <c r="A144" s="73" t="s">
        <v>333</v>
      </c>
      <c r="B144" s="70" t="s">
        <v>334</v>
      </c>
      <c r="C144" s="70" t="s">
        <v>13</v>
      </c>
      <c r="D144" s="70" t="s">
        <v>41</v>
      </c>
      <c r="E144" s="95" t="str">
        <f>VLOOKUP(A144,'centroDeProyectos estrateg '!$E:$V,18,FALSE)</f>
        <v>Servicio de Atención y Protección de Víctimas y Testigos</v>
      </c>
      <c r="G144" s="95" t="str">
        <f>VLOOKUP(A144,'centroDeProyectos estrateg '!$E:$V,6,FALSE)</f>
        <v>Que al finalizar el 2024, se haya entregado ante el órgano aprobador, la propuesta del reglamento de la Ley 8720: Ley de protección de víctimas, testigos y demás sujetos intervinientes en el proceso penal, reformas y adición al Código Procesal Penal y al Código Penal.</v>
      </c>
      <c r="H144" s="95">
        <f>VLOOKUP(A144,'centroDeProyectos estrateg '!$E:$AF,26,FALSE)</f>
        <v>0</v>
      </c>
      <c r="I144" s="95">
        <f>VLOOKUP(A144,'centroDeProyectos estrateg '!$E:$AF,27,FALSE)</f>
        <v>0</v>
      </c>
      <c r="J144" s="95">
        <f>VLOOKUP(A144,'centroDeProyectos estrateg '!$E:$AF,28,FALSE)</f>
        <v>0</v>
      </c>
      <c r="K144" s="95" t="str">
        <f>VLOOKUP(A144,'centroDeProyectos estrateg '!$E:$AF,23,FALSE)</f>
        <v>Alexa Gómez Herrera</v>
      </c>
    </row>
    <row r="145" spans="1:11" ht="17.25" customHeight="1">
      <c r="A145" s="73" t="s">
        <v>335</v>
      </c>
      <c r="B145" s="70" t="s">
        <v>336</v>
      </c>
      <c r="C145" s="70" t="s">
        <v>13</v>
      </c>
      <c r="D145" s="70" t="s">
        <v>57</v>
      </c>
      <c r="E145" s="95" t="str">
        <f>VLOOKUP(A145,'centroDeProyectos estrateg '!$E:$V,18,FALSE)</f>
        <v>Servicio de Atención y Protección de Víctimas y Testigos</v>
      </c>
      <c r="G145" s="95" t="str">
        <f>VLOOKUP(A145,'centroDeProyectos estrateg '!$E:$V,6,FALSE)</f>
        <v>Que al finalizar el 2024, se haya estandarizado y optimizado al menos el 80% de los procedimientos de Oficina de Atención a la Víctima de Delitos y la Unidad de Protección de Víctimas y Testigos, incorporando las diversas condiciones y necesidades de las oficinas centrales y regionales, así como la moderna gestión y nuevas tecnologías.</v>
      </c>
      <c r="H145" s="95">
        <f>VLOOKUP(A145,'centroDeProyectos estrateg '!$E:$AF,26,FALSE)</f>
        <v>0</v>
      </c>
      <c r="I145" s="95">
        <f>VLOOKUP(A145,'centroDeProyectos estrateg '!$E:$AF,27,FALSE)</f>
        <v>0</v>
      </c>
      <c r="J145" s="95">
        <f>VLOOKUP(A145,'centroDeProyectos estrateg '!$E:$AF,28,FALSE)</f>
        <v>0</v>
      </c>
      <c r="K145" s="95" t="str">
        <f>VLOOKUP(A145,'centroDeProyectos estrateg '!$E:$AF,23,FALSE)</f>
        <v>Alexa Gómez Herrera</v>
      </c>
    </row>
    <row r="146" spans="1:11" ht="17.25" customHeight="1">
      <c r="A146" s="73" t="s">
        <v>337</v>
      </c>
      <c r="B146" s="70" t="s">
        <v>338</v>
      </c>
      <c r="C146" s="70" t="s">
        <v>13</v>
      </c>
      <c r="D146" s="70" t="s">
        <v>190</v>
      </c>
      <c r="E146" s="95" t="str">
        <f>VLOOKUP(A146,'centroDeProyectos estrateg '!$E:$V,18,FALSE)</f>
        <v>Servicio de Atención y Protección de Víctimas y Testigos</v>
      </c>
      <c r="G146" s="95" t="str">
        <f>VLOOKUP(A146,'centroDeProyectos estrateg '!$E:$V,6,FALSE)</f>
        <v>Que al finalizar el 2024, se hayan implementado un plan de trabajo para efectuar evaluaciones anuales sobre la calidad del servicio brindado a las personas usuarias internas y externas de la Oficina de Atención a la Víctima de Delitos y la Unidad de Protección de Víctimas y Testigos.</v>
      </c>
      <c r="H146" s="95">
        <f>VLOOKUP(A146,'centroDeProyectos estrateg '!$E:$AF,26,FALSE)</f>
        <v>0</v>
      </c>
      <c r="I146" s="95">
        <f>VLOOKUP(A146,'centroDeProyectos estrateg '!$E:$AF,27,FALSE)</f>
        <v>0</v>
      </c>
      <c r="J146" s="95">
        <f>VLOOKUP(A146,'centroDeProyectos estrateg '!$E:$AF,28,FALSE)</f>
        <v>0</v>
      </c>
      <c r="K146" s="95" t="str">
        <f>VLOOKUP(A146,'centroDeProyectos estrateg '!$E:$AF,23,FALSE)</f>
        <v>Alexa Gómez Herrera</v>
      </c>
    </row>
    <row r="147" spans="1:11" ht="17.25" customHeight="1">
      <c r="A147" s="71" t="s">
        <v>339</v>
      </c>
      <c r="B147" s="70" t="s">
        <v>340</v>
      </c>
      <c r="C147" s="70" t="s">
        <v>13</v>
      </c>
      <c r="D147" s="70" t="s">
        <v>36</v>
      </c>
      <c r="E147" s="95" t="str">
        <f>VLOOKUP(A147,'centroDeProyectos estrateg '!$E:$V,18,FALSE)</f>
        <v>Oficina de Control Interno</v>
      </c>
      <c r="F147" s="95" t="s">
        <v>20</v>
      </c>
      <c r="G147" s="95" t="str">
        <f>VLOOKUP(A147,'centroDeProyectos estrateg '!$E:$V,6,FALSE)</f>
        <v>Gestionar el proceso de toma de decisiones conforme al contenido del plan estratégico con el fin de administrar los recursos presupuestarios en función de las prioridades institucionales​</v>
      </c>
      <c r="H147" s="95" t="str">
        <f>VLOOKUP(A147,'centroDeProyectos estrateg '!$E:$AF,26,FALSE)</f>
        <v>Corregido</v>
      </c>
      <c r="I147" s="95">
        <f>VLOOKUP(A147,'centroDeProyectos estrateg '!$E:$AF,27,FALSE)</f>
        <v>0</v>
      </c>
      <c r="J147" s="95">
        <f>VLOOKUP(A147,'centroDeProyectos estrateg '!$E:$AF,28,FALSE)</f>
        <v>0</v>
      </c>
      <c r="K147" s="95" t="str">
        <f>VLOOKUP(A147,'centroDeProyectos estrateg '!$E:$AF,23,FALSE)</f>
        <v>Juan Carlos Brenes Azofeifa</v>
      </c>
    </row>
    <row r="148" spans="1:11" ht="17.25" customHeight="1">
      <c r="A148" s="71" t="s">
        <v>341</v>
      </c>
      <c r="B148" s="70" t="s">
        <v>342</v>
      </c>
      <c r="C148" s="70" t="s">
        <v>13</v>
      </c>
      <c r="D148" s="70" t="s">
        <v>57</v>
      </c>
      <c r="E148" s="95" t="str">
        <f>VLOOKUP(A148,'centroDeProyectos estrateg '!$E:$V,18,FALSE)</f>
        <v>Oficina de Control Interno</v>
      </c>
      <c r="F148" s="95" t="s">
        <v>20</v>
      </c>
      <c r="G148" s="95" t="str">
        <f>VLOOKUP(A148,'centroDeProyectos estrateg '!$E:$V,6,FALSE)</f>
        <v>Que al finalizar el 2024, se haya implementado el Modelo de Gestión para laPlanificación Estratégica, que integre el modelo de innovación, el portafoliode proyectos estratégicos, los planes anuales operativos y el presupuesto.</v>
      </c>
      <c r="H148" s="95" t="str">
        <f>VLOOKUP(A148,'centroDeProyectos estrateg '!$E:$AF,26,FALSE)</f>
        <v>Corregido</v>
      </c>
      <c r="I148" s="95">
        <f>VLOOKUP(A148,'centroDeProyectos estrateg '!$E:$AF,27,FALSE)</f>
        <v>0</v>
      </c>
      <c r="J148" s="95">
        <f>VLOOKUP(A148,'centroDeProyectos estrateg '!$E:$AF,28,FALSE)</f>
        <v>0</v>
      </c>
      <c r="K148" s="95" t="str">
        <f>VLOOKUP(A148,'centroDeProyectos estrateg '!$E:$AF,23,FALSE)</f>
        <v>Miguel Mc Calla Vaz/ Hermes Zamora Atencio</v>
      </c>
    </row>
    <row r="149" spans="1:11" ht="17.25" customHeight="1">
      <c r="A149" s="90" t="s">
        <v>343</v>
      </c>
      <c r="B149" s="70" t="s">
        <v>344</v>
      </c>
      <c r="C149" s="70" t="s">
        <v>13</v>
      </c>
      <c r="D149" s="70" t="s">
        <v>41</v>
      </c>
      <c r="E149" s="95" t="str">
        <f>VLOOKUP(A149,'centroDeProyectos estrateg '!$E:$V,18,FALSE)</f>
        <v>Centro de Conciliación del Poder Judicial</v>
      </c>
      <c r="F149" s="95" t="s">
        <v>20</v>
      </c>
      <c r="G149" s="95" t="str">
        <f>VLOOKUP(A149,'centroDeProyectos estrateg '!$E:$V,6,FALSE)</f>
        <v>Que al finalizar el 2024, se haya diseñado, validado, y aprobado la Política Institucional Integral de los diferentes Mecanismos de Resolución de Conflictos” a nivel nacional, la cual será ejecutada a través del Centro de Conciliación y sus sedes.</v>
      </c>
      <c r="H149" s="95" t="str">
        <f>VLOOKUP(A149,'centroDeProyectos estrateg '!$E:$AF,26,FALSE)</f>
        <v>corregido</v>
      </c>
      <c r="I149" s="95">
        <f>VLOOKUP(A149,'centroDeProyectos estrateg '!$E:$AF,27,FALSE)</f>
        <v>0</v>
      </c>
      <c r="J149" s="95">
        <f>VLOOKUP(A149,'centroDeProyectos estrateg '!$E:$AF,28,FALSE)</f>
        <v>0</v>
      </c>
      <c r="K149" s="95" t="str">
        <f>VLOOKUP(A149,'centroDeProyectos estrateg '!$E:$AF,23,FALSE)</f>
        <v>Wendy Marcela Fernández Solorzano</v>
      </c>
    </row>
    <row r="150" spans="1:11" ht="17.25" customHeight="1">
      <c r="A150" s="73" t="s">
        <v>345</v>
      </c>
      <c r="B150" s="70" t="s">
        <v>346</v>
      </c>
      <c r="C150" s="70" t="s">
        <v>13</v>
      </c>
      <c r="D150" s="70" t="s">
        <v>31</v>
      </c>
      <c r="E150" s="95" t="str">
        <f>VLOOKUP(A150,'centroDeProyectos estrateg '!$E:$V,18,FALSE)</f>
        <v>Secretaría Técnica de Ética y Valores</v>
      </c>
      <c r="G150" s="95" t="str">
        <f>VLOOKUP(A150,'centroDeProyectos estrateg '!$E:$V,6,FALSE)</f>
        <v>Que al finalizar el 2024, se haya implementado el plan definido de la política axiológica.</v>
      </c>
      <c r="H150" s="95">
        <f>VLOOKUP(A150,'centroDeProyectos estrateg '!$E:$AF,26,FALSE)</f>
        <v>0</v>
      </c>
      <c r="I150" s="95">
        <f>VLOOKUP(A150,'centroDeProyectos estrateg '!$E:$AF,27,FALSE)</f>
        <v>0</v>
      </c>
      <c r="J150" s="95">
        <f>VLOOKUP(A150,'centroDeProyectos estrateg '!$E:$AF,28,FALSE)</f>
        <v>0</v>
      </c>
      <c r="K150" s="95" t="str">
        <f>VLOOKUP(A150,'centroDeProyectos estrateg '!$E:$AF,23,FALSE)</f>
        <v>Rafael León Hernández</v>
      </c>
    </row>
    <row r="151" spans="1:11" ht="17.25" customHeight="1">
      <c r="A151" s="73" t="s">
        <v>347</v>
      </c>
      <c r="B151" s="70" t="s">
        <v>348</v>
      </c>
      <c r="C151" s="70" t="s">
        <v>13</v>
      </c>
      <c r="D151" s="70" t="s">
        <v>57</v>
      </c>
      <c r="E151" s="95" t="str">
        <f>VLOOKUP(A151,'centroDeProyectos estrateg '!$E:$V,18,FALSE)</f>
        <v>Organismo de Investigación Judicial</v>
      </c>
      <c r="G151" s="95" t="str">
        <f>VLOOKUP(A151,'centroDeProyectos estrateg '!$E:$V,6,FALSE)</f>
        <v>Que al finalizar el 2024, se hayan implementado un plan de trabajo para la adquisición de los bienes, muebles e inmuebles, así como los insumos, suministros, herramientas, laboratorios y equipos analítico-instrumental, entre otros, para el Organismo de Investigación Judicial.</v>
      </c>
      <c r="H151" s="95">
        <f>VLOOKUP(A151,'centroDeProyectos estrateg '!$E:$AF,26,FALSE)</f>
        <v>0</v>
      </c>
      <c r="I151" s="95">
        <f>VLOOKUP(A151,'centroDeProyectos estrateg '!$E:$AF,27,FALSE)</f>
        <v>0</v>
      </c>
      <c r="J151" s="95">
        <f>VLOOKUP(A151,'centroDeProyectos estrateg '!$E:$AF,28,FALSE)</f>
        <v>0</v>
      </c>
      <c r="K151" s="95" t="str">
        <f>VLOOKUP(A151,'centroDeProyectos estrateg '!$E:$AF,23,FALSE)</f>
        <v>Cristian Arce Ruiz</v>
      </c>
    </row>
    <row r="152" spans="1:11" ht="17.25" customHeight="1">
      <c r="A152" s="92" t="s">
        <v>349</v>
      </c>
      <c r="B152" s="70" t="s">
        <v>350</v>
      </c>
      <c r="C152" s="70" t="s">
        <v>13</v>
      </c>
      <c r="D152" s="70" t="s">
        <v>41</v>
      </c>
      <c r="E152" s="95" t="str">
        <f>VLOOKUP(A152,'centroDeProyectos estrateg '!$E:$V,18,FALSE)</f>
        <v>Organismo de Investigación Judicial</v>
      </c>
      <c r="F152" s="95" t="s">
        <v>20</v>
      </c>
      <c r="G152" s="95" t="str">
        <f>VLOOKUP(A152,'centroDeProyectos estrateg '!$E:$V,6,FALSE)</f>
        <v>Que al finalizar el 2024, se hayan implementado un plan de trabajo para la adquisición de los bienes, muebles e inmuebles, así como los insumos, suministros, herramientas, laboratorios y equipos analítico instrumental, entre otros, para el Organismo de Investigación Judicial.</v>
      </c>
      <c r="H152" s="95">
        <f>VLOOKUP(A152,'centroDeProyectos estrateg '!$E:$AF,26,FALSE)</f>
        <v>0</v>
      </c>
      <c r="I152" s="95">
        <f>VLOOKUP(A152,'centroDeProyectos estrateg '!$E:$AF,27,FALSE)</f>
        <v>0</v>
      </c>
      <c r="J152" s="95">
        <f>VLOOKUP(A152,'centroDeProyectos estrateg '!$E:$AF,28,FALSE)</f>
        <v>0</v>
      </c>
      <c r="K152" s="95" t="str">
        <f>VLOOKUP(A152,'centroDeProyectos estrateg '!$E:$AF,23,FALSE)</f>
        <v>Emily Solano González</v>
      </c>
    </row>
    <row r="153" spans="1:11" ht="17.25" customHeight="1">
      <c r="A153" s="92" t="s">
        <v>351</v>
      </c>
      <c r="B153" s="70" t="s">
        <v>352</v>
      </c>
      <c r="C153" s="70" t="s">
        <v>13</v>
      </c>
      <c r="D153" s="70" t="s">
        <v>57</v>
      </c>
      <c r="E153" s="95" t="str">
        <f>VLOOKUP(A153,'centroDeProyectos estrateg '!$E:$V,18,FALSE)</f>
        <v>Organismo de Investigación Judicial</v>
      </c>
      <c r="F153" s="95" t="s">
        <v>20</v>
      </c>
      <c r="G153" s="95" t="str">
        <f>VLOOKUP(A153,'centroDeProyectos estrateg '!$E:$V,6,FALSE)</f>
        <v>Que al finalizar el 2024, se hayan implementado un plan de trabajo para la adquisición de los bienes, muebles e inmuebles, así como los insumos, suministros, herramientas, laboratorios y equipos analítico instrumental, entre otros, para el Organismo de Investigación Judicial.</v>
      </c>
      <c r="H153" s="95">
        <f>VLOOKUP(A153,'centroDeProyectos estrateg '!$E:$AF,26,FALSE)</f>
        <v>0</v>
      </c>
      <c r="I153" s="95">
        <f>VLOOKUP(A153,'centroDeProyectos estrateg '!$E:$AF,27,FALSE)</f>
        <v>0</v>
      </c>
      <c r="J153" s="95">
        <f>VLOOKUP(A153,'centroDeProyectos estrateg '!$E:$AF,28,FALSE)</f>
        <v>0</v>
      </c>
      <c r="K153" s="95" t="str">
        <f>VLOOKUP(A153,'centroDeProyectos estrateg '!$E:$AF,23,FALSE)</f>
        <v>Ingrid Iong Ureña</v>
      </c>
    </row>
    <row r="154" spans="1:11" ht="17.25" customHeight="1">
      <c r="A154" s="73" t="s">
        <v>353</v>
      </c>
      <c r="B154" s="70" t="s">
        <v>354</v>
      </c>
      <c r="C154" s="70" t="s">
        <v>13</v>
      </c>
      <c r="D154" s="70" t="s">
        <v>31</v>
      </c>
      <c r="E154" s="95" t="str">
        <f>VLOOKUP(A154,'centroDeProyectos estrateg '!$E:$V,18,FALSE)</f>
        <v>Organismo de Investigación Judicial</v>
      </c>
      <c r="G154" s="95" t="str">
        <f>VLOOKUP(A154,'centroDeProyectos estrateg '!$E:$V,6,FALSE)</f>
        <v>Que al finalizar el 2024, se haya definido e implementado un modelo nacional e integral de traslado y custodia de personas detenidas, que optimice el uso de los recursos mediante la implementación de procesos eficientes y un sistema logístico de información automatizado y centralizado.​</v>
      </c>
      <c r="H154" s="95">
        <f>VLOOKUP(A154,'centroDeProyectos estrateg '!$E:$AF,26,FALSE)</f>
        <v>0</v>
      </c>
      <c r="I154" s="95">
        <f>VLOOKUP(A154,'centroDeProyectos estrateg '!$E:$AF,27,FALSE)</f>
        <v>0</v>
      </c>
      <c r="J154" s="95">
        <f>VLOOKUP(A154,'centroDeProyectos estrateg '!$E:$AF,28,FALSE)</f>
        <v>0</v>
      </c>
      <c r="K154" s="95" t="str">
        <f>VLOOKUP(A154,'centroDeProyectos estrateg '!$E:$AF,23,FALSE)</f>
        <v>Róger Martínez Ruiz</v>
      </c>
    </row>
    <row r="155" spans="1:11" ht="17.25" customHeight="1">
      <c r="A155" s="73" t="s">
        <v>355</v>
      </c>
      <c r="B155" s="70" t="s">
        <v>356</v>
      </c>
      <c r="C155" s="70" t="s">
        <v>13</v>
      </c>
      <c r="D155" s="70" t="s">
        <v>41</v>
      </c>
      <c r="E155" s="95" t="str">
        <f>VLOOKUP(A155,'centroDeProyectos estrateg '!$E:$V,18,FALSE)</f>
        <v>Organismo de Investigación Judicial</v>
      </c>
      <c r="G155" s="95" t="str">
        <f>VLOOKUP(A155,'centroDeProyectos estrateg '!$E:$V,6,FALSE)</f>
        <v>Que al finalizar el 2024, se haya establecido e implementado un modelo que permita relacionar la carga de trabajo (incluir aspectos cuantitativos y cualitativos) y la cantidad de recursos (humanos y materiales) necesarios para obtener una efectiva gestión administrativa y operativa.​</v>
      </c>
      <c r="H155" s="95">
        <f>VLOOKUP(A155,'centroDeProyectos estrateg '!$E:$AF,26,FALSE)</f>
        <v>0</v>
      </c>
      <c r="I155" s="95">
        <f>VLOOKUP(A155,'centroDeProyectos estrateg '!$E:$AF,27,FALSE)</f>
        <v>0</v>
      </c>
      <c r="J155" s="95">
        <f>VLOOKUP(A155,'centroDeProyectos estrateg '!$E:$AF,28,FALSE)</f>
        <v>0</v>
      </c>
      <c r="K155" s="95" t="str">
        <f>VLOOKUP(A155,'centroDeProyectos estrateg '!$E:$AF,23,FALSE)</f>
        <v>Corina Fernández Ulloa / Andrés Muñoz Miranda</v>
      </c>
    </row>
    <row r="156" spans="1:11" ht="17.25" customHeight="1">
      <c r="A156" s="73" t="s">
        <v>357</v>
      </c>
      <c r="B156" s="70" t="s">
        <v>358</v>
      </c>
      <c r="C156" s="70" t="s">
        <v>13</v>
      </c>
      <c r="D156" s="70" t="s">
        <v>41</v>
      </c>
      <c r="E156" s="95" t="str">
        <f>VLOOKUP(A156,'centroDeProyectos estrateg '!$E:$V,18,FALSE)</f>
        <v>Organismo de Investigación Judicial</v>
      </c>
      <c r="G156" s="95" t="str">
        <f>VLOOKUP(A156,'centroDeProyectos estrateg '!$E:$V,6,FALSE)</f>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v>
      </c>
      <c r="H156" s="95">
        <f>VLOOKUP(A156,'centroDeProyectos estrateg '!$E:$AF,26,FALSE)</f>
        <v>0</v>
      </c>
      <c r="I156" s="95">
        <f>VLOOKUP(A156,'centroDeProyectos estrateg '!$E:$AF,27,FALSE)</f>
        <v>0</v>
      </c>
      <c r="J156" s="95">
        <f>VLOOKUP(A156,'centroDeProyectos estrateg '!$E:$AF,28,FALSE)</f>
        <v>0</v>
      </c>
      <c r="K156" s="95" t="str">
        <f>VLOOKUP(A156,'centroDeProyectos estrateg '!$E:$AF,23,FALSE)</f>
        <v>Licda. Tatiana López Morales</v>
      </c>
    </row>
    <row r="157" spans="1:11" ht="17.25" customHeight="1">
      <c r="A157" s="73" t="s">
        <v>359</v>
      </c>
      <c r="B157" s="70" t="s">
        <v>360</v>
      </c>
      <c r="C157" s="70" t="s">
        <v>13</v>
      </c>
      <c r="D157" s="70" t="s">
        <v>57</v>
      </c>
      <c r="E157" s="95" t="str">
        <f>VLOOKUP(A157,'centroDeProyectos estrateg '!$E:$V,18,FALSE)</f>
        <v>Organismo de Investigación Judicial</v>
      </c>
      <c r="G157" s="95" t="str">
        <f>VLOOKUP(A157,'centroDeProyectos estrateg '!$E:$V,6,FALSE)</f>
        <v>Que al finalizar el 2024, se haya ejecutado la estratégia definida que permita contar con sistemas de información innovadores.</v>
      </c>
      <c r="H157" s="95">
        <f>VLOOKUP(A157,'centroDeProyectos estrateg '!$E:$AF,26,FALSE)</f>
        <v>0</v>
      </c>
      <c r="I157" s="95">
        <f>VLOOKUP(A157,'centroDeProyectos estrateg '!$E:$AF,27,FALSE)</f>
        <v>0</v>
      </c>
      <c r="J157" s="95">
        <f>VLOOKUP(A157,'centroDeProyectos estrateg '!$E:$AF,28,FALSE)</f>
        <v>0</v>
      </c>
      <c r="K157" s="95" t="str">
        <f>VLOOKUP(A157,'centroDeProyectos estrateg '!$E:$AF,23,FALSE)</f>
        <v>María Nazareth Vásquez Chavarría</v>
      </c>
    </row>
    <row r="158" spans="1:11" ht="17.25" customHeight="1">
      <c r="A158" s="73" t="s">
        <v>361</v>
      </c>
      <c r="B158" s="70" t="s">
        <v>362</v>
      </c>
      <c r="C158" s="70" t="s">
        <v>13</v>
      </c>
      <c r="D158" s="70" t="s">
        <v>57</v>
      </c>
      <c r="E158" s="95" t="str">
        <f>VLOOKUP(A158,'centroDeProyectos estrateg '!$E:$V,18,FALSE)</f>
        <v>Organismo de Investigación Judicial</v>
      </c>
      <c r="G158" s="95" t="str">
        <f>VLOOKUP(A158,'centroDeProyectos estrateg '!$E:$V,6,FALSE)</f>
        <v>Que al finalizar el 2024, se haya ejecutado la estratégia definida que permita contar con sistemas de información innovadores.</v>
      </c>
      <c r="H158" s="95">
        <f>VLOOKUP(A158,'centroDeProyectos estrateg '!$E:$AF,26,FALSE)</f>
        <v>0</v>
      </c>
      <c r="I158" s="95">
        <f>VLOOKUP(A158,'centroDeProyectos estrateg '!$E:$AF,27,FALSE)</f>
        <v>0</v>
      </c>
      <c r="J158" s="95">
        <f>VLOOKUP(A158,'centroDeProyectos estrateg '!$E:$AF,28,FALSE)</f>
        <v>0</v>
      </c>
      <c r="K158" s="95" t="str">
        <f>VLOOKUP(A158,'centroDeProyectos estrateg '!$E:$AF,23,FALSE)</f>
        <v>Alexander Carvajal Alfaro</v>
      </c>
    </row>
    <row r="159" spans="1:11" ht="17.25" customHeight="1">
      <c r="A159" s="73" t="s">
        <v>363</v>
      </c>
      <c r="B159" s="70" t="s">
        <v>364</v>
      </c>
      <c r="C159" s="70" t="s">
        <v>13</v>
      </c>
      <c r="D159" s="70" t="s">
        <v>57</v>
      </c>
      <c r="E159" s="95" t="str">
        <f>VLOOKUP(A159,'centroDeProyectos estrateg '!$E:$V,18,FALSE)</f>
        <v>Organismo de Investigación Judicial</v>
      </c>
      <c r="G159" s="95" t="str">
        <f>VLOOKUP(A159,'centroDeProyectos estrateg '!$E:$V,6,FALSE)</f>
        <v>Que al finalizar el 2024, se haya ejecutado la estratégia definida que permita contar con sistemas de información innovadores.</v>
      </c>
      <c r="H159" s="95">
        <f>VLOOKUP(A159,'centroDeProyectos estrateg '!$E:$AF,26,FALSE)</f>
        <v>0</v>
      </c>
      <c r="I159" s="95">
        <f>VLOOKUP(A159,'centroDeProyectos estrateg '!$E:$AF,27,FALSE)</f>
        <v>0</v>
      </c>
      <c r="J159" s="95">
        <f>VLOOKUP(A159,'centroDeProyectos estrateg '!$E:$AF,28,FALSE)</f>
        <v>0</v>
      </c>
      <c r="K159" s="95" t="str">
        <f>VLOOKUP(A159,'centroDeProyectos estrateg '!$E:$AF,23,FALSE)</f>
        <v>Róger Martínez Ruiz</v>
      </c>
    </row>
    <row r="160" spans="1:11" ht="17.25" customHeight="1">
      <c r="A160" s="93" t="s">
        <v>365</v>
      </c>
      <c r="B160" s="70" t="s">
        <v>366</v>
      </c>
      <c r="C160" s="70" t="s">
        <v>13</v>
      </c>
      <c r="D160" s="70" t="s">
        <v>367</v>
      </c>
      <c r="E160" s="95" t="str">
        <f>VLOOKUP(A160,'centroDeProyectos estrateg '!$E:$V,18,FALSE)</f>
        <v>Organismo de Investigación Judicial</v>
      </c>
      <c r="G160" s="95" t="str">
        <f>VLOOKUP(A160,'centroDeProyectos estrateg '!$E:$V,6,FALSE)</f>
        <v/>
      </c>
      <c r="H160" s="95">
        <f>VLOOKUP(A160,'centroDeProyectos estrateg '!$E:$AF,26,FALSE)</f>
        <v>0</v>
      </c>
      <c r="I160" s="95">
        <f>VLOOKUP(A160,'centroDeProyectos estrateg '!$E:$AF,27,FALSE)</f>
        <v>0</v>
      </c>
      <c r="J160" s="95">
        <f>VLOOKUP(A160,'centroDeProyectos estrateg '!$E:$AF,28,FALSE)</f>
        <v>0</v>
      </c>
      <c r="K160" s="95" t="str">
        <f>VLOOKUP(A160,'centroDeProyectos estrateg '!$E:$AF,23,FALSE)</f>
        <v>Jimmy Araya Jiménez</v>
      </c>
    </row>
    <row r="161" spans="1:11" ht="17.25" customHeight="1">
      <c r="A161" s="73" t="s">
        <v>368</v>
      </c>
      <c r="B161" s="70" t="s">
        <v>369</v>
      </c>
      <c r="C161" s="70" t="s">
        <v>13</v>
      </c>
      <c r="D161" s="70" t="s">
        <v>41</v>
      </c>
      <c r="E161" s="95" t="str">
        <f>VLOOKUP(A161,'centroDeProyectos estrateg '!$E:$V,18,FALSE)</f>
        <v>Organismo de Investigación Judicial</v>
      </c>
      <c r="G161" s="95" t="str">
        <f>VLOOKUP(A161,'centroDeProyectos estrateg '!$E:$V,6,FALSE)</f>
        <v>Que al finalizar el 2024, se hayan implementado los planes establecidos para lograr la captación de recursos internacionales, así como capacitaciones a través de instituciones y gobiernos colaboradores.</v>
      </c>
      <c r="H161" s="95">
        <f>VLOOKUP(A161,'centroDeProyectos estrateg '!$E:$AF,26,FALSE)</f>
        <v>0</v>
      </c>
      <c r="I161" s="95">
        <f>VLOOKUP(A161,'centroDeProyectos estrateg '!$E:$AF,27,FALSE)</f>
        <v>0</v>
      </c>
      <c r="J161" s="95">
        <f>VLOOKUP(A161,'centroDeProyectos estrateg '!$E:$AF,28,FALSE)</f>
        <v>0</v>
      </c>
      <c r="K161" s="95" t="str">
        <f>VLOOKUP(A161,'centroDeProyectos estrateg '!$E:$AF,23,FALSE)</f>
        <v>María Isabel Suárez Aguirre</v>
      </c>
    </row>
    <row r="162" spans="1:11" ht="17.25" customHeight="1">
      <c r="A162" s="73" t="s">
        <v>370</v>
      </c>
      <c r="B162" s="70" t="s">
        <v>371</v>
      </c>
      <c r="C162" s="70" t="s">
        <v>13</v>
      </c>
      <c r="D162" s="70" t="s">
        <v>57</v>
      </c>
      <c r="E162" s="95" t="str">
        <f>VLOOKUP(A162,'centroDeProyectos estrateg '!$E:$V,18,FALSE)</f>
        <v>Organismo de Investigación Judicial</v>
      </c>
      <c r="G162" s="95" t="str">
        <f>VLOOKUP(A162,'centroDeProyectos estrateg '!$E:$V,6,FALSE)</f>
        <v>Que al finalizar 2024, se haya ejecutado la estratégia definida que permita contar con sistemas de información innovadores.</v>
      </c>
      <c r="H162" s="95">
        <f>VLOOKUP(A162,'centroDeProyectos estrateg '!$E:$AF,26,FALSE)</f>
        <v>0</v>
      </c>
      <c r="I162" s="95">
        <f>VLOOKUP(A162,'centroDeProyectos estrateg '!$E:$AF,27,FALSE)</f>
        <v>0</v>
      </c>
      <c r="J162" s="95">
        <f>VLOOKUP(A162,'centroDeProyectos estrateg '!$E:$AF,28,FALSE)</f>
        <v>0</v>
      </c>
      <c r="K162" s="95" t="str">
        <f>VLOOKUP(A162,'centroDeProyectos estrateg '!$E:$AF,23,FALSE)</f>
        <v>Alexander Carvajal Alfaro</v>
      </c>
    </row>
    <row r="163" spans="1:11" ht="17.25" customHeight="1">
      <c r="A163" s="73" t="s">
        <v>372</v>
      </c>
      <c r="B163" s="70" t="s">
        <v>373</v>
      </c>
      <c r="C163" s="70" t="s">
        <v>13</v>
      </c>
      <c r="D163" s="70" t="s">
        <v>57</v>
      </c>
      <c r="E163" s="95" t="str">
        <f>VLOOKUP(A163,'centroDeProyectos estrateg '!$E:$V,18,FALSE)</f>
        <v>Organismo de Investigación Judicial</v>
      </c>
      <c r="G163" s="95" t="str">
        <f>VLOOKUP(A163,'centroDeProyectos estrateg '!$E:$V,6,FALSE)</f>
        <v>​Que al finalizar el 2024 se haya implementado los mecanismos definidos para mejorar los procesos de control sobre el tema de corrupción, tráfico de influencias y conflictos de intereses.</v>
      </c>
      <c r="H163" s="95">
        <f>VLOOKUP(A163,'centroDeProyectos estrateg '!$E:$AF,26,FALSE)</f>
        <v>0</v>
      </c>
      <c r="I163" s="95">
        <f>VLOOKUP(A163,'centroDeProyectos estrateg '!$E:$AF,27,FALSE)</f>
        <v>0</v>
      </c>
      <c r="J163" s="95">
        <f>VLOOKUP(A163,'centroDeProyectos estrateg '!$E:$AF,28,FALSE)</f>
        <v>0</v>
      </c>
      <c r="K163" s="95" t="str">
        <f>VLOOKUP(A163,'centroDeProyectos estrateg '!$E:$AF,23,FALSE)</f>
        <v>Armando Jiménez Vargas / Humberto Siles Vargas</v>
      </c>
    </row>
    <row r="164" spans="1:11" ht="17.25" customHeight="1">
      <c r="A164" s="93" t="s">
        <v>374</v>
      </c>
      <c r="B164" s="70" t="s">
        <v>375</v>
      </c>
      <c r="C164" s="70" t="s">
        <v>13</v>
      </c>
      <c r="D164" s="70" t="s">
        <v>367</v>
      </c>
      <c r="E164" s="95" t="str">
        <f>VLOOKUP(A164,'centroDeProyectos estrateg '!$E:$V,18,FALSE)</f>
        <v>Organismo de Investigación Judicial</v>
      </c>
      <c r="G164" s="95" t="str">
        <f>VLOOKUP(A164,'centroDeProyectos estrateg '!$E:$V,6,FALSE)</f>
        <v/>
      </c>
      <c r="H164" s="95">
        <f>VLOOKUP(A164,'centroDeProyectos estrateg '!$E:$AF,26,FALSE)</f>
        <v>0</v>
      </c>
      <c r="I164" s="95">
        <f>VLOOKUP(A164,'centroDeProyectos estrateg '!$E:$AF,27,FALSE)</f>
        <v>0</v>
      </c>
      <c r="J164" s="95">
        <f>VLOOKUP(A164,'centroDeProyectos estrateg '!$E:$AF,28,FALSE)</f>
        <v>0</v>
      </c>
      <c r="K164" s="95" t="str">
        <f>VLOOKUP(A164,'centroDeProyectos estrateg '!$E:$AF,23,FALSE)</f>
        <v/>
      </c>
    </row>
    <row r="165" spans="1:11" ht="17.25" customHeight="1">
      <c r="A165" s="73" t="s">
        <v>376</v>
      </c>
      <c r="B165" s="70" t="s">
        <v>377</v>
      </c>
      <c r="C165" s="70" t="s">
        <v>13</v>
      </c>
      <c r="D165" s="70" t="s">
        <v>41</v>
      </c>
      <c r="E165" s="95" t="str">
        <f>VLOOKUP(A165,'centroDeProyectos estrateg '!$E:$V,18,FALSE)</f>
        <v>Organismo de Investigación Judicial</v>
      </c>
      <c r="G165" s="95" t="str">
        <f>VLOOKUP(A165,'centroDeProyectos estrateg '!$E:$V,6,FALSE)</f>
        <v>Que al finalizar el 2024, se hayan implementado un plan de trabajo para la adquisición de los bienes, muebles e inmuebles, así como los insumos, suministros, herramientas, laboratorios y equipos analítico-instrumental, entre otros, para el Organismo de Investigación Judicial.</v>
      </c>
      <c r="H165" s="95">
        <f>VLOOKUP(A165,'centroDeProyectos estrateg '!$E:$AF,26,FALSE)</f>
        <v>0</v>
      </c>
      <c r="I165" s="95">
        <f>VLOOKUP(A165,'centroDeProyectos estrateg '!$E:$AF,27,FALSE)</f>
        <v>0</v>
      </c>
      <c r="J165" s="95">
        <f>VLOOKUP(A165,'centroDeProyectos estrateg '!$E:$AF,28,FALSE)</f>
        <v>0</v>
      </c>
      <c r="K165" s="95" t="str">
        <f>VLOOKUP(A165,'centroDeProyectos estrateg '!$E:$AF,23,FALSE)</f>
        <v>Eduardo Mora López</v>
      </c>
    </row>
    <row r="166" spans="1:11" ht="17.25" customHeight="1">
      <c r="A166" s="73" t="s">
        <v>378</v>
      </c>
      <c r="B166" s="70" t="s">
        <v>379</v>
      </c>
      <c r="C166" s="70" t="s">
        <v>13</v>
      </c>
      <c r="D166" s="70" t="s">
        <v>41</v>
      </c>
      <c r="E166" s="95" t="str">
        <f>VLOOKUP(A166,'centroDeProyectos estrateg '!$E:$V,18,FALSE)</f>
        <v>Organismo de Investigación Judicial</v>
      </c>
      <c r="G166" s="95" t="str">
        <f>VLOOKUP(A166,'centroDeProyectos estrateg '!$E:$V,6,FALSE)</f>
        <v>Que al finalizar el 2024, haya logrado la certificación en los sistemas de gestión de calidad correspondientes, en al menos 5 de las oficinas definidas como prioritarias por la Dirección del Organismo de Investigación Judicial.</v>
      </c>
      <c r="H166" s="95">
        <f>VLOOKUP(A166,'centroDeProyectos estrateg '!$E:$AF,26,FALSE)</f>
        <v>0</v>
      </c>
      <c r="I166" s="95">
        <f>VLOOKUP(A166,'centroDeProyectos estrateg '!$E:$AF,27,FALSE)</f>
        <v>0</v>
      </c>
      <c r="J166" s="95">
        <f>VLOOKUP(A166,'centroDeProyectos estrateg '!$E:$AF,28,FALSE)</f>
        <v>0</v>
      </c>
      <c r="K166" s="95" t="str">
        <f>VLOOKUP(A166,'centroDeProyectos estrateg '!$E:$AF,23,FALSE)</f>
        <v>Roy Barrantes Jiménez</v>
      </c>
    </row>
    <row r="167" spans="1:11" ht="17.25" customHeight="1">
      <c r="A167" s="73" t="s">
        <v>380</v>
      </c>
      <c r="B167" s="70" t="s">
        <v>381</v>
      </c>
      <c r="C167" s="70" t="s">
        <v>13</v>
      </c>
      <c r="D167" s="70" t="s">
        <v>41</v>
      </c>
      <c r="E167" s="95" t="str">
        <f>VLOOKUP(A167,'centroDeProyectos estrateg '!$E:$V,18,FALSE)</f>
        <v>Organismo de Investigación Judicial</v>
      </c>
      <c r="G167" s="95" t="str">
        <f>VLOOKUP(A167,'centroDeProyectos estrateg '!$E:$V,6,FALSE)</f>
        <v>Que al finalizar el 2024, haya logrado la certificación en los sistemas de gestión de calidad correspondientes, en al menos 5 de las oficinas definidas como prioritarias por la Dirección del Organismo de Investigación Judicial.</v>
      </c>
      <c r="H167" s="95">
        <f>VLOOKUP(A167,'centroDeProyectos estrateg '!$E:$AF,26,FALSE)</f>
        <v>0</v>
      </c>
      <c r="I167" s="95">
        <f>VLOOKUP(A167,'centroDeProyectos estrateg '!$E:$AF,27,FALSE)</f>
        <v>0</v>
      </c>
      <c r="J167" s="95">
        <f>VLOOKUP(A167,'centroDeProyectos estrateg '!$E:$AF,28,FALSE)</f>
        <v>0</v>
      </c>
      <c r="K167" s="95" t="str">
        <f>VLOOKUP(A167,'centroDeProyectos estrateg '!$E:$AF,23,FALSE)</f>
        <v>Renán Leiva Vázquez</v>
      </c>
    </row>
    <row r="168" spans="1:11" ht="17.25" customHeight="1">
      <c r="A168" s="74" t="s">
        <v>382</v>
      </c>
      <c r="B168" s="70" t="s">
        <v>383</v>
      </c>
      <c r="C168" s="70" t="s">
        <v>13</v>
      </c>
      <c r="D168" s="70" t="s">
        <v>367</v>
      </c>
      <c r="E168" s="95" t="str">
        <f>VLOOKUP(A168,'centroDeProyectos estrateg '!$E:$V,18,FALSE)</f>
        <v>Organismo de Investigación Judicial</v>
      </c>
      <c r="F168" s="95" t="s">
        <v>20</v>
      </c>
      <c r="G168" s="95" t="str">
        <f>VLOOKUP(A168,'centroDeProyectos estrateg '!$E:$V,6,FALSE)</f>
        <v>​Que al finalizar el 2024, se hayan implementado al menos 3 mecanismos de reclutamiento y selección que permitan contar oportunamente con la cantidad de oferentes a nivel regional: Administración OIJ.</v>
      </c>
      <c r="H168" s="95">
        <f>VLOOKUP(A168,'centroDeProyectos estrateg '!$E:$AF,26,FALSE)</f>
        <v>0</v>
      </c>
      <c r="I168" s="95">
        <f>VLOOKUP(A168,'centroDeProyectos estrateg '!$E:$AF,27,FALSE)</f>
        <v>0</v>
      </c>
      <c r="J168" s="95">
        <f>VLOOKUP(A168,'centroDeProyectos estrateg '!$E:$AF,28,FALSE)</f>
        <v>0</v>
      </c>
      <c r="K168" s="95" t="str">
        <f>VLOOKUP(A168,'centroDeProyectos estrateg '!$E:$AF,23,FALSE)</f>
        <v>Kembly Jiménez Castro</v>
      </c>
    </row>
    <row r="169" spans="1:11" ht="17.25" customHeight="1">
      <c r="A169" s="73" t="s">
        <v>384</v>
      </c>
      <c r="B169" s="70" t="s">
        <v>385</v>
      </c>
      <c r="C169" s="70" t="s">
        <v>13</v>
      </c>
      <c r="D169" s="70" t="s">
        <v>57</v>
      </c>
      <c r="E169" s="95" t="str">
        <f>VLOOKUP(A169,'centroDeProyectos estrateg '!$E:$V,18,FALSE)</f>
        <v>Organismo de Investigación Judicial</v>
      </c>
      <c r="G169" s="95" t="str">
        <f>VLOOKUP(A169,'centroDeProyectos estrateg '!$E:$V,6,FALSE)</f>
        <v>Que al finalizar el 2024, se estandarizado, sistematizado y automatizado al menos 3 procesos manuales identificados del Organismo de Investigación Judicial.</v>
      </c>
      <c r="H169" s="95">
        <f>VLOOKUP(A169,'centroDeProyectos estrateg '!$E:$AF,26,FALSE)</f>
        <v>0</v>
      </c>
      <c r="I169" s="95">
        <f>VLOOKUP(A169,'centroDeProyectos estrateg '!$E:$AF,27,FALSE)</f>
        <v>0</v>
      </c>
      <c r="J169" s="95">
        <f>VLOOKUP(A169,'centroDeProyectos estrateg '!$E:$AF,28,FALSE)</f>
        <v>0</v>
      </c>
      <c r="K169" s="95" t="str">
        <f>VLOOKUP(A169,'centroDeProyectos estrateg '!$E:$AF,23,FALSE)</f>
        <v>Carolina Rojas Alfaro</v>
      </c>
    </row>
    <row r="170" spans="1:11" ht="17.25" customHeight="1">
      <c r="A170" s="93" t="s">
        <v>386</v>
      </c>
      <c r="B170" s="70" t="s">
        <v>387</v>
      </c>
      <c r="C170" s="70" t="s">
        <v>13</v>
      </c>
      <c r="D170" s="70" t="s">
        <v>367</v>
      </c>
      <c r="E170" s="95" t="str">
        <f>VLOOKUP(A170,'centroDeProyectos estrateg '!$E:$V,18,FALSE)</f>
        <v>Organismo de Investigación Judicial</v>
      </c>
      <c r="G170" s="95" t="str">
        <f>VLOOKUP(A170,'centroDeProyectos estrateg '!$E:$V,6,FALSE)</f>
        <v/>
      </c>
      <c r="H170" s="95">
        <f>VLOOKUP(A170,'centroDeProyectos estrateg '!$E:$AF,26,FALSE)</f>
        <v>0</v>
      </c>
      <c r="I170" s="95">
        <f>VLOOKUP(A170,'centroDeProyectos estrateg '!$E:$AF,27,FALSE)</f>
        <v>0</v>
      </c>
      <c r="J170" s="95">
        <f>VLOOKUP(A170,'centroDeProyectos estrateg '!$E:$AF,28,FALSE)</f>
        <v>0</v>
      </c>
      <c r="K170" s="95" t="str">
        <f>VLOOKUP(A170,'centroDeProyectos estrateg '!$E:$AF,23,FALSE)</f>
        <v/>
      </c>
    </row>
    <row r="171" spans="1:11" ht="17.25" customHeight="1">
      <c r="A171" s="73" t="s">
        <v>388</v>
      </c>
      <c r="B171" s="70" t="s">
        <v>389</v>
      </c>
      <c r="C171" s="70" t="s">
        <v>13</v>
      </c>
      <c r="D171" s="70" t="s">
        <v>57</v>
      </c>
      <c r="E171" s="95" t="str">
        <f>VLOOKUP(A171,'centroDeProyectos estrateg '!$E:$V,18,FALSE)</f>
        <v>Organismo de Investigación Judicial</v>
      </c>
      <c r="G171" s="95" t="str">
        <f>VLOOKUP(A171,'centroDeProyectos estrateg '!$E:$V,6,FALSE)</f>
        <v>Que al finalizar el 2024, se haya ejecutado la estrategia definida que permita contar con sistemas de información innovadores.</v>
      </c>
      <c r="H171" s="95">
        <f>VLOOKUP(A171,'centroDeProyectos estrateg '!$E:$AF,26,FALSE)</f>
        <v>0</v>
      </c>
      <c r="I171" s="95">
        <f>VLOOKUP(A171,'centroDeProyectos estrateg '!$E:$AF,27,FALSE)</f>
        <v>0</v>
      </c>
      <c r="J171" s="95">
        <f>VLOOKUP(A171,'centroDeProyectos estrateg '!$E:$AF,28,FALSE)</f>
        <v>0</v>
      </c>
      <c r="K171" s="95" t="str">
        <f>VLOOKUP(A171,'centroDeProyectos estrateg '!$E:$AF,23,FALSE)</f>
        <v>Luis Antonio Mata Carpio</v>
      </c>
    </row>
    <row r="172" spans="1:11" ht="17.25" customHeight="1">
      <c r="A172" s="73" t="s">
        <v>390</v>
      </c>
      <c r="B172" s="70" t="s">
        <v>391</v>
      </c>
      <c r="C172" s="70" t="s">
        <v>13</v>
      </c>
      <c r="D172" s="70" t="s">
        <v>41</v>
      </c>
      <c r="E172" s="95" t="str">
        <f>VLOOKUP(A172,'centroDeProyectos estrateg '!$E:$V,18,FALSE)</f>
        <v>Organismo de Investigación Judicial</v>
      </c>
      <c r="G172" s="95" t="str">
        <f>VLOOKUP(A172,'centroDeProyectos estrateg '!$E:$V,6,FALSE)</f>
        <v>Que al finalizar el 2024, se haya estandarizado, sistematizado y automatizado al menos 3 procesos manuales identificados del Organismo de Investigación Judicial.</v>
      </c>
      <c r="H172" s="95">
        <f>VLOOKUP(A172,'centroDeProyectos estrateg '!$E:$AF,26,FALSE)</f>
        <v>0</v>
      </c>
      <c r="I172" s="95">
        <f>VLOOKUP(A172,'centroDeProyectos estrateg '!$E:$AF,27,FALSE)</f>
        <v>0</v>
      </c>
      <c r="J172" s="95">
        <f>VLOOKUP(A172,'centroDeProyectos estrateg '!$E:$AF,28,FALSE)</f>
        <v>0</v>
      </c>
      <c r="K172" s="95" t="str">
        <f>VLOOKUP(A172,'centroDeProyectos estrateg '!$E:$AF,23,FALSE)</f>
        <v>Carolina Rojas Alfaro</v>
      </c>
    </row>
    <row r="173" spans="1:11" ht="17.25" customHeight="1">
      <c r="A173" s="73" t="s">
        <v>392</v>
      </c>
      <c r="B173" s="70" t="s">
        <v>393</v>
      </c>
      <c r="C173" s="70" t="s">
        <v>13</v>
      </c>
      <c r="D173" s="70" t="s">
        <v>41</v>
      </c>
      <c r="E173" s="95" t="str">
        <f>VLOOKUP(A173,'centroDeProyectos estrateg '!$E:$V,18,FALSE)</f>
        <v>Organismo de Investigación Judicial</v>
      </c>
      <c r="G173" s="95" t="str">
        <f>VLOOKUP(A173,'centroDeProyectos estrateg '!$E:$V,6,FALSE)</f>
        <v>Que al finalizar el 2024, se haya ejecutado la estrategia definida que permita contar con sistemas de información innovadores.</v>
      </c>
      <c r="H173" s="95">
        <f>VLOOKUP(A173,'centroDeProyectos estrateg '!$E:$AF,26,FALSE)</f>
        <v>0</v>
      </c>
      <c r="I173" s="95">
        <f>VLOOKUP(A173,'centroDeProyectos estrateg '!$E:$AF,27,FALSE)</f>
        <v>0</v>
      </c>
      <c r="J173" s="95">
        <f>VLOOKUP(A173,'centroDeProyectos estrateg '!$E:$AF,28,FALSE)</f>
        <v>0</v>
      </c>
      <c r="K173" s="95" t="str">
        <f>VLOOKUP(A173,'centroDeProyectos estrateg '!$E:$AF,23,FALSE)</f>
        <v>Juan José Quesada Sánchez</v>
      </c>
    </row>
    <row r="174" spans="1:11" ht="17.25" customHeight="1">
      <c r="A174" s="73" t="s">
        <v>394</v>
      </c>
      <c r="B174" s="70" t="s">
        <v>395</v>
      </c>
      <c r="C174" s="70" t="s">
        <v>13</v>
      </c>
      <c r="D174" s="70" t="s">
        <v>190</v>
      </c>
      <c r="E174" s="95" t="str">
        <f>VLOOKUP(A174,'centroDeProyectos estrateg '!$E:$V,18,FALSE)</f>
        <v>Organismo de Investigación Judicial</v>
      </c>
      <c r="G174" s="95" t="str">
        <f>VLOOKUP(A174,'centroDeProyectos estrateg '!$E:$V,6,FALSE)</f>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para uso de bicicletas.</v>
      </c>
      <c r="H174" s="95">
        <f>VLOOKUP(A174,'centroDeProyectos estrateg '!$E:$AF,26,FALSE)</f>
        <v>0</v>
      </c>
      <c r="I174" s="95">
        <f>VLOOKUP(A174,'centroDeProyectos estrateg '!$E:$AF,27,FALSE)</f>
        <v>0</v>
      </c>
      <c r="J174" s="95">
        <f>VLOOKUP(A174,'centroDeProyectos estrateg '!$E:$AF,28,FALSE)</f>
        <v>0</v>
      </c>
      <c r="K174" s="95" t="str">
        <f>VLOOKUP(A174,'centroDeProyectos estrateg '!$E:$AF,23,FALSE)</f>
        <v>Gina Bagnarello Madrigal</v>
      </c>
    </row>
    <row r="175" spans="1:11" ht="17.25" customHeight="1">
      <c r="A175" s="93" t="s">
        <v>396</v>
      </c>
      <c r="B175" s="70" t="s">
        <v>397</v>
      </c>
      <c r="C175" s="70" t="s">
        <v>13</v>
      </c>
      <c r="D175" s="70" t="s">
        <v>367</v>
      </c>
      <c r="E175" s="95" t="str">
        <f>VLOOKUP(A175,'centroDeProyectos estrateg '!$E:$V,18,FALSE)</f>
        <v>Organismo de Investigación Judicial</v>
      </c>
      <c r="G175" s="95" t="str">
        <f>VLOOKUP(A175,'centroDeProyectos estrateg '!$E:$V,6,FALSE)</f>
        <v>Que al finalizar el 2024, se haya ejecutado las estrategias establecidas para mejorar los procesos de coordinación, comunicación internos y externos, con el fin de hacer más eficientes los procesos institucionales que se encuentre involucrado el Organismo de Investigación Judicial.</v>
      </c>
      <c r="H175" s="95">
        <f>VLOOKUP(A175,'centroDeProyectos estrateg '!$E:$AF,26,FALSE)</f>
        <v>0</v>
      </c>
      <c r="I175" s="95">
        <f>VLOOKUP(A175,'centroDeProyectos estrateg '!$E:$AF,27,FALSE)</f>
        <v>0</v>
      </c>
      <c r="J175" s="95">
        <f>VLOOKUP(A175,'centroDeProyectos estrateg '!$E:$AF,28,FALSE)</f>
        <v>0</v>
      </c>
      <c r="K175" s="95" t="str">
        <f>VLOOKUP(A175,'centroDeProyectos estrateg '!$E:$AF,23,FALSE)</f>
        <v>Humberto Siles Vargas</v>
      </c>
    </row>
    <row r="176" spans="1:11" ht="17.25" customHeight="1">
      <c r="A176" s="71" t="s">
        <v>398</v>
      </c>
      <c r="B176" s="70" t="s">
        <v>399</v>
      </c>
      <c r="C176" s="70" t="s">
        <v>13</v>
      </c>
      <c r="D176" s="70" t="s">
        <v>190</v>
      </c>
      <c r="E176" s="95" t="str">
        <f>VLOOKUP(A176,'centroDeProyectos estrateg '!$E:$V,18,FALSE)</f>
        <v>Organismo de Investigación Judicial</v>
      </c>
      <c r="F176" s="95" t="s">
        <v>20</v>
      </c>
      <c r="G176" s="95" t="str">
        <f>VLOOKUP(A176,'centroDeProyectos estrateg '!$E:$V,6,FALSE)</f>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v>
      </c>
      <c r="H176" s="95" t="str">
        <f>VLOOKUP(A176,'centroDeProyectos estrateg '!$E:$AF,26,FALSE)</f>
        <v>validado</v>
      </c>
      <c r="I176" s="95">
        <f>VLOOKUP(A176,'centroDeProyectos estrateg '!$E:$AF,27,FALSE)</f>
        <v>0</v>
      </c>
      <c r="J176" s="95">
        <f>VLOOKUP(A176,'centroDeProyectos estrateg '!$E:$AF,28,FALSE)</f>
        <v>0</v>
      </c>
      <c r="K176" s="95" t="str">
        <f>VLOOKUP(A176,'centroDeProyectos estrateg '!$E:$AF,23,FALSE)</f>
        <v>Carolina Rojas Alfaro</v>
      </c>
    </row>
    <row r="177" spans="1:11" ht="17.25" customHeight="1">
      <c r="A177" s="71" t="s">
        <v>400</v>
      </c>
      <c r="B177" s="70" t="s">
        <v>401</v>
      </c>
      <c r="C177" s="70" t="s">
        <v>13</v>
      </c>
      <c r="D177" s="70" t="s">
        <v>190</v>
      </c>
      <c r="E177" s="95" t="str">
        <f>VLOOKUP(A177,'centroDeProyectos estrateg '!$E:$V,18,FALSE)</f>
        <v>Organismo de Investigación Judicial</v>
      </c>
      <c r="F177" s="95" t="s">
        <v>20</v>
      </c>
      <c r="G177" s="95" t="str">
        <f>VLOOKUP(A177,'centroDeProyectos estrateg '!$E:$V,6,FALSE)</f>
        <v>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v>
      </c>
      <c r="H177" s="95" t="str">
        <f>VLOOKUP(A177,'centroDeProyectos estrateg '!$E:$AF,26,FALSE)</f>
        <v>Verificiar si en lugar de la meta "Que al finalizar el 2024, se haya implementado el plan de ejecución de construcciones definido, que considere el diseño universal y certificación básica LEED; que contemple espacios compartidos y oficinas satélite (“coworking”), acorde a las modalidades alternativas de trabajo; así como aulas acondicionadas para capacitaciones y espacio." debería ser "Que al finalizar el 2024, se haya desarrollado y ejecutado los planes de mantenimiento preventivo de infraestructura judicial regional a largo plazo."</v>
      </c>
      <c r="I177" s="95">
        <f>VLOOKUP(A177,'centroDeProyectos estrateg '!$E:$AF,27,FALSE)</f>
        <v>0</v>
      </c>
      <c r="J177" s="95">
        <f>VLOOKUP(A177,'centroDeProyectos estrateg '!$E:$AF,28,FALSE)</f>
        <v>0</v>
      </c>
      <c r="K177" s="95" t="str">
        <f>VLOOKUP(A177,'centroDeProyectos estrateg '!$E:$AF,23,FALSE)</f>
        <v>Carolina Rojas Alfaro</v>
      </c>
    </row>
    <row r="178" spans="1:11" ht="17.25" customHeight="1">
      <c r="A178" s="71" t="s">
        <v>402</v>
      </c>
      <c r="B178" s="70" t="s">
        <v>403</v>
      </c>
      <c r="C178" s="70" t="s">
        <v>13</v>
      </c>
      <c r="D178" s="70" t="s">
        <v>190</v>
      </c>
      <c r="E178" s="95" t="str">
        <f>VLOOKUP(A178,'centroDeProyectos estrateg '!$E:$V,18,FALSE)</f>
        <v>Segundo Circuito Judicial Zona Sur</v>
      </c>
      <c r="F178" s="95" t="s">
        <v>20</v>
      </c>
      <c r="G178" s="95" t="str">
        <f>VLOOKUP(A178,'centroDeProyectos estrateg '!$E:$V,6,FALSE)</f>
        <v>Que al finalizar el 2024, se hayan implementado un plan de trabajo para la adquisición de los bienes, muebles e inmuebles, así como los insumos, suministros, herramientas, laboratorios y equipos analítico-instrumental, entre otros, para el Organismo de Investigación Judicial.</v>
      </c>
      <c r="H178" s="95">
        <f>VLOOKUP(A178,'centroDeProyectos estrateg '!$E:$AF,26,FALSE)</f>
        <v>0</v>
      </c>
      <c r="I178" s="95">
        <f>VLOOKUP(A178,'centroDeProyectos estrateg '!$E:$AF,27,FALSE)</f>
        <v>0</v>
      </c>
      <c r="J178" s="95">
        <f>VLOOKUP(A178,'centroDeProyectos estrateg '!$E:$AF,28,FALSE)</f>
        <v>0</v>
      </c>
      <c r="K178" s="95" t="str">
        <f>VLOOKUP(A178,'centroDeProyectos estrateg '!$E:$AF,23,FALSE)</f>
        <v>Margarita Rojas Vargas</v>
      </c>
    </row>
    <row r="179" spans="1:11" ht="17.25" customHeight="1">
      <c r="A179" s="73" t="s">
        <v>404</v>
      </c>
      <c r="B179" s="70" t="s">
        <v>405</v>
      </c>
      <c r="C179" s="70" t="s">
        <v>13</v>
      </c>
      <c r="D179" s="70" t="s">
        <v>41</v>
      </c>
      <c r="E179" s="95" t="str">
        <f>VLOOKUP(A179,'centroDeProyectos estrateg '!$E:$V,18,FALSE)</f>
        <v>Organismo de Investigación Judicial</v>
      </c>
      <c r="G179" s="95" t="str">
        <f>VLOOKUP(A179,'centroDeProyectos estrateg '!$E:$V,6,FALSE)</f>
        <v>Que al finalizar el 2024, se haya estandarizado, sistematizado y automatizado al menos 3 procesos manuales identificados del Organismo de Investigación Judicial.</v>
      </c>
      <c r="H179" s="95">
        <f>VLOOKUP(A179,'centroDeProyectos estrateg '!$E:$AF,26,FALSE)</f>
        <v>0</v>
      </c>
      <c r="I179" s="95">
        <f>VLOOKUP(A179,'centroDeProyectos estrateg '!$E:$AF,27,FALSE)</f>
        <v>0</v>
      </c>
      <c r="J179" s="95">
        <f>VLOOKUP(A179,'centroDeProyectos estrateg '!$E:$AF,28,FALSE)</f>
        <v>0</v>
      </c>
      <c r="K179" s="95" t="str">
        <f>VLOOKUP(A179,'centroDeProyectos estrateg '!$E:$AF,23,FALSE)</f>
        <v>Maikol Badilla Ramírez</v>
      </c>
    </row>
    <row r="180" spans="1:11" ht="17.25" customHeight="1">
      <c r="A180" s="73" t="s">
        <v>406</v>
      </c>
      <c r="B180" s="70" t="s">
        <v>407</v>
      </c>
      <c r="C180" s="70" t="s">
        <v>13</v>
      </c>
      <c r="D180" s="70" t="s">
        <v>41</v>
      </c>
      <c r="E180" s="95" t="str">
        <f>VLOOKUP(A180,'centroDeProyectos estrateg '!$E:$V,18,FALSE)</f>
        <v>Organismo de Investigación Judicial</v>
      </c>
      <c r="G180" s="95" t="str">
        <f>VLOOKUP(A180,'centroDeProyectos estrateg '!$E:$V,6,FALSE)</f>
        <v>​Que al finalizar el 2024, se haya implementado las estrategias para manejo de personal, que permitan mantener las competencias físicas y salud óptimas para el desempeño de sus funciones del personal del Organismo de Investigación Judicial.</v>
      </c>
      <c r="H180" s="95">
        <f>VLOOKUP(A180,'centroDeProyectos estrateg '!$E:$AF,26,FALSE)</f>
        <v>0</v>
      </c>
      <c r="I180" s="95">
        <f>VLOOKUP(A180,'centroDeProyectos estrateg '!$E:$AF,27,FALSE)</f>
        <v>0</v>
      </c>
      <c r="J180" s="95">
        <f>VLOOKUP(A180,'centroDeProyectos estrateg '!$E:$AF,28,FALSE)</f>
        <v>0</v>
      </c>
      <c r="K180" s="95" t="str">
        <f>VLOOKUP(A180,'centroDeProyectos estrateg '!$E:$AF,23,FALSE)</f>
        <v>Selena Valverde Solano</v>
      </c>
    </row>
    <row r="181" spans="1:11" ht="17.25" customHeight="1">
      <c r="A181" s="73" t="s">
        <v>408</v>
      </c>
      <c r="B181" s="70" t="s">
        <v>409</v>
      </c>
      <c r="C181" s="70" t="s">
        <v>13</v>
      </c>
      <c r="D181" s="70" t="s">
        <v>41</v>
      </c>
      <c r="E181" s="95" t="str">
        <f>VLOOKUP(A181,'centroDeProyectos estrateg '!$E:$V,18,FALSE)</f>
        <v>Organismo de Investigación Judicial</v>
      </c>
      <c r="G181" s="95" t="str">
        <f>VLOOKUP(A181,'centroDeProyectos estrateg '!$E:$V,6,FALSE)</f>
        <v>Que al finalizar el 2024, se haya incrementado la cantidad de casos salidos por el Organismo de Investigación Judicial por año.</v>
      </c>
      <c r="H181" s="95">
        <f>VLOOKUP(A181,'centroDeProyectos estrateg '!$E:$AF,26,FALSE)</f>
        <v>0</v>
      </c>
      <c r="I181" s="95">
        <f>VLOOKUP(A181,'centroDeProyectos estrateg '!$E:$AF,27,FALSE)</f>
        <v>0</v>
      </c>
      <c r="J181" s="95">
        <f>VLOOKUP(A181,'centroDeProyectos estrateg '!$E:$AF,28,FALSE)</f>
        <v>0</v>
      </c>
      <c r="K181" s="95" t="str">
        <f>VLOOKUP(A181,'centroDeProyectos estrateg '!$E:$AF,23,FALSE)</f>
        <v>Randall Castillo Hernández</v>
      </c>
    </row>
    <row r="182" spans="1:11" ht="17.25" customHeight="1">
      <c r="A182" s="73" t="s">
        <v>410</v>
      </c>
      <c r="B182" s="70" t="s">
        <v>411</v>
      </c>
      <c r="C182" s="70" t="s">
        <v>13</v>
      </c>
      <c r="D182" s="70" t="s">
        <v>57</v>
      </c>
      <c r="E182" s="95" t="str">
        <f>VLOOKUP(A182,'centroDeProyectos estrateg '!$E:$V,18,FALSE)</f>
        <v>Organismo de Investigación Judicial</v>
      </c>
      <c r="G182" s="95" t="str">
        <f>VLOOKUP(A182,'centroDeProyectos estrateg '!$E:$V,6,FALSE)</f>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v>
      </c>
      <c r="H182" s="95">
        <f>VLOOKUP(A182,'centroDeProyectos estrateg '!$E:$AF,26,FALSE)</f>
        <v>0</v>
      </c>
      <c r="I182" s="95">
        <f>VLOOKUP(A182,'centroDeProyectos estrateg '!$E:$AF,27,FALSE)</f>
        <v>0</v>
      </c>
      <c r="J182" s="95">
        <f>VLOOKUP(A182,'centroDeProyectos estrateg '!$E:$AF,28,FALSE)</f>
        <v>0</v>
      </c>
      <c r="K182" s="95" t="str">
        <f>VLOOKUP(A182,'centroDeProyectos estrateg '!$E:$AF,23,FALSE)</f>
        <v>Máster Carolina Rojas Alfaro</v>
      </c>
    </row>
    <row r="183" spans="1:11" ht="17.25" customHeight="1">
      <c r="A183" s="73" t="s">
        <v>412</v>
      </c>
      <c r="B183" s="70" t="s">
        <v>413</v>
      </c>
      <c r="C183" s="70" t="s">
        <v>13</v>
      </c>
      <c r="D183" s="70" t="s">
        <v>41</v>
      </c>
      <c r="E183" s="95" t="str">
        <f>VLOOKUP(A183,'centroDeProyectos estrateg '!$E:$V,18,FALSE)</f>
        <v>Organismo de Investigación Judicial</v>
      </c>
      <c r="G183" s="95" t="str">
        <f>VLOOKUP(A183,'centroDeProyectos estrateg '!$E:$V,6,FALSE)</f>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v>
      </c>
      <c r="H183" s="95">
        <f>VLOOKUP(A183,'centroDeProyectos estrateg '!$E:$AF,26,FALSE)</f>
        <v>0</v>
      </c>
      <c r="I183" s="95">
        <f>VLOOKUP(A183,'centroDeProyectos estrateg '!$E:$AF,27,FALSE)</f>
        <v>0</v>
      </c>
      <c r="J183" s="95">
        <f>VLOOKUP(A183,'centroDeProyectos estrateg '!$E:$AF,28,FALSE)</f>
        <v>0</v>
      </c>
      <c r="K183" s="95" t="str">
        <f>VLOOKUP(A183,'centroDeProyectos estrateg '!$E:$AF,23,FALSE)</f>
        <v>Carolina Rojas Alfaro</v>
      </c>
    </row>
    <row r="184" spans="1:11" ht="17.25" customHeight="1">
      <c r="A184" s="73" t="s">
        <v>414</v>
      </c>
      <c r="B184" s="70" t="s">
        <v>415</v>
      </c>
      <c r="C184" s="70" t="s">
        <v>13</v>
      </c>
      <c r="D184" s="70" t="s">
        <v>41</v>
      </c>
      <c r="E184" s="95" t="str">
        <f>VLOOKUP(A184,'centroDeProyectos estrateg '!$E:$V,18,FALSE)</f>
        <v>Organismo de Investigación Judicial</v>
      </c>
      <c r="G184" s="95" t="str">
        <f>VLOOKUP(A184,'centroDeProyectos estrateg '!$E:$V,6,FALSE)</f>
        <v>Que al finalizar el 2024, se haya diseñado e implementado el plan para optimizar la calidad y capacidad de la respuesta técnica, administrativa y operativa para afrontar las diferentes manifestaciones de la criminalidad, que permita asegurar un servicio efectivo para cumplir con las necesidades y expectativas de las personas usuarias internas y externas.</v>
      </c>
      <c r="H184" s="95">
        <f>VLOOKUP(A184,'centroDeProyectos estrateg '!$E:$AF,26,FALSE)</f>
        <v>0</v>
      </c>
      <c r="I184" s="95">
        <f>VLOOKUP(A184,'centroDeProyectos estrateg '!$E:$AF,27,FALSE)</f>
        <v>0</v>
      </c>
      <c r="J184" s="95">
        <f>VLOOKUP(A184,'centroDeProyectos estrateg '!$E:$AF,28,FALSE)</f>
        <v>0</v>
      </c>
      <c r="K184" s="95" t="str">
        <f>VLOOKUP(A184,'centroDeProyectos estrateg '!$E:$AF,23,FALSE)</f>
        <v>José Abraham Parra Calvo</v>
      </c>
    </row>
    <row r="185" spans="1:11" ht="17.25" customHeight="1">
      <c r="A185" s="73" t="s">
        <v>416</v>
      </c>
      <c r="B185" s="70" t="s">
        <v>417</v>
      </c>
      <c r="C185" s="70" t="s">
        <v>13</v>
      </c>
      <c r="D185" s="70" t="s">
        <v>41</v>
      </c>
      <c r="E185" s="95" t="str">
        <f>VLOOKUP(A185,'centroDeProyectos estrateg '!$E:$V,18,FALSE)</f>
        <v>Comisiones Institucionales</v>
      </c>
      <c r="G185" s="95" t="str">
        <f>VLOOKUP(A185,'centroDeProyectos estrateg '!$E:$V,6,FALSE)</f>
        <v>Que al finalizar el 2024, se haya finalizado la implementación del plan de gestión ambiental institucional (PGAI) y se haya definido el nuevo PGAI para el periodo 2022-2026.</v>
      </c>
      <c r="H185" s="95">
        <f>VLOOKUP(A185,'centroDeProyectos estrateg '!$E:$AF,26,FALSE)</f>
        <v>0</v>
      </c>
      <c r="I185" s="95">
        <f>VLOOKUP(A185,'centroDeProyectos estrateg '!$E:$AF,27,FALSE)</f>
        <v>0</v>
      </c>
      <c r="J185" s="95">
        <f>VLOOKUP(A185,'centroDeProyectos estrateg '!$E:$AF,28,FALSE)</f>
        <v>0</v>
      </c>
      <c r="K185" s="95" t="str">
        <f>VLOOKUP(A185,'centroDeProyectos estrateg '!$E:$AF,23,FALSE)</f>
        <v>María Rosa Castro García. </v>
      </c>
    </row>
    <row r="186" spans="1:11" ht="17.25" customHeight="1">
      <c r="A186" s="73" t="s">
        <v>418</v>
      </c>
      <c r="B186" s="70" t="s">
        <v>419</v>
      </c>
      <c r="C186" s="70" t="s">
        <v>13</v>
      </c>
      <c r="D186" s="70" t="s">
        <v>41</v>
      </c>
      <c r="E186" s="95" t="str">
        <f>VLOOKUP(A186,'centroDeProyectos estrateg '!$E:$V,18,FALSE)</f>
        <v>Comisiones Institucionales</v>
      </c>
      <c r="G186" s="95" t="str">
        <f>VLOOKUP(A186,'centroDeProyectos estrateg '!$E:$V,6,FALSE)</f>
        <v>Que al finalizar el 2024, se haya implementado el proyecto de abordaje a la entrada en vigencia del Código Procesal de Familia.</v>
      </c>
      <c r="H186" s="95">
        <f>VLOOKUP(A186,'centroDeProyectos estrateg '!$E:$AF,26,FALSE)</f>
        <v>0</v>
      </c>
      <c r="I186" s="95">
        <f>VLOOKUP(A186,'centroDeProyectos estrateg '!$E:$AF,27,FALSE)</f>
        <v>0</v>
      </c>
      <c r="J186" s="95">
        <f>VLOOKUP(A186,'centroDeProyectos estrateg '!$E:$AF,28,FALSE)</f>
        <v>0</v>
      </c>
      <c r="K186" s="95" t="str">
        <f>VLOOKUP(A186,'centroDeProyectos estrateg '!$E:$AF,23,FALSE)</f>
        <v>Melissa Durán Gamboa</v>
      </c>
    </row>
    <row r="187" spans="1:11" ht="17.25" customHeight="1">
      <c r="A187" s="92" t="s">
        <v>420</v>
      </c>
      <c r="B187" s="70" t="s">
        <v>421</v>
      </c>
      <c r="C187" s="70" t="s">
        <v>13</v>
      </c>
      <c r="D187" s="70" t="s">
        <v>57</v>
      </c>
      <c r="E187" s="95" t="str">
        <f>VLOOKUP(A187,'centroDeProyectos estrateg '!$E:$V,18,FALSE)</f>
        <v>Programa Justicia Restaurativa</v>
      </c>
      <c r="F187" s="95" t="s">
        <v>20</v>
      </c>
      <c r="G187" s="95" t="str">
        <f>VLOOKUP(A187,'centroDeProyectos estrateg '!$E:$V,6,FALSE)</f>
        <v>Que al finalizar el 2024 se haya consolidado el modelo y plan de acción de la Justicia Restaurativa para su implementación a nivel nacional.</v>
      </c>
      <c r="H187" s="95" t="str">
        <f>VLOOKUP(A187,'centroDeProyectos estrateg '!$E:$AF,26,FALSE)</f>
        <v>Corregido</v>
      </c>
      <c r="I187" s="95">
        <f>VLOOKUP(A187,'centroDeProyectos estrateg '!$E:$AF,27,FALSE)</f>
        <v>0</v>
      </c>
      <c r="J187" s="95">
        <f>VLOOKUP(A187,'centroDeProyectos estrateg '!$E:$AF,28,FALSE)</f>
        <v>0</v>
      </c>
      <c r="K187" s="95" t="str">
        <f>VLOOKUP(A187,'centroDeProyectos estrateg '!$E:$AF,23,FALSE)</f>
        <v>Jorge Mario Gonzáles Delgado</v>
      </c>
    </row>
    <row r="188" spans="1:11" ht="17.25" customHeight="1">
      <c r="A188" s="71" t="s">
        <v>422</v>
      </c>
      <c r="B188" s="70" t="s">
        <v>423</v>
      </c>
      <c r="C188" s="70" t="s">
        <v>13</v>
      </c>
      <c r="D188" s="70" t="s">
        <v>57</v>
      </c>
      <c r="E188" s="95" t="str">
        <f>VLOOKUP(A188,'centroDeProyectos estrateg '!$E:$V,18,FALSE)</f>
        <v>Programa Justicia Restaurativa</v>
      </c>
      <c r="F188" s="95" t="s">
        <v>20</v>
      </c>
      <c r="G188" s="95" t="str">
        <f>VLOOKUP(A188,'centroDeProyectos estrateg '!$E:$V,6,FALSE)</f>
        <v/>
      </c>
      <c r="H188" s="95" t="str">
        <f>VLOOKUP(A188,'centroDeProyectos estrateg '!$E:$AF,26,FALSE)</f>
        <v>Corregido</v>
      </c>
      <c r="I188" s="95">
        <f>VLOOKUP(A188,'centroDeProyectos estrateg '!$E:$AF,27,FALSE)</f>
        <v>0</v>
      </c>
      <c r="J188" s="95">
        <f>VLOOKUP(A188,'centroDeProyectos estrateg '!$E:$AF,28,FALSE)</f>
        <v>0</v>
      </c>
      <c r="K188" s="95" t="str">
        <f>VLOOKUP(A188,'centroDeProyectos estrateg '!$E:$AF,23,FALSE)</f>
        <v>José Pablo Hernández González</v>
      </c>
    </row>
    <row r="189" spans="1:11" ht="17.25" customHeight="1">
      <c r="A189" s="71" t="s">
        <v>424</v>
      </c>
      <c r="B189" s="70" t="s">
        <v>425</v>
      </c>
      <c r="C189" s="70" t="s">
        <v>13</v>
      </c>
      <c r="D189" s="70" t="s">
        <v>57</v>
      </c>
      <c r="E189" s="95" t="str">
        <f>VLOOKUP(A189,'centroDeProyectos estrateg '!$E:$V,18,FALSE)</f>
        <v>Programa Justicia Restaurativa</v>
      </c>
      <c r="F189" s="95" t="s">
        <v>20</v>
      </c>
      <c r="G189" s="95" t="str">
        <f>VLOOKUP(A189,'centroDeProyectos estrateg '!$E:$V,6,FALSE)</f>
        <v/>
      </c>
      <c r="H189" s="95" t="str">
        <f>VLOOKUP(A189,'centroDeProyectos estrateg '!$E:$AF,26,FALSE)</f>
        <v>Corregido</v>
      </c>
      <c r="I189" s="95">
        <f>VLOOKUP(A189,'centroDeProyectos estrateg '!$E:$AF,27,FALSE)</f>
        <v>0</v>
      </c>
      <c r="J189" s="95">
        <f>VLOOKUP(A189,'centroDeProyectos estrateg '!$E:$AF,28,FALSE)</f>
        <v>0</v>
      </c>
      <c r="K189" s="95" t="str">
        <f>VLOOKUP(A189,'centroDeProyectos estrateg '!$E:$AF,23,FALSE)</f>
        <v>Jovanna Calderón Altamirano</v>
      </c>
    </row>
    <row r="190" spans="1:11" ht="17.25" customHeight="1">
      <c r="A190" s="73" t="s">
        <v>426</v>
      </c>
      <c r="B190" s="70" t="s">
        <v>427</v>
      </c>
      <c r="C190" s="70" t="s">
        <v>13</v>
      </c>
      <c r="D190" s="70" t="s">
        <v>57</v>
      </c>
      <c r="E190" s="95" t="str">
        <f>VLOOKUP(A190,'centroDeProyectos estrateg '!$E:$V,18,FALSE)</f>
        <v>Proyecto Fortalecimiento Justicia Restaurativa Corte–Europa AID</v>
      </c>
      <c r="G190" s="95" t="str">
        <f>VLOOKUP(A190,'centroDeProyectos estrateg '!$E:$V,6,FALSE)</f>
        <v>Que al finalizar el 2024, se haya finalizado la ejecución del Proyecto Regional de Fortalecimiento de la Justicia Restaurativa.</v>
      </c>
      <c r="H190" s="95">
        <f>VLOOKUP(A190,'centroDeProyectos estrateg '!$E:$AF,26,FALSE)</f>
        <v>0</v>
      </c>
      <c r="I190" s="95">
        <f>VLOOKUP(A190,'centroDeProyectos estrateg '!$E:$AF,27,FALSE)</f>
        <v>0</v>
      </c>
      <c r="J190" s="95">
        <f>VLOOKUP(A190,'centroDeProyectos estrateg '!$E:$AF,28,FALSE)</f>
        <v>0</v>
      </c>
      <c r="K190" s="95" t="str">
        <f>VLOOKUP(A190,'centroDeProyectos estrateg '!$E:$AF,23,FALSE)</f>
        <v>Jorge Mario González Delgado</v>
      </c>
    </row>
    <row r="191" spans="1:11" ht="17.25" customHeight="1">
      <c r="A191" s="73" t="s">
        <v>428</v>
      </c>
      <c r="B191" s="70" t="s">
        <v>429</v>
      </c>
      <c r="C191" s="70" t="s">
        <v>13</v>
      </c>
      <c r="D191" s="70" t="s">
        <v>57</v>
      </c>
      <c r="E191" s="95" t="str">
        <f>VLOOKUP(A191,'centroDeProyectos estrateg '!$E:$V,18,FALSE)</f>
        <v>Oficina de Cumplimiento</v>
      </c>
      <c r="G191" s="95" t="str">
        <f>VLOOKUP(A191,'centroDeProyectos estrateg '!$E:$V,6,FALSE)</f>
        <v>Que al finalizar el 2024, se haya desarrollado e implementado un modelo de transparencia y rendición de cuentas, que genere valor público y sirva de base para la generación de información relevante, incorporando las nuevas tecnologías y la integración de todas las instancias institucionales.</v>
      </c>
      <c r="H191" s="95">
        <f>VLOOKUP(A191,'centroDeProyectos estrateg '!$E:$AF,26,FALSE)</f>
        <v>0</v>
      </c>
      <c r="I191" s="95">
        <f>VLOOKUP(A191,'centroDeProyectos estrateg '!$E:$AF,27,FALSE)</f>
        <v>0</v>
      </c>
      <c r="J191" s="95">
        <f>VLOOKUP(A191,'centroDeProyectos estrateg '!$E:$AF,28,FALSE)</f>
        <v>0</v>
      </c>
      <c r="K191" s="95" t="str">
        <f>VLOOKUP(A191,'centroDeProyectos estrateg '!$E:$AF,23,FALSE)</f>
        <v>Randall Zuñiga Palacios</v>
      </c>
    </row>
    <row r="192" spans="1:11" ht="17.25" customHeight="1">
      <c r="A192" s="73" t="s">
        <v>430</v>
      </c>
      <c r="B192" s="70" t="s">
        <v>431</v>
      </c>
      <c r="C192" s="70" t="s">
        <v>13</v>
      </c>
      <c r="D192" s="70" t="s">
        <v>41</v>
      </c>
      <c r="E192" s="95" t="str">
        <f>VLOOKUP(A192,'centroDeProyectos estrateg '!$E:$V,18,FALSE)</f>
        <v>Comisiones Institucionales</v>
      </c>
      <c r="G192" s="95" t="str">
        <f>VLOOKUP(A192,'centroDeProyectos estrateg '!$E:$V,6,FALSE)</f>
        <v>Que al finalizar el 2024, se haya implementado el proyecto de abordaje a la entrada en vigencia del Código Procesal Agrario.</v>
      </c>
      <c r="H192" s="95">
        <f>VLOOKUP(A192,'centroDeProyectos estrateg '!$E:$AF,26,FALSE)</f>
        <v>0</v>
      </c>
      <c r="I192" s="95">
        <f>VLOOKUP(A192,'centroDeProyectos estrateg '!$E:$AF,27,FALSE)</f>
        <v>0</v>
      </c>
      <c r="J192" s="95">
        <f>VLOOKUP(A192,'centroDeProyectos estrateg '!$E:$AF,28,FALSE)</f>
        <v>0</v>
      </c>
      <c r="K192" s="95" t="str">
        <f>VLOOKUP(A192,'centroDeProyectos estrateg '!$E:$AF,23,FALSE)</f>
        <v>Subproceso Modernización Institucional – área no penal (Dirección de Planificación)</v>
      </c>
    </row>
    <row r="193" spans="1:11" ht="17.25" customHeight="1">
      <c r="A193" s="73" t="s">
        <v>432</v>
      </c>
      <c r="B193" s="70" t="s">
        <v>433</v>
      </c>
      <c r="C193" s="70" t="s">
        <v>13</v>
      </c>
      <c r="D193" s="70" t="s">
        <v>41</v>
      </c>
      <c r="E193" s="95" t="str">
        <f>VLOOKUP(A193,'centroDeProyectos estrateg '!$E:$V,18,FALSE)</f>
        <v>Comisiones Institucionales</v>
      </c>
      <c r="G193" s="95" t="str">
        <f>VLOOKUP(A193,'centroDeProyectos estrateg '!$E:$V,6,FALSE)</f>
        <v>Que al finalizar el 2024, se desarrollen estrategias que partan del análisis y la perspectiva de género para optimizar el servicio brindado a las personas en condición de vulnerabilidad.​</v>
      </c>
      <c r="H193" s="95">
        <f>VLOOKUP(A193,'centroDeProyectos estrateg '!$E:$AF,26,FALSE)</f>
        <v>0</v>
      </c>
      <c r="I193" s="95">
        <f>VLOOKUP(A193,'centroDeProyectos estrateg '!$E:$AF,27,FALSE)</f>
        <v>0</v>
      </c>
      <c r="J193" s="95">
        <f>VLOOKUP(A193,'centroDeProyectos estrateg '!$E:$AF,28,FALSE)</f>
        <v>0</v>
      </c>
      <c r="K193" s="95" t="str">
        <f>VLOOKUP(A193,'centroDeProyectos estrateg '!$E:$AF,23,FALSE)</f>
        <v>Steven Picado Gamboa</v>
      </c>
    </row>
    <row r="194" spans="1:11" ht="17.25" customHeight="1">
      <c r="A194" s="73" t="s">
        <v>434</v>
      </c>
      <c r="B194" s="70" t="s">
        <v>435</v>
      </c>
      <c r="C194" s="70" t="s">
        <v>13</v>
      </c>
      <c r="D194" s="70" t="s">
        <v>41</v>
      </c>
      <c r="E194" s="95" t="str">
        <f>VLOOKUP(A194,'centroDeProyectos estrateg '!$E:$V,18,FALSE)</f>
        <v>Comisiones Institucionales</v>
      </c>
      <c r="G194" s="95" t="str">
        <f>VLOOKUP(A194,'centroDeProyectos estrateg '!$E:$V,6,FALSE)</f>
        <v>Que al finalizar el 2024, se desarrollen estrategias que partan del análisis y la perspectiva de género para optimizar el servicio brindado a las personas en condición de vulnerabilidad.​</v>
      </c>
      <c r="H194" s="95">
        <f>VLOOKUP(A194,'centroDeProyectos estrateg '!$E:$AF,26,FALSE)</f>
        <v>0</v>
      </c>
      <c r="I194" s="95">
        <f>VLOOKUP(A194,'centroDeProyectos estrateg '!$E:$AF,27,FALSE)</f>
        <v>0</v>
      </c>
      <c r="J194" s="95">
        <f>VLOOKUP(A194,'centroDeProyectos estrateg '!$E:$AF,28,FALSE)</f>
        <v>0</v>
      </c>
      <c r="K194" s="95" t="str">
        <f>VLOOKUP(A194,'centroDeProyectos estrateg '!$E:$AF,23,FALSE)</f>
        <v>Steven Picado Gamboa</v>
      </c>
    </row>
    <row r="195" spans="1:11" ht="17.25" customHeight="1">
      <c r="A195" s="71" t="s">
        <v>436</v>
      </c>
      <c r="B195" s="70" t="s">
        <v>437</v>
      </c>
      <c r="C195" s="70" t="s">
        <v>13</v>
      </c>
      <c r="D195" s="70" t="s">
        <v>41</v>
      </c>
      <c r="E195" s="95" t="str">
        <f>VLOOKUP(A195,'centroDeProyectos estrateg '!$E:$V,18,FALSE)</f>
        <v>Despacho de la Presidencia</v>
      </c>
      <c r="F195" s="95" t="s">
        <v>20</v>
      </c>
      <c r="G195" s="95" t="str">
        <f>VLOOKUP(A195,'centroDeProyectos estrateg '!$E:$V,6,FALSE)</f>
        <v/>
      </c>
      <c r="H195" s="95" t="str">
        <f>VLOOKUP(A195,'centroDeProyectos estrateg '!$E:$AF,26,FALSE)</f>
        <v>corregido</v>
      </c>
      <c r="I195" s="95">
        <f>VLOOKUP(A195,'centroDeProyectos estrateg '!$E:$AF,27,FALSE)</f>
        <v>0</v>
      </c>
      <c r="J195" s="95">
        <f>VLOOKUP(A195,'centroDeProyectos estrateg '!$E:$AF,28,FALSE)</f>
        <v>0</v>
      </c>
      <c r="K195" s="95" t="str">
        <f>VLOOKUP(A195,'centroDeProyectos estrateg '!$E:$AF,23,FALSE)</f>
        <v>Juan Carlos  Salas Castro</v>
      </c>
    </row>
    <row r="196" spans="1:11" ht="17.25" customHeight="1">
      <c r="A196" s="83"/>
      <c r="B196" s="94"/>
      <c r="C196" s="94"/>
      <c r="D196" s="94"/>
      <c r="G196" s="95"/>
      <c r="H196" s="95"/>
      <c r="I196" s="95"/>
      <c r="J196" s="95"/>
      <c r="K196" s="95" t="e">
        <f>VLOOKUP(A196,'centroDeProyectos estrateg '!$E:$AF,23,FALSE)</f>
        <v>#N/A</v>
      </c>
    </row>
    <row r="197" spans="1:11" ht="17.25" customHeight="1">
      <c r="A197" s="83"/>
      <c r="B197" s="94"/>
      <c r="C197" s="94"/>
      <c r="D197" s="94"/>
      <c r="G197" s="95"/>
      <c r="H197" s="95"/>
      <c r="I197" s="95"/>
      <c r="J197" s="95"/>
      <c r="K197" s="95" t="e">
        <f>VLOOKUP(A197,'centroDeProyectos estrateg '!$E:$AF,23,FALSE)</f>
        <v>#N/A</v>
      </c>
    </row>
    <row r="198" spans="1:11" ht="17.25" customHeight="1">
      <c r="A198" s="83"/>
      <c r="B198" s="94"/>
      <c r="C198" s="94"/>
      <c r="D198" s="94"/>
      <c r="G198" s="95"/>
      <c r="H198" s="95"/>
      <c r="I198" s="95"/>
      <c r="J198" s="95"/>
      <c r="K198" s="95" t="e">
        <f>VLOOKUP(A198,'centroDeProyectos estrateg '!$E:$AF,23,FALSE)</f>
        <v>#N/A</v>
      </c>
    </row>
    <row r="199" spans="1:11" ht="17.25" customHeight="1">
      <c r="A199" s="83"/>
      <c r="B199" s="94"/>
      <c r="C199" s="94"/>
      <c r="D199" s="94"/>
      <c r="G199" s="95"/>
      <c r="H199" s="95"/>
      <c r="I199" s="95"/>
      <c r="J199" s="95"/>
      <c r="K199" s="95" t="e">
        <f>VLOOKUP(A199,'centroDeProyectos estrateg '!$E:$AF,23,FALSE)</f>
        <v>#N/A</v>
      </c>
    </row>
    <row r="200" spans="1:11" ht="17.25" customHeight="1">
      <c r="A200" s="83"/>
      <c r="B200" s="94"/>
      <c r="C200" s="94"/>
      <c r="D200" s="94"/>
      <c r="G200" s="95"/>
      <c r="H200" s="95"/>
      <c r="I200" s="95"/>
      <c r="J200" s="95"/>
      <c r="K200" s="95" t="e">
        <f>VLOOKUP(A200,'centroDeProyectos estrateg '!$E:$AF,23,FALSE)</f>
        <v>#N/A</v>
      </c>
    </row>
    <row r="201" spans="1:11" ht="17.25" customHeight="1">
      <c r="A201" s="83"/>
      <c r="B201" s="94"/>
      <c r="C201" s="94"/>
      <c r="D201" s="94"/>
      <c r="G201" s="95"/>
      <c r="H201" s="95"/>
      <c r="I201" s="95"/>
      <c r="J201" s="95"/>
      <c r="K201" s="95" t="e">
        <f>VLOOKUP(A201,'centroDeProyectos estrateg '!$E:$AF,23,FALSE)</f>
        <v>#N/A</v>
      </c>
    </row>
    <row r="202" spans="1:11" ht="17.25" customHeight="1">
      <c r="A202" s="83"/>
      <c r="B202" s="94"/>
      <c r="C202" s="94"/>
      <c r="D202" s="94"/>
      <c r="G202" s="95"/>
      <c r="H202" s="95"/>
      <c r="I202" s="95"/>
      <c r="J202" s="95"/>
      <c r="K202" s="95" t="e">
        <f>VLOOKUP(A202,'centroDeProyectos estrateg '!$E:$AF,23,FALSE)</f>
        <v>#N/A</v>
      </c>
    </row>
    <row r="203" spans="1:11" ht="17.25" customHeight="1">
      <c r="A203" s="83"/>
      <c r="B203" s="94"/>
      <c r="C203" s="94"/>
      <c r="D203" s="94"/>
      <c r="G203" s="95"/>
      <c r="H203" s="95"/>
      <c r="I203" s="95"/>
      <c r="J203" s="95"/>
      <c r="K203" s="95" t="e">
        <f>VLOOKUP(A203,'centroDeProyectos estrateg '!$E:$AF,23,FALSE)</f>
        <v>#N/A</v>
      </c>
    </row>
    <row r="204" spans="1:11" ht="17.25" customHeight="1">
      <c r="A204" s="83"/>
      <c r="B204" s="94"/>
      <c r="C204" s="94"/>
      <c r="D204" s="94"/>
      <c r="G204" s="95"/>
      <c r="H204" s="95"/>
      <c r="I204" s="95"/>
      <c r="J204" s="95"/>
      <c r="K204" s="95" t="e">
        <f>VLOOKUP(A204,'centroDeProyectos estrateg '!$E:$AF,23,FALSE)</f>
        <v>#N/A</v>
      </c>
    </row>
    <row r="205" spans="1:11" ht="17.25" customHeight="1">
      <c r="A205" s="83"/>
      <c r="B205" s="94"/>
      <c r="C205" s="94"/>
      <c r="D205" s="94"/>
      <c r="G205" s="95"/>
      <c r="H205" s="95"/>
      <c r="I205" s="95"/>
      <c r="J205" s="95"/>
      <c r="K205" s="95" t="e">
        <f>VLOOKUP(A205,'centroDeProyectos estrateg '!$E:$AF,23,FALSE)</f>
        <v>#N/A</v>
      </c>
    </row>
    <row r="206" spans="1:11" ht="17.25" customHeight="1">
      <c r="A206" s="83"/>
      <c r="B206" s="94"/>
      <c r="C206" s="94"/>
      <c r="D206" s="94"/>
      <c r="G206" s="95"/>
      <c r="H206" s="95"/>
      <c r="I206" s="95"/>
      <c r="J206" s="95"/>
      <c r="K206" s="95" t="e">
        <f>VLOOKUP(A206,'centroDeProyectos estrateg '!$E:$AF,23,FALSE)</f>
        <v>#N/A</v>
      </c>
    </row>
    <row r="207" spans="1:11" ht="17.25" customHeight="1">
      <c r="A207" s="83"/>
      <c r="B207" s="94"/>
      <c r="C207" s="94"/>
      <c r="D207" s="94"/>
      <c r="G207" s="95"/>
      <c r="H207" s="95"/>
      <c r="I207" s="95"/>
      <c r="J207" s="95"/>
      <c r="K207" s="95" t="e">
        <f>VLOOKUP(A207,'centroDeProyectos estrateg '!$E:$AF,23,FALSE)</f>
        <v>#N/A</v>
      </c>
    </row>
    <row r="208" spans="1:11" ht="17.25" customHeight="1">
      <c r="A208" s="83"/>
      <c r="B208" s="94"/>
      <c r="C208" s="94"/>
      <c r="D208" s="94"/>
      <c r="G208" s="95"/>
      <c r="H208" s="95"/>
      <c r="I208" s="95"/>
      <c r="J208" s="95"/>
      <c r="K208" s="95" t="e">
        <f>VLOOKUP(A208,'centroDeProyectos estrateg '!$E:$AF,23,FALSE)</f>
        <v>#N/A</v>
      </c>
    </row>
    <row r="209" spans="1:11" ht="17.25" customHeight="1">
      <c r="A209" s="83"/>
      <c r="B209" s="94"/>
      <c r="C209" s="94"/>
      <c r="D209" s="94"/>
      <c r="G209" s="95"/>
      <c r="H209" s="95"/>
      <c r="I209" s="95"/>
      <c r="J209" s="95"/>
      <c r="K209" s="95" t="e">
        <f>VLOOKUP(A209,'centroDeProyectos estrateg '!$E:$AF,23,FALSE)</f>
        <v>#N/A</v>
      </c>
    </row>
    <row r="210" spans="1:11" ht="17.25" customHeight="1">
      <c r="A210" s="83"/>
      <c r="B210" s="94"/>
      <c r="C210" s="94"/>
      <c r="D210" s="94"/>
      <c r="G210" s="95"/>
      <c r="H210" s="95"/>
      <c r="I210" s="95"/>
      <c r="J210" s="95"/>
      <c r="K210" s="95" t="e">
        <f>VLOOKUP(A210,'centroDeProyectos estrateg '!$E:$AF,23,FALSE)</f>
        <v>#N/A</v>
      </c>
    </row>
    <row r="211" spans="1:11" ht="17.25" customHeight="1">
      <c r="A211" s="83"/>
      <c r="B211" s="94"/>
      <c r="C211" s="94"/>
      <c r="D211" s="94"/>
      <c r="G211" s="95"/>
      <c r="H211" s="95"/>
      <c r="I211" s="95"/>
      <c r="J211" s="95"/>
      <c r="K211" s="95" t="e">
        <f>VLOOKUP(A211,'centroDeProyectos estrateg '!$E:$AF,23,FALSE)</f>
        <v>#N/A</v>
      </c>
    </row>
    <row r="212" spans="1:11" ht="17.25" customHeight="1">
      <c r="A212" s="83"/>
      <c r="B212" s="94"/>
      <c r="C212" s="94"/>
      <c r="D212" s="94"/>
      <c r="G212" s="95"/>
      <c r="H212" s="95"/>
      <c r="I212" s="95"/>
      <c r="J212" s="95"/>
      <c r="K212" s="95" t="e">
        <f>VLOOKUP(A212,'centroDeProyectos estrateg '!$E:$AF,23,FALSE)</f>
        <v>#N/A</v>
      </c>
    </row>
    <row r="213" spans="1:11" ht="17.25" customHeight="1">
      <c r="A213" s="83"/>
      <c r="B213" s="94"/>
      <c r="C213" s="94"/>
      <c r="D213" s="94"/>
      <c r="G213" s="95"/>
      <c r="H213" s="95"/>
      <c r="I213" s="95"/>
      <c r="J213" s="95"/>
      <c r="K213" s="95" t="e">
        <f>VLOOKUP(A213,'centroDeProyectos estrateg '!$E:$AF,23,FALSE)</f>
        <v>#N/A</v>
      </c>
    </row>
    <row r="214" spans="1:11" ht="17.25" customHeight="1">
      <c r="A214" s="83"/>
      <c r="B214" s="94"/>
      <c r="C214" s="94"/>
      <c r="D214" s="94"/>
      <c r="G214" s="95"/>
      <c r="H214" s="95"/>
      <c r="I214" s="95"/>
      <c r="J214" s="95"/>
      <c r="K214" s="95" t="e">
        <f>VLOOKUP(A214,'centroDeProyectos estrateg '!$E:$AF,23,FALSE)</f>
        <v>#N/A</v>
      </c>
    </row>
    <row r="215" spans="1:11" ht="17.25" customHeight="1">
      <c r="A215" s="83"/>
      <c r="B215" s="94"/>
      <c r="C215" s="94"/>
      <c r="D215" s="94"/>
      <c r="G215" s="95"/>
      <c r="H215" s="95"/>
      <c r="I215" s="95"/>
      <c r="J215" s="95"/>
      <c r="K215" s="95" t="e">
        <f>VLOOKUP(A215,'centroDeProyectos estrateg '!$E:$AF,23,FALSE)</f>
        <v>#N/A</v>
      </c>
    </row>
    <row r="216" spans="1:11" ht="17.25" customHeight="1">
      <c r="A216" s="83"/>
      <c r="B216" s="94"/>
      <c r="C216" s="94"/>
      <c r="D216" s="94"/>
      <c r="G216" s="95"/>
      <c r="H216" s="95"/>
      <c r="I216" s="95"/>
      <c r="J216" s="95"/>
      <c r="K216" s="95" t="e">
        <f>VLOOKUP(A216,'centroDeProyectos estrateg '!$E:$AF,23,FALSE)</f>
        <v>#N/A</v>
      </c>
    </row>
    <row r="217" spans="1:11" ht="17.25" customHeight="1">
      <c r="A217" s="83"/>
      <c r="B217" s="94"/>
      <c r="C217" s="94"/>
      <c r="D217" s="94"/>
      <c r="G217" s="95"/>
      <c r="H217" s="95"/>
      <c r="I217" s="95"/>
      <c r="J217" s="95"/>
      <c r="K217" s="95" t="e">
        <f>VLOOKUP(A217,'centroDeProyectos estrateg '!$E:$AF,23,FALSE)</f>
        <v>#N/A</v>
      </c>
    </row>
    <row r="218" spans="1:11" ht="17.25" customHeight="1">
      <c r="A218" s="83"/>
      <c r="B218" s="94"/>
      <c r="C218" s="94"/>
      <c r="D218" s="94"/>
      <c r="G218" s="95"/>
      <c r="H218" s="95"/>
      <c r="I218" s="95"/>
      <c r="J218" s="95"/>
      <c r="K218" s="95" t="e">
        <f>VLOOKUP(A218,'centroDeProyectos estrateg '!$E:$AF,23,FALSE)</f>
        <v>#N/A</v>
      </c>
    </row>
    <row r="219" spans="1:11" ht="17.25" customHeight="1">
      <c r="A219" s="83"/>
      <c r="B219" s="94"/>
      <c r="C219" s="94"/>
      <c r="D219" s="94"/>
      <c r="G219" s="95"/>
      <c r="H219" s="95"/>
      <c r="I219" s="95"/>
      <c r="J219" s="95"/>
      <c r="K219" s="95" t="e">
        <f>VLOOKUP(A219,'centroDeProyectos estrateg '!$E:$AF,23,FALSE)</f>
        <v>#N/A</v>
      </c>
    </row>
    <row r="220" spans="1:11" ht="17.25" customHeight="1">
      <c r="A220" s="83"/>
      <c r="B220" s="94"/>
      <c r="C220" s="94"/>
      <c r="D220" s="94"/>
      <c r="G220" s="95"/>
      <c r="H220" s="95"/>
      <c r="I220" s="95"/>
      <c r="J220" s="95"/>
      <c r="K220" s="95" t="e">
        <f>VLOOKUP(A220,'centroDeProyectos estrateg '!$E:$AF,23,FALSE)</f>
        <v>#N/A</v>
      </c>
    </row>
    <row r="221" spans="1:11" ht="17.25" customHeight="1">
      <c r="A221" s="83"/>
      <c r="B221" s="94"/>
      <c r="C221" s="94"/>
      <c r="D221" s="94"/>
      <c r="G221" s="95"/>
      <c r="H221" s="95"/>
      <c r="I221" s="95"/>
      <c r="J221" s="95"/>
      <c r="K221" s="95" t="e">
        <f>VLOOKUP(A221,'centroDeProyectos estrateg '!$E:$AF,23,FALSE)</f>
        <v>#N/A</v>
      </c>
    </row>
    <row r="222" spans="1:11" ht="17.25" customHeight="1">
      <c r="A222" s="83"/>
      <c r="B222" s="94"/>
      <c r="C222" s="94"/>
      <c r="D222" s="94"/>
      <c r="G222" s="95"/>
      <c r="H222" s="95"/>
      <c r="I222" s="95"/>
      <c r="J222" s="95"/>
      <c r="K222" s="95" t="e">
        <f>VLOOKUP(A222,'centroDeProyectos estrateg '!$E:$AF,23,FALSE)</f>
        <v>#N/A</v>
      </c>
    </row>
    <row r="223" spans="1:11" ht="17.25" customHeight="1">
      <c r="A223" s="83"/>
      <c r="B223" s="94"/>
      <c r="C223" s="94"/>
      <c r="D223" s="94"/>
      <c r="G223" s="95"/>
      <c r="H223" s="95"/>
      <c r="I223" s="95"/>
      <c r="J223" s="95"/>
      <c r="K223" s="95" t="e">
        <f>VLOOKUP(A223,'centroDeProyectos estrateg '!$E:$AF,23,FALSE)</f>
        <v>#N/A</v>
      </c>
    </row>
    <row r="224" spans="1:11" ht="17.25" customHeight="1">
      <c r="A224" s="83"/>
      <c r="B224" s="94"/>
      <c r="C224" s="94"/>
      <c r="D224" s="94"/>
      <c r="G224" s="95"/>
      <c r="H224" s="95"/>
      <c r="I224" s="95"/>
      <c r="J224" s="95"/>
      <c r="K224" s="95" t="e">
        <f>VLOOKUP(A224,'centroDeProyectos estrateg '!$E:$AF,23,FALSE)</f>
        <v>#N/A</v>
      </c>
    </row>
    <row r="225" spans="1:11" ht="17.25" customHeight="1">
      <c r="A225" s="83"/>
      <c r="B225" s="94"/>
      <c r="C225" s="94"/>
      <c r="D225" s="94"/>
      <c r="G225" s="95"/>
      <c r="H225" s="95"/>
      <c r="I225" s="95"/>
      <c r="J225" s="95"/>
      <c r="K225" s="95" t="e">
        <f>VLOOKUP(A225,'centroDeProyectos estrateg '!$E:$AF,23,FALSE)</f>
        <v>#N/A</v>
      </c>
    </row>
    <row r="226" spans="1:11" ht="17.25" customHeight="1">
      <c r="A226" s="83"/>
      <c r="B226" s="94"/>
      <c r="C226" s="94"/>
      <c r="D226" s="94"/>
      <c r="G226" s="95"/>
      <c r="H226" s="95"/>
      <c r="I226" s="95"/>
      <c r="J226" s="95"/>
      <c r="K226" s="95" t="e">
        <f>VLOOKUP(A226,'centroDeProyectos estrateg '!$E:$AF,23,FALSE)</f>
        <v>#N/A</v>
      </c>
    </row>
    <row r="227" spans="1:11" ht="17.25" customHeight="1">
      <c r="A227" s="83"/>
      <c r="B227" s="94"/>
      <c r="C227" s="94"/>
      <c r="D227" s="94"/>
      <c r="G227" s="95"/>
      <c r="H227" s="95"/>
      <c r="I227" s="95"/>
      <c r="J227" s="95"/>
      <c r="K227" s="95" t="e">
        <f>VLOOKUP(A227,'centroDeProyectos estrateg '!$E:$AF,23,FALSE)</f>
        <v>#N/A</v>
      </c>
    </row>
    <row r="228" spans="1:11" ht="17.25" customHeight="1">
      <c r="A228" s="83"/>
      <c r="B228" s="94"/>
      <c r="C228" s="94"/>
      <c r="D228" s="94"/>
      <c r="G228" s="95"/>
      <c r="H228" s="95"/>
      <c r="I228" s="95"/>
      <c r="J228" s="95"/>
      <c r="K228" s="95" t="e">
        <f>VLOOKUP(A228,'centroDeProyectos estrateg '!$E:$AF,23,FALSE)</f>
        <v>#N/A</v>
      </c>
    </row>
    <row r="229" spans="1:11" ht="17.25" customHeight="1">
      <c r="A229" s="83"/>
      <c r="B229" s="94"/>
      <c r="C229" s="94"/>
      <c r="D229" s="94"/>
      <c r="G229" s="95"/>
      <c r="H229" s="95"/>
      <c r="I229" s="95"/>
      <c r="J229" s="95"/>
      <c r="K229" s="95" t="e">
        <f>VLOOKUP(A229,'centroDeProyectos estrateg '!$E:$AF,23,FALSE)</f>
        <v>#N/A</v>
      </c>
    </row>
    <row r="230" spans="1:11" ht="17.25" customHeight="1">
      <c r="A230" s="83"/>
      <c r="B230" s="94"/>
      <c r="C230" s="94"/>
      <c r="D230" s="94"/>
      <c r="G230" s="95"/>
      <c r="H230" s="95"/>
      <c r="I230" s="95"/>
      <c r="J230" s="95"/>
      <c r="K230" s="95" t="e">
        <f>VLOOKUP(A230,'centroDeProyectos estrateg '!$E:$AF,23,FALSE)</f>
        <v>#N/A</v>
      </c>
    </row>
    <row r="231" spans="1:11" ht="17.25" customHeight="1">
      <c r="A231" s="83"/>
      <c r="B231" s="94"/>
      <c r="C231" s="94"/>
      <c r="D231" s="94"/>
      <c r="G231" s="95"/>
      <c r="H231" s="95"/>
      <c r="I231" s="95"/>
      <c r="J231" s="95"/>
      <c r="K231" s="95" t="e">
        <f>VLOOKUP(A231,'centroDeProyectos estrateg '!$E:$AF,23,FALSE)</f>
        <v>#N/A</v>
      </c>
    </row>
    <row r="232" spans="1:11" ht="17.25" customHeight="1">
      <c r="A232" s="83"/>
      <c r="B232" s="94"/>
      <c r="C232" s="94"/>
      <c r="D232" s="94"/>
      <c r="G232" s="95"/>
      <c r="H232" s="95"/>
      <c r="I232" s="95"/>
      <c r="J232" s="95"/>
      <c r="K232" s="95" t="e">
        <f>VLOOKUP(A232,'centroDeProyectos estrateg '!$E:$AF,23,FALSE)</f>
        <v>#N/A</v>
      </c>
    </row>
    <row r="233" spans="1:11" ht="17.25" customHeight="1">
      <c r="A233" s="83"/>
      <c r="B233" s="94"/>
      <c r="C233" s="94"/>
      <c r="D233" s="94"/>
      <c r="G233" s="95"/>
      <c r="H233" s="95"/>
      <c r="I233" s="95"/>
      <c r="J233" s="95"/>
      <c r="K233" s="95" t="e">
        <f>VLOOKUP(A233,'centroDeProyectos estrateg '!$E:$AF,23,FALSE)</f>
        <v>#N/A</v>
      </c>
    </row>
    <row r="234" spans="1:11" ht="17.25" customHeight="1">
      <c r="A234" s="83"/>
      <c r="B234" s="94"/>
      <c r="C234" s="94"/>
      <c r="D234" s="94"/>
      <c r="G234" s="95"/>
      <c r="H234" s="95"/>
      <c r="I234" s="95"/>
      <c r="J234" s="95"/>
      <c r="K234" s="95" t="e">
        <f>VLOOKUP(A234,'centroDeProyectos estrateg '!$E:$AF,23,FALSE)</f>
        <v>#N/A</v>
      </c>
    </row>
    <row r="235" spans="1:11" ht="17.25" customHeight="1">
      <c r="A235" s="83"/>
      <c r="B235" s="94"/>
      <c r="C235" s="94"/>
      <c r="D235" s="94"/>
      <c r="G235" s="95"/>
      <c r="H235" s="95"/>
      <c r="I235" s="95"/>
      <c r="J235" s="95"/>
      <c r="K235" s="95" t="e">
        <f>VLOOKUP(A235,'centroDeProyectos estrateg '!$E:$AF,23,FALSE)</f>
        <v>#N/A</v>
      </c>
    </row>
    <row r="236" spans="1:11" ht="17.25" customHeight="1">
      <c r="A236" s="83"/>
      <c r="B236" s="94"/>
      <c r="C236" s="94"/>
      <c r="D236" s="94"/>
      <c r="G236" s="95"/>
      <c r="H236" s="95"/>
      <c r="I236" s="95"/>
      <c r="J236" s="95"/>
      <c r="K236" s="95" t="e">
        <f>VLOOKUP(A236,'centroDeProyectos estrateg '!$E:$AF,23,FALSE)</f>
        <v>#N/A</v>
      </c>
    </row>
    <row r="237" spans="1:11" ht="17.25" customHeight="1">
      <c r="A237" s="83"/>
      <c r="B237" s="94"/>
      <c r="C237" s="94"/>
      <c r="D237" s="94"/>
      <c r="G237" s="95"/>
      <c r="H237" s="95"/>
      <c r="I237" s="95"/>
      <c r="J237" s="95"/>
      <c r="K237" s="95" t="e">
        <f>VLOOKUP(A237,'centroDeProyectos estrateg '!$E:$AF,23,FALSE)</f>
        <v>#N/A</v>
      </c>
    </row>
    <row r="238" spans="1:11" ht="17.25" customHeight="1">
      <c r="A238" s="83"/>
      <c r="B238" s="94"/>
      <c r="C238" s="94"/>
      <c r="D238" s="94"/>
      <c r="G238" s="95"/>
      <c r="H238" s="95"/>
      <c r="I238" s="95"/>
      <c r="J238" s="95"/>
      <c r="K238" s="95" t="e">
        <f>VLOOKUP(A238,'centroDeProyectos estrateg '!$E:$AF,23,FALSE)</f>
        <v>#N/A</v>
      </c>
    </row>
    <row r="239" spans="1:11" ht="17.25" customHeight="1">
      <c r="A239" s="83"/>
      <c r="B239" s="94"/>
      <c r="C239" s="94"/>
      <c r="D239" s="94"/>
      <c r="G239" s="95"/>
      <c r="H239" s="95"/>
      <c r="I239" s="95"/>
      <c r="J239" s="95"/>
      <c r="K239" s="95" t="e">
        <f>VLOOKUP(A239,'centroDeProyectos estrateg '!$E:$AF,23,FALSE)</f>
        <v>#N/A</v>
      </c>
    </row>
    <row r="240" spans="1:11" ht="17.25" customHeight="1">
      <c r="A240" s="83"/>
      <c r="B240" s="94"/>
      <c r="C240" s="94"/>
      <c r="D240" s="94"/>
      <c r="G240" s="95"/>
      <c r="H240" s="95"/>
      <c r="I240" s="95"/>
      <c r="J240" s="95"/>
      <c r="K240" s="95" t="e">
        <f>VLOOKUP(A240,'centroDeProyectos estrateg '!$E:$AF,23,FALSE)</f>
        <v>#N/A</v>
      </c>
    </row>
    <row r="241" spans="1:11" ht="17.25" customHeight="1">
      <c r="A241" s="83"/>
      <c r="B241" s="94"/>
      <c r="C241" s="94"/>
      <c r="D241" s="94"/>
      <c r="G241" s="95"/>
      <c r="H241" s="95"/>
      <c r="I241" s="95"/>
      <c r="J241" s="95"/>
      <c r="K241" s="95" t="e">
        <f>VLOOKUP(A241,'centroDeProyectos estrateg '!$E:$AF,23,FALSE)</f>
        <v>#N/A</v>
      </c>
    </row>
    <row r="242" spans="1:11" ht="17.25" customHeight="1">
      <c r="A242" s="83"/>
      <c r="B242" s="94"/>
      <c r="C242" s="94"/>
      <c r="D242" s="94"/>
      <c r="G242" s="95"/>
      <c r="H242" s="95"/>
      <c r="I242" s="95"/>
      <c r="J242" s="95"/>
      <c r="K242" s="95" t="e">
        <f>VLOOKUP(A242,'centroDeProyectos estrateg '!$E:$AF,23,FALSE)</f>
        <v>#N/A</v>
      </c>
    </row>
    <row r="243" spans="1:11" ht="17.25" customHeight="1">
      <c r="A243" s="83"/>
      <c r="B243" s="94"/>
      <c r="C243" s="94"/>
      <c r="D243" s="94"/>
      <c r="G243" s="95"/>
      <c r="H243" s="95"/>
      <c r="I243" s="95"/>
      <c r="J243" s="95"/>
      <c r="K243" s="95" t="e">
        <f>VLOOKUP(A243,'centroDeProyectos estrateg '!$E:$AF,23,FALSE)</f>
        <v>#N/A</v>
      </c>
    </row>
    <row r="244" spans="1:11" ht="17.25" customHeight="1">
      <c r="A244" s="83"/>
      <c r="B244" s="94"/>
      <c r="C244" s="94"/>
      <c r="D244" s="94"/>
      <c r="G244" s="95"/>
      <c r="H244" s="95"/>
      <c r="I244" s="95"/>
      <c r="J244" s="95"/>
      <c r="K244" s="95" t="e">
        <f>VLOOKUP(A244,'centroDeProyectos estrateg '!$E:$AF,23,FALSE)</f>
        <v>#N/A</v>
      </c>
    </row>
    <row r="245" spans="1:11" ht="17.25" customHeight="1">
      <c r="A245" s="83"/>
      <c r="B245" s="94"/>
      <c r="C245" s="94"/>
      <c r="D245" s="94"/>
      <c r="G245" s="95"/>
      <c r="H245" s="95"/>
      <c r="I245" s="95"/>
      <c r="J245" s="95"/>
      <c r="K245" s="95" t="e">
        <f>VLOOKUP(A245,'centroDeProyectos estrateg '!$E:$AF,23,FALSE)</f>
        <v>#N/A</v>
      </c>
    </row>
    <row r="246" spans="1:11" ht="17.25" customHeight="1">
      <c r="A246" s="83"/>
      <c r="B246" s="94"/>
      <c r="C246" s="94"/>
      <c r="D246" s="94"/>
      <c r="G246" s="95"/>
      <c r="H246" s="95"/>
      <c r="I246" s="95"/>
      <c r="J246" s="95"/>
      <c r="K246" s="95" t="e">
        <f>VLOOKUP(A246,'centroDeProyectos estrateg '!$E:$AF,23,FALSE)</f>
        <v>#N/A</v>
      </c>
    </row>
    <row r="247" spans="1:11" ht="17.25" customHeight="1">
      <c r="A247" s="83"/>
      <c r="B247" s="94"/>
      <c r="C247" s="94"/>
      <c r="D247" s="94"/>
      <c r="G247" s="95"/>
      <c r="H247" s="95"/>
      <c r="I247" s="95"/>
      <c r="J247" s="95"/>
      <c r="K247" s="95" t="e">
        <f>VLOOKUP(A247,'centroDeProyectos estrateg '!$E:$AF,23,FALSE)</f>
        <v>#N/A</v>
      </c>
    </row>
    <row r="248" spans="1:11" ht="17.25" customHeight="1">
      <c r="A248" s="83"/>
      <c r="B248" s="94"/>
      <c r="C248" s="94"/>
      <c r="D248" s="94"/>
      <c r="G248" s="95"/>
      <c r="H248" s="95"/>
      <c r="I248" s="95"/>
      <c r="J248" s="95"/>
      <c r="K248" s="95" t="e">
        <f>VLOOKUP(A248,'centroDeProyectos estrateg '!$E:$AF,23,FALSE)</f>
        <v>#N/A</v>
      </c>
    </row>
    <row r="249" spans="1:11" ht="17.25" customHeight="1">
      <c r="A249" s="83"/>
      <c r="B249" s="94"/>
      <c r="C249" s="94"/>
      <c r="D249" s="94"/>
      <c r="G249" s="95"/>
      <c r="H249" s="95"/>
      <c r="I249" s="95"/>
      <c r="J249" s="95"/>
      <c r="K249" s="95" t="e">
        <f>VLOOKUP(A249,'centroDeProyectos estrateg '!$E:$AF,23,FALSE)</f>
        <v>#N/A</v>
      </c>
    </row>
    <row r="250" spans="1:11" ht="17.25" customHeight="1">
      <c r="A250" s="83"/>
      <c r="B250" s="94"/>
      <c r="C250" s="94"/>
      <c r="D250" s="94"/>
      <c r="G250" s="95"/>
      <c r="H250" s="95"/>
      <c r="I250" s="95"/>
      <c r="J250" s="95"/>
      <c r="K250" s="95" t="e">
        <f>VLOOKUP(A250,'centroDeProyectos estrateg '!$E:$AF,23,FALSE)</f>
        <v>#N/A</v>
      </c>
    </row>
    <row r="251" spans="1:11" ht="17.25" customHeight="1">
      <c r="A251" s="83"/>
      <c r="B251" s="94"/>
      <c r="C251" s="94"/>
      <c r="D251" s="94"/>
      <c r="G251" s="95"/>
      <c r="H251" s="95"/>
      <c r="I251" s="95"/>
      <c r="J251" s="95"/>
      <c r="K251" s="95" t="e">
        <f>VLOOKUP(A251,'centroDeProyectos estrateg '!$E:$AF,23,FALSE)</f>
        <v>#N/A</v>
      </c>
    </row>
    <row r="252" spans="1:11" ht="17.25" customHeight="1">
      <c r="A252" s="83"/>
      <c r="B252" s="94"/>
      <c r="C252" s="94"/>
      <c r="D252" s="94"/>
      <c r="G252" s="95"/>
      <c r="H252" s="95"/>
      <c r="I252" s="95"/>
      <c r="J252" s="95"/>
      <c r="K252" s="95" t="e">
        <f>VLOOKUP(A252,'centroDeProyectos estrateg '!$E:$AF,23,FALSE)</f>
        <v>#N/A</v>
      </c>
    </row>
    <row r="253" spans="1:11" ht="17.25" customHeight="1">
      <c r="A253" s="83"/>
      <c r="B253" s="94"/>
      <c r="C253" s="94"/>
      <c r="D253" s="94"/>
      <c r="G253" s="95"/>
      <c r="H253" s="95"/>
      <c r="I253" s="95"/>
      <c r="J253" s="95"/>
      <c r="K253" s="95" t="e">
        <f>VLOOKUP(A253,'centroDeProyectos estrateg '!$E:$AF,23,FALSE)</f>
        <v>#N/A</v>
      </c>
    </row>
    <row r="254" spans="1:11" ht="17.25" customHeight="1">
      <c r="A254" s="83"/>
      <c r="B254" s="94"/>
      <c r="C254" s="94"/>
      <c r="D254" s="94"/>
      <c r="G254" s="95"/>
      <c r="H254" s="95"/>
      <c r="I254" s="95"/>
      <c r="J254" s="95"/>
      <c r="K254" s="95" t="e">
        <f>VLOOKUP(A254,'centroDeProyectos estrateg '!$E:$AF,23,FALSE)</f>
        <v>#N/A</v>
      </c>
    </row>
    <row r="255" spans="1:11" ht="17.25" customHeight="1">
      <c r="A255" s="83"/>
      <c r="B255" s="94"/>
      <c r="C255" s="94"/>
      <c r="D255" s="94"/>
      <c r="G255" s="95"/>
      <c r="H255" s="95"/>
      <c r="I255" s="95"/>
      <c r="J255" s="95"/>
      <c r="K255" s="95" t="e">
        <f>VLOOKUP(A255,'centroDeProyectos estrateg '!$E:$AF,23,FALSE)</f>
        <v>#N/A</v>
      </c>
    </row>
    <row r="256" spans="1:11" ht="17.25" customHeight="1">
      <c r="A256" s="83"/>
      <c r="B256" s="94"/>
      <c r="C256" s="94"/>
      <c r="D256" s="94"/>
      <c r="G256" s="95"/>
      <c r="H256" s="95"/>
      <c r="I256" s="95"/>
      <c r="J256" s="95"/>
      <c r="K256" s="95" t="e">
        <f>VLOOKUP(A256,'centroDeProyectos estrateg '!$E:$AF,23,FALSE)</f>
        <v>#N/A</v>
      </c>
    </row>
    <row r="257" spans="1:11" ht="17.25" customHeight="1">
      <c r="A257" s="83"/>
      <c r="B257" s="94"/>
      <c r="C257" s="94"/>
      <c r="D257" s="94"/>
      <c r="G257" s="95"/>
      <c r="H257" s="95"/>
      <c r="I257" s="95"/>
      <c r="J257" s="95"/>
      <c r="K257" s="95" t="e">
        <f>VLOOKUP(A257,'centroDeProyectos estrateg '!$E:$AF,23,FALSE)</f>
        <v>#N/A</v>
      </c>
    </row>
    <row r="258" spans="1:11" ht="38.65" customHeight="1">
      <c r="K258" s="95" t="e">
        <f>VLOOKUP(A258,'centroDeProyectos estrateg '!$E:$AF,23,FALSE)</f>
        <v>#N/A</v>
      </c>
    </row>
  </sheetData>
  <autoFilter ref="A1:J258" xr:uid="{2ED588D0-4B8A-4932-A916-A9C74E43195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8CF26-EFEC-41D5-917F-E4482A587AAF}">
  <dimension ref="A3:E545"/>
  <sheetViews>
    <sheetView zoomScale="55" zoomScaleNormal="55" workbookViewId="0">
      <selection activeCell="A3" sqref="A3"/>
    </sheetView>
  </sheetViews>
  <sheetFormatPr baseColWidth="10" defaultColWidth="11.5703125" defaultRowHeight="15"/>
  <cols>
    <col min="1" max="1" width="19.28515625" style="76" customWidth="1"/>
    <col min="2" max="2" width="11.5703125" style="76"/>
    <col min="3" max="3" width="46.42578125" style="76" customWidth="1"/>
    <col min="4" max="4" width="37.28515625" style="76" customWidth="1"/>
    <col min="5" max="5" width="254.42578125" style="76" bestFit="1" customWidth="1"/>
    <col min="6" max="16384" width="11.5703125" style="76"/>
  </cols>
  <sheetData>
    <row r="3" spans="1:5" ht="60">
      <c r="A3" s="664" t="s">
        <v>3375</v>
      </c>
      <c r="B3" s="664" t="s">
        <v>3377</v>
      </c>
      <c r="C3" s="664" t="s">
        <v>4645</v>
      </c>
      <c r="D3" s="664" t="s">
        <v>4646</v>
      </c>
      <c r="E3" s="664" t="s">
        <v>3393</v>
      </c>
    </row>
    <row r="4" spans="1:5" ht="120">
      <c r="A4" s="220" t="s">
        <v>3420</v>
      </c>
      <c r="B4" s="220" t="s">
        <v>4585</v>
      </c>
      <c r="C4" s="220" t="s">
        <v>3216</v>
      </c>
      <c r="D4" s="220" t="s">
        <v>3426</v>
      </c>
      <c r="E4" s="220" t="s">
        <v>4664</v>
      </c>
    </row>
    <row r="5" spans="1:5" ht="135">
      <c r="A5" s="220"/>
      <c r="B5" s="220"/>
      <c r="C5" s="220" t="s">
        <v>4586</v>
      </c>
      <c r="D5" s="220" t="s">
        <v>3426</v>
      </c>
      <c r="E5" s="220" t="s">
        <v>75</v>
      </c>
    </row>
    <row r="6" spans="1:5" ht="105">
      <c r="A6" s="220"/>
      <c r="B6" s="220"/>
      <c r="C6" s="220" t="s">
        <v>3284</v>
      </c>
      <c r="D6" s="220" t="s">
        <v>75</v>
      </c>
      <c r="E6" s="220" t="s">
        <v>3512</v>
      </c>
    </row>
    <row r="7" spans="1:5" ht="120">
      <c r="A7" s="220"/>
      <c r="B7" s="220"/>
      <c r="C7" s="220" t="s">
        <v>4854</v>
      </c>
      <c r="D7" s="220" t="s">
        <v>75</v>
      </c>
      <c r="E7" s="220" t="s">
        <v>3804</v>
      </c>
    </row>
    <row r="8" spans="1:5" ht="90">
      <c r="A8" s="220"/>
      <c r="B8" s="220"/>
      <c r="C8" s="220" t="s">
        <v>5184</v>
      </c>
      <c r="D8" s="220" t="s">
        <v>26</v>
      </c>
      <c r="E8" s="220" t="s">
        <v>5185</v>
      </c>
    </row>
    <row r="9" spans="1:5" ht="90">
      <c r="A9" s="220"/>
      <c r="B9" s="220" t="s">
        <v>3453</v>
      </c>
      <c r="C9" s="220" t="s">
        <v>4763</v>
      </c>
      <c r="D9" s="220" t="s">
        <v>3577</v>
      </c>
      <c r="E9" s="220" t="s">
        <v>4764</v>
      </c>
    </row>
    <row r="10" spans="1:5" ht="45">
      <c r="A10" s="220"/>
      <c r="B10" s="220"/>
      <c r="C10" s="220" t="s">
        <v>3252</v>
      </c>
      <c r="D10" s="220" t="s">
        <v>72</v>
      </c>
      <c r="E10" s="220" t="s">
        <v>3577</v>
      </c>
    </row>
    <row r="11" spans="1:5" ht="90">
      <c r="A11" s="220"/>
      <c r="B11" s="220"/>
      <c r="C11" s="220" t="s">
        <v>4562</v>
      </c>
      <c r="D11" s="220" t="s">
        <v>26</v>
      </c>
      <c r="E11" s="220" t="s">
        <v>4749</v>
      </c>
    </row>
    <row r="12" spans="1:5" ht="90">
      <c r="A12" s="220"/>
      <c r="B12" s="220"/>
      <c r="C12" s="220" t="s">
        <v>4564</v>
      </c>
      <c r="D12" s="220" t="s">
        <v>26</v>
      </c>
      <c r="E12" s="220" t="s">
        <v>4565</v>
      </c>
    </row>
    <row r="13" spans="1:5" ht="90">
      <c r="A13" s="220"/>
      <c r="B13" s="220"/>
      <c r="C13" s="220" t="s">
        <v>4566</v>
      </c>
      <c r="D13" s="220" t="s">
        <v>26</v>
      </c>
      <c r="E13" s="220" t="s">
        <v>4567</v>
      </c>
    </row>
    <row r="14" spans="1:5" ht="90">
      <c r="A14" s="220"/>
      <c r="B14" s="220"/>
      <c r="C14" s="220" t="s">
        <v>4568</v>
      </c>
      <c r="D14" s="220" t="s">
        <v>26</v>
      </c>
      <c r="E14" s="220" t="s">
        <v>4569</v>
      </c>
    </row>
    <row r="15" spans="1:5" ht="105">
      <c r="A15" s="220"/>
      <c r="B15" s="220"/>
      <c r="C15" s="220" t="s">
        <v>4753</v>
      </c>
      <c r="D15" s="220" t="s">
        <v>26</v>
      </c>
      <c r="E15" s="220" t="s">
        <v>4754</v>
      </c>
    </row>
    <row r="16" spans="1:5" ht="105">
      <c r="A16" s="220"/>
      <c r="B16" s="220"/>
      <c r="C16" s="220" t="s">
        <v>4572</v>
      </c>
      <c r="D16" s="220" t="s">
        <v>26</v>
      </c>
      <c r="E16" s="220" t="s">
        <v>4750</v>
      </c>
    </row>
    <row r="17" spans="1:5" ht="105">
      <c r="A17" s="220"/>
      <c r="B17" s="220"/>
      <c r="C17" s="220" t="s">
        <v>4573</v>
      </c>
      <c r="D17" s="220" t="s">
        <v>26</v>
      </c>
      <c r="E17" s="220" t="s">
        <v>4751</v>
      </c>
    </row>
    <row r="18" spans="1:5" ht="90">
      <c r="A18" s="220"/>
      <c r="B18" s="220"/>
      <c r="C18" s="220" t="s">
        <v>4574</v>
      </c>
      <c r="D18" s="220" t="s">
        <v>26</v>
      </c>
      <c r="E18" s="220" t="s">
        <v>4575</v>
      </c>
    </row>
    <row r="19" spans="1:5" ht="90">
      <c r="A19" s="220"/>
      <c r="B19" s="220"/>
      <c r="C19" s="220" t="s">
        <v>4576</v>
      </c>
      <c r="D19" s="220" t="s">
        <v>26</v>
      </c>
      <c r="E19" s="220" t="s">
        <v>4577</v>
      </c>
    </row>
    <row r="20" spans="1:5" ht="90">
      <c r="A20" s="220"/>
      <c r="B20" s="220"/>
      <c r="C20" s="220" t="s">
        <v>4578</v>
      </c>
      <c r="D20" s="220" t="s">
        <v>26</v>
      </c>
      <c r="E20" s="220" t="s">
        <v>4579</v>
      </c>
    </row>
    <row r="21" spans="1:5" ht="90">
      <c r="A21" s="220"/>
      <c r="B21" s="220"/>
      <c r="C21" s="220" t="s">
        <v>4580</v>
      </c>
      <c r="D21" s="220" t="s">
        <v>26</v>
      </c>
      <c r="E21" s="220" t="s">
        <v>4752</v>
      </c>
    </row>
    <row r="22" spans="1:5" ht="105">
      <c r="A22" s="220"/>
      <c r="B22" s="220"/>
      <c r="C22" s="220" t="s">
        <v>4582</v>
      </c>
      <c r="D22" s="220" t="s">
        <v>26</v>
      </c>
      <c r="E22" s="220" t="s">
        <v>4575</v>
      </c>
    </row>
    <row r="23" spans="1:5" ht="90">
      <c r="A23" s="220"/>
      <c r="B23" s="220"/>
      <c r="C23" s="220" t="s">
        <v>4583</v>
      </c>
      <c r="D23" s="220" t="s">
        <v>26</v>
      </c>
      <c r="E23" s="220" t="s">
        <v>4755</v>
      </c>
    </row>
    <row r="24" spans="1:5" ht="75">
      <c r="A24" s="220"/>
      <c r="B24" s="220"/>
      <c r="C24" s="220" t="s">
        <v>3281</v>
      </c>
      <c r="D24" s="220" t="s">
        <v>3426</v>
      </c>
      <c r="E24" s="220" t="s">
        <v>4496</v>
      </c>
    </row>
    <row r="25" spans="1:5" ht="75">
      <c r="A25" s="220"/>
      <c r="B25" s="220"/>
      <c r="C25" s="220" t="s">
        <v>4503</v>
      </c>
      <c r="D25" s="220" t="s">
        <v>3426</v>
      </c>
      <c r="E25" s="220" t="s">
        <v>5125</v>
      </c>
    </row>
    <row r="26" spans="1:5" ht="45">
      <c r="A26" s="220"/>
      <c r="B26" s="220"/>
      <c r="C26" s="220" t="s">
        <v>3465</v>
      </c>
      <c r="D26" s="220" t="s">
        <v>75</v>
      </c>
      <c r="E26" s="220" t="s">
        <v>3708</v>
      </c>
    </row>
    <row r="27" spans="1:5" ht="105">
      <c r="A27" s="220"/>
      <c r="B27" s="220"/>
      <c r="C27" s="220" t="s">
        <v>3220</v>
      </c>
      <c r="D27" s="220" t="s">
        <v>3426</v>
      </c>
      <c r="E27" s="220" t="s">
        <v>4737</v>
      </c>
    </row>
    <row r="28" spans="1:5">
      <c r="A28" s="220"/>
      <c r="B28" s="220"/>
      <c r="C28" s="220"/>
      <c r="D28" s="220"/>
      <c r="E28" s="220" t="s">
        <v>4740</v>
      </c>
    </row>
    <row r="29" spans="1:5" ht="120">
      <c r="A29" s="220"/>
      <c r="B29" s="220"/>
      <c r="C29" s="220" t="s">
        <v>3350</v>
      </c>
      <c r="D29" s="220" t="s">
        <v>4263</v>
      </c>
      <c r="E29" s="220" t="s">
        <v>4722</v>
      </c>
    </row>
    <row r="30" spans="1:5" ht="60">
      <c r="A30" s="220"/>
      <c r="B30" s="220"/>
      <c r="C30" s="220" t="s">
        <v>4584</v>
      </c>
      <c r="D30" s="220" t="s">
        <v>1146</v>
      </c>
      <c r="E30" s="220" t="s">
        <v>26</v>
      </c>
    </row>
    <row r="31" spans="1:5">
      <c r="A31" s="220"/>
      <c r="B31" s="220"/>
      <c r="C31" s="220"/>
      <c r="D31" s="220" t="s">
        <v>1082</v>
      </c>
      <c r="E31" s="220" t="s">
        <v>26</v>
      </c>
    </row>
    <row r="32" spans="1:5">
      <c r="A32" s="220"/>
      <c r="B32" s="220"/>
      <c r="C32" s="220"/>
      <c r="D32" s="220" t="s">
        <v>1112</v>
      </c>
      <c r="E32" s="220" t="s">
        <v>26</v>
      </c>
    </row>
    <row r="33" spans="1:5">
      <c r="A33" s="220"/>
      <c r="B33" s="220"/>
      <c r="C33" s="220"/>
      <c r="D33" s="220" t="s">
        <v>1134</v>
      </c>
      <c r="E33" s="220" t="s">
        <v>26</v>
      </c>
    </row>
    <row r="34" spans="1:5" ht="60">
      <c r="A34" s="220"/>
      <c r="B34" s="220"/>
      <c r="C34" s="220" t="s">
        <v>3538</v>
      </c>
      <c r="D34" s="220" t="s">
        <v>2204</v>
      </c>
      <c r="E34" s="220" t="s">
        <v>3512</v>
      </c>
    </row>
    <row r="35" spans="1:5" ht="45">
      <c r="A35" s="220"/>
      <c r="B35" s="220" t="s">
        <v>4587</v>
      </c>
      <c r="C35" s="220" t="s">
        <v>5010</v>
      </c>
      <c r="D35" s="220" t="s">
        <v>5011</v>
      </c>
      <c r="E35" s="220" t="s">
        <v>5012</v>
      </c>
    </row>
    <row r="36" spans="1:5" ht="240">
      <c r="A36" s="220"/>
      <c r="B36" s="220" t="s">
        <v>4589</v>
      </c>
      <c r="C36" s="220" t="s">
        <v>4729</v>
      </c>
      <c r="D36" s="220" t="s">
        <v>4730</v>
      </c>
      <c r="E36" s="220" t="s">
        <v>3592</v>
      </c>
    </row>
    <row r="37" spans="1:5" ht="90">
      <c r="A37" s="220" t="s">
        <v>3938</v>
      </c>
      <c r="B37" s="220" t="s">
        <v>4621</v>
      </c>
      <c r="C37" s="220" t="s">
        <v>3324</v>
      </c>
      <c r="D37" s="220" t="s">
        <v>840</v>
      </c>
      <c r="E37" s="220" t="s">
        <v>4355</v>
      </c>
    </row>
    <row r="38" spans="1:5" ht="105">
      <c r="A38" s="220"/>
      <c r="B38" s="220"/>
      <c r="C38" s="220" t="s">
        <v>3340</v>
      </c>
      <c r="D38" s="220" t="s">
        <v>840</v>
      </c>
      <c r="E38" s="220" t="s">
        <v>4355</v>
      </c>
    </row>
    <row r="39" spans="1:5" ht="120">
      <c r="A39" s="220"/>
      <c r="B39" s="220"/>
      <c r="C39" s="220" t="s">
        <v>3345</v>
      </c>
      <c r="D39" s="220" t="s">
        <v>840</v>
      </c>
      <c r="E39" s="220" t="s">
        <v>3013</v>
      </c>
    </row>
    <row r="40" spans="1:5" ht="90">
      <c r="A40" s="220"/>
      <c r="B40" s="220" t="s">
        <v>4826</v>
      </c>
      <c r="C40" s="220" t="s">
        <v>3343</v>
      </c>
      <c r="D40" s="220" t="s">
        <v>26</v>
      </c>
      <c r="E40" s="220" t="s">
        <v>1070</v>
      </c>
    </row>
    <row r="41" spans="1:5" ht="120">
      <c r="A41" s="220"/>
      <c r="B41" s="220" t="s">
        <v>4622</v>
      </c>
      <c r="C41" s="220" t="s">
        <v>5005</v>
      </c>
      <c r="D41" s="220" t="s">
        <v>840</v>
      </c>
      <c r="E41" s="220" t="s">
        <v>4298</v>
      </c>
    </row>
    <row r="42" spans="1:5" ht="105">
      <c r="A42" s="220"/>
      <c r="B42" s="220"/>
      <c r="C42" s="220" t="s">
        <v>3313</v>
      </c>
      <c r="D42" s="220" t="s">
        <v>840</v>
      </c>
      <c r="E42" s="220" t="s">
        <v>4967</v>
      </c>
    </row>
    <row r="43" spans="1:5" ht="60">
      <c r="A43" s="220"/>
      <c r="B43" s="220"/>
      <c r="C43" s="220" t="s">
        <v>5062</v>
      </c>
      <c r="D43" s="220" t="s">
        <v>840</v>
      </c>
      <c r="E43" s="220" t="s">
        <v>4368</v>
      </c>
    </row>
    <row r="44" spans="1:5" ht="60">
      <c r="A44" s="220"/>
      <c r="B44" s="220"/>
      <c r="C44" s="220" t="s">
        <v>5067</v>
      </c>
      <c r="D44" s="220" t="s">
        <v>840</v>
      </c>
      <c r="E44" s="220" t="s">
        <v>4368</v>
      </c>
    </row>
    <row r="45" spans="1:5" ht="60">
      <c r="A45" s="220"/>
      <c r="B45" s="220"/>
      <c r="C45" s="220" t="s">
        <v>4374</v>
      </c>
      <c r="D45" s="220" t="s">
        <v>840</v>
      </c>
      <c r="E45" s="220" t="s">
        <v>5071</v>
      </c>
    </row>
    <row r="46" spans="1:5" ht="135">
      <c r="A46" s="220"/>
      <c r="B46" s="220" t="s">
        <v>4856</v>
      </c>
      <c r="C46" s="220" t="s">
        <v>3255</v>
      </c>
      <c r="D46" s="220" t="s">
        <v>840</v>
      </c>
      <c r="E46" s="220" t="s">
        <v>4965</v>
      </c>
    </row>
    <row r="47" spans="1:5" ht="45">
      <c r="A47" s="220"/>
      <c r="B47" s="220"/>
      <c r="C47" s="220" t="s">
        <v>3270</v>
      </c>
      <c r="D47" s="220" t="s">
        <v>69</v>
      </c>
      <c r="E47" s="220" t="s">
        <v>3013</v>
      </c>
    </row>
    <row r="48" spans="1:5" ht="150">
      <c r="A48" s="220"/>
      <c r="B48" s="220"/>
      <c r="C48" s="220" t="s">
        <v>3287</v>
      </c>
      <c r="D48" s="220" t="s">
        <v>840</v>
      </c>
      <c r="E48" s="220" t="s">
        <v>4857</v>
      </c>
    </row>
    <row r="49" spans="1:5" ht="120">
      <c r="A49" s="220"/>
      <c r="B49" s="220"/>
      <c r="C49" s="220" t="s">
        <v>3294</v>
      </c>
      <c r="D49" s="220" t="s">
        <v>840</v>
      </c>
      <c r="E49" s="220" t="s">
        <v>3963</v>
      </c>
    </row>
    <row r="50" spans="1:5" ht="45">
      <c r="A50" s="220"/>
      <c r="B50" s="220"/>
      <c r="C50" s="220" t="s">
        <v>3311</v>
      </c>
      <c r="D50" s="220" t="s">
        <v>69</v>
      </c>
      <c r="E50" s="220" t="s">
        <v>5050</v>
      </c>
    </row>
    <row r="51" spans="1:5" ht="120">
      <c r="A51" s="220"/>
      <c r="B51" s="220"/>
      <c r="C51" s="220" t="s">
        <v>3317</v>
      </c>
      <c r="D51" s="220" t="s">
        <v>26</v>
      </c>
      <c r="E51" s="220" t="s">
        <v>4199</v>
      </c>
    </row>
    <row r="52" spans="1:5" ht="45">
      <c r="A52" s="220"/>
      <c r="B52" s="220"/>
      <c r="C52" s="220" t="s">
        <v>3335</v>
      </c>
      <c r="D52" s="220" t="s">
        <v>26</v>
      </c>
      <c r="E52" s="220" t="s">
        <v>4960</v>
      </c>
    </row>
    <row r="53" spans="1:5" ht="90">
      <c r="A53" s="220"/>
      <c r="B53" s="220"/>
      <c r="C53" s="220" t="s">
        <v>3336</v>
      </c>
      <c r="D53" s="220" t="s">
        <v>26</v>
      </c>
      <c r="E53" s="220" t="s">
        <v>1070</v>
      </c>
    </row>
    <row r="54" spans="1:5" ht="165">
      <c r="A54" s="220" t="s">
        <v>4803</v>
      </c>
      <c r="B54" s="220" t="s">
        <v>4602</v>
      </c>
      <c r="C54" s="220" t="s">
        <v>4603</v>
      </c>
      <c r="D54" s="220" t="s">
        <v>26</v>
      </c>
      <c r="E54" s="220" t="s">
        <v>5001</v>
      </c>
    </row>
    <row r="55" spans="1:5" ht="120">
      <c r="A55" s="220"/>
      <c r="B55" s="220"/>
      <c r="C55" s="220" t="s">
        <v>4604</v>
      </c>
      <c r="D55" s="220" t="s">
        <v>26</v>
      </c>
      <c r="E55" s="220" t="s">
        <v>5094</v>
      </c>
    </row>
    <row r="56" spans="1:5" ht="105">
      <c r="A56" s="220"/>
      <c r="B56" s="220"/>
      <c r="C56" s="220" t="s">
        <v>4605</v>
      </c>
      <c r="D56" s="220" t="s">
        <v>26</v>
      </c>
      <c r="E56" s="220" t="s">
        <v>4752</v>
      </c>
    </row>
    <row r="57" spans="1:5" ht="120">
      <c r="A57" s="220"/>
      <c r="B57" s="220"/>
      <c r="C57" s="220" t="s">
        <v>4606</v>
      </c>
      <c r="D57" s="220" t="s">
        <v>26</v>
      </c>
      <c r="E57" s="220" t="s">
        <v>5093</v>
      </c>
    </row>
    <row r="58" spans="1:5" ht="120">
      <c r="A58" s="220"/>
      <c r="B58" s="220"/>
      <c r="C58" s="220" t="s">
        <v>4838</v>
      </c>
      <c r="D58" s="220" t="s">
        <v>26</v>
      </c>
      <c r="E58" s="220" t="s">
        <v>4839</v>
      </c>
    </row>
    <row r="59" spans="1:5" ht="135">
      <c r="A59" s="220"/>
      <c r="B59" s="220"/>
      <c r="C59" s="220" t="s">
        <v>4608</v>
      </c>
      <c r="D59" s="220" t="s">
        <v>26</v>
      </c>
      <c r="E59" s="220" t="s">
        <v>5176</v>
      </c>
    </row>
    <row r="60" spans="1:5" ht="120">
      <c r="A60" s="220"/>
      <c r="B60" s="220"/>
      <c r="C60" s="220" t="s">
        <v>4609</v>
      </c>
      <c r="D60" s="220" t="s">
        <v>26</v>
      </c>
      <c r="E60" s="220" t="s">
        <v>5180</v>
      </c>
    </row>
    <row r="61" spans="1:5" ht="120">
      <c r="A61" s="220"/>
      <c r="B61" s="220"/>
      <c r="C61" s="220" t="s">
        <v>4610</v>
      </c>
      <c r="D61" s="220" t="s">
        <v>26</v>
      </c>
      <c r="E61" s="220" t="s">
        <v>5178</v>
      </c>
    </row>
    <row r="62" spans="1:5" ht="120">
      <c r="A62" s="220"/>
      <c r="B62" s="220"/>
      <c r="C62" s="220" t="s">
        <v>4611</v>
      </c>
      <c r="D62" s="220" t="s">
        <v>26</v>
      </c>
      <c r="E62" s="220" t="s">
        <v>4831</v>
      </c>
    </row>
    <row r="63" spans="1:5" ht="120">
      <c r="A63" s="220"/>
      <c r="B63" s="220"/>
      <c r="C63" s="220" t="s">
        <v>4612</v>
      </c>
      <c r="D63" s="220" t="s">
        <v>26</v>
      </c>
      <c r="E63" s="220" t="s">
        <v>4831</v>
      </c>
    </row>
    <row r="64" spans="1:5" ht="120">
      <c r="A64" s="220"/>
      <c r="B64" s="220"/>
      <c r="C64" s="220" t="s">
        <v>5172</v>
      </c>
      <c r="D64" s="220" t="s">
        <v>26</v>
      </c>
      <c r="E64" s="220" t="s">
        <v>4831</v>
      </c>
    </row>
    <row r="65" spans="1:5" ht="120">
      <c r="A65" s="220"/>
      <c r="B65" s="220"/>
      <c r="C65" s="220" t="s">
        <v>4614</v>
      </c>
      <c r="D65" s="220" t="s">
        <v>26</v>
      </c>
      <c r="E65" s="220" t="s">
        <v>5174</v>
      </c>
    </row>
    <row r="66" spans="1:5" ht="120">
      <c r="A66" s="220"/>
      <c r="B66" s="220"/>
      <c r="C66" s="220" t="s">
        <v>4615</v>
      </c>
      <c r="D66" s="220" t="s">
        <v>26</v>
      </c>
      <c r="E66" s="220" t="s">
        <v>5180</v>
      </c>
    </row>
    <row r="67" spans="1:5" ht="105">
      <c r="A67" s="220"/>
      <c r="B67" s="220"/>
      <c r="C67" s="220" t="s">
        <v>3257</v>
      </c>
      <c r="D67" s="220" t="s">
        <v>75</v>
      </c>
      <c r="E67" s="220" t="s">
        <v>4817</v>
      </c>
    </row>
    <row r="68" spans="1:5" ht="75">
      <c r="A68" s="220"/>
      <c r="B68" s="220"/>
      <c r="C68" s="220" t="s">
        <v>3272</v>
      </c>
      <c r="D68" s="220" t="s">
        <v>26</v>
      </c>
      <c r="E68" s="220" t="s">
        <v>4433</v>
      </c>
    </row>
    <row r="69" spans="1:5" ht="120">
      <c r="A69" s="220"/>
      <c r="B69" s="220"/>
      <c r="C69" s="220" t="s">
        <v>4830</v>
      </c>
      <c r="D69" s="220" t="s">
        <v>26</v>
      </c>
      <c r="E69" s="220" t="s">
        <v>4831</v>
      </c>
    </row>
    <row r="70" spans="1:5" ht="60">
      <c r="A70" s="220"/>
      <c r="B70" s="220"/>
      <c r="C70" s="220" t="s">
        <v>4511</v>
      </c>
      <c r="D70" s="220" t="s">
        <v>3426</v>
      </c>
      <c r="E70" s="220" t="s">
        <v>4512</v>
      </c>
    </row>
    <row r="71" spans="1:5" ht="90">
      <c r="A71" s="220"/>
      <c r="B71" s="220"/>
      <c r="C71" s="220" t="s">
        <v>3304</v>
      </c>
      <c r="D71" s="220" t="s">
        <v>3698</v>
      </c>
      <c r="E71" s="220" t="s">
        <v>4815</v>
      </c>
    </row>
    <row r="72" spans="1:5" ht="60">
      <c r="A72" s="220"/>
      <c r="B72" s="220"/>
      <c r="C72" s="220" t="s">
        <v>3307</v>
      </c>
      <c r="D72" s="220" t="s">
        <v>75</v>
      </c>
      <c r="E72" s="220" t="s">
        <v>3804</v>
      </c>
    </row>
    <row r="73" spans="1:5" ht="75">
      <c r="A73" s="220"/>
      <c r="B73" s="220"/>
      <c r="C73" s="220" t="s">
        <v>5082</v>
      </c>
      <c r="D73" s="220" t="s">
        <v>75</v>
      </c>
      <c r="E73" s="220" t="s">
        <v>3013</v>
      </c>
    </row>
    <row r="74" spans="1:5" ht="90">
      <c r="A74" s="220"/>
      <c r="B74" s="220"/>
      <c r="C74" s="220" t="s">
        <v>3330</v>
      </c>
      <c r="D74" s="220" t="s">
        <v>75</v>
      </c>
      <c r="E74" s="220" t="s">
        <v>3512</v>
      </c>
    </row>
    <row r="75" spans="1:5" ht="90">
      <c r="A75" s="220"/>
      <c r="B75" s="220"/>
      <c r="C75" s="220" t="s">
        <v>5143</v>
      </c>
      <c r="D75" s="220" t="s">
        <v>3208</v>
      </c>
      <c r="E75" s="220" t="s">
        <v>5144</v>
      </c>
    </row>
    <row r="76" spans="1:5" ht="60">
      <c r="A76" s="220"/>
      <c r="B76" s="220"/>
      <c r="C76" s="220" t="s">
        <v>4524</v>
      </c>
      <c r="D76" s="220" t="s">
        <v>3426</v>
      </c>
      <c r="E76" s="220" t="s">
        <v>4512</v>
      </c>
    </row>
    <row r="77" spans="1:5" ht="150">
      <c r="A77" s="220"/>
      <c r="B77" s="220"/>
      <c r="C77" s="220" t="s">
        <v>3357</v>
      </c>
      <c r="D77" s="220" t="s">
        <v>2834</v>
      </c>
      <c r="E77" s="220" t="s">
        <v>4988</v>
      </c>
    </row>
    <row r="78" spans="1:5" ht="60">
      <c r="A78" s="220"/>
      <c r="B78" s="220"/>
      <c r="C78" s="220" t="s">
        <v>5146</v>
      </c>
      <c r="D78" s="220" t="s">
        <v>3208</v>
      </c>
      <c r="E78" s="220" t="s">
        <v>5147</v>
      </c>
    </row>
    <row r="79" spans="1:5" ht="60">
      <c r="A79" s="220"/>
      <c r="B79" s="220"/>
      <c r="C79" s="220" t="s">
        <v>3320</v>
      </c>
      <c r="D79" s="220" t="s">
        <v>3426</v>
      </c>
      <c r="E79" s="220" t="s">
        <v>4809</v>
      </c>
    </row>
    <row r="80" spans="1:5" ht="105">
      <c r="A80" s="220"/>
      <c r="B80" s="220"/>
      <c r="C80" s="220" t="s">
        <v>3352</v>
      </c>
      <c r="D80" s="220" t="s">
        <v>75</v>
      </c>
      <c r="E80" s="220" t="s">
        <v>3912</v>
      </c>
    </row>
    <row r="81" spans="1:5" ht="60">
      <c r="A81" s="220"/>
      <c r="B81" s="220"/>
      <c r="C81" s="220" t="s">
        <v>4616</v>
      </c>
      <c r="D81" s="220" t="s">
        <v>26</v>
      </c>
      <c r="E81" s="220" t="s">
        <v>4863</v>
      </c>
    </row>
    <row r="82" spans="1:5" ht="75">
      <c r="A82" s="220"/>
      <c r="B82" s="220"/>
      <c r="C82" s="220" t="s">
        <v>5098</v>
      </c>
      <c r="D82" s="220" t="s">
        <v>3470</v>
      </c>
      <c r="E82" s="220" t="s">
        <v>26</v>
      </c>
    </row>
    <row r="83" spans="1:5" ht="90">
      <c r="A83" s="220"/>
      <c r="B83" s="220"/>
      <c r="C83" s="220" t="s">
        <v>4813</v>
      </c>
      <c r="D83" s="220" t="s">
        <v>3698</v>
      </c>
      <c r="E83" s="220" t="s">
        <v>4814</v>
      </c>
    </row>
    <row r="84" spans="1:5" ht="105">
      <c r="A84" s="220"/>
      <c r="B84" s="220"/>
      <c r="C84" s="220" t="s">
        <v>5152</v>
      </c>
      <c r="D84" s="220" t="s">
        <v>3208</v>
      </c>
      <c r="E84" s="220" t="s">
        <v>5153</v>
      </c>
    </row>
    <row r="85" spans="1:5" ht="135">
      <c r="A85" s="220"/>
      <c r="B85" s="220" t="s">
        <v>4601</v>
      </c>
      <c r="C85" s="220" t="s">
        <v>5036</v>
      </c>
      <c r="D85" s="220" t="s">
        <v>58</v>
      </c>
      <c r="E85" s="220" t="s">
        <v>5037</v>
      </c>
    </row>
    <row r="86" spans="1:5" ht="165">
      <c r="A86" s="220"/>
      <c r="B86" s="220"/>
      <c r="C86" s="220" t="s">
        <v>4845</v>
      </c>
      <c r="D86" s="220" t="s">
        <v>26</v>
      </c>
      <c r="E86" s="220" t="s">
        <v>4842</v>
      </c>
    </row>
    <row r="87" spans="1:5" ht="165">
      <c r="A87" s="220"/>
      <c r="B87" s="220"/>
      <c r="C87" s="220" t="s">
        <v>4841</v>
      </c>
      <c r="D87" s="220" t="s">
        <v>26</v>
      </c>
      <c r="E87" s="220" t="s">
        <v>4842</v>
      </c>
    </row>
    <row r="88" spans="1:5" ht="105">
      <c r="A88" s="220"/>
      <c r="B88" s="220" t="s">
        <v>4617</v>
      </c>
      <c r="C88" s="220" t="s">
        <v>3280</v>
      </c>
      <c r="D88" s="220" t="s">
        <v>2834</v>
      </c>
      <c r="E88" s="220" t="s">
        <v>5116</v>
      </c>
    </row>
    <row r="89" spans="1:5" ht="90">
      <c r="A89" s="220"/>
      <c r="B89" s="220"/>
      <c r="C89" s="220" t="s">
        <v>3316</v>
      </c>
      <c r="D89" s="220" t="s">
        <v>3698</v>
      </c>
      <c r="E89" s="220" t="s">
        <v>4806</v>
      </c>
    </row>
    <row r="90" spans="1:5" ht="120">
      <c r="A90" s="220"/>
      <c r="B90" s="220"/>
      <c r="C90" s="220" t="s">
        <v>3344</v>
      </c>
      <c r="D90" s="220" t="s">
        <v>2834</v>
      </c>
      <c r="E90" s="220" t="s">
        <v>4984</v>
      </c>
    </row>
    <row r="91" spans="1:5" ht="75">
      <c r="A91" s="220"/>
      <c r="B91" s="220" t="s">
        <v>4600</v>
      </c>
      <c r="C91" s="220" t="s">
        <v>5190</v>
      </c>
      <c r="D91" s="220" t="s">
        <v>26</v>
      </c>
      <c r="E91" s="220" t="s">
        <v>5191</v>
      </c>
    </row>
    <row r="92" spans="1:5" ht="60">
      <c r="A92" s="220"/>
      <c r="B92" s="220"/>
      <c r="C92" s="220" t="s">
        <v>5017</v>
      </c>
      <c r="D92" s="220" t="s">
        <v>4599</v>
      </c>
      <c r="E92" s="220" t="s">
        <v>5018</v>
      </c>
    </row>
    <row r="93" spans="1:5" ht="135">
      <c r="A93" s="220"/>
      <c r="B93" s="220" t="s">
        <v>4596</v>
      </c>
      <c r="C93" s="220" t="s">
        <v>4880</v>
      </c>
      <c r="D93" s="220" t="s">
        <v>4599</v>
      </c>
      <c r="E93" s="220" t="s">
        <v>4017</v>
      </c>
    </row>
    <row r="94" spans="1:5" ht="105">
      <c r="A94" s="220"/>
      <c r="B94" s="220"/>
      <c r="C94" s="220" t="s">
        <v>5161</v>
      </c>
      <c r="D94" s="220" t="s">
        <v>26</v>
      </c>
      <c r="E94" s="220" t="s">
        <v>5162</v>
      </c>
    </row>
    <row r="95" spans="1:5" ht="105">
      <c r="A95" s="220"/>
      <c r="B95" s="220"/>
      <c r="C95" s="220" t="s">
        <v>5166</v>
      </c>
      <c r="D95" s="220" t="s">
        <v>26</v>
      </c>
      <c r="E95" s="220" t="s">
        <v>5162</v>
      </c>
    </row>
    <row r="96" spans="1:5" ht="60">
      <c r="A96" s="220"/>
      <c r="B96" s="220"/>
      <c r="C96" s="220" t="s">
        <v>3279</v>
      </c>
      <c r="D96" s="220" t="s">
        <v>4599</v>
      </c>
      <c r="E96" s="220" t="s">
        <v>5139</v>
      </c>
    </row>
    <row r="97" spans="1:5" ht="75">
      <c r="A97" s="220"/>
      <c r="B97" s="220"/>
      <c r="C97" s="220" t="s">
        <v>3288</v>
      </c>
      <c r="D97" s="220" t="s">
        <v>4599</v>
      </c>
      <c r="E97" s="220" t="s">
        <v>4876</v>
      </c>
    </row>
    <row r="98" spans="1:5" ht="120">
      <c r="A98" s="220"/>
      <c r="B98" s="220"/>
      <c r="C98" s="220" t="s">
        <v>3784</v>
      </c>
      <c r="D98" s="220" t="s">
        <v>5195</v>
      </c>
      <c r="E98" s="220" t="s">
        <v>26</v>
      </c>
    </row>
    <row r="99" spans="1:5" ht="105">
      <c r="A99" s="220"/>
      <c r="B99" s="220"/>
      <c r="C99" s="220" t="s">
        <v>5044</v>
      </c>
      <c r="D99" s="220" t="s">
        <v>26</v>
      </c>
      <c r="E99" s="220" t="s">
        <v>5045</v>
      </c>
    </row>
    <row r="100" spans="1:5" ht="45">
      <c r="A100" s="220"/>
      <c r="B100" s="220"/>
      <c r="C100" s="220" t="s">
        <v>4874</v>
      </c>
      <c r="D100" s="220" t="s">
        <v>75</v>
      </c>
      <c r="E100" s="220" t="s">
        <v>3994</v>
      </c>
    </row>
    <row r="101" spans="1:5" ht="105">
      <c r="A101" s="220"/>
      <c r="B101" s="220"/>
      <c r="C101" s="220" t="s">
        <v>5130</v>
      </c>
      <c r="D101" s="220" t="s">
        <v>3426</v>
      </c>
      <c r="E101" s="220" t="s">
        <v>5131</v>
      </c>
    </row>
    <row r="102" spans="1:5" ht="75">
      <c r="A102" s="220"/>
      <c r="B102" s="220"/>
      <c r="C102" s="220" t="s">
        <v>4882</v>
      </c>
      <c r="D102" s="220" t="s">
        <v>4599</v>
      </c>
      <c r="E102" s="220" t="s">
        <v>4025</v>
      </c>
    </row>
    <row r="103" spans="1:5" ht="45">
      <c r="A103" s="220"/>
      <c r="B103" s="220"/>
      <c r="C103" s="220" t="s">
        <v>3338</v>
      </c>
      <c r="D103" s="220" t="s">
        <v>4599</v>
      </c>
      <c r="E103" s="220" t="s">
        <v>4025</v>
      </c>
    </row>
    <row r="104" spans="1:5" ht="165">
      <c r="A104" s="220" t="s">
        <v>4715</v>
      </c>
      <c r="B104" s="220" t="s">
        <v>3973</v>
      </c>
      <c r="C104" s="220" t="s">
        <v>4717</v>
      </c>
      <c r="D104" s="220" t="s">
        <v>2145</v>
      </c>
      <c r="E104" s="220" t="s">
        <v>4718</v>
      </c>
    </row>
    <row r="105" spans="1:5" ht="105">
      <c r="A105" s="220"/>
      <c r="B105" s="220"/>
      <c r="C105" s="220" t="s">
        <v>4867</v>
      </c>
      <c r="D105" s="220" t="s">
        <v>2145</v>
      </c>
      <c r="E105" s="220" t="s">
        <v>3975</v>
      </c>
    </row>
    <row r="106" spans="1:5" ht="90">
      <c r="A106" s="220"/>
      <c r="B106" s="220"/>
      <c r="C106" s="220" t="s">
        <v>3329</v>
      </c>
      <c r="D106" s="220" t="s">
        <v>75</v>
      </c>
      <c r="E106" s="220" t="s">
        <v>4913</v>
      </c>
    </row>
    <row r="107" spans="1:5" ht="45">
      <c r="A107" s="220"/>
      <c r="B107" s="220"/>
      <c r="C107" s="220" t="s">
        <v>4547</v>
      </c>
      <c r="D107" s="220" t="s">
        <v>3208</v>
      </c>
      <c r="E107" s="220" t="s">
        <v>5151</v>
      </c>
    </row>
    <row r="108" spans="1:5" ht="45">
      <c r="A108" s="220"/>
      <c r="B108" s="220"/>
      <c r="C108" s="220" t="s">
        <v>5088</v>
      </c>
      <c r="D108" s="220" t="s">
        <v>75</v>
      </c>
      <c r="E108" s="220" t="s">
        <v>2145</v>
      </c>
    </row>
    <row r="109" spans="1:5" ht="90">
      <c r="A109" s="220"/>
      <c r="B109" s="220" t="s">
        <v>4128</v>
      </c>
      <c r="C109" s="220" t="s">
        <v>3221</v>
      </c>
      <c r="D109" s="220" t="s">
        <v>1270</v>
      </c>
      <c r="E109" s="220" t="s">
        <v>4993</v>
      </c>
    </row>
    <row r="110" spans="1:5" ht="90">
      <c r="A110" s="220"/>
      <c r="B110" s="220"/>
      <c r="C110" s="220" t="s">
        <v>4991</v>
      </c>
      <c r="D110" s="220" t="s">
        <v>1270</v>
      </c>
      <c r="E110" s="220" t="s">
        <v>3512</v>
      </c>
    </row>
    <row r="111" spans="1:5" ht="90">
      <c r="A111" s="220"/>
      <c r="B111" s="220"/>
      <c r="C111" s="220" t="s">
        <v>3223</v>
      </c>
      <c r="D111" s="220" t="s">
        <v>1270</v>
      </c>
      <c r="E111" s="220" t="s">
        <v>4923</v>
      </c>
    </row>
    <row r="112" spans="1:5" ht="75">
      <c r="A112" s="220"/>
      <c r="B112" s="220"/>
      <c r="C112" s="220" t="s">
        <v>3227</v>
      </c>
      <c r="D112" s="220" t="s">
        <v>3426</v>
      </c>
      <c r="E112" s="220" t="s">
        <v>4192</v>
      </c>
    </row>
    <row r="113" spans="1:5" ht="90">
      <c r="A113" s="220"/>
      <c r="B113" s="220"/>
      <c r="C113" s="220" t="s">
        <v>5200</v>
      </c>
      <c r="D113" s="220" t="s">
        <v>32</v>
      </c>
      <c r="E113" s="220" t="s">
        <v>1270</v>
      </c>
    </row>
    <row r="114" spans="1:5" ht="75">
      <c r="A114" s="220"/>
      <c r="B114" s="220"/>
      <c r="C114" s="220" t="s">
        <v>3247</v>
      </c>
      <c r="D114" s="220" t="s">
        <v>1270</v>
      </c>
      <c r="E114" s="220" t="s">
        <v>4132</v>
      </c>
    </row>
    <row r="115" spans="1:5" ht="90">
      <c r="A115" s="220"/>
      <c r="B115" s="220"/>
      <c r="C115" s="220" t="s">
        <v>3249</v>
      </c>
      <c r="D115" s="220" t="s">
        <v>1270</v>
      </c>
      <c r="E115" s="220" t="s">
        <v>4919</v>
      </c>
    </row>
    <row r="116" spans="1:5" ht="75">
      <c r="A116" s="220"/>
      <c r="B116" s="220"/>
      <c r="C116" s="220" t="s">
        <v>4947</v>
      </c>
      <c r="D116" s="220" t="s">
        <v>2145</v>
      </c>
      <c r="E116" s="220" t="s">
        <v>4948</v>
      </c>
    </row>
    <row r="117" spans="1:5" ht="60">
      <c r="A117" s="220"/>
      <c r="B117" s="220"/>
      <c r="C117" s="220" t="s">
        <v>3260</v>
      </c>
      <c r="D117" s="220" t="s">
        <v>1270</v>
      </c>
      <c r="E117" s="220" t="s">
        <v>4923</v>
      </c>
    </row>
    <row r="118" spans="1:5" ht="45">
      <c r="A118" s="220"/>
      <c r="B118" s="220"/>
      <c r="C118" s="220" t="s">
        <v>3282</v>
      </c>
      <c r="D118" s="220" t="s">
        <v>1270</v>
      </c>
      <c r="E118" s="220" t="s">
        <v>4996</v>
      </c>
    </row>
    <row r="119" spans="1:5" ht="75">
      <c r="A119" s="220"/>
      <c r="B119" s="220"/>
      <c r="C119" s="220" t="s">
        <v>4404</v>
      </c>
      <c r="D119" s="220" t="s">
        <v>75</v>
      </c>
      <c r="E119" s="220" t="s">
        <v>2145</v>
      </c>
    </row>
    <row r="120" spans="1:5" ht="90">
      <c r="A120" s="220"/>
      <c r="B120" s="220"/>
      <c r="C120" s="220" t="s">
        <v>4927</v>
      </c>
      <c r="D120" s="220" t="s">
        <v>1270</v>
      </c>
      <c r="E120" s="220" t="s">
        <v>4928</v>
      </c>
    </row>
    <row r="121" spans="1:5" ht="45">
      <c r="A121" s="220"/>
      <c r="B121" s="220"/>
      <c r="C121" s="220" t="s">
        <v>3347</v>
      </c>
      <c r="D121" s="220" t="s">
        <v>75</v>
      </c>
      <c r="E121" s="220" t="s">
        <v>3512</v>
      </c>
    </row>
    <row r="122" spans="1:5" ht="75">
      <c r="A122" s="220"/>
      <c r="B122" s="220"/>
      <c r="C122" s="220" t="s">
        <v>3362</v>
      </c>
      <c r="D122" s="220" t="s">
        <v>75</v>
      </c>
      <c r="E122" s="220" t="s">
        <v>4952</v>
      </c>
    </row>
    <row r="123" spans="1:5" ht="60">
      <c r="A123" s="220"/>
      <c r="B123" s="220"/>
      <c r="C123" s="220" t="s">
        <v>4942</v>
      </c>
      <c r="D123" s="220" t="s">
        <v>1270</v>
      </c>
      <c r="E123" s="220" t="s">
        <v>4943</v>
      </c>
    </row>
    <row r="124" spans="1:5" ht="75">
      <c r="A124" s="220"/>
      <c r="B124" s="220"/>
      <c r="C124" s="220" t="s">
        <v>3365</v>
      </c>
      <c r="D124" s="220" t="s">
        <v>1270</v>
      </c>
      <c r="E124" s="220" t="s">
        <v>4934</v>
      </c>
    </row>
    <row r="125" spans="1:5" ht="75">
      <c r="A125" s="220"/>
      <c r="B125" s="220" t="s">
        <v>4047</v>
      </c>
      <c r="C125" s="220" t="s">
        <v>5108</v>
      </c>
      <c r="D125" s="220" t="s">
        <v>2145</v>
      </c>
      <c r="E125" s="220" t="s">
        <v>2145</v>
      </c>
    </row>
    <row r="126" spans="1:5" ht="75">
      <c r="A126" s="220"/>
      <c r="B126" s="220"/>
      <c r="C126" s="220" t="s">
        <v>5105</v>
      </c>
      <c r="D126" s="220" t="s">
        <v>2145</v>
      </c>
      <c r="E126" s="220" t="s">
        <v>5106</v>
      </c>
    </row>
    <row r="127" spans="1:5" ht="90">
      <c r="A127" s="220"/>
      <c r="B127" s="220"/>
      <c r="C127" s="220" t="s">
        <v>5111</v>
      </c>
      <c r="D127" s="220" t="s">
        <v>2145</v>
      </c>
      <c r="E127" s="220" t="s">
        <v>5112</v>
      </c>
    </row>
    <row r="128" spans="1:5" ht="120">
      <c r="A128" s="220"/>
      <c r="B128" s="220"/>
      <c r="C128" s="220" t="s">
        <v>4892</v>
      </c>
      <c r="D128" s="220" t="s">
        <v>75</v>
      </c>
      <c r="E128" s="220" t="s">
        <v>4052</v>
      </c>
    </row>
    <row r="129" spans="1:5" ht="120">
      <c r="A129" s="220"/>
      <c r="B129" s="220"/>
      <c r="C129" s="220" t="s">
        <v>4900</v>
      </c>
      <c r="D129" s="220" t="s">
        <v>2145</v>
      </c>
      <c r="E129" s="220" t="s">
        <v>4901</v>
      </c>
    </row>
    <row r="130" spans="1:5" ht="105">
      <c r="A130" s="220"/>
      <c r="B130" s="220"/>
      <c r="C130" s="220" t="s">
        <v>4906</v>
      </c>
      <c r="D130" s="220" t="s">
        <v>2145</v>
      </c>
      <c r="E130" s="220" t="s">
        <v>3013</v>
      </c>
    </row>
    <row r="131" spans="1:5" ht="105">
      <c r="A131" s="220"/>
      <c r="B131" s="220"/>
      <c r="C131" s="220" t="s">
        <v>5114</v>
      </c>
      <c r="D131" s="220" t="s">
        <v>2145</v>
      </c>
      <c r="E131" s="220" t="s">
        <v>2145</v>
      </c>
    </row>
    <row r="132" spans="1:5" ht="105">
      <c r="A132" s="220"/>
      <c r="B132" s="220"/>
      <c r="C132" s="220" t="s">
        <v>4893</v>
      </c>
      <c r="D132" s="220" t="s">
        <v>2145</v>
      </c>
      <c r="E132" s="220" t="s">
        <v>4894</v>
      </c>
    </row>
    <row r="133" spans="1:5" ht="45">
      <c r="A133" s="220"/>
      <c r="B133" s="220"/>
      <c r="C133" s="220" t="s">
        <v>5157</v>
      </c>
      <c r="D133" s="220" t="s">
        <v>3208</v>
      </c>
      <c r="E133" s="220" t="s">
        <v>5158</v>
      </c>
    </row>
    <row r="134" spans="1:5" ht="45">
      <c r="A134" s="220"/>
      <c r="B134" s="220"/>
      <c r="C134" s="220" t="s">
        <v>5103</v>
      </c>
      <c r="D134" s="220" t="s">
        <v>2145</v>
      </c>
      <c r="E134" s="220" t="s">
        <v>2834</v>
      </c>
    </row>
    <row r="135" spans="1:5" ht="60">
      <c r="A135" s="220"/>
      <c r="B135" s="220"/>
      <c r="C135" s="220" t="s">
        <v>3358</v>
      </c>
      <c r="D135" s="220" t="s">
        <v>75</v>
      </c>
      <c r="E135" s="220" t="s">
        <v>2145</v>
      </c>
    </row>
    <row r="136" spans="1:5" ht="105">
      <c r="A136" s="220" t="s">
        <v>3599</v>
      </c>
      <c r="B136" s="220" t="s">
        <v>4594</v>
      </c>
      <c r="C136" s="220" t="s">
        <v>4850</v>
      </c>
      <c r="D136" s="220" t="s">
        <v>2864</v>
      </c>
      <c r="E136" s="220" t="s">
        <v>3921</v>
      </c>
    </row>
    <row r="137" spans="1:5" ht="120">
      <c r="A137" s="220"/>
      <c r="B137" s="220"/>
      <c r="C137" s="220" t="s">
        <v>3302</v>
      </c>
      <c r="D137" s="220" t="s">
        <v>75</v>
      </c>
      <c r="E137" s="220" t="s">
        <v>3754</v>
      </c>
    </row>
    <row r="138" spans="1:5" ht="120">
      <c r="A138" s="220"/>
      <c r="B138" s="220"/>
      <c r="C138" s="220" t="s">
        <v>3348</v>
      </c>
      <c r="D138" s="220" t="s">
        <v>1270</v>
      </c>
      <c r="E138" s="220" t="s">
        <v>4938</v>
      </c>
    </row>
    <row r="139" spans="1:5" ht="75">
      <c r="A139" s="220"/>
      <c r="B139" s="220"/>
      <c r="C139" s="220" t="s">
        <v>3361</v>
      </c>
      <c r="D139" s="220" t="s">
        <v>1270</v>
      </c>
      <c r="E139" s="220" t="s">
        <v>4923</v>
      </c>
    </row>
    <row r="140" spans="1:5" ht="105">
      <c r="A140" s="220"/>
      <c r="B140" s="220" t="s">
        <v>3642</v>
      </c>
      <c r="C140" s="220" t="s">
        <v>4688</v>
      </c>
      <c r="D140" s="220" t="s">
        <v>3645</v>
      </c>
      <c r="E140" s="220" t="s">
        <v>4689</v>
      </c>
    </row>
    <row r="141" spans="1:5" ht="75">
      <c r="A141" s="220"/>
      <c r="B141" s="220"/>
      <c r="C141" s="220" t="s">
        <v>4698</v>
      </c>
      <c r="D141" s="220" t="s">
        <v>3645</v>
      </c>
      <c r="E141" s="220" t="s">
        <v>3664</v>
      </c>
    </row>
    <row r="142" spans="1:5" ht="165">
      <c r="A142" s="220"/>
      <c r="B142" s="220" t="s">
        <v>3601</v>
      </c>
      <c r="C142" s="220" t="s">
        <v>3219</v>
      </c>
      <c r="D142" s="220" t="s">
        <v>4254</v>
      </c>
      <c r="E142" s="220" t="s">
        <v>4255</v>
      </c>
    </row>
    <row r="143" spans="1:5" ht="165">
      <c r="A143" s="220"/>
      <c r="B143" s="220"/>
      <c r="C143" s="220" t="s">
        <v>4670</v>
      </c>
      <c r="D143" s="220" t="s">
        <v>2926</v>
      </c>
      <c r="E143" s="220" t="s">
        <v>4671</v>
      </c>
    </row>
    <row r="144" spans="1:5" ht="90">
      <c r="A144" s="220"/>
      <c r="B144" s="220"/>
      <c r="C144" s="220" t="s">
        <v>3290</v>
      </c>
      <c r="D144" s="220" t="s">
        <v>75</v>
      </c>
      <c r="E144" s="220" t="s">
        <v>5090</v>
      </c>
    </row>
    <row r="145" spans="1:5">
      <c r="A145" s="220"/>
      <c r="B145" s="220"/>
      <c r="C145" s="220"/>
      <c r="D145" s="220"/>
      <c r="E145" s="220" t="s">
        <v>5089</v>
      </c>
    </row>
    <row r="146" spans="1:5" ht="120">
      <c r="A146" s="220"/>
      <c r="B146" s="220"/>
      <c r="C146" s="220" t="s">
        <v>4259</v>
      </c>
      <c r="D146" s="220" t="s">
        <v>75</v>
      </c>
      <c r="E146" s="220" t="s">
        <v>4260</v>
      </c>
    </row>
    <row r="147" spans="1:5" ht="45">
      <c r="A147" s="220"/>
      <c r="B147" s="220"/>
      <c r="C147" s="220" t="s">
        <v>4652</v>
      </c>
      <c r="D147" s="220" t="s">
        <v>2459</v>
      </c>
      <c r="E147" s="220" t="s">
        <v>4653</v>
      </c>
    </row>
    <row r="148" spans="1:5" ht="105">
      <c r="A148" s="220"/>
      <c r="B148" s="220"/>
      <c r="C148" s="220" t="s">
        <v>3608</v>
      </c>
      <c r="D148" s="220" t="s">
        <v>75</v>
      </c>
      <c r="E148" s="220" t="s">
        <v>4766</v>
      </c>
    </row>
    <row r="149" spans="1:5" ht="45">
      <c r="A149" s="220"/>
      <c r="B149" s="220"/>
      <c r="C149" s="220" t="s">
        <v>3259</v>
      </c>
      <c r="D149" s="220" t="s">
        <v>58</v>
      </c>
      <c r="E149" s="220" t="s">
        <v>3512</v>
      </c>
    </row>
    <row r="150" spans="1:5" ht="150">
      <c r="A150" s="220"/>
      <c r="B150" s="220"/>
      <c r="C150" s="220" t="s">
        <v>4974</v>
      </c>
      <c r="D150" s="220" t="s">
        <v>4254</v>
      </c>
      <c r="E150" s="220" t="s">
        <v>4975</v>
      </c>
    </row>
    <row r="151" spans="1:5" ht="120">
      <c r="A151" s="220"/>
      <c r="B151" s="220"/>
      <c r="C151" s="220" t="s">
        <v>3360</v>
      </c>
      <c r="D151" s="220" t="s">
        <v>2926</v>
      </c>
      <c r="E151" s="220" t="s">
        <v>4246</v>
      </c>
    </row>
    <row r="152" spans="1:5" ht="75">
      <c r="A152" s="220"/>
      <c r="B152" s="220" t="s">
        <v>4590</v>
      </c>
      <c r="C152" s="220" t="s">
        <v>4710</v>
      </c>
      <c r="D152" s="220" t="s">
        <v>2306</v>
      </c>
      <c r="E152" s="220" t="s">
        <v>3872</v>
      </c>
    </row>
    <row r="153" spans="1:5" ht="45">
      <c r="A153" s="220"/>
      <c r="B153" s="220"/>
      <c r="C153" s="220" t="s">
        <v>5080</v>
      </c>
      <c r="D153" s="220" t="s">
        <v>5075</v>
      </c>
      <c r="E153" s="220" t="s">
        <v>5081</v>
      </c>
    </row>
    <row r="154" spans="1:5" ht="60">
      <c r="A154" s="220"/>
      <c r="B154" s="220"/>
      <c r="C154" s="220" t="s">
        <v>5074</v>
      </c>
      <c r="D154" s="220" t="s">
        <v>5075</v>
      </c>
      <c r="E154" s="220" t="s">
        <v>5076</v>
      </c>
    </row>
    <row r="155" spans="1:5" ht="105">
      <c r="A155" s="220"/>
      <c r="B155" s="220"/>
      <c r="C155" s="220" t="s">
        <v>5134</v>
      </c>
      <c r="D155" s="220" t="s">
        <v>2278</v>
      </c>
      <c r="E155" s="220" t="s">
        <v>4532</v>
      </c>
    </row>
    <row r="156" spans="1:5" ht="105">
      <c r="A156" s="220"/>
      <c r="B156" s="220"/>
      <c r="C156" s="220" t="s">
        <v>4821</v>
      </c>
      <c r="D156" s="220" t="s">
        <v>3865</v>
      </c>
      <c r="E156" s="220" t="s">
        <v>3866</v>
      </c>
    </row>
    <row r="157" spans="1:5" ht="135">
      <c r="A157" s="220"/>
      <c r="B157" s="220"/>
      <c r="C157" s="220" t="s">
        <v>5023</v>
      </c>
      <c r="D157" s="220" t="s">
        <v>2278</v>
      </c>
      <c r="E157" s="220" t="s">
        <v>5024</v>
      </c>
    </row>
    <row r="158" spans="1:5" ht="75">
      <c r="A158" s="220"/>
      <c r="B158" s="220" t="s">
        <v>3655</v>
      </c>
      <c r="C158" s="220" t="s">
        <v>3218</v>
      </c>
      <c r="D158" s="220" t="s">
        <v>2926</v>
      </c>
      <c r="E158" s="220" t="s">
        <v>5119</v>
      </c>
    </row>
    <row r="159" spans="1:5" ht="75">
      <c r="A159" s="220"/>
      <c r="B159" s="220"/>
      <c r="C159" s="220" t="s">
        <v>3235</v>
      </c>
      <c r="D159" s="220" t="s">
        <v>3426</v>
      </c>
      <c r="E159" s="220" t="s">
        <v>3512</v>
      </c>
    </row>
    <row r="160" spans="1:5" ht="75">
      <c r="A160" s="220"/>
      <c r="B160" s="220"/>
      <c r="C160" s="220" t="s">
        <v>3239</v>
      </c>
      <c r="D160" s="220" t="s">
        <v>26</v>
      </c>
      <c r="E160" s="220" t="s">
        <v>3211</v>
      </c>
    </row>
    <row r="161" spans="1:5" ht="60">
      <c r="A161" s="220"/>
      <c r="B161" s="220"/>
      <c r="C161" s="220" t="s">
        <v>3258</v>
      </c>
      <c r="D161" s="220" t="s">
        <v>75</v>
      </c>
      <c r="E161" s="220" t="s">
        <v>3730</v>
      </c>
    </row>
    <row r="162" spans="1:5" ht="120">
      <c r="A162" s="220"/>
      <c r="B162" s="220"/>
      <c r="C162" s="220" t="s">
        <v>3265</v>
      </c>
      <c r="D162" s="220" t="s">
        <v>37</v>
      </c>
      <c r="E162" s="220" t="s">
        <v>4239</v>
      </c>
    </row>
    <row r="163" spans="1:5" ht="105">
      <c r="A163" s="220"/>
      <c r="B163" s="220"/>
      <c r="C163" s="220" t="s">
        <v>3274</v>
      </c>
      <c r="D163" s="220" t="s">
        <v>3645</v>
      </c>
      <c r="E163" s="220" t="s">
        <v>4772</v>
      </c>
    </row>
    <row r="164" spans="1:5" ht="210">
      <c r="A164" s="220"/>
      <c r="B164" s="220"/>
      <c r="C164" s="220" t="s">
        <v>3278</v>
      </c>
      <c r="D164" s="220" t="s">
        <v>2926</v>
      </c>
      <c r="E164" s="220" t="s">
        <v>3668</v>
      </c>
    </row>
    <row r="165" spans="1:5" ht="75">
      <c r="A165" s="220"/>
      <c r="B165" s="220"/>
      <c r="C165" s="220" t="s">
        <v>4592</v>
      </c>
      <c r="D165" s="220" t="s">
        <v>58</v>
      </c>
      <c r="E165" s="220" t="s">
        <v>4796</v>
      </c>
    </row>
    <row r="166" spans="1:5" ht="60">
      <c r="A166" s="220"/>
      <c r="B166" s="220"/>
      <c r="C166" s="220" t="s">
        <v>4686</v>
      </c>
      <c r="D166" s="220" t="s">
        <v>3645</v>
      </c>
      <c r="E166" s="220" t="s">
        <v>3013</v>
      </c>
    </row>
    <row r="167" spans="1:5" ht="60">
      <c r="A167" s="220"/>
      <c r="B167" s="220"/>
      <c r="C167" s="220" t="s">
        <v>5029</v>
      </c>
      <c r="D167" s="220" t="s">
        <v>58</v>
      </c>
      <c r="E167" s="220" t="s">
        <v>5030</v>
      </c>
    </row>
    <row r="168" spans="1:5" ht="45">
      <c r="A168" s="220"/>
      <c r="B168" s="220"/>
      <c r="C168" s="220" t="s">
        <v>3292</v>
      </c>
      <c r="D168" s="220" t="s">
        <v>75</v>
      </c>
      <c r="E168" s="220" t="s">
        <v>3512</v>
      </c>
    </row>
    <row r="169" spans="1:5" ht="45">
      <c r="A169" s="220"/>
      <c r="B169" s="220"/>
      <c r="C169" s="220" t="s">
        <v>3286</v>
      </c>
      <c r="D169" s="220" t="s">
        <v>32</v>
      </c>
      <c r="E169" s="220" t="s">
        <v>4784</v>
      </c>
    </row>
    <row r="170" spans="1:5" ht="60">
      <c r="A170" s="220"/>
      <c r="B170" s="220"/>
      <c r="C170" s="220" t="s">
        <v>3289</v>
      </c>
      <c r="D170" s="220" t="s">
        <v>3698</v>
      </c>
      <c r="E170" s="220" t="s">
        <v>4787</v>
      </c>
    </row>
    <row r="171" spans="1:5" ht="60">
      <c r="A171" s="220"/>
      <c r="B171" s="220"/>
      <c r="C171" s="220" t="s">
        <v>3334</v>
      </c>
      <c r="D171" s="220" t="s">
        <v>2926</v>
      </c>
      <c r="E171" s="220" t="s">
        <v>5121</v>
      </c>
    </row>
    <row r="172" spans="1:5" ht="75">
      <c r="A172" s="220"/>
      <c r="B172" s="220"/>
      <c r="C172" s="220" t="s">
        <v>3298</v>
      </c>
      <c r="D172" s="220" t="s">
        <v>3715</v>
      </c>
      <c r="E172" s="220" t="s">
        <v>3716</v>
      </c>
    </row>
    <row r="173" spans="1:5" ht="105">
      <c r="A173" s="220"/>
      <c r="B173" s="220"/>
      <c r="C173" s="220" t="s">
        <v>3339</v>
      </c>
      <c r="D173" s="220" t="s">
        <v>2926</v>
      </c>
      <c r="E173" s="220" t="s">
        <v>4972</v>
      </c>
    </row>
    <row r="174" spans="1:5" ht="150">
      <c r="A174" s="220"/>
      <c r="B174" s="220"/>
      <c r="C174" s="220" t="s">
        <v>3341</v>
      </c>
      <c r="D174" s="220" t="s">
        <v>840</v>
      </c>
      <c r="E174" s="220" t="s">
        <v>4311</v>
      </c>
    </row>
    <row r="175" spans="1:5" ht="60">
      <c r="A175" s="220"/>
      <c r="B175" s="220"/>
      <c r="C175" s="220" t="s">
        <v>3308</v>
      </c>
      <c r="D175" s="220" t="s">
        <v>3645</v>
      </c>
      <c r="E175" s="220" t="s">
        <v>3742</v>
      </c>
    </row>
    <row r="176" spans="1:5" ht="60">
      <c r="A176" s="220"/>
      <c r="B176" s="220"/>
      <c r="C176" s="220" t="s">
        <v>4591</v>
      </c>
      <c r="D176" s="220" t="s">
        <v>3645</v>
      </c>
      <c r="E176" s="220" t="s">
        <v>3742</v>
      </c>
    </row>
    <row r="177" spans="1:5" ht="180">
      <c r="A177" s="220"/>
      <c r="B177" s="220"/>
      <c r="C177" s="220" t="s">
        <v>3677</v>
      </c>
      <c r="D177" s="220" t="s">
        <v>3205</v>
      </c>
      <c r="E177" s="220" t="s">
        <v>4776</v>
      </c>
    </row>
    <row r="178" spans="1:5">
      <c r="A178"/>
      <c r="B178"/>
      <c r="C178"/>
      <c r="D178"/>
      <c r="E178"/>
    </row>
    <row r="179" spans="1:5">
      <c r="A179"/>
      <c r="B179"/>
      <c r="C179"/>
      <c r="D179"/>
      <c r="E179"/>
    </row>
    <row r="180" spans="1:5">
      <c r="A180"/>
      <c r="B180"/>
      <c r="C180"/>
      <c r="D180"/>
      <c r="E180"/>
    </row>
    <row r="181" spans="1:5">
      <c r="A181"/>
      <c r="B181"/>
      <c r="C181"/>
      <c r="D181"/>
      <c r="E181"/>
    </row>
    <row r="182" spans="1:5">
      <c r="A182"/>
      <c r="B182"/>
      <c r="C182"/>
      <c r="D182"/>
      <c r="E182"/>
    </row>
    <row r="183" spans="1:5">
      <c r="A183"/>
      <c r="B183"/>
      <c r="C183"/>
      <c r="D183"/>
      <c r="E183"/>
    </row>
    <row r="184" spans="1:5">
      <c r="A184"/>
      <c r="B184"/>
      <c r="C184"/>
      <c r="D184"/>
      <c r="E184"/>
    </row>
    <row r="185" spans="1:5">
      <c r="A185"/>
      <c r="B185"/>
      <c r="C185"/>
      <c r="D185"/>
      <c r="E185"/>
    </row>
    <row r="186" spans="1:5">
      <c r="A186"/>
      <c r="B186"/>
      <c r="C186"/>
      <c r="D186"/>
      <c r="E186"/>
    </row>
    <row r="187" spans="1:5">
      <c r="A187"/>
      <c r="B187"/>
      <c r="C187"/>
      <c r="D187"/>
      <c r="E187"/>
    </row>
    <row r="188" spans="1:5">
      <c r="A188"/>
      <c r="B188"/>
      <c r="C188"/>
      <c r="D188"/>
      <c r="E188"/>
    </row>
    <row r="189" spans="1:5">
      <c r="A189"/>
      <c r="B189"/>
      <c r="C189"/>
      <c r="D189"/>
      <c r="E189"/>
    </row>
    <row r="190" spans="1:5">
      <c r="A190"/>
      <c r="B190"/>
      <c r="C190"/>
      <c r="D190"/>
      <c r="E190"/>
    </row>
    <row r="191" spans="1:5">
      <c r="A191"/>
      <c r="B191"/>
      <c r="C191"/>
      <c r="D191"/>
      <c r="E191"/>
    </row>
    <row r="192" spans="1:5">
      <c r="A192"/>
      <c r="B192"/>
      <c r="C192"/>
      <c r="D192"/>
      <c r="E192"/>
    </row>
    <row r="193" spans="1:5">
      <c r="A193"/>
      <c r="B193"/>
      <c r="C193"/>
      <c r="D193"/>
      <c r="E193"/>
    </row>
    <row r="194" spans="1:5">
      <c r="A194"/>
      <c r="B194"/>
      <c r="C194"/>
      <c r="D194"/>
      <c r="E194"/>
    </row>
    <row r="195" spans="1:5">
      <c r="A195"/>
      <c r="B195"/>
      <c r="C195"/>
      <c r="D195"/>
      <c r="E195"/>
    </row>
    <row r="196" spans="1:5">
      <c r="A196"/>
      <c r="B196"/>
      <c r="C196"/>
      <c r="D196"/>
      <c r="E196"/>
    </row>
    <row r="197" spans="1:5">
      <c r="A197"/>
      <c r="B197"/>
      <c r="C197"/>
      <c r="D197"/>
      <c r="E197"/>
    </row>
    <row r="198" spans="1:5">
      <c r="A198"/>
      <c r="B198"/>
      <c r="C198"/>
      <c r="D198"/>
      <c r="E198"/>
    </row>
    <row r="199" spans="1:5">
      <c r="A199"/>
      <c r="B199"/>
      <c r="C199"/>
      <c r="D199"/>
      <c r="E199"/>
    </row>
    <row r="200" spans="1:5">
      <c r="A200"/>
      <c r="B200"/>
      <c r="C200"/>
      <c r="D200"/>
      <c r="E200"/>
    </row>
    <row r="201" spans="1:5">
      <c r="A201"/>
      <c r="B201"/>
      <c r="C201"/>
      <c r="D201"/>
      <c r="E201"/>
    </row>
    <row r="202" spans="1:5">
      <c r="A202"/>
      <c r="B202"/>
      <c r="C202"/>
      <c r="D202"/>
      <c r="E202"/>
    </row>
    <row r="203" spans="1:5">
      <c r="A203"/>
      <c r="B203"/>
      <c r="C203"/>
      <c r="D203"/>
      <c r="E203"/>
    </row>
    <row r="204" spans="1:5">
      <c r="A204"/>
      <c r="B204"/>
      <c r="C204"/>
      <c r="D204"/>
      <c r="E204"/>
    </row>
    <row r="205" spans="1:5">
      <c r="A205"/>
      <c r="B205"/>
      <c r="C205"/>
      <c r="D205"/>
      <c r="E205"/>
    </row>
    <row r="206" spans="1:5">
      <c r="A206"/>
      <c r="B206"/>
      <c r="C206"/>
      <c r="D206"/>
      <c r="E206"/>
    </row>
    <row r="207" spans="1:5">
      <c r="A207"/>
      <c r="B207"/>
      <c r="C207"/>
      <c r="D207"/>
      <c r="E207"/>
    </row>
    <row r="208" spans="1:5">
      <c r="A208"/>
      <c r="B208"/>
      <c r="C208"/>
      <c r="D208"/>
      <c r="E208"/>
    </row>
    <row r="209" spans="1:5">
      <c r="A209"/>
      <c r="B209"/>
      <c r="C209"/>
      <c r="D209"/>
      <c r="E209"/>
    </row>
    <row r="210" spans="1:5">
      <c r="A210"/>
      <c r="B210"/>
      <c r="C210"/>
      <c r="D210"/>
      <c r="E210"/>
    </row>
    <row r="211" spans="1:5">
      <c r="A211"/>
      <c r="B211"/>
      <c r="C211"/>
      <c r="D211"/>
      <c r="E211"/>
    </row>
    <row r="212" spans="1:5">
      <c r="A212"/>
      <c r="B212"/>
      <c r="C212"/>
      <c r="D212"/>
      <c r="E212"/>
    </row>
    <row r="213" spans="1:5">
      <c r="A213"/>
      <c r="B213"/>
      <c r="C213"/>
      <c r="D213"/>
      <c r="E213"/>
    </row>
    <row r="214" spans="1:5">
      <c r="A214"/>
      <c r="B214"/>
      <c r="C214"/>
      <c r="D214"/>
      <c r="E214"/>
    </row>
    <row r="215" spans="1:5">
      <c r="A215"/>
      <c r="B215"/>
      <c r="C215"/>
      <c r="D215"/>
      <c r="E215"/>
    </row>
    <row r="216" spans="1:5">
      <c r="A216"/>
      <c r="B216"/>
      <c r="C216"/>
      <c r="D216"/>
      <c r="E216"/>
    </row>
    <row r="217" spans="1:5">
      <c r="A217"/>
      <c r="B217"/>
      <c r="C217"/>
      <c r="D217"/>
      <c r="E217"/>
    </row>
    <row r="218" spans="1:5">
      <c r="A218"/>
      <c r="B218"/>
      <c r="C218"/>
      <c r="D218"/>
      <c r="E218"/>
    </row>
    <row r="219" spans="1:5">
      <c r="A219"/>
      <c r="B219"/>
      <c r="C219"/>
      <c r="D219"/>
      <c r="E219"/>
    </row>
    <row r="220" spans="1:5">
      <c r="A220"/>
      <c r="B220"/>
      <c r="C220"/>
      <c r="D220"/>
      <c r="E220"/>
    </row>
    <row r="221" spans="1:5">
      <c r="A221"/>
      <c r="B221"/>
      <c r="C221"/>
      <c r="D221"/>
      <c r="E221"/>
    </row>
    <row r="222" spans="1:5">
      <c r="A222"/>
      <c r="B222"/>
      <c r="C222"/>
      <c r="D222"/>
      <c r="E222"/>
    </row>
    <row r="223" spans="1:5">
      <c r="A223"/>
      <c r="B223"/>
      <c r="C223"/>
      <c r="D223"/>
      <c r="E223"/>
    </row>
    <row r="224" spans="1:5">
      <c r="A224"/>
      <c r="B224"/>
      <c r="C224"/>
      <c r="D224"/>
      <c r="E224"/>
    </row>
    <row r="225" spans="1:5">
      <c r="A225"/>
      <c r="B225"/>
      <c r="C225"/>
      <c r="D225"/>
      <c r="E225"/>
    </row>
    <row r="226" spans="1:5">
      <c r="A226"/>
      <c r="B226"/>
      <c r="C226"/>
      <c r="D226"/>
      <c r="E226"/>
    </row>
    <row r="227" spans="1:5">
      <c r="A227"/>
      <c r="B227"/>
      <c r="C227"/>
      <c r="D227"/>
      <c r="E227"/>
    </row>
    <row r="228" spans="1:5">
      <c r="A228"/>
      <c r="B228"/>
      <c r="C228"/>
      <c r="D228"/>
      <c r="E228"/>
    </row>
    <row r="229" spans="1:5">
      <c r="A229"/>
      <c r="B229"/>
      <c r="C229"/>
      <c r="D229"/>
      <c r="E229"/>
    </row>
    <row r="230" spans="1:5">
      <c r="A230"/>
      <c r="B230"/>
      <c r="C230"/>
      <c r="D230"/>
      <c r="E230"/>
    </row>
    <row r="231" spans="1:5">
      <c r="A231"/>
      <c r="B231"/>
      <c r="C231"/>
      <c r="D231"/>
      <c r="E231"/>
    </row>
    <row r="232" spans="1:5">
      <c r="A232"/>
      <c r="B232"/>
      <c r="C232"/>
      <c r="D232"/>
      <c r="E232"/>
    </row>
    <row r="233" spans="1:5">
      <c r="A233"/>
      <c r="B233"/>
      <c r="C233"/>
      <c r="D233"/>
      <c r="E233"/>
    </row>
    <row r="234" spans="1:5">
      <c r="A234"/>
      <c r="B234"/>
      <c r="C234"/>
      <c r="D234"/>
      <c r="E234"/>
    </row>
    <row r="235" spans="1:5">
      <c r="A235"/>
      <c r="B235"/>
      <c r="C235"/>
      <c r="D235"/>
      <c r="E235"/>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E900B-2611-4EA6-88EA-32FB56EF85E5}">
  <dimension ref="A1:Q22"/>
  <sheetViews>
    <sheetView topLeftCell="A11" zoomScale="70" zoomScaleNormal="70" workbookViewId="0">
      <selection activeCell="K21" sqref="K21"/>
    </sheetView>
  </sheetViews>
  <sheetFormatPr baseColWidth="10" defaultColWidth="11.42578125" defaultRowHeight="29.45" customHeight="1"/>
  <cols>
    <col min="1" max="1" width="15.85546875" customWidth="1"/>
    <col min="6" max="7" width="33.7109375" customWidth="1"/>
  </cols>
  <sheetData>
    <row r="1" spans="1:17" s="219" customFormat="1" ht="79.150000000000006" customHeight="1">
      <c r="A1" s="558" t="s">
        <v>5204</v>
      </c>
      <c r="B1" s="558" t="s">
        <v>3372</v>
      </c>
      <c r="C1" s="558" t="s">
        <v>3375</v>
      </c>
      <c r="D1" s="558" t="s">
        <v>3379</v>
      </c>
      <c r="E1" s="558" t="s">
        <v>3380</v>
      </c>
      <c r="F1" s="551" t="s">
        <v>5205</v>
      </c>
      <c r="G1" s="551" t="s">
        <v>5206</v>
      </c>
      <c r="H1" s="558" t="s">
        <v>3197</v>
      </c>
      <c r="I1" s="558" t="s">
        <v>3393</v>
      </c>
      <c r="J1" s="558" t="s">
        <v>3394</v>
      </c>
      <c r="K1" s="558" t="s">
        <v>3395</v>
      </c>
      <c r="L1" s="558" t="s">
        <v>5207</v>
      </c>
      <c r="M1" s="558" t="s">
        <v>5208</v>
      </c>
      <c r="N1" s="552" t="s">
        <v>3397</v>
      </c>
      <c r="O1" s="552" t="s">
        <v>3398</v>
      </c>
      <c r="P1" s="552" t="s">
        <v>4649</v>
      </c>
      <c r="Q1" s="552" t="s">
        <v>3400</v>
      </c>
    </row>
    <row r="2" spans="1:17" s="553" customFormat="1" ht="29.45" customHeight="1">
      <c r="A2" s="553" t="s">
        <v>5209</v>
      </c>
      <c r="B2" s="559" t="s">
        <v>3919</v>
      </c>
      <c r="C2" s="560" t="s">
        <v>3599</v>
      </c>
      <c r="D2" s="560" t="s">
        <v>4594</v>
      </c>
      <c r="E2" s="560" t="s">
        <v>3920</v>
      </c>
      <c r="F2" s="560" t="s">
        <v>4595</v>
      </c>
      <c r="G2" s="560" t="s">
        <v>4850</v>
      </c>
      <c r="H2" s="268" t="s">
        <v>3921</v>
      </c>
      <c r="I2" s="560" t="s">
        <v>2864</v>
      </c>
      <c r="J2" s="560" t="s">
        <v>3774</v>
      </c>
      <c r="K2" s="560" t="s">
        <v>3922</v>
      </c>
      <c r="L2" s="560"/>
      <c r="M2" s="560"/>
      <c r="N2" s="268"/>
      <c r="O2" s="268" t="s">
        <v>417</v>
      </c>
      <c r="P2" s="268"/>
      <c r="Q2" s="268" t="s">
        <v>3923</v>
      </c>
    </row>
    <row r="3" spans="1:17" s="553" customFormat="1" ht="29.45" customHeight="1">
      <c r="A3" s="553" t="s">
        <v>5209</v>
      </c>
      <c r="B3" s="559" t="s">
        <v>3463</v>
      </c>
      <c r="C3" s="560" t="s">
        <v>3599</v>
      </c>
      <c r="D3" s="560" t="s">
        <v>4590</v>
      </c>
      <c r="E3" s="560" t="s">
        <v>3850</v>
      </c>
      <c r="F3" s="560" t="s">
        <v>3217</v>
      </c>
      <c r="G3" s="561" t="s">
        <v>5080</v>
      </c>
      <c r="H3" s="267" t="s">
        <v>5210</v>
      </c>
      <c r="I3" s="560"/>
      <c r="J3" s="560" t="s">
        <v>3435</v>
      </c>
      <c r="K3" s="560" t="s">
        <v>3853</v>
      </c>
      <c r="L3" s="560" t="s">
        <v>4711</v>
      </c>
      <c r="M3" s="560" t="s">
        <v>5211</v>
      </c>
      <c r="N3" s="561"/>
      <c r="O3" s="561" t="s">
        <v>3854</v>
      </c>
      <c r="P3" s="561" t="s">
        <v>3855</v>
      </c>
      <c r="Q3" s="561"/>
    </row>
    <row r="4" spans="1:17" s="553" customFormat="1" ht="29.45" customHeight="1">
      <c r="A4" s="553" t="s">
        <v>5209</v>
      </c>
      <c r="B4" s="559" t="s">
        <v>3463</v>
      </c>
      <c r="C4" s="560" t="s">
        <v>3599</v>
      </c>
      <c r="D4" s="560" t="s">
        <v>4590</v>
      </c>
      <c r="E4" s="560" t="s">
        <v>3850</v>
      </c>
      <c r="F4" s="560" t="s">
        <v>3217</v>
      </c>
      <c r="G4" s="561" t="s">
        <v>5074</v>
      </c>
      <c r="H4" s="267" t="s">
        <v>5212</v>
      </c>
      <c r="I4" s="560"/>
      <c r="J4" s="560" t="s">
        <v>3435</v>
      </c>
      <c r="K4" s="560" t="s">
        <v>3857</v>
      </c>
      <c r="L4" s="560" t="s">
        <v>4711</v>
      </c>
      <c r="M4" s="560" t="s">
        <v>5211</v>
      </c>
      <c r="N4" s="561"/>
      <c r="O4" s="561" t="s">
        <v>3858</v>
      </c>
      <c r="P4" s="561" t="s">
        <v>3859</v>
      </c>
      <c r="Q4" s="561"/>
    </row>
    <row r="5" spans="1:17" s="219" customFormat="1" ht="29.45" customHeight="1">
      <c r="A5" s="219" t="s">
        <v>5209</v>
      </c>
      <c r="B5" s="562" t="s">
        <v>3463</v>
      </c>
      <c r="C5" s="563" t="s">
        <v>3599</v>
      </c>
      <c r="D5" s="563" t="s">
        <v>4590</v>
      </c>
      <c r="E5" s="563" t="s">
        <v>3850</v>
      </c>
      <c r="F5" s="564" t="s">
        <v>3217</v>
      </c>
      <c r="G5" s="564" t="s">
        <v>5213</v>
      </c>
      <c r="H5" s="270" t="s">
        <v>2306</v>
      </c>
      <c r="I5" s="563" t="s">
        <v>3872</v>
      </c>
      <c r="J5" s="563" t="s">
        <v>3435</v>
      </c>
      <c r="K5" s="563" t="s">
        <v>3861</v>
      </c>
      <c r="L5" s="563" t="s">
        <v>4711</v>
      </c>
      <c r="M5" s="563" t="s">
        <v>5211</v>
      </c>
      <c r="N5" s="565" t="s">
        <v>3862</v>
      </c>
      <c r="O5" s="565"/>
      <c r="P5" s="565"/>
      <c r="Q5" s="565" t="s">
        <v>3863</v>
      </c>
    </row>
    <row r="6" spans="1:17" s="219" customFormat="1" ht="29.45" customHeight="1">
      <c r="A6" s="219" t="s">
        <v>5209</v>
      </c>
      <c r="B6" s="562" t="s">
        <v>3463</v>
      </c>
      <c r="C6" s="563" t="s">
        <v>3599</v>
      </c>
      <c r="D6" s="563" t="s">
        <v>4590</v>
      </c>
      <c r="E6" s="563" t="s">
        <v>3871</v>
      </c>
      <c r="F6" s="564" t="s">
        <v>3217</v>
      </c>
      <c r="G6" s="564" t="s">
        <v>5213</v>
      </c>
      <c r="H6" s="270" t="s">
        <v>2306</v>
      </c>
      <c r="I6" s="563" t="s">
        <v>3872</v>
      </c>
      <c r="J6" s="563" t="s">
        <v>3435</v>
      </c>
      <c r="K6" s="563" t="s">
        <v>3873</v>
      </c>
      <c r="L6" s="563" t="s">
        <v>4711</v>
      </c>
      <c r="M6" s="563" t="s">
        <v>5211</v>
      </c>
      <c r="N6" s="565" t="s">
        <v>3874</v>
      </c>
      <c r="O6" s="565"/>
      <c r="P6" s="565"/>
      <c r="Q6" s="565" t="s">
        <v>3875</v>
      </c>
    </row>
    <row r="7" spans="1:17" s="553" customFormat="1" ht="29.45" customHeight="1">
      <c r="A7" s="553" t="s">
        <v>5209</v>
      </c>
      <c r="B7" s="559" t="s">
        <v>3463</v>
      </c>
      <c r="C7" s="560" t="s">
        <v>3599</v>
      </c>
      <c r="D7" s="560" t="s">
        <v>4590</v>
      </c>
      <c r="E7" s="560" t="s">
        <v>3871</v>
      </c>
      <c r="F7" s="560" t="s">
        <v>3217</v>
      </c>
      <c r="G7" s="560" t="s">
        <v>5214</v>
      </c>
      <c r="H7" s="268" t="s">
        <v>2306</v>
      </c>
      <c r="I7" s="560" t="s">
        <v>3872</v>
      </c>
      <c r="J7" s="560" t="s">
        <v>3435</v>
      </c>
      <c r="K7" s="560" t="s">
        <v>3877</v>
      </c>
      <c r="L7" s="560" t="s">
        <v>4711</v>
      </c>
      <c r="M7" s="560" t="s">
        <v>5211</v>
      </c>
      <c r="N7" s="561"/>
      <c r="O7" s="561" t="s">
        <v>5215</v>
      </c>
      <c r="P7" s="561"/>
      <c r="Q7" s="561"/>
    </row>
    <row r="8" spans="1:17" s="219" customFormat="1" ht="29.45" customHeight="1">
      <c r="A8" s="219" t="s">
        <v>5209</v>
      </c>
      <c r="B8" s="562" t="s">
        <v>3463</v>
      </c>
      <c r="C8" s="563" t="s">
        <v>3599</v>
      </c>
      <c r="D8" s="563" t="s">
        <v>4590</v>
      </c>
      <c r="E8" s="563" t="s">
        <v>3871</v>
      </c>
      <c r="F8" s="564" t="s">
        <v>3217</v>
      </c>
      <c r="G8" s="564" t="s">
        <v>5213</v>
      </c>
      <c r="H8" s="270" t="s">
        <v>2306</v>
      </c>
      <c r="I8" s="563" t="s">
        <v>3872</v>
      </c>
      <c r="J8" s="563" t="s">
        <v>3435</v>
      </c>
      <c r="K8" s="563" t="s">
        <v>3878</v>
      </c>
      <c r="L8" s="563" t="s">
        <v>4711</v>
      </c>
      <c r="M8" s="563" t="s">
        <v>5211</v>
      </c>
      <c r="N8" s="565" t="s">
        <v>3879</v>
      </c>
      <c r="O8" s="565"/>
      <c r="P8" s="565"/>
      <c r="Q8" s="565" t="s">
        <v>3880</v>
      </c>
    </row>
    <row r="9" spans="1:17" s="219" customFormat="1" ht="29.45" customHeight="1">
      <c r="A9" s="219" t="s">
        <v>5209</v>
      </c>
      <c r="B9" s="562" t="s">
        <v>3463</v>
      </c>
      <c r="C9" s="563" t="s">
        <v>3599</v>
      </c>
      <c r="D9" s="563" t="s">
        <v>4590</v>
      </c>
      <c r="E9" s="563" t="s">
        <v>3850</v>
      </c>
      <c r="F9" s="564" t="s">
        <v>3217</v>
      </c>
      <c r="G9" s="564" t="s">
        <v>5213</v>
      </c>
      <c r="H9" s="270" t="s">
        <v>2306</v>
      </c>
      <c r="I9" s="563" t="s">
        <v>3872</v>
      </c>
      <c r="J9" s="563" t="s">
        <v>3435</v>
      </c>
      <c r="K9" s="563" t="s">
        <v>3861</v>
      </c>
      <c r="L9" s="563" t="s">
        <v>5078</v>
      </c>
      <c r="M9" s="563" t="s">
        <v>5211</v>
      </c>
      <c r="N9" s="565" t="s">
        <v>4378</v>
      </c>
      <c r="O9" s="565"/>
      <c r="P9" s="565"/>
      <c r="Q9" s="565" t="s">
        <v>4379</v>
      </c>
    </row>
    <row r="10" spans="1:17" s="219" customFormat="1" ht="29.45" customHeight="1">
      <c r="A10" s="219" t="s">
        <v>5209</v>
      </c>
      <c r="B10" s="562" t="s">
        <v>3463</v>
      </c>
      <c r="C10" s="563" t="s">
        <v>3599</v>
      </c>
      <c r="D10" s="563" t="s">
        <v>4590</v>
      </c>
      <c r="E10" s="563" t="s">
        <v>3850</v>
      </c>
      <c r="F10" s="564" t="s">
        <v>3217</v>
      </c>
      <c r="G10" s="564" t="s">
        <v>5213</v>
      </c>
      <c r="H10" s="270" t="s">
        <v>2306</v>
      </c>
      <c r="I10" s="563" t="s">
        <v>3872</v>
      </c>
      <c r="J10" s="563" t="s">
        <v>3435</v>
      </c>
      <c r="K10" s="563" t="s">
        <v>3861</v>
      </c>
      <c r="L10" s="563" t="s">
        <v>5078</v>
      </c>
      <c r="M10" s="563" t="s">
        <v>5211</v>
      </c>
      <c r="N10" s="565" t="s">
        <v>4380</v>
      </c>
      <c r="O10" s="565"/>
      <c r="P10" s="565"/>
      <c r="Q10" s="565" t="s">
        <v>4381</v>
      </c>
    </row>
    <row r="11" spans="1:17" s="219" customFormat="1" ht="29.45" customHeight="1">
      <c r="A11" s="219" t="s">
        <v>5209</v>
      </c>
      <c r="B11" s="562" t="s">
        <v>3463</v>
      </c>
      <c r="C11" s="563" t="s">
        <v>3599</v>
      </c>
      <c r="D11" s="563" t="s">
        <v>4590</v>
      </c>
      <c r="E11" s="563" t="s">
        <v>3850</v>
      </c>
      <c r="F11" s="564" t="s">
        <v>3217</v>
      </c>
      <c r="G11" s="564" t="s">
        <v>5213</v>
      </c>
      <c r="H11" s="270" t="s">
        <v>2306</v>
      </c>
      <c r="I11" s="563" t="s">
        <v>3872</v>
      </c>
      <c r="J11" s="563" t="s">
        <v>3435</v>
      </c>
      <c r="K11" s="563" t="s">
        <v>3861</v>
      </c>
      <c r="L11" s="563" t="s">
        <v>5078</v>
      </c>
      <c r="M11" s="563" t="s">
        <v>5211</v>
      </c>
      <c r="N11" s="565" t="s">
        <v>4382</v>
      </c>
      <c r="O11" s="565"/>
      <c r="P11" s="565"/>
      <c r="Q11" s="565" t="s">
        <v>4383</v>
      </c>
    </row>
    <row r="12" spans="1:17" s="219" customFormat="1" ht="29.45" customHeight="1">
      <c r="A12" s="219" t="s">
        <v>5209</v>
      </c>
      <c r="B12" s="562" t="s">
        <v>3463</v>
      </c>
      <c r="C12" s="563" t="s">
        <v>3599</v>
      </c>
      <c r="D12" s="563" t="s">
        <v>4590</v>
      </c>
      <c r="E12" s="563" t="s">
        <v>3850</v>
      </c>
      <c r="F12" s="564" t="s">
        <v>3217</v>
      </c>
      <c r="G12" s="564" t="s">
        <v>5213</v>
      </c>
      <c r="H12" s="270" t="s">
        <v>2306</v>
      </c>
      <c r="I12" s="563" t="s">
        <v>3872</v>
      </c>
      <c r="J12" s="563" t="s">
        <v>3435</v>
      </c>
      <c r="K12" s="563" t="s">
        <v>3861</v>
      </c>
      <c r="L12" s="563" t="s">
        <v>5078</v>
      </c>
      <c r="M12" s="563" t="s">
        <v>5211</v>
      </c>
      <c r="N12" s="565" t="s">
        <v>4384</v>
      </c>
      <c r="O12" s="565"/>
      <c r="P12" s="565"/>
      <c r="Q12" s="565" t="s">
        <v>4385</v>
      </c>
    </row>
    <row r="13" spans="1:17" s="219" customFormat="1" ht="29.45" customHeight="1">
      <c r="A13" s="219" t="s">
        <v>5209</v>
      </c>
      <c r="B13" s="562" t="s">
        <v>3463</v>
      </c>
      <c r="C13" s="563" t="s">
        <v>3599</v>
      </c>
      <c r="D13" s="563" t="s">
        <v>4590</v>
      </c>
      <c r="E13" s="563" t="s">
        <v>3850</v>
      </c>
      <c r="F13" s="564" t="s">
        <v>3217</v>
      </c>
      <c r="G13" s="564" t="s">
        <v>5213</v>
      </c>
      <c r="H13" s="270" t="s">
        <v>2306</v>
      </c>
      <c r="I13" s="563" t="s">
        <v>3872</v>
      </c>
      <c r="J13" s="563" t="s">
        <v>3435</v>
      </c>
      <c r="K13" s="563" t="s">
        <v>3861</v>
      </c>
      <c r="L13" s="563" t="s">
        <v>5078</v>
      </c>
      <c r="M13" s="563" t="s">
        <v>5211</v>
      </c>
      <c r="N13" s="565" t="s">
        <v>4386</v>
      </c>
      <c r="O13" s="565"/>
      <c r="P13" s="565"/>
      <c r="Q13" s="565" t="s">
        <v>4387</v>
      </c>
    </row>
    <row r="14" spans="1:17" s="219" customFormat="1" ht="29.45" customHeight="1">
      <c r="A14" s="219" t="s">
        <v>5209</v>
      </c>
      <c r="F14" s="560" t="s">
        <v>4592</v>
      </c>
      <c r="G14" s="560" t="s">
        <v>5216</v>
      </c>
    </row>
    <row r="15" spans="1:17" s="219" customFormat="1" ht="29.45" customHeight="1">
      <c r="A15" s="219" t="s">
        <v>5209</v>
      </c>
      <c r="F15" s="560" t="s">
        <v>3225</v>
      </c>
      <c r="G15" s="560" t="s">
        <v>5216</v>
      </c>
    </row>
    <row r="16" spans="1:17" s="219" customFormat="1" ht="29.45" customHeight="1">
      <c r="A16" s="219" t="s">
        <v>5209</v>
      </c>
      <c r="F16" s="566" t="s">
        <v>3254</v>
      </c>
      <c r="G16" s="566" t="s">
        <v>5217</v>
      </c>
    </row>
    <row r="17" spans="1:17" s="219" customFormat="1" ht="29.45" customHeight="1">
      <c r="A17" s="219" t="s">
        <v>5209</v>
      </c>
      <c r="F17" s="563" t="s">
        <v>3243</v>
      </c>
      <c r="G17" s="560" t="s">
        <v>5216</v>
      </c>
    </row>
    <row r="18" spans="1:17" s="219" customFormat="1" ht="29.45" customHeight="1">
      <c r="A18" s="219" t="s">
        <v>5218</v>
      </c>
      <c r="F18" s="563"/>
      <c r="G18" s="560"/>
      <c r="L18" s="219" t="s">
        <v>5219</v>
      </c>
    </row>
    <row r="19" spans="1:17" ht="29.45" customHeight="1">
      <c r="A19" s="555" t="s">
        <v>5218</v>
      </c>
      <c r="B19" s="518" t="s">
        <v>3463</v>
      </c>
      <c r="C19" s="518" t="s">
        <v>3599</v>
      </c>
      <c r="D19" s="518" t="s">
        <v>3642</v>
      </c>
      <c r="E19" s="518" t="s">
        <v>3663</v>
      </c>
      <c r="F19" s="554" t="s">
        <v>4698</v>
      </c>
      <c r="G19" s="256" t="s">
        <v>3645</v>
      </c>
      <c r="H19" s="256" t="s">
        <v>3664</v>
      </c>
      <c r="I19" s="518" t="s">
        <v>3435</v>
      </c>
      <c r="J19" s="518" t="s">
        <v>3665</v>
      </c>
      <c r="K19" s="518" t="s">
        <v>4673</v>
      </c>
      <c r="L19" s="518" t="s">
        <v>4656</v>
      </c>
      <c r="M19" s="276" t="s">
        <v>4700</v>
      </c>
      <c r="N19" s="256"/>
      <c r="O19" s="256"/>
      <c r="P19" s="256"/>
      <c r="Q19" s="276"/>
    </row>
    <row r="20" spans="1:17" ht="29.45" customHeight="1">
      <c r="A20" s="555" t="s">
        <v>5218</v>
      </c>
      <c r="B20" s="556" t="s">
        <v>3463</v>
      </c>
      <c r="C20" s="518" t="s">
        <v>3599</v>
      </c>
      <c r="D20" s="518" t="s">
        <v>4590</v>
      </c>
      <c r="E20" s="518" t="s">
        <v>3850</v>
      </c>
      <c r="F20" s="518" t="s">
        <v>3217</v>
      </c>
      <c r="G20" s="256" t="s">
        <v>2306</v>
      </c>
      <c r="H20" s="256" t="s">
        <v>3872</v>
      </c>
      <c r="I20" s="518" t="s">
        <v>3435</v>
      </c>
      <c r="J20" s="518" t="s">
        <v>3853</v>
      </c>
      <c r="K20" s="518" t="s">
        <v>4711</v>
      </c>
      <c r="L20" s="518" t="s">
        <v>4712</v>
      </c>
      <c r="M20" s="557" t="s">
        <v>5220</v>
      </c>
      <c r="N20" s="256"/>
      <c r="O20" s="256"/>
      <c r="P20" s="516" t="s">
        <v>4383</v>
      </c>
      <c r="Q20" s="256"/>
    </row>
    <row r="21" spans="1:17" ht="29.45" customHeight="1">
      <c r="A21" s="555" t="s">
        <v>5218</v>
      </c>
      <c r="B21" s="556" t="s">
        <v>3463</v>
      </c>
      <c r="C21" s="518" t="s">
        <v>3599</v>
      </c>
      <c r="D21" s="518" t="s">
        <v>4590</v>
      </c>
      <c r="E21" s="518" t="s">
        <v>3850</v>
      </c>
      <c r="F21" s="518" t="s">
        <v>3217</v>
      </c>
      <c r="G21" s="256" t="s">
        <v>2306</v>
      </c>
      <c r="H21" s="256" t="s">
        <v>3872</v>
      </c>
      <c r="I21" s="518" t="s">
        <v>3435</v>
      </c>
      <c r="J21" s="518" t="s">
        <v>3857</v>
      </c>
      <c r="K21" s="518" t="s">
        <v>4711</v>
      </c>
      <c r="L21" s="518" t="s">
        <v>4712</v>
      </c>
      <c r="M21" s="557" t="s">
        <v>5220</v>
      </c>
      <c r="N21" s="256"/>
      <c r="O21" s="256"/>
      <c r="P21" s="516" t="s">
        <v>4385</v>
      </c>
      <c r="Q21" s="256"/>
    </row>
    <row r="22" spans="1:17" ht="29.45" customHeight="1">
      <c r="A22" s="555" t="s">
        <v>5218</v>
      </c>
      <c r="B22" s="556" t="s">
        <v>3463</v>
      </c>
      <c r="C22" s="518" t="s">
        <v>3599</v>
      </c>
      <c r="D22" s="518" t="s">
        <v>4590</v>
      </c>
      <c r="E22" s="518" t="s">
        <v>3850</v>
      </c>
      <c r="F22" s="518" t="s">
        <v>3217</v>
      </c>
      <c r="G22" s="256" t="s">
        <v>2306</v>
      </c>
      <c r="H22" s="256" t="s">
        <v>3872</v>
      </c>
      <c r="I22" s="518" t="s">
        <v>3435</v>
      </c>
      <c r="J22" s="518" t="s">
        <v>3861</v>
      </c>
      <c r="K22" s="518" t="s">
        <v>4711</v>
      </c>
      <c r="L22" s="518" t="s">
        <v>4712</v>
      </c>
      <c r="M22" s="557" t="s">
        <v>5220</v>
      </c>
      <c r="N22" s="516"/>
      <c r="O22" s="516"/>
      <c r="P22" s="516" t="s">
        <v>3863</v>
      </c>
      <c r="Q22" s="256"/>
    </row>
  </sheetData>
  <protectedRanges>
    <protectedRange sqref="I1:M1" name="formula datos linea y datos"/>
    <protectedRange sqref="I1:M1" name="coordinacionesyactividades"/>
    <protectedRange sqref="I2:M2" name="formula datos linea y datos_1"/>
    <protectedRange sqref="I2:M2" name="coordinacionesyactividades_1"/>
    <protectedRange sqref="I3:M5" name="formula datos linea y datos_2"/>
    <protectedRange sqref="I3:M5" name="coordinacionesyactividades_2"/>
    <protectedRange sqref="I6:M8" name="formula datos linea y datos_3"/>
    <protectedRange sqref="I6:M8" name="coordinacionesyactividades_3"/>
    <protectedRange sqref="I9:M13" name="formula datos linea y datos_4"/>
    <protectedRange sqref="I9:M13" name="coordinacionesyactividades_4"/>
    <protectedRange sqref="H19:L19" name="formula datos linea y datos_5"/>
    <protectedRange sqref="H19:L19" name="coordinacionesyactividades_5"/>
    <protectedRange sqref="H20:L22" name="formula datos linea y datos_6"/>
    <protectedRange sqref="H20:L22" name="coordinacionesyactividades_6"/>
  </protectedRange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2B266-D089-4221-80A4-6490F9C57720}">
  <dimension ref="A1:M40"/>
  <sheetViews>
    <sheetView topLeftCell="A28" zoomScale="70" zoomScaleNormal="70" workbookViewId="0">
      <selection activeCell="C40" sqref="C40"/>
    </sheetView>
  </sheetViews>
  <sheetFormatPr baseColWidth="10" defaultColWidth="11.42578125" defaultRowHeight="12" customHeight="1"/>
  <cols>
    <col min="1" max="1" width="30.7109375" customWidth="1"/>
    <col min="2" max="2" width="18.7109375" customWidth="1"/>
    <col min="3" max="3" width="47.28515625" customWidth="1"/>
    <col min="4" max="4" width="53.42578125" customWidth="1"/>
    <col min="5" max="5" width="54.7109375" customWidth="1"/>
    <col min="6" max="6" width="18.7109375" style="84" customWidth="1"/>
    <col min="8" max="8" width="25.5703125" customWidth="1"/>
    <col min="9" max="9" width="21" customWidth="1"/>
    <col min="10" max="10" width="30.7109375" customWidth="1"/>
    <col min="11" max="11" width="31.28515625" customWidth="1"/>
    <col min="12" max="12" width="22.7109375" customWidth="1"/>
    <col min="13" max="13" width="25.28515625" customWidth="1"/>
  </cols>
  <sheetData>
    <row r="1" spans="1:13" ht="40.9" customHeight="1">
      <c r="A1" s="455" t="s">
        <v>5221</v>
      </c>
      <c r="B1" s="455" t="s">
        <v>5222</v>
      </c>
      <c r="C1" s="455" t="s">
        <v>5223</v>
      </c>
      <c r="D1" s="455" t="s">
        <v>5224</v>
      </c>
      <c r="E1" s="455" t="s">
        <v>5225</v>
      </c>
      <c r="F1" s="455" t="s">
        <v>5226</v>
      </c>
      <c r="H1" s="481" t="s">
        <v>5227</v>
      </c>
      <c r="I1" s="481" t="s">
        <v>5222</v>
      </c>
      <c r="J1" s="482" t="s">
        <v>5228</v>
      </c>
      <c r="K1" s="482" t="s">
        <v>5224</v>
      </c>
      <c r="L1" s="455" t="s">
        <v>5225</v>
      </c>
      <c r="M1" s="455" t="s">
        <v>5226</v>
      </c>
    </row>
    <row r="2" spans="1:13" ht="33" customHeight="1">
      <c r="A2" s="456" t="s">
        <v>3874</v>
      </c>
      <c r="B2" s="457" t="s">
        <v>5229</v>
      </c>
      <c r="C2" s="458" t="s">
        <v>3098</v>
      </c>
      <c r="D2" s="458" t="s">
        <v>5230</v>
      </c>
      <c r="E2" s="458" t="s">
        <v>5231</v>
      </c>
      <c r="F2" s="115" t="s">
        <v>5232</v>
      </c>
      <c r="H2" s="483" t="s">
        <v>3978</v>
      </c>
      <c r="I2" s="471" t="s">
        <v>5233</v>
      </c>
      <c r="J2" s="471" t="s">
        <v>3066</v>
      </c>
      <c r="K2" s="471" t="s">
        <v>5234</v>
      </c>
      <c r="L2" s="471" t="s">
        <v>3980</v>
      </c>
      <c r="M2" s="219" t="s">
        <v>5235</v>
      </c>
    </row>
    <row r="3" spans="1:13" ht="47.65" customHeight="1">
      <c r="A3" s="459" t="s">
        <v>4266</v>
      </c>
      <c r="B3" s="460" t="s">
        <v>5236</v>
      </c>
      <c r="C3" s="461" t="s">
        <v>5237</v>
      </c>
      <c r="D3" s="461" t="s">
        <v>5238</v>
      </c>
      <c r="E3" s="461" t="s">
        <v>5239</v>
      </c>
      <c r="F3" s="461" t="s">
        <v>5240</v>
      </c>
      <c r="H3" s="484" t="s">
        <v>3736</v>
      </c>
      <c r="I3" s="485" t="s">
        <v>5241</v>
      </c>
      <c r="J3" s="485" t="s">
        <v>3084</v>
      </c>
      <c r="K3" s="485" t="s">
        <v>5242</v>
      </c>
      <c r="L3" s="485" t="s">
        <v>3738</v>
      </c>
      <c r="M3" s="219" t="s">
        <v>5235</v>
      </c>
    </row>
    <row r="4" spans="1:13" ht="56.65" customHeight="1">
      <c r="A4" s="462" t="s">
        <v>3666</v>
      </c>
      <c r="B4" s="463" t="s">
        <v>5243</v>
      </c>
      <c r="C4" s="464" t="s">
        <v>3181</v>
      </c>
      <c r="D4" s="464" t="s">
        <v>5244</v>
      </c>
      <c r="E4" s="464" t="s">
        <v>5245</v>
      </c>
      <c r="F4" s="432" t="s">
        <v>5246</v>
      </c>
      <c r="H4" s="483" t="s">
        <v>417</v>
      </c>
      <c r="I4" s="471" t="s">
        <v>5247</v>
      </c>
      <c r="J4" s="471" t="s">
        <v>3079</v>
      </c>
      <c r="K4" s="471" t="s">
        <v>5248</v>
      </c>
      <c r="L4" s="471" t="s">
        <v>3924</v>
      </c>
      <c r="M4" s="219" t="s">
        <v>5235</v>
      </c>
    </row>
    <row r="5" spans="1:13" ht="61.15" customHeight="1">
      <c r="A5" s="465" t="s">
        <v>3744</v>
      </c>
      <c r="B5" s="466" t="s">
        <v>5243</v>
      </c>
      <c r="C5" s="467" t="s">
        <v>3109</v>
      </c>
      <c r="D5" s="467" t="s">
        <v>5249</v>
      </c>
      <c r="E5" s="467" t="s">
        <v>5245</v>
      </c>
      <c r="F5" s="432" t="s">
        <v>5246</v>
      </c>
      <c r="H5" s="489" t="s">
        <v>3858</v>
      </c>
      <c r="I5" s="457" t="s">
        <v>5229</v>
      </c>
      <c r="J5" s="457" t="s">
        <v>5250</v>
      </c>
      <c r="K5" s="457" t="s">
        <v>5251</v>
      </c>
      <c r="L5" s="457" t="s">
        <v>5252</v>
      </c>
      <c r="M5" s="457" t="s">
        <v>5253</v>
      </c>
    </row>
    <row r="6" spans="1:13" ht="52.15" customHeight="1">
      <c r="A6" s="468" t="s">
        <v>4386</v>
      </c>
      <c r="B6" s="469" t="s">
        <v>5229</v>
      </c>
      <c r="C6" s="470" t="s">
        <v>5254</v>
      </c>
      <c r="D6" s="470" t="s">
        <v>5255</v>
      </c>
      <c r="E6" s="470" t="s">
        <v>5245</v>
      </c>
      <c r="F6" s="471" t="s">
        <v>5256</v>
      </c>
      <c r="H6" s="490" t="s">
        <v>3854</v>
      </c>
      <c r="I6" s="457" t="s">
        <v>5229</v>
      </c>
      <c r="J6" s="457" t="s">
        <v>5250</v>
      </c>
      <c r="K6" s="457" t="s">
        <v>5257</v>
      </c>
      <c r="L6" s="457" t="s">
        <v>5258</v>
      </c>
      <c r="M6" s="457" t="s">
        <v>5253</v>
      </c>
    </row>
    <row r="7" spans="1:13" ht="48" customHeight="1">
      <c r="A7" s="472" t="s">
        <v>5259</v>
      </c>
      <c r="B7" s="473" t="s">
        <v>5229</v>
      </c>
      <c r="C7" s="473" t="s">
        <v>5254</v>
      </c>
      <c r="D7" s="473" t="s">
        <v>5260</v>
      </c>
      <c r="E7" s="473" t="s">
        <v>5245</v>
      </c>
      <c r="F7" s="471" t="s">
        <v>5256</v>
      </c>
      <c r="H7" s="486" t="s">
        <v>3585</v>
      </c>
      <c r="I7" s="485" t="s">
        <v>5261</v>
      </c>
      <c r="J7" s="485" t="s">
        <v>5262</v>
      </c>
      <c r="K7" s="485" t="s">
        <v>5263</v>
      </c>
      <c r="L7" s="485" t="s">
        <v>5264</v>
      </c>
      <c r="M7" s="219" t="s">
        <v>5235</v>
      </c>
    </row>
    <row r="8" spans="1:13" ht="48" customHeight="1">
      <c r="A8" s="472" t="s">
        <v>3862</v>
      </c>
      <c r="B8" s="473" t="s">
        <v>5229</v>
      </c>
      <c r="C8" s="473" t="s">
        <v>5254</v>
      </c>
      <c r="D8" s="473" t="s">
        <v>5265</v>
      </c>
      <c r="E8" s="473" t="s">
        <v>5245</v>
      </c>
      <c r="F8" s="471" t="s">
        <v>5256</v>
      </c>
      <c r="H8" s="487" t="s">
        <v>258</v>
      </c>
      <c r="I8" s="471" t="s">
        <v>5233</v>
      </c>
      <c r="J8" s="471" t="s">
        <v>3059</v>
      </c>
      <c r="K8" s="471" t="s">
        <v>5266</v>
      </c>
      <c r="L8" s="488" t="s">
        <v>4111</v>
      </c>
      <c r="M8" s="219" t="s">
        <v>5235</v>
      </c>
    </row>
    <row r="9" spans="1:13" ht="84.6" customHeight="1">
      <c r="A9" s="472" t="s">
        <v>4380</v>
      </c>
      <c r="B9" s="473" t="s">
        <v>5229</v>
      </c>
      <c r="C9" s="473" t="s">
        <v>5267</v>
      </c>
      <c r="D9" s="473" t="s">
        <v>5268</v>
      </c>
      <c r="E9" s="473" t="s">
        <v>5245</v>
      </c>
      <c r="F9" s="471" t="s">
        <v>5256</v>
      </c>
      <c r="H9" s="491" t="s">
        <v>5215</v>
      </c>
      <c r="I9" s="492" t="s">
        <v>5233</v>
      </c>
      <c r="J9" s="492" t="s">
        <v>3052</v>
      </c>
      <c r="K9" s="492" t="s">
        <v>5269</v>
      </c>
      <c r="L9" s="492" t="s">
        <v>5270</v>
      </c>
      <c r="M9" s="493" t="s">
        <v>5271</v>
      </c>
    </row>
    <row r="10" spans="1:13" ht="51" customHeight="1">
      <c r="A10" s="474" t="s">
        <v>3879</v>
      </c>
      <c r="B10" s="475" t="s">
        <v>5229</v>
      </c>
      <c r="C10" s="475" t="s">
        <v>3098</v>
      </c>
      <c r="D10" s="475" t="s">
        <v>5272</v>
      </c>
      <c r="E10" s="475" t="s">
        <v>5245</v>
      </c>
      <c r="F10" s="115" t="s">
        <v>5232</v>
      </c>
    </row>
    <row r="11" spans="1:13" ht="52.15" customHeight="1">
      <c r="A11" s="476" t="s">
        <v>5273</v>
      </c>
      <c r="B11" s="734" t="s">
        <v>5274</v>
      </c>
      <c r="C11" s="734" t="s">
        <v>5275</v>
      </c>
      <c r="D11" s="734" t="s">
        <v>5276</v>
      </c>
      <c r="E11" s="734" t="s">
        <v>5277</v>
      </c>
      <c r="F11" s="732" t="s">
        <v>3206</v>
      </c>
    </row>
    <row r="12" spans="1:13" ht="35.65" customHeight="1">
      <c r="A12" s="476" t="s">
        <v>5278</v>
      </c>
      <c r="B12" s="734"/>
      <c r="C12" s="734"/>
      <c r="D12" s="734"/>
      <c r="E12" s="734"/>
      <c r="F12" s="733"/>
    </row>
    <row r="13" spans="1:13" ht="88.9" customHeight="1">
      <c r="A13" s="477" t="s">
        <v>3595</v>
      </c>
      <c r="B13" s="466" t="s">
        <v>5279</v>
      </c>
      <c r="C13" s="466" t="s">
        <v>3169</v>
      </c>
      <c r="D13" s="466" t="s">
        <v>5280</v>
      </c>
      <c r="E13" s="466" t="s">
        <v>5281</v>
      </c>
      <c r="F13" s="432" t="s">
        <v>3206</v>
      </c>
    </row>
    <row r="14" spans="1:13" ht="70.900000000000006" customHeight="1">
      <c r="A14" s="478" t="s">
        <v>4378</v>
      </c>
      <c r="B14" s="469" t="s">
        <v>5229</v>
      </c>
      <c r="C14" s="469" t="s">
        <v>5254</v>
      </c>
      <c r="D14" s="469" t="s">
        <v>5282</v>
      </c>
      <c r="E14" s="479" t="s">
        <v>5283</v>
      </c>
      <c r="F14" s="471" t="s">
        <v>5256</v>
      </c>
    </row>
    <row r="15" spans="1:13" ht="105" customHeight="1">
      <c r="A15" s="480" t="s">
        <v>4382</v>
      </c>
      <c r="B15" s="469" t="s">
        <v>5229</v>
      </c>
      <c r="C15" s="469" t="s">
        <v>5254</v>
      </c>
      <c r="D15" s="469" t="s">
        <v>5284</v>
      </c>
      <c r="E15" s="469" t="s">
        <v>5285</v>
      </c>
      <c r="F15" s="471" t="s">
        <v>5256</v>
      </c>
    </row>
    <row r="16" spans="1:13" ht="135.6" customHeight="1">
      <c r="A16" s="476" t="s">
        <v>3625</v>
      </c>
      <c r="B16" s="463" t="s">
        <v>5286</v>
      </c>
      <c r="C16" s="463" t="s">
        <v>5287</v>
      </c>
      <c r="D16" s="463" t="s">
        <v>5288</v>
      </c>
      <c r="E16" s="463" t="s">
        <v>5289</v>
      </c>
      <c r="F16" s="427" t="s">
        <v>5290</v>
      </c>
    </row>
    <row r="39" spans="3:8" ht="12" customHeight="1">
      <c r="C39" s="304" t="s">
        <v>4207</v>
      </c>
      <c r="D39" s="311" t="s">
        <v>4208</v>
      </c>
      <c r="E39" s="312" t="s">
        <v>1234</v>
      </c>
      <c r="F39" s="312" t="s">
        <v>4209</v>
      </c>
      <c r="G39" s="312" t="s">
        <v>1053</v>
      </c>
      <c r="H39" s="312" t="s">
        <v>1082</v>
      </c>
    </row>
    <row r="40" spans="3:8" ht="12" customHeight="1">
      <c r="C40" t="s">
        <v>5291</v>
      </c>
    </row>
  </sheetData>
  <mergeCells count="5">
    <mergeCell ref="F11:F12"/>
    <mergeCell ref="B11:B12"/>
    <mergeCell ref="C11:C12"/>
    <mergeCell ref="D11:D12"/>
    <mergeCell ref="E11:E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6815A-2E6D-41C6-9417-032CD5699A5B}">
  <sheetPr filterMode="1">
    <tabColor rgb="FF92D050"/>
  </sheetPr>
  <dimension ref="A1:AN152"/>
  <sheetViews>
    <sheetView zoomScale="85" zoomScaleNormal="85" workbookViewId="0">
      <pane xSplit="2" ySplit="2" topLeftCell="C127" activePane="bottomRight" state="frozen"/>
      <selection pane="topRight" activeCell="C1" sqref="C1"/>
      <selection pane="bottomLeft" activeCell="A3" sqref="A3"/>
      <selection pane="bottomRight" activeCell="B141" sqref="B141"/>
    </sheetView>
  </sheetViews>
  <sheetFormatPr baseColWidth="10" defaultColWidth="11.5703125" defaultRowHeight="22.9" customHeight="1"/>
  <cols>
    <col min="1" max="1" width="10.7109375" style="109" customWidth="1"/>
    <col min="2" max="2" width="21.7109375" style="109" customWidth="1"/>
    <col min="3" max="3" width="14.7109375" style="109" customWidth="1"/>
    <col min="4" max="4" width="17.42578125" style="109" customWidth="1"/>
    <col min="5" max="5" width="19.28515625" style="109" customWidth="1"/>
    <col min="6" max="6" width="19.7109375" style="109" customWidth="1"/>
    <col min="7" max="8" width="13" style="109" customWidth="1"/>
    <col min="9" max="9" width="29.42578125" style="109" customWidth="1"/>
    <col min="10" max="10" width="30.28515625" style="109" customWidth="1"/>
    <col min="11" max="11" width="36.28515625" style="109" hidden="1" customWidth="1"/>
    <col min="12" max="12" width="27.7109375" style="109" hidden="1" customWidth="1"/>
    <col min="13" max="13" width="43.28515625" style="109" customWidth="1"/>
    <col min="14" max="14" width="19.5703125" style="109" customWidth="1"/>
    <col min="15" max="16" width="19.7109375" style="109" customWidth="1"/>
    <col min="17" max="17" width="19.7109375" style="84" customWidth="1"/>
    <col min="18" max="18" width="23.28515625" style="84" customWidth="1"/>
    <col min="19" max="19" width="17.28515625" style="84" customWidth="1"/>
    <col min="20" max="20" width="11.5703125" style="84" customWidth="1"/>
    <col min="21" max="21" width="35.7109375" style="84" customWidth="1"/>
    <col min="22" max="23" width="15.7109375" style="84" customWidth="1"/>
    <col min="24" max="24" width="20.7109375" style="84" customWidth="1"/>
    <col min="25" max="25" width="30.7109375" style="84" customWidth="1"/>
    <col min="26" max="16384" width="11.5703125" style="84"/>
  </cols>
  <sheetData>
    <row r="1" spans="1:25" s="351" customFormat="1" ht="22.9" customHeight="1">
      <c r="A1" s="216">
        <f t="shared" ref="A1:O1" si="0">+SUBTOTAL(3,A3:A1657)</f>
        <v>37</v>
      </c>
      <c r="B1" s="216">
        <f t="shared" si="0"/>
        <v>37</v>
      </c>
      <c r="C1" s="216">
        <f t="shared" si="0"/>
        <v>37</v>
      </c>
      <c r="D1" s="216">
        <f t="shared" si="0"/>
        <v>37</v>
      </c>
      <c r="E1" s="216">
        <f t="shared" si="0"/>
        <v>37</v>
      </c>
      <c r="F1" s="216">
        <f t="shared" si="0"/>
        <v>37</v>
      </c>
      <c r="G1" s="216">
        <f t="shared" si="0"/>
        <v>1</v>
      </c>
      <c r="H1" s="216">
        <f t="shared" si="0"/>
        <v>32</v>
      </c>
      <c r="I1" s="216">
        <f t="shared" si="0"/>
        <v>37</v>
      </c>
      <c r="J1" s="216">
        <f t="shared" si="0"/>
        <v>37</v>
      </c>
      <c r="K1" s="216">
        <f t="shared" si="0"/>
        <v>37</v>
      </c>
      <c r="L1" s="216">
        <f t="shared" si="0"/>
        <v>15</v>
      </c>
      <c r="M1" s="216">
        <f t="shared" si="0"/>
        <v>37</v>
      </c>
      <c r="N1" s="216">
        <f t="shared" si="0"/>
        <v>36</v>
      </c>
      <c r="O1" s="216">
        <f t="shared" si="0"/>
        <v>22</v>
      </c>
      <c r="P1" s="216">
        <f t="shared" ref="P1:Q1" si="1">+SUBTOTAL(3,P3:P1657)</f>
        <v>12</v>
      </c>
      <c r="Q1" s="216">
        <f t="shared" si="1"/>
        <v>12</v>
      </c>
      <c r="R1" s="216">
        <f t="shared" ref="R1:Y1" si="2">+SUBTOTAL(3,R3:R1657)</f>
        <v>13</v>
      </c>
      <c r="S1" s="216">
        <f t="shared" si="2"/>
        <v>8</v>
      </c>
      <c r="T1" s="216">
        <f t="shared" si="2"/>
        <v>5</v>
      </c>
      <c r="U1" s="216">
        <f t="shared" si="2"/>
        <v>14</v>
      </c>
      <c r="V1" s="216">
        <f t="shared" si="2"/>
        <v>5</v>
      </c>
      <c r="W1" s="216">
        <f t="shared" si="2"/>
        <v>0</v>
      </c>
      <c r="X1" s="216">
        <f t="shared" si="2"/>
        <v>2</v>
      </c>
      <c r="Y1" s="344">
        <f t="shared" si="2"/>
        <v>0</v>
      </c>
    </row>
    <row r="2" spans="1:25" s="352" customFormat="1" ht="22.9" customHeight="1">
      <c r="A2" s="156" t="s">
        <v>5292</v>
      </c>
      <c r="B2" s="156" t="s">
        <v>5293</v>
      </c>
      <c r="C2" s="218" t="s">
        <v>5294</v>
      </c>
      <c r="D2" s="218" t="s">
        <v>5295</v>
      </c>
      <c r="E2" s="321" t="s">
        <v>5296</v>
      </c>
      <c r="F2" s="321" t="s">
        <v>5297</v>
      </c>
      <c r="G2" s="321" t="s">
        <v>5298</v>
      </c>
      <c r="H2" s="321" t="s">
        <v>5299</v>
      </c>
      <c r="I2" s="321" t="s">
        <v>5300</v>
      </c>
      <c r="J2" s="321" t="s">
        <v>5301</v>
      </c>
      <c r="K2" s="325" t="s">
        <v>5302</v>
      </c>
      <c r="L2" s="325" t="s">
        <v>5303</v>
      </c>
      <c r="M2" s="156" t="s">
        <v>5304</v>
      </c>
      <c r="N2" s="156" t="s">
        <v>5305</v>
      </c>
      <c r="O2" s="156" t="s">
        <v>5306</v>
      </c>
      <c r="P2" s="156" t="s">
        <v>5307</v>
      </c>
      <c r="Q2" s="156" t="s">
        <v>5308</v>
      </c>
      <c r="R2" s="58" t="s">
        <v>5309</v>
      </c>
      <c r="S2" s="58" t="s">
        <v>5310</v>
      </c>
      <c r="T2" s="58" t="s">
        <v>3389</v>
      </c>
      <c r="U2" s="58" t="s">
        <v>5311</v>
      </c>
      <c r="V2" s="188" t="s">
        <v>3397</v>
      </c>
      <c r="W2" s="188" t="s">
        <v>3398</v>
      </c>
      <c r="X2" s="188" t="s">
        <v>3400</v>
      </c>
      <c r="Y2" s="345" t="s">
        <v>3406</v>
      </c>
    </row>
    <row r="3" spans="1:25" s="278" customFormat="1" ht="12" hidden="1" customHeight="1">
      <c r="A3" s="265" t="s">
        <v>3418</v>
      </c>
      <c r="B3" s="270" t="s">
        <v>5312</v>
      </c>
      <c r="C3" s="273">
        <v>45547</v>
      </c>
      <c r="D3" s="270" t="s">
        <v>5313</v>
      </c>
      <c r="E3" s="270" t="s">
        <v>5314</v>
      </c>
      <c r="F3" s="270"/>
      <c r="G3" s="271"/>
      <c r="H3" s="270"/>
      <c r="I3" s="270" t="s">
        <v>5315</v>
      </c>
      <c r="J3" s="275" t="s">
        <v>3518</v>
      </c>
      <c r="K3" s="327" t="s">
        <v>5316</v>
      </c>
      <c r="L3" s="288"/>
      <c r="M3" s="260" t="s">
        <v>5317</v>
      </c>
      <c r="N3" s="270" t="s">
        <v>5318</v>
      </c>
      <c r="O3" s="270"/>
      <c r="P3" s="274"/>
      <c r="Q3" s="274"/>
      <c r="R3" s="274"/>
      <c r="S3" s="256"/>
      <c r="T3" s="270"/>
      <c r="U3" s="256"/>
      <c r="V3" s="260"/>
      <c r="W3" s="260"/>
      <c r="X3" s="260"/>
      <c r="Y3" s="260" t="s">
        <v>5319</v>
      </c>
    </row>
    <row r="4" spans="1:25" s="278" customFormat="1" ht="12" hidden="1" customHeight="1">
      <c r="A4" s="342" t="s">
        <v>3418</v>
      </c>
      <c r="B4" s="270" t="s">
        <v>5312</v>
      </c>
      <c r="C4" s="273">
        <v>45547</v>
      </c>
      <c r="D4" s="270" t="s">
        <v>5313</v>
      </c>
      <c r="E4" s="270" t="s">
        <v>5320</v>
      </c>
      <c r="F4" s="276"/>
      <c r="G4" s="276"/>
      <c r="H4" s="276"/>
      <c r="I4" s="276" t="s">
        <v>5321</v>
      </c>
      <c r="J4" s="277" t="s">
        <v>3138</v>
      </c>
      <c r="K4" s="327" t="s">
        <v>5316</v>
      </c>
      <c r="L4" s="288"/>
      <c r="M4" s="260" t="s">
        <v>5322</v>
      </c>
      <c r="N4" s="277" t="s">
        <v>5318</v>
      </c>
      <c r="O4" s="276"/>
      <c r="P4" s="274"/>
      <c r="Q4" s="274"/>
      <c r="R4" s="274"/>
      <c r="S4" s="256"/>
      <c r="T4" s="276"/>
      <c r="U4" s="256"/>
      <c r="V4" s="256"/>
      <c r="W4" s="256"/>
      <c r="X4" s="256"/>
      <c r="Y4" s="260" t="s">
        <v>5323</v>
      </c>
    </row>
    <row r="5" spans="1:25" s="278" customFormat="1" ht="12" hidden="1" customHeight="1">
      <c r="A5" s="268" t="s">
        <v>5324</v>
      </c>
      <c r="B5" s="284" t="s">
        <v>5312</v>
      </c>
      <c r="C5" s="273">
        <v>45547</v>
      </c>
      <c r="D5" s="270" t="s">
        <v>5313</v>
      </c>
      <c r="E5" s="258" t="s">
        <v>5325</v>
      </c>
      <c r="F5" s="256"/>
      <c r="G5" s="256"/>
      <c r="H5" s="256"/>
      <c r="I5" s="258" t="s">
        <v>5325</v>
      </c>
      <c r="J5" s="259" t="s">
        <v>3658</v>
      </c>
      <c r="K5" s="255" t="s">
        <v>5326</v>
      </c>
      <c r="L5" s="178"/>
      <c r="M5" s="256" t="s">
        <v>5327</v>
      </c>
      <c r="N5" s="256"/>
      <c r="O5" s="178"/>
      <c r="P5" s="298"/>
      <c r="Q5" s="298"/>
      <c r="R5" s="274" t="s">
        <v>5328</v>
      </c>
      <c r="S5" s="256"/>
      <c r="T5" s="256"/>
      <c r="U5" s="256"/>
      <c r="V5" s="256"/>
      <c r="W5" s="256"/>
      <c r="X5" s="256"/>
      <c r="Y5" s="260" t="s">
        <v>5329</v>
      </c>
    </row>
    <row r="6" spans="1:25" s="278" customFormat="1" ht="12" hidden="1" customHeight="1">
      <c r="A6" s="343" t="s">
        <v>5330</v>
      </c>
      <c r="B6" s="256" t="s">
        <v>4267</v>
      </c>
      <c r="C6" s="273">
        <v>45547</v>
      </c>
      <c r="D6" s="270" t="s">
        <v>5313</v>
      </c>
      <c r="E6" s="256" t="s">
        <v>5331</v>
      </c>
      <c r="F6" s="256"/>
      <c r="G6" s="256"/>
      <c r="H6" s="256"/>
      <c r="I6" s="256" t="s">
        <v>5332</v>
      </c>
      <c r="J6" s="260" t="s">
        <v>3118</v>
      </c>
      <c r="K6" s="257" t="s">
        <v>3344</v>
      </c>
      <c r="L6" s="178"/>
      <c r="M6" s="256" t="s">
        <v>5333</v>
      </c>
      <c r="N6" s="256"/>
      <c r="O6" s="178"/>
      <c r="P6" s="178"/>
      <c r="Q6" s="178"/>
      <c r="R6" s="256" t="s">
        <v>4267</v>
      </c>
      <c r="S6" s="256"/>
      <c r="T6" s="256"/>
      <c r="U6" s="256"/>
      <c r="V6" s="256"/>
      <c r="W6" s="256"/>
      <c r="X6" s="256"/>
      <c r="Y6" s="260" t="s">
        <v>3958</v>
      </c>
    </row>
    <row r="7" spans="1:25" s="278" customFormat="1" ht="12" hidden="1" customHeight="1">
      <c r="A7" s="266" t="s">
        <v>5330</v>
      </c>
      <c r="B7" s="256" t="s">
        <v>4267</v>
      </c>
      <c r="C7" s="273">
        <v>45547</v>
      </c>
      <c r="D7" s="270" t="s">
        <v>5313</v>
      </c>
      <c r="E7" s="256" t="s">
        <v>5331</v>
      </c>
      <c r="F7" s="256"/>
      <c r="G7" s="256"/>
      <c r="H7" s="256"/>
      <c r="I7" s="256" t="s">
        <v>3790</v>
      </c>
      <c r="J7" s="260" t="s">
        <v>5334</v>
      </c>
      <c r="K7" s="257" t="s">
        <v>3357</v>
      </c>
      <c r="L7" s="178"/>
      <c r="M7" s="256" t="s">
        <v>5335</v>
      </c>
      <c r="N7" s="256"/>
      <c r="O7" s="178"/>
      <c r="P7" s="178"/>
      <c r="Q7" s="178"/>
      <c r="R7" s="256" t="s">
        <v>4267</v>
      </c>
      <c r="S7" s="256"/>
      <c r="T7" s="256"/>
      <c r="U7" s="256"/>
      <c r="V7" s="256"/>
      <c r="W7" s="256"/>
      <c r="X7" s="256"/>
      <c r="Y7" s="260" t="s">
        <v>3958</v>
      </c>
    </row>
    <row r="8" spans="1:25" s="278" customFormat="1" ht="12" hidden="1" customHeight="1">
      <c r="A8" s="268" t="s">
        <v>5324</v>
      </c>
      <c r="B8" s="274" t="s">
        <v>4267</v>
      </c>
      <c r="C8" s="273">
        <v>45547</v>
      </c>
      <c r="D8" s="270" t="s">
        <v>5313</v>
      </c>
      <c r="E8" s="258" t="s">
        <v>5325</v>
      </c>
      <c r="F8" s="256"/>
      <c r="G8" s="256"/>
      <c r="H8" s="256"/>
      <c r="I8" s="258" t="s">
        <v>5325</v>
      </c>
      <c r="J8" s="259" t="s">
        <v>3658</v>
      </c>
      <c r="K8" s="256" t="s">
        <v>3280</v>
      </c>
      <c r="L8" s="289"/>
      <c r="M8" s="270" t="s">
        <v>5336</v>
      </c>
      <c r="O8" s="178"/>
      <c r="P8" s="298"/>
      <c r="Q8" s="298"/>
      <c r="R8" s="274"/>
      <c r="S8" s="256"/>
      <c r="T8" s="256"/>
      <c r="U8" s="256"/>
      <c r="V8" s="256"/>
      <c r="W8" s="256"/>
      <c r="X8" s="256"/>
      <c r="Y8" s="260" t="s">
        <v>3958</v>
      </c>
    </row>
    <row r="9" spans="1:25" s="278" customFormat="1" ht="12" hidden="1" customHeight="1">
      <c r="A9" s="343" t="s">
        <v>5330</v>
      </c>
      <c r="B9" s="279" t="s">
        <v>5246</v>
      </c>
      <c r="C9" s="273">
        <v>45575</v>
      </c>
      <c r="D9" s="270" t="s">
        <v>5337</v>
      </c>
      <c r="E9" s="279" t="s">
        <v>4306</v>
      </c>
      <c r="F9" s="279"/>
      <c r="G9" s="279"/>
      <c r="H9" s="279"/>
      <c r="I9" s="279" t="s">
        <v>5338</v>
      </c>
      <c r="J9" s="280" t="s">
        <v>3140</v>
      </c>
      <c r="K9" s="270" t="s">
        <v>3267</v>
      </c>
      <c r="L9" s="279" t="s">
        <v>5339</v>
      </c>
      <c r="M9" s="256" t="s">
        <v>5340</v>
      </c>
      <c r="N9" s="256" t="s">
        <v>5341</v>
      </c>
      <c r="O9" s="178" t="s">
        <v>3646</v>
      </c>
      <c r="P9" s="298"/>
      <c r="Q9" s="298"/>
      <c r="R9" s="274" t="s">
        <v>5246</v>
      </c>
      <c r="S9" s="256"/>
      <c r="T9" s="279"/>
      <c r="U9" s="256"/>
      <c r="V9" s="256"/>
      <c r="W9" s="256"/>
      <c r="X9" s="256"/>
      <c r="Y9" s="260" t="s">
        <v>4313</v>
      </c>
    </row>
    <row r="10" spans="1:25" s="278" customFormat="1" ht="12" hidden="1" customHeight="1">
      <c r="A10" s="266" t="s">
        <v>5330</v>
      </c>
      <c r="B10" s="279" t="s">
        <v>5246</v>
      </c>
      <c r="C10" s="273">
        <v>45575</v>
      </c>
      <c r="D10" s="270" t="s">
        <v>5337</v>
      </c>
      <c r="E10" s="279" t="s">
        <v>4306</v>
      </c>
      <c r="F10" s="279"/>
      <c r="G10" s="279"/>
      <c r="H10" s="279"/>
      <c r="I10" s="279" t="s">
        <v>5338</v>
      </c>
      <c r="J10" s="275" t="s">
        <v>3181</v>
      </c>
      <c r="K10" s="270" t="s">
        <v>5342</v>
      </c>
      <c r="L10" s="260" t="s">
        <v>5343</v>
      </c>
      <c r="M10" s="260" t="s">
        <v>5344</v>
      </c>
      <c r="N10" s="260"/>
      <c r="O10" s="298"/>
      <c r="P10" s="298"/>
      <c r="Q10" s="298"/>
      <c r="R10" s="274" t="s">
        <v>5246</v>
      </c>
      <c r="S10" s="256"/>
      <c r="T10" s="270"/>
      <c r="U10" s="256"/>
      <c r="V10" s="260"/>
      <c r="W10" s="260"/>
      <c r="X10" s="260"/>
      <c r="Y10" s="260" t="s">
        <v>4313</v>
      </c>
    </row>
    <row r="11" spans="1:25" s="278" customFormat="1" ht="12" hidden="1" customHeight="1">
      <c r="A11" s="267" t="s">
        <v>5330</v>
      </c>
      <c r="B11" s="270" t="s">
        <v>5246</v>
      </c>
      <c r="C11" s="273">
        <v>45575</v>
      </c>
      <c r="D11" s="270" t="s">
        <v>5337</v>
      </c>
      <c r="E11" s="279" t="s">
        <v>4306</v>
      </c>
      <c r="F11" s="270"/>
      <c r="G11" s="270"/>
      <c r="H11" s="270"/>
      <c r="I11" s="270" t="s">
        <v>5345</v>
      </c>
      <c r="J11" s="275" t="s">
        <v>5346</v>
      </c>
      <c r="K11" s="270" t="s">
        <v>4591</v>
      </c>
      <c r="L11" s="300" t="s">
        <v>5347</v>
      </c>
      <c r="M11" s="260" t="s">
        <v>5348</v>
      </c>
      <c r="N11" s="260"/>
      <c r="O11" s="298"/>
      <c r="P11" s="298"/>
      <c r="Q11" s="298"/>
      <c r="R11" s="274" t="s">
        <v>5246</v>
      </c>
      <c r="S11" s="256"/>
      <c r="T11" s="270"/>
      <c r="U11" s="256"/>
      <c r="V11" s="260"/>
      <c r="W11" s="260"/>
      <c r="X11" s="260"/>
      <c r="Y11" s="260" t="s">
        <v>4313</v>
      </c>
    </row>
    <row r="12" spans="1:25" s="278" customFormat="1" ht="12" hidden="1" customHeight="1">
      <c r="A12" s="265" t="s">
        <v>3418</v>
      </c>
      <c r="B12" s="270" t="s">
        <v>5246</v>
      </c>
      <c r="C12" s="273">
        <v>45575</v>
      </c>
      <c r="D12" s="270" t="s">
        <v>5337</v>
      </c>
      <c r="E12" s="270" t="s">
        <v>5320</v>
      </c>
      <c r="F12" s="270"/>
      <c r="G12" s="270"/>
      <c r="H12" s="270"/>
      <c r="I12" s="270" t="s">
        <v>5349</v>
      </c>
      <c r="J12" s="281" t="s">
        <v>3141</v>
      </c>
      <c r="K12" s="327" t="s">
        <v>5316</v>
      </c>
      <c r="L12" s="300" t="s">
        <v>5347</v>
      </c>
      <c r="M12" s="280" t="s">
        <v>5350</v>
      </c>
      <c r="N12" s="280"/>
      <c r="O12" s="298"/>
      <c r="P12" s="323"/>
      <c r="Q12" s="323"/>
      <c r="R12" s="282" t="s">
        <v>5246</v>
      </c>
      <c r="S12" s="279"/>
      <c r="T12" s="283"/>
      <c r="U12" s="279"/>
      <c r="V12" s="280"/>
      <c r="W12" s="280"/>
      <c r="X12" s="280"/>
      <c r="Y12" s="280" t="s">
        <v>3958</v>
      </c>
    </row>
    <row r="13" spans="1:25" ht="12" hidden="1" customHeight="1">
      <c r="A13" s="265" t="s">
        <v>3418</v>
      </c>
      <c r="B13" s="270" t="s">
        <v>1270</v>
      </c>
      <c r="C13" s="273">
        <v>45576</v>
      </c>
      <c r="D13" s="270" t="s">
        <v>5337</v>
      </c>
      <c r="E13" s="258" t="s">
        <v>5351</v>
      </c>
      <c r="F13" s="256"/>
      <c r="G13" s="256"/>
      <c r="H13" s="256"/>
      <c r="I13" s="258" t="s">
        <v>5352</v>
      </c>
      <c r="J13" s="255" t="s">
        <v>5353</v>
      </c>
      <c r="K13" s="327" t="s">
        <v>5316</v>
      </c>
      <c r="L13" s="120" t="s">
        <v>5354</v>
      </c>
      <c r="M13" s="270" t="s">
        <v>5355</v>
      </c>
      <c r="N13" s="290"/>
      <c r="O13" s="288"/>
      <c r="P13" s="289"/>
      <c r="Q13" s="289"/>
      <c r="R13" s="270"/>
      <c r="S13" s="107"/>
      <c r="T13" s="107"/>
      <c r="U13" s="107"/>
      <c r="V13" s="107"/>
      <c r="W13" s="107"/>
      <c r="X13" s="107"/>
      <c r="Y13" s="275"/>
    </row>
    <row r="14" spans="1:25" ht="12" hidden="1" customHeight="1">
      <c r="A14" s="265" t="s">
        <v>3418</v>
      </c>
      <c r="B14" s="270" t="s">
        <v>1270</v>
      </c>
      <c r="C14" s="273">
        <v>45576</v>
      </c>
      <c r="D14" s="270" t="s">
        <v>5337</v>
      </c>
      <c r="E14" s="258" t="s">
        <v>5351</v>
      </c>
      <c r="F14" s="256"/>
      <c r="G14" s="256"/>
      <c r="H14" s="256"/>
      <c r="I14" s="258" t="s">
        <v>5352</v>
      </c>
      <c r="J14" s="255" t="s">
        <v>5356</v>
      </c>
      <c r="K14" s="327" t="s">
        <v>5316</v>
      </c>
      <c r="L14" s="120" t="s">
        <v>5354</v>
      </c>
      <c r="M14" s="270" t="s">
        <v>5355</v>
      </c>
      <c r="N14" s="290"/>
      <c r="O14" s="288"/>
      <c r="P14" s="289"/>
      <c r="Q14" s="289"/>
      <c r="R14" s="270"/>
      <c r="S14" s="107"/>
      <c r="T14" s="107"/>
      <c r="U14" s="107"/>
      <c r="V14" s="107"/>
      <c r="W14" s="107"/>
      <c r="X14" s="107"/>
      <c r="Y14" s="275"/>
    </row>
    <row r="15" spans="1:25" ht="12" hidden="1" customHeight="1">
      <c r="A15" s="265" t="s">
        <v>3418</v>
      </c>
      <c r="B15" s="270" t="s">
        <v>1270</v>
      </c>
      <c r="C15" s="273">
        <v>45576</v>
      </c>
      <c r="D15" s="270" t="s">
        <v>5337</v>
      </c>
      <c r="E15" s="258" t="s">
        <v>5351</v>
      </c>
      <c r="F15" s="256"/>
      <c r="G15" s="256"/>
      <c r="H15" s="256"/>
      <c r="I15" s="258" t="s">
        <v>5352</v>
      </c>
      <c r="J15" s="255" t="s">
        <v>5357</v>
      </c>
      <c r="K15" s="327" t="s">
        <v>5316</v>
      </c>
      <c r="L15" s="120" t="s">
        <v>5354</v>
      </c>
      <c r="M15" s="270" t="s">
        <v>5355</v>
      </c>
      <c r="N15" s="290"/>
      <c r="O15" s="288"/>
      <c r="P15" s="289"/>
      <c r="Q15" s="289"/>
      <c r="R15" s="270"/>
      <c r="S15" s="107"/>
      <c r="T15" s="107"/>
      <c r="U15" s="107"/>
      <c r="V15" s="107"/>
      <c r="W15" s="107"/>
      <c r="X15" s="107"/>
      <c r="Y15" s="275"/>
    </row>
    <row r="16" spans="1:25" s="353" customFormat="1" ht="12" hidden="1" customHeight="1">
      <c r="A16" s="178" t="s">
        <v>5330</v>
      </c>
      <c r="B16" s="257" t="s">
        <v>1270</v>
      </c>
      <c r="C16" s="285">
        <v>45576</v>
      </c>
      <c r="D16" s="257" t="s">
        <v>5337</v>
      </c>
      <c r="E16" s="262" t="s">
        <v>5351</v>
      </c>
      <c r="F16" s="262"/>
      <c r="G16" s="262"/>
      <c r="H16" s="262"/>
      <c r="I16" s="262" t="s">
        <v>5352</v>
      </c>
      <c r="J16" s="257" t="s">
        <v>5358</v>
      </c>
      <c r="K16" s="257" t="s">
        <v>5359</v>
      </c>
      <c r="L16" s="264" t="s">
        <v>5360</v>
      </c>
      <c r="M16" s="257" t="s">
        <v>5361</v>
      </c>
      <c r="N16" s="264"/>
      <c r="O16" s="299"/>
      <c r="P16" s="324"/>
      <c r="Q16" s="324"/>
      <c r="R16" s="257" t="s">
        <v>1270</v>
      </c>
      <c r="S16" s="286"/>
      <c r="T16" s="286"/>
      <c r="U16" s="286"/>
      <c r="V16" s="286"/>
      <c r="W16" s="286"/>
      <c r="X16" s="286"/>
      <c r="Y16" s="346" t="s">
        <v>5362</v>
      </c>
    </row>
    <row r="17" spans="1:25" s="353" customFormat="1" ht="12" hidden="1" customHeight="1">
      <c r="A17" s="269" t="s">
        <v>5363</v>
      </c>
      <c r="B17" s="257" t="s">
        <v>1270</v>
      </c>
      <c r="C17" s="285">
        <v>45576</v>
      </c>
      <c r="D17" s="257" t="s">
        <v>5337</v>
      </c>
      <c r="E17" s="262" t="s">
        <v>5351</v>
      </c>
      <c r="F17" s="262"/>
      <c r="G17" s="262"/>
      <c r="H17" s="262"/>
      <c r="I17" s="262" t="s">
        <v>5352</v>
      </c>
      <c r="J17" s="257" t="s">
        <v>5364</v>
      </c>
      <c r="K17" s="257" t="s">
        <v>3282</v>
      </c>
      <c r="L17" s="264" t="s">
        <v>5365</v>
      </c>
      <c r="M17" s="257" t="s">
        <v>5361</v>
      </c>
      <c r="N17" s="264"/>
      <c r="O17" s="299"/>
      <c r="P17" s="324"/>
      <c r="Q17" s="324"/>
      <c r="R17" s="257" t="s">
        <v>1270</v>
      </c>
      <c r="S17" s="286"/>
      <c r="T17" s="286"/>
      <c r="U17" s="286"/>
      <c r="V17" s="286"/>
      <c r="W17" s="286"/>
      <c r="X17" s="286"/>
      <c r="Y17" s="346" t="s">
        <v>5362</v>
      </c>
    </row>
    <row r="18" spans="1:25" s="353" customFormat="1" ht="12" hidden="1" customHeight="1">
      <c r="A18" s="331" t="s">
        <v>5363</v>
      </c>
      <c r="B18" s="332" t="s">
        <v>1270</v>
      </c>
      <c r="C18" s="333">
        <v>45576</v>
      </c>
      <c r="D18" s="332" t="s">
        <v>5337</v>
      </c>
      <c r="E18" s="334" t="s">
        <v>5351</v>
      </c>
      <c r="F18" s="334"/>
      <c r="G18" s="334"/>
      <c r="H18" s="334"/>
      <c r="I18" s="334" t="s">
        <v>5352</v>
      </c>
      <c r="J18" s="332" t="s">
        <v>5366</v>
      </c>
      <c r="K18" s="332" t="s">
        <v>5367</v>
      </c>
      <c r="L18" s="335" t="s">
        <v>5368</v>
      </c>
      <c r="M18" s="332" t="s">
        <v>5361</v>
      </c>
      <c r="N18" s="335"/>
      <c r="O18" s="337"/>
      <c r="P18" s="324"/>
      <c r="Q18" s="324"/>
      <c r="R18" s="332" t="s">
        <v>1270</v>
      </c>
      <c r="S18" s="336"/>
      <c r="T18" s="336"/>
      <c r="U18" s="336"/>
      <c r="V18" s="336"/>
      <c r="W18" s="336"/>
      <c r="X18" s="336"/>
      <c r="Y18" s="347" t="s">
        <v>5362</v>
      </c>
    </row>
    <row r="19" spans="1:25" s="353" customFormat="1" ht="12" hidden="1" customHeight="1">
      <c r="A19" s="267" t="s">
        <v>5330</v>
      </c>
      <c r="B19" s="257" t="s">
        <v>1270</v>
      </c>
      <c r="C19" s="285">
        <v>45576</v>
      </c>
      <c r="D19" s="257" t="s">
        <v>5337</v>
      </c>
      <c r="E19" s="257" t="s">
        <v>5351</v>
      </c>
      <c r="F19" s="257"/>
      <c r="G19" s="257"/>
      <c r="H19" s="257"/>
      <c r="I19" s="257" t="s">
        <v>5352</v>
      </c>
      <c r="J19" s="257" t="s">
        <v>3158</v>
      </c>
      <c r="K19" s="257" t="s">
        <v>3363</v>
      </c>
      <c r="L19" s="264" t="s">
        <v>5369</v>
      </c>
      <c r="M19" s="257" t="s">
        <v>5370</v>
      </c>
      <c r="N19" s="264"/>
      <c r="O19" s="338"/>
      <c r="P19" s="338"/>
      <c r="Q19" s="338"/>
      <c r="R19" s="257" t="s">
        <v>1270</v>
      </c>
      <c r="S19" s="286"/>
      <c r="T19" s="286"/>
      <c r="U19" s="286"/>
      <c r="V19" s="286"/>
      <c r="W19" s="286"/>
      <c r="X19" s="286"/>
      <c r="Y19" s="346" t="s">
        <v>5362</v>
      </c>
    </row>
    <row r="20" spans="1:25" s="353" customFormat="1" ht="12" hidden="1" customHeight="1">
      <c r="A20" s="265" t="s">
        <v>3418</v>
      </c>
      <c r="B20" s="257" t="s">
        <v>1270</v>
      </c>
      <c r="C20" s="285">
        <v>45576</v>
      </c>
      <c r="D20" s="257" t="s">
        <v>5337</v>
      </c>
      <c r="E20" s="257" t="s">
        <v>5351</v>
      </c>
      <c r="F20" s="257"/>
      <c r="G20" s="257"/>
      <c r="H20" s="257"/>
      <c r="I20" s="257" t="s">
        <v>5352</v>
      </c>
      <c r="J20" s="257" t="s">
        <v>3164</v>
      </c>
      <c r="K20" s="327" t="s">
        <v>5316</v>
      </c>
      <c r="L20" s="264" t="s">
        <v>5354</v>
      </c>
      <c r="M20" s="257" t="s">
        <v>5371</v>
      </c>
      <c r="N20" s="264"/>
      <c r="O20" s="338"/>
      <c r="P20" s="338"/>
      <c r="Q20" s="338"/>
      <c r="R20" s="257" t="s">
        <v>1270</v>
      </c>
      <c r="S20" s="286"/>
      <c r="T20" s="286"/>
      <c r="U20" s="286"/>
      <c r="V20" s="286"/>
      <c r="W20" s="286"/>
      <c r="X20" s="286"/>
      <c r="Y20" s="346" t="s">
        <v>5362</v>
      </c>
    </row>
    <row r="21" spans="1:25" s="353" customFormat="1" ht="12" hidden="1" customHeight="1">
      <c r="A21" s="269" t="s">
        <v>5363</v>
      </c>
      <c r="B21" s="257" t="s">
        <v>1270</v>
      </c>
      <c r="C21" s="285">
        <v>45576</v>
      </c>
      <c r="D21" s="257" t="s">
        <v>5337</v>
      </c>
      <c r="E21" s="257" t="s">
        <v>5351</v>
      </c>
      <c r="F21" s="257"/>
      <c r="G21" s="257"/>
      <c r="H21" s="257"/>
      <c r="I21" s="257" t="s">
        <v>5352</v>
      </c>
      <c r="J21" s="257" t="s">
        <v>5372</v>
      </c>
      <c r="K21" s="257" t="s">
        <v>5372</v>
      </c>
      <c r="L21" s="264" t="s">
        <v>5373</v>
      </c>
      <c r="M21" s="257" t="s">
        <v>5361</v>
      </c>
      <c r="N21" s="264"/>
      <c r="O21" s="338"/>
      <c r="P21" s="338"/>
      <c r="Q21" s="338"/>
      <c r="R21" s="257" t="s">
        <v>1270</v>
      </c>
      <c r="S21" s="286"/>
      <c r="T21" s="286"/>
      <c r="U21" s="286"/>
      <c r="V21" s="286"/>
      <c r="W21" s="286"/>
      <c r="X21" s="286"/>
      <c r="Y21" s="346" t="s">
        <v>5362</v>
      </c>
    </row>
    <row r="22" spans="1:25" s="353" customFormat="1" ht="12" hidden="1" customHeight="1">
      <c r="A22" s="267" t="s">
        <v>5330</v>
      </c>
      <c r="B22" s="257" t="s">
        <v>1270</v>
      </c>
      <c r="C22" s="285">
        <v>45576</v>
      </c>
      <c r="D22" s="257" t="s">
        <v>5337</v>
      </c>
      <c r="E22" s="257" t="s">
        <v>5351</v>
      </c>
      <c r="F22" s="257"/>
      <c r="G22" s="257"/>
      <c r="H22" s="257"/>
      <c r="I22" s="257" t="s">
        <v>5352</v>
      </c>
      <c r="J22" s="257" t="s">
        <v>5374</v>
      </c>
      <c r="K22" s="257" t="s">
        <v>3260</v>
      </c>
      <c r="L22" s="264" t="s">
        <v>5375</v>
      </c>
      <c r="M22" s="257" t="s">
        <v>5361</v>
      </c>
      <c r="N22" s="264"/>
      <c r="O22" s="338"/>
      <c r="P22" s="338"/>
      <c r="Q22" s="338"/>
      <c r="R22" s="257" t="s">
        <v>1270</v>
      </c>
      <c r="S22" s="286"/>
      <c r="T22" s="286"/>
      <c r="U22" s="286"/>
      <c r="V22" s="286"/>
      <c r="W22" s="286"/>
      <c r="X22" s="286"/>
      <c r="Y22" s="346" t="s">
        <v>5362</v>
      </c>
    </row>
    <row r="23" spans="1:25" s="353" customFormat="1" ht="12" hidden="1" customHeight="1">
      <c r="A23" s="267" t="s">
        <v>5330</v>
      </c>
      <c r="B23" s="257" t="s">
        <v>1270</v>
      </c>
      <c r="C23" s="285">
        <v>45576</v>
      </c>
      <c r="D23" s="257" t="s">
        <v>5337</v>
      </c>
      <c r="E23" s="257" t="s">
        <v>5351</v>
      </c>
      <c r="F23" s="257"/>
      <c r="G23" s="257"/>
      <c r="H23" s="257"/>
      <c r="I23" s="257" t="s">
        <v>5352</v>
      </c>
      <c r="J23" s="257" t="s">
        <v>5376</v>
      </c>
      <c r="K23" s="257" t="s">
        <v>5377</v>
      </c>
      <c r="L23" s="287" t="s">
        <v>5378</v>
      </c>
      <c r="M23" s="257" t="s">
        <v>5361</v>
      </c>
      <c r="N23" s="264"/>
      <c r="O23" s="338"/>
      <c r="P23" s="338"/>
      <c r="Q23" s="338"/>
      <c r="R23" s="257" t="s">
        <v>1270</v>
      </c>
      <c r="S23" s="286"/>
      <c r="T23" s="286"/>
      <c r="U23" s="286"/>
      <c r="V23" s="286"/>
      <c r="W23" s="286"/>
      <c r="X23" s="286"/>
      <c r="Y23" s="346" t="s">
        <v>5362</v>
      </c>
    </row>
    <row r="24" spans="1:25" s="353" customFormat="1" ht="12" hidden="1" customHeight="1">
      <c r="A24" s="267" t="s">
        <v>5330</v>
      </c>
      <c r="B24" s="257" t="s">
        <v>1270</v>
      </c>
      <c r="C24" s="285">
        <v>45576</v>
      </c>
      <c r="D24" s="257" t="s">
        <v>5337</v>
      </c>
      <c r="E24" s="257" t="s">
        <v>5351</v>
      </c>
      <c r="F24" s="257"/>
      <c r="G24" s="257"/>
      <c r="H24" s="257"/>
      <c r="I24" s="257" t="s">
        <v>5352</v>
      </c>
      <c r="J24" s="257" t="s">
        <v>3187</v>
      </c>
      <c r="K24" s="257" t="s">
        <v>3365</v>
      </c>
      <c r="L24" s="287" t="s">
        <v>5379</v>
      </c>
      <c r="M24" s="257" t="s">
        <v>5361</v>
      </c>
      <c r="N24" s="264"/>
      <c r="O24" s="338"/>
      <c r="P24" s="338"/>
      <c r="Q24" s="338"/>
      <c r="R24" s="257" t="s">
        <v>1270</v>
      </c>
      <c r="S24" s="286"/>
      <c r="T24" s="286"/>
      <c r="U24" s="286"/>
      <c r="V24" s="286"/>
      <c r="W24" s="286"/>
      <c r="X24" s="286"/>
      <c r="Y24" s="346" t="s">
        <v>5362</v>
      </c>
    </row>
    <row r="25" spans="1:25" s="353" customFormat="1" ht="12" hidden="1" customHeight="1">
      <c r="A25" s="269" t="s">
        <v>5363</v>
      </c>
      <c r="B25" s="257" t="s">
        <v>1270</v>
      </c>
      <c r="C25" s="285">
        <v>45576</v>
      </c>
      <c r="D25" s="257" t="s">
        <v>5337</v>
      </c>
      <c r="E25" s="257" t="s">
        <v>5351</v>
      </c>
      <c r="F25" s="257"/>
      <c r="G25" s="257"/>
      <c r="H25" s="257"/>
      <c r="I25" s="257" t="s">
        <v>5352</v>
      </c>
      <c r="J25" s="257" t="s">
        <v>3127</v>
      </c>
      <c r="K25" s="257" t="s">
        <v>3127</v>
      </c>
      <c r="L25" s="287" t="s">
        <v>5380</v>
      </c>
      <c r="M25" s="257" t="s">
        <v>5361</v>
      </c>
      <c r="N25" s="264"/>
      <c r="O25" s="338"/>
      <c r="P25" s="338"/>
      <c r="Q25" s="338"/>
      <c r="R25" s="257" t="s">
        <v>1270</v>
      </c>
      <c r="S25" s="286"/>
      <c r="T25" s="286"/>
      <c r="U25" s="286"/>
      <c r="V25" s="286"/>
      <c r="W25" s="286"/>
      <c r="X25" s="286"/>
      <c r="Y25" s="346" t="s">
        <v>5362</v>
      </c>
    </row>
    <row r="26" spans="1:25" s="353" customFormat="1" ht="12" hidden="1" customHeight="1">
      <c r="A26" s="267" t="s">
        <v>5330</v>
      </c>
      <c r="B26" s="257" t="s">
        <v>1270</v>
      </c>
      <c r="C26" s="285">
        <v>45576</v>
      </c>
      <c r="D26" s="257" t="s">
        <v>5337</v>
      </c>
      <c r="E26" s="257" t="s">
        <v>5351</v>
      </c>
      <c r="F26" s="257"/>
      <c r="G26" s="257"/>
      <c r="H26" s="257"/>
      <c r="I26" s="257" t="s">
        <v>5352</v>
      </c>
      <c r="J26" s="257" t="s">
        <v>3122</v>
      </c>
      <c r="K26" s="257" t="s">
        <v>5381</v>
      </c>
      <c r="L26" s="287" t="s">
        <v>5382</v>
      </c>
      <c r="M26" s="257" t="s">
        <v>5361</v>
      </c>
      <c r="N26" s="264"/>
      <c r="O26" s="338"/>
      <c r="P26" s="338"/>
      <c r="Q26" s="338"/>
      <c r="R26" s="257" t="s">
        <v>1270</v>
      </c>
      <c r="S26" s="286"/>
      <c r="T26" s="286"/>
      <c r="U26" s="286"/>
      <c r="V26" s="286"/>
      <c r="W26" s="286"/>
      <c r="X26" s="286"/>
      <c r="Y26" s="346" t="s">
        <v>5362</v>
      </c>
    </row>
    <row r="27" spans="1:25" s="278" customFormat="1" ht="12" hidden="1" customHeight="1">
      <c r="A27" s="268" t="s">
        <v>5324</v>
      </c>
      <c r="B27" s="270" t="s">
        <v>4480</v>
      </c>
      <c r="C27" s="273">
        <v>45547</v>
      </c>
      <c r="D27" s="270" t="s">
        <v>5313</v>
      </c>
      <c r="E27" s="255" t="s">
        <v>5325</v>
      </c>
      <c r="F27" s="270"/>
      <c r="G27" s="270"/>
      <c r="H27" s="270"/>
      <c r="I27" s="255" t="s">
        <v>5325</v>
      </c>
      <c r="J27" s="255" t="s">
        <v>3658</v>
      </c>
      <c r="K27" s="255" t="s">
        <v>5383</v>
      </c>
      <c r="L27" s="267"/>
      <c r="M27" s="270" t="s">
        <v>5384</v>
      </c>
      <c r="N27" s="270"/>
      <c r="O27" s="267"/>
      <c r="P27" s="267"/>
      <c r="Q27" s="267"/>
      <c r="R27" s="270" t="s">
        <v>4480</v>
      </c>
      <c r="S27" s="270"/>
      <c r="T27" s="270"/>
      <c r="U27" s="270"/>
      <c r="V27" s="270"/>
      <c r="W27" s="270"/>
      <c r="X27" s="270"/>
      <c r="Y27" s="275" t="s">
        <v>5329</v>
      </c>
    </row>
    <row r="28" spans="1:25" s="353" customFormat="1" ht="12" hidden="1" customHeight="1">
      <c r="A28" s="269" t="s">
        <v>5363</v>
      </c>
      <c r="B28" s="257" t="s">
        <v>3730</v>
      </c>
      <c r="C28" s="285">
        <v>45538</v>
      </c>
      <c r="D28" s="257" t="s">
        <v>5385</v>
      </c>
      <c r="E28" s="257" t="s">
        <v>4306</v>
      </c>
      <c r="F28" s="257"/>
      <c r="G28" s="257"/>
      <c r="H28" s="257"/>
      <c r="I28" s="257" t="s">
        <v>5386</v>
      </c>
      <c r="J28" s="257" t="s">
        <v>5387</v>
      </c>
      <c r="K28" s="257" t="s">
        <v>3298</v>
      </c>
      <c r="L28" s="287" t="s">
        <v>5347</v>
      </c>
      <c r="M28" s="257" t="s">
        <v>5388</v>
      </c>
      <c r="N28" s="264"/>
      <c r="O28" s="257"/>
      <c r="P28" s="257"/>
      <c r="Q28" s="257"/>
      <c r="R28" s="257" t="s">
        <v>3730</v>
      </c>
      <c r="S28" s="286"/>
      <c r="T28" s="286"/>
      <c r="U28" s="286"/>
      <c r="V28" s="286"/>
      <c r="W28" s="286"/>
      <c r="X28" s="286"/>
      <c r="Y28" s="346" t="s">
        <v>4313</v>
      </c>
    </row>
    <row r="29" spans="1:25" s="353" customFormat="1" ht="12" hidden="1" customHeight="1">
      <c r="A29" s="267" t="s">
        <v>5330</v>
      </c>
      <c r="B29" s="257" t="s">
        <v>3730</v>
      </c>
      <c r="C29" s="285">
        <v>45538</v>
      </c>
      <c r="D29" s="257" t="s">
        <v>5385</v>
      </c>
      <c r="E29" s="257" t="s">
        <v>4306</v>
      </c>
      <c r="F29" s="257"/>
      <c r="G29" s="257"/>
      <c r="H29" s="257"/>
      <c r="I29" s="257" t="s">
        <v>5386</v>
      </c>
      <c r="J29" s="257" t="s">
        <v>5389</v>
      </c>
      <c r="K29" s="257" t="s">
        <v>5390</v>
      </c>
      <c r="L29" s="287" t="s">
        <v>5347</v>
      </c>
      <c r="M29" s="257" t="s">
        <v>5391</v>
      </c>
      <c r="N29" s="264"/>
      <c r="O29" s="257"/>
      <c r="P29" s="257"/>
      <c r="Q29" s="257"/>
      <c r="R29" s="257" t="s">
        <v>3730</v>
      </c>
      <c r="S29" s="286"/>
      <c r="T29" s="286"/>
      <c r="U29" s="286"/>
      <c r="V29" s="286"/>
      <c r="W29" s="286"/>
      <c r="X29" s="286"/>
      <c r="Y29" s="346" t="s">
        <v>4313</v>
      </c>
    </row>
    <row r="30" spans="1:25" ht="12" hidden="1" customHeight="1">
      <c r="A30" s="268" t="s">
        <v>5324</v>
      </c>
      <c r="B30" s="290" t="s">
        <v>4172</v>
      </c>
      <c r="D30" s="290" t="s">
        <v>5392</v>
      </c>
      <c r="E30" s="270" t="s">
        <v>3972</v>
      </c>
      <c r="F30" s="290"/>
      <c r="G30" s="290"/>
      <c r="H30" s="290"/>
      <c r="I30" s="290" t="s">
        <v>4438</v>
      </c>
      <c r="J30" s="290" t="s">
        <v>5393</v>
      </c>
      <c r="K30" s="290" t="s">
        <v>5394</v>
      </c>
      <c r="L30" s="290" t="s">
        <v>5395</v>
      </c>
      <c r="M30" s="290"/>
      <c r="N30" s="290"/>
      <c r="O30" s="290" t="s">
        <v>4439</v>
      </c>
      <c r="P30" s="401">
        <v>0</v>
      </c>
      <c r="Q30" s="339">
        <v>1</v>
      </c>
      <c r="R30" s="107" t="s">
        <v>4172</v>
      </c>
      <c r="S30" s="107" t="s">
        <v>5396</v>
      </c>
      <c r="T30" s="107"/>
      <c r="U30" s="107"/>
      <c r="V30" s="107"/>
      <c r="W30" s="107"/>
      <c r="X30" s="107"/>
      <c r="Y30" s="348"/>
    </row>
    <row r="31" spans="1:25" ht="12" hidden="1" customHeight="1">
      <c r="A31" s="267" t="s">
        <v>5330</v>
      </c>
      <c r="B31" s="116" t="s">
        <v>4172</v>
      </c>
      <c r="C31" s="116"/>
      <c r="D31" s="116" t="s">
        <v>5392</v>
      </c>
      <c r="E31" s="268" t="s">
        <v>3972</v>
      </c>
      <c r="F31" s="116"/>
      <c r="G31" s="116"/>
      <c r="H31" s="116"/>
      <c r="I31" s="116" t="s">
        <v>5397</v>
      </c>
      <c r="J31" s="116" t="s">
        <v>3158</v>
      </c>
      <c r="K31" s="116" t="s">
        <v>3253</v>
      </c>
      <c r="L31" s="116" t="s">
        <v>5398</v>
      </c>
      <c r="M31" s="327"/>
      <c r="N31" s="327"/>
      <c r="O31" s="327" t="s">
        <v>4173</v>
      </c>
      <c r="P31" s="401">
        <v>0</v>
      </c>
      <c r="Q31" s="339">
        <v>1</v>
      </c>
      <c r="R31" s="326" t="s">
        <v>4172</v>
      </c>
      <c r="S31" s="326" t="s">
        <v>5396</v>
      </c>
      <c r="T31" s="107"/>
      <c r="U31" s="107"/>
      <c r="V31" s="107"/>
      <c r="W31" s="107"/>
      <c r="X31" s="107"/>
      <c r="Y31" s="349"/>
    </row>
    <row r="32" spans="1:25" ht="12" hidden="1" customHeight="1">
      <c r="A32" s="268" t="s">
        <v>5324</v>
      </c>
      <c r="B32" s="327" t="s">
        <v>4172</v>
      </c>
      <c r="C32" s="290"/>
      <c r="D32" s="290" t="s">
        <v>5392</v>
      </c>
      <c r="E32" s="270" t="s">
        <v>3972</v>
      </c>
      <c r="F32" s="327"/>
      <c r="G32" s="327"/>
      <c r="H32" s="327"/>
      <c r="I32" s="327" t="s">
        <v>4438</v>
      </c>
      <c r="J32" s="327" t="s">
        <v>5393</v>
      </c>
      <c r="K32" s="327" t="s">
        <v>5399</v>
      </c>
      <c r="L32" s="327" t="s">
        <v>5400</v>
      </c>
      <c r="M32" s="327"/>
      <c r="N32" s="327"/>
      <c r="O32" s="327" t="s">
        <v>5401</v>
      </c>
      <c r="P32" s="401">
        <v>0</v>
      </c>
      <c r="Q32" s="339">
        <v>1</v>
      </c>
      <c r="R32" s="326" t="s">
        <v>4172</v>
      </c>
      <c r="S32" s="327" t="s">
        <v>3582</v>
      </c>
      <c r="T32" s="107"/>
      <c r="U32" s="107"/>
      <c r="V32" s="107"/>
      <c r="W32" s="107"/>
      <c r="X32" s="107"/>
      <c r="Y32" s="349"/>
    </row>
    <row r="33" spans="1:25" ht="12" hidden="1" customHeight="1">
      <c r="A33" s="265" t="s">
        <v>3418</v>
      </c>
      <c r="B33" s="327" t="s">
        <v>4172</v>
      </c>
      <c r="C33" s="290"/>
      <c r="D33" s="290" t="s">
        <v>5392</v>
      </c>
      <c r="E33" s="270"/>
      <c r="F33" s="327"/>
      <c r="G33" s="327"/>
      <c r="H33" s="327"/>
      <c r="I33" s="327"/>
      <c r="J33" s="327" t="s">
        <v>4059</v>
      </c>
      <c r="K33" s="327" t="s">
        <v>5316</v>
      </c>
      <c r="L33" s="327"/>
      <c r="M33" s="327" t="s">
        <v>5402</v>
      </c>
      <c r="N33" s="327" t="s">
        <v>5403</v>
      </c>
      <c r="O33" s="327" t="s">
        <v>4058</v>
      </c>
      <c r="P33" s="401">
        <v>0</v>
      </c>
      <c r="Q33" s="339">
        <v>1</v>
      </c>
      <c r="R33" s="326" t="s">
        <v>4172</v>
      </c>
      <c r="S33" s="327" t="s">
        <v>3582</v>
      </c>
      <c r="T33" s="107"/>
      <c r="U33" s="107"/>
      <c r="V33" s="107"/>
      <c r="W33" s="107"/>
      <c r="X33" s="107"/>
      <c r="Y33" s="350"/>
    </row>
    <row r="34" spans="1:25" ht="12" hidden="1" customHeight="1">
      <c r="A34" s="267" t="s">
        <v>5330</v>
      </c>
      <c r="B34" s="116" t="s">
        <v>4172</v>
      </c>
      <c r="C34" s="116"/>
      <c r="D34" s="116" t="s">
        <v>5392</v>
      </c>
      <c r="E34" s="268" t="s">
        <v>3972</v>
      </c>
      <c r="F34" s="116"/>
      <c r="G34" s="116"/>
      <c r="H34" s="116"/>
      <c r="I34" s="116" t="s">
        <v>5397</v>
      </c>
      <c r="J34" s="116" t="s">
        <v>3086</v>
      </c>
      <c r="K34" s="116" t="s">
        <v>5404</v>
      </c>
      <c r="L34" s="116" t="s">
        <v>5405</v>
      </c>
      <c r="M34" s="327"/>
      <c r="N34" s="327"/>
      <c r="O34" s="327" t="s">
        <v>5406</v>
      </c>
      <c r="P34" s="401">
        <v>0</v>
      </c>
      <c r="Q34" s="339">
        <v>1</v>
      </c>
      <c r="R34" s="326" t="s">
        <v>4172</v>
      </c>
      <c r="S34" s="326" t="s">
        <v>5396</v>
      </c>
      <c r="T34" s="107"/>
      <c r="U34" s="107"/>
      <c r="V34" s="107"/>
      <c r="W34" s="107"/>
      <c r="X34" s="107"/>
      <c r="Y34" s="350" t="s">
        <v>5362</v>
      </c>
    </row>
    <row r="35" spans="1:25" ht="12" hidden="1" customHeight="1">
      <c r="A35" s="265" t="s">
        <v>3418</v>
      </c>
      <c r="B35" s="327" t="s">
        <v>4172</v>
      </c>
      <c r="C35" s="290"/>
      <c r="D35" s="290" t="s">
        <v>5392</v>
      </c>
      <c r="E35" s="270" t="s">
        <v>4073</v>
      </c>
      <c r="F35" s="327"/>
      <c r="G35" s="327"/>
      <c r="H35" s="327"/>
      <c r="I35" s="327" t="s">
        <v>5407</v>
      </c>
      <c r="J35" s="329" t="s">
        <v>3125</v>
      </c>
      <c r="K35" s="329" t="s">
        <v>5316</v>
      </c>
      <c r="L35" s="327" t="s">
        <v>5408</v>
      </c>
      <c r="M35" s="327" t="s">
        <v>5409</v>
      </c>
      <c r="N35" s="329" t="s">
        <v>5403</v>
      </c>
      <c r="O35" s="327" t="s">
        <v>4103</v>
      </c>
      <c r="P35" s="401">
        <v>0</v>
      </c>
      <c r="Q35" s="339">
        <v>1</v>
      </c>
      <c r="R35" s="326" t="s">
        <v>5410</v>
      </c>
      <c r="S35" s="327" t="s">
        <v>3582</v>
      </c>
      <c r="T35" s="107"/>
      <c r="U35" s="107"/>
      <c r="V35" s="107"/>
      <c r="W35" s="107"/>
      <c r="X35" s="107"/>
      <c r="Y35" s="350" t="s">
        <v>5362</v>
      </c>
    </row>
    <row r="36" spans="1:25" ht="12" hidden="1" customHeight="1">
      <c r="A36" s="267" t="s">
        <v>5330</v>
      </c>
      <c r="B36" s="116" t="s">
        <v>4172</v>
      </c>
      <c r="C36" s="116"/>
      <c r="D36" s="116" t="s">
        <v>5392</v>
      </c>
      <c r="E36" s="268" t="s">
        <v>3972</v>
      </c>
      <c r="F36" s="116"/>
      <c r="G36" s="116"/>
      <c r="H36" s="116"/>
      <c r="I36" s="116" t="s">
        <v>4438</v>
      </c>
      <c r="J36" s="409" t="s">
        <v>5411</v>
      </c>
      <c r="K36" s="268" t="s">
        <v>5412</v>
      </c>
      <c r="L36" s="268" t="s">
        <v>5413</v>
      </c>
      <c r="M36" s="327"/>
      <c r="N36" s="327"/>
      <c r="O36" s="270" t="s">
        <v>4082</v>
      </c>
      <c r="P36" s="401">
        <v>0</v>
      </c>
      <c r="Q36" s="339">
        <v>1</v>
      </c>
      <c r="R36" s="326" t="s">
        <v>4172</v>
      </c>
      <c r="S36" s="327" t="s">
        <v>3582</v>
      </c>
      <c r="T36" s="107"/>
      <c r="U36" s="107"/>
      <c r="V36" s="107"/>
      <c r="W36" s="107"/>
      <c r="X36" s="107"/>
      <c r="Y36" s="350" t="s">
        <v>5362</v>
      </c>
    </row>
    <row r="37" spans="1:25" ht="12" hidden="1" customHeight="1">
      <c r="A37" s="268" t="s">
        <v>5324</v>
      </c>
      <c r="B37" s="327" t="s">
        <v>4172</v>
      </c>
      <c r="C37" s="290"/>
      <c r="D37" s="290" t="s">
        <v>5392</v>
      </c>
      <c r="E37" s="270" t="s">
        <v>3972</v>
      </c>
      <c r="F37" s="327"/>
      <c r="G37" s="327"/>
      <c r="H37" s="327"/>
      <c r="I37" s="327" t="s">
        <v>5414</v>
      </c>
      <c r="J37" s="327" t="s">
        <v>5393</v>
      </c>
      <c r="K37" s="270" t="s">
        <v>5415</v>
      </c>
      <c r="L37" s="327" t="s">
        <v>4458</v>
      </c>
      <c r="M37" s="327"/>
      <c r="N37" s="327"/>
      <c r="O37" s="327" t="s">
        <v>4457</v>
      </c>
      <c r="P37" s="401">
        <v>0</v>
      </c>
      <c r="Q37" s="339">
        <v>1</v>
      </c>
      <c r="R37" s="326" t="s">
        <v>4172</v>
      </c>
      <c r="S37" s="327" t="s">
        <v>3582</v>
      </c>
      <c r="T37" s="107"/>
      <c r="U37" s="107"/>
      <c r="V37" s="107"/>
      <c r="W37" s="107"/>
      <c r="X37" s="107"/>
      <c r="Y37" s="350" t="s">
        <v>5362</v>
      </c>
    </row>
    <row r="38" spans="1:25" ht="12" hidden="1" customHeight="1">
      <c r="A38" s="268" t="s">
        <v>5324</v>
      </c>
      <c r="B38" s="327" t="s">
        <v>4172</v>
      </c>
      <c r="C38" s="290"/>
      <c r="D38" s="290" t="s">
        <v>5392</v>
      </c>
      <c r="E38" s="270" t="s">
        <v>3972</v>
      </c>
      <c r="F38" s="327"/>
      <c r="G38" s="327"/>
      <c r="H38" s="327"/>
      <c r="I38" s="270" t="s">
        <v>4438</v>
      </c>
      <c r="J38" s="327" t="s">
        <v>5393</v>
      </c>
      <c r="K38" s="270" t="s">
        <v>5416</v>
      </c>
      <c r="L38" s="327" t="s">
        <v>5417</v>
      </c>
      <c r="M38" s="327"/>
      <c r="N38" s="327"/>
      <c r="O38" s="328" t="s">
        <v>4463</v>
      </c>
      <c r="P38" s="401">
        <v>0</v>
      </c>
      <c r="Q38" s="339">
        <v>1</v>
      </c>
      <c r="R38" s="326" t="s">
        <v>4172</v>
      </c>
      <c r="S38" s="327" t="s">
        <v>3582</v>
      </c>
      <c r="T38" s="107"/>
      <c r="U38" s="107"/>
      <c r="V38" s="107"/>
      <c r="W38" s="107"/>
      <c r="X38" s="107"/>
      <c r="Y38" s="350" t="s">
        <v>5362</v>
      </c>
    </row>
    <row r="39" spans="1:25" ht="12" hidden="1" customHeight="1">
      <c r="A39" s="268" t="s">
        <v>5324</v>
      </c>
      <c r="B39" s="327" t="s">
        <v>4172</v>
      </c>
      <c r="C39" s="290"/>
      <c r="D39" s="290" t="s">
        <v>5392</v>
      </c>
      <c r="E39" s="270" t="s">
        <v>3972</v>
      </c>
      <c r="F39" s="327"/>
      <c r="G39" s="327"/>
      <c r="H39" s="327"/>
      <c r="I39" s="270" t="s">
        <v>4438</v>
      </c>
      <c r="J39" s="327" t="s">
        <v>5393</v>
      </c>
      <c r="K39" s="245" t="s">
        <v>5418</v>
      </c>
      <c r="L39" s="327" t="s">
        <v>5419</v>
      </c>
      <c r="M39" s="327"/>
      <c r="N39" s="327"/>
      <c r="O39" s="257" t="s">
        <v>4470</v>
      </c>
      <c r="P39" s="401">
        <v>0</v>
      </c>
      <c r="Q39" s="339">
        <v>1</v>
      </c>
      <c r="R39" s="326" t="s">
        <v>4172</v>
      </c>
      <c r="S39" s="326" t="s">
        <v>5396</v>
      </c>
      <c r="T39" s="107"/>
      <c r="U39" s="107"/>
      <c r="V39" s="107"/>
      <c r="W39" s="107"/>
      <c r="X39" s="107"/>
      <c r="Y39" s="350" t="s">
        <v>5362</v>
      </c>
    </row>
    <row r="40" spans="1:25" ht="12" hidden="1" customHeight="1">
      <c r="A40" s="267" t="s">
        <v>5330</v>
      </c>
      <c r="B40" s="116" t="s">
        <v>4172</v>
      </c>
      <c r="C40" s="116"/>
      <c r="D40" s="116" t="s">
        <v>5392</v>
      </c>
      <c r="E40" s="268" t="s">
        <v>3972</v>
      </c>
      <c r="F40" s="116"/>
      <c r="G40" s="116"/>
      <c r="H40" s="116"/>
      <c r="I40" s="116" t="s">
        <v>5414</v>
      </c>
      <c r="J40" s="116" t="s">
        <v>3059</v>
      </c>
      <c r="K40" s="116" t="s">
        <v>3243</v>
      </c>
      <c r="L40" s="268" t="s">
        <v>5420</v>
      </c>
      <c r="M40" s="327"/>
      <c r="N40" s="327"/>
      <c r="O40" s="327" t="s">
        <v>5421</v>
      </c>
      <c r="P40" s="401">
        <v>0</v>
      </c>
      <c r="Q40" s="339">
        <v>1</v>
      </c>
      <c r="R40" s="326" t="s">
        <v>4172</v>
      </c>
      <c r="S40" s="327" t="s">
        <v>3582</v>
      </c>
      <c r="T40" s="107"/>
      <c r="U40" s="107"/>
      <c r="V40" s="107"/>
      <c r="W40" s="107"/>
      <c r="X40" s="107"/>
      <c r="Y40" s="350" t="s">
        <v>5362</v>
      </c>
    </row>
    <row r="41" spans="1:25" ht="12" hidden="1" customHeight="1">
      <c r="A41" s="267" t="s">
        <v>5330</v>
      </c>
      <c r="B41" s="116" t="s">
        <v>4172</v>
      </c>
      <c r="C41" s="116"/>
      <c r="D41" s="116" t="s">
        <v>5392</v>
      </c>
      <c r="E41" s="268" t="s">
        <v>3972</v>
      </c>
      <c r="F41" s="116"/>
      <c r="G41" s="116"/>
      <c r="H41" s="116"/>
      <c r="I41" s="116" t="s">
        <v>5414</v>
      </c>
      <c r="J41" s="116" t="s">
        <v>3066</v>
      </c>
      <c r="K41" s="116" t="s">
        <v>3225</v>
      </c>
      <c r="L41" s="116" t="s">
        <v>5422</v>
      </c>
      <c r="M41" s="327"/>
      <c r="N41" s="327" t="s">
        <v>5423</v>
      </c>
      <c r="O41" s="327" t="s">
        <v>3974</v>
      </c>
      <c r="P41" s="401">
        <v>0</v>
      </c>
      <c r="Q41" s="339">
        <v>1</v>
      </c>
      <c r="R41" s="326" t="s">
        <v>4172</v>
      </c>
      <c r="S41" s="327" t="s">
        <v>3582</v>
      </c>
      <c r="T41" s="107"/>
      <c r="U41" s="107"/>
      <c r="V41" s="107"/>
      <c r="W41" s="107"/>
      <c r="X41" s="107"/>
      <c r="Y41" s="350" t="s">
        <v>5362</v>
      </c>
    </row>
    <row r="42" spans="1:25" ht="12" hidden="1" customHeight="1">
      <c r="A42" s="267" t="s">
        <v>5330</v>
      </c>
      <c r="B42" s="116" t="s">
        <v>4172</v>
      </c>
      <c r="C42" s="116"/>
      <c r="D42" s="116" t="s">
        <v>5392</v>
      </c>
      <c r="E42" s="268" t="s">
        <v>3761</v>
      </c>
      <c r="F42" s="116"/>
      <c r="G42" s="116"/>
      <c r="H42" s="116"/>
      <c r="I42" s="116" t="s">
        <v>5424</v>
      </c>
      <c r="J42" s="116" t="s">
        <v>3092</v>
      </c>
      <c r="K42" s="116" t="s">
        <v>3261</v>
      </c>
      <c r="L42" s="116" t="s">
        <v>5425</v>
      </c>
      <c r="M42" s="327"/>
      <c r="N42" s="327"/>
      <c r="O42" s="327" t="s">
        <v>4062</v>
      </c>
      <c r="P42" s="401">
        <v>0</v>
      </c>
      <c r="Q42" s="339">
        <v>1</v>
      </c>
      <c r="R42" s="326" t="s">
        <v>4172</v>
      </c>
      <c r="S42" s="327" t="s">
        <v>3582</v>
      </c>
      <c r="T42" s="107"/>
      <c r="U42" s="107"/>
      <c r="V42" s="107"/>
      <c r="W42" s="107"/>
      <c r="X42" s="107"/>
      <c r="Y42" s="349"/>
    </row>
    <row r="43" spans="1:25" ht="12" hidden="1" customHeight="1">
      <c r="A43" s="265" t="s">
        <v>3418</v>
      </c>
      <c r="B43" s="327" t="s">
        <v>4172</v>
      </c>
      <c r="C43" s="290"/>
      <c r="D43" s="290" t="s">
        <v>5392</v>
      </c>
      <c r="E43" s="270" t="s">
        <v>4073</v>
      </c>
      <c r="F43" s="327"/>
      <c r="G43" s="327"/>
      <c r="H43" s="327"/>
      <c r="I43" s="327" t="s">
        <v>5426</v>
      </c>
      <c r="J43" s="327" t="s">
        <v>3052</v>
      </c>
      <c r="K43" s="327" t="s">
        <v>5316</v>
      </c>
      <c r="L43" s="327" t="s">
        <v>5427</v>
      </c>
      <c r="M43" s="327" t="s">
        <v>5428</v>
      </c>
      <c r="N43" s="327" t="s">
        <v>5429</v>
      </c>
      <c r="O43" s="327" t="s">
        <v>4074</v>
      </c>
      <c r="P43" s="401">
        <v>0</v>
      </c>
      <c r="Q43" s="339">
        <v>1</v>
      </c>
      <c r="R43" s="326" t="s">
        <v>4172</v>
      </c>
      <c r="S43" s="327" t="s">
        <v>3434</v>
      </c>
      <c r="T43" s="107"/>
      <c r="U43" s="107"/>
      <c r="V43" s="107"/>
      <c r="W43" s="107"/>
      <c r="X43" s="107"/>
      <c r="Y43" s="350" t="s">
        <v>5362</v>
      </c>
    </row>
    <row r="44" spans="1:25" ht="12" hidden="1" customHeight="1">
      <c r="A44" s="265" t="s">
        <v>3418</v>
      </c>
      <c r="B44" s="327" t="s">
        <v>4172</v>
      </c>
      <c r="C44" s="290"/>
      <c r="D44" s="290" t="s">
        <v>5392</v>
      </c>
      <c r="E44" s="270" t="s">
        <v>4073</v>
      </c>
      <c r="F44" s="327"/>
      <c r="G44" s="327"/>
      <c r="H44" s="327"/>
      <c r="I44" s="327" t="s">
        <v>5426</v>
      </c>
      <c r="J44" s="327" t="s">
        <v>3082</v>
      </c>
      <c r="K44" s="327" t="s">
        <v>5316</v>
      </c>
      <c r="L44" s="327" t="s">
        <v>5430</v>
      </c>
      <c r="M44" s="327" t="s">
        <v>5428</v>
      </c>
      <c r="N44" s="327" t="s">
        <v>5431</v>
      </c>
      <c r="O44" s="327" t="s">
        <v>4076</v>
      </c>
      <c r="P44" s="401">
        <v>0</v>
      </c>
      <c r="Q44" s="339">
        <v>1</v>
      </c>
      <c r="R44" s="326" t="s">
        <v>4172</v>
      </c>
      <c r="S44" s="327" t="s">
        <v>3582</v>
      </c>
      <c r="T44" s="107"/>
      <c r="U44" s="107"/>
      <c r="V44" s="107"/>
      <c r="W44" s="107"/>
      <c r="X44" s="107"/>
      <c r="Y44" s="350" t="s">
        <v>5362</v>
      </c>
    </row>
    <row r="45" spans="1:25" ht="12" hidden="1" customHeight="1">
      <c r="A45" s="265" t="s">
        <v>3418</v>
      </c>
      <c r="B45" s="327" t="s">
        <v>4172</v>
      </c>
      <c r="C45" s="290"/>
      <c r="D45" s="290" t="s">
        <v>5392</v>
      </c>
      <c r="E45" s="270" t="s">
        <v>4073</v>
      </c>
      <c r="F45" s="327"/>
      <c r="G45" s="327"/>
      <c r="H45" s="327"/>
      <c r="I45" s="327" t="s">
        <v>5426</v>
      </c>
      <c r="J45" s="327" t="s">
        <v>5432</v>
      </c>
      <c r="K45" s="327" t="s">
        <v>5316</v>
      </c>
      <c r="L45" s="327"/>
      <c r="M45" s="327" t="s">
        <v>5428</v>
      </c>
      <c r="N45" s="327" t="s">
        <v>5433</v>
      </c>
      <c r="O45" s="327" t="s">
        <v>4075</v>
      </c>
      <c r="P45" s="401">
        <v>0</v>
      </c>
      <c r="Q45" s="339">
        <v>1</v>
      </c>
      <c r="R45" s="326" t="s">
        <v>4172</v>
      </c>
      <c r="S45" s="327" t="s">
        <v>3434</v>
      </c>
      <c r="T45" s="107"/>
      <c r="U45" s="107"/>
      <c r="V45" s="107"/>
      <c r="W45" s="107"/>
      <c r="X45" s="107"/>
      <c r="Y45" s="350" t="s">
        <v>5362</v>
      </c>
    </row>
    <row r="46" spans="1:25" ht="172.9" hidden="1" customHeight="1">
      <c r="A46" s="265" t="s">
        <v>3418</v>
      </c>
      <c r="B46" s="327" t="s">
        <v>4172</v>
      </c>
      <c r="C46" s="290"/>
      <c r="D46" s="290" t="s">
        <v>5392</v>
      </c>
      <c r="E46" s="270" t="s">
        <v>4073</v>
      </c>
      <c r="F46" s="327"/>
      <c r="G46" s="327"/>
      <c r="H46" s="327"/>
      <c r="I46" s="327" t="s">
        <v>5434</v>
      </c>
      <c r="J46" s="327" t="s">
        <v>3168</v>
      </c>
      <c r="K46" s="327" t="s">
        <v>5316</v>
      </c>
      <c r="L46" s="327"/>
      <c r="M46" s="340" t="s">
        <v>5435</v>
      </c>
      <c r="N46" s="327" t="s">
        <v>5433</v>
      </c>
      <c r="O46" s="327" t="s">
        <v>4125</v>
      </c>
      <c r="P46" s="401">
        <v>0</v>
      </c>
      <c r="Q46" s="339">
        <v>1</v>
      </c>
      <c r="R46" s="326" t="s">
        <v>4172</v>
      </c>
      <c r="S46" s="327" t="s">
        <v>3434</v>
      </c>
      <c r="T46" s="107"/>
      <c r="U46" s="107"/>
      <c r="V46" s="107"/>
      <c r="W46" s="107"/>
      <c r="X46" s="107"/>
      <c r="Y46" s="350" t="s">
        <v>5362</v>
      </c>
    </row>
    <row r="47" spans="1:25" ht="12" hidden="1" customHeight="1">
      <c r="A47" s="265" t="s">
        <v>3418</v>
      </c>
      <c r="B47" s="327" t="s">
        <v>4172</v>
      </c>
      <c r="C47" s="290"/>
      <c r="D47" s="290" t="s">
        <v>5392</v>
      </c>
      <c r="E47" s="270" t="s">
        <v>4073</v>
      </c>
      <c r="F47" s="327"/>
      <c r="G47" s="327"/>
      <c r="H47" s="327"/>
      <c r="I47" s="327" t="s">
        <v>5352</v>
      </c>
      <c r="J47" s="330" t="s">
        <v>5436</v>
      </c>
      <c r="K47" s="330" t="s">
        <v>5316</v>
      </c>
      <c r="L47" s="327" t="s">
        <v>5437</v>
      </c>
      <c r="M47" s="327" t="s">
        <v>5428</v>
      </c>
      <c r="N47" s="327" t="s">
        <v>5438</v>
      </c>
      <c r="O47" s="327" t="s">
        <v>4196</v>
      </c>
      <c r="P47" s="401">
        <v>0</v>
      </c>
      <c r="Q47" s="339">
        <v>1</v>
      </c>
      <c r="R47" s="326" t="s">
        <v>4172</v>
      </c>
      <c r="S47" s="327" t="s">
        <v>3582</v>
      </c>
      <c r="T47" s="107"/>
      <c r="U47" s="107"/>
      <c r="V47" s="107"/>
      <c r="W47" s="107"/>
      <c r="X47" s="107"/>
      <c r="Y47" s="350" t="s">
        <v>5362</v>
      </c>
    </row>
    <row r="48" spans="1:25" ht="12" hidden="1" customHeight="1">
      <c r="A48" s="265" t="s">
        <v>3418</v>
      </c>
      <c r="B48" s="327" t="s">
        <v>4172</v>
      </c>
      <c r="C48" s="290"/>
      <c r="D48" s="290" t="s">
        <v>5392</v>
      </c>
      <c r="E48" s="270" t="s">
        <v>4073</v>
      </c>
      <c r="F48" s="327"/>
      <c r="G48" s="327"/>
      <c r="H48" s="327"/>
      <c r="I48" s="327" t="s">
        <v>5352</v>
      </c>
      <c r="J48" s="327" t="s">
        <v>5439</v>
      </c>
      <c r="K48" s="327" t="s">
        <v>5316</v>
      </c>
      <c r="L48" s="327" t="s">
        <v>5440</v>
      </c>
      <c r="M48" s="327" t="s">
        <v>5428</v>
      </c>
      <c r="N48" s="327" t="s">
        <v>5441</v>
      </c>
      <c r="O48" s="327" t="s">
        <v>5442</v>
      </c>
      <c r="P48" s="401"/>
      <c r="Q48" s="339"/>
      <c r="R48" s="326" t="s">
        <v>4172</v>
      </c>
      <c r="S48" s="327"/>
      <c r="T48" s="107"/>
      <c r="U48" s="107"/>
      <c r="V48" s="107"/>
      <c r="W48" s="107"/>
      <c r="X48" s="107"/>
      <c r="Y48" s="350" t="s">
        <v>5362</v>
      </c>
    </row>
    <row r="49" spans="1:25" ht="12" hidden="1" customHeight="1">
      <c r="A49" s="265" t="s">
        <v>3418</v>
      </c>
      <c r="B49" s="327" t="s">
        <v>4172</v>
      </c>
      <c r="C49" s="290"/>
      <c r="D49" s="290" t="s">
        <v>5392</v>
      </c>
      <c r="E49" s="270" t="s">
        <v>5443</v>
      </c>
      <c r="F49" s="327"/>
      <c r="G49" s="327"/>
      <c r="H49" s="327"/>
      <c r="I49" s="327" t="s">
        <v>3790</v>
      </c>
      <c r="J49" s="330" t="s">
        <v>3069</v>
      </c>
      <c r="K49" s="330" t="s">
        <v>5316</v>
      </c>
      <c r="L49" s="327" t="s">
        <v>5444</v>
      </c>
      <c r="M49" s="327" t="s">
        <v>5445</v>
      </c>
      <c r="N49" s="327" t="s">
        <v>5446</v>
      </c>
      <c r="O49" s="327" t="s">
        <v>4045</v>
      </c>
      <c r="P49" s="401"/>
      <c r="Q49" s="339"/>
      <c r="R49" s="326" t="s">
        <v>4172</v>
      </c>
      <c r="S49" s="327" t="s">
        <v>3582</v>
      </c>
      <c r="T49" s="107"/>
      <c r="U49" s="107"/>
      <c r="V49" s="107"/>
      <c r="W49" s="107"/>
      <c r="X49" s="107"/>
      <c r="Y49" s="350" t="s">
        <v>3958</v>
      </c>
    </row>
    <row r="50" spans="1:25" ht="12" hidden="1" customHeight="1">
      <c r="A50" s="265" t="s">
        <v>3418</v>
      </c>
      <c r="B50" s="327" t="s">
        <v>4172</v>
      </c>
      <c r="C50" s="290"/>
      <c r="D50" s="290" t="s">
        <v>5392</v>
      </c>
      <c r="E50" s="270" t="s">
        <v>5443</v>
      </c>
      <c r="F50" s="327"/>
      <c r="G50" s="327"/>
      <c r="H50" s="327"/>
      <c r="I50" s="327" t="s">
        <v>3790</v>
      </c>
      <c r="J50" s="327" t="s">
        <v>5447</v>
      </c>
      <c r="K50" s="327" t="s">
        <v>5316</v>
      </c>
      <c r="L50" s="327"/>
      <c r="M50" s="327" t="s">
        <v>5448</v>
      </c>
      <c r="N50" s="327"/>
      <c r="O50" s="327" t="s">
        <v>3820</v>
      </c>
      <c r="P50" s="423"/>
      <c r="Q50" s="341"/>
      <c r="R50" s="326" t="s">
        <v>4172</v>
      </c>
      <c r="S50" s="327" t="s">
        <v>3434</v>
      </c>
      <c r="T50" s="107"/>
      <c r="U50" s="107"/>
      <c r="V50" s="107"/>
      <c r="W50" s="107"/>
      <c r="X50" s="107"/>
      <c r="Y50" s="350" t="s">
        <v>3958</v>
      </c>
    </row>
    <row r="51" spans="1:25" ht="12" hidden="1" customHeight="1">
      <c r="A51" s="265" t="s">
        <v>3418</v>
      </c>
      <c r="B51" s="327" t="s">
        <v>4172</v>
      </c>
      <c r="C51" s="290"/>
      <c r="D51" s="290" t="s">
        <v>5392</v>
      </c>
      <c r="E51" s="270" t="s">
        <v>5443</v>
      </c>
      <c r="F51" s="327"/>
      <c r="G51" s="327"/>
      <c r="H51" s="327"/>
      <c r="I51" s="327" t="s">
        <v>3790</v>
      </c>
      <c r="J51" s="330" t="s">
        <v>2101</v>
      </c>
      <c r="K51" s="330" t="s">
        <v>5316</v>
      </c>
      <c r="L51" s="327" t="s">
        <v>5449</v>
      </c>
      <c r="M51" s="327" t="s">
        <v>5450</v>
      </c>
      <c r="N51" s="327" t="s">
        <v>5451</v>
      </c>
      <c r="O51" s="327" t="s">
        <v>3825</v>
      </c>
      <c r="P51" s="401"/>
      <c r="Q51" s="339"/>
      <c r="R51" s="326" t="s">
        <v>4172</v>
      </c>
      <c r="S51" s="327" t="s">
        <v>3582</v>
      </c>
      <c r="T51" s="107"/>
      <c r="U51" s="107"/>
      <c r="V51" s="107"/>
      <c r="W51" s="107"/>
      <c r="X51" s="107"/>
      <c r="Y51" s="350" t="s">
        <v>3958</v>
      </c>
    </row>
    <row r="52" spans="1:25" ht="12" hidden="1" customHeight="1">
      <c r="A52" s="265" t="s">
        <v>3418</v>
      </c>
      <c r="B52" s="327" t="s">
        <v>4172</v>
      </c>
      <c r="C52" s="290"/>
      <c r="D52" s="290" t="s">
        <v>5392</v>
      </c>
      <c r="E52" s="270" t="s">
        <v>5443</v>
      </c>
      <c r="F52" s="327"/>
      <c r="G52" s="327"/>
      <c r="H52" s="327"/>
      <c r="I52" s="327" t="s">
        <v>5452</v>
      </c>
      <c r="J52" s="327" t="s">
        <v>3135</v>
      </c>
      <c r="K52" s="327" t="s">
        <v>5316</v>
      </c>
      <c r="L52" s="327"/>
      <c r="M52" s="327" t="s">
        <v>5453</v>
      </c>
      <c r="N52" s="327" t="s">
        <v>5433</v>
      </c>
      <c r="O52" s="327" t="s">
        <v>3987</v>
      </c>
      <c r="P52" s="401"/>
      <c r="Q52" s="339"/>
      <c r="R52" s="326" t="s">
        <v>4172</v>
      </c>
      <c r="S52" s="327" t="s">
        <v>3434</v>
      </c>
      <c r="T52" s="107"/>
      <c r="U52" s="107"/>
      <c r="V52" s="107"/>
      <c r="W52" s="107"/>
      <c r="X52" s="107"/>
      <c r="Y52" s="350" t="s">
        <v>3958</v>
      </c>
    </row>
    <row r="53" spans="1:25" ht="12" hidden="1" customHeight="1">
      <c r="A53" s="265" t="s">
        <v>3418</v>
      </c>
      <c r="B53" s="327" t="s">
        <v>4172</v>
      </c>
      <c r="C53" s="290"/>
      <c r="D53" s="290" t="s">
        <v>5392</v>
      </c>
      <c r="E53" s="270" t="s">
        <v>5443</v>
      </c>
      <c r="F53" s="327"/>
      <c r="G53" s="327"/>
      <c r="H53" s="327"/>
      <c r="I53" s="327" t="s">
        <v>5452</v>
      </c>
      <c r="J53" s="327" t="s">
        <v>5454</v>
      </c>
      <c r="K53" s="327" t="s">
        <v>5316</v>
      </c>
      <c r="L53" s="327"/>
      <c r="M53" s="327" t="s">
        <v>5453</v>
      </c>
      <c r="N53" s="327" t="s">
        <v>5433</v>
      </c>
      <c r="O53" s="327" t="s">
        <v>3989</v>
      </c>
      <c r="P53" s="401"/>
      <c r="Q53" s="339"/>
      <c r="R53" s="326" t="s">
        <v>4172</v>
      </c>
      <c r="S53" s="327" t="s">
        <v>3434</v>
      </c>
      <c r="T53" s="107"/>
      <c r="U53" s="107"/>
      <c r="V53" s="107"/>
      <c r="W53" s="107"/>
      <c r="X53" s="107"/>
      <c r="Y53" s="350" t="s">
        <v>3958</v>
      </c>
    </row>
    <row r="54" spans="1:25" ht="12" hidden="1" customHeight="1">
      <c r="A54" s="267" t="s">
        <v>5330</v>
      </c>
      <c r="B54" s="375" t="s">
        <v>5455</v>
      </c>
      <c r="C54" s="355">
        <v>45575</v>
      </c>
      <c r="D54" s="112" t="s">
        <v>5456</v>
      </c>
      <c r="E54" s="112" t="s">
        <v>4306</v>
      </c>
      <c r="F54" s="356" t="s">
        <v>4307</v>
      </c>
      <c r="G54" s="112"/>
      <c r="H54" s="356" t="s">
        <v>4307</v>
      </c>
      <c r="I54" s="112" t="s">
        <v>5457</v>
      </c>
      <c r="J54" s="112" t="s">
        <v>5458</v>
      </c>
      <c r="K54" s="264" t="s">
        <v>3341</v>
      </c>
      <c r="L54" s="366" t="s">
        <v>5459</v>
      </c>
      <c r="M54" s="264" t="s">
        <v>5460</v>
      </c>
      <c r="N54" s="366" t="s">
        <v>5461</v>
      </c>
      <c r="O54" s="374" t="s">
        <v>4308</v>
      </c>
      <c r="P54" s="290">
        <v>0</v>
      </c>
      <c r="Q54" s="339">
        <v>1</v>
      </c>
      <c r="R54" s="356" t="s">
        <v>5455</v>
      </c>
      <c r="S54" s="356" t="s">
        <v>3434</v>
      </c>
      <c r="U54" s="356" t="s">
        <v>4311</v>
      </c>
      <c r="V54" s="112" t="s">
        <v>5462</v>
      </c>
      <c r="W54" s="112" t="s">
        <v>5462</v>
      </c>
      <c r="X54" s="271" t="s">
        <v>5463</v>
      </c>
      <c r="Y54" s="271" t="s">
        <v>4313</v>
      </c>
    </row>
    <row r="55" spans="1:25" ht="12" hidden="1" customHeight="1">
      <c r="A55" s="267" t="s">
        <v>5330</v>
      </c>
      <c r="B55" s="375" t="s">
        <v>5455</v>
      </c>
      <c r="C55" s="355">
        <v>45575</v>
      </c>
      <c r="D55" s="112" t="s">
        <v>5456</v>
      </c>
      <c r="E55" s="112" t="s">
        <v>5443</v>
      </c>
      <c r="F55" s="225" t="s">
        <v>3762</v>
      </c>
      <c r="G55" s="112"/>
      <c r="H55" s="225" t="s">
        <v>3762</v>
      </c>
      <c r="I55" s="112" t="s">
        <v>5464</v>
      </c>
      <c r="J55" s="112" t="s">
        <v>5465</v>
      </c>
      <c r="K55" s="363" t="s">
        <v>5466</v>
      </c>
      <c r="L55" s="363" t="s">
        <v>5467</v>
      </c>
      <c r="M55" s="112" t="s">
        <v>5468</v>
      </c>
      <c r="N55" s="366" t="s">
        <v>5469</v>
      </c>
      <c r="O55" s="370" t="s">
        <v>3940</v>
      </c>
      <c r="P55" s="290">
        <v>0</v>
      </c>
      <c r="Q55" s="339">
        <v>1</v>
      </c>
      <c r="R55" s="363" t="s">
        <v>5455</v>
      </c>
      <c r="S55" s="366" t="s">
        <v>5470</v>
      </c>
      <c r="U55" s="363" t="s">
        <v>5471</v>
      </c>
      <c r="V55" s="112" t="s">
        <v>5462</v>
      </c>
      <c r="W55" s="112" t="s">
        <v>5462</v>
      </c>
      <c r="X55" s="112" t="s">
        <v>5472</v>
      </c>
      <c r="Y55" s="112" t="s">
        <v>3958</v>
      </c>
    </row>
    <row r="56" spans="1:25" ht="12" hidden="1" customHeight="1">
      <c r="A56" s="267" t="s">
        <v>5330</v>
      </c>
      <c r="B56" s="376" t="s">
        <v>5455</v>
      </c>
      <c r="C56" s="361">
        <v>45575</v>
      </c>
      <c r="D56" s="360" t="s">
        <v>5456</v>
      </c>
      <c r="E56" s="360" t="s">
        <v>5443</v>
      </c>
      <c r="F56" s="225" t="s">
        <v>3762</v>
      </c>
      <c r="G56" s="112"/>
      <c r="H56" s="225" t="s">
        <v>3762</v>
      </c>
      <c r="I56" s="360" t="s">
        <v>5464</v>
      </c>
      <c r="J56" s="112" t="s">
        <v>5473</v>
      </c>
      <c r="K56" s="364" t="s">
        <v>5474</v>
      </c>
      <c r="L56" s="364" t="s">
        <v>5475</v>
      </c>
      <c r="M56" s="112" t="s">
        <v>5476</v>
      </c>
      <c r="N56" s="366" t="s">
        <v>5477</v>
      </c>
      <c r="O56" s="370" t="s">
        <v>5478</v>
      </c>
      <c r="P56" s="290">
        <v>0</v>
      </c>
      <c r="Q56" s="339">
        <v>1</v>
      </c>
      <c r="R56" s="363" t="s">
        <v>5455</v>
      </c>
      <c r="S56" s="366" t="s">
        <v>5470</v>
      </c>
      <c r="U56" s="370" t="s">
        <v>5479</v>
      </c>
      <c r="V56" s="112" t="s">
        <v>5462</v>
      </c>
      <c r="W56" s="112" t="s">
        <v>5462</v>
      </c>
      <c r="X56" s="112" t="s">
        <v>5480</v>
      </c>
      <c r="Y56" s="112" t="s">
        <v>3958</v>
      </c>
    </row>
    <row r="57" spans="1:25" ht="12" hidden="1" customHeight="1">
      <c r="A57" s="268" t="s">
        <v>5324</v>
      </c>
      <c r="B57" s="376" t="s">
        <v>5455</v>
      </c>
      <c r="C57" s="361">
        <v>45575</v>
      </c>
      <c r="D57" s="360" t="s">
        <v>5456</v>
      </c>
      <c r="E57" s="360" t="s">
        <v>5443</v>
      </c>
      <c r="F57" s="225" t="s">
        <v>3762</v>
      </c>
      <c r="G57" s="112"/>
      <c r="H57" s="225" t="s">
        <v>3762</v>
      </c>
      <c r="I57" s="360" t="s">
        <v>5464</v>
      </c>
      <c r="J57" s="112" t="s">
        <v>5473</v>
      </c>
      <c r="K57" s="364" t="s">
        <v>3293</v>
      </c>
      <c r="L57" s="370" t="s">
        <v>5481</v>
      </c>
      <c r="M57" s="112" t="s">
        <v>5476</v>
      </c>
      <c r="N57" s="366" t="s">
        <v>5477</v>
      </c>
      <c r="O57" s="370" t="s">
        <v>3962</v>
      </c>
      <c r="P57" s="290">
        <v>0</v>
      </c>
      <c r="Q57" s="339">
        <v>1</v>
      </c>
      <c r="R57" s="363" t="s">
        <v>5455</v>
      </c>
      <c r="S57" s="366" t="s">
        <v>5470</v>
      </c>
      <c r="U57" s="370" t="s">
        <v>5482</v>
      </c>
      <c r="V57" s="112" t="s">
        <v>5462</v>
      </c>
      <c r="W57" s="112" t="s">
        <v>5462</v>
      </c>
      <c r="X57" s="363" t="s">
        <v>5462</v>
      </c>
      <c r="Y57" s="112" t="s">
        <v>3958</v>
      </c>
    </row>
    <row r="58" spans="1:25" ht="12" hidden="1" customHeight="1">
      <c r="A58" s="265" t="s">
        <v>3418</v>
      </c>
      <c r="B58" s="375" t="s">
        <v>5455</v>
      </c>
      <c r="C58" s="355">
        <v>45575</v>
      </c>
      <c r="D58" s="112" t="s">
        <v>5456</v>
      </c>
      <c r="E58" s="112" t="s">
        <v>5443</v>
      </c>
      <c r="F58" s="225" t="s">
        <v>3762</v>
      </c>
      <c r="G58" s="112"/>
      <c r="H58" s="225" t="s">
        <v>3762</v>
      </c>
      <c r="I58" s="112" t="s">
        <v>5464</v>
      </c>
      <c r="J58" s="112" t="s">
        <v>5483</v>
      </c>
      <c r="K58" s="327" t="s">
        <v>5316</v>
      </c>
      <c r="L58" s="356" t="s">
        <v>5484</v>
      </c>
      <c r="M58" s="112" t="s">
        <v>5485</v>
      </c>
      <c r="N58" s="366" t="s">
        <v>5486</v>
      </c>
      <c r="O58" s="356" t="s">
        <v>3818</v>
      </c>
      <c r="P58" s="290">
        <v>0</v>
      </c>
      <c r="Q58" s="339">
        <v>1</v>
      </c>
      <c r="R58" s="356" t="s">
        <v>5455</v>
      </c>
      <c r="S58" s="356" t="s">
        <v>3582</v>
      </c>
      <c r="U58" s="356" t="s">
        <v>5487</v>
      </c>
      <c r="V58" s="112" t="s">
        <v>5462</v>
      </c>
      <c r="W58" s="112" t="s">
        <v>5462</v>
      </c>
      <c r="X58" s="112" t="s">
        <v>5488</v>
      </c>
      <c r="Y58" s="112" t="s">
        <v>3958</v>
      </c>
    </row>
    <row r="59" spans="1:25" ht="12" hidden="1" customHeight="1">
      <c r="A59" s="267" t="s">
        <v>5330</v>
      </c>
      <c r="B59" s="375" t="s">
        <v>5455</v>
      </c>
      <c r="C59" s="357">
        <v>45575</v>
      </c>
      <c r="D59" s="290" t="s">
        <v>5456</v>
      </c>
      <c r="E59" s="290" t="s">
        <v>5489</v>
      </c>
      <c r="F59" s="358" t="s">
        <v>3762</v>
      </c>
      <c r="G59" s="118"/>
      <c r="H59" s="358" t="s">
        <v>3762</v>
      </c>
      <c r="I59" s="112" t="s">
        <v>5490</v>
      </c>
      <c r="J59" s="112" t="s">
        <v>5491</v>
      </c>
      <c r="K59" s="365" t="s">
        <v>3255</v>
      </c>
      <c r="L59" s="225" t="s">
        <v>5492</v>
      </c>
      <c r="M59" s="372" t="s">
        <v>5493</v>
      </c>
      <c r="N59" s="366" t="s">
        <v>5494</v>
      </c>
      <c r="O59" s="356" t="s">
        <v>4220</v>
      </c>
      <c r="P59" s="290" t="s">
        <v>5495</v>
      </c>
      <c r="Q59" s="339">
        <v>0.95</v>
      </c>
      <c r="R59" s="356" t="s">
        <v>5455</v>
      </c>
      <c r="S59" s="367" t="s">
        <v>3582</v>
      </c>
      <c r="U59" s="225" t="s">
        <v>4221</v>
      </c>
      <c r="V59" s="219" t="s">
        <v>5462</v>
      </c>
      <c r="W59" s="219" t="s">
        <v>5462</v>
      </c>
      <c r="X59" s="112" t="s">
        <v>5496</v>
      </c>
      <c r="Y59" s="112" t="s">
        <v>4223</v>
      </c>
    </row>
    <row r="60" spans="1:25" ht="12" hidden="1" customHeight="1">
      <c r="A60" s="267" t="s">
        <v>5330</v>
      </c>
      <c r="B60" s="375" t="s">
        <v>5455</v>
      </c>
      <c r="C60" s="361">
        <v>45575</v>
      </c>
      <c r="D60" s="360" t="s">
        <v>5456</v>
      </c>
      <c r="E60" s="360" t="s">
        <v>5489</v>
      </c>
      <c r="F60" s="142" t="s">
        <v>4227</v>
      </c>
      <c r="G60" s="220"/>
      <c r="H60" s="142" t="s">
        <v>4227</v>
      </c>
      <c r="I60" s="360" t="s">
        <v>5490</v>
      </c>
      <c r="J60" s="363" t="s">
        <v>5497</v>
      </c>
      <c r="K60" s="364" t="s">
        <v>3313</v>
      </c>
      <c r="L60" s="364" t="s">
        <v>4234</v>
      </c>
      <c r="M60" s="373" t="s">
        <v>5498</v>
      </c>
      <c r="N60" s="366" t="s">
        <v>5499</v>
      </c>
      <c r="O60" s="370" t="s">
        <v>5500</v>
      </c>
      <c r="P60" s="290">
        <v>0</v>
      </c>
      <c r="Q60" s="290" t="s">
        <v>5495</v>
      </c>
      <c r="R60" s="356" t="s">
        <v>5455</v>
      </c>
      <c r="S60" s="368" t="s">
        <v>3582</v>
      </c>
      <c r="U60" s="370" t="s">
        <v>4233</v>
      </c>
      <c r="V60" s="219" t="s">
        <v>5462</v>
      </c>
      <c r="W60" s="219" t="s">
        <v>5462</v>
      </c>
      <c r="X60" s="373" t="s">
        <v>5501</v>
      </c>
      <c r="Y60" s="220" t="s">
        <v>4223</v>
      </c>
    </row>
    <row r="61" spans="1:25" ht="12" hidden="1" customHeight="1">
      <c r="A61" s="267" t="s">
        <v>5330</v>
      </c>
      <c r="B61" s="375" t="s">
        <v>5455</v>
      </c>
      <c r="C61" s="361">
        <v>45575</v>
      </c>
      <c r="D61" s="360" t="s">
        <v>5456</v>
      </c>
      <c r="E61" s="360" t="s">
        <v>5489</v>
      </c>
      <c r="F61" s="142" t="s">
        <v>4227</v>
      </c>
      <c r="G61" s="220"/>
      <c r="H61" s="142" t="s">
        <v>4227</v>
      </c>
      <c r="I61" s="360" t="s">
        <v>5490</v>
      </c>
      <c r="J61" s="363" t="s">
        <v>5497</v>
      </c>
      <c r="K61" s="364" t="s">
        <v>3340</v>
      </c>
      <c r="L61" s="370" t="s">
        <v>5502</v>
      </c>
      <c r="M61" s="373" t="s">
        <v>5498</v>
      </c>
      <c r="N61" s="366" t="s">
        <v>5499</v>
      </c>
      <c r="O61" s="370" t="s">
        <v>4354</v>
      </c>
      <c r="P61" s="290">
        <v>0</v>
      </c>
      <c r="Q61" s="290" t="s">
        <v>5495</v>
      </c>
      <c r="R61" s="356" t="s">
        <v>5455</v>
      </c>
      <c r="S61" s="369" t="s">
        <v>3582</v>
      </c>
      <c r="U61" s="371" t="s">
        <v>5503</v>
      </c>
      <c r="V61" s="219" t="s">
        <v>5462</v>
      </c>
      <c r="W61" s="219" t="s">
        <v>5462</v>
      </c>
      <c r="X61" s="373"/>
      <c r="Y61" s="220" t="s">
        <v>4223</v>
      </c>
    </row>
    <row r="62" spans="1:25" ht="12" hidden="1" customHeight="1">
      <c r="A62" s="267" t="s">
        <v>5330</v>
      </c>
      <c r="B62" s="375" t="s">
        <v>5455</v>
      </c>
      <c r="C62" s="361">
        <v>45575</v>
      </c>
      <c r="D62" s="360" t="s">
        <v>5456</v>
      </c>
      <c r="E62" s="360" t="s">
        <v>5489</v>
      </c>
      <c r="F62" s="142" t="s">
        <v>4227</v>
      </c>
      <c r="G62" s="220"/>
      <c r="H62" s="142" t="s">
        <v>4227</v>
      </c>
      <c r="I62" s="360" t="s">
        <v>5490</v>
      </c>
      <c r="J62" s="363" t="s">
        <v>5497</v>
      </c>
      <c r="K62" s="364" t="s">
        <v>5504</v>
      </c>
      <c r="L62" s="370" t="s">
        <v>5505</v>
      </c>
      <c r="M62" s="373" t="s">
        <v>5498</v>
      </c>
      <c r="N62" s="366" t="s">
        <v>5499</v>
      </c>
      <c r="O62" s="370" t="s">
        <v>4297</v>
      </c>
      <c r="P62" s="290">
        <v>0</v>
      </c>
      <c r="Q62" s="290" t="s">
        <v>5495</v>
      </c>
      <c r="R62" s="356" t="s">
        <v>5455</v>
      </c>
      <c r="S62" s="369" t="s">
        <v>3582</v>
      </c>
      <c r="U62" s="370" t="s">
        <v>4298</v>
      </c>
      <c r="V62" s="219" t="s">
        <v>5462</v>
      </c>
      <c r="W62" s="219" t="s">
        <v>5462</v>
      </c>
      <c r="X62" s="373"/>
      <c r="Y62" s="220" t="s">
        <v>4223</v>
      </c>
    </row>
    <row r="63" spans="1:25" ht="12" hidden="1" customHeight="1">
      <c r="A63" s="265" t="s">
        <v>3418</v>
      </c>
      <c r="B63" s="375" t="s">
        <v>5455</v>
      </c>
      <c r="C63" s="355">
        <v>45575</v>
      </c>
      <c r="D63" s="112" t="s">
        <v>5456</v>
      </c>
      <c r="E63" s="112" t="s">
        <v>5314</v>
      </c>
      <c r="F63" s="181" t="s">
        <v>3421</v>
      </c>
      <c r="G63" s="112"/>
      <c r="H63" s="181" t="s">
        <v>3421</v>
      </c>
      <c r="I63" s="112" t="s">
        <v>5506</v>
      </c>
      <c r="J63" s="112" t="s">
        <v>5507</v>
      </c>
      <c r="K63" s="327" t="s">
        <v>5316</v>
      </c>
      <c r="L63" s="356" t="s">
        <v>5508</v>
      </c>
      <c r="M63" s="264" t="s">
        <v>5509</v>
      </c>
      <c r="N63" s="385" t="s">
        <v>5510</v>
      </c>
      <c r="O63" s="386" t="s">
        <v>3540</v>
      </c>
      <c r="P63" s="359"/>
      <c r="Q63" s="110"/>
      <c r="R63" s="386" t="s">
        <v>5455</v>
      </c>
      <c r="S63" s="386" t="s">
        <v>3456</v>
      </c>
      <c r="U63" s="386" t="s">
        <v>5511</v>
      </c>
      <c r="V63" s="387" t="s">
        <v>5462</v>
      </c>
      <c r="W63" s="387" t="s">
        <v>5462</v>
      </c>
      <c r="X63" s="388" t="s">
        <v>5512</v>
      </c>
      <c r="Y63" s="389" t="s">
        <v>5513</v>
      </c>
    </row>
    <row r="64" spans="1:25" ht="12" hidden="1" customHeight="1">
      <c r="A64" s="267" t="s">
        <v>5330</v>
      </c>
      <c r="B64" s="375" t="s">
        <v>5514</v>
      </c>
      <c r="C64" s="355">
        <v>45575</v>
      </c>
      <c r="D64" s="112" t="s">
        <v>5456</v>
      </c>
      <c r="E64" s="403" t="s">
        <v>5443</v>
      </c>
      <c r="F64" s="404" t="s">
        <v>3762</v>
      </c>
      <c r="G64" s="404" t="s">
        <v>3791</v>
      </c>
      <c r="H64" s="405" t="s">
        <v>5464</v>
      </c>
      <c r="I64" s="405" t="s">
        <v>3920</v>
      </c>
      <c r="J64" s="406" t="s">
        <v>5515</v>
      </c>
      <c r="K64" s="406" t="s">
        <v>5516</v>
      </c>
      <c r="L64" s="386"/>
      <c r="M64" s="407" t="s">
        <v>5517</v>
      </c>
      <c r="N64" s="385" t="s">
        <v>5518</v>
      </c>
      <c r="O64" s="386" t="s">
        <v>3920</v>
      </c>
      <c r="P64" s="401">
        <v>0</v>
      </c>
      <c r="Q64" s="339">
        <v>1</v>
      </c>
      <c r="R64" s="386" t="s">
        <v>5519</v>
      </c>
      <c r="S64" s="369" t="s">
        <v>3582</v>
      </c>
      <c r="U64" s="302" t="s">
        <v>2864</v>
      </c>
      <c r="V64" s="387"/>
      <c r="W64" s="387"/>
      <c r="X64" s="388"/>
      <c r="Y64" s="389"/>
    </row>
    <row r="65" spans="1:25" ht="12" hidden="1" customHeight="1">
      <c r="A65" s="392" t="s">
        <v>5324</v>
      </c>
      <c r="B65" s="109" t="s">
        <v>3700</v>
      </c>
      <c r="D65" s="109" t="s">
        <v>5520</v>
      </c>
      <c r="E65" s="363" t="s">
        <v>5521</v>
      </c>
      <c r="F65" s="363" t="s">
        <v>5521</v>
      </c>
      <c r="G65" s="363" t="s">
        <v>5521</v>
      </c>
      <c r="H65" s="363" t="s">
        <v>5521</v>
      </c>
      <c r="I65" s="363" t="s">
        <v>5521</v>
      </c>
      <c r="J65" s="384" t="s">
        <v>5521</v>
      </c>
      <c r="K65" s="359" t="s">
        <v>3245</v>
      </c>
      <c r="L65" s="393" t="s">
        <v>5522</v>
      </c>
      <c r="M65" s="373" t="s">
        <v>5521</v>
      </c>
      <c r="N65" s="366" t="s">
        <v>5523</v>
      </c>
      <c r="O65" s="290" t="s">
        <v>5524</v>
      </c>
      <c r="P65" s="401">
        <v>0</v>
      </c>
      <c r="Q65" s="339">
        <v>1</v>
      </c>
      <c r="R65" s="107" t="s">
        <v>5525</v>
      </c>
      <c r="S65" s="107" t="s">
        <v>5396</v>
      </c>
      <c r="T65" s="107"/>
      <c r="U65" s="107" t="s">
        <v>5347</v>
      </c>
      <c r="V65" s="219" t="s">
        <v>5462</v>
      </c>
      <c r="W65" s="219" t="s">
        <v>5462</v>
      </c>
      <c r="X65" s="219"/>
      <c r="Y65" s="107"/>
    </row>
    <row r="66" spans="1:25" ht="12" hidden="1" customHeight="1">
      <c r="A66" s="268" t="s">
        <v>5324</v>
      </c>
      <c r="B66" s="290" t="s">
        <v>3700</v>
      </c>
      <c r="C66" s="290"/>
      <c r="D66" s="290" t="s">
        <v>5520</v>
      </c>
      <c r="E66" s="363" t="s">
        <v>5521</v>
      </c>
      <c r="F66" s="363" t="s">
        <v>5521</v>
      </c>
      <c r="G66" s="363" t="s">
        <v>5521</v>
      </c>
      <c r="H66" s="363" t="s">
        <v>5521</v>
      </c>
      <c r="I66" s="363" t="s">
        <v>5521</v>
      </c>
      <c r="J66" s="363" t="s">
        <v>5521</v>
      </c>
      <c r="K66" s="290" t="s">
        <v>3233</v>
      </c>
      <c r="L66" s="327" t="s">
        <v>5526</v>
      </c>
      <c r="M66" s="373" t="s">
        <v>5521</v>
      </c>
      <c r="N66" s="366" t="s">
        <v>5523</v>
      </c>
      <c r="O66" s="290" t="s">
        <v>4397</v>
      </c>
      <c r="P66" s="401">
        <v>0</v>
      </c>
      <c r="Q66" s="339">
        <v>1</v>
      </c>
      <c r="R66" s="107" t="s">
        <v>5525</v>
      </c>
      <c r="S66" s="368" t="s">
        <v>3582</v>
      </c>
      <c r="T66" s="107"/>
      <c r="U66" s="107" t="s">
        <v>5347</v>
      </c>
      <c r="V66" s="219" t="s">
        <v>5462</v>
      </c>
      <c r="W66" s="219" t="s">
        <v>5462</v>
      </c>
      <c r="X66" s="219" t="s">
        <v>5527</v>
      </c>
      <c r="Y66" s="107"/>
    </row>
    <row r="67" spans="1:25" ht="12" hidden="1" customHeight="1">
      <c r="A67" s="268" t="s">
        <v>5324</v>
      </c>
      <c r="B67" s="290" t="s">
        <v>3700</v>
      </c>
      <c r="C67" s="290"/>
      <c r="D67" s="290" t="s">
        <v>5520</v>
      </c>
      <c r="E67" s="363" t="s">
        <v>5521</v>
      </c>
      <c r="F67" s="363" t="s">
        <v>5521</v>
      </c>
      <c r="G67" s="363" t="s">
        <v>5521</v>
      </c>
      <c r="H67" s="363" t="s">
        <v>5521</v>
      </c>
      <c r="I67" s="363" t="s">
        <v>5521</v>
      </c>
      <c r="J67" s="363" t="s">
        <v>5521</v>
      </c>
      <c r="K67" s="290" t="s">
        <v>5528</v>
      </c>
      <c r="L67" s="327" t="s">
        <v>5529</v>
      </c>
      <c r="M67" s="373" t="s">
        <v>5521</v>
      </c>
      <c r="N67" s="366" t="s">
        <v>5523</v>
      </c>
      <c r="O67" s="290" t="s">
        <v>4403</v>
      </c>
      <c r="P67" s="401">
        <v>0</v>
      </c>
      <c r="Q67" s="401">
        <v>1</v>
      </c>
      <c r="R67" s="290" t="s">
        <v>5525</v>
      </c>
      <c r="S67" s="290" t="s">
        <v>5396</v>
      </c>
      <c r="T67" s="290"/>
      <c r="U67" s="290" t="s">
        <v>5347</v>
      </c>
      <c r="V67" s="219" t="s">
        <v>5462</v>
      </c>
      <c r="W67" s="219" t="s">
        <v>5462</v>
      </c>
      <c r="X67" s="219"/>
      <c r="Y67" s="107"/>
    </row>
    <row r="68" spans="1:25" ht="12" hidden="1" customHeight="1">
      <c r="A68" s="268" t="s">
        <v>5324</v>
      </c>
      <c r="B68" s="290" t="s">
        <v>3700</v>
      </c>
      <c r="C68" s="290"/>
      <c r="D68" s="290" t="s">
        <v>5520</v>
      </c>
      <c r="E68" s="363" t="s">
        <v>5521</v>
      </c>
      <c r="F68" s="363" t="s">
        <v>5521</v>
      </c>
      <c r="G68" s="363" t="s">
        <v>5521</v>
      </c>
      <c r="H68" s="363" t="s">
        <v>5521</v>
      </c>
      <c r="I68" s="363" t="s">
        <v>5521</v>
      </c>
      <c r="J68" s="363" t="s">
        <v>5521</v>
      </c>
      <c r="K68" s="290" t="s">
        <v>5530</v>
      </c>
      <c r="L68" s="327" t="s">
        <v>5531</v>
      </c>
      <c r="M68" s="373" t="s">
        <v>5521</v>
      </c>
      <c r="N68" s="366" t="s">
        <v>5523</v>
      </c>
      <c r="O68" s="290" t="s">
        <v>4408</v>
      </c>
      <c r="P68" s="401">
        <v>0</v>
      </c>
      <c r="Q68" s="401">
        <v>1</v>
      </c>
      <c r="R68" s="290" t="s">
        <v>5525</v>
      </c>
      <c r="S68" s="290" t="s">
        <v>5396</v>
      </c>
      <c r="T68" s="290"/>
      <c r="U68" s="290" t="s">
        <v>5347</v>
      </c>
      <c r="V68" s="219" t="s">
        <v>5462</v>
      </c>
      <c r="W68" s="219" t="s">
        <v>5462</v>
      </c>
      <c r="X68" s="219"/>
      <c r="Y68" s="107"/>
    </row>
    <row r="69" spans="1:25" ht="12" hidden="1" customHeight="1">
      <c r="A69" s="424" t="s">
        <v>3418</v>
      </c>
      <c r="B69" s="290" t="s">
        <v>3700</v>
      </c>
      <c r="C69" s="290"/>
      <c r="D69" s="290" t="s">
        <v>5520</v>
      </c>
      <c r="E69" s="394" t="s">
        <v>4306</v>
      </c>
      <c r="F69" s="394"/>
      <c r="G69" s="394" t="s">
        <v>5532</v>
      </c>
      <c r="H69" s="290"/>
      <c r="I69" s="394" t="s">
        <v>5532</v>
      </c>
      <c r="J69" s="390" t="s">
        <v>5533</v>
      </c>
      <c r="K69" s="398" t="s">
        <v>5534</v>
      </c>
      <c r="L69" s="398"/>
      <c r="M69" s="400" t="s">
        <v>5535</v>
      </c>
      <c r="N69" s="395" t="s">
        <v>5536</v>
      </c>
      <c r="O69" s="290" t="s">
        <v>5534</v>
      </c>
      <c r="P69" s="290"/>
      <c r="Q69" s="290"/>
      <c r="R69" s="290"/>
      <c r="S69" s="290"/>
      <c r="T69" s="290"/>
      <c r="U69" s="290"/>
      <c r="V69" s="107"/>
      <c r="W69" s="107"/>
      <c r="X69" s="107"/>
      <c r="Y69" s="107"/>
    </row>
    <row r="70" spans="1:25" ht="12" hidden="1" customHeight="1">
      <c r="A70" s="120" t="s">
        <v>5330</v>
      </c>
      <c r="B70" s="290" t="s">
        <v>3700</v>
      </c>
      <c r="C70" s="290"/>
      <c r="D70" s="290" t="s">
        <v>5520</v>
      </c>
      <c r="E70" s="394" t="s">
        <v>4306</v>
      </c>
      <c r="F70" s="394"/>
      <c r="G70" s="394" t="s">
        <v>5532</v>
      </c>
      <c r="H70" s="290"/>
      <c r="I70" s="394" t="s">
        <v>5532</v>
      </c>
      <c r="J70" s="390" t="s">
        <v>5533</v>
      </c>
      <c r="K70" s="390" t="s">
        <v>5537</v>
      </c>
      <c r="L70" s="290" t="s">
        <v>5538</v>
      </c>
      <c r="M70" s="390" t="s">
        <v>5539</v>
      </c>
      <c r="N70" s="402"/>
      <c r="O70" s="290" t="s">
        <v>5540</v>
      </c>
      <c r="P70" s="290" t="s">
        <v>5540</v>
      </c>
      <c r="Q70" s="290" t="s">
        <v>5540</v>
      </c>
      <c r="R70" s="290" t="s">
        <v>5540</v>
      </c>
      <c r="S70" s="290" t="s">
        <v>5540</v>
      </c>
      <c r="T70" s="290" t="s">
        <v>5540</v>
      </c>
      <c r="U70" s="290" t="s">
        <v>5540</v>
      </c>
      <c r="V70" s="107"/>
      <c r="W70" s="107"/>
      <c r="X70" s="107"/>
      <c r="Y70" s="107"/>
    </row>
    <row r="71" spans="1:25" ht="12" hidden="1" customHeight="1">
      <c r="A71" s="120" t="s">
        <v>5330</v>
      </c>
      <c r="B71" s="290" t="s">
        <v>3700</v>
      </c>
      <c r="C71" s="290"/>
      <c r="D71" s="290" t="s">
        <v>5520</v>
      </c>
      <c r="E71" s="394" t="s">
        <v>4306</v>
      </c>
      <c r="F71" s="394"/>
      <c r="G71" s="340" t="s">
        <v>5541</v>
      </c>
      <c r="H71" s="290"/>
      <c r="I71" s="340" t="s">
        <v>5541</v>
      </c>
      <c r="J71" s="391" t="s">
        <v>5542</v>
      </c>
      <c r="K71" s="391" t="s">
        <v>5543</v>
      </c>
      <c r="L71" s="290" t="s">
        <v>5538</v>
      </c>
      <c r="M71" s="391" t="s">
        <v>3703</v>
      </c>
      <c r="N71" s="363" t="s">
        <v>3704</v>
      </c>
      <c r="O71" s="290" t="s">
        <v>5540</v>
      </c>
      <c r="P71" s="290" t="s">
        <v>5540</v>
      </c>
      <c r="Q71" s="290" t="s">
        <v>5540</v>
      </c>
      <c r="R71" s="290" t="s">
        <v>5540</v>
      </c>
      <c r="S71" s="290" t="s">
        <v>5540</v>
      </c>
      <c r="T71" s="290" t="s">
        <v>5540</v>
      </c>
      <c r="U71" s="290" t="s">
        <v>5540</v>
      </c>
      <c r="V71" s="107"/>
      <c r="W71" s="107"/>
      <c r="X71" s="107"/>
      <c r="Y71" s="107"/>
    </row>
    <row r="72" spans="1:25" ht="12" hidden="1" customHeight="1">
      <c r="A72" s="120" t="s">
        <v>5330</v>
      </c>
      <c r="B72" s="290" t="s">
        <v>3700</v>
      </c>
      <c r="C72" s="290"/>
      <c r="D72" s="290" t="s">
        <v>5520</v>
      </c>
      <c r="E72" s="394" t="s">
        <v>4306</v>
      </c>
      <c r="F72" s="394"/>
      <c r="G72" s="340" t="s">
        <v>5544</v>
      </c>
      <c r="H72" s="290"/>
      <c r="I72" s="340" t="s">
        <v>5544</v>
      </c>
      <c r="J72" s="391" t="s">
        <v>5545</v>
      </c>
      <c r="K72" s="391" t="s">
        <v>5546</v>
      </c>
      <c r="L72" s="290" t="s">
        <v>5538</v>
      </c>
      <c r="M72" s="391" t="s">
        <v>5547</v>
      </c>
      <c r="N72" s="363" t="s">
        <v>5548</v>
      </c>
      <c r="O72" s="290" t="s">
        <v>5540</v>
      </c>
      <c r="P72" s="290" t="s">
        <v>5540</v>
      </c>
      <c r="Q72" s="290" t="s">
        <v>5540</v>
      </c>
      <c r="R72" s="290" t="s">
        <v>5540</v>
      </c>
      <c r="S72" s="290" t="s">
        <v>5540</v>
      </c>
      <c r="T72" s="290" t="s">
        <v>5540</v>
      </c>
      <c r="U72" s="290" t="s">
        <v>5540</v>
      </c>
      <c r="V72" s="107"/>
      <c r="W72" s="107"/>
      <c r="X72" s="107"/>
      <c r="Y72" s="107"/>
    </row>
    <row r="73" spans="1:25" ht="12" hidden="1" customHeight="1">
      <c r="A73" s="120" t="s">
        <v>5330</v>
      </c>
      <c r="B73" s="290" t="s">
        <v>3700</v>
      </c>
      <c r="C73" s="290"/>
      <c r="D73" s="290" t="s">
        <v>5520</v>
      </c>
      <c r="E73" s="394" t="s">
        <v>4306</v>
      </c>
      <c r="F73" s="394"/>
      <c r="G73" s="340" t="s">
        <v>5549</v>
      </c>
      <c r="H73" s="290"/>
      <c r="I73" s="340" t="s">
        <v>5549</v>
      </c>
      <c r="J73" s="391" t="s">
        <v>5550</v>
      </c>
      <c r="K73" s="391" t="s">
        <v>3302</v>
      </c>
      <c r="L73" s="290" t="s">
        <v>5538</v>
      </c>
      <c r="M73" s="391" t="s">
        <v>5551</v>
      </c>
      <c r="N73" s="363" t="s">
        <v>5552</v>
      </c>
      <c r="O73" s="290" t="s">
        <v>5540</v>
      </c>
      <c r="P73" s="290" t="s">
        <v>5540</v>
      </c>
      <c r="Q73" s="290" t="s">
        <v>5540</v>
      </c>
      <c r="R73" s="290" t="s">
        <v>5540</v>
      </c>
      <c r="S73" s="290" t="s">
        <v>5540</v>
      </c>
      <c r="T73" s="290" t="s">
        <v>5540</v>
      </c>
      <c r="U73" s="290" t="s">
        <v>5540</v>
      </c>
      <c r="V73" s="107"/>
      <c r="W73" s="107"/>
      <c r="X73" s="107"/>
      <c r="Y73" s="107"/>
    </row>
    <row r="74" spans="1:25" ht="12" hidden="1" customHeight="1">
      <c r="A74" s="120" t="s">
        <v>5330</v>
      </c>
      <c r="B74" s="290" t="s">
        <v>3700</v>
      </c>
      <c r="C74" s="290"/>
      <c r="D74" s="290" t="s">
        <v>5520</v>
      </c>
      <c r="E74" s="397" t="s">
        <v>4073</v>
      </c>
      <c r="F74" s="290"/>
      <c r="G74" s="396" t="s">
        <v>5553</v>
      </c>
      <c r="H74" s="290"/>
      <c r="I74" s="396" t="s">
        <v>5553</v>
      </c>
      <c r="J74" s="391" t="s">
        <v>5554</v>
      </c>
      <c r="K74" s="290" t="s">
        <v>3275</v>
      </c>
      <c r="L74" s="290" t="s">
        <v>5538</v>
      </c>
      <c r="M74" s="391" t="s">
        <v>5555</v>
      </c>
      <c r="N74" s="363" t="s">
        <v>5556</v>
      </c>
      <c r="O74" s="290" t="s">
        <v>5540</v>
      </c>
      <c r="P74" s="290" t="s">
        <v>5540</v>
      </c>
      <c r="Q74" s="290" t="s">
        <v>5540</v>
      </c>
      <c r="R74" s="290" t="s">
        <v>5540</v>
      </c>
      <c r="S74" s="290" t="s">
        <v>5540</v>
      </c>
      <c r="T74" s="290" t="s">
        <v>5540</v>
      </c>
      <c r="U74" s="290" t="s">
        <v>5540</v>
      </c>
      <c r="V74" s="107"/>
      <c r="W74" s="107"/>
      <c r="X74" s="107"/>
      <c r="Y74" s="107"/>
    </row>
    <row r="75" spans="1:25" ht="12" hidden="1" customHeight="1">
      <c r="A75" s="120" t="s">
        <v>5330</v>
      </c>
      <c r="B75" s="290" t="s">
        <v>3700</v>
      </c>
      <c r="C75" s="290"/>
      <c r="D75" s="290" t="s">
        <v>5520</v>
      </c>
      <c r="E75" s="397" t="s">
        <v>4073</v>
      </c>
      <c r="F75" s="290"/>
      <c r="G75" s="340" t="s">
        <v>5557</v>
      </c>
      <c r="H75" s="290"/>
      <c r="I75" s="340" t="s">
        <v>5557</v>
      </c>
      <c r="J75" s="391" t="s">
        <v>5558</v>
      </c>
      <c r="K75" s="290" t="s">
        <v>5559</v>
      </c>
      <c r="L75" s="290" t="s">
        <v>5538</v>
      </c>
      <c r="M75" s="391" t="s">
        <v>5560</v>
      </c>
      <c r="N75" s="363" t="s">
        <v>5561</v>
      </c>
      <c r="O75" s="290" t="s">
        <v>5540</v>
      </c>
      <c r="P75" s="290" t="s">
        <v>5540</v>
      </c>
      <c r="Q75" s="290" t="s">
        <v>5540</v>
      </c>
      <c r="R75" s="290" t="s">
        <v>5540</v>
      </c>
      <c r="S75" s="290" t="s">
        <v>5540</v>
      </c>
      <c r="T75" s="290" t="s">
        <v>5540</v>
      </c>
      <c r="U75" s="290" t="s">
        <v>5540</v>
      </c>
      <c r="V75" s="107"/>
      <c r="W75" s="107"/>
      <c r="X75" s="107"/>
      <c r="Y75" s="107"/>
    </row>
    <row r="76" spans="1:25" ht="12" hidden="1" customHeight="1">
      <c r="A76" s="424" t="s">
        <v>3418</v>
      </c>
      <c r="B76" s="290" t="s">
        <v>3700</v>
      </c>
      <c r="C76" s="290"/>
      <c r="D76" s="290" t="s">
        <v>5520</v>
      </c>
      <c r="E76" s="397" t="s">
        <v>4073</v>
      </c>
      <c r="F76" s="290"/>
      <c r="G76" s="340" t="s">
        <v>5562</v>
      </c>
      <c r="H76" s="290"/>
      <c r="I76" s="340" t="s">
        <v>5562</v>
      </c>
      <c r="J76" s="391" t="s">
        <v>5563</v>
      </c>
      <c r="K76" s="398" t="s">
        <v>5316</v>
      </c>
      <c r="L76" s="398"/>
      <c r="M76" s="399" t="s">
        <v>5564</v>
      </c>
      <c r="N76" s="363" t="s">
        <v>5316</v>
      </c>
      <c r="O76" s="290"/>
      <c r="P76" s="290"/>
      <c r="Q76" s="290"/>
      <c r="R76" s="290"/>
      <c r="S76" s="290"/>
      <c r="T76" s="290"/>
      <c r="U76" s="290"/>
      <c r="V76" s="107"/>
      <c r="W76" s="107"/>
      <c r="X76" s="107"/>
      <c r="Y76" s="107"/>
    </row>
    <row r="77" spans="1:25" ht="12" hidden="1" customHeight="1">
      <c r="A77" s="120" t="s">
        <v>5330</v>
      </c>
      <c r="B77" s="290" t="s">
        <v>3700</v>
      </c>
      <c r="C77" s="290"/>
      <c r="D77" s="290" t="s">
        <v>5520</v>
      </c>
      <c r="E77" s="397" t="s">
        <v>4073</v>
      </c>
      <c r="F77" s="290"/>
      <c r="G77" s="340" t="s">
        <v>5565</v>
      </c>
      <c r="H77" s="290"/>
      <c r="I77" s="340" t="s">
        <v>5565</v>
      </c>
      <c r="J77" s="391" t="s">
        <v>5566</v>
      </c>
      <c r="K77" s="290" t="s">
        <v>5567</v>
      </c>
      <c r="L77" s="290" t="s">
        <v>5538</v>
      </c>
      <c r="M77" s="391" t="s">
        <v>5568</v>
      </c>
      <c r="N77" s="363" t="s">
        <v>5569</v>
      </c>
      <c r="O77" s="290" t="s">
        <v>5540</v>
      </c>
      <c r="P77" s="290" t="s">
        <v>5540</v>
      </c>
      <c r="Q77" s="290" t="s">
        <v>5540</v>
      </c>
      <c r="R77" s="290" t="s">
        <v>5540</v>
      </c>
      <c r="S77" s="290" t="s">
        <v>5540</v>
      </c>
      <c r="T77" s="290" t="s">
        <v>5540</v>
      </c>
      <c r="U77" s="290" t="s">
        <v>5540</v>
      </c>
      <c r="V77" s="107"/>
      <c r="W77" s="107"/>
      <c r="X77" s="107"/>
      <c r="Y77" s="107"/>
    </row>
    <row r="78" spans="1:25" ht="12" hidden="1" customHeight="1">
      <c r="A78" s="120" t="s">
        <v>5330</v>
      </c>
      <c r="B78" s="290" t="s">
        <v>3700</v>
      </c>
      <c r="C78" s="290"/>
      <c r="D78" s="290" t="s">
        <v>5520</v>
      </c>
      <c r="E78" s="397" t="s">
        <v>4073</v>
      </c>
      <c r="F78" s="290"/>
      <c r="G78" s="340" t="s">
        <v>5570</v>
      </c>
      <c r="H78" s="290"/>
      <c r="I78" s="340" t="s">
        <v>5570</v>
      </c>
      <c r="J78" s="391" t="s">
        <v>5571</v>
      </c>
      <c r="K78" s="290" t="s">
        <v>3362</v>
      </c>
      <c r="L78" s="290" t="s">
        <v>5538</v>
      </c>
      <c r="M78" s="391" t="s">
        <v>5572</v>
      </c>
      <c r="N78" s="363" t="s">
        <v>5569</v>
      </c>
      <c r="O78" s="290" t="s">
        <v>5540</v>
      </c>
      <c r="P78" s="290" t="s">
        <v>5540</v>
      </c>
      <c r="Q78" s="290" t="s">
        <v>5540</v>
      </c>
      <c r="R78" s="290" t="s">
        <v>5540</v>
      </c>
      <c r="S78" s="290" t="s">
        <v>5540</v>
      </c>
      <c r="T78" s="290" t="s">
        <v>5540</v>
      </c>
      <c r="U78" s="290" t="s">
        <v>5540</v>
      </c>
      <c r="V78" s="107"/>
      <c r="W78" s="107"/>
      <c r="X78" s="107"/>
      <c r="Y78" s="107"/>
    </row>
    <row r="79" spans="1:25" ht="12" hidden="1" customHeight="1">
      <c r="A79" s="424" t="s">
        <v>3418</v>
      </c>
      <c r="B79" s="290" t="s">
        <v>3700</v>
      </c>
      <c r="C79" s="290"/>
      <c r="D79" s="290" t="s">
        <v>5520</v>
      </c>
      <c r="E79" s="394" t="s">
        <v>5443</v>
      </c>
      <c r="F79" s="290"/>
      <c r="G79" s="340" t="s">
        <v>5573</v>
      </c>
      <c r="H79" s="290"/>
      <c r="I79" s="340" t="s">
        <v>5573</v>
      </c>
      <c r="J79" s="391" t="s">
        <v>5574</v>
      </c>
      <c r="K79" s="399" t="s">
        <v>5574</v>
      </c>
      <c r="L79" s="290"/>
      <c r="M79" s="398" t="s">
        <v>5316</v>
      </c>
      <c r="N79" s="398" t="s">
        <v>5316</v>
      </c>
      <c r="O79" s="398" t="s">
        <v>5316</v>
      </c>
      <c r="P79" s="398" t="s">
        <v>5316</v>
      </c>
      <c r="Q79" s="398" t="s">
        <v>5316</v>
      </c>
      <c r="R79" s="398" t="s">
        <v>5316</v>
      </c>
      <c r="S79" s="398" t="s">
        <v>5316</v>
      </c>
      <c r="T79" s="398" t="s">
        <v>5316</v>
      </c>
      <c r="U79" s="398" t="s">
        <v>5316</v>
      </c>
      <c r="V79" s="107"/>
      <c r="W79" s="107"/>
      <c r="X79" s="107"/>
      <c r="Y79" s="107"/>
    </row>
    <row r="80" spans="1:25" ht="12" hidden="1" customHeight="1">
      <c r="A80" s="120" t="s">
        <v>5330</v>
      </c>
      <c r="B80" s="290" t="s">
        <v>3700</v>
      </c>
      <c r="C80" s="290"/>
      <c r="D80" s="290" t="s">
        <v>5520</v>
      </c>
      <c r="E80" s="394" t="s">
        <v>5443</v>
      </c>
      <c r="F80" s="290"/>
      <c r="G80" s="340" t="s">
        <v>5575</v>
      </c>
      <c r="H80" s="290"/>
      <c r="I80" s="340" t="s">
        <v>5575</v>
      </c>
      <c r="J80" s="391" t="s">
        <v>5576</v>
      </c>
      <c r="K80" s="391" t="s">
        <v>5576</v>
      </c>
      <c r="L80" s="290" t="s">
        <v>5538</v>
      </c>
      <c r="M80" s="391" t="s">
        <v>5577</v>
      </c>
      <c r="N80" s="363" t="s">
        <v>5569</v>
      </c>
      <c r="O80" s="290" t="s">
        <v>5540</v>
      </c>
      <c r="P80" s="290" t="s">
        <v>5540</v>
      </c>
      <c r="Q80" s="290" t="s">
        <v>5540</v>
      </c>
      <c r="R80" s="290" t="s">
        <v>5540</v>
      </c>
      <c r="S80" s="290" t="s">
        <v>5540</v>
      </c>
      <c r="T80" s="290" t="s">
        <v>5540</v>
      </c>
      <c r="U80" s="290" t="s">
        <v>5540</v>
      </c>
      <c r="V80" s="107"/>
      <c r="W80" s="107"/>
      <c r="X80" s="107"/>
      <c r="Y80" s="107"/>
    </row>
    <row r="81" spans="1:25" ht="12" hidden="1" customHeight="1">
      <c r="A81" s="120" t="s">
        <v>5330</v>
      </c>
      <c r="B81" s="290" t="s">
        <v>3700</v>
      </c>
      <c r="C81" s="290"/>
      <c r="D81" s="290" t="s">
        <v>5520</v>
      </c>
      <c r="E81" s="394" t="s">
        <v>5443</v>
      </c>
      <c r="F81" s="290"/>
      <c r="G81" s="394" t="s">
        <v>5464</v>
      </c>
      <c r="H81" s="290"/>
      <c r="I81" s="394" t="s">
        <v>5464</v>
      </c>
      <c r="J81" s="391" t="s">
        <v>5578</v>
      </c>
      <c r="K81" s="391" t="s">
        <v>5578</v>
      </c>
      <c r="L81" s="290" t="s">
        <v>5538</v>
      </c>
      <c r="M81" s="391" t="s">
        <v>3257</v>
      </c>
      <c r="N81" s="363" t="s">
        <v>5579</v>
      </c>
      <c r="O81" s="290" t="s">
        <v>5540</v>
      </c>
      <c r="P81" s="290" t="s">
        <v>5540</v>
      </c>
      <c r="Q81" s="290" t="s">
        <v>5540</v>
      </c>
      <c r="R81" s="290" t="s">
        <v>5540</v>
      </c>
      <c r="S81" s="290" t="s">
        <v>5540</v>
      </c>
      <c r="T81" s="290" t="s">
        <v>5540</v>
      </c>
      <c r="U81" s="290" t="s">
        <v>5540</v>
      </c>
      <c r="V81" s="107"/>
      <c r="W81" s="107"/>
      <c r="X81" s="107"/>
      <c r="Y81" s="107"/>
    </row>
    <row r="82" spans="1:25" ht="12" hidden="1" customHeight="1">
      <c r="A82" s="424" t="s">
        <v>3418</v>
      </c>
      <c r="B82" s="290" t="s">
        <v>3700</v>
      </c>
      <c r="C82" s="290"/>
      <c r="D82" s="290" t="s">
        <v>5520</v>
      </c>
      <c r="E82" s="394" t="s">
        <v>5443</v>
      </c>
      <c r="F82" s="290"/>
      <c r="G82" s="394" t="s">
        <v>5464</v>
      </c>
      <c r="H82" s="290"/>
      <c r="I82" s="394" t="s">
        <v>5464</v>
      </c>
      <c r="J82" s="391" t="s">
        <v>5580</v>
      </c>
      <c r="K82" s="399" t="s">
        <v>5580</v>
      </c>
      <c r="L82" s="290"/>
      <c r="M82" s="398" t="s">
        <v>5316</v>
      </c>
      <c r="N82" s="398" t="s">
        <v>5316</v>
      </c>
      <c r="O82" s="398" t="s">
        <v>5316</v>
      </c>
      <c r="P82" s="398" t="s">
        <v>5316</v>
      </c>
      <c r="Q82" s="398" t="s">
        <v>5316</v>
      </c>
      <c r="R82" s="398" t="s">
        <v>5316</v>
      </c>
      <c r="S82" s="398" t="s">
        <v>5316</v>
      </c>
      <c r="T82" s="398" t="s">
        <v>5316</v>
      </c>
      <c r="U82" s="398" t="s">
        <v>5316</v>
      </c>
      <c r="V82" s="107"/>
      <c r="W82" s="107"/>
      <c r="X82" s="107"/>
      <c r="Y82" s="107"/>
    </row>
    <row r="83" spans="1:25" ht="12" hidden="1" customHeight="1">
      <c r="A83" s="120" t="s">
        <v>5330</v>
      </c>
      <c r="B83" s="290" t="s">
        <v>3700</v>
      </c>
      <c r="C83" s="290"/>
      <c r="D83" s="290" t="s">
        <v>5520</v>
      </c>
      <c r="E83" s="394" t="s">
        <v>5443</v>
      </c>
      <c r="F83" s="290"/>
      <c r="G83" s="394" t="s">
        <v>5464</v>
      </c>
      <c r="H83" s="290"/>
      <c r="I83" s="394" t="s">
        <v>5464</v>
      </c>
      <c r="J83" s="391" t="s">
        <v>5581</v>
      </c>
      <c r="K83" s="391" t="s">
        <v>5581</v>
      </c>
      <c r="L83" s="290" t="s">
        <v>5538</v>
      </c>
      <c r="M83" s="391" t="s">
        <v>5582</v>
      </c>
      <c r="N83" s="363" t="s">
        <v>5569</v>
      </c>
      <c r="O83" s="290" t="s">
        <v>5540</v>
      </c>
      <c r="P83" s="290" t="s">
        <v>5540</v>
      </c>
      <c r="Q83" s="290" t="s">
        <v>5540</v>
      </c>
      <c r="R83" s="290" t="s">
        <v>5540</v>
      </c>
      <c r="S83" s="290" t="s">
        <v>5540</v>
      </c>
      <c r="T83" s="290" t="s">
        <v>5540</v>
      </c>
      <c r="U83" s="290" t="s">
        <v>5540</v>
      </c>
      <c r="V83" s="107"/>
      <c r="W83" s="107"/>
      <c r="X83" s="107"/>
      <c r="Y83" s="107"/>
    </row>
    <row r="84" spans="1:25" ht="12" hidden="1" customHeight="1">
      <c r="A84" s="424" t="s">
        <v>3418</v>
      </c>
      <c r="B84" s="290" t="s">
        <v>3700</v>
      </c>
      <c r="C84" s="290"/>
      <c r="D84" s="290" t="s">
        <v>5520</v>
      </c>
      <c r="E84" s="394" t="s">
        <v>5443</v>
      </c>
      <c r="F84" s="290"/>
      <c r="G84" s="394" t="s">
        <v>5464</v>
      </c>
      <c r="H84" s="290"/>
      <c r="I84" s="394" t="s">
        <v>5464</v>
      </c>
      <c r="J84" s="391" t="s">
        <v>5583</v>
      </c>
      <c r="K84" s="399" t="s">
        <v>5583</v>
      </c>
      <c r="L84" s="290"/>
      <c r="M84" s="398" t="s">
        <v>5316</v>
      </c>
      <c r="N84" s="398" t="s">
        <v>5316</v>
      </c>
      <c r="O84" s="398" t="s">
        <v>5316</v>
      </c>
      <c r="P84" s="398" t="s">
        <v>5316</v>
      </c>
      <c r="Q84" s="398" t="s">
        <v>5316</v>
      </c>
      <c r="R84" s="398" t="s">
        <v>5316</v>
      </c>
      <c r="S84" s="398" t="s">
        <v>5316</v>
      </c>
      <c r="T84" s="398" t="s">
        <v>5316</v>
      </c>
      <c r="U84" s="398" t="s">
        <v>5316</v>
      </c>
      <c r="V84" s="107"/>
      <c r="W84" s="107"/>
      <c r="X84" s="107"/>
      <c r="Y84" s="107"/>
    </row>
    <row r="85" spans="1:25" ht="12" hidden="1" customHeight="1">
      <c r="A85" s="120" t="s">
        <v>5330</v>
      </c>
      <c r="B85" s="290" t="s">
        <v>3700</v>
      </c>
      <c r="C85" s="290"/>
      <c r="D85" s="290" t="s">
        <v>5520</v>
      </c>
      <c r="E85" s="394" t="s">
        <v>5443</v>
      </c>
      <c r="F85" s="290"/>
      <c r="G85" s="394" t="s">
        <v>5464</v>
      </c>
      <c r="H85" s="290"/>
      <c r="I85" s="394" t="s">
        <v>5464</v>
      </c>
      <c r="J85" s="391" t="s">
        <v>5584</v>
      </c>
      <c r="K85" s="391" t="s">
        <v>5584</v>
      </c>
      <c r="L85" s="290" t="s">
        <v>5538</v>
      </c>
      <c r="M85" s="391" t="s">
        <v>5585</v>
      </c>
      <c r="N85" s="363" t="s">
        <v>5569</v>
      </c>
      <c r="O85" s="290" t="s">
        <v>5540</v>
      </c>
      <c r="P85" s="290" t="s">
        <v>5540</v>
      </c>
      <c r="Q85" s="290" t="s">
        <v>5540</v>
      </c>
      <c r="R85" s="290" t="s">
        <v>5540</v>
      </c>
      <c r="S85" s="290" t="s">
        <v>5540</v>
      </c>
      <c r="T85" s="290" t="s">
        <v>5540</v>
      </c>
      <c r="U85" s="290" t="s">
        <v>5540</v>
      </c>
      <c r="V85" s="107"/>
      <c r="W85" s="107"/>
      <c r="X85" s="107"/>
      <c r="Y85" s="107"/>
    </row>
    <row r="86" spans="1:25" ht="12" hidden="1" customHeight="1">
      <c r="A86" s="120" t="s">
        <v>5330</v>
      </c>
      <c r="B86" s="290" t="s">
        <v>3700</v>
      </c>
      <c r="C86" s="290"/>
      <c r="D86" s="290" t="s">
        <v>5520</v>
      </c>
      <c r="E86" s="394" t="s">
        <v>5443</v>
      </c>
      <c r="F86" s="290"/>
      <c r="G86" s="394" t="s">
        <v>5464</v>
      </c>
      <c r="H86" s="290"/>
      <c r="I86" s="394" t="s">
        <v>5464</v>
      </c>
      <c r="J86" s="391" t="s">
        <v>5586</v>
      </c>
      <c r="K86" s="391" t="s">
        <v>5586</v>
      </c>
      <c r="L86" s="290" t="s">
        <v>5538</v>
      </c>
      <c r="M86" s="391" t="s">
        <v>3307</v>
      </c>
      <c r="N86" s="363" t="s">
        <v>5569</v>
      </c>
      <c r="O86" s="290" t="s">
        <v>5540</v>
      </c>
      <c r="P86" s="290" t="s">
        <v>5540</v>
      </c>
      <c r="Q86" s="290" t="s">
        <v>5540</v>
      </c>
      <c r="R86" s="290" t="s">
        <v>5540</v>
      </c>
      <c r="S86" s="290" t="s">
        <v>5540</v>
      </c>
      <c r="T86" s="290" t="s">
        <v>5540</v>
      </c>
      <c r="U86" s="290" t="s">
        <v>5540</v>
      </c>
      <c r="V86" s="107"/>
      <c r="W86" s="107"/>
      <c r="X86" s="107"/>
      <c r="Y86" s="107"/>
    </row>
    <row r="87" spans="1:25" ht="12" hidden="1" customHeight="1">
      <c r="A87" s="120" t="s">
        <v>5330</v>
      </c>
      <c r="B87" s="290" t="s">
        <v>3700</v>
      </c>
      <c r="C87" s="290"/>
      <c r="D87" s="290" t="s">
        <v>5520</v>
      </c>
      <c r="E87" s="394" t="s">
        <v>5443</v>
      </c>
      <c r="F87" s="290"/>
      <c r="G87" s="394" t="s">
        <v>5464</v>
      </c>
      <c r="H87" s="290"/>
      <c r="I87" s="394" t="s">
        <v>5464</v>
      </c>
      <c r="J87" s="391" t="s">
        <v>5587</v>
      </c>
      <c r="K87" s="391" t="s">
        <v>5587</v>
      </c>
      <c r="L87" s="290" t="s">
        <v>5538</v>
      </c>
      <c r="M87" s="391" t="s">
        <v>5588</v>
      </c>
      <c r="N87" s="363" t="s">
        <v>5569</v>
      </c>
      <c r="O87" s="290" t="s">
        <v>5540</v>
      </c>
      <c r="P87" s="290" t="s">
        <v>5540</v>
      </c>
      <c r="Q87" s="290" t="s">
        <v>5540</v>
      </c>
      <c r="R87" s="290" t="s">
        <v>5540</v>
      </c>
      <c r="S87" s="290" t="s">
        <v>5540</v>
      </c>
      <c r="T87" s="290" t="s">
        <v>5540</v>
      </c>
      <c r="U87" s="290" t="s">
        <v>5540</v>
      </c>
      <c r="V87" s="107"/>
      <c r="W87" s="107"/>
      <c r="X87" s="107"/>
      <c r="Y87" s="107"/>
    </row>
    <row r="88" spans="1:25" ht="12" hidden="1" customHeight="1">
      <c r="A88" s="120" t="s">
        <v>5330</v>
      </c>
      <c r="B88" s="290" t="s">
        <v>3700</v>
      </c>
      <c r="C88" s="290"/>
      <c r="D88" s="290" t="s">
        <v>5520</v>
      </c>
      <c r="E88" s="394" t="s">
        <v>5443</v>
      </c>
      <c r="F88" s="290"/>
      <c r="G88" s="394" t="s">
        <v>5464</v>
      </c>
      <c r="H88" s="290"/>
      <c r="I88" s="394" t="s">
        <v>5464</v>
      </c>
      <c r="J88" s="391" t="s">
        <v>3110</v>
      </c>
      <c r="K88" s="391" t="s">
        <v>3110</v>
      </c>
      <c r="L88" s="290" t="s">
        <v>5538</v>
      </c>
      <c r="M88" s="391" t="s">
        <v>3284</v>
      </c>
      <c r="N88" s="363" t="s">
        <v>5569</v>
      </c>
      <c r="O88" s="290" t="s">
        <v>5540</v>
      </c>
      <c r="P88" s="290" t="s">
        <v>5540</v>
      </c>
      <c r="Q88" s="290" t="s">
        <v>5540</v>
      </c>
      <c r="R88" s="290" t="s">
        <v>5540</v>
      </c>
      <c r="S88" s="290" t="s">
        <v>5540</v>
      </c>
      <c r="T88" s="290" t="s">
        <v>5540</v>
      </c>
      <c r="U88" s="290" t="s">
        <v>5540</v>
      </c>
      <c r="V88" s="107"/>
      <c r="W88" s="107"/>
      <c r="X88" s="107"/>
      <c r="Y88" s="107"/>
    </row>
    <row r="89" spans="1:25" ht="12" hidden="1" customHeight="1">
      <c r="A89" s="395" t="s">
        <v>5579</v>
      </c>
      <c r="B89" s="271" t="s">
        <v>5589</v>
      </c>
      <c r="C89" s="408">
        <v>45575</v>
      </c>
      <c r="D89" s="271" t="s">
        <v>5590</v>
      </c>
      <c r="E89" s="271" t="s">
        <v>4306</v>
      </c>
      <c r="F89" s="271"/>
      <c r="G89" s="271" t="s">
        <v>3655</v>
      </c>
      <c r="H89" s="271" t="s">
        <v>3656</v>
      </c>
      <c r="I89" s="271" t="s">
        <v>3655</v>
      </c>
      <c r="J89" s="271" t="s">
        <v>3049</v>
      </c>
      <c r="K89" s="271" t="s">
        <v>3239</v>
      </c>
      <c r="L89" s="271" t="s">
        <v>5591</v>
      </c>
      <c r="M89" s="271" t="s">
        <v>5592</v>
      </c>
      <c r="N89" s="271" t="s">
        <v>5593</v>
      </c>
      <c r="O89" s="271" t="s">
        <v>5594</v>
      </c>
      <c r="P89" s="271">
        <v>0</v>
      </c>
      <c r="Q89" s="411">
        <v>1</v>
      </c>
      <c r="R89" s="271" t="s">
        <v>5595</v>
      </c>
      <c r="S89" s="271" t="s">
        <v>5396</v>
      </c>
      <c r="T89" s="107"/>
      <c r="U89" s="271" t="s">
        <v>4425</v>
      </c>
      <c r="V89" s="107"/>
      <c r="W89" s="107"/>
      <c r="X89" s="107"/>
      <c r="Y89" s="107"/>
    </row>
    <row r="90" spans="1:25" ht="12" hidden="1" customHeight="1">
      <c r="A90" s="395" t="s">
        <v>5596</v>
      </c>
      <c r="B90" s="271" t="s">
        <v>5597</v>
      </c>
      <c r="C90" s="408">
        <v>45575</v>
      </c>
      <c r="D90" s="271" t="s">
        <v>5590</v>
      </c>
      <c r="E90" s="271" t="s">
        <v>5443</v>
      </c>
      <c r="F90" s="271"/>
      <c r="G90" s="271" t="s">
        <v>3790</v>
      </c>
      <c r="H90" s="271" t="s">
        <v>3791</v>
      </c>
      <c r="I90" s="271" t="s">
        <v>3790</v>
      </c>
      <c r="J90" s="271" t="s">
        <v>3088</v>
      </c>
      <c r="K90" s="271" t="s">
        <v>5598</v>
      </c>
      <c r="L90" s="271" t="s">
        <v>5599</v>
      </c>
      <c r="M90" s="271" t="s">
        <v>5600</v>
      </c>
      <c r="N90" s="271" t="s">
        <v>5593</v>
      </c>
      <c r="O90" s="271" t="s">
        <v>5601</v>
      </c>
      <c r="P90" s="271">
        <v>8</v>
      </c>
      <c r="Q90" s="271">
        <v>12</v>
      </c>
      <c r="R90" s="271" t="s">
        <v>5595</v>
      </c>
      <c r="S90" s="271" t="s">
        <v>5396</v>
      </c>
      <c r="T90" s="107"/>
      <c r="U90" s="271" t="s">
        <v>5602</v>
      </c>
      <c r="V90" s="107"/>
      <c r="W90" s="107"/>
      <c r="X90" s="107"/>
      <c r="Y90" s="107"/>
    </row>
    <row r="91" spans="1:25" ht="12" hidden="1" customHeight="1">
      <c r="A91" s="395" t="s">
        <v>5596</v>
      </c>
      <c r="B91" s="271" t="s">
        <v>5597</v>
      </c>
      <c r="C91" s="408">
        <v>45575</v>
      </c>
      <c r="D91" s="271" t="s">
        <v>5590</v>
      </c>
      <c r="E91" s="271" t="s">
        <v>5443</v>
      </c>
      <c r="F91" s="271"/>
      <c r="G91" s="271" t="s">
        <v>3790</v>
      </c>
      <c r="H91" s="271" t="s">
        <v>3791</v>
      </c>
      <c r="I91" s="271" t="s">
        <v>3790</v>
      </c>
      <c r="J91" s="271" t="s">
        <v>3136</v>
      </c>
      <c r="K91" s="271" t="s">
        <v>3343</v>
      </c>
      <c r="L91" s="271" t="s">
        <v>5603</v>
      </c>
      <c r="M91" s="271" t="s">
        <v>5604</v>
      </c>
      <c r="N91" s="271" t="s">
        <v>5593</v>
      </c>
      <c r="O91" s="271" t="s">
        <v>5605</v>
      </c>
      <c r="P91" s="271">
        <v>0</v>
      </c>
      <c r="Q91" s="271">
        <v>6</v>
      </c>
      <c r="R91" s="271" t="s">
        <v>5595</v>
      </c>
      <c r="S91" s="271" t="s">
        <v>5396</v>
      </c>
      <c r="T91" s="107"/>
      <c r="U91" s="271" t="s">
        <v>4215</v>
      </c>
      <c r="V91" s="107"/>
      <c r="W91" s="107"/>
      <c r="X91" s="107"/>
      <c r="Y91" s="107"/>
    </row>
    <row r="92" spans="1:25" ht="12" hidden="1" customHeight="1">
      <c r="A92" s="395" t="s">
        <v>5579</v>
      </c>
      <c r="B92" s="271" t="s">
        <v>5606</v>
      </c>
      <c r="C92" s="408">
        <v>45581</v>
      </c>
      <c r="D92" s="271" t="s">
        <v>5590</v>
      </c>
      <c r="E92" s="271" t="s">
        <v>5443</v>
      </c>
      <c r="F92" s="271"/>
      <c r="G92" s="271" t="s">
        <v>3790</v>
      </c>
      <c r="H92" s="271" t="s">
        <v>3791</v>
      </c>
      <c r="I92" s="271" t="s">
        <v>3790</v>
      </c>
      <c r="J92" s="271" t="s">
        <v>5607</v>
      </c>
      <c r="K92" s="271" t="s">
        <v>3325</v>
      </c>
      <c r="L92" s="271" t="s">
        <v>5608</v>
      </c>
      <c r="M92" s="271" t="s">
        <v>5609</v>
      </c>
      <c r="N92" s="271" t="s">
        <v>5593</v>
      </c>
      <c r="O92" s="271" t="s">
        <v>5610</v>
      </c>
      <c r="P92" s="411">
        <v>0.7</v>
      </c>
      <c r="Q92" s="411">
        <v>1</v>
      </c>
      <c r="R92" s="271" t="s">
        <v>5595</v>
      </c>
      <c r="S92" s="271" t="s">
        <v>5611</v>
      </c>
      <c r="T92" s="107"/>
      <c r="U92" s="271" t="s">
        <v>3900</v>
      </c>
      <c r="V92" s="107"/>
      <c r="W92" s="107"/>
      <c r="X92" s="107"/>
      <c r="Y92" s="107"/>
    </row>
    <row r="93" spans="1:25" ht="12" hidden="1" customHeight="1">
      <c r="A93" s="410" t="s">
        <v>3418</v>
      </c>
      <c r="B93" s="271" t="s">
        <v>5606</v>
      </c>
      <c r="C93" s="408">
        <v>45581</v>
      </c>
      <c r="D93" s="271" t="s">
        <v>5590</v>
      </c>
      <c r="E93" s="271" t="s">
        <v>5443</v>
      </c>
      <c r="F93" s="271"/>
      <c r="G93" s="271" t="s">
        <v>3790</v>
      </c>
      <c r="H93" s="271" t="s">
        <v>3791</v>
      </c>
      <c r="I93" s="271" t="s">
        <v>3790</v>
      </c>
      <c r="J93" s="271" t="s">
        <v>3120</v>
      </c>
      <c r="K93" s="290" t="s">
        <v>5316</v>
      </c>
      <c r="L93" s="290" t="s">
        <v>5316</v>
      </c>
      <c r="M93" s="271" t="s">
        <v>5612</v>
      </c>
      <c r="N93" s="271" t="s">
        <v>5593</v>
      </c>
      <c r="O93" s="290" t="s">
        <v>5316</v>
      </c>
      <c r="P93" s="290" t="s">
        <v>5316</v>
      </c>
      <c r="Q93" s="107" t="s">
        <v>5316</v>
      </c>
      <c r="R93" s="107" t="s">
        <v>5316</v>
      </c>
      <c r="S93" s="107" t="s">
        <v>5316</v>
      </c>
      <c r="T93" s="107" t="s">
        <v>5316</v>
      </c>
      <c r="U93" s="107" t="s">
        <v>5316</v>
      </c>
      <c r="V93" s="107" t="s">
        <v>5316</v>
      </c>
      <c r="W93" s="107" t="s">
        <v>5316</v>
      </c>
      <c r="X93" s="107"/>
      <c r="Y93" s="107"/>
    </row>
    <row r="94" spans="1:25" ht="12" hidden="1" customHeight="1">
      <c r="A94" s="410" t="s">
        <v>3418</v>
      </c>
      <c r="B94" s="271" t="s">
        <v>5606</v>
      </c>
      <c r="C94" s="408">
        <v>45581</v>
      </c>
      <c r="D94" s="271" t="s">
        <v>5590</v>
      </c>
      <c r="E94" s="271" t="s">
        <v>5443</v>
      </c>
      <c r="F94" s="271"/>
      <c r="G94" s="271" t="s">
        <v>3790</v>
      </c>
      <c r="H94" s="271" t="s">
        <v>3791</v>
      </c>
      <c r="I94" s="271" t="s">
        <v>3790</v>
      </c>
      <c r="J94" s="271" t="s">
        <v>3179</v>
      </c>
      <c r="K94" s="290" t="s">
        <v>5316</v>
      </c>
      <c r="L94" s="290" t="s">
        <v>5316</v>
      </c>
      <c r="M94" s="271" t="s">
        <v>5612</v>
      </c>
      <c r="N94" s="271" t="s">
        <v>5593</v>
      </c>
      <c r="O94" s="290" t="s">
        <v>5316</v>
      </c>
      <c r="P94" s="290" t="s">
        <v>5316</v>
      </c>
      <c r="Q94" s="107" t="s">
        <v>5316</v>
      </c>
      <c r="R94" s="107" t="s">
        <v>5316</v>
      </c>
      <c r="S94" s="107" t="s">
        <v>5316</v>
      </c>
      <c r="T94" s="107" t="s">
        <v>5316</v>
      </c>
      <c r="U94" s="107" t="s">
        <v>5316</v>
      </c>
      <c r="V94" s="107" t="s">
        <v>5316</v>
      </c>
      <c r="W94" s="107" t="s">
        <v>5316</v>
      </c>
      <c r="X94" s="107"/>
      <c r="Y94" s="107"/>
    </row>
    <row r="95" spans="1:25" ht="12" hidden="1" customHeight="1">
      <c r="A95" s="409" t="s">
        <v>5521</v>
      </c>
      <c r="B95" s="271" t="s">
        <v>5606</v>
      </c>
      <c r="C95" s="408">
        <v>45581</v>
      </c>
      <c r="D95" s="271" t="s">
        <v>5590</v>
      </c>
      <c r="E95" s="271" t="s">
        <v>3658</v>
      </c>
      <c r="F95" s="271" t="s">
        <v>3658</v>
      </c>
      <c r="G95" s="271" t="s">
        <v>3658</v>
      </c>
      <c r="H95" s="271" t="s">
        <v>3658</v>
      </c>
      <c r="I95" s="271" t="s">
        <v>3658</v>
      </c>
      <c r="J95" s="271" t="s">
        <v>3658</v>
      </c>
      <c r="K95" s="271" t="s">
        <v>3321</v>
      </c>
      <c r="L95" s="271" t="s">
        <v>5613</v>
      </c>
      <c r="M95" s="271" t="s">
        <v>5614</v>
      </c>
      <c r="N95" s="271" t="s">
        <v>5593</v>
      </c>
      <c r="O95" s="271" t="s">
        <v>5615</v>
      </c>
      <c r="P95" s="271">
        <v>0</v>
      </c>
      <c r="Q95" s="271">
        <v>100</v>
      </c>
      <c r="R95" s="271" t="s">
        <v>5595</v>
      </c>
      <c r="S95" s="271" t="s">
        <v>5396</v>
      </c>
      <c r="T95" s="271" t="s">
        <v>4413</v>
      </c>
      <c r="U95" s="107"/>
      <c r="V95" s="107"/>
      <c r="W95" s="107"/>
      <c r="X95" s="107"/>
      <c r="Y95" s="107"/>
    </row>
    <row r="96" spans="1:25" ht="12" hidden="1" customHeight="1">
      <c r="A96" s="409" t="s">
        <v>5521</v>
      </c>
      <c r="B96" s="271" t="s">
        <v>5606</v>
      </c>
      <c r="C96" s="408">
        <v>45581</v>
      </c>
      <c r="D96" s="271" t="s">
        <v>5590</v>
      </c>
      <c r="E96" s="271" t="s">
        <v>3658</v>
      </c>
      <c r="F96" s="271" t="s">
        <v>3658</v>
      </c>
      <c r="G96" s="271" t="s">
        <v>3658</v>
      </c>
      <c r="H96" s="271" t="s">
        <v>3658</v>
      </c>
      <c r="I96" s="271" t="s">
        <v>3658</v>
      </c>
      <c r="J96" s="271" t="s">
        <v>3658</v>
      </c>
      <c r="K96" s="271" t="s">
        <v>3322</v>
      </c>
      <c r="L96" s="271" t="s">
        <v>5616</v>
      </c>
      <c r="M96" s="271" t="s">
        <v>5614</v>
      </c>
      <c r="N96" s="271" t="s">
        <v>5593</v>
      </c>
      <c r="O96" s="271" t="s">
        <v>5617</v>
      </c>
      <c r="P96" s="271">
        <v>0</v>
      </c>
      <c r="Q96" s="271">
        <v>100</v>
      </c>
      <c r="R96" s="271" t="s">
        <v>5595</v>
      </c>
      <c r="S96" s="271" t="s">
        <v>5396</v>
      </c>
      <c r="T96" s="271" t="s">
        <v>4417</v>
      </c>
      <c r="U96" s="107"/>
      <c r="V96" s="107"/>
      <c r="W96" s="107"/>
      <c r="X96" s="107"/>
      <c r="Y96" s="107"/>
    </row>
    <row r="97" spans="1:25" ht="12" hidden="1" customHeight="1">
      <c r="A97" s="409" t="s">
        <v>5521</v>
      </c>
      <c r="B97" s="271" t="s">
        <v>5606</v>
      </c>
      <c r="C97" s="408">
        <v>45581</v>
      </c>
      <c r="D97" s="271" t="s">
        <v>5590</v>
      </c>
      <c r="E97" s="271" t="s">
        <v>3658</v>
      </c>
      <c r="F97" s="271" t="s">
        <v>3658</v>
      </c>
      <c r="G97" s="271" t="s">
        <v>3658</v>
      </c>
      <c r="H97" s="271" t="s">
        <v>3658</v>
      </c>
      <c r="I97" s="271" t="s">
        <v>3658</v>
      </c>
      <c r="J97" s="271" t="s">
        <v>3658</v>
      </c>
      <c r="K97" s="271" t="s">
        <v>3319</v>
      </c>
      <c r="L97" s="271" t="s">
        <v>5618</v>
      </c>
      <c r="M97" s="271" t="s">
        <v>5614</v>
      </c>
      <c r="N97" s="271" t="s">
        <v>5593</v>
      </c>
      <c r="O97" s="271" t="s">
        <v>5619</v>
      </c>
      <c r="P97" s="271">
        <v>0</v>
      </c>
      <c r="Q97" s="271">
        <v>100</v>
      </c>
      <c r="R97" s="271" t="s">
        <v>5595</v>
      </c>
      <c r="S97" s="271" t="s">
        <v>5396</v>
      </c>
      <c r="T97" s="271" t="s">
        <v>4421</v>
      </c>
      <c r="U97" s="107"/>
      <c r="V97" s="107"/>
      <c r="W97" s="107"/>
      <c r="X97" s="107"/>
      <c r="Y97" s="107"/>
    </row>
    <row r="98" spans="1:25" ht="12" hidden="1" customHeight="1">
      <c r="A98" s="409" t="s">
        <v>5521</v>
      </c>
      <c r="B98" s="271" t="s">
        <v>5620</v>
      </c>
      <c r="C98" s="408">
        <v>45581</v>
      </c>
      <c r="D98" s="271" t="s">
        <v>5590</v>
      </c>
      <c r="E98" s="271" t="s">
        <v>3658</v>
      </c>
      <c r="F98" s="271" t="s">
        <v>3658</v>
      </c>
      <c r="G98" s="271" t="s">
        <v>3658</v>
      </c>
      <c r="H98" s="271" t="s">
        <v>3658</v>
      </c>
      <c r="I98" s="271" t="s">
        <v>3658</v>
      </c>
      <c r="J98" s="271" t="s">
        <v>3658</v>
      </c>
      <c r="K98" s="271" t="s">
        <v>3309</v>
      </c>
      <c r="L98" s="271" t="s">
        <v>5621</v>
      </c>
      <c r="M98" s="271" t="s">
        <v>5614</v>
      </c>
      <c r="N98" s="271" t="s">
        <v>5593</v>
      </c>
      <c r="O98" s="271" t="s">
        <v>5622</v>
      </c>
      <c r="P98" s="271"/>
      <c r="Q98" s="271">
        <v>100</v>
      </c>
      <c r="R98" s="271" t="s">
        <v>5595</v>
      </c>
      <c r="S98" s="271" t="s">
        <v>5611</v>
      </c>
      <c r="T98" s="271" t="s">
        <v>4425</v>
      </c>
      <c r="U98" s="107"/>
      <c r="V98" s="107"/>
      <c r="W98" s="107"/>
      <c r="X98" s="107"/>
      <c r="Y98" s="107"/>
    </row>
    <row r="99" spans="1:25" ht="12" hidden="1" customHeight="1">
      <c r="A99" s="395" t="s">
        <v>5596</v>
      </c>
      <c r="B99" s="271" t="s">
        <v>5623</v>
      </c>
      <c r="C99" s="408">
        <v>45581</v>
      </c>
      <c r="D99" s="271" t="s">
        <v>5590</v>
      </c>
      <c r="E99" s="271" t="s">
        <v>5443</v>
      </c>
      <c r="F99" s="271"/>
      <c r="G99" s="271" t="s">
        <v>3790</v>
      </c>
      <c r="H99" s="271" t="s">
        <v>3791</v>
      </c>
      <c r="I99" s="271" t="s">
        <v>3790</v>
      </c>
      <c r="J99" s="271" t="s">
        <v>2947</v>
      </c>
      <c r="K99" s="271" t="s">
        <v>3310</v>
      </c>
      <c r="L99" s="271" t="s">
        <v>5624</v>
      </c>
      <c r="M99" s="271" t="s">
        <v>5625</v>
      </c>
      <c r="N99" s="271" t="s">
        <v>5593</v>
      </c>
      <c r="O99" s="271" t="s">
        <v>5626</v>
      </c>
      <c r="P99" s="271">
        <v>80</v>
      </c>
      <c r="Q99" s="271">
        <v>100</v>
      </c>
      <c r="R99" s="271" t="s">
        <v>5595</v>
      </c>
      <c r="S99" s="271" t="s">
        <v>5611</v>
      </c>
      <c r="T99" s="271" t="s">
        <v>5627</v>
      </c>
      <c r="U99" s="107"/>
      <c r="V99" s="107"/>
      <c r="W99" s="107"/>
      <c r="X99" s="107"/>
      <c r="Y99" s="107"/>
    </row>
    <row r="100" spans="1:25" ht="12" hidden="1" customHeight="1">
      <c r="A100" s="395" t="s">
        <v>5596</v>
      </c>
      <c r="B100" s="271" t="s">
        <v>5623</v>
      </c>
      <c r="C100" s="408">
        <v>45581</v>
      </c>
      <c r="D100" s="271" t="s">
        <v>5590</v>
      </c>
      <c r="E100" s="271" t="s">
        <v>5443</v>
      </c>
      <c r="F100" s="271"/>
      <c r="G100" s="271" t="s">
        <v>3790</v>
      </c>
      <c r="H100" s="271" t="s">
        <v>3791</v>
      </c>
      <c r="I100" s="271" t="s">
        <v>3790</v>
      </c>
      <c r="J100" s="271" t="s">
        <v>3887</v>
      </c>
      <c r="K100" s="271" t="s">
        <v>3283</v>
      </c>
      <c r="L100" s="271" t="s">
        <v>5628</v>
      </c>
      <c r="M100" s="271" t="s">
        <v>5625</v>
      </c>
      <c r="N100" s="271" t="s">
        <v>5593</v>
      </c>
      <c r="O100" s="271" t="s">
        <v>5629</v>
      </c>
      <c r="P100" s="271">
        <v>0</v>
      </c>
      <c r="Q100" s="271">
        <v>100</v>
      </c>
      <c r="R100" s="271" t="s">
        <v>5595</v>
      </c>
      <c r="S100" s="271" t="s">
        <v>5611</v>
      </c>
      <c r="T100" s="271" t="s">
        <v>5630</v>
      </c>
      <c r="U100" s="107"/>
      <c r="V100" s="107"/>
      <c r="W100" s="107"/>
      <c r="X100" s="107"/>
      <c r="Y100" s="107"/>
    </row>
    <row r="101" spans="1:25" ht="12" hidden="1" customHeight="1">
      <c r="A101" s="409" t="s">
        <v>5521</v>
      </c>
      <c r="B101" s="271" t="s">
        <v>5623</v>
      </c>
      <c r="C101" s="408">
        <v>45581</v>
      </c>
      <c r="D101" s="271" t="s">
        <v>5590</v>
      </c>
      <c r="E101" s="271" t="s">
        <v>3658</v>
      </c>
      <c r="F101" s="271" t="s">
        <v>3658</v>
      </c>
      <c r="G101" s="271" t="s">
        <v>3658</v>
      </c>
      <c r="H101" s="271" t="s">
        <v>3658</v>
      </c>
      <c r="I101" s="271" t="s">
        <v>3658</v>
      </c>
      <c r="J101" s="412" t="s">
        <v>3658</v>
      </c>
      <c r="K101" s="271" t="s">
        <v>5631</v>
      </c>
      <c r="L101" s="271" t="s">
        <v>5632</v>
      </c>
      <c r="M101" s="271" t="s">
        <v>5633</v>
      </c>
      <c r="N101" s="271" t="s">
        <v>5634</v>
      </c>
      <c r="O101" s="271" t="s">
        <v>5635</v>
      </c>
      <c r="P101" s="271">
        <v>0</v>
      </c>
      <c r="Q101" s="271">
        <v>100</v>
      </c>
      <c r="R101" s="271" t="s">
        <v>5595</v>
      </c>
      <c r="S101" s="271" t="s">
        <v>5396</v>
      </c>
      <c r="T101" s="271" t="s">
        <v>4429</v>
      </c>
      <c r="U101" s="107"/>
      <c r="V101" s="107"/>
      <c r="W101" s="107"/>
      <c r="X101" s="107"/>
      <c r="Y101" s="107"/>
    </row>
    <row r="102" spans="1:25" ht="12" hidden="1" customHeight="1">
      <c r="A102" s="409" t="s">
        <v>5521</v>
      </c>
      <c r="B102" s="271" t="s">
        <v>5636</v>
      </c>
      <c r="C102" s="408">
        <v>45579</v>
      </c>
      <c r="D102" s="271" t="s">
        <v>5590</v>
      </c>
      <c r="E102" s="271" t="s">
        <v>3658</v>
      </c>
      <c r="F102" s="271" t="s">
        <v>3658</v>
      </c>
      <c r="G102" s="271" t="s">
        <v>3658</v>
      </c>
      <c r="H102" s="271" t="s">
        <v>3658</v>
      </c>
      <c r="I102" s="271" t="s">
        <v>3658</v>
      </c>
      <c r="J102" s="271" t="s">
        <v>3658</v>
      </c>
      <c r="K102" s="388" t="s">
        <v>5637</v>
      </c>
      <c r="L102" s="388" t="s">
        <v>5638</v>
      </c>
      <c r="M102" s="388" t="s">
        <v>5614</v>
      </c>
      <c r="N102" s="388" t="s">
        <v>5639</v>
      </c>
      <c r="O102" s="388" t="s">
        <v>5640</v>
      </c>
      <c r="P102" s="388">
        <v>0</v>
      </c>
      <c r="Q102" s="388">
        <v>100</v>
      </c>
      <c r="R102" s="388" t="s">
        <v>5595</v>
      </c>
      <c r="S102" s="388" t="s">
        <v>5396</v>
      </c>
      <c r="T102" s="388" t="s">
        <v>4433</v>
      </c>
      <c r="U102" s="107"/>
      <c r="V102" s="107"/>
      <c r="W102" s="107"/>
      <c r="X102" s="107"/>
      <c r="Y102" s="107"/>
    </row>
    <row r="103" spans="1:25" ht="12" hidden="1" customHeight="1">
      <c r="A103" s="410" t="s">
        <v>3418</v>
      </c>
      <c r="B103" s="271" t="s">
        <v>5641</v>
      </c>
      <c r="C103" s="408">
        <v>45579</v>
      </c>
      <c r="D103" s="271" t="s">
        <v>5590</v>
      </c>
      <c r="E103" s="271" t="s">
        <v>5443</v>
      </c>
      <c r="F103" s="271"/>
      <c r="G103" s="271" t="s">
        <v>3790</v>
      </c>
      <c r="H103" s="271" t="s">
        <v>5642</v>
      </c>
      <c r="I103" s="271" t="s">
        <v>3790</v>
      </c>
      <c r="J103" s="271" t="s">
        <v>5643</v>
      </c>
      <c r="K103" s="290" t="s">
        <v>5316</v>
      </c>
      <c r="L103" s="290" t="s">
        <v>5316</v>
      </c>
      <c r="M103" s="290" t="s">
        <v>5316</v>
      </c>
      <c r="N103" s="290" t="s">
        <v>5316</v>
      </c>
      <c r="O103" s="290" t="s">
        <v>5316</v>
      </c>
      <c r="P103" s="290" t="s">
        <v>5316</v>
      </c>
      <c r="Q103" s="107" t="s">
        <v>5316</v>
      </c>
      <c r="R103" s="107" t="s">
        <v>5316</v>
      </c>
      <c r="S103" s="107" t="s">
        <v>5316</v>
      </c>
      <c r="T103" s="107" t="s">
        <v>5316</v>
      </c>
      <c r="U103" s="107" t="s">
        <v>5316</v>
      </c>
      <c r="V103" s="107" t="s">
        <v>5316</v>
      </c>
      <c r="W103" s="107" t="s">
        <v>5316</v>
      </c>
      <c r="X103" s="107"/>
      <c r="Y103" s="107"/>
    </row>
    <row r="104" spans="1:25" ht="12" hidden="1" customHeight="1">
      <c r="A104" s="410" t="s">
        <v>3418</v>
      </c>
      <c r="B104" s="271" t="s">
        <v>5644</v>
      </c>
      <c r="C104" s="408">
        <v>45576</v>
      </c>
      <c r="D104" s="271" t="s">
        <v>5590</v>
      </c>
      <c r="E104" s="271" t="s">
        <v>5489</v>
      </c>
      <c r="F104" s="271"/>
      <c r="G104" s="271" t="s">
        <v>4826</v>
      </c>
      <c r="H104" s="271" t="s">
        <v>4213</v>
      </c>
      <c r="I104" s="271" t="s">
        <v>4826</v>
      </c>
      <c r="J104" s="271" t="s">
        <v>5645</v>
      </c>
      <c r="K104" s="290" t="s">
        <v>5316</v>
      </c>
      <c r="L104" s="290" t="s">
        <v>5316</v>
      </c>
      <c r="M104" s="290" t="s">
        <v>5316</v>
      </c>
      <c r="N104" s="290" t="s">
        <v>5316</v>
      </c>
      <c r="O104" s="290" t="s">
        <v>5316</v>
      </c>
      <c r="P104" s="290" t="s">
        <v>5316</v>
      </c>
      <c r="Q104" s="107" t="s">
        <v>5316</v>
      </c>
      <c r="R104" s="107" t="s">
        <v>5316</v>
      </c>
      <c r="S104" s="107" t="s">
        <v>5316</v>
      </c>
      <c r="T104" s="107" t="s">
        <v>5316</v>
      </c>
      <c r="U104" s="107" t="s">
        <v>5316</v>
      </c>
      <c r="V104" s="107" t="s">
        <v>5316</v>
      </c>
      <c r="W104" s="107" t="s">
        <v>5316</v>
      </c>
      <c r="X104" s="107"/>
      <c r="Y104" s="107"/>
    </row>
    <row r="105" spans="1:25" ht="12" hidden="1" customHeight="1">
      <c r="A105" s="395" t="s">
        <v>5596</v>
      </c>
      <c r="B105" s="271" t="s">
        <v>5644</v>
      </c>
      <c r="C105" s="408">
        <v>45576</v>
      </c>
      <c r="D105" s="271" t="s">
        <v>5590</v>
      </c>
      <c r="E105" s="271" t="s">
        <v>5489</v>
      </c>
      <c r="F105" s="271"/>
      <c r="G105" s="271" t="s">
        <v>4826</v>
      </c>
      <c r="H105" s="271" t="s">
        <v>4213</v>
      </c>
      <c r="I105" s="271" t="s">
        <v>4826</v>
      </c>
      <c r="J105" s="271" t="s">
        <v>5646</v>
      </c>
      <c r="K105" s="271" t="s">
        <v>3336</v>
      </c>
      <c r="L105" s="271" t="s">
        <v>5647</v>
      </c>
      <c r="M105" s="271" t="s">
        <v>5648</v>
      </c>
      <c r="N105" s="271" t="s">
        <v>5639</v>
      </c>
      <c r="O105" s="271" t="s">
        <v>5649</v>
      </c>
      <c r="P105" s="271">
        <v>0</v>
      </c>
      <c r="Q105" s="271">
        <v>6</v>
      </c>
      <c r="R105" s="271" t="s">
        <v>5595</v>
      </c>
      <c r="S105" s="271" t="s">
        <v>5396</v>
      </c>
      <c r="T105" s="271" t="s">
        <v>4218</v>
      </c>
      <c r="U105" s="107"/>
      <c r="V105" s="107"/>
      <c r="W105" s="107"/>
      <c r="X105" s="107"/>
      <c r="Y105" s="107"/>
    </row>
    <row r="106" spans="1:25" ht="12" hidden="1" customHeight="1">
      <c r="A106" s="395" t="s">
        <v>5596</v>
      </c>
      <c r="B106" s="271" t="s">
        <v>5650</v>
      </c>
      <c r="C106" s="408">
        <v>45581</v>
      </c>
      <c r="D106" s="271" t="s">
        <v>5590</v>
      </c>
      <c r="E106" s="271" t="s">
        <v>5489</v>
      </c>
      <c r="F106" s="271"/>
      <c r="G106" s="271" t="s">
        <v>4826</v>
      </c>
      <c r="H106" s="271" t="s">
        <v>4213</v>
      </c>
      <c r="I106" s="271" t="s">
        <v>4826</v>
      </c>
      <c r="J106" s="271" t="s">
        <v>5651</v>
      </c>
      <c r="K106" s="271" t="s">
        <v>3317</v>
      </c>
      <c r="L106" s="271" t="s">
        <v>5652</v>
      </c>
      <c r="M106" s="271" t="s">
        <v>5653</v>
      </c>
      <c r="N106" s="271" t="s">
        <v>5593</v>
      </c>
      <c r="O106" s="271" t="s">
        <v>5654</v>
      </c>
      <c r="P106" s="271">
        <v>0</v>
      </c>
      <c r="Q106" s="271">
        <v>100</v>
      </c>
      <c r="R106" s="271" t="s">
        <v>5595</v>
      </c>
      <c r="S106" s="271" t="s">
        <v>5396</v>
      </c>
      <c r="T106" s="271" t="s">
        <v>5655</v>
      </c>
      <c r="U106" s="107"/>
      <c r="V106" s="107"/>
      <c r="W106" s="107"/>
      <c r="X106" s="107"/>
      <c r="Y106" s="107"/>
    </row>
    <row r="107" spans="1:25" ht="12" hidden="1" customHeight="1">
      <c r="A107" s="410" t="s">
        <v>3418</v>
      </c>
      <c r="B107" s="271" t="s">
        <v>5650</v>
      </c>
      <c r="C107" s="408">
        <v>45581</v>
      </c>
      <c r="D107" s="271" t="s">
        <v>5590</v>
      </c>
      <c r="E107" s="271" t="s">
        <v>5489</v>
      </c>
      <c r="F107" s="271"/>
      <c r="G107" s="271" t="s">
        <v>5656</v>
      </c>
      <c r="H107" s="271" t="s">
        <v>5657</v>
      </c>
      <c r="I107" s="271" t="s">
        <v>5656</v>
      </c>
      <c r="J107" s="271" t="s">
        <v>5658</v>
      </c>
      <c r="K107" s="290" t="s">
        <v>5316</v>
      </c>
      <c r="L107" s="290" t="s">
        <v>5316</v>
      </c>
      <c r="M107" s="290" t="s">
        <v>5316</v>
      </c>
      <c r="N107" s="290" t="s">
        <v>5316</v>
      </c>
      <c r="O107" s="290" t="s">
        <v>5316</v>
      </c>
      <c r="P107" s="290" t="s">
        <v>5316</v>
      </c>
      <c r="Q107" s="107" t="s">
        <v>5316</v>
      </c>
      <c r="R107" s="107" t="s">
        <v>5316</v>
      </c>
      <c r="S107" s="107" t="s">
        <v>5316</v>
      </c>
      <c r="T107" s="107" t="s">
        <v>5316</v>
      </c>
      <c r="U107" s="107"/>
      <c r="V107" s="107"/>
      <c r="W107" s="107"/>
      <c r="X107" s="107"/>
      <c r="Y107" s="107"/>
    </row>
    <row r="108" spans="1:25" ht="12" hidden="1" customHeight="1">
      <c r="A108" s="410" t="s">
        <v>3418</v>
      </c>
      <c r="B108" s="271" t="s">
        <v>5650</v>
      </c>
      <c r="C108" s="408">
        <v>45581</v>
      </c>
      <c r="D108" s="271" t="s">
        <v>5590</v>
      </c>
      <c r="E108" s="271" t="s">
        <v>5443</v>
      </c>
      <c r="F108" s="271"/>
      <c r="G108" s="271" t="s">
        <v>5659</v>
      </c>
      <c r="H108" s="271" t="s">
        <v>5660</v>
      </c>
      <c r="I108" s="271" t="s">
        <v>5659</v>
      </c>
      <c r="J108" s="271" t="s">
        <v>5661</v>
      </c>
      <c r="K108" s="290" t="s">
        <v>5316</v>
      </c>
      <c r="L108" s="290" t="s">
        <v>5316</v>
      </c>
      <c r="M108" s="290" t="s">
        <v>5316</v>
      </c>
      <c r="N108" s="290" t="s">
        <v>5316</v>
      </c>
      <c r="O108" s="290" t="s">
        <v>5316</v>
      </c>
      <c r="P108" s="290" t="s">
        <v>5316</v>
      </c>
      <c r="Q108" s="107" t="s">
        <v>5316</v>
      </c>
      <c r="R108" s="107" t="s">
        <v>5316</v>
      </c>
      <c r="S108" s="107" t="s">
        <v>5316</v>
      </c>
      <c r="T108" s="107" t="s">
        <v>5316</v>
      </c>
      <c r="U108" s="107"/>
      <c r="V108" s="107"/>
      <c r="W108" s="107"/>
      <c r="X108" s="107"/>
      <c r="Y108" s="107"/>
    </row>
    <row r="109" spans="1:25" ht="12" hidden="1" customHeight="1">
      <c r="A109" s="410" t="s">
        <v>3418</v>
      </c>
      <c r="B109" s="271" t="s">
        <v>5650</v>
      </c>
      <c r="C109" s="408">
        <v>45581</v>
      </c>
      <c r="D109" s="271" t="s">
        <v>5590</v>
      </c>
      <c r="E109" s="271" t="s">
        <v>5443</v>
      </c>
      <c r="F109" s="271"/>
      <c r="G109" s="271" t="s">
        <v>5659</v>
      </c>
      <c r="H109" s="271" t="s">
        <v>5660</v>
      </c>
      <c r="I109" s="271" t="s">
        <v>5659</v>
      </c>
      <c r="J109" s="271" t="s">
        <v>5662</v>
      </c>
      <c r="K109" s="290" t="s">
        <v>5316</v>
      </c>
      <c r="L109" s="290" t="s">
        <v>5316</v>
      </c>
      <c r="M109" s="290" t="s">
        <v>5316</v>
      </c>
      <c r="N109" s="290" t="s">
        <v>5316</v>
      </c>
      <c r="O109" s="290" t="s">
        <v>5316</v>
      </c>
      <c r="P109" s="290" t="s">
        <v>5316</v>
      </c>
      <c r="Q109" s="107" t="s">
        <v>5316</v>
      </c>
      <c r="R109" s="107" t="s">
        <v>5316</v>
      </c>
      <c r="S109" s="107" t="s">
        <v>5316</v>
      </c>
      <c r="T109" s="107" t="s">
        <v>5316</v>
      </c>
      <c r="U109" s="107"/>
      <c r="V109" s="421"/>
      <c r="W109" s="107"/>
      <c r="X109" s="107"/>
      <c r="Y109" s="107"/>
    </row>
    <row r="110" spans="1:25" ht="12" hidden="1" customHeight="1">
      <c r="A110" s="395" t="s">
        <v>5596</v>
      </c>
      <c r="B110" s="271" t="s">
        <v>5650</v>
      </c>
      <c r="C110" s="408">
        <v>45581</v>
      </c>
      <c r="D110" s="271" t="s">
        <v>5590</v>
      </c>
      <c r="E110" s="271" t="s">
        <v>5489</v>
      </c>
      <c r="F110" s="271"/>
      <c r="G110" s="271" t="s">
        <v>5663</v>
      </c>
      <c r="H110" s="271" t="s">
        <v>4213</v>
      </c>
      <c r="I110" s="271" t="s">
        <v>5663</v>
      </c>
      <c r="J110" s="271" t="s">
        <v>5664</v>
      </c>
      <c r="K110" s="271" t="s">
        <v>3335</v>
      </c>
      <c r="L110" s="271" t="s">
        <v>5665</v>
      </c>
      <c r="M110" s="271" t="s">
        <v>5666</v>
      </c>
      <c r="N110" s="271" t="s">
        <v>5593</v>
      </c>
      <c r="O110" s="271" t="s">
        <v>5667</v>
      </c>
      <c r="P110" s="271">
        <v>0</v>
      </c>
      <c r="Q110" s="271">
        <v>6</v>
      </c>
      <c r="R110" s="271" t="s">
        <v>5595</v>
      </c>
      <c r="S110" s="271" t="s">
        <v>5396</v>
      </c>
      <c r="T110" s="271" t="s">
        <v>4215</v>
      </c>
      <c r="U110" s="219"/>
      <c r="V110" s="246"/>
      <c r="W110" s="107"/>
      <c r="X110" s="107"/>
      <c r="Y110" s="107"/>
    </row>
    <row r="111" spans="1:25" ht="12" hidden="1" customHeight="1">
      <c r="A111" s="120" t="s">
        <v>5330</v>
      </c>
      <c r="B111" s="112" t="s">
        <v>5455</v>
      </c>
      <c r="C111" s="355">
        <v>45575</v>
      </c>
      <c r="D111" s="112" t="s">
        <v>5456</v>
      </c>
      <c r="E111" s="112" t="s">
        <v>4306</v>
      </c>
      <c r="F111" s="356" t="s">
        <v>4307</v>
      </c>
      <c r="G111" s="356" t="s">
        <v>4307</v>
      </c>
      <c r="H111" s="112" t="s">
        <v>5457</v>
      </c>
      <c r="I111" s="374" t="s">
        <v>4308</v>
      </c>
      <c r="J111" s="112" t="s">
        <v>5458</v>
      </c>
      <c r="K111" s="264" t="s">
        <v>3341</v>
      </c>
      <c r="L111" s="366" t="s">
        <v>5459</v>
      </c>
      <c r="M111" s="290"/>
      <c r="N111" s="290"/>
      <c r="O111" s="290"/>
      <c r="P111" s="290"/>
      <c r="Q111" s="107"/>
      <c r="R111" s="107"/>
      <c r="S111" s="107"/>
      <c r="T111" s="107"/>
      <c r="U111" s="107"/>
    </row>
    <row r="112" spans="1:25" ht="12" hidden="1" customHeight="1">
      <c r="A112" s="362" t="s">
        <v>5579</v>
      </c>
      <c r="B112" s="362" t="s">
        <v>72</v>
      </c>
      <c r="C112" s="420">
        <v>45574</v>
      </c>
      <c r="D112" s="362" t="s">
        <v>5590</v>
      </c>
      <c r="E112" s="418" t="s">
        <v>5314</v>
      </c>
      <c r="F112" s="418"/>
      <c r="G112" s="362" t="s">
        <v>5668</v>
      </c>
      <c r="H112" s="362" t="s">
        <v>3543</v>
      </c>
      <c r="I112" s="362" t="s">
        <v>5668</v>
      </c>
      <c r="J112" s="362" t="s">
        <v>5669</v>
      </c>
      <c r="K112" s="362" t="s">
        <v>5670</v>
      </c>
      <c r="L112" s="290"/>
      <c r="M112" s="290" t="s">
        <v>5671</v>
      </c>
      <c r="N112" s="290" t="s">
        <v>5639</v>
      </c>
      <c r="O112" s="290" t="s">
        <v>5672</v>
      </c>
      <c r="P112" s="290" t="s">
        <v>3576</v>
      </c>
      <c r="Q112" s="419">
        <f>(((((((10705*1.01)*1.01)*1.01)*1.01)*1.01)*1.01))</f>
        <v>11363.573212183706</v>
      </c>
      <c r="R112" s="362" t="s">
        <v>72</v>
      </c>
      <c r="S112" s="107" t="s">
        <v>5673</v>
      </c>
      <c r="T112" s="362" t="s">
        <v>5674</v>
      </c>
      <c r="U112" s="107"/>
    </row>
    <row r="113" spans="1:40" ht="12" hidden="1" customHeight="1">
      <c r="A113" s="362" t="s">
        <v>5596</v>
      </c>
      <c r="B113" s="362" t="s">
        <v>5674</v>
      </c>
      <c r="C113" s="420">
        <v>45574</v>
      </c>
      <c r="D113" s="362" t="s">
        <v>5590</v>
      </c>
      <c r="E113" s="418" t="s">
        <v>5314</v>
      </c>
      <c r="F113" s="418"/>
      <c r="G113" s="362" t="s">
        <v>5668</v>
      </c>
      <c r="H113" s="362" t="s">
        <v>3543</v>
      </c>
      <c r="I113" s="362" t="s">
        <v>5668</v>
      </c>
      <c r="J113" s="362" t="s">
        <v>3038</v>
      </c>
      <c r="K113" s="362" t="s">
        <v>3254</v>
      </c>
      <c r="L113" s="290"/>
      <c r="M113" s="290" t="s">
        <v>5675</v>
      </c>
      <c r="N113" s="290" t="s">
        <v>5639</v>
      </c>
      <c r="O113" s="290" t="s">
        <v>3581</v>
      </c>
      <c r="P113" s="290">
        <v>0</v>
      </c>
      <c r="Q113" s="339">
        <v>1</v>
      </c>
      <c r="R113" s="362" t="s">
        <v>5674</v>
      </c>
      <c r="S113" s="107" t="s">
        <v>5396</v>
      </c>
      <c r="T113" s="290" t="s">
        <v>5676</v>
      </c>
      <c r="U113" s="107"/>
    </row>
    <row r="114" spans="1:40" ht="12" hidden="1" customHeight="1">
      <c r="A114" s="418" t="s">
        <v>5596</v>
      </c>
      <c r="B114" s="418" t="s">
        <v>5674</v>
      </c>
      <c r="C114" s="417">
        <v>45574</v>
      </c>
      <c r="D114" s="418" t="s">
        <v>5590</v>
      </c>
      <c r="E114" s="418" t="s">
        <v>5314</v>
      </c>
      <c r="F114" s="418"/>
      <c r="G114" s="418" t="s">
        <v>5668</v>
      </c>
      <c r="H114" s="418" t="s">
        <v>3543</v>
      </c>
      <c r="I114" s="418" t="s">
        <v>5668</v>
      </c>
      <c r="J114" s="418" t="s">
        <v>5677</v>
      </c>
      <c r="K114" s="418" t="s">
        <v>5678</v>
      </c>
      <c r="L114" s="359"/>
      <c r="M114" s="359" t="s">
        <v>5679</v>
      </c>
      <c r="N114" s="359" t="s">
        <v>5680</v>
      </c>
      <c r="O114" s="359"/>
      <c r="P114" s="359"/>
      <c r="Q114" s="110"/>
      <c r="R114" s="418"/>
      <c r="S114" s="110"/>
      <c r="T114" s="359"/>
      <c r="U114" s="110"/>
    </row>
    <row r="115" spans="1:40" s="430" customFormat="1" ht="22.9" customHeight="1">
      <c r="A115" s="427" t="s">
        <v>5316</v>
      </c>
      <c r="B115" s="427" t="s">
        <v>5681</v>
      </c>
      <c r="C115" s="428" t="s">
        <v>5682</v>
      </c>
      <c r="D115" s="427" t="s">
        <v>5683</v>
      </c>
      <c r="E115" s="427" t="s">
        <v>4306</v>
      </c>
      <c r="F115" s="427" t="s">
        <v>3600</v>
      </c>
      <c r="G115" s="427"/>
      <c r="H115" s="427" t="s">
        <v>3656</v>
      </c>
      <c r="I115" s="427" t="s">
        <v>5684</v>
      </c>
      <c r="J115" s="427" t="s">
        <v>5685</v>
      </c>
      <c r="K115" s="429" t="s">
        <v>5316</v>
      </c>
      <c r="L115" s="427"/>
      <c r="M115" s="427" t="s">
        <v>5686</v>
      </c>
      <c r="N115" s="427" t="s">
        <v>5354</v>
      </c>
      <c r="O115" s="427" t="s">
        <v>5354</v>
      </c>
      <c r="P115" s="427"/>
      <c r="R115" s="432"/>
      <c r="S115" s="432"/>
      <c r="T115" s="433"/>
      <c r="U115" s="432"/>
      <c r="X115" s="427"/>
      <c r="Y115" s="427"/>
      <c r="Z115" s="427" t="s">
        <v>5354</v>
      </c>
      <c r="AA115" s="427" t="s">
        <v>5354</v>
      </c>
      <c r="AB115" s="427" t="s">
        <v>5354</v>
      </c>
      <c r="AC115" s="427" t="s">
        <v>5354</v>
      </c>
      <c r="AE115" s="427" t="s">
        <v>5354</v>
      </c>
      <c r="AF115" s="427" t="s">
        <v>5354</v>
      </c>
      <c r="AG115" s="427" t="s">
        <v>5354</v>
      </c>
      <c r="AH115" s="427" t="s">
        <v>5354</v>
      </c>
      <c r="AI115" s="427" t="s">
        <v>5354</v>
      </c>
      <c r="AJ115" s="427" t="s">
        <v>5354</v>
      </c>
      <c r="AK115" s="427" t="s">
        <v>5354</v>
      </c>
      <c r="AL115" s="427" t="s">
        <v>5354</v>
      </c>
      <c r="AM115" s="427" t="s">
        <v>5354</v>
      </c>
      <c r="AN115" s="427" t="s">
        <v>5354</v>
      </c>
    </row>
    <row r="116" spans="1:40" s="430" customFormat="1" ht="22.9" customHeight="1">
      <c r="A116" s="427" t="s">
        <v>5316</v>
      </c>
      <c r="B116" s="427" t="s">
        <v>5681</v>
      </c>
      <c r="C116" s="428" t="s">
        <v>5682</v>
      </c>
      <c r="D116" s="427" t="s">
        <v>5683</v>
      </c>
      <c r="E116" s="427" t="s">
        <v>4306</v>
      </c>
      <c r="F116" s="427" t="s">
        <v>3600</v>
      </c>
      <c r="G116" s="427"/>
      <c r="H116" s="427" t="s">
        <v>3656</v>
      </c>
      <c r="I116" s="427" t="s">
        <v>5684</v>
      </c>
      <c r="J116" s="427" t="s">
        <v>5687</v>
      </c>
      <c r="K116" s="427" t="s">
        <v>5316</v>
      </c>
      <c r="L116" s="427"/>
      <c r="M116" s="427" t="s">
        <v>5688</v>
      </c>
      <c r="N116" s="427" t="s">
        <v>5354</v>
      </c>
      <c r="O116" s="427" t="s">
        <v>3728</v>
      </c>
      <c r="P116" s="427"/>
      <c r="R116" s="432"/>
      <c r="S116" s="432"/>
      <c r="T116" s="432"/>
      <c r="U116" s="432"/>
      <c r="X116" s="427"/>
      <c r="Y116" s="427"/>
      <c r="Z116" s="427" t="s">
        <v>4306</v>
      </c>
      <c r="AA116" s="427" t="s">
        <v>3600</v>
      </c>
      <c r="AB116" s="427" t="s">
        <v>5684</v>
      </c>
      <c r="AC116" s="427" t="s">
        <v>5687</v>
      </c>
      <c r="AE116" s="427" t="s">
        <v>5689</v>
      </c>
      <c r="AF116" s="427" t="s">
        <v>75</v>
      </c>
      <c r="AG116" s="427" t="s">
        <v>3435</v>
      </c>
      <c r="AH116" s="427" t="s">
        <v>5690</v>
      </c>
      <c r="AI116" s="427" t="s">
        <v>5689</v>
      </c>
      <c r="AJ116" s="427" t="s">
        <v>3434</v>
      </c>
      <c r="AK116" s="434">
        <v>0</v>
      </c>
      <c r="AL116" s="434">
        <v>1</v>
      </c>
      <c r="AM116" s="435" t="s">
        <v>5691</v>
      </c>
      <c r="AN116" s="427" t="s">
        <v>5354</v>
      </c>
    </row>
    <row r="117" spans="1:40" s="430" customFormat="1" ht="22.9" customHeight="1">
      <c r="A117" s="427" t="s">
        <v>5316</v>
      </c>
      <c r="B117" s="427" t="s">
        <v>5681</v>
      </c>
      <c r="C117" s="428" t="s">
        <v>5682</v>
      </c>
      <c r="D117" s="427" t="s">
        <v>5683</v>
      </c>
      <c r="E117" s="427" t="s">
        <v>4306</v>
      </c>
      <c r="F117" s="427" t="s">
        <v>3600</v>
      </c>
      <c r="G117" s="427"/>
      <c r="H117" s="427" t="s">
        <v>3656</v>
      </c>
      <c r="I117" s="427" t="s">
        <v>5684</v>
      </c>
      <c r="J117" s="427" t="s">
        <v>5692</v>
      </c>
      <c r="K117" s="427" t="s">
        <v>5316</v>
      </c>
      <c r="L117" s="427"/>
      <c r="M117" s="427" t="s">
        <v>5693</v>
      </c>
      <c r="N117" s="427" t="s">
        <v>5354</v>
      </c>
      <c r="O117" s="427" t="s">
        <v>3752</v>
      </c>
      <c r="P117" s="427"/>
      <c r="R117" s="432"/>
      <c r="S117" s="432"/>
      <c r="T117" s="432"/>
      <c r="U117" s="432"/>
      <c r="X117" s="427"/>
      <c r="Y117" s="427"/>
      <c r="Z117" s="427" t="s">
        <v>4306</v>
      </c>
      <c r="AA117" s="427" t="s">
        <v>3600</v>
      </c>
      <c r="AB117" s="427" t="s">
        <v>5684</v>
      </c>
      <c r="AC117" s="427" t="s">
        <v>5692</v>
      </c>
      <c r="AE117" s="427" t="s">
        <v>5689</v>
      </c>
      <c r="AF117" s="427" t="s">
        <v>75</v>
      </c>
      <c r="AG117" s="427" t="s">
        <v>3435</v>
      </c>
      <c r="AH117" s="427" t="s">
        <v>5694</v>
      </c>
      <c r="AI117" s="427" t="s">
        <v>5689</v>
      </c>
      <c r="AJ117" s="427" t="s">
        <v>3434</v>
      </c>
      <c r="AK117" s="434">
        <v>0</v>
      </c>
      <c r="AL117" s="434">
        <v>1</v>
      </c>
      <c r="AM117" s="435" t="s">
        <v>5691</v>
      </c>
      <c r="AN117" s="427" t="s">
        <v>5354</v>
      </c>
    </row>
    <row r="118" spans="1:40" s="430" customFormat="1" ht="22.9" customHeight="1">
      <c r="A118" s="427" t="s">
        <v>5316</v>
      </c>
      <c r="B118" s="427" t="s">
        <v>5681</v>
      </c>
      <c r="C118" s="428" t="s">
        <v>5682</v>
      </c>
      <c r="D118" s="427" t="s">
        <v>5683</v>
      </c>
      <c r="E118" s="427" t="s">
        <v>4073</v>
      </c>
      <c r="F118" s="427" t="s">
        <v>4046</v>
      </c>
      <c r="G118" s="427"/>
      <c r="H118" s="427" t="s">
        <v>5695</v>
      </c>
      <c r="I118" s="427" t="s">
        <v>5696</v>
      </c>
      <c r="J118" s="427" t="s">
        <v>5697</v>
      </c>
      <c r="K118" s="427" t="s">
        <v>5316</v>
      </c>
      <c r="L118" s="427"/>
      <c r="M118" s="427" t="s">
        <v>5698</v>
      </c>
      <c r="N118" s="427" t="s">
        <v>5354</v>
      </c>
      <c r="O118" s="427" t="s">
        <v>5354</v>
      </c>
      <c r="P118" s="427"/>
      <c r="R118" s="432"/>
      <c r="S118" s="432"/>
      <c r="T118" s="432"/>
      <c r="U118" s="432"/>
      <c r="X118" s="427"/>
      <c r="Y118" s="427"/>
      <c r="Z118" s="427" t="s">
        <v>5354</v>
      </c>
      <c r="AA118" s="427" t="s">
        <v>5354</v>
      </c>
      <c r="AB118" s="427" t="s">
        <v>5354</v>
      </c>
      <c r="AC118" s="427" t="s">
        <v>5354</v>
      </c>
      <c r="AE118" s="427" t="s">
        <v>5354</v>
      </c>
      <c r="AF118" s="427" t="s">
        <v>5354</v>
      </c>
      <c r="AG118" s="427" t="s">
        <v>5354</v>
      </c>
      <c r="AH118" s="427" t="s">
        <v>5354</v>
      </c>
      <c r="AI118" s="427" t="s">
        <v>5354</v>
      </c>
      <c r="AJ118" s="427" t="s">
        <v>5354</v>
      </c>
      <c r="AK118" s="427" t="s">
        <v>5354</v>
      </c>
      <c r="AL118" s="427" t="s">
        <v>5354</v>
      </c>
      <c r="AM118" s="427" t="s">
        <v>5354</v>
      </c>
      <c r="AN118" s="427" t="s">
        <v>5354</v>
      </c>
    </row>
    <row r="119" spans="1:40" s="430" customFormat="1" ht="22.9" customHeight="1">
      <c r="A119" s="427" t="s">
        <v>5316</v>
      </c>
      <c r="B119" s="427" t="s">
        <v>5681</v>
      </c>
      <c r="C119" s="428" t="s">
        <v>5682</v>
      </c>
      <c r="D119" s="427" t="s">
        <v>5683</v>
      </c>
      <c r="E119" s="427" t="s">
        <v>4073</v>
      </c>
      <c r="F119" s="427" t="s">
        <v>4046</v>
      </c>
      <c r="G119" s="427"/>
      <c r="H119" s="427" t="s">
        <v>4107</v>
      </c>
      <c r="I119" s="427" t="s">
        <v>5699</v>
      </c>
      <c r="J119" s="427" t="s">
        <v>5700</v>
      </c>
      <c r="K119" s="427" t="s">
        <v>5316</v>
      </c>
      <c r="L119" s="427"/>
      <c r="M119" s="427" t="s">
        <v>5701</v>
      </c>
      <c r="N119" s="427" t="s">
        <v>5354</v>
      </c>
      <c r="O119" s="427" t="s">
        <v>5354</v>
      </c>
      <c r="P119" s="427"/>
      <c r="R119" s="432"/>
      <c r="S119" s="432"/>
      <c r="T119" s="432"/>
      <c r="U119" s="432"/>
      <c r="X119" s="427"/>
      <c r="Y119" s="427"/>
      <c r="Z119" s="427" t="s">
        <v>5354</v>
      </c>
      <c r="AA119" s="427" t="s">
        <v>5354</v>
      </c>
      <c r="AB119" s="427" t="s">
        <v>5354</v>
      </c>
      <c r="AC119" s="427" t="s">
        <v>5354</v>
      </c>
      <c r="AE119" s="427" t="s">
        <v>5354</v>
      </c>
      <c r="AF119" s="427" t="s">
        <v>5354</v>
      </c>
      <c r="AG119" s="427" t="s">
        <v>5354</v>
      </c>
      <c r="AH119" s="427" t="s">
        <v>5354</v>
      </c>
      <c r="AI119" s="427" t="s">
        <v>5354</v>
      </c>
      <c r="AJ119" s="427" t="s">
        <v>5354</v>
      </c>
      <c r="AK119" s="427" t="s">
        <v>5354</v>
      </c>
      <c r="AL119" s="427" t="s">
        <v>5354</v>
      </c>
      <c r="AM119" s="427" t="s">
        <v>5354</v>
      </c>
      <c r="AN119" s="427" t="s">
        <v>5354</v>
      </c>
    </row>
    <row r="120" spans="1:40" s="430" customFormat="1" ht="22.9" customHeight="1">
      <c r="A120" s="427" t="s">
        <v>5316</v>
      </c>
      <c r="B120" s="427" t="s">
        <v>5681</v>
      </c>
      <c r="C120" s="428" t="s">
        <v>5682</v>
      </c>
      <c r="D120" s="427" t="s">
        <v>5683</v>
      </c>
      <c r="E120" s="427" t="s">
        <v>4073</v>
      </c>
      <c r="F120" s="427" t="s">
        <v>4046</v>
      </c>
      <c r="G120" s="427"/>
      <c r="H120" s="427" t="s">
        <v>5702</v>
      </c>
      <c r="I120" s="427" t="s">
        <v>5703</v>
      </c>
      <c r="J120" s="427" t="s">
        <v>5704</v>
      </c>
      <c r="K120" s="427" t="s">
        <v>5316</v>
      </c>
      <c r="L120" s="427"/>
      <c r="M120" s="427" t="s">
        <v>5705</v>
      </c>
      <c r="N120" s="427" t="s">
        <v>5354</v>
      </c>
      <c r="O120" s="427" t="s">
        <v>5354</v>
      </c>
      <c r="P120" s="427"/>
      <c r="R120" s="432"/>
      <c r="S120" s="432"/>
      <c r="T120" s="432"/>
      <c r="U120" s="432"/>
      <c r="X120" s="427"/>
      <c r="Y120" s="427"/>
      <c r="Z120" s="427" t="s">
        <v>5354</v>
      </c>
      <c r="AA120" s="427" t="s">
        <v>5354</v>
      </c>
      <c r="AB120" s="427" t="s">
        <v>5354</v>
      </c>
      <c r="AC120" s="427" t="s">
        <v>5354</v>
      </c>
      <c r="AE120" s="427" t="s">
        <v>5354</v>
      </c>
      <c r="AF120" s="427" t="s">
        <v>5354</v>
      </c>
      <c r="AG120" s="427" t="s">
        <v>5354</v>
      </c>
      <c r="AH120" s="427" t="s">
        <v>5354</v>
      </c>
      <c r="AI120" s="427" t="s">
        <v>5354</v>
      </c>
      <c r="AJ120" s="427" t="s">
        <v>5354</v>
      </c>
      <c r="AK120" s="427" t="s">
        <v>5354</v>
      </c>
      <c r="AL120" s="427" t="s">
        <v>5354</v>
      </c>
      <c r="AM120" s="427" t="s">
        <v>5354</v>
      </c>
      <c r="AN120" s="427" t="s">
        <v>5354</v>
      </c>
    </row>
    <row r="121" spans="1:40" s="430" customFormat="1" ht="22.9" customHeight="1">
      <c r="A121" s="427" t="s">
        <v>5316</v>
      </c>
      <c r="B121" s="427" t="s">
        <v>5681</v>
      </c>
      <c r="C121" s="428" t="s">
        <v>5682</v>
      </c>
      <c r="D121" s="427" t="s">
        <v>5683</v>
      </c>
      <c r="E121" s="427" t="s">
        <v>5443</v>
      </c>
      <c r="F121" s="427" t="s">
        <v>3762</v>
      </c>
      <c r="G121" s="427"/>
      <c r="H121" s="427" t="s">
        <v>5706</v>
      </c>
      <c r="I121" s="427" t="s">
        <v>5707</v>
      </c>
      <c r="J121" s="427" t="s">
        <v>5708</v>
      </c>
      <c r="K121" s="427" t="s">
        <v>5316</v>
      </c>
      <c r="L121" s="427"/>
      <c r="M121" s="427" t="s">
        <v>5709</v>
      </c>
      <c r="N121" s="427" t="s">
        <v>5354</v>
      </c>
      <c r="O121" s="427" t="s">
        <v>5354</v>
      </c>
      <c r="P121" s="427"/>
      <c r="R121" s="432"/>
      <c r="S121" s="432"/>
      <c r="T121" s="432"/>
      <c r="U121" s="432"/>
      <c r="X121" s="427"/>
      <c r="Y121" s="427"/>
      <c r="Z121" s="427" t="s">
        <v>5354</v>
      </c>
      <c r="AA121" s="427" t="s">
        <v>5354</v>
      </c>
      <c r="AB121" s="427" t="s">
        <v>5354</v>
      </c>
      <c r="AC121" s="427" t="s">
        <v>5354</v>
      </c>
      <c r="AE121" s="427" t="s">
        <v>5354</v>
      </c>
      <c r="AF121" s="427" t="s">
        <v>5354</v>
      </c>
      <c r="AG121" s="427" t="s">
        <v>5354</v>
      </c>
      <c r="AH121" s="427" t="s">
        <v>5354</v>
      </c>
      <c r="AI121" s="427" t="s">
        <v>5354</v>
      </c>
      <c r="AJ121" s="427" t="s">
        <v>5354</v>
      </c>
      <c r="AK121" s="427" t="s">
        <v>5354</v>
      </c>
      <c r="AL121" s="427" t="s">
        <v>5354</v>
      </c>
      <c r="AM121" s="427" t="s">
        <v>5354</v>
      </c>
      <c r="AN121" s="427" t="s">
        <v>5354</v>
      </c>
    </row>
    <row r="122" spans="1:40" s="297" customFormat="1" ht="22.9" customHeight="1">
      <c r="A122" s="120" t="s">
        <v>5710</v>
      </c>
      <c r="B122" s="120" t="s">
        <v>5711</v>
      </c>
      <c r="C122" s="436" t="s">
        <v>5682</v>
      </c>
      <c r="D122" s="120" t="s">
        <v>5683</v>
      </c>
      <c r="E122" s="120" t="s">
        <v>5443</v>
      </c>
      <c r="F122" s="120" t="s">
        <v>3762</v>
      </c>
      <c r="G122" s="120"/>
      <c r="H122" s="120" t="s">
        <v>5706</v>
      </c>
      <c r="I122" s="120" t="s">
        <v>5707</v>
      </c>
      <c r="J122" s="120" t="s">
        <v>5712</v>
      </c>
      <c r="K122" s="120" t="s">
        <v>5713</v>
      </c>
      <c r="L122" s="120" t="s">
        <v>5714</v>
      </c>
      <c r="M122" s="120" t="s">
        <v>5713</v>
      </c>
      <c r="N122" s="120" t="s">
        <v>5715</v>
      </c>
      <c r="O122" s="120" t="s">
        <v>3770</v>
      </c>
      <c r="P122" s="439">
        <v>0</v>
      </c>
      <c r="Q122" s="439">
        <v>1</v>
      </c>
      <c r="R122" s="120" t="s">
        <v>5716</v>
      </c>
      <c r="S122" s="114"/>
      <c r="T122" s="114"/>
      <c r="U122" s="120" t="s">
        <v>5717</v>
      </c>
      <c r="X122" s="120"/>
      <c r="Y122" s="120"/>
      <c r="Z122" s="120" t="s">
        <v>5443</v>
      </c>
      <c r="AA122" s="120" t="s">
        <v>3762</v>
      </c>
      <c r="AB122" s="120" t="s">
        <v>5707</v>
      </c>
      <c r="AC122" s="120" t="s">
        <v>5713</v>
      </c>
      <c r="AE122" s="120" t="s">
        <v>5716</v>
      </c>
      <c r="AF122" s="120" t="s">
        <v>5717</v>
      </c>
      <c r="AG122" s="120" t="s">
        <v>3835</v>
      </c>
      <c r="AH122" s="120" t="s">
        <v>5714</v>
      </c>
      <c r="AI122" s="120" t="s">
        <v>5716</v>
      </c>
      <c r="AJ122" s="120"/>
      <c r="AK122" s="439">
        <v>0</v>
      </c>
      <c r="AL122" s="439">
        <v>1</v>
      </c>
      <c r="AM122" s="440" t="s">
        <v>5718</v>
      </c>
      <c r="AN122" s="120" t="s">
        <v>5719</v>
      </c>
    </row>
    <row r="123" spans="1:40" s="430" customFormat="1" ht="22.9" customHeight="1">
      <c r="A123" s="427" t="s">
        <v>5316</v>
      </c>
      <c r="B123" s="427" t="s">
        <v>5681</v>
      </c>
      <c r="C123" s="428" t="s">
        <v>5682</v>
      </c>
      <c r="D123" s="427" t="s">
        <v>5683</v>
      </c>
      <c r="E123" s="427" t="s">
        <v>5443</v>
      </c>
      <c r="F123" s="427" t="s">
        <v>3762</v>
      </c>
      <c r="G123" s="427"/>
      <c r="H123" s="427" t="s">
        <v>5720</v>
      </c>
      <c r="I123" s="427" t="s">
        <v>5721</v>
      </c>
      <c r="J123" s="427" t="s">
        <v>5722</v>
      </c>
      <c r="K123" s="427" t="s">
        <v>5316</v>
      </c>
      <c r="L123" s="427" t="s">
        <v>5354</v>
      </c>
      <c r="M123" s="427" t="s">
        <v>5723</v>
      </c>
      <c r="N123" s="427" t="s">
        <v>5354</v>
      </c>
      <c r="O123" s="427" t="s">
        <v>5354</v>
      </c>
      <c r="P123" s="427" t="s">
        <v>5354</v>
      </c>
      <c r="Q123" s="427" t="s">
        <v>5354</v>
      </c>
      <c r="R123" s="427" t="s">
        <v>5354</v>
      </c>
      <c r="S123" s="432"/>
      <c r="T123" s="432"/>
      <c r="U123" s="427" t="s">
        <v>5354</v>
      </c>
      <c r="X123" s="427"/>
      <c r="Y123" s="427"/>
      <c r="Z123" s="427" t="s">
        <v>5354</v>
      </c>
      <c r="AA123" s="427" t="s">
        <v>5354</v>
      </c>
      <c r="AB123" s="427" t="s">
        <v>5354</v>
      </c>
      <c r="AC123" s="427" t="s">
        <v>5354</v>
      </c>
      <c r="AE123" s="427" t="s">
        <v>5354</v>
      </c>
      <c r="AF123" s="427" t="s">
        <v>5354</v>
      </c>
      <c r="AG123" s="427" t="s">
        <v>5354</v>
      </c>
      <c r="AH123" s="427" t="s">
        <v>5354</v>
      </c>
      <c r="AI123" s="427" t="s">
        <v>5354</v>
      </c>
      <c r="AJ123" s="427" t="s">
        <v>5354</v>
      </c>
      <c r="AK123" s="427" t="s">
        <v>5354</v>
      </c>
      <c r="AL123" s="427" t="s">
        <v>5354</v>
      </c>
      <c r="AM123" s="427" t="s">
        <v>5354</v>
      </c>
      <c r="AN123" s="427" t="s">
        <v>5354</v>
      </c>
    </row>
    <row r="124" spans="1:40" s="297" customFormat="1" ht="22.9" customHeight="1">
      <c r="A124" s="120" t="s">
        <v>5710</v>
      </c>
      <c r="B124" s="120" t="s">
        <v>5711</v>
      </c>
      <c r="C124" s="436" t="s">
        <v>5682</v>
      </c>
      <c r="D124" s="120" t="s">
        <v>5683</v>
      </c>
      <c r="E124" s="120" t="s">
        <v>5443</v>
      </c>
      <c r="F124" s="120" t="s">
        <v>3762</v>
      </c>
      <c r="G124" s="120"/>
      <c r="H124" s="120" t="s">
        <v>3791</v>
      </c>
      <c r="I124" s="120" t="s">
        <v>5707</v>
      </c>
      <c r="J124" s="120" t="s">
        <v>5724</v>
      </c>
      <c r="K124" s="120" t="s">
        <v>5725</v>
      </c>
      <c r="L124" s="120" t="s">
        <v>5726</v>
      </c>
      <c r="M124" s="120" t="s">
        <v>5725</v>
      </c>
      <c r="N124" s="120" t="s">
        <v>5727</v>
      </c>
      <c r="O124" s="120" t="s">
        <v>3809</v>
      </c>
      <c r="P124" s="120" t="s">
        <v>5728</v>
      </c>
      <c r="Q124" s="439">
        <v>0.5</v>
      </c>
      <c r="R124" s="120" t="s">
        <v>5716</v>
      </c>
      <c r="S124" s="114"/>
      <c r="T124" s="114"/>
      <c r="U124" s="120" t="s">
        <v>3810</v>
      </c>
      <c r="X124" s="120"/>
      <c r="Y124" s="120"/>
      <c r="Z124" s="120" t="s">
        <v>5443</v>
      </c>
      <c r="AA124" s="120" t="s">
        <v>3762</v>
      </c>
      <c r="AB124" s="120" t="s">
        <v>5707</v>
      </c>
      <c r="AC124" s="120" t="s">
        <v>5725</v>
      </c>
      <c r="AE124" s="120" t="s">
        <v>5716</v>
      </c>
      <c r="AF124" s="120" t="s">
        <v>3810</v>
      </c>
      <c r="AG124" s="120" t="s">
        <v>3835</v>
      </c>
      <c r="AH124" s="120" t="s">
        <v>5726</v>
      </c>
      <c r="AI124" s="120" t="s">
        <v>5716</v>
      </c>
      <c r="AJ124" s="120"/>
      <c r="AK124" s="120" t="s">
        <v>5728</v>
      </c>
      <c r="AL124" s="439">
        <v>0.5</v>
      </c>
      <c r="AM124" s="440" t="s">
        <v>5718</v>
      </c>
      <c r="AN124" s="120" t="s">
        <v>5719</v>
      </c>
    </row>
    <row r="125" spans="1:40" s="297" customFormat="1" ht="22.9" customHeight="1">
      <c r="A125" s="120" t="s">
        <v>5710</v>
      </c>
      <c r="B125" s="120" t="s">
        <v>5711</v>
      </c>
      <c r="C125" s="436" t="s">
        <v>5682</v>
      </c>
      <c r="D125" s="120" t="s">
        <v>5683</v>
      </c>
      <c r="E125" s="120" t="s">
        <v>5443</v>
      </c>
      <c r="F125" s="120" t="s">
        <v>3762</v>
      </c>
      <c r="G125" s="120"/>
      <c r="H125" s="120" t="s">
        <v>5729</v>
      </c>
      <c r="I125" s="120" t="s">
        <v>5707</v>
      </c>
      <c r="J125" s="120" t="s">
        <v>5730</v>
      </c>
      <c r="K125" s="120" t="s">
        <v>5731</v>
      </c>
      <c r="L125" s="120" t="s">
        <v>5732</v>
      </c>
      <c r="M125" s="120" t="s">
        <v>5731</v>
      </c>
      <c r="N125" s="120" t="s">
        <v>5733</v>
      </c>
      <c r="O125" s="120" t="s">
        <v>3826</v>
      </c>
      <c r="P125" s="439">
        <v>0</v>
      </c>
      <c r="Q125" s="439">
        <v>1</v>
      </c>
      <c r="R125" s="120" t="s">
        <v>5716</v>
      </c>
      <c r="S125" s="114"/>
      <c r="T125" s="114"/>
      <c r="U125" s="120" t="s">
        <v>3827</v>
      </c>
      <c r="X125" s="120"/>
      <c r="Y125" s="120"/>
      <c r="Z125" s="120" t="s">
        <v>5443</v>
      </c>
      <c r="AA125" s="120" t="s">
        <v>3762</v>
      </c>
      <c r="AB125" s="120" t="s">
        <v>5707</v>
      </c>
      <c r="AC125" s="120" t="s">
        <v>5731</v>
      </c>
      <c r="AE125" s="120" t="s">
        <v>5716</v>
      </c>
      <c r="AF125" s="120" t="s">
        <v>3827</v>
      </c>
      <c r="AG125" s="120" t="s">
        <v>3835</v>
      </c>
      <c r="AH125" s="120" t="s">
        <v>5732</v>
      </c>
      <c r="AI125" s="120" t="s">
        <v>5716</v>
      </c>
      <c r="AJ125" s="120"/>
      <c r="AK125" s="439">
        <v>0</v>
      </c>
      <c r="AL125" s="439">
        <v>1</v>
      </c>
      <c r="AM125" s="440" t="s">
        <v>5718</v>
      </c>
      <c r="AN125" s="120" t="s">
        <v>5719</v>
      </c>
    </row>
    <row r="126" spans="1:40" s="430" customFormat="1" ht="22.9" customHeight="1">
      <c r="A126" s="427" t="s">
        <v>5316</v>
      </c>
      <c r="B126" s="427" t="s">
        <v>5734</v>
      </c>
      <c r="C126" s="428" t="s">
        <v>5735</v>
      </c>
      <c r="D126" s="427" t="s">
        <v>5683</v>
      </c>
      <c r="E126" s="427" t="s">
        <v>3420</v>
      </c>
      <c r="F126" s="427" t="s">
        <v>3421</v>
      </c>
      <c r="G126" s="427" t="s">
        <v>3423</v>
      </c>
      <c r="H126" s="427" t="s">
        <v>3422</v>
      </c>
      <c r="I126" s="427" t="s">
        <v>3422</v>
      </c>
      <c r="J126" s="427" t="s">
        <v>3063</v>
      </c>
      <c r="K126" s="427" t="s">
        <v>5316</v>
      </c>
      <c r="L126" s="427"/>
      <c r="M126" s="427" t="s">
        <v>5736</v>
      </c>
      <c r="N126" s="427" t="s">
        <v>5737</v>
      </c>
      <c r="O126" s="427"/>
      <c r="P126" s="427"/>
      <c r="Q126" s="427"/>
      <c r="R126" s="427"/>
      <c r="S126" s="432"/>
      <c r="T126" s="432"/>
      <c r="U126" s="427"/>
      <c r="W126" s="427"/>
      <c r="X126" s="427"/>
      <c r="Y126" s="427"/>
      <c r="Z126" s="427" t="s">
        <v>3420</v>
      </c>
      <c r="AA126" s="427" t="s">
        <v>3421</v>
      </c>
      <c r="AB126" s="427" t="s">
        <v>3422</v>
      </c>
      <c r="AC126" s="427"/>
      <c r="AE126" s="427"/>
      <c r="AF126" s="427"/>
      <c r="AG126" s="427"/>
      <c r="AH126" s="427"/>
      <c r="AI126" s="427"/>
      <c r="AJ126" s="427"/>
      <c r="AK126" s="427"/>
      <c r="AL126" s="427"/>
      <c r="AM126" s="427"/>
      <c r="AN126" s="427"/>
    </row>
    <row r="127" spans="1:40" s="430" customFormat="1" ht="22.9" customHeight="1">
      <c r="A127" s="427" t="s">
        <v>5316</v>
      </c>
      <c r="B127" s="427" t="s">
        <v>5734</v>
      </c>
      <c r="C127" s="428" t="s">
        <v>5735</v>
      </c>
      <c r="D127" s="427" t="s">
        <v>5683</v>
      </c>
      <c r="E127" s="427" t="s">
        <v>3420</v>
      </c>
      <c r="F127" s="427" t="s">
        <v>3421</v>
      </c>
      <c r="G127" s="427"/>
      <c r="H127" s="427" t="s">
        <v>3423</v>
      </c>
      <c r="I127" s="427" t="s">
        <v>3422</v>
      </c>
      <c r="J127" s="427" t="s">
        <v>3072</v>
      </c>
      <c r="K127" s="427" t="s">
        <v>5316</v>
      </c>
      <c r="L127" s="427"/>
      <c r="M127" s="427" t="s">
        <v>5738</v>
      </c>
      <c r="N127" s="427" t="s">
        <v>5737</v>
      </c>
      <c r="O127" s="427"/>
      <c r="P127" s="427"/>
      <c r="Q127" s="427"/>
      <c r="R127" s="427"/>
      <c r="S127" s="432"/>
      <c r="T127" s="432"/>
      <c r="U127" s="427"/>
      <c r="W127" s="427"/>
      <c r="X127" s="427"/>
      <c r="Y127" s="427"/>
      <c r="Z127" s="427" t="s">
        <v>3420</v>
      </c>
      <c r="AA127" s="427" t="s">
        <v>3421</v>
      </c>
      <c r="AB127" s="427" t="s">
        <v>3422</v>
      </c>
      <c r="AC127" s="427"/>
      <c r="AE127" s="427"/>
      <c r="AF127" s="427"/>
      <c r="AG127" s="427"/>
      <c r="AH127" s="427"/>
      <c r="AI127" s="427"/>
      <c r="AJ127" s="427"/>
      <c r="AK127" s="427"/>
      <c r="AL127" s="427"/>
      <c r="AM127" s="427"/>
      <c r="AN127" s="427"/>
    </row>
    <row r="128" spans="1:40" s="297" customFormat="1" ht="22.9" customHeight="1">
      <c r="A128" s="120" t="s">
        <v>5710</v>
      </c>
      <c r="B128" s="427" t="s">
        <v>5734</v>
      </c>
      <c r="C128" s="436" t="s">
        <v>5735</v>
      </c>
      <c r="D128" s="120" t="s">
        <v>5683</v>
      </c>
      <c r="E128" s="120" t="s">
        <v>3420</v>
      </c>
      <c r="F128" s="120" t="s">
        <v>3421</v>
      </c>
      <c r="G128" s="120"/>
      <c r="H128" s="120" t="s">
        <v>3423</v>
      </c>
      <c r="I128" s="120" t="s">
        <v>3422</v>
      </c>
      <c r="J128" s="120" t="s">
        <v>3090</v>
      </c>
      <c r="K128" s="120" t="s">
        <v>5739</v>
      </c>
      <c r="L128" s="120" t="s">
        <v>5740</v>
      </c>
      <c r="M128" s="120" t="s">
        <v>5741</v>
      </c>
      <c r="N128" s="120" t="s">
        <v>5737</v>
      </c>
      <c r="O128" s="120" t="s">
        <v>3432</v>
      </c>
      <c r="P128" s="120">
        <v>0</v>
      </c>
      <c r="Q128" s="120">
        <v>70</v>
      </c>
      <c r="R128" s="120" t="s">
        <v>5742</v>
      </c>
      <c r="S128" s="114"/>
      <c r="T128" s="114"/>
      <c r="U128" s="120" t="s">
        <v>3437</v>
      </c>
      <c r="W128" s="120"/>
      <c r="X128" s="120" t="s">
        <v>5743</v>
      </c>
      <c r="Y128" s="120"/>
      <c r="Z128" s="120" t="s">
        <v>3420</v>
      </c>
      <c r="AA128" s="120" t="s">
        <v>3421</v>
      </c>
      <c r="AB128" s="120" t="s">
        <v>3422</v>
      </c>
      <c r="AC128" s="120" t="s">
        <v>5739</v>
      </c>
      <c r="AE128" s="120" t="s">
        <v>5742</v>
      </c>
      <c r="AF128" s="120" t="s">
        <v>3437</v>
      </c>
      <c r="AG128" s="120" t="s">
        <v>3435</v>
      </c>
      <c r="AH128" s="120" t="s">
        <v>5740</v>
      </c>
      <c r="AI128" s="120" t="s">
        <v>3437</v>
      </c>
      <c r="AJ128" s="120" t="s">
        <v>5744</v>
      </c>
      <c r="AK128" s="120">
        <v>0</v>
      </c>
      <c r="AL128" s="120">
        <v>70</v>
      </c>
      <c r="AM128" s="120" t="s">
        <v>5745</v>
      </c>
      <c r="AN128" s="120" t="s">
        <v>471</v>
      </c>
    </row>
    <row r="129" spans="1:40" s="297" customFormat="1" ht="22.9" customHeight="1">
      <c r="A129" s="120" t="s">
        <v>5710</v>
      </c>
      <c r="B129" s="427" t="s">
        <v>5734</v>
      </c>
      <c r="C129" s="436" t="s">
        <v>5735</v>
      </c>
      <c r="D129" s="120" t="s">
        <v>5683</v>
      </c>
      <c r="E129" s="120" t="s">
        <v>3420</v>
      </c>
      <c r="F129" s="120" t="s">
        <v>3421</v>
      </c>
      <c r="G129" s="120"/>
      <c r="H129" s="120" t="s">
        <v>3423</v>
      </c>
      <c r="I129" s="120" t="s">
        <v>3422</v>
      </c>
      <c r="J129" s="120" t="s">
        <v>3041</v>
      </c>
      <c r="K129" s="120" t="s">
        <v>5746</v>
      </c>
      <c r="L129" s="120" t="s">
        <v>5747</v>
      </c>
      <c r="M129" s="120" t="s">
        <v>5743</v>
      </c>
      <c r="N129" s="120" t="s">
        <v>5737</v>
      </c>
      <c r="O129" s="120" t="s">
        <v>5748</v>
      </c>
      <c r="P129" s="120">
        <v>0</v>
      </c>
      <c r="Q129" s="120">
        <v>120</v>
      </c>
      <c r="R129" s="114"/>
      <c r="S129" s="114"/>
      <c r="T129" s="114"/>
      <c r="U129" s="120" t="s">
        <v>3444</v>
      </c>
      <c r="W129" s="120"/>
      <c r="X129" s="120" t="s">
        <v>5743</v>
      </c>
      <c r="Y129" s="120"/>
      <c r="Z129" s="120" t="s">
        <v>3420</v>
      </c>
      <c r="AA129" s="120" t="s">
        <v>3421</v>
      </c>
      <c r="AB129" s="120" t="s">
        <v>3422</v>
      </c>
      <c r="AC129" s="120" t="s">
        <v>5746</v>
      </c>
      <c r="AE129" s="120"/>
      <c r="AF129" s="120" t="s">
        <v>3444</v>
      </c>
      <c r="AG129" s="120" t="s">
        <v>3435</v>
      </c>
      <c r="AH129" s="120" t="s">
        <v>5747</v>
      </c>
      <c r="AI129" s="120" t="s">
        <v>5749</v>
      </c>
      <c r="AJ129" s="120" t="s">
        <v>5744</v>
      </c>
      <c r="AK129" s="120">
        <v>0</v>
      </c>
      <c r="AL129" s="120">
        <v>120</v>
      </c>
      <c r="AM129" s="120" t="s">
        <v>5691</v>
      </c>
      <c r="AN129" s="120" t="s">
        <v>471</v>
      </c>
    </row>
    <row r="130" spans="1:40" s="430" customFormat="1" ht="22.9" customHeight="1">
      <c r="A130" s="427" t="s">
        <v>5316</v>
      </c>
      <c r="B130" s="427" t="s">
        <v>5734</v>
      </c>
      <c r="C130" s="428" t="s">
        <v>5735</v>
      </c>
      <c r="D130" s="427" t="s">
        <v>5683</v>
      </c>
      <c r="E130" s="427" t="s">
        <v>3420</v>
      </c>
      <c r="F130" s="427" t="s">
        <v>3421</v>
      </c>
      <c r="G130" s="427"/>
      <c r="H130" s="427" t="s">
        <v>3423</v>
      </c>
      <c r="I130" s="427" t="s">
        <v>3422</v>
      </c>
      <c r="J130" s="427" t="s">
        <v>3050</v>
      </c>
      <c r="K130" s="427" t="s">
        <v>5316</v>
      </c>
      <c r="L130" s="427"/>
      <c r="M130" s="427" t="s">
        <v>5750</v>
      </c>
      <c r="N130" s="427" t="s">
        <v>5737</v>
      </c>
      <c r="O130" s="427"/>
      <c r="P130" s="427"/>
      <c r="R130" s="432"/>
      <c r="S130" s="432"/>
      <c r="T130" s="432"/>
      <c r="U130" s="432"/>
      <c r="W130" s="427"/>
      <c r="X130" s="427"/>
      <c r="Y130" s="427"/>
      <c r="Z130" s="427" t="s">
        <v>3420</v>
      </c>
      <c r="AA130" s="427" t="s">
        <v>3421</v>
      </c>
      <c r="AB130" s="427" t="s">
        <v>3422</v>
      </c>
      <c r="AC130" s="427"/>
      <c r="AE130" s="427"/>
      <c r="AF130" s="427"/>
      <c r="AG130" s="427"/>
      <c r="AH130" s="427"/>
      <c r="AI130" s="427"/>
      <c r="AJ130" s="427"/>
      <c r="AK130" s="427"/>
      <c r="AL130" s="427"/>
      <c r="AM130" s="427"/>
      <c r="AN130" s="427"/>
    </row>
    <row r="131" spans="1:40" s="430" customFormat="1" ht="22.9" customHeight="1">
      <c r="A131" s="427" t="s">
        <v>5316</v>
      </c>
      <c r="B131" s="427" t="s">
        <v>5734</v>
      </c>
      <c r="C131" s="428" t="s">
        <v>5735</v>
      </c>
      <c r="D131" s="427" t="s">
        <v>5683</v>
      </c>
      <c r="E131" s="427" t="s">
        <v>3420</v>
      </c>
      <c r="F131" s="427" t="s">
        <v>3421</v>
      </c>
      <c r="G131" s="427"/>
      <c r="H131" s="427" t="s">
        <v>5751</v>
      </c>
      <c r="I131" s="427" t="s">
        <v>5752</v>
      </c>
      <c r="J131" s="427" t="s">
        <v>3188</v>
      </c>
      <c r="K131" s="427" t="s">
        <v>5316</v>
      </c>
      <c r="L131" s="427"/>
      <c r="M131" s="427" t="s">
        <v>5753</v>
      </c>
      <c r="N131" s="427" t="s">
        <v>5737</v>
      </c>
      <c r="O131" s="427"/>
      <c r="P131" s="427"/>
      <c r="R131" s="432"/>
      <c r="S131" s="432"/>
      <c r="T131" s="432"/>
      <c r="U131" s="432"/>
      <c r="W131" s="427"/>
      <c r="X131" s="427"/>
      <c r="Y131" s="427"/>
      <c r="Z131" s="427" t="s">
        <v>3420</v>
      </c>
      <c r="AA131" s="427" t="s">
        <v>3421</v>
      </c>
      <c r="AB131" s="427" t="s">
        <v>5752</v>
      </c>
      <c r="AC131" s="427"/>
      <c r="AE131" s="427"/>
      <c r="AF131" s="427"/>
      <c r="AG131" s="427"/>
      <c r="AH131" s="427"/>
      <c r="AI131" s="427"/>
      <c r="AJ131" s="427"/>
      <c r="AK131" s="427"/>
      <c r="AL131" s="427"/>
      <c r="AM131" s="427"/>
      <c r="AN131" s="427"/>
    </row>
    <row r="132" spans="1:40" s="430" customFormat="1" ht="22.9" customHeight="1">
      <c r="A132" s="427" t="s">
        <v>5316</v>
      </c>
      <c r="B132" s="427" t="s">
        <v>5734</v>
      </c>
      <c r="C132" s="428" t="s">
        <v>5735</v>
      </c>
      <c r="D132" s="427" t="s">
        <v>5683</v>
      </c>
      <c r="E132" s="427" t="s">
        <v>3420</v>
      </c>
      <c r="F132" s="427" t="s">
        <v>3421</v>
      </c>
      <c r="G132" s="427"/>
      <c r="H132" s="427" t="s">
        <v>5751</v>
      </c>
      <c r="I132" s="427" t="s">
        <v>5752</v>
      </c>
      <c r="J132" s="427" t="s">
        <v>3091</v>
      </c>
      <c r="K132" s="427" t="s">
        <v>5316</v>
      </c>
      <c r="L132" s="427"/>
      <c r="M132" s="427" t="s">
        <v>5754</v>
      </c>
      <c r="N132" s="427" t="s">
        <v>5737</v>
      </c>
      <c r="O132" s="427"/>
      <c r="P132" s="427"/>
      <c r="R132" s="432"/>
      <c r="S132" s="432"/>
      <c r="T132" s="432"/>
      <c r="U132" s="432"/>
      <c r="W132" s="427"/>
      <c r="X132" s="427"/>
      <c r="Y132" s="427"/>
      <c r="Z132" s="427" t="s">
        <v>3420</v>
      </c>
      <c r="AA132" s="427" t="s">
        <v>3421</v>
      </c>
      <c r="AB132" s="427" t="s">
        <v>5752</v>
      </c>
      <c r="AC132" s="427"/>
      <c r="AE132" s="427"/>
      <c r="AF132" s="427"/>
      <c r="AG132" s="427"/>
      <c r="AH132" s="427"/>
      <c r="AI132" s="427"/>
      <c r="AJ132" s="427"/>
      <c r="AK132" s="427"/>
      <c r="AL132" s="427"/>
      <c r="AM132" s="427"/>
      <c r="AN132" s="427"/>
    </row>
    <row r="133" spans="1:40" s="430" customFormat="1" ht="22.9" customHeight="1">
      <c r="A133" s="427" t="s">
        <v>5316</v>
      </c>
      <c r="B133" s="427" t="s">
        <v>5734</v>
      </c>
      <c r="C133" s="428" t="s">
        <v>5735</v>
      </c>
      <c r="D133" s="427" t="s">
        <v>5683</v>
      </c>
      <c r="E133" s="427" t="s">
        <v>3420</v>
      </c>
      <c r="F133" s="427" t="s">
        <v>3421</v>
      </c>
      <c r="G133" s="427"/>
      <c r="H133" s="427" t="s">
        <v>5751</v>
      </c>
      <c r="I133" s="427" t="s">
        <v>5752</v>
      </c>
      <c r="J133" s="427" t="s">
        <v>3547</v>
      </c>
      <c r="K133" s="427" t="s">
        <v>5316</v>
      </c>
      <c r="L133" s="427"/>
      <c r="M133" s="427" t="s">
        <v>5755</v>
      </c>
      <c r="N133" s="427" t="s">
        <v>5737</v>
      </c>
      <c r="O133" s="427"/>
      <c r="P133" s="427"/>
      <c r="R133" s="432"/>
      <c r="S133" s="432"/>
      <c r="T133" s="432"/>
      <c r="U133" s="432"/>
      <c r="W133" s="427"/>
      <c r="X133" s="427"/>
      <c r="Y133" s="427"/>
      <c r="Z133" s="427" t="s">
        <v>3420</v>
      </c>
      <c r="AA133" s="427" t="s">
        <v>3421</v>
      </c>
      <c r="AB133" s="427" t="s">
        <v>5752</v>
      </c>
      <c r="AC133" s="427"/>
      <c r="AE133" s="427"/>
      <c r="AF133" s="427"/>
      <c r="AG133" s="427"/>
      <c r="AH133" s="427"/>
      <c r="AI133" s="427"/>
      <c r="AJ133" s="427"/>
      <c r="AK133" s="427"/>
      <c r="AL133" s="427"/>
      <c r="AM133" s="427"/>
      <c r="AN133" s="427"/>
    </row>
    <row r="134" spans="1:40" s="430" customFormat="1" ht="22.9" customHeight="1">
      <c r="A134" s="427" t="s">
        <v>5316</v>
      </c>
      <c r="B134" s="427" t="s">
        <v>5734</v>
      </c>
      <c r="C134" s="428" t="s">
        <v>5735</v>
      </c>
      <c r="D134" s="427" t="s">
        <v>5683</v>
      </c>
      <c r="E134" s="427" t="s">
        <v>3599</v>
      </c>
      <c r="F134" s="427" t="s">
        <v>3600</v>
      </c>
      <c r="G134" s="427"/>
      <c r="H134" s="427" t="s">
        <v>3602</v>
      </c>
      <c r="I134" s="427" t="s">
        <v>5756</v>
      </c>
      <c r="J134" s="427" t="s">
        <v>3156</v>
      </c>
      <c r="K134" s="427" t="s">
        <v>5316</v>
      </c>
      <c r="L134" s="427"/>
      <c r="M134" s="427" t="s">
        <v>5757</v>
      </c>
      <c r="N134" s="427" t="s">
        <v>5737</v>
      </c>
      <c r="O134" s="427"/>
      <c r="P134" s="427"/>
      <c r="R134" s="432"/>
      <c r="S134" s="432"/>
      <c r="T134" s="432"/>
      <c r="U134" s="432"/>
      <c r="W134" s="427"/>
      <c r="X134" s="427"/>
      <c r="Y134" s="427"/>
      <c r="Z134" s="427" t="s">
        <v>3599</v>
      </c>
      <c r="AA134" s="427" t="s">
        <v>3600</v>
      </c>
      <c r="AB134" s="427" t="s">
        <v>5756</v>
      </c>
      <c r="AC134" s="427"/>
      <c r="AE134" s="427"/>
      <c r="AF134" s="427"/>
      <c r="AG134" s="427"/>
      <c r="AH134" s="427"/>
      <c r="AI134" s="427"/>
      <c r="AJ134" s="427"/>
      <c r="AK134" s="427"/>
      <c r="AL134" s="427"/>
      <c r="AM134" s="427"/>
      <c r="AN134" s="427"/>
    </row>
    <row r="135" spans="1:40" s="430" customFormat="1" ht="22.9" customHeight="1">
      <c r="A135" s="427" t="s">
        <v>5316</v>
      </c>
      <c r="B135" s="427" t="s">
        <v>5734</v>
      </c>
      <c r="C135" s="428" t="s">
        <v>5735</v>
      </c>
      <c r="D135" s="427" t="s">
        <v>5683</v>
      </c>
      <c r="E135" s="427" t="s">
        <v>3599</v>
      </c>
      <c r="F135" s="427" t="s">
        <v>3600</v>
      </c>
      <c r="G135" s="427"/>
      <c r="H135" s="427" t="s">
        <v>3602</v>
      </c>
      <c r="I135" s="427" t="s">
        <v>5756</v>
      </c>
      <c r="J135" s="427" t="s">
        <v>3129</v>
      </c>
      <c r="K135" s="427" t="s">
        <v>5316</v>
      </c>
      <c r="L135" s="427"/>
      <c r="M135" s="427" t="s">
        <v>5758</v>
      </c>
      <c r="N135" s="427" t="s">
        <v>5737</v>
      </c>
      <c r="O135" s="427"/>
      <c r="P135" s="427"/>
      <c r="R135" s="432"/>
      <c r="S135" s="432"/>
      <c r="T135" s="432"/>
      <c r="U135" s="432"/>
      <c r="W135" s="427"/>
      <c r="X135" s="427"/>
      <c r="Y135" s="427"/>
      <c r="Z135" s="427" t="s">
        <v>3599</v>
      </c>
      <c r="AA135" s="427" t="s">
        <v>3600</v>
      </c>
      <c r="AB135" s="427" t="s">
        <v>5756</v>
      </c>
      <c r="AC135" s="427"/>
      <c r="AE135" s="427"/>
      <c r="AF135" s="427"/>
      <c r="AG135" s="427"/>
      <c r="AH135" s="427"/>
      <c r="AI135" s="427"/>
      <c r="AJ135" s="427"/>
      <c r="AK135" s="427"/>
      <c r="AL135" s="427"/>
      <c r="AM135" s="427"/>
      <c r="AN135" s="427"/>
    </row>
    <row r="136" spans="1:40" s="430" customFormat="1" ht="22.9" customHeight="1">
      <c r="A136" s="427" t="s">
        <v>5316</v>
      </c>
      <c r="B136" s="427" t="s">
        <v>5734</v>
      </c>
      <c r="C136" s="428" t="s">
        <v>5735</v>
      </c>
      <c r="D136" s="427" t="s">
        <v>5683</v>
      </c>
      <c r="E136" s="427" t="s">
        <v>3599</v>
      </c>
      <c r="F136" s="427" t="s">
        <v>3600</v>
      </c>
      <c r="G136" s="427"/>
      <c r="H136" s="427" t="s">
        <v>3602</v>
      </c>
      <c r="I136" s="427" t="s">
        <v>5756</v>
      </c>
      <c r="J136" s="427" t="s">
        <v>3071</v>
      </c>
      <c r="K136" s="427" t="s">
        <v>5316</v>
      </c>
      <c r="L136" s="427"/>
      <c r="M136" s="427" t="s">
        <v>5759</v>
      </c>
      <c r="N136" s="427" t="s">
        <v>5737</v>
      </c>
      <c r="O136" s="427"/>
      <c r="P136" s="427"/>
      <c r="R136" s="432"/>
      <c r="S136" s="432"/>
      <c r="T136" s="432"/>
      <c r="U136" s="432"/>
      <c r="W136" s="427"/>
      <c r="X136" s="427"/>
      <c r="Y136" s="427"/>
      <c r="Z136" s="427" t="s">
        <v>3599</v>
      </c>
      <c r="AA136" s="427" t="s">
        <v>3600</v>
      </c>
      <c r="AB136" s="427" t="s">
        <v>5756</v>
      </c>
      <c r="AC136" s="427"/>
      <c r="AE136" s="427"/>
      <c r="AF136" s="427"/>
      <c r="AG136" s="427"/>
      <c r="AH136" s="427"/>
      <c r="AI136" s="427"/>
      <c r="AJ136" s="427"/>
      <c r="AK136" s="427"/>
      <c r="AL136" s="427"/>
      <c r="AM136" s="427"/>
      <c r="AN136" s="427"/>
    </row>
    <row r="137" spans="1:40" s="430" customFormat="1" ht="22.9" customHeight="1">
      <c r="A137" s="427" t="s">
        <v>5316</v>
      </c>
      <c r="B137" s="427" t="s">
        <v>5734</v>
      </c>
      <c r="C137" s="428" t="s">
        <v>5735</v>
      </c>
      <c r="D137" s="427" t="s">
        <v>5683</v>
      </c>
      <c r="E137" s="427" t="s">
        <v>3599</v>
      </c>
      <c r="F137" s="427" t="s">
        <v>3600</v>
      </c>
      <c r="G137" s="427"/>
      <c r="H137" s="427" t="s">
        <v>3713</v>
      </c>
      <c r="I137" s="427" t="s">
        <v>5760</v>
      </c>
      <c r="J137" s="427" t="s">
        <v>3046</v>
      </c>
      <c r="K137" s="427" t="s">
        <v>5316</v>
      </c>
      <c r="L137" s="427"/>
      <c r="M137" s="427" t="s">
        <v>5761</v>
      </c>
      <c r="N137" s="427" t="s">
        <v>5737</v>
      </c>
      <c r="O137" s="427"/>
      <c r="P137" s="427"/>
      <c r="R137" s="432"/>
      <c r="S137" s="432"/>
      <c r="T137" s="432"/>
      <c r="U137" s="432"/>
      <c r="W137" s="427"/>
      <c r="X137" s="427"/>
      <c r="Y137" s="427"/>
      <c r="Z137" s="427" t="s">
        <v>3599</v>
      </c>
      <c r="AA137" s="427" t="s">
        <v>3600</v>
      </c>
      <c r="AB137" s="427" t="s">
        <v>5760</v>
      </c>
      <c r="AC137" s="427"/>
      <c r="AE137" s="427"/>
      <c r="AF137" s="427"/>
      <c r="AG137" s="427"/>
      <c r="AH137" s="427"/>
      <c r="AI137" s="427"/>
      <c r="AJ137" s="427"/>
      <c r="AK137" s="427"/>
      <c r="AL137" s="427"/>
      <c r="AM137" s="427"/>
      <c r="AN137" s="427"/>
    </row>
    <row r="138" spans="1:40" s="430" customFormat="1" ht="22.9" customHeight="1">
      <c r="A138" s="427" t="s">
        <v>5316</v>
      </c>
      <c r="B138" s="427" t="s">
        <v>5734</v>
      </c>
      <c r="C138" s="428" t="s">
        <v>5735</v>
      </c>
      <c r="D138" s="427" t="s">
        <v>5683</v>
      </c>
      <c r="E138" s="427" t="s">
        <v>3599</v>
      </c>
      <c r="F138" s="427" t="s">
        <v>3600</v>
      </c>
      <c r="G138" s="427"/>
      <c r="H138" s="427" t="s">
        <v>3713</v>
      </c>
      <c r="I138" s="427" t="s">
        <v>5760</v>
      </c>
      <c r="J138" s="427" t="s">
        <v>3051</v>
      </c>
      <c r="K138" s="427" t="s">
        <v>5316</v>
      </c>
      <c r="L138" s="427"/>
      <c r="M138" s="427" t="s">
        <v>5761</v>
      </c>
      <c r="N138" s="427" t="s">
        <v>5737</v>
      </c>
      <c r="O138" s="427"/>
      <c r="P138" s="427"/>
      <c r="R138" s="432"/>
      <c r="S138" s="432"/>
      <c r="T138" s="432"/>
      <c r="U138" s="432"/>
      <c r="W138" s="427"/>
      <c r="X138" s="427"/>
      <c r="Y138" s="427"/>
      <c r="Z138" s="427" t="s">
        <v>3599</v>
      </c>
      <c r="AA138" s="427" t="s">
        <v>3600</v>
      </c>
      <c r="AB138" s="427" t="s">
        <v>5760</v>
      </c>
      <c r="AC138" s="427"/>
      <c r="AE138" s="427"/>
      <c r="AF138" s="427"/>
      <c r="AG138" s="427"/>
      <c r="AH138" s="427"/>
      <c r="AI138" s="427"/>
      <c r="AJ138" s="427"/>
      <c r="AK138" s="427"/>
      <c r="AL138" s="427"/>
      <c r="AM138" s="427"/>
      <c r="AN138" s="427"/>
    </row>
    <row r="139" spans="1:40" s="430" customFormat="1" ht="22.9" customHeight="1">
      <c r="A139" s="427" t="s">
        <v>5316</v>
      </c>
      <c r="B139" s="427" t="s">
        <v>5734</v>
      </c>
      <c r="C139" s="428" t="s">
        <v>5735</v>
      </c>
      <c r="D139" s="427" t="s">
        <v>5683</v>
      </c>
      <c r="E139" s="427" t="s">
        <v>3599</v>
      </c>
      <c r="F139" s="427" t="s">
        <v>3600</v>
      </c>
      <c r="G139" s="427"/>
      <c r="H139" s="427" t="s">
        <v>5762</v>
      </c>
      <c r="I139" s="427" t="s">
        <v>5763</v>
      </c>
      <c r="J139" s="427" t="s">
        <v>3166</v>
      </c>
      <c r="K139" s="427" t="s">
        <v>5316</v>
      </c>
      <c r="L139" s="427"/>
      <c r="M139" s="427" t="s">
        <v>5764</v>
      </c>
      <c r="N139" s="427" t="s">
        <v>5737</v>
      </c>
      <c r="O139" s="427"/>
      <c r="P139" s="427"/>
      <c r="R139" s="432"/>
      <c r="S139" s="432"/>
      <c r="T139" s="432"/>
      <c r="U139" s="432"/>
      <c r="W139" s="427"/>
      <c r="X139" s="427"/>
      <c r="Y139" s="427"/>
      <c r="Z139" s="427" t="s">
        <v>3599</v>
      </c>
      <c r="AA139" s="427" t="s">
        <v>3600</v>
      </c>
      <c r="AB139" s="427" t="s">
        <v>5763</v>
      </c>
      <c r="AC139" s="427"/>
      <c r="AE139" s="427"/>
      <c r="AF139" s="427"/>
      <c r="AG139" s="427"/>
      <c r="AH139" s="427"/>
      <c r="AI139" s="427"/>
      <c r="AJ139" s="427"/>
      <c r="AK139" s="427"/>
      <c r="AL139" s="427"/>
      <c r="AM139" s="427"/>
      <c r="AN139" s="427"/>
    </row>
    <row r="140" spans="1:40" s="297" customFormat="1" ht="22.9" customHeight="1">
      <c r="A140" s="120" t="s">
        <v>5710</v>
      </c>
      <c r="B140" s="120" t="s">
        <v>5743</v>
      </c>
      <c r="C140" s="436" t="s">
        <v>5735</v>
      </c>
      <c r="D140" s="120" t="s">
        <v>5683</v>
      </c>
      <c r="E140" s="120" t="s">
        <v>3599</v>
      </c>
      <c r="F140" s="120" t="s">
        <v>3600</v>
      </c>
      <c r="G140" s="120"/>
      <c r="H140" s="120" t="s">
        <v>3656</v>
      </c>
      <c r="I140" s="120" t="s">
        <v>5765</v>
      </c>
      <c r="J140" s="120" t="s">
        <v>3147</v>
      </c>
      <c r="K140" s="120" t="s">
        <v>5766</v>
      </c>
      <c r="L140" s="120" t="s">
        <v>5767</v>
      </c>
      <c r="M140" s="120" t="s">
        <v>5768</v>
      </c>
      <c r="N140" s="120" t="s">
        <v>5737</v>
      </c>
      <c r="O140" s="120" t="s">
        <v>3682</v>
      </c>
      <c r="P140" s="120"/>
      <c r="R140" s="120" t="s">
        <v>5769</v>
      </c>
      <c r="S140" s="120" t="s">
        <v>5744</v>
      </c>
      <c r="T140" s="114"/>
      <c r="U140" s="120" t="s">
        <v>5769</v>
      </c>
      <c r="W140" s="120"/>
      <c r="X140" s="120"/>
      <c r="Y140" s="120"/>
      <c r="Z140" s="120" t="s">
        <v>3599</v>
      </c>
      <c r="AA140" s="120" t="s">
        <v>3600</v>
      </c>
      <c r="AB140" s="120" t="s">
        <v>5765</v>
      </c>
      <c r="AE140" s="120" t="s">
        <v>5769</v>
      </c>
      <c r="AF140" s="120" t="s">
        <v>3684</v>
      </c>
      <c r="AG140" s="120" t="s">
        <v>3435</v>
      </c>
      <c r="AI140" s="120" t="s">
        <v>5769</v>
      </c>
      <c r="AJ140" s="120" t="s">
        <v>5744</v>
      </c>
      <c r="AK140" s="120">
        <v>0</v>
      </c>
      <c r="AL140" s="120" t="s">
        <v>5770</v>
      </c>
      <c r="AM140" s="120" t="s">
        <v>5691</v>
      </c>
      <c r="AN140" s="120" t="s">
        <v>471</v>
      </c>
    </row>
    <row r="141" spans="1:40" s="430" customFormat="1" ht="22.9" customHeight="1">
      <c r="A141" s="427" t="s">
        <v>5316</v>
      </c>
      <c r="B141" s="427" t="s">
        <v>5734</v>
      </c>
      <c r="C141" s="428" t="s">
        <v>5735</v>
      </c>
      <c r="D141" s="427" t="s">
        <v>5683</v>
      </c>
      <c r="E141" s="427" t="s">
        <v>5331</v>
      </c>
      <c r="F141" s="427" t="s">
        <v>3762</v>
      </c>
      <c r="G141" s="427"/>
      <c r="H141" s="427" t="s">
        <v>5771</v>
      </c>
      <c r="I141" s="427" t="s">
        <v>5772</v>
      </c>
      <c r="J141" s="427" t="s">
        <v>3105</v>
      </c>
      <c r="K141" s="427" t="s">
        <v>5316</v>
      </c>
      <c r="L141" s="427"/>
      <c r="M141" s="427" t="s">
        <v>5773</v>
      </c>
      <c r="N141" s="427" t="s">
        <v>5737</v>
      </c>
      <c r="O141" s="427"/>
      <c r="P141" s="427"/>
      <c r="R141" s="427"/>
      <c r="S141" s="427"/>
      <c r="T141" s="432"/>
      <c r="U141" s="427"/>
      <c r="W141" s="427"/>
      <c r="X141" s="427"/>
      <c r="Y141" s="427"/>
      <c r="Z141" s="427" t="s">
        <v>5331</v>
      </c>
      <c r="AA141" s="427" t="s">
        <v>3762</v>
      </c>
      <c r="AB141" s="427" t="s">
        <v>5772</v>
      </c>
      <c r="AE141" s="427"/>
      <c r="AF141" s="427"/>
      <c r="AG141" s="427"/>
      <c r="AI141" s="427"/>
      <c r="AJ141" s="427"/>
      <c r="AK141" s="427"/>
      <c r="AL141" s="427"/>
      <c r="AM141" s="427"/>
      <c r="AN141" s="427"/>
    </row>
    <row r="142" spans="1:40" s="297" customFormat="1" ht="22.9" customHeight="1">
      <c r="A142" s="120" t="s">
        <v>5710</v>
      </c>
      <c r="B142" s="120" t="s">
        <v>5743</v>
      </c>
      <c r="C142" s="436" t="s">
        <v>5735</v>
      </c>
      <c r="D142" s="120" t="s">
        <v>5683</v>
      </c>
      <c r="E142" s="120" t="s">
        <v>5331</v>
      </c>
      <c r="F142" s="120" t="s">
        <v>3762</v>
      </c>
      <c r="G142" s="120"/>
      <c r="H142" s="120" t="s">
        <v>3791</v>
      </c>
      <c r="I142" s="120" t="s">
        <v>5774</v>
      </c>
      <c r="J142" s="120" t="s">
        <v>3186</v>
      </c>
      <c r="K142" s="120" t="s">
        <v>3320</v>
      </c>
      <c r="L142" s="120" t="s">
        <v>5775</v>
      </c>
      <c r="M142" s="120" t="s">
        <v>5776</v>
      </c>
      <c r="N142" s="120" t="s">
        <v>5777</v>
      </c>
      <c r="O142" s="120" t="s">
        <v>3792</v>
      </c>
      <c r="P142" s="120"/>
      <c r="R142" s="120" t="s">
        <v>5778</v>
      </c>
      <c r="S142" s="120" t="s">
        <v>5744</v>
      </c>
      <c r="T142" s="114"/>
      <c r="U142" s="120" t="s">
        <v>5778</v>
      </c>
      <c r="W142" s="120"/>
      <c r="X142" s="120"/>
      <c r="Y142" s="120"/>
      <c r="Z142" s="120" t="s">
        <v>5331</v>
      </c>
      <c r="AA142" s="120" t="s">
        <v>3762</v>
      </c>
      <c r="AB142" s="120" t="s">
        <v>5774</v>
      </c>
      <c r="AE142" s="120" t="s">
        <v>5778</v>
      </c>
      <c r="AF142" s="120" t="s">
        <v>3793</v>
      </c>
      <c r="AG142" s="120" t="s">
        <v>3435</v>
      </c>
      <c r="AI142" s="120" t="s">
        <v>5778</v>
      </c>
      <c r="AJ142" s="120" t="s">
        <v>5744</v>
      </c>
      <c r="AK142" s="120">
        <v>0</v>
      </c>
      <c r="AL142" s="120">
        <v>1</v>
      </c>
      <c r="AM142" s="120" t="s">
        <v>5691</v>
      </c>
      <c r="AN142" s="120" t="s">
        <v>471</v>
      </c>
    </row>
    <row r="143" spans="1:40" s="430" customFormat="1" ht="22.9" customHeight="1">
      <c r="A143" s="427" t="s">
        <v>5316</v>
      </c>
      <c r="B143" s="427" t="s">
        <v>5354</v>
      </c>
      <c r="C143" s="428" t="s">
        <v>5735</v>
      </c>
      <c r="D143" s="427" t="s">
        <v>5683</v>
      </c>
      <c r="E143" s="427" t="s">
        <v>5351</v>
      </c>
      <c r="F143" s="427" t="s">
        <v>4046</v>
      </c>
      <c r="G143" s="427"/>
      <c r="H143" s="427" t="s">
        <v>4048</v>
      </c>
      <c r="I143" s="427" t="s">
        <v>4047</v>
      </c>
      <c r="J143" s="427" t="s">
        <v>3054</v>
      </c>
      <c r="K143" s="427" t="s">
        <v>5316</v>
      </c>
      <c r="L143" s="427"/>
      <c r="M143" s="427" t="s">
        <v>5736</v>
      </c>
      <c r="N143" s="427" t="s">
        <v>5737</v>
      </c>
      <c r="O143" s="427"/>
      <c r="P143" s="427"/>
      <c r="R143" s="432"/>
      <c r="S143" s="432"/>
      <c r="T143" s="432"/>
      <c r="U143" s="432"/>
      <c r="W143" s="427"/>
      <c r="X143" s="427"/>
      <c r="Y143" s="427"/>
      <c r="Z143" s="427" t="s">
        <v>5351</v>
      </c>
      <c r="AA143" s="427" t="s">
        <v>4046</v>
      </c>
      <c r="AB143" s="427" t="s">
        <v>4047</v>
      </c>
      <c r="AE143" s="427"/>
      <c r="AF143" s="427"/>
      <c r="AG143" s="427"/>
      <c r="AI143" s="427"/>
      <c r="AJ143" s="427"/>
      <c r="AK143" s="427"/>
      <c r="AL143" s="427"/>
      <c r="AM143" s="427"/>
      <c r="AN143" s="427"/>
    </row>
    <row r="144" spans="1:40" s="297" customFormat="1" ht="22.9" customHeight="1">
      <c r="A144" s="120" t="s">
        <v>5779</v>
      </c>
      <c r="B144" s="120" t="s">
        <v>5354</v>
      </c>
      <c r="C144" s="436" t="s">
        <v>5735</v>
      </c>
      <c r="D144" s="120" t="s">
        <v>5683</v>
      </c>
      <c r="E144" s="120" t="s">
        <v>5351</v>
      </c>
      <c r="F144" s="120" t="s">
        <v>4046</v>
      </c>
      <c r="G144" s="120"/>
      <c r="H144" s="120" t="s">
        <v>5780</v>
      </c>
      <c r="I144" s="120" t="s">
        <v>5781</v>
      </c>
      <c r="J144" s="120" t="s">
        <v>3100</v>
      </c>
      <c r="K144" s="120" t="s">
        <v>3227</v>
      </c>
      <c r="L144" s="120" t="s">
        <v>5782</v>
      </c>
      <c r="M144" s="120" t="s">
        <v>5783</v>
      </c>
      <c r="N144" s="437"/>
      <c r="O144" s="120" t="s">
        <v>4191</v>
      </c>
      <c r="P144" s="114">
        <v>0</v>
      </c>
      <c r="Q144" s="114">
        <v>100</v>
      </c>
      <c r="R144" s="120" t="s">
        <v>5778</v>
      </c>
      <c r="S144" s="120" t="s">
        <v>5744</v>
      </c>
      <c r="T144" s="114"/>
      <c r="U144" s="120" t="s">
        <v>4192</v>
      </c>
      <c r="V144" s="120"/>
      <c r="W144" s="120"/>
      <c r="X144" s="120"/>
      <c r="Y144" s="120"/>
      <c r="Z144" s="120" t="s">
        <v>5351</v>
      </c>
      <c r="AA144" s="120" t="s">
        <v>4046</v>
      </c>
      <c r="AB144" s="120" t="s">
        <v>5781</v>
      </c>
      <c r="AE144" s="120"/>
      <c r="AF144" s="120"/>
      <c r="AG144" s="120"/>
      <c r="AI144" s="120"/>
      <c r="AJ144" s="120"/>
      <c r="AK144" s="120"/>
      <c r="AL144" s="120"/>
      <c r="AM144" s="120"/>
      <c r="AN144" s="120"/>
    </row>
    <row r="145" spans="1:40" s="430" customFormat="1" ht="22.9" customHeight="1">
      <c r="A145" s="427" t="s">
        <v>5316</v>
      </c>
      <c r="B145" s="427" t="s">
        <v>5354</v>
      </c>
      <c r="C145" s="428" t="s">
        <v>5735</v>
      </c>
      <c r="D145" s="427" t="s">
        <v>5683</v>
      </c>
      <c r="E145" s="427" t="s">
        <v>3599</v>
      </c>
      <c r="F145" s="427" t="s">
        <v>4252</v>
      </c>
      <c r="G145" s="427"/>
      <c r="H145" s="427" t="s">
        <v>3602</v>
      </c>
      <c r="I145" s="427" t="s">
        <v>5756</v>
      </c>
      <c r="J145" s="427" t="s">
        <v>3170</v>
      </c>
      <c r="K145" s="427" t="s">
        <v>5316</v>
      </c>
      <c r="L145" s="427"/>
      <c r="M145" s="413" t="s">
        <v>5784</v>
      </c>
      <c r="N145" s="413" t="s">
        <v>5737</v>
      </c>
      <c r="O145" s="413"/>
      <c r="P145" s="413"/>
      <c r="R145" s="431"/>
      <c r="S145" s="432"/>
      <c r="T145" s="432"/>
      <c r="U145" s="432"/>
      <c r="W145" s="427"/>
      <c r="X145" s="427"/>
      <c r="Y145" s="427"/>
      <c r="Z145" s="427" t="s">
        <v>3599</v>
      </c>
      <c r="AA145" s="427" t="s">
        <v>4252</v>
      </c>
      <c r="AB145" s="427" t="s">
        <v>5756</v>
      </c>
      <c r="AE145" s="427"/>
      <c r="AF145" s="427"/>
      <c r="AG145" s="427"/>
      <c r="AI145" s="427"/>
      <c r="AJ145" s="427"/>
      <c r="AK145" s="427"/>
      <c r="AL145" s="427"/>
      <c r="AM145" s="427"/>
      <c r="AN145" s="427"/>
    </row>
    <row r="146" spans="1:40" s="297" customFormat="1" ht="22.9" customHeight="1">
      <c r="A146" s="120" t="s">
        <v>5710</v>
      </c>
      <c r="B146" s="120" t="s">
        <v>5743</v>
      </c>
      <c r="C146" s="436" t="s">
        <v>5735</v>
      </c>
      <c r="D146" s="120" t="s">
        <v>5683</v>
      </c>
      <c r="E146" s="120" t="s">
        <v>3420</v>
      </c>
      <c r="F146" s="120" t="s">
        <v>3421</v>
      </c>
      <c r="G146" s="120"/>
      <c r="H146" s="120" t="s">
        <v>5785</v>
      </c>
      <c r="I146" s="120" t="s">
        <v>3453</v>
      </c>
      <c r="J146" s="120" t="s">
        <v>3060</v>
      </c>
      <c r="K146" s="120" t="s">
        <v>5786</v>
      </c>
      <c r="L146" s="120" t="s">
        <v>5787</v>
      </c>
      <c r="M146" s="120" t="s">
        <v>5788</v>
      </c>
      <c r="N146" s="120" t="s">
        <v>5789</v>
      </c>
      <c r="O146" s="120" t="s">
        <v>3455</v>
      </c>
      <c r="P146" s="120"/>
      <c r="Q146" s="120"/>
      <c r="R146" s="120"/>
      <c r="S146" s="438"/>
      <c r="T146" s="114"/>
      <c r="U146" s="114"/>
      <c r="W146" s="120"/>
      <c r="X146" s="120"/>
      <c r="Y146" s="120"/>
      <c r="Z146" s="120" t="s">
        <v>3420</v>
      </c>
      <c r="AA146" s="120" t="s">
        <v>3421</v>
      </c>
      <c r="AB146" s="120" t="s">
        <v>3453</v>
      </c>
      <c r="AE146" s="120" t="s">
        <v>5742</v>
      </c>
      <c r="AF146" s="120" t="s">
        <v>3458</v>
      </c>
      <c r="AG146" s="120" t="s">
        <v>3435</v>
      </c>
      <c r="AI146" s="120" t="s">
        <v>3458</v>
      </c>
      <c r="AJ146" s="120" t="s">
        <v>5673</v>
      </c>
      <c r="AK146" s="120"/>
      <c r="AL146" s="120"/>
      <c r="AM146" s="120" t="s">
        <v>5691</v>
      </c>
      <c r="AN146" s="120" t="s">
        <v>471</v>
      </c>
    </row>
    <row r="147" spans="1:40" s="426" customFormat="1" ht="22.9" customHeight="1">
      <c r="A147" s="116" t="s">
        <v>5521</v>
      </c>
      <c r="B147" s="116" t="s">
        <v>5790</v>
      </c>
      <c r="C147" s="425" t="s">
        <v>5735</v>
      </c>
      <c r="D147" s="116" t="s">
        <v>5683</v>
      </c>
      <c r="E147" s="116" t="s">
        <v>3420</v>
      </c>
      <c r="F147" s="116" t="s">
        <v>3421</v>
      </c>
      <c r="H147" s="116"/>
      <c r="I147" s="116" t="s">
        <v>3453</v>
      </c>
      <c r="J147" s="116" t="s">
        <v>3658</v>
      </c>
      <c r="K147" s="363" t="s">
        <v>5791</v>
      </c>
      <c r="L147" s="363" t="s">
        <v>5792</v>
      </c>
      <c r="M147" s="115" t="s">
        <v>5793</v>
      </c>
      <c r="N147" s="115" t="s">
        <v>5793</v>
      </c>
      <c r="O147" s="363" t="s">
        <v>4495</v>
      </c>
      <c r="P147" s="442">
        <v>0</v>
      </c>
      <c r="Q147" s="442">
        <v>1</v>
      </c>
      <c r="R147" s="363" t="s">
        <v>5794</v>
      </c>
      <c r="S147" s="363" t="s">
        <v>5744</v>
      </c>
      <c r="T147" s="363" t="s">
        <v>5691</v>
      </c>
      <c r="U147" s="363" t="s">
        <v>4496</v>
      </c>
      <c r="V147" s="363" t="s">
        <v>3435</v>
      </c>
      <c r="W147" s="115"/>
      <c r="X147" s="363"/>
      <c r="Y147" s="115"/>
      <c r="Z147" s="115"/>
      <c r="AA147" s="115"/>
      <c r="AB147" s="115"/>
      <c r="AC147" s="115"/>
      <c r="AD147" s="115"/>
      <c r="AE147" s="115"/>
      <c r="AF147" s="115"/>
      <c r="AG147" s="115"/>
      <c r="AH147" s="115"/>
      <c r="AI147" s="115"/>
      <c r="AJ147" s="115"/>
      <c r="AK147" s="115"/>
      <c r="AL147" s="115"/>
      <c r="AM147" s="115"/>
      <c r="AN147" s="115"/>
    </row>
    <row r="148" spans="1:40" s="426" customFormat="1" ht="22.9" customHeight="1">
      <c r="A148" s="116" t="s">
        <v>5521</v>
      </c>
      <c r="B148" s="116" t="s">
        <v>5790</v>
      </c>
      <c r="C148" s="425" t="s">
        <v>5735</v>
      </c>
      <c r="D148" s="116" t="s">
        <v>5683</v>
      </c>
      <c r="E148" s="116" t="s">
        <v>3420</v>
      </c>
      <c r="F148" s="116" t="s">
        <v>3421</v>
      </c>
      <c r="H148" s="116"/>
      <c r="I148" s="116" t="s">
        <v>3453</v>
      </c>
      <c r="J148" s="116" t="s">
        <v>3658</v>
      </c>
      <c r="K148" s="363" t="s">
        <v>3231</v>
      </c>
      <c r="L148" s="363" t="s">
        <v>5795</v>
      </c>
      <c r="M148" s="115" t="s">
        <v>5793</v>
      </c>
      <c r="N148" s="115" t="s">
        <v>5793</v>
      </c>
      <c r="O148" s="363" t="s">
        <v>4502</v>
      </c>
      <c r="P148" s="442">
        <v>0</v>
      </c>
      <c r="Q148" s="442">
        <v>1</v>
      </c>
      <c r="R148" s="363" t="s">
        <v>5796</v>
      </c>
      <c r="S148" s="363" t="s">
        <v>5744</v>
      </c>
      <c r="T148" s="363" t="s">
        <v>5691</v>
      </c>
      <c r="U148" s="363" t="s">
        <v>4504</v>
      </c>
      <c r="V148" s="363" t="s">
        <v>3435</v>
      </c>
      <c r="W148" s="115"/>
      <c r="X148" s="363"/>
      <c r="Y148" s="115"/>
      <c r="Z148" s="115"/>
      <c r="AA148" s="115"/>
      <c r="AB148" s="115"/>
      <c r="AC148" s="115"/>
      <c r="AD148" s="115"/>
      <c r="AE148" s="115"/>
      <c r="AF148" s="115"/>
      <c r="AG148" s="115"/>
      <c r="AH148" s="115"/>
      <c r="AI148" s="115"/>
      <c r="AJ148" s="115"/>
      <c r="AK148" s="115"/>
      <c r="AL148" s="115"/>
      <c r="AM148" s="115"/>
      <c r="AN148" s="115"/>
    </row>
    <row r="149" spans="1:40" s="426" customFormat="1" ht="22.9" customHeight="1">
      <c r="A149" s="116" t="s">
        <v>5521</v>
      </c>
      <c r="B149" s="116" t="s">
        <v>5790</v>
      </c>
      <c r="C149" s="425" t="s">
        <v>5735</v>
      </c>
      <c r="D149" s="116" t="s">
        <v>5683</v>
      </c>
      <c r="E149" s="116" t="s">
        <v>5331</v>
      </c>
      <c r="F149" s="116" t="s">
        <v>3762</v>
      </c>
      <c r="H149" s="116"/>
      <c r="I149" s="116" t="s">
        <v>5774</v>
      </c>
      <c r="J149" s="116" t="s">
        <v>3658</v>
      </c>
      <c r="K149" s="363" t="s">
        <v>3237</v>
      </c>
      <c r="L149" s="363" t="s">
        <v>5797</v>
      </c>
      <c r="M149" s="115" t="s">
        <v>5793</v>
      </c>
      <c r="N149" s="115" t="s">
        <v>5793</v>
      </c>
      <c r="O149" s="444" t="s">
        <v>4510</v>
      </c>
      <c r="P149" s="442">
        <v>0</v>
      </c>
      <c r="Q149" s="442">
        <v>1</v>
      </c>
      <c r="R149" s="363" t="s">
        <v>5794</v>
      </c>
      <c r="S149" s="363" t="s">
        <v>5744</v>
      </c>
      <c r="T149" s="363" t="s">
        <v>5691</v>
      </c>
      <c r="U149" s="363" t="s">
        <v>4512</v>
      </c>
      <c r="V149" s="363" t="s">
        <v>3435</v>
      </c>
      <c r="W149" s="115"/>
      <c r="X149" s="363"/>
      <c r="Y149" s="115"/>
      <c r="Z149" s="115"/>
      <c r="AA149" s="115"/>
      <c r="AB149" s="115"/>
      <c r="AC149" s="115"/>
      <c r="AD149" s="115"/>
      <c r="AE149" s="115"/>
      <c r="AF149" s="115"/>
      <c r="AG149" s="115"/>
      <c r="AH149" s="115"/>
      <c r="AI149" s="115"/>
      <c r="AJ149" s="115"/>
      <c r="AK149" s="115"/>
      <c r="AL149" s="115"/>
      <c r="AM149" s="115"/>
      <c r="AN149" s="115"/>
    </row>
    <row r="150" spans="1:40" s="426" customFormat="1" ht="22.9" customHeight="1">
      <c r="A150" s="116" t="s">
        <v>5521</v>
      </c>
      <c r="B150" s="116" t="s">
        <v>5790</v>
      </c>
      <c r="C150" s="425" t="s">
        <v>5735</v>
      </c>
      <c r="D150" s="116" t="s">
        <v>5683</v>
      </c>
      <c r="E150" s="116" t="s">
        <v>3658</v>
      </c>
      <c r="F150" s="116" t="s">
        <v>3658</v>
      </c>
      <c r="G150" s="116"/>
      <c r="H150" s="116"/>
      <c r="I150" s="116" t="s">
        <v>3658</v>
      </c>
      <c r="J150" s="116" t="s">
        <v>3658</v>
      </c>
      <c r="K150" s="363" t="s">
        <v>5798</v>
      </c>
      <c r="L150" s="363" t="s">
        <v>5799</v>
      </c>
      <c r="M150" s="115" t="s">
        <v>5793</v>
      </c>
      <c r="N150" s="115" t="s">
        <v>5793</v>
      </c>
      <c r="O150" s="444" t="s">
        <v>4517</v>
      </c>
      <c r="P150" s="442">
        <v>0</v>
      </c>
      <c r="Q150" s="442">
        <v>1</v>
      </c>
      <c r="R150" s="363" t="s">
        <v>5794</v>
      </c>
      <c r="S150" s="363" t="s">
        <v>5744</v>
      </c>
      <c r="T150" s="363" t="s">
        <v>5691</v>
      </c>
      <c r="U150" s="363" t="s">
        <v>4518</v>
      </c>
      <c r="V150" s="363" t="s">
        <v>5800</v>
      </c>
      <c r="W150" s="115"/>
      <c r="X150" s="443"/>
      <c r="Y150" s="115"/>
      <c r="Z150" s="445"/>
      <c r="AA150" s="116"/>
      <c r="AB150" s="116"/>
      <c r="AC150" s="116"/>
      <c r="AE150" s="116"/>
      <c r="AF150" s="116"/>
      <c r="AG150" s="116"/>
      <c r="AH150" s="116"/>
      <c r="AI150" s="116"/>
      <c r="AJ150" s="116"/>
      <c r="AK150" s="116"/>
      <c r="AL150" s="116"/>
      <c r="AM150" s="116"/>
      <c r="AN150" s="116"/>
    </row>
    <row r="151" spans="1:40" s="426" customFormat="1" ht="22.9" customHeight="1">
      <c r="A151" s="116" t="s">
        <v>5521</v>
      </c>
      <c r="B151" s="116" t="s">
        <v>5790</v>
      </c>
      <c r="C151" s="425" t="s">
        <v>5735</v>
      </c>
      <c r="D151" s="116" t="s">
        <v>5683</v>
      </c>
      <c r="E151" s="116" t="s">
        <v>3658</v>
      </c>
      <c r="F151" s="116" t="s">
        <v>3658</v>
      </c>
      <c r="G151" s="116"/>
      <c r="H151" s="116"/>
      <c r="I151" s="116" t="s">
        <v>3658</v>
      </c>
      <c r="J151" s="116" t="s">
        <v>3658</v>
      </c>
      <c r="K151" s="444" t="s">
        <v>3251</v>
      </c>
      <c r="L151" s="363" t="s">
        <v>5801</v>
      </c>
      <c r="M151" s="115" t="s">
        <v>5793</v>
      </c>
      <c r="N151" s="115" t="s">
        <v>5793</v>
      </c>
      <c r="O151" s="363" t="s">
        <v>4510</v>
      </c>
      <c r="P151" s="442">
        <v>0</v>
      </c>
      <c r="Q151" s="442">
        <v>1</v>
      </c>
      <c r="R151" s="363" t="s">
        <v>5794</v>
      </c>
      <c r="S151" s="363" t="s">
        <v>5744</v>
      </c>
      <c r="T151" s="363" t="s">
        <v>5691</v>
      </c>
      <c r="U151" s="363" t="s">
        <v>4512</v>
      </c>
      <c r="V151" s="363" t="s">
        <v>5802</v>
      </c>
      <c r="W151" s="115"/>
      <c r="X151" s="363"/>
      <c r="Y151" s="115"/>
      <c r="Z151" s="445"/>
      <c r="AA151" s="116"/>
      <c r="AB151" s="116"/>
      <c r="AC151" s="116"/>
      <c r="AD151" s="116"/>
      <c r="AE151" s="116"/>
      <c r="AF151" s="116"/>
      <c r="AG151" s="116"/>
      <c r="AH151" s="116"/>
      <c r="AI151" s="116"/>
      <c r="AJ151" s="116"/>
      <c r="AK151" s="116"/>
      <c r="AL151" s="116"/>
      <c r="AM151" s="116"/>
      <c r="AN151" s="116"/>
    </row>
    <row r="152" spans="1:40" ht="78.599999999999994" hidden="1" customHeight="1">
      <c r="A152" s="107" t="s">
        <v>5803</v>
      </c>
      <c r="B152" s="450" t="s">
        <v>5804</v>
      </c>
      <c r="C152" s="451">
        <v>45586</v>
      </c>
      <c r="D152" s="107" t="s">
        <v>5805</v>
      </c>
      <c r="E152" s="452" t="s">
        <v>4306</v>
      </c>
      <c r="F152" s="51" t="s">
        <v>3600</v>
      </c>
      <c r="G152" s="107"/>
      <c r="H152" s="51" t="s">
        <v>3600</v>
      </c>
      <c r="I152" s="453" t="s">
        <v>5541</v>
      </c>
      <c r="J152" s="452" t="s">
        <v>5806</v>
      </c>
      <c r="K152" s="452" t="s">
        <v>5807</v>
      </c>
      <c r="L152" s="107" t="s">
        <v>5808</v>
      </c>
      <c r="M152" s="454" t="s">
        <v>5809</v>
      </c>
      <c r="N152" s="454" t="s">
        <v>5810</v>
      </c>
      <c r="O152" s="51" t="s">
        <v>4238</v>
      </c>
      <c r="P152" s="442">
        <v>0</v>
      </c>
      <c r="Q152" s="442">
        <v>1</v>
      </c>
      <c r="R152" s="450" t="s">
        <v>5804</v>
      </c>
      <c r="S152" s="363" t="s">
        <v>5744</v>
      </c>
      <c r="T152" s="452" t="s">
        <v>5811</v>
      </c>
      <c r="U152" s="51" t="s">
        <v>4239</v>
      </c>
      <c r="W152" s="441"/>
      <c r="Y152" s="452" t="s">
        <v>4313</v>
      </c>
      <c r="AA152" s="107"/>
      <c r="AB152" s="107"/>
      <c r="AC152" s="107"/>
      <c r="AD152" s="107"/>
      <c r="AE152" s="107"/>
      <c r="AF152" s="107"/>
      <c r="AG152" s="107"/>
      <c r="AH152" s="107"/>
      <c r="AI152" s="107"/>
      <c r="AJ152" s="107"/>
      <c r="AK152" s="107"/>
      <c r="AL152" s="107"/>
      <c r="AM152" s="107"/>
      <c r="AN152" s="107"/>
    </row>
  </sheetData>
  <autoFilter ref="A2:Y152" xr:uid="{FB86815A-2E6D-41C6-9417-032CD5699A5B}">
    <filterColumn colId="3">
      <filters>
        <filter val="Graciela"/>
      </filters>
    </filterColumn>
  </autoFilter>
  <dataValidations count="1">
    <dataValidation type="list" allowBlank="1" showInputMessage="1" showErrorMessage="1" sqref="S3:S12 S27 S66 S59:S64 P115:P120 AJ116:AJ117 P130:P143 P146 T140" xr:uid="{11D60094-4DCE-40EE-92BF-68A05F30E44F}">
      <formula1>#REF!</formula1>
    </dataValidation>
  </dataValidation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795E4-E280-4D73-B658-F49DFCDF6EFC}">
  <sheetPr>
    <tabColor rgb="FF92D050"/>
  </sheetPr>
  <dimension ref="A1:V21"/>
  <sheetViews>
    <sheetView zoomScale="55" zoomScaleNormal="55" workbookViewId="0">
      <selection activeCell="M6" sqref="M6"/>
    </sheetView>
  </sheetViews>
  <sheetFormatPr baseColWidth="10" defaultColWidth="11.5703125" defaultRowHeight="32.65" customHeight="1"/>
  <cols>
    <col min="1" max="1" width="20.28515625" style="84" customWidth="1"/>
    <col min="2" max="2" width="19.28515625" style="84" customWidth="1"/>
    <col min="3" max="3" width="17" style="84" customWidth="1"/>
    <col min="4" max="4" width="11.5703125" style="84"/>
    <col min="5" max="5" width="26.28515625" style="84" customWidth="1"/>
    <col min="6" max="8" width="9.28515625" style="84" customWidth="1"/>
    <col min="9" max="9" width="21.5703125" style="84" customWidth="1"/>
    <col min="10" max="10" width="13.28515625" style="84" customWidth="1"/>
    <col min="11" max="11" width="31.28515625" style="84" customWidth="1"/>
    <col min="12" max="12" width="35.7109375" style="84" customWidth="1"/>
    <col min="13" max="13" width="20.7109375" style="84" customWidth="1"/>
    <col min="14" max="14" width="11.5703125" style="84"/>
    <col min="15" max="15" width="0" style="84" hidden="1" customWidth="1"/>
    <col min="16" max="16" width="35.7109375" style="84" customWidth="1"/>
    <col min="17" max="18" width="15.7109375" style="84" customWidth="1"/>
    <col min="19" max="19" width="20.7109375" style="84" customWidth="1"/>
    <col min="20" max="20" width="52.7109375" style="84" customWidth="1"/>
    <col min="21" max="21" width="22.28515625" style="84" customWidth="1"/>
    <col min="22" max="22" width="52" style="84" customWidth="1"/>
    <col min="23" max="16384" width="11.5703125" style="84"/>
  </cols>
  <sheetData>
    <row r="1" spans="1:22" s="272" customFormat="1" ht="32.65" customHeight="1">
      <c r="A1" s="216">
        <f t="shared" ref="A1:V1" si="0">+SUBTOTAL(3,A3:A1668)</f>
        <v>19</v>
      </c>
      <c r="B1" s="216">
        <f t="shared" si="0"/>
        <v>19</v>
      </c>
      <c r="C1" s="216">
        <f t="shared" si="0"/>
        <v>19</v>
      </c>
      <c r="D1" s="216">
        <f t="shared" si="0"/>
        <v>19</v>
      </c>
      <c r="E1" s="216">
        <f t="shared" si="0"/>
        <v>19</v>
      </c>
      <c r="F1" s="216">
        <f t="shared" si="0"/>
        <v>0</v>
      </c>
      <c r="G1" s="216">
        <f t="shared" si="0"/>
        <v>0</v>
      </c>
      <c r="H1" s="216">
        <f t="shared" si="0"/>
        <v>0</v>
      </c>
      <c r="I1" s="216">
        <f t="shared" si="0"/>
        <v>19</v>
      </c>
      <c r="J1" s="216">
        <f t="shared" si="0"/>
        <v>0</v>
      </c>
      <c r="K1" s="216">
        <f t="shared" si="0"/>
        <v>19</v>
      </c>
      <c r="L1" s="216">
        <f t="shared" si="0"/>
        <v>19</v>
      </c>
      <c r="M1" s="216">
        <f t="shared" si="0"/>
        <v>19</v>
      </c>
      <c r="N1" s="216">
        <f t="shared" si="0"/>
        <v>0</v>
      </c>
      <c r="O1" s="216">
        <f t="shared" si="0"/>
        <v>0</v>
      </c>
      <c r="P1" s="216">
        <f t="shared" si="0"/>
        <v>0</v>
      </c>
      <c r="Q1" s="216">
        <f t="shared" si="0"/>
        <v>0</v>
      </c>
      <c r="R1" s="216">
        <f t="shared" si="0"/>
        <v>0</v>
      </c>
      <c r="S1" s="216">
        <f t="shared" si="0"/>
        <v>0</v>
      </c>
      <c r="T1" s="216">
        <f t="shared" si="0"/>
        <v>19</v>
      </c>
      <c r="U1" s="216">
        <f t="shared" si="0"/>
        <v>0</v>
      </c>
      <c r="V1" s="216">
        <f t="shared" si="0"/>
        <v>19</v>
      </c>
    </row>
    <row r="2" spans="1:22" s="217" customFormat="1" ht="32.65" customHeight="1">
      <c r="A2" s="156" t="s">
        <v>5812</v>
      </c>
      <c r="B2" s="156" t="s">
        <v>3372</v>
      </c>
      <c r="C2" s="218" t="s">
        <v>5294</v>
      </c>
      <c r="D2" s="218" t="s">
        <v>5295</v>
      </c>
      <c r="E2" s="156" t="s">
        <v>3375</v>
      </c>
      <c r="F2" s="156" t="s">
        <v>3376</v>
      </c>
      <c r="G2" s="156" t="s">
        <v>3377</v>
      </c>
      <c r="H2" s="156" t="s">
        <v>3378</v>
      </c>
      <c r="I2" s="156" t="s">
        <v>3379</v>
      </c>
      <c r="J2" s="156" t="s">
        <v>3380</v>
      </c>
      <c r="K2" s="156" t="s">
        <v>5301</v>
      </c>
      <c r="L2" s="156" t="s">
        <v>5813</v>
      </c>
      <c r="M2" s="58" t="s">
        <v>3197</v>
      </c>
      <c r="N2" s="58" t="s">
        <v>3388</v>
      </c>
      <c r="O2" s="58" t="s">
        <v>3389</v>
      </c>
      <c r="P2" s="58" t="s">
        <v>3393</v>
      </c>
      <c r="Q2" s="188" t="s">
        <v>3397</v>
      </c>
      <c r="R2" s="188" t="s">
        <v>3398</v>
      </c>
      <c r="S2" s="188" t="s">
        <v>3400</v>
      </c>
      <c r="T2" s="188" t="s">
        <v>5814</v>
      </c>
      <c r="U2" s="188" t="s">
        <v>5815</v>
      </c>
      <c r="V2" s="190" t="s">
        <v>3406</v>
      </c>
    </row>
    <row r="3" spans="1:22" s="270" customFormat="1" ht="102" customHeight="1">
      <c r="A3" s="178" t="s">
        <v>5330</v>
      </c>
      <c r="B3" s="270" t="s">
        <v>5816</v>
      </c>
      <c r="C3" s="273">
        <v>45559</v>
      </c>
      <c r="D3" s="270" t="s">
        <v>5817</v>
      </c>
      <c r="E3" s="270" t="s">
        <v>5818</v>
      </c>
      <c r="G3" s="271"/>
      <c r="I3" s="270" t="s">
        <v>4438</v>
      </c>
      <c r="J3" s="274"/>
      <c r="K3" s="275" t="s">
        <v>4059</v>
      </c>
      <c r="L3" s="255" t="s">
        <v>5819</v>
      </c>
      <c r="M3" s="274" t="s">
        <v>4172</v>
      </c>
      <c r="N3" s="256"/>
      <c r="P3" s="256"/>
      <c r="Q3" s="260"/>
      <c r="R3" s="260"/>
      <c r="S3" s="260"/>
      <c r="T3" s="256" t="s">
        <v>5820</v>
      </c>
      <c r="U3" s="260"/>
      <c r="V3" s="260" t="s">
        <v>5821</v>
      </c>
    </row>
    <row r="4" spans="1:22" s="276" customFormat="1" ht="112.15" customHeight="1">
      <c r="A4" s="178" t="s">
        <v>5330</v>
      </c>
      <c r="B4" s="270" t="s">
        <v>5816</v>
      </c>
      <c r="C4" s="273">
        <v>45559</v>
      </c>
      <c r="D4" s="270" t="s">
        <v>5817</v>
      </c>
      <c r="E4" s="270" t="s">
        <v>5818</v>
      </c>
      <c r="I4" s="276" t="s">
        <v>5822</v>
      </c>
      <c r="J4" s="256"/>
      <c r="K4" s="277" t="s">
        <v>3092</v>
      </c>
      <c r="L4" s="255" t="s">
        <v>5823</v>
      </c>
      <c r="M4" s="274" t="s">
        <v>4172</v>
      </c>
      <c r="N4" s="256"/>
      <c r="P4" s="256"/>
      <c r="Q4" s="256"/>
      <c r="R4" s="256"/>
      <c r="S4" s="256"/>
      <c r="T4" s="260" t="s">
        <v>5824</v>
      </c>
      <c r="U4" s="260"/>
      <c r="V4" s="260" t="s">
        <v>5821</v>
      </c>
    </row>
    <row r="5" spans="1:22" s="256" customFormat="1" ht="112.15" customHeight="1">
      <c r="A5" s="265" t="s">
        <v>3418</v>
      </c>
      <c r="B5" s="270" t="s">
        <v>5816</v>
      </c>
      <c r="C5" s="273">
        <v>45559</v>
      </c>
      <c r="D5" s="270" t="s">
        <v>5817</v>
      </c>
      <c r="E5" s="270" t="s">
        <v>5818</v>
      </c>
      <c r="F5" s="276"/>
      <c r="G5" s="276"/>
      <c r="H5" s="276"/>
      <c r="I5" s="276" t="s">
        <v>5822</v>
      </c>
      <c r="K5" s="263" t="s">
        <v>3052</v>
      </c>
      <c r="L5" s="255" t="s">
        <v>5825</v>
      </c>
      <c r="M5" s="274" t="s">
        <v>4172</v>
      </c>
      <c r="T5" s="256" t="s">
        <v>5826</v>
      </c>
      <c r="V5" s="260" t="s">
        <v>5821</v>
      </c>
    </row>
    <row r="6" spans="1:22" s="256" customFormat="1" ht="68.650000000000006" customHeight="1">
      <c r="A6" s="265" t="s">
        <v>3418</v>
      </c>
      <c r="B6" s="270" t="s">
        <v>5816</v>
      </c>
      <c r="C6" s="273">
        <v>45559</v>
      </c>
      <c r="D6" s="270" t="s">
        <v>5817</v>
      </c>
      <c r="E6" s="270" t="s">
        <v>5818</v>
      </c>
      <c r="F6" s="276"/>
      <c r="G6" s="276"/>
      <c r="H6" s="276"/>
      <c r="I6" s="276" t="s">
        <v>5822</v>
      </c>
      <c r="K6" s="260" t="s">
        <v>5827</v>
      </c>
      <c r="L6" s="255" t="s">
        <v>5316</v>
      </c>
      <c r="M6" s="274" t="s">
        <v>5354</v>
      </c>
      <c r="T6" s="256" t="s">
        <v>5354</v>
      </c>
      <c r="V6" s="256" t="s">
        <v>5354</v>
      </c>
    </row>
    <row r="7" spans="1:22" s="256" customFormat="1" ht="138" customHeight="1">
      <c r="A7" s="265" t="s">
        <v>3418</v>
      </c>
      <c r="B7" s="270" t="s">
        <v>5816</v>
      </c>
      <c r="C7" s="273">
        <v>45559</v>
      </c>
      <c r="D7" s="270" t="s">
        <v>5817</v>
      </c>
      <c r="E7" s="270" t="s">
        <v>5818</v>
      </c>
      <c r="F7" s="276"/>
      <c r="G7" s="276"/>
      <c r="H7" s="276"/>
      <c r="I7" s="276" t="s">
        <v>5822</v>
      </c>
      <c r="K7" s="260" t="s">
        <v>3082</v>
      </c>
      <c r="L7" s="261" t="s">
        <v>5316</v>
      </c>
      <c r="M7" s="282" t="s">
        <v>5354</v>
      </c>
      <c r="T7" s="256" t="s">
        <v>5354</v>
      </c>
      <c r="V7" s="256" t="s">
        <v>5354</v>
      </c>
    </row>
    <row r="8" spans="1:22" s="256" customFormat="1" ht="86.65" customHeight="1">
      <c r="A8" s="269" t="s">
        <v>5363</v>
      </c>
      <c r="B8" s="270" t="s">
        <v>5816</v>
      </c>
      <c r="C8" s="273">
        <v>45559</v>
      </c>
      <c r="D8" s="270" t="s">
        <v>5817</v>
      </c>
      <c r="E8" s="270" t="s">
        <v>5818</v>
      </c>
      <c r="F8" s="276"/>
      <c r="G8" s="276"/>
      <c r="H8" s="276"/>
      <c r="I8" s="276" t="s">
        <v>5822</v>
      </c>
      <c r="K8" s="263" t="s">
        <v>5411</v>
      </c>
      <c r="L8" s="257" t="s">
        <v>5828</v>
      </c>
      <c r="M8" s="270" t="s">
        <v>4172</v>
      </c>
      <c r="N8" s="274"/>
      <c r="T8" s="270" t="s">
        <v>5829</v>
      </c>
      <c r="U8" s="278"/>
      <c r="V8" s="260" t="s">
        <v>5821</v>
      </c>
    </row>
    <row r="9" spans="1:22" s="279" customFormat="1" ht="115.9" customHeight="1">
      <c r="A9" s="178" t="s">
        <v>5330</v>
      </c>
      <c r="B9" s="270" t="s">
        <v>5816</v>
      </c>
      <c r="C9" s="273">
        <v>45559</v>
      </c>
      <c r="D9" s="270" t="s">
        <v>5817</v>
      </c>
      <c r="E9" s="270" t="s">
        <v>5818</v>
      </c>
      <c r="I9" s="279" t="s">
        <v>5830</v>
      </c>
      <c r="J9" s="256"/>
      <c r="K9" s="280" t="s">
        <v>3086</v>
      </c>
      <c r="L9" s="257" t="s">
        <v>5831</v>
      </c>
      <c r="M9" s="270" t="s">
        <v>4172</v>
      </c>
      <c r="N9" s="256"/>
      <c r="P9" s="256"/>
      <c r="Q9" s="256"/>
      <c r="R9" s="256"/>
      <c r="S9" s="256"/>
      <c r="T9" s="256" t="s">
        <v>5832</v>
      </c>
      <c r="U9" s="256"/>
      <c r="V9" s="260" t="s">
        <v>5821</v>
      </c>
    </row>
    <row r="10" spans="1:22" s="283" customFormat="1" ht="125.65" customHeight="1">
      <c r="A10" s="265" t="s">
        <v>3418</v>
      </c>
      <c r="B10" s="270" t="s">
        <v>5816</v>
      </c>
      <c r="C10" s="293">
        <v>45559</v>
      </c>
      <c r="D10" s="270" t="s">
        <v>5817</v>
      </c>
      <c r="E10" s="283" t="s">
        <v>5818</v>
      </c>
      <c r="I10" s="279" t="s">
        <v>5830</v>
      </c>
      <c r="J10" s="282"/>
      <c r="K10" s="281" t="s">
        <v>3125</v>
      </c>
      <c r="L10" s="261" t="s">
        <v>5316</v>
      </c>
      <c r="M10" s="282" t="s">
        <v>5354</v>
      </c>
      <c r="N10" s="279"/>
      <c r="P10" s="279"/>
      <c r="Q10" s="280"/>
      <c r="R10" s="280"/>
      <c r="S10" s="280"/>
      <c r="T10" s="280" t="s">
        <v>5833</v>
      </c>
      <c r="U10" s="280"/>
      <c r="V10" s="256" t="s">
        <v>5354</v>
      </c>
    </row>
    <row r="11" spans="1:22" s="107" customFormat="1" ht="208.9" customHeight="1">
      <c r="A11" s="178" t="s">
        <v>5330</v>
      </c>
      <c r="B11" s="270" t="s">
        <v>5816</v>
      </c>
      <c r="C11" s="273">
        <v>45559</v>
      </c>
      <c r="D11" s="270" t="s">
        <v>5817</v>
      </c>
      <c r="E11" s="270" t="s">
        <v>5818</v>
      </c>
      <c r="I11" s="290" t="s">
        <v>3973</v>
      </c>
      <c r="K11" s="290" t="s">
        <v>3059</v>
      </c>
      <c r="L11" s="290" t="s">
        <v>5834</v>
      </c>
      <c r="M11" s="270" t="s">
        <v>4172</v>
      </c>
      <c r="N11" s="290"/>
      <c r="O11" s="290"/>
      <c r="P11" s="290"/>
      <c r="Q11" s="290"/>
      <c r="R11" s="290"/>
      <c r="S11" s="290"/>
      <c r="T11" s="294" t="s">
        <v>5835</v>
      </c>
      <c r="U11" s="290"/>
      <c r="V11" s="260" t="s">
        <v>5821</v>
      </c>
    </row>
    <row r="12" spans="1:22" s="107" customFormat="1" ht="139.15" customHeight="1">
      <c r="A12" s="269" t="s">
        <v>5363</v>
      </c>
      <c r="B12" s="270" t="s">
        <v>5816</v>
      </c>
      <c r="C12" s="273">
        <v>45559</v>
      </c>
      <c r="D12" s="270" t="s">
        <v>5817</v>
      </c>
      <c r="E12" s="270" t="s">
        <v>5818</v>
      </c>
      <c r="I12" s="290" t="s">
        <v>3973</v>
      </c>
      <c r="K12" s="290" t="s">
        <v>3168</v>
      </c>
      <c r="L12" s="290" t="s">
        <v>5836</v>
      </c>
      <c r="M12" s="270" t="s">
        <v>4172</v>
      </c>
      <c r="N12" s="290"/>
      <c r="O12" s="290"/>
      <c r="P12" s="290"/>
      <c r="Q12" s="290"/>
      <c r="R12" s="290"/>
      <c r="S12" s="290"/>
      <c r="T12" s="290" t="s">
        <v>5837</v>
      </c>
      <c r="U12" s="290"/>
      <c r="V12" s="260" t="s">
        <v>5821</v>
      </c>
    </row>
    <row r="13" spans="1:22" s="107" customFormat="1" ht="139.15" customHeight="1">
      <c r="A13" s="269" t="s">
        <v>5363</v>
      </c>
      <c r="B13" s="270" t="s">
        <v>5816</v>
      </c>
      <c r="C13" s="273">
        <v>45559</v>
      </c>
      <c r="D13" s="270" t="s">
        <v>5817</v>
      </c>
      <c r="E13" s="270" t="s">
        <v>5818</v>
      </c>
      <c r="I13" s="290" t="s">
        <v>4128</v>
      </c>
      <c r="K13" s="290" t="s">
        <v>5436</v>
      </c>
      <c r="L13" s="290" t="s">
        <v>5838</v>
      </c>
      <c r="M13" s="270" t="s">
        <v>4172</v>
      </c>
      <c r="N13" s="290"/>
      <c r="O13" s="290"/>
      <c r="P13" s="290"/>
      <c r="Q13" s="290"/>
      <c r="R13" s="290"/>
      <c r="S13" s="290"/>
      <c r="T13" s="290" t="s">
        <v>5839</v>
      </c>
      <c r="U13" s="290"/>
      <c r="V13" s="260" t="s">
        <v>5821</v>
      </c>
    </row>
    <row r="14" spans="1:22" s="107" customFormat="1" ht="139.15" customHeight="1">
      <c r="A14" s="178" t="s">
        <v>5330</v>
      </c>
      <c r="B14" s="270" t="s">
        <v>5816</v>
      </c>
      <c r="C14" s="273">
        <v>45559</v>
      </c>
      <c r="D14" s="270" t="s">
        <v>5817</v>
      </c>
      <c r="E14" s="270" t="s">
        <v>5818</v>
      </c>
      <c r="I14" s="290" t="s">
        <v>4128</v>
      </c>
      <c r="K14" s="290" t="s">
        <v>5439</v>
      </c>
      <c r="L14" s="290" t="s">
        <v>5840</v>
      </c>
      <c r="M14" s="270" t="s">
        <v>4172</v>
      </c>
      <c r="N14" s="290"/>
      <c r="O14" s="290"/>
      <c r="P14" s="290"/>
      <c r="Q14" s="290"/>
      <c r="R14" s="290"/>
      <c r="S14" s="290"/>
      <c r="T14" s="290" t="s">
        <v>5841</v>
      </c>
      <c r="U14" s="290"/>
      <c r="V14" s="260" t="s">
        <v>5821</v>
      </c>
    </row>
    <row r="15" spans="1:22" s="107" customFormat="1" ht="139.15" customHeight="1">
      <c r="A15" s="265" t="s">
        <v>3418</v>
      </c>
      <c r="B15" s="270" t="s">
        <v>5816</v>
      </c>
      <c r="C15" s="273">
        <v>45559</v>
      </c>
      <c r="D15" s="270" t="s">
        <v>5817</v>
      </c>
      <c r="E15" s="270" t="s">
        <v>5818</v>
      </c>
      <c r="I15" s="290" t="s">
        <v>4128</v>
      </c>
      <c r="K15" s="290" t="s">
        <v>3158</v>
      </c>
      <c r="L15" s="255" t="s">
        <v>5316</v>
      </c>
      <c r="M15" s="270" t="s">
        <v>5354</v>
      </c>
      <c r="N15" s="290"/>
      <c r="O15" s="290"/>
      <c r="P15" s="290"/>
      <c r="Q15" s="290"/>
      <c r="R15" s="290"/>
      <c r="S15" s="290"/>
      <c r="T15" s="290" t="s">
        <v>5842</v>
      </c>
      <c r="U15" s="290"/>
      <c r="V15" s="260" t="s">
        <v>5821</v>
      </c>
    </row>
    <row r="16" spans="1:22" s="107" customFormat="1" ht="139.15" customHeight="1">
      <c r="A16" s="265" t="s">
        <v>3418</v>
      </c>
      <c r="B16" s="270" t="s">
        <v>5816</v>
      </c>
      <c r="C16" s="273">
        <v>45559</v>
      </c>
      <c r="D16" s="270" t="s">
        <v>5817</v>
      </c>
      <c r="E16" s="270" t="s">
        <v>5443</v>
      </c>
      <c r="I16" s="290" t="s">
        <v>5843</v>
      </c>
      <c r="K16" s="290" t="s">
        <v>3069</v>
      </c>
      <c r="L16" s="255" t="s">
        <v>5316</v>
      </c>
      <c r="M16" s="270" t="s">
        <v>5354</v>
      </c>
      <c r="N16" s="290"/>
      <c r="O16" s="290"/>
      <c r="P16" s="290"/>
      <c r="Q16" s="290"/>
      <c r="R16" s="290"/>
      <c r="S16" s="290"/>
      <c r="T16" s="290" t="s">
        <v>5844</v>
      </c>
      <c r="U16" s="290"/>
      <c r="V16" s="260" t="s">
        <v>3958</v>
      </c>
    </row>
    <row r="17" spans="1:22" s="107" customFormat="1" ht="139.15" customHeight="1">
      <c r="A17" s="265" t="s">
        <v>3418</v>
      </c>
      <c r="B17" s="270" t="s">
        <v>5816</v>
      </c>
      <c r="C17" s="273">
        <v>45559</v>
      </c>
      <c r="D17" s="270" t="s">
        <v>5817</v>
      </c>
      <c r="E17" s="270" t="s">
        <v>5443</v>
      </c>
      <c r="I17" s="290" t="s">
        <v>5843</v>
      </c>
      <c r="K17" s="290" t="s">
        <v>5447</v>
      </c>
      <c r="L17" s="255" t="s">
        <v>5316</v>
      </c>
      <c r="M17" s="270" t="s">
        <v>5354</v>
      </c>
      <c r="N17" s="290"/>
      <c r="O17" s="290"/>
      <c r="P17" s="290"/>
      <c r="Q17" s="290"/>
      <c r="R17" s="290"/>
      <c r="S17" s="290"/>
      <c r="T17" s="290" t="s">
        <v>5844</v>
      </c>
      <c r="U17" s="290"/>
      <c r="V17" s="260" t="s">
        <v>3958</v>
      </c>
    </row>
    <row r="18" spans="1:22" s="107" customFormat="1" ht="139.15" customHeight="1">
      <c r="A18" s="178" t="s">
        <v>5330</v>
      </c>
      <c r="B18" s="270" t="s">
        <v>5816</v>
      </c>
      <c r="C18" s="273">
        <v>45559</v>
      </c>
      <c r="D18" s="270" t="s">
        <v>5817</v>
      </c>
      <c r="E18" s="270" t="s">
        <v>5443</v>
      </c>
      <c r="I18" s="290" t="s">
        <v>5843</v>
      </c>
      <c r="K18" s="290" t="s">
        <v>2101</v>
      </c>
      <c r="L18" s="290" t="s">
        <v>5845</v>
      </c>
      <c r="M18" s="270" t="s">
        <v>4172</v>
      </c>
      <c r="N18" s="290"/>
      <c r="O18" s="290"/>
      <c r="P18" s="290"/>
      <c r="Q18" s="290"/>
      <c r="R18" s="290"/>
      <c r="S18" s="290"/>
      <c r="T18" s="290" t="s">
        <v>5846</v>
      </c>
      <c r="U18" s="290"/>
      <c r="V18" s="260" t="s">
        <v>3958</v>
      </c>
    </row>
    <row r="19" spans="1:22" s="107" customFormat="1" ht="172.9" customHeight="1">
      <c r="A19" s="178" t="s">
        <v>5330</v>
      </c>
      <c r="B19" s="270" t="s">
        <v>5816</v>
      </c>
      <c r="C19" s="273">
        <v>45559</v>
      </c>
      <c r="D19" s="270" t="s">
        <v>5817</v>
      </c>
      <c r="E19" s="270" t="s">
        <v>5443</v>
      </c>
      <c r="I19" s="290" t="s">
        <v>5452</v>
      </c>
      <c r="K19" s="290" t="s">
        <v>3066</v>
      </c>
      <c r="L19" s="255" t="s">
        <v>5847</v>
      </c>
      <c r="M19" s="270" t="s">
        <v>4172</v>
      </c>
      <c r="N19" s="290"/>
      <c r="O19" s="290"/>
      <c r="P19" s="290"/>
      <c r="Q19" s="290"/>
      <c r="R19" s="290"/>
      <c r="S19" s="290"/>
      <c r="T19" s="290" t="s">
        <v>5848</v>
      </c>
      <c r="U19" s="290"/>
      <c r="V19" s="260" t="s">
        <v>3958</v>
      </c>
    </row>
    <row r="20" spans="1:22" s="107" customFormat="1" ht="139.15" customHeight="1">
      <c r="A20" s="178" t="s">
        <v>5330</v>
      </c>
      <c r="B20" s="270" t="s">
        <v>5816</v>
      </c>
      <c r="C20" s="273">
        <v>45559</v>
      </c>
      <c r="D20" s="270" t="s">
        <v>5817</v>
      </c>
      <c r="E20" s="270" t="s">
        <v>5443</v>
      </c>
      <c r="I20" s="290" t="s">
        <v>5452</v>
      </c>
      <c r="K20" s="290" t="s">
        <v>3135</v>
      </c>
      <c r="L20" s="255" t="s">
        <v>5849</v>
      </c>
      <c r="M20" s="270" t="s">
        <v>4172</v>
      </c>
      <c r="N20" s="290"/>
      <c r="O20" s="290"/>
      <c r="P20" s="290"/>
      <c r="Q20" s="290"/>
      <c r="R20" s="290"/>
      <c r="S20" s="290"/>
      <c r="T20" s="290" t="s">
        <v>5850</v>
      </c>
      <c r="U20" s="290"/>
      <c r="V20" s="260" t="s">
        <v>3958</v>
      </c>
    </row>
    <row r="21" spans="1:22" s="107" customFormat="1" ht="139.15" customHeight="1">
      <c r="A21" s="265" t="s">
        <v>3418</v>
      </c>
      <c r="B21" s="270" t="s">
        <v>5816</v>
      </c>
      <c r="C21" s="273">
        <v>45559</v>
      </c>
      <c r="D21" s="270" t="s">
        <v>5817</v>
      </c>
      <c r="E21" s="270" t="s">
        <v>5443</v>
      </c>
      <c r="I21" s="290" t="s">
        <v>5452</v>
      </c>
      <c r="K21" s="290" t="s">
        <v>5454</v>
      </c>
      <c r="L21" s="255" t="s">
        <v>5316</v>
      </c>
      <c r="M21" s="270" t="s">
        <v>5354</v>
      </c>
      <c r="N21" s="290"/>
      <c r="O21" s="290"/>
      <c r="P21" s="290"/>
      <c r="Q21" s="290"/>
      <c r="R21" s="290"/>
      <c r="S21" s="290"/>
      <c r="T21" s="290" t="s">
        <v>5844</v>
      </c>
      <c r="U21" s="290"/>
      <c r="V21" s="260" t="s">
        <v>3958</v>
      </c>
    </row>
  </sheetData>
  <autoFilter ref="A2:AS2" xr:uid="{FB86815A-2E6D-41C6-9417-032CD5699A5B}"/>
  <dataValidations count="1">
    <dataValidation type="list" allowBlank="1" showInputMessage="1" showErrorMessage="1" sqref="N3:N10" xr:uid="{0D734AD6-1826-45D0-8038-A53E58301F15}">
      <formula1>#REF!</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A5829-2884-4DB5-8665-C4F97D62D392}">
  <sheetPr>
    <tabColor rgb="FFFFFF00"/>
  </sheetPr>
  <dimension ref="B1:F40"/>
  <sheetViews>
    <sheetView topLeftCell="A13" zoomScale="85" zoomScaleNormal="85" workbookViewId="0">
      <selection activeCell="F37" sqref="F37"/>
    </sheetView>
  </sheetViews>
  <sheetFormatPr baseColWidth="10" defaultColWidth="11.42578125" defaultRowHeight="15"/>
  <cols>
    <col min="2" max="2" width="60.7109375" style="109" customWidth="1"/>
    <col min="3" max="3" width="32.28515625" style="84" customWidth="1"/>
    <col min="4" max="4" width="51.7109375" customWidth="1"/>
    <col min="5" max="5" width="27.28515625" style="322" customWidth="1"/>
    <col min="6" max="6" width="35.42578125" customWidth="1"/>
  </cols>
  <sheetData>
    <row r="1" spans="2:5" ht="28.5">
      <c r="B1" s="295">
        <f>SUBTOTAL(3,B3:B38)</f>
        <v>36</v>
      </c>
      <c r="C1" s="295">
        <f>SUBTOTAL(3,C3:C39)</f>
        <v>37</v>
      </c>
      <c r="D1" s="295">
        <f>SUBTOTAL(3,D3:D39)</f>
        <v>37</v>
      </c>
      <c r="E1" s="295">
        <f>SUBTOTAL(3,E3:E39)</f>
        <v>37</v>
      </c>
    </row>
    <row r="2" spans="2:5" ht="18.600000000000001" customHeight="1">
      <c r="B2" s="292" t="s">
        <v>5851</v>
      </c>
      <c r="C2" s="292" t="s">
        <v>5852</v>
      </c>
      <c r="D2" s="379" t="s">
        <v>5853</v>
      </c>
      <c r="E2" s="292" t="s">
        <v>5854</v>
      </c>
    </row>
    <row r="3" spans="2:5" ht="30">
      <c r="B3" s="116" t="s">
        <v>3470</v>
      </c>
      <c r="C3" s="115" t="s">
        <v>5318</v>
      </c>
      <c r="D3" s="380" t="s">
        <v>5313</v>
      </c>
      <c r="E3" s="130" t="s">
        <v>5855</v>
      </c>
    </row>
    <row r="4" spans="2:5">
      <c r="B4" s="116" t="s">
        <v>72</v>
      </c>
      <c r="C4" s="115" t="s">
        <v>5318</v>
      </c>
      <c r="D4" s="380" t="s">
        <v>5590</v>
      </c>
      <c r="E4" s="130" t="s">
        <v>5855</v>
      </c>
    </row>
    <row r="5" spans="2:5">
      <c r="B5" s="116" t="s">
        <v>37</v>
      </c>
      <c r="C5" s="115" t="s">
        <v>5318</v>
      </c>
      <c r="D5" s="380" t="s">
        <v>5856</v>
      </c>
      <c r="E5" s="130" t="s">
        <v>5855</v>
      </c>
    </row>
    <row r="6" spans="2:5">
      <c r="B6" s="116" t="s">
        <v>3898</v>
      </c>
      <c r="C6" s="115" t="s">
        <v>5857</v>
      </c>
      <c r="D6" s="380" t="s">
        <v>5857</v>
      </c>
      <c r="E6" s="130" t="s">
        <v>5855</v>
      </c>
    </row>
    <row r="7" spans="2:5">
      <c r="B7" s="116" t="s">
        <v>3760</v>
      </c>
      <c r="C7" s="115" t="s">
        <v>5318</v>
      </c>
      <c r="D7" s="380" t="s">
        <v>5858</v>
      </c>
      <c r="E7" s="130" t="s">
        <v>5855</v>
      </c>
    </row>
    <row r="8" spans="2:5">
      <c r="B8" s="116" t="s">
        <v>3577</v>
      </c>
      <c r="C8" s="115" t="s">
        <v>5318</v>
      </c>
      <c r="D8" s="380" t="s">
        <v>5590</v>
      </c>
      <c r="E8" s="130" t="s">
        <v>5855</v>
      </c>
    </row>
    <row r="9" spans="2:5">
      <c r="B9" s="116" t="s">
        <v>3205</v>
      </c>
      <c r="C9" s="115" t="s">
        <v>5318</v>
      </c>
      <c r="D9" s="380" t="s">
        <v>5858</v>
      </c>
      <c r="E9" s="130" t="s">
        <v>5855</v>
      </c>
    </row>
    <row r="10" spans="2:5" ht="30">
      <c r="B10" s="116" t="s">
        <v>3645</v>
      </c>
      <c r="C10" s="115" t="s">
        <v>5318</v>
      </c>
      <c r="D10" s="380" t="s">
        <v>5337</v>
      </c>
      <c r="E10" s="130" t="s">
        <v>5855</v>
      </c>
    </row>
    <row r="11" spans="2:5">
      <c r="B11" s="116" t="s">
        <v>4230</v>
      </c>
      <c r="C11" s="115" t="s">
        <v>5318</v>
      </c>
      <c r="D11" s="380" t="s">
        <v>5385</v>
      </c>
      <c r="E11" s="130" t="s">
        <v>5855</v>
      </c>
    </row>
    <row r="12" spans="2:5">
      <c r="B12" s="116" t="s">
        <v>4263</v>
      </c>
      <c r="C12" s="115" t="s">
        <v>5318</v>
      </c>
      <c r="D12" s="380" t="s">
        <v>5385</v>
      </c>
      <c r="E12" s="130" t="s">
        <v>5855</v>
      </c>
    </row>
    <row r="13" spans="2:5">
      <c r="B13" s="116" t="s">
        <v>2278</v>
      </c>
      <c r="C13" s="115" t="s">
        <v>5318</v>
      </c>
      <c r="D13" s="380" t="s">
        <v>5856</v>
      </c>
      <c r="E13" s="130" t="s">
        <v>5855</v>
      </c>
    </row>
    <row r="14" spans="2:5">
      <c r="B14" s="116" t="s">
        <v>536</v>
      </c>
      <c r="C14" s="115" t="s">
        <v>5318</v>
      </c>
      <c r="D14" s="380" t="s">
        <v>5385</v>
      </c>
      <c r="E14" s="130" t="s">
        <v>5855</v>
      </c>
    </row>
    <row r="15" spans="2:5">
      <c r="B15" s="120" t="s">
        <v>32</v>
      </c>
      <c r="C15" s="114" t="s">
        <v>3210</v>
      </c>
      <c r="D15" s="381" t="s">
        <v>5385</v>
      </c>
      <c r="E15" s="383" t="s">
        <v>3210</v>
      </c>
    </row>
    <row r="16" spans="2:5">
      <c r="B16" s="116" t="s">
        <v>3715</v>
      </c>
      <c r="C16" s="115" t="s">
        <v>5318</v>
      </c>
      <c r="D16" s="380" t="s">
        <v>5385</v>
      </c>
      <c r="E16" s="130" t="s">
        <v>5855</v>
      </c>
    </row>
    <row r="17" spans="2:6">
      <c r="B17" s="120" t="s">
        <v>2204</v>
      </c>
      <c r="C17" s="114" t="s">
        <v>5318</v>
      </c>
      <c r="D17" s="381" t="s">
        <v>5859</v>
      </c>
      <c r="E17" s="383" t="s">
        <v>3210</v>
      </c>
      <c r="F17" t="s">
        <v>5860</v>
      </c>
    </row>
    <row r="18" spans="2:6">
      <c r="B18" s="116" t="s">
        <v>58</v>
      </c>
      <c r="C18" s="115" t="s">
        <v>5318</v>
      </c>
      <c r="D18" s="380" t="s">
        <v>5385</v>
      </c>
      <c r="E18" s="130" t="s">
        <v>5855</v>
      </c>
    </row>
    <row r="19" spans="2:6">
      <c r="B19" s="116" t="s">
        <v>2145</v>
      </c>
      <c r="C19" s="115" t="s">
        <v>5318</v>
      </c>
      <c r="D19" s="380" t="s">
        <v>5861</v>
      </c>
      <c r="E19" s="130" t="s">
        <v>5855</v>
      </c>
    </row>
    <row r="20" spans="2:6">
      <c r="B20" s="116" t="s">
        <v>26</v>
      </c>
      <c r="C20" s="115" t="s">
        <v>5318</v>
      </c>
      <c r="D20" s="380" t="s">
        <v>5590</v>
      </c>
      <c r="E20" s="130" t="s">
        <v>5855</v>
      </c>
    </row>
    <row r="21" spans="2:6">
      <c r="B21" s="116" t="s">
        <v>4599</v>
      </c>
      <c r="C21" s="115" t="s">
        <v>5318</v>
      </c>
      <c r="D21" s="380" t="s">
        <v>5385</v>
      </c>
      <c r="E21" s="130" t="s">
        <v>5855</v>
      </c>
    </row>
    <row r="22" spans="2:6">
      <c r="B22" s="422" t="s">
        <v>840</v>
      </c>
      <c r="C22" s="115" t="s">
        <v>5318</v>
      </c>
      <c r="D22" s="380" t="s">
        <v>5856</v>
      </c>
      <c r="E22" s="130" t="s">
        <v>5855</v>
      </c>
    </row>
    <row r="23" spans="2:6">
      <c r="B23" s="422" t="s">
        <v>3921</v>
      </c>
      <c r="C23" s="115" t="s">
        <v>5318</v>
      </c>
      <c r="D23" s="380" t="s">
        <v>5856</v>
      </c>
      <c r="E23" s="130" t="s">
        <v>5855</v>
      </c>
    </row>
    <row r="24" spans="2:6">
      <c r="B24" s="116" t="s">
        <v>2834</v>
      </c>
      <c r="C24" s="115" t="s">
        <v>5318</v>
      </c>
      <c r="D24" s="380" t="s">
        <v>5313</v>
      </c>
      <c r="E24" s="130" t="s">
        <v>5855</v>
      </c>
    </row>
    <row r="25" spans="2:6">
      <c r="B25" s="116" t="s">
        <v>1270</v>
      </c>
      <c r="C25" s="115" t="s">
        <v>5318</v>
      </c>
      <c r="D25" s="380" t="s">
        <v>5337</v>
      </c>
      <c r="E25" s="130" t="s">
        <v>5855</v>
      </c>
    </row>
    <row r="26" spans="2:6">
      <c r="B26" s="116" t="s">
        <v>3426</v>
      </c>
      <c r="C26" s="115" t="s">
        <v>5318</v>
      </c>
      <c r="D26" s="380" t="s">
        <v>5862</v>
      </c>
      <c r="E26" s="130" t="s">
        <v>5855</v>
      </c>
    </row>
    <row r="27" spans="2:6">
      <c r="B27" s="116" t="s">
        <v>5863</v>
      </c>
      <c r="C27" s="115" t="s">
        <v>5318</v>
      </c>
      <c r="D27" s="380" t="s">
        <v>5385</v>
      </c>
      <c r="E27" s="383" t="s">
        <v>5864</v>
      </c>
    </row>
    <row r="28" spans="2:6">
      <c r="B28" s="116" t="s">
        <v>63</v>
      </c>
      <c r="C28" s="115" t="s">
        <v>5318</v>
      </c>
      <c r="D28" s="380" t="s">
        <v>5862</v>
      </c>
      <c r="E28" s="130" t="s">
        <v>5855</v>
      </c>
    </row>
    <row r="29" spans="2:6">
      <c r="B29" s="116" t="s">
        <v>3698</v>
      </c>
      <c r="C29" s="115" t="s">
        <v>5318</v>
      </c>
      <c r="D29" s="380" t="s">
        <v>5862</v>
      </c>
      <c r="E29" s="130" t="s">
        <v>5855</v>
      </c>
    </row>
    <row r="30" spans="2:6">
      <c r="B30" s="116" t="s">
        <v>2926</v>
      </c>
      <c r="C30" s="115" t="s">
        <v>5318</v>
      </c>
      <c r="D30" s="380" t="s">
        <v>5385</v>
      </c>
      <c r="E30" s="130" t="s">
        <v>5855</v>
      </c>
    </row>
    <row r="31" spans="2:6">
      <c r="B31" s="116" t="s">
        <v>75</v>
      </c>
      <c r="C31" s="115" t="s">
        <v>5318</v>
      </c>
      <c r="D31" s="380" t="s">
        <v>5385</v>
      </c>
      <c r="E31" s="130" t="s">
        <v>5855</v>
      </c>
    </row>
    <row r="32" spans="2:6">
      <c r="B32" s="116" t="s">
        <v>3212</v>
      </c>
      <c r="C32" s="115" t="s">
        <v>5318</v>
      </c>
      <c r="D32" s="495" t="s">
        <v>5337</v>
      </c>
      <c r="E32" s="130" t="s">
        <v>5855</v>
      </c>
    </row>
    <row r="33" spans="2:6">
      <c r="B33" s="296" t="s">
        <v>1146</v>
      </c>
      <c r="C33" s="382" t="s">
        <v>5865</v>
      </c>
      <c r="D33" s="382" t="s">
        <v>5865</v>
      </c>
      <c r="E33" s="382" t="s">
        <v>5865</v>
      </c>
    </row>
    <row r="34" spans="2:6">
      <c r="B34" s="296" t="s">
        <v>1082</v>
      </c>
      <c r="C34" s="382" t="s">
        <v>5865</v>
      </c>
      <c r="D34" s="382" t="s">
        <v>5865</v>
      </c>
      <c r="E34" s="382" t="s">
        <v>5865</v>
      </c>
    </row>
    <row r="35" spans="2:6">
      <c r="B35" s="296" t="s">
        <v>1112</v>
      </c>
      <c r="C35" s="249" t="s">
        <v>5865</v>
      </c>
      <c r="D35" s="249" t="s">
        <v>5865</v>
      </c>
      <c r="E35" s="249" t="s">
        <v>5865</v>
      </c>
    </row>
    <row r="36" spans="2:6">
      <c r="B36" s="296" t="s">
        <v>1134</v>
      </c>
      <c r="C36" s="249" t="s">
        <v>5865</v>
      </c>
      <c r="D36" s="249" t="s">
        <v>5865</v>
      </c>
      <c r="E36" s="249" t="s">
        <v>5865</v>
      </c>
    </row>
    <row r="37" spans="2:6">
      <c r="B37" s="120" t="s">
        <v>2459</v>
      </c>
      <c r="C37" s="383" t="s">
        <v>5866</v>
      </c>
      <c r="D37" s="114" t="s">
        <v>5862</v>
      </c>
      <c r="E37" s="383" t="s">
        <v>5866</v>
      </c>
      <c r="F37" t="s">
        <v>5867</v>
      </c>
    </row>
    <row r="38" spans="2:6">
      <c r="B38" s="120" t="s">
        <v>2306</v>
      </c>
      <c r="C38" s="383" t="s">
        <v>5866</v>
      </c>
      <c r="D38" s="114" t="s">
        <v>5862</v>
      </c>
      <c r="E38" s="383" t="s">
        <v>5866</v>
      </c>
      <c r="F38" t="s">
        <v>5867</v>
      </c>
    </row>
    <row r="39" spans="2:6">
      <c r="B39" s="116" t="s">
        <v>5868</v>
      </c>
      <c r="C39" s="115" t="s">
        <v>5318</v>
      </c>
      <c r="D39" s="115" t="s">
        <v>5313</v>
      </c>
      <c r="E39" s="130" t="s">
        <v>5855</v>
      </c>
    </row>
    <row r="40" spans="2:6">
      <c r="B40" s="291" t="s">
        <v>21</v>
      </c>
      <c r="C40" s="107"/>
      <c r="D40" s="107"/>
      <c r="E40" s="117"/>
    </row>
  </sheetData>
  <autoFilter ref="B2:E40" xr:uid="{152A5829-2884-4DB5-8665-C4F97D62D392}"/>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84C09-71C8-4AEC-A593-4B8DDFA9AFE1}">
  <dimension ref="A1:BL51"/>
  <sheetViews>
    <sheetView zoomScale="70" zoomScaleNormal="70" workbookViewId="0">
      <pane xSplit="1" ySplit="2" topLeftCell="B49" activePane="bottomRight" state="frozen"/>
      <selection pane="topRight" activeCell="B1" sqref="B1"/>
      <selection pane="bottomLeft" activeCell="A3" sqref="A3"/>
      <selection pane="bottomRight" activeCell="E37" sqref="E37"/>
    </sheetView>
  </sheetViews>
  <sheetFormatPr baseColWidth="10" defaultColWidth="11.42578125" defaultRowHeight="15"/>
  <cols>
    <col min="1" max="1" width="52.7109375" customWidth="1"/>
    <col min="2" max="2" width="41.42578125" customWidth="1"/>
    <col min="5" max="5" width="43.7109375" customWidth="1"/>
    <col min="6" max="6" width="33.28515625" customWidth="1"/>
    <col min="7" max="15" width="0" hidden="1" customWidth="1"/>
    <col min="16" max="17" width="59.42578125" customWidth="1"/>
  </cols>
  <sheetData>
    <row r="1" spans="1:64" s="215" customFormat="1" ht="24.6" customHeight="1">
      <c r="A1" s="216">
        <v>31</v>
      </c>
      <c r="B1" s="216">
        <v>31</v>
      </c>
      <c r="C1" s="216">
        <v>0</v>
      </c>
      <c r="D1" s="216">
        <v>0</v>
      </c>
      <c r="E1" s="216">
        <v>18</v>
      </c>
      <c r="F1" s="216">
        <v>18</v>
      </c>
      <c r="G1" s="216">
        <v>0</v>
      </c>
      <c r="H1" s="216">
        <v>0</v>
      </c>
      <c r="I1" s="216">
        <v>0</v>
      </c>
      <c r="J1" s="216">
        <v>0</v>
      </c>
      <c r="K1" s="216">
        <v>0</v>
      </c>
      <c r="L1" s="216">
        <v>0</v>
      </c>
      <c r="M1" s="216">
        <v>0</v>
      </c>
      <c r="N1" s="216">
        <v>0</v>
      </c>
      <c r="O1" s="216">
        <v>0</v>
      </c>
      <c r="P1" s="216">
        <v>13</v>
      </c>
      <c r="Q1" s="216">
        <v>13</v>
      </c>
      <c r="R1" s="216">
        <v>0</v>
      </c>
      <c r="S1" s="216">
        <v>0</v>
      </c>
      <c r="T1" s="216">
        <v>0</v>
      </c>
      <c r="U1" s="216">
        <v>0</v>
      </c>
      <c r="V1" s="216">
        <v>0</v>
      </c>
      <c r="W1" s="216">
        <v>0</v>
      </c>
      <c r="X1" s="216">
        <v>0</v>
      </c>
      <c r="Y1" s="216">
        <v>0</v>
      </c>
      <c r="Z1" s="216">
        <v>0</v>
      </c>
      <c r="AA1" s="216">
        <v>0</v>
      </c>
      <c r="AB1" s="216">
        <v>0</v>
      </c>
      <c r="AC1" s="216">
        <v>0</v>
      </c>
      <c r="AD1" s="216">
        <v>0</v>
      </c>
      <c r="AE1" s="216">
        <v>0</v>
      </c>
      <c r="AF1" s="216">
        <v>0</v>
      </c>
      <c r="AG1" s="216">
        <v>0</v>
      </c>
      <c r="AH1" s="216">
        <v>0</v>
      </c>
      <c r="AI1" s="216">
        <v>0</v>
      </c>
      <c r="AJ1" s="216">
        <v>0</v>
      </c>
      <c r="AK1" s="216">
        <v>0</v>
      </c>
      <c r="AL1" s="216">
        <v>0</v>
      </c>
      <c r="AM1" s="216">
        <v>0</v>
      </c>
      <c r="AN1" s="216">
        <v>0</v>
      </c>
      <c r="AO1" s="216">
        <v>0</v>
      </c>
      <c r="AP1" s="216">
        <v>0</v>
      </c>
      <c r="AQ1" s="216">
        <v>0</v>
      </c>
      <c r="AR1" s="216">
        <v>0</v>
      </c>
      <c r="AS1" s="216">
        <v>0</v>
      </c>
      <c r="AT1" s="216">
        <v>0</v>
      </c>
      <c r="AU1" s="216">
        <v>0</v>
      </c>
      <c r="AV1" s="216">
        <v>0</v>
      </c>
      <c r="AW1" s="216">
        <v>0</v>
      </c>
      <c r="AX1" s="216">
        <v>0</v>
      </c>
      <c r="AY1" s="216">
        <v>0</v>
      </c>
      <c r="AZ1" s="216">
        <v>0</v>
      </c>
      <c r="BA1" s="216">
        <v>0</v>
      </c>
      <c r="BB1" s="216">
        <v>0</v>
      </c>
      <c r="BC1" s="216">
        <v>0</v>
      </c>
      <c r="BD1" s="216">
        <v>0</v>
      </c>
      <c r="BE1" s="216">
        <v>0</v>
      </c>
      <c r="BF1" s="216">
        <v>0</v>
      </c>
      <c r="BG1" s="216">
        <v>0</v>
      </c>
      <c r="BH1" s="216">
        <v>0</v>
      </c>
      <c r="BI1" s="216">
        <v>0</v>
      </c>
      <c r="BJ1" s="216">
        <v>0</v>
      </c>
      <c r="BK1" s="216">
        <v>0</v>
      </c>
      <c r="BL1" s="216">
        <v>0</v>
      </c>
    </row>
    <row r="2" spans="1:64" s="217" customFormat="1" ht="46.15" customHeight="1">
      <c r="A2" s="156" t="s">
        <v>3020</v>
      </c>
      <c r="B2" s="156" t="s">
        <v>3372</v>
      </c>
      <c r="C2" s="218" t="s">
        <v>3373</v>
      </c>
      <c r="D2" s="218" t="s">
        <v>3374</v>
      </c>
      <c r="E2" s="156" t="s">
        <v>5869</v>
      </c>
      <c r="F2" s="156" t="s">
        <v>3376</v>
      </c>
      <c r="G2" s="156" t="s">
        <v>3377</v>
      </c>
      <c r="H2" s="156" t="s">
        <v>3378</v>
      </c>
      <c r="I2" s="156" t="s">
        <v>3379</v>
      </c>
      <c r="J2" s="188" t="s">
        <v>3380</v>
      </c>
      <c r="K2" s="188" t="s">
        <v>3381</v>
      </c>
      <c r="L2" s="188" t="s">
        <v>3382</v>
      </c>
      <c r="M2" s="188" t="s">
        <v>3383</v>
      </c>
      <c r="N2" s="188" t="s">
        <v>3384</v>
      </c>
      <c r="O2" s="188" t="s">
        <v>3385</v>
      </c>
      <c r="P2" s="156" t="s">
        <v>5870</v>
      </c>
      <c r="Q2" s="58" t="s">
        <v>3197</v>
      </c>
      <c r="R2" s="58" t="s">
        <v>3388</v>
      </c>
      <c r="S2" s="58" t="s">
        <v>3389</v>
      </c>
      <c r="T2" s="58" t="s">
        <v>3390</v>
      </c>
      <c r="U2" s="58" t="s">
        <v>3391</v>
      </c>
      <c r="V2" s="190">
        <v>2019</v>
      </c>
      <c r="W2" s="190">
        <v>2020</v>
      </c>
      <c r="X2" s="190">
        <v>2021</v>
      </c>
      <c r="Y2" s="190">
        <v>2022</v>
      </c>
      <c r="Z2" s="190">
        <v>2023</v>
      </c>
      <c r="AA2" s="190">
        <v>2024</v>
      </c>
      <c r="AB2" s="58" t="s">
        <v>3392</v>
      </c>
      <c r="AC2" s="58" t="s">
        <v>3393</v>
      </c>
      <c r="AD2" s="190" t="s">
        <v>3394</v>
      </c>
      <c r="AE2" s="190" t="s">
        <v>3395</v>
      </c>
      <c r="AF2" s="190" t="s">
        <v>3396</v>
      </c>
      <c r="AG2" s="188" t="s">
        <v>3397</v>
      </c>
      <c r="AH2" s="188" t="s">
        <v>3398</v>
      </c>
      <c r="AI2" s="188" t="s">
        <v>3399</v>
      </c>
      <c r="AJ2" s="188" t="s">
        <v>3400</v>
      </c>
      <c r="AK2" s="188" t="s">
        <v>3401</v>
      </c>
      <c r="AL2" s="188" t="s">
        <v>3402</v>
      </c>
      <c r="AM2" s="188" t="s">
        <v>3403</v>
      </c>
      <c r="AN2" s="188" t="s">
        <v>3404</v>
      </c>
      <c r="AO2" s="188" t="s">
        <v>3405</v>
      </c>
      <c r="AP2" s="190" t="s">
        <v>3406</v>
      </c>
      <c r="AQ2" s="190"/>
      <c r="AT2" s="157" t="s">
        <v>3408</v>
      </c>
      <c r="AU2" s="157" t="s">
        <v>1</v>
      </c>
      <c r="AV2" s="157" t="s">
        <v>3409</v>
      </c>
      <c r="AW2" s="157" t="s">
        <v>3410</v>
      </c>
      <c r="AX2" s="157" t="s">
        <v>3411</v>
      </c>
      <c r="AY2" s="157" t="s">
        <v>452</v>
      </c>
      <c r="AZ2" s="157" t="s">
        <v>3412</v>
      </c>
      <c r="BA2" s="157" t="s">
        <v>3413</v>
      </c>
      <c r="BB2" s="157" t="s">
        <v>5871</v>
      </c>
    </row>
    <row r="3" spans="1:64" s="221" customFormat="1" ht="28.15" customHeight="1">
      <c r="A3" s="221" t="s">
        <v>5872</v>
      </c>
      <c r="B3" s="221" t="s">
        <v>5872</v>
      </c>
      <c r="E3" s="221" t="s">
        <v>5873</v>
      </c>
      <c r="F3" s="221" t="s">
        <v>5874</v>
      </c>
      <c r="S3" s="222"/>
      <c r="AR3" s="222"/>
      <c r="AS3" s="222"/>
      <c r="AT3" s="223"/>
    </row>
    <row r="4" spans="1:64" s="221" customFormat="1" ht="28.15" customHeight="1">
      <c r="A4" s="221" t="s">
        <v>5872</v>
      </c>
      <c r="B4" s="221" t="s">
        <v>5872</v>
      </c>
      <c r="E4" s="221" t="s">
        <v>5875</v>
      </c>
      <c r="F4" s="221" t="s">
        <v>5876</v>
      </c>
      <c r="S4" s="222"/>
      <c r="AR4" s="222"/>
      <c r="AS4" s="222"/>
      <c r="AT4" s="223"/>
    </row>
    <row r="5" spans="1:64" s="221" customFormat="1" ht="28.15" customHeight="1">
      <c r="A5" s="221" t="s">
        <v>5872</v>
      </c>
      <c r="B5" s="221" t="s">
        <v>5872</v>
      </c>
      <c r="E5" s="221" t="s">
        <v>5877</v>
      </c>
      <c r="F5" s="221" t="s">
        <v>5878</v>
      </c>
      <c r="S5" s="222"/>
      <c r="AR5" s="222"/>
      <c r="AS5" s="222"/>
      <c r="AT5" s="223"/>
    </row>
    <row r="6" spans="1:64" s="221" customFormat="1" ht="28.15" customHeight="1">
      <c r="A6" s="221" t="s">
        <v>5872</v>
      </c>
      <c r="B6" s="221" t="s">
        <v>5872</v>
      </c>
      <c r="E6" s="221" t="s">
        <v>5879</v>
      </c>
      <c r="F6" s="221" t="s">
        <v>5880</v>
      </c>
      <c r="S6" s="222"/>
      <c r="AR6" s="222"/>
      <c r="AS6" s="222"/>
      <c r="AT6" s="223"/>
    </row>
    <row r="7" spans="1:64" s="221" customFormat="1" ht="28.15" customHeight="1">
      <c r="A7" s="221" t="s">
        <v>5872</v>
      </c>
      <c r="B7" s="221" t="s">
        <v>5872</v>
      </c>
      <c r="E7" s="221" t="s">
        <v>5881</v>
      </c>
      <c r="F7" s="221" t="s">
        <v>5882</v>
      </c>
      <c r="S7" s="222"/>
      <c r="AR7" s="222"/>
      <c r="AS7" s="222"/>
      <c r="AT7" s="223"/>
    </row>
    <row r="8" spans="1:64" s="221" customFormat="1" ht="28.15" customHeight="1">
      <c r="A8" s="221" t="s">
        <v>5872</v>
      </c>
      <c r="B8" s="221" t="s">
        <v>5872</v>
      </c>
      <c r="E8" s="221" t="s">
        <v>5883</v>
      </c>
      <c r="F8" s="221" t="s">
        <v>5884</v>
      </c>
      <c r="S8" s="222"/>
      <c r="AR8" s="222"/>
      <c r="AS8" s="222"/>
      <c r="AT8" s="223"/>
    </row>
    <row r="9" spans="1:64" s="221" customFormat="1" ht="28.15" customHeight="1">
      <c r="A9" s="221" t="s">
        <v>5872</v>
      </c>
      <c r="B9" s="221" t="s">
        <v>5872</v>
      </c>
      <c r="E9" s="221" t="s">
        <v>5885</v>
      </c>
      <c r="F9" s="221" t="s">
        <v>5886</v>
      </c>
      <c r="S9" s="222"/>
      <c r="AR9" s="222"/>
      <c r="AS9" s="222"/>
      <c r="AT9" s="223"/>
    </row>
    <row r="10" spans="1:64" s="221" customFormat="1" ht="28.15" customHeight="1">
      <c r="A10" s="221" t="s">
        <v>5872</v>
      </c>
      <c r="B10" s="221" t="s">
        <v>5872</v>
      </c>
      <c r="E10" s="221" t="s">
        <v>5885</v>
      </c>
      <c r="F10" s="221" t="s">
        <v>5887</v>
      </c>
      <c r="S10" s="222"/>
      <c r="AR10" s="222"/>
      <c r="AS10" s="222"/>
      <c r="AT10" s="223"/>
    </row>
    <row r="11" spans="1:64" s="221" customFormat="1" ht="28.15" customHeight="1">
      <c r="A11" s="221" t="s">
        <v>5872</v>
      </c>
      <c r="B11" s="221" t="s">
        <v>5872</v>
      </c>
      <c r="E11" s="221" t="s">
        <v>5885</v>
      </c>
      <c r="F11" s="221" t="s">
        <v>5888</v>
      </c>
      <c r="S11" s="222"/>
      <c r="AR11" s="222"/>
      <c r="AS11" s="222"/>
      <c r="AT11" s="223"/>
    </row>
    <row r="12" spans="1:64" s="221" customFormat="1" ht="28.15" customHeight="1">
      <c r="A12" s="221" t="s">
        <v>5872</v>
      </c>
      <c r="B12" s="221" t="s">
        <v>5872</v>
      </c>
      <c r="E12" s="221" t="s">
        <v>5889</v>
      </c>
      <c r="F12" s="221" t="s">
        <v>5890</v>
      </c>
      <c r="S12" s="222"/>
      <c r="AR12" s="222"/>
      <c r="AS12" s="222"/>
      <c r="AT12" s="223"/>
    </row>
    <row r="13" spans="1:64" s="221" customFormat="1" ht="28.15" customHeight="1">
      <c r="A13" s="221" t="s">
        <v>5872</v>
      </c>
      <c r="B13" s="221" t="s">
        <v>5872</v>
      </c>
      <c r="E13" s="221" t="s">
        <v>5889</v>
      </c>
      <c r="F13" s="221" t="s">
        <v>5891</v>
      </c>
      <c r="S13" s="222"/>
      <c r="AR13" s="222"/>
      <c r="AS13" s="222"/>
      <c r="AT13" s="223"/>
    </row>
    <row r="14" spans="1:64" s="221" customFormat="1" ht="28.15" customHeight="1">
      <c r="A14" s="221" t="s">
        <v>5872</v>
      </c>
      <c r="B14" s="221" t="s">
        <v>5872</v>
      </c>
      <c r="E14" s="221" t="s">
        <v>5892</v>
      </c>
      <c r="F14" s="221" t="s">
        <v>5893</v>
      </c>
      <c r="S14" s="222"/>
      <c r="AR14" s="222"/>
      <c r="AS14" s="222"/>
      <c r="AT14" s="223"/>
    </row>
    <row r="15" spans="1:64" s="221" customFormat="1" ht="28.15" customHeight="1">
      <c r="A15" s="221" t="s">
        <v>5872</v>
      </c>
      <c r="B15" s="221" t="s">
        <v>5872</v>
      </c>
      <c r="E15" s="221" t="s">
        <v>5892</v>
      </c>
      <c r="F15" s="221" t="s">
        <v>5894</v>
      </c>
      <c r="S15" s="222"/>
      <c r="AR15" s="222"/>
      <c r="AS15" s="222"/>
      <c r="AT15" s="223"/>
    </row>
    <row r="16" spans="1:64" s="221" customFormat="1" ht="28.15" customHeight="1">
      <c r="A16" s="221" t="s">
        <v>5872</v>
      </c>
      <c r="B16" s="221" t="s">
        <v>5872</v>
      </c>
      <c r="E16" s="221" t="s">
        <v>5895</v>
      </c>
      <c r="F16" s="221" t="s">
        <v>5896</v>
      </c>
      <c r="S16" s="222"/>
      <c r="AR16" s="222"/>
      <c r="AS16" s="222"/>
      <c r="AT16" s="223"/>
    </row>
    <row r="17" spans="1:46" s="221" customFormat="1" ht="28.15" customHeight="1">
      <c r="A17" s="221" t="s">
        <v>5872</v>
      </c>
      <c r="B17" s="221" t="s">
        <v>5872</v>
      </c>
      <c r="E17" s="221" t="s">
        <v>5895</v>
      </c>
      <c r="F17" s="221" t="s">
        <v>5897</v>
      </c>
      <c r="S17" s="222"/>
      <c r="AR17" s="222"/>
      <c r="AS17" s="222"/>
      <c r="AT17" s="223"/>
    </row>
    <row r="18" spans="1:46" s="221" customFormat="1" ht="28.15" customHeight="1">
      <c r="A18" s="221" t="s">
        <v>5872</v>
      </c>
      <c r="B18" s="221" t="s">
        <v>5872</v>
      </c>
      <c r="E18" s="221" t="s">
        <v>5898</v>
      </c>
      <c r="F18" s="221" t="s">
        <v>5899</v>
      </c>
      <c r="S18" s="222"/>
      <c r="AR18" s="222"/>
      <c r="AS18" s="222"/>
      <c r="AT18" s="223"/>
    </row>
    <row r="19" spans="1:46" s="221" customFormat="1" ht="28.15" customHeight="1">
      <c r="A19" s="221" t="s">
        <v>5872</v>
      </c>
      <c r="B19" s="221" t="s">
        <v>5872</v>
      </c>
      <c r="E19" s="221" t="s">
        <v>5900</v>
      </c>
      <c r="F19" s="221" t="s">
        <v>5901</v>
      </c>
      <c r="S19" s="222"/>
      <c r="AR19" s="222"/>
      <c r="AS19" s="222"/>
      <c r="AT19" s="223"/>
    </row>
    <row r="20" spans="1:46" s="221" customFormat="1" ht="28.15" customHeight="1">
      <c r="A20" s="221" t="s">
        <v>5872</v>
      </c>
      <c r="B20" s="221" t="s">
        <v>5872</v>
      </c>
      <c r="E20" s="221" t="s">
        <v>5902</v>
      </c>
      <c r="F20" s="221" t="s">
        <v>5903</v>
      </c>
      <c r="S20" s="222"/>
      <c r="AR20" s="222"/>
      <c r="AS20" s="222"/>
      <c r="AT20" s="223"/>
    </row>
    <row r="21" spans="1:46" s="221" customFormat="1" ht="28.15" customHeight="1">
      <c r="A21" s="221" t="s">
        <v>5872</v>
      </c>
      <c r="B21" s="221" t="s">
        <v>5872</v>
      </c>
      <c r="P21" s="221" t="s">
        <v>5904</v>
      </c>
      <c r="Q21" s="221" t="s">
        <v>26</v>
      </c>
      <c r="S21" s="222"/>
      <c r="AR21" s="222"/>
      <c r="AS21" s="222"/>
      <c r="AT21" s="223"/>
    </row>
    <row r="22" spans="1:46" s="221" customFormat="1" ht="25.15" customHeight="1">
      <c r="A22" s="221" t="s">
        <v>5872</v>
      </c>
      <c r="B22" s="221" t="s">
        <v>5872</v>
      </c>
      <c r="P22" s="221" t="s">
        <v>5905</v>
      </c>
      <c r="Q22" s="221" t="s">
        <v>26</v>
      </c>
      <c r="S22" s="222"/>
      <c r="AR22" s="222"/>
      <c r="AS22" s="222"/>
      <c r="AT22" s="223"/>
    </row>
    <row r="23" spans="1:46" s="221" customFormat="1" ht="25.15" customHeight="1">
      <c r="A23" s="221" t="s">
        <v>5872</v>
      </c>
      <c r="B23" s="221" t="s">
        <v>5872</v>
      </c>
      <c r="P23" s="221" t="s">
        <v>5906</v>
      </c>
      <c r="Q23" s="221" t="s">
        <v>26</v>
      </c>
      <c r="S23" s="222"/>
      <c r="AR23" s="222"/>
      <c r="AS23" s="222"/>
      <c r="AT23" s="223"/>
    </row>
    <row r="24" spans="1:46" s="221" customFormat="1" ht="25.15" customHeight="1">
      <c r="A24" s="221" t="s">
        <v>5872</v>
      </c>
      <c r="B24" s="221" t="s">
        <v>5872</v>
      </c>
      <c r="P24" s="221" t="s">
        <v>5907</v>
      </c>
      <c r="Q24" s="221" t="s">
        <v>5908</v>
      </c>
      <c r="S24" s="222"/>
      <c r="AR24" s="222"/>
      <c r="AS24" s="222"/>
      <c r="AT24" s="223"/>
    </row>
    <row r="25" spans="1:46" s="221" customFormat="1" ht="25.15" customHeight="1">
      <c r="A25" s="221" t="s">
        <v>5872</v>
      </c>
      <c r="B25" s="221" t="s">
        <v>5872</v>
      </c>
      <c r="P25" s="221" t="s">
        <v>5909</v>
      </c>
      <c r="Q25" s="221" t="s">
        <v>5908</v>
      </c>
      <c r="S25" s="222"/>
      <c r="AR25" s="222"/>
      <c r="AS25" s="222"/>
      <c r="AT25" s="223"/>
    </row>
    <row r="26" spans="1:46" s="221" customFormat="1" ht="25.15" customHeight="1">
      <c r="A26" s="221" t="s">
        <v>5872</v>
      </c>
      <c r="B26" s="221" t="s">
        <v>5872</v>
      </c>
      <c r="P26" s="221" t="s">
        <v>5910</v>
      </c>
      <c r="Q26" s="221" t="s">
        <v>5908</v>
      </c>
      <c r="S26" s="222"/>
      <c r="AR26" s="222"/>
      <c r="AS26" s="222"/>
      <c r="AT26" s="223"/>
    </row>
    <row r="27" spans="1:46" s="221" customFormat="1" ht="25.15" customHeight="1">
      <c r="A27" s="221" t="s">
        <v>5872</v>
      </c>
      <c r="B27" s="221" t="s">
        <v>5872</v>
      </c>
      <c r="P27" s="221" t="s">
        <v>5911</v>
      </c>
      <c r="Q27" s="221" t="s">
        <v>5912</v>
      </c>
      <c r="S27" s="222"/>
      <c r="AR27" s="222"/>
      <c r="AS27" s="222"/>
      <c r="AT27" s="223"/>
    </row>
    <row r="28" spans="1:46" s="221" customFormat="1" ht="25.15" customHeight="1">
      <c r="A28" s="221" t="s">
        <v>5872</v>
      </c>
      <c r="B28" s="221" t="s">
        <v>5872</v>
      </c>
      <c r="P28" s="221" t="s">
        <v>5913</v>
      </c>
      <c r="Q28" s="221" t="s">
        <v>5912</v>
      </c>
      <c r="S28" s="222"/>
      <c r="AR28" s="222"/>
      <c r="AS28" s="222"/>
      <c r="AT28" s="223"/>
    </row>
    <row r="29" spans="1:46" s="221" customFormat="1" ht="25.15" customHeight="1">
      <c r="A29" s="221" t="s">
        <v>5872</v>
      </c>
      <c r="B29" s="221" t="s">
        <v>5872</v>
      </c>
      <c r="P29" s="221" t="s">
        <v>5914</v>
      </c>
      <c r="Q29" s="221" t="s">
        <v>2145</v>
      </c>
      <c r="S29" s="222"/>
      <c r="AR29" s="222"/>
      <c r="AS29" s="222"/>
      <c r="AT29" s="223"/>
    </row>
    <row r="30" spans="1:46" s="221" customFormat="1" ht="25.15" customHeight="1">
      <c r="A30" s="221" t="s">
        <v>5872</v>
      </c>
      <c r="B30" s="221" t="s">
        <v>5872</v>
      </c>
      <c r="P30" s="221" t="s">
        <v>5915</v>
      </c>
      <c r="Q30" s="221" t="s">
        <v>2145</v>
      </c>
      <c r="S30" s="222"/>
      <c r="AR30" s="222"/>
      <c r="AS30" s="222"/>
      <c r="AT30" s="223"/>
    </row>
    <row r="31" spans="1:46" s="221" customFormat="1" ht="25.15" customHeight="1">
      <c r="A31" s="224" t="s">
        <v>5872</v>
      </c>
      <c r="B31" s="224" t="s">
        <v>5872</v>
      </c>
      <c r="C31" s="224"/>
      <c r="D31" s="224"/>
      <c r="E31" s="224"/>
      <c r="F31" s="224"/>
      <c r="G31" s="224"/>
      <c r="H31" s="224"/>
      <c r="I31" s="224"/>
      <c r="J31" s="224"/>
      <c r="K31" s="224"/>
      <c r="L31" s="224"/>
      <c r="M31" s="224"/>
      <c r="N31" s="224"/>
      <c r="O31" s="224"/>
      <c r="P31" s="224" t="s">
        <v>5916</v>
      </c>
      <c r="Q31" s="224" t="s">
        <v>2145</v>
      </c>
      <c r="R31" s="224"/>
      <c r="S31" s="222"/>
      <c r="AR31" s="222"/>
      <c r="AS31" s="222"/>
      <c r="AT31" s="223"/>
    </row>
    <row r="32" spans="1:46" s="221" customFormat="1" ht="25.15" customHeight="1">
      <c r="A32" s="225" t="s">
        <v>5872</v>
      </c>
      <c r="B32" s="225" t="s">
        <v>5872</v>
      </c>
      <c r="C32" s="225"/>
      <c r="D32" s="225"/>
      <c r="E32" s="225"/>
      <c r="F32" s="225"/>
      <c r="G32" s="225"/>
      <c r="H32" s="225"/>
      <c r="I32" s="225"/>
      <c r="J32" s="225"/>
      <c r="K32" s="225"/>
      <c r="L32" s="225"/>
      <c r="M32" s="225"/>
      <c r="N32" s="225"/>
      <c r="O32" s="225"/>
      <c r="P32" s="225" t="s">
        <v>5917</v>
      </c>
      <c r="Q32" s="225" t="s">
        <v>2145</v>
      </c>
      <c r="R32" s="225"/>
      <c r="S32" s="222"/>
      <c r="AR32" s="222"/>
      <c r="AS32" s="222"/>
      <c r="AT32" s="223"/>
    </row>
    <row r="33" spans="1:46" s="221" customFormat="1" ht="25.15" customHeight="1">
      <c r="A33" s="225" t="s">
        <v>5872</v>
      </c>
      <c r="B33" s="225" t="s">
        <v>5872</v>
      </c>
      <c r="C33" s="225"/>
      <c r="D33" s="225"/>
      <c r="E33" s="225"/>
      <c r="F33" s="225"/>
      <c r="G33" s="225"/>
      <c r="H33" s="225"/>
      <c r="I33" s="225"/>
      <c r="J33" s="225"/>
      <c r="K33" s="225"/>
      <c r="L33" s="225"/>
      <c r="M33" s="225"/>
      <c r="N33" s="225"/>
      <c r="O33" s="225"/>
      <c r="P33" s="225" t="s">
        <v>5918</v>
      </c>
      <c r="Q33" s="225" t="s">
        <v>5919</v>
      </c>
      <c r="R33" s="225"/>
      <c r="S33" s="222"/>
      <c r="AR33" s="222"/>
      <c r="AS33" s="222"/>
      <c r="AT33" s="223"/>
    </row>
    <row r="34" spans="1:46" ht="75.599999999999994" customHeight="1">
      <c r="A34" s="28" t="s">
        <v>5920</v>
      </c>
      <c r="B34" s="28" t="s">
        <v>5921</v>
      </c>
      <c r="C34" s="237"/>
      <c r="D34" s="237"/>
      <c r="E34" s="238" t="s">
        <v>5922</v>
      </c>
      <c r="F34" s="219"/>
      <c r="G34" s="219"/>
      <c r="H34" s="219"/>
      <c r="I34" s="219"/>
      <c r="J34" s="219"/>
      <c r="K34" s="219"/>
      <c r="L34" s="219"/>
      <c r="M34" s="219"/>
      <c r="N34" s="219"/>
      <c r="O34" s="219"/>
      <c r="P34" s="219"/>
      <c r="Q34" s="219"/>
      <c r="R34" s="219"/>
    </row>
    <row r="35" spans="1:46" ht="57.6" customHeight="1">
      <c r="A35" s="239" t="s">
        <v>5923</v>
      </c>
      <c r="B35" s="239" t="s">
        <v>5921</v>
      </c>
      <c r="C35" s="240"/>
      <c r="D35" s="240"/>
      <c r="E35" s="241" t="s">
        <v>5924</v>
      </c>
      <c r="F35" s="219"/>
      <c r="G35" s="219"/>
      <c r="H35" s="219"/>
      <c r="I35" s="219"/>
      <c r="J35" s="219"/>
      <c r="K35" s="219"/>
      <c r="L35" s="219"/>
      <c r="M35" s="219"/>
      <c r="N35" s="219"/>
      <c r="O35" s="219"/>
      <c r="P35" s="219"/>
      <c r="Q35" s="219"/>
      <c r="R35" s="219"/>
    </row>
    <row r="36" spans="1:46" ht="67.150000000000006" customHeight="1">
      <c r="A36" s="248" t="s">
        <v>5925</v>
      </c>
      <c r="B36" s="225" t="s">
        <v>5921</v>
      </c>
      <c r="C36" s="230"/>
      <c r="D36" s="230"/>
      <c r="E36" s="242" t="s">
        <v>5926</v>
      </c>
      <c r="F36" s="219"/>
      <c r="G36" s="219"/>
      <c r="H36" s="219"/>
      <c r="I36" s="219"/>
      <c r="J36" s="219"/>
      <c r="K36" s="219"/>
      <c r="L36" s="219"/>
      <c r="M36" s="219"/>
      <c r="N36" s="219"/>
      <c r="O36" s="219"/>
      <c r="P36" s="219"/>
      <c r="Q36" s="219"/>
      <c r="R36" s="219"/>
    </row>
    <row r="37" spans="1:46" ht="63.6" customHeight="1">
      <c r="A37" s="234" t="s">
        <v>5927</v>
      </c>
      <c r="B37" s="234" t="s">
        <v>5921</v>
      </c>
      <c r="C37" s="235"/>
      <c r="D37" s="235"/>
      <c r="E37" s="233" t="s">
        <v>5928</v>
      </c>
      <c r="F37" s="219"/>
      <c r="G37" s="219"/>
      <c r="H37" s="219"/>
      <c r="I37" s="219"/>
      <c r="J37" s="219"/>
      <c r="K37" s="219"/>
      <c r="L37" s="219"/>
      <c r="M37" s="219"/>
      <c r="N37" s="219"/>
      <c r="O37" s="219"/>
      <c r="P37" s="219"/>
      <c r="Q37" s="219"/>
      <c r="R37" s="219"/>
    </row>
    <row r="38" spans="1:46" ht="117" customHeight="1">
      <c r="A38" s="250" t="s">
        <v>5929</v>
      </c>
      <c r="B38" s="250" t="s">
        <v>5921</v>
      </c>
      <c r="C38" s="251"/>
      <c r="D38" s="251"/>
      <c r="E38" s="252" t="s">
        <v>5930</v>
      </c>
      <c r="F38" s="219"/>
      <c r="G38" s="219"/>
      <c r="H38" s="219"/>
      <c r="I38" s="219"/>
      <c r="J38" s="219"/>
      <c r="K38" s="219"/>
      <c r="L38" s="219"/>
      <c r="M38" s="219"/>
      <c r="N38" s="219"/>
      <c r="O38" s="219"/>
      <c r="P38" s="219"/>
      <c r="Q38" s="219"/>
      <c r="R38" s="219"/>
    </row>
    <row r="39" spans="1:46" ht="69.599999999999994" customHeight="1">
      <c r="A39" s="250" t="s">
        <v>5929</v>
      </c>
      <c r="B39" s="250" t="s">
        <v>5921</v>
      </c>
      <c r="C39" s="251"/>
      <c r="D39" s="251"/>
      <c r="E39" s="252" t="s">
        <v>5931</v>
      </c>
      <c r="F39" s="219"/>
      <c r="G39" s="219"/>
      <c r="H39" s="219"/>
      <c r="I39" s="219"/>
      <c r="J39" s="219"/>
      <c r="K39" s="219"/>
      <c r="L39" s="219"/>
      <c r="M39" s="219"/>
      <c r="N39" s="219"/>
      <c r="O39" s="219"/>
      <c r="P39" s="219"/>
      <c r="Q39" s="219"/>
      <c r="R39" s="219"/>
    </row>
    <row r="40" spans="1:46" ht="46.15" customHeight="1">
      <c r="A40" s="250" t="s">
        <v>5929</v>
      </c>
      <c r="B40" s="250" t="s">
        <v>5921</v>
      </c>
      <c r="C40" s="251"/>
      <c r="D40" s="251"/>
      <c r="E40" s="252" t="s">
        <v>5932</v>
      </c>
      <c r="F40" s="219"/>
      <c r="G40" s="219"/>
      <c r="H40" s="219"/>
      <c r="I40" s="219"/>
      <c r="J40" s="219"/>
      <c r="K40" s="219"/>
      <c r="L40" s="219"/>
      <c r="M40" s="219"/>
      <c r="N40" s="219"/>
      <c r="O40" s="219"/>
      <c r="P40" s="219"/>
      <c r="Q40" s="219"/>
      <c r="R40" s="219"/>
    </row>
    <row r="41" spans="1:46" ht="84" customHeight="1">
      <c r="A41" s="231" t="s">
        <v>5933</v>
      </c>
      <c r="B41" s="231" t="s">
        <v>5921</v>
      </c>
      <c r="C41" s="232"/>
      <c r="D41" s="232"/>
      <c r="E41" s="243" t="s">
        <v>5934</v>
      </c>
      <c r="G41" s="219"/>
      <c r="H41" s="219"/>
      <c r="I41" s="219"/>
      <c r="J41" s="219"/>
      <c r="K41" s="219"/>
      <c r="L41" s="219"/>
      <c r="M41" s="219"/>
      <c r="N41" s="219"/>
      <c r="O41" s="219"/>
      <c r="P41" s="219"/>
      <c r="Q41" s="219"/>
      <c r="R41" s="219"/>
    </row>
    <row r="42" spans="1:46" ht="83.65" customHeight="1">
      <c r="A42" s="231" t="s">
        <v>5933</v>
      </c>
      <c r="B42" s="231" t="s">
        <v>5921</v>
      </c>
      <c r="C42" s="232"/>
      <c r="D42" s="232"/>
      <c r="E42" s="243" t="s">
        <v>5935</v>
      </c>
      <c r="F42" s="219"/>
      <c r="G42" s="219"/>
      <c r="H42" s="219"/>
      <c r="I42" s="219"/>
      <c r="J42" s="219"/>
      <c r="K42" s="219"/>
      <c r="L42" s="219"/>
      <c r="M42" s="219"/>
      <c r="N42" s="219"/>
      <c r="O42" s="219"/>
      <c r="P42" s="219"/>
      <c r="Q42" s="219"/>
      <c r="R42" s="219"/>
    </row>
    <row r="43" spans="1:46" ht="122.65" customHeight="1">
      <c r="A43" s="231" t="s">
        <v>5933</v>
      </c>
      <c r="B43" s="231" t="s">
        <v>5921</v>
      </c>
      <c r="C43" s="232"/>
      <c r="D43" s="232"/>
      <c r="E43" s="243" t="s">
        <v>5936</v>
      </c>
      <c r="F43" s="219"/>
      <c r="G43" s="219"/>
      <c r="H43" s="219"/>
      <c r="I43" s="219"/>
      <c r="J43" s="219"/>
      <c r="K43" s="219"/>
      <c r="L43" s="219"/>
      <c r="M43" s="219"/>
      <c r="N43" s="219"/>
      <c r="O43" s="219"/>
      <c r="P43" s="219"/>
      <c r="Q43" s="219"/>
      <c r="R43" s="219"/>
    </row>
    <row r="44" spans="1:46" ht="172.15" customHeight="1">
      <c r="A44" s="231" t="s">
        <v>5933</v>
      </c>
      <c r="B44" s="231" t="s">
        <v>5921</v>
      </c>
      <c r="C44" s="232"/>
      <c r="D44" s="232"/>
      <c r="E44" s="243" t="s">
        <v>5937</v>
      </c>
      <c r="F44" s="219"/>
      <c r="G44" s="219"/>
      <c r="H44" s="219"/>
      <c r="I44" s="219"/>
      <c r="J44" s="219"/>
      <c r="K44" s="219"/>
      <c r="L44" s="219"/>
      <c r="M44" s="219"/>
      <c r="N44" s="219"/>
      <c r="O44" s="219"/>
      <c r="P44" s="219"/>
      <c r="Q44" s="219"/>
      <c r="R44" s="219"/>
    </row>
    <row r="45" spans="1:46" ht="70.900000000000006" customHeight="1">
      <c r="A45" s="4" t="s">
        <v>5938</v>
      </c>
      <c r="B45" s="4" t="s">
        <v>5921</v>
      </c>
      <c r="C45" s="236"/>
      <c r="D45" s="236"/>
      <c r="E45" s="238" t="s">
        <v>5939</v>
      </c>
      <c r="F45" s="238"/>
      <c r="G45" s="219"/>
      <c r="H45" s="219"/>
      <c r="I45" s="219"/>
      <c r="J45" s="219"/>
      <c r="K45" s="219"/>
      <c r="L45" s="219"/>
      <c r="M45" s="219"/>
      <c r="N45" s="219"/>
      <c r="O45" s="219"/>
      <c r="P45" s="219"/>
      <c r="Q45" s="219"/>
      <c r="R45" s="219"/>
    </row>
    <row r="46" spans="1:46" ht="69" customHeight="1">
      <c r="A46" s="244" t="s">
        <v>5940</v>
      </c>
      <c r="B46" s="244" t="s">
        <v>5941</v>
      </c>
      <c r="C46" s="245"/>
      <c r="D46" s="245"/>
      <c r="E46" s="245" t="s">
        <v>5942</v>
      </c>
      <c r="F46" s="735" t="s">
        <v>5943</v>
      </c>
      <c r="G46" s="246"/>
      <c r="H46" s="219"/>
      <c r="I46" s="219"/>
      <c r="J46" s="219"/>
      <c r="K46" s="219"/>
      <c r="L46" s="219"/>
      <c r="M46" s="219"/>
      <c r="N46" s="219"/>
      <c r="O46" s="219"/>
      <c r="P46" s="219"/>
      <c r="Q46" s="219"/>
      <c r="R46" s="219"/>
    </row>
    <row r="47" spans="1:46" ht="69" customHeight="1">
      <c r="A47" s="244"/>
      <c r="B47" s="244"/>
      <c r="C47" s="245"/>
      <c r="D47" s="245"/>
      <c r="E47" s="245" t="s">
        <v>5944</v>
      </c>
      <c r="F47" s="735"/>
    </row>
    <row r="48" spans="1:46" ht="69" customHeight="1">
      <c r="A48" s="244"/>
      <c r="B48" s="244"/>
      <c r="C48" s="245"/>
      <c r="D48" s="245"/>
      <c r="E48" s="245" t="s">
        <v>5945</v>
      </c>
      <c r="F48" s="735"/>
    </row>
    <row r="49" spans="1:6" ht="69" customHeight="1">
      <c r="A49" s="244"/>
      <c r="B49" s="244"/>
      <c r="C49" s="245"/>
      <c r="D49" s="245"/>
      <c r="E49" s="245" t="s">
        <v>5946</v>
      </c>
      <c r="F49" s="735"/>
    </row>
    <row r="50" spans="1:6" ht="58.15" customHeight="1">
      <c r="A50" s="233" t="s">
        <v>5947</v>
      </c>
      <c r="B50" s="233" t="s">
        <v>5948</v>
      </c>
      <c r="C50" s="232"/>
      <c r="D50" s="232"/>
      <c r="E50" s="233" t="s">
        <v>5949</v>
      </c>
      <c r="F50" s="219"/>
    </row>
    <row r="51" spans="1:6" ht="84" customHeight="1">
      <c r="A51" s="249" t="s">
        <v>5950</v>
      </c>
    </row>
  </sheetData>
  <autoFilter ref="A2:BM2" xr:uid="{22084C09-71C8-4AEC-A593-4B8DDFA9AFE1}"/>
  <mergeCells count="1">
    <mergeCell ref="F46:F49"/>
  </mergeCell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75AFF-B303-4D02-B92E-186DBEECBB78}">
  <sheetPr>
    <tabColor rgb="FFFFFF00"/>
  </sheetPr>
  <dimension ref="B3:C26"/>
  <sheetViews>
    <sheetView workbookViewId="0">
      <selection activeCell="H26" sqref="H26"/>
    </sheetView>
  </sheetViews>
  <sheetFormatPr baseColWidth="10" defaultColWidth="11.42578125" defaultRowHeight="15"/>
  <cols>
    <col min="2" max="2" width="39.28515625" customWidth="1"/>
    <col min="3" max="3" width="33.28515625" customWidth="1"/>
  </cols>
  <sheetData>
    <row r="3" spans="2:3" ht="18.75">
      <c r="B3" s="253" t="s">
        <v>5951</v>
      </c>
      <c r="C3" s="254" t="s">
        <v>5952</v>
      </c>
    </row>
    <row r="4" spans="2:3">
      <c r="B4" s="247" t="s">
        <v>4205</v>
      </c>
      <c r="C4" s="219" t="s">
        <v>4316</v>
      </c>
    </row>
    <row r="5" spans="2:3">
      <c r="B5" s="247" t="s">
        <v>3579</v>
      </c>
      <c r="C5" s="219" t="s">
        <v>4206</v>
      </c>
    </row>
    <row r="6" spans="2:3">
      <c r="B6" s="247" t="s">
        <v>3711</v>
      </c>
      <c r="C6" s="219" t="s">
        <v>5953</v>
      </c>
    </row>
    <row r="7" spans="2:3">
      <c r="B7" s="247" t="s">
        <v>5954</v>
      </c>
      <c r="C7" s="220" t="s">
        <v>5955</v>
      </c>
    </row>
    <row r="8" spans="2:3">
      <c r="C8" s="220" t="s">
        <v>3580</v>
      </c>
    </row>
    <row r="9" spans="2:3" ht="30">
      <c r="C9" s="220" t="s">
        <v>3831</v>
      </c>
    </row>
    <row r="10" spans="2:3">
      <c r="C10" s="220" t="s">
        <v>3789</v>
      </c>
    </row>
    <row r="11" spans="2:3">
      <c r="C11" s="220" t="s">
        <v>3849</v>
      </c>
    </row>
    <row r="12" spans="2:3">
      <c r="C12" s="220" t="s">
        <v>5956</v>
      </c>
    </row>
    <row r="13" spans="2:3">
      <c r="C13" s="220" t="s">
        <v>4073</v>
      </c>
    </row>
    <row r="14" spans="2:3" ht="45">
      <c r="C14" s="220" t="s">
        <v>3992</v>
      </c>
    </row>
    <row r="15" spans="2:3" ht="30">
      <c r="C15" s="220" t="s">
        <v>5957</v>
      </c>
    </row>
    <row r="16" spans="2:3" ht="30">
      <c r="C16" s="220" t="s">
        <v>4237</v>
      </c>
    </row>
    <row r="17" spans="3:3">
      <c r="C17" s="220" t="s">
        <v>3824</v>
      </c>
    </row>
    <row r="18" spans="3:3" ht="30">
      <c r="C18" s="220" t="s">
        <v>5958</v>
      </c>
    </row>
    <row r="19" spans="3:3">
      <c r="C19" s="220" t="s">
        <v>3945</v>
      </c>
    </row>
    <row r="20" spans="3:3" ht="30">
      <c r="C20" s="220" t="s">
        <v>3712</v>
      </c>
    </row>
    <row r="21" spans="3:3" ht="45">
      <c r="C21" s="220" t="s">
        <v>5959</v>
      </c>
    </row>
    <row r="22" spans="3:3">
      <c r="C22" s="220" t="s">
        <v>5960</v>
      </c>
    </row>
    <row r="23" spans="3:3">
      <c r="C23" s="220" t="s">
        <v>42</v>
      </c>
    </row>
    <row r="24" spans="3:3">
      <c r="C24" s="220" t="s">
        <v>5961</v>
      </c>
    </row>
    <row r="25" spans="3:3">
      <c r="C25" s="220" t="s">
        <v>5962</v>
      </c>
    </row>
    <row r="26" spans="3:3" ht="30">
      <c r="C26" s="220" t="s">
        <v>5963</v>
      </c>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8E55-339F-4331-81F8-732354D5F08E}">
  <sheetPr>
    <tabColor rgb="FF0296C9"/>
  </sheetPr>
  <dimension ref="A1:AQ700"/>
  <sheetViews>
    <sheetView topLeftCell="I1" zoomScale="85" zoomScaleNormal="85" workbookViewId="0">
      <pane ySplit="2" topLeftCell="A3" activePane="bottomLeft" state="frozen"/>
      <selection activeCell="I4" sqref="I4"/>
      <selection pane="bottomLeft" activeCell="O234" sqref="O234"/>
    </sheetView>
  </sheetViews>
  <sheetFormatPr baseColWidth="10" defaultColWidth="11.42578125" defaultRowHeight="22.9" customHeight="1"/>
  <cols>
    <col min="1" max="1" width="14.28515625" style="57" customWidth="1"/>
    <col min="2" max="2" width="16" style="57" customWidth="1"/>
    <col min="3" max="3" width="28.7109375" style="57" customWidth="1"/>
    <col min="4" max="4" width="34.7109375" style="57" customWidth="1"/>
    <col min="5" max="5" width="27.28515625" style="57" customWidth="1"/>
    <col min="6" max="6" width="29.7109375" style="57" customWidth="1"/>
    <col min="7" max="7" width="34.28515625" style="57" customWidth="1"/>
    <col min="8" max="8" width="48.7109375" style="57" customWidth="1"/>
    <col min="9" max="9" width="53.5703125" style="57" customWidth="1"/>
    <col min="10" max="14" width="21.7109375" style="57" customWidth="1"/>
    <col min="15" max="15" width="70.7109375" style="57" customWidth="1"/>
    <col min="16" max="16" width="40" style="57" customWidth="1"/>
    <col min="17" max="17" width="28.5703125" style="57" customWidth="1"/>
    <col min="19" max="19" width="11.7109375" style="57" customWidth="1"/>
    <col min="20" max="20" width="12.7109375" style="57" customWidth="1"/>
    <col min="21" max="26" width="11" style="57" customWidth="1"/>
    <col min="27" max="27" width="22.7109375" style="57" customWidth="1"/>
    <col min="28" max="28" width="34.28515625" style="57" customWidth="1"/>
    <col min="29" max="29" width="19.28515625" style="57" customWidth="1"/>
    <col min="30" max="30" width="31.7109375" style="57" customWidth="1"/>
    <col min="31" max="33" width="27.28515625" style="57" customWidth="1"/>
    <col min="34" max="34" width="38.7109375" style="57" customWidth="1"/>
    <col min="35" max="35" width="19.5703125" style="80" customWidth="1"/>
    <col min="36" max="36" width="50.28515625" style="57" customWidth="1"/>
    <col min="37" max="39" width="14.7109375" style="57" customWidth="1"/>
    <col min="40" max="42" width="21.7109375" style="57" customWidth="1"/>
    <col min="43" max="43" width="24.5703125" style="57" customWidth="1"/>
    <col min="44" max="16384" width="11.42578125" style="57"/>
  </cols>
  <sheetData>
    <row r="1" spans="1:43" s="215" customFormat="1" ht="22.9" customHeight="1">
      <c r="A1" s="226">
        <f>+SUBTOTAL(3,A3:A700)</f>
        <v>698</v>
      </c>
      <c r="B1" s="216">
        <f>+SUBTOTAL(3,B3:B700)</f>
        <v>698</v>
      </c>
      <c r="C1" s="216">
        <f t="shared" ref="C1:AQ1" si="0">+SUBTOTAL(3,C3:C700)</f>
        <v>698</v>
      </c>
      <c r="D1" s="216">
        <f t="shared" si="0"/>
        <v>698</v>
      </c>
      <c r="E1" s="216">
        <f t="shared" si="0"/>
        <v>698</v>
      </c>
      <c r="F1" s="216">
        <f t="shared" si="0"/>
        <v>697</v>
      </c>
      <c r="G1" s="216">
        <f t="shared" si="0"/>
        <v>695</v>
      </c>
      <c r="H1" s="216">
        <f t="shared" si="0"/>
        <v>698</v>
      </c>
      <c r="I1" s="216">
        <f t="shared" si="0"/>
        <v>698</v>
      </c>
      <c r="J1" s="216">
        <f t="shared" si="0"/>
        <v>4</v>
      </c>
      <c r="K1" s="216">
        <f t="shared" si="0"/>
        <v>5</v>
      </c>
      <c r="L1" s="216">
        <f t="shared" si="0"/>
        <v>0</v>
      </c>
      <c r="M1" s="216">
        <f t="shared" si="0"/>
        <v>3</v>
      </c>
      <c r="N1" s="216">
        <f t="shared" si="0"/>
        <v>2</v>
      </c>
      <c r="O1" s="216">
        <f t="shared" si="0"/>
        <v>698</v>
      </c>
      <c r="P1" s="216">
        <f t="shared" si="0"/>
        <v>698</v>
      </c>
      <c r="Q1" s="216">
        <f t="shared" si="0"/>
        <v>242</v>
      </c>
      <c r="R1" s="216">
        <f t="shared" si="0"/>
        <v>0</v>
      </c>
      <c r="S1" s="216">
        <f t="shared" si="0"/>
        <v>249</v>
      </c>
      <c r="T1" s="216">
        <f t="shared" si="0"/>
        <v>252</v>
      </c>
      <c r="U1" s="216">
        <f t="shared" si="0"/>
        <v>249</v>
      </c>
      <c r="V1" s="216">
        <f t="shared" si="0"/>
        <v>249</v>
      </c>
      <c r="W1" s="216">
        <f t="shared" si="0"/>
        <v>249</v>
      </c>
      <c r="X1" s="216">
        <f t="shared" si="0"/>
        <v>258</v>
      </c>
      <c r="Y1" s="216">
        <f t="shared" si="0"/>
        <v>258</v>
      </c>
      <c r="Z1" s="216">
        <f t="shared" si="0"/>
        <v>258</v>
      </c>
      <c r="AA1" s="216">
        <f t="shared" si="0"/>
        <v>0</v>
      </c>
      <c r="AB1" s="216">
        <f t="shared" si="0"/>
        <v>643</v>
      </c>
      <c r="AC1" s="216">
        <f t="shared" si="0"/>
        <v>695</v>
      </c>
      <c r="AD1" s="216">
        <f t="shared" si="0"/>
        <v>693</v>
      </c>
      <c r="AE1" s="216">
        <f t="shared" si="0"/>
        <v>658</v>
      </c>
      <c r="AF1" s="216">
        <f t="shared" si="0"/>
        <v>0</v>
      </c>
      <c r="AG1" s="216">
        <f t="shared" si="0"/>
        <v>0</v>
      </c>
      <c r="AH1" s="216">
        <f t="shared" si="0"/>
        <v>233</v>
      </c>
      <c r="AI1" s="216">
        <f t="shared" si="0"/>
        <v>187</v>
      </c>
      <c r="AJ1" s="216">
        <f t="shared" si="0"/>
        <v>698</v>
      </c>
      <c r="AK1" s="216">
        <f t="shared" si="0"/>
        <v>698</v>
      </c>
      <c r="AL1" s="216">
        <f t="shared" si="0"/>
        <v>698</v>
      </c>
      <c r="AM1" s="216">
        <f t="shared" si="0"/>
        <v>698</v>
      </c>
      <c r="AN1" s="216">
        <f t="shared" si="0"/>
        <v>698</v>
      </c>
      <c r="AO1" s="216">
        <f t="shared" si="0"/>
        <v>698</v>
      </c>
      <c r="AP1" s="216">
        <f t="shared" si="0"/>
        <v>698</v>
      </c>
      <c r="AQ1" s="216">
        <f t="shared" si="0"/>
        <v>697</v>
      </c>
    </row>
    <row r="2" spans="1:43" s="159" customFormat="1" ht="22.9" customHeight="1">
      <c r="A2" s="227" t="s">
        <v>3371</v>
      </c>
      <c r="B2" s="156" t="s">
        <v>3020</v>
      </c>
      <c r="C2" s="156" t="s">
        <v>3372</v>
      </c>
      <c r="D2" s="156" t="s">
        <v>3375</v>
      </c>
      <c r="E2" s="156" t="s">
        <v>3376</v>
      </c>
      <c r="F2" s="156" t="s">
        <v>3377</v>
      </c>
      <c r="G2" s="156" t="s">
        <v>3378</v>
      </c>
      <c r="H2" s="156" t="s">
        <v>3379</v>
      </c>
      <c r="I2" s="188" t="s">
        <v>3380</v>
      </c>
      <c r="J2" s="188" t="s">
        <v>3381</v>
      </c>
      <c r="K2" s="188" t="s">
        <v>3382</v>
      </c>
      <c r="L2" s="188" t="s">
        <v>3383</v>
      </c>
      <c r="M2" s="188" t="s">
        <v>5964</v>
      </c>
      <c r="N2" s="188" t="s">
        <v>3385</v>
      </c>
      <c r="O2" s="156" t="s">
        <v>5870</v>
      </c>
      <c r="P2" s="58" t="s">
        <v>3197</v>
      </c>
      <c r="Q2" s="58" t="s">
        <v>3388</v>
      </c>
      <c r="R2" s="58" t="s">
        <v>5965</v>
      </c>
      <c r="S2" s="58" t="s">
        <v>3390</v>
      </c>
      <c r="T2" s="58" t="s">
        <v>3391</v>
      </c>
      <c r="U2" s="58">
        <v>2019</v>
      </c>
      <c r="V2" s="58">
        <v>2020</v>
      </c>
      <c r="W2" s="58">
        <v>2021</v>
      </c>
      <c r="X2" s="58">
        <v>2022</v>
      </c>
      <c r="Y2" s="58">
        <v>2023</v>
      </c>
      <c r="Z2" s="58">
        <v>2024</v>
      </c>
      <c r="AA2" s="58" t="s">
        <v>3392</v>
      </c>
      <c r="AB2" s="58" t="s">
        <v>5966</v>
      </c>
      <c r="AC2" s="58" t="s">
        <v>3394</v>
      </c>
      <c r="AD2" s="190" t="s">
        <v>3395</v>
      </c>
      <c r="AE2" s="190" t="s">
        <v>3396</v>
      </c>
      <c r="AF2" s="190" t="s">
        <v>3406</v>
      </c>
      <c r="AG2" s="190" t="s">
        <v>5967</v>
      </c>
      <c r="AH2" s="190" t="s">
        <v>3400</v>
      </c>
      <c r="AI2" s="157" t="s">
        <v>3408</v>
      </c>
      <c r="AJ2" s="158" t="s">
        <v>1</v>
      </c>
      <c r="AK2" s="158" t="s">
        <v>3409</v>
      </c>
      <c r="AL2" s="158" t="s">
        <v>3410</v>
      </c>
      <c r="AM2" s="158" t="s">
        <v>3411</v>
      </c>
      <c r="AN2" s="158" t="s">
        <v>452</v>
      </c>
      <c r="AO2" s="158" t="s">
        <v>3412</v>
      </c>
      <c r="AP2" s="158" t="s">
        <v>3413</v>
      </c>
      <c r="AQ2" s="158" t="s">
        <v>5871</v>
      </c>
    </row>
    <row r="3" spans="1:43" s="142" customFormat="1" ht="22.9" customHeight="1">
      <c r="A3" s="227">
        <v>1</v>
      </c>
      <c r="B3" s="141" t="s">
        <v>5968</v>
      </c>
      <c r="C3" s="142" t="s">
        <v>3817</v>
      </c>
      <c r="D3" s="142" t="s">
        <v>3420</v>
      </c>
      <c r="E3" s="142" t="s">
        <v>3421</v>
      </c>
      <c r="F3" s="142" t="s">
        <v>3422</v>
      </c>
      <c r="G3" s="142" t="s">
        <v>3423</v>
      </c>
      <c r="H3" s="142" t="str">
        <f>_xlfn.CONCAT(F3,": ",G3)</f>
        <v xml:space="preserve">ABORDAJE INTEGRAL A LA CRIMINALIDAD : Definir e implementar una política de persecución penal y abordaje de la criminalidad, acorde a las realidades sociales y la criminalidad del país. </v>
      </c>
      <c r="I3" s="78" t="s">
        <v>3424</v>
      </c>
      <c r="J3" s="78"/>
      <c r="K3" s="78"/>
      <c r="L3" s="78"/>
      <c r="M3" s="78"/>
      <c r="N3" s="78"/>
      <c r="O3" s="142" t="s">
        <v>3063</v>
      </c>
      <c r="P3" s="59" t="s">
        <v>3426</v>
      </c>
      <c r="Q3" s="59" t="s">
        <v>3582</v>
      </c>
      <c r="S3" s="59">
        <v>0</v>
      </c>
      <c r="T3" s="59">
        <v>100</v>
      </c>
      <c r="U3" s="144">
        <v>0.1</v>
      </c>
      <c r="V3" s="144">
        <v>0.2</v>
      </c>
      <c r="W3" s="144">
        <v>0.4</v>
      </c>
      <c r="X3" s="144">
        <v>0.6</v>
      </c>
      <c r="Y3" s="144">
        <v>0.8</v>
      </c>
      <c r="Z3" s="144">
        <v>1</v>
      </c>
      <c r="AA3" s="144"/>
      <c r="AB3" s="59" t="s">
        <v>75</v>
      </c>
      <c r="AC3" s="59">
        <v>2019</v>
      </c>
      <c r="AD3" s="59" t="s">
        <v>5969</v>
      </c>
      <c r="AE3" s="59" t="s">
        <v>3426</v>
      </c>
      <c r="AF3" s="148"/>
      <c r="AG3" s="148"/>
      <c r="AH3" s="148" t="s">
        <v>5970</v>
      </c>
      <c r="AI3" s="115" t="s">
        <v>325</v>
      </c>
      <c r="AJ3" s="142" t="str">
        <f>VLOOKUP(AI3,'centroDeProyectos estrateg '!$E:$W,2,FALSE)</f>
        <v>Creación de la Política de Persecución de Casos para personas en condición de discapacidad y población a adulto mayor</v>
      </c>
      <c r="AK3" s="142" t="str">
        <f>VLOOKUP(AI3,'centroDeProyectos estrateg '!$E:$W,7,FALSE)</f>
        <v>04/12/2020</v>
      </c>
      <c r="AL3" s="142" t="str">
        <f>VLOOKUP(AI3,'centroDeProyectos estrateg '!$E:$W,8,FALSE)</f>
        <v>03/01/2022</v>
      </c>
      <c r="AM3" s="142" t="str">
        <f>VLOOKUP(AI3,'centroDeProyectos estrateg '!$E:$W,5,FALSE)</f>
        <v>100%</v>
      </c>
      <c r="AN3" s="142" t="str">
        <f>VLOOKUP(AI3,'centroDeProyectos estrateg '!$E:$W,18,FALSE)</f>
        <v>Ministerio Público</v>
      </c>
      <c r="AO3" s="142" t="str">
        <f>VLOOKUP(AI3,'centroDeProyectos estrateg '!$E:$W,19,FALSE)</f>
        <v>0033 FISCALIA GENERAL</v>
      </c>
      <c r="AP3" s="142" t="str">
        <f>VLOOKUP(AI3,'centroDeProyectos estrateg '!$E:$W,4,FALSE)</f>
        <v>Pendiente Evaluación de Beneficios</v>
      </c>
      <c r="AQ3" s="142" t="s">
        <v>3442</v>
      </c>
    </row>
    <row r="4" spans="1:43" s="162" customFormat="1" ht="22.9" customHeight="1">
      <c r="A4" s="228">
        <v>2</v>
      </c>
      <c r="B4" s="161" t="s">
        <v>5971</v>
      </c>
      <c r="C4" s="162" t="s">
        <v>3817</v>
      </c>
      <c r="D4" s="162" t="s">
        <v>3420</v>
      </c>
      <c r="E4" s="162" t="s">
        <v>3421</v>
      </c>
      <c r="F4" s="162" t="s">
        <v>3422</v>
      </c>
      <c r="G4" s="162" t="s">
        <v>3423</v>
      </c>
      <c r="H4" s="162" t="s">
        <v>3427</v>
      </c>
      <c r="I4" s="146" t="s">
        <v>3424</v>
      </c>
      <c r="J4" s="146"/>
      <c r="K4" s="146"/>
      <c r="L4" s="146"/>
      <c r="M4" s="146"/>
      <c r="N4" s="146"/>
      <c r="O4" s="162" t="s">
        <v>3063</v>
      </c>
      <c r="P4" s="146" t="s">
        <v>3426</v>
      </c>
      <c r="Q4" s="146"/>
      <c r="S4" s="146"/>
      <c r="T4" s="146"/>
      <c r="U4" s="165"/>
      <c r="V4" s="165"/>
      <c r="W4" s="165"/>
      <c r="X4" s="165"/>
      <c r="Y4" s="165"/>
      <c r="Z4" s="165"/>
      <c r="AA4" s="165"/>
      <c r="AB4" s="146" t="s">
        <v>75</v>
      </c>
      <c r="AC4" s="146">
        <v>2019</v>
      </c>
      <c r="AD4" s="146" t="s">
        <v>5972</v>
      </c>
      <c r="AE4" s="146" t="s">
        <v>3426</v>
      </c>
      <c r="AF4" s="146"/>
      <c r="AG4" s="146"/>
      <c r="AH4" s="146"/>
      <c r="AI4" s="163"/>
      <c r="AJ4" s="181" t="e">
        <f>VLOOKUP(AI4,'centroDeProyectos estrateg '!$E:$W,2,FALSE)</f>
        <v>#N/A</v>
      </c>
      <c r="AK4" s="181" t="e">
        <f>VLOOKUP(AI4,'centroDeProyectos estrateg '!$E:$W,7,FALSE)</f>
        <v>#N/A</v>
      </c>
      <c r="AL4" s="181" t="e">
        <f>VLOOKUP(AI4,'centroDeProyectos estrateg '!$E:$W,8,FALSE)</f>
        <v>#N/A</v>
      </c>
      <c r="AM4" s="181" t="e">
        <f>VLOOKUP(AI4,'centroDeProyectos estrateg '!$E:$W,5,FALSE)</f>
        <v>#N/A</v>
      </c>
      <c r="AN4" s="181" t="e">
        <f>VLOOKUP(AI4,'centroDeProyectos estrateg '!$E:$W,18,FALSE)</f>
        <v>#N/A</v>
      </c>
      <c r="AO4" s="181" t="e">
        <f>VLOOKUP(AI4,'centroDeProyectos estrateg '!$E:$W,19,FALSE)</f>
        <v>#N/A</v>
      </c>
      <c r="AP4" s="181" t="e">
        <f>VLOOKUP(AI4,'centroDeProyectos estrateg '!$E:$W,4,FALSE)</f>
        <v>#N/A</v>
      </c>
      <c r="AQ4" s="162" t="s">
        <v>3438</v>
      </c>
    </row>
    <row r="5" spans="1:43" s="146" customFormat="1" ht="22.9" customHeight="1">
      <c r="A5" s="229">
        <v>3</v>
      </c>
      <c r="B5" s="145" t="s">
        <v>5971</v>
      </c>
      <c r="C5" s="146" t="s">
        <v>3817</v>
      </c>
      <c r="D5" s="146" t="s">
        <v>3420</v>
      </c>
      <c r="E5" s="146" t="s">
        <v>3421</v>
      </c>
      <c r="F5" s="146" t="s">
        <v>3422</v>
      </c>
      <c r="G5" s="146" t="s">
        <v>3423</v>
      </c>
      <c r="H5" s="146" t="str">
        <f t="shared" ref="H5:H68" si="1">_xlfn.CONCAT(F5,": ",G5)</f>
        <v xml:space="preserve">ABORDAJE INTEGRAL A LA CRIMINALIDAD : Definir e implementar una política de persecución penal y abordaje de la criminalidad, acorde a las realidades sociales y la criminalidad del país. </v>
      </c>
      <c r="I5" s="146" t="s">
        <v>3424</v>
      </c>
      <c r="O5" s="146" t="s">
        <v>3063</v>
      </c>
      <c r="P5" s="146" t="s">
        <v>3426</v>
      </c>
      <c r="U5" s="165"/>
      <c r="V5" s="165"/>
      <c r="W5" s="165"/>
      <c r="X5" s="165"/>
      <c r="Y5" s="165"/>
      <c r="Z5" s="165"/>
      <c r="AA5" s="165"/>
      <c r="AB5" s="146" t="s">
        <v>75</v>
      </c>
      <c r="AC5" s="146">
        <v>2020</v>
      </c>
      <c r="AD5" s="146" t="s">
        <v>5973</v>
      </c>
      <c r="AE5" s="146" t="s">
        <v>3426</v>
      </c>
      <c r="AI5" s="150"/>
      <c r="AJ5" s="181" t="e">
        <f>VLOOKUP(AI5,'centroDeProyectos estrateg '!$E:$W,2,FALSE)</f>
        <v>#N/A</v>
      </c>
      <c r="AK5" s="181" t="e">
        <f>VLOOKUP(AI5,'centroDeProyectos estrateg '!$E:$W,7,FALSE)</f>
        <v>#N/A</v>
      </c>
      <c r="AL5" s="181" t="e">
        <f>VLOOKUP(AI5,'centroDeProyectos estrateg '!$E:$W,8,FALSE)</f>
        <v>#N/A</v>
      </c>
      <c r="AM5" s="181" t="e">
        <f>VLOOKUP(AI5,'centroDeProyectos estrateg '!$E:$W,5,FALSE)</f>
        <v>#N/A</v>
      </c>
      <c r="AN5" s="181" t="e">
        <f>VLOOKUP(AI5,'centroDeProyectos estrateg '!$E:$W,18,FALSE)</f>
        <v>#N/A</v>
      </c>
      <c r="AO5" s="181" t="e">
        <f>VLOOKUP(AI5,'centroDeProyectos estrateg '!$E:$W,19,FALSE)</f>
        <v>#N/A</v>
      </c>
      <c r="AP5" s="181" t="e">
        <f>VLOOKUP(AI5,'centroDeProyectos estrateg '!$E:$W,4,FALSE)</f>
        <v>#N/A</v>
      </c>
      <c r="AQ5" s="162" t="s">
        <v>3438</v>
      </c>
    </row>
    <row r="6" spans="1:43" s="146" customFormat="1" ht="22.9" customHeight="1">
      <c r="A6" s="227">
        <v>4</v>
      </c>
      <c r="B6" s="145" t="s">
        <v>5971</v>
      </c>
      <c r="C6" s="146" t="s">
        <v>3817</v>
      </c>
      <c r="D6" s="146" t="s">
        <v>3420</v>
      </c>
      <c r="E6" s="146" t="s">
        <v>3421</v>
      </c>
      <c r="F6" s="146" t="s">
        <v>3422</v>
      </c>
      <c r="G6" s="146" t="s">
        <v>3423</v>
      </c>
      <c r="H6" s="146" t="s">
        <v>3427</v>
      </c>
      <c r="I6" s="146" t="s">
        <v>3424</v>
      </c>
      <c r="O6" s="146" t="s">
        <v>3063</v>
      </c>
      <c r="P6" s="146" t="s">
        <v>3426</v>
      </c>
      <c r="U6" s="165"/>
      <c r="V6" s="165"/>
      <c r="W6" s="165"/>
      <c r="X6" s="165"/>
      <c r="Y6" s="165"/>
      <c r="Z6" s="165"/>
      <c r="AA6" s="165"/>
      <c r="AB6" s="146" t="s">
        <v>75</v>
      </c>
      <c r="AC6" s="146" t="s">
        <v>3450</v>
      </c>
      <c r="AD6" s="146" t="s">
        <v>5974</v>
      </c>
      <c r="AE6" s="146" t="s">
        <v>3426</v>
      </c>
      <c r="AI6" s="150"/>
      <c r="AJ6" s="181" t="e">
        <f>VLOOKUP(AI6,'centroDeProyectos estrateg '!$E:$W,2,FALSE)</f>
        <v>#N/A</v>
      </c>
      <c r="AK6" s="181" t="e">
        <f>VLOOKUP(AI6,'centroDeProyectos estrateg '!$E:$W,7,FALSE)</f>
        <v>#N/A</v>
      </c>
      <c r="AL6" s="181" t="e">
        <f>VLOOKUP(AI6,'centroDeProyectos estrateg '!$E:$W,8,FALSE)</f>
        <v>#N/A</v>
      </c>
      <c r="AM6" s="181" t="e">
        <f>VLOOKUP(AI6,'centroDeProyectos estrateg '!$E:$W,5,FALSE)</f>
        <v>#N/A</v>
      </c>
      <c r="AN6" s="181" t="e">
        <f>VLOOKUP(AI6,'centroDeProyectos estrateg '!$E:$W,18,FALSE)</f>
        <v>#N/A</v>
      </c>
      <c r="AO6" s="181" t="e">
        <f>VLOOKUP(AI6,'centroDeProyectos estrateg '!$E:$W,19,FALSE)</f>
        <v>#N/A</v>
      </c>
      <c r="AP6" s="181" t="e">
        <f>VLOOKUP(AI6,'centroDeProyectos estrateg '!$E:$W,4,FALSE)</f>
        <v>#N/A</v>
      </c>
      <c r="AQ6" s="162" t="s">
        <v>3438</v>
      </c>
    </row>
    <row r="7" spans="1:43" s="146" customFormat="1" ht="22.9" customHeight="1">
      <c r="A7" s="228">
        <v>5</v>
      </c>
      <c r="B7" s="145" t="s">
        <v>5971</v>
      </c>
      <c r="C7" s="146" t="s">
        <v>3817</v>
      </c>
      <c r="D7" s="146" t="s">
        <v>3420</v>
      </c>
      <c r="E7" s="146" t="s">
        <v>3421</v>
      </c>
      <c r="F7" s="146" t="s">
        <v>3422</v>
      </c>
      <c r="G7" s="146" t="s">
        <v>3428</v>
      </c>
      <c r="H7" s="146" t="s">
        <v>3427</v>
      </c>
      <c r="I7" s="146" t="s">
        <v>3429</v>
      </c>
      <c r="O7" s="146" t="s">
        <v>3072</v>
      </c>
      <c r="P7" s="146" t="s">
        <v>3426</v>
      </c>
      <c r="Q7" s="146" t="s">
        <v>3582</v>
      </c>
      <c r="S7" s="146">
        <v>0</v>
      </c>
      <c r="T7" s="146">
        <v>100</v>
      </c>
      <c r="U7" s="165">
        <v>0.1</v>
      </c>
      <c r="V7" s="165">
        <v>0.2</v>
      </c>
      <c r="W7" s="165">
        <v>0.4</v>
      </c>
      <c r="X7" s="165">
        <v>0.6</v>
      </c>
      <c r="Y7" s="165">
        <v>0.8</v>
      </c>
      <c r="Z7" s="165">
        <v>1</v>
      </c>
      <c r="AA7" s="165"/>
      <c r="AB7" s="146" t="s">
        <v>75</v>
      </c>
      <c r="AC7" s="146">
        <v>2019</v>
      </c>
      <c r="AD7" s="146" t="s">
        <v>5975</v>
      </c>
      <c r="AE7" s="146" t="s">
        <v>3446</v>
      </c>
      <c r="AH7" s="146" t="s">
        <v>5970</v>
      </c>
      <c r="AI7" s="150"/>
      <c r="AJ7" s="181" t="e">
        <f>VLOOKUP(AI7,'centroDeProyectos estrateg '!$E:$W,2,FALSE)</f>
        <v>#N/A</v>
      </c>
      <c r="AK7" s="181" t="e">
        <f>VLOOKUP(AI7,'centroDeProyectos estrateg '!$E:$W,7,FALSE)</f>
        <v>#N/A</v>
      </c>
      <c r="AL7" s="181" t="e">
        <f>VLOOKUP(AI7,'centroDeProyectos estrateg '!$E:$W,8,FALSE)</f>
        <v>#N/A</v>
      </c>
      <c r="AM7" s="181" t="e">
        <f>VLOOKUP(AI7,'centroDeProyectos estrateg '!$E:$W,5,FALSE)</f>
        <v>#N/A</v>
      </c>
      <c r="AN7" s="181" t="e">
        <f>VLOOKUP(AI7,'centroDeProyectos estrateg '!$E:$W,18,FALSE)</f>
        <v>#N/A</v>
      </c>
      <c r="AO7" s="181" t="e">
        <f>VLOOKUP(AI7,'centroDeProyectos estrateg '!$E:$W,19,FALSE)</f>
        <v>#N/A</v>
      </c>
      <c r="AP7" s="181" t="e">
        <f>VLOOKUP(AI7,'centroDeProyectos estrateg '!$E:$W,4,FALSE)</f>
        <v>#N/A</v>
      </c>
      <c r="AQ7" s="162" t="s">
        <v>3438</v>
      </c>
    </row>
    <row r="8" spans="1:43" s="146" customFormat="1" ht="22.9" customHeight="1">
      <c r="A8" s="229">
        <v>6</v>
      </c>
      <c r="B8" s="145" t="s">
        <v>5971</v>
      </c>
      <c r="C8" s="146" t="s">
        <v>3817</v>
      </c>
      <c r="D8" s="146" t="s">
        <v>3420</v>
      </c>
      <c r="E8" s="146" t="s">
        <v>3421</v>
      </c>
      <c r="F8" s="146" t="s">
        <v>3422</v>
      </c>
      <c r="G8" s="146" t="s">
        <v>3423</v>
      </c>
      <c r="H8" s="146" t="s">
        <v>3427</v>
      </c>
      <c r="I8" s="146" t="s">
        <v>3430</v>
      </c>
      <c r="O8" s="146" t="s">
        <v>3072</v>
      </c>
      <c r="P8" s="146" t="s">
        <v>3426</v>
      </c>
      <c r="U8" s="165"/>
      <c r="V8" s="165"/>
      <c r="W8" s="165"/>
      <c r="X8" s="165"/>
      <c r="Y8" s="165"/>
      <c r="Z8" s="165"/>
      <c r="AA8" s="165"/>
      <c r="AB8" s="146" t="s">
        <v>75</v>
      </c>
      <c r="AC8" s="146">
        <v>2020</v>
      </c>
      <c r="AD8" s="146" t="s">
        <v>5976</v>
      </c>
      <c r="AE8" s="146" t="s">
        <v>3446</v>
      </c>
      <c r="AI8" s="150"/>
      <c r="AJ8" s="181" t="e">
        <f>VLOOKUP(AI8,'centroDeProyectos estrateg '!$E:$W,2,FALSE)</f>
        <v>#N/A</v>
      </c>
      <c r="AK8" s="181" t="e">
        <f>VLOOKUP(AI8,'centroDeProyectos estrateg '!$E:$W,7,FALSE)</f>
        <v>#N/A</v>
      </c>
      <c r="AL8" s="181" t="e">
        <f>VLOOKUP(AI8,'centroDeProyectos estrateg '!$E:$W,8,FALSE)</f>
        <v>#N/A</v>
      </c>
      <c r="AM8" s="181" t="e">
        <f>VLOOKUP(AI8,'centroDeProyectos estrateg '!$E:$W,5,FALSE)</f>
        <v>#N/A</v>
      </c>
      <c r="AN8" s="181" t="e">
        <f>VLOOKUP(AI8,'centroDeProyectos estrateg '!$E:$W,18,FALSE)</f>
        <v>#N/A</v>
      </c>
      <c r="AO8" s="181" t="e">
        <f>VLOOKUP(AI8,'centroDeProyectos estrateg '!$E:$W,19,FALSE)</f>
        <v>#N/A</v>
      </c>
      <c r="AP8" s="181" t="e">
        <f>VLOOKUP(AI8,'centroDeProyectos estrateg '!$E:$W,4,FALSE)</f>
        <v>#N/A</v>
      </c>
      <c r="AQ8" s="162" t="s">
        <v>3438</v>
      </c>
    </row>
    <row r="9" spans="1:43" s="151" customFormat="1" ht="22.9" customHeight="1">
      <c r="A9" s="227">
        <v>7</v>
      </c>
      <c r="B9" s="160" t="s">
        <v>5971</v>
      </c>
      <c r="C9" s="151" t="s">
        <v>3817</v>
      </c>
      <c r="D9" s="151" t="s">
        <v>3420</v>
      </c>
      <c r="E9" s="151" t="s">
        <v>3421</v>
      </c>
      <c r="F9" s="151" t="s">
        <v>3422</v>
      </c>
      <c r="G9" s="151" t="s">
        <v>3423</v>
      </c>
      <c r="H9" s="151" t="s">
        <v>3427</v>
      </c>
      <c r="I9" s="146" t="s">
        <v>3430</v>
      </c>
      <c r="J9" s="146"/>
      <c r="K9" s="146"/>
      <c r="L9" s="146"/>
      <c r="M9" s="146"/>
      <c r="N9" s="146"/>
      <c r="O9" s="151" t="s">
        <v>3072</v>
      </c>
      <c r="P9" s="146" t="s">
        <v>3426</v>
      </c>
      <c r="Q9" s="146"/>
      <c r="S9" s="146"/>
      <c r="T9" s="146"/>
      <c r="U9" s="165"/>
      <c r="V9" s="165"/>
      <c r="W9" s="165"/>
      <c r="X9" s="165"/>
      <c r="Y9" s="165"/>
      <c r="Z9" s="165"/>
      <c r="AA9" s="165"/>
      <c r="AB9" s="146" t="s">
        <v>75</v>
      </c>
      <c r="AC9" s="146" t="s">
        <v>3448</v>
      </c>
      <c r="AD9" s="146" t="s">
        <v>5977</v>
      </c>
      <c r="AE9" s="146" t="s">
        <v>3446</v>
      </c>
      <c r="AF9" s="146"/>
      <c r="AG9" s="146"/>
      <c r="AH9" s="146"/>
      <c r="AI9" s="152"/>
      <c r="AJ9" s="181" t="e">
        <f>VLOOKUP(AI9,'centroDeProyectos estrateg '!$E:$W,2,FALSE)</f>
        <v>#N/A</v>
      </c>
      <c r="AK9" s="181" t="e">
        <f>VLOOKUP(AI9,'centroDeProyectos estrateg '!$E:$W,7,FALSE)</f>
        <v>#N/A</v>
      </c>
      <c r="AL9" s="181" t="e">
        <f>VLOOKUP(AI9,'centroDeProyectos estrateg '!$E:$W,8,FALSE)</f>
        <v>#N/A</v>
      </c>
      <c r="AM9" s="181" t="e">
        <f>VLOOKUP(AI9,'centroDeProyectos estrateg '!$E:$W,5,FALSE)</f>
        <v>#N/A</v>
      </c>
      <c r="AN9" s="181" t="e">
        <f>VLOOKUP(AI9,'centroDeProyectos estrateg '!$E:$W,18,FALSE)</f>
        <v>#N/A</v>
      </c>
      <c r="AO9" s="181" t="e">
        <f>VLOOKUP(AI9,'centroDeProyectos estrateg '!$E:$W,19,FALSE)</f>
        <v>#N/A</v>
      </c>
      <c r="AP9" s="181" t="e">
        <f>VLOOKUP(AI9,'centroDeProyectos estrateg '!$E:$W,4,FALSE)</f>
        <v>#N/A</v>
      </c>
      <c r="AQ9" s="162" t="s">
        <v>3438</v>
      </c>
    </row>
    <row r="10" spans="1:43" s="142" customFormat="1" ht="22.9" customHeight="1">
      <c r="A10" s="228">
        <v>8</v>
      </c>
      <c r="B10" s="141" t="s">
        <v>5968</v>
      </c>
      <c r="C10" s="142" t="s">
        <v>3817</v>
      </c>
      <c r="D10" s="142" t="s">
        <v>3420</v>
      </c>
      <c r="E10" s="142" t="s">
        <v>3421</v>
      </c>
      <c r="F10" s="142" t="s">
        <v>3422</v>
      </c>
      <c r="G10" s="142" t="s">
        <v>3423</v>
      </c>
      <c r="H10" s="142" t="s">
        <v>3427</v>
      </c>
      <c r="I10" s="78" t="s">
        <v>3430</v>
      </c>
      <c r="J10" s="78"/>
      <c r="K10" s="78"/>
      <c r="L10" s="78"/>
      <c r="M10" s="78"/>
      <c r="N10" s="78"/>
      <c r="O10" s="142" t="s">
        <v>3072</v>
      </c>
      <c r="P10" s="59" t="s">
        <v>3426</v>
      </c>
      <c r="Q10" s="59"/>
      <c r="S10" s="59"/>
      <c r="T10" s="59"/>
      <c r="U10" s="144"/>
      <c r="V10" s="144"/>
      <c r="W10" s="144"/>
      <c r="X10" s="144"/>
      <c r="Y10" s="144"/>
      <c r="Z10" s="144"/>
      <c r="AA10" s="144"/>
      <c r="AB10" s="59" t="s">
        <v>75</v>
      </c>
      <c r="AC10" s="59" t="s">
        <v>3450</v>
      </c>
      <c r="AD10" s="59" t="s">
        <v>5978</v>
      </c>
      <c r="AE10" s="59" t="s">
        <v>3446</v>
      </c>
      <c r="AF10" s="148"/>
      <c r="AG10" s="148"/>
      <c r="AH10" s="148"/>
      <c r="AI10" s="115" t="s">
        <v>305</v>
      </c>
      <c r="AJ10" s="142" t="str">
        <f>VLOOKUP(AI10,'centroDeProyectos estrateg '!$E:$W,2,FALSE)</f>
        <v>Modelo de abordaje de casos penales de corrupción</v>
      </c>
      <c r="AK10" s="142" t="str">
        <f>VLOOKUP(AI10,'centroDeProyectos estrateg '!$E:$W,7,FALSE)</f>
        <v>22/07/2019</v>
      </c>
      <c r="AL10" s="142" t="str">
        <f>VLOOKUP(AI10,'centroDeProyectos estrateg '!$E:$W,8,FALSE)</f>
        <v>10/11/2023</v>
      </c>
      <c r="AM10" s="142" t="str">
        <f>VLOOKUP(AI10,'centroDeProyectos estrateg '!$E:$W,5,FALSE)</f>
        <v>94%</v>
      </c>
      <c r="AN10" s="142" t="str">
        <f>VLOOKUP(AI10,'centroDeProyectos estrateg '!$E:$W,18,FALSE)</f>
        <v>Ministerio Público</v>
      </c>
      <c r="AO10" s="142" t="str">
        <f>VLOOKUP(AI10,'centroDeProyectos estrateg '!$E:$W,19,FALSE)</f>
        <v>0033 FISCALIA GENERAL</v>
      </c>
      <c r="AP10" s="142" t="str">
        <f>VLOOKUP(AI10,'centroDeProyectos estrateg '!$E:$W,4,FALSE)</f>
        <v>En progreso</v>
      </c>
      <c r="AQ10" s="142" t="s">
        <v>3442</v>
      </c>
    </row>
    <row r="11" spans="1:43" s="162" customFormat="1" ht="22.9" customHeight="1">
      <c r="A11" s="229">
        <v>9</v>
      </c>
      <c r="B11" s="161" t="s">
        <v>5971</v>
      </c>
      <c r="C11" s="162" t="s">
        <v>3817</v>
      </c>
      <c r="D11" s="162" t="s">
        <v>3420</v>
      </c>
      <c r="E11" s="162" t="s">
        <v>3421</v>
      </c>
      <c r="F11" s="162" t="s">
        <v>3422</v>
      </c>
      <c r="G11" s="162" t="s">
        <v>3423</v>
      </c>
      <c r="H11" s="162" t="s">
        <v>3427</v>
      </c>
      <c r="I11" s="146" t="s">
        <v>5979</v>
      </c>
      <c r="J11" s="146"/>
      <c r="K11" s="146"/>
      <c r="L11" s="146"/>
      <c r="M11" s="146"/>
      <c r="N11" s="146"/>
      <c r="O11" s="162" t="s">
        <v>3090</v>
      </c>
      <c r="P11" s="146" t="s">
        <v>3426</v>
      </c>
      <c r="Q11" s="146" t="s">
        <v>3582</v>
      </c>
      <c r="S11" s="146">
        <v>0</v>
      </c>
      <c r="T11" s="146">
        <v>100</v>
      </c>
      <c r="U11" s="165">
        <v>0.1</v>
      </c>
      <c r="V11" s="165">
        <v>0.2</v>
      </c>
      <c r="W11" s="165">
        <v>0.4</v>
      </c>
      <c r="X11" s="165">
        <v>0.6</v>
      </c>
      <c r="Y11" s="165">
        <v>0.8</v>
      </c>
      <c r="Z11" s="165">
        <v>1</v>
      </c>
      <c r="AA11" s="165"/>
      <c r="AB11" s="146" t="s">
        <v>75</v>
      </c>
      <c r="AC11" s="146">
        <v>2019</v>
      </c>
      <c r="AD11" s="146" t="s">
        <v>5980</v>
      </c>
      <c r="AE11" s="146" t="s">
        <v>3446</v>
      </c>
      <c r="AF11" s="146"/>
      <c r="AG11" s="146"/>
      <c r="AH11" s="146" t="s">
        <v>5970</v>
      </c>
      <c r="AI11" s="163"/>
      <c r="AJ11" s="181" t="e">
        <f>VLOOKUP(AI11,'centroDeProyectos estrateg '!$E:$W,2,FALSE)</f>
        <v>#N/A</v>
      </c>
      <c r="AK11" s="181" t="e">
        <f>VLOOKUP(AI11,'centroDeProyectos estrateg '!$E:$W,7,FALSE)</f>
        <v>#N/A</v>
      </c>
      <c r="AL11" s="181" t="e">
        <f>VLOOKUP(AI11,'centroDeProyectos estrateg '!$E:$W,8,FALSE)</f>
        <v>#N/A</v>
      </c>
      <c r="AM11" s="181" t="e">
        <f>VLOOKUP(AI11,'centroDeProyectos estrateg '!$E:$W,5,FALSE)</f>
        <v>#N/A</v>
      </c>
      <c r="AN11" s="181" t="e">
        <f>VLOOKUP(AI11,'centroDeProyectos estrateg '!$E:$W,18,FALSE)</f>
        <v>#N/A</v>
      </c>
      <c r="AO11" s="181" t="e">
        <f>VLOOKUP(AI11,'centroDeProyectos estrateg '!$E:$W,19,FALSE)</f>
        <v>#N/A</v>
      </c>
      <c r="AP11" s="181" t="e">
        <f>VLOOKUP(AI11,'centroDeProyectos estrateg '!$E:$W,4,FALSE)</f>
        <v>#N/A</v>
      </c>
      <c r="AQ11" s="162" t="s">
        <v>3438</v>
      </c>
    </row>
    <row r="12" spans="1:43" s="146" customFormat="1" ht="22.9" customHeight="1">
      <c r="A12" s="227">
        <v>10</v>
      </c>
      <c r="B12" s="145" t="s">
        <v>5971</v>
      </c>
      <c r="C12" s="146" t="s">
        <v>3817</v>
      </c>
      <c r="D12" s="146" t="s">
        <v>3420</v>
      </c>
      <c r="E12" s="146" t="s">
        <v>3421</v>
      </c>
      <c r="F12" s="146" t="s">
        <v>3422</v>
      </c>
      <c r="G12" s="146" t="s">
        <v>3423</v>
      </c>
      <c r="H12" s="146" t="s">
        <v>3427</v>
      </c>
      <c r="I12" s="146" t="s">
        <v>5979</v>
      </c>
      <c r="O12" s="146" t="s">
        <v>3090</v>
      </c>
      <c r="P12" s="146" t="s">
        <v>3426</v>
      </c>
      <c r="U12" s="165"/>
      <c r="V12" s="165"/>
      <c r="W12" s="165"/>
      <c r="X12" s="165"/>
      <c r="Y12" s="165"/>
      <c r="Z12" s="165"/>
      <c r="AA12" s="165"/>
      <c r="AB12" s="146" t="s">
        <v>75</v>
      </c>
      <c r="AC12" s="146">
        <v>2020</v>
      </c>
      <c r="AD12" s="146" t="s">
        <v>5981</v>
      </c>
      <c r="AE12" s="146" t="s">
        <v>3446</v>
      </c>
      <c r="AI12" s="150"/>
      <c r="AJ12" s="181" t="e">
        <f>VLOOKUP(AI12,'centroDeProyectos estrateg '!$E:$W,2,FALSE)</f>
        <v>#N/A</v>
      </c>
      <c r="AK12" s="181" t="e">
        <f>VLOOKUP(AI12,'centroDeProyectos estrateg '!$E:$W,7,FALSE)</f>
        <v>#N/A</v>
      </c>
      <c r="AL12" s="181" t="e">
        <f>VLOOKUP(AI12,'centroDeProyectos estrateg '!$E:$W,8,FALSE)</f>
        <v>#N/A</v>
      </c>
      <c r="AM12" s="181" t="e">
        <f>VLOOKUP(AI12,'centroDeProyectos estrateg '!$E:$W,5,FALSE)</f>
        <v>#N/A</v>
      </c>
      <c r="AN12" s="181" t="e">
        <f>VLOOKUP(AI12,'centroDeProyectos estrateg '!$E:$W,18,FALSE)</f>
        <v>#N/A</v>
      </c>
      <c r="AO12" s="181" t="e">
        <f>VLOOKUP(AI12,'centroDeProyectos estrateg '!$E:$W,19,FALSE)</f>
        <v>#N/A</v>
      </c>
      <c r="AP12" s="181" t="e">
        <f>VLOOKUP(AI12,'centroDeProyectos estrateg '!$E:$W,4,FALSE)</f>
        <v>#N/A</v>
      </c>
      <c r="AQ12" s="162" t="s">
        <v>3438</v>
      </c>
    </row>
    <row r="13" spans="1:43" s="151" customFormat="1" ht="22.9" customHeight="1">
      <c r="A13" s="228">
        <v>11</v>
      </c>
      <c r="B13" s="160" t="s">
        <v>5971</v>
      </c>
      <c r="C13" s="151" t="s">
        <v>3817</v>
      </c>
      <c r="D13" s="151" t="s">
        <v>3420</v>
      </c>
      <c r="E13" s="151" t="s">
        <v>3421</v>
      </c>
      <c r="F13" s="151" t="s">
        <v>3422</v>
      </c>
      <c r="G13" s="151" t="s">
        <v>3423</v>
      </c>
      <c r="H13" s="151" t="s">
        <v>3427</v>
      </c>
      <c r="I13" s="146" t="s">
        <v>5979</v>
      </c>
      <c r="J13" s="146"/>
      <c r="K13" s="146"/>
      <c r="L13" s="146"/>
      <c r="M13" s="146"/>
      <c r="N13" s="146"/>
      <c r="O13" s="151" t="s">
        <v>3090</v>
      </c>
      <c r="P13" s="146" t="s">
        <v>3426</v>
      </c>
      <c r="Q13" s="146"/>
      <c r="S13" s="146"/>
      <c r="T13" s="146"/>
      <c r="U13" s="165"/>
      <c r="V13" s="165"/>
      <c r="W13" s="165"/>
      <c r="X13" s="165"/>
      <c r="Y13" s="165"/>
      <c r="Z13" s="165"/>
      <c r="AA13" s="165"/>
      <c r="AB13" s="146" t="s">
        <v>75</v>
      </c>
      <c r="AC13" s="146" t="s">
        <v>3448</v>
      </c>
      <c r="AD13" s="146" t="s">
        <v>5982</v>
      </c>
      <c r="AE13" s="146" t="s">
        <v>3446</v>
      </c>
      <c r="AF13" s="146"/>
      <c r="AG13" s="146"/>
      <c r="AH13" s="146"/>
      <c r="AI13" s="152"/>
      <c r="AJ13" s="181" t="e">
        <f>VLOOKUP(AI13,'centroDeProyectos estrateg '!$E:$W,2,FALSE)</f>
        <v>#N/A</v>
      </c>
      <c r="AK13" s="181" t="e">
        <f>VLOOKUP(AI13,'centroDeProyectos estrateg '!$E:$W,7,FALSE)</f>
        <v>#N/A</v>
      </c>
      <c r="AL13" s="181" t="e">
        <f>VLOOKUP(AI13,'centroDeProyectos estrateg '!$E:$W,8,FALSE)</f>
        <v>#N/A</v>
      </c>
      <c r="AM13" s="181" t="e">
        <f>VLOOKUP(AI13,'centroDeProyectos estrateg '!$E:$W,5,FALSE)</f>
        <v>#N/A</v>
      </c>
      <c r="AN13" s="181" t="e">
        <f>VLOOKUP(AI13,'centroDeProyectos estrateg '!$E:$W,18,FALSE)</f>
        <v>#N/A</v>
      </c>
      <c r="AO13" s="181" t="e">
        <f>VLOOKUP(AI13,'centroDeProyectos estrateg '!$E:$W,19,FALSE)</f>
        <v>#N/A</v>
      </c>
      <c r="AP13" s="181" t="e">
        <f>VLOOKUP(AI13,'centroDeProyectos estrateg '!$E:$W,4,FALSE)</f>
        <v>#N/A</v>
      </c>
      <c r="AQ13" s="162" t="s">
        <v>3438</v>
      </c>
    </row>
    <row r="14" spans="1:43" s="142" customFormat="1" ht="22.9" customHeight="1">
      <c r="A14" s="229">
        <v>12</v>
      </c>
      <c r="B14" s="141" t="s">
        <v>5968</v>
      </c>
      <c r="C14" s="142" t="s">
        <v>3817</v>
      </c>
      <c r="D14" s="142" t="s">
        <v>3420</v>
      </c>
      <c r="E14" s="142" t="s">
        <v>3421</v>
      </c>
      <c r="F14" s="142" t="s">
        <v>3422</v>
      </c>
      <c r="G14" s="142" t="s">
        <v>3423</v>
      </c>
      <c r="H14" s="142" t="s">
        <v>3427</v>
      </c>
      <c r="I14" s="78" t="s">
        <v>5979</v>
      </c>
      <c r="J14" s="78"/>
      <c r="K14" s="78"/>
      <c r="L14" s="78"/>
      <c r="M14" s="78"/>
      <c r="N14" s="78"/>
      <c r="O14" s="142" t="s">
        <v>3090</v>
      </c>
      <c r="P14" s="59" t="s">
        <v>3426</v>
      </c>
      <c r="Q14" s="59"/>
      <c r="S14" s="59"/>
      <c r="T14" s="59"/>
      <c r="U14" s="144"/>
      <c r="V14" s="144"/>
      <c r="W14" s="144"/>
      <c r="X14" s="144"/>
      <c r="Y14" s="144"/>
      <c r="Z14" s="144"/>
      <c r="AA14" s="144"/>
      <c r="AB14" s="59" t="s">
        <v>75</v>
      </c>
      <c r="AC14" s="59" t="s">
        <v>3450</v>
      </c>
      <c r="AD14" s="59" t="s">
        <v>5983</v>
      </c>
      <c r="AE14" s="59" t="s">
        <v>3446</v>
      </c>
      <c r="AF14" s="148"/>
      <c r="AG14" s="148"/>
      <c r="AH14" s="148"/>
      <c r="AI14" s="115" t="s">
        <v>307</v>
      </c>
      <c r="AJ14" s="142" t="str">
        <f>VLOOKUP(AI14,'centroDeProyectos estrateg '!$E:$W,2,FALSE)</f>
        <v>Modelo de abordaje de casos penales de crimen organizado</v>
      </c>
      <c r="AK14" s="142" t="str">
        <f>VLOOKUP(AI14,'centroDeProyectos estrateg '!$E:$W,7,FALSE)</f>
        <v>03/01/2022</v>
      </c>
      <c r="AL14" s="142" t="str">
        <f>VLOOKUP(AI14,'centroDeProyectos estrateg '!$E:$W,8,FALSE)</f>
        <v>20/12/2024</v>
      </c>
      <c r="AM14" s="142" t="str">
        <f>VLOOKUP(AI14,'centroDeProyectos estrateg '!$E:$W,5,FALSE)</f>
        <v>56%</v>
      </c>
      <c r="AN14" s="142" t="str">
        <f>VLOOKUP(AI14,'centroDeProyectos estrateg '!$E:$W,18,FALSE)</f>
        <v>Ministerio Público</v>
      </c>
      <c r="AO14" s="142" t="str">
        <f>VLOOKUP(AI14,'centroDeProyectos estrateg '!$E:$W,19,FALSE)</f>
        <v>0033 FISCALIA GENERAL</v>
      </c>
      <c r="AP14" s="142" t="str">
        <f>VLOOKUP(AI14,'centroDeProyectos estrateg '!$E:$W,4,FALSE)</f>
        <v>En progreso</v>
      </c>
      <c r="AQ14" s="142" t="s">
        <v>3442</v>
      </c>
    </row>
    <row r="15" spans="1:43" s="142" customFormat="1" ht="22.9" customHeight="1">
      <c r="A15" s="227">
        <v>13</v>
      </c>
      <c r="B15" s="141" t="s">
        <v>5968</v>
      </c>
      <c r="C15" s="142" t="s">
        <v>3817</v>
      </c>
      <c r="D15" s="142" t="s">
        <v>3420</v>
      </c>
      <c r="E15" s="142" t="s">
        <v>3421</v>
      </c>
      <c r="F15" s="142" t="s">
        <v>3422</v>
      </c>
      <c r="G15" s="142" t="s">
        <v>3423</v>
      </c>
      <c r="H15" s="142" t="s">
        <v>3427</v>
      </c>
      <c r="I15" s="78" t="s">
        <v>5984</v>
      </c>
      <c r="J15" s="78"/>
      <c r="K15" s="78"/>
      <c r="L15" s="78"/>
      <c r="M15" s="78"/>
      <c r="N15" s="78"/>
      <c r="O15" s="142" t="s">
        <v>3041</v>
      </c>
      <c r="P15" s="59" t="s">
        <v>3426</v>
      </c>
      <c r="Q15" s="59" t="s">
        <v>3582</v>
      </c>
      <c r="S15" s="59">
        <v>0</v>
      </c>
      <c r="T15" s="59">
        <v>100</v>
      </c>
      <c r="U15" s="144">
        <v>0.1</v>
      </c>
      <c r="V15" s="144">
        <v>0.2</v>
      </c>
      <c r="W15" s="144">
        <v>0.4</v>
      </c>
      <c r="X15" s="144">
        <v>0.6</v>
      </c>
      <c r="Y15" s="144">
        <v>0.8</v>
      </c>
      <c r="Z15" s="144">
        <v>1</v>
      </c>
      <c r="AA15" s="144"/>
      <c r="AB15" s="59" t="s">
        <v>5985</v>
      </c>
      <c r="AC15" s="59">
        <v>2019</v>
      </c>
      <c r="AD15" s="59" t="s">
        <v>3445</v>
      </c>
      <c r="AE15" s="59" t="s">
        <v>3446</v>
      </c>
      <c r="AF15" s="148"/>
      <c r="AG15" s="148"/>
      <c r="AH15" s="148" t="s">
        <v>5970</v>
      </c>
      <c r="AI15" s="115" t="s">
        <v>323</v>
      </c>
      <c r="AJ15" s="142" t="str">
        <f>VLOOKUP(AI15,'centroDeProyectos estrateg '!$E:$W,2,FALSE)</f>
        <v>Creación de la Fiscalía Adjunta de Atención de Hechos de Violencia en contra de las Niñas, Niños y Personas Adolescentes</v>
      </c>
      <c r="AK15" s="142" t="str">
        <f>VLOOKUP(AI15,'centroDeProyectos estrateg '!$E:$W,7,FALSE)</f>
        <v>30/06/2020</v>
      </c>
      <c r="AL15" s="142" t="str">
        <f>VLOOKUP(AI15,'centroDeProyectos estrateg '!$E:$W,8,FALSE)</f>
        <v>17/12/2021</v>
      </c>
      <c r="AM15" s="142" t="str">
        <f>VLOOKUP(AI15,'centroDeProyectos estrateg '!$E:$W,5,FALSE)</f>
        <v>100%</v>
      </c>
      <c r="AN15" s="142" t="str">
        <f>VLOOKUP(AI15,'centroDeProyectos estrateg '!$E:$W,18,FALSE)</f>
        <v>Ministerio Público</v>
      </c>
      <c r="AO15" s="142" t="str">
        <f>VLOOKUP(AI15,'centroDeProyectos estrateg '!$E:$W,19,FALSE)</f>
        <v>0033 FISCALIA GENERAL</v>
      </c>
      <c r="AP15" s="142" t="str">
        <f>VLOOKUP(AI15,'centroDeProyectos estrateg '!$E:$W,4,FALSE)</f>
        <v>Pendiente Evaluación de Beneficios</v>
      </c>
      <c r="AQ15" s="142" t="s">
        <v>3442</v>
      </c>
    </row>
    <row r="16" spans="1:43" s="162" customFormat="1" ht="22.9" customHeight="1">
      <c r="A16" s="228">
        <v>14</v>
      </c>
      <c r="B16" s="161" t="s">
        <v>5971</v>
      </c>
      <c r="C16" s="162" t="s">
        <v>3817</v>
      </c>
      <c r="D16" s="162" t="s">
        <v>3420</v>
      </c>
      <c r="E16" s="162" t="s">
        <v>3421</v>
      </c>
      <c r="F16" s="162" t="s">
        <v>3422</v>
      </c>
      <c r="G16" s="162" t="s">
        <v>3423</v>
      </c>
      <c r="H16" s="162" t="s">
        <v>3427</v>
      </c>
      <c r="I16" s="146" t="s">
        <v>5984</v>
      </c>
      <c r="J16" s="146"/>
      <c r="K16" s="146"/>
      <c r="L16" s="146"/>
      <c r="M16" s="146"/>
      <c r="N16" s="146"/>
      <c r="O16" s="162" t="s">
        <v>3041</v>
      </c>
      <c r="P16" s="146" t="s">
        <v>3426</v>
      </c>
      <c r="Q16" s="146"/>
      <c r="S16" s="146"/>
      <c r="T16" s="146"/>
      <c r="U16" s="165"/>
      <c r="V16" s="165"/>
      <c r="W16" s="165"/>
      <c r="X16" s="165"/>
      <c r="Y16" s="165"/>
      <c r="Z16" s="165"/>
      <c r="AA16" s="165"/>
      <c r="AB16" s="146" t="s">
        <v>75</v>
      </c>
      <c r="AC16" s="146">
        <v>2020</v>
      </c>
      <c r="AD16" s="146" t="s">
        <v>3447</v>
      </c>
      <c r="AE16" s="146" t="s">
        <v>3446</v>
      </c>
      <c r="AF16" s="146"/>
      <c r="AG16" s="146"/>
      <c r="AH16" s="146"/>
      <c r="AI16" s="163"/>
      <c r="AJ16" s="181" t="e">
        <f>VLOOKUP(AI16,'centroDeProyectos estrateg '!$E:$W,2,FALSE)</f>
        <v>#N/A</v>
      </c>
      <c r="AK16" s="181" t="e">
        <f>VLOOKUP(AI16,'centroDeProyectos estrateg '!$E:$W,7,FALSE)</f>
        <v>#N/A</v>
      </c>
      <c r="AL16" s="181" t="e">
        <f>VLOOKUP(AI16,'centroDeProyectos estrateg '!$E:$W,8,FALSE)</f>
        <v>#N/A</v>
      </c>
      <c r="AM16" s="181" t="e">
        <f>VLOOKUP(AI16,'centroDeProyectos estrateg '!$E:$W,5,FALSE)</f>
        <v>#N/A</v>
      </c>
      <c r="AN16" s="181" t="e">
        <f>VLOOKUP(AI16,'centroDeProyectos estrateg '!$E:$W,18,FALSE)</f>
        <v>#N/A</v>
      </c>
      <c r="AO16" s="181" t="e">
        <f>VLOOKUP(AI16,'centroDeProyectos estrateg '!$E:$W,19,FALSE)</f>
        <v>#N/A</v>
      </c>
      <c r="AP16" s="181" t="e">
        <f>VLOOKUP(AI16,'centroDeProyectos estrateg '!$E:$W,4,FALSE)</f>
        <v>#N/A</v>
      </c>
      <c r="AQ16" s="162" t="s">
        <v>3438</v>
      </c>
    </row>
    <row r="17" spans="1:43" s="151" customFormat="1" ht="22.9" customHeight="1">
      <c r="A17" s="229">
        <v>15</v>
      </c>
      <c r="B17" s="160" t="s">
        <v>5971</v>
      </c>
      <c r="C17" s="151" t="s">
        <v>3817</v>
      </c>
      <c r="D17" s="151" t="s">
        <v>3420</v>
      </c>
      <c r="E17" s="151" t="s">
        <v>3421</v>
      </c>
      <c r="F17" s="151" t="s">
        <v>3422</v>
      </c>
      <c r="G17" s="151" t="s">
        <v>3423</v>
      </c>
      <c r="H17" s="151" t="s">
        <v>3427</v>
      </c>
      <c r="I17" s="146" t="s">
        <v>5984</v>
      </c>
      <c r="J17" s="146"/>
      <c r="K17" s="146"/>
      <c r="L17" s="146"/>
      <c r="M17" s="146"/>
      <c r="N17" s="146"/>
      <c r="O17" s="151" t="s">
        <v>3041</v>
      </c>
      <c r="P17" s="146" t="s">
        <v>3426</v>
      </c>
      <c r="Q17" s="146"/>
      <c r="S17" s="146"/>
      <c r="T17" s="146"/>
      <c r="U17" s="165"/>
      <c r="V17" s="165"/>
      <c r="W17" s="165"/>
      <c r="X17" s="165"/>
      <c r="Y17" s="165"/>
      <c r="Z17" s="165"/>
      <c r="AA17" s="165"/>
      <c r="AB17" s="146" t="s">
        <v>75</v>
      </c>
      <c r="AC17" s="146" t="s">
        <v>3448</v>
      </c>
      <c r="AD17" s="146" t="s">
        <v>3449</v>
      </c>
      <c r="AE17" s="146" t="s">
        <v>3446</v>
      </c>
      <c r="AF17" s="146"/>
      <c r="AG17" s="146"/>
      <c r="AH17" s="146"/>
      <c r="AI17" s="152"/>
      <c r="AJ17" s="181" t="e">
        <f>VLOOKUP(AI17,'centroDeProyectos estrateg '!$E:$W,2,FALSE)</f>
        <v>#N/A</v>
      </c>
      <c r="AK17" s="181" t="e">
        <f>VLOOKUP(AI17,'centroDeProyectos estrateg '!$E:$W,7,FALSE)</f>
        <v>#N/A</v>
      </c>
      <c r="AL17" s="181" t="e">
        <f>VLOOKUP(AI17,'centroDeProyectos estrateg '!$E:$W,8,FALSE)</f>
        <v>#N/A</v>
      </c>
      <c r="AM17" s="181" t="e">
        <f>VLOOKUP(AI17,'centroDeProyectos estrateg '!$E:$W,5,FALSE)</f>
        <v>#N/A</v>
      </c>
      <c r="AN17" s="181" t="e">
        <f>VLOOKUP(AI17,'centroDeProyectos estrateg '!$E:$W,18,FALSE)</f>
        <v>#N/A</v>
      </c>
      <c r="AO17" s="181" t="e">
        <f>VLOOKUP(AI17,'centroDeProyectos estrateg '!$E:$W,19,FALSE)</f>
        <v>#N/A</v>
      </c>
      <c r="AP17" s="181" t="e">
        <f>VLOOKUP(AI17,'centroDeProyectos estrateg '!$E:$W,4,FALSE)</f>
        <v>#N/A</v>
      </c>
      <c r="AQ17" s="162" t="s">
        <v>3438</v>
      </c>
    </row>
    <row r="18" spans="1:43" s="142" customFormat="1" ht="22.9" customHeight="1">
      <c r="A18" s="227">
        <v>16</v>
      </c>
      <c r="B18" s="141" t="s">
        <v>5968</v>
      </c>
      <c r="C18" s="142" t="s">
        <v>3817</v>
      </c>
      <c r="D18" s="142" t="s">
        <v>3420</v>
      </c>
      <c r="E18" s="142" t="s">
        <v>3421</v>
      </c>
      <c r="F18" s="142" t="s">
        <v>3422</v>
      </c>
      <c r="G18" s="142" t="s">
        <v>3423</v>
      </c>
      <c r="H18" s="142" t="s">
        <v>3427</v>
      </c>
      <c r="I18" s="78" t="s">
        <v>5984</v>
      </c>
      <c r="J18" s="78"/>
      <c r="K18" s="78"/>
      <c r="L18" s="78"/>
      <c r="M18" s="78"/>
      <c r="N18" s="78"/>
      <c r="O18" s="142" t="s">
        <v>3041</v>
      </c>
      <c r="P18" s="59" t="s">
        <v>3426</v>
      </c>
      <c r="Q18" s="59"/>
      <c r="S18" s="59"/>
      <c r="T18" s="59"/>
      <c r="U18" s="144"/>
      <c r="V18" s="144"/>
      <c r="W18" s="144"/>
      <c r="X18" s="144"/>
      <c r="Y18" s="144"/>
      <c r="Z18" s="144"/>
      <c r="AA18" s="144"/>
      <c r="AB18" s="59" t="s">
        <v>75</v>
      </c>
      <c r="AC18" s="59" t="s">
        <v>3450</v>
      </c>
      <c r="AD18" s="59" t="s">
        <v>3451</v>
      </c>
      <c r="AE18" s="59" t="s">
        <v>3446</v>
      </c>
      <c r="AF18" s="148"/>
      <c r="AG18" s="148"/>
      <c r="AH18" s="148"/>
      <c r="AI18" s="115" t="s">
        <v>309</v>
      </c>
      <c r="AJ18" s="142" t="str">
        <f>VLOOKUP(AI18,'centroDeProyectos estrateg '!$E:$W,2,FALSE)</f>
        <v>Modelo de abordaje en casos penales con poblaciones vulnerables y vulnerabilizadas</v>
      </c>
      <c r="AK18" s="142" t="str">
        <f>VLOOKUP(AI18,'centroDeProyectos estrateg '!$E:$W,7,FALSE)</f>
        <v>06/01/2020</v>
      </c>
      <c r="AL18" s="142" t="str">
        <f>VLOOKUP(AI18,'centroDeProyectos estrateg '!$E:$W,8,FALSE)</f>
        <v>20/12/2024</v>
      </c>
      <c r="AM18" s="142" t="str">
        <f>VLOOKUP(AI18,'centroDeProyectos estrateg '!$E:$W,5,FALSE)</f>
        <v>67%</v>
      </c>
      <c r="AN18" s="142" t="str">
        <f>VLOOKUP(AI18,'centroDeProyectos estrateg '!$E:$W,18,FALSE)</f>
        <v>Ministerio Público</v>
      </c>
      <c r="AO18" s="142" t="str">
        <f>VLOOKUP(AI18,'centroDeProyectos estrateg '!$E:$W,19,FALSE)</f>
        <v>0033 FISCALIA GENERAL</v>
      </c>
      <c r="AP18" s="142" t="str">
        <f>VLOOKUP(AI18,'centroDeProyectos estrateg '!$E:$W,4,FALSE)</f>
        <v>En progreso</v>
      </c>
      <c r="AQ18" s="142" t="s">
        <v>3442</v>
      </c>
    </row>
    <row r="19" spans="1:43" s="142" customFormat="1" ht="22.9" customHeight="1">
      <c r="A19" s="228">
        <v>17</v>
      </c>
      <c r="B19" s="141" t="s">
        <v>5968</v>
      </c>
      <c r="C19" s="142" t="s">
        <v>3817</v>
      </c>
      <c r="D19" s="142" t="s">
        <v>3420</v>
      </c>
      <c r="E19" s="142" t="s">
        <v>3421</v>
      </c>
      <c r="F19" s="142" t="s">
        <v>3422</v>
      </c>
      <c r="G19" s="142" t="s">
        <v>3423</v>
      </c>
      <c r="H19" s="142" t="s">
        <v>3427</v>
      </c>
      <c r="I19" s="78" t="s">
        <v>3452</v>
      </c>
      <c r="J19" s="78"/>
      <c r="K19" s="78"/>
      <c r="L19" s="78"/>
      <c r="M19" s="78"/>
      <c r="N19" s="78"/>
      <c r="O19" s="142" t="s">
        <v>3050</v>
      </c>
      <c r="P19" s="59" t="s">
        <v>3426</v>
      </c>
      <c r="Q19" s="59" t="s">
        <v>3582</v>
      </c>
      <c r="S19" s="59">
        <v>0</v>
      </c>
      <c r="T19" s="59">
        <v>100</v>
      </c>
      <c r="U19" s="144">
        <v>0.1</v>
      </c>
      <c r="V19" s="144">
        <v>0.2</v>
      </c>
      <c r="W19" s="144">
        <v>0.4</v>
      </c>
      <c r="X19" s="144">
        <v>0.6</v>
      </c>
      <c r="Y19" s="144">
        <v>0.8</v>
      </c>
      <c r="Z19" s="144">
        <v>1</v>
      </c>
      <c r="AA19" s="144"/>
      <c r="AB19" s="59" t="s">
        <v>75</v>
      </c>
      <c r="AC19" s="59">
        <v>2019</v>
      </c>
      <c r="AD19" s="59" t="s">
        <v>5986</v>
      </c>
      <c r="AE19" s="59" t="s">
        <v>3426</v>
      </c>
      <c r="AF19" s="148"/>
      <c r="AG19" s="148"/>
      <c r="AH19" s="148" t="s">
        <v>5970</v>
      </c>
      <c r="AI19" s="115" t="s">
        <v>311</v>
      </c>
      <c r="AJ19" s="142" t="str">
        <f>VLOOKUP(AI19,'centroDeProyectos estrateg '!$E:$W,2,FALSE)</f>
        <v>Modelo para el abordaje de la criminalidad no convencional</v>
      </c>
      <c r="AK19" s="142" t="str">
        <f>VLOOKUP(AI19,'centroDeProyectos estrateg '!$E:$W,7,FALSE)</f>
        <v>22/07/2019</v>
      </c>
      <c r="AL19" s="142" t="str">
        <f>VLOOKUP(AI19,'centroDeProyectos estrateg '!$E:$W,8,FALSE)</f>
        <v>30/08/2024</v>
      </c>
      <c r="AM19" s="142" t="str">
        <f>VLOOKUP(AI19,'centroDeProyectos estrateg '!$E:$W,5,FALSE)</f>
        <v>72%</v>
      </c>
      <c r="AN19" s="142" t="str">
        <f>VLOOKUP(AI19,'centroDeProyectos estrateg '!$E:$W,18,FALSE)</f>
        <v>Ministerio Público</v>
      </c>
      <c r="AO19" s="142" t="str">
        <f>VLOOKUP(AI19,'centroDeProyectos estrateg '!$E:$W,19,FALSE)</f>
        <v>0033 FISCALIA GENERAL</v>
      </c>
      <c r="AP19" s="142" t="str">
        <f>VLOOKUP(AI19,'centroDeProyectos estrateg '!$E:$W,4,FALSE)</f>
        <v>En progreso</v>
      </c>
      <c r="AQ19" s="142" t="s">
        <v>3442</v>
      </c>
    </row>
    <row r="20" spans="1:43" s="162" customFormat="1" ht="22.9" customHeight="1">
      <c r="A20" s="229">
        <v>18</v>
      </c>
      <c r="B20" s="161" t="s">
        <v>5971</v>
      </c>
      <c r="C20" s="162" t="s">
        <v>3817</v>
      </c>
      <c r="D20" s="162" t="s">
        <v>3420</v>
      </c>
      <c r="E20" s="162" t="s">
        <v>3421</v>
      </c>
      <c r="F20" s="162" t="s">
        <v>3422</v>
      </c>
      <c r="G20" s="162" t="s">
        <v>3423</v>
      </c>
      <c r="H20" s="162" t="s">
        <v>3427</v>
      </c>
      <c r="I20" s="146" t="s">
        <v>3452</v>
      </c>
      <c r="J20" s="146"/>
      <c r="K20" s="146"/>
      <c r="L20" s="146"/>
      <c r="M20" s="146"/>
      <c r="N20" s="146"/>
      <c r="O20" s="162" t="s">
        <v>3050</v>
      </c>
      <c r="P20" s="146" t="s">
        <v>3426</v>
      </c>
      <c r="Q20" s="146"/>
      <c r="S20" s="146"/>
      <c r="T20" s="146"/>
      <c r="U20" s="165"/>
      <c r="V20" s="165"/>
      <c r="W20" s="165"/>
      <c r="X20" s="165"/>
      <c r="Y20" s="165"/>
      <c r="Z20" s="165"/>
      <c r="AA20" s="165"/>
      <c r="AB20" s="146" t="s">
        <v>75</v>
      </c>
      <c r="AC20" s="146">
        <v>2020</v>
      </c>
      <c r="AD20" s="146" t="s">
        <v>5987</v>
      </c>
      <c r="AE20" s="146" t="s">
        <v>3426</v>
      </c>
      <c r="AF20" s="146"/>
      <c r="AG20" s="146"/>
      <c r="AH20" s="146"/>
      <c r="AI20" s="163"/>
      <c r="AJ20" s="181" t="e">
        <f>VLOOKUP(AI20,'centroDeProyectos estrateg '!$E:$W,2,FALSE)</f>
        <v>#N/A</v>
      </c>
      <c r="AK20" s="181" t="e">
        <f>VLOOKUP(AI20,'centroDeProyectos estrateg '!$E:$W,7,FALSE)</f>
        <v>#N/A</v>
      </c>
      <c r="AL20" s="181" t="e">
        <f>VLOOKUP(AI20,'centroDeProyectos estrateg '!$E:$W,8,FALSE)</f>
        <v>#N/A</v>
      </c>
      <c r="AM20" s="181" t="e">
        <f>VLOOKUP(AI20,'centroDeProyectos estrateg '!$E:$W,5,FALSE)</f>
        <v>#N/A</v>
      </c>
      <c r="AN20" s="181" t="e">
        <f>VLOOKUP(AI20,'centroDeProyectos estrateg '!$E:$W,18,FALSE)</f>
        <v>#N/A</v>
      </c>
      <c r="AO20" s="181" t="e">
        <f>VLOOKUP(AI20,'centroDeProyectos estrateg '!$E:$W,19,FALSE)</f>
        <v>#N/A</v>
      </c>
      <c r="AP20" s="181" t="e">
        <f>VLOOKUP(AI20,'centroDeProyectos estrateg '!$E:$W,4,FALSE)</f>
        <v>#N/A</v>
      </c>
      <c r="AQ20" s="162" t="s">
        <v>3438</v>
      </c>
    </row>
    <row r="21" spans="1:43" s="146" customFormat="1" ht="22.9" customHeight="1">
      <c r="A21" s="227">
        <v>19</v>
      </c>
      <c r="B21" s="145" t="s">
        <v>5971</v>
      </c>
      <c r="C21" s="146" t="s">
        <v>3817</v>
      </c>
      <c r="D21" s="146" t="s">
        <v>3420</v>
      </c>
      <c r="E21" s="146" t="s">
        <v>3421</v>
      </c>
      <c r="F21" s="146" t="s">
        <v>3422</v>
      </c>
      <c r="G21" s="146" t="s">
        <v>3423</v>
      </c>
      <c r="H21" s="146" t="s">
        <v>3427</v>
      </c>
      <c r="I21" s="146" t="s">
        <v>3452</v>
      </c>
      <c r="O21" s="146" t="s">
        <v>3050</v>
      </c>
      <c r="P21" s="146" t="s">
        <v>3426</v>
      </c>
      <c r="U21" s="165"/>
      <c r="V21" s="165"/>
      <c r="W21" s="165"/>
      <c r="X21" s="165"/>
      <c r="Y21" s="165"/>
      <c r="Z21" s="165"/>
      <c r="AA21" s="165"/>
      <c r="AB21" s="146" t="s">
        <v>75</v>
      </c>
      <c r="AC21" s="146" t="s">
        <v>5988</v>
      </c>
      <c r="AD21" s="146" t="s">
        <v>5989</v>
      </c>
      <c r="AE21" s="146" t="s">
        <v>3426</v>
      </c>
      <c r="AI21" s="150"/>
      <c r="AJ21" s="181" t="e">
        <f>VLOOKUP(AI21,'centroDeProyectos estrateg '!$E:$W,2,FALSE)</f>
        <v>#N/A</v>
      </c>
      <c r="AK21" s="181" t="e">
        <f>VLOOKUP(AI21,'centroDeProyectos estrateg '!$E:$W,7,FALSE)</f>
        <v>#N/A</v>
      </c>
      <c r="AL21" s="181" t="e">
        <f>VLOOKUP(AI21,'centroDeProyectos estrateg '!$E:$W,8,FALSE)</f>
        <v>#N/A</v>
      </c>
      <c r="AM21" s="181" t="e">
        <f>VLOOKUP(AI21,'centroDeProyectos estrateg '!$E:$W,5,FALSE)</f>
        <v>#N/A</v>
      </c>
      <c r="AN21" s="181" t="e">
        <f>VLOOKUP(AI21,'centroDeProyectos estrateg '!$E:$W,18,FALSE)</f>
        <v>#N/A</v>
      </c>
      <c r="AO21" s="181" t="e">
        <f>VLOOKUP(AI21,'centroDeProyectos estrateg '!$E:$W,19,FALSE)</f>
        <v>#N/A</v>
      </c>
      <c r="AP21" s="181" t="e">
        <f>VLOOKUP(AI21,'centroDeProyectos estrateg '!$E:$W,4,FALSE)</f>
        <v>#N/A</v>
      </c>
      <c r="AQ21" s="162" t="s">
        <v>3438</v>
      </c>
    </row>
    <row r="22" spans="1:43" s="146" customFormat="1" ht="22.9" customHeight="1">
      <c r="A22" s="228">
        <v>20</v>
      </c>
      <c r="B22" s="145" t="s">
        <v>5971</v>
      </c>
      <c r="C22" s="146" t="s">
        <v>3817</v>
      </c>
      <c r="D22" s="146" t="s">
        <v>3420</v>
      </c>
      <c r="E22" s="146" t="s">
        <v>3421</v>
      </c>
      <c r="F22" s="146" t="s">
        <v>3422</v>
      </c>
      <c r="G22" s="146" t="s">
        <v>3423</v>
      </c>
      <c r="H22" s="146" t="s">
        <v>3427</v>
      </c>
      <c r="I22" s="146" t="s">
        <v>3452</v>
      </c>
      <c r="O22" s="146" t="s">
        <v>3050</v>
      </c>
      <c r="P22" s="146" t="s">
        <v>3426</v>
      </c>
      <c r="U22" s="165"/>
      <c r="V22" s="165"/>
      <c r="W22" s="165"/>
      <c r="X22" s="165"/>
      <c r="Y22" s="165"/>
      <c r="Z22" s="165"/>
      <c r="AA22" s="165"/>
      <c r="AB22" s="146" t="s">
        <v>75</v>
      </c>
      <c r="AC22" s="146">
        <v>2023</v>
      </c>
      <c r="AD22" s="146" t="s">
        <v>5990</v>
      </c>
      <c r="AE22" s="146" t="s">
        <v>3426</v>
      </c>
      <c r="AI22" s="150"/>
      <c r="AJ22" s="181" t="e">
        <f>VLOOKUP(AI22,'centroDeProyectos estrateg '!$E:$W,2,FALSE)</f>
        <v>#N/A</v>
      </c>
      <c r="AK22" s="181" t="e">
        <f>VLOOKUP(AI22,'centroDeProyectos estrateg '!$E:$W,7,FALSE)</f>
        <v>#N/A</v>
      </c>
      <c r="AL22" s="181" t="e">
        <f>VLOOKUP(AI22,'centroDeProyectos estrateg '!$E:$W,8,FALSE)</f>
        <v>#N/A</v>
      </c>
      <c r="AM22" s="181" t="e">
        <f>VLOOKUP(AI22,'centroDeProyectos estrateg '!$E:$W,5,FALSE)</f>
        <v>#N/A</v>
      </c>
      <c r="AN22" s="181" t="e">
        <f>VLOOKUP(AI22,'centroDeProyectos estrateg '!$E:$W,18,FALSE)</f>
        <v>#N/A</v>
      </c>
      <c r="AO22" s="181" t="e">
        <f>VLOOKUP(AI22,'centroDeProyectos estrateg '!$E:$W,19,FALSE)</f>
        <v>#N/A</v>
      </c>
      <c r="AP22" s="181" t="e">
        <f>VLOOKUP(AI22,'centroDeProyectos estrateg '!$E:$W,4,FALSE)</f>
        <v>#N/A</v>
      </c>
      <c r="AQ22" s="162" t="s">
        <v>3438</v>
      </c>
    </row>
    <row r="23" spans="1:43" s="146" customFormat="1" ht="22.9" customHeight="1">
      <c r="A23" s="229">
        <v>21</v>
      </c>
      <c r="B23" s="145" t="s">
        <v>5971</v>
      </c>
      <c r="C23" s="146" t="s">
        <v>3817</v>
      </c>
      <c r="D23" s="146" t="s">
        <v>3420</v>
      </c>
      <c r="E23" s="146" t="s">
        <v>3421</v>
      </c>
      <c r="F23" s="146" t="s">
        <v>3422</v>
      </c>
      <c r="G23" s="146" t="s">
        <v>3423</v>
      </c>
      <c r="H23" s="146" t="s">
        <v>3427</v>
      </c>
      <c r="I23" s="146" t="s">
        <v>3452</v>
      </c>
      <c r="O23" s="146" t="s">
        <v>3050</v>
      </c>
      <c r="P23" s="146" t="s">
        <v>3426</v>
      </c>
      <c r="U23" s="165"/>
      <c r="V23" s="165"/>
      <c r="W23" s="165"/>
      <c r="X23" s="165"/>
      <c r="Y23" s="165"/>
      <c r="Z23" s="165"/>
      <c r="AA23" s="165"/>
      <c r="AB23" s="146" t="s">
        <v>75</v>
      </c>
      <c r="AC23" s="146">
        <v>2024</v>
      </c>
      <c r="AD23" s="146" t="s">
        <v>5991</v>
      </c>
      <c r="AE23" s="146" t="s">
        <v>3426</v>
      </c>
      <c r="AI23" s="150"/>
      <c r="AJ23" s="181" t="e">
        <f>VLOOKUP(AI23,'centroDeProyectos estrateg '!$E:$W,2,FALSE)</f>
        <v>#N/A</v>
      </c>
      <c r="AK23" s="181" t="e">
        <f>VLOOKUP(AI23,'centroDeProyectos estrateg '!$E:$W,7,FALSE)</f>
        <v>#N/A</v>
      </c>
      <c r="AL23" s="181" t="e">
        <f>VLOOKUP(AI23,'centroDeProyectos estrateg '!$E:$W,8,FALSE)</f>
        <v>#N/A</v>
      </c>
      <c r="AM23" s="181" t="e">
        <f>VLOOKUP(AI23,'centroDeProyectos estrateg '!$E:$W,5,FALSE)</f>
        <v>#N/A</v>
      </c>
      <c r="AN23" s="181" t="e">
        <f>VLOOKUP(AI23,'centroDeProyectos estrateg '!$E:$W,18,FALSE)</f>
        <v>#N/A</v>
      </c>
      <c r="AO23" s="181" t="e">
        <f>VLOOKUP(AI23,'centroDeProyectos estrateg '!$E:$W,19,FALSE)</f>
        <v>#N/A</v>
      </c>
      <c r="AP23" s="181" t="e">
        <f>VLOOKUP(AI23,'centroDeProyectos estrateg '!$E:$W,4,FALSE)</f>
        <v>#N/A</v>
      </c>
      <c r="AQ23" s="162" t="s">
        <v>3438</v>
      </c>
    </row>
    <row r="24" spans="1:43" s="146" customFormat="1" ht="22.9" customHeight="1">
      <c r="A24" s="227">
        <v>22</v>
      </c>
      <c r="B24" s="145" t="s">
        <v>5971</v>
      </c>
      <c r="C24" s="146" t="s">
        <v>3463</v>
      </c>
      <c r="D24" s="146" t="s">
        <v>3420</v>
      </c>
      <c r="E24" s="146" t="s">
        <v>3421</v>
      </c>
      <c r="F24" s="146" t="s">
        <v>3453</v>
      </c>
      <c r="G24" s="146" t="s">
        <v>3454</v>
      </c>
      <c r="H24" s="146" t="str">
        <f t="shared" si="1"/>
        <v>CELERIDAD JUDICIAL: Implementar mecanismos de gestión que permitan aumentar la celeridad judicial de los juzgados y oficinas judiciales.</v>
      </c>
      <c r="I24" s="146" t="s">
        <v>5992</v>
      </c>
      <c r="O24" s="146" t="s">
        <v>3060</v>
      </c>
      <c r="P24" s="146" t="s">
        <v>3426</v>
      </c>
      <c r="Q24" s="146" t="s">
        <v>3456</v>
      </c>
      <c r="S24" s="166" t="s">
        <v>5993</v>
      </c>
      <c r="T24" s="167">
        <v>186082</v>
      </c>
      <c r="U24" s="168" t="s">
        <v>5994</v>
      </c>
      <c r="V24" s="167" t="s">
        <v>5995</v>
      </c>
      <c r="W24" s="167" t="s">
        <v>5996</v>
      </c>
      <c r="X24" s="167">
        <v>182416</v>
      </c>
      <c r="Y24" s="167" t="s">
        <v>5997</v>
      </c>
      <c r="Z24" s="167" t="s">
        <v>5998</v>
      </c>
      <c r="AA24" s="167"/>
      <c r="AC24" s="146">
        <v>2019</v>
      </c>
      <c r="AD24" s="146" t="s">
        <v>5999</v>
      </c>
      <c r="AE24" s="146" t="s">
        <v>6000</v>
      </c>
      <c r="AH24" s="146" t="s">
        <v>6001</v>
      </c>
      <c r="AI24" s="150"/>
      <c r="AJ24" s="181" t="e">
        <f>VLOOKUP(AI24,'centroDeProyectos estrateg '!$E:$W,2,FALSE)</f>
        <v>#N/A</v>
      </c>
      <c r="AK24" s="181" t="e">
        <f>VLOOKUP(AI24,'centroDeProyectos estrateg '!$E:$W,7,FALSE)</f>
        <v>#N/A</v>
      </c>
      <c r="AL24" s="181" t="e">
        <f>VLOOKUP(AI24,'centroDeProyectos estrateg '!$E:$W,8,FALSE)</f>
        <v>#N/A</v>
      </c>
      <c r="AM24" s="181" t="e">
        <f>VLOOKUP(AI24,'centroDeProyectos estrateg '!$E:$W,5,FALSE)</f>
        <v>#N/A</v>
      </c>
      <c r="AN24" s="181" t="e">
        <f>VLOOKUP(AI24,'centroDeProyectos estrateg '!$E:$W,18,FALSE)</f>
        <v>#N/A</v>
      </c>
      <c r="AO24" s="181" t="e">
        <f>VLOOKUP(AI24,'centroDeProyectos estrateg '!$E:$W,19,FALSE)</f>
        <v>#N/A</v>
      </c>
      <c r="AP24" s="181" t="e">
        <f>VLOOKUP(AI24,'centroDeProyectos estrateg '!$E:$W,4,FALSE)</f>
        <v>#N/A</v>
      </c>
      <c r="AQ24" s="162" t="s">
        <v>3438</v>
      </c>
    </row>
    <row r="25" spans="1:43" s="146" customFormat="1" ht="22.9" customHeight="1">
      <c r="A25" s="228">
        <v>23</v>
      </c>
      <c r="B25" s="145" t="s">
        <v>5971</v>
      </c>
      <c r="C25" s="146" t="s">
        <v>3463</v>
      </c>
      <c r="D25" s="146" t="s">
        <v>3420</v>
      </c>
      <c r="E25" s="146" t="s">
        <v>3421</v>
      </c>
      <c r="F25" s="146" t="s">
        <v>3453</v>
      </c>
      <c r="G25" s="146" t="s">
        <v>3454</v>
      </c>
      <c r="H25" s="146" t="str">
        <f t="shared" si="1"/>
        <v>CELERIDAD JUDICIAL: Implementar mecanismos de gestión que permitan aumentar la celeridad judicial de los juzgados y oficinas judiciales.</v>
      </c>
      <c r="I25" s="146" t="s">
        <v>5992</v>
      </c>
      <c r="O25" s="146" t="s">
        <v>3060</v>
      </c>
      <c r="P25" s="146" t="s">
        <v>3426</v>
      </c>
      <c r="AC25" s="146" t="s">
        <v>3475</v>
      </c>
      <c r="AD25" s="146" t="s">
        <v>6002</v>
      </c>
      <c r="AE25" s="146" t="s">
        <v>6000</v>
      </c>
      <c r="AI25" s="150"/>
      <c r="AJ25" s="181" t="e">
        <f>VLOOKUP(AI25,'centroDeProyectos estrateg '!$E:$W,2,FALSE)</f>
        <v>#N/A</v>
      </c>
      <c r="AK25" s="181" t="e">
        <f>VLOOKUP(AI25,'centroDeProyectos estrateg '!$E:$W,7,FALSE)</f>
        <v>#N/A</v>
      </c>
      <c r="AL25" s="181" t="e">
        <f>VLOOKUP(AI25,'centroDeProyectos estrateg '!$E:$W,8,FALSE)</f>
        <v>#N/A</v>
      </c>
      <c r="AM25" s="181" t="e">
        <f>VLOOKUP(AI25,'centroDeProyectos estrateg '!$E:$W,5,FALSE)</f>
        <v>#N/A</v>
      </c>
      <c r="AN25" s="181" t="e">
        <f>VLOOKUP(AI25,'centroDeProyectos estrateg '!$E:$W,18,FALSE)</f>
        <v>#N/A</v>
      </c>
      <c r="AO25" s="181" t="e">
        <f>VLOOKUP(AI25,'centroDeProyectos estrateg '!$E:$W,19,FALSE)</f>
        <v>#N/A</v>
      </c>
      <c r="AP25" s="181" t="e">
        <f>VLOOKUP(AI25,'centroDeProyectos estrateg '!$E:$W,4,FALSE)</f>
        <v>#N/A</v>
      </c>
      <c r="AQ25" s="162" t="s">
        <v>3438</v>
      </c>
    </row>
    <row r="26" spans="1:43" s="151" customFormat="1" ht="22.9" customHeight="1">
      <c r="A26" s="229">
        <v>24</v>
      </c>
      <c r="B26" s="160" t="s">
        <v>5971</v>
      </c>
      <c r="C26" s="151" t="s">
        <v>3463</v>
      </c>
      <c r="D26" s="151" t="s">
        <v>3420</v>
      </c>
      <c r="E26" s="151" t="s">
        <v>3421</v>
      </c>
      <c r="F26" s="151" t="s">
        <v>3453</v>
      </c>
      <c r="G26" s="151" t="s">
        <v>3454</v>
      </c>
      <c r="H26" s="151" t="str">
        <f t="shared" si="1"/>
        <v>CELERIDAD JUDICIAL: Implementar mecanismos de gestión que permitan aumentar la celeridad judicial de los juzgados y oficinas judiciales.</v>
      </c>
      <c r="I26" s="146" t="s">
        <v>5992</v>
      </c>
      <c r="J26" s="146"/>
      <c r="K26" s="146"/>
      <c r="L26" s="146"/>
      <c r="M26" s="146"/>
      <c r="N26" s="146"/>
      <c r="O26" s="151" t="s">
        <v>3060</v>
      </c>
      <c r="P26" s="146" t="s">
        <v>3426</v>
      </c>
      <c r="Q26" s="146"/>
      <c r="S26" s="146"/>
      <c r="T26" s="146"/>
      <c r="U26" s="146"/>
      <c r="V26" s="146"/>
      <c r="W26" s="146"/>
      <c r="X26" s="146"/>
      <c r="Y26" s="146"/>
      <c r="Z26" s="146"/>
      <c r="AA26" s="146"/>
      <c r="AB26" s="146"/>
      <c r="AC26" s="146" t="s">
        <v>3475</v>
      </c>
      <c r="AD26" s="146" t="s">
        <v>6003</v>
      </c>
      <c r="AE26" s="146" t="s">
        <v>6000</v>
      </c>
      <c r="AF26" s="146"/>
      <c r="AG26" s="146"/>
      <c r="AH26" s="146"/>
      <c r="AI26" s="152"/>
      <c r="AJ26" s="181" t="e">
        <f>VLOOKUP(AI26,'centroDeProyectos estrateg '!$E:$W,2,FALSE)</f>
        <v>#N/A</v>
      </c>
      <c r="AK26" s="181" t="e">
        <f>VLOOKUP(AI26,'centroDeProyectos estrateg '!$E:$W,7,FALSE)</f>
        <v>#N/A</v>
      </c>
      <c r="AL26" s="181" t="e">
        <f>VLOOKUP(AI26,'centroDeProyectos estrateg '!$E:$W,8,FALSE)</f>
        <v>#N/A</v>
      </c>
      <c r="AM26" s="181" t="e">
        <f>VLOOKUP(AI26,'centroDeProyectos estrateg '!$E:$W,5,FALSE)</f>
        <v>#N/A</v>
      </c>
      <c r="AN26" s="181" t="e">
        <f>VLOOKUP(AI26,'centroDeProyectos estrateg '!$E:$W,18,FALSE)</f>
        <v>#N/A</v>
      </c>
      <c r="AO26" s="181" t="e">
        <f>VLOOKUP(AI26,'centroDeProyectos estrateg '!$E:$W,19,FALSE)</f>
        <v>#N/A</v>
      </c>
      <c r="AP26" s="181" t="e">
        <f>VLOOKUP(AI26,'centroDeProyectos estrateg '!$E:$W,4,FALSE)</f>
        <v>#N/A</v>
      </c>
      <c r="AQ26" s="162" t="s">
        <v>3438</v>
      </c>
    </row>
    <row r="27" spans="1:43" s="142" customFormat="1" ht="22.9" customHeight="1">
      <c r="A27" s="227">
        <v>25</v>
      </c>
      <c r="B27" s="141" t="s">
        <v>5968</v>
      </c>
      <c r="C27" s="142" t="s">
        <v>3463</v>
      </c>
      <c r="D27" s="142" t="s">
        <v>3420</v>
      </c>
      <c r="E27" s="142" t="s">
        <v>3421</v>
      </c>
      <c r="F27" s="142" t="s">
        <v>3453</v>
      </c>
      <c r="G27" s="142" t="s">
        <v>3454</v>
      </c>
      <c r="H27" s="142" t="str">
        <f t="shared" si="1"/>
        <v>CELERIDAD JUDICIAL: Implementar mecanismos de gestión que permitan aumentar la celeridad judicial de los juzgados y oficinas judiciales.</v>
      </c>
      <c r="I27" s="78" t="s">
        <v>5992</v>
      </c>
      <c r="J27" s="78"/>
      <c r="K27" s="78"/>
      <c r="L27" s="78"/>
      <c r="M27" s="78"/>
      <c r="N27" s="78"/>
      <c r="O27" s="142" t="s">
        <v>3060</v>
      </c>
      <c r="P27" s="59" t="s">
        <v>3426</v>
      </c>
      <c r="Q27" s="59"/>
      <c r="S27" s="59"/>
      <c r="T27" s="59"/>
      <c r="U27" s="59"/>
      <c r="V27" s="59"/>
      <c r="W27" s="59"/>
      <c r="X27" s="59"/>
      <c r="Y27" s="59"/>
      <c r="Z27" s="59"/>
      <c r="AA27" s="59"/>
      <c r="AB27" s="59"/>
      <c r="AC27" s="59" t="s">
        <v>6004</v>
      </c>
      <c r="AD27" s="59" t="s">
        <v>6005</v>
      </c>
      <c r="AE27" s="59" t="s">
        <v>6000</v>
      </c>
      <c r="AF27" s="148"/>
      <c r="AG27" s="148"/>
      <c r="AH27" s="148"/>
      <c r="AI27" s="115" t="s">
        <v>321</v>
      </c>
      <c r="AJ27" s="142" t="str">
        <f>VLOOKUP(AI27,'centroDeProyectos estrateg '!$E:$W,2,FALSE)</f>
        <v>Rezago y Archivos Fiscales</v>
      </c>
      <c r="AK27" s="142" t="str">
        <f>VLOOKUP(AI27,'centroDeProyectos estrateg '!$E:$W,7,FALSE)</f>
        <v>06/01/2020</v>
      </c>
      <c r="AL27" s="142" t="str">
        <f>VLOOKUP(AI27,'centroDeProyectos estrateg '!$E:$W,8,FALSE)</f>
        <v>18/12/2024</v>
      </c>
      <c r="AM27" s="142" t="str">
        <f>VLOOKUP(AI27,'centroDeProyectos estrateg '!$E:$W,5,FALSE)</f>
        <v>66%</v>
      </c>
      <c r="AN27" s="142" t="str">
        <f>VLOOKUP(AI27,'centroDeProyectos estrateg '!$E:$W,18,FALSE)</f>
        <v>Ministerio Público</v>
      </c>
      <c r="AO27" s="142" t="str">
        <f>VLOOKUP(AI27,'centroDeProyectos estrateg '!$E:$W,19,FALSE)</f>
        <v>0033 FISCALIA GENERAL</v>
      </c>
      <c r="AP27" s="142" t="str">
        <f>VLOOKUP(AI27,'centroDeProyectos estrateg '!$E:$W,4,FALSE)</f>
        <v>En progreso</v>
      </c>
      <c r="AQ27" s="142" t="s">
        <v>3442</v>
      </c>
    </row>
    <row r="28" spans="1:43" s="153" customFormat="1" ht="22.9" customHeight="1">
      <c r="A28" s="228">
        <v>26</v>
      </c>
      <c r="B28" s="164" t="s">
        <v>5971</v>
      </c>
      <c r="C28" s="153" t="s">
        <v>3463</v>
      </c>
      <c r="D28" s="153" t="s">
        <v>3420</v>
      </c>
      <c r="E28" s="153" t="s">
        <v>3421</v>
      </c>
      <c r="F28" s="153" t="s">
        <v>3453</v>
      </c>
      <c r="G28" s="153" t="s">
        <v>3454</v>
      </c>
      <c r="H28" s="153" t="str">
        <f t="shared" si="1"/>
        <v>CELERIDAD JUDICIAL: Implementar mecanismos de gestión que permitan aumentar la celeridad judicial de los juzgados y oficinas judiciales.</v>
      </c>
      <c r="I28" s="146" t="s">
        <v>3464</v>
      </c>
      <c r="J28" s="146"/>
      <c r="K28" s="146"/>
      <c r="L28" s="146"/>
      <c r="M28" s="146"/>
      <c r="N28" s="146"/>
      <c r="O28" s="153" t="s">
        <v>3097</v>
      </c>
      <c r="P28" s="146" t="s">
        <v>75</v>
      </c>
      <c r="Q28" s="146" t="s">
        <v>3456</v>
      </c>
      <c r="S28" s="146" t="s">
        <v>6006</v>
      </c>
      <c r="T28" s="167">
        <v>92177</v>
      </c>
      <c r="U28" s="167" t="s">
        <v>6007</v>
      </c>
      <c r="V28" s="167" t="s">
        <v>6008</v>
      </c>
      <c r="W28" s="167" t="s">
        <v>6009</v>
      </c>
      <c r="X28" s="167" t="s">
        <v>6010</v>
      </c>
      <c r="Y28" s="167" t="s">
        <v>6011</v>
      </c>
      <c r="Z28" s="167" t="s">
        <v>6012</v>
      </c>
      <c r="AA28" s="167"/>
      <c r="AB28" s="146"/>
      <c r="AC28" s="146" t="s">
        <v>3475</v>
      </c>
      <c r="AD28" s="146" t="s">
        <v>3467</v>
      </c>
      <c r="AE28" s="146" t="s">
        <v>75</v>
      </c>
      <c r="AF28" s="146"/>
      <c r="AG28" s="146"/>
      <c r="AH28" s="146" t="s">
        <v>6001</v>
      </c>
      <c r="AI28" s="154"/>
      <c r="AJ28" s="181" t="e">
        <f>VLOOKUP(AI28,'centroDeProyectos estrateg '!$E:$W,2,FALSE)</f>
        <v>#N/A</v>
      </c>
      <c r="AK28" s="181" t="e">
        <f>VLOOKUP(AI28,'centroDeProyectos estrateg '!$E:$W,7,FALSE)</f>
        <v>#N/A</v>
      </c>
      <c r="AL28" s="181" t="e">
        <f>VLOOKUP(AI28,'centroDeProyectos estrateg '!$E:$W,8,FALSE)</f>
        <v>#N/A</v>
      </c>
      <c r="AM28" s="181" t="e">
        <f>VLOOKUP(AI28,'centroDeProyectos estrateg '!$E:$W,5,FALSE)</f>
        <v>#N/A</v>
      </c>
      <c r="AN28" s="181" t="e">
        <f>VLOOKUP(AI28,'centroDeProyectos estrateg '!$E:$W,18,FALSE)</f>
        <v>#N/A</v>
      </c>
      <c r="AO28" s="181" t="e">
        <f>VLOOKUP(AI28,'centroDeProyectos estrateg '!$E:$W,19,FALSE)</f>
        <v>#N/A</v>
      </c>
      <c r="AP28" s="181" t="e">
        <f>VLOOKUP(AI28,'centroDeProyectos estrateg '!$E:$W,4,FALSE)</f>
        <v>#N/A</v>
      </c>
      <c r="AQ28" s="162" t="s">
        <v>3438</v>
      </c>
    </row>
    <row r="29" spans="1:43" s="142" customFormat="1" ht="22.9" customHeight="1">
      <c r="A29" s="229">
        <v>27</v>
      </c>
      <c r="B29" s="141" t="s">
        <v>5968</v>
      </c>
      <c r="C29" s="142" t="s">
        <v>3463</v>
      </c>
      <c r="D29" s="142" t="s">
        <v>3420</v>
      </c>
      <c r="E29" s="142" t="s">
        <v>3421</v>
      </c>
      <c r="F29" s="142" t="s">
        <v>3453</v>
      </c>
      <c r="G29" s="142" t="s">
        <v>3454</v>
      </c>
      <c r="H29" s="142" t="str">
        <f t="shared" si="1"/>
        <v>CELERIDAD JUDICIAL: Implementar mecanismos de gestión que permitan aumentar la celeridad judicial de los juzgados y oficinas judiciales.</v>
      </c>
      <c r="I29" s="78" t="s">
        <v>3464</v>
      </c>
      <c r="J29" s="78"/>
      <c r="K29" s="78"/>
      <c r="L29" s="78"/>
      <c r="M29" s="78"/>
      <c r="N29" s="78"/>
      <c r="O29" s="142" t="s">
        <v>3097</v>
      </c>
      <c r="P29" s="59" t="s">
        <v>75</v>
      </c>
      <c r="Q29" s="59"/>
      <c r="S29" s="59"/>
      <c r="T29" s="59"/>
      <c r="U29" s="59"/>
      <c r="V29" s="59"/>
      <c r="W29" s="59"/>
      <c r="X29" s="59"/>
      <c r="Y29" s="59"/>
      <c r="Z29" s="59"/>
      <c r="AA29" s="59"/>
      <c r="AB29" s="59"/>
      <c r="AC29" s="59" t="s">
        <v>3475</v>
      </c>
      <c r="AD29" s="59" t="s">
        <v>3467</v>
      </c>
      <c r="AE29" s="59" t="s">
        <v>75</v>
      </c>
      <c r="AF29" s="148"/>
      <c r="AG29" s="148"/>
      <c r="AH29" s="148"/>
      <c r="AI29" s="115" t="s">
        <v>408</v>
      </c>
      <c r="AJ29" s="142" t="str">
        <f>VLOOKUP(AI29,'centroDeProyectos estrateg '!$E:$W,2,FALSE)</f>
        <v>Disminución en el tiempo de respuesta de Pericias Financieras Contables en el Proceso Judicial estudio especial para los casos conocidos como Cochinilla y Diamante</v>
      </c>
      <c r="AK29" s="142" t="str">
        <f>VLOOKUP(AI29,'centroDeProyectos estrateg '!$E:$W,7,FALSE)</f>
        <v>01/07/2022</v>
      </c>
      <c r="AL29" s="142" t="str">
        <f>VLOOKUP(AI29,'centroDeProyectos estrateg '!$E:$W,8,FALSE)</f>
        <v>31/01/2024</v>
      </c>
      <c r="AM29" s="142" t="str">
        <f>VLOOKUP(AI29,'centroDeProyectos estrateg '!$E:$W,5,FALSE)</f>
        <v>51%</v>
      </c>
      <c r="AN29" s="142" t="str">
        <f>VLOOKUP(AI29,'centroDeProyectos estrateg '!$E:$W,18,FALSE)</f>
        <v>Organismo de Investigación Judicial</v>
      </c>
      <c r="AO29" s="142" t="str">
        <f>VLOOKUP(AI29,'centroDeProyectos estrateg '!$E:$W,19,FALSE)</f>
        <v>056 Sección de Anticorrupción Delitos Economicos y Financieros</v>
      </c>
      <c r="AP29" s="142" t="str">
        <f>VLOOKUP(AI29,'centroDeProyectos estrateg '!$E:$W,4,FALSE)</f>
        <v>En progreso</v>
      </c>
      <c r="AQ29" s="142" t="s">
        <v>3442</v>
      </c>
    </row>
    <row r="30" spans="1:43" s="162" customFormat="1" ht="22.9" customHeight="1">
      <c r="A30" s="227">
        <v>28</v>
      </c>
      <c r="B30" s="161" t="s">
        <v>6013</v>
      </c>
      <c r="C30" s="162" t="s">
        <v>3463</v>
      </c>
      <c r="D30" s="162" t="s">
        <v>3420</v>
      </c>
      <c r="E30" s="162" t="s">
        <v>3421</v>
      </c>
      <c r="F30" s="162" t="s">
        <v>3453</v>
      </c>
      <c r="G30" s="162" t="s">
        <v>3454</v>
      </c>
      <c r="H30" s="162" t="str">
        <f t="shared" si="1"/>
        <v>CELERIDAD JUDICIAL: Implementar mecanismos de gestión que permitan aumentar la celeridad judicial de los juzgados y oficinas judiciales.</v>
      </c>
      <c r="I30" s="146" t="s">
        <v>3468</v>
      </c>
      <c r="J30" s="146"/>
      <c r="K30" s="146"/>
      <c r="L30" s="146"/>
      <c r="M30" s="146"/>
      <c r="N30" s="146"/>
      <c r="O30" s="162" t="s">
        <v>3469</v>
      </c>
      <c r="P30" s="146" t="s">
        <v>3470</v>
      </c>
      <c r="Q30" s="146" t="s">
        <v>3456</v>
      </c>
      <c r="S30" s="146" t="s">
        <v>6014</v>
      </c>
      <c r="T30" s="167">
        <v>17024</v>
      </c>
      <c r="U30" s="167" t="s">
        <v>6015</v>
      </c>
      <c r="V30" s="167" t="s">
        <v>6015</v>
      </c>
      <c r="W30" s="167" t="s">
        <v>6016</v>
      </c>
      <c r="X30" s="167" t="s">
        <v>6017</v>
      </c>
      <c r="Y30" s="167" t="s">
        <v>6018</v>
      </c>
      <c r="Z30" s="167" t="s">
        <v>6019</v>
      </c>
      <c r="AA30" s="167"/>
      <c r="AB30" s="146" t="s">
        <v>3474</v>
      </c>
      <c r="AC30" s="146" t="s">
        <v>3475</v>
      </c>
      <c r="AD30" s="146" t="s">
        <v>3530</v>
      </c>
      <c r="AE30" s="146" t="s">
        <v>3477</v>
      </c>
      <c r="AF30" s="146"/>
      <c r="AG30" s="146"/>
      <c r="AH30" s="146" t="s">
        <v>6001</v>
      </c>
      <c r="AI30" s="163"/>
      <c r="AJ30" s="181" t="e">
        <f>VLOOKUP(AI30,'centroDeProyectos estrateg '!$E:$W,2,FALSE)</f>
        <v>#N/A</v>
      </c>
      <c r="AK30" s="181" t="e">
        <f>VLOOKUP(AI30,'centroDeProyectos estrateg '!$E:$W,7,FALSE)</f>
        <v>#N/A</v>
      </c>
      <c r="AL30" s="181" t="e">
        <f>VLOOKUP(AI30,'centroDeProyectos estrateg '!$E:$W,8,FALSE)</f>
        <v>#N/A</v>
      </c>
      <c r="AM30" s="181" t="e">
        <f>VLOOKUP(AI30,'centroDeProyectos estrateg '!$E:$W,5,FALSE)</f>
        <v>#N/A</v>
      </c>
      <c r="AN30" s="181" t="e">
        <f>VLOOKUP(AI30,'centroDeProyectos estrateg '!$E:$W,18,FALSE)</f>
        <v>#N/A</v>
      </c>
      <c r="AO30" s="181" t="e">
        <f>VLOOKUP(AI30,'centroDeProyectos estrateg '!$E:$W,19,FALSE)</f>
        <v>#N/A</v>
      </c>
      <c r="AP30" s="181" t="e">
        <f>VLOOKUP(AI30,'centroDeProyectos estrateg '!$E:$W,4,FALSE)</f>
        <v>#N/A</v>
      </c>
      <c r="AQ30" s="162" t="s">
        <v>3438</v>
      </c>
    </row>
    <row r="31" spans="1:43" s="146" customFormat="1" ht="22.9" customHeight="1">
      <c r="A31" s="228">
        <v>29</v>
      </c>
      <c r="B31" s="145" t="s">
        <v>6013</v>
      </c>
      <c r="C31" s="146" t="s">
        <v>3463</v>
      </c>
      <c r="D31" s="146" t="s">
        <v>3420</v>
      </c>
      <c r="E31" s="146" t="s">
        <v>3421</v>
      </c>
      <c r="F31" s="146" t="s">
        <v>3453</v>
      </c>
      <c r="G31" s="146" t="s">
        <v>3454</v>
      </c>
      <c r="H31" s="146" t="str">
        <f t="shared" si="1"/>
        <v>CELERIDAD JUDICIAL: Implementar mecanismos de gestión que permitan aumentar la celeridad judicial de los juzgados y oficinas judiciales.</v>
      </c>
      <c r="I31" s="146" t="s">
        <v>6020</v>
      </c>
      <c r="O31" s="146" t="s">
        <v>3472</v>
      </c>
      <c r="P31" s="146" t="s">
        <v>3470</v>
      </c>
      <c r="Q31" s="146" t="s">
        <v>3456</v>
      </c>
      <c r="S31" s="146">
        <v>0</v>
      </c>
      <c r="T31" s="146">
        <v>100</v>
      </c>
      <c r="U31" s="146">
        <v>16</v>
      </c>
      <c r="V31" s="146">
        <f>U31+16</f>
        <v>32</v>
      </c>
      <c r="W31" s="146">
        <f t="shared" ref="W31:Y57" si="2">V31+16</f>
        <v>48</v>
      </c>
      <c r="X31" s="146">
        <f t="shared" si="2"/>
        <v>64</v>
      </c>
      <c r="Y31" s="146">
        <f t="shared" si="2"/>
        <v>80</v>
      </c>
      <c r="Z31" s="146">
        <v>100</v>
      </c>
      <c r="AB31" s="146" t="s">
        <v>3474</v>
      </c>
      <c r="AC31" s="146" t="s">
        <v>3475</v>
      </c>
      <c r="AD31" s="146" t="s">
        <v>3476</v>
      </c>
      <c r="AE31" s="146" t="s">
        <v>3477</v>
      </c>
      <c r="AH31" s="146" t="s">
        <v>6001</v>
      </c>
      <c r="AI31" s="150"/>
      <c r="AJ31" s="181" t="e">
        <f>VLOOKUP(AI31,'centroDeProyectos estrateg '!$E:$W,2,FALSE)</f>
        <v>#N/A</v>
      </c>
      <c r="AK31" s="181" t="e">
        <f>VLOOKUP(AI31,'centroDeProyectos estrateg '!$E:$W,7,FALSE)</f>
        <v>#N/A</v>
      </c>
      <c r="AL31" s="181" t="e">
        <f>VLOOKUP(AI31,'centroDeProyectos estrateg '!$E:$W,8,FALSE)</f>
        <v>#N/A</v>
      </c>
      <c r="AM31" s="181" t="e">
        <f>VLOOKUP(AI31,'centroDeProyectos estrateg '!$E:$W,5,FALSE)</f>
        <v>#N/A</v>
      </c>
      <c r="AN31" s="181" t="e">
        <f>VLOOKUP(AI31,'centroDeProyectos estrateg '!$E:$W,18,FALSE)</f>
        <v>#N/A</v>
      </c>
      <c r="AO31" s="181" t="e">
        <f>VLOOKUP(AI31,'centroDeProyectos estrateg '!$E:$W,19,FALSE)</f>
        <v>#N/A</v>
      </c>
      <c r="AP31" s="181" t="e">
        <f>VLOOKUP(AI31,'centroDeProyectos estrateg '!$E:$W,4,FALSE)</f>
        <v>#N/A</v>
      </c>
      <c r="AQ31" s="162" t="s">
        <v>3438</v>
      </c>
    </row>
    <row r="32" spans="1:43" s="146" customFormat="1" ht="22.9" customHeight="1">
      <c r="A32" s="229">
        <v>30</v>
      </c>
      <c r="B32" s="145" t="s">
        <v>6013</v>
      </c>
      <c r="C32" s="146" t="s">
        <v>3463</v>
      </c>
      <c r="D32" s="146" t="s">
        <v>3420</v>
      </c>
      <c r="E32" s="146" t="s">
        <v>3421</v>
      </c>
      <c r="F32" s="146" t="s">
        <v>3453</v>
      </c>
      <c r="G32" s="146" t="s">
        <v>3454</v>
      </c>
      <c r="H32" s="146" t="str">
        <f t="shared" si="1"/>
        <v>CELERIDAD JUDICIAL: Implementar mecanismos de gestión que permitan aumentar la celeridad judicial de los juzgados y oficinas judiciales.</v>
      </c>
      <c r="I32" s="146" t="s">
        <v>3468</v>
      </c>
      <c r="O32" s="146" t="s">
        <v>3478</v>
      </c>
      <c r="P32" s="146" t="s">
        <v>3470</v>
      </c>
      <c r="Q32" s="146" t="s">
        <v>3456</v>
      </c>
      <c r="S32" s="146" t="s">
        <v>6021</v>
      </c>
      <c r="T32" s="167">
        <v>75675</v>
      </c>
      <c r="U32" s="167" t="s">
        <v>6022</v>
      </c>
      <c r="V32" s="167" t="s">
        <v>6022</v>
      </c>
      <c r="W32" s="167" t="s">
        <v>6023</v>
      </c>
      <c r="X32" s="167" t="s">
        <v>6024</v>
      </c>
      <c r="Y32" s="167" t="s">
        <v>6025</v>
      </c>
      <c r="Z32" s="167" t="s">
        <v>6026</v>
      </c>
      <c r="AA32" s="167"/>
      <c r="AB32" s="146" t="s">
        <v>3474</v>
      </c>
      <c r="AC32" s="146" t="s">
        <v>3475</v>
      </c>
      <c r="AD32" s="146" t="s">
        <v>3530</v>
      </c>
      <c r="AE32" s="146" t="s">
        <v>3477</v>
      </c>
      <c r="AH32" s="146" t="s">
        <v>6001</v>
      </c>
      <c r="AI32" s="150"/>
      <c r="AJ32" s="181" t="e">
        <f>VLOOKUP(AI32,'centroDeProyectos estrateg '!$E:$W,2,FALSE)</f>
        <v>#N/A</v>
      </c>
      <c r="AK32" s="181" t="e">
        <f>VLOOKUP(AI32,'centroDeProyectos estrateg '!$E:$W,7,FALSE)</f>
        <v>#N/A</v>
      </c>
      <c r="AL32" s="181" t="e">
        <f>VLOOKUP(AI32,'centroDeProyectos estrateg '!$E:$W,8,FALSE)</f>
        <v>#N/A</v>
      </c>
      <c r="AM32" s="181" t="e">
        <f>VLOOKUP(AI32,'centroDeProyectos estrateg '!$E:$W,5,FALSE)</f>
        <v>#N/A</v>
      </c>
      <c r="AN32" s="181" t="e">
        <f>VLOOKUP(AI32,'centroDeProyectos estrateg '!$E:$W,18,FALSE)</f>
        <v>#N/A</v>
      </c>
      <c r="AO32" s="181" t="e">
        <f>VLOOKUP(AI32,'centroDeProyectos estrateg '!$E:$W,19,FALSE)</f>
        <v>#N/A</v>
      </c>
      <c r="AP32" s="181" t="e">
        <f>VLOOKUP(AI32,'centroDeProyectos estrateg '!$E:$W,4,FALSE)</f>
        <v>#N/A</v>
      </c>
      <c r="AQ32" s="162" t="s">
        <v>3438</v>
      </c>
    </row>
    <row r="33" spans="1:43" s="146" customFormat="1" ht="22.9" customHeight="1">
      <c r="A33" s="227">
        <v>31</v>
      </c>
      <c r="B33" s="145" t="s">
        <v>6013</v>
      </c>
      <c r="C33" s="146" t="s">
        <v>3463</v>
      </c>
      <c r="D33" s="146" t="s">
        <v>3420</v>
      </c>
      <c r="E33" s="146" t="s">
        <v>3421</v>
      </c>
      <c r="F33" s="146" t="s">
        <v>3453</v>
      </c>
      <c r="G33" s="146" t="s">
        <v>3454</v>
      </c>
      <c r="H33" s="146" t="str">
        <f t="shared" si="1"/>
        <v>CELERIDAD JUDICIAL: Implementar mecanismos de gestión que permitan aumentar la celeridad judicial de los juzgados y oficinas judiciales.</v>
      </c>
      <c r="I33" s="146" t="s">
        <v>6020</v>
      </c>
      <c r="O33" s="146" t="s">
        <v>3479</v>
      </c>
      <c r="P33" s="146" t="s">
        <v>3470</v>
      </c>
      <c r="Q33" s="146" t="s">
        <v>3456</v>
      </c>
      <c r="S33" s="146">
        <v>0</v>
      </c>
      <c r="T33" s="146">
        <v>100</v>
      </c>
      <c r="U33" s="146">
        <v>16</v>
      </c>
      <c r="V33" s="146">
        <f>U33+16</f>
        <v>32</v>
      </c>
      <c r="W33" s="146">
        <f t="shared" si="2"/>
        <v>48</v>
      </c>
      <c r="X33" s="146">
        <f t="shared" si="2"/>
        <v>64</v>
      </c>
      <c r="Y33" s="146">
        <f t="shared" si="2"/>
        <v>80</v>
      </c>
      <c r="Z33" s="146">
        <v>100</v>
      </c>
      <c r="AB33" s="146" t="s">
        <v>3474</v>
      </c>
      <c r="AC33" s="146" t="s">
        <v>3475</v>
      </c>
      <c r="AD33" s="146" t="s">
        <v>3476</v>
      </c>
      <c r="AE33" s="146" t="s">
        <v>3477</v>
      </c>
      <c r="AH33" s="146" t="s">
        <v>6001</v>
      </c>
      <c r="AI33" s="150"/>
      <c r="AJ33" s="181" t="e">
        <f>VLOOKUP(AI33,'centroDeProyectos estrateg '!$E:$W,2,FALSE)</f>
        <v>#N/A</v>
      </c>
      <c r="AK33" s="181" t="e">
        <f>VLOOKUP(AI33,'centroDeProyectos estrateg '!$E:$W,7,FALSE)</f>
        <v>#N/A</v>
      </c>
      <c r="AL33" s="181" t="e">
        <f>VLOOKUP(AI33,'centroDeProyectos estrateg '!$E:$W,8,FALSE)</f>
        <v>#N/A</v>
      </c>
      <c r="AM33" s="181" t="e">
        <f>VLOOKUP(AI33,'centroDeProyectos estrateg '!$E:$W,5,FALSE)</f>
        <v>#N/A</v>
      </c>
      <c r="AN33" s="181" t="e">
        <f>VLOOKUP(AI33,'centroDeProyectos estrateg '!$E:$W,18,FALSE)</f>
        <v>#N/A</v>
      </c>
      <c r="AO33" s="181" t="e">
        <f>VLOOKUP(AI33,'centroDeProyectos estrateg '!$E:$W,19,FALSE)</f>
        <v>#N/A</v>
      </c>
      <c r="AP33" s="181" t="e">
        <f>VLOOKUP(AI33,'centroDeProyectos estrateg '!$E:$W,4,FALSE)</f>
        <v>#N/A</v>
      </c>
      <c r="AQ33" s="162" t="s">
        <v>3438</v>
      </c>
    </row>
    <row r="34" spans="1:43" s="146" customFormat="1" ht="22.9" customHeight="1">
      <c r="A34" s="228">
        <v>32</v>
      </c>
      <c r="B34" s="145" t="s">
        <v>6013</v>
      </c>
      <c r="C34" s="146" t="s">
        <v>3463</v>
      </c>
      <c r="D34" s="146" t="s">
        <v>3420</v>
      </c>
      <c r="E34" s="146" t="s">
        <v>3421</v>
      </c>
      <c r="F34" s="146" t="s">
        <v>3453</v>
      </c>
      <c r="G34" s="146" t="s">
        <v>3454</v>
      </c>
      <c r="H34" s="146" t="str">
        <f t="shared" si="1"/>
        <v>CELERIDAD JUDICIAL: Implementar mecanismos de gestión que permitan aumentar la celeridad judicial de los juzgados y oficinas judiciales.</v>
      </c>
      <c r="I34" s="146" t="s">
        <v>3468</v>
      </c>
      <c r="O34" s="146" t="s">
        <v>3480</v>
      </c>
      <c r="P34" s="146" t="s">
        <v>3470</v>
      </c>
      <c r="Q34" s="146" t="s">
        <v>3456</v>
      </c>
      <c r="S34" s="166" t="s">
        <v>6027</v>
      </c>
      <c r="T34" s="167">
        <v>3154</v>
      </c>
      <c r="U34" s="167" t="s">
        <v>6028</v>
      </c>
      <c r="V34" s="167" t="s">
        <v>6028</v>
      </c>
      <c r="W34" s="167" t="s">
        <v>6029</v>
      </c>
      <c r="X34" s="167" t="s">
        <v>6030</v>
      </c>
      <c r="Y34" s="167" t="s">
        <v>6031</v>
      </c>
      <c r="Z34" s="167" t="s">
        <v>6032</v>
      </c>
      <c r="AA34" s="167"/>
      <c r="AB34" s="146" t="s">
        <v>3482</v>
      </c>
      <c r="AC34" s="146" t="s">
        <v>3475</v>
      </c>
      <c r="AD34" s="146" t="s">
        <v>3530</v>
      </c>
      <c r="AE34" s="146" t="s">
        <v>3477</v>
      </c>
      <c r="AH34" s="146" t="s">
        <v>6001</v>
      </c>
      <c r="AI34" s="150"/>
      <c r="AJ34" s="181" t="e">
        <f>VLOOKUP(AI34,'centroDeProyectos estrateg '!$E:$W,2,FALSE)</f>
        <v>#N/A</v>
      </c>
      <c r="AK34" s="181" t="e">
        <f>VLOOKUP(AI34,'centroDeProyectos estrateg '!$E:$W,7,FALSE)</f>
        <v>#N/A</v>
      </c>
      <c r="AL34" s="181" t="e">
        <f>VLOOKUP(AI34,'centroDeProyectos estrateg '!$E:$W,8,FALSE)</f>
        <v>#N/A</v>
      </c>
      <c r="AM34" s="181" t="e">
        <f>VLOOKUP(AI34,'centroDeProyectos estrateg '!$E:$W,5,FALSE)</f>
        <v>#N/A</v>
      </c>
      <c r="AN34" s="181" t="e">
        <f>VLOOKUP(AI34,'centroDeProyectos estrateg '!$E:$W,18,FALSE)</f>
        <v>#N/A</v>
      </c>
      <c r="AO34" s="181" t="e">
        <f>VLOOKUP(AI34,'centroDeProyectos estrateg '!$E:$W,19,FALSE)</f>
        <v>#N/A</v>
      </c>
      <c r="AP34" s="181" t="e">
        <f>VLOOKUP(AI34,'centroDeProyectos estrateg '!$E:$W,4,FALSE)</f>
        <v>#N/A</v>
      </c>
      <c r="AQ34" s="162" t="s">
        <v>3438</v>
      </c>
    </row>
    <row r="35" spans="1:43" s="146" customFormat="1" ht="22.9" customHeight="1">
      <c r="A35" s="229">
        <v>33</v>
      </c>
      <c r="B35" s="145" t="s">
        <v>6013</v>
      </c>
      <c r="C35" s="146" t="s">
        <v>3463</v>
      </c>
      <c r="D35" s="146" t="s">
        <v>3420</v>
      </c>
      <c r="E35" s="146" t="s">
        <v>3421</v>
      </c>
      <c r="F35" s="146" t="s">
        <v>3453</v>
      </c>
      <c r="G35" s="146" t="s">
        <v>3454</v>
      </c>
      <c r="H35" s="146" t="str">
        <f t="shared" si="1"/>
        <v>CELERIDAD JUDICIAL: Implementar mecanismos de gestión que permitan aumentar la celeridad judicial de los juzgados y oficinas judiciales.</v>
      </c>
      <c r="I35" s="146" t="s">
        <v>6020</v>
      </c>
      <c r="O35" s="146" t="s">
        <v>3481</v>
      </c>
      <c r="P35" s="146" t="s">
        <v>3470</v>
      </c>
      <c r="Q35" s="146" t="s">
        <v>3456</v>
      </c>
      <c r="S35" s="146">
        <v>0</v>
      </c>
      <c r="T35" s="146">
        <v>100</v>
      </c>
      <c r="U35" s="146">
        <v>16</v>
      </c>
      <c r="V35" s="146">
        <f>U35+16</f>
        <v>32</v>
      </c>
      <c r="W35" s="146">
        <f t="shared" si="2"/>
        <v>48</v>
      </c>
      <c r="X35" s="146">
        <f t="shared" si="2"/>
        <v>64</v>
      </c>
      <c r="Y35" s="146">
        <f t="shared" si="2"/>
        <v>80</v>
      </c>
      <c r="Z35" s="146">
        <v>100</v>
      </c>
      <c r="AB35" s="146" t="s">
        <v>3482</v>
      </c>
      <c r="AC35" s="146" t="s">
        <v>3475</v>
      </c>
      <c r="AD35" s="146" t="s">
        <v>3476</v>
      </c>
      <c r="AE35" s="146" t="s">
        <v>3477</v>
      </c>
      <c r="AH35" s="146" t="s">
        <v>6001</v>
      </c>
      <c r="AI35" s="150"/>
      <c r="AJ35" s="181" t="e">
        <f>VLOOKUP(AI35,'centroDeProyectos estrateg '!$E:$W,2,FALSE)</f>
        <v>#N/A</v>
      </c>
      <c r="AK35" s="181" t="e">
        <f>VLOOKUP(AI35,'centroDeProyectos estrateg '!$E:$W,7,FALSE)</f>
        <v>#N/A</v>
      </c>
      <c r="AL35" s="181" t="e">
        <f>VLOOKUP(AI35,'centroDeProyectos estrateg '!$E:$W,8,FALSE)</f>
        <v>#N/A</v>
      </c>
      <c r="AM35" s="181" t="e">
        <f>VLOOKUP(AI35,'centroDeProyectos estrateg '!$E:$W,5,FALSE)</f>
        <v>#N/A</v>
      </c>
      <c r="AN35" s="181" t="e">
        <f>VLOOKUP(AI35,'centroDeProyectos estrateg '!$E:$W,18,FALSE)</f>
        <v>#N/A</v>
      </c>
      <c r="AO35" s="181" t="e">
        <f>VLOOKUP(AI35,'centroDeProyectos estrateg '!$E:$W,19,FALSE)</f>
        <v>#N/A</v>
      </c>
      <c r="AP35" s="181" t="e">
        <f>VLOOKUP(AI35,'centroDeProyectos estrateg '!$E:$W,4,FALSE)</f>
        <v>#N/A</v>
      </c>
      <c r="AQ35" s="162" t="s">
        <v>3438</v>
      </c>
    </row>
    <row r="36" spans="1:43" s="146" customFormat="1" ht="22.9" customHeight="1">
      <c r="A36" s="227">
        <v>34</v>
      </c>
      <c r="B36" s="145" t="s">
        <v>6013</v>
      </c>
      <c r="C36" s="146" t="s">
        <v>3463</v>
      </c>
      <c r="D36" s="146" t="s">
        <v>3420</v>
      </c>
      <c r="E36" s="146" t="s">
        <v>3421</v>
      </c>
      <c r="F36" s="146" t="s">
        <v>3453</v>
      </c>
      <c r="G36" s="146" t="s">
        <v>3454</v>
      </c>
      <c r="H36" s="146" t="str">
        <f t="shared" si="1"/>
        <v>CELERIDAD JUDICIAL: Implementar mecanismos de gestión que permitan aumentar la celeridad judicial de los juzgados y oficinas judiciales.</v>
      </c>
      <c r="I36" s="146" t="s">
        <v>3468</v>
      </c>
      <c r="O36" s="146" t="s">
        <v>3483</v>
      </c>
      <c r="P36" s="146" t="s">
        <v>3470</v>
      </c>
      <c r="Q36" s="146" t="s">
        <v>3456</v>
      </c>
      <c r="S36" s="146" t="s">
        <v>6033</v>
      </c>
      <c r="T36" s="167">
        <v>21410</v>
      </c>
      <c r="U36" s="167" t="s">
        <v>6034</v>
      </c>
      <c r="V36" s="167" t="s">
        <v>6034</v>
      </c>
      <c r="W36" s="167" t="s">
        <v>6035</v>
      </c>
      <c r="X36" s="167" t="s">
        <v>6036</v>
      </c>
      <c r="Y36" s="167" t="s">
        <v>6037</v>
      </c>
      <c r="Z36" s="167" t="s">
        <v>6038</v>
      </c>
      <c r="AA36" s="167"/>
      <c r="AB36" s="146" t="s">
        <v>3485</v>
      </c>
      <c r="AC36" s="146" t="s">
        <v>3475</v>
      </c>
      <c r="AD36" s="146" t="s">
        <v>3530</v>
      </c>
      <c r="AE36" s="146" t="s">
        <v>3477</v>
      </c>
      <c r="AH36" s="146" t="s">
        <v>6001</v>
      </c>
      <c r="AI36" s="150"/>
      <c r="AJ36" s="181" t="e">
        <f>VLOOKUP(AI36,'centroDeProyectos estrateg '!$E:$W,2,FALSE)</f>
        <v>#N/A</v>
      </c>
      <c r="AK36" s="181" t="e">
        <f>VLOOKUP(AI36,'centroDeProyectos estrateg '!$E:$W,7,FALSE)</f>
        <v>#N/A</v>
      </c>
      <c r="AL36" s="181" t="e">
        <f>VLOOKUP(AI36,'centroDeProyectos estrateg '!$E:$W,8,FALSE)</f>
        <v>#N/A</v>
      </c>
      <c r="AM36" s="181" t="e">
        <f>VLOOKUP(AI36,'centroDeProyectos estrateg '!$E:$W,5,FALSE)</f>
        <v>#N/A</v>
      </c>
      <c r="AN36" s="181" t="e">
        <f>VLOOKUP(AI36,'centroDeProyectos estrateg '!$E:$W,18,FALSE)</f>
        <v>#N/A</v>
      </c>
      <c r="AO36" s="181" t="e">
        <f>VLOOKUP(AI36,'centroDeProyectos estrateg '!$E:$W,19,FALSE)</f>
        <v>#N/A</v>
      </c>
      <c r="AP36" s="181" t="e">
        <f>VLOOKUP(AI36,'centroDeProyectos estrateg '!$E:$W,4,FALSE)</f>
        <v>#N/A</v>
      </c>
      <c r="AQ36" s="162" t="s">
        <v>3438</v>
      </c>
    </row>
    <row r="37" spans="1:43" s="146" customFormat="1" ht="22.9" customHeight="1">
      <c r="A37" s="228">
        <v>35</v>
      </c>
      <c r="B37" s="145" t="s">
        <v>6013</v>
      </c>
      <c r="C37" s="146" t="s">
        <v>3463</v>
      </c>
      <c r="D37" s="146" t="s">
        <v>3420</v>
      </c>
      <c r="E37" s="146" t="s">
        <v>3421</v>
      </c>
      <c r="F37" s="146" t="s">
        <v>3453</v>
      </c>
      <c r="G37" s="146" t="s">
        <v>3454</v>
      </c>
      <c r="H37" s="146" t="str">
        <f t="shared" si="1"/>
        <v>CELERIDAD JUDICIAL: Implementar mecanismos de gestión que permitan aumentar la celeridad judicial de los juzgados y oficinas judiciales.</v>
      </c>
      <c r="I37" s="146" t="s">
        <v>6020</v>
      </c>
      <c r="O37" s="146" t="s">
        <v>3484</v>
      </c>
      <c r="P37" s="146" t="s">
        <v>3470</v>
      </c>
      <c r="Q37" s="146" t="s">
        <v>3456</v>
      </c>
      <c r="S37" s="146">
        <v>0</v>
      </c>
      <c r="T37" s="146">
        <v>100</v>
      </c>
      <c r="U37" s="146">
        <v>16</v>
      </c>
      <c r="V37" s="146">
        <f>U37+16</f>
        <v>32</v>
      </c>
      <c r="W37" s="146">
        <f t="shared" si="2"/>
        <v>48</v>
      </c>
      <c r="X37" s="146">
        <f t="shared" si="2"/>
        <v>64</v>
      </c>
      <c r="Y37" s="146">
        <f t="shared" si="2"/>
        <v>80</v>
      </c>
      <c r="Z37" s="146">
        <v>100</v>
      </c>
      <c r="AB37" s="146" t="s">
        <v>3485</v>
      </c>
      <c r="AC37" s="146" t="s">
        <v>3475</v>
      </c>
      <c r="AD37" s="146" t="s">
        <v>3476</v>
      </c>
      <c r="AE37" s="146" t="s">
        <v>3470</v>
      </c>
      <c r="AH37" s="146" t="s">
        <v>6001</v>
      </c>
      <c r="AI37" s="150"/>
      <c r="AJ37" s="181" t="e">
        <f>VLOOKUP(AI37,'centroDeProyectos estrateg '!$E:$W,2,FALSE)</f>
        <v>#N/A</v>
      </c>
      <c r="AK37" s="181" t="e">
        <f>VLOOKUP(AI37,'centroDeProyectos estrateg '!$E:$W,7,FALSE)</f>
        <v>#N/A</v>
      </c>
      <c r="AL37" s="181" t="e">
        <f>VLOOKUP(AI37,'centroDeProyectos estrateg '!$E:$W,8,FALSE)</f>
        <v>#N/A</v>
      </c>
      <c r="AM37" s="181" t="e">
        <f>VLOOKUP(AI37,'centroDeProyectos estrateg '!$E:$W,5,FALSE)</f>
        <v>#N/A</v>
      </c>
      <c r="AN37" s="181" t="e">
        <f>VLOOKUP(AI37,'centroDeProyectos estrateg '!$E:$W,18,FALSE)</f>
        <v>#N/A</v>
      </c>
      <c r="AO37" s="181" t="e">
        <f>VLOOKUP(AI37,'centroDeProyectos estrateg '!$E:$W,19,FALSE)</f>
        <v>#N/A</v>
      </c>
      <c r="AP37" s="181" t="e">
        <f>VLOOKUP(AI37,'centroDeProyectos estrateg '!$E:$W,4,FALSE)</f>
        <v>#N/A</v>
      </c>
      <c r="AQ37" s="162" t="s">
        <v>3438</v>
      </c>
    </row>
    <row r="38" spans="1:43" s="146" customFormat="1" ht="22.9" customHeight="1">
      <c r="A38" s="229">
        <v>36</v>
      </c>
      <c r="B38" s="145" t="s">
        <v>6013</v>
      </c>
      <c r="C38" s="146" t="s">
        <v>3463</v>
      </c>
      <c r="D38" s="146" t="s">
        <v>3420</v>
      </c>
      <c r="E38" s="146" t="s">
        <v>3421</v>
      </c>
      <c r="F38" s="146" t="s">
        <v>3453</v>
      </c>
      <c r="G38" s="146" t="s">
        <v>3454</v>
      </c>
      <c r="H38" s="146" t="str">
        <f t="shared" si="1"/>
        <v>CELERIDAD JUDICIAL: Implementar mecanismos de gestión que permitan aumentar la celeridad judicial de los juzgados y oficinas judiciales.</v>
      </c>
      <c r="I38" s="146" t="s">
        <v>3468</v>
      </c>
      <c r="O38" s="146" t="s">
        <v>3486</v>
      </c>
      <c r="P38" s="146" t="s">
        <v>3470</v>
      </c>
      <c r="Q38" s="146" t="s">
        <v>3456</v>
      </c>
      <c r="S38" s="146" t="s">
        <v>6039</v>
      </c>
      <c r="T38" s="167">
        <v>30306</v>
      </c>
      <c r="U38" s="167" t="s">
        <v>6040</v>
      </c>
      <c r="V38" s="167" t="s">
        <v>6040</v>
      </c>
      <c r="W38" s="167" t="s">
        <v>6041</v>
      </c>
      <c r="X38" s="167" t="s">
        <v>6042</v>
      </c>
      <c r="Y38" s="167" t="s">
        <v>6043</v>
      </c>
      <c r="Z38" s="167" t="s">
        <v>6044</v>
      </c>
      <c r="AA38" s="167"/>
      <c r="AB38" s="146" t="s">
        <v>3488</v>
      </c>
      <c r="AC38" s="146" t="s">
        <v>3475</v>
      </c>
      <c r="AD38" s="146" t="s">
        <v>3530</v>
      </c>
      <c r="AE38" s="146" t="s">
        <v>3477</v>
      </c>
      <c r="AH38" s="146" t="s">
        <v>6001</v>
      </c>
      <c r="AI38" s="150"/>
      <c r="AJ38" s="181" t="e">
        <f>VLOOKUP(AI38,'centroDeProyectos estrateg '!$E:$W,2,FALSE)</f>
        <v>#N/A</v>
      </c>
      <c r="AK38" s="181" t="e">
        <f>VLOOKUP(AI38,'centroDeProyectos estrateg '!$E:$W,7,FALSE)</f>
        <v>#N/A</v>
      </c>
      <c r="AL38" s="181" t="e">
        <f>VLOOKUP(AI38,'centroDeProyectos estrateg '!$E:$W,8,FALSE)</f>
        <v>#N/A</v>
      </c>
      <c r="AM38" s="181" t="e">
        <f>VLOOKUP(AI38,'centroDeProyectos estrateg '!$E:$W,5,FALSE)</f>
        <v>#N/A</v>
      </c>
      <c r="AN38" s="181" t="e">
        <f>VLOOKUP(AI38,'centroDeProyectos estrateg '!$E:$W,18,FALSE)</f>
        <v>#N/A</v>
      </c>
      <c r="AO38" s="181" t="e">
        <f>VLOOKUP(AI38,'centroDeProyectos estrateg '!$E:$W,19,FALSE)</f>
        <v>#N/A</v>
      </c>
      <c r="AP38" s="181" t="e">
        <f>VLOOKUP(AI38,'centroDeProyectos estrateg '!$E:$W,4,FALSE)</f>
        <v>#N/A</v>
      </c>
      <c r="AQ38" s="162" t="s">
        <v>3438</v>
      </c>
    </row>
    <row r="39" spans="1:43" s="146" customFormat="1" ht="22.9" customHeight="1">
      <c r="A39" s="227">
        <v>37</v>
      </c>
      <c r="B39" s="145" t="s">
        <v>6013</v>
      </c>
      <c r="C39" s="146" t="s">
        <v>3463</v>
      </c>
      <c r="D39" s="146" t="s">
        <v>3420</v>
      </c>
      <c r="E39" s="146" t="s">
        <v>3421</v>
      </c>
      <c r="F39" s="146" t="s">
        <v>3453</v>
      </c>
      <c r="G39" s="146" t="s">
        <v>3454</v>
      </c>
      <c r="H39" s="146" t="str">
        <f t="shared" si="1"/>
        <v>CELERIDAD JUDICIAL: Implementar mecanismos de gestión que permitan aumentar la celeridad judicial de los juzgados y oficinas judiciales.</v>
      </c>
      <c r="I39" s="146" t="s">
        <v>6020</v>
      </c>
      <c r="O39" s="146" t="s">
        <v>3487</v>
      </c>
      <c r="P39" s="146" t="s">
        <v>3470</v>
      </c>
      <c r="Q39" s="146" t="s">
        <v>3456</v>
      </c>
      <c r="S39" s="146">
        <v>0</v>
      </c>
      <c r="T39" s="146">
        <v>100</v>
      </c>
      <c r="U39" s="146">
        <v>16</v>
      </c>
      <c r="V39" s="146">
        <f>U39+16</f>
        <v>32</v>
      </c>
      <c r="W39" s="146">
        <f t="shared" si="2"/>
        <v>48</v>
      </c>
      <c r="X39" s="146">
        <f t="shared" si="2"/>
        <v>64</v>
      </c>
      <c r="Y39" s="146">
        <f t="shared" si="2"/>
        <v>80</v>
      </c>
      <c r="Z39" s="146">
        <v>100</v>
      </c>
      <c r="AB39" s="146" t="s">
        <v>3488</v>
      </c>
      <c r="AC39" s="146" t="s">
        <v>3475</v>
      </c>
      <c r="AD39" s="146" t="s">
        <v>3476</v>
      </c>
      <c r="AE39" s="146" t="s">
        <v>3477</v>
      </c>
      <c r="AH39" s="146" t="s">
        <v>6001</v>
      </c>
      <c r="AI39" s="150"/>
      <c r="AJ39" s="181" t="e">
        <f>VLOOKUP(AI39,'centroDeProyectos estrateg '!$E:$W,2,FALSE)</f>
        <v>#N/A</v>
      </c>
      <c r="AK39" s="181" t="e">
        <f>VLOOKUP(AI39,'centroDeProyectos estrateg '!$E:$W,7,FALSE)</f>
        <v>#N/A</v>
      </c>
      <c r="AL39" s="181" t="e">
        <f>VLOOKUP(AI39,'centroDeProyectos estrateg '!$E:$W,8,FALSE)</f>
        <v>#N/A</v>
      </c>
      <c r="AM39" s="181" t="e">
        <f>VLOOKUP(AI39,'centroDeProyectos estrateg '!$E:$W,5,FALSE)</f>
        <v>#N/A</v>
      </c>
      <c r="AN39" s="181" t="e">
        <f>VLOOKUP(AI39,'centroDeProyectos estrateg '!$E:$W,18,FALSE)</f>
        <v>#N/A</v>
      </c>
      <c r="AO39" s="181" t="e">
        <f>VLOOKUP(AI39,'centroDeProyectos estrateg '!$E:$W,19,FALSE)</f>
        <v>#N/A</v>
      </c>
      <c r="AP39" s="181" t="e">
        <f>VLOOKUP(AI39,'centroDeProyectos estrateg '!$E:$W,4,FALSE)</f>
        <v>#N/A</v>
      </c>
      <c r="AQ39" s="162" t="s">
        <v>3438</v>
      </c>
    </row>
    <row r="40" spans="1:43" s="146" customFormat="1" ht="22.9" customHeight="1">
      <c r="A40" s="228">
        <v>38</v>
      </c>
      <c r="B40" s="145" t="s">
        <v>6013</v>
      </c>
      <c r="C40" s="146" t="s">
        <v>3463</v>
      </c>
      <c r="D40" s="146" t="s">
        <v>3420</v>
      </c>
      <c r="E40" s="146" t="s">
        <v>3421</v>
      </c>
      <c r="F40" s="146" t="s">
        <v>3453</v>
      </c>
      <c r="G40" s="146" t="s">
        <v>3454</v>
      </c>
      <c r="H40" s="146" t="str">
        <f t="shared" si="1"/>
        <v>CELERIDAD JUDICIAL: Implementar mecanismos de gestión que permitan aumentar la celeridad judicial de los juzgados y oficinas judiciales.</v>
      </c>
      <c r="I40" s="146" t="s">
        <v>3468</v>
      </c>
      <c r="O40" s="146" t="s">
        <v>3489</v>
      </c>
      <c r="P40" s="146" t="s">
        <v>3470</v>
      </c>
      <c r="Q40" s="146" t="s">
        <v>3456</v>
      </c>
      <c r="S40" s="146" t="s">
        <v>6045</v>
      </c>
      <c r="T40" s="167">
        <v>27908</v>
      </c>
      <c r="U40" s="167" t="s">
        <v>6046</v>
      </c>
      <c r="V40" s="167" t="s">
        <v>6046</v>
      </c>
      <c r="W40" s="167" t="s">
        <v>6047</v>
      </c>
      <c r="X40" s="167" t="s">
        <v>6048</v>
      </c>
      <c r="Y40" s="167" t="s">
        <v>6049</v>
      </c>
      <c r="Z40" s="167" t="s">
        <v>6050</v>
      </c>
      <c r="AA40" s="167"/>
      <c r="AB40" s="146" t="s">
        <v>3488</v>
      </c>
      <c r="AC40" s="146" t="s">
        <v>3475</v>
      </c>
      <c r="AD40" s="146" t="s">
        <v>3530</v>
      </c>
      <c r="AE40" s="146" t="s">
        <v>3477</v>
      </c>
      <c r="AH40" s="146" t="s">
        <v>6001</v>
      </c>
      <c r="AI40" s="150"/>
      <c r="AJ40" s="181" t="e">
        <f>VLOOKUP(AI40,'centroDeProyectos estrateg '!$E:$W,2,FALSE)</f>
        <v>#N/A</v>
      </c>
      <c r="AK40" s="181" t="e">
        <f>VLOOKUP(AI40,'centroDeProyectos estrateg '!$E:$W,7,FALSE)</f>
        <v>#N/A</v>
      </c>
      <c r="AL40" s="181" t="e">
        <f>VLOOKUP(AI40,'centroDeProyectos estrateg '!$E:$W,8,FALSE)</f>
        <v>#N/A</v>
      </c>
      <c r="AM40" s="181" t="e">
        <f>VLOOKUP(AI40,'centroDeProyectos estrateg '!$E:$W,5,FALSE)</f>
        <v>#N/A</v>
      </c>
      <c r="AN40" s="181" t="e">
        <f>VLOOKUP(AI40,'centroDeProyectos estrateg '!$E:$W,18,FALSE)</f>
        <v>#N/A</v>
      </c>
      <c r="AO40" s="181" t="e">
        <f>VLOOKUP(AI40,'centroDeProyectos estrateg '!$E:$W,19,FALSE)</f>
        <v>#N/A</v>
      </c>
      <c r="AP40" s="181" t="e">
        <f>VLOOKUP(AI40,'centroDeProyectos estrateg '!$E:$W,4,FALSE)</f>
        <v>#N/A</v>
      </c>
      <c r="AQ40" s="162" t="s">
        <v>3438</v>
      </c>
    </row>
    <row r="41" spans="1:43" s="146" customFormat="1" ht="22.9" customHeight="1">
      <c r="A41" s="229">
        <v>39</v>
      </c>
      <c r="B41" s="145" t="s">
        <v>6013</v>
      </c>
      <c r="C41" s="146" t="s">
        <v>3463</v>
      </c>
      <c r="D41" s="146" t="s">
        <v>3420</v>
      </c>
      <c r="E41" s="146" t="s">
        <v>3421</v>
      </c>
      <c r="F41" s="146" t="s">
        <v>3453</v>
      </c>
      <c r="G41" s="146" t="s">
        <v>3454</v>
      </c>
      <c r="H41" s="146" t="str">
        <f t="shared" si="1"/>
        <v>CELERIDAD JUDICIAL: Implementar mecanismos de gestión que permitan aumentar la celeridad judicial de los juzgados y oficinas judiciales.</v>
      </c>
      <c r="I41" s="146" t="s">
        <v>6020</v>
      </c>
      <c r="O41" s="146" t="s">
        <v>3490</v>
      </c>
      <c r="P41" s="146" t="s">
        <v>3470</v>
      </c>
      <c r="Q41" s="146" t="s">
        <v>3456</v>
      </c>
      <c r="S41" s="146">
        <v>0</v>
      </c>
      <c r="T41" s="146">
        <v>100</v>
      </c>
      <c r="U41" s="146">
        <v>16</v>
      </c>
      <c r="V41" s="146">
        <f>U41+16</f>
        <v>32</v>
      </c>
      <c r="W41" s="146">
        <f t="shared" si="2"/>
        <v>48</v>
      </c>
      <c r="X41" s="146">
        <f t="shared" si="2"/>
        <v>64</v>
      </c>
      <c r="Y41" s="146">
        <f t="shared" si="2"/>
        <v>80</v>
      </c>
      <c r="Z41" s="146">
        <v>100</v>
      </c>
      <c r="AB41" s="146" t="s">
        <v>3488</v>
      </c>
      <c r="AC41" s="146" t="s">
        <v>3475</v>
      </c>
      <c r="AD41" s="146" t="s">
        <v>3476</v>
      </c>
      <c r="AE41" s="146" t="s">
        <v>3477</v>
      </c>
      <c r="AH41" s="146" t="s">
        <v>6001</v>
      </c>
      <c r="AI41" s="150"/>
      <c r="AJ41" s="181" t="e">
        <f>VLOOKUP(AI41,'centroDeProyectos estrateg '!$E:$W,2,FALSE)</f>
        <v>#N/A</v>
      </c>
      <c r="AK41" s="181" t="e">
        <f>VLOOKUP(AI41,'centroDeProyectos estrateg '!$E:$W,7,FALSE)</f>
        <v>#N/A</v>
      </c>
      <c r="AL41" s="181" t="e">
        <f>VLOOKUP(AI41,'centroDeProyectos estrateg '!$E:$W,8,FALSE)</f>
        <v>#N/A</v>
      </c>
      <c r="AM41" s="181" t="e">
        <f>VLOOKUP(AI41,'centroDeProyectos estrateg '!$E:$W,5,FALSE)</f>
        <v>#N/A</v>
      </c>
      <c r="AN41" s="181" t="e">
        <f>VLOOKUP(AI41,'centroDeProyectos estrateg '!$E:$W,18,FALSE)</f>
        <v>#N/A</v>
      </c>
      <c r="AO41" s="181" t="e">
        <f>VLOOKUP(AI41,'centroDeProyectos estrateg '!$E:$W,19,FALSE)</f>
        <v>#N/A</v>
      </c>
      <c r="AP41" s="181" t="e">
        <f>VLOOKUP(AI41,'centroDeProyectos estrateg '!$E:$W,4,FALSE)</f>
        <v>#N/A</v>
      </c>
      <c r="AQ41" s="162" t="s">
        <v>3438</v>
      </c>
    </row>
    <row r="42" spans="1:43" s="146" customFormat="1" ht="22.9" customHeight="1">
      <c r="A42" s="227">
        <v>40</v>
      </c>
      <c r="B42" s="145" t="s">
        <v>6013</v>
      </c>
      <c r="C42" s="146" t="s">
        <v>3463</v>
      </c>
      <c r="D42" s="146" t="s">
        <v>3420</v>
      </c>
      <c r="E42" s="146" t="s">
        <v>3421</v>
      </c>
      <c r="F42" s="146" t="s">
        <v>3453</v>
      </c>
      <c r="G42" s="146" t="s">
        <v>3454</v>
      </c>
      <c r="H42" s="146" t="str">
        <f t="shared" si="1"/>
        <v>CELERIDAD JUDICIAL: Implementar mecanismos de gestión que permitan aumentar la celeridad judicial de los juzgados y oficinas judiciales.</v>
      </c>
      <c r="I42" s="146" t="s">
        <v>3468</v>
      </c>
      <c r="O42" s="146" t="s">
        <v>3492</v>
      </c>
      <c r="P42" s="146" t="s">
        <v>3470</v>
      </c>
      <c r="Q42" s="146" t="s">
        <v>3456</v>
      </c>
      <c r="S42" s="146" t="s">
        <v>6051</v>
      </c>
      <c r="T42" s="167">
        <v>46608</v>
      </c>
      <c r="U42" s="167" t="s">
        <v>6052</v>
      </c>
      <c r="V42" s="167" t="s">
        <v>6052</v>
      </c>
      <c r="W42" s="167" t="s">
        <v>6053</v>
      </c>
      <c r="X42" s="167" t="s">
        <v>6054</v>
      </c>
      <c r="Y42" s="167" t="s">
        <v>6055</v>
      </c>
      <c r="Z42" s="167" t="s">
        <v>6056</v>
      </c>
      <c r="AA42" s="167"/>
      <c r="AB42" s="146" t="s">
        <v>3494</v>
      </c>
      <c r="AC42" s="146" t="s">
        <v>3475</v>
      </c>
      <c r="AD42" s="146" t="s">
        <v>3530</v>
      </c>
      <c r="AE42" s="146" t="s">
        <v>3477</v>
      </c>
      <c r="AH42" s="146" t="s">
        <v>6001</v>
      </c>
      <c r="AI42" s="150"/>
      <c r="AJ42" s="181" t="e">
        <f>VLOOKUP(AI42,'centroDeProyectos estrateg '!$E:$W,2,FALSE)</f>
        <v>#N/A</v>
      </c>
      <c r="AK42" s="181" t="e">
        <f>VLOOKUP(AI42,'centroDeProyectos estrateg '!$E:$W,7,FALSE)</f>
        <v>#N/A</v>
      </c>
      <c r="AL42" s="181" t="e">
        <f>VLOOKUP(AI42,'centroDeProyectos estrateg '!$E:$W,8,FALSE)</f>
        <v>#N/A</v>
      </c>
      <c r="AM42" s="181" t="e">
        <f>VLOOKUP(AI42,'centroDeProyectos estrateg '!$E:$W,5,FALSE)</f>
        <v>#N/A</v>
      </c>
      <c r="AN42" s="181" t="e">
        <f>VLOOKUP(AI42,'centroDeProyectos estrateg '!$E:$W,18,FALSE)</f>
        <v>#N/A</v>
      </c>
      <c r="AO42" s="181" t="e">
        <f>VLOOKUP(AI42,'centroDeProyectos estrateg '!$E:$W,19,FALSE)</f>
        <v>#N/A</v>
      </c>
      <c r="AP42" s="181" t="e">
        <f>VLOOKUP(AI42,'centroDeProyectos estrateg '!$E:$W,4,FALSE)</f>
        <v>#N/A</v>
      </c>
      <c r="AQ42" s="162" t="s">
        <v>3438</v>
      </c>
    </row>
    <row r="43" spans="1:43" s="146" customFormat="1" ht="22.9" customHeight="1">
      <c r="A43" s="228">
        <v>41</v>
      </c>
      <c r="B43" s="145" t="s">
        <v>6013</v>
      </c>
      <c r="C43" s="146" t="s">
        <v>3463</v>
      </c>
      <c r="D43" s="146" t="s">
        <v>3420</v>
      </c>
      <c r="E43" s="146" t="s">
        <v>3421</v>
      </c>
      <c r="F43" s="146" t="s">
        <v>3453</v>
      </c>
      <c r="G43" s="146" t="s">
        <v>3454</v>
      </c>
      <c r="H43" s="146" t="str">
        <f t="shared" si="1"/>
        <v>CELERIDAD JUDICIAL: Implementar mecanismos de gestión que permitan aumentar la celeridad judicial de los juzgados y oficinas judiciales.</v>
      </c>
      <c r="I43" s="146" t="s">
        <v>6020</v>
      </c>
      <c r="O43" s="146" t="s">
        <v>3493</v>
      </c>
      <c r="P43" s="146" t="s">
        <v>3470</v>
      </c>
      <c r="Q43" s="146" t="s">
        <v>3456</v>
      </c>
      <c r="S43" s="146">
        <v>0</v>
      </c>
      <c r="T43" s="146">
        <v>100</v>
      </c>
      <c r="U43" s="146">
        <v>16</v>
      </c>
      <c r="V43" s="146">
        <f>U43+16</f>
        <v>32</v>
      </c>
      <c r="W43" s="146">
        <f t="shared" si="2"/>
        <v>48</v>
      </c>
      <c r="X43" s="146">
        <f t="shared" si="2"/>
        <v>64</v>
      </c>
      <c r="Y43" s="146">
        <f t="shared" si="2"/>
        <v>80</v>
      </c>
      <c r="Z43" s="146">
        <v>100</v>
      </c>
      <c r="AB43" s="146" t="s">
        <v>3494</v>
      </c>
      <c r="AC43" s="146" t="s">
        <v>3475</v>
      </c>
      <c r="AD43" s="146" t="s">
        <v>3476</v>
      </c>
      <c r="AE43" s="146" t="s">
        <v>3477</v>
      </c>
      <c r="AH43" s="146" t="s">
        <v>6001</v>
      </c>
      <c r="AI43" s="150"/>
      <c r="AJ43" s="181" t="e">
        <f>VLOOKUP(AI43,'centroDeProyectos estrateg '!$E:$W,2,FALSE)</f>
        <v>#N/A</v>
      </c>
      <c r="AK43" s="181" t="e">
        <f>VLOOKUP(AI43,'centroDeProyectos estrateg '!$E:$W,7,FALSE)</f>
        <v>#N/A</v>
      </c>
      <c r="AL43" s="181" t="e">
        <f>VLOOKUP(AI43,'centroDeProyectos estrateg '!$E:$W,8,FALSE)</f>
        <v>#N/A</v>
      </c>
      <c r="AM43" s="181" t="e">
        <f>VLOOKUP(AI43,'centroDeProyectos estrateg '!$E:$W,5,FALSE)</f>
        <v>#N/A</v>
      </c>
      <c r="AN43" s="181" t="e">
        <f>VLOOKUP(AI43,'centroDeProyectos estrateg '!$E:$W,18,FALSE)</f>
        <v>#N/A</v>
      </c>
      <c r="AO43" s="181" t="e">
        <f>VLOOKUP(AI43,'centroDeProyectos estrateg '!$E:$W,19,FALSE)</f>
        <v>#N/A</v>
      </c>
      <c r="AP43" s="181" t="e">
        <f>VLOOKUP(AI43,'centroDeProyectos estrateg '!$E:$W,4,FALSE)</f>
        <v>#N/A</v>
      </c>
      <c r="AQ43" s="162" t="s">
        <v>3438</v>
      </c>
    </row>
    <row r="44" spans="1:43" s="146" customFormat="1" ht="22.9" customHeight="1">
      <c r="A44" s="229">
        <v>42</v>
      </c>
      <c r="B44" s="145" t="s">
        <v>6013</v>
      </c>
      <c r="C44" s="146" t="s">
        <v>3463</v>
      </c>
      <c r="D44" s="146" t="s">
        <v>3420</v>
      </c>
      <c r="E44" s="146" t="s">
        <v>3421</v>
      </c>
      <c r="F44" s="146" t="s">
        <v>3453</v>
      </c>
      <c r="G44" s="146" t="s">
        <v>3454</v>
      </c>
      <c r="H44" s="146" t="str">
        <f t="shared" si="1"/>
        <v>CELERIDAD JUDICIAL: Implementar mecanismos de gestión que permitan aumentar la celeridad judicial de los juzgados y oficinas judiciales.</v>
      </c>
      <c r="I44" s="146" t="s">
        <v>3468</v>
      </c>
      <c r="O44" s="146" t="s">
        <v>3495</v>
      </c>
      <c r="P44" s="146" t="s">
        <v>3470</v>
      </c>
      <c r="Q44" s="146" t="s">
        <v>3456</v>
      </c>
      <c r="S44" s="146" t="s">
        <v>6057</v>
      </c>
      <c r="T44" s="167">
        <v>174759</v>
      </c>
      <c r="U44" s="167" t="s">
        <v>6058</v>
      </c>
      <c r="V44" s="167" t="s">
        <v>6058</v>
      </c>
      <c r="W44" s="167" t="s">
        <v>6059</v>
      </c>
      <c r="X44" s="167" t="s">
        <v>6060</v>
      </c>
      <c r="Y44" s="167" t="s">
        <v>6061</v>
      </c>
      <c r="Z44" s="167" t="s">
        <v>6062</v>
      </c>
      <c r="AA44" s="167"/>
      <c r="AB44" s="146" t="s">
        <v>3497</v>
      </c>
      <c r="AC44" s="146" t="s">
        <v>3475</v>
      </c>
      <c r="AD44" s="146" t="s">
        <v>3530</v>
      </c>
      <c r="AE44" s="146" t="s">
        <v>3477</v>
      </c>
      <c r="AH44" s="146" t="s">
        <v>6001</v>
      </c>
      <c r="AI44" s="150"/>
      <c r="AJ44" s="181" t="e">
        <f>VLOOKUP(AI44,'centroDeProyectos estrateg '!$E:$W,2,FALSE)</f>
        <v>#N/A</v>
      </c>
      <c r="AK44" s="181" t="e">
        <f>VLOOKUP(AI44,'centroDeProyectos estrateg '!$E:$W,7,FALSE)</f>
        <v>#N/A</v>
      </c>
      <c r="AL44" s="181" t="e">
        <f>VLOOKUP(AI44,'centroDeProyectos estrateg '!$E:$W,8,FALSE)</f>
        <v>#N/A</v>
      </c>
      <c r="AM44" s="181" t="e">
        <f>VLOOKUP(AI44,'centroDeProyectos estrateg '!$E:$W,5,FALSE)</f>
        <v>#N/A</v>
      </c>
      <c r="AN44" s="181" t="e">
        <f>VLOOKUP(AI44,'centroDeProyectos estrateg '!$E:$W,18,FALSE)</f>
        <v>#N/A</v>
      </c>
      <c r="AO44" s="181" t="e">
        <f>VLOOKUP(AI44,'centroDeProyectos estrateg '!$E:$W,19,FALSE)</f>
        <v>#N/A</v>
      </c>
      <c r="AP44" s="181" t="e">
        <f>VLOOKUP(AI44,'centroDeProyectos estrateg '!$E:$W,4,FALSE)</f>
        <v>#N/A</v>
      </c>
      <c r="AQ44" s="162" t="s">
        <v>3438</v>
      </c>
    </row>
    <row r="45" spans="1:43" s="146" customFormat="1" ht="22.9" customHeight="1">
      <c r="A45" s="227">
        <v>43</v>
      </c>
      <c r="B45" s="145" t="s">
        <v>6013</v>
      </c>
      <c r="C45" s="146" t="s">
        <v>3463</v>
      </c>
      <c r="D45" s="146" t="s">
        <v>3420</v>
      </c>
      <c r="E45" s="146" t="s">
        <v>3421</v>
      </c>
      <c r="F45" s="146" t="s">
        <v>3453</v>
      </c>
      <c r="G45" s="146" t="s">
        <v>3454</v>
      </c>
      <c r="H45" s="146" t="str">
        <f t="shared" si="1"/>
        <v>CELERIDAD JUDICIAL: Implementar mecanismos de gestión que permitan aumentar la celeridad judicial de los juzgados y oficinas judiciales.</v>
      </c>
      <c r="I45" s="146" t="s">
        <v>6063</v>
      </c>
      <c r="O45" s="146" t="s">
        <v>3496</v>
      </c>
      <c r="P45" s="146" t="s">
        <v>3470</v>
      </c>
      <c r="Q45" s="146" t="s">
        <v>3456</v>
      </c>
      <c r="S45" s="146">
        <v>0</v>
      </c>
      <c r="T45" s="146">
        <v>100</v>
      </c>
      <c r="U45" s="146">
        <v>16</v>
      </c>
      <c r="V45" s="146">
        <f>U45+16</f>
        <v>32</v>
      </c>
      <c r="W45" s="146">
        <f t="shared" si="2"/>
        <v>48</v>
      </c>
      <c r="X45" s="146">
        <f t="shared" si="2"/>
        <v>64</v>
      </c>
      <c r="Y45" s="146">
        <f t="shared" si="2"/>
        <v>80</v>
      </c>
      <c r="Z45" s="146">
        <v>100</v>
      </c>
      <c r="AB45" s="146" t="s">
        <v>3497</v>
      </c>
      <c r="AC45" s="146" t="s">
        <v>3475</v>
      </c>
      <c r="AD45" s="146" t="s">
        <v>3498</v>
      </c>
      <c r="AE45" s="146" t="s">
        <v>3477</v>
      </c>
      <c r="AH45" s="146" t="s">
        <v>6001</v>
      </c>
      <c r="AI45" s="150"/>
      <c r="AJ45" s="181" t="e">
        <f>VLOOKUP(AI45,'centroDeProyectos estrateg '!$E:$W,2,FALSE)</f>
        <v>#N/A</v>
      </c>
      <c r="AK45" s="181" t="e">
        <f>VLOOKUP(AI45,'centroDeProyectos estrateg '!$E:$W,7,FALSE)</f>
        <v>#N/A</v>
      </c>
      <c r="AL45" s="181" t="e">
        <f>VLOOKUP(AI45,'centroDeProyectos estrateg '!$E:$W,8,FALSE)</f>
        <v>#N/A</v>
      </c>
      <c r="AM45" s="181" t="e">
        <f>VLOOKUP(AI45,'centroDeProyectos estrateg '!$E:$W,5,FALSE)</f>
        <v>#N/A</v>
      </c>
      <c r="AN45" s="181" t="e">
        <f>VLOOKUP(AI45,'centroDeProyectos estrateg '!$E:$W,18,FALSE)</f>
        <v>#N/A</v>
      </c>
      <c r="AO45" s="181" t="e">
        <f>VLOOKUP(AI45,'centroDeProyectos estrateg '!$E:$W,19,FALSE)</f>
        <v>#N/A</v>
      </c>
      <c r="AP45" s="181" t="e">
        <f>VLOOKUP(AI45,'centroDeProyectos estrateg '!$E:$W,4,FALSE)</f>
        <v>#N/A</v>
      </c>
      <c r="AQ45" s="162" t="s">
        <v>3438</v>
      </c>
    </row>
    <row r="46" spans="1:43" s="146" customFormat="1" ht="22.9" customHeight="1">
      <c r="A46" s="228">
        <v>44</v>
      </c>
      <c r="B46" s="145" t="s">
        <v>6013</v>
      </c>
      <c r="C46" s="146" t="s">
        <v>3463</v>
      </c>
      <c r="D46" s="146" t="s">
        <v>3420</v>
      </c>
      <c r="E46" s="146" t="s">
        <v>3421</v>
      </c>
      <c r="F46" s="146" t="s">
        <v>3453</v>
      </c>
      <c r="G46" s="146" t="s">
        <v>3454</v>
      </c>
      <c r="H46" s="146" t="str">
        <f t="shared" si="1"/>
        <v>CELERIDAD JUDICIAL: Implementar mecanismos de gestión que permitan aumentar la celeridad judicial de los juzgados y oficinas judiciales.</v>
      </c>
      <c r="I46" s="146" t="s">
        <v>3468</v>
      </c>
      <c r="O46" s="146" t="s">
        <v>3499</v>
      </c>
      <c r="P46" s="146" t="s">
        <v>3470</v>
      </c>
      <c r="Q46" s="146" t="s">
        <v>3456</v>
      </c>
      <c r="S46" s="169" t="s">
        <v>6064</v>
      </c>
      <c r="T46" s="167">
        <v>22718</v>
      </c>
      <c r="U46" s="167">
        <f>21434+214</f>
        <v>21648</v>
      </c>
      <c r="V46" s="167">
        <f>21434+214</f>
        <v>21648</v>
      </c>
      <c r="W46" s="167">
        <f>21862+214</f>
        <v>22076</v>
      </c>
      <c r="X46" s="167">
        <f t="shared" ref="X46:Z46" si="3">W46+214</f>
        <v>22290</v>
      </c>
      <c r="Y46" s="167">
        <f t="shared" si="3"/>
        <v>22504</v>
      </c>
      <c r="Z46" s="167">
        <f t="shared" si="3"/>
        <v>22718</v>
      </c>
      <c r="AA46" s="167"/>
      <c r="AB46" s="146" t="s">
        <v>3497</v>
      </c>
      <c r="AC46" s="146" t="s">
        <v>3475</v>
      </c>
      <c r="AD46" s="146" t="s">
        <v>3530</v>
      </c>
      <c r="AE46" s="146" t="s">
        <v>3477</v>
      </c>
      <c r="AI46" s="150"/>
      <c r="AJ46" s="181" t="e">
        <f>VLOOKUP(AI46,'centroDeProyectos estrateg '!$E:$W,2,FALSE)</f>
        <v>#N/A</v>
      </c>
      <c r="AK46" s="181" t="e">
        <f>VLOOKUP(AI46,'centroDeProyectos estrateg '!$E:$W,7,FALSE)</f>
        <v>#N/A</v>
      </c>
      <c r="AL46" s="181" t="e">
        <f>VLOOKUP(AI46,'centroDeProyectos estrateg '!$E:$W,8,FALSE)</f>
        <v>#N/A</v>
      </c>
      <c r="AM46" s="181" t="e">
        <f>VLOOKUP(AI46,'centroDeProyectos estrateg '!$E:$W,5,FALSE)</f>
        <v>#N/A</v>
      </c>
      <c r="AN46" s="181" t="e">
        <f>VLOOKUP(AI46,'centroDeProyectos estrateg '!$E:$W,18,FALSE)</f>
        <v>#N/A</v>
      </c>
      <c r="AO46" s="181" t="e">
        <f>VLOOKUP(AI46,'centroDeProyectos estrateg '!$E:$W,19,FALSE)</f>
        <v>#N/A</v>
      </c>
      <c r="AP46" s="181" t="e">
        <f>VLOOKUP(AI46,'centroDeProyectos estrateg '!$E:$W,4,FALSE)</f>
        <v>#N/A</v>
      </c>
      <c r="AQ46" s="162" t="s">
        <v>3438</v>
      </c>
    </row>
    <row r="47" spans="1:43" s="146" customFormat="1" ht="22.9" customHeight="1">
      <c r="A47" s="229">
        <v>45</v>
      </c>
      <c r="B47" s="145" t="s">
        <v>6013</v>
      </c>
      <c r="C47" s="146" t="s">
        <v>3463</v>
      </c>
      <c r="D47" s="146" t="s">
        <v>3420</v>
      </c>
      <c r="E47" s="146" t="s">
        <v>3421</v>
      </c>
      <c r="F47" s="146" t="s">
        <v>3453</v>
      </c>
      <c r="G47" s="146" t="s">
        <v>3454</v>
      </c>
      <c r="H47" s="146" t="str">
        <f t="shared" si="1"/>
        <v>CELERIDAD JUDICIAL: Implementar mecanismos de gestión que permitan aumentar la celeridad judicial de los juzgados y oficinas judiciales.</v>
      </c>
      <c r="I47" s="146" t="s">
        <v>6063</v>
      </c>
      <c r="O47" s="146" t="s">
        <v>3500</v>
      </c>
      <c r="P47" s="146" t="s">
        <v>3470</v>
      </c>
      <c r="Q47" s="146" t="s">
        <v>3456</v>
      </c>
      <c r="S47" s="146">
        <v>0</v>
      </c>
      <c r="T47" s="146">
        <v>100</v>
      </c>
      <c r="U47" s="146">
        <v>16</v>
      </c>
      <c r="V47" s="146">
        <f>U47+16</f>
        <v>32</v>
      </c>
      <c r="W47" s="146">
        <f t="shared" ref="W47:Y47" si="4">V47+16</f>
        <v>48</v>
      </c>
      <c r="X47" s="146">
        <f t="shared" si="4"/>
        <v>64</v>
      </c>
      <c r="Y47" s="146">
        <f t="shared" si="4"/>
        <v>80</v>
      </c>
      <c r="Z47" s="146">
        <v>100</v>
      </c>
      <c r="AB47" s="146" t="s">
        <v>3497</v>
      </c>
      <c r="AC47" s="146" t="s">
        <v>3475</v>
      </c>
      <c r="AD47" s="146" t="s">
        <v>3498</v>
      </c>
      <c r="AE47" s="146" t="s">
        <v>3477</v>
      </c>
      <c r="AI47" s="150"/>
      <c r="AJ47" s="181" t="e">
        <f>VLOOKUP(AI47,'centroDeProyectos estrateg '!$E:$W,2,FALSE)</f>
        <v>#N/A</v>
      </c>
      <c r="AK47" s="181" t="e">
        <f>VLOOKUP(AI47,'centroDeProyectos estrateg '!$E:$W,7,FALSE)</f>
        <v>#N/A</v>
      </c>
      <c r="AL47" s="181" t="e">
        <f>VLOOKUP(AI47,'centroDeProyectos estrateg '!$E:$W,8,FALSE)</f>
        <v>#N/A</v>
      </c>
      <c r="AM47" s="181" t="e">
        <f>VLOOKUP(AI47,'centroDeProyectos estrateg '!$E:$W,5,FALSE)</f>
        <v>#N/A</v>
      </c>
      <c r="AN47" s="181" t="e">
        <f>VLOOKUP(AI47,'centroDeProyectos estrateg '!$E:$W,18,FALSE)</f>
        <v>#N/A</v>
      </c>
      <c r="AO47" s="181" t="e">
        <f>VLOOKUP(AI47,'centroDeProyectos estrateg '!$E:$W,19,FALSE)</f>
        <v>#N/A</v>
      </c>
      <c r="AP47" s="181" t="e">
        <f>VLOOKUP(AI47,'centroDeProyectos estrateg '!$E:$W,4,FALSE)</f>
        <v>#N/A</v>
      </c>
      <c r="AQ47" s="162" t="s">
        <v>3438</v>
      </c>
    </row>
    <row r="48" spans="1:43" s="146" customFormat="1" ht="22.9" customHeight="1">
      <c r="A48" s="227">
        <v>46</v>
      </c>
      <c r="B48" s="145" t="s">
        <v>6013</v>
      </c>
      <c r="C48" s="146" t="s">
        <v>3463</v>
      </c>
      <c r="D48" s="146" t="s">
        <v>3420</v>
      </c>
      <c r="E48" s="146" t="s">
        <v>3421</v>
      </c>
      <c r="F48" s="146" t="s">
        <v>3453</v>
      </c>
      <c r="G48" s="146" t="s">
        <v>3454</v>
      </c>
      <c r="H48" s="146" t="str">
        <f t="shared" si="1"/>
        <v>CELERIDAD JUDICIAL: Implementar mecanismos de gestión que permitan aumentar la celeridad judicial de los juzgados y oficinas judiciales.</v>
      </c>
      <c r="I48" s="146" t="s">
        <v>3468</v>
      </c>
      <c r="O48" s="146" t="s">
        <v>3501</v>
      </c>
      <c r="P48" s="146" t="s">
        <v>3470</v>
      </c>
      <c r="Q48" s="146" t="s">
        <v>3456</v>
      </c>
      <c r="S48" s="146" t="s">
        <v>6065</v>
      </c>
      <c r="T48" s="167">
        <v>12416</v>
      </c>
      <c r="U48" s="167" t="s">
        <v>6066</v>
      </c>
      <c r="V48" s="167" t="s">
        <v>6066</v>
      </c>
      <c r="W48" s="167" t="s">
        <v>6067</v>
      </c>
      <c r="X48" s="167" t="s">
        <v>6068</v>
      </c>
      <c r="Y48" s="167" t="s">
        <v>6069</v>
      </c>
      <c r="Z48" s="167" t="s">
        <v>6070</v>
      </c>
      <c r="AA48" s="167"/>
      <c r="AB48" s="146" t="s">
        <v>3497</v>
      </c>
      <c r="AC48" s="146" t="s">
        <v>3475</v>
      </c>
      <c r="AD48" s="146" t="s">
        <v>3530</v>
      </c>
      <c r="AE48" s="146" t="s">
        <v>3477</v>
      </c>
      <c r="AH48" s="146" t="s">
        <v>6001</v>
      </c>
      <c r="AI48" s="150"/>
      <c r="AJ48" s="181" t="e">
        <f>VLOOKUP(AI48,'centroDeProyectos estrateg '!$E:$W,2,FALSE)</f>
        <v>#N/A</v>
      </c>
      <c r="AK48" s="181" t="e">
        <f>VLOOKUP(AI48,'centroDeProyectos estrateg '!$E:$W,7,FALSE)</f>
        <v>#N/A</v>
      </c>
      <c r="AL48" s="181" t="e">
        <f>VLOOKUP(AI48,'centroDeProyectos estrateg '!$E:$W,8,FALSE)</f>
        <v>#N/A</v>
      </c>
      <c r="AM48" s="181" t="e">
        <f>VLOOKUP(AI48,'centroDeProyectos estrateg '!$E:$W,5,FALSE)</f>
        <v>#N/A</v>
      </c>
      <c r="AN48" s="181" t="e">
        <f>VLOOKUP(AI48,'centroDeProyectos estrateg '!$E:$W,18,FALSE)</f>
        <v>#N/A</v>
      </c>
      <c r="AO48" s="181" t="e">
        <f>VLOOKUP(AI48,'centroDeProyectos estrateg '!$E:$W,19,FALSE)</f>
        <v>#N/A</v>
      </c>
      <c r="AP48" s="181" t="e">
        <f>VLOOKUP(AI48,'centroDeProyectos estrateg '!$E:$W,4,FALSE)</f>
        <v>#N/A</v>
      </c>
      <c r="AQ48" s="162" t="s">
        <v>3438</v>
      </c>
    </row>
    <row r="49" spans="1:43" s="146" customFormat="1" ht="22.9" customHeight="1">
      <c r="A49" s="228">
        <v>47</v>
      </c>
      <c r="B49" s="145" t="s">
        <v>6013</v>
      </c>
      <c r="C49" s="146" t="s">
        <v>3463</v>
      </c>
      <c r="D49" s="146" t="s">
        <v>3420</v>
      </c>
      <c r="E49" s="146" t="s">
        <v>3421</v>
      </c>
      <c r="F49" s="146" t="s">
        <v>3453</v>
      </c>
      <c r="G49" s="146" t="s">
        <v>3454</v>
      </c>
      <c r="H49" s="146" t="str">
        <f t="shared" si="1"/>
        <v>CELERIDAD JUDICIAL: Implementar mecanismos de gestión que permitan aumentar la celeridad judicial de los juzgados y oficinas judiciales.</v>
      </c>
      <c r="I49" s="146" t="s">
        <v>6063</v>
      </c>
      <c r="O49" s="146" t="s">
        <v>3502</v>
      </c>
      <c r="P49" s="146" t="s">
        <v>3470</v>
      </c>
      <c r="Q49" s="146" t="s">
        <v>3456</v>
      </c>
      <c r="S49" s="146">
        <v>0</v>
      </c>
      <c r="T49" s="146">
        <v>100</v>
      </c>
      <c r="U49" s="146">
        <v>16</v>
      </c>
      <c r="V49" s="146">
        <f>U49+16</f>
        <v>32</v>
      </c>
      <c r="W49" s="146">
        <f t="shared" si="2"/>
        <v>48</v>
      </c>
      <c r="X49" s="146">
        <f t="shared" si="2"/>
        <v>64</v>
      </c>
      <c r="Y49" s="146">
        <f t="shared" si="2"/>
        <v>80</v>
      </c>
      <c r="Z49" s="146">
        <v>100</v>
      </c>
      <c r="AB49" s="146" t="s">
        <v>3497</v>
      </c>
      <c r="AC49" s="146" t="s">
        <v>3475</v>
      </c>
      <c r="AD49" s="146" t="s">
        <v>3498</v>
      </c>
      <c r="AE49" s="146" t="s">
        <v>3477</v>
      </c>
      <c r="AH49" s="146" t="s">
        <v>6001</v>
      </c>
      <c r="AI49" s="150"/>
      <c r="AJ49" s="181" t="e">
        <f>VLOOKUP(AI49,'centroDeProyectos estrateg '!$E:$W,2,FALSE)</f>
        <v>#N/A</v>
      </c>
      <c r="AK49" s="181" t="e">
        <f>VLOOKUP(AI49,'centroDeProyectos estrateg '!$E:$W,7,FALSE)</f>
        <v>#N/A</v>
      </c>
      <c r="AL49" s="181" t="e">
        <f>VLOOKUP(AI49,'centroDeProyectos estrateg '!$E:$W,8,FALSE)</f>
        <v>#N/A</v>
      </c>
      <c r="AM49" s="181" t="e">
        <f>VLOOKUP(AI49,'centroDeProyectos estrateg '!$E:$W,5,FALSE)</f>
        <v>#N/A</v>
      </c>
      <c r="AN49" s="181" t="e">
        <f>VLOOKUP(AI49,'centroDeProyectos estrateg '!$E:$W,18,FALSE)</f>
        <v>#N/A</v>
      </c>
      <c r="AO49" s="181" t="e">
        <f>VLOOKUP(AI49,'centroDeProyectos estrateg '!$E:$W,19,FALSE)</f>
        <v>#N/A</v>
      </c>
      <c r="AP49" s="181" t="e">
        <f>VLOOKUP(AI49,'centroDeProyectos estrateg '!$E:$W,4,FALSE)</f>
        <v>#N/A</v>
      </c>
      <c r="AQ49" s="162" t="s">
        <v>3438</v>
      </c>
    </row>
    <row r="50" spans="1:43" s="146" customFormat="1" ht="22.9" customHeight="1">
      <c r="A50" s="229">
        <v>48</v>
      </c>
      <c r="B50" s="145" t="s">
        <v>6013</v>
      </c>
      <c r="C50" s="146" t="s">
        <v>3463</v>
      </c>
      <c r="D50" s="146" t="s">
        <v>3420</v>
      </c>
      <c r="E50" s="146" t="s">
        <v>3421</v>
      </c>
      <c r="F50" s="146" t="s">
        <v>3453</v>
      </c>
      <c r="G50" s="146" t="s">
        <v>3454</v>
      </c>
      <c r="H50" s="146" t="str">
        <f t="shared" si="1"/>
        <v>CELERIDAD JUDICIAL: Implementar mecanismos de gestión que permitan aumentar la celeridad judicial de los juzgados y oficinas judiciales.</v>
      </c>
      <c r="I50" s="146" t="s">
        <v>3468</v>
      </c>
      <c r="O50" s="146" t="s">
        <v>3503</v>
      </c>
      <c r="P50" s="146" t="s">
        <v>3470</v>
      </c>
      <c r="Q50" s="146" t="s">
        <v>3456</v>
      </c>
      <c r="S50" s="146" t="s">
        <v>6071</v>
      </c>
      <c r="T50" s="167">
        <v>36893</v>
      </c>
      <c r="U50" s="167" t="s">
        <v>6072</v>
      </c>
      <c r="V50" s="167" t="s">
        <v>6072</v>
      </c>
      <c r="W50" s="167" t="s">
        <v>6073</v>
      </c>
      <c r="X50" s="167" t="s">
        <v>6074</v>
      </c>
      <c r="Y50" s="167" t="s">
        <v>6075</v>
      </c>
      <c r="Z50" s="167" t="s">
        <v>6076</v>
      </c>
      <c r="AA50" s="167"/>
      <c r="AB50" s="146" t="s">
        <v>3497</v>
      </c>
      <c r="AC50" s="146" t="s">
        <v>3475</v>
      </c>
      <c r="AD50" s="146" t="s">
        <v>3530</v>
      </c>
      <c r="AE50" s="146" t="s">
        <v>3477</v>
      </c>
      <c r="AH50" s="146" t="s">
        <v>6001</v>
      </c>
      <c r="AI50" s="150"/>
      <c r="AJ50" s="181" t="e">
        <f>VLOOKUP(AI50,'centroDeProyectos estrateg '!$E:$W,2,FALSE)</f>
        <v>#N/A</v>
      </c>
      <c r="AK50" s="181" t="e">
        <f>VLOOKUP(AI50,'centroDeProyectos estrateg '!$E:$W,7,FALSE)</f>
        <v>#N/A</v>
      </c>
      <c r="AL50" s="181" t="e">
        <f>VLOOKUP(AI50,'centroDeProyectos estrateg '!$E:$W,8,FALSE)</f>
        <v>#N/A</v>
      </c>
      <c r="AM50" s="181" t="e">
        <f>VLOOKUP(AI50,'centroDeProyectos estrateg '!$E:$W,5,FALSE)</f>
        <v>#N/A</v>
      </c>
      <c r="AN50" s="181" t="e">
        <f>VLOOKUP(AI50,'centroDeProyectos estrateg '!$E:$W,18,FALSE)</f>
        <v>#N/A</v>
      </c>
      <c r="AO50" s="181" t="e">
        <f>VLOOKUP(AI50,'centroDeProyectos estrateg '!$E:$W,19,FALSE)</f>
        <v>#N/A</v>
      </c>
      <c r="AP50" s="181" t="e">
        <f>VLOOKUP(AI50,'centroDeProyectos estrateg '!$E:$W,4,FALSE)</f>
        <v>#N/A</v>
      </c>
      <c r="AQ50" s="162" t="s">
        <v>3438</v>
      </c>
    </row>
    <row r="51" spans="1:43" s="146" customFormat="1" ht="22.9" customHeight="1">
      <c r="A51" s="227">
        <v>49</v>
      </c>
      <c r="B51" s="145" t="s">
        <v>6013</v>
      </c>
      <c r="C51" s="146" t="s">
        <v>3463</v>
      </c>
      <c r="D51" s="146" t="s">
        <v>3420</v>
      </c>
      <c r="E51" s="146" t="s">
        <v>3421</v>
      </c>
      <c r="F51" s="146" t="s">
        <v>3453</v>
      </c>
      <c r="G51" s="146" t="s">
        <v>3454</v>
      </c>
      <c r="H51" s="146" t="str">
        <f t="shared" si="1"/>
        <v>CELERIDAD JUDICIAL: Implementar mecanismos de gestión que permitan aumentar la celeridad judicial de los juzgados y oficinas judiciales.</v>
      </c>
      <c r="I51" s="146" t="s">
        <v>6063</v>
      </c>
      <c r="O51" s="146" t="s">
        <v>3504</v>
      </c>
      <c r="P51" s="146" t="s">
        <v>3470</v>
      </c>
      <c r="Q51" s="146" t="s">
        <v>3456</v>
      </c>
      <c r="S51" s="146">
        <v>0</v>
      </c>
      <c r="T51" s="146">
        <v>100</v>
      </c>
      <c r="U51" s="146">
        <v>16</v>
      </c>
      <c r="V51" s="146">
        <f>U51+16</f>
        <v>32</v>
      </c>
      <c r="W51" s="146">
        <f t="shared" si="2"/>
        <v>48</v>
      </c>
      <c r="X51" s="146">
        <f t="shared" si="2"/>
        <v>64</v>
      </c>
      <c r="Y51" s="146">
        <f t="shared" si="2"/>
        <v>80</v>
      </c>
      <c r="Z51" s="146">
        <v>100</v>
      </c>
      <c r="AB51" s="146" t="s">
        <v>3497</v>
      </c>
      <c r="AC51" s="146" t="s">
        <v>3475</v>
      </c>
      <c r="AD51" s="146" t="s">
        <v>3498</v>
      </c>
      <c r="AE51" s="146" t="s">
        <v>3477</v>
      </c>
      <c r="AH51" s="146" t="s">
        <v>6001</v>
      </c>
      <c r="AI51" s="150"/>
      <c r="AJ51" s="181" t="e">
        <f>VLOOKUP(AI51,'centroDeProyectos estrateg '!$E:$W,2,FALSE)</f>
        <v>#N/A</v>
      </c>
      <c r="AK51" s="181" t="e">
        <f>VLOOKUP(AI51,'centroDeProyectos estrateg '!$E:$W,7,FALSE)</f>
        <v>#N/A</v>
      </c>
      <c r="AL51" s="181" t="e">
        <f>VLOOKUP(AI51,'centroDeProyectos estrateg '!$E:$W,8,FALSE)</f>
        <v>#N/A</v>
      </c>
      <c r="AM51" s="181" t="e">
        <f>VLOOKUP(AI51,'centroDeProyectos estrateg '!$E:$W,5,FALSE)</f>
        <v>#N/A</v>
      </c>
      <c r="AN51" s="181" t="e">
        <f>VLOOKUP(AI51,'centroDeProyectos estrateg '!$E:$W,18,FALSE)</f>
        <v>#N/A</v>
      </c>
      <c r="AO51" s="181" t="e">
        <f>VLOOKUP(AI51,'centroDeProyectos estrateg '!$E:$W,19,FALSE)</f>
        <v>#N/A</v>
      </c>
      <c r="AP51" s="181" t="e">
        <f>VLOOKUP(AI51,'centroDeProyectos estrateg '!$E:$W,4,FALSE)</f>
        <v>#N/A</v>
      </c>
      <c r="AQ51" s="162" t="s">
        <v>3438</v>
      </c>
    </row>
    <row r="52" spans="1:43" s="146" customFormat="1" ht="22.9" customHeight="1">
      <c r="A52" s="228">
        <v>50</v>
      </c>
      <c r="B52" s="145" t="s">
        <v>6013</v>
      </c>
      <c r="C52" s="146" t="s">
        <v>3463</v>
      </c>
      <c r="D52" s="146" t="s">
        <v>3420</v>
      </c>
      <c r="E52" s="146" t="s">
        <v>3421</v>
      </c>
      <c r="F52" s="146" t="s">
        <v>3453</v>
      </c>
      <c r="G52" s="146" t="s">
        <v>3454</v>
      </c>
      <c r="H52" s="146" t="str">
        <f t="shared" si="1"/>
        <v>CELERIDAD JUDICIAL: Implementar mecanismos de gestión que permitan aumentar la celeridad judicial de los juzgados y oficinas judiciales.</v>
      </c>
      <c r="I52" s="146" t="s">
        <v>3468</v>
      </c>
      <c r="O52" s="146" t="s">
        <v>3505</v>
      </c>
      <c r="P52" s="146" t="s">
        <v>3470</v>
      </c>
      <c r="Q52" s="146" t="s">
        <v>3456</v>
      </c>
      <c r="S52" s="146" t="s">
        <v>6077</v>
      </c>
      <c r="T52" s="167">
        <v>88467</v>
      </c>
      <c r="U52" s="167" t="s">
        <v>6078</v>
      </c>
      <c r="V52" s="167" t="s">
        <v>6078</v>
      </c>
      <c r="W52" s="167" t="s">
        <v>6079</v>
      </c>
      <c r="X52" s="167" t="s">
        <v>6080</v>
      </c>
      <c r="Y52" s="167" t="s">
        <v>6081</v>
      </c>
      <c r="Z52" s="167" t="s">
        <v>6082</v>
      </c>
      <c r="AA52" s="167"/>
      <c r="AB52" s="146" t="s">
        <v>3508</v>
      </c>
      <c r="AC52" s="146" t="s">
        <v>3475</v>
      </c>
      <c r="AD52" s="146" t="s">
        <v>3530</v>
      </c>
      <c r="AE52" s="146" t="s">
        <v>3477</v>
      </c>
      <c r="AH52" s="146" t="s">
        <v>6001</v>
      </c>
      <c r="AI52" s="150"/>
      <c r="AJ52" s="181" t="e">
        <f>VLOOKUP(AI52,'centroDeProyectos estrateg '!$E:$W,2,FALSE)</f>
        <v>#N/A</v>
      </c>
      <c r="AK52" s="181" t="e">
        <f>VLOOKUP(AI52,'centroDeProyectos estrateg '!$E:$W,7,FALSE)</f>
        <v>#N/A</v>
      </c>
      <c r="AL52" s="181" t="e">
        <f>VLOOKUP(AI52,'centroDeProyectos estrateg '!$E:$W,8,FALSE)</f>
        <v>#N/A</v>
      </c>
      <c r="AM52" s="181" t="e">
        <f>VLOOKUP(AI52,'centroDeProyectos estrateg '!$E:$W,5,FALSE)</f>
        <v>#N/A</v>
      </c>
      <c r="AN52" s="181" t="e">
        <f>VLOOKUP(AI52,'centroDeProyectos estrateg '!$E:$W,18,FALSE)</f>
        <v>#N/A</v>
      </c>
      <c r="AO52" s="181" t="e">
        <f>VLOOKUP(AI52,'centroDeProyectos estrateg '!$E:$W,19,FALSE)</f>
        <v>#N/A</v>
      </c>
      <c r="AP52" s="181" t="e">
        <f>VLOOKUP(AI52,'centroDeProyectos estrateg '!$E:$W,4,FALSE)</f>
        <v>#N/A</v>
      </c>
      <c r="AQ52" s="162" t="s">
        <v>3438</v>
      </c>
    </row>
    <row r="53" spans="1:43" s="146" customFormat="1" ht="22.9" customHeight="1">
      <c r="A53" s="229">
        <v>51</v>
      </c>
      <c r="B53" s="145" t="s">
        <v>6013</v>
      </c>
      <c r="C53" s="146" t="s">
        <v>3463</v>
      </c>
      <c r="D53" s="146" t="s">
        <v>3420</v>
      </c>
      <c r="E53" s="146" t="s">
        <v>3421</v>
      </c>
      <c r="F53" s="146" t="s">
        <v>3453</v>
      </c>
      <c r="G53" s="146" t="s">
        <v>3454</v>
      </c>
      <c r="H53" s="146" t="str">
        <f>_xlfn.CONCAT(F53,": ",G53)</f>
        <v>CELERIDAD JUDICIAL: Implementar mecanismos de gestión que permitan aumentar la celeridad judicial de los juzgados y oficinas judiciales.</v>
      </c>
      <c r="I53" s="146" t="s">
        <v>6063</v>
      </c>
      <c r="O53" s="146" t="s">
        <v>3506</v>
      </c>
      <c r="P53" s="146" t="s">
        <v>3470</v>
      </c>
      <c r="Q53" s="146" t="s">
        <v>3456</v>
      </c>
      <c r="S53" s="146">
        <v>0</v>
      </c>
      <c r="T53" s="146">
        <v>100</v>
      </c>
      <c r="U53" s="146">
        <v>16</v>
      </c>
      <c r="V53" s="146">
        <f>U53+16</f>
        <v>32</v>
      </c>
      <c r="W53" s="146">
        <f t="shared" si="2"/>
        <v>48</v>
      </c>
      <c r="X53" s="146">
        <f t="shared" si="2"/>
        <v>64</v>
      </c>
      <c r="Y53" s="146">
        <f t="shared" si="2"/>
        <v>80</v>
      </c>
      <c r="Z53" s="146">
        <v>100</v>
      </c>
      <c r="AB53" s="146" t="s">
        <v>3508</v>
      </c>
      <c r="AC53" s="146" t="s">
        <v>3475</v>
      </c>
      <c r="AD53" s="146" t="s">
        <v>3498</v>
      </c>
      <c r="AE53" s="146" t="s">
        <v>3477</v>
      </c>
      <c r="AH53" s="146" t="s">
        <v>6001</v>
      </c>
      <c r="AI53" s="150"/>
      <c r="AJ53" s="181" t="e">
        <f>VLOOKUP(AI53,'centroDeProyectos estrateg '!$E:$W,2,FALSE)</f>
        <v>#N/A</v>
      </c>
      <c r="AK53" s="181" t="e">
        <f>VLOOKUP(AI53,'centroDeProyectos estrateg '!$E:$W,7,FALSE)</f>
        <v>#N/A</v>
      </c>
      <c r="AL53" s="181" t="e">
        <f>VLOOKUP(AI53,'centroDeProyectos estrateg '!$E:$W,8,FALSE)</f>
        <v>#N/A</v>
      </c>
      <c r="AM53" s="181" t="e">
        <f>VLOOKUP(AI53,'centroDeProyectos estrateg '!$E:$W,5,FALSE)</f>
        <v>#N/A</v>
      </c>
      <c r="AN53" s="181" t="e">
        <f>VLOOKUP(AI53,'centroDeProyectos estrateg '!$E:$W,18,FALSE)</f>
        <v>#N/A</v>
      </c>
      <c r="AO53" s="181" t="e">
        <f>VLOOKUP(AI53,'centroDeProyectos estrateg '!$E:$W,19,FALSE)</f>
        <v>#N/A</v>
      </c>
      <c r="AP53" s="181" t="e">
        <f>VLOOKUP(AI53,'centroDeProyectos estrateg '!$E:$W,4,FALSE)</f>
        <v>#N/A</v>
      </c>
      <c r="AQ53" s="162" t="s">
        <v>3438</v>
      </c>
    </row>
    <row r="54" spans="1:43" s="146" customFormat="1" ht="22.9" customHeight="1">
      <c r="A54" s="227">
        <v>52</v>
      </c>
      <c r="B54" s="145" t="s">
        <v>6013</v>
      </c>
      <c r="C54" s="146" t="s">
        <v>3463</v>
      </c>
      <c r="D54" s="146" t="s">
        <v>3420</v>
      </c>
      <c r="E54" s="146" t="s">
        <v>3421</v>
      </c>
      <c r="F54" s="146" t="s">
        <v>3453</v>
      </c>
      <c r="G54" s="146" t="s">
        <v>3454</v>
      </c>
      <c r="H54" s="146" t="str">
        <f t="shared" si="1"/>
        <v>CELERIDAD JUDICIAL: Implementar mecanismos de gestión que permitan aumentar la celeridad judicial de los juzgados y oficinas judiciales.</v>
      </c>
      <c r="I54" s="146" t="s">
        <v>3468</v>
      </c>
      <c r="O54" s="146" t="s">
        <v>3509</v>
      </c>
      <c r="P54" s="146" t="s">
        <v>1146</v>
      </c>
      <c r="Q54" s="146" t="s">
        <v>3456</v>
      </c>
      <c r="S54" s="146" t="s">
        <v>6083</v>
      </c>
      <c r="T54" s="167">
        <v>20891</v>
      </c>
      <c r="U54" s="167" t="s">
        <v>6084</v>
      </c>
      <c r="V54" s="167" t="s">
        <v>6084</v>
      </c>
      <c r="W54" s="167" t="s">
        <v>6085</v>
      </c>
      <c r="X54" s="167" t="s">
        <v>6086</v>
      </c>
      <c r="Y54" s="167" t="s">
        <v>6087</v>
      </c>
      <c r="Z54" s="167" t="s">
        <v>6088</v>
      </c>
      <c r="AA54" s="167"/>
      <c r="AC54" s="146" t="s">
        <v>3475</v>
      </c>
      <c r="AD54" s="146" t="s">
        <v>3530</v>
      </c>
      <c r="AE54" s="146" t="s">
        <v>1146</v>
      </c>
      <c r="AH54" s="146" t="s">
        <v>6001</v>
      </c>
      <c r="AI54" s="150"/>
      <c r="AJ54" s="181" t="e">
        <f>VLOOKUP(AI54,'centroDeProyectos estrateg '!$E:$W,2,FALSE)</f>
        <v>#N/A</v>
      </c>
      <c r="AK54" s="181" t="e">
        <f>VLOOKUP(AI54,'centroDeProyectos estrateg '!$E:$W,7,FALSE)</f>
        <v>#N/A</v>
      </c>
      <c r="AL54" s="181" t="e">
        <f>VLOOKUP(AI54,'centroDeProyectos estrateg '!$E:$W,8,FALSE)</f>
        <v>#N/A</v>
      </c>
      <c r="AM54" s="181" t="e">
        <f>VLOOKUP(AI54,'centroDeProyectos estrateg '!$E:$W,5,FALSE)</f>
        <v>#N/A</v>
      </c>
      <c r="AN54" s="181" t="e">
        <f>VLOOKUP(AI54,'centroDeProyectos estrateg '!$E:$W,18,FALSE)</f>
        <v>#N/A</v>
      </c>
      <c r="AO54" s="181" t="e">
        <f>VLOOKUP(AI54,'centroDeProyectos estrateg '!$E:$W,19,FALSE)</f>
        <v>#N/A</v>
      </c>
      <c r="AP54" s="181" t="e">
        <f>VLOOKUP(AI54,'centroDeProyectos estrateg '!$E:$W,4,FALSE)</f>
        <v>#N/A</v>
      </c>
      <c r="AQ54" s="162" t="s">
        <v>3438</v>
      </c>
    </row>
    <row r="55" spans="1:43" s="146" customFormat="1" ht="22.9" customHeight="1">
      <c r="A55" s="228">
        <v>53</v>
      </c>
      <c r="B55" s="145" t="s">
        <v>6013</v>
      </c>
      <c r="C55" s="146" t="s">
        <v>3463</v>
      </c>
      <c r="D55" s="146" t="s">
        <v>3420</v>
      </c>
      <c r="E55" s="146" t="s">
        <v>3421</v>
      </c>
      <c r="F55" s="146" t="s">
        <v>3453</v>
      </c>
      <c r="G55" s="146" t="s">
        <v>3454</v>
      </c>
      <c r="H55" s="146" t="str">
        <f t="shared" si="1"/>
        <v>CELERIDAD JUDICIAL: Implementar mecanismos de gestión que permitan aumentar la celeridad judicial de los juzgados y oficinas judiciales.</v>
      </c>
      <c r="I55" s="146" t="s">
        <v>6063</v>
      </c>
      <c r="O55" s="146" t="s">
        <v>3510</v>
      </c>
      <c r="P55" s="146" t="s">
        <v>1146</v>
      </c>
      <c r="Q55" s="146" t="s">
        <v>3456</v>
      </c>
      <c r="S55" s="146">
        <v>0</v>
      </c>
      <c r="T55" s="146">
        <v>100</v>
      </c>
      <c r="U55" s="146">
        <v>16</v>
      </c>
      <c r="V55" s="146">
        <f>U55+16</f>
        <v>32</v>
      </c>
      <c r="W55" s="146">
        <f t="shared" si="2"/>
        <v>48</v>
      </c>
      <c r="X55" s="146">
        <f t="shared" si="2"/>
        <v>64</v>
      </c>
      <c r="Y55" s="146">
        <f t="shared" si="2"/>
        <v>80</v>
      </c>
      <c r="Z55" s="146">
        <v>100</v>
      </c>
      <c r="AC55" s="146" t="s">
        <v>3475</v>
      </c>
      <c r="AD55" s="146" t="s">
        <v>3498</v>
      </c>
      <c r="AE55" s="146" t="s">
        <v>1146</v>
      </c>
      <c r="AH55" s="146" t="s">
        <v>6001</v>
      </c>
      <c r="AI55" s="150"/>
      <c r="AJ55" s="181" t="e">
        <f>VLOOKUP(AI55,'centroDeProyectos estrateg '!$E:$W,2,FALSE)</f>
        <v>#N/A</v>
      </c>
      <c r="AK55" s="181" t="e">
        <f>VLOOKUP(AI55,'centroDeProyectos estrateg '!$E:$W,7,FALSE)</f>
        <v>#N/A</v>
      </c>
      <c r="AL55" s="181" t="e">
        <f>VLOOKUP(AI55,'centroDeProyectos estrateg '!$E:$W,8,FALSE)</f>
        <v>#N/A</v>
      </c>
      <c r="AM55" s="181" t="e">
        <f>VLOOKUP(AI55,'centroDeProyectos estrateg '!$E:$W,5,FALSE)</f>
        <v>#N/A</v>
      </c>
      <c r="AN55" s="181" t="e">
        <f>VLOOKUP(AI55,'centroDeProyectos estrateg '!$E:$W,18,FALSE)</f>
        <v>#N/A</v>
      </c>
      <c r="AO55" s="181" t="e">
        <f>VLOOKUP(AI55,'centroDeProyectos estrateg '!$E:$W,19,FALSE)</f>
        <v>#N/A</v>
      </c>
      <c r="AP55" s="181" t="e">
        <f>VLOOKUP(AI55,'centroDeProyectos estrateg '!$E:$W,4,FALSE)</f>
        <v>#N/A</v>
      </c>
      <c r="AQ55" s="162" t="s">
        <v>3438</v>
      </c>
    </row>
    <row r="56" spans="1:43" s="146" customFormat="1" ht="22.9" customHeight="1">
      <c r="A56" s="229">
        <v>54</v>
      </c>
      <c r="B56" s="145" t="s">
        <v>6013</v>
      </c>
      <c r="C56" s="146" t="s">
        <v>3463</v>
      </c>
      <c r="D56" s="146" t="s">
        <v>3420</v>
      </c>
      <c r="E56" s="146" t="s">
        <v>3421</v>
      </c>
      <c r="F56" s="146" t="s">
        <v>3453</v>
      </c>
      <c r="G56" s="146" t="s">
        <v>3454</v>
      </c>
      <c r="H56" s="146" t="str">
        <f t="shared" si="1"/>
        <v>CELERIDAD JUDICIAL: Implementar mecanismos de gestión que permitan aumentar la celeridad judicial de los juzgados y oficinas judiciales.</v>
      </c>
      <c r="I56" s="146" t="s">
        <v>3468</v>
      </c>
      <c r="O56" s="146" t="s">
        <v>3513</v>
      </c>
      <c r="P56" s="146" t="s">
        <v>3202</v>
      </c>
      <c r="Q56" s="146" t="s">
        <v>3456</v>
      </c>
      <c r="S56" s="146" t="s">
        <v>6089</v>
      </c>
      <c r="T56" s="146">
        <v>929</v>
      </c>
      <c r="U56" s="167" t="s">
        <v>6090</v>
      </c>
      <c r="V56" s="167" t="s">
        <v>6090</v>
      </c>
      <c r="W56" s="167" t="s">
        <v>6091</v>
      </c>
      <c r="X56" s="167" t="s">
        <v>6092</v>
      </c>
      <c r="Y56" s="167" t="s">
        <v>6093</v>
      </c>
      <c r="Z56" s="167" t="s">
        <v>6094</v>
      </c>
      <c r="AA56" s="167"/>
      <c r="AC56" s="146" t="s">
        <v>3475</v>
      </c>
      <c r="AD56" s="146" t="s">
        <v>6095</v>
      </c>
      <c r="AE56" s="146" t="s">
        <v>3202</v>
      </c>
      <c r="AH56" s="146" t="s">
        <v>6001</v>
      </c>
      <c r="AI56" s="150"/>
      <c r="AJ56" s="181" t="e">
        <f>VLOOKUP(AI56,'centroDeProyectos estrateg '!$E:$W,2,FALSE)</f>
        <v>#N/A</v>
      </c>
      <c r="AK56" s="181" t="e">
        <f>VLOOKUP(AI56,'centroDeProyectos estrateg '!$E:$W,7,FALSE)</f>
        <v>#N/A</v>
      </c>
      <c r="AL56" s="181" t="e">
        <f>VLOOKUP(AI56,'centroDeProyectos estrateg '!$E:$W,8,FALSE)</f>
        <v>#N/A</v>
      </c>
      <c r="AM56" s="181" t="e">
        <f>VLOOKUP(AI56,'centroDeProyectos estrateg '!$E:$W,5,FALSE)</f>
        <v>#N/A</v>
      </c>
      <c r="AN56" s="181" t="e">
        <f>VLOOKUP(AI56,'centroDeProyectos estrateg '!$E:$W,18,FALSE)</f>
        <v>#N/A</v>
      </c>
      <c r="AO56" s="181" t="e">
        <f>VLOOKUP(AI56,'centroDeProyectos estrateg '!$E:$W,19,FALSE)</f>
        <v>#N/A</v>
      </c>
      <c r="AP56" s="181" t="e">
        <f>VLOOKUP(AI56,'centroDeProyectos estrateg '!$E:$W,4,FALSE)</f>
        <v>#N/A</v>
      </c>
      <c r="AQ56" s="162" t="s">
        <v>3438</v>
      </c>
    </row>
    <row r="57" spans="1:43" s="146" customFormat="1" ht="22.9" customHeight="1">
      <c r="A57" s="227">
        <v>55</v>
      </c>
      <c r="B57" s="145" t="s">
        <v>6013</v>
      </c>
      <c r="C57" s="146" t="s">
        <v>3463</v>
      </c>
      <c r="D57" s="146" t="s">
        <v>3420</v>
      </c>
      <c r="E57" s="146" t="s">
        <v>3421</v>
      </c>
      <c r="F57" s="146" t="s">
        <v>3453</v>
      </c>
      <c r="G57" s="146" t="s">
        <v>3454</v>
      </c>
      <c r="H57" s="146" t="str">
        <f t="shared" si="1"/>
        <v>CELERIDAD JUDICIAL: Implementar mecanismos de gestión que permitan aumentar la celeridad judicial de los juzgados y oficinas judiciales.</v>
      </c>
      <c r="I57" s="146" t="s">
        <v>6063</v>
      </c>
      <c r="O57" s="146" t="s">
        <v>3514</v>
      </c>
      <c r="P57" s="146" t="s">
        <v>3202</v>
      </c>
      <c r="Q57" s="146" t="s">
        <v>3456</v>
      </c>
      <c r="S57" s="146">
        <v>0</v>
      </c>
      <c r="T57" s="146">
        <v>100</v>
      </c>
      <c r="U57" s="146">
        <v>16</v>
      </c>
      <c r="V57" s="146">
        <f>U57+16</f>
        <v>32</v>
      </c>
      <c r="W57" s="146">
        <f t="shared" si="2"/>
        <v>48</v>
      </c>
      <c r="X57" s="146">
        <f t="shared" si="2"/>
        <v>64</v>
      </c>
      <c r="Y57" s="146">
        <f t="shared" si="2"/>
        <v>80</v>
      </c>
      <c r="Z57" s="146">
        <v>100</v>
      </c>
      <c r="AC57" s="146" t="s">
        <v>3475</v>
      </c>
      <c r="AD57" s="146" t="s">
        <v>3516</v>
      </c>
      <c r="AE57" s="146" t="s">
        <v>3202</v>
      </c>
      <c r="AH57" s="146" t="s">
        <v>6001</v>
      </c>
      <c r="AI57" s="150"/>
      <c r="AJ57" s="181" t="e">
        <f>VLOOKUP(AI57,'centroDeProyectos estrateg '!$E:$W,2,FALSE)</f>
        <v>#N/A</v>
      </c>
      <c r="AK57" s="181" t="e">
        <f>VLOOKUP(AI57,'centroDeProyectos estrateg '!$E:$W,7,FALSE)</f>
        <v>#N/A</v>
      </c>
      <c r="AL57" s="181" t="e">
        <f>VLOOKUP(AI57,'centroDeProyectos estrateg '!$E:$W,8,FALSE)</f>
        <v>#N/A</v>
      </c>
      <c r="AM57" s="181" t="e">
        <f>VLOOKUP(AI57,'centroDeProyectos estrateg '!$E:$W,5,FALSE)</f>
        <v>#N/A</v>
      </c>
      <c r="AN57" s="181" t="e">
        <f>VLOOKUP(AI57,'centroDeProyectos estrateg '!$E:$W,18,FALSE)</f>
        <v>#N/A</v>
      </c>
      <c r="AO57" s="181" t="e">
        <f>VLOOKUP(AI57,'centroDeProyectos estrateg '!$E:$W,19,FALSE)</f>
        <v>#N/A</v>
      </c>
      <c r="AP57" s="181" t="e">
        <f>VLOOKUP(AI57,'centroDeProyectos estrateg '!$E:$W,4,FALSE)</f>
        <v>#N/A</v>
      </c>
      <c r="AQ57" s="162" t="s">
        <v>3438</v>
      </c>
    </row>
    <row r="58" spans="1:43" s="62" customFormat="1" ht="22.9" customHeight="1">
      <c r="A58" s="228">
        <v>56</v>
      </c>
      <c r="B58" s="64" t="s">
        <v>6096</v>
      </c>
      <c r="C58" s="62" t="s">
        <v>3463</v>
      </c>
      <c r="D58" s="62" t="s">
        <v>3420</v>
      </c>
      <c r="E58" s="62" t="s">
        <v>3421</v>
      </c>
      <c r="F58" s="62" t="s">
        <v>3453</v>
      </c>
      <c r="G58" s="62" t="s">
        <v>3454</v>
      </c>
      <c r="H58" s="62" t="str">
        <f t="shared" si="1"/>
        <v>CELERIDAD JUDICIAL: Implementar mecanismos de gestión que permitan aumentar la celeridad judicial de los juzgados y oficinas judiciales.</v>
      </c>
      <c r="I58" s="62" t="s">
        <v>3517</v>
      </c>
      <c r="O58" s="62" t="s">
        <v>3518</v>
      </c>
      <c r="P58" s="62" t="s">
        <v>3470</v>
      </c>
      <c r="Q58" s="62" t="s">
        <v>3434</v>
      </c>
      <c r="S58" s="62">
        <v>0</v>
      </c>
      <c r="T58" s="62">
        <v>6</v>
      </c>
      <c r="U58" s="62">
        <v>1</v>
      </c>
      <c r="V58" s="62">
        <v>2</v>
      </c>
      <c r="W58" s="62">
        <v>3</v>
      </c>
      <c r="X58" s="62">
        <v>4</v>
      </c>
      <c r="Y58" s="62">
        <v>5</v>
      </c>
      <c r="Z58" s="62">
        <v>6</v>
      </c>
      <c r="AB58" s="62" t="s">
        <v>3611</v>
      </c>
      <c r="AC58" s="62" t="s">
        <v>3475</v>
      </c>
      <c r="AD58" s="62" t="s">
        <v>6097</v>
      </c>
      <c r="AE58" s="62" t="s">
        <v>3470</v>
      </c>
      <c r="AH58" s="62" t="s">
        <v>6001</v>
      </c>
      <c r="AI58" s="178"/>
      <c r="AJ58" s="182" t="e">
        <f>VLOOKUP(AI58,'centroDeProyectos estrateg '!$E:$W,2,FALSE)</f>
        <v>#N/A</v>
      </c>
      <c r="AK58" s="182" t="e">
        <f>VLOOKUP(AI58,'centroDeProyectos estrateg '!$E:$W,7,FALSE)</f>
        <v>#N/A</v>
      </c>
      <c r="AL58" s="182" t="e">
        <f>VLOOKUP(AI58,'centroDeProyectos estrateg '!$E:$W,8,FALSE)</f>
        <v>#N/A</v>
      </c>
      <c r="AM58" s="182" t="e">
        <f>VLOOKUP(AI58,'centroDeProyectos estrateg '!$E:$W,5,FALSE)</f>
        <v>#N/A</v>
      </c>
      <c r="AN58" s="182" t="e">
        <f>VLOOKUP(AI58,'centroDeProyectos estrateg '!$E:$W,18,FALSE)</f>
        <v>#N/A</v>
      </c>
      <c r="AO58" s="182" t="e">
        <f>VLOOKUP(AI58,'centroDeProyectos estrateg '!$E:$W,19,FALSE)</f>
        <v>#N/A</v>
      </c>
      <c r="AP58" s="182" t="e">
        <f>VLOOKUP(AI58,'centroDeProyectos estrateg '!$E:$W,4,FALSE)</f>
        <v>#N/A</v>
      </c>
      <c r="AQ58" s="62" t="s">
        <v>3885</v>
      </c>
    </row>
    <row r="59" spans="1:43" s="146" customFormat="1" ht="22.9" customHeight="1">
      <c r="A59" s="229">
        <v>57</v>
      </c>
      <c r="B59" s="145" t="s">
        <v>6013</v>
      </c>
      <c r="C59" s="146" t="s">
        <v>3463</v>
      </c>
      <c r="D59" s="146" t="s">
        <v>3420</v>
      </c>
      <c r="E59" s="146" t="s">
        <v>3421</v>
      </c>
      <c r="F59" s="146" t="s">
        <v>3453</v>
      </c>
      <c r="G59" s="146" t="s">
        <v>3454</v>
      </c>
      <c r="H59" s="146" t="str">
        <f t="shared" si="1"/>
        <v>CELERIDAD JUDICIAL: Implementar mecanismos de gestión que permitan aumentar la celeridad judicial de los juzgados y oficinas judiciales.</v>
      </c>
      <c r="I59" s="146" t="s">
        <v>3468</v>
      </c>
      <c r="O59" s="146" t="s">
        <v>3519</v>
      </c>
      <c r="P59" s="146" t="s">
        <v>3470</v>
      </c>
      <c r="Q59" s="146" t="s">
        <v>3456</v>
      </c>
      <c r="S59" s="146" t="s">
        <v>6098</v>
      </c>
      <c r="T59" s="167">
        <v>1151</v>
      </c>
      <c r="U59" s="167">
        <v>1096</v>
      </c>
      <c r="V59" s="167">
        <v>1096</v>
      </c>
      <c r="W59" s="167">
        <v>1117</v>
      </c>
      <c r="X59" s="167">
        <v>1129</v>
      </c>
      <c r="Y59" s="167">
        <v>1140</v>
      </c>
      <c r="Z59" s="167">
        <v>1151</v>
      </c>
      <c r="AA59" s="167"/>
      <c r="AB59" s="146" t="s">
        <v>6099</v>
      </c>
      <c r="AC59" s="146" t="s">
        <v>3475</v>
      </c>
      <c r="AD59" s="146" t="s">
        <v>3530</v>
      </c>
      <c r="AE59" s="146" t="s">
        <v>3470</v>
      </c>
      <c r="AH59" s="146" t="s">
        <v>6001</v>
      </c>
      <c r="AI59" s="150"/>
      <c r="AJ59" s="181" t="e">
        <f>VLOOKUP(AI59,'centroDeProyectos estrateg '!$E:$W,2,FALSE)</f>
        <v>#N/A</v>
      </c>
      <c r="AK59" s="181" t="e">
        <f>VLOOKUP(AI59,'centroDeProyectos estrateg '!$E:$W,7,FALSE)</f>
        <v>#N/A</v>
      </c>
      <c r="AL59" s="181" t="e">
        <f>VLOOKUP(AI59,'centroDeProyectos estrateg '!$E:$W,8,FALSE)</f>
        <v>#N/A</v>
      </c>
      <c r="AM59" s="181" t="e">
        <f>VLOOKUP(AI59,'centroDeProyectos estrateg '!$E:$W,5,FALSE)</f>
        <v>#N/A</v>
      </c>
      <c r="AN59" s="181" t="e">
        <f>VLOOKUP(AI59,'centroDeProyectos estrateg '!$E:$W,18,FALSE)</f>
        <v>#N/A</v>
      </c>
      <c r="AO59" s="181" t="e">
        <f>VLOOKUP(AI59,'centroDeProyectos estrateg '!$E:$W,19,FALSE)</f>
        <v>#N/A</v>
      </c>
      <c r="AP59" s="181" t="e">
        <f>VLOOKUP(AI59,'centroDeProyectos estrateg '!$E:$W,4,FALSE)</f>
        <v>#N/A</v>
      </c>
      <c r="AQ59" s="162" t="s">
        <v>3438</v>
      </c>
    </row>
    <row r="60" spans="1:43" s="146" customFormat="1" ht="22.9" customHeight="1">
      <c r="A60" s="227">
        <v>58</v>
      </c>
      <c r="B60" s="145" t="s">
        <v>6013</v>
      </c>
      <c r="C60" s="146" t="s">
        <v>3463</v>
      </c>
      <c r="D60" s="146" t="s">
        <v>3420</v>
      </c>
      <c r="E60" s="146" t="s">
        <v>3421</v>
      </c>
      <c r="F60" s="146" t="s">
        <v>3453</v>
      </c>
      <c r="G60" s="146" t="s">
        <v>3454</v>
      </c>
      <c r="H60" s="146" t="str">
        <f t="shared" si="1"/>
        <v>CELERIDAD JUDICIAL: Implementar mecanismos de gestión que permitan aumentar la celeridad judicial de los juzgados y oficinas judiciales.</v>
      </c>
      <c r="I60" s="146" t="s">
        <v>3468</v>
      </c>
      <c r="O60" s="146" t="s">
        <v>3520</v>
      </c>
      <c r="P60" s="146" t="s">
        <v>3470</v>
      </c>
      <c r="Q60" s="146" t="s">
        <v>3456</v>
      </c>
      <c r="S60" s="146" t="s">
        <v>6100</v>
      </c>
      <c r="T60" s="167">
        <v>3309</v>
      </c>
      <c r="U60" s="167" t="s">
        <v>6101</v>
      </c>
      <c r="V60" s="167" t="s">
        <v>6101</v>
      </c>
      <c r="W60" s="167" t="s">
        <v>6102</v>
      </c>
      <c r="X60" s="167" t="s">
        <v>6103</v>
      </c>
      <c r="Y60" s="167" t="s">
        <v>6104</v>
      </c>
      <c r="Z60" s="167" t="s">
        <v>6105</v>
      </c>
      <c r="AA60" s="167"/>
      <c r="AB60" s="146" t="s">
        <v>6106</v>
      </c>
      <c r="AC60" s="146" t="s">
        <v>3475</v>
      </c>
      <c r="AD60" s="146" t="s">
        <v>3530</v>
      </c>
      <c r="AE60" s="146" t="s">
        <v>3477</v>
      </c>
      <c r="AH60" s="146" t="s">
        <v>6001</v>
      </c>
      <c r="AI60" s="150"/>
      <c r="AJ60" s="181" t="e">
        <f>VLOOKUP(AI60,'centroDeProyectos estrateg '!$E:$W,2,FALSE)</f>
        <v>#N/A</v>
      </c>
      <c r="AK60" s="181" t="e">
        <f>VLOOKUP(AI60,'centroDeProyectos estrateg '!$E:$W,7,FALSE)</f>
        <v>#N/A</v>
      </c>
      <c r="AL60" s="181" t="e">
        <f>VLOOKUP(AI60,'centroDeProyectos estrateg '!$E:$W,8,FALSE)</f>
        <v>#N/A</v>
      </c>
      <c r="AM60" s="181" t="e">
        <f>VLOOKUP(AI60,'centroDeProyectos estrateg '!$E:$W,5,FALSE)</f>
        <v>#N/A</v>
      </c>
      <c r="AN60" s="181" t="e">
        <f>VLOOKUP(AI60,'centroDeProyectos estrateg '!$E:$W,18,FALSE)</f>
        <v>#N/A</v>
      </c>
      <c r="AO60" s="181" t="e">
        <f>VLOOKUP(AI60,'centroDeProyectos estrateg '!$E:$W,19,FALSE)</f>
        <v>#N/A</v>
      </c>
      <c r="AP60" s="181" t="e">
        <f>VLOOKUP(AI60,'centroDeProyectos estrateg '!$E:$W,4,FALSE)</f>
        <v>#N/A</v>
      </c>
      <c r="AQ60" s="162" t="s">
        <v>3438</v>
      </c>
    </row>
    <row r="61" spans="1:43" s="146" customFormat="1" ht="22.9" customHeight="1">
      <c r="A61" s="228">
        <v>59</v>
      </c>
      <c r="B61" s="145" t="s">
        <v>6013</v>
      </c>
      <c r="C61" s="146" t="s">
        <v>3463</v>
      </c>
      <c r="D61" s="146" t="s">
        <v>3420</v>
      </c>
      <c r="E61" s="146" t="s">
        <v>3421</v>
      </c>
      <c r="F61" s="146" t="s">
        <v>3453</v>
      </c>
      <c r="G61" s="146" t="s">
        <v>3454</v>
      </c>
      <c r="H61" s="146" t="str">
        <f t="shared" si="1"/>
        <v>CELERIDAD JUDICIAL: Implementar mecanismos de gestión que permitan aumentar la celeridad judicial de los juzgados y oficinas judiciales.</v>
      </c>
      <c r="I61" s="146" t="s">
        <v>3468</v>
      </c>
      <c r="O61" s="146" t="s">
        <v>3521</v>
      </c>
      <c r="P61" s="146" t="s">
        <v>3470</v>
      </c>
      <c r="Q61" s="146" t="s">
        <v>3456</v>
      </c>
      <c r="S61" s="146" t="s">
        <v>6107</v>
      </c>
      <c r="T61" s="167">
        <v>440</v>
      </c>
      <c r="U61" s="167" t="s">
        <v>6108</v>
      </c>
      <c r="V61" s="167" t="s">
        <v>6108</v>
      </c>
      <c r="W61" s="167" t="s">
        <v>6109</v>
      </c>
      <c r="X61" s="167" t="s">
        <v>6110</v>
      </c>
      <c r="Y61" s="167" t="s">
        <v>6111</v>
      </c>
      <c r="Z61" s="167" t="s">
        <v>6112</v>
      </c>
      <c r="AA61" s="167"/>
      <c r="AB61" s="146" t="s">
        <v>6113</v>
      </c>
      <c r="AC61" s="146" t="s">
        <v>3475</v>
      </c>
      <c r="AD61" s="146" t="s">
        <v>3530</v>
      </c>
      <c r="AE61" s="146" t="s">
        <v>3477</v>
      </c>
      <c r="AH61" s="146" t="s">
        <v>6001</v>
      </c>
      <c r="AI61" s="150"/>
      <c r="AJ61" s="181" t="e">
        <f>VLOOKUP(AI61,'centroDeProyectos estrateg '!$E:$W,2,FALSE)</f>
        <v>#N/A</v>
      </c>
      <c r="AK61" s="181" t="e">
        <f>VLOOKUP(AI61,'centroDeProyectos estrateg '!$E:$W,7,FALSE)</f>
        <v>#N/A</v>
      </c>
      <c r="AL61" s="181" t="e">
        <f>VLOOKUP(AI61,'centroDeProyectos estrateg '!$E:$W,8,FALSE)</f>
        <v>#N/A</v>
      </c>
      <c r="AM61" s="181" t="e">
        <f>VLOOKUP(AI61,'centroDeProyectos estrateg '!$E:$W,5,FALSE)</f>
        <v>#N/A</v>
      </c>
      <c r="AN61" s="181" t="e">
        <f>VLOOKUP(AI61,'centroDeProyectos estrateg '!$E:$W,18,FALSE)</f>
        <v>#N/A</v>
      </c>
      <c r="AO61" s="181" t="e">
        <f>VLOOKUP(AI61,'centroDeProyectos estrateg '!$E:$W,19,FALSE)</f>
        <v>#N/A</v>
      </c>
      <c r="AP61" s="181" t="e">
        <f>VLOOKUP(AI61,'centroDeProyectos estrateg '!$E:$W,4,FALSE)</f>
        <v>#N/A</v>
      </c>
      <c r="AQ61" s="162" t="s">
        <v>3438</v>
      </c>
    </row>
    <row r="62" spans="1:43" s="146" customFormat="1" ht="22.9" customHeight="1">
      <c r="A62" s="229">
        <v>60</v>
      </c>
      <c r="B62" s="145" t="s">
        <v>6013</v>
      </c>
      <c r="C62" s="146" t="s">
        <v>3463</v>
      </c>
      <c r="D62" s="146" t="s">
        <v>3420</v>
      </c>
      <c r="E62" s="146" t="s">
        <v>3421</v>
      </c>
      <c r="F62" s="146" t="s">
        <v>3453</v>
      </c>
      <c r="G62" s="146" t="s">
        <v>3454</v>
      </c>
      <c r="H62" s="146" t="str">
        <f t="shared" si="1"/>
        <v>CELERIDAD JUDICIAL: Implementar mecanismos de gestión que permitan aumentar la celeridad judicial de los juzgados y oficinas judiciales.</v>
      </c>
      <c r="I62" s="146" t="s">
        <v>3468</v>
      </c>
      <c r="O62" s="146" t="s">
        <v>3522</v>
      </c>
      <c r="P62" s="146" t="s">
        <v>3470</v>
      </c>
      <c r="Q62" s="146" t="s">
        <v>3456</v>
      </c>
      <c r="S62" s="146" t="s">
        <v>6114</v>
      </c>
      <c r="T62" s="167">
        <v>5031</v>
      </c>
      <c r="U62" s="167" t="s">
        <v>6115</v>
      </c>
      <c r="V62" s="167" t="s">
        <v>6115</v>
      </c>
      <c r="W62" s="167" t="s">
        <v>6116</v>
      </c>
      <c r="X62" s="167" t="s">
        <v>6117</v>
      </c>
      <c r="Y62" s="167" t="s">
        <v>6118</v>
      </c>
      <c r="Z62" s="167" t="s">
        <v>6119</v>
      </c>
      <c r="AA62" s="167"/>
      <c r="AB62" s="146" t="s">
        <v>3474</v>
      </c>
      <c r="AC62" s="146" t="s">
        <v>3475</v>
      </c>
      <c r="AD62" s="146" t="s">
        <v>3530</v>
      </c>
      <c r="AE62" s="146" t="s">
        <v>3477</v>
      </c>
      <c r="AH62" s="146" t="s">
        <v>6001</v>
      </c>
      <c r="AI62" s="150"/>
      <c r="AJ62" s="181" t="e">
        <f>VLOOKUP(AI62,'centroDeProyectos estrateg '!$E:$W,2,FALSE)</f>
        <v>#N/A</v>
      </c>
      <c r="AK62" s="181" t="e">
        <f>VLOOKUP(AI62,'centroDeProyectos estrateg '!$E:$W,7,FALSE)</f>
        <v>#N/A</v>
      </c>
      <c r="AL62" s="181" t="e">
        <f>VLOOKUP(AI62,'centroDeProyectos estrateg '!$E:$W,8,FALSE)</f>
        <v>#N/A</v>
      </c>
      <c r="AM62" s="181" t="e">
        <f>VLOOKUP(AI62,'centroDeProyectos estrateg '!$E:$W,5,FALSE)</f>
        <v>#N/A</v>
      </c>
      <c r="AN62" s="181" t="e">
        <f>VLOOKUP(AI62,'centroDeProyectos estrateg '!$E:$W,18,FALSE)</f>
        <v>#N/A</v>
      </c>
      <c r="AO62" s="181" t="e">
        <f>VLOOKUP(AI62,'centroDeProyectos estrateg '!$E:$W,19,FALSE)</f>
        <v>#N/A</v>
      </c>
      <c r="AP62" s="181" t="e">
        <f>VLOOKUP(AI62,'centroDeProyectos estrateg '!$E:$W,4,FALSE)</f>
        <v>#N/A</v>
      </c>
      <c r="AQ62" s="162" t="s">
        <v>3438</v>
      </c>
    </row>
    <row r="63" spans="1:43" s="146" customFormat="1" ht="22.9" customHeight="1">
      <c r="A63" s="227">
        <v>61</v>
      </c>
      <c r="B63" s="145" t="s">
        <v>6013</v>
      </c>
      <c r="C63" s="146" t="s">
        <v>3463</v>
      </c>
      <c r="D63" s="146" t="s">
        <v>3420</v>
      </c>
      <c r="E63" s="146" t="s">
        <v>3421</v>
      </c>
      <c r="F63" s="146" t="s">
        <v>3453</v>
      </c>
      <c r="G63" s="146" t="s">
        <v>3454</v>
      </c>
      <c r="H63" s="146" t="str">
        <f t="shared" si="1"/>
        <v>CELERIDAD JUDICIAL: Implementar mecanismos de gestión que permitan aumentar la celeridad judicial de los juzgados y oficinas judiciales.</v>
      </c>
      <c r="I63" s="146" t="s">
        <v>3468</v>
      </c>
      <c r="O63" s="146" t="s">
        <v>3523</v>
      </c>
      <c r="P63" s="146" t="s">
        <v>3470</v>
      </c>
      <c r="Q63" s="146" t="s">
        <v>3456</v>
      </c>
      <c r="S63" s="146" t="s">
        <v>6120</v>
      </c>
      <c r="T63" s="167">
        <v>1131</v>
      </c>
      <c r="U63" s="167">
        <v>1076</v>
      </c>
      <c r="V63" s="167">
        <v>1076</v>
      </c>
      <c r="W63" s="167">
        <v>1098</v>
      </c>
      <c r="X63" s="167">
        <v>1109</v>
      </c>
      <c r="Y63" s="167">
        <v>1120</v>
      </c>
      <c r="Z63" s="167">
        <v>1131</v>
      </c>
      <c r="AA63" s="167"/>
      <c r="AB63" s="146" t="s">
        <v>3482</v>
      </c>
      <c r="AC63" s="146" t="s">
        <v>3475</v>
      </c>
      <c r="AD63" s="146" t="s">
        <v>3530</v>
      </c>
      <c r="AE63" s="146" t="s">
        <v>3477</v>
      </c>
      <c r="AH63" s="146" t="s">
        <v>6001</v>
      </c>
      <c r="AI63" s="150"/>
      <c r="AJ63" s="181" t="e">
        <f>VLOOKUP(AI63,'centroDeProyectos estrateg '!$E:$W,2,FALSE)</f>
        <v>#N/A</v>
      </c>
      <c r="AK63" s="181" t="e">
        <f>VLOOKUP(AI63,'centroDeProyectos estrateg '!$E:$W,7,FALSE)</f>
        <v>#N/A</v>
      </c>
      <c r="AL63" s="181" t="e">
        <f>VLOOKUP(AI63,'centroDeProyectos estrateg '!$E:$W,8,FALSE)</f>
        <v>#N/A</v>
      </c>
      <c r="AM63" s="181" t="e">
        <f>VLOOKUP(AI63,'centroDeProyectos estrateg '!$E:$W,5,FALSE)</f>
        <v>#N/A</v>
      </c>
      <c r="AN63" s="181" t="e">
        <f>VLOOKUP(AI63,'centroDeProyectos estrateg '!$E:$W,18,FALSE)</f>
        <v>#N/A</v>
      </c>
      <c r="AO63" s="181" t="e">
        <f>VLOOKUP(AI63,'centroDeProyectos estrateg '!$E:$W,19,FALSE)</f>
        <v>#N/A</v>
      </c>
      <c r="AP63" s="181" t="e">
        <f>VLOOKUP(AI63,'centroDeProyectos estrateg '!$E:$W,4,FALSE)</f>
        <v>#N/A</v>
      </c>
      <c r="AQ63" s="162" t="s">
        <v>3438</v>
      </c>
    </row>
    <row r="64" spans="1:43" s="146" customFormat="1" ht="22.9" customHeight="1">
      <c r="A64" s="228">
        <v>62</v>
      </c>
      <c r="B64" s="145" t="s">
        <v>6013</v>
      </c>
      <c r="C64" s="146" t="s">
        <v>3463</v>
      </c>
      <c r="D64" s="146" t="s">
        <v>3420</v>
      </c>
      <c r="E64" s="146" t="s">
        <v>3421</v>
      </c>
      <c r="F64" s="146" t="s">
        <v>3453</v>
      </c>
      <c r="G64" s="146" t="s">
        <v>3454</v>
      </c>
      <c r="H64" s="146" t="str">
        <f t="shared" si="1"/>
        <v>CELERIDAD JUDICIAL: Implementar mecanismos de gestión que permitan aumentar la celeridad judicial de los juzgados y oficinas judiciales.</v>
      </c>
      <c r="I64" s="146" t="s">
        <v>3468</v>
      </c>
      <c r="O64" s="146" t="s">
        <v>3524</v>
      </c>
      <c r="P64" s="146" t="s">
        <v>3470</v>
      </c>
      <c r="Q64" s="146" t="s">
        <v>3456</v>
      </c>
      <c r="S64" s="146" t="s">
        <v>6121</v>
      </c>
      <c r="T64" s="167">
        <v>1200</v>
      </c>
      <c r="U64" s="167" t="s">
        <v>6122</v>
      </c>
      <c r="V64" s="167" t="s">
        <v>6122</v>
      </c>
      <c r="W64" s="167" t="s">
        <v>6123</v>
      </c>
      <c r="X64" s="167" t="s">
        <v>6124</v>
      </c>
      <c r="Y64" s="167" t="s">
        <v>6125</v>
      </c>
      <c r="Z64" s="167" t="s">
        <v>6126</v>
      </c>
      <c r="AA64" s="167"/>
      <c r="AB64" s="146" t="s">
        <v>3488</v>
      </c>
      <c r="AC64" s="146" t="s">
        <v>3475</v>
      </c>
      <c r="AD64" s="146" t="s">
        <v>3530</v>
      </c>
      <c r="AE64" s="146" t="s">
        <v>3477</v>
      </c>
      <c r="AH64" s="146" t="s">
        <v>6001</v>
      </c>
      <c r="AI64" s="150"/>
      <c r="AJ64" s="181" t="e">
        <f>VLOOKUP(AI64,'centroDeProyectos estrateg '!$E:$W,2,FALSE)</f>
        <v>#N/A</v>
      </c>
      <c r="AK64" s="181" t="e">
        <f>VLOOKUP(AI64,'centroDeProyectos estrateg '!$E:$W,7,FALSE)</f>
        <v>#N/A</v>
      </c>
      <c r="AL64" s="181" t="e">
        <f>VLOOKUP(AI64,'centroDeProyectos estrateg '!$E:$W,8,FALSE)</f>
        <v>#N/A</v>
      </c>
      <c r="AM64" s="181" t="e">
        <f>VLOOKUP(AI64,'centroDeProyectos estrateg '!$E:$W,5,FALSE)</f>
        <v>#N/A</v>
      </c>
      <c r="AN64" s="181" t="e">
        <f>VLOOKUP(AI64,'centroDeProyectos estrateg '!$E:$W,18,FALSE)</f>
        <v>#N/A</v>
      </c>
      <c r="AO64" s="181" t="e">
        <f>VLOOKUP(AI64,'centroDeProyectos estrateg '!$E:$W,19,FALSE)</f>
        <v>#N/A</v>
      </c>
      <c r="AP64" s="181" t="e">
        <f>VLOOKUP(AI64,'centroDeProyectos estrateg '!$E:$W,4,FALSE)</f>
        <v>#N/A</v>
      </c>
      <c r="AQ64" s="162" t="s">
        <v>3438</v>
      </c>
    </row>
    <row r="65" spans="1:43" s="146" customFormat="1" ht="22.9" customHeight="1">
      <c r="A65" s="229">
        <v>63</v>
      </c>
      <c r="B65" s="145" t="s">
        <v>6013</v>
      </c>
      <c r="C65" s="146" t="s">
        <v>3463</v>
      </c>
      <c r="D65" s="146" t="s">
        <v>3420</v>
      </c>
      <c r="E65" s="146" t="s">
        <v>3421</v>
      </c>
      <c r="F65" s="146" t="s">
        <v>3453</v>
      </c>
      <c r="G65" s="146" t="s">
        <v>3454</v>
      </c>
      <c r="H65" s="146" t="str">
        <f t="shared" si="1"/>
        <v>CELERIDAD JUDICIAL: Implementar mecanismos de gestión que permitan aumentar la celeridad judicial de los juzgados y oficinas judiciales.</v>
      </c>
      <c r="I65" s="146" t="s">
        <v>3468</v>
      </c>
      <c r="O65" s="146" t="s">
        <v>3525</v>
      </c>
      <c r="P65" s="146" t="s">
        <v>3470</v>
      </c>
      <c r="Q65" s="146" t="s">
        <v>3456</v>
      </c>
      <c r="S65" s="146" t="s">
        <v>6127</v>
      </c>
      <c r="T65" s="167">
        <v>8110</v>
      </c>
      <c r="U65" s="167" t="s">
        <v>6128</v>
      </c>
      <c r="V65" s="167" t="s">
        <v>6128</v>
      </c>
      <c r="W65" s="167">
        <v>7871</v>
      </c>
      <c r="X65" s="167" t="s">
        <v>6129</v>
      </c>
      <c r="Y65" s="167" t="s">
        <v>6130</v>
      </c>
      <c r="Z65" s="167" t="s">
        <v>6131</v>
      </c>
      <c r="AA65" s="167"/>
      <c r="AB65" s="146" t="s">
        <v>3494</v>
      </c>
      <c r="AC65" s="146" t="s">
        <v>3475</v>
      </c>
      <c r="AD65" s="146" t="s">
        <v>3530</v>
      </c>
      <c r="AE65" s="146" t="s">
        <v>3477</v>
      </c>
      <c r="AH65" s="146" t="s">
        <v>6001</v>
      </c>
      <c r="AI65" s="150"/>
      <c r="AJ65" s="181" t="e">
        <f>VLOOKUP(AI65,'centroDeProyectos estrateg '!$E:$W,2,FALSE)</f>
        <v>#N/A</v>
      </c>
      <c r="AK65" s="181" t="e">
        <f>VLOOKUP(AI65,'centroDeProyectos estrateg '!$E:$W,7,FALSE)</f>
        <v>#N/A</v>
      </c>
      <c r="AL65" s="181" t="e">
        <f>VLOOKUP(AI65,'centroDeProyectos estrateg '!$E:$W,8,FALSE)</f>
        <v>#N/A</v>
      </c>
      <c r="AM65" s="181" t="e">
        <f>VLOOKUP(AI65,'centroDeProyectos estrateg '!$E:$W,5,FALSE)</f>
        <v>#N/A</v>
      </c>
      <c r="AN65" s="181" t="e">
        <f>VLOOKUP(AI65,'centroDeProyectos estrateg '!$E:$W,18,FALSE)</f>
        <v>#N/A</v>
      </c>
      <c r="AO65" s="181" t="e">
        <f>VLOOKUP(AI65,'centroDeProyectos estrateg '!$E:$W,19,FALSE)</f>
        <v>#N/A</v>
      </c>
      <c r="AP65" s="181" t="e">
        <f>VLOOKUP(AI65,'centroDeProyectos estrateg '!$E:$W,4,FALSE)</f>
        <v>#N/A</v>
      </c>
      <c r="AQ65" s="162" t="s">
        <v>3438</v>
      </c>
    </row>
    <row r="66" spans="1:43" s="146" customFormat="1" ht="22.9" customHeight="1">
      <c r="A66" s="227">
        <v>64</v>
      </c>
      <c r="B66" s="145" t="s">
        <v>6013</v>
      </c>
      <c r="C66" s="146" t="s">
        <v>3463</v>
      </c>
      <c r="D66" s="146" t="s">
        <v>3420</v>
      </c>
      <c r="E66" s="146" t="s">
        <v>3421</v>
      </c>
      <c r="F66" s="146" t="s">
        <v>3453</v>
      </c>
      <c r="G66" s="146" t="s">
        <v>3454</v>
      </c>
      <c r="H66" s="146" t="str">
        <f t="shared" si="1"/>
        <v>CELERIDAD JUDICIAL: Implementar mecanismos de gestión que permitan aumentar la celeridad judicial de los juzgados y oficinas judiciales.</v>
      </c>
      <c r="I66" s="146" t="s">
        <v>3468</v>
      </c>
      <c r="O66" s="146" t="s">
        <v>3526</v>
      </c>
      <c r="P66" s="146" t="s">
        <v>3470</v>
      </c>
      <c r="Q66" s="146" t="s">
        <v>3456</v>
      </c>
      <c r="S66" s="146" t="s">
        <v>6132</v>
      </c>
      <c r="T66" s="167">
        <v>200</v>
      </c>
      <c r="U66" s="167" t="s">
        <v>6133</v>
      </c>
      <c r="V66" s="167" t="s">
        <v>6133</v>
      </c>
      <c r="W66" s="167" t="s">
        <v>6134</v>
      </c>
      <c r="X66" s="167" t="s">
        <v>6135</v>
      </c>
      <c r="Y66" s="167" t="s">
        <v>6136</v>
      </c>
      <c r="Z66" s="167" t="s">
        <v>6137</v>
      </c>
      <c r="AA66" s="167"/>
      <c r="AB66" s="146" t="s">
        <v>6138</v>
      </c>
      <c r="AC66" s="146" t="s">
        <v>3475</v>
      </c>
      <c r="AD66" s="146" t="s">
        <v>3530</v>
      </c>
      <c r="AE66" s="146" t="s">
        <v>3477</v>
      </c>
      <c r="AH66" s="146" t="s">
        <v>6001</v>
      </c>
      <c r="AI66" s="150"/>
      <c r="AJ66" s="181" t="e">
        <f>VLOOKUP(AI66,'centroDeProyectos estrateg '!$E:$W,2,FALSE)</f>
        <v>#N/A</v>
      </c>
      <c r="AK66" s="181" t="e">
        <f>VLOOKUP(AI66,'centroDeProyectos estrateg '!$E:$W,7,FALSE)</f>
        <v>#N/A</v>
      </c>
      <c r="AL66" s="181" t="e">
        <f>VLOOKUP(AI66,'centroDeProyectos estrateg '!$E:$W,8,FALSE)</f>
        <v>#N/A</v>
      </c>
      <c r="AM66" s="181" t="e">
        <f>VLOOKUP(AI66,'centroDeProyectos estrateg '!$E:$W,5,FALSE)</f>
        <v>#N/A</v>
      </c>
      <c r="AN66" s="181" t="e">
        <f>VLOOKUP(AI66,'centroDeProyectos estrateg '!$E:$W,18,FALSE)</f>
        <v>#N/A</v>
      </c>
      <c r="AO66" s="181" t="e">
        <f>VLOOKUP(AI66,'centroDeProyectos estrateg '!$E:$W,19,FALSE)</f>
        <v>#N/A</v>
      </c>
      <c r="AP66" s="181" t="e">
        <f>VLOOKUP(AI66,'centroDeProyectos estrateg '!$E:$W,4,FALSE)</f>
        <v>#N/A</v>
      </c>
      <c r="AQ66" s="162" t="s">
        <v>3438</v>
      </c>
    </row>
    <row r="67" spans="1:43" s="146" customFormat="1" ht="22.9" customHeight="1">
      <c r="A67" s="228">
        <v>65</v>
      </c>
      <c r="B67" s="145" t="s">
        <v>6013</v>
      </c>
      <c r="C67" s="146" t="s">
        <v>3463</v>
      </c>
      <c r="D67" s="146" t="s">
        <v>3420</v>
      </c>
      <c r="E67" s="146" t="s">
        <v>3421</v>
      </c>
      <c r="F67" s="146" t="s">
        <v>3453</v>
      </c>
      <c r="G67" s="146" t="s">
        <v>3454</v>
      </c>
      <c r="H67" s="146" t="str">
        <f t="shared" si="1"/>
        <v>CELERIDAD JUDICIAL: Implementar mecanismos de gestión que permitan aumentar la celeridad judicial de los juzgados y oficinas judiciales.</v>
      </c>
      <c r="I67" s="146" t="s">
        <v>3468</v>
      </c>
      <c r="O67" s="146" t="s">
        <v>3527</v>
      </c>
      <c r="P67" s="146" t="s">
        <v>3470</v>
      </c>
      <c r="Q67" s="146" t="s">
        <v>3456</v>
      </c>
      <c r="S67" s="146" t="s">
        <v>6139</v>
      </c>
      <c r="T67" s="167">
        <v>1554</v>
      </c>
      <c r="U67" s="167" t="s">
        <v>6140</v>
      </c>
      <c r="V67" s="167" t="s">
        <v>6140</v>
      </c>
      <c r="W67" s="167" t="s">
        <v>6141</v>
      </c>
      <c r="X67" s="167" t="s">
        <v>6142</v>
      </c>
      <c r="Y67" s="167" t="s">
        <v>6143</v>
      </c>
      <c r="Z67" s="167" t="s">
        <v>6144</v>
      </c>
      <c r="AA67" s="167"/>
      <c r="AB67" s="146" t="s">
        <v>3508</v>
      </c>
      <c r="AC67" s="146" t="s">
        <v>3475</v>
      </c>
      <c r="AD67" s="146" t="s">
        <v>3530</v>
      </c>
      <c r="AE67" s="146" t="s">
        <v>3477</v>
      </c>
      <c r="AH67" s="146" t="s">
        <v>6001</v>
      </c>
      <c r="AI67" s="150"/>
      <c r="AJ67" s="181" t="e">
        <f>VLOOKUP(AI67,'centroDeProyectos estrateg '!$E:$W,2,FALSE)</f>
        <v>#N/A</v>
      </c>
      <c r="AK67" s="181" t="e">
        <f>VLOOKUP(AI67,'centroDeProyectos estrateg '!$E:$W,7,FALSE)</f>
        <v>#N/A</v>
      </c>
      <c r="AL67" s="181" t="e">
        <f>VLOOKUP(AI67,'centroDeProyectos estrateg '!$E:$W,8,FALSE)</f>
        <v>#N/A</v>
      </c>
      <c r="AM67" s="181" t="e">
        <f>VLOOKUP(AI67,'centroDeProyectos estrateg '!$E:$W,5,FALSE)</f>
        <v>#N/A</v>
      </c>
      <c r="AN67" s="181" t="e">
        <f>VLOOKUP(AI67,'centroDeProyectos estrateg '!$E:$W,18,FALSE)</f>
        <v>#N/A</v>
      </c>
      <c r="AO67" s="181" t="e">
        <f>VLOOKUP(AI67,'centroDeProyectos estrateg '!$E:$W,19,FALSE)</f>
        <v>#N/A</v>
      </c>
      <c r="AP67" s="181" t="e">
        <f>VLOOKUP(AI67,'centroDeProyectos estrateg '!$E:$W,4,FALSE)</f>
        <v>#N/A</v>
      </c>
      <c r="AQ67" s="162" t="s">
        <v>3438</v>
      </c>
    </row>
    <row r="68" spans="1:43" s="146" customFormat="1" ht="22.9" customHeight="1">
      <c r="A68" s="229">
        <v>66</v>
      </c>
      <c r="B68" s="145" t="s">
        <v>6013</v>
      </c>
      <c r="C68" s="146" t="s">
        <v>3463</v>
      </c>
      <c r="D68" s="146" t="s">
        <v>3420</v>
      </c>
      <c r="E68" s="146" t="s">
        <v>3421</v>
      </c>
      <c r="F68" s="146" t="s">
        <v>3453</v>
      </c>
      <c r="G68" s="146" t="s">
        <v>3454</v>
      </c>
      <c r="H68" s="146" t="str">
        <f t="shared" si="1"/>
        <v>CELERIDAD JUDICIAL: Implementar mecanismos de gestión que permitan aumentar la celeridad judicial de los juzgados y oficinas judiciales.</v>
      </c>
      <c r="I68" s="146" t="s">
        <v>3468</v>
      </c>
      <c r="O68" s="146" t="s">
        <v>3528</v>
      </c>
      <c r="P68" s="146" t="s">
        <v>1082</v>
      </c>
      <c r="Q68" s="146" t="s">
        <v>3456</v>
      </c>
      <c r="S68" s="146" t="s">
        <v>6145</v>
      </c>
      <c r="T68" s="167">
        <v>1500</v>
      </c>
      <c r="U68" s="167">
        <v>1413</v>
      </c>
      <c r="V68" s="167">
        <v>1413</v>
      </c>
      <c r="W68" s="167">
        <v>1456</v>
      </c>
      <c r="X68" s="167">
        <v>1470</v>
      </c>
      <c r="Y68" s="167">
        <v>1485</v>
      </c>
      <c r="Z68" s="167">
        <v>1500</v>
      </c>
      <c r="AA68" s="167"/>
      <c r="AC68" s="146" t="s">
        <v>3475</v>
      </c>
      <c r="AD68" s="146" t="s">
        <v>3530</v>
      </c>
      <c r="AE68" s="146" t="s">
        <v>1082</v>
      </c>
      <c r="AH68" s="146" t="s">
        <v>6001</v>
      </c>
      <c r="AI68" s="150"/>
      <c r="AJ68" s="181" t="e">
        <f>VLOOKUP(AI68,'centroDeProyectos estrateg '!$E:$W,2,FALSE)</f>
        <v>#N/A</v>
      </c>
      <c r="AK68" s="181" t="e">
        <f>VLOOKUP(AI68,'centroDeProyectos estrateg '!$E:$W,7,FALSE)</f>
        <v>#N/A</v>
      </c>
      <c r="AL68" s="181" t="e">
        <f>VLOOKUP(AI68,'centroDeProyectos estrateg '!$E:$W,8,FALSE)</f>
        <v>#N/A</v>
      </c>
      <c r="AM68" s="181" t="e">
        <f>VLOOKUP(AI68,'centroDeProyectos estrateg '!$E:$W,5,FALSE)</f>
        <v>#N/A</v>
      </c>
      <c r="AN68" s="181" t="e">
        <f>VLOOKUP(AI68,'centroDeProyectos estrateg '!$E:$W,18,FALSE)</f>
        <v>#N/A</v>
      </c>
      <c r="AO68" s="181" t="e">
        <f>VLOOKUP(AI68,'centroDeProyectos estrateg '!$E:$W,19,FALSE)</f>
        <v>#N/A</v>
      </c>
      <c r="AP68" s="181" t="e">
        <f>VLOOKUP(AI68,'centroDeProyectos estrateg '!$E:$W,4,FALSE)</f>
        <v>#N/A</v>
      </c>
      <c r="AQ68" s="162" t="s">
        <v>3438</v>
      </c>
    </row>
    <row r="69" spans="1:43" s="146" customFormat="1" ht="22.9" customHeight="1">
      <c r="A69" s="227">
        <v>67</v>
      </c>
      <c r="B69" s="145" t="s">
        <v>6013</v>
      </c>
      <c r="C69" s="146" t="s">
        <v>3463</v>
      </c>
      <c r="D69" s="146" t="s">
        <v>3420</v>
      </c>
      <c r="E69" s="146" t="s">
        <v>3421</v>
      </c>
      <c r="F69" s="146" t="s">
        <v>3453</v>
      </c>
      <c r="G69" s="146" t="s">
        <v>3454</v>
      </c>
      <c r="H69" s="146" t="str">
        <f t="shared" ref="H69:H141" si="5">_xlfn.CONCAT(F69,": ",G69)</f>
        <v>CELERIDAD JUDICIAL: Implementar mecanismos de gestión que permitan aumentar la celeridad judicial de los juzgados y oficinas judiciales.</v>
      </c>
      <c r="I69" s="146" t="s">
        <v>3468</v>
      </c>
      <c r="O69" s="146" t="s">
        <v>3531</v>
      </c>
      <c r="P69" s="146" t="s">
        <v>1112</v>
      </c>
      <c r="Q69" s="146" t="s">
        <v>3456</v>
      </c>
      <c r="S69" s="146" t="s">
        <v>6146</v>
      </c>
      <c r="T69" s="167">
        <v>2113</v>
      </c>
      <c r="U69" s="167">
        <v>2010</v>
      </c>
      <c r="V69" s="167">
        <v>2010</v>
      </c>
      <c r="W69" s="167">
        <v>2051</v>
      </c>
      <c r="X69" s="167">
        <v>2071</v>
      </c>
      <c r="Y69" s="167">
        <v>2092</v>
      </c>
      <c r="Z69" s="167">
        <v>2113</v>
      </c>
      <c r="AA69" s="167"/>
      <c r="AC69" s="146" t="s">
        <v>3475</v>
      </c>
      <c r="AD69" s="146" t="s">
        <v>3530</v>
      </c>
      <c r="AE69" s="146" t="s">
        <v>1112</v>
      </c>
      <c r="AH69" s="146" t="s">
        <v>6001</v>
      </c>
      <c r="AI69" s="150"/>
      <c r="AJ69" s="181" t="e">
        <f>VLOOKUP(AI69,'centroDeProyectos estrateg '!$E:$W,2,FALSE)</f>
        <v>#N/A</v>
      </c>
      <c r="AK69" s="181" t="e">
        <f>VLOOKUP(AI69,'centroDeProyectos estrateg '!$E:$W,7,FALSE)</f>
        <v>#N/A</v>
      </c>
      <c r="AL69" s="181" t="e">
        <f>VLOOKUP(AI69,'centroDeProyectos estrateg '!$E:$W,8,FALSE)</f>
        <v>#N/A</v>
      </c>
      <c r="AM69" s="181" t="e">
        <f>VLOOKUP(AI69,'centroDeProyectos estrateg '!$E:$W,5,FALSE)</f>
        <v>#N/A</v>
      </c>
      <c r="AN69" s="181" t="e">
        <f>VLOOKUP(AI69,'centroDeProyectos estrateg '!$E:$W,18,FALSE)</f>
        <v>#N/A</v>
      </c>
      <c r="AO69" s="181" t="e">
        <f>VLOOKUP(AI69,'centroDeProyectos estrateg '!$E:$W,19,FALSE)</f>
        <v>#N/A</v>
      </c>
      <c r="AP69" s="181" t="e">
        <f>VLOOKUP(AI69,'centroDeProyectos estrateg '!$E:$W,4,FALSE)</f>
        <v>#N/A</v>
      </c>
      <c r="AQ69" s="162" t="s">
        <v>3438</v>
      </c>
    </row>
    <row r="70" spans="1:43" s="146" customFormat="1" ht="22.9" customHeight="1">
      <c r="A70" s="228">
        <v>68</v>
      </c>
      <c r="B70" s="145" t="s">
        <v>6013</v>
      </c>
      <c r="C70" s="146" t="s">
        <v>3463</v>
      </c>
      <c r="D70" s="146" t="s">
        <v>3420</v>
      </c>
      <c r="E70" s="146" t="s">
        <v>3421</v>
      </c>
      <c r="F70" s="146" t="s">
        <v>3453</v>
      </c>
      <c r="G70" s="146" t="s">
        <v>3454</v>
      </c>
      <c r="H70" s="146" t="str">
        <f t="shared" si="5"/>
        <v>CELERIDAD JUDICIAL: Implementar mecanismos de gestión que permitan aumentar la celeridad judicial de los juzgados y oficinas judiciales.</v>
      </c>
      <c r="I70" s="146" t="s">
        <v>3468</v>
      </c>
      <c r="O70" s="146" t="s">
        <v>3533</v>
      </c>
      <c r="P70" s="146" t="s">
        <v>1134</v>
      </c>
      <c r="Q70" s="146" t="s">
        <v>3456</v>
      </c>
      <c r="S70" s="146" t="s">
        <v>6147</v>
      </c>
      <c r="T70" s="167">
        <v>1016</v>
      </c>
      <c r="U70" s="167">
        <v>957</v>
      </c>
      <c r="V70" s="167">
        <v>957</v>
      </c>
      <c r="W70" s="167">
        <v>986</v>
      </c>
      <c r="X70" s="167">
        <v>996</v>
      </c>
      <c r="Y70" s="167">
        <v>1006</v>
      </c>
      <c r="Z70" s="167">
        <v>1016</v>
      </c>
      <c r="AA70" s="167"/>
      <c r="AC70" s="146" t="s">
        <v>3475</v>
      </c>
      <c r="AD70" s="146" t="s">
        <v>3530</v>
      </c>
      <c r="AE70" s="146" t="s">
        <v>1134</v>
      </c>
      <c r="AH70" s="146" t="s">
        <v>6001</v>
      </c>
      <c r="AI70" s="150"/>
      <c r="AJ70" s="181" t="e">
        <f>VLOOKUP(AI70,'centroDeProyectos estrateg '!$E:$W,2,FALSE)</f>
        <v>#N/A</v>
      </c>
      <c r="AK70" s="181" t="e">
        <f>VLOOKUP(AI70,'centroDeProyectos estrateg '!$E:$W,7,FALSE)</f>
        <v>#N/A</v>
      </c>
      <c r="AL70" s="181" t="e">
        <f>VLOOKUP(AI70,'centroDeProyectos estrateg '!$E:$W,8,FALSE)</f>
        <v>#N/A</v>
      </c>
      <c r="AM70" s="181" t="e">
        <f>VLOOKUP(AI70,'centroDeProyectos estrateg '!$E:$W,5,FALSE)</f>
        <v>#N/A</v>
      </c>
      <c r="AN70" s="181" t="e">
        <f>VLOOKUP(AI70,'centroDeProyectos estrateg '!$E:$W,18,FALSE)</f>
        <v>#N/A</v>
      </c>
      <c r="AO70" s="181" t="e">
        <f>VLOOKUP(AI70,'centroDeProyectos estrateg '!$E:$W,19,FALSE)</f>
        <v>#N/A</v>
      </c>
      <c r="AP70" s="181" t="e">
        <f>VLOOKUP(AI70,'centroDeProyectos estrateg '!$E:$W,4,FALSE)</f>
        <v>#N/A</v>
      </c>
      <c r="AQ70" s="162" t="s">
        <v>3438</v>
      </c>
    </row>
    <row r="71" spans="1:43" s="146" customFormat="1" ht="22.9" customHeight="1">
      <c r="A71" s="229">
        <v>69</v>
      </c>
      <c r="B71" s="145" t="s">
        <v>6013</v>
      </c>
      <c r="C71" s="146" t="s">
        <v>3463</v>
      </c>
      <c r="D71" s="146" t="s">
        <v>3420</v>
      </c>
      <c r="E71" s="146" t="s">
        <v>3421</v>
      </c>
      <c r="F71" s="146" t="s">
        <v>3453</v>
      </c>
      <c r="G71" s="146" t="s">
        <v>3454</v>
      </c>
      <c r="H71" s="146" t="str">
        <f t="shared" si="5"/>
        <v>CELERIDAD JUDICIAL: Implementar mecanismos de gestión que permitan aumentar la celeridad judicial de los juzgados y oficinas judiciales.</v>
      </c>
      <c r="I71" s="146" t="s">
        <v>6148</v>
      </c>
      <c r="O71" s="146" t="s">
        <v>3537</v>
      </c>
      <c r="P71" s="146" t="s">
        <v>2204</v>
      </c>
      <c r="Q71" s="146" t="s">
        <v>3434</v>
      </c>
      <c r="S71" s="167" t="s">
        <v>6149</v>
      </c>
      <c r="T71" s="146">
        <v>100</v>
      </c>
      <c r="U71" s="167">
        <f>15437*1.01</f>
        <v>15591.37</v>
      </c>
      <c r="V71" s="167">
        <f>U71*1.01</f>
        <v>15747.283700000002</v>
      </c>
      <c r="W71" s="167">
        <f>V71*1.01</f>
        <v>15904.756537000001</v>
      </c>
      <c r="X71" s="167">
        <f t="shared" ref="X71:Z71" si="6">W71*1.01</f>
        <v>16063.804102370001</v>
      </c>
      <c r="Y71" s="167">
        <f t="shared" si="6"/>
        <v>16224.4421433937</v>
      </c>
      <c r="Z71" s="167">
        <f t="shared" si="6"/>
        <v>16386.686564827636</v>
      </c>
      <c r="AA71" s="167"/>
      <c r="AC71" s="146" t="s">
        <v>3475</v>
      </c>
      <c r="AD71" s="146" t="s">
        <v>6150</v>
      </c>
      <c r="AE71" s="146" t="s">
        <v>2204</v>
      </c>
      <c r="AH71" s="146" t="s">
        <v>6001</v>
      </c>
      <c r="AI71" s="150"/>
      <c r="AJ71" s="181" t="e">
        <f>VLOOKUP(AI71,'centroDeProyectos estrateg '!$E:$W,2,FALSE)</f>
        <v>#N/A</v>
      </c>
      <c r="AK71" s="181" t="e">
        <f>VLOOKUP(AI71,'centroDeProyectos estrateg '!$E:$W,7,FALSE)</f>
        <v>#N/A</v>
      </c>
      <c r="AL71" s="181" t="e">
        <f>VLOOKUP(AI71,'centroDeProyectos estrateg '!$E:$W,8,FALSE)</f>
        <v>#N/A</v>
      </c>
      <c r="AM71" s="181" t="e">
        <f>VLOOKUP(AI71,'centroDeProyectos estrateg '!$E:$W,5,FALSE)</f>
        <v>#N/A</v>
      </c>
      <c r="AN71" s="181" t="e">
        <f>VLOOKUP(AI71,'centroDeProyectos estrateg '!$E:$W,18,FALSE)</f>
        <v>#N/A</v>
      </c>
      <c r="AO71" s="181" t="e">
        <f>VLOOKUP(AI71,'centroDeProyectos estrateg '!$E:$W,19,FALSE)</f>
        <v>#N/A</v>
      </c>
      <c r="AP71" s="181" t="e">
        <f>VLOOKUP(AI71,'centroDeProyectos estrateg '!$E:$W,4,FALSE)</f>
        <v>#N/A</v>
      </c>
      <c r="AQ71" s="162" t="s">
        <v>3438</v>
      </c>
    </row>
    <row r="72" spans="1:43" s="146" customFormat="1" ht="22.9" customHeight="1">
      <c r="A72" s="227">
        <v>70</v>
      </c>
      <c r="B72" s="145" t="s">
        <v>6013</v>
      </c>
      <c r="C72" s="146" t="s">
        <v>3463</v>
      </c>
      <c r="D72" s="146" t="s">
        <v>3420</v>
      </c>
      <c r="E72" s="146" t="s">
        <v>3421</v>
      </c>
      <c r="F72" s="146" t="s">
        <v>3453</v>
      </c>
      <c r="G72" s="146" t="s">
        <v>3454</v>
      </c>
      <c r="H72" s="146" t="str">
        <f t="shared" si="5"/>
        <v>CELERIDAD JUDICIAL: Implementar mecanismos de gestión que permitan aumentar la celeridad judicial de los juzgados y oficinas judiciales.</v>
      </c>
      <c r="I72" s="146" t="s">
        <v>3540</v>
      </c>
      <c r="O72" s="146" t="s">
        <v>3541</v>
      </c>
      <c r="P72" s="146" t="s">
        <v>840</v>
      </c>
      <c r="Q72" s="146" t="s">
        <v>3456</v>
      </c>
      <c r="S72" s="146" t="s">
        <v>6151</v>
      </c>
      <c r="T72" s="167">
        <v>214239</v>
      </c>
      <c r="U72" s="167">
        <v>203841</v>
      </c>
      <c r="V72" s="167">
        <v>205880</v>
      </c>
      <c r="W72" s="167">
        <v>207938</v>
      </c>
      <c r="X72" s="167">
        <v>210018</v>
      </c>
      <c r="Y72" s="167">
        <v>212118</v>
      </c>
      <c r="Z72" s="167">
        <v>214239</v>
      </c>
      <c r="AA72" s="167"/>
      <c r="AB72" s="146" t="s">
        <v>5511</v>
      </c>
      <c r="AC72" s="146" t="s">
        <v>3475</v>
      </c>
      <c r="AD72" s="146" t="s">
        <v>6152</v>
      </c>
      <c r="AE72" s="146" t="s">
        <v>6153</v>
      </c>
      <c r="AH72" s="146" t="s">
        <v>6001</v>
      </c>
      <c r="AI72" s="150"/>
      <c r="AJ72" s="181" t="e">
        <f>VLOOKUP(AI72,'centroDeProyectos estrateg '!$E:$W,2,FALSE)</f>
        <v>#N/A</v>
      </c>
      <c r="AK72" s="181" t="e">
        <f>VLOOKUP(AI72,'centroDeProyectos estrateg '!$E:$W,7,FALSE)</f>
        <v>#N/A</v>
      </c>
      <c r="AL72" s="181" t="e">
        <f>VLOOKUP(AI72,'centroDeProyectos estrateg '!$E:$W,8,FALSE)</f>
        <v>#N/A</v>
      </c>
      <c r="AM72" s="181" t="e">
        <f>VLOOKUP(AI72,'centroDeProyectos estrateg '!$E:$W,5,FALSE)</f>
        <v>#N/A</v>
      </c>
      <c r="AN72" s="181" t="e">
        <f>VLOOKUP(AI72,'centroDeProyectos estrateg '!$E:$W,18,FALSE)</f>
        <v>#N/A</v>
      </c>
      <c r="AO72" s="181" t="e">
        <f>VLOOKUP(AI72,'centroDeProyectos estrateg '!$E:$W,19,FALSE)</f>
        <v>#N/A</v>
      </c>
      <c r="AP72" s="181" t="e">
        <f>VLOOKUP(AI72,'centroDeProyectos estrateg '!$E:$W,4,FALSE)</f>
        <v>#N/A</v>
      </c>
      <c r="AQ72" s="162" t="s">
        <v>3438</v>
      </c>
    </row>
    <row r="73" spans="1:43" s="146" customFormat="1" ht="22.9" customHeight="1">
      <c r="A73" s="228">
        <v>71</v>
      </c>
      <c r="B73" s="145" t="s">
        <v>5971</v>
      </c>
      <c r="C73" s="146" t="s">
        <v>3463</v>
      </c>
      <c r="D73" s="146" t="s">
        <v>3420</v>
      </c>
      <c r="E73" s="146" t="s">
        <v>3421</v>
      </c>
      <c r="F73" s="146" t="s">
        <v>3453</v>
      </c>
      <c r="G73" s="146" t="s">
        <v>3454</v>
      </c>
      <c r="H73" s="146" t="str">
        <f t="shared" si="5"/>
        <v>CELERIDAD JUDICIAL: Implementar mecanismos de gestión que permitan aumentar la celeridad judicial de los juzgados y oficinas judiciales.</v>
      </c>
      <c r="I73" s="146" t="s">
        <v>3540</v>
      </c>
      <c r="O73" s="146" t="s">
        <v>3541</v>
      </c>
      <c r="P73" s="146" t="s">
        <v>840</v>
      </c>
      <c r="V73" s="167"/>
      <c r="W73" s="167"/>
      <c r="X73" s="167"/>
      <c r="Y73" s="167"/>
      <c r="Z73" s="167"/>
      <c r="AA73" s="167"/>
      <c r="AB73" s="146" t="s">
        <v>5511</v>
      </c>
      <c r="AC73" s="146" t="s">
        <v>3475</v>
      </c>
      <c r="AD73" s="146" t="s">
        <v>6154</v>
      </c>
      <c r="AI73" s="150"/>
      <c r="AJ73" s="181" t="e">
        <f>VLOOKUP(AI73,'centroDeProyectos estrateg '!$E:$W,2,FALSE)</f>
        <v>#N/A</v>
      </c>
      <c r="AK73" s="181" t="e">
        <f>VLOOKUP(AI73,'centroDeProyectos estrateg '!$E:$W,7,FALSE)</f>
        <v>#N/A</v>
      </c>
      <c r="AL73" s="181" t="e">
        <f>VLOOKUP(AI73,'centroDeProyectos estrateg '!$E:$W,8,FALSE)</f>
        <v>#N/A</v>
      </c>
      <c r="AM73" s="181" t="e">
        <f>VLOOKUP(AI73,'centroDeProyectos estrateg '!$E:$W,5,FALSE)</f>
        <v>#N/A</v>
      </c>
      <c r="AN73" s="181" t="e">
        <f>VLOOKUP(AI73,'centroDeProyectos estrateg '!$E:$W,18,FALSE)</f>
        <v>#N/A</v>
      </c>
      <c r="AO73" s="181" t="e">
        <f>VLOOKUP(AI73,'centroDeProyectos estrateg '!$E:$W,19,FALSE)</f>
        <v>#N/A</v>
      </c>
      <c r="AP73" s="181" t="e">
        <f>VLOOKUP(AI73,'centroDeProyectos estrateg '!$E:$W,4,FALSE)</f>
        <v>#N/A</v>
      </c>
      <c r="AQ73" s="162" t="s">
        <v>3438</v>
      </c>
    </row>
    <row r="74" spans="1:43" s="172" customFormat="1" ht="22.9" customHeight="1">
      <c r="A74" s="229">
        <v>72</v>
      </c>
      <c r="B74" s="171" t="s">
        <v>6096</v>
      </c>
      <c r="C74" s="172" t="s">
        <v>3817</v>
      </c>
      <c r="D74" s="172" t="s">
        <v>3420</v>
      </c>
      <c r="E74" s="172" t="s">
        <v>3421</v>
      </c>
      <c r="F74" s="172" t="s">
        <v>5752</v>
      </c>
      <c r="G74" s="172" t="s">
        <v>3543</v>
      </c>
      <c r="H74" s="172" t="str">
        <f t="shared" si="5"/>
        <v xml:space="preserve">MEDIDAS ALTERNAS: Fortalecer la aplicación de las medidas alternas en la solución de conflictos, que contribuyan a agilizar los procesos judiciales y fomentar la paz social. </v>
      </c>
      <c r="I74" s="172" t="s">
        <v>3544</v>
      </c>
      <c r="O74" s="172" t="s">
        <v>3188</v>
      </c>
      <c r="P74" s="172" t="s">
        <v>3426</v>
      </c>
      <c r="Q74" s="172" t="s">
        <v>3582</v>
      </c>
      <c r="S74" s="172">
        <v>0</v>
      </c>
      <c r="T74" s="172">
        <v>100</v>
      </c>
      <c r="U74" s="173">
        <v>0.1</v>
      </c>
      <c r="V74" s="173">
        <v>0.2</v>
      </c>
      <c r="W74" s="173">
        <v>0.4</v>
      </c>
      <c r="X74" s="173">
        <v>0.6</v>
      </c>
      <c r="Y74" s="173">
        <v>0.8</v>
      </c>
      <c r="Z74" s="173">
        <v>1</v>
      </c>
      <c r="AA74" s="173"/>
      <c r="AB74" s="172" t="s">
        <v>6155</v>
      </c>
      <c r="AC74" s="172">
        <v>2020</v>
      </c>
      <c r="AD74" s="172" t="s">
        <v>6156</v>
      </c>
      <c r="AE74" s="172" t="s">
        <v>3426</v>
      </c>
      <c r="AH74" s="172" t="s">
        <v>6157</v>
      </c>
      <c r="AI74" s="174"/>
      <c r="AJ74" s="183" t="e">
        <f>VLOOKUP(AI74,'centroDeProyectos estrateg '!$E:$W,2,FALSE)</f>
        <v>#N/A</v>
      </c>
      <c r="AK74" s="183" t="e">
        <f>VLOOKUP(AI74,'centroDeProyectos estrateg '!$E:$W,7,FALSE)</f>
        <v>#N/A</v>
      </c>
      <c r="AL74" s="183" t="e">
        <f>VLOOKUP(AI74,'centroDeProyectos estrateg '!$E:$W,8,FALSE)</f>
        <v>#N/A</v>
      </c>
      <c r="AM74" s="183" t="e">
        <f>VLOOKUP(AI74,'centroDeProyectos estrateg '!$E:$W,5,FALSE)</f>
        <v>#N/A</v>
      </c>
      <c r="AN74" s="183" t="e">
        <f>VLOOKUP(AI74,'centroDeProyectos estrateg '!$E:$W,18,FALSE)</f>
        <v>#N/A</v>
      </c>
      <c r="AO74" s="183" t="e">
        <f>VLOOKUP(AI74,'centroDeProyectos estrateg '!$E:$W,19,FALSE)</f>
        <v>#N/A</v>
      </c>
      <c r="AP74" s="183" t="e">
        <f>VLOOKUP(AI74,'centroDeProyectos estrateg '!$E:$W,4,FALSE)</f>
        <v>#N/A</v>
      </c>
      <c r="AQ74" s="172" t="s">
        <v>3626</v>
      </c>
    </row>
    <row r="75" spans="1:43" s="146" customFormat="1" ht="22.9" customHeight="1">
      <c r="A75" s="227">
        <v>73</v>
      </c>
      <c r="B75" s="145" t="s">
        <v>5971</v>
      </c>
      <c r="C75" s="146" t="s">
        <v>3817</v>
      </c>
      <c r="D75" s="146" t="s">
        <v>3420</v>
      </c>
      <c r="E75" s="146" t="s">
        <v>3421</v>
      </c>
      <c r="F75" s="146" t="s">
        <v>5752</v>
      </c>
      <c r="G75" s="146" t="s">
        <v>3543</v>
      </c>
      <c r="H75" s="146" t="str">
        <f t="shared" si="5"/>
        <v xml:space="preserve">MEDIDAS ALTERNAS: Fortalecer la aplicación de las medidas alternas en la solución de conflictos, que contribuyan a agilizar los procesos judiciales y fomentar la paz social. </v>
      </c>
      <c r="I75" s="146" t="s">
        <v>3544</v>
      </c>
      <c r="O75" s="146" t="s">
        <v>3188</v>
      </c>
      <c r="P75" s="146" t="s">
        <v>3426</v>
      </c>
      <c r="U75" s="165"/>
      <c r="V75" s="165"/>
      <c r="W75" s="165"/>
      <c r="X75" s="165"/>
      <c r="Y75" s="165"/>
      <c r="Z75" s="165"/>
      <c r="AA75" s="165"/>
      <c r="AB75" s="146" t="s">
        <v>6155</v>
      </c>
      <c r="AC75" s="146">
        <v>2021</v>
      </c>
      <c r="AD75" s="146" t="s">
        <v>6158</v>
      </c>
      <c r="AE75" s="146" t="s">
        <v>3426</v>
      </c>
      <c r="AI75" s="150"/>
      <c r="AJ75" s="181" t="e">
        <f>VLOOKUP(AI75,'centroDeProyectos estrateg '!$E:$W,2,FALSE)</f>
        <v>#N/A</v>
      </c>
      <c r="AK75" s="181" t="e">
        <f>VLOOKUP(AI75,'centroDeProyectos estrateg '!$E:$W,7,FALSE)</f>
        <v>#N/A</v>
      </c>
      <c r="AL75" s="181" t="e">
        <f>VLOOKUP(AI75,'centroDeProyectos estrateg '!$E:$W,8,FALSE)</f>
        <v>#N/A</v>
      </c>
      <c r="AM75" s="181" t="e">
        <f>VLOOKUP(AI75,'centroDeProyectos estrateg '!$E:$W,5,FALSE)</f>
        <v>#N/A</v>
      </c>
      <c r="AN75" s="181" t="e">
        <f>VLOOKUP(AI75,'centroDeProyectos estrateg '!$E:$W,18,FALSE)</f>
        <v>#N/A</v>
      </c>
      <c r="AO75" s="181" t="e">
        <f>VLOOKUP(AI75,'centroDeProyectos estrateg '!$E:$W,19,FALSE)</f>
        <v>#N/A</v>
      </c>
      <c r="AP75" s="181" t="e">
        <f>VLOOKUP(AI75,'centroDeProyectos estrateg '!$E:$W,4,FALSE)</f>
        <v>#N/A</v>
      </c>
      <c r="AQ75" s="162" t="s">
        <v>3438</v>
      </c>
    </row>
    <row r="76" spans="1:43" s="146" customFormat="1" ht="22.9" customHeight="1">
      <c r="A76" s="228">
        <v>74</v>
      </c>
      <c r="B76" s="145" t="s">
        <v>5971</v>
      </c>
      <c r="C76" s="146" t="s">
        <v>3817</v>
      </c>
      <c r="D76" s="146" t="s">
        <v>3420</v>
      </c>
      <c r="E76" s="146" t="s">
        <v>3421</v>
      </c>
      <c r="F76" s="146" t="s">
        <v>5752</v>
      </c>
      <c r="G76" s="146" t="s">
        <v>3543</v>
      </c>
      <c r="H76" s="146" t="str">
        <f t="shared" si="5"/>
        <v xml:space="preserve">MEDIDAS ALTERNAS: Fortalecer la aplicación de las medidas alternas en la solución de conflictos, que contribuyan a agilizar los procesos judiciales y fomentar la paz social. </v>
      </c>
      <c r="I76" s="146" t="s">
        <v>3544</v>
      </c>
      <c r="O76" s="146" t="s">
        <v>3188</v>
      </c>
      <c r="P76" s="146" t="s">
        <v>3426</v>
      </c>
      <c r="U76" s="165"/>
      <c r="V76" s="165"/>
      <c r="W76" s="165"/>
      <c r="X76" s="165"/>
      <c r="Y76" s="165"/>
      <c r="Z76" s="165"/>
      <c r="AA76" s="165"/>
      <c r="AB76" s="146" t="s">
        <v>6155</v>
      </c>
      <c r="AC76" s="146">
        <v>2022</v>
      </c>
      <c r="AD76" s="146" t="s">
        <v>6159</v>
      </c>
      <c r="AE76" s="146" t="s">
        <v>3426</v>
      </c>
      <c r="AI76" s="150"/>
      <c r="AJ76" s="181" t="e">
        <f>VLOOKUP(AI76,'centroDeProyectos estrateg '!$E:$W,2,FALSE)</f>
        <v>#N/A</v>
      </c>
      <c r="AK76" s="181" t="e">
        <f>VLOOKUP(AI76,'centroDeProyectos estrateg '!$E:$W,7,FALSE)</f>
        <v>#N/A</v>
      </c>
      <c r="AL76" s="181" t="e">
        <f>VLOOKUP(AI76,'centroDeProyectos estrateg '!$E:$W,8,FALSE)</f>
        <v>#N/A</v>
      </c>
      <c r="AM76" s="181" t="e">
        <f>VLOOKUP(AI76,'centroDeProyectos estrateg '!$E:$W,5,FALSE)</f>
        <v>#N/A</v>
      </c>
      <c r="AN76" s="181" t="e">
        <f>VLOOKUP(AI76,'centroDeProyectos estrateg '!$E:$W,18,FALSE)</f>
        <v>#N/A</v>
      </c>
      <c r="AO76" s="181" t="e">
        <f>VLOOKUP(AI76,'centroDeProyectos estrateg '!$E:$W,19,FALSE)</f>
        <v>#N/A</v>
      </c>
      <c r="AP76" s="181" t="e">
        <f>VLOOKUP(AI76,'centroDeProyectos estrateg '!$E:$W,4,FALSE)</f>
        <v>#N/A</v>
      </c>
      <c r="AQ76" s="162" t="s">
        <v>3438</v>
      </c>
    </row>
    <row r="77" spans="1:43" s="146" customFormat="1" ht="22.9" customHeight="1">
      <c r="A77" s="229">
        <v>75</v>
      </c>
      <c r="B77" s="145" t="s">
        <v>5971</v>
      </c>
      <c r="C77" s="146" t="s">
        <v>3817</v>
      </c>
      <c r="D77" s="146" t="s">
        <v>3420</v>
      </c>
      <c r="E77" s="146" t="s">
        <v>3421</v>
      </c>
      <c r="F77" s="146" t="s">
        <v>5752</v>
      </c>
      <c r="G77" s="146" t="s">
        <v>3543</v>
      </c>
      <c r="H77" s="146" t="str">
        <f t="shared" si="5"/>
        <v xml:space="preserve">MEDIDAS ALTERNAS: Fortalecer la aplicación de las medidas alternas en la solución de conflictos, que contribuyan a agilizar los procesos judiciales y fomentar la paz social. </v>
      </c>
      <c r="I77" s="146" t="s">
        <v>3544</v>
      </c>
      <c r="O77" s="146" t="s">
        <v>3188</v>
      </c>
      <c r="P77" s="146" t="s">
        <v>3426</v>
      </c>
      <c r="U77" s="165"/>
      <c r="V77" s="165"/>
      <c r="W77" s="165"/>
      <c r="X77" s="165"/>
      <c r="Y77" s="165"/>
      <c r="Z77" s="165"/>
      <c r="AA77" s="165"/>
      <c r="AB77" s="146" t="s">
        <v>6155</v>
      </c>
      <c r="AC77" s="146">
        <v>2023</v>
      </c>
      <c r="AD77" s="146" t="s">
        <v>6160</v>
      </c>
      <c r="AE77" s="146" t="s">
        <v>3426</v>
      </c>
      <c r="AI77" s="150"/>
      <c r="AJ77" s="181" t="e">
        <f>VLOOKUP(AI77,'centroDeProyectos estrateg '!$E:$W,2,FALSE)</f>
        <v>#N/A</v>
      </c>
      <c r="AK77" s="181" t="e">
        <f>VLOOKUP(AI77,'centroDeProyectos estrateg '!$E:$W,7,FALSE)</f>
        <v>#N/A</v>
      </c>
      <c r="AL77" s="181" t="e">
        <f>VLOOKUP(AI77,'centroDeProyectos estrateg '!$E:$W,8,FALSE)</f>
        <v>#N/A</v>
      </c>
      <c r="AM77" s="181" t="e">
        <f>VLOOKUP(AI77,'centroDeProyectos estrateg '!$E:$W,5,FALSE)</f>
        <v>#N/A</v>
      </c>
      <c r="AN77" s="181" t="e">
        <f>VLOOKUP(AI77,'centroDeProyectos estrateg '!$E:$W,18,FALSE)</f>
        <v>#N/A</v>
      </c>
      <c r="AO77" s="181" t="e">
        <f>VLOOKUP(AI77,'centroDeProyectos estrateg '!$E:$W,19,FALSE)</f>
        <v>#N/A</v>
      </c>
      <c r="AP77" s="181" t="e">
        <f>VLOOKUP(AI77,'centroDeProyectos estrateg '!$E:$W,4,FALSE)</f>
        <v>#N/A</v>
      </c>
      <c r="AQ77" s="162" t="s">
        <v>3438</v>
      </c>
    </row>
    <row r="78" spans="1:43" s="146" customFormat="1" ht="22.9" customHeight="1">
      <c r="A78" s="227">
        <v>76</v>
      </c>
      <c r="B78" s="145" t="s">
        <v>5971</v>
      </c>
      <c r="C78" s="146" t="s">
        <v>3817</v>
      </c>
      <c r="D78" s="146" t="s">
        <v>3420</v>
      </c>
      <c r="E78" s="146" t="s">
        <v>3421</v>
      </c>
      <c r="F78" s="146" t="s">
        <v>5752</v>
      </c>
      <c r="G78" s="146" t="s">
        <v>3543</v>
      </c>
      <c r="H78" s="146" t="str">
        <f t="shared" si="5"/>
        <v xml:space="preserve">MEDIDAS ALTERNAS: Fortalecer la aplicación de las medidas alternas en la solución de conflictos, que contribuyan a agilizar los procesos judiciales y fomentar la paz social. </v>
      </c>
      <c r="I78" s="146" t="s">
        <v>3544</v>
      </c>
      <c r="O78" s="146" t="s">
        <v>3188</v>
      </c>
      <c r="P78" s="146" t="s">
        <v>3426</v>
      </c>
      <c r="U78" s="165"/>
      <c r="V78" s="165"/>
      <c r="W78" s="165"/>
      <c r="X78" s="165"/>
      <c r="Y78" s="165"/>
      <c r="Z78" s="165"/>
      <c r="AA78" s="165"/>
      <c r="AB78" s="146" t="s">
        <v>6155</v>
      </c>
      <c r="AC78" s="146">
        <v>2024</v>
      </c>
      <c r="AD78" s="146" t="s">
        <v>6161</v>
      </c>
      <c r="AE78" s="146" t="s">
        <v>3426</v>
      </c>
      <c r="AI78" s="150"/>
      <c r="AJ78" s="181" t="e">
        <f>VLOOKUP(AI78,'centroDeProyectos estrateg '!$E:$W,2,FALSE)</f>
        <v>#N/A</v>
      </c>
      <c r="AK78" s="181" t="e">
        <f>VLOOKUP(AI78,'centroDeProyectos estrateg '!$E:$W,7,FALSE)</f>
        <v>#N/A</v>
      </c>
      <c r="AL78" s="181" t="e">
        <f>VLOOKUP(AI78,'centroDeProyectos estrateg '!$E:$W,8,FALSE)</f>
        <v>#N/A</v>
      </c>
      <c r="AM78" s="181" t="e">
        <f>VLOOKUP(AI78,'centroDeProyectos estrateg '!$E:$W,5,FALSE)</f>
        <v>#N/A</v>
      </c>
      <c r="AN78" s="181" t="e">
        <f>VLOOKUP(AI78,'centroDeProyectos estrateg '!$E:$W,18,FALSE)</f>
        <v>#N/A</v>
      </c>
      <c r="AO78" s="181" t="e">
        <f>VLOOKUP(AI78,'centroDeProyectos estrateg '!$E:$W,19,FALSE)</f>
        <v>#N/A</v>
      </c>
      <c r="AP78" s="181" t="e">
        <f>VLOOKUP(AI78,'centroDeProyectos estrateg '!$E:$W,4,FALSE)</f>
        <v>#N/A</v>
      </c>
      <c r="AQ78" s="162" t="s">
        <v>3438</v>
      </c>
    </row>
    <row r="79" spans="1:43" s="62" customFormat="1" ht="22.9" customHeight="1">
      <c r="A79" s="228">
        <v>77</v>
      </c>
      <c r="B79" s="64" t="s">
        <v>6096</v>
      </c>
      <c r="C79" s="62" t="s">
        <v>3817</v>
      </c>
      <c r="D79" s="62" t="s">
        <v>3420</v>
      </c>
      <c r="E79" s="62" t="s">
        <v>3421</v>
      </c>
      <c r="F79" s="62" t="s">
        <v>5752</v>
      </c>
      <c r="G79" s="62" t="s">
        <v>3543</v>
      </c>
      <c r="H79" s="62" t="str">
        <f t="shared" si="5"/>
        <v xml:space="preserve">MEDIDAS ALTERNAS: Fortalecer la aplicación de las medidas alternas en la solución de conflictos, que contribuyan a agilizar los procesos judiciales y fomentar la paz social. </v>
      </c>
      <c r="I79" s="62" t="s">
        <v>3545</v>
      </c>
      <c r="O79" s="62" t="s">
        <v>3091</v>
      </c>
      <c r="P79" s="62" t="s">
        <v>3426</v>
      </c>
      <c r="Q79" s="62" t="s">
        <v>3434</v>
      </c>
      <c r="S79" s="62">
        <v>0</v>
      </c>
      <c r="T79" s="62">
        <f>572*0.2</f>
        <v>114.4</v>
      </c>
      <c r="U79" s="62">
        <v>0</v>
      </c>
      <c r="V79" s="62">
        <v>28</v>
      </c>
      <c r="W79" s="62">
        <v>57</v>
      </c>
      <c r="X79" s="62">
        <v>85</v>
      </c>
      <c r="Y79" s="62">
        <v>114</v>
      </c>
      <c r="Z79" s="62">
        <v>114</v>
      </c>
      <c r="AB79" s="62" t="s">
        <v>6162</v>
      </c>
      <c r="AC79" s="62">
        <v>2019</v>
      </c>
      <c r="AD79" s="62" t="s">
        <v>6163</v>
      </c>
      <c r="AE79" s="62" t="s">
        <v>3426</v>
      </c>
      <c r="AH79" s="62" t="s">
        <v>6001</v>
      </c>
      <c r="AI79" s="178"/>
      <c r="AJ79" s="182" t="e">
        <f>VLOOKUP(AI79,'centroDeProyectos estrateg '!$E:$W,2,FALSE)</f>
        <v>#N/A</v>
      </c>
      <c r="AK79" s="182" t="e">
        <f>VLOOKUP(AI79,'centroDeProyectos estrateg '!$E:$W,7,FALSE)</f>
        <v>#N/A</v>
      </c>
      <c r="AL79" s="182" t="e">
        <f>VLOOKUP(AI79,'centroDeProyectos estrateg '!$E:$W,8,FALSE)</f>
        <v>#N/A</v>
      </c>
      <c r="AM79" s="182" t="e">
        <f>VLOOKUP(AI79,'centroDeProyectos estrateg '!$E:$W,5,FALSE)</f>
        <v>#N/A</v>
      </c>
      <c r="AN79" s="182" t="e">
        <f>VLOOKUP(AI79,'centroDeProyectos estrateg '!$E:$W,18,FALSE)</f>
        <v>#N/A</v>
      </c>
      <c r="AO79" s="182" t="e">
        <f>VLOOKUP(AI79,'centroDeProyectos estrateg '!$E:$W,19,FALSE)</f>
        <v>#N/A</v>
      </c>
      <c r="AP79" s="182" t="e">
        <f>VLOOKUP(AI79,'centroDeProyectos estrateg '!$E:$W,4,FALSE)</f>
        <v>#N/A</v>
      </c>
      <c r="AQ79" s="62" t="s">
        <v>3885</v>
      </c>
    </row>
    <row r="80" spans="1:43" s="62" customFormat="1" ht="22.9" customHeight="1">
      <c r="A80" s="229">
        <v>78</v>
      </c>
      <c r="B80" s="64" t="s">
        <v>6096</v>
      </c>
      <c r="C80" s="62" t="s">
        <v>3817</v>
      </c>
      <c r="D80" s="62" t="s">
        <v>3420</v>
      </c>
      <c r="E80" s="62" t="s">
        <v>3421</v>
      </c>
      <c r="F80" s="62" t="s">
        <v>5752</v>
      </c>
      <c r="G80" s="62" t="s">
        <v>3543</v>
      </c>
      <c r="H80" s="62" t="str">
        <f t="shared" si="5"/>
        <v xml:space="preserve">MEDIDAS ALTERNAS: Fortalecer la aplicación de las medidas alternas en la solución de conflictos, que contribuyan a agilizar los procesos judiciales y fomentar la paz social. </v>
      </c>
      <c r="I80" s="62" t="s">
        <v>3545</v>
      </c>
      <c r="O80" s="62" t="s">
        <v>3195</v>
      </c>
      <c r="P80" s="62" t="s">
        <v>3426</v>
      </c>
      <c r="AB80" s="62" t="s">
        <v>6164</v>
      </c>
      <c r="AC80" s="62" t="s">
        <v>3639</v>
      </c>
      <c r="AD80" s="62" t="s">
        <v>6165</v>
      </c>
      <c r="AE80" s="62" t="s">
        <v>3426</v>
      </c>
      <c r="AI80" s="178"/>
      <c r="AJ80" s="182" t="e">
        <f>VLOOKUP(AI80,'centroDeProyectos estrateg '!$E:$W,2,FALSE)</f>
        <v>#N/A</v>
      </c>
      <c r="AK80" s="182" t="e">
        <f>VLOOKUP(AI80,'centroDeProyectos estrateg '!$E:$W,7,FALSE)</f>
        <v>#N/A</v>
      </c>
      <c r="AL80" s="182" t="e">
        <f>VLOOKUP(AI80,'centroDeProyectos estrateg '!$E:$W,8,FALSE)</f>
        <v>#N/A</v>
      </c>
      <c r="AM80" s="182" t="e">
        <f>VLOOKUP(AI80,'centroDeProyectos estrateg '!$E:$W,5,FALSE)</f>
        <v>#N/A</v>
      </c>
      <c r="AN80" s="182" t="e">
        <f>VLOOKUP(AI80,'centroDeProyectos estrateg '!$E:$W,18,FALSE)</f>
        <v>#N/A</v>
      </c>
      <c r="AO80" s="182" t="e">
        <f>VLOOKUP(AI80,'centroDeProyectos estrateg '!$E:$W,19,FALSE)</f>
        <v>#N/A</v>
      </c>
      <c r="AP80" s="182" t="e">
        <f>VLOOKUP(AI80,'centroDeProyectos estrateg '!$E:$W,4,FALSE)</f>
        <v>#N/A</v>
      </c>
      <c r="AQ80" s="62" t="s">
        <v>3681</v>
      </c>
    </row>
    <row r="81" spans="1:43" s="146" customFormat="1" ht="22.9" customHeight="1">
      <c r="A81" s="227">
        <v>79</v>
      </c>
      <c r="B81" s="145" t="s">
        <v>5971</v>
      </c>
      <c r="C81" s="146" t="s">
        <v>3817</v>
      </c>
      <c r="D81" s="146" t="s">
        <v>3420</v>
      </c>
      <c r="E81" s="146" t="s">
        <v>3421</v>
      </c>
      <c r="F81" s="146" t="s">
        <v>5752</v>
      </c>
      <c r="G81" s="146" t="s">
        <v>3543</v>
      </c>
      <c r="H81" s="146" t="str">
        <f t="shared" si="5"/>
        <v xml:space="preserve">MEDIDAS ALTERNAS: Fortalecer la aplicación de las medidas alternas en la solución de conflictos, que contribuyan a agilizar los procesos judiciales y fomentar la paz social. </v>
      </c>
      <c r="I81" s="146" t="s">
        <v>3545</v>
      </c>
      <c r="O81" s="146" t="s">
        <v>3195</v>
      </c>
      <c r="P81" s="146" t="s">
        <v>3426</v>
      </c>
      <c r="AB81" s="146" t="s">
        <v>6164</v>
      </c>
      <c r="AC81" s="146">
        <v>2024</v>
      </c>
      <c r="AD81" s="146" t="s">
        <v>6166</v>
      </c>
      <c r="AE81" s="146" t="s">
        <v>3426</v>
      </c>
      <c r="AI81" s="150"/>
      <c r="AJ81" s="181" t="e">
        <f>VLOOKUP(AI81,'centroDeProyectos estrateg '!$E:$W,2,FALSE)</f>
        <v>#N/A</v>
      </c>
      <c r="AK81" s="181" t="e">
        <f>VLOOKUP(AI81,'centroDeProyectos estrateg '!$E:$W,7,FALSE)</f>
        <v>#N/A</v>
      </c>
      <c r="AL81" s="181" t="e">
        <f>VLOOKUP(AI81,'centroDeProyectos estrateg '!$E:$W,8,FALSE)</f>
        <v>#N/A</v>
      </c>
      <c r="AM81" s="181" t="e">
        <f>VLOOKUP(AI81,'centroDeProyectos estrateg '!$E:$W,5,FALSE)</f>
        <v>#N/A</v>
      </c>
      <c r="AN81" s="181" t="e">
        <f>VLOOKUP(AI81,'centroDeProyectos estrateg '!$E:$W,18,FALSE)</f>
        <v>#N/A</v>
      </c>
      <c r="AO81" s="181" t="e">
        <f>VLOOKUP(AI81,'centroDeProyectos estrateg '!$E:$W,19,FALSE)</f>
        <v>#N/A</v>
      </c>
      <c r="AP81" s="181" t="e">
        <f>VLOOKUP(AI81,'centroDeProyectos estrateg '!$E:$W,4,FALSE)</f>
        <v>#N/A</v>
      </c>
      <c r="AQ81" s="162" t="s">
        <v>3438</v>
      </c>
    </row>
    <row r="82" spans="1:43" s="146" customFormat="1" ht="22.9" customHeight="1">
      <c r="A82" s="228">
        <v>80</v>
      </c>
      <c r="B82" s="145" t="s">
        <v>6013</v>
      </c>
      <c r="C82" s="146" t="s">
        <v>3817</v>
      </c>
      <c r="D82" s="146" t="s">
        <v>3420</v>
      </c>
      <c r="E82" s="146" t="s">
        <v>3421</v>
      </c>
      <c r="F82" s="146" t="s">
        <v>5752</v>
      </c>
      <c r="G82" s="146" t="s">
        <v>3543</v>
      </c>
      <c r="H82" s="146" t="str">
        <f t="shared" si="5"/>
        <v xml:space="preserve">MEDIDAS ALTERNAS: Fortalecer la aplicación de las medidas alternas en la solución de conflictos, que contribuyan a agilizar los procesos judiciales y fomentar la paz social. </v>
      </c>
      <c r="I82" s="146" t="s">
        <v>3546</v>
      </c>
      <c r="O82" s="146" t="s">
        <v>3547</v>
      </c>
      <c r="P82" s="146" t="s">
        <v>3426</v>
      </c>
      <c r="Q82" s="146" t="s">
        <v>3456</v>
      </c>
      <c r="S82" s="167">
        <v>3233</v>
      </c>
      <c r="T82" s="146">
        <v>3432</v>
      </c>
      <c r="U82" s="170">
        <f>S82*1.01</f>
        <v>3265.33</v>
      </c>
      <c r="V82" s="170">
        <f>U82*1.01</f>
        <v>3297.9832999999999</v>
      </c>
      <c r="W82" s="170">
        <f t="shared" ref="W82:Z82" si="7">V82*1.01</f>
        <v>3330.9631329999997</v>
      </c>
      <c r="X82" s="170">
        <f t="shared" si="7"/>
        <v>3364.27276433</v>
      </c>
      <c r="Y82" s="170">
        <f t="shared" si="7"/>
        <v>3397.9154919733</v>
      </c>
      <c r="Z82" s="170">
        <f t="shared" si="7"/>
        <v>3431.894646893033</v>
      </c>
      <c r="AA82" s="170"/>
      <c r="AB82" s="146" t="s">
        <v>6167</v>
      </c>
      <c r="AC82" s="146">
        <v>2019</v>
      </c>
      <c r="AD82" s="146" t="s">
        <v>6168</v>
      </c>
      <c r="AE82" s="146" t="s">
        <v>3426</v>
      </c>
      <c r="AH82" s="146" t="s">
        <v>6001</v>
      </c>
      <c r="AI82" s="150"/>
      <c r="AJ82" s="181" t="e">
        <f>VLOOKUP(AI82,'centroDeProyectos estrateg '!$E:$W,2,FALSE)</f>
        <v>#N/A</v>
      </c>
      <c r="AK82" s="181" t="e">
        <f>VLOOKUP(AI82,'centroDeProyectos estrateg '!$E:$W,7,FALSE)</f>
        <v>#N/A</v>
      </c>
      <c r="AL82" s="181" t="e">
        <f>VLOOKUP(AI82,'centroDeProyectos estrateg '!$E:$W,8,FALSE)</f>
        <v>#N/A</v>
      </c>
      <c r="AM82" s="181" t="e">
        <f>VLOOKUP(AI82,'centroDeProyectos estrateg '!$E:$W,5,FALSE)</f>
        <v>#N/A</v>
      </c>
      <c r="AN82" s="181" t="e">
        <f>VLOOKUP(AI82,'centroDeProyectos estrateg '!$E:$W,18,FALSE)</f>
        <v>#N/A</v>
      </c>
      <c r="AO82" s="181" t="e">
        <f>VLOOKUP(AI82,'centroDeProyectos estrateg '!$E:$W,19,FALSE)</f>
        <v>#N/A</v>
      </c>
      <c r="AP82" s="181" t="e">
        <f>VLOOKUP(AI82,'centroDeProyectos estrateg '!$E:$W,4,FALSE)</f>
        <v>#N/A</v>
      </c>
      <c r="AQ82" s="162" t="s">
        <v>3438</v>
      </c>
    </row>
    <row r="83" spans="1:43" s="146" customFormat="1" ht="22.9" customHeight="1">
      <c r="A83" s="229">
        <v>81</v>
      </c>
      <c r="B83" s="145" t="s">
        <v>5971</v>
      </c>
      <c r="C83" s="146" t="s">
        <v>3817</v>
      </c>
      <c r="D83" s="146" t="s">
        <v>3420</v>
      </c>
      <c r="E83" s="146" t="s">
        <v>3421</v>
      </c>
      <c r="F83" s="146" t="s">
        <v>5752</v>
      </c>
      <c r="G83" s="146" t="s">
        <v>3543</v>
      </c>
      <c r="H83" s="146" t="str">
        <f t="shared" si="5"/>
        <v xml:space="preserve">MEDIDAS ALTERNAS: Fortalecer la aplicación de las medidas alternas en la solución de conflictos, que contribuyan a agilizar los procesos judiciales y fomentar la paz social. </v>
      </c>
      <c r="I83" s="146" t="s">
        <v>3546</v>
      </c>
      <c r="O83" s="146" t="s">
        <v>3547</v>
      </c>
      <c r="P83" s="146" t="s">
        <v>3426</v>
      </c>
      <c r="AB83" s="146" t="s">
        <v>6167</v>
      </c>
      <c r="AC83" s="146">
        <v>2020</v>
      </c>
      <c r="AD83" s="146" t="s">
        <v>6169</v>
      </c>
      <c r="AE83" s="146" t="s">
        <v>3426</v>
      </c>
      <c r="AI83" s="150"/>
      <c r="AJ83" s="181" t="e">
        <f>VLOOKUP(AI83,'centroDeProyectos estrateg '!$E:$W,2,FALSE)</f>
        <v>#N/A</v>
      </c>
      <c r="AK83" s="181" t="e">
        <f>VLOOKUP(AI83,'centroDeProyectos estrateg '!$E:$W,7,FALSE)</f>
        <v>#N/A</v>
      </c>
      <c r="AL83" s="181" t="e">
        <f>VLOOKUP(AI83,'centroDeProyectos estrateg '!$E:$W,8,FALSE)</f>
        <v>#N/A</v>
      </c>
      <c r="AM83" s="181" t="e">
        <f>VLOOKUP(AI83,'centroDeProyectos estrateg '!$E:$W,5,FALSE)</f>
        <v>#N/A</v>
      </c>
      <c r="AN83" s="181" t="e">
        <f>VLOOKUP(AI83,'centroDeProyectos estrateg '!$E:$W,18,FALSE)</f>
        <v>#N/A</v>
      </c>
      <c r="AO83" s="181" t="e">
        <f>VLOOKUP(AI83,'centroDeProyectos estrateg '!$E:$W,19,FALSE)</f>
        <v>#N/A</v>
      </c>
      <c r="AP83" s="181" t="e">
        <f>VLOOKUP(AI83,'centroDeProyectos estrateg '!$E:$W,4,FALSE)</f>
        <v>#N/A</v>
      </c>
      <c r="AQ83" s="162" t="s">
        <v>3438</v>
      </c>
    </row>
    <row r="84" spans="1:43" s="146" customFormat="1" ht="22.9" customHeight="1">
      <c r="A84" s="227">
        <v>82</v>
      </c>
      <c r="B84" s="145" t="s">
        <v>5971</v>
      </c>
      <c r="C84" s="146" t="s">
        <v>3817</v>
      </c>
      <c r="D84" s="146" t="s">
        <v>3420</v>
      </c>
      <c r="E84" s="146" t="s">
        <v>3421</v>
      </c>
      <c r="F84" s="146" t="s">
        <v>5752</v>
      </c>
      <c r="G84" s="146" t="s">
        <v>3543</v>
      </c>
      <c r="H84" s="146" t="str">
        <f t="shared" si="5"/>
        <v xml:space="preserve">MEDIDAS ALTERNAS: Fortalecer la aplicación de las medidas alternas en la solución de conflictos, que contribuyan a agilizar los procesos judiciales y fomentar la paz social. </v>
      </c>
      <c r="I84" s="146" t="s">
        <v>3546</v>
      </c>
      <c r="O84" s="146" t="s">
        <v>3547</v>
      </c>
      <c r="P84" s="146" t="s">
        <v>3426</v>
      </c>
      <c r="AB84" s="146" t="s">
        <v>6170</v>
      </c>
      <c r="AC84" s="146" t="s">
        <v>3448</v>
      </c>
      <c r="AD84" s="146" t="s">
        <v>6171</v>
      </c>
      <c r="AE84" s="146" t="s">
        <v>3426</v>
      </c>
      <c r="AI84" s="150"/>
      <c r="AJ84" s="181" t="e">
        <f>VLOOKUP(AI84,'centroDeProyectos estrateg '!$E:$W,2,FALSE)</f>
        <v>#N/A</v>
      </c>
      <c r="AK84" s="181" t="e">
        <f>VLOOKUP(AI84,'centroDeProyectos estrateg '!$E:$W,7,FALSE)</f>
        <v>#N/A</v>
      </c>
      <c r="AL84" s="181" t="e">
        <f>VLOOKUP(AI84,'centroDeProyectos estrateg '!$E:$W,8,FALSE)</f>
        <v>#N/A</v>
      </c>
      <c r="AM84" s="181" t="e">
        <f>VLOOKUP(AI84,'centroDeProyectos estrateg '!$E:$W,5,FALSE)</f>
        <v>#N/A</v>
      </c>
      <c r="AN84" s="181" t="e">
        <f>VLOOKUP(AI84,'centroDeProyectos estrateg '!$E:$W,18,FALSE)</f>
        <v>#N/A</v>
      </c>
      <c r="AO84" s="181" t="e">
        <f>VLOOKUP(AI84,'centroDeProyectos estrateg '!$E:$W,19,FALSE)</f>
        <v>#N/A</v>
      </c>
      <c r="AP84" s="181" t="e">
        <f>VLOOKUP(AI84,'centroDeProyectos estrateg '!$E:$W,4,FALSE)</f>
        <v>#N/A</v>
      </c>
      <c r="AQ84" s="162" t="s">
        <v>3438</v>
      </c>
    </row>
    <row r="85" spans="1:43" s="146" customFormat="1" ht="22.9" customHeight="1">
      <c r="A85" s="228">
        <v>83</v>
      </c>
      <c r="B85" s="145" t="s">
        <v>5971</v>
      </c>
      <c r="C85" s="146" t="s">
        <v>3817</v>
      </c>
      <c r="D85" s="146" t="s">
        <v>3420</v>
      </c>
      <c r="E85" s="146" t="s">
        <v>3421</v>
      </c>
      <c r="F85" s="146" t="s">
        <v>5752</v>
      </c>
      <c r="G85" s="146" t="s">
        <v>3543</v>
      </c>
      <c r="H85" s="146" t="str">
        <f t="shared" si="5"/>
        <v xml:space="preserve">MEDIDAS ALTERNAS: Fortalecer la aplicación de las medidas alternas en la solución de conflictos, que contribuyan a agilizar los procesos judiciales y fomentar la paz social. </v>
      </c>
      <c r="I85" s="146" t="s">
        <v>3546</v>
      </c>
      <c r="O85" s="146" t="s">
        <v>3547</v>
      </c>
      <c r="P85" s="146" t="s">
        <v>3426</v>
      </c>
      <c r="AB85" s="146" t="s">
        <v>6170</v>
      </c>
      <c r="AC85" s="146">
        <v>2024</v>
      </c>
      <c r="AD85" s="146" t="s">
        <v>6172</v>
      </c>
      <c r="AE85" s="146" t="s">
        <v>3426</v>
      </c>
      <c r="AI85" s="150"/>
      <c r="AJ85" s="181" t="e">
        <f>VLOOKUP(AI85,'centroDeProyectos estrateg '!$E:$W,2,FALSE)</f>
        <v>#N/A</v>
      </c>
      <c r="AK85" s="181" t="e">
        <f>VLOOKUP(AI85,'centroDeProyectos estrateg '!$E:$W,7,FALSE)</f>
        <v>#N/A</v>
      </c>
      <c r="AL85" s="181" t="e">
        <f>VLOOKUP(AI85,'centroDeProyectos estrateg '!$E:$W,8,FALSE)</f>
        <v>#N/A</v>
      </c>
      <c r="AM85" s="181" t="e">
        <f>VLOOKUP(AI85,'centroDeProyectos estrateg '!$E:$W,5,FALSE)</f>
        <v>#N/A</v>
      </c>
      <c r="AN85" s="181" t="e">
        <f>VLOOKUP(AI85,'centroDeProyectos estrateg '!$E:$W,18,FALSE)</f>
        <v>#N/A</v>
      </c>
      <c r="AO85" s="181" t="e">
        <f>VLOOKUP(AI85,'centroDeProyectos estrateg '!$E:$W,19,FALSE)</f>
        <v>#N/A</v>
      </c>
      <c r="AP85" s="181" t="e">
        <f>VLOOKUP(AI85,'centroDeProyectos estrateg '!$E:$W,4,FALSE)</f>
        <v>#N/A</v>
      </c>
      <c r="AQ85" s="162" t="s">
        <v>3438</v>
      </c>
    </row>
    <row r="86" spans="1:43" s="146" customFormat="1" ht="22.9" customHeight="1">
      <c r="A86" s="229">
        <v>84</v>
      </c>
      <c r="B86" s="145" t="s">
        <v>6013</v>
      </c>
      <c r="C86" s="146" t="s">
        <v>3548</v>
      </c>
      <c r="D86" s="146" t="s">
        <v>3420</v>
      </c>
      <c r="E86" s="146" t="s">
        <v>3421</v>
      </c>
      <c r="F86" s="146" t="s">
        <v>5752</v>
      </c>
      <c r="G86" s="146" t="s">
        <v>3543</v>
      </c>
      <c r="H86" s="146" t="str">
        <f>_xlfn.CONCAT(F86,": ",G86)</f>
        <v xml:space="preserve">MEDIDAS ALTERNAS: Fortalecer la aplicación de las medidas alternas en la solución de conflictos, que contribuyan a agilizar los procesos judiciales y fomentar la paz social. </v>
      </c>
      <c r="I86" s="146" t="s">
        <v>3549</v>
      </c>
      <c r="J86" s="146" t="s">
        <v>3550</v>
      </c>
      <c r="K86" s="146" t="s">
        <v>3551</v>
      </c>
      <c r="L86" s="62"/>
      <c r="M86" s="189" t="s">
        <v>3552</v>
      </c>
      <c r="N86" s="189" t="s">
        <v>3553</v>
      </c>
      <c r="O86" s="146" t="s">
        <v>3554</v>
      </c>
      <c r="P86" s="146" t="s">
        <v>32</v>
      </c>
      <c r="Q86" s="146" t="s">
        <v>3456</v>
      </c>
      <c r="S86" s="167">
        <v>13979</v>
      </c>
      <c r="T86" s="167">
        <v>14839</v>
      </c>
      <c r="U86" s="167">
        <f>S86*1.01</f>
        <v>14118.79</v>
      </c>
      <c r="V86" s="170">
        <f>U86*1.01</f>
        <v>14259.977900000002</v>
      </c>
      <c r="W86" s="170">
        <f t="shared" ref="W86:Z86" si="8">V86*1.01</f>
        <v>14402.577679000002</v>
      </c>
      <c r="X86" s="170">
        <f t="shared" si="8"/>
        <v>14546.603455790002</v>
      </c>
      <c r="Y86" s="170">
        <f t="shared" si="8"/>
        <v>14692.069490347902</v>
      </c>
      <c r="Z86" s="170">
        <f t="shared" si="8"/>
        <v>14838.990185251381</v>
      </c>
      <c r="AA86" s="170"/>
      <c r="AB86" s="146" t="s">
        <v>6173</v>
      </c>
      <c r="AC86" s="146" t="s">
        <v>6174</v>
      </c>
      <c r="AD86" s="146" t="s">
        <v>6175</v>
      </c>
      <c r="AE86" s="146" t="s">
        <v>32</v>
      </c>
      <c r="AH86" s="146" t="s">
        <v>6001</v>
      </c>
      <c r="AI86" s="150"/>
      <c r="AJ86" s="181" t="e">
        <f>VLOOKUP(AI86,'centroDeProyectos estrateg '!$E:$W,2,FALSE)</f>
        <v>#N/A</v>
      </c>
      <c r="AK86" s="181" t="e">
        <f>VLOOKUP(AI86,'centroDeProyectos estrateg '!$E:$W,7,FALSE)</f>
        <v>#N/A</v>
      </c>
      <c r="AL86" s="181" t="e">
        <f>VLOOKUP(AI86,'centroDeProyectos estrateg '!$E:$W,8,FALSE)</f>
        <v>#N/A</v>
      </c>
      <c r="AM86" s="181" t="e">
        <f>VLOOKUP(AI86,'centroDeProyectos estrateg '!$E:$W,5,FALSE)</f>
        <v>#N/A</v>
      </c>
      <c r="AN86" s="181" t="e">
        <f>VLOOKUP(AI86,'centroDeProyectos estrateg '!$E:$W,18,FALSE)</f>
        <v>#N/A</v>
      </c>
      <c r="AO86" s="181" t="e">
        <f>VLOOKUP(AI86,'centroDeProyectos estrateg '!$E:$W,19,FALSE)</f>
        <v>#N/A</v>
      </c>
      <c r="AP86" s="181" t="e">
        <f>VLOOKUP(AI86,'centroDeProyectos estrateg '!$E:$W,4,FALSE)</f>
        <v>#N/A</v>
      </c>
      <c r="AQ86" s="162" t="s">
        <v>3438</v>
      </c>
    </row>
    <row r="87" spans="1:43" s="146" customFormat="1" ht="22.9" customHeight="1">
      <c r="A87" s="227">
        <v>85</v>
      </c>
      <c r="B87" s="145" t="s">
        <v>5971</v>
      </c>
      <c r="C87" s="146" t="s">
        <v>3548</v>
      </c>
      <c r="D87" s="146" t="s">
        <v>3420</v>
      </c>
      <c r="E87" s="146" t="s">
        <v>3421</v>
      </c>
      <c r="F87" s="146" t="s">
        <v>5752</v>
      </c>
      <c r="G87" s="146" t="s">
        <v>3543</v>
      </c>
      <c r="H87" s="146" t="str">
        <f t="shared" si="5"/>
        <v xml:space="preserve">MEDIDAS ALTERNAS: Fortalecer la aplicación de las medidas alternas en la solución de conflictos, que contribuyan a agilizar los procesos judiciales y fomentar la paz social. </v>
      </c>
      <c r="I87" s="146" t="s">
        <v>3549</v>
      </c>
      <c r="J87" s="146" t="s">
        <v>3555</v>
      </c>
      <c r="K87" s="146" t="s">
        <v>3556</v>
      </c>
      <c r="L87" s="62"/>
      <c r="M87" s="189" t="s">
        <v>3557</v>
      </c>
      <c r="N87" s="189" t="s">
        <v>3558</v>
      </c>
      <c r="O87" s="146" t="s">
        <v>3554</v>
      </c>
      <c r="P87" s="146" t="s">
        <v>3548</v>
      </c>
      <c r="AB87" s="146" t="s">
        <v>6173</v>
      </c>
      <c r="AC87" s="146" t="s">
        <v>3475</v>
      </c>
      <c r="AD87" s="146" t="s">
        <v>6176</v>
      </c>
      <c r="AE87" s="146" t="s">
        <v>32</v>
      </c>
      <c r="AI87" s="150"/>
      <c r="AJ87" s="181" t="e">
        <f>VLOOKUP(AI87,'centroDeProyectos estrateg '!$E:$W,2,FALSE)</f>
        <v>#N/A</v>
      </c>
      <c r="AK87" s="181" t="e">
        <f>VLOOKUP(AI87,'centroDeProyectos estrateg '!$E:$W,7,FALSE)</f>
        <v>#N/A</v>
      </c>
      <c r="AL87" s="181" t="e">
        <f>VLOOKUP(AI87,'centroDeProyectos estrateg '!$E:$W,8,FALSE)</f>
        <v>#N/A</v>
      </c>
      <c r="AM87" s="181" t="e">
        <f>VLOOKUP(AI87,'centroDeProyectos estrateg '!$E:$W,5,FALSE)</f>
        <v>#N/A</v>
      </c>
      <c r="AN87" s="181" t="e">
        <f>VLOOKUP(AI87,'centroDeProyectos estrateg '!$E:$W,18,FALSE)</f>
        <v>#N/A</v>
      </c>
      <c r="AO87" s="181" t="e">
        <f>VLOOKUP(AI87,'centroDeProyectos estrateg '!$E:$W,19,FALSE)</f>
        <v>#N/A</v>
      </c>
      <c r="AP87" s="181" t="e">
        <f>VLOOKUP(AI87,'centroDeProyectos estrateg '!$E:$W,4,FALSE)</f>
        <v>#N/A</v>
      </c>
      <c r="AQ87" s="162" t="s">
        <v>3438</v>
      </c>
    </row>
    <row r="88" spans="1:43" s="146" customFormat="1" ht="22.9" customHeight="1">
      <c r="A88" s="228">
        <v>86</v>
      </c>
      <c r="B88" s="145" t="s">
        <v>5971</v>
      </c>
      <c r="C88" s="146" t="s">
        <v>3548</v>
      </c>
      <c r="D88" s="146" t="s">
        <v>3420</v>
      </c>
      <c r="E88" s="146" t="s">
        <v>3421</v>
      </c>
      <c r="F88" s="146" t="s">
        <v>5752</v>
      </c>
      <c r="G88" s="146" t="s">
        <v>3543</v>
      </c>
      <c r="H88" s="146" t="str">
        <f t="shared" si="5"/>
        <v xml:space="preserve">MEDIDAS ALTERNAS: Fortalecer la aplicación de las medidas alternas en la solución de conflictos, que contribuyan a agilizar los procesos judiciales y fomentar la paz social. </v>
      </c>
      <c r="I88" s="146" t="s">
        <v>3549</v>
      </c>
      <c r="J88" s="146" t="s">
        <v>3559</v>
      </c>
      <c r="K88" s="146" t="s">
        <v>3560</v>
      </c>
      <c r="L88" s="62"/>
      <c r="M88" s="189" t="s">
        <v>3561</v>
      </c>
      <c r="N88" s="189"/>
      <c r="O88" s="146" t="s">
        <v>3554</v>
      </c>
      <c r="P88" s="146" t="s">
        <v>3548</v>
      </c>
      <c r="AB88" s="146" t="s">
        <v>6173</v>
      </c>
      <c r="AC88" s="146" t="s">
        <v>3475</v>
      </c>
      <c r="AD88" s="146" t="s">
        <v>6177</v>
      </c>
      <c r="AE88" s="146" t="s">
        <v>32</v>
      </c>
      <c r="AI88" s="150"/>
      <c r="AJ88" s="181" t="e">
        <f>VLOOKUP(AI88,'centroDeProyectos estrateg '!$E:$W,2,FALSE)</f>
        <v>#N/A</v>
      </c>
      <c r="AK88" s="181" t="e">
        <f>VLOOKUP(AI88,'centroDeProyectos estrateg '!$E:$W,7,FALSE)</f>
        <v>#N/A</v>
      </c>
      <c r="AL88" s="181" t="e">
        <f>VLOOKUP(AI88,'centroDeProyectos estrateg '!$E:$W,8,FALSE)</f>
        <v>#N/A</v>
      </c>
      <c r="AM88" s="181" t="e">
        <f>VLOOKUP(AI88,'centroDeProyectos estrateg '!$E:$W,5,FALSE)</f>
        <v>#N/A</v>
      </c>
      <c r="AN88" s="181" t="e">
        <f>VLOOKUP(AI88,'centroDeProyectos estrateg '!$E:$W,18,FALSE)</f>
        <v>#N/A</v>
      </c>
      <c r="AO88" s="181" t="e">
        <f>VLOOKUP(AI88,'centroDeProyectos estrateg '!$E:$W,19,FALSE)</f>
        <v>#N/A</v>
      </c>
      <c r="AP88" s="181" t="e">
        <f>VLOOKUP(AI88,'centroDeProyectos estrateg '!$E:$W,4,FALSE)</f>
        <v>#N/A</v>
      </c>
      <c r="AQ88" s="162" t="s">
        <v>3438</v>
      </c>
    </row>
    <row r="89" spans="1:43" s="146" customFormat="1" ht="22.9" customHeight="1">
      <c r="A89" s="229">
        <v>87</v>
      </c>
      <c r="B89" s="145" t="s">
        <v>6013</v>
      </c>
      <c r="C89" s="146" t="s">
        <v>3463</v>
      </c>
      <c r="D89" s="146" t="s">
        <v>3420</v>
      </c>
      <c r="E89" s="146" t="s">
        <v>3421</v>
      </c>
      <c r="F89" s="146" t="s">
        <v>5752</v>
      </c>
      <c r="G89" s="146" t="s">
        <v>3543</v>
      </c>
      <c r="H89" s="146" t="str">
        <f t="shared" si="5"/>
        <v xml:space="preserve">MEDIDAS ALTERNAS: Fortalecer la aplicación de las medidas alternas en la solución de conflictos, que contribuyan a agilizar los procesos judiciales y fomentar la paz social. </v>
      </c>
      <c r="I89" s="146" t="s">
        <v>3562</v>
      </c>
      <c r="O89" s="146" t="s">
        <v>3563</v>
      </c>
      <c r="P89" s="146" t="s">
        <v>3470</v>
      </c>
      <c r="Q89" s="146" t="s">
        <v>3456</v>
      </c>
      <c r="S89" s="146">
        <v>1</v>
      </c>
      <c r="T89" s="146">
        <v>12</v>
      </c>
      <c r="U89" s="146">
        <v>3</v>
      </c>
      <c r="V89" s="146">
        <v>5</v>
      </c>
      <c r="W89" s="146">
        <v>7</v>
      </c>
      <c r="X89" s="146">
        <v>9</v>
      </c>
      <c r="Y89" s="146">
        <v>11</v>
      </c>
      <c r="Z89" s="146">
        <v>12</v>
      </c>
      <c r="AB89" s="146" t="s">
        <v>6178</v>
      </c>
      <c r="AC89" s="146" t="s">
        <v>3475</v>
      </c>
      <c r="AD89" s="146" t="s">
        <v>6179</v>
      </c>
      <c r="AE89" s="146" t="s">
        <v>3470</v>
      </c>
      <c r="AH89" s="146" t="s">
        <v>6001</v>
      </c>
      <c r="AI89" s="150"/>
      <c r="AJ89" s="181" t="e">
        <f>VLOOKUP(AI89,'centroDeProyectos estrateg '!$E:$W,2,FALSE)</f>
        <v>#N/A</v>
      </c>
      <c r="AK89" s="181" t="e">
        <f>VLOOKUP(AI89,'centroDeProyectos estrateg '!$E:$W,7,FALSE)</f>
        <v>#N/A</v>
      </c>
      <c r="AL89" s="181" t="e">
        <f>VLOOKUP(AI89,'centroDeProyectos estrateg '!$E:$W,8,FALSE)</f>
        <v>#N/A</v>
      </c>
      <c r="AM89" s="181" t="e">
        <f>VLOOKUP(AI89,'centroDeProyectos estrateg '!$E:$W,5,FALSE)</f>
        <v>#N/A</v>
      </c>
      <c r="AN89" s="181" t="e">
        <f>VLOOKUP(AI89,'centroDeProyectos estrateg '!$E:$W,18,FALSE)</f>
        <v>#N/A</v>
      </c>
      <c r="AO89" s="181" t="e">
        <f>VLOOKUP(AI89,'centroDeProyectos estrateg '!$E:$W,19,FALSE)</f>
        <v>#N/A</v>
      </c>
      <c r="AP89" s="181" t="e">
        <f>VLOOKUP(AI89,'centroDeProyectos estrateg '!$E:$W,4,FALSE)</f>
        <v>#N/A</v>
      </c>
      <c r="AQ89" s="162" t="s">
        <v>3438</v>
      </c>
    </row>
    <row r="90" spans="1:43" s="146" customFormat="1" ht="22.9" customHeight="1">
      <c r="A90" s="227">
        <v>88</v>
      </c>
      <c r="B90" s="145" t="s">
        <v>6013</v>
      </c>
      <c r="C90" s="146" t="s">
        <v>3463</v>
      </c>
      <c r="D90" s="146" t="s">
        <v>3420</v>
      </c>
      <c r="E90" s="146" t="s">
        <v>3421</v>
      </c>
      <c r="F90" s="146" t="s">
        <v>5752</v>
      </c>
      <c r="G90" s="146" t="s">
        <v>3543</v>
      </c>
      <c r="H90" s="146" t="str">
        <f t="shared" si="5"/>
        <v xml:space="preserve">MEDIDAS ALTERNAS: Fortalecer la aplicación de las medidas alternas en la solución de conflictos, que contribuyan a agilizar los procesos judiciales y fomentar la paz social. </v>
      </c>
      <c r="I90" s="146" t="s">
        <v>3562</v>
      </c>
      <c r="O90" s="146" t="s">
        <v>3564</v>
      </c>
      <c r="P90" s="146" t="s">
        <v>3470</v>
      </c>
      <c r="Q90" s="146" t="s">
        <v>3456</v>
      </c>
      <c r="S90" s="146">
        <v>208</v>
      </c>
      <c r="T90" s="146">
        <v>220</v>
      </c>
      <c r="U90" s="146">
        <v>210</v>
      </c>
      <c r="V90" s="146">
        <v>212</v>
      </c>
      <c r="W90" s="146">
        <v>214</v>
      </c>
      <c r="X90" s="146">
        <v>216</v>
      </c>
      <c r="Y90" s="146">
        <v>218</v>
      </c>
      <c r="Z90" s="146">
        <v>220</v>
      </c>
      <c r="AB90" s="146" t="s">
        <v>6180</v>
      </c>
      <c r="AC90" s="146" t="s">
        <v>3475</v>
      </c>
      <c r="AD90" s="146" t="s">
        <v>6179</v>
      </c>
      <c r="AE90" s="146" t="s">
        <v>3470</v>
      </c>
      <c r="AH90" s="146" t="s">
        <v>6001</v>
      </c>
      <c r="AI90" s="150"/>
      <c r="AJ90" s="181" t="e">
        <f>VLOOKUP(AI90,'centroDeProyectos estrateg '!$E:$W,2,FALSE)</f>
        <v>#N/A</v>
      </c>
      <c r="AK90" s="181" t="e">
        <f>VLOOKUP(AI90,'centroDeProyectos estrateg '!$E:$W,7,FALSE)</f>
        <v>#N/A</v>
      </c>
      <c r="AL90" s="181" t="e">
        <f>VLOOKUP(AI90,'centroDeProyectos estrateg '!$E:$W,8,FALSE)</f>
        <v>#N/A</v>
      </c>
      <c r="AM90" s="181" t="e">
        <f>VLOOKUP(AI90,'centroDeProyectos estrateg '!$E:$W,5,FALSE)</f>
        <v>#N/A</v>
      </c>
      <c r="AN90" s="181" t="e">
        <f>VLOOKUP(AI90,'centroDeProyectos estrateg '!$E:$W,18,FALSE)</f>
        <v>#N/A</v>
      </c>
      <c r="AO90" s="181" t="e">
        <f>VLOOKUP(AI90,'centroDeProyectos estrateg '!$E:$W,19,FALSE)</f>
        <v>#N/A</v>
      </c>
      <c r="AP90" s="181" t="e">
        <f>VLOOKUP(AI90,'centroDeProyectos estrateg '!$E:$W,4,FALSE)</f>
        <v>#N/A</v>
      </c>
      <c r="AQ90" s="162" t="s">
        <v>3438</v>
      </c>
    </row>
    <row r="91" spans="1:43" s="146" customFormat="1" ht="22.9" customHeight="1">
      <c r="A91" s="228">
        <v>89</v>
      </c>
      <c r="B91" s="145" t="s">
        <v>6013</v>
      </c>
      <c r="C91" s="146" t="s">
        <v>3463</v>
      </c>
      <c r="D91" s="146" t="s">
        <v>3420</v>
      </c>
      <c r="E91" s="146" t="s">
        <v>3421</v>
      </c>
      <c r="F91" s="146" t="s">
        <v>5752</v>
      </c>
      <c r="G91" s="146" t="s">
        <v>3543</v>
      </c>
      <c r="H91" s="146" t="str">
        <f t="shared" si="5"/>
        <v xml:space="preserve">MEDIDAS ALTERNAS: Fortalecer la aplicación de las medidas alternas en la solución de conflictos, que contribuyan a agilizar los procesos judiciales y fomentar la paz social. </v>
      </c>
      <c r="I91" s="146" t="s">
        <v>3562</v>
      </c>
      <c r="O91" s="146" t="s">
        <v>3565</v>
      </c>
      <c r="P91" s="146" t="s">
        <v>3470</v>
      </c>
      <c r="Q91" s="146" t="s">
        <v>3456</v>
      </c>
      <c r="S91" s="167">
        <v>7922</v>
      </c>
      <c r="T91" s="146">
        <v>8493</v>
      </c>
      <c r="U91" s="167" t="s">
        <v>6181</v>
      </c>
      <c r="V91" s="167" t="s">
        <v>6182</v>
      </c>
      <c r="W91" s="167" t="s">
        <v>6183</v>
      </c>
      <c r="X91" s="167" t="s">
        <v>6184</v>
      </c>
      <c r="Y91" s="167" t="s">
        <v>6185</v>
      </c>
      <c r="Z91" s="167" t="s">
        <v>6186</v>
      </c>
      <c r="AA91" s="167"/>
      <c r="AB91" s="146" t="s">
        <v>6187</v>
      </c>
      <c r="AC91" s="146" t="s">
        <v>3475</v>
      </c>
      <c r="AD91" s="146" t="s">
        <v>6179</v>
      </c>
      <c r="AE91" s="146" t="s">
        <v>3470</v>
      </c>
      <c r="AH91" s="146" t="s">
        <v>6001</v>
      </c>
      <c r="AI91" s="150"/>
      <c r="AJ91" s="181" t="e">
        <f>VLOOKUP(AI91,'centroDeProyectos estrateg '!$E:$W,2,FALSE)</f>
        <v>#N/A</v>
      </c>
      <c r="AK91" s="181" t="e">
        <f>VLOOKUP(AI91,'centroDeProyectos estrateg '!$E:$W,7,FALSE)</f>
        <v>#N/A</v>
      </c>
      <c r="AL91" s="181" t="e">
        <f>VLOOKUP(AI91,'centroDeProyectos estrateg '!$E:$W,8,FALSE)</f>
        <v>#N/A</v>
      </c>
      <c r="AM91" s="181" t="e">
        <f>VLOOKUP(AI91,'centroDeProyectos estrateg '!$E:$W,5,FALSE)</f>
        <v>#N/A</v>
      </c>
      <c r="AN91" s="181" t="e">
        <f>VLOOKUP(AI91,'centroDeProyectos estrateg '!$E:$W,18,FALSE)</f>
        <v>#N/A</v>
      </c>
      <c r="AO91" s="181" t="e">
        <f>VLOOKUP(AI91,'centroDeProyectos estrateg '!$E:$W,19,FALSE)</f>
        <v>#N/A</v>
      </c>
      <c r="AP91" s="181" t="e">
        <f>VLOOKUP(AI91,'centroDeProyectos estrateg '!$E:$W,4,FALSE)</f>
        <v>#N/A</v>
      </c>
      <c r="AQ91" s="162" t="s">
        <v>3438</v>
      </c>
    </row>
    <row r="92" spans="1:43" s="146" customFormat="1" ht="22.9" customHeight="1">
      <c r="A92" s="229">
        <v>90</v>
      </c>
      <c r="B92" s="145" t="s">
        <v>6013</v>
      </c>
      <c r="C92" s="146" t="s">
        <v>3463</v>
      </c>
      <c r="D92" s="146" t="s">
        <v>3420</v>
      </c>
      <c r="E92" s="146" t="s">
        <v>3421</v>
      </c>
      <c r="F92" s="146" t="s">
        <v>5752</v>
      </c>
      <c r="G92" s="146" t="s">
        <v>3543</v>
      </c>
      <c r="H92" s="146" t="str">
        <f t="shared" si="5"/>
        <v xml:space="preserve">MEDIDAS ALTERNAS: Fortalecer la aplicación de las medidas alternas en la solución de conflictos, que contribuyan a agilizar los procesos judiciales y fomentar la paz social. </v>
      </c>
      <c r="I92" s="146" t="s">
        <v>3562</v>
      </c>
      <c r="O92" s="146" t="s">
        <v>3566</v>
      </c>
      <c r="P92" s="146" t="s">
        <v>3470</v>
      </c>
      <c r="Q92" s="146" t="s">
        <v>3456</v>
      </c>
      <c r="S92" s="146">
        <v>88</v>
      </c>
      <c r="T92" s="146">
        <v>100</v>
      </c>
      <c r="U92" s="146">
        <v>90</v>
      </c>
      <c r="V92" s="146">
        <v>92</v>
      </c>
      <c r="W92" s="146">
        <v>94</v>
      </c>
      <c r="X92" s="146">
        <v>96</v>
      </c>
      <c r="Y92" s="146">
        <v>98</v>
      </c>
      <c r="Z92" s="146">
        <v>100</v>
      </c>
      <c r="AB92" s="146" t="s">
        <v>6188</v>
      </c>
      <c r="AC92" s="146" t="s">
        <v>3475</v>
      </c>
      <c r="AD92" s="146" t="s">
        <v>6179</v>
      </c>
      <c r="AE92" s="146" t="s">
        <v>3470</v>
      </c>
      <c r="AH92" s="146" t="s">
        <v>6001</v>
      </c>
      <c r="AI92" s="150"/>
      <c r="AJ92" s="181" t="e">
        <f>VLOOKUP(AI92,'centroDeProyectos estrateg '!$E:$W,2,FALSE)</f>
        <v>#N/A</v>
      </c>
      <c r="AK92" s="181" t="e">
        <f>VLOOKUP(AI92,'centroDeProyectos estrateg '!$E:$W,7,FALSE)</f>
        <v>#N/A</v>
      </c>
      <c r="AL92" s="181" t="e">
        <f>VLOOKUP(AI92,'centroDeProyectos estrateg '!$E:$W,8,FALSE)</f>
        <v>#N/A</v>
      </c>
      <c r="AM92" s="181" t="e">
        <f>VLOOKUP(AI92,'centroDeProyectos estrateg '!$E:$W,5,FALSE)</f>
        <v>#N/A</v>
      </c>
      <c r="AN92" s="181" t="e">
        <f>VLOOKUP(AI92,'centroDeProyectos estrateg '!$E:$W,18,FALSE)</f>
        <v>#N/A</v>
      </c>
      <c r="AO92" s="181" t="e">
        <f>VLOOKUP(AI92,'centroDeProyectos estrateg '!$E:$W,19,FALSE)</f>
        <v>#N/A</v>
      </c>
      <c r="AP92" s="181" t="e">
        <f>VLOOKUP(AI92,'centroDeProyectos estrateg '!$E:$W,4,FALSE)</f>
        <v>#N/A</v>
      </c>
      <c r="AQ92" s="162" t="s">
        <v>3438</v>
      </c>
    </row>
    <row r="93" spans="1:43" s="146" customFormat="1" ht="22.9" customHeight="1">
      <c r="A93" s="227">
        <v>91</v>
      </c>
      <c r="B93" s="145" t="s">
        <v>6013</v>
      </c>
      <c r="C93" s="146" t="s">
        <v>3463</v>
      </c>
      <c r="D93" s="146" t="s">
        <v>3420</v>
      </c>
      <c r="E93" s="146" t="s">
        <v>3421</v>
      </c>
      <c r="F93" s="146" t="s">
        <v>5752</v>
      </c>
      <c r="G93" s="146" t="s">
        <v>3543</v>
      </c>
      <c r="H93" s="146" t="str">
        <f t="shared" si="5"/>
        <v xml:space="preserve">MEDIDAS ALTERNAS: Fortalecer la aplicación de las medidas alternas en la solución de conflictos, que contribuyan a agilizar los procesos judiciales y fomentar la paz social. </v>
      </c>
      <c r="I93" s="146" t="s">
        <v>3562</v>
      </c>
      <c r="O93" s="146" t="s">
        <v>3567</v>
      </c>
      <c r="P93" s="146" t="s">
        <v>3470</v>
      </c>
      <c r="Q93" s="146" t="s">
        <v>3456</v>
      </c>
      <c r="S93" s="146">
        <v>12</v>
      </c>
      <c r="T93" s="146">
        <v>24</v>
      </c>
      <c r="U93" s="146">
        <v>14</v>
      </c>
      <c r="V93" s="146">
        <v>16</v>
      </c>
      <c r="W93" s="146">
        <v>18</v>
      </c>
      <c r="X93" s="146">
        <v>20</v>
      </c>
      <c r="Y93" s="146">
        <v>22</v>
      </c>
      <c r="Z93" s="146">
        <v>24</v>
      </c>
      <c r="AB93" s="146" t="s">
        <v>6188</v>
      </c>
      <c r="AC93" s="146" t="s">
        <v>3475</v>
      </c>
      <c r="AD93" s="146" t="s">
        <v>6179</v>
      </c>
      <c r="AE93" s="146" t="s">
        <v>3470</v>
      </c>
      <c r="AH93" s="146" t="s">
        <v>6001</v>
      </c>
      <c r="AI93" s="150"/>
      <c r="AJ93" s="181" t="e">
        <f>VLOOKUP(AI93,'centroDeProyectos estrateg '!$E:$W,2,FALSE)</f>
        <v>#N/A</v>
      </c>
      <c r="AK93" s="181" t="e">
        <f>VLOOKUP(AI93,'centroDeProyectos estrateg '!$E:$W,7,FALSE)</f>
        <v>#N/A</v>
      </c>
      <c r="AL93" s="181" t="e">
        <f>VLOOKUP(AI93,'centroDeProyectos estrateg '!$E:$W,8,FALSE)</f>
        <v>#N/A</v>
      </c>
      <c r="AM93" s="181" t="e">
        <f>VLOOKUP(AI93,'centroDeProyectos estrateg '!$E:$W,5,FALSE)</f>
        <v>#N/A</v>
      </c>
      <c r="AN93" s="181" t="e">
        <f>VLOOKUP(AI93,'centroDeProyectos estrateg '!$E:$W,18,FALSE)</f>
        <v>#N/A</v>
      </c>
      <c r="AO93" s="181" t="e">
        <f>VLOOKUP(AI93,'centroDeProyectos estrateg '!$E:$W,19,FALSE)</f>
        <v>#N/A</v>
      </c>
      <c r="AP93" s="181" t="e">
        <f>VLOOKUP(AI93,'centroDeProyectos estrateg '!$E:$W,4,FALSE)</f>
        <v>#N/A</v>
      </c>
      <c r="AQ93" s="162" t="s">
        <v>3438</v>
      </c>
    </row>
    <row r="94" spans="1:43" s="146" customFormat="1" ht="22.9" customHeight="1">
      <c r="A94" s="228">
        <v>92</v>
      </c>
      <c r="B94" s="145" t="s">
        <v>6013</v>
      </c>
      <c r="C94" s="146" t="s">
        <v>3463</v>
      </c>
      <c r="D94" s="146" t="s">
        <v>3420</v>
      </c>
      <c r="E94" s="146" t="s">
        <v>3421</v>
      </c>
      <c r="F94" s="146" t="s">
        <v>5752</v>
      </c>
      <c r="G94" s="146" t="s">
        <v>3543</v>
      </c>
      <c r="H94" s="146" t="str">
        <f t="shared" si="5"/>
        <v xml:space="preserve">MEDIDAS ALTERNAS: Fortalecer la aplicación de las medidas alternas en la solución de conflictos, que contribuyan a agilizar los procesos judiciales y fomentar la paz social. </v>
      </c>
      <c r="I94" s="146" t="s">
        <v>3562</v>
      </c>
      <c r="O94" s="146" t="s">
        <v>3568</v>
      </c>
      <c r="P94" s="146" t="s">
        <v>3470</v>
      </c>
      <c r="Q94" s="146" t="s">
        <v>3456</v>
      </c>
      <c r="S94" s="146">
        <v>56</v>
      </c>
      <c r="T94" s="146" t="s">
        <v>6189</v>
      </c>
      <c r="U94" s="146" t="s">
        <v>6190</v>
      </c>
      <c r="V94" s="146" t="s">
        <v>6191</v>
      </c>
      <c r="W94" s="146" t="s">
        <v>6192</v>
      </c>
      <c r="X94" s="146" t="s">
        <v>6193</v>
      </c>
      <c r="Y94" s="146" t="s">
        <v>6194</v>
      </c>
      <c r="Z94" s="146" t="s">
        <v>6189</v>
      </c>
      <c r="AB94" s="146" t="s">
        <v>6195</v>
      </c>
      <c r="AC94" s="146" t="s">
        <v>3475</v>
      </c>
      <c r="AD94" s="146" t="s">
        <v>6179</v>
      </c>
      <c r="AE94" s="146" t="s">
        <v>3470</v>
      </c>
      <c r="AH94" s="146" t="s">
        <v>6001</v>
      </c>
      <c r="AI94" s="150"/>
      <c r="AJ94" s="181" t="e">
        <f>VLOOKUP(AI94,'centroDeProyectos estrateg '!$E:$W,2,FALSE)</f>
        <v>#N/A</v>
      </c>
      <c r="AK94" s="181" t="e">
        <f>VLOOKUP(AI94,'centroDeProyectos estrateg '!$E:$W,7,FALSE)</f>
        <v>#N/A</v>
      </c>
      <c r="AL94" s="181" t="e">
        <f>VLOOKUP(AI94,'centroDeProyectos estrateg '!$E:$W,8,FALSE)</f>
        <v>#N/A</v>
      </c>
      <c r="AM94" s="181" t="e">
        <f>VLOOKUP(AI94,'centroDeProyectos estrateg '!$E:$W,5,FALSE)</f>
        <v>#N/A</v>
      </c>
      <c r="AN94" s="181" t="e">
        <f>VLOOKUP(AI94,'centroDeProyectos estrateg '!$E:$W,18,FALSE)</f>
        <v>#N/A</v>
      </c>
      <c r="AO94" s="181" t="e">
        <f>VLOOKUP(AI94,'centroDeProyectos estrateg '!$E:$W,19,FALSE)</f>
        <v>#N/A</v>
      </c>
      <c r="AP94" s="181" t="e">
        <f>VLOOKUP(AI94,'centroDeProyectos estrateg '!$E:$W,4,FALSE)</f>
        <v>#N/A</v>
      </c>
      <c r="AQ94" s="162" t="s">
        <v>3438</v>
      </c>
    </row>
    <row r="95" spans="1:43" s="146" customFormat="1" ht="22.9" customHeight="1">
      <c r="A95" s="229">
        <v>93</v>
      </c>
      <c r="B95" s="145" t="s">
        <v>6013</v>
      </c>
      <c r="C95" s="146" t="s">
        <v>3463</v>
      </c>
      <c r="D95" s="146" t="s">
        <v>3420</v>
      </c>
      <c r="E95" s="146" t="s">
        <v>3421</v>
      </c>
      <c r="F95" s="146" t="s">
        <v>5752</v>
      </c>
      <c r="G95" s="146" t="s">
        <v>3543</v>
      </c>
      <c r="H95" s="146" t="str">
        <f t="shared" si="5"/>
        <v xml:space="preserve">MEDIDAS ALTERNAS: Fortalecer la aplicación de las medidas alternas en la solución de conflictos, que contribuyan a agilizar los procesos judiciales y fomentar la paz social. </v>
      </c>
      <c r="I95" s="146" t="s">
        <v>3562</v>
      </c>
      <c r="O95" s="146" t="s">
        <v>3569</v>
      </c>
      <c r="P95" s="146" t="s">
        <v>3470</v>
      </c>
      <c r="Q95" s="146" t="s">
        <v>3456</v>
      </c>
      <c r="S95" s="146">
        <v>247</v>
      </c>
      <c r="T95" s="146">
        <v>264</v>
      </c>
      <c r="U95" s="146">
        <v>251</v>
      </c>
      <c r="V95" s="146">
        <v>254</v>
      </c>
      <c r="W95" s="146">
        <v>257</v>
      </c>
      <c r="X95" s="146">
        <v>259</v>
      </c>
      <c r="Y95" s="146">
        <v>262</v>
      </c>
      <c r="Z95" s="146">
        <v>264</v>
      </c>
      <c r="AB95" s="146" t="s">
        <v>6196</v>
      </c>
      <c r="AC95" s="146" t="s">
        <v>3475</v>
      </c>
      <c r="AD95" s="146" t="s">
        <v>6179</v>
      </c>
      <c r="AE95" s="146" t="s">
        <v>3470</v>
      </c>
      <c r="AH95" s="146" t="s">
        <v>6001</v>
      </c>
      <c r="AI95" s="150"/>
      <c r="AJ95" s="181" t="e">
        <f>VLOOKUP(AI95,'centroDeProyectos estrateg '!$E:$W,2,FALSE)</f>
        <v>#N/A</v>
      </c>
      <c r="AK95" s="181" t="e">
        <f>VLOOKUP(AI95,'centroDeProyectos estrateg '!$E:$W,7,FALSE)</f>
        <v>#N/A</v>
      </c>
      <c r="AL95" s="181" t="e">
        <f>VLOOKUP(AI95,'centroDeProyectos estrateg '!$E:$W,8,FALSE)</f>
        <v>#N/A</v>
      </c>
      <c r="AM95" s="181" t="e">
        <f>VLOOKUP(AI95,'centroDeProyectos estrateg '!$E:$W,5,FALSE)</f>
        <v>#N/A</v>
      </c>
      <c r="AN95" s="181" t="e">
        <f>VLOOKUP(AI95,'centroDeProyectos estrateg '!$E:$W,18,FALSE)</f>
        <v>#N/A</v>
      </c>
      <c r="AO95" s="181" t="e">
        <f>VLOOKUP(AI95,'centroDeProyectos estrateg '!$E:$W,19,FALSE)</f>
        <v>#N/A</v>
      </c>
      <c r="AP95" s="181" t="e">
        <f>VLOOKUP(AI95,'centroDeProyectos estrateg '!$E:$W,4,FALSE)</f>
        <v>#N/A</v>
      </c>
      <c r="AQ95" s="162" t="s">
        <v>3438</v>
      </c>
    </row>
    <row r="96" spans="1:43" s="146" customFormat="1" ht="22.9" customHeight="1">
      <c r="A96" s="227">
        <v>94</v>
      </c>
      <c r="B96" s="145" t="s">
        <v>6013</v>
      </c>
      <c r="C96" s="146" t="s">
        <v>3463</v>
      </c>
      <c r="D96" s="146" t="s">
        <v>3420</v>
      </c>
      <c r="E96" s="146" t="s">
        <v>3421</v>
      </c>
      <c r="F96" s="146" t="s">
        <v>5752</v>
      </c>
      <c r="G96" s="146" t="s">
        <v>3543</v>
      </c>
      <c r="H96" s="146" t="str">
        <f t="shared" si="5"/>
        <v xml:space="preserve">MEDIDAS ALTERNAS: Fortalecer la aplicación de las medidas alternas en la solución de conflictos, que contribuyan a agilizar los procesos judiciales y fomentar la paz social. </v>
      </c>
      <c r="I96" s="146" t="s">
        <v>3562</v>
      </c>
      <c r="O96" s="146" t="s">
        <v>3570</v>
      </c>
      <c r="P96" s="146" t="s">
        <v>3470</v>
      </c>
      <c r="Q96" s="146" t="s">
        <v>3456</v>
      </c>
      <c r="S96" s="146">
        <v>117</v>
      </c>
      <c r="T96" s="146" t="s">
        <v>6197</v>
      </c>
      <c r="U96" s="146" t="s">
        <v>6198</v>
      </c>
      <c r="V96" s="146" t="s">
        <v>6199</v>
      </c>
      <c r="W96" s="146" t="s">
        <v>6200</v>
      </c>
      <c r="X96" s="146" t="s">
        <v>6201</v>
      </c>
      <c r="Y96" s="146" t="s">
        <v>6202</v>
      </c>
      <c r="Z96" s="146" t="s">
        <v>6197</v>
      </c>
      <c r="AB96" s="146" t="s">
        <v>6203</v>
      </c>
      <c r="AC96" s="146" t="s">
        <v>3475</v>
      </c>
      <c r="AD96" s="146" t="s">
        <v>6179</v>
      </c>
      <c r="AE96" s="146" t="s">
        <v>3470</v>
      </c>
      <c r="AH96" s="146" t="s">
        <v>6001</v>
      </c>
      <c r="AI96" s="150"/>
      <c r="AJ96" s="181" t="e">
        <f>VLOOKUP(AI96,'centroDeProyectos estrateg '!$E:$W,2,FALSE)</f>
        <v>#N/A</v>
      </c>
      <c r="AK96" s="181" t="e">
        <f>VLOOKUP(AI96,'centroDeProyectos estrateg '!$E:$W,7,FALSE)</f>
        <v>#N/A</v>
      </c>
      <c r="AL96" s="181" t="e">
        <f>VLOOKUP(AI96,'centroDeProyectos estrateg '!$E:$W,8,FALSE)</f>
        <v>#N/A</v>
      </c>
      <c r="AM96" s="181" t="e">
        <f>VLOOKUP(AI96,'centroDeProyectos estrateg '!$E:$W,5,FALSE)</f>
        <v>#N/A</v>
      </c>
      <c r="AN96" s="181" t="e">
        <f>VLOOKUP(AI96,'centroDeProyectos estrateg '!$E:$W,18,FALSE)</f>
        <v>#N/A</v>
      </c>
      <c r="AO96" s="181" t="e">
        <f>VLOOKUP(AI96,'centroDeProyectos estrateg '!$E:$W,19,FALSE)</f>
        <v>#N/A</v>
      </c>
      <c r="AP96" s="181" t="e">
        <f>VLOOKUP(AI96,'centroDeProyectos estrateg '!$E:$W,4,FALSE)</f>
        <v>#N/A</v>
      </c>
      <c r="AQ96" s="162" t="s">
        <v>3438</v>
      </c>
    </row>
    <row r="97" spans="1:43" s="146" customFormat="1" ht="22.9" customHeight="1">
      <c r="A97" s="228">
        <v>95</v>
      </c>
      <c r="B97" s="145" t="s">
        <v>6013</v>
      </c>
      <c r="C97" s="146" t="s">
        <v>3463</v>
      </c>
      <c r="D97" s="146" t="s">
        <v>3420</v>
      </c>
      <c r="E97" s="146" t="s">
        <v>3421</v>
      </c>
      <c r="F97" s="146" t="s">
        <v>5752</v>
      </c>
      <c r="G97" s="146" t="s">
        <v>3543</v>
      </c>
      <c r="H97" s="146" t="str">
        <f t="shared" si="5"/>
        <v xml:space="preserve">MEDIDAS ALTERNAS: Fortalecer la aplicación de las medidas alternas en la solución de conflictos, que contribuyan a agilizar los procesos judiciales y fomentar la paz social. </v>
      </c>
      <c r="I97" s="146" t="s">
        <v>3562</v>
      </c>
      <c r="O97" s="146" t="s">
        <v>3571</v>
      </c>
      <c r="P97" s="146" t="s">
        <v>3470</v>
      </c>
      <c r="Q97" s="146" t="s">
        <v>3456</v>
      </c>
      <c r="S97" s="146">
        <v>5104</v>
      </c>
      <c r="T97" s="146">
        <v>5417</v>
      </c>
      <c r="U97" s="146">
        <v>5155</v>
      </c>
      <c r="V97" s="146">
        <v>5206</v>
      </c>
      <c r="W97" s="146">
        <v>5258</v>
      </c>
      <c r="X97" s="146">
        <v>5311</v>
      </c>
      <c r="Y97" s="146">
        <v>5364</v>
      </c>
      <c r="Z97" s="146">
        <v>5417</v>
      </c>
      <c r="AB97" s="146" t="s">
        <v>6204</v>
      </c>
      <c r="AC97" s="146" t="s">
        <v>3475</v>
      </c>
      <c r="AD97" s="146" t="s">
        <v>6179</v>
      </c>
      <c r="AE97" s="146" t="s">
        <v>3470</v>
      </c>
      <c r="AH97" s="146" t="s">
        <v>6001</v>
      </c>
      <c r="AI97" s="150"/>
      <c r="AJ97" s="181" t="e">
        <f>VLOOKUP(AI97,'centroDeProyectos estrateg '!$E:$W,2,FALSE)</f>
        <v>#N/A</v>
      </c>
      <c r="AK97" s="181" t="e">
        <f>VLOOKUP(AI97,'centroDeProyectos estrateg '!$E:$W,7,FALSE)</f>
        <v>#N/A</v>
      </c>
      <c r="AL97" s="181" t="e">
        <f>VLOOKUP(AI97,'centroDeProyectos estrateg '!$E:$W,8,FALSE)</f>
        <v>#N/A</v>
      </c>
      <c r="AM97" s="181" t="e">
        <f>VLOOKUP(AI97,'centroDeProyectos estrateg '!$E:$W,5,FALSE)</f>
        <v>#N/A</v>
      </c>
      <c r="AN97" s="181" t="e">
        <f>VLOOKUP(AI97,'centroDeProyectos estrateg '!$E:$W,18,FALSE)</f>
        <v>#N/A</v>
      </c>
      <c r="AO97" s="181" t="e">
        <f>VLOOKUP(AI97,'centroDeProyectos estrateg '!$E:$W,19,FALSE)</f>
        <v>#N/A</v>
      </c>
      <c r="AP97" s="181" t="e">
        <f>VLOOKUP(AI97,'centroDeProyectos estrateg '!$E:$W,4,FALSE)</f>
        <v>#N/A</v>
      </c>
      <c r="AQ97" s="162" t="s">
        <v>3438</v>
      </c>
    </row>
    <row r="98" spans="1:43" s="146" customFormat="1" ht="22.9" customHeight="1">
      <c r="A98" s="229">
        <v>96</v>
      </c>
      <c r="B98" s="145" t="s">
        <v>6013</v>
      </c>
      <c r="C98" s="146" t="s">
        <v>3463</v>
      </c>
      <c r="D98" s="146" t="s">
        <v>3420</v>
      </c>
      <c r="E98" s="146" t="s">
        <v>3421</v>
      </c>
      <c r="F98" s="146" t="s">
        <v>5752</v>
      </c>
      <c r="G98" s="146" t="s">
        <v>3543</v>
      </c>
      <c r="H98" s="146" t="str">
        <f t="shared" si="5"/>
        <v xml:space="preserve">MEDIDAS ALTERNAS: Fortalecer la aplicación de las medidas alternas en la solución de conflictos, que contribuyan a agilizar los procesos judiciales y fomentar la paz social. </v>
      </c>
      <c r="I98" s="146" t="s">
        <v>3562</v>
      </c>
      <c r="O98" s="146" t="s">
        <v>3572</v>
      </c>
      <c r="P98" s="146" t="s">
        <v>3470</v>
      </c>
      <c r="Q98" s="146" t="s">
        <v>3456</v>
      </c>
      <c r="S98" s="146">
        <v>373</v>
      </c>
      <c r="T98" s="167">
        <f>S98*1.01</f>
        <v>376.73</v>
      </c>
      <c r="U98" s="167">
        <f>S98*1.01</f>
        <v>376.73</v>
      </c>
      <c r="V98" s="167">
        <f>U98*1.01</f>
        <v>380.4973</v>
      </c>
      <c r="W98" s="167">
        <f t="shared" ref="W98:Z99" si="9">V98*1.01</f>
        <v>384.30227300000001</v>
      </c>
      <c r="X98" s="167">
        <f t="shared" si="9"/>
        <v>388.14529573000004</v>
      </c>
      <c r="Y98" s="167">
        <f t="shared" si="9"/>
        <v>392.02674868730003</v>
      </c>
      <c r="Z98" s="167">
        <f t="shared" si="9"/>
        <v>395.94701617417303</v>
      </c>
      <c r="AA98" s="167"/>
      <c r="AB98" s="146" t="s">
        <v>6205</v>
      </c>
      <c r="AC98" s="146" t="s">
        <v>3475</v>
      </c>
      <c r="AD98" s="146" t="s">
        <v>6179</v>
      </c>
      <c r="AE98" s="146" t="s">
        <v>3470</v>
      </c>
      <c r="AH98" s="146" t="s">
        <v>6001</v>
      </c>
      <c r="AI98" s="150"/>
      <c r="AJ98" s="181" t="e">
        <f>VLOOKUP(AI98,'centroDeProyectos estrateg '!$E:$W,2,FALSE)</f>
        <v>#N/A</v>
      </c>
      <c r="AK98" s="181" t="e">
        <f>VLOOKUP(AI98,'centroDeProyectos estrateg '!$E:$W,7,FALSE)</f>
        <v>#N/A</v>
      </c>
      <c r="AL98" s="181" t="e">
        <f>VLOOKUP(AI98,'centroDeProyectos estrateg '!$E:$W,8,FALSE)</f>
        <v>#N/A</v>
      </c>
      <c r="AM98" s="181" t="e">
        <f>VLOOKUP(AI98,'centroDeProyectos estrateg '!$E:$W,5,FALSE)</f>
        <v>#N/A</v>
      </c>
      <c r="AN98" s="181" t="e">
        <f>VLOOKUP(AI98,'centroDeProyectos estrateg '!$E:$W,18,FALSE)</f>
        <v>#N/A</v>
      </c>
      <c r="AO98" s="181" t="e">
        <f>VLOOKUP(AI98,'centroDeProyectos estrateg '!$E:$W,19,FALSE)</f>
        <v>#N/A</v>
      </c>
      <c r="AP98" s="181" t="e">
        <f>VLOOKUP(AI98,'centroDeProyectos estrateg '!$E:$W,4,FALSE)</f>
        <v>#N/A</v>
      </c>
      <c r="AQ98" s="162" t="s">
        <v>3438</v>
      </c>
    </row>
    <row r="99" spans="1:43" s="146" customFormat="1" ht="22.9" customHeight="1">
      <c r="A99" s="227">
        <v>97</v>
      </c>
      <c r="B99" s="145" t="s">
        <v>6013</v>
      </c>
      <c r="C99" s="146" t="s">
        <v>3463</v>
      </c>
      <c r="D99" s="146" t="s">
        <v>3420</v>
      </c>
      <c r="E99" s="146" t="s">
        <v>3421</v>
      </c>
      <c r="F99" s="146" t="s">
        <v>5752</v>
      </c>
      <c r="G99" s="146" t="s">
        <v>3543</v>
      </c>
      <c r="H99" s="146" t="str">
        <f t="shared" si="5"/>
        <v xml:space="preserve">MEDIDAS ALTERNAS: Fortalecer la aplicación de las medidas alternas en la solución de conflictos, que contribuyan a agilizar los procesos judiciales y fomentar la paz social. </v>
      </c>
      <c r="I99" s="146" t="s">
        <v>3574</v>
      </c>
      <c r="O99" s="146" t="s">
        <v>3575</v>
      </c>
      <c r="P99" s="146" t="s">
        <v>72</v>
      </c>
      <c r="U99" s="167">
        <f>12476*1.01</f>
        <v>12600.76</v>
      </c>
      <c r="V99" s="167">
        <f>U99*1.01</f>
        <v>12726.767600000001</v>
      </c>
      <c r="W99" s="167">
        <f>12727*1.01</f>
        <v>12854.27</v>
      </c>
      <c r="X99" s="167">
        <f t="shared" si="9"/>
        <v>12982.8127</v>
      </c>
      <c r="Y99" s="167">
        <f t="shared" si="9"/>
        <v>13112.640827000001</v>
      </c>
      <c r="Z99" s="167">
        <f t="shared" si="9"/>
        <v>13243.767235270001</v>
      </c>
      <c r="AA99" s="167"/>
      <c r="AB99" s="146" t="s">
        <v>6206</v>
      </c>
      <c r="AC99" s="146">
        <v>2019</v>
      </c>
      <c r="AD99" s="146" t="s">
        <v>6207</v>
      </c>
      <c r="AI99" s="150"/>
      <c r="AJ99" s="181" t="e">
        <f>VLOOKUP(AI99,'centroDeProyectos estrateg '!$E:$W,2,FALSE)</f>
        <v>#N/A</v>
      </c>
      <c r="AK99" s="181" t="e">
        <f>VLOOKUP(AI99,'centroDeProyectos estrateg '!$E:$W,7,FALSE)</f>
        <v>#N/A</v>
      </c>
      <c r="AL99" s="181" t="e">
        <f>VLOOKUP(AI99,'centroDeProyectos estrateg '!$E:$W,8,FALSE)</f>
        <v>#N/A</v>
      </c>
      <c r="AM99" s="181" t="e">
        <f>VLOOKUP(AI99,'centroDeProyectos estrateg '!$E:$W,5,FALSE)</f>
        <v>#N/A</v>
      </c>
      <c r="AN99" s="181" t="e">
        <f>VLOOKUP(AI99,'centroDeProyectos estrateg '!$E:$W,18,FALSE)</f>
        <v>#N/A</v>
      </c>
      <c r="AO99" s="181" t="e">
        <f>VLOOKUP(AI99,'centroDeProyectos estrateg '!$E:$W,19,FALSE)</f>
        <v>#N/A</v>
      </c>
      <c r="AP99" s="181" t="e">
        <f>VLOOKUP(AI99,'centroDeProyectos estrateg '!$E:$W,4,FALSE)</f>
        <v>#N/A</v>
      </c>
      <c r="AQ99" s="162" t="s">
        <v>3438</v>
      </c>
    </row>
    <row r="100" spans="1:43" s="146" customFormat="1" ht="22.9" customHeight="1">
      <c r="A100" s="228">
        <v>98</v>
      </c>
      <c r="B100" s="145" t="s">
        <v>5971</v>
      </c>
      <c r="C100" s="146" t="s">
        <v>3463</v>
      </c>
      <c r="D100" s="146" t="s">
        <v>3420</v>
      </c>
      <c r="E100" s="146" t="s">
        <v>3421</v>
      </c>
      <c r="F100" s="146" t="s">
        <v>5752</v>
      </c>
      <c r="G100" s="146" t="s">
        <v>3543</v>
      </c>
      <c r="H100" s="146" t="str">
        <f t="shared" si="5"/>
        <v xml:space="preserve">MEDIDAS ALTERNAS: Fortalecer la aplicación de las medidas alternas en la solución de conflictos, que contribuyan a agilizar los procesos judiciales y fomentar la paz social. </v>
      </c>
      <c r="I100" s="146" t="s">
        <v>3574</v>
      </c>
      <c r="O100" s="146" t="s">
        <v>3575</v>
      </c>
      <c r="P100" s="146" t="s">
        <v>72</v>
      </c>
      <c r="T100" s="167"/>
      <c r="U100" s="167"/>
      <c r="V100" s="167"/>
      <c r="W100" s="167"/>
      <c r="X100" s="167"/>
      <c r="Y100" s="167"/>
      <c r="Z100" s="167"/>
      <c r="AA100" s="167"/>
      <c r="AB100" s="146" t="s">
        <v>6206</v>
      </c>
      <c r="AC100" s="146">
        <v>2019</v>
      </c>
      <c r="AD100" s="146" t="s">
        <v>6208</v>
      </c>
      <c r="AI100" s="150"/>
      <c r="AJ100" s="181" t="e">
        <f>VLOOKUP(AI100,'centroDeProyectos estrateg '!$E:$W,2,FALSE)</f>
        <v>#N/A</v>
      </c>
      <c r="AK100" s="181" t="e">
        <f>VLOOKUP(AI100,'centroDeProyectos estrateg '!$E:$W,7,FALSE)</f>
        <v>#N/A</v>
      </c>
      <c r="AL100" s="181" t="e">
        <f>VLOOKUP(AI100,'centroDeProyectos estrateg '!$E:$W,8,FALSE)</f>
        <v>#N/A</v>
      </c>
      <c r="AM100" s="181" t="e">
        <f>VLOOKUP(AI100,'centroDeProyectos estrateg '!$E:$W,5,FALSE)</f>
        <v>#N/A</v>
      </c>
      <c r="AN100" s="181" t="e">
        <f>VLOOKUP(AI100,'centroDeProyectos estrateg '!$E:$W,18,FALSE)</f>
        <v>#N/A</v>
      </c>
      <c r="AO100" s="181" t="e">
        <f>VLOOKUP(AI100,'centroDeProyectos estrateg '!$E:$W,19,FALSE)</f>
        <v>#N/A</v>
      </c>
      <c r="AP100" s="181" t="e">
        <f>VLOOKUP(AI100,'centroDeProyectos estrateg '!$E:$W,4,FALSE)</f>
        <v>#N/A</v>
      </c>
      <c r="AQ100" s="162" t="s">
        <v>3438</v>
      </c>
    </row>
    <row r="101" spans="1:43" s="146" customFormat="1" ht="22.9" customHeight="1">
      <c r="A101" s="229">
        <v>99</v>
      </c>
      <c r="B101" s="145" t="s">
        <v>5971</v>
      </c>
      <c r="C101" s="146" t="s">
        <v>3463</v>
      </c>
      <c r="D101" s="146" t="s">
        <v>3420</v>
      </c>
      <c r="E101" s="146" t="s">
        <v>3421</v>
      </c>
      <c r="F101" s="146" t="s">
        <v>5752</v>
      </c>
      <c r="G101" s="146" t="s">
        <v>3543</v>
      </c>
      <c r="H101" s="146" t="str">
        <f t="shared" si="5"/>
        <v xml:space="preserve">MEDIDAS ALTERNAS: Fortalecer la aplicación de las medidas alternas en la solución de conflictos, que contribuyan a agilizar los procesos judiciales y fomentar la paz social. </v>
      </c>
      <c r="I101" s="146" t="s">
        <v>3574</v>
      </c>
      <c r="O101" s="146" t="s">
        <v>3575</v>
      </c>
      <c r="P101" s="146" t="s">
        <v>72</v>
      </c>
      <c r="T101" s="167"/>
      <c r="U101" s="167"/>
      <c r="V101" s="167"/>
      <c r="W101" s="167"/>
      <c r="X101" s="167"/>
      <c r="Y101" s="167"/>
      <c r="Z101" s="167"/>
      <c r="AA101" s="167"/>
      <c r="AB101" s="146" t="s">
        <v>6206</v>
      </c>
      <c r="AC101" s="146" t="s">
        <v>3475</v>
      </c>
      <c r="AD101" s="146" t="s">
        <v>6209</v>
      </c>
      <c r="AI101" s="150"/>
      <c r="AJ101" s="181" t="e">
        <f>VLOOKUP(AI101,'centroDeProyectos estrateg '!$E:$W,2,FALSE)</f>
        <v>#N/A</v>
      </c>
      <c r="AK101" s="181" t="e">
        <f>VLOOKUP(AI101,'centroDeProyectos estrateg '!$E:$W,7,FALSE)</f>
        <v>#N/A</v>
      </c>
      <c r="AL101" s="181" t="e">
        <f>VLOOKUP(AI101,'centroDeProyectos estrateg '!$E:$W,8,FALSE)</f>
        <v>#N/A</v>
      </c>
      <c r="AM101" s="181" t="e">
        <f>VLOOKUP(AI101,'centroDeProyectos estrateg '!$E:$W,5,FALSE)</f>
        <v>#N/A</v>
      </c>
      <c r="AN101" s="181" t="e">
        <f>VLOOKUP(AI101,'centroDeProyectos estrateg '!$E:$W,18,FALSE)</f>
        <v>#N/A</v>
      </c>
      <c r="AO101" s="181" t="e">
        <f>VLOOKUP(AI101,'centroDeProyectos estrateg '!$E:$W,19,FALSE)</f>
        <v>#N/A</v>
      </c>
      <c r="AP101" s="181" t="e">
        <f>VLOOKUP(AI101,'centroDeProyectos estrateg '!$E:$W,4,FALSE)</f>
        <v>#N/A</v>
      </c>
      <c r="AQ101" s="162" t="s">
        <v>3438</v>
      </c>
    </row>
    <row r="102" spans="1:43" s="146" customFormat="1" ht="22.9" customHeight="1">
      <c r="A102" s="227">
        <v>100</v>
      </c>
      <c r="B102" s="145" t="s">
        <v>5971</v>
      </c>
      <c r="C102" s="146" t="s">
        <v>3463</v>
      </c>
      <c r="D102" s="146" t="s">
        <v>3420</v>
      </c>
      <c r="E102" s="146" t="s">
        <v>3421</v>
      </c>
      <c r="F102" s="146" t="s">
        <v>5752</v>
      </c>
      <c r="G102" s="146" t="s">
        <v>3543</v>
      </c>
      <c r="H102" s="146" t="str">
        <f t="shared" si="5"/>
        <v xml:space="preserve">MEDIDAS ALTERNAS: Fortalecer la aplicación de las medidas alternas en la solución de conflictos, que contribuyan a agilizar los procesos judiciales y fomentar la paz social. </v>
      </c>
      <c r="I102" s="146" t="s">
        <v>3574</v>
      </c>
      <c r="O102" s="146" t="s">
        <v>3575</v>
      </c>
      <c r="P102" s="146" t="s">
        <v>72</v>
      </c>
      <c r="T102" s="167"/>
      <c r="U102" s="167"/>
      <c r="V102" s="167"/>
      <c r="W102" s="167"/>
      <c r="X102" s="167"/>
      <c r="Y102" s="167"/>
      <c r="Z102" s="167"/>
      <c r="AA102" s="167"/>
      <c r="AB102" s="146" t="s">
        <v>6206</v>
      </c>
      <c r="AC102" s="146" t="s">
        <v>6004</v>
      </c>
      <c r="AD102" s="146" t="s">
        <v>6210</v>
      </c>
      <c r="AI102" s="150"/>
      <c r="AJ102" s="181" t="e">
        <f>VLOOKUP(AI102,'centroDeProyectos estrateg '!$E:$W,2,FALSE)</f>
        <v>#N/A</v>
      </c>
      <c r="AK102" s="181" t="e">
        <f>VLOOKUP(AI102,'centroDeProyectos estrateg '!$E:$W,7,FALSE)</f>
        <v>#N/A</v>
      </c>
      <c r="AL102" s="181" t="e">
        <f>VLOOKUP(AI102,'centroDeProyectos estrateg '!$E:$W,8,FALSE)</f>
        <v>#N/A</v>
      </c>
      <c r="AM102" s="181" t="e">
        <f>VLOOKUP(AI102,'centroDeProyectos estrateg '!$E:$W,5,FALSE)</f>
        <v>#N/A</v>
      </c>
      <c r="AN102" s="181" t="e">
        <f>VLOOKUP(AI102,'centroDeProyectos estrateg '!$E:$W,18,FALSE)</f>
        <v>#N/A</v>
      </c>
      <c r="AO102" s="181" t="e">
        <f>VLOOKUP(AI102,'centroDeProyectos estrateg '!$E:$W,19,FALSE)</f>
        <v>#N/A</v>
      </c>
      <c r="AP102" s="181" t="e">
        <f>VLOOKUP(AI102,'centroDeProyectos estrateg '!$E:$W,4,FALSE)</f>
        <v>#N/A</v>
      </c>
      <c r="AQ102" s="162" t="s">
        <v>3438</v>
      </c>
    </row>
    <row r="103" spans="1:43" s="203" customFormat="1" ht="22.9" customHeight="1">
      <c r="A103" s="228">
        <v>101</v>
      </c>
      <c r="B103" s="202" t="s">
        <v>6211</v>
      </c>
      <c r="C103" s="202" t="s">
        <v>6211</v>
      </c>
      <c r="D103" s="203" t="s">
        <v>3420</v>
      </c>
      <c r="E103" s="203" t="s">
        <v>3421</v>
      </c>
      <c r="F103" s="203" t="s">
        <v>5752</v>
      </c>
      <c r="G103" s="203" t="s">
        <v>3543</v>
      </c>
      <c r="H103" s="203" t="str">
        <f t="shared" si="5"/>
        <v xml:space="preserve">MEDIDAS ALTERNAS: Fortalecer la aplicación de las medidas alternas en la solución de conflictos, que contribuyan a agilizar los procesos judiciales y fomentar la paz social. </v>
      </c>
      <c r="I103" s="203" t="s">
        <v>6212</v>
      </c>
      <c r="O103" s="203" t="s">
        <v>3038</v>
      </c>
      <c r="P103" s="203" t="s">
        <v>3577</v>
      </c>
      <c r="T103" s="211"/>
      <c r="U103" s="211">
        <v>10</v>
      </c>
      <c r="V103" s="211">
        <v>20</v>
      </c>
      <c r="W103" s="211">
        <v>40</v>
      </c>
      <c r="X103" s="211">
        <v>60</v>
      </c>
      <c r="Y103" s="211">
        <v>80</v>
      </c>
      <c r="Z103" s="211">
        <v>100</v>
      </c>
      <c r="AA103" s="211"/>
      <c r="AB103" s="203" t="s">
        <v>6213</v>
      </c>
      <c r="AC103" s="203">
        <v>2019</v>
      </c>
      <c r="AD103" s="203" t="s">
        <v>6214</v>
      </c>
      <c r="AI103" s="199" t="s">
        <v>343</v>
      </c>
      <c r="AJ103" s="199" t="str">
        <f>VLOOKUP(AI103,'centroDeProyectos estrateg '!$E:$W,2,FALSE)</f>
        <v>Política de tratamiento de métodos alternos de resolución de conflictos</v>
      </c>
      <c r="AK103" s="199" t="str">
        <f>VLOOKUP(AI103,'centroDeProyectos estrateg '!$E:$W,7,FALSE)</f>
        <v>15/04/2021</v>
      </c>
      <c r="AL103" s="200">
        <v>45687</v>
      </c>
      <c r="AM103" s="212">
        <v>0.81</v>
      </c>
      <c r="AN103" s="199" t="str">
        <f>VLOOKUP(AI103,'centroDeProyectos estrateg '!$E:$W,18,FALSE)</f>
        <v>Centro de Conciliación del Poder Judicial</v>
      </c>
      <c r="AO103" s="199" t="str">
        <f>VLOOKUP(AI103,'centroDeProyectos estrateg '!$E:$W,19,FALSE)</f>
        <v>0963 CENTRO DE CONCILIACION DEL PODER JUDICIAL</v>
      </c>
      <c r="AP103" s="199" t="str">
        <f>VLOOKUP(AI103,'centroDeProyectos estrateg '!$E:$W,4,FALSE)</f>
        <v>En progreso</v>
      </c>
      <c r="AQ103" s="199" t="s">
        <v>3442</v>
      </c>
    </row>
    <row r="104" spans="1:43" s="59" customFormat="1" ht="22.9" customHeight="1">
      <c r="A104" s="229">
        <v>102</v>
      </c>
      <c r="B104" s="60" t="s">
        <v>6215</v>
      </c>
      <c r="C104" s="59" t="s">
        <v>3463</v>
      </c>
      <c r="D104" s="59" t="s">
        <v>3420</v>
      </c>
      <c r="E104" s="59" t="s">
        <v>3421</v>
      </c>
      <c r="F104" s="59" t="s">
        <v>4589</v>
      </c>
      <c r="G104" s="81" t="s">
        <v>3590</v>
      </c>
      <c r="H104" s="59" t="str">
        <f t="shared" si="5"/>
        <v>JUSTICIA RESTAURATIVA: Fortalecer a nivel nacional la Justicia Restaurativa para agilizar la resolución de los procesos judiciales y fomentar a la paz social.</v>
      </c>
      <c r="I104" s="59" t="s">
        <v>3591</v>
      </c>
      <c r="O104" s="132" t="s">
        <v>3169</v>
      </c>
      <c r="P104" s="59" t="s">
        <v>3212</v>
      </c>
      <c r="S104" s="59">
        <v>0</v>
      </c>
      <c r="T104" s="129">
        <v>100</v>
      </c>
      <c r="U104" s="129">
        <v>10</v>
      </c>
      <c r="V104" s="129">
        <v>20</v>
      </c>
      <c r="W104" s="129">
        <v>40</v>
      </c>
      <c r="X104" s="129">
        <v>60</v>
      </c>
      <c r="Y104" s="129">
        <v>80</v>
      </c>
      <c r="Z104" s="129">
        <v>100</v>
      </c>
      <c r="AA104" s="129"/>
      <c r="AB104" s="59" t="s">
        <v>3592</v>
      </c>
      <c r="AC104" s="59">
        <v>2019</v>
      </c>
      <c r="AD104" s="59" t="s">
        <v>6216</v>
      </c>
      <c r="AE104" s="59" t="s">
        <v>3594</v>
      </c>
      <c r="AH104" s="59" t="s">
        <v>6001</v>
      </c>
      <c r="AI104" s="199" t="s">
        <v>420</v>
      </c>
      <c r="AJ104" s="142" t="str">
        <f>VLOOKUP(AI104,'centroDeProyectos estrateg '!$E:$W,2,FALSE)</f>
        <v>​Proyecto de Cooperación Corte-USA-NCSC sobre Justicia Juvenil Restaurativa</v>
      </c>
      <c r="AK104" s="142" t="str">
        <f>VLOOKUP(AI104,'centroDeProyectos estrateg '!$E:$W,7,FALSE)</f>
        <v>01/02/2019</v>
      </c>
      <c r="AL104" s="142" t="str">
        <f>VLOOKUP(AI104,'centroDeProyectos estrateg '!$E:$W,8,FALSE)</f>
        <v>31/08/2021</v>
      </c>
      <c r="AM104" s="142" t="str">
        <f>VLOOKUP(AI104,'centroDeProyectos estrateg '!$E:$W,5,FALSE)</f>
        <v>100%</v>
      </c>
      <c r="AN104" s="142" t="str">
        <f>VLOOKUP(AI104,'centroDeProyectos estrateg '!$E:$W,18,FALSE)</f>
        <v>Programa Justicia Restaurativa</v>
      </c>
      <c r="AO104" s="142" t="str">
        <f>VLOOKUP(AI104,'centroDeProyectos estrateg '!$E:$W,19,FALSE)</f>
        <v>1377 PROGRAMA JUSTICIA RESTAURATIVA</v>
      </c>
      <c r="AP104" s="142" t="str">
        <f>VLOOKUP(AI104,'centroDeProyectos estrateg '!$E:$W,4,FALSE)</f>
        <v>Pendiente Evaluación de Beneficios</v>
      </c>
      <c r="AQ104" s="142" t="s">
        <v>3442</v>
      </c>
    </row>
    <row r="105" spans="1:43" s="59" customFormat="1" ht="22.9" customHeight="1">
      <c r="A105" s="227">
        <v>103</v>
      </c>
      <c r="B105" s="60" t="s">
        <v>6215</v>
      </c>
      <c r="C105" s="59" t="s">
        <v>3463</v>
      </c>
      <c r="D105" s="59" t="s">
        <v>3420</v>
      </c>
      <c r="E105" s="59" t="s">
        <v>3421</v>
      </c>
      <c r="F105" s="59" t="s">
        <v>4589</v>
      </c>
      <c r="G105" s="81" t="s">
        <v>3590</v>
      </c>
      <c r="H105" s="59" t="str">
        <f t="shared" si="5"/>
        <v>JUSTICIA RESTAURATIVA: Fortalecer a nivel nacional la Justicia Restaurativa para agilizar la resolución de los procesos judiciales y fomentar a la paz social.</v>
      </c>
      <c r="I105" s="59" t="s">
        <v>3591</v>
      </c>
      <c r="O105" s="132" t="s">
        <v>3169</v>
      </c>
      <c r="P105" s="59" t="s">
        <v>3212</v>
      </c>
      <c r="S105" s="59">
        <v>0</v>
      </c>
      <c r="T105" s="129">
        <v>100</v>
      </c>
      <c r="U105" s="129">
        <f>S105*1.01</f>
        <v>0</v>
      </c>
      <c r="V105" s="129">
        <f t="shared" ref="V105:Z106" si="10">U105*1.01</f>
        <v>0</v>
      </c>
      <c r="W105" s="129">
        <f t="shared" si="10"/>
        <v>0</v>
      </c>
      <c r="X105" s="129">
        <f t="shared" si="10"/>
        <v>0</v>
      </c>
      <c r="Y105" s="129">
        <f t="shared" si="10"/>
        <v>0</v>
      </c>
      <c r="Z105" s="129">
        <f t="shared" si="10"/>
        <v>0</v>
      </c>
      <c r="AA105" s="129"/>
      <c r="AB105" s="59" t="s">
        <v>3592</v>
      </c>
      <c r="AC105" s="59" t="s">
        <v>3475</v>
      </c>
      <c r="AD105" s="59" t="s">
        <v>6217</v>
      </c>
      <c r="AE105" s="59" t="s">
        <v>3594</v>
      </c>
      <c r="AH105" s="59" t="s">
        <v>6001</v>
      </c>
      <c r="AI105" s="199" t="s">
        <v>422</v>
      </c>
      <c r="AJ105" s="142" t="str">
        <f>VLOOKUP(AI105,'centroDeProyectos estrateg '!$E:$W,2,FALSE)</f>
        <v>Programa de Justicia Restaurativa para el bienestar del personal judicial</v>
      </c>
      <c r="AK105" s="142" t="str">
        <f>VLOOKUP(AI105,'centroDeProyectos estrateg '!$E:$W,7,FALSE)</f>
        <v>15/07/2019</v>
      </c>
      <c r="AL105" s="142" t="str">
        <f>VLOOKUP(AI105,'centroDeProyectos estrateg '!$E:$W,8,FALSE)</f>
        <v>24/01/2023</v>
      </c>
      <c r="AM105" s="142" t="str">
        <f>VLOOKUP(AI105,'centroDeProyectos estrateg '!$E:$W,5,FALSE)</f>
        <v>100%</v>
      </c>
      <c r="AN105" s="142" t="str">
        <f>VLOOKUP(AI105,'centroDeProyectos estrateg '!$E:$W,18,FALSE)</f>
        <v>Programa Justicia Restaurativa</v>
      </c>
      <c r="AO105" s="142" t="str">
        <f>VLOOKUP(AI105,'centroDeProyectos estrateg '!$E:$W,19,FALSE)</f>
        <v>1377 PROGRAMA JUSTICIA RESTAURATIVA</v>
      </c>
      <c r="AP105" s="142" t="str">
        <f>VLOOKUP(AI105,'centroDeProyectos estrateg '!$E:$W,4,FALSE)</f>
        <v>Pendiente Evaluación de Beneficios</v>
      </c>
      <c r="AQ105" s="142" t="s">
        <v>3442</v>
      </c>
    </row>
    <row r="106" spans="1:43" s="59" customFormat="1" ht="22.9" customHeight="1">
      <c r="A106" s="228">
        <v>104</v>
      </c>
      <c r="B106" s="60" t="s">
        <v>6215</v>
      </c>
      <c r="C106" s="59" t="s">
        <v>3463</v>
      </c>
      <c r="D106" s="59" t="s">
        <v>3420</v>
      </c>
      <c r="E106" s="59" t="s">
        <v>3421</v>
      </c>
      <c r="F106" s="59" t="s">
        <v>4589</v>
      </c>
      <c r="G106" s="81" t="s">
        <v>3590</v>
      </c>
      <c r="H106" s="59" t="str">
        <f t="shared" si="5"/>
        <v>JUSTICIA RESTAURATIVA: Fortalecer a nivel nacional la Justicia Restaurativa para agilizar la resolución de los procesos judiciales y fomentar a la paz social.</v>
      </c>
      <c r="I106" s="59" t="s">
        <v>3591</v>
      </c>
      <c r="O106" s="132" t="s">
        <v>3169</v>
      </c>
      <c r="P106" s="59" t="s">
        <v>3212</v>
      </c>
      <c r="S106" s="59">
        <v>0</v>
      </c>
      <c r="T106" s="129">
        <v>100</v>
      </c>
      <c r="U106" s="129">
        <f>S106*1.01</f>
        <v>0</v>
      </c>
      <c r="V106" s="129">
        <f t="shared" si="10"/>
        <v>0</v>
      </c>
      <c r="W106" s="129">
        <f t="shared" si="10"/>
        <v>0</v>
      </c>
      <c r="X106" s="129">
        <f t="shared" si="10"/>
        <v>0</v>
      </c>
      <c r="Y106" s="129">
        <f t="shared" si="10"/>
        <v>0</v>
      </c>
      <c r="Z106" s="129">
        <f t="shared" si="10"/>
        <v>0</v>
      </c>
      <c r="AA106" s="129"/>
      <c r="AB106" s="59" t="s">
        <v>3592</v>
      </c>
      <c r="AC106" s="59" t="s">
        <v>3475</v>
      </c>
      <c r="AD106" s="59" t="s">
        <v>6218</v>
      </c>
      <c r="AE106" s="59" t="s">
        <v>3594</v>
      </c>
      <c r="AH106" s="59" t="s">
        <v>6001</v>
      </c>
      <c r="AI106" s="199" t="s">
        <v>424</v>
      </c>
      <c r="AJ106" s="142" t="str">
        <f>VLOOKUP(AI106,'centroDeProyectos estrateg '!$E:$W,2,FALSE)</f>
        <v>Proyecto de Cooperación Fortalecimiento de Penal Juvenil y Justicia Restaurativa</v>
      </c>
      <c r="AK106" s="142" t="str">
        <f>VLOOKUP(AI106,'centroDeProyectos estrateg '!$E:$W,7,FALSE)</f>
        <v>01/05/2020</v>
      </c>
      <c r="AL106" s="142" t="str">
        <f>VLOOKUP(AI106,'centroDeProyectos estrateg '!$E:$W,8,FALSE)</f>
        <v>30/08/2022</v>
      </c>
      <c r="AM106" s="142" t="str">
        <f>VLOOKUP(AI106,'centroDeProyectos estrateg '!$E:$W,5,FALSE)</f>
        <v>100%</v>
      </c>
      <c r="AN106" s="142" t="str">
        <f>VLOOKUP(AI106,'centroDeProyectos estrateg '!$E:$W,18,FALSE)</f>
        <v>Programa Justicia Restaurativa</v>
      </c>
      <c r="AO106" s="142" t="str">
        <f>VLOOKUP(AI106,'centroDeProyectos estrateg '!$E:$W,19,FALSE)</f>
        <v>1377 PROGRAMA JUSTICIA RESTAURATIVA</v>
      </c>
      <c r="AP106" s="142" t="str">
        <f>VLOOKUP(AI106,'centroDeProyectos estrateg '!$E:$W,4,FALSE)</f>
        <v>Pendiente Evaluación de Beneficios</v>
      </c>
      <c r="AQ106" s="142" t="s">
        <v>3442</v>
      </c>
    </row>
    <row r="107" spans="1:43" s="59" customFormat="1" ht="22.9" customHeight="1">
      <c r="A107" s="229">
        <v>105</v>
      </c>
      <c r="B107" s="60" t="s">
        <v>6215</v>
      </c>
      <c r="C107" s="59" t="s">
        <v>3463</v>
      </c>
      <c r="D107" s="59" t="s">
        <v>3420</v>
      </c>
      <c r="E107" s="59" t="s">
        <v>3421</v>
      </c>
      <c r="F107" s="59" t="s">
        <v>4589</v>
      </c>
      <c r="G107" s="59" t="s">
        <v>3590</v>
      </c>
      <c r="H107" s="59" t="str">
        <f t="shared" si="5"/>
        <v>JUSTICIA RESTAURATIVA: Fortalecer a nivel nacional la Justicia Restaurativa para agilizar la resolución de los procesos judiciales y fomentar a la paz social.</v>
      </c>
      <c r="I107" s="59" t="s">
        <v>3598</v>
      </c>
      <c r="O107" s="59" t="s">
        <v>3077</v>
      </c>
      <c r="P107" s="59" t="s">
        <v>3212</v>
      </c>
      <c r="S107" s="59">
        <v>40</v>
      </c>
      <c r="T107" s="59">
        <v>100</v>
      </c>
      <c r="U107" s="59">
        <v>60</v>
      </c>
      <c r="V107" s="59">
        <v>100</v>
      </c>
      <c r="W107" s="59">
        <v>100</v>
      </c>
      <c r="X107" s="59">
        <v>100</v>
      </c>
      <c r="Y107" s="59">
        <v>100</v>
      </c>
      <c r="Z107" s="59">
        <v>100</v>
      </c>
      <c r="AB107" s="59" t="s">
        <v>3592</v>
      </c>
      <c r="AC107" s="59" t="s">
        <v>6174</v>
      </c>
      <c r="AD107" s="59" t="s">
        <v>6219</v>
      </c>
      <c r="AE107" s="59" t="s">
        <v>6220</v>
      </c>
      <c r="AH107" s="59" t="s">
        <v>6001</v>
      </c>
      <c r="AI107" s="199" t="s">
        <v>426</v>
      </c>
      <c r="AJ107" s="142" t="str">
        <f>VLOOKUP(AI107,'centroDeProyectos estrateg '!$E:$W,2,FALSE)</f>
        <v>Proyecto Regional Fortalecimiento de la Justicia Restaurativa</v>
      </c>
      <c r="AK107" s="142" t="str">
        <f>VLOOKUP(AI107,'centroDeProyectos estrateg '!$E:$W,7,FALSE)</f>
        <v>04/09/2017</v>
      </c>
      <c r="AL107" s="142" t="str">
        <f>VLOOKUP(AI107,'centroDeProyectos estrateg '!$E:$W,8,FALSE)</f>
        <v>11/12/2020</v>
      </c>
      <c r="AM107" s="142" t="str">
        <f>VLOOKUP(AI107,'centroDeProyectos estrateg '!$E:$W,5,FALSE)</f>
        <v>100%</v>
      </c>
      <c r="AN107" s="142" t="str">
        <f>VLOOKUP(AI107,'centroDeProyectos estrateg '!$E:$W,18,FALSE)</f>
        <v>Proyecto Fortalecimiento Justicia Restaurativa Corte–Europa AID</v>
      </c>
      <c r="AO107" s="142" t="str">
        <f>VLOOKUP(AI107,'centroDeProyectos estrateg '!$E:$W,19,FALSE)</f>
        <v>1777 PROYECTO FORTALECIMIENTO DE LA JUSTICIA RESTAURATIVA CORTE–EUROPA AID</v>
      </c>
      <c r="AP107" s="142" t="str">
        <f>VLOOKUP(AI107,'centroDeProyectos estrateg '!$E:$W,4,FALSE)</f>
        <v>Pendiente Evaluación de Beneficios</v>
      </c>
      <c r="AQ107" s="142" t="s">
        <v>3442</v>
      </c>
    </row>
    <row r="108" spans="1:43" s="172" customFormat="1" ht="22.9" customHeight="1">
      <c r="A108" s="227">
        <v>106</v>
      </c>
      <c r="B108" s="171" t="s">
        <v>6096</v>
      </c>
      <c r="C108" s="172" t="s">
        <v>3817</v>
      </c>
      <c r="D108" s="172" t="s">
        <v>3599</v>
      </c>
      <c r="E108" s="172" t="s">
        <v>3600</v>
      </c>
      <c r="F108" s="172" t="s">
        <v>3601</v>
      </c>
      <c r="G108" s="172" t="s">
        <v>3602</v>
      </c>
      <c r="H108" s="172" t="str">
        <f t="shared" si="5"/>
        <v>PROBIDAD Y ANTICORRUPCIÓN: Diseñar estrategias que permitan la prevención y abordaje de los delitos de probidad y corrupción en la gestión judicial.</v>
      </c>
      <c r="I108" s="172" t="s">
        <v>3603</v>
      </c>
      <c r="O108" s="172" t="s">
        <v>3156</v>
      </c>
      <c r="P108" s="172" t="s">
        <v>3426</v>
      </c>
      <c r="Q108" s="172" t="s">
        <v>3582</v>
      </c>
      <c r="S108" s="172">
        <v>0</v>
      </c>
      <c r="T108" s="172">
        <v>100</v>
      </c>
      <c r="U108" s="172">
        <v>0.1</v>
      </c>
      <c r="V108" s="172">
        <v>0.2</v>
      </c>
      <c r="W108" s="172">
        <v>0.4</v>
      </c>
      <c r="X108" s="172">
        <v>0.6</v>
      </c>
      <c r="Y108" s="172">
        <v>0.8</v>
      </c>
      <c r="Z108" s="172">
        <v>1</v>
      </c>
      <c r="AB108" s="172" t="s">
        <v>6221</v>
      </c>
      <c r="AC108" s="172">
        <v>2019</v>
      </c>
      <c r="AD108" s="172" t="s">
        <v>6222</v>
      </c>
      <c r="AE108" s="172" t="s">
        <v>3426</v>
      </c>
      <c r="AH108" s="172" t="s">
        <v>6223</v>
      </c>
      <c r="AI108" s="199"/>
      <c r="AJ108" s="183" t="e">
        <f>VLOOKUP(AI108,'centroDeProyectos estrateg '!$E:$W,2,FALSE)</f>
        <v>#N/A</v>
      </c>
      <c r="AK108" s="183" t="e">
        <f>VLOOKUP(AI108,'centroDeProyectos estrateg '!$E:$W,7,FALSE)</f>
        <v>#N/A</v>
      </c>
      <c r="AL108" s="183" t="e">
        <f>VLOOKUP(AI108,'centroDeProyectos estrateg '!$E:$W,8,FALSE)</f>
        <v>#N/A</v>
      </c>
      <c r="AM108" s="183" t="e">
        <f>VLOOKUP(AI108,'centroDeProyectos estrateg '!$E:$W,5,FALSE)</f>
        <v>#N/A</v>
      </c>
      <c r="AN108" s="183" t="e">
        <f>VLOOKUP(AI108,'centroDeProyectos estrateg '!$E:$W,18,FALSE)</f>
        <v>#N/A</v>
      </c>
      <c r="AO108" s="183" t="e">
        <f>VLOOKUP(AI108,'centroDeProyectos estrateg '!$E:$W,19,FALSE)</f>
        <v>#N/A</v>
      </c>
      <c r="AP108" s="183" t="e">
        <f>VLOOKUP(AI108,'centroDeProyectos estrateg '!$E:$W,4,FALSE)</f>
        <v>#N/A</v>
      </c>
      <c r="AQ108" s="172" t="s">
        <v>3626</v>
      </c>
    </row>
    <row r="109" spans="1:43" s="146" customFormat="1" ht="22.9" customHeight="1">
      <c r="A109" s="228">
        <v>107</v>
      </c>
      <c r="B109" s="145" t="s">
        <v>5971</v>
      </c>
      <c r="C109" s="146" t="s">
        <v>3817</v>
      </c>
      <c r="D109" s="146" t="s">
        <v>3599</v>
      </c>
      <c r="E109" s="146" t="s">
        <v>3600</v>
      </c>
      <c r="F109" s="146" t="s">
        <v>3601</v>
      </c>
      <c r="G109" s="146" t="s">
        <v>3602</v>
      </c>
      <c r="H109" s="146" t="str">
        <f t="shared" si="5"/>
        <v>PROBIDAD Y ANTICORRUPCIÓN: Diseñar estrategias que permitan la prevención y abordaje de los delitos de probidad y corrupción en la gestión judicial.</v>
      </c>
      <c r="I109" s="146" t="s">
        <v>3603</v>
      </c>
      <c r="O109" s="146" t="s">
        <v>3156</v>
      </c>
      <c r="P109" s="146" t="s">
        <v>3426</v>
      </c>
      <c r="AB109" s="146" t="s">
        <v>6221</v>
      </c>
      <c r="AC109" s="146" t="s">
        <v>6224</v>
      </c>
      <c r="AD109" s="146" t="s">
        <v>6225</v>
      </c>
      <c r="AE109" s="146" t="s">
        <v>3426</v>
      </c>
      <c r="AI109" s="199"/>
      <c r="AJ109" s="181" t="e">
        <f>VLOOKUP(AI109,'centroDeProyectos estrateg '!$E:$W,2,FALSE)</f>
        <v>#N/A</v>
      </c>
      <c r="AK109" s="181" t="e">
        <f>VLOOKUP(AI109,'centroDeProyectos estrateg '!$E:$W,7,FALSE)</f>
        <v>#N/A</v>
      </c>
      <c r="AL109" s="181" t="e">
        <f>VLOOKUP(AI109,'centroDeProyectos estrateg '!$E:$W,8,FALSE)</f>
        <v>#N/A</v>
      </c>
      <c r="AM109" s="181" t="e">
        <f>VLOOKUP(AI109,'centroDeProyectos estrateg '!$E:$W,5,FALSE)</f>
        <v>#N/A</v>
      </c>
      <c r="AN109" s="181" t="e">
        <f>VLOOKUP(AI109,'centroDeProyectos estrateg '!$E:$W,18,FALSE)</f>
        <v>#N/A</v>
      </c>
      <c r="AO109" s="181" t="e">
        <f>VLOOKUP(AI109,'centroDeProyectos estrateg '!$E:$W,19,FALSE)</f>
        <v>#N/A</v>
      </c>
      <c r="AP109" s="181" t="e">
        <f>VLOOKUP(AI109,'centroDeProyectos estrateg '!$E:$W,4,FALSE)</f>
        <v>#N/A</v>
      </c>
      <c r="AQ109" s="162" t="s">
        <v>3438</v>
      </c>
    </row>
    <row r="110" spans="1:43" s="146" customFormat="1" ht="22.9" customHeight="1">
      <c r="A110" s="229">
        <v>108</v>
      </c>
      <c r="B110" s="145" t="s">
        <v>5971</v>
      </c>
      <c r="C110" s="146" t="s">
        <v>3817</v>
      </c>
      <c r="D110" s="146" t="s">
        <v>3599</v>
      </c>
      <c r="E110" s="146" t="s">
        <v>3600</v>
      </c>
      <c r="F110" s="146" t="s">
        <v>3601</v>
      </c>
      <c r="G110" s="146" t="s">
        <v>3602</v>
      </c>
      <c r="H110" s="146" t="str">
        <f t="shared" si="5"/>
        <v>PROBIDAD Y ANTICORRUPCIÓN: Diseñar estrategias que permitan la prevención y abordaje de los delitos de probidad y corrupción en la gestión judicial.</v>
      </c>
      <c r="I110" s="146" t="s">
        <v>3603</v>
      </c>
      <c r="O110" s="146" t="s">
        <v>3156</v>
      </c>
      <c r="P110" s="146" t="s">
        <v>3426</v>
      </c>
      <c r="AB110" s="146" t="s">
        <v>6221</v>
      </c>
      <c r="AC110" s="146">
        <v>2021</v>
      </c>
      <c r="AD110" s="146" t="s">
        <v>6226</v>
      </c>
      <c r="AE110" s="146" t="s">
        <v>3426</v>
      </c>
      <c r="AI110" s="199"/>
      <c r="AJ110" s="181" t="e">
        <f>VLOOKUP(AI110,'centroDeProyectos estrateg '!$E:$W,2,FALSE)</f>
        <v>#N/A</v>
      </c>
      <c r="AK110" s="181" t="e">
        <f>VLOOKUP(AI110,'centroDeProyectos estrateg '!$E:$W,7,FALSE)</f>
        <v>#N/A</v>
      </c>
      <c r="AL110" s="181" t="e">
        <f>VLOOKUP(AI110,'centroDeProyectos estrateg '!$E:$W,8,FALSE)</f>
        <v>#N/A</v>
      </c>
      <c r="AM110" s="181" t="e">
        <f>VLOOKUP(AI110,'centroDeProyectos estrateg '!$E:$W,5,FALSE)</f>
        <v>#N/A</v>
      </c>
      <c r="AN110" s="181" t="e">
        <f>VLOOKUP(AI110,'centroDeProyectos estrateg '!$E:$W,18,FALSE)</f>
        <v>#N/A</v>
      </c>
      <c r="AO110" s="181" t="e">
        <f>VLOOKUP(AI110,'centroDeProyectos estrateg '!$E:$W,19,FALSE)</f>
        <v>#N/A</v>
      </c>
      <c r="AP110" s="181" t="e">
        <f>VLOOKUP(AI110,'centroDeProyectos estrateg '!$E:$W,4,FALSE)</f>
        <v>#N/A</v>
      </c>
      <c r="AQ110" s="162" t="s">
        <v>3438</v>
      </c>
    </row>
    <row r="111" spans="1:43" s="146" customFormat="1" ht="22.9" customHeight="1">
      <c r="A111" s="227">
        <v>109</v>
      </c>
      <c r="B111" s="145" t="s">
        <v>5971</v>
      </c>
      <c r="C111" s="146" t="s">
        <v>3817</v>
      </c>
      <c r="D111" s="146" t="s">
        <v>3599</v>
      </c>
      <c r="E111" s="146" t="s">
        <v>3600</v>
      </c>
      <c r="F111" s="146" t="s">
        <v>3601</v>
      </c>
      <c r="G111" s="146" t="s">
        <v>3602</v>
      </c>
      <c r="H111" s="146" t="str">
        <f t="shared" si="5"/>
        <v>PROBIDAD Y ANTICORRUPCIÓN: Diseñar estrategias que permitan la prevención y abordaje de los delitos de probidad y corrupción en la gestión judicial.</v>
      </c>
      <c r="I111" s="146" t="s">
        <v>3603</v>
      </c>
      <c r="O111" s="146" t="s">
        <v>3156</v>
      </c>
      <c r="P111" s="146" t="s">
        <v>3426</v>
      </c>
      <c r="AB111" s="146" t="s">
        <v>6221</v>
      </c>
      <c r="AC111" s="146" t="s">
        <v>4256</v>
      </c>
      <c r="AD111" s="146" t="s">
        <v>6227</v>
      </c>
      <c r="AE111" s="146" t="s">
        <v>6000</v>
      </c>
      <c r="AI111" s="199"/>
      <c r="AJ111" s="181" t="e">
        <f>VLOOKUP(AI111,'centroDeProyectos estrateg '!$E:$W,2,FALSE)</f>
        <v>#N/A</v>
      </c>
      <c r="AK111" s="181" t="e">
        <f>VLOOKUP(AI111,'centroDeProyectos estrateg '!$E:$W,7,FALSE)</f>
        <v>#N/A</v>
      </c>
      <c r="AL111" s="181" t="e">
        <f>VLOOKUP(AI111,'centroDeProyectos estrateg '!$E:$W,8,FALSE)</f>
        <v>#N/A</v>
      </c>
      <c r="AM111" s="181" t="e">
        <f>VLOOKUP(AI111,'centroDeProyectos estrateg '!$E:$W,5,FALSE)</f>
        <v>#N/A</v>
      </c>
      <c r="AN111" s="181" t="e">
        <f>VLOOKUP(AI111,'centroDeProyectos estrateg '!$E:$W,18,FALSE)</f>
        <v>#N/A</v>
      </c>
      <c r="AO111" s="181" t="e">
        <f>VLOOKUP(AI111,'centroDeProyectos estrateg '!$E:$W,19,FALSE)</f>
        <v>#N/A</v>
      </c>
      <c r="AP111" s="181" t="e">
        <f>VLOOKUP(AI111,'centroDeProyectos estrateg '!$E:$W,4,FALSE)</f>
        <v>#N/A</v>
      </c>
      <c r="AQ111" s="162" t="s">
        <v>3438</v>
      </c>
    </row>
    <row r="112" spans="1:43" s="172" customFormat="1" ht="22.9" customHeight="1">
      <c r="A112" s="228">
        <v>110</v>
      </c>
      <c r="B112" s="171" t="s">
        <v>6096</v>
      </c>
      <c r="C112" s="172" t="s">
        <v>3817</v>
      </c>
      <c r="D112" s="172" t="s">
        <v>3599</v>
      </c>
      <c r="E112" s="172" t="s">
        <v>3600</v>
      </c>
      <c r="F112" s="172" t="s">
        <v>3601</v>
      </c>
      <c r="G112" s="172" t="s">
        <v>3602</v>
      </c>
      <c r="H112" s="172" t="str">
        <f t="shared" si="5"/>
        <v>PROBIDAD Y ANTICORRUPCIÓN: Diseñar estrategias que permitan la prevención y abordaje de los delitos de probidad y corrupción en la gestión judicial.</v>
      </c>
      <c r="I112" s="172" t="s">
        <v>3604</v>
      </c>
      <c r="O112" s="172" t="s">
        <v>3129</v>
      </c>
      <c r="P112" s="172" t="s">
        <v>3426</v>
      </c>
      <c r="Q112" s="172" t="s">
        <v>3582</v>
      </c>
      <c r="S112" s="172">
        <v>0</v>
      </c>
      <c r="T112" s="172">
        <v>100</v>
      </c>
      <c r="U112" s="172">
        <v>0.1</v>
      </c>
      <c r="V112" s="172">
        <v>0.2</v>
      </c>
      <c r="W112" s="172">
        <v>0.4</v>
      </c>
      <c r="X112" s="172">
        <v>0.6</v>
      </c>
      <c r="Y112" s="172">
        <v>0.8</v>
      </c>
      <c r="Z112" s="172">
        <v>1</v>
      </c>
      <c r="AB112" s="172" t="s">
        <v>26</v>
      </c>
      <c r="AC112" s="172">
        <v>2019</v>
      </c>
      <c r="AD112" s="172" t="s">
        <v>6228</v>
      </c>
      <c r="AE112" s="172" t="s">
        <v>3426</v>
      </c>
      <c r="AH112" s="172" t="s">
        <v>6223</v>
      </c>
      <c r="AI112" s="199"/>
      <c r="AJ112" s="183" t="e">
        <f>VLOOKUP(AI112,'centroDeProyectos estrateg '!$E:$W,2,FALSE)</f>
        <v>#N/A</v>
      </c>
      <c r="AK112" s="183" t="e">
        <f>VLOOKUP(AI112,'centroDeProyectos estrateg '!$E:$W,7,FALSE)</f>
        <v>#N/A</v>
      </c>
      <c r="AL112" s="183" t="e">
        <f>VLOOKUP(AI112,'centroDeProyectos estrateg '!$E:$W,8,FALSE)</f>
        <v>#N/A</v>
      </c>
      <c r="AM112" s="183" t="e">
        <f>VLOOKUP(AI112,'centroDeProyectos estrateg '!$E:$W,5,FALSE)</f>
        <v>#N/A</v>
      </c>
      <c r="AN112" s="183" t="e">
        <f>VLOOKUP(AI112,'centroDeProyectos estrateg '!$E:$W,18,FALSE)</f>
        <v>#N/A</v>
      </c>
      <c r="AO112" s="183" t="e">
        <f>VLOOKUP(AI112,'centroDeProyectos estrateg '!$E:$W,19,FALSE)</f>
        <v>#N/A</v>
      </c>
      <c r="AP112" s="183" t="e">
        <f>VLOOKUP(AI112,'centroDeProyectos estrateg '!$E:$W,4,FALSE)</f>
        <v>#N/A</v>
      </c>
      <c r="AQ112" s="172" t="s">
        <v>3626</v>
      </c>
    </row>
    <row r="113" spans="1:43" s="146" customFormat="1" ht="22.9" customHeight="1">
      <c r="A113" s="229">
        <v>111</v>
      </c>
      <c r="B113" s="145" t="s">
        <v>5971</v>
      </c>
      <c r="C113" s="146" t="s">
        <v>3817</v>
      </c>
      <c r="D113" s="146" t="s">
        <v>3599</v>
      </c>
      <c r="E113" s="146" t="s">
        <v>3600</v>
      </c>
      <c r="F113" s="146" t="s">
        <v>3601</v>
      </c>
      <c r="G113" s="146" t="s">
        <v>3602</v>
      </c>
      <c r="H113" s="146" t="str">
        <f t="shared" si="5"/>
        <v>PROBIDAD Y ANTICORRUPCIÓN: Diseñar estrategias que permitan la prevención y abordaje de los delitos de probidad y corrupción en la gestión judicial.</v>
      </c>
      <c r="I113" s="146" t="s">
        <v>3604</v>
      </c>
      <c r="O113" s="146" t="s">
        <v>3129</v>
      </c>
      <c r="P113" s="146" t="s">
        <v>3426</v>
      </c>
      <c r="AB113" s="146" t="s">
        <v>26</v>
      </c>
      <c r="AC113" s="146">
        <v>2020</v>
      </c>
      <c r="AD113" s="146" t="s">
        <v>6229</v>
      </c>
      <c r="AE113" s="146" t="s">
        <v>3426</v>
      </c>
      <c r="AI113" s="199"/>
      <c r="AJ113" s="181" t="e">
        <f>VLOOKUP(AI113,'centroDeProyectos estrateg '!$E:$W,2,FALSE)</f>
        <v>#N/A</v>
      </c>
      <c r="AK113" s="181" t="e">
        <f>VLOOKUP(AI113,'centroDeProyectos estrateg '!$E:$W,7,FALSE)</f>
        <v>#N/A</v>
      </c>
      <c r="AL113" s="181" t="e">
        <f>VLOOKUP(AI113,'centroDeProyectos estrateg '!$E:$W,8,FALSE)</f>
        <v>#N/A</v>
      </c>
      <c r="AM113" s="181" t="e">
        <f>VLOOKUP(AI113,'centroDeProyectos estrateg '!$E:$W,5,FALSE)</f>
        <v>#N/A</v>
      </c>
      <c r="AN113" s="181" t="e">
        <f>VLOOKUP(AI113,'centroDeProyectos estrateg '!$E:$W,18,FALSE)</f>
        <v>#N/A</v>
      </c>
      <c r="AO113" s="181" t="e">
        <f>VLOOKUP(AI113,'centroDeProyectos estrateg '!$E:$W,19,FALSE)</f>
        <v>#N/A</v>
      </c>
      <c r="AP113" s="181" t="e">
        <f>VLOOKUP(AI113,'centroDeProyectos estrateg '!$E:$W,4,FALSE)</f>
        <v>#N/A</v>
      </c>
      <c r="AQ113" s="162" t="s">
        <v>3438</v>
      </c>
    </row>
    <row r="114" spans="1:43" s="146" customFormat="1" ht="22.9" customHeight="1">
      <c r="A114" s="227">
        <v>112</v>
      </c>
      <c r="B114" s="145" t="s">
        <v>5971</v>
      </c>
      <c r="C114" s="146" t="s">
        <v>3817</v>
      </c>
      <c r="D114" s="146" t="s">
        <v>3599</v>
      </c>
      <c r="E114" s="146" t="s">
        <v>3600</v>
      </c>
      <c r="F114" s="146" t="s">
        <v>3601</v>
      </c>
      <c r="G114" s="146" t="s">
        <v>3602</v>
      </c>
      <c r="H114" s="146" t="str">
        <f t="shared" si="5"/>
        <v>PROBIDAD Y ANTICORRUPCIÓN: Diseñar estrategias que permitan la prevención y abordaje de los delitos de probidad y corrupción en la gestión judicial.</v>
      </c>
      <c r="I114" s="146" t="s">
        <v>3604</v>
      </c>
      <c r="O114" s="146" t="s">
        <v>3129</v>
      </c>
      <c r="P114" s="146" t="s">
        <v>3426</v>
      </c>
      <c r="AB114" s="146" t="s">
        <v>26</v>
      </c>
      <c r="AC114" s="146" t="s">
        <v>6230</v>
      </c>
      <c r="AD114" s="146" t="s">
        <v>6231</v>
      </c>
      <c r="AE114" s="146" t="s">
        <v>3426</v>
      </c>
      <c r="AI114" s="199"/>
      <c r="AJ114" s="181" t="e">
        <f>VLOOKUP(AI114,'centroDeProyectos estrateg '!$E:$W,2,FALSE)</f>
        <v>#N/A</v>
      </c>
      <c r="AK114" s="181" t="e">
        <f>VLOOKUP(AI114,'centroDeProyectos estrateg '!$E:$W,7,FALSE)</f>
        <v>#N/A</v>
      </c>
      <c r="AL114" s="181" t="e">
        <f>VLOOKUP(AI114,'centroDeProyectos estrateg '!$E:$W,8,FALSE)</f>
        <v>#N/A</v>
      </c>
      <c r="AM114" s="181" t="e">
        <f>VLOOKUP(AI114,'centroDeProyectos estrateg '!$E:$W,5,FALSE)</f>
        <v>#N/A</v>
      </c>
      <c r="AN114" s="181" t="e">
        <f>VLOOKUP(AI114,'centroDeProyectos estrateg '!$E:$W,18,FALSE)</f>
        <v>#N/A</v>
      </c>
      <c r="AO114" s="181" t="e">
        <f>VLOOKUP(AI114,'centroDeProyectos estrateg '!$E:$W,19,FALSE)</f>
        <v>#N/A</v>
      </c>
      <c r="AP114" s="181" t="e">
        <f>VLOOKUP(AI114,'centroDeProyectos estrateg '!$E:$W,4,FALSE)</f>
        <v>#N/A</v>
      </c>
      <c r="AQ114" s="162" t="s">
        <v>3438</v>
      </c>
    </row>
    <row r="115" spans="1:43" s="151" customFormat="1" ht="22.9" customHeight="1">
      <c r="A115" s="228">
        <v>113</v>
      </c>
      <c r="B115" s="160" t="s">
        <v>5971</v>
      </c>
      <c r="C115" s="151" t="s">
        <v>3817</v>
      </c>
      <c r="D115" s="151" t="s">
        <v>3599</v>
      </c>
      <c r="E115" s="151" t="s">
        <v>3600</v>
      </c>
      <c r="F115" s="151" t="s">
        <v>3601</v>
      </c>
      <c r="G115" s="151" t="s">
        <v>3602</v>
      </c>
      <c r="H115" s="151" t="str">
        <f t="shared" si="5"/>
        <v>PROBIDAD Y ANTICORRUPCIÓN: Diseñar estrategias que permitan la prevención y abordaje de los delitos de probidad y corrupción en la gestión judicial.</v>
      </c>
      <c r="I115" s="146" t="s">
        <v>3604</v>
      </c>
      <c r="J115" s="146"/>
      <c r="K115" s="146"/>
      <c r="L115" s="146"/>
      <c r="M115" s="146"/>
      <c r="N115" s="146"/>
      <c r="O115" s="151" t="s">
        <v>3129</v>
      </c>
      <c r="P115" s="146" t="s">
        <v>3426</v>
      </c>
      <c r="Q115" s="146"/>
      <c r="S115" s="146"/>
      <c r="T115" s="146"/>
      <c r="U115" s="146"/>
      <c r="V115" s="146"/>
      <c r="W115" s="146"/>
      <c r="X115" s="146"/>
      <c r="Y115" s="146"/>
      <c r="Z115" s="146"/>
      <c r="AA115" s="146"/>
      <c r="AB115" s="146" t="s">
        <v>26</v>
      </c>
      <c r="AC115" s="146">
        <v>2022</v>
      </c>
      <c r="AD115" s="146" t="s">
        <v>6232</v>
      </c>
      <c r="AE115" s="146" t="s">
        <v>3426</v>
      </c>
      <c r="AF115" s="146"/>
      <c r="AG115" s="146"/>
      <c r="AH115" s="146"/>
      <c r="AI115" s="199"/>
      <c r="AJ115" s="181" t="e">
        <f>VLOOKUP(AI115,'centroDeProyectos estrateg '!$E:$W,2,FALSE)</f>
        <v>#N/A</v>
      </c>
      <c r="AK115" s="181" t="e">
        <f>VLOOKUP(AI115,'centroDeProyectos estrateg '!$E:$W,7,FALSE)</f>
        <v>#N/A</v>
      </c>
      <c r="AL115" s="181" t="e">
        <f>VLOOKUP(AI115,'centroDeProyectos estrateg '!$E:$W,8,FALSE)</f>
        <v>#N/A</v>
      </c>
      <c r="AM115" s="181" t="e">
        <f>VLOOKUP(AI115,'centroDeProyectos estrateg '!$E:$W,5,FALSE)</f>
        <v>#N/A</v>
      </c>
      <c r="AN115" s="181" t="e">
        <f>VLOOKUP(AI115,'centroDeProyectos estrateg '!$E:$W,18,FALSE)</f>
        <v>#N/A</v>
      </c>
      <c r="AO115" s="181" t="e">
        <f>VLOOKUP(AI115,'centroDeProyectos estrateg '!$E:$W,19,FALSE)</f>
        <v>#N/A</v>
      </c>
      <c r="AP115" s="181" t="e">
        <f>VLOOKUP(AI115,'centroDeProyectos estrateg '!$E:$W,4,FALSE)</f>
        <v>#N/A</v>
      </c>
      <c r="AQ115" s="162" t="s">
        <v>3438</v>
      </c>
    </row>
    <row r="116" spans="1:43" s="142" customFormat="1" ht="22.9" customHeight="1">
      <c r="A116" s="229">
        <v>114</v>
      </c>
      <c r="B116" s="141" t="s">
        <v>5968</v>
      </c>
      <c r="C116" s="142" t="s">
        <v>3817</v>
      </c>
      <c r="D116" s="142" t="s">
        <v>3599</v>
      </c>
      <c r="E116" s="142" t="s">
        <v>3600</v>
      </c>
      <c r="F116" s="142" t="s">
        <v>3601</v>
      </c>
      <c r="G116" s="142" t="s">
        <v>3602</v>
      </c>
      <c r="H116" s="142" t="str">
        <f t="shared" si="5"/>
        <v>PROBIDAD Y ANTICORRUPCIÓN: Diseñar estrategias que permitan la prevención y abordaje de los delitos de probidad y corrupción en la gestión judicial.</v>
      </c>
      <c r="I116" s="78" t="s">
        <v>3605</v>
      </c>
      <c r="J116" s="78"/>
      <c r="K116" s="78"/>
      <c r="L116" s="78"/>
      <c r="M116" s="78"/>
      <c r="N116" s="78"/>
      <c r="O116" s="142" t="s">
        <v>3071</v>
      </c>
      <c r="P116" s="59" t="s">
        <v>3426</v>
      </c>
      <c r="Q116" s="59" t="s">
        <v>3582</v>
      </c>
      <c r="S116" s="59">
        <v>0</v>
      </c>
      <c r="T116" s="59">
        <v>100</v>
      </c>
      <c r="U116" s="59">
        <v>0.1</v>
      </c>
      <c r="V116" s="59">
        <v>0.2</v>
      </c>
      <c r="W116" s="59">
        <v>0.4</v>
      </c>
      <c r="X116" s="59">
        <v>0.6</v>
      </c>
      <c r="Y116" s="59">
        <v>0.8</v>
      </c>
      <c r="Z116" s="59">
        <v>1</v>
      </c>
      <c r="AA116" s="59"/>
      <c r="AB116" s="59"/>
      <c r="AC116" s="59">
        <v>2019</v>
      </c>
      <c r="AD116" s="59" t="s">
        <v>6233</v>
      </c>
      <c r="AE116" s="59" t="s">
        <v>3426</v>
      </c>
      <c r="AF116" s="148"/>
      <c r="AG116" s="148"/>
      <c r="AH116" s="148" t="s">
        <v>6223</v>
      </c>
      <c r="AI116" s="199" t="s">
        <v>319</v>
      </c>
      <c r="AJ116" s="142" t="str">
        <f>VLOOKUP(AI116,'centroDeProyectos estrateg '!$E:$W,2,FALSE)</f>
        <v>Fortalecimiento del Regimen de Consecuencias</v>
      </c>
      <c r="AK116" s="142" t="str">
        <f>VLOOKUP(AI116,'centroDeProyectos estrateg '!$E:$W,7,FALSE)</f>
        <v>22/07/2019</v>
      </c>
      <c r="AL116" s="142" t="str">
        <f>VLOOKUP(AI116,'centroDeProyectos estrateg '!$E:$W,8,FALSE)</f>
        <v>07/01/2022</v>
      </c>
      <c r="AM116" s="142" t="str">
        <f>VLOOKUP(AI116,'centroDeProyectos estrateg '!$E:$W,5,FALSE)</f>
        <v>100%</v>
      </c>
      <c r="AN116" s="142" t="str">
        <f>VLOOKUP(AI116,'centroDeProyectos estrateg '!$E:$W,18,FALSE)</f>
        <v>Ministerio Público</v>
      </c>
      <c r="AO116" s="142" t="str">
        <f>VLOOKUP(AI116,'centroDeProyectos estrateg '!$E:$W,19,FALSE)</f>
        <v>0033 FISCALIA GENERAL</v>
      </c>
      <c r="AP116" s="142" t="str">
        <f>VLOOKUP(AI116,'centroDeProyectos estrateg '!$E:$W,4,FALSE)</f>
        <v>Pendiente Evaluación de Beneficios</v>
      </c>
      <c r="AQ116" s="142" t="s">
        <v>3442</v>
      </c>
    </row>
    <row r="117" spans="1:43" s="162" customFormat="1" ht="22.9" customHeight="1">
      <c r="A117" s="227">
        <v>115</v>
      </c>
      <c r="B117" s="161" t="s">
        <v>5971</v>
      </c>
      <c r="C117" s="162" t="s">
        <v>3817</v>
      </c>
      <c r="D117" s="162" t="s">
        <v>3599</v>
      </c>
      <c r="E117" s="162" t="s">
        <v>3600</v>
      </c>
      <c r="F117" s="162" t="s">
        <v>3601</v>
      </c>
      <c r="G117" s="162" t="s">
        <v>3602</v>
      </c>
      <c r="H117" s="162" t="str">
        <f t="shared" si="5"/>
        <v>PROBIDAD Y ANTICORRUPCIÓN: Diseñar estrategias que permitan la prevención y abordaje de los delitos de probidad y corrupción en la gestión judicial.</v>
      </c>
      <c r="I117" s="146" t="s">
        <v>3605</v>
      </c>
      <c r="J117" s="146"/>
      <c r="K117" s="146"/>
      <c r="L117" s="146"/>
      <c r="M117" s="146"/>
      <c r="N117" s="146"/>
      <c r="O117" s="162" t="s">
        <v>3071</v>
      </c>
      <c r="P117" s="146" t="s">
        <v>3426</v>
      </c>
      <c r="Q117" s="146"/>
      <c r="S117" s="146"/>
      <c r="T117" s="146"/>
      <c r="U117" s="146"/>
      <c r="V117" s="146"/>
      <c r="W117" s="146"/>
      <c r="X117" s="146"/>
      <c r="Y117" s="146"/>
      <c r="Z117" s="146"/>
      <c r="AA117" s="146"/>
      <c r="AB117" s="146"/>
      <c r="AC117" s="146" t="s">
        <v>3639</v>
      </c>
      <c r="AD117" s="146" t="s">
        <v>6234</v>
      </c>
      <c r="AE117" s="146" t="s">
        <v>3426</v>
      </c>
      <c r="AF117" s="146"/>
      <c r="AG117" s="146"/>
      <c r="AH117" s="146"/>
      <c r="AI117" s="199"/>
      <c r="AJ117" s="181" t="e">
        <f>VLOOKUP(AI117,'centroDeProyectos estrateg '!$E:$W,2,FALSE)</f>
        <v>#N/A</v>
      </c>
      <c r="AK117" s="181" t="e">
        <f>VLOOKUP(AI117,'centroDeProyectos estrateg '!$E:$W,7,FALSE)</f>
        <v>#N/A</v>
      </c>
      <c r="AL117" s="181" t="e">
        <f>VLOOKUP(AI117,'centroDeProyectos estrateg '!$E:$W,8,FALSE)</f>
        <v>#N/A</v>
      </c>
      <c r="AM117" s="181" t="e">
        <f>VLOOKUP(AI117,'centroDeProyectos estrateg '!$E:$W,5,FALSE)</f>
        <v>#N/A</v>
      </c>
      <c r="AN117" s="181" t="e">
        <f>VLOOKUP(AI117,'centroDeProyectos estrateg '!$E:$W,18,FALSE)</f>
        <v>#N/A</v>
      </c>
      <c r="AO117" s="181" t="e">
        <f>VLOOKUP(AI117,'centroDeProyectos estrateg '!$E:$W,19,FALSE)</f>
        <v>#N/A</v>
      </c>
      <c r="AP117" s="181" t="e">
        <f>VLOOKUP(AI117,'centroDeProyectos estrateg '!$E:$W,4,FALSE)</f>
        <v>#N/A</v>
      </c>
      <c r="AQ117" s="162" t="s">
        <v>3438</v>
      </c>
    </row>
    <row r="118" spans="1:43" s="146" customFormat="1" ht="22.9" customHeight="1">
      <c r="A118" s="228">
        <v>116</v>
      </c>
      <c r="B118" s="145" t="s">
        <v>5971</v>
      </c>
      <c r="C118" s="146" t="s">
        <v>3817</v>
      </c>
      <c r="D118" s="146" t="s">
        <v>3599</v>
      </c>
      <c r="E118" s="146" t="s">
        <v>3600</v>
      </c>
      <c r="F118" s="146" t="s">
        <v>3601</v>
      </c>
      <c r="G118" s="146" t="s">
        <v>3602</v>
      </c>
      <c r="H118" s="146" t="str">
        <f t="shared" si="5"/>
        <v>PROBIDAD Y ANTICORRUPCIÓN: Diseñar estrategias que permitan la prevención y abordaje de los delitos de probidad y corrupción en la gestión judicial.</v>
      </c>
      <c r="I118" s="146" t="s">
        <v>3605</v>
      </c>
      <c r="O118" s="146" t="s">
        <v>3071</v>
      </c>
      <c r="P118" s="146" t="s">
        <v>3426</v>
      </c>
      <c r="AC118" s="146">
        <v>2024</v>
      </c>
      <c r="AD118" s="146" t="s">
        <v>6235</v>
      </c>
      <c r="AE118" s="146" t="s">
        <v>3426</v>
      </c>
      <c r="AI118" s="199"/>
      <c r="AJ118" s="181" t="e">
        <f>VLOOKUP(AI118,'centroDeProyectos estrateg '!$E:$W,2,FALSE)</f>
        <v>#N/A</v>
      </c>
      <c r="AK118" s="181" t="e">
        <f>VLOOKUP(AI118,'centroDeProyectos estrateg '!$E:$W,7,FALSE)</f>
        <v>#N/A</v>
      </c>
      <c r="AL118" s="181" t="e">
        <f>VLOOKUP(AI118,'centroDeProyectos estrateg '!$E:$W,8,FALSE)</f>
        <v>#N/A</v>
      </c>
      <c r="AM118" s="181" t="e">
        <f>VLOOKUP(AI118,'centroDeProyectos estrateg '!$E:$W,5,FALSE)</f>
        <v>#N/A</v>
      </c>
      <c r="AN118" s="181" t="e">
        <f>VLOOKUP(AI118,'centroDeProyectos estrateg '!$E:$W,18,FALSE)</f>
        <v>#N/A</v>
      </c>
      <c r="AO118" s="181" t="e">
        <f>VLOOKUP(AI118,'centroDeProyectos estrateg '!$E:$W,19,FALSE)</f>
        <v>#N/A</v>
      </c>
      <c r="AP118" s="181" t="e">
        <f>VLOOKUP(AI118,'centroDeProyectos estrateg '!$E:$W,4,FALSE)</f>
        <v>#N/A</v>
      </c>
      <c r="AQ118" s="162" t="s">
        <v>3438</v>
      </c>
    </row>
    <row r="119" spans="1:43" s="146" customFormat="1" ht="22.9" customHeight="1">
      <c r="A119" s="229">
        <v>117</v>
      </c>
      <c r="B119" s="145" t="s">
        <v>5971</v>
      </c>
      <c r="C119" s="146" t="s">
        <v>3606</v>
      </c>
      <c r="D119" s="146" t="s">
        <v>3599</v>
      </c>
      <c r="E119" s="146" t="s">
        <v>3600</v>
      </c>
      <c r="F119" s="146" t="s">
        <v>6236</v>
      </c>
      <c r="G119" s="146" t="s">
        <v>3602</v>
      </c>
      <c r="H119" s="146" t="str">
        <f t="shared" si="5"/>
        <v>Probidad y anticorrupción: Diseñar estrategias que permitan la prevención y abordaje de los delitos de probidad y corrupción en la gestión judicial.</v>
      </c>
      <c r="I119" s="146" t="s">
        <v>3607</v>
      </c>
      <c r="O119" s="146" t="s">
        <v>3087</v>
      </c>
      <c r="P119" s="146" t="s">
        <v>75</v>
      </c>
      <c r="Q119" s="146" t="s">
        <v>3582</v>
      </c>
      <c r="S119" s="146">
        <v>0</v>
      </c>
      <c r="T119" s="146">
        <v>100</v>
      </c>
      <c r="U119" s="146">
        <v>0.1</v>
      </c>
      <c r="V119" s="146">
        <v>0.2</v>
      </c>
      <c r="W119" s="146">
        <v>0.4</v>
      </c>
      <c r="X119" s="146">
        <v>0.6</v>
      </c>
      <c r="Y119" s="146">
        <v>0.8</v>
      </c>
      <c r="Z119" s="146">
        <v>1</v>
      </c>
      <c r="AB119" s="146" t="s">
        <v>3609</v>
      </c>
      <c r="AC119" s="146">
        <v>2019</v>
      </c>
      <c r="AD119" s="146" t="s">
        <v>3610</v>
      </c>
      <c r="AE119" s="146" t="s">
        <v>75</v>
      </c>
      <c r="AH119" s="146" t="s">
        <v>6237</v>
      </c>
      <c r="AI119" s="199"/>
      <c r="AJ119" s="181" t="e">
        <f>VLOOKUP(AI119,'centroDeProyectos estrateg '!$E:$W,2,FALSE)</f>
        <v>#N/A</v>
      </c>
      <c r="AK119" s="181" t="e">
        <f>VLOOKUP(AI119,'centroDeProyectos estrateg '!$E:$W,7,FALSE)</f>
        <v>#N/A</v>
      </c>
      <c r="AL119" s="181" t="e">
        <f>VLOOKUP(AI119,'centroDeProyectos estrateg '!$E:$W,8,FALSE)</f>
        <v>#N/A</v>
      </c>
      <c r="AM119" s="181" t="e">
        <f>VLOOKUP(AI119,'centroDeProyectos estrateg '!$E:$W,5,FALSE)</f>
        <v>#N/A</v>
      </c>
      <c r="AN119" s="181" t="e">
        <f>VLOOKUP(AI119,'centroDeProyectos estrateg '!$E:$W,18,FALSE)</f>
        <v>#N/A</v>
      </c>
      <c r="AO119" s="181" t="e">
        <f>VLOOKUP(AI119,'centroDeProyectos estrateg '!$E:$W,19,FALSE)</f>
        <v>#N/A</v>
      </c>
      <c r="AP119" s="181" t="e">
        <f>VLOOKUP(AI119,'centroDeProyectos estrateg '!$E:$W,4,FALSE)</f>
        <v>#N/A</v>
      </c>
      <c r="AQ119" s="162" t="s">
        <v>3438</v>
      </c>
    </row>
    <row r="120" spans="1:43" s="146" customFormat="1" ht="22.9" customHeight="1">
      <c r="A120" s="227">
        <v>118</v>
      </c>
      <c r="B120" s="145" t="s">
        <v>5971</v>
      </c>
      <c r="C120" s="146" t="s">
        <v>3606</v>
      </c>
      <c r="D120" s="146" t="s">
        <v>3599</v>
      </c>
      <c r="E120" s="146" t="s">
        <v>3600</v>
      </c>
      <c r="F120" s="146" t="s">
        <v>6236</v>
      </c>
      <c r="G120" s="146" t="s">
        <v>3602</v>
      </c>
      <c r="H120" s="146" t="str">
        <f t="shared" si="5"/>
        <v>Probidad y anticorrupción: Diseñar estrategias que permitan la prevención y abordaje de los delitos de probidad y corrupción en la gestión judicial.</v>
      </c>
      <c r="I120" s="146" t="s">
        <v>3607</v>
      </c>
      <c r="O120" s="146" t="s">
        <v>3087</v>
      </c>
      <c r="P120" s="146" t="s">
        <v>75</v>
      </c>
      <c r="AB120" s="146" t="s">
        <v>3611</v>
      </c>
      <c r="AC120" s="146">
        <v>2019</v>
      </c>
      <c r="AD120" s="146" t="s">
        <v>3612</v>
      </c>
      <c r="AE120" s="146" t="s">
        <v>75</v>
      </c>
      <c r="AI120" s="199"/>
      <c r="AJ120" s="181" t="e">
        <f>VLOOKUP(AI120,'centroDeProyectos estrateg '!$E:$W,2,FALSE)</f>
        <v>#N/A</v>
      </c>
      <c r="AK120" s="181" t="e">
        <f>VLOOKUP(AI120,'centroDeProyectos estrateg '!$E:$W,7,FALSE)</f>
        <v>#N/A</v>
      </c>
      <c r="AL120" s="181" t="e">
        <f>VLOOKUP(AI120,'centroDeProyectos estrateg '!$E:$W,8,FALSE)</f>
        <v>#N/A</v>
      </c>
      <c r="AM120" s="181" t="e">
        <f>VLOOKUP(AI120,'centroDeProyectos estrateg '!$E:$W,5,FALSE)</f>
        <v>#N/A</v>
      </c>
      <c r="AN120" s="181" t="e">
        <f>VLOOKUP(AI120,'centroDeProyectos estrateg '!$E:$W,18,FALSE)</f>
        <v>#N/A</v>
      </c>
      <c r="AO120" s="181" t="e">
        <f>VLOOKUP(AI120,'centroDeProyectos estrateg '!$E:$W,19,FALSE)</f>
        <v>#N/A</v>
      </c>
      <c r="AP120" s="181" t="e">
        <f>VLOOKUP(AI120,'centroDeProyectos estrateg '!$E:$W,4,FALSE)</f>
        <v>#N/A</v>
      </c>
      <c r="AQ120" s="162" t="s">
        <v>3438</v>
      </c>
    </row>
    <row r="121" spans="1:43" s="146" customFormat="1" ht="22.9" customHeight="1">
      <c r="A121" s="228">
        <v>119</v>
      </c>
      <c r="B121" s="145" t="s">
        <v>5971</v>
      </c>
      <c r="C121" s="146" t="s">
        <v>3606</v>
      </c>
      <c r="D121" s="146" t="s">
        <v>3599</v>
      </c>
      <c r="E121" s="146" t="s">
        <v>3600</v>
      </c>
      <c r="F121" s="146" t="s">
        <v>6236</v>
      </c>
      <c r="G121" s="146" t="s">
        <v>3602</v>
      </c>
      <c r="H121" s="146" t="str">
        <f t="shared" si="5"/>
        <v>Probidad y anticorrupción: Diseñar estrategias que permitan la prevención y abordaje de los delitos de probidad y corrupción en la gestión judicial.</v>
      </c>
      <c r="I121" s="146" t="s">
        <v>3607</v>
      </c>
      <c r="O121" s="146" t="s">
        <v>3087</v>
      </c>
      <c r="P121" s="146" t="s">
        <v>75</v>
      </c>
      <c r="AB121" s="146" t="s">
        <v>3613</v>
      </c>
      <c r="AC121" s="146">
        <v>2020</v>
      </c>
      <c r="AD121" s="146" t="s">
        <v>3614</v>
      </c>
      <c r="AE121" s="146" t="s">
        <v>75</v>
      </c>
      <c r="AI121" s="199"/>
      <c r="AJ121" s="181" t="e">
        <f>VLOOKUP(AI121,'centroDeProyectos estrateg '!$E:$W,2,FALSE)</f>
        <v>#N/A</v>
      </c>
      <c r="AK121" s="181" t="e">
        <f>VLOOKUP(AI121,'centroDeProyectos estrateg '!$E:$W,7,FALSE)</f>
        <v>#N/A</v>
      </c>
      <c r="AL121" s="181" t="e">
        <f>VLOOKUP(AI121,'centroDeProyectos estrateg '!$E:$W,8,FALSE)</f>
        <v>#N/A</v>
      </c>
      <c r="AM121" s="181" t="e">
        <f>VLOOKUP(AI121,'centroDeProyectos estrateg '!$E:$W,5,FALSE)</f>
        <v>#N/A</v>
      </c>
      <c r="AN121" s="181" t="e">
        <f>VLOOKUP(AI121,'centroDeProyectos estrateg '!$E:$W,18,FALSE)</f>
        <v>#N/A</v>
      </c>
      <c r="AO121" s="181" t="e">
        <f>VLOOKUP(AI121,'centroDeProyectos estrateg '!$E:$W,19,FALSE)</f>
        <v>#N/A</v>
      </c>
      <c r="AP121" s="181" t="e">
        <f>VLOOKUP(AI121,'centroDeProyectos estrateg '!$E:$W,4,FALSE)</f>
        <v>#N/A</v>
      </c>
      <c r="AQ121" s="162" t="s">
        <v>3438</v>
      </c>
    </row>
    <row r="122" spans="1:43" s="151" customFormat="1" ht="22.9" customHeight="1">
      <c r="A122" s="229">
        <v>120</v>
      </c>
      <c r="B122" s="160" t="s">
        <v>5971</v>
      </c>
      <c r="C122" s="151" t="s">
        <v>3606</v>
      </c>
      <c r="D122" s="151" t="s">
        <v>3599</v>
      </c>
      <c r="E122" s="151" t="s">
        <v>3600</v>
      </c>
      <c r="F122" s="151" t="s">
        <v>6236</v>
      </c>
      <c r="G122" s="151" t="s">
        <v>3602</v>
      </c>
      <c r="H122" s="151" t="str">
        <f t="shared" si="5"/>
        <v>Probidad y anticorrupción: Diseñar estrategias que permitan la prevención y abordaje de los delitos de probidad y corrupción en la gestión judicial.</v>
      </c>
      <c r="I122" s="146" t="s">
        <v>3607</v>
      </c>
      <c r="J122" s="146"/>
      <c r="K122" s="146"/>
      <c r="L122" s="146"/>
      <c r="M122" s="146"/>
      <c r="N122" s="146"/>
      <c r="O122" s="151" t="s">
        <v>3087</v>
      </c>
      <c r="P122" s="146" t="s">
        <v>75</v>
      </c>
      <c r="Q122" s="146"/>
      <c r="S122" s="146"/>
      <c r="T122" s="146"/>
      <c r="U122" s="146"/>
      <c r="V122" s="146"/>
      <c r="W122" s="146"/>
      <c r="X122" s="146"/>
      <c r="Y122" s="146"/>
      <c r="Z122" s="146"/>
      <c r="AA122" s="146"/>
      <c r="AB122" s="146" t="s">
        <v>3611</v>
      </c>
      <c r="AC122" s="146" t="s">
        <v>3450</v>
      </c>
      <c r="AD122" s="146" t="s">
        <v>3616</v>
      </c>
      <c r="AE122" s="146" t="s">
        <v>75</v>
      </c>
      <c r="AF122" s="146"/>
      <c r="AG122" s="146"/>
      <c r="AH122" s="146"/>
      <c r="AI122" s="199"/>
      <c r="AJ122" s="181" t="e">
        <f>VLOOKUP(AI122,'centroDeProyectos estrateg '!$E:$W,2,FALSE)</f>
        <v>#N/A</v>
      </c>
      <c r="AK122" s="181" t="e">
        <f>VLOOKUP(AI122,'centroDeProyectos estrateg '!$E:$W,7,FALSE)</f>
        <v>#N/A</v>
      </c>
      <c r="AL122" s="181" t="e">
        <f>VLOOKUP(AI122,'centroDeProyectos estrateg '!$E:$W,8,FALSE)</f>
        <v>#N/A</v>
      </c>
      <c r="AM122" s="181" t="e">
        <f>VLOOKUP(AI122,'centroDeProyectos estrateg '!$E:$W,5,FALSE)</f>
        <v>#N/A</v>
      </c>
      <c r="AN122" s="181" t="e">
        <f>VLOOKUP(AI122,'centroDeProyectos estrateg '!$E:$W,18,FALSE)</f>
        <v>#N/A</v>
      </c>
      <c r="AO122" s="181" t="e">
        <f>VLOOKUP(AI122,'centroDeProyectos estrateg '!$E:$W,19,FALSE)</f>
        <v>#N/A</v>
      </c>
      <c r="AP122" s="181" t="e">
        <f>VLOOKUP(AI122,'centroDeProyectos estrateg '!$E:$W,4,FALSE)</f>
        <v>#N/A</v>
      </c>
      <c r="AQ122" s="162" t="s">
        <v>3438</v>
      </c>
    </row>
    <row r="123" spans="1:43" s="142" customFormat="1" ht="22.9" customHeight="1">
      <c r="A123" s="227">
        <v>121</v>
      </c>
      <c r="B123" s="141" t="s">
        <v>5968</v>
      </c>
      <c r="C123" s="142" t="s">
        <v>3606</v>
      </c>
      <c r="D123" s="142" t="s">
        <v>3599</v>
      </c>
      <c r="E123" s="142" t="s">
        <v>3600</v>
      </c>
      <c r="F123" s="142" t="s">
        <v>6236</v>
      </c>
      <c r="G123" s="142" t="s">
        <v>3602</v>
      </c>
      <c r="H123" s="142" t="str">
        <f t="shared" si="5"/>
        <v>Probidad y anticorrupción: Diseñar estrategias que permitan la prevención y abordaje de los delitos de probidad y corrupción en la gestión judicial.</v>
      </c>
      <c r="I123" s="78" t="s">
        <v>3607</v>
      </c>
      <c r="J123" s="78"/>
      <c r="K123" s="78"/>
      <c r="L123" s="78"/>
      <c r="M123" s="78"/>
      <c r="N123" s="78"/>
      <c r="O123" s="142" t="s">
        <v>3087</v>
      </c>
      <c r="P123" s="59" t="s">
        <v>75</v>
      </c>
      <c r="Q123" s="59"/>
      <c r="S123" s="59"/>
      <c r="T123" s="59"/>
      <c r="U123" s="59"/>
      <c r="V123" s="59"/>
      <c r="W123" s="59"/>
      <c r="X123" s="59"/>
      <c r="Y123" s="59"/>
      <c r="Z123" s="59"/>
      <c r="AA123" s="59"/>
      <c r="AB123" s="59" t="s">
        <v>3611</v>
      </c>
      <c r="AC123" s="59">
        <v>2024</v>
      </c>
      <c r="AD123" s="59" t="s">
        <v>3617</v>
      </c>
      <c r="AE123" s="59" t="s">
        <v>75</v>
      </c>
      <c r="AF123" s="148"/>
      <c r="AG123" s="148"/>
      <c r="AH123" s="148"/>
      <c r="AI123" s="199" t="s">
        <v>372</v>
      </c>
      <c r="AJ123" s="142" t="str">
        <f>VLOOKUP(AI123,'centroDeProyectos estrateg '!$E:$W,2,FALSE)</f>
        <v>Estructura para el Abordaje de Casos de Corrupción</v>
      </c>
      <c r="AK123" s="142" t="str">
        <f>VLOOKUP(AI123,'centroDeProyectos estrateg '!$E:$W,7,FALSE)</f>
        <v>09/09/2019</v>
      </c>
      <c r="AL123" s="142" t="str">
        <f>VLOOKUP(AI123,'centroDeProyectos estrateg '!$E:$W,8,FALSE)</f>
        <v>31/12/2021</v>
      </c>
      <c r="AM123" s="142" t="str">
        <f>VLOOKUP(AI123,'centroDeProyectos estrateg '!$E:$W,5,FALSE)</f>
        <v>100%</v>
      </c>
      <c r="AN123" s="142" t="str">
        <f>VLOOKUP(AI123,'centroDeProyectos estrateg '!$E:$W,18,FALSE)</f>
        <v>Organismo de Investigación Judicial</v>
      </c>
      <c r="AO123" s="142" t="str">
        <f>VLOOKUP(AI123,'centroDeProyectos estrateg '!$E:$W,19,FALSE)</f>
        <v>0056 SECCION DE ANTICORRUPCION DELITOS ECONOMICOS Y FINANCIEROS</v>
      </c>
      <c r="AP123" s="142" t="str">
        <f>VLOOKUP(AI123,'centroDeProyectos estrateg '!$E:$W,4,FALSE)</f>
        <v>Pendiente Evaluación de Beneficios</v>
      </c>
      <c r="AQ123" s="142" t="s">
        <v>3442</v>
      </c>
    </row>
    <row r="124" spans="1:43" s="176" customFormat="1" ht="22.9" customHeight="1">
      <c r="A124" s="228">
        <v>122</v>
      </c>
      <c r="B124" s="175" t="s">
        <v>6096</v>
      </c>
      <c r="C124" s="176" t="s">
        <v>3463</v>
      </c>
      <c r="D124" s="176" t="s">
        <v>3599</v>
      </c>
      <c r="E124" s="176" t="s">
        <v>3600</v>
      </c>
      <c r="F124" s="176" t="s">
        <v>3601</v>
      </c>
      <c r="G124" s="176" t="s">
        <v>3602</v>
      </c>
      <c r="H124" s="176" t="str">
        <f t="shared" si="5"/>
        <v>PROBIDAD Y ANTICORRUPCIÓN: Diseñar estrategias que permitan la prevención y abordaje de los delitos de probidad y corrupción en la gestión judicial.</v>
      </c>
      <c r="I124" s="172" t="s">
        <v>3619</v>
      </c>
      <c r="J124" s="172"/>
      <c r="K124" s="172"/>
      <c r="L124" s="172"/>
      <c r="M124" s="172"/>
      <c r="N124" s="172"/>
      <c r="O124" s="176" t="s">
        <v>3102</v>
      </c>
      <c r="P124" s="172" t="s">
        <v>3211</v>
      </c>
      <c r="Q124" s="172" t="s">
        <v>3582</v>
      </c>
      <c r="S124" s="172">
        <v>0</v>
      </c>
      <c r="T124" s="172">
        <v>100</v>
      </c>
      <c r="U124" s="172">
        <v>0.1</v>
      </c>
      <c r="V124" s="172">
        <v>0.2</v>
      </c>
      <c r="W124" s="172">
        <v>0.4</v>
      </c>
      <c r="X124" s="172">
        <v>0.6</v>
      </c>
      <c r="Y124" s="172">
        <v>0.8</v>
      </c>
      <c r="Z124" s="172">
        <v>1</v>
      </c>
      <c r="AA124" s="172"/>
      <c r="AB124" s="172" t="s">
        <v>6238</v>
      </c>
      <c r="AC124" s="172" t="s">
        <v>3475</v>
      </c>
      <c r="AD124" s="172" t="s">
        <v>6239</v>
      </c>
      <c r="AE124" s="172" t="s">
        <v>6240</v>
      </c>
      <c r="AF124" s="172"/>
      <c r="AG124" s="172"/>
      <c r="AH124" s="172" t="s">
        <v>6241</v>
      </c>
      <c r="AI124" s="199"/>
      <c r="AJ124" s="183" t="e">
        <f>VLOOKUP(AI124,'centroDeProyectos estrateg '!$E:$W,2,FALSE)</f>
        <v>#N/A</v>
      </c>
      <c r="AK124" s="183" t="e">
        <f>VLOOKUP(AI124,'centroDeProyectos estrateg '!$E:$W,7,FALSE)</f>
        <v>#N/A</v>
      </c>
      <c r="AL124" s="183" t="e">
        <f>VLOOKUP(AI124,'centroDeProyectos estrateg '!$E:$W,8,FALSE)</f>
        <v>#N/A</v>
      </c>
      <c r="AM124" s="183" t="e">
        <f>VLOOKUP(AI124,'centroDeProyectos estrateg '!$E:$W,5,FALSE)</f>
        <v>#N/A</v>
      </c>
      <c r="AN124" s="183" t="e">
        <f>VLOOKUP(AI124,'centroDeProyectos estrateg '!$E:$W,18,FALSE)</f>
        <v>#N/A</v>
      </c>
      <c r="AO124" s="183" t="e">
        <f>VLOOKUP(AI124,'centroDeProyectos estrateg '!$E:$W,19,FALSE)</f>
        <v>#N/A</v>
      </c>
      <c r="AP124" s="183" t="e">
        <f>VLOOKUP(AI124,'centroDeProyectos estrateg '!$E:$W,4,FALSE)</f>
        <v>#N/A</v>
      </c>
      <c r="AQ124" s="172" t="s">
        <v>3626</v>
      </c>
    </row>
    <row r="125" spans="1:43" s="172" customFormat="1" ht="22.9" customHeight="1">
      <c r="A125" s="229">
        <v>123</v>
      </c>
      <c r="B125" s="171" t="s">
        <v>6096</v>
      </c>
      <c r="C125" s="172" t="s">
        <v>3463</v>
      </c>
      <c r="D125" s="172" t="s">
        <v>3599</v>
      </c>
      <c r="E125" s="172" t="s">
        <v>3600</v>
      </c>
      <c r="F125" s="172" t="s">
        <v>3601</v>
      </c>
      <c r="G125" s="172" t="s">
        <v>3602</v>
      </c>
      <c r="H125" s="172" t="str">
        <f t="shared" si="5"/>
        <v>PROBIDAD Y ANTICORRUPCIÓN: Diseñar estrategias que permitan la prevención y abordaje de los delitos de probidad y corrupción en la gestión judicial.</v>
      </c>
      <c r="I125" s="172" t="s">
        <v>3621</v>
      </c>
      <c r="O125" s="172" t="s">
        <v>3177</v>
      </c>
      <c r="P125" s="172" t="s">
        <v>2926</v>
      </c>
      <c r="Q125" s="172" t="s">
        <v>3582</v>
      </c>
      <c r="S125" s="172">
        <v>0</v>
      </c>
      <c r="T125" s="172">
        <v>100</v>
      </c>
      <c r="U125" s="172">
        <v>0.1</v>
      </c>
      <c r="V125" s="172">
        <v>0.2</v>
      </c>
      <c r="W125" s="172">
        <v>0.4</v>
      </c>
      <c r="X125" s="172">
        <v>0.6</v>
      </c>
      <c r="Y125" s="172">
        <v>0.8</v>
      </c>
      <c r="Z125" s="172">
        <v>1</v>
      </c>
      <c r="AB125" s="172" t="s">
        <v>3622</v>
      </c>
      <c r="AC125" s="172">
        <v>2019</v>
      </c>
      <c r="AD125" s="172" t="s">
        <v>6242</v>
      </c>
      <c r="AE125" s="172" t="s">
        <v>3624</v>
      </c>
      <c r="AH125" s="172" t="s">
        <v>6243</v>
      </c>
      <c r="AI125" s="199"/>
      <c r="AJ125" s="183" t="e">
        <f>VLOOKUP(AI125,'centroDeProyectos estrateg '!$E:$W,2,FALSE)</f>
        <v>#N/A</v>
      </c>
      <c r="AK125" s="183" t="e">
        <f>VLOOKUP(AI125,'centroDeProyectos estrateg '!$E:$W,7,FALSE)</f>
        <v>#N/A</v>
      </c>
      <c r="AL125" s="183" t="e">
        <f>VLOOKUP(AI125,'centroDeProyectos estrateg '!$E:$W,8,FALSE)</f>
        <v>#N/A</v>
      </c>
      <c r="AM125" s="183" t="e">
        <f>VLOOKUP(AI125,'centroDeProyectos estrateg '!$E:$W,5,FALSE)</f>
        <v>#N/A</v>
      </c>
      <c r="AN125" s="183" t="e">
        <f>VLOOKUP(AI125,'centroDeProyectos estrateg '!$E:$W,18,FALSE)</f>
        <v>#N/A</v>
      </c>
      <c r="AO125" s="183" t="e">
        <f>VLOOKUP(AI125,'centroDeProyectos estrateg '!$E:$W,19,FALSE)</f>
        <v>#N/A</v>
      </c>
      <c r="AP125" s="183" t="e">
        <f>VLOOKUP(AI125,'centroDeProyectos estrateg '!$E:$W,4,FALSE)</f>
        <v>#N/A</v>
      </c>
      <c r="AQ125" s="172" t="s">
        <v>3626</v>
      </c>
    </row>
    <row r="126" spans="1:43" s="146" customFormat="1" ht="22.9" customHeight="1">
      <c r="A126" s="227">
        <v>124</v>
      </c>
      <c r="B126" s="145" t="s">
        <v>5971</v>
      </c>
      <c r="C126" s="146" t="s">
        <v>3463</v>
      </c>
      <c r="D126" s="146" t="s">
        <v>3599</v>
      </c>
      <c r="E126" s="146" t="s">
        <v>3600</v>
      </c>
      <c r="F126" s="146" t="s">
        <v>3601</v>
      </c>
      <c r="G126" s="146" t="s">
        <v>3602</v>
      </c>
      <c r="H126" s="146" t="str">
        <f t="shared" si="5"/>
        <v>PROBIDAD Y ANTICORRUPCIÓN: Diseñar estrategias que permitan la prevención y abordaje de los delitos de probidad y corrupción en la gestión judicial.</v>
      </c>
      <c r="I126" s="146" t="s">
        <v>3621</v>
      </c>
      <c r="O126" s="146" t="s">
        <v>3177</v>
      </c>
      <c r="P126" s="146" t="s">
        <v>2926</v>
      </c>
      <c r="AB126" s="146" t="s">
        <v>3622</v>
      </c>
      <c r="AC126" s="146" t="s">
        <v>3876</v>
      </c>
      <c r="AD126" s="146" t="s">
        <v>6244</v>
      </c>
      <c r="AE126" s="146" t="s">
        <v>3624</v>
      </c>
      <c r="AI126" s="199"/>
      <c r="AJ126" s="181" t="e">
        <f>VLOOKUP(AI126,'centroDeProyectos estrateg '!$E:$W,2,FALSE)</f>
        <v>#N/A</v>
      </c>
      <c r="AK126" s="181" t="e">
        <f>VLOOKUP(AI126,'centroDeProyectos estrateg '!$E:$W,7,FALSE)</f>
        <v>#N/A</v>
      </c>
      <c r="AL126" s="181" t="e">
        <f>VLOOKUP(AI126,'centroDeProyectos estrateg '!$E:$W,8,FALSE)</f>
        <v>#N/A</v>
      </c>
      <c r="AM126" s="181" t="e">
        <f>VLOOKUP(AI126,'centroDeProyectos estrateg '!$E:$W,5,FALSE)</f>
        <v>#N/A</v>
      </c>
      <c r="AN126" s="181" t="e">
        <f>VLOOKUP(AI126,'centroDeProyectos estrateg '!$E:$W,18,FALSE)</f>
        <v>#N/A</v>
      </c>
      <c r="AO126" s="181" t="e">
        <f>VLOOKUP(AI126,'centroDeProyectos estrateg '!$E:$W,19,FALSE)</f>
        <v>#N/A</v>
      </c>
      <c r="AP126" s="181" t="e">
        <f>VLOOKUP(AI126,'centroDeProyectos estrateg '!$E:$W,4,FALSE)</f>
        <v>#N/A</v>
      </c>
      <c r="AQ126" s="162" t="s">
        <v>3438</v>
      </c>
    </row>
    <row r="127" spans="1:43" s="151" customFormat="1" ht="22.9" customHeight="1">
      <c r="A127" s="228">
        <v>125</v>
      </c>
      <c r="B127" s="160" t="s">
        <v>5971</v>
      </c>
      <c r="C127" s="151" t="s">
        <v>3463</v>
      </c>
      <c r="D127" s="151" t="s">
        <v>3599</v>
      </c>
      <c r="E127" s="151" t="s">
        <v>3600</v>
      </c>
      <c r="F127" s="151" t="s">
        <v>3601</v>
      </c>
      <c r="G127" s="151" t="s">
        <v>3602</v>
      </c>
      <c r="H127" s="151" t="str">
        <f t="shared" si="5"/>
        <v>PROBIDAD Y ANTICORRUPCIÓN: Diseñar estrategias que permitan la prevención y abordaje de los delitos de probidad y corrupción en la gestión judicial.</v>
      </c>
      <c r="I127" s="146" t="s">
        <v>3621</v>
      </c>
      <c r="J127" s="146"/>
      <c r="K127" s="146"/>
      <c r="L127" s="146"/>
      <c r="M127" s="146"/>
      <c r="N127" s="146"/>
      <c r="O127" s="151" t="s">
        <v>3177</v>
      </c>
      <c r="P127" s="146" t="s">
        <v>2926</v>
      </c>
      <c r="Q127" s="146"/>
      <c r="S127" s="146"/>
      <c r="T127" s="146"/>
      <c r="U127" s="146"/>
      <c r="V127" s="146"/>
      <c r="W127" s="146"/>
      <c r="X127" s="146"/>
      <c r="Y127" s="146"/>
      <c r="Z127" s="146"/>
      <c r="AA127" s="146"/>
      <c r="AB127" s="146" t="s">
        <v>3622</v>
      </c>
      <c r="AC127" s="146">
        <v>2024</v>
      </c>
      <c r="AD127" s="146" t="s">
        <v>6245</v>
      </c>
      <c r="AE127" s="146" t="s">
        <v>3624</v>
      </c>
      <c r="AF127" s="146"/>
      <c r="AG127" s="146"/>
      <c r="AH127" s="146"/>
      <c r="AI127" s="199"/>
      <c r="AJ127" s="181" t="e">
        <f>VLOOKUP(AI127,'centroDeProyectos estrateg '!$E:$W,2,FALSE)</f>
        <v>#N/A</v>
      </c>
      <c r="AK127" s="181" t="e">
        <f>VLOOKUP(AI127,'centroDeProyectos estrateg '!$E:$W,7,FALSE)</f>
        <v>#N/A</v>
      </c>
      <c r="AL127" s="181" t="e">
        <f>VLOOKUP(AI127,'centroDeProyectos estrateg '!$E:$W,8,FALSE)</f>
        <v>#N/A</v>
      </c>
      <c r="AM127" s="181" t="e">
        <f>VLOOKUP(AI127,'centroDeProyectos estrateg '!$E:$W,5,FALSE)</f>
        <v>#N/A</v>
      </c>
      <c r="AN127" s="181" t="e">
        <f>VLOOKUP(AI127,'centroDeProyectos estrateg '!$E:$W,18,FALSE)</f>
        <v>#N/A</v>
      </c>
      <c r="AO127" s="181" t="e">
        <f>VLOOKUP(AI127,'centroDeProyectos estrateg '!$E:$W,19,FALSE)</f>
        <v>#N/A</v>
      </c>
      <c r="AP127" s="181" t="e">
        <f>VLOOKUP(AI127,'centroDeProyectos estrateg '!$E:$W,4,FALSE)</f>
        <v>#N/A</v>
      </c>
      <c r="AQ127" s="162" t="s">
        <v>3438</v>
      </c>
    </row>
    <row r="128" spans="1:43" s="142" customFormat="1" ht="22.9" customHeight="1">
      <c r="A128" s="229">
        <v>126</v>
      </c>
      <c r="B128" s="141" t="s">
        <v>5968</v>
      </c>
      <c r="C128" s="142" t="s">
        <v>3463</v>
      </c>
      <c r="D128" s="142" t="s">
        <v>3599</v>
      </c>
      <c r="E128" s="142" t="s">
        <v>3600</v>
      </c>
      <c r="F128" s="142" t="s">
        <v>3601</v>
      </c>
      <c r="G128" s="142" t="s">
        <v>3602</v>
      </c>
      <c r="H128" s="142" t="str">
        <f t="shared" si="5"/>
        <v>PROBIDAD Y ANTICORRUPCIÓN: Diseñar estrategias que permitan la prevención y abordaje de los delitos de probidad y corrupción en la gestión judicial.</v>
      </c>
      <c r="I128" s="78" t="s">
        <v>3627</v>
      </c>
      <c r="J128" s="78"/>
      <c r="K128" s="78"/>
      <c r="L128" s="78"/>
      <c r="M128" s="78"/>
      <c r="N128" s="78"/>
      <c r="O128" s="142" t="s">
        <v>3076</v>
      </c>
      <c r="P128" s="59" t="s">
        <v>58</v>
      </c>
      <c r="Q128" s="59" t="s">
        <v>3582</v>
      </c>
      <c r="S128" s="59">
        <v>15</v>
      </c>
      <c r="T128" s="59">
        <v>100</v>
      </c>
      <c r="U128" s="59">
        <f>15+14</f>
        <v>29</v>
      </c>
      <c r="V128" s="59">
        <f>U128+14</f>
        <v>43</v>
      </c>
      <c r="W128" s="59">
        <f t="shared" ref="W128:Y128" si="11">V128+14</f>
        <v>57</v>
      </c>
      <c r="X128" s="59">
        <f t="shared" si="11"/>
        <v>71</v>
      </c>
      <c r="Y128" s="59">
        <f t="shared" si="11"/>
        <v>85</v>
      </c>
      <c r="Z128" s="59">
        <v>100</v>
      </c>
      <c r="AA128" s="59"/>
      <c r="AB128" s="59" t="s">
        <v>3631</v>
      </c>
      <c r="AC128" s="59">
        <v>2019</v>
      </c>
      <c r="AD128" s="59" t="s">
        <v>3628</v>
      </c>
      <c r="AE128" s="59" t="s">
        <v>58</v>
      </c>
      <c r="AF128" s="148"/>
      <c r="AG128" s="148"/>
      <c r="AH128" s="148" t="s">
        <v>6001</v>
      </c>
      <c r="AI128" s="199" t="s">
        <v>271</v>
      </c>
      <c r="AJ128" s="142" t="str">
        <f>VLOOKUP(AI128,'centroDeProyectos estrateg '!$E:$W,2,FALSE)</f>
        <v>Régimen Disciplinario</v>
      </c>
      <c r="AK128" s="142" t="str">
        <f>VLOOKUP(AI128,'centroDeProyectos estrateg '!$E:$W,7,FALSE)</f>
        <v>20/11/2017</v>
      </c>
      <c r="AL128" s="142" t="str">
        <f>VLOOKUP(AI128,'centroDeProyectos estrateg '!$E:$W,8,FALSE)</f>
        <v>29/12/2023</v>
      </c>
      <c r="AM128" s="142" t="str">
        <f>VLOOKUP(AI128,'centroDeProyectos estrateg '!$E:$W,5,FALSE)</f>
        <v>64%</v>
      </c>
      <c r="AN128" s="142" t="str">
        <f>VLOOKUP(AI128,'centroDeProyectos estrateg '!$E:$W,18,FALSE)</f>
        <v>Despacho de la Presidencia</v>
      </c>
      <c r="AO128" s="142" t="str">
        <f>VLOOKUP(AI128,'centroDeProyectos estrateg '!$E:$W,19,FALSE)</f>
        <v>0653 DESPACHO DE LA PRESIDENCIA</v>
      </c>
      <c r="AP128" s="142" t="str">
        <f>VLOOKUP(AI128,'centroDeProyectos estrateg '!$E:$W,4,FALSE)</f>
        <v>En progreso</v>
      </c>
      <c r="AQ128" s="142" t="s">
        <v>3442</v>
      </c>
    </row>
    <row r="129" spans="1:43" s="162" customFormat="1" ht="22.9" customHeight="1">
      <c r="A129" s="227">
        <v>127</v>
      </c>
      <c r="B129" s="161" t="s">
        <v>5971</v>
      </c>
      <c r="C129" s="162" t="s">
        <v>3463</v>
      </c>
      <c r="D129" s="162" t="s">
        <v>3599</v>
      </c>
      <c r="E129" s="162" t="s">
        <v>3600</v>
      </c>
      <c r="F129" s="162" t="s">
        <v>3601</v>
      </c>
      <c r="G129" s="162" t="s">
        <v>3602</v>
      </c>
      <c r="H129" s="162" t="str">
        <f t="shared" si="5"/>
        <v>PROBIDAD Y ANTICORRUPCIÓN: Diseñar estrategias que permitan la prevención y abordaje de los delitos de probidad y corrupción en la gestión judicial.</v>
      </c>
      <c r="I129" s="146" t="s">
        <v>3627</v>
      </c>
      <c r="J129" s="146"/>
      <c r="K129" s="146"/>
      <c r="L129" s="146"/>
      <c r="M129" s="146"/>
      <c r="N129" s="146"/>
      <c r="O129" s="162" t="s">
        <v>3076</v>
      </c>
      <c r="P129" s="146" t="s">
        <v>58</v>
      </c>
      <c r="Q129" s="146"/>
      <c r="S129" s="146"/>
      <c r="T129" s="146"/>
      <c r="U129" s="146"/>
      <c r="V129" s="146"/>
      <c r="W129" s="146"/>
      <c r="X129" s="146"/>
      <c r="Y129" s="146"/>
      <c r="Z129" s="146"/>
      <c r="AA129" s="146"/>
      <c r="AB129" s="146" t="s">
        <v>3631</v>
      </c>
      <c r="AC129" s="146" t="s">
        <v>6174</v>
      </c>
      <c r="AD129" s="146" t="s">
        <v>3629</v>
      </c>
      <c r="AE129" s="146" t="s">
        <v>58</v>
      </c>
      <c r="AF129" s="146"/>
      <c r="AG129" s="146"/>
      <c r="AH129" s="146"/>
      <c r="AI129" s="199"/>
      <c r="AJ129" s="181" t="e">
        <f>VLOOKUP(AI129,'centroDeProyectos estrateg '!$E:$W,2,FALSE)</f>
        <v>#N/A</v>
      </c>
      <c r="AK129" s="181" t="e">
        <f>VLOOKUP(AI129,'centroDeProyectos estrateg '!$E:$W,7,FALSE)</f>
        <v>#N/A</v>
      </c>
      <c r="AL129" s="181" t="e">
        <f>VLOOKUP(AI129,'centroDeProyectos estrateg '!$E:$W,8,FALSE)</f>
        <v>#N/A</v>
      </c>
      <c r="AM129" s="181" t="e">
        <f>VLOOKUP(AI129,'centroDeProyectos estrateg '!$E:$W,5,FALSE)</f>
        <v>#N/A</v>
      </c>
      <c r="AN129" s="181" t="e">
        <f>VLOOKUP(AI129,'centroDeProyectos estrateg '!$E:$W,18,FALSE)</f>
        <v>#N/A</v>
      </c>
      <c r="AO129" s="181" t="e">
        <f>VLOOKUP(AI129,'centroDeProyectos estrateg '!$E:$W,19,FALSE)</f>
        <v>#N/A</v>
      </c>
      <c r="AP129" s="181" t="e">
        <f>VLOOKUP(AI129,'centroDeProyectos estrateg '!$E:$W,4,FALSE)</f>
        <v>#N/A</v>
      </c>
      <c r="AQ129" s="162" t="s">
        <v>3438</v>
      </c>
    </row>
    <row r="130" spans="1:43" s="146" customFormat="1" ht="22.9" customHeight="1">
      <c r="A130" s="228">
        <v>128</v>
      </c>
      <c r="B130" s="145" t="s">
        <v>5971</v>
      </c>
      <c r="C130" s="146" t="s">
        <v>3463</v>
      </c>
      <c r="D130" s="146" t="s">
        <v>3599</v>
      </c>
      <c r="E130" s="146" t="s">
        <v>3600</v>
      </c>
      <c r="F130" s="146" t="s">
        <v>3601</v>
      </c>
      <c r="G130" s="146" t="s">
        <v>3602</v>
      </c>
      <c r="H130" s="146" t="str">
        <f t="shared" si="5"/>
        <v>PROBIDAD Y ANTICORRUPCIÓN: Diseñar estrategias que permitan la prevención y abordaje de los delitos de probidad y corrupción en la gestión judicial.</v>
      </c>
      <c r="I130" s="146" t="s">
        <v>3627</v>
      </c>
      <c r="O130" s="146" t="s">
        <v>3076</v>
      </c>
      <c r="P130" s="146" t="s">
        <v>58</v>
      </c>
      <c r="AB130" s="146" t="s">
        <v>3631</v>
      </c>
      <c r="AC130" s="146" t="s">
        <v>6230</v>
      </c>
      <c r="AD130" s="146" t="s">
        <v>3630</v>
      </c>
      <c r="AE130" s="146" t="s">
        <v>58</v>
      </c>
      <c r="AI130" s="199"/>
      <c r="AJ130" s="181" t="e">
        <f>VLOOKUP(AI130,'centroDeProyectos estrateg '!$E:$W,2,FALSE)</f>
        <v>#N/A</v>
      </c>
      <c r="AK130" s="181" t="e">
        <f>VLOOKUP(AI130,'centroDeProyectos estrateg '!$E:$W,7,FALSE)</f>
        <v>#N/A</v>
      </c>
      <c r="AL130" s="181" t="e">
        <f>VLOOKUP(AI130,'centroDeProyectos estrateg '!$E:$W,8,FALSE)</f>
        <v>#N/A</v>
      </c>
      <c r="AM130" s="181" t="e">
        <f>VLOOKUP(AI130,'centroDeProyectos estrateg '!$E:$W,5,FALSE)</f>
        <v>#N/A</v>
      </c>
      <c r="AN130" s="181" t="e">
        <f>VLOOKUP(AI130,'centroDeProyectos estrateg '!$E:$W,18,FALSE)</f>
        <v>#N/A</v>
      </c>
      <c r="AO130" s="181" t="e">
        <f>VLOOKUP(AI130,'centroDeProyectos estrateg '!$E:$W,19,FALSE)</f>
        <v>#N/A</v>
      </c>
      <c r="AP130" s="181" t="e">
        <f>VLOOKUP(AI130,'centroDeProyectos estrateg '!$E:$W,4,FALSE)</f>
        <v>#N/A</v>
      </c>
      <c r="AQ130" s="162" t="s">
        <v>3438</v>
      </c>
    </row>
    <row r="131" spans="1:43" s="151" customFormat="1" ht="22.9" customHeight="1">
      <c r="A131" s="229">
        <v>129</v>
      </c>
      <c r="B131" s="160" t="s">
        <v>5971</v>
      </c>
      <c r="C131" s="151" t="s">
        <v>3463</v>
      </c>
      <c r="D131" s="151" t="s">
        <v>3599</v>
      </c>
      <c r="E131" s="151" t="s">
        <v>3600</v>
      </c>
      <c r="F131" s="151" t="s">
        <v>3601</v>
      </c>
      <c r="G131" s="151" t="s">
        <v>3602</v>
      </c>
      <c r="H131" s="151" t="str">
        <f t="shared" si="5"/>
        <v>PROBIDAD Y ANTICORRUPCIÓN: Diseñar estrategias que permitan la prevención y abordaje de los delitos de probidad y corrupción en la gestión judicial.</v>
      </c>
      <c r="I131" s="146" t="s">
        <v>3627</v>
      </c>
      <c r="J131" s="146"/>
      <c r="K131" s="146"/>
      <c r="L131" s="146"/>
      <c r="M131" s="146"/>
      <c r="N131" s="146"/>
      <c r="O131" s="151" t="s">
        <v>3076</v>
      </c>
      <c r="P131" s="146" t="s">
        <v>58</v>
      </c>
      <c r="Q131" s="146"/>
      <c r="S131" s="146"/>
      <c r="T131" s="146"/>
      <c r="U131" s="146"/>
      <c r="V131" s="146"/>
      <c r="W131" s="146"/>
      <c r="X131" s="146"/>
      <c r="Y131" s="146"/>
      <c r="Z131" s="146"/>
      <c r="AA131" s="146"/>
      <c r="AB131" s="146" t="s">
        <v>3631</v>
      </c>
      <c r="AC131" s="146" t="s">
        <v>3450</v>
      </c>
      <c r="AD131" s="146" t="s">
        <v>3632</v>
      </c>
      <c r="AE131" s="146" t="s">
        <v>58</v>
      </c>
      <c r="AF131" s="146"/>
      <c r="AG131" s="146"/>
      <c r="AH131" s="146"/>
      <c r="AI131" s="199"/>
      <c r="AJ131" s="181" t="e">
        <f>VLOOKUP(AI131,'centroDeProyectos estrateg '!$E:$W,2,FALSE)</f>
        <v>#N/A</v>
      </c>
      <c r="AK131" s="181" t="e">
        <f>VLOOKUP(AI131,'centroDeProyectos estrateg '!$E:$W,7,FALSE)</f>
        <v>#N/A</v>
      </c>
      <c r="AL131" s="181" t="e">
        <f>VLOOKUP(AI131,'centroDeProyectos estrateg '!$E:$W,8,FALSE)</f>
        <v>#N/A</v>
      </c>
      <c r="AM131" s="181" t="e">
        <f>VLOOKUP(AI131,'centroDeProyectos estrateg '!$E:$W,5,FALSE)</f>
        <v>#N/A</v>
      </c>
      <c r="AN131" s="181" t="e">
        <f>VLOOKUP(AI131,'centroDeProyectos estrateg '!$E:$W,18,FALSE)</f>
        <v>#N/A</v>
      </c>
      <c r="AO131" s="181" t="e">
        <f>VLOOKUP(AI131,'centroDeProyectos estrateg '!$E:$W,19,FALSE)</f>
        <v>#N/A</v>
      </c>
      <c r="AP131" s="181" t="e">
        <f>VLOOKUP(AI131,'centroDeProyectos estrateg '!$E:$W,4,FALSE)</f>
        <v>#N/A</v>
      </c>
      <c r="AQ131" s="162" t="s">
        <v>3438</v>
      </c>
    </row>
    <row r="132" spans="1:43" s="142" customFormat="1" ht="22.9" customHeight="1">
      <c r="A132" s="227">
        <v>130</v>
      </c>
      <c r="B132" s="141" t="s">
        <v>5968</v>
      </c>
      <c r="C132" s="142" t="s">
        <v>3463</v>
      </c>
      <c r="D132" s="142" t="s">
        <v>3599</v>
      </c>
      <c r="E132" s="142" t="s">
        <v>3600</v>
      </c>
      <c r="F132" s="142" t="s">
        <v>3601</v>
      </c>
      <c r="G132" s="142" t="s">
        <v>3602</v>
      </c>
      <c r="H132" s="142" t="str">
        <f t="shared" si="5"/>
        <v>PROBIDAD Y ANTICORRUPCIÓN: Diseñar estrategias que permitan la prevención y abordaje de los delitos de probidad y corrupción en la gestión judicial.</v>
      </c>
      <c r="I132" s="78" t="s">
        <v>3633</v>
      </c>
      <c r="J132" s="78"/>
      <c r="K132" s="78"/>
      <c r="L132" s="78"/>
      <c r="M132" s="78"/>
      <c r="N132" s="78"/>
      <c r="O132" s="142" t="s">
        <v>3075</v>
      </c>
      <c r="P132" s="59" t="s">
        <v>58</v>
      </c>
      <c r="Q132" s="59" t="s">
        <v>3582</v>
      </c>
      <c r="S132" s="59">
        <v>50</v>
      </c>
      <c r="T132" s="59">
        <v>100</v>
      </c>
      <c r="U132" s="59">
        <v>58</v>
      </c>
      <c r="V132" s="59">
        <f>U132+8</f>
        <v>66</v>
      </c>
      <c r="W132" s="59">
        <f t="shared" ref="W132:Y132" si="12">V132+8</f>
        <v>74</v>
      </c>
      <c r="X132" s="59">
        <f t="shared" si="12"/>
        <v>82</v>
      </c>
      <c r="Y132" s="59">
        <f t="shared" si="12"/>
        <v>90</v>
      </c>
      <c r="Z132" s="59">
        <v>100</v>
      </c>
      <c r="AA132" s="59"/>
      <c r="AB132" s="59" t="s">
        <v>6246</v>
      </c>
      <c r="AC132" s="59">
        <v>2019</v>
      </c>
      <c r="AD132" s="59" t="s">
        <v>6247</v>
      </c>
      <c r="AE132" s="59" t="s">
        <v>58</v>
      </c>
      <c r="AF132" s="148"/>
      <c r="AG132" s="148"/>
      <c r="AH132" s="148" t="s">
        <v>6001</v>
      </c>
      <c r="AI132" s="199" t="s">
        <v>273</v>
      </c>
      <c r="AJ132" s="142" t="str">
        <f>VLOOKUP(AI132,'centroDeProyectos estrateg '!$E:$W,2,FALSE)</f>
        <v>Protocolo de conducta para el personal judicial</v>
      </c>
      <c r="AK132" s="142" t="str">
        <f>VLOOKUP(AI132,'centroDeProyectos estrateg '!$E:$W,7,FALSE)</f>
        <v>30/07/2019</v>
      </c>
      <c r="AL132" s="142" t="str">
        <f>VLOOKUP(AI132,'centroDeProyectos estrateg '!$E:$W,8,FALSE)</f>
        <v>31/07/2019</v>
      </c>
      <c r="AM132" s="142" t="str">
        <f>VLOOKUP(AI132,'centroDeProyectos estrateg '!$E:$W,5,FALSE)</f>
        <v>0%</v>
      </c>
      <c r="AN132" s="142" t="str">
        <f>VLOOKUP(AI132,'centroDeProyectos estrateg '!$E:$W,18,FALSE)</f>
        <v>Despacho de la Presidencia</v>
      </c>
      <c r="AO132" s="142" t="str">
        <f>VLOOKUP(AI132,'centroDeProyectos estrateg '!$E:$W,19,FALSE)</f>
        <v>0653 DESPACHO DE LA PRESIDENCIA</v>
      </c>
      <c r="AP132" s="142" t="str">
        <f>VLOOKUP(AI132,'centroDeProyectos estrateg '!$E:$W,4,FALSE)</f>
        <v>Terminado</v>
      </c>
      <c r="AQ132" s="142" t="s">
        <v>3442</v>
      </c>
    </row>
    <row r="133" spans="1:43" s="162" customFormat="1" ht="22.9" customHeight="1">
      <c r="A133" s="228">
        <v>131</v>
      </c>
      <c r="B133" s="161" t="s">
        <v>5971</v>
      </c>
      <c r="C133" s="162" t="s">
        <v>3463</v>
      </c>
      <c r="D133" s="162" t="s">
        <v>3599</v>
      </c>
      <c r="E133" s="162" t="s">
        <v>3600</v>
      </c>
      <c r="F133" s="162" t="s">
        <v>3601</v>
      </c>
      <c r="G133" s="162" t="s">
        <v>3602</v>
      </c>
      <c r="H133" s="162" t="str">
        <f t="shared" si="5"/>
        <v>PROBIDAD Y ANTICORRUPCIÓN: Diseñar estrategias que permitan la prevención y abordaje de los delitos de probidad y corrupción en la gestión judicial.</v>
      </c>
      <c r="I133" s="146" t="s">
        <v>3633</v>
      </c>
      <c r="J133" s="146"/>
      <c r="K133" s="146"/>
      <c r="L133" s="146"/>
      <c r="M133" s="146"/>
      <c r="N133" s="146"/>
      <c r="O133" s="162" t="s">
        <v>3075</v>
      </c>
      <c r="P133" s="146" t="s">
        <v>58</v>
      </c>
      <c r="Q133" s="146"/>
      <c r="S133" s="146"/>
      <c r="T133" s="146"/>
      <c r="U133" s="146"/>
      <c r="V133" s="146"/>
      <c r="W133" s="146"/>
      <c r="X133" s="146"/>
      <c r="Y133" s="146"/>
      <c r="Z133" s="146"/>
      <c r="AA133" s="146"/>
      <c r="AB133" s="146" t="s">
        <v>6246</v>
      </c>
      <c r="AC133" s="146" t="s">
        <v>6174</v>
      </c>
      <c r="AD133" s="146" t="s">
        <v>3629</v>
      </c>
      <c r="AE133" s="146" t="s">
        <v>58</v>
      </c>
      <c r="AF133" s="146"/>
      <c r="AG133" s="146"/>
      <c r="AH133" s="146"/>
      <c r="AI133" s="199"/>
      <c r="AJ133" s="181" t="e">
        <f>VLOOKUP(AI133,'centroDeProyectos estrateg '!$E:$W,2,FALSE)</f>
        <v>#N/A</v>
      </c>
      <c r="AK133" s="181" t="e">
        <f>VLOOKUP(AI133,'centroDeProyectos estrateg '!$E:$W,7,FALSE)</f>
        <v>#N/A</v>
      </c>
      <c r="AL133" s="181" t="e">
        <f>VLOOKUP(AI133,'centroDeProyectos estrateg '!$E:$W,8,FALSE)</f>
        <v>#N/A</v>
      </c>
      <c r="AM133" s="181" t="e">
        <f>VLOOKUP(AI133,'centroDeProyectos estrateg '!$E:$W,5,FALSE)</f>
        <v>#N/A</v>
      </c>
      <c r="AN133" s="181" t="e">
        <f>VLOOKUP(AI133,'centroDeProyectos estrateg '!$E:$W,18,FALSE)</f>
        <v>#N/A</v>
      </c>
      <c r="AO133" s="181" t="e">
        <f>VLOOKUP(AI133,'centroDeProyectos estrateg '!$E:$W,19,FALSE)</f>
        <v>#N/A</v>
      </c>
      <c r="AP133" s="181" t="e">
        <f>VLOOKUP(AI133,'centroDeProyectos estrateg '!$E:$W,4,FALSE)</f>
        <v>#N/A</v>
      </c>
      <c r="AQ133" s="162" t="s">
        <v>3438</v>
      </c>
    </row>
    <row r="134" spans="1:43" s="146" customFormat="1" ht="22.9" customHeight="1">
      <c r="A134" s="229">
        <v>132</v>
      </c>
      <c r="B134" s="145" t="s">
        <v>5971</v>
      </c>
      <c r="C134" s="146" t="s">
        <v>3463</v>
      </c>
      <c r="D134" s="146" t="s">
        <v>3599</v>
      </c>
      <c r="E134" s="146" t="s">
        <v>3600</v>
      </c>
      <c r="F134" s="146" t="s">
        <v>3601</v>
      </c>
      <c r="G134" s="146" t="s">
        <v>3602</v>
      </c>
      <c r="H134" s="146" t="str">
        <f t="shared" si="5"/>
        <v>PROBIDAD Y ANTICORRUPCIÓN: Diseñar estrategias que permitan la prevención y abordaje de los delitos de probidad y corrupción en la gestión judicial.</v>
      </c>
      <c r="I134" s="146" t="s">
        <v>3633</v>
      </c>
      <c r="O134" s="146" t="s">
        <v>3075</v>
      </c>
      <c r="P134" s="146" t="s">
        <v>58</v>
      </c>
      <c r="AB134" s="146" t="s">
        <v>6246</v>
      </c>
      <c r="AC134" s="146" t="s">
        <v>6230</v>
      </c>
      <c r="AD134" s="146" t="s">
        <v>3630</v>
      </c>
      <c r="AE134" s="146" t="s">
        <v>58</v>
      </c>
      <c r="AI134" s="199"/>
      <c r="AJ134" s="181" t="e">
        <f>VLOOKUP(AI134,'centroDeProyectos estrateg '!$E:$W,2,FALSE)</f>
        <v>#N/A</v>
      </c>
      <c r="AK134" s="181" t="e">
        <f>VLOOKUP(AI134,'centroDeProyectos estrateg '!$E:$W,7,FALSE)</f>
        <v>#N/A</v>
      </c>
      <c r="AL134" s="181" t="e">
        <f>VLOOKUP(AI134,'centroDeProyectos estrateg '!$E:$W,8,FALSE)</f>
        <v>#N/A</v>
      </c>
      <c r="AM134" s="181" t="e">
        <f>VLOOKUP(AI134,'centroDeProyectos estrateg '!$E:$W,5,FALSE)</f>
        <v>#N/A</v>
      </c>
      <c r="AN134" s="181" t="e">
        <f>VLOOKUP(AI134,'centroDeProyectos estrateg '!$E:$W,18,FALSE)</f>
        <v>#N/A</v>
      </c>
      <c r="AO134" s="181" t="e">
        <f>VLOOKUP(AI134,'centroDeProyectos estrateg '!$E:$W,19,FALSE)</f>
        <v>#N/A</v>
      </c>
      <c r="AP134" s="181" t="e">
        <f>VLOOKUP(AI134,'centroDeProyectos estrateg '!$E:$W,4,FALSE)</f>
        <v>#N/A</v>
      </c>
      <c r="AQ134" s="162" t="s">
        <v>3438</v>
      </c>
    </row>
    <row r="135" spans="1:43" s="151" customFormat="1" ht="22.9" customHeight="1">
      <c r="A135" s="227">
        <v>133</v>
      </c>
      <c r="B135" s="160" t="s">
        <v>5971</v>
      </c>
      <c r="C135" s="151" t="s">
        <v>3463</v>
      </c>
      <c r="D135" s="151" t="s">
        <v>3599</v>
      </c>
      <c r="E135" s="151" t="s">
        <v>3600</v>
      </c>
      <c r="F135" s="151" t="s">
        <v>3601</v>
      </c>
      <c r="G135" s="151" t="s">
        <v>3602</v>
      </c>
      <c r="H135" s="151" t="str">
        <f t="shared" si="5"/>
        <v>PROBIDAD Y ANTICORRUPCIÓN: Diseñar estrategias que permitan la prevención y abordaje de los delitos de probidad y corrupción en la gestión judicial.</v>
      </c>
      <c r="I135" s="146" t="s">
        <v>3633</v>
      </c>
      <c r="J135" s="146"/>
      <c r="K135" s="146"/>
      <c r="L135" s="146"/>
      <c r="M135" s="146"/>
      <c r="N135" s="146"/>
      <c r="O135" s="151" t="s">
        <v>3075</v>
      </c>
      <c r="P135" s="146" t="s">
        <v>58</v>
      </c>
      <c r="Q135" s="146"/>
      <c r="S135" s="146"/>
      <c r="T135" s="146"/>
      <c r="U135" s="146"/>
      <c r="V135" s="146"/>
      <c r="W135" s="146"/>
      <c r="X135" s="146"/>
      <c r="Y135" s="146"/>
      <c r="Z135" s="146"/>
      <c r="AA135" s="146"/>
      <c r="AB135" s="146" t="s">
        <v>6246</v>
      </c>
      <c r="AC135" s="146" t="s">
        <v>3450</v>
      </c>
      <c r="AD135" s="146" t="s">
        <v>3632</v>
      </c>
      <c r="AE135" s="146" t="s">
        <v>58</v>
      </c>
      <c r="AF135" s="146"/>
      <c r="AG135" s="146"/>
      <c r="AH135" s="146"/>
      <c r="AI135" s="199"/>
      <c r="AJ135" s="181" t="e">
        <f>VLOOKUP(AI135,'centroDeProyectos estrateg '!$E:$W,2,FALSE)</f>
        <v>#N/A</v>
      </c>
      <c r="AK135" s="181" t="e">
        <f>VLOOKUP(AI135,'centroDeProyectos estrateg '!$E:$W,7,FALSE)</f>
        <v>#N/A</v>
      </c>
      <c r="AL135" s="181" t="e">
        <f>VLOOKUP(AI135,'centroDeProyectos estrateg '!$E:$W,8,FALSE)</f>
        <v>#N/A</v>
      </c>
      <c r="AM135" s="181" t="e">
        <f>VLOOKUP(AI135,'centroDeProyectos estrateg '!$E:$W,5,FALSE)</f>
        <v>#N/A</v>
      </c>
      <c r="AN135" s="181" t="e">
        <f>VLOOKUP(AI135,'centroDeProyectos estrateg '!$E:$W,18,FALSE)</f>
        <v>#N/A</v>
      </c>
      <c r="AO135" s="181" t="e">
        <f>VLOOKUP(AI135,'centroDeProyectos estrateg '!$E:$W,19,FALSE)</f>
        <v>#N/A</v>
      </c>
      <c r="AP135" s="181" t="e">
        <f>VLOOKUP(AI135,'centroDeProyectos estrateg '!$E:$W,4,FALSE)</f>
        <v>#N/A</v>
      </c>
      <c r="AQ135" s="162" t="s">
        <v>3438</v>
      </c>
    </row>
    <row r="136" spans="1:43" s="142" customFormat="1" ht="22.9" customHeight="1">
      <c r="A136" s="228">
        <v>134</v>
      </c>
      <c r="B136" s="141" t="s">
        <v>5968</v>
      </c>
      <c r="C136" s="142" t="s">
        <v>6248</v>
      </c>
      <c r="D136" s="142" t="s">
        <v>3599</v>
      </c>
      <c r="E136" s="142" t="s">
        <v>3600</v>
      </c>
      <c r="F136" s="142" t="s">
        <v>3601</v>
      </c>
      <c r="G136" s="142" t="s">
        <v>3602</v>
      </c>
      <c r="H136" s="142" t="str">
        <f t="shared" si="5"/>
        <v>PROBIDAD Y ANTICORRUPCIÓN: Diseñar estrategias que permitan la prevención y abordaje de los delitos de probidad y corrupción en la gestión judicial.</v>
      </c>
      <c r="I136" s="78" t="s">
        <v>3634</v>
      </c>
      <c r="J136" s="78"/>
      <c r="K136" s="78"/>
      <c r="L136" s="78"/>
      <c r="M136" s="78"/>
      <c r="N136" s="78"/>
      <c r="O136" s="142" t="s">
        <v>2458</v>
      </c>
      <c r="P136" s="59" t="s">
        <v>2459</v>
      </c>
      <c r="Q136" s="59" t="s">
        <v>3582</v>
      </c>
      <c r="S136" s="59">
        <v>0</v>
      </c>
      <c r="T136" s="59">
        <v>100</v>
      </c>
      <c r="U136" s="59">
        <v>0.1</v>
      </c>
      <c r="V136" s="59">
        <v>0.2</v>
      </c>
      <c r="W136" s="59">
        <v>0.4</v>
      </c>
      <c r="X136" s="59">
        <v>0.6</v>
      </c>
      <c r="Y136" s="59">
        <v>0.8</v>
      </c>
      <c r="Z136" s="59">
        <v>1</v>
      </c>
      <c r="AA136" s="59"/>
      <c r="AB136" s="59" t="s">
        <v>3635</v>
      </c>
      <c r="AC136" s="59">
        <v>2019</v>
      </c>
      <c r="AD136" s="59" t="s">
        <v>3636</v>
      </c>
      <c r="AE136" s="59" t="s">
        <v>2459</v>
      </c>
      <c r="AF136" s="148"/>
      <c r="AG136" s="148"/>
      <c r="AH136" s="148" t="s">
        <v>6249</v>
      </c>
      <c r="AI136" s="199" t="s">
        <v>345</v>
      </c>
      <c r="AJ136" s="142" t="str">
        <f>VLOOKUP(AI136,'centroDeProyectos estrateg '!$E:$W,2,FALSE)</f>
        <v>Implementación del Código de Ética Judicial</v>
      </c>
      <c r="AK136" s="142" t="str">
        <f>VLOOKUP(AI136,'centroDeProyectos estrateg '!$E:$W,7,FALSE)</f>
        <v>06/01/2020</v>
      </c>
      <c r="AL136" s="142" t="str">
        <f>VLOOKUP(AI136,'centroDeProyectos estrateg '!$E:$W,8,FALSE)</f>
        <v>15/06/2022</v>
      </c>
      <c r="AM136" s="142" t="str">
        <f>VLOOKUP(AI136,'centroDeProyectos estrateg '!$E:$W,5,FALSE)</f>
        <v>0%</v>
      </c>
      <c r="AN136" s="142" t="str">
        <f>VLOOKUP(AI136,'centroDeProyectos estrateg '!$E:$W,18,FALSE)</f>
        <v>Secretaría Técnica de Ética y Valores</v>
      </c>
      <c r="AO136" s="142" t="str">
        <f>VLOOKUP(AI136,'centroDeProyectos estrateg '!$E:$W,19,FALSE)</f>
        <v>0981 SECRETARIA TECNICA DE ETICA Y VALORES</v>
      </c>
      <c r="AP136" s="142" t="str">
        <f>VLOOKUP(AI136,'centroDeProyectos estrateg '!$E:$W,4,FALSE)</f>
        <v>Cancelado</v>
      </c>
      <c r="AQ136" s="142" t="s">
        <v>3442</v>
      </c>
    </row>
    <row r="137" spans="1:43" s="162" customFormat="1" ht="22.9" customHeight="1">
      <c r="A137" s="229">
        <v>135</v>
      </c>
      <c r="B137" s="161" t="s">
        <v>5971</v>
      </c>
      <c r="C137" s="162" t="s">
        <v>6248</v>
      </c>
      <c r="D137" s="162" t="s">
        <v>3599</v>
      </c>
      <c r="E137" s="162" t="s">
        <v>3600</v>
      </c>
      <c r="F137" s="162" t="s">
        <v>3601</v>
      </c>
      <c r="G137" s="162" t="s">
        <v>3602</v>
      </c>
      <c r="H137" s="162" t="str">
        <f t="shared" si="5"/>
        <v>PROBIDAD Y ANTICORRUPCIÓN: Diseñar estrategias que permitan la prevención y abordaje de los delitos de probidad y corrupción en la gestión judicial.</v>
      </c>
      <c r="I137" s="146" t="s">
        <v>3634</v>
      </c>
      <c r="J137" s="146"/>
      <c r="K137" s="146"/>
      <c r="L137" s="146"/>
      <c r="M137" s="146"/>
      <c r="N137" s="146"/>
      <c r="O137" s="162" t="s">
        <v>2458</v>
      </c>
      <c r="P137" s="146" t="s">
        <v>2459</v>
      </c>
      <c r="Q137" s="146"/>
      <c r="S137" s="146"/>
      <c r="T137" s="146"/>
      <c r="U137" s="146"/>
      <c r="V137" s="146"/>
      <c r="W137" s="146"/>
      <c r="X137" s="146"/>
      <c r="Y137" s="146"/>
      <c r="Z137" s="146"/>
      <c r="AA137" s="146"/>
      <c r="AB137" s="146" t="s">
        <v>3635</v>
      </c>
      <c r="AC137" s="146" t="s">
        <v>3639</v>
      </c>
      <c r="AD137" s="146" t="s">
        <v>3640</v>
      </c>
      <c r="AE137" s="146" t="s">
        <v>2459</v>
      </c>
      <c r="AF137" s="146"/>
      <c r="AG137" s="146"/>
      <c r="AH137" s="146"/>
      <c r="AI137" s="199"/>
      <c r="AJ137" s="181" t="e">
        <f>VLOOKUP(AI137,'centroDeProyectos estrateg '!$E:$W,2,FALSE)</f>
        <v>#N/A</v>
      </c>
      <c r="AK137" s="181" t="e">
        <f>VLOOKUP(AI137,'centroDeProyectos estrateg '!$E:$W,7,FALSE)</f>
        <v>#N/A</v>
      </c>
      <c r="AL137" s="181" t="e">
        <f>VLOOKUP(AI137,'centroDeProyectos estrateg '!$E:$W,8,FALSE)</f>
        <v>#N/A</v>
      </c>
      <c r="AM137" s="181" t="e">
        <f>VLOOKUP(AI137,'centroDeProyectos estrateg '!$E:$W,5,FALSE)</f>
        <v>#N/A</v>
      </c>
      <c r="AN137" s="181" t="e">
        <f>VLOOKUP(AI137,'centroDeProyectos estrateg '!$E:$W,18,FALSE)</f>
        <v>#N/A</v>
      </c>
      <c r="AO137" s="181" t="e">
        <f>VLOOKUP(AI137,'centroDeProyectos estrateg '!$E:$W,19,FALSE)</f>
        <v>#N/A</v>
      </c>
      <c r="AP137" s="181" t="e">
        <f>VLOOKUP(AI137,'centroDeProyectos estrateg '!$E:$W,4,FALSE)</f>
        <v>#N/A</v>
      </c>
      <c r="AQ137" s="162" t="s">
        <v>3438</v>
      </c>
    </row>
    <row r="138" spans="1:43" s="151" customFormat="1" ht="22.9" customHeight="1">
      <c r="A138" s="227">
        <v>136</v>
      </c>
      <c r="B138" s="160" t="s">
        <v>5971</v>
      </c>
      <c r="C138" s="151" t="s">
        <v>6248</v>
      </c>
      <c r="D138" s="151" t="s">
        <v>3599</v>
      </c>
      <c r="E138" s="151" t="s">
        <v>3600</v>
      </c>
      <c r="F138" s="151" t="s">
        <v>3601</v>
      </c>
      <c r="G138" s="151" t="s">
        <v>3602</v>
      </c>
      <c r="H138" s="151" t="str">
        <f t="shared" si="5"/>
        <v>PROBIDAD Y ANTICORRUPCIÓN: Diseñar estrategias que permitan la prevención y abordaje de los delitos de probidad y corrupción en la gestión judicial.</v>
      </c>
      <c r="I138" s="146" t="s">
        <v>3634</v>
      </c>
      <c r="J138" s="146"/>
      <c r="K138" s="146"/>
      <c r="L138" s="146"/>
      <c r="M138" s="146"/>
      <c r="N138" s="146"/>
      <c r="O138" s="151" t="s">
        <v>2458</v>
      </c>
      <c r="P138" s="146" t="s">
        <v>2459</v>
      </c>
      <c r="Q138" s="146"/>
      <c r="S138" s="146"/>
      <c r="T138" s="146"/>
      <c r="U138" s="146"/>
      <c r="V138" s="146"/>
      <c r="W138" s="146"/>
      <c r="X138" s="146"/>
      <c r="Y138" s="146"/>
      <c r="Z138" s="146"/>
      <c r="AA138" s="146"/>
      <c r="AB138" s="146" t="s">
        <v>3635</v>
      </c>
      <c r="AC138" s="146">
        <v>2024</v>
      </c>
      <c r="AD138" s="146" t="s">
        <v>3641</v>
      </c>
      <c r="AE138" s="146" t="s">
        <v>2459</v>
      </c>
      <c r="AF138" s="146"/>
      <c r="AG138" s="146"/>
      <c r="AH138" s="146"/>
      <c r="AI138" s="199"/>
      <c r="AJ138" s="181" t="e">
        <f>VLOOKUP(AI138,'centroDeProyectos estrateg '!$E:$W,2,FALSE)</f>
        <v>#N/A</v>
      </c>
      <c r="AK138" s="181" t="e">
        <f>VLOOKUP(AI138,'centroDeProyectos estrateg '!$E:$W,7,FALSE)</f>
        <v>#N/A</v>
      </c>
      <c r="AL138" s="181" t="e">
        <f>VLOOKUP(AI138,'centroDeProyectos estrateg '!$E:$W,8,FALSE)</f>
        <v>#N/A</v>
      </c>
      <c r="AM138" s="181" t="e">
        <f>VLOOKUP(AI138,'centroDeProyectos estrateg '!$E:$W,5,FALSE)</f>
        <v>#N/A</v>
      </c>
      <c r="AN138" s="181" t="e">
        <f>VLOOKUP(AI138,'centroDeProyectos estrateg '!$E:$W,18,FALSE)</f>
        <v>#N/A</v>
      </c>
      <c r="AO138" s="181" t="e">
        <f>VLOOKUP(AI138,'centroDeProyectos estrateg '!$E:$W,19,FALSE)</f>
        <v>#N/A</v>
      </c>
      <c r="AP138" s="181" t="e">
        <f>VLOOKUP(AI138,'centroDeProyectos estrateg '!$E:$W,4,FALSE)</f>
        <v>#N/A</v>
      </c>
      <c r="AQ138" s="162" t="s">
        <v>3438</v>
      </c>
    </row>
    <row r="139" spans="1:43" s="142" customFormat="1" ht="22.9" customHeight="1">
      <c r="A139" s="228">
        <v>137</v>
      </c>
      <c r="B139" s="141" t="s">
        <v>5968</v>
      </c>
      <c r="C139" s="142" t="s">
        <v>3463</v>
      </c>
      <c r="D139" s="142" t="s">
        <v>3599</v>
      </c>
      <c r="E139" s="142" t="s">
        <v>3600</v>
      </c>
      <c r="F139" s="142" t="s">
        <v>3642</v>
      </c>
      <c r="G139" s="142" t="s">
        <v>3643</v>
      </c>
      <c r="H139" s="142" t="str">
        <f t="shared" si="5"/>
        <v>PARTICIPACIÓN CIUDADANA: Desarrollar estrategias de participación ciudadana responsables, activas y sostenibles, que contribuya en la toma de decisiones del Poder Judicial y mejoramiento del servicio público.</v>
      </c>
      <c r="I139" s="78" t="s">
        <v>3644</v>
      </c>
      <c r="J139" s="78"/>
      <c r="K139" s="78"/>
      <c r="L139" s="78"/>
      <c r="M139" s="78"/>
      <c r="N139" s="78"/>
      <c r="O139" s="142" t="s">
        <v>3112</v>
      </c>
      <c r="P139" s="59" t="s">
        <v>58</v>
      </c>
      <c r="Q139" s="59" t="s">
        <v>3582</v>
      </c>
      <c r="S139" s="59">
        <v>10</v>
      </c>
      <c r="T139" s="59">
        <v>100</v>
      </c>
      <c r="U139" s="59">
        <v>25</v>
      </c>
      <c r="V139" s="59">
        <f>U139+15</f>
        <v>40</v>
      </c>
      <c r="W139" s="59">
        <f t="shared" ref="W139:Z139" si="13">V139+15</f>
        <v>55</v>
      </c>
      <c r="X139" s="59">
        <f t="shared" si="13"/>
        <v>70</v>
      </c>
      <c r="Y139" s="59">
        <f t="shared" si="13"/>
        <v>85</v>
      </c>
      <c r="Z139" s="59">
        <f t="shared" si="13"/>
        <v>100</v>
      </c>
      <c r="AA139" s="59"/>
      <c r="AB139" s="59" t="s">
        <v>6250</v>
      </c>
      <c r="AC139" s="59">
        <v>2019</v>
      </c>
      <c r="AD139" s="59" t="s">
        <v>6251</v>
      </c>
      <c r="AE139" s="59" t="s">
        <v>58</v>
      </c>
      <c r="AF139" s="148"/>
      <c r="AG139" s="148"/>
      <c r="AH139" s="148" t="s">
        <v>6001</v>
      </c>
      <c r="AI139" s="199" t="s">
        <v>275</v>
      </c>
      <c r="AJ139" s="142" t="str">
        <f>VLOOKUP(AI139,'centroDeProyectos estrateg '!$E:$W,2,FALSE)</f>
        <v>Diálogo con la Sociedad Civil</v>
      </c>
      <c r="AK139" s="142" t="str">
        <f>VLOOKUP(AI139,'centroDeProyectos estrateg '!$E:$W,7,FALSE)</f>
        <v>07/11/2017</v>
      </c>
      <c r="AL139" s="142" t="str">
        <f>VLOOKUP(AI139,'centroDeProyectos estrateg '!$E:$W,8,FALSE)</f>
        <v>08/11/2017</v>
      </c>
      <c r="AM139" s="142" t="str">
        <f>VLOOKUP(AI139,'centroDeProyectos estrateg '!$E:$W,5,FALSE)</f>
        <v>0%</v>
      </c>
      <c r="AN139" s="142" t="str">
        <f>VLOOKUP(AI139,'centroDeProyectos estrateg '!$E:$W,18,FALSE)</f>
        <v>Despacho de la Presidencia</v>
      </c>
      <c r="AO139" s="142" t="str">
        <f>VLOOKUP(AI139,'centroDeProyectos estrateg '!$E:$W,19,FALSE)</f>
        <v>0653 DESPACHO DE LA PRESIDENCIA</v>
      </c>
      <c r="AP139" s="142" t="str">
        <f>VLOOKUP(AI139,'centroDeProyectos estrateg '!$E:$W,4,FALSE)</f>
        <v>Terminado</v>
      </c>
      <c r="AQ139" s="142" t="s">
        <v>3442</v>
      </c>
    </row>
    <row r="140" spans="1:43" s="162" customFormat="1" ht="22.9" customHeight="1">
      <c r="A140" s="229">
        <v>138</v>
      </c>
      <c r="B140" s="161" t="s">
        <v>5971</v>
      </c>
      <c r="C140" s="162" t="s">
        <v>3463</v>
      </c>
      <c r="D140" s="162" t="s">
        <v>3599</v>
      </c>
      <c r="E140" s="162" t="s">
        <v>3600</v>
      </c>
      <c r="F140" s="162" t="s">
        <v>3642</v>
      </c>
      <c r="G140" s="162" t="s">
        <v>3643</v>
      </c>
      <c r="H140" s="162" t="str">
        <f t="shared" si="5"/>
        <v>PARTICIPACIÓN CIUDADANA: Desarrollar estrategias de participación ciudadana responsables, activas y sostenibles, que contribuya en la toma de decisiones del Poder Judicial y mejoramiento del servicio público.</v>
      </c>
      <c r="I140" s="146" t="s">
        <v>3644</v>
      </c>
      <c r="J140" s="146"/>
      <c r="K140" s="146"/>
      <c r="L140" s="146"/>
      <c r="M140" s="146"/>
      <c r="N140" s="146"/>
      <c r="O140" s="162" t="s">
        <v>3112</v>
      </c>
      <c r="P140" s="146" t="s">
        <v>58</v>
      </c>
      <c r="Q140" s="146"/>
      <c r="S140" s="146"/>
      <c r="T140" s="146"/>
      <c r="U140" s="146"/>
      <c r="V140" s="146"/>
      <c r="W140" s="146"/>
      <c r="X140" s="146"/>
      <c r="Y140" s="146"/>
      <c r="Z140" s="146"/>
      <c r="AA140" s="146"/>
      <c r="AB140" s="146" t="s">
        <v>6250</v>
      </c>
      <c r="AC140" s="146" t="s">
        <v>6174</v>
      </c>
      <c r="AD140" s="146" t="s">
        <v>3628</v>
      </c>
      <c r="AE140" s="146" t="s">
        <v>58</v>
      </c>
      <c r="AF140" s="146"/>
      <c r="AG140" s="146"/>
      <c r="AH140" s="146"/>
      <c r="AI140" s="199"/>
      <c r="AJ140" s="181" t="e">
        <f>VLOOKUP(AI140,'centroDeProyectos estrateg '!$E:$W,2,FALSE)</f>
        <v>#N/A</v>
      </c>
      <c r="AK140" s="181" t="e">
        <f>VLOOKUP(AI140,'centroDeProyectos estrateg '!$E:$W,7,FALSE)</f>
        <v>#N/A</v>
      </c>
      <c r="AL140" s="181" t="e">
        <f>VLOOKUP(AI140,'centroDeProyectos estrateg '!$E:$W,8,FALSE)</f>
        <v>#N/A</v>
      </c>
      <c r="AM140" s="181" t="e">
        <f>VLOOKUP(AI140,'centroDeProyectos estrateg '!$E:$W,5,FALSE)</f>
        <v>#N/A</v>
      </c>
      <c r="AN140" s="181" t="e">
        <f>VLOOKUP(AI140,'centroDeProyectos estrateg '!$E:$W,18,FALSE)</f>
        <v>#N/A</v>
      </c>
      <c r="AO140" s="181" t="e">
        <f>VLOOKUP(AI140,'centroDeProyectos estrateg '!$E:$W,19,FALSE)</f>
        <v>#N/A</v>
      </c>
      <c r="AP140" s="181" t="e">
        <f>VLOOKUP(AI140,'centroDeProyectos estrateg '!$E:$W,4,FALSE)</f>
        <v>#N/A</v>
      </c>
      <c r="AQ140" s="162" t="s">
        <v>3438</v>
      </c>
    </row>
    <row r="141" spans="1:43" s="146" customFormat="1" ht="22.9" customHeight="1">
      <c r="A141" s="227">
        <v>139</v>
      </c>
      <c r="B141" s="145" t="s">
        <v>5971</v>
      </c>
      <c r="C141" s="146" t="s">
        <v>3463</v>
      </c>
      <c r="D141" s="146" t="s">
        <v>3599</v>
      </c>
      <c r="E141" s="146" t="s">
        <v>3600</v>
      </c>
      <c r="F141" s="146" t="s">
        <v>3642</v>
      </c>
      <c r="G141" s="146" t="s">
        <v>3643</v>
      </c>
      <c r="H141" s="146" t="str">
        <f t="shared" si="5"/>
        <v>PARTICIPACIÓN CIUDADANA: Desarrollar estrategias de participación ciudadana responsables, activas y sostenibles, que contribuya en la toma de decisiones del Poder Judicial y mejoramiento del servicio público.</v>
      </c>
      <c r="I141" s="146" t="s">
        <v>3644</v>
      </c>
      <c r="O141" s="146" t="s">
        <v>3112</v>
      </c>
      <c r="P141" s="146" t="s">
        <v>58</v>
      </c>
      <c r="AB141" s="146" t="s">
        <v>6250</v>
      </c>
      <c r="AC141" s="146" t="s">
        <v>6230</v>
      </c>
      <c r="AD141" s="146" t="s">
        <v>3629</v>
      </c>
      <c r="AE141" s="146" t="s">
        <v>58</v>
      </c>
      <c r="AI141" s="199"/>
      <c r="AJ141" s="181" t="e">
        <f>VLOOKUP(AI141,'centroDeProyectos estrateg '!$E:$W,2,FALSE)</f>
        <v>#N/A</v>
      </c>
      <c r="AK141" s="181" t="e">
        <f>VLOOKUP(AI141,'centroDeProyectos estrateg '!$E:$W,7,FALSE)</f>
        <v>#N/A</v>
      </c>
      <c r="AL141" s="181" t="e">
        <f>VLOOKUP(AI141,'centroDeProyectos estrateg '!$E:$W,8,FALSE)</f>
        <v>#N/A</v>
      </c>
      <c r="AM141" s="181" t="e">
        <f>VLOOKUP(AI141,'centroDeProyectos estrateg '!$E:$W,5,FALSE)</f>
        <v>#N/A</v>
      </c>
      <c r="AN141" s="181" t="e">
        <f>VLOOKUP(AI141,'centroDeProyectos estrateg '!$E:$W,18,FALSE)</f>
        <v>#N/A</v>
      </c>
      <c r="AO141" s="181" t="e">
        <f>VLOOKUP(AI141,'centroDeProyectos estrateg '!$E:$W,19,FALSE)</f>
        <v>#N/A</v>
      </c>
      <c r="AP141" s="181" t="e">
        <f>VLOOKUP(AI141,'centroDeProyectos estrateg '!$E:$W,4,FALSE)</f>
        <v>#N/A</v>
      </c>
      <c r="AQ141" s="162" t="s">
        <v>3438</v>
      </c>
    </row>
    <row r="142" spans="1:43" s="146" customFormat="1" ht="22.9" customHeight="1">
      <c r="A142" s="228">
        <v>140</v>
      </c>
      <c r="B142" s="145" t="s">
        <v>5971</v>
      </c>
      <c r="C142" s="146" t="s">
        <v>3463</v>
      </c>
      <c r="D142" s="146" t="s">
        <v>3599</v>
      </c>
      <c r="E142" s="146" t="s">
        <v>3600</v>
      </c>
      <c r="F142" s="146" t="s">
        <v>3642</v>
      </c>
      <c r="G142" s="146" t="s">
        <v>3643</v>
      </c>
      <c r="H142" s="146" t="str">
        <f t="shared" ref="H142:H205" si="14">_xlfn.CONCAT(F142,": ",G142)</f>
        <v>PARTICIPACIÓN CIUDADANA: Desarrollar estrategias de participación ciudadana responsables, activas y sostenibles, que contribuya en la toma de decisiones del Poder Judicial y mejoramiento del servicio público.</v>
      </c>
      <c r="I142" s="146" t="s">
        <v>3644</v>
      </c>
      <c r="O142" s="146" t="s">
        <v>3112</v>
      </c>
      <c r="P142" s="146" t="s">
        <v>58</v>
      </c>
      <c r="AB142" s="146" t="s">
        <v>6250</v>
      </c>
      <c r="AC142" s="146" t="s">
        <v>5988</v>
      </c>
      <c r="AD142" s="146" t="s">
        <v>3630</v>
      </c>
      <c r="AE142" s="146" t="s">
        <v>58</v>
      </c>
      <c r="AI142" s="199"/>
      <c r="AJ142" s="181" t="e">
        <f>VLOOKUP(AI142,'centroDeProyectos estrateg '!$E:$W,2,FALSE)</f>
        <v>#N/A</v>
      </c>
      <c r="AK142" s="181" t="e">
        <f>VLOOKUP(AI142,'centroDeProyectos estrateg '!$E:$W,7,FALSE)</f>
        <v>#N/A</v>
      </c>
      <c r="AL142" s="181" t="e">
        <f>VLOOKUP(AI142,'centroDeProyectos estrateg '!$E:$W,8,FALSE)</f>
        <v>#N/A</v>
      </c>
      <c r="AM142" s="181" t="e">
        <f>VLOOKUP(AI142,'centroDeProyectos estrateg '!$E:$W,5,FALSE)</f>
        <v>#N/A</v>
      </c>
      <c r="AN142" s="181" t="e">
        <f>VLOOKUP(AI142,'centroDeProyectos estrateg '!$E:$W,18,FALSE)</f>
        <v>#N/A</v>
      </c>
      <c r="AO142" s="181" t="e">
        <f>VLOOKUP(AI142,'centroDeProyectos estrateg '!$E:$W,19,FALSE)</f>
        <v>#N/A</v>
      </c>
      <c r="AP142" s="181" t="e">
        <f>VLOOKUP(AI142,'centroDeProyectos estrateg '!$E:$W,4,FALSE)</f>
        <v>#N/A</v>
      </c>
      <c r="AQ142" s="162" t="s">
        <v>3438</v>
      </c>
    </row>
    <row r="143" spans="1:43" s="146" customFormat="1" ht="22.9" customHeight="1">
      <c r="A143" s="229">
        <v>141</v>
      </c>
      <c r="B143" s="145" t="s">
        <v>5971</v>
      </c>
      <c r="C143" s="146" t="s">
        <v>3463</v>
      </c>
      <c r="D143" s="146" t="s">
        <v>3599</v>
      </c>
      <c r="E143" s="146" t="s">
        <v>3600</v>
      </c>
      <c r="F143" s="146" t="s">
        <v>3642</v>
      </c>
      <c r="G143" s="146" t="s">
        <v>3643</v>
      </c>
      <c r="H143" s="146" t="str">
        <f t="shared" si="14"/>
        <v>PARTICIPACIÓN CIUDADANA: Desarrollar estrategias de participación ciudadana responsables, activas y sostenibles, que contribuya en la toma de decisiones del Poder Judicial y mejoramiento del servicio público.</v>
      </c>
      <c r="I143" s="146" t="s">
        <v>3644</v>
      </c>
      <c r="O143" s="146" t="s">
        <v>3112</v>
      </c>
      <c r="P143" s="146" t="s">
        <v>58</v>
      </c>
      <c r="AB143" s="146" t="s">
        <v>6250</v>
      </c>
      <c r="AC143" s="146" t="s">
        <v>4256</v>
      </c>
      <c r="AD143" s="146" t="s">
        <v>3632</v>
      </c>
      <c r="AE143" s="146" t="s">
        <v>2834</v>
      </c>
      <c r="AI143" s="199"/>
      <c r="AJ143" s="181" t="e">
        <f>VLOOKUP(AI143,'centroDeProyectos estrateg '!$E:$W,2,FALSE)</f>
        <v>#N/A</v>
      </c>
      <c r="AK143" s="181" t="e">
        <f>VLOOKUP(AI143,'centroDeProyectos estrateg '!$E:$W,7,FALSE)</f>
        <v>#N/A</v>
      </c>
      <c r="AL143" s="181" t="e">
        <f>VLOOKUP(AI143,'centroDeProyectos estrateg '!$E:$W,8,FALSE)</f>
        <v>#N/A</v>
      </c>
      <c r="AM143" s="181" t="e">
        <f>VLOOKUP(AI143,'centroDeProyectos estrateg '!$E:$W,5,FALSE)</f>
        <v>#N/A</v>
      </c>
      <c r="AN143" s="181" t="e">
        <f>VLOOKUP(AI143,'centroDeProyectos estrateg '!$E:$W,18,FALSE)</f>
        <v>#N/A</v>
      </c>
      <c r="AO143" s="181" t="e">
        <f>VLOOKUP(AI143,'centroDeProyectos estrateg '!$E:$W,19,FALSE)</f>
        <v>#N/A</v>
      </c>
      <c r="AP143" s="181" t="e">
        <f>VLOOKUP(AI143,'centroDeProyectos estrateg '!$E:$W,4,FALSE)</f>
        <v>#N/A</v>
      </c>
      <c r="AQ143" s="162" t="s">
        <v>3438</v>
      </c>
    </row>
    <row r="144" spans="1:43" s="172" customFormat="1" ht="22.9" customHeight="1">
      <c r="A144" s="227">
        <v>142</v>
      </c>
      <c r="B144" s="171" t="s">
        <v>6096</v>
      </c>
      <c r="C144" s="172" t="s">
        <v>3463</v>
      </c>
      <c r="D144" s="172" t="s">
        <v>3599</v>
      </c>
      <c r="E144" s="172" t="s">
        <v>3600</v>
      </c>
      <c r="F144" s="172" t="s">
        <v>3642</v>
      </c>
      <c r="G144" s="172" t="s">
        <v>3643</v>
      </c>
      <c r="H144" s="172" t="str">
        <f t="shared" si="14"/>
        <v>PARTICIPACIÓN CIUDADANA: Desarrollar estrategias de participación ciudadana responsables, activas y sostenibles, que contribuya en la toma de decisiones del Poder Judicial y mejoramiento del servicio público.</v>
      </c>
      <c r="I144" s="172" t="s">
        <v>6252</v>
      </c>
      <c r="O144" s="172" t="s">
        <v>3140</v>
      </c>
      <c r="P144" s="172" t="s">
        <v>3645</v>
      </c>
      <c r="Q144" s="172" t="s">
        <v>3582</v>
      </c>
      <c r="S144" s="172">
        <v>0</v>
      </c>
      <c r="T144" s="172">
        <v>100</v>
      </c>
      <c r="U144" s="172">
        <v>0.1</v>
      </c>
      <c r="V144" s="172">
        <v>0.2</v>
      </c>
      <c r="W144" s="172">
        <v>0.4</v>
      </c>
      <c r="X144" s="172">
        <v>0.6</v>
      </c>
      <c r="Y144" s="172">
        <v>0.8</v>
      </c>
      <c r="Z144" s="172">
        <v>1</v>
      </c>
      <c r="AB144" s="172" t="s">
        <v>3647</v>
      </c>
      <c r="AC144" s="172" t="s">
        <v>6174</v>
      </c>
      <c r="AD144" s="172" t="s">
        <v>6253</v>
      </c>
      <c r="AE144" s="172" t="s">
        <v>3645</v>
      </c>
      <c r="AH144" s="172" t="s">
        <v>6254</v>
      </c>
      <c r="AI144" s="199"/>
      <c r="AJ144" s="183" t="e">
        <f>VLOOKUP(AI144,'centroDeProyectos estrateg '!$E:$W,2,FALSE)</f>
        <v>#N/A</v>
      </c>
      <c r="AK144" s="183" t="e">
        <f>VLOOKUP(AI144,'centroDeProyectos estrateg '!$E:$W,7,FALSE)</f>
        <v>#N/A</v>
      </c>
      <c r="AL144" s="183" t="e">
        <f>VLOOKUP(AI144,'centroDeProyectos estrateg '!$E:$W,8,FALSE)</f>
        <v>#N/A</v>
      </c>
      <c r="AM144" s="183" t="e">
        <f>VLOOKUP(AI144,'centroDeProyectos estrateg '!$E:$W,5,FALSE)</f>
        <v>#N/A</v>
      </c>
      <c r="AN144" s="183" t="e">
        <f>VLOOKUP(AI144,'centroDeProyectos estrateg '!$E:$W,18,FALSE)</f>
        <v>#N/A</v>
      </c>
      <c r="AO144" s="183" t="e">
        <f>VLOOKUP(AI144,'centroDeProyectos estrateg '!$E:$W,19,FALSE)</f>
        <v>#N/A</v>
      </c>
      <c r="AP144" s="183" t="e">
        <f>VLOOKUP(AI144,'centroDeProyectos estrateg '!$E:$W,4,FALSE)</f>
        <v>#N/A</v>
      </c>
      <c r="AQ144" s="172" t="s">
        <v>3626</v>
      </c>
    </row>
    <row r="145" spans="1:43" s="146" customFormat="1" ht="22.9" customHeight="1">
      <c r="A145" s="228">
        <v>143</v>
      </c>
      <c r="B145" s="145" t="s">
        <v>5971</v>
      </c>
      <c r="C145" s="146" t="s">
        <v>3463</v>
      </c>
      <c r="D145" s="146" t="s">
        <v>3599</v>
      </c>
      <c r="E145" s="146" t="s">
        <v>3600</v>
      </c>
      <c r="F145" s="146" t="s">
        <v>3642</v>
      </c>
      <c r="G145" s="146" t="s">
        <v>3643</v>
      </c>
      <c r="H145" s="146" t="str">
        <f t="shared" si="14"/>
        <v>PARTICIPACIÓN CIUDADANA: Desarrollar estrategias de participación ciudadana responsables, activas y sostenibles, que contribuya en la toma de decisiones del Poder Judicial y mejoramiento del servicio público.</v>
      </c>
      <c r="I145" s="146" t="s">
        <v>6255</v>
      </c>
      <c r="O145" s="146" t="s">
        <v>3140</v>
      </c>
      <c r="P145" s="146" t="s">
        <v>3645</v>
      </c>
      <c r="AB145" s="146" t="s">
        <v>3647</v>
      </c>
      <c r="AC145" s="146" t="s">
        <v>6004</v>
      </c>
      <c r="AD145" s="146" t="s">
        <v>6256</v>
      </c>
      <c r="AE145" s="146" t="s">
        <v>3650</v>
      </c>
      <c r="AI145" s="199"/>
      <c r="AJ145" s="181" t="e">
        <f>VLOOKUP(AI145,'centroDeProyectos estrateg '!$E:$W,2,FALSE)</f>
        <v>#N/A</v>
      </c>
      <c r="AK145" s="181" t="e">
        <f>VLOOKUP(AI145,'centroDeProyectos estrateg '!$E:$W,7,FALSE)</f>
        <v>#N/A</v>
      </c>
      <c r="AL145" s="181" t="e">
        <f>VLOOKUP(AI145,'centroDeProyectos estrateg '!$E:$W,8,FALSE)</f>
        <v>#N/A</v>
      </c>
      <c r="AM145" s="181" t="e">
        <f>VLOOKUP(AI145,'centroDeProyectos estrateg '!$E:$W,5,FALSE)</f>
        <v>#N/A</v>
      </c>
      <c r="AN145" s="181" t="e">
        <f>VLOOKUP(AI145,'centroDeProyectos estrateg '!$E:$W,18,FALSE)</f>
        <v>#N/A</v>
      </c>
      <c r="AO145" s="181" t="e">
        <f>VLOOKUP(AI145,'centroDeProyectos estrateg '!$E:$W,19,FALSE)</f>
        <v>#N/A</v>
      </c>
      <c r="AP145" s="181" t="e">
        <f>VLOOKUP(AI145,'centroDeProyectos estrateg '!$E:$W,4,FALSE)</f>
        <v>#N/A</v>
      </c>
      <c r="AQ145" s="162" t="s">
        <v>3438</v>
      </c>
    </row>
    <row r="146" spans="1:43" s="146" customFormat="1" ht="22.9" customHeight="1">
      <c r="A146" s="229">
        <v>144</v>
      </c>
      <c r="B146" s="145" t="s">
        <v>5971</v>
      </c>
      <c r="C146" s="146" t="s">
        <v>3463</v>
      </c>
      <c r="D146" s="146" t="s">
        <v>3599</v>
      </c>
      <c r="E146" s="146" t="s">
        <v>3600</v>
      </c>
      <c r="F146" s="146" t="s">
        <v>3642</v>
      </c>
      <c r="G146" s="146" t="s">
        <v>3643</v>
      </c>
      <c r="H146" s="146" t="str">
        <f t="shared" si="14"/>
        <v>PARTICIPACIÓN CIUDADANA: Desarrollar estrategias de participación ciudadana responsables, activas y sostenibles, que contribuya en la toma de decisiones del Poder Judicial y mejoramiento del servicio público.</v>
      </c>
      <c r="I146" s="146" t="s">
        <v>6255</v>
      </c>
      <c r="O146" s="146" t="s">
        <v>3140</v>
      </c>
      <c r="P146" s="146" t="s">
        <v>3645</v>
      </c>
      <c r="AB146" s="146" t="s">
        <v>3647</v>
      </c>
      <c r="AC146" s="146">
        <v>2024</v>
      </c>
      <c r="AD146" s="146" t="s">
        <v>6257</v>
      </c>
      <c r="AE146" s="146" t="s">
        <v>3645</v>
      </c>
      <c r="AI146" s="199"/>
      <c r="AJ146" s="181" t="e">
        <f>VLOOKUP(AI146,'centroDeProyectos estrateg '!$E:$W,2,FALSE)</f>
        <v>#N/A</v>
      </c>
      <c r="AK146" s="181" t="e">
        <f>VLOOKUP(AI146,'centroDeProyectos estrateg '!$E:$W,7,FALSE)</f>
        <v>#N/A</v>
      </c>
      <c r="AL146" s="181" t="e">
        <f>VLOOKUP(AI146,'centroDeProyectos estrateg '!$E:$W,8,FALSE)</f>
        <v>#N/A</v>
      </c>
      <c r="AM146" s="181" t="e">
        <f>VLOOKUP(AI146,'centroDeProyectos estrateg '!$E:$W,5,FALSE)</f>
        <v>#N/A</v>
      </c>
      <c r="AN146" s="181" t="e">
        <f>VLOOKUP(AI146,'centroDeProyectos estrateg '!$E:$W,18,FALSE)</f>
        <v>#N/A</v>
      </c>
      <c r="AO146" s="181" t="e">
        <f>VLOOKUP(AI146,'centroDeProyectos estrateg '!$E:$W,19,FALSE)</f>
        <v>#N/A</v>
      </c>
      <c r="AP146" s="181" t="e">
        <f>VLOOKUP(AI146,'centroDeProyectos estrateg '!$E:$W,4,FALSE)</f>
        <v>#N/A</v>
      </c>
      <c r="AQ146" s="162" t="s">
        <v>3438</v>
      </c>
    </row>
    <row r="147" spans="1:43" s="146" customFormat="1" ht="22.9" customHeight="1">
      <c r="A147" s="227">
        <v>145</v>
      </c>
      <c r="B147" s="145" t="s">
        <v>5971</v>
      </c>
      <c r="C147" s="146" t="s">
        <v>3463</v>
      </c>
      <c r="D147" s="146" t="s">
        <v>3599</v>
      </c>
      <c r="E147" s="146" t="s">
        <v>3600</v>
      </c>
      <c r="F147" s="146" t="s">
        <v>3642</v>
      </c>
      <c r="G147" s="146" t="s">
        <v>3643</v>
      </c>
      <c r="H147" s="146" t="str">
        <f t="shared" si="14"/>
        <v>PARTICIPACIÓN CIUDADANA: Desarrollar estrategias de participación ciudadana responsables, activas y sostenibles, que contribuya en la toma de decisiones del Poder Judicial y mejoramiento del servicio público.</v>
      </c>
      <c r="I147" s="146" t="s">
        <v>3661</v>
      </c>
      <c r="O147" s="146" t="s">
        <v>3094</v>
      </c>
      <c r="P147" s="146" t="s">
        <v>2278</v>
      </c>
      <c r="Q147" s="146" t="s">
        <v>3582</v>
      </c>
      <c r="S147" s="146">
        <v>0</v>
      </c>
      <c r="T147" s="146">
        <v>100</v>
      </c>
      <c r="U147" s="146">
        <v>0.1</v>
      </c>
      <c r="V147" s="146">
        <v>0.2</v>
      </c>
      <c r="W147" s="146">
        <v>0.4</v>
      </c>
      <c r="X147" s="146">
        <v>0.6</v>
      </c>
      <c r="Y147" s="146">
        <v>0.8</v>
      </c>
      <c r="Z147" s="146">
        <v>1</v>
      </c>
      <c r="AB147" s="146" t="s">
        <v>6258</v>
      </c>
      <c r="AC147" s="146" t="s">
        <v>6174</v>
      </c>
      <c r="AD147" s="146" t="s">
        <v>6259</v>
      </c>
      <c r="AE147" s="146" t="s">
        <v>2278</v>
      </c>
      <c r="AH147" s="146" t="s">
        <v>6260</v>
      </c>
      <c r="AI147" s="199"/>
      <c r="AJ147" s="181" t="e">
        <f>VLOOKUP(AI147,'centroDeProyectos estrateg '!$E:$W,2,FALSE)</f>
        <v>#N/A</v>
      </c>
      <c r="AK147" s="181" t="e">
        <f>VLOOKUP(AI147,'centroDeProyectos estrateg '!$E:$W,7,FALSE)</f>
        <v>#N/A</v>
      </c>
      <c r="AL147" s="181" t="e">
        <f>VLOOKUP(AI147,'centroDeProyectos estrateg '!$E:$W,8,FALSE)</f>
        <v>#N/A</v>
      </c>
      <c r="AM147" s="181" t="e">
        <f>VLOOKUP(AI147,'centroDeProyectos estrateg '!$E:$W,5,FALSE)</f>
        <v>#N/A</v>
      </c>
      <c r="AN147" s="181" t="e">
        <f>VLOOKUP(AI147,'centroDeProyectos estrateg '!$E:$W,18,FALSE)</f>
        <v>#N/A</v>
      </c>
      <c r="AO147" s="181" t="e">
        <f>VLOOKUP(AI147,'centroDeProyectos estrateg '!$E:$W,19,FALSE)</f>
        <v>#N/A</v>
      </c>
      <c r="AP147" s="181" t="e">
        <f>VLOOKUP(AI147,'centroDeProyectos estrateg '!$E:$W,4,FALSE)</f>
        <v>#N/A</v>
      </c>
      <c r="AQ147" s="162" t="s">
        <v>3438</v>
      </c>
    </row>
    <row r="148" spans="1:43" s="151" customFormat="1" ht="22.9" customHeight="1">
      <c r="A148" s="228">
        <v>146</v>
      </c>
      <c r="B148" s="160" t="s">
        <v>5971</v>
      </c>
      <c r="C148" s="151" t="s">
        <v>3463</v>
      </c>
      <c r="D148" s="151" t="s">
        <v>3599</v>
      </c>
      <c r="E148" s="151" t="s">
        <v>3600</v>
      </c>
      <c r="F148" s="151" t="s">
        <v>3642</v>
      </c>
      <c r="G148" s="151" t="s">
        <v>3643</v>
      </c>
      <c r="H148" s="151" t="str">
        <f t="shared" si="14"/>
        <v>PARTICIPACIÓN CIUDADANA: Desarrollar estrategias de participación ciudadana responsables, activas y sostenibles, que contribuya en la toma de decisiones del Poder Judicial y mejoramiento del servicio público.</v>
      </c>
      <c r="I148" s="146" t="s">
        <v>3662</v>
      </c>
      <c r="J148" s="146"/>
      <c r="K148" s="146"/>
      <c r="L148" s="146"/>
      <c r="M148" s="146"/>
      <c r="N148" s="146"/>
      <c r="O148" s="151" t="s">
        <v>3094</v>
      </c>
      <c r="P148" s="146" t="s">
        <v>2278</v>
      </c>
      <c r="Q148" s="146"/>
      <c r="S148" s="146"/>
      <c r="T148" s="146"/>
      <c r="U148" s="146"/>
      <c r="V148" s="146"/>
      <c r="W148" s="146"/>
      <c r="X148" s="146"/>
      <c r="Y148" s="146"/>
      <c r="Z148" s="146"/>
      <c r="AA148" s="146"/>
      <c r="AB148" s="146" t="s">
        <v>6258</v>
      </c>
      <c r="AC148" s="146" t="s">
        <v>3639</v>
      </c>
      <c r="AD148" s="146" t="s">
        <v>6261</v>
      </c>
      <c r="AE148" s="146" t="s">
        <v>2278</v>
      </c>
      <c r="AF148" s="146"/>
      <c r="AG148" s="146"/>
      <c r="AH148" s="146"/>
      <c r="AI148" s="199"/>
      <c r="AJ148" s="181" t="e">
        <f>VLOOKUP(AI148,'centroDeProyectos estrateg '!$E:$W,2,FALSE)</f>
        <v>#N/A</v>
      </c>
      <c r="AK148" s="181" t="e">
        <f>VLOOKUP(AI148,'centroDeProyectos estrateg '!$E:$W,7,FALSE)</f>
        <v>#N/A</v>
      </c>
      <c r="AL148" s="181" t="e">
        <f>VLOOKUP(AI148,'centroDeProyectos estrateg '!$E:$W,8,FALSE)</f>
        <v>#N/A</v>
      </c>
      <c r="AM148" s="181" t="e">
        <f>VLOOKUP(AI148,'centroDeProyectos estrateg '!$E:$W,5,FALSE)</f>
        <v>#N/A</v>
      </c>
      <c r="AN148" s="181" t="e">
        <f>VLOOKUP(AI148,'centroDeProyectos estrateg '!$E:$W,18,FALSE)</f>
        <v>#N/A</v>
      </c>
      <c r="AO148" s="181" t="e">
        <f>VLOOKUP(AI148,'centroDeProyectos estrateg '!$E:$W,19,FALSE)</f>
        <v>#N/A</v>
      </c>
      <c r="AP148" s="181" t="e">
        <f>VLOOKUP(AI148,'centroDeProyectos estrateg '!$E:$W,4,FALSE)</f>
        <v>#N/A</v>
      </c>
      <c r="AQ148" s="162" t="s">
        <v>3438</v>
      </c>
    </row>
    <row r="149" spans="1:43" s="142" customFormat="1" ht="22.9" customHeight="1">
      <c r="A149" s="229">
        <v>147</v>
      </c>
      <c r="B149" s="141" t="s">
        <v>5968</v>
      </c>
      <c r="C149" s="142" t="s">
        <v>3463</v>
      </c>
      <c r="D149" s="142" t="s">
        <v>3599</v>
      </c>
      <c r="E149" s="142" t="s">
        <v>3600</v>
      </c>
      <c r="F149" s="142" t="s">
        <v>3642</v>
      </c>
      <c r="G149" s="142" t="s">
        <v>3643</v>
      </c>
      <c r="H149" s="142" t="str">
        <f t="shared" si="14"/>
        <v>PARTICIPACIÓN CIUDADANA: Desarrollar estrategias de participación ciudadana responsables, activas y sostenibles, que contribuya en la toma de decisiones del Poder Judicial y mejoramiento del servicio público.</v>
      </c>
      <c r="I149" s="78" t="s">
        <v>3662</v>
      </c>
      <c r="J149" s="78"/>
      <c r="K149" s="78"/>
      <c r="L149" s="78"/>
      <c r="M149" s="78"/>
      <c r="N149" s="78"/>
      <c r="O149" s="142" t="s">
        <v>3094</v>
      </c>
      <c r="P149" s="59" t="s">
        <v>2278</v>
      </c>
      <c r="Q149" s="59"/>
      <c r="S149" s="59"/>
      <c r="T149" s="59"/>
      <c r="U149" s="59"/>
      <c r="V149" s="59"/>
      <c r="W149" s="59"/>
      <c r="X149" s="59"/>
      <c r="Y149" s="59"/>
      <c r="Z149" s="59"/>
      <c r="AA149" s="59"/>
      <c r="AB149" s="59" t="s">
        <v>6258</v>
      </c>
      <c r="AC149" s="59" t="s">
        <v>3450</v>
      </c>
      <c r="AD149" s="59" t="s">
        <v>6262</v>
      </c>
      <c r="AE149" s="59" t="s">
        <v>2278</v>
      </c>
      <c r="AF149" s="148"/>
      <c r="AG149" s="148"/>
      <c r="AH149" s="148"/>
      <c r="AI149" s="199" t="s">
        <v>299</v>
      </c>
      <c r="AJ149" s="142" t="str">
        <f>VLOOKUP(AI149,'centroDeProyectos estrateg '!$E:$W,2,FALSE)</f>
        <v>Metodología para la Evaluación de Servicios del Sistema Judicial</v>
      </c>
      <c r="AK149" s="142" t="str">
        <f>VLOOKUP(AI149,'centroDeProyectos estrateg '!$E:$W,7,FALSE)</f>
        <v>10/04/2019</v>
      </c>
      <c r="AL149" s="142" t="str">
        <f>VLOOKUP(AI149,'centroDeProyectos estrateg '!$E:$W,8,FALSE)</f>
        <v>20/12/2024</v>
      </c>
      <c r="AM149" s="142" t="str">
        <f>VLOOKUP(AI149,'centroDeProyectos estrateg '!$E:$W,5,FALSE)</f>
        <v>57%</v>
      </c>
      <c r="AN149" s="142" t="str">
        <f>VLOOKUP(AI149,'centroDeProyectos estrateg '!$E:$W,18,FALSE)</f>
        <v>Contraloría de Servicios</v>
      </c>
      <c r="AO149" s="142" t="str">
        <f>VLOOKUP(AI149,'centroDeProyectos estrateg '!$E:$W,19,FALSE)</f>
        <v>0656 CONTRALORIA DE SERVICIOS (SEDE CENTRAL)</v>
      </c>
      <c r="AP149" s="142" t="str">
        <f>VLOOKUP(AI149,'centroDeProyectos estrateg '!$E:$W,4,FALSE)</f>
        <v>En progreso</v>
      </c>
      <c r="AQ149" s="142" t="s">
        <v>3442</v>
      </c>
    </row>
    <row r="150" spans="1:43" s="176" customFormat="1" ht="22.9" customHeight="1">
      <c r="A150" s="227">
        <v>148</v>
      </c>
      <c r="B150" s="175" t="s">
        <v>6096</v>
      </c>
      <c r="C150" s="176" t="s">
        <v>3463</v>
      </c>
      <c r="D150" s="176" t="s">
        <v>3599</v>
      </c>
      <c r="E150" s="176" t="s">
        <v>3600</v>
      </c>
      <c r="F150" s="176" t="s">
        <v>3642</v>
      </c>
      <c r="G150" s="176" t="s">
        <v>3643</v>
      </c>
      <c r="H150" s="176" t="str">
        <f t="shared" si="14"/>
        <v>PARTICIPACIÓN CIUDADANA: Desarrollar estrategias de participación ciudadana responsables, activas y sostenibles, que contribuya en la toma de decisiones del Poder Judicial y mejoramiento del servicio público.</v>
      </c>
      <c r="I150" s="172" t="s">
        <v>6263</v>
      </c>
      <c r="J150" s="172"/>
      <c r="K150" s="172"/>
      <c r="L150" s="172"/>
      <c r="M150" s="172"/>
      <c r="N150" s="172"/>
      <c r="O150" s="176" t="s">
        <v>3181</v>
      </c>
      <c r="P150" s="172" t="s">
        <v>3645</v>
      </c>
      <c r="Q150" s="172" t="s">
        <v>3582</v>
      </c>
      <c r="S150" s="172">
        <v>0</v>
      </c>
      <c r="T150" s="172">
        <v>100</v>
      </c>
      <c r="U150" s="172">
        <v>0.1</v>
      </c>
      <c r="V150" s="172">
        <v>0.2</v>
      </c>
      <c r="W150" s="172">
        <v>0.4</v>
      </c>
      <c r="X150" s="172">
        <v>0.6</v>
      </c>
      <c r="Y150" s="172">
        <v>0.8</v>
      </c>
      <c r="Z150" s="172">
        <v>1</v>
      </c>
      <c r="AA150" s="172"/>
      <c r="AB150" s="172" t="s">
        <v>3664</v>
      </c>
      <c r="AC150" s="172">
        <v>2019</v>
      </c>
      <c r="AD150" s="172" t="s">
        <v>6264</v>
      </c>
      <c r="AE150" s="172" t="s">
        <v>3645</v>
      </c>
      <c r="AF150" s="172"/>
      <c r="AG150" s="172"/>
      <c r="AH150" s="172" t="s">
        <v>6254</v>
      </c>
      <c r="AI150" s="199"/>
      <c r="AJ150" s="183" t="e">
        <f>VLOOKUP(AI150,'centroDeProyectos estrateg '!$E:$W,2,FALSE)</f>
        <v>#N/A</v>
      </c>
      <c r="AK150" s="183" t="e">
        <f>VLOOKUP(AI150,'centroDeProyectos estrateg '!$E:$W,7,FALSE)</f>
        <v>#N/A</v>
      </c>
      <c r="AL150" s="183" t="e">
        <f>VLOOKUP(AI150,'centroDeProyectos estrateg '!$E:$W,8,FALSE)</f>
        <v>#N/A</v>
      </c>
      <c r="AM150" s="183" t="e">
        <f>VLOOKUP(AI150,'centroDeProyectos estrateg '!$E:$W,5,FALSE)</f>
        <v>#N/A</v>
      </c>
      <c r="AN150" s="183" t="e">
        <f>VLOOKUP(AI150,'centroDeProyectos estrateg '!$E:$W,18,FALSE)</f>
        <v>#N/A</v>
      </c>
      <c r="AO150" s="183" t="e">
        <f>VLOOKUP(AI150,'centroDeProyectos estrateg '!$E:$W,19,FALSE)</f>
        <v>#N/A</v>
      </c>
      <c r="AP150" s="183" t="e">
        <f>VLOOKUP(AI150,'centroDeProyectos estrateg '!$E:$W,4,FALSE)</f>
        <v>#N/A</v>
      </c>
      <c r="AQ150" s="172" t="s">
        <v>3626</v>
      </c>
    </row>
    <row r="151" spans="1:43" s="146" customFormat="1" ht="22.9" customHeight="1">
      <c r="A151" s="228">
        <v>149</v>
      </c>
      <c r="B151" s="145" t="s">
        <v>5971</v>
      </c>
      <c r="C151" s="146" t="s">
        <v>3463</v>
      </c>
      <c r="D151" s="146" t="s">
        <v>3599</v>
      </c>
      <c r="E151" s="146" t="s">
        <v>3600</v>
      </c>
      <c r="F151" s="146" t="s">
        <v>3642</v>
      </c>
      <c r="G151" s="146" t="s">
        <v>3643</v>
      </c>
      <c r="H151" s="146" t="str">
        <f t="shared" si="14"/>
        <v>PARTICIPACIÓN CIUDADANA: Desarrollar estrategias de participación ciudadana responsables, activas y sostenibles, que contribuya en la toma de decisiones del Poder Judicial y mejoramiento del servicio público.</v>
      </c>
      <c r="I151" s="146" t="s">
        <v>6265</v>
      </c>
      <c r="O151" s="146" t="s">
        <v>3181</v>
      </c>
      <c r="P151" s="146" t="s">
        <v>3645</v>
      </c>
      <c r="AB151" s="146" t="s">
        <v>3664</v>
      </c>
      <c r="AC151" s="146" t="s">
        <v>3475</v>
      </c>
      <c r="AD151" s="146" t="s">
        <v>6266</v>
      </c>
      <c r="AE151" s="146" t="s">
        <v>3645</v>
      </c>
      <c r="AI151" s="199"/>
      <c r="AJ151" s="181" t="e">
        <f>VLOOKUP(AI151,'centroDeProyectos estrateg '!$E:$W,2,FALSE)</f>
        <v>#N/A</v>
      </c>
      <c r="AK151" s="181" t="e">
        <f>VLOOKUP(AI151,'centroDeProyectos estrateg '!$E:$W,7,FALSE)</f>
        <v>#N/A</v>
      </c>
      <c r="AL151" s="181" t="e">
        <f>VLOOKUP(AI151,'centroDeProyectos estrateg '!$E:$W,8,FALSE)</f>
        <v>#N/A</v>
      </c>
      <c r="AM151" s="181" t="e">
        <f>VLOOKUP(AI151,'centroDeProyectos estrateg '!$E:$W,5,FALSE)</f>
        <v>#N/A</v>
      </c>
      <c r="AN151" s="181" t="e">
        <f>VLOOKUP(AI151,'centroDeProyectos estrateg '!$E:$W,18,FALSE)</f>
        <v>#N/A</v>
      </c>
      <c r="AO151" s="181" t="e">
        <f>VLOOKUP(AI151,'centroDeProyectos estrateg '!$E:$W,19,FALSE)</f>
        <v>#N/A</v>
      </c>
      <c r="AP151" s="181" t="e">
        <f>VLOOKUP(AI151,'centroDeProyectos estrateg '!$E:$W,4,FALSE)</f>
        <v>#N/A</v>
      </c>
      <c r="AQ151" s="162" t="s">
        <v>3438</v>
      </c>
    </row>
    <row r="152" spans="1:43" s="59" customFormat="1" ht="22.9" customHeight="1">
      <c r="A152" s="229">
        <v>150</v>
      </c>
      <c r="B152" s="60" t="s">
        <v>6215</v>
      </c>
      <c r="C152" s="59" t="s">
        <v>3463</v>
      </c>
      <c r="D152" s="59" t="s">
        <v>3599</v>
      </c>
      <c r="E152" s="59" t="s">
        <v>3600</v>
      </c>
      <c r="F152" s="59" t="s">
        <v>3655</v>
      </c>
      <c r="G152" s="59" t="s">
        <v>3656</v>
      </c>
      <c r="H152" s="59"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2" s="59" t="s">
        <v>3667</v>
      </c>
      <c r="O152" s="59" t="s">
        <v>3055</v>
      </c>
      <c r="P152" s="59" t="s">
        <v>2926</v>
      </c>
      <c r="Q152" s="59" t="s">
        <v>3582</v>
      </c>
      <c r="S152" s="59">
        <v>0</v>
      </c>
      <c r="T152" s="59">
        <v>100</v>
      </c>
      <c r="U152" s="59">
        <v>0.1</v>
      </c>
      <c r="V152" s="59">
        <v>0.2</v>
      </c>
      <c r="W152" s="59">
        <v>0.4</v>
      </c>
      <c r="X152" s="59">
        <v>0.6</v>
      </c>
      <c r="Y152" s="59">
        <v>0.8</v>
      </c>
      <c r="Z152" s="59">
        <v>1</v>
      </c>
      <c r="AB152" s="59" t="s">
        <v>3668</v>
      </c>
      <c r="AC152" s="59">
        <v>2019</v>
      </c>
      <c r="AD152" s="59" t="s">
        <v>3669</v>
      </c>
      <c r="AE152" s="59" t="s">
        <v>3670</v>
      </c>
      <c r="AH152" s="59" t="s">
        <v>6267</v>
      </c>
      <c r="AI152" s="199" t="s">
        <v>428</v>
      </c>
      <c r="AJ152" s="142" t="str">
        <f>VLOOKUP(AI152,'centroDeProyectos estrateg '!$E:$W,2,FALSE)</f>
        <v>Reducción de las brechas de riesgo</v>
      </c>
      <c r="AK152" s="142" t="str">
        <f>VLOOKUP(AI152,'centroDeProyectos estrateg '!$E:$W,7,FALSE)</f>
        <v>16/08/2019</v>
      </c>
      <c r="AL152" s="142" t="str">
        <f>VLOOKUP(AI152,'centroDeProyectos estrateg '!$E:$W,8,FALSE)</f>
        <v>14/12/2022</v>
      </c>
      <c r="AM152" s="142" t="str">
        <f>VLOOKUP(AI152,'centroDeProyectos estrateg '!$E:$W,5,FALSE)</f>
        <v>100%</v>
      </c>
      <c r="AN152" s="142" t="str">
        <f>VLOOKUP(AI152,'centroDeProyectos estrateg '!$E:$W,18,FALSE)</f>
        <v>Oficina de Cumplimiento</v>
      </c>
      <c r="AO152" s="142" t="str">
        <f>VLOOKUP(AI152,'centroDeProyectos estrateg '!$E:$W,19,FALSE)</f>
        <v>1846 OFICINA DE CUMPLIMIENTO</v>
      </c>
      <c r="AP152" s="142" t="str">
        <f>VLOOKUP(AI152,'centroDeProyectos estrateg '!$E:$W,4,FALSE)</f>
        <v>Pendiente Evaluación de Beneficios</v>
      </c>
      <c r="AQ152" s="142" t="s">
        <v>3442</v>
      </c>
    </row>
    <row r="153" spans="1:43" s="146" customFormat="1" ht="22.9" customHeight="1">
      <c r="A153" s="227">
        <v>151</v>
      </c>
      <c r="B153" s="145" t="s">
        <v>5971</v>
      </c>
      <c r="C153" s="146" t="s">
        <v>3463</v>
      </c>
      <c r="D153" s="146" t="s">
        <v>3599</v>
      </c>
      <c r="E153" s="146" t="s">
        <v>3600</v>
      </c>
      <c r="F153" s="146" t="s">
        <v>3655</v>
      </c>
      <c r="G153" s="146" t="s">
        <v>3656</v>
      </c>
      <c r="H153"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3" s="146" t="s">
        <v>3667</v>
      </c>
      <c r="O153" s="146" t="s">
        <v>3055</v>
      </c>
      <c r="P153" s="146" t="s">
        <v>2926</v>
      </c>
      <c r="AB153" s="146" t="s">
        <v>3668</v>
      </c>
      <c r="AC153" s="146" t="s">
        <v>3639</v>
      </c>
      <c r="AD153" s="146" t="s">
        <v>3671</v>
      </c>
      <c r="AE153" s="146" t="s">
        <v>3672</v>
      </c>
      <c r="AI153" s="199"/>
      <c r="AJ153" s="181" t="e">
        <f>VLOOKUP(AI153,'centroDeProyectos estrateg '!$E:$W,2,FALSE)</f>
        <v>#N/A</v>
      </c>
      <c r="AK153" s="181" t="e">
        <f>VLOOKUP(AI153,'centroDeProyectos estrateg '!$E:$W,7,FALSE)</f>
        <v>#N/A</v>
      </c>
      <c r="AL153" s="181" t="e">
        <f>VLOOKUP(AI153,'centroDeProyectos estrateg '!$E:$W,8,FALSE)</f>
        <v>#N/A</v>
      </c>
      <c r="AM153" s="181" t="e">
        <f>VLOOKUP(AI153,'centroDeProyectos estrateg '!$E:$W,5,FALSE)</f>
        <v>#N/A</v>
      </c>
      <c r="AN153" s="181" t="e">
        <f>VLOOKUP(AI153,'centroDeProyectos estrateg '!$E:$W,18,FALSE)</f>
        <v>#N/A</v>
      </c>
      <c r="AO153" s="181" t="e">
        <f>VLOOKUP(AI153,'centroDeProyectos estrateg '!$E:$W,19,FALSE)</f>
        <v>#N/A</v>
      </c>
      <c r="AP153" s="181" t="e">
        <f>VLOOKUP(AI153,'centroDeProyectos estrateg '!$E:$W,4,FALSE)</f>
        <v>#N/A</v>
      </c>
      <c r="AQ153" s="162" t="s">
        <v>3438</v>
      </c>
    </row>
    <row r="154" spans="1:43" s="146" customFormat="1" ht="22.9" customHeight="1">
      <c r="A154" s="228">
        <v>152</v>
      </c>
      <c r="B154" s="145" t="s">
        <v>5971</v>
      </c>
      <c r="C154" s="146" t="s">
        <v>3463</v>
      </c>
      <c r="D154" s="146" t="s">
        <v>3599</v>
      </c>
      <c r="E154" s="146" t="s">
        <v>3600</v>
      </c>
      <c r="F154" s="146" t="s">
        <v>3655</v>
      </c>
      <c r="G154" s="146" t="s">
        <v>3656</v>
      </c>
      <c r="H154"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4" s="146" t="s">
        <v>3667</v>
      </c>
      <c r="O154" s="146" t="s">
        <v>3055</v>
      </c>
      <c r="P154" s="146" t="s">
        <v>2926</v>
      </c>
      <c r="AB154" s="146" t="s">
        <v>3668</v>
      </c>
      <c r="AC154" s="146">
        <v>2024</v>
      </c>
      <c r="AD154" s="146" t="s">
        <v>3673</v>
      </c>
      <c r="AE154" s="146" t="s">
        <v>3674</v>
      </c>
      <c r="AI154" s="199"/>
      <c r="AJ154" s="181" t="e">
        <f>VLOOKUP(AI154,'centroDeProyectos estrateg '!$E:$W,2,FALSE)</f>
        <v>#N/A</v>
      </c>
      <c r="AK154" s="181" t="e">
        <f>VLOOKUP(AI154,'centroDeProyectos estrateg '!$E:$W,7,FALSE)</f>
        <v>#N/A</v>
      </c>
      <c r="AL154" s="181" t="e">
        <f>VLOOKUP(AI154,'centroDeProyectos estrateg '!$E:$W,8,FALSE)</f>
        <v>#N/A</v>
      </c>
      <c r="AM154" s="181" t="e">
        <f>VLOOKUP(AI154,'centroDeProyectos estrateg '!$E:$W,5,FALSE)</f>
        <v>#N/A</v>
      </c>
      <c r="AN154" s="181" t="e">
        <f>VLOOKUP(AI154,'centroDeProyectos estrateg '!$E:$W,18,FALSE)</f>
        <v>#N/A</v>
      </c>
      <c r="AO154" s="181" t="e">
        <f>VLOOKUP(AI154,'centroDeProyectos estrateg '!$E:$W,19,FALSE)</f>
        <v>#N/A</v>
      </c>
      <c r="AP154" s="181" t="e">
        <f>VLOOKUP(AI154,'centroDeProyectos estrateg '!$E:$W,4,FALSE)</f>
        <v>#N/A</v>
      </c>
      <c r="AQ154" s="162" t="s">
        <v>3438</v>
      </c>
    </row>
    <row r="155" spans="1:43" s="59" customFormat="1" ht="22.9" customHeight="1">
      <c r="A155" s="229">
        <v>153</v>
      </c>
      <c r="B155" s="60" t="s">
        <v>5968</v>
      </c>
      <c r="C155" s="59" t="s">
        <v>4014</v>
      </c>
      <c r="D155" s="59" t="s">
        <v>3599</v>
      </c>
      <c r="E155" s="59" t="s">
        <v>3600</v>
      </c>
      <c r="F155" s="59" t="s">
        <v>3655</v>
      </c>
      <c r="G155" s="59" t="s">
        <v>3656</v>
      </c>
      <c r="H155" s="59"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5" s="59" t="s">
        <v>3675</v>
      </c>
      <c r="O155" s="59" t="s">
        <v>3061</v>
      </c>
      <c r="P155" s="59" t="s">
        <v>3211</v>
      </c>
      <c r="Q155" s="59" t="s">
        <v>3582</v>
      </c>
      <c r="S155" s="59">
        <v>0</v>
      </c>
      <c r="T155" s="59">
        <v>100</v>
      </c>
      <c r="U155" s="59">
        <v>0.1</v>
      </c>
      <c r="V155" s="59">
        <v>0.2</v>
      </c>
      <c r="W155" s="59">
        <v>0.4</v>
      </c>
      <c r="X155" s="59">
        <v>0.6</v>
      </c>
      <c r="Y155" s="59">
        <v>0.8</v>
      </c>
      <c r="Z155" s="59">
        <v>1</v>
      </c>
      <c r="AB155" s="59" t="s">
        <v>6268</v>
      </c>
      <c r="AC155" s="59">
        <v>2019</v>
      </c>
      <c r="AD155" s="59" t="s">
        <v>6269</v>
      </c>
      <c r="AE155" s="59" t="s">
        <v>50</v>
      </c>
      <c r="AH155" s="59" t="s">
        <v>6270</v>
      </c>
      <c r="AI155" s="199" t="s">
        <v>289</v>
      </c>
      <c r="AJ155" s="142" t="str">
        <f>VLOOKUP(AI155,'centroDeProyectos estrateg '!$E:$W,2,FALSE)</f>
        <v>Desarrollo e Implantación Sistema Observatorio Judicial</v>
      </c>
      <c r="AK155" s="142" t="str">
        <f>VLOOKUP(AI155,'centroDeProyectos estrateg '!$E:$W,7,FALSE)</f>
        <v>23/11/2018</v>
      </c>
      <c r="AL155" s="142" t="str">
        <f>VLOOKUP(AI155,'centroDeProyectos estrateg '!$E:$W,8,FALSE)</f>
        <v>11/06/2027</v>
      </c>
      <c r="AM155" s="142" t="str">
        <f>VLOOKUP(AI155,'centroDeProyectos estrateg '!$E:$W,5,FALSE)</f>
        <v>92%</v>
      </c>
      <c r="AN155" s="142" t="str">
        <f>VLOOKUP(AI155,'centroDeProyectos estrateg '!$E:$W,18,FALSE)</f>
        <v>Despacho de la Presidencia</v>
      </c>
      <c r="AO155" s="142" t="str">
        <f>VLOOKUP(AI155,'centroDeProyectos estrateg '!$E:$W,19,FALSE)</f>
        <v>0653 DESPACHO DE LA PRESIDENCIA</v>
      </c>
      <c r="AP155" s="142" t="str">
        <f>VLOOKUP(AI155,'centroDeProyectos estrateg '!$E:$W,4,FALSE)</f>
        <v>En progreso</v>
      </c>
      <c r="AQ155" s="142" t="s">
        <v>3442</v>
      </c>
    </row>
    <row r="156" spans="1:43" s="146" customFormat="1" ht="22.9" customHeight="1">
      <c r="A156" s="227">
        <v>154</v>
      </c>
      <c r="B156" s="145" t="s">
        <v>5971</v>
      </c>
      <c r="C156" s="146" t="s">
        <v>4014</v>
      </c>
      <c r="D156" s="146" t="s">
        <v>3599</v>
      </c>
      <c r="E156" s="146" t="s">
        <v>3600</v>
      </c>
      <c r="F156" s="146" t="s">
        <v>3655</v>
      </c>
      <c r="G156" s="146" t="s">
        <v>3656</v>
      </c>
      <c r="H156"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6" s="146" t="s">
        <v>3675</v>
      </c>
      <c r="O156" s="146" t="s">
        <v>3061</v>
      </c>
      <c r="P156" s="146" t="s">
        <v>58</v>
      </c>
      <c r="AB156" s="146" t="s">
        <v>6268</v>
      </c>
      <c r="AC156" s="146" t="s">
        <v>6224</v>
      </c>
      <c r="AD156" s="146" t="s">
        <v>6271</v>
      </c>
      <c r="AE156" s="146" t="s">
        <v>50</v>
      </c>
      <c r="AI156" s="199"/>
      <c r="AJ156" s="181" t="e">
        <f>VLOOKUP(AI156,'centroDeProyectos estrateg '!$E:$W,2,FALSE)</f>
        <v>#N/A</v>
      </c>
      <c r="AK156" s="181" t="e">
        <f>VLOOKUP(AI156,'centroDeProyectos estrateg '!$E:$W,7,FALSE)</f>
        <v>#N/A</v>
      </c>
      <c r="AL156" s="181" t="e">
        <f>VLOOKUP(AI156,'centroDeProyectos estrateg '!$E:$W,8,FALSE)</f>
        <v>#N/A</v>
      </c>
      <c r="AM156" s="181" t="e">
        <f>VLOOKUP(AI156,'centroDeProyectos estrateg '!$E:$W,5,FALSE)</f>
        <v>#N/A</v>
      </c>
      <c r="AN156" s="181" t="e">
        <f>VLOOKUP(AI156,'centroDeProyectos estrateg '!$E:$W,18,FALSE)</f>
        <v>#N/A</v>
      </c>
      <c r="AO156" s="181" t="e">
        <f>VLOOKUP(AI156,'centroDeProyectos estrateg '!$E:$W,19,FALSE)</f>
        <v>#N/A</v>
      </c>
      <c r="AP156" s="181" t="e">
        <f>VLOOKUP(AI156,'centroDeProyectos estrateg '!$E:$W,4,FALSE)</f>
        <v>#N/A</v>
      </c>
      <c r="AQ156" s="162" t="s">
        <v>3438</v>
      </c>
    </row>
    <row r="157" spans="1:43" s="146" customFormat="1" ht="22.9" customHeight="1">
      <c r="A157" s="228">
        <v>155</v>
      </c>
      <c r="B157" s="145" t="s">
        <v>5971</v>
      </c>
      <c r="C157" s="146" t="s">
        <v>4014</v>
      </c>
      <c r="D157" s="146" t="s">
        <v>3599</v>
      </c>
      <c r="E157" s="146" t="s">
        <v>3600</v>
      </c>
      <c r="F157" s="146" t="s">
        <v>3655</v>
      </c>
      <c r="G157" s="146" t="s">
        <v>3656</v>
      </c>
      <c r="H157"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7" s="146" t="s">
        <v>3675</v>
      </c>
      <c r="O157" s="146" t="s">
        <v>3061</v>
      </c>
      <c r="P157" s="146" t="s">
        <v>58</v>
      </c>
      <c r="AB157" s="146" t="s">
        <v>6268</v>
      </c>
      <c r="AC157" s="146">
        <v>2024</v>
      </c>
      <c r="AD157" s="146" t="s">
        <v>6272</v>
      </c>
      <c r="AE157" s="146" t="s">
        <v>50</v>
      </c>
      <c r="AI157" s="199"/>
      <c r="AJ157" s="181" t="e">
        <f>VLOOKUP(AI157,'centroDeProyectos estrateg '!$E:$W,2,FALSE)</f>
        <v>#N/A</v>
      </c>
      <c r="AK157" s="181" t="e">
        <f>VLOOKUP(AI157,'centroDeProyectos estrateg '!$E:$W,7,FALSE)</f>
        <v>#N/A</v>
      </c>
      <c r="AL157" s="181" t="e">
        <f>VLOOKUP(AI157,'centroDeProyectos estrateg '!$E:$W,8,FALSE)</f>
        <v>#N/A</v>
      </c>
      <c r="AM157" s="181" t="e">
        <f>VLOOKUP(AI157,'centroDeProyectos estrateg '!$E:$W,5,FALSE)</f>
        <v>#N/A</v>
      </c>
      <c r="AN157" s="181" t="e">
        <f>VLOOKUP(AI157,'centroDeProyectos estrateg '!$E:$W,18,FALSE)</f>
        <v>#N/A</v>
      </c>
      <c r="AO157" s="181" t="e">
        <f>VLOOKUP(AI157,'centroDeProyectos estrateg '!$E:$W,19,FALSE)</f>
        <v>#N/A</v>
      </c>
      <c r="AP157" s="181" t="e">
        <f>VLOOKUP(AI157,'centroDeProyectos estrateg '!$E:$W,4,FALSE)</f>
        <v>#N/A</v>
      </c>
      <c r="AQ157" s="162" t="s">
        <v>3438</v>
      </c>
    </row>
    <row r="158" spans="1:43" s="146" customFormat="1" ht="22.9" customHeight="1">
      <c r="A158" s="229">
        <v>156</v>
      </c>
      <c r="B158" s="145" t="s">
        <v>5971</v>
      </c>
      <c r="C158" s="146" t="s">
        <v>3463</v>
      </c>
      <c r="D158" s="146" t="s">
        <v>3599</v>
      </c>
      <c r="E158" s="146" t="s">
        <v>3600</v>
      </c>
      <c r="F158" s="146" t="s">
        <v>3655</v>
      </c>
      <c r="G158" s="146" t="s">
        <v>3656</v>
      </c>
      <c r="H158"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8" s="146" t="s">
        <v>3676</v>
      </c>
      <c r="O158" s="146" t="s">
        <v>3134</v>
      </c>
      <c r="P158" s="146" t="s">
        <v>3205</v>
      </c>
      <c r="Q158" s="146" t="s">
        <v>3434</v>
      </c>
      <c r="S158" s="146">
        <v>0</v>
      </c>
      <c r="T158" s="146">
        <v>100</v>
      </c>
      <c r="U158" s="146">
        <v>0.1</v>
      </c>
      <c r="V158" s="146">
        <v>0.2</v>
      </c>
      <c r="W158" s="146">
        <v>0.4</v>
      </c>
      <c r="X158" s="146">
        <v>0.6</v>
      </c>
      <c r="Y158" s="146">
        <v>0.8</v>
      </c>
      <c r="Z158" s="146">
        <v>1</v>
      </c>
      <c r="AB158" s="146" t="s">
        <v>3678</v>
      </c>
      <c r="AC158" s="146">
        <v>2019</v>
      </c>
      <c r="AD158" s="146" t="s">
        <v>3679</v>
      </c>
      <c r="AE158" s="146" t="s">
        <v>3645</v>
      </c>
      <c r="AH158" s="146" t="s">
        <v>6001</v>
      </c>
      <c r="AI158" s="199"/>
      <c r="AJ158" s="181" t="e">
        <f>VLOOKUP(AI158,'centroDeProyectos estrateg '!$E:$W,2,FALSE)</f>
        <v>#N/A</v>
      </c>
      <c r="AK158" s="181" t="e">
        <f>VLOOKUP(AI158,'centroDeProyectos estrateg '!$E:$W,7,FALSE)</f>
        <v>#N/A</v>
      </c>
      <c r="AL158" s="181" t="e">
        <f>VLOOKUP(AI158,'centroDeProyectos estrateg '!$E:$W,8,FALSE)</f>
        <v>#N/A</v>
      </c>
      <c r="AM158" s="181" t="e">
        <f>VLOOKUP(AI158,'centroDeProyectos estrateg '!$E:$W,5,FALSE)</f>
        <v>#N/A</v>
      </c>
      <c r="AN158" s="181" t="e">
        <f>VLOOKUP(AI158,'centroDeProyectos estrateg '!$E:$W,18,FALSE)</f>
        <v>#N/A</v>
      </c>
      <c r="AO158" s="181" t="e">
        <f>VLOOKUP(AI158,'centroDeProyectos estrateg '!$E:$W,19,FALSE)</f>
        <v>#N/A</v>
      </c>
      <c r="AP158" s="181" t="e">
        <f>VLOOKUP(AI158,'centroDeProyectos estrateg '!$E:$W,4,FALSE)</f>
        <v>#N/A</v>
      </c>
      <c r="AQ158" s="162" t="s">
        <v>3438</v>
      </c>
    </row>
    <row r="159" spans="1:43" s="62" customFormat="1" ht="22.9" customHeight="1">
      <c r="A159" s="227">
        <v>157</v>
      </c>
      <c r="B159" s="64" t="s">
        <v>6096</v>
      </c>
      <c r="C159" s="62" t="s">
        <v>3463</v>
      </c>
      <c r="D159" s="62" t="s">
        <v>3599</v>
      </c>
      <c r="E159" s="62" t="s">
        <v>3600</v>
      </c>
      <c r="F159" s="62" t="s">
        <v>3655</v>
      </c>
      <c r="G159" s="62" t="s">
        <v>3656</v>
      </c>
      <c r="H159" s="62"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59" s="62" t="s">
        <v>3676</v>
      </c>
      <c r="O159" s="62" t="s">
        <v>3134</v>
      </c>
      <c r="P159" s="62" t="s">
        <v>3205</v>
      </c>
      <c r="AB159" s="62" t="s">
        <v>3678</v>
      </c>
      <c r="AC159" s="62" t="s">
        <v>3475</v>
      </c>
      <c r="AD159" s="62" t="s">
        <v>3680</v>
      </c>
      <c r="AE159" s="62" t="s">
        <v>3645</v>
      </c>
      <c r="AI159" s="199"/>
      <c r="AJ159" s="182" t="e">
        <f>VLOOKUP(AI159,'centroDeProyectos estrateg '!$E:$W,2,FALSE)</f>
        <v>#N/A</v>
      </c>
      <c r="AK159" s="182" t="e">
        <f>VLOOKUP(AI159,'centroDeProyectos estrateg '!$E:$W,7,FALSE)</f>
        <v>#N/A</v>
      </c>
      <c r="AL159" s="182" t="e">
        <f>VLOOKUP(AI159,'centroDeProyectos estrateg '!$E:$W,8,FALSE)</f>
        <v>#N/A</v>
      </c>
      <c r="AM159" s="182" t="e">
        <f>VLOOKUP(AI159,'centroDeProyectos estrateg '!$E:$W,5,FALSE)</f>
        <v>#N/A</v>
      </c>
      <c r="AN159" s="182" t="e">
        <f>VLOOKUP(AI159,'centroDeProyectos estrateg '!$E:$W,18,FALSE)</f>
        <v>#N/A</v>
      </c>
      <c r="AO159" s="182" t="e">
        <f>VLOOKUP(AI159,'centroDeProyectos estrateg '!$E:$W,19,FALSE)</f>
        <v>#N/A</v>
      </c>
      <c r="AP159" s="182" t="e">
        <f>VLOOKUP(AI159,'centroDeProyectos estrateg '!$E:$W,4,FALSE)</f>
        <v>#N/A</v>
      </c>
      <c r="AQ159" s="62" t="s">
        <v>3681</v>
      </c>
    </row>
    <row r="160" spans="1:43" s="172" customFormat="1" ht="22.9" customHeight="1">
      <c r="A160" s="228">
        <v>158</v>
      </c>
      <c r="B160" s="171" t="s">
        <v>6096</v>
      </c>
      <c r="C160" s="172" t="s">
        <v>3817</v>
      </c>
      <c r="D160" s="172" t="s">
        <v>3599</v>
      </c>
      <c r="E160" s="172" t="s">
        <v>3600</v>
      </c>
      <c r="F160" s="172" t="s">
        <v>3655</v>
      </c>
      <c r="G160" s="172" t="s">
        <v>3656</v>
      </c>
      <c r="H160" s="172"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0" s="172" t="s">
        <v>6273</v>
      </c>
      <c r="O160" s="172" t="s">
        <v>3147</v>
      </c>
      <c r="P160" s="172" t="s">
        <v>3426</v>
      </c>
      <c r="Q160" s="172" t="s">
        <v>3582</v>
      </c>
      <c r="S160" s="172">
        <v>0</v>
      </c>
      <c r="T160" s="172">
        <v>100</v>
      </c>
      <c r="U160" s="172">
        <v>0.1</v>
      </c>
      <c r="V160" s="172">
        <v>0.2</v>
      </c>
      <c r="W160" s="172">
        <v>0.4</v>
      </c>
      <c r="X160" s="172">
        <v>0.6</v>
      </c>
      <c r="Y160" s="172">
        <v>0.8</v>
      </c>
      <c r="Z160" s="172">
        <v>1</v>
      </c>
      <c r="AC160" s="172">
        <v>2019</v>
      </c>
      <c r="AD160" s="172" t="s">
        <v>6274</v>
      </c>
      <c r="AE160" s="172" t="s">
        <v>6000</v>
      </c>
      <c r="AH160" s="172" t="s">
        <v>6267</v>
      </c>
      <c r="AI160" s="199"/>
      <c r="AJ160" s="183" t="e">
        <f>VLOOKUP(AI160,'centroDeProyectos estrateg '!$E:$W,2,FALSE)</f>
        <v>#N/A</v>
      </c>
      <c r="AK160" s="183" t="e">
        <f>VLOOKUP(AI160,'centroDeProyectos estrateg '!$E:$W,7,FALSE)</f>
        <v>#N/A</v>
      </c>
      <c r="AL160" s="183" t="e">
        <f>VLOOKUP(AI160,'centroDeProyectos estrateg '!$E:$W,8,FALSE)</f>
        <v>#N/A</v>
      </c>
      <c r="AM160" s="183" t="e">
        <f>VLOOKUP(AI160,'centroDeProyectos estrateg '!$E:$W,5,FALSE)</f>
        <v>#N/A</v>
      </c>
      <c r="AN160" s="183" t="e">
        <f>VLOOKUP(AI160,'centroDeProyectos estrateg '!$E:$W,18,FALSE)</f>
        <v>#N/A</v>
      </c>
      <c r="AO160" s="183" t="e">
        <f>VLOOKUP(AI160,'centroDeProyectos estrateg '!$E:$W,19,FALSE)</f>
        <v>#N/A</v>
      </c>
      <c r="AP160" s="183" t="e">
        <f>VLOOKUP(AI160,'centroDeProyectos estrateg '!$E:$W,4,FALSE)</f>
        <v>#N/A</v>
      </c>
      <c r="AQ160" s="172" t="s">
        <v>3626</v>
      </c>
    </row>
    <row r="161" spans="1:43" s="146" customFormat="1" ht="22.9" customHeight="1">
      <c r="A161" s="229">
        <v>159</v>
      </c>
      <c r="B161" s="145" t="s">
        <v>5971</v>
      </c>
      <c r="C161" s="146" t="s">
        <v>3817</v>
      </c>
      <c r="D161" s="146" t="s">
        <v>3599</v>
      </c>
      <c r="E161" s="146" t="s">
        <v>3600</v>
      </c>
      <c r="F161" s="146" t="s">
        <v>3655</v>
      </c>
      <c r="G161" s="146" t="s">
        <v>3656</v>
      </c>
      <c r="H161"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1" s="146" t="s">
        <v>6273</v>
      </c>
      <c r="O161" s="146" t="s">
        <v>3147</v>
      </c>
      <c r="P161" s="146" t="s">
        <v>3426</v>
      </c>
      <c r="AC161" s="146">
        <v>2020</v>
      </c>
      <c r="AD161" s="146" t="s">
        <v>6275</v>
      </c>
      <c r="AE161" s="146" t="s">
        <v>6000</v>
      </c>
      <c r="AI161" s="199"/>
      <c r="AJ161" s="181" t="e">
        <f>VLOOKUP(AI161,'centroDeProyectos estrateg '!$E:$W,2,FALSE)</f>
        <v>#N/A</v>
      </c>
      <c r="AK161" s="181" t="e">
        <f>VLOOKUP(AI161,'centroDeProyectos estrateg '!$E:$W,7,FALSE)</f>
        <v>#N/A</v>
      </c>
      <c r="AL161" s="181" t="e">
        <f>VLOOKUP(AI161,'centroDeProyectos estrateg '!$E:$W,8,FALSE)</f>
        <v>#N/A</v>
      </c>
      <c r="AM161" s="181" t="e">
        <f>VLOOKUP(AI161,'centroDeProyectos estrateg '!$E:$W,5,FALSE)</f>
        <v>#N/A</v>
      </c>
      <c r="AN161" s="181" t="e">
        <f>VLOOKUP(AI161,'centroDeProyectos estrateg '!$E:$W,18,FALSE)</f>
        <v>#N/A</v>
      </c>
      <c r="AO161" s="181" t="e">
        <f>VLOOKUP(AI161,'centroDeProyectos estrateg '!$E:$W,19,FALSE)</f>
        <v>#N/A</v>
      </c>
      <c r="AP161" s="181" t="e">
        <f>VLOOKUP(AI161,'centroDeProyectos estrateg '!$E:$W,4,FALSE)</f>
        <v>#N/A</v>
      </c>
      <c r="AQ161" s="162" t="s">
        <v>3438</v>
      </c>
    </row>
    <row r="162" spans="1:43" s="146" customFormat="1" ht="22.9" customHeight="1">
      <c r="A162" s="227">
        <v>160</v>
      </c>
      <c r="B162" s="145" t="s">
        <v>5971</v>
      </c>
      <c r="C162" s="146" t="s">
        <v>3817</v>
      </c>
      <c r="D162" s="146" t="s">
        <v>3599</v>
      </c>
      <c r="E162" s="146" t="s">
        <v>3600</v>
      </c>
      <c r="F162" s="146" t="s">
        <v>3655</v>
      </c>
      <c r="G162" s="146" t="s">
        <v>3656</v>
      </c>
      <c r="H162"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2" s="146" t="s">
        <v>6273</v>
      </c>
      <c r="O162" s="146" t="s">
        <v>3147</v>
      </c>
      <c r="P162" s="146" t="s">
        <v>3426</v>
      </c>
      <c r="AC162" s="146" t="s">
        <v>3450</v>
      </c>
      <c r="AD162" s="146" t="s">
        <v>3694</v>
      </c>
      <c r="AE162" s="146" t="s">
        <v>6000</v>
      </c>
      <c r="AI162" s="199"/>
      <c r="AJ162" s="181" t="e">
        <f>VLOOKUP(AI162,'centroDeProyectos estrateg '!$E:$W,2,FALSE)</f>
        <v>#N/A</v>
      </c>
      <c r="AK162" s="181" t="e">
        <f>VLOOKUP(AI162,'centroDeProyectos estrateg '!$E:$W,7,FALSE)</f>
        <v>#N/A</v>
      </c>
      <c r="AL162" s="181" t="e">
        <f>VLOOKUP(AI162,'centroDeProyectos estrateg '!$E:$W,8,FALSE)</f>
        <v>#N/A</v>
      </c>
      <c r="AM162" s="181" t="e">
        <f>VLOOKUP(AI162,'centroDeProyectos estrateg '!$E:$W,5,FALSE)</f>
        <v>#N/A</v>
      </c>
      <c r="AN162" s="181" t="e">
        <f>VLOOKUP(AI162,'centroDeProyectos estrateg '!$E:$W,18,FALSE)</f>
        <v>#N/A</v>
      </c>
      <c r="AO162" s="181" t="e">
        <f>VLOOKUP(AI162,'centroDeProyectos estrateg '!$E:$W,19,FALSE)</f>
        <v>#N/A</v>
      </c>
      <c r="AP162" s="181" t="e">
        <f>VLOOKUP(AI162,'centroDeProyectos estrateg '!$E:$W,4,FALSE)</f>
        <v>#N/A</v>
      </c>
      <c r="AQ162" s="162" t="s">
        <v>3438</v>
      </c>
    </row>
    <row r="163" spans="1:43" s="172" customFormat="1" ht="22.9" customHeight="1">
      <c r="A163" s="228">
        <v>161</v>
      </c>
      <c r="B163" s="171" t="s">
        <v>6096</v>
      </c>
      <c r="C163" s="172" t="s">
        <v>3548</v>
      </c>
      <c r="D163" s="172" t="s">
        <v>3599</v>
      </c>
      <c r="E163" s="172" t="s">
        <v>3600</v>
      </c>
      <c r="F163" s="172" t="s">
        <v>3655</v>
      </c>
      <c r="G163" s="172" t="s">
        <v>3656</v>
      </c>
      <c r="H163" s="172"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3" s="172" t="s">
        <v>3689</v>
      </c>
      <c r="J163" s="172" t="s">
        <v>3690</v>
      </c>
      <c r="K163" s="172" t="s">
        <v>3691</v>
      </c>
      <c r="O163" s="172" t="s">
        <v>3130</v>
      </c>
      <c r="P163" s="172" t="s">
        <v>32</v>
      </c>
      <c r="Q163" s="172" t="s">
        <v>3582</v>
      </c>
      <c r="S163" s="172">
        <v>0</v>
      </c>
      <c r="T163" s="172">
        <v>100</v>
      </c>
      <c r="U163" s="172">
        <v>0.1</v>
      </c>
      <c r="V163" s="172">
        <v>0.2</v>
      </c>
      <c r="W163" s="172">
        <v>0.4</v>
      </c>
      <c r="X163" s="172">
        <v>0.6</v>
      </c>
      <c r="Y163" s="172">
        <v>0.8</v>
      </c>
      <c r="Z163" s="172">
        <v>1</v>
      </c>
      <c r="AC163" s="172">
        <v>2019</v>
      </c>
      <c r="AD163" s="172" t="s">
        <v>6276</v>
      </c>
      <c r="AE163" s="172" t="s">
        <v>32</v>
      </c>
      <c r="AH163" s="172" t="s">
        <v>6267</v>
      </c>
      <c r="AI163" s="199"/>
      <c r="AJ163" s="183" t="e">
        <f>VLOOKUP(AI163,'centroDeProyectos estrateg '!$E:$W,2,FALSE)</f>
        <v>#N/A</v>
      </c>
      <c r="AK163" s="183" t="e">
        <f>VLOOKUP(AI163,'centroDeProyectos estrateg '!$E:$W,7,FALSE)</f>
        <v>#N/A</v>
      </c>
      <c r="AL163" s="183" t="e">
        <f>VLOOKUP(AI163,'centroDeProyectos estrateg '!$E:$W,8,FALSE)</f>
        <v>#N/A</v>
      </c>
      <c r="AM163" s="183" t="e">
        <f>VLOOKUP(AI163,'centroDeProyectos estrateg '!$E:$W,5,FALSE)</f>
        <v>#N/A</v>
      </c>
      <c r="AN163" s="183" t="e">
        <f>VLOOKUP(AI163,'centroDeProyectos estrateg '!$E:$W,18,FALSE)</f>
        <v>#N/A</v>
      </c>
      <c r="AO163" s="183" t="e">
        <f>VLOOKUP(AI163,'centroDeProyectos estrateg '!$E:$W,19,FALSE)</f>
        <v>#N/A</v>
      </c>
      <c r="AP163" s="183" t="e">
        <f>VLOOKUP(AI163,'centroDeProyectos estrateg '!$E:$W,4,FALSE)</f>
        <v>#N/A</v>
      </c>
      <c r="AQ163" s="172" t="s">
        <v>3626</v>
      </c>
    </row>
    <row r="164" spans="1:43" s="146" customFormat="1" ht="22.9" customHeight="1">
      <c r="A164" s="229">
        <v>162</v>
      </c>
      <c r="B164" s="145" t="s">
        <v>5971</v>
      </c>
      <c r="C164" s="146" t="s">
        <v>3548</v>
      </c>
      <c r="D164" s="146" t="s">
        <v>3599</v>
      </c>
      <c r="E164" s="146" t="s">
        <v>3600</v>
      </c>
      <c r="F164" s="146" t="s">
        <v>3655</v>
      </c>
      <c r="G164" s="146" t="s">
        <v>3656</v>
      </c>
      <c r="H164"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4" s="146" t="s">
        <v>3689</v>
      </c>
      <c r="K164" s="146" t="s">
        <v>3693</v>
      </c>
      <c r="O164" s="146" t="s">
        <v>3130</v>
      </c>
      <c r="P164" s="146" t="s">
        <v>32</v>
      </c>
      <c r="AC164" s="146" t="s">
        <v>3639</v>
      </c>
      <c r="AD164" s="146" t="s">
        <v>3692</v>
      </c>
      <c r="AE164" s="146" t="s">
        <v>32</v>
      </c>
      <c r="AH164" s="146" t="s">
        <v>3695</v>
      </c>
      <c r="AI164" s="199"/>
      <c r="AJ164" s="181" t="e">
        <f>VLOOKUP(AI164,'centroDeProyectos estrateg '!$E:$W,2,FALSE)</f>
        <v>#N/A</v>
      </c>
      <c r="AK164" s="181" t="e">
        <f>VLOOKUP(AI164,'centroDeProyectos estrateg '!$E:$W,7,FALSE)</f>
        <v>#N/A</v>
      </c>
      <c r="AL164" s="181" t="e">
        <f>VLOOKUP(AI164,'centroDeProyectos estrateg '!$E:$W,8,FALSE)</f>
        <v>#N/A</v>
      </c>
      <c r="AM164" s="181" t="e">
        <f>VLOOKUP(AI164,'centroDeProyectos estrateg '!$E:$W,5,FALSE)</f>
        <v>#N/A</v>
      </c>
      <c r="AN164" s="181" t="e">
        <f>VLOOKUP(AI164,'centroDeProyectos estrateg '!$E:$W,18,FALSE)</f>
        <v>#N/A</v>
      </c>
      <c r="AO164" s="181" t="e">
        <f>VLOOKUP(AI164,'centroDeProyectos estrateg '!$E:$W,19,FALSE)</f>
        <v>#N/A</v>
      </c>
      <c r="AP164" s="181" t="e">
        <f>VLOOKUP(AI164,'centroDeProyectos estrateg '!$E:$W,4,FALSE)</f>
        <v>#N/A</v>
      </c>
      <c r="AQ164" s="162" t="s">
        <v>3438</v>
      </c>
    </row>
    <row r="165" spans="1:43" s="146" customFormat="1" ht="22.9" customHeight="1">
      <c r="A165" s="227">
        <v>163</v>
      </c>
      <c r="B165" s="145" t="s">
        <v>5971</v>
      </c>
      <c r="C165" s="146" t="s">
        <v>3548</v>
      </c>
      <c r="D165" s="146" t="s">
        <v>3599</v>
      </c>
      <c r="E165" s="146" t="s">
        <v>3600</v>
      </c>
      <c r="F165" s="146" t="s">
        <v>3655</v>
      </c>
      <c r="G165" s="146" t="s">
        <v>3656</v>
      </c>
      <c r="H165"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5" s="146" t="s">
        <v>3689</v>
      </c>
      <c r="O165" s="146" t="s">
        <v>3130</v>
      </c>
      <c r="P165" s="146" t="s">
        <v>32</v>
      </c>
      <c r="AC165" s="146">
        <v>2024</v>
      </c>
      <c r="AD165" s="146" t="s">
        <v>3694</v>
      </c>
      <c r="AE165" s="146" t="s">
        <v>32</v>
      </c>
      <c r="AI165" s="199"/>
      <c r="AJ165" s="181" t="e">
        <f>VLOOKUP(AI165,'centroDeProyectos estrateg '!$E:$W,2,FALSE)</f>
        <v>#N/A</v>
      </c>
      <c r="AK165" s="181" t="e">
        <f>VLOOKUP(AI165,'centroDeProyectos estrateg '!$E:$W,7,FALSE)</f>
        <v>#N/A</v>
      </c>
      <c r="AL165" s="181" t="e">
        <f>VLOOKUP(AI165,'centroDeProyectos estrateg '!$E:$W,8,FALSE)</f>
        <v>#N/A</v>
      </c>
      <c r="AM165" s="181" t="e">
        <f>VLOOKUP(AI165,'centroDeProyectos estrateg '!$E:$W,5,FALSE)</f>
        <v>#N/A</v>
      </c>
      <c r="AN165" s="181" t="e">
        <f>VLOOKUP(AI165,'centroDeProyectos estrateg '!$E:$W,18,FALSE)</f>
        <v>#N/A</v>
      </c>
      <c r="AO165" s="181" t="e">
        <f>VLOOKUP(AI165,'centroDeProyectos estrateg '!$E:$W,19,FALSE)</f>
        <v>#N/A</v>
      </c>
      <c r="AP165" s="181" t="e">
        <f>VLOOKUP(AI165,'centroDeProyectos estrateg '!$E:$W,4,FALSE)</f>
        <v>#N/A</v>
      </c>
      <c r="AQ165" s="162" t="s">
        <v>3438</v>
      </c>
    </row>
    <row r="166" spans="1:43" s="172" customFormat="1" ht="22.9" customHeight="1">
      <c r="A166" s="228">
        <v>164</v>
      </c>
      <c r="B166" s="171" t="s">
        <v>6096</v>
      </c>
      <c r="C166" s="172" t="s">
        <v>3548</v>
      </c>
      <c r="D166" s="172" t="s">
        <v>3599</v>
      </c>
      <c r="E166" s="172" t="s">
        <v>3600</v>
      </c>
      <c r="F166" s="172" t="s">
        <v>3655</v>
      </c>
      <c r="G166" s="172" t="s">
        <v>3656</v>
      </c>
      <c r="H166" s="172"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6" s="172" t="s">
        <v>3697</v>
      </c>
      <c r="O166" s="172" t="s">
        <v>3132</v>
      </c>
      <c r="P166" s="172" t="s">
        <v>3698</v>
      </c>
      <c r="Q166" s="172" t="s">
        <v>3582</v>
      </c>
      <c r="S166" s="172">
        <v>0</v>
      </c>
      <c r="T166" s="172">
        <v>100</v>
      </c>
      <c r="U166" s="172">
        <v>0.1</v>
      </c>
      <c r="V166" s="172">
        <v>0.2</v>
      </c>
      <c r="W166" s="172">
        <v>0.4</v>
      </c>
      <c r="X166" s="172">
        <v>0.6</v>
      </c>
      <c r="Y166" s="172">
        <v>0.8</v>
      </c>
      <c r="Z166" s="172">
        <v>1</v>
      </c>
      <c r="AB166" s="172" t="s">
        <v>75</v>
      </c>
      <c r="AC166" s="172">
        <v>2019</v>
      </c>
      <c r="AD166" s="172" t="s">
        <v>3699</v>
      </c>
      <c r="AE166" s="172" t="s">
        <v>3698</v>
      </c>
      <c r="AH166" s="172" t="s">
        <v>6267</v>
      </c>
      <c r="AI166" s="199"/>
      <c r="AJ166" s="183" t="e">
        <f>VLOOKUP(AI166,'centroDeProyectos estrateg '!$E:$W,2,FALSE)</f>
        <v>#N/A</v>
      </c>
      <c r="AK166" s="183" t="e">
        <f>VLOOKUP(AI166,'centroDeProyectos estrateg '!$E:$W,7,FALSE)</f>
        <v>#N/A</v>
      </c>
      <c r="AL166" s="183" t="e">
        <f>VLOOKUP(AI166,'centroDeProyectos estrateg '!$E:$W,8,FALSE)</f>
        <v>#N/A</v>
      </c>
      <c r="AM166" s="183" t="e">
        <f>VLOOKUP(AI166,'centroDeProyectos estrateg '!$E:$W,5,FALSE)</f>
        <v>#N/A</v>
      </c>
      <c r="AN166" s="183" t="e">
        <f>VLOOKUP(AI166,'centroDeProyectos estrateg '!$E:$W,18,FALSE)</f>
        <v>#N/A</v>
      </c>
      <c r="AO166" s="183" t="e">
        <f>VLOOKUP(AI166,'centroDeProyectos estrateg '!$E:$W,19,FALSE)</f>
        <v>#N/A</v>
      </c>
      <c r="AP166" s="183" t="e">
        <f>VLOOKUP(AI166,'centroDeProyectos estrateg '!$E:$W,4,FALSE)</f>
        <v>#N/A</v>
      </c>
      <c r="AQ166" s="172" t="s">
        <v>3626</v>
      </c>
    </row>
    <row r="167" spans="1:43" s="146" customFormat="1" ht="22.9" customHeight="1">
      <c r="A167" s="229">
        <v>165</v>
      </c>
      <c r="B167" s="145" t="s">
        <v>5971</v>
      </c>
      <c r="C167" s="146" t="s">
        <v>3548</v>
      </c>
      <c r="D167" s="146" t="s">
        <v>3599</v>
      </c>
      <c r="E167" s="146" t="s">
        <v>3600</v>
      </c>
      <c r="F167" s="146" t="s">
        <v>3655</v>
      </c>
      <c r="G167" s="146" t="s">
        <v>3656</v>
      </c>
      <c r="H167"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7" s="146" t="s">
        <v>3697</v>
      </c>
      <c r="O167" s="146" t="s">
        <v>3132</v>
      </c>
      <c r="P167" s="146" t="s">
        <v>3698</v>
      </c>
      <c r="AB167" s="146" t="s">
        <v>75</v>
      </c>
      <c r="AC167" s="146" t="s">
        <v>3639</v>
      </c>
      <c r="AD167" s="146" t="s">
        <v>3692</v>
      </c>
      <c r="AE167" s="146" t="s">
        <v>3698</v>
      </c>
      <c r="AI167" s="199"/>
      <c r="AJ167" s="181" t="e">
        <f>VLOOKUP(AI167,'centroDeProyectos estrateg '!$E:$W,2,FALSE)</f>
        <v>#N/A</v>
      </c>
      <c r="AK167" s="181" t="e">
        <f>VLOOKUP(AI167,'centroDeProyectos estrateg '!$E:$W,7,FALSE)</f>
        <v>#N/A</v>
      </c>
      <c r="AL167" s="181" t="e">
        <f>VLOOKUP(AI167,'centroDeProyectos estrateg '!$E:$W,8,FALSE)</f>
        <v>#N/A</v>
      </c>
      <c r="AM167" s="181" t="e">
        <f>VLOOKUP(AI167,'centroDeProyectos estrateg '!$E:$W,5,FALSE)</f>
        <v>#N/A</v>
      </c>
      <c r="AN167" s="181" t="e">
        <f>VLOOKUP(AI167,'centroDeProyectos estrateg '!$E:$W,18,FALSE)</f>
        <v>#N/A</v>
      </c>
      <c r="AO167" s="181" t="e">
        <f>VLOOKUP(AI167,'centroDeProyectos estrateg '!$E:$W,19,FALSE)</f>
        <v>#N/A</v>
      </c>
      <c r="AP167" s="181" t="e">
        <f>VLOOKUP(AI167,'centroDeProyectos estrateg '!$E:$W,4,FALSE)</f>
        <v>#N/A</v>
      </c>
      <c r="AQ167" s="162" t="s">
        <v>3438</v>
      </c>
    </row>
    <row r="168" spans="1:43" s="146" customFormat="1" ht="22.9" customHeight="1">
      <c r="A168" s="227">
        <v>166</v>
      </c>
      <c r="B168" s="145" t="s">
        <v>5971</v>
      </c>
      <c r="C168" s="146" t="s">
        <v>3548</v>
      </c>
      <c r="D168" s="146" t="s">
        <v>3599</v>
      </c>
      <c r="E168" s="146" t="s">
        <v>3600</v>
      </c>
      <c r="F168" s="146" t="s">
        <v>3655</v>
      </c>
      <c r="G168" s="146" t="s">
        <v>3656</v>
      </c>
      <c r="H168"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8" s="146" t="s">
        <v>3697</v>
      </c>
      <c r="O168" s="146" t="s">
        <v>3132</v>
      </c>
      <c r="P168" s="146" t="s">
        <v>3698</v>
      </c>
      <c r="AB168" s="146" t="s">
        <v>75</v>
      </c>
      <c r="AC168" s="146">
        <v>2024</v>
      </c>
      <c r="AD168" s="146" t="s">
        <v>3694</v>
      </c>
      <c r="AE168" s="146" t="s">
        <v>3698</v>
      </c>
      <c r="AI168" s="199"/>
      <c r="AJ168" s="181" t="e">
        <f>VLOOKUP(AI168,'centroDeProyectos estrateg '!$E:$W,2,FALSE)</f>
        <v>#N/A</v>
      </c>
      <c r="AK168" s="181" t="e">
        <f>VLOOKUP(AI168,'centroDeProyectos estrateg '!$E:$W,7,FALSE)</f>
        <v>#N/A</v>
      </c>
      <c r="AL168" s="181" t="e">
        <f>VLOOKUP(AI168,'centroDeProyectos estrateg '!$E:$W,8,FALSE)</f>
        <v>#N/A</v>
      </c>
      <c r="AM168" s="181" t="e">
        <f>VLOOKUP(AI168,'centroDeProyectos estrateg '!$E:$W,5,FALSE)</f>
        <v>#N/A</v>
      </c>
      <c r="AN168" s="181" t="e">
        <f>VLOOKUP(AI168,'centroDeProyectos estrateg '!$E:$W,18,FALSE)</f>
        <v>#N/A</v>
      </c>
      <c r="AO168" s="181" t="e">
        <f>VLOOKUP(AI168,'centroDeProyectos estrateg '!$E:$W,19,FALSE)</f>
        <v>#N/A</v>
      </c>
      <c r="AP168" s="181" t="e">
        <f>VLOOKUP(AI168,'centroDeProyectos estrateg '!$E:$W,4,FALSE)</f>
        <v>#N/A</v>
      </c>
      <c r="AQ168" s="162" t="s">
        <v>3438</v>
      </c>
    </row>
    <row r="169" spans="1:43" s="172" customFormat="1" ht="22.9" customHeight="1">
      <c r="A169" s="228">
        <v>167</v>
      </c>
      <c r="B169" s="171" t="s">
        <v>6096</v>
      </c>
      <c r="C169" s="172" t="s">
        <v>3548</v>
      </c>
      <c r="D169" s="172" t="s">
        <v>3599</v>
      </c>
      <c r="E169" s="172" t="s">
        <v>3600</v>
      </c>
      <c r="F169" s="172" t="s">
        <v>3655</v>
      </c>
      <c r="G169" s="172" t="s">
        <v>3656</v>
      </c>
      <c r="H169" s="172"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69" s="172" t="s">
        <v>3701</v>
      </c>
      <c r="O169" s="172" t="s">
        <v>3128</v>
      </c>
      <c r="P169" s="172" t="s">
        <v>75</v>
      </c>
      <c r="Q169" s="172" t="s">
        <v>3582</v>
      </c>
      <c r="S169" s="172">
        <v>0</v>
      </c>
      <c r="T169" s="172">
        <v>100</v>
      </c>
      <c r="U169" s="172">
        <v>0.1</v>
      </c>
      <c r="V169" s="172">
        <v>0.2</v>
      </c>
      <c r="W169" s="172">
        <v>0.4</v>
      </c>
      <c r="X169" s="172">
        <v>0.6</v>
      </c>
      <c r="Y169" s="172">
        <v>0.8</v>
      </c>
      <c r="Z169" s="172">
        <v>1</v>
      </c>
      <c r="AC169" s="172">
        <v>2019</v>
      </c>
      <c r="AD169" s="172" t="s">
        <v>3702</v>
      </c>
      <c r="AE169" s="172" t="s">
        <v>75</v>
      </c>
      <c r="AH169" s="172" t="s">
        <v>6267</v>
      </c>
      <c r="AI169" s="199"/>
      <c r="AJ169" s="183" t="e">
        <f>VLOOKUP(AI169,'centroDeProyectos estrateg '!$E:$W,2,FALSE)</f>
        <v>#N/A</v>
      </c>
      <c r="AK169" s="183" t="e">
        <f>VLOOKUP(AI169,'centroDeProyectos estrateg '!$E:$W,7,FALSE)</f>
        <v>#N/A</v>
      </c>
      <c r="AL169" s="183" t="e">
        <f>VLOOKUP(AI169,'centroDeProyectos estrateg '!$E:$W,8,FALSE)</f>
        <v>#N/A</v>
      </c>
      <c r="AM169" s="183" t="e">
        <f>VLOOKUP(AI169,'centroDeProyectos estrateg '!$E:$W,5,FALSE)</f>
        <v>#N/A</v>
      </c>
      <c r="AN169" s="183" t="e">
        <f>VLOOKUP(AI169,'centroDeProyectos estrateg '!$E:$W,18,FALSE)</f>
        <v>#N/A</v>
      </c>
      <c r="AO169" s="183" t="e">
        <f>VLOOKUP(AI169,'centroDeProyectos estrateg '!$E:$W,19,FALSE)</f>
        <v>#N/A</v>
      </c>
      <c r="AP169" s="183" t="e">
        <f>VLOOKUP(AI169,'centroDeProyectos estrateg '!$E:$W,4,FALSE)</f>
        <v>#N/A</v>
      </c>
      <c r="AQ169" s="172" t="s">
        <v>3626</v>
      </c>
    </row>
    <row r="170" spans="1:43" s="146" customFormat="1" ht="22.9" customHeight="1">
      <c r="A170" s="229">
        <v>168</v>
      </c>
      <c r="B170" s="145" t="s">
        <v>5971</v>
      </c>
      <c r="C170" s="146" t="s">
        <v>3548</v>
      </c>
      <c r="D170" s="146" t="s">
        <v>3599</v>
      </c>
      <c r="E170" s="146" t="s">
        <v>3600</v>
      </c>
      <c r="F170" s="146" t="s">
        <v>3655</v>
      </c>
      <c r="G170" s="146" t="s">
        <v>3656</v>
      </c>
      <c r="H170"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70" s="146" t="s">
        <v>3701</v>
      </c>
      <c r="O170" s="146" t="s">
        <v>3128</v>
      </c>
      <c r="P170" s="146" t="s">
        <v>75</v>
      </c>
      <c r="AC170" s="146" t="s">
        <v>3639</v>
      </c>
      <c r="AD170" s="146" t="s">
        <v>3692</v>
      </c>
      <c r="AE170" s="146" t="s">
        <v>75</v>
      </c>
      <c r="AI170" s="199"/>
      <c r="AJ170" s="181" t="e">
        <f>VLOOKUP(AI170,'centroDeProyectos estrateg '!$E:$W,2,FALSE)</f>
        <v>#N/A</v>
      </c>
      <c r="AK170" s="181" t="e">
        <f>VLOOKUP(AI170,'centroDeProyectos estrateg '!$E:$W,7,FALSE)</f>
        <v>#N/A</v>
      </c>
      <c r="AL170" s="181" t="e">
        <f>VLOOKUP(AI170,'centroDeProyectos estrateg '!$E:$W,8,FALSE)</f>
        <v>#N/A</v>
      </c>
      <c r="AM170" s="181" t="e">
        <f>VLOOKUP(AI170,'centroDeProyectos estrateg '!$E:$W,5,FALSE)</f>
        <v>#N/A</v>
      </c>
      <c r="AN170" s="181" t="e">
        <f>VLOOKUP(AI170,'centroDeProyectos estrateg '!$E:$W,18,FALSE)</f>
        <v>#N/A</v>
      </c>
      <c r="AO170" s="181" t="e">
        <f>VLOOKUP(AI170,'centroDeProyectos estrateg '!$E:$W,19,FALSE)</f>
        <v>#N/A</v>
      </c>
      <c r="AP170" s="181" t="e">
        <f>VLOOKUP(AI170,'centroDeProyectos estrateg '!$E:$W,4,FALSE)</f>
        <v>#N/A</v>
      </c>
      <c r="AQ170" s="162" t="s">
        <v>3438</v>
      </c>
    </row>
    <row r="171" spans="1:43" s="146" customFormat="1" ht="22.9" customHeight="1">
      <c r="A171" s="227">
        <v>169</v>
      </c>
      <c r="B171" s="145" t="s">
        <v>5971</v>
      </c>
      <c r="C171" s="146" t="s">
        <v>3548</v>
      </c>
      <c r="D171" s="146" t="s">
        <v>3599</v>
      </c>
      <c r="E171" s="146" t="s">
        <v>3600</v>
      </c>
      <c r="F171" s="146" t="s">
        <v>3655</v>
      </c>
      <c r="G171" s="146" t="s">
        <v>3656</v>
      </c>
      <c r="H171"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71" s="146" t="s">
        <v>3701</v>
      </c>
      <c r="O171" s="146" t="s">
        <v>3128</v>
      </c>
      <c r="P171" s="146" t="s">
        <v>75</v>
      </c>
      <c r="AC171" s="146">
        <v>2024</v>
      </c>
      <c r="AD171" s="146" t="s">
        <v>3694</v>
      </c>
      <c r="AE171" s="146" t="s">
        <v>75</v>
      </c>
      <c r="AI171" s="199"/>
      <c r="AJ171" s="181" t="e">
        <f>VLOOKUP(AI171,'centroDeProyectos estrateg '!$E:$W,2,FALSE)</f>
        <v>#N/A</v>
      </c>
      <c r="AK171" s="181" t="e">
        <f>VLOOKUP(AI171,'centroDeProyectos estrateg '!$E:$W,7,FALSE)</f>
        <v>#N/A</v>
      </c>
      <c r="AL171" s="181" t="e">
        <f>VLOOKUP(AI171,'centroDeProyectos estrateg '!$E:$W,8,FALSE)</f>
        <v>#N/A</v>
      </c>
      <c r="AM171" s="181" t="e">
        <f>VLOOKUP(AI171,'centroDeProyectos estrateg '!$E:$W,5,FALSE)</f>
        <v>#N/A</v>
      </c>
      <c r="AN171" s="181" t="e">
        <f>VLOOKUP(AI171,'centroDeProyectos estrateg '!$E:$W,18,FALSE)</f>
        <v>#N/A</v>
      </c>
      <c r="AO171" s="181" t="e">
        <f>VLOOKUP(AI171,'centroDeProyectos estrateg '!$E:$W,19,FALSE)</f>
        <v>#N/A</v>
      </c>
      <c r="AP171" s="181" t="e">
        <f>VLOOKUP(AI171,'centroDeProyectos estrateg '!$E:$W,4,FALSE)</f>
        <v>#N/A</v>
      </c>
      <c r="AQ171" s="162" t="s">
        <v>3438</v>
      </c>
    </row>
    <row r="172" spans="1:43" s="59" customFormat="1" ht="22.9" customHeight="1">
      <c r="A172" s="228">
        <v>170</v>
      </c>
      <c r="B172" s="60" t="s">
        <v>6215</v>
      </c>
      <c r="C172" s="59" t="s">
        <v>3463</v>
      </c>
      <c r="D172" s="59" t="s">
        <v>3599</v>
      </c>
      <c r="E172" s="59" t="s">
        <v>3600</v>
      </c>
      <c r="F172" s="59" t="s">
        <v>3655</v>
      </c>
      <c r="G172" s="59" t="s">
        <v>3656</v>
      </c>
      <c r="H172" s="59"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72" s="61" t="s">
        <v>6277</v>
      </c>
      <c r="J172" s="61"/>
      <c r="K172" s="61"/>
      <c r="L172" s="61"/>
      <c r="M172" s="61"/>
      <c r="N172" s="61"/>
      <c r="O172" s="61" t="s">
        <v>3049</v>
      </c>
      <c r="P172" s="59" t="s">
        <v>26</v>
      </c>
      <c r="Q172" s="59" t="s">
        <v>3582</v>
      </c>
      <c r="S172" s="59">
        <v>0</v>
      </c>
      <c r="T172" s="59">
        <v>100</v>
      </c>
      <c r="U172" s="59">
        <v>0.1</v>
      </c>
      <c r="V172" s="59">
        <v>0.2</v>
      </c>
      <c r="W172" s="59">
        <v>0.4</v>
      </c>
      <c r="X172" s="59">
        <v>0.6</v>
      </c>
      <c r="Y172" s="59">
        <v>0.8</v>
      </c>
      <c r="Z172" s="59">
        <v>1</v>
      </c>
      <c r="AB172" s="59" t="s">
        <v>3211</v>
      </c>
      <c r="AC172" s="59">
        <v>2019</v>
      </c>
      <c r="AD172" s="59" t="s">
        <v>6278</v>
      </c>
      <c r="AE172" s="59" t="s">
        <v>3708</v>
      </c>
      <c r="AH172" s="59" t="s">
        <v>6279</v>
      </c>
      <c r="AI172" s="199" t="s">
        <v>83</v>
      </c>
      <c r="AJ172" s="142" t="str">
        <f>VLOOKUP(AI172,'centroDeProyectos estrateg '!$E:$W,2,FALSE)</f>
        <v>Automatización de Indicadores de Gestión</v>
      </c>
      <c r="AK172" s="142" t="str">
        <f>VLOOKUP(AI172,'centroDeProyectos estrateg '!$E:$W,7,FALSE)</f>
        <v>01/08/2017</v>
      </c>
      <c r="AL172" s="142" t="str">
        <f>VLOOKUP(AI172,'centroDeProyectos estrateg '!$E:$W,8,FALSE)</f>
        <v>10/01/2024</v>
      </c>
      <c r="AM172" s="142" t="str">
        <f>VLOOKUP(AI172,'centroDeProyectos estrateg '!$E:$W,5,FALSE)</f>
        <v>95%</v>
      </c>
      <c r="AN172" s="142" t="str">
        <f>VLOOKUP(AI172,'centroDeProyectos estrateg '!$E:$W,18,FALSE)</f>
        <v>Dirección de Planificación</v>
      </c>
      <c r="AO172" s="142" t="str">
        <f>VLOOKUP(AI172,'centroDeProyectos estrateg '!$E:$W,19,FALSE)</f>
        <v>0112 SUBPROCESO ESTADISTICA</v>
      </c>
      <c r="AP172" s="142" t="str">
        <f>VLOOKUP(AI172,'centroDeProyectos estrateg '!$E:$W,4,FALSE)</f>
        <v>En progreso</v>
      </c>
      <c r="AQ172" s="142" t="s">
        <v>3442</v>
      </c>
    </row>
    <row r="173" spans="1:43" s="59" customFormat="1" ht="22.9" customHeight="1">
      <c r="A173" s="229">
        <v>171</v>
      </c>
      <c r="B173" s="60" t="s">
        <v>6215</v>
      </c>
      <c r="C173" s="59" t="s">
        <v>3463</v>
      </c>
      <c r="D173" s="59" t="s">
        <v>3599</v>
      </c>
      <c r="E173" s="59" t="s">
        <v>3600</v>
      </c>
      <c r="F173" s="59" t="s">
        <v>3655</v>
      </c>
      <c r="G173" s="59" t="s">
        <v>3656</v>
      </c>
      <c r="H173" s="59"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73" s="61" t="s">
        <v>6277</v>
      </c>
      <c r="J173" s="61"/>
      <c r="K173" s="61"/>
      <c r="L173" s="61"/>
      <c r="M173" s="61"/>
      <c r="N173" s="61"/>
      <c r="O173" s="61" t="s">
        <v>3049</v>
      </c>
      <c r="P173" s="59" t="s">
        <v>26</v>
      </c>
      <c r="AB173" s="59" t="s">
        <v>3211</v>
      </c>
      <c r="AC173" s="59" t="s">
        <v>3475</v>
      </c>
      <c r="AD173" s="59" t="s">
        <v>6280</v>
      </c>
      <c r="AE173" s="59" t="s">
        <v>3708</v>
      </c>
      <c r="AI173" s="199" t="s">
        <v>91</v>
      </c>
      <c r="AJ173" s="142" t="str">
        <f>VLOOKUP(AI173,'centroDeProyectos estrateg '!$E:$W,2,FALSE)</f>
        <v>Acceso y uso de la información estadística</v>
      </c>
      <c r="AK173" s="142" t="str">
        <f>VLOOKUP(AI173,'centroDeProyectos estrateg '!$E:$W,7,FALSE)</f>
        <v>01/08/2019</v>
      </c>
      <c r="AL173" s="142" t="str">
        <f>VLOOKUP(AI173,'centroDeProyectos estrateg '!$E:$W,8,FALSE)</f>
        <v>29/12/2023</v>
      </c>
      <c r="AM173" s="142" t="str">
        <f>VLOOKUP(AI173,'centroDeProyectos estrateg '!$E:$W,5,FALSE)</f>
        <v>95%</v>
      </c>
      <c r="AN173" s="142" t="str">
        <f>VLOOKUP(AI173,'centroDeProyectos estrateg '!$E:$W,18,FALSE)</f>
        <v>Dirección de Planificación</v>
      </c>
      <c r="AO173" s="142" t="str">
        <f>VLOOKUP(AI173,'centroDeProyectos estrateg '!$E:$W,19,FALSE)</f>
        <v>0112 SUBPROCESO ESTADISTICA / 0110 DIRECCION DE PLANIFICACION</v>
      </c>
      <c r="AP173" s="142" t="str">
        <f>VLOOKUP(AI173,'centroDeProyectos estrateg '!$E:$W,4,FALSE)</f>
        <v>En progreso</v>
      </c>
      <c r="AQ173" s="142" t="s">
        <v>3442</v>
      </c>
    </row>
    <row r="174" spans="1:43" s="146" customFormat="1" ht="22.9" customHeight="1">
      <c r="A174" s="227">
        <v>172</v>
      </c>
      <c r="B174" s="145" t="s">
        <v>5971</v>
      </c>
      <c r="C174" s="146" t="s">
        <v>3463</v>
      </c>
      <c r="D174" s="146" t="s">
        <v>3599</v>
      </c>
      <c r="E174" s="146" t="s">
        <v>3600</v>
      </c>
      <c r="F174" s="146" t="s">
        <v>3655</v>
      </c>
      <c r="G174" s="146" t="s">
        <v>3656</v>
      </c>
      <c r="H174" s="146" t="str">
        <f t="shared" si="14"/>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174" s="147" t="s">
        <v>6277</v>
      </c>
      <c r="J174" s="147"/>
      <c r="K174" s="147"/>
      <c r="L174" s="147"/>
      <c r="M174" s="147"/>
      <c r="N174" s="147"/>
      <c r="O174" s="147" t="s">
        <v>3049</v>
      </c>
      <c r="P174" s="146" t="s">
        <v>26</v>
      </c>
      <c r="AB174" s="146" t="s">
        <v>3211</v>
      </c>
      <c r="AC174" s="146" t="s">
        <v>3475</v>
      </c>
      <c r="AD174" s="146" t="s">
        <v>6281</v>
      </c>
      <c r="AE174" s="146" t="s">
        <v>3708</v>
      </c>
      <c r="AI174" s="199"/>
      <c r="AJ174" s="181" t="e">
        <f>VLOOKUP(AI174,'centroDeProyectos estrateg '!$E:$W,2,FALSE)</f>
        <v>#N/A</v>
      </c>
      <c r="AK174" s="181" t="e">
        <f>VLOOKUP(AI174,'centroDeProyectos estrateg '!$E:$W,7,FALSE)</f>
        <v>#N/A</v>
      </c>
      <c r="AL174" s="181" t="e">
        <f>VLOOKUP(AI174,'centroDeProyectos estrateg '!$E:$W,8,FALSE)</f>
        <v>#N/A</v>
      </c>
      <c r="AM174" s="181" t="e">
        <f>VLOOKUP(AI174,'centroDeProyectos estrateg '!$E:$W,5,FALSE)</f>
        <v>#N/A</v>
      </c>
      <c r="AN174" s="181" t="e">
        <f>VLOOKUP(AI174,'centroDeProyectos estrateg '!$E:$W,18,FALSE)</f>
        <v>#N/A</v>
      </c>
      <c r="AO174" s="181" t="e">
        <f>VLOOKUP(AI174,'centroDeProyectos estrateg '!$E:$W,19,FALSE)</f>
        <v>#N/A</v>
      </c>
      <c r="AP174" s="181" t="e">
        <f>VLOOKUP(AI174,'centroDeProyectos estrateg '!$E:$W,4,FALSE)</f>
        <v>#N/A</v>
      </c>
      <c r="AQ174" s="162" t="s">
        <v>3438</v>
      </c>
    </row>
    <row r="175" spans="1:43" s="203" customFormat="1" ht="22.9" customHeight="1">
      <c r="A175" s="228">
        <v>173</v>
      </c>
      <c r="B175" s="202" t="s">
        <v>6211</v>
      </c>
      <c r="C175" s="202" t="s">
        <v>6211</v>
      </c>
      <c r="D175" s="203" t="s">
        <v>3599</v>
      </c>
      <c r="E175" s="203" t="s">
        <v>3600</v>
      </c>
      <c r="F175" s="203" t="s">
        <v>5386</v>
      </c>
      <c r="G175" s="203" t="s">
        <v>3713</v>
      </c>
      <c r="H175" s="203" t="str">
        <f t="shared" si="14"/>
        <v xml:space="preserve">COMUNICACIÓN Y PROYECCIÓN INSTITUCIONAL: Proyectar la imagen del Poder Judicial mediante la divulgación del quehacer institucional, en la comunidad nacional e internacional. </v>
      </c>
      <c r="I175" s="203" t="s">
        <v>3714</v>
      </c>
      <c r="O175" s="203" t="s">
        <v>3155</v>
      </c>
      <c r="P175" s="203" t="s">
        <v>3715</v>
      </c>
      <c r="Q175" s="203" t="s">
        <v>3582</v>
      </c>
      <c r="S175" s="203">
        <v>25</v>
      </c>
      <c r="T175" s="203">
        <v>100</v>
      </c>
      <c r="U175" s="203">
        <v>0.37</v>
      </c>
      <c r="V175" s="203">
        <v>0.5</v>
      </c>
      <c r="W175" s="203">
        <v>0.62</v>
      </c>
      <c r="X175" s="203">
        <v>0.75</v>
      </c>
      <c r="Y175" s="203">
        <v>0.87</v>
      </c>
      <c r="Z175" s="203">
        <v>1</v>
      </c>
      <c r="AB175" s="203" t="s">
        <v>3716</v>
      </c>
      <c r="AC175" s="203">
        <v>2019</v>
      </c>
      <c r="AD175" s="203" t="s">
        <v>6282</v>
      </c>
      <c r="AE175" s="203" t="s">
        <v>3715</v>
      </c>
      <c r="AH175" s="203" t="s">
        <v>6283</v>
      </c>
      <c r="AI175" s="199" t="s">
        <v>3719</v>
      </c>
      <c r="AJ175" s="199" t="str">
        <f>VLOOKUP(AI175,'centroDeProyectos estrateg '!$E:$W,2,FALSE)</f>
        <v>Mejoramiento de la imagen y proyección del Poder Judicial</v>
      </c>
      <c r="AK175" s="200">
        <f>VLOOKUP(AI175,'centroDeProyectos estrateg '!$E:$W,7,FALSE)</f>
        <v>45306</v>
      </c>
      <c r="AL175" s="200">
        <f>VLOOKUP(AI175,'centroDeProyectos estrateg '!$E:$W,8,FALSE)</f>
        <v>45777</v>
      </c>
      <c r="AM175" s="201">
        <f>VLOOKUP(AI175,'centroDeProyectos estrateg '!$E:$W,5,FALSE)</f>
        <v>0.2</v>
      </c>
      <c r="AN175" s="199" t="str">
        <f>VLOOKUP(AI175,'centroDeProyectos estrateg '!$E:$W,18,FALSE)</f>
        <v>Despacho de la Presidencia</v>
      </c>
      <c r="AO175" s="199" t="str">
        <f>VLOOKUP(AI175,'centroDeProyectos estrateg '!$E:$W,19,FALSE)</f>
        <v>0653 DESPACHO DE LA PRESIDENCIA</v>
      </c>
      <c r="AP175" s="199" t="str">
        <f>VLOOKUP(AI175,'centroDeProyectos estrateg '!$E:$W,4,FALSE)</f>
        <v>En ejecución</v>
      </c>
      <c r="AQ175" s="203" t="s">
        <v>3626</v>
      </c>
    </row>
    <row r="176" spans="1:43" s="146" customFormat="1" ht="22.9" customHeight="1">
      <c r="A176" s="229">
        <v>174</v>
      </c>
      <c r="B176" s="145" t="s">
        <v>5971</v>
      </c>
      <c r="C176" s="146" t="s">
        <v>3463</v>
      </c>
      <c r="D176" s="146" t="s">
        <v>3599</v>
      </c>
      <c r="E176" s="146" t="s">
        <v>3600</v>
      </c>
      <c r="F176" s="146" t="s">
        <v>5386</v>
      </c>
      <c r="G176" s="146" t="s">
        <v>3713</v>
      </c>
      <c r="H176" s="146" t="str">
        <f t="shared" si="14"/>
        <v xml:space="preserve">COMUNICACIÓN Y PROYECCIÓN INSTITUCIONAL: Proyectar la imagen del Poder Judicial mediante la divulgación del quehacer institucional, en la comunidad nacional e internacional. </v>
      </c>
      <c r="I176" s="146" t="s">
        <v>3714</v>
      </c>
      <c r="O176" s="146" t="s">
        <v>3155</v>
      </c>
      <c r="P176" s="146" t="s">
        <v>3715</v>
      </c>
      <c r="AB176" s="146" t="s">
        <v>3716</v>
      </c>
      <c r="AC176" s="146">
        <v>2019</v>
      </c>
      <c r="AD176" s="146" t="s">
        <v>6284</v>
      </c>
      <c r="AE176" s="146" t="s">
        <v>3715</v>
      </c>
      <c r="AJ176" s="181" t="e">
        <f>VLOOKUP(AI176,'centroDeProyectos estrateg '!$E:$W,2,FALSE)</f>
        <v>#N/A</v>
      </c>
      <c r="AK176" s="181" t="e">
        <f>VLOOKUP(AI176,'centroDeProyectos estrateg '!$E:$W,7,FALSE)</f>
        <v>#N/A</v>
      </c>
      <c r="AL176" s="181" t="e">
        <f>VLOOKUP(AI176,'centroDeProyectos estrateg '!$E:$W,8,FALSE)</f>
        <v>#N/A</v>
      </c>
      <c r="AM176" s="181" t="e">
        <f>VLOOKUP(AI176,'centroDeProyectos estrateg '!$E:$W,5,FALSE)</f>
        <v>#N/A</v>
      </c>
      <c r="AN176" s="181" t="e">
        <f>VLOOKUP(AI176,'centroDeProyectos estrateg '!$E:$W,18,FALSE)</f>
        <v>#N/A</v>
      </c>
      <c r="AO176" s="181" t="e">
        <f>VLOOKUP(AI176,'centroDeProyectos estrateg '!$E:$W,19,FALSE)</f>
        <v>#N/A</v>
      </c>
      <c r="AP176" s="181" t="e">
        <f>VLOOKUP(AI176,'centroDeProyectos estrateg '!$E:$W,4,FALSE)</f>
        <v>#N/A</v>
      </c>
      <c r="AQ176" s="162" t="s">
        <v>3438</v>
      </c>
    </row>
    <row r="177" spans="1:43" s="146" customFormat="1" ht="22.9" customHeight="1">
      <c r="A177" s="227">
        <v>175</v>
      </c>
      <c r="B177" s="145" t="s">
        <v>5971</v>
      </c>
      <c r="C177" s="146" t="s">
        <v>3463</v>
      </c>
      <c r="D177" s="146" t="s">
        <v>3599</v>
      </c>
      <c r="E177" s="146" t="s">
        <v>3600</v>
      </c>
      <c r="F177" s="146" t="s">
        <v>5386</v>
      </c>
      <c r="G177" s="146" t="s">
        <v>3713</v>
      </c>
      <c r="H177" s="146" t="str">
        <f t="shared" si="14"/>
        <v xml:space="preserve">COMUNICACIÓN Y PROYECCIÓN INSTITUCIONAL: Proyectar la imagen del Poder Judicial mediante la divulgación del quehacer institucional, en la comunidad nacional e internacional. </v>
      </c>
      <c r="I177" s="146" t="s">
        <v>3714</v>
      </c>
      <c r="O177" s="146" t="s">
        <v>3155</v>
      </c>
      <c r="P177" s="146" t="s">
        <v>3715</v>
      </c>
      <c r="AB177" s="146" t="s">
        <v>3716</v>
      </c>
      <c r="AC177" s="146" t="s">
        <v>3639</v>
      </c>
      <c r="AD177" s="146" t="s">
        <v>6285</v>
      </c>
      <c r="AE177" s="146" t="s">
        <v>3715</v>
      </c>
      <c r="AJ177" s="181" t="e">
        <f>VLOOKUP(AI177,'centroDeProyectos estrateg '!$E:$W,2,FALSE)</f>
        <v>#N/A</v>
      </c>
      <c r="AK177" s="181" t="e">
        <f>VLOOKUP(AI177,'centroDeProyectos estrateg '!$E:$W,7,FALSE)</f>
        <v>#N/A</v>
      </c>
      <c r="AL177" s="181" t="e">
        <f>VLOOKUP(AI177,'centroDeProyectos estrateg '!$E:$W,8,FALSE)</f>
        <v>#N/A</v>
      </c>
      <c r="AM177" s="181" t="e">
        <f>VLOOKUP(AI177,'centroDeProyectos estrateg '!$E:$W,5,FALSE)</f>
        <v>#N/A</v>
      </c>
      <c r="AN177" s="181" t="e">
        <f>VLOOKUP(AI177,'centroDeProyectos estrateg '!$E:$W,18,FALSE)</f>
        <v>#N/A</v>
      </c>
      <c r="AO177" s="181" t="e">
        <f>VLOOKUP(AI177,'centroDeProyectos estrateg '!$E:$W,19,FALSE)</f>
        <v>#N/A</v>
      </c>
      <c r="AP177" s="181" t="e">
        <f>VLOOKUP(AI177,'centroDeProyectos estrateg '!$E:$W,4,FALSE)</f>
        <v>#N/A</v>
      </c>
      <c r="AQ177" s="162" t="s">
        <v>3438</v>
      </c>
    </row>
    <row r="178" spans="1:43" s="146" customFormat="1" ht="22.9" customHeight="1">
      <c r="A178" s="228">
        <v>176</v>
      </c>
      <c r="B178" s="145" t="s">
        <v>5971</v>
      </c>
      <c r="C178" s="146" t="s">
        <v>3463</v>
      </c>
      <c r="D178" s="146" t="s">
        <v>3599</v>
      </c>
      <c r="E178" s="146" t="s">
        <v>3600</v>
      </c>
      <c r="F178" s="146" t="s">
        <v>5386</v>
      </c>
      <c r="G178" s="146" t="s">
        <v>3713</v>
      </c>
      <c r="H178" s="146" t="str">
        <f t="shared" si="14"/>
        <v xml:space="preserve">COMUNICACIÓN Y PROYECCIÓN INSTITUCIONAL: Proyectar la imagen del Poder Judicial mediante la divulgación del quehacer institucional, en la comunidad nacional e internacional. </v>
      </c>
      <c r="I178" s="146" t="s">
        <v>3714</v>
      </c>
      <c r="O178" s="146" t="s">
        <v>3155</v>
      </c>
      <c r="P178" s="146" t="s">
        <v>3715</v>
      </c>
      <c r="AB178" s="146" t="s">
        <v>3716</v>
      </c>
      <c r="AC178" s="146" t="s">
        <v>3475</v>
      </c>
      <c r="AD178" s="146" t="s">
        <v>6286</v>
      </c>
      <c r="AE178" s="146" t="s">
        <v>3715</v>
      </c>
      <c r="AJ178" s="181" t="e">
        <f>VLOOKUP(AI178,'centroDeProyectos estrateg '!$E:$W,2,FALSE)</f>
        <v>#N/A</v>
      </c>
      <c r="AK178" s="181" t="e">
        <f>VLOOKUP(AI178,'centroDeProyectos estrateg '!$E:$W,7,FALSE)</f>
        <v>#N/A</v>
      </c>
      <c r="AL178" s="181" t="e">
        <f>VLOOKUP(AI178,'centroDeProyectos estrateg '!$E:$W,8,FALSE)</f>
        <v>#N/A</v>
      </c>
      <c r="AM178" s="181" t="e">
        <f>VLOOKUP(AI178,'centroDeProyectos estrateg '!$E:$W,5,FALSE)</f>
        <v>#N/A</v>
      </c>
      <c r="AN178" s="181" t="e">
        <f>VLOOKUP(AI178,'centroDeProyectos estrateg '!$E:$W,18,FALSE)</f>
        <v>#N/A</v>
      </c>
      <c r="AO178" s="181" t="e">
        <f>VLOOKUP(AI178,'centroDeProyectos estrateg '!$E:$W,19,FALSE)</f>
        <v>#N/A</v>
      </c>
      <c r="AP178" s="181" t="e">
        <f>VLOOKUP(AI178,'centroDeProyectos estrateg '!$E:$W,4,FALSE)</f>
        <v>#N/A</v>
      </c>
      <c r="AQ178" s="162" t="s">
        <v>3438</v>
      </c>
    </row>
    <row r="179" spans="1:43" s="172" customFormat="1" ht="22.9" customHeight="1">
      <c r="A179" s="229">
        <v>177</v>
      </c>
      <c r="B179" s="171" t="s">
        <v>6096</v>
      </c>
      <c r="C179" s="172" t="s">
        <v>3817</v>
      </c>
      <c r="D179" s="172" t="s">
        <v>3599</v>
      </c>
      <c r="E179" s="172" t="s">
        <v>3600</v>
      </c>
      <c r="F179" s="172" t="s">
        <v>5386</v>
      </c>
      <c r="G179" s="172" t="s">
        <v>3713</v>
      </c>
      <c r="H179" s="172" t="str">
        <f t="shared" si="14"/>
        <v xml:space="preserve">COMUNICACIÓN Y PROYECCIÓN INSTITUCIONAL: Proyectar la imagen del Poder Judicial mediante la divulgación del quehacer institucional, en la comunidad nacional e internacional. </v>
      </c>
      <c r="I179" s="172" t="s">
        <v>3725</v>
      </c>
      <c r="O179" s="172" t="s">
        <v>3046</v>
      </c>
      <c r="P179" s="172" t="s">
        <v>3426</v>
      </c>
      <c r="Q179" s="172" t="s">
        <v>3582</v>
      </c>
      <c r="S179" s="172">
        <v>0</v>
      </c>
      <c r="T179" s="172">
        <v>100</v>
      </c>
      <c r="U179" s="172">
        <v>0.1</v>
      </c>
      <c r="V179" s="172">
        <v>0.2</v>
      </c>
      <c r="W179" s="172">
        <v>0.4</v>
      </c>
      <c r="X179" s="172">
        <v>0.6</v>
      </c>
      <c r="Y179" s="172">
        <v>0.8</v>
      </c>
      <c r="Z179" s="172">
        <v>1</v>
      </c>
      <c r="AB179" s="172" t="s">
        <v>3730</v>
      </c>
      <c r="AC179" s="172">
        <v>2019</v>
      </c>
      <c r="AD179" s="172" t="s">
        <v>6287</v>
      </c>
      <c r="AE179" s="172" t="s">
        <v>3426</v>
      </c>
      <c r="AH179" s="172" t="s">
        <v>6283</v>
      </c>
      <c r="AJ179" s="183" t="e">
        <f>VLOOKUP(AI179,'centroDeProyectos estrateg '!$E:$W,2,FALSE)</f>
        <v>#N/A</v>
      </c>
      <c r="AK179" s="183" t="e">
        <f>VLOOKUP(AI179,'centroDeProyectos estrateg '!$E:$W,7,FALSE)</f>
        <v>#N/A</v>
      </c>
      <c r="AL179" s="183" t="e">
        <f>VLOOKUP(AI179,'centroDeProyectos estrateg '!$E:$W,8,FALSE)</f>
        <v>#N/A</v>
      </c>
      <c r="AM179" s="183" t="e">
        <f>VLOOKUP(AI179,'centroDeProyectos estrateg '!$E:$W,5,FALSE)</f>
        <v>#N/A</v>
      </c>
      <c r="AN179" s="183" t="e">
        <f>VLOOKUP(AI179,'centroDeProyectos estrateg '!$E:$W,18,FALSE)</f>
        <v>#N/A</v>
      </c>
      <c r="AO179" s="183" t="e">
        <f>VLOOKUP(AI179,'centroDeProyectos estrateg '!$E:$W,19,FALSE)</f>
        <v>#N/A</v>
      </c>
      <c r="AP179" s="183" t="e">
        <f>VLOOKUP(AI179,'centroDeProyectos estrateg '!$E:$W,4,FALSE)</f>
        <v>#N/A</v>
      </c>
      <c r="AQ179" s="172" t="s">
        <v>3626</v>
      </c>
    </row>
    <row r="180" spans="1:43" s="146" customFormat="1" ht="22.9" customHeight="1">
      <c r="A180" s="227">
        <v>178</v>
      </c>
      <c r="B180" s="145" t="s">
        <v>5971</v>
      </c>
      <c r="C180" s="146" t="s">
        <v>3817</v>
      </c>
      <c r="D180" s="146" t="s">
        <v>3599</v>
      </c>
      <c r="E180" s="146" t="s">
        <v>3600</v>
      </c>
      <c r="F180" s="146" t="s">
        <v>5386</v>
      </c>
      <c r="G180" s="146" t="s">
        <v>3713</v>
      </c>
      <c r="H180" s="146" t="str">
        <f t="shared" si="14"/>
        <v xml:space="preserve">COMUNICACIÓN Y PROYECCIÓN INSTITUCIONAL: Proyectar la imagen del Poder Judicial mediante la divulgación del quehacer institucional, en la comunidad nacional e internacional. </v>
      </c>
      <c r="I180" s="146" t="s">
        <v>3725</v>
      </c>
      <c r="O180" s="146" t="s">
        <v>3046</v>
      </c>
      <c r="P180" s="146" t="s">
        <v>3426</v>
      </c>
      <c r="AB180" s="146" t="s">
        <v>3730</v>
      </c>
      <c r="AC180" s="146">
        <v>2020</v>
      </c>
      <c r="AD180" s="146" t="s">
        <v>6288</v>
      </c>
      <c r="AE180" s="146" t="s">
        <v>3426</v>
      </c>
      <c r="AJ180" s="181" t="e">
        <f>VLOOKUP(AI180,'centroDeProyectos estrateg '!$E:$W,2,FALSE)</f>
        <v>#N/A</v>
      </c>
      <c r="AK180" s="181" t="e">
        <f>VLOOKUP(AI180,'centroDeProyectos estrateg '!$E:$W,7,FALSE)</f>
        <v>#N/A</v>
      </c>
      <c r="AL180" s="181" t="e">
        <f>VLOOKUP(AI180,'centroDeProyectos estrateg '!$E:$W,8,FALSE)</f>
        <v>#N/A</v>
      </c>
      <c r="AM180" s="181" t="e">
        <f>VLOOKUP(AI180,'centroDeProyectos estrateg '!$E:$W,5,FALSE)</f>
        <v>#N/A</v>
      </c>
      <c r="AN180" s="181" t="e">
        <f>VLOOKUP(AI180,'centroDeProyectos estrateg '!$E:$W,18,FALSE)</f>
        <v>#N/A</v>
      </c>
      <c r="AO180" s="181" t="e">
        <f>VLOOKUP(AI180,'centroDeProyectos estrateg '!$E:$W,19,FALSE)</f>
        <v>#N/A</v>
      </c>
      <c r="AP180" s="181" t="e">
        <f>VLOOKUP(AI180,'centroDeProyectos estrateg '!$E:$W,4,FALSE)</f>
        <v>#N/A</v>
      </c>
      <c r="AQ180" s="162" t="s">
        <v>3438</v>
      </c>
    </row>
    <row r="181" spans="1:43" s="146" customFormat="1" ht="22.9" customHeight="1">
      <c r="A181" s="228">
        <v>179</v>
      </c>
      <c r="B181" s="145" t="s">
        <v>5971</v>
      </c>
      <c r="C181" s="146" t="s">
        <v>3817</v>
      </c>
      <c r="D181" s="146" t="s">
        <v>3599</v>
      </c>
      <c r="E181" s="146" t="s">
        <v>3600</v>
      </c>
      <c r="F181" s="146" t="s">
        <v>5386</v>
      </c>
      <c r="G181" s="146" t="s">
        <v>3713</v>
      </c>
      <c r="H181" s="146" t="str">
        <f t="shared" si="14"/>
        <v xml:space="preserve">COMUNICACIÓN Y PROYECCIÓN INSTITUCIONAL: Proyectar la imagen del Poder Judicial mediante la divulgación del quehacer institucional, en la comunidad nacional e internacional. </v>
      </c>
      <c r="I181" s="146" t="s">
        <v>3725</v>
      </c>
      <c r="O181" s="146" t="s">
        <v>3046</v>
      </c>
      <c r="P181" s="146" t="s">
        <v>3426</v>
      </c>
      <c r="AB181" s="146" t="s">
        <v>3730</v>
      </c>
      <c r="AC181" s="146" t="s">
        <v>3448</v>
      </c>
      <c r="AD181" s="146" t="s">
        <v>6289</v>
      </c>
      <c r="AE181" s="146" t="s">
        <v>3426</v>
      </c>
      <c r="AJ181" s="181" t="e">
        <f>VLOOKUP(AI181,'centroDeProyectos estrateg '!$E:$W,2,FALSE)</f>
        <v>#N/A</v>
      </c>
      <c r="AK181" s="181" t="e">
        <f>VLOOKUP(AI181,'centroDeProyectos estrateg '!$E:$W,7,FALSE)</f>
        <v>#N/A</v>
      </c>
      <c r="AL181" s="181" t="e">
        <f>VLOOKUP(AI181,'centroDeProyectos estrateg '!$E:$W,8,FALSE)</f>
        <v>#N/A</v>
      </c>
      <c r="AM181" s="181" t="e">
        <f>VLOOKUP(AI181,'centroDeProyectos estrateg '!$E:$W,5,FALSE)</f>
        <v>#N/A</v>
      </c>
      <c r="AN181" s="181" t="e">
        <f>VLOOKUP(AI181,'centroDeProyectos estrateg '!$E:$W,18,FALSE)</f>
        <v>#N/A</v>
      </c>
      <c r="AO181" s="181" t="e">
        <f>VLOOKUP(AI181,'centroDeProyectos estrateg '!$E:$W,19,FALSE)</f>
        <v>#N/A</v>
      </c>
      <c r="AP181" s="181" t="e">
        <f>VLOOKUP(AI181,'centroDeProyectos estrateg '!$E:$W,4,FALSE)</f>
        <v>#N/A</v>
      </c>
      <c r="AQ181" s="162" t="s">
        <v>3438</v>
      </c>
    </row>
    <row r="182" spans="1:43" s="146" customFormat="1" ht="22.9" customHeight="1">
      <c r="A182" s="229">
        <v>180</v>
      </c>
      <c r="B182" s="145" t="s">
        <v>5971</v>
      </c>
      <c r="C182" s="146" t="s">
        <v>3817</v>
      </c>
      <c r="D182" s="146" t="s">
        <v>3599</v>
      </c>
      <c r="E182" s="146" t="s">
        <v>3600</v>
      </c>
      <c r="F182" s="146" t="s">
        <v>5386</v>
      </c>
      <c r="G182" s="146" t="s">
        <v>3713</v>
      </c>
      <c r="H182" s="146" t="str">
        <f t="shared" si="14"/>
        <v xml:space="preserve">COMUNICACIÓN Y PROYECCIÓN INSTITUCIONAL: Proyectar la imagen del Poder Judicial mediante la divulgación del quehacer institucional, en la comunidad nacional e internacional. </v>
      </c>
      <c r="I182" s="146" t="s">
        <v>3725</v>
      </c>
      <c r="O182" s="146" t="s">
        <v>3046</v>
      </c>
      <c r="P182" s="146" t="s">
        <v>3426</v>
      </c>
      <c r="AB182" s="146" t="s">
        <v>3730</v>
      </c>
      <c r="AC182" s="146">
        <v>2024</v>
      </c>
      <c r="AD182" s="146" t="s">
        <v>6290</v>
      </c>
      <c r="AE182" s="146" t="s">
        <v>3426</v>
      </c>
      <c r="AJ182" s="181" t="e">
        <f>VLOOKUP(AI182,'centroDeProyectos estrateg '!$E:$W,2,FALSE)</f>
        <v>#N/A</v>
      </c>
      <c r="AK182" s="181" t="e">
        <f>VLOOKUP(AI182,'centroDeProyectos estrateg '!$E:$W,7,FALSE)</f>
        <v>#N/A</v>
      </c>
      <c r="AL182" s="181" t="e">
        <f>VLOOKUP(AI182,'centroDeProyectos estrateg '!$E:$W,8,FALSE)</f>
        <v>#N/A</v>
      </c>
      <c r="AM182" s="181" t="e">
        <f>VLOOKUP(AI182,'centroDeProyectos estrateg '!$E:$W,5,FALSE)</f>
        <v>#N/A</v>
      </c>
      <c r="AN182" s="181" t="e">
        <f>VLOOKUP(AI182,'centroDeProyectos estrateg '!$E:$W,18,FALSE)</f>
        <v>#N/A</v>
      </c>
      <c r="AO182" s="181" t="e">
        <f>VLOOKUP(AI182,'centroDeProyectos estrateg '!$E:$W,19,FALSE)</f>
        <v>#N/A</v>
      </c>
      <c r="AP182" s="181" t="e">
        <f>VLOOKUP(AI182,'centroDeProyectos estrateg '!$E:$W,4,FALSE)</f>
        <v>#N/A</v>
      </c>
      <c r="AQ182" s="162" t="s">
        <v>3438</v>
      </c>
    </row>
    <row r="183" spans="1:43" s="172" customFormat="1" ht="22.9" customHeight="1">
      <c r="A183" s="227">
        <v>181</v>
      </c>
      <c r="B183" s="171" t="s">
        <v>6096</v>
      </c>
      <c r="C183" s="172" t="s">
        <v>3817</v>
      </c>
      <c r="D183" s="172" t="s">
        <v>3599</v>
      </c>
      <c r="E183" s="172" t="s">
        <v>3600</v>
      </c>
      <c r="F183" s="172" t="s">
        <v>5386</v>
      </c>
      <c r="G183" s="172" t="s">
        <v>3713</v>
      </c>
      <c r="H183" s="172" t="str">
        <f t="shared" si="14"/>
        <v xml:space="preserve">COMUNICACIÓN Y PROYECCIÓN INSTITUCIONAL: Proyectar la imagen del Poder Judicial mediante la divulgación del quehacer institucional, en la comunidad nacional e internacional. </v>
      </c>
      <c r="I183" s="172" t="s">
        <v>3726</v>
      </c>
      <c r="O183" s="172" t="s">
        <v>3051</v>
      </c>
      <c r="P183" s="172" t="s">
        <v>3426</v>
      </c>
      <c r="Q183" s="172" t="s">
        <v>3582</v>
      </c>
      <c r="S183" s="172">
        <v>0</v>
      </c>
      <c r="T183" s="172">
        <v>100</v>
      </c>
      <c r="U183" s="172">
        <v>0.1</v>
      </c>
      <c r="V183" s="172">
        <v>0.2</v>
      </c>
      <c r="W183" s="172">
        <v>0.4</v>
      </c>
      <c r="X183" s="172">
        <v>0.6</v>
      </c>
      <c r="Y183" s="172">
        <v>0.8</v>
      </c>
      <c r="Z183" s="172">
        <v>1</v>
      </c>
      <c r="AB183" s="172" t="s">
        <v>3730</v>
      </c>
      <c r="AC183" s="172">
        <v>2019</v>
      </c>
      <c r="AD183" s="172" t="s">
        <v>6291</v>
      </c>
      <c r="AE183" s="172" t="s">
        <v>3426</v>
      </c>
      <c r="AH183" s="172" t="s">
        <v>6283</v>
      </c>
      <c r="AJ183" s="183" t="e">
        <f>VLOOKUP(AI183,'centroDeProyectos estrateg '!$E:$W,2,FALSE)</f>
        <v>#N/A</v>
      </c>
      <c r="AK183" s="183" t="e">
        <f>VLOOKUP(AI183,'centroDeProyectos estrateg '!$E:$W,7,FALSE)</f>
        <v>#N/A</v>
      </c>
      <c r="AL183" s="183" t="e">
        <f>VLOOKUP(AI183,'centroDeProyectos estrateg '!$E:$W,8,FALSE)</f>
        <v>#N/A</v>
      </c>
      <c r="AM183" s="183" t="e">
        <f>VLOOKUP(AI183,'centroDeProyectos estrateg '!$E:$W,5,FALSE)</f>
        <v>#N/A</v>
      </c>
      <c r="AN183" s="183" t="e">
        <f>VLOOKUP(AI183,'centroDeProyectos estrateg '!$E:$W,18,FALSE)</f>
        <v>#N/A</v>
      </c>
      <c r="AO183" s="183" t="e">
        <f>VLOOKUP(AI183,'centroDeProyectos estrateg '!$E:$W,19,FALSE)</f>
        <v>#N/A</v>
      </c>
      <c r="AP183" s="183" t="e">
        <f>VLOOKUP(AI183,'centroDeProyectos estrateg '!$E:$W,4,FALSE)</f>
        <v>#N/A</v>
      </c>
      <c r="AQ183" s="172" t="s">
        <v>3626</v>
      </c>
    </row>
    <row r="184" spans="1:43" s="146" customFormat="1" ht="22.9" customHeight="1">
      <c r="A184" s="228">
        <v>182</v>
      </c>
      <c r="B184" s="145" t="s">
        <v>5971</v>
      </c>
      <c r="C184" s="146" t="s">
        <v>3817</v>
      </c>
      <c r="D184" s="146" t="s">
        <v>3599</v>
      </c>
      <c r="E184" s="146" t="s">
        <v>3600</v>
      </c>
      <c r="F184" s="146" t="s">
        <v>5386</v>
      </c>
      <c r="G184" s="146" t="s">
        <v>3713</v>
      </c>
      <c r="H184" s="146" t="str">
        <f t="shared" si="14"/>
        <v xml:space="preserve">COMUNICACIÓN Y PROYECCIÓN INSTITUCIONAL: Proyectar la imagen del Poder Judicial mediante la divulgación del quehacer institucional, en la comunidad nacional e internacional. </v>
      </c>
      <c r="I184" s="146" t="s">
        <v>3726</v>
      </c>
      <c r="O184" s="146" t="s">
        <v>3051</v>
      </c>
      <c r="P184" s="146" t="s">
        <v>3426</v>
      </c>
      <c r="AB184" s="146" t="s">
        <v>3730</v>
      </c>
      <c r="AC184" s="146" t="s">
        <v>3639</v>
      </c>
      <c r="AD184" s="146" t="s">
        <v>6292</v>
      </c>
      <c r="AE184" s="146" t="s">
        <v>3426</v>
      </c>
      <c r="AJ184" s="181" t="e">
        <f>VLOOKUP(AI184,'centroDeProyectos estrateg '!$E:$W,2,FALSE)</f>
        <v>#N/A</v>
      </c>
      <c r="AK184" s="181" t="e">
        <f>VLOOKUP(AI184,'centroDeProyectos estrateg '!$E:$W,7,FALSE)</f>
        <v>#N/A</v>
      </c>
      <c r="AL184" s="181" t="e">
        <f>VLOOKUP(AI184,'centroDeProyectos estrateg '!$E:$W,8,FALSE)</f>
        <v>#N/A</v>
      </c>
      <c r="AM184" s="181" t="e">
        <f>VLOOKUP(AI184,'centroDeProyectos estrateg '!$E:$W,5,FALSE)</f>
        <v>#N/A</v>
      </c>
      <c r="AN184" s="181" t="e">
        <f>VLOOKUP(AI184,'centroDeProyectos estrateg '!$E:$W,18,FALSE)</f>
        <v>#N/A</v>
      </c>
      <c r="AO184" s="181" t="e">
        <f>VLOOKUP(AI184,'centroDeProyectos estrateg '!$E:$W,19,FALSE)</f>
        <v>#N/A</v>
      </c>
      <c r="AP184" s="181" t="e">
        <f>VLOOKUP(AI184,'centroDeProyectos estrateg '!$E:$W,4,FALSE)</f>
        <v>#N/A</v>
      </c>
      <c r="AQ184" s="162" t="s">
        <v>3438</v>
      </c>
    </row>
    <row r="185" spans="1:43" s="146" customFormat="1" ht="22.9" customHeight="1">
      <c r="A185" s="229">
        <v>183</v>
      </c>
      <c r="B185" s="145" t="s">
        <v>5971</v>
      </c>
      <c r="C185" s="146" t="s">
        <v>3817</v>
      </c>
      <c r="D185" s="146" t="s">
        <v>3599</v>
      </c>
      <c r="E185" s="146" t="s">
        <v>3600</v>
      </c>
      <c r="F185" s="146" t="s">
        <v>5386</v>
      </c>
      <c r="G185" s="146" t="s">
        <v>3713</v>
      </c>
      <c r="H185" s="146" t="str">
        <f t="shared" si="14"/>
        <v xml:space="preserve">COMUNICACIÓN Y PROYECCIÓN INSTITUCIONAL: Proyectar la imagen del Poder Judicial mediante la divulgación del quehacer institucional, en la comunidad nacional e internacional. </v>
      </c>
      <c r="I185" s="146" t="s">
        <v>3726</v>
      </c>
      <c r="O185" s="146" t="s">
        <v>3051</v>
      </c>
      <c r="P185" s="146" t="s">
        <v>3426</v>
      </c>
      <c r="AB185" s="146" t="s">
        <v>3730</v>
      </c>
      <c r="AC185" s="146">
        <v>2024</v>
      </c>
      <c r="AD185" s="146" t="s">
        <v>6293</v>
      </c>
      <c r="AE185" s="146" t="s">
        <v>3426</v>
      </c>
      <c r="AJ185" s="181" t="e">
        <f>VLOOKUP(AI185,'centroDeProyectos estrateg '!$E:$W,2,FALSE)</f>
        <v>#N/A</v>
      </c>
      <c r="AK185" s="181" t="e">
        <f>VLOOKUP(AI185,'centroDeProyectos estrateg '!$E:$W,7,FALSE)</f>
        <v>#N/A</v>
      </c>
      <c r="AL185" s="181" t="e">
        <f>VLOOKUP(AI185,'centroDeProyectos estrateg '!$E:$W,8,FALSE)</f>
        <v>#N/A</v>
      </c>
      <c r="AM185" s="181" t="e">
        <f>VLOOKUP(AI185,'centroDeProyectos estrateg '!$E:$W,5,FALSE)</f>
        <v>#N/A</v>
      </c>
      <c r="AN185" s="181" t="e">
        <f>VLOOKUP(AI185,'centroDeProyectos estrateg '!$E:$W,18,FALSE)</f>
        <v>#N/A</v>
      </c>
      <c r="AO185" s="181" t="e">
        <f>VLOOKUP(AI185,'centroDeProyectos estrateg '!$E:$W,19,FALSE)</f>
        <v>#N/A</v>
      </c>
      <c r="AP185" s="181" t="e">
        <f>VLOOKUP(AI185,'centroDeProyectos estrateg '!$E:$W,4,FALSE)</f>
        <v>#N/A</v>
      </c>
      <c r="AQ185" s="162" t="s">
        <v>3438</v>
      </c>
    </row>
    <row r="186" spans="1:43" s="59" customFormat="1" ht="22.9" customHeight="1">
      <c r="A186" s="227">
        <v>184</v>
      </c>
      <c r="B186" s="60" t="s">
        <v>6215</v>
      </c>
      <c r="C186" s="59" t="s">
        <v>3548</v>
      </c>
      <c r="D186" s="59" t="s">
        <v>3599</v>
      </c>
      <c r="E186" s="59" t="s">
        <v>3600</v>
      </c>
      <c r="F186" s="59" t="s">
        <v>5386</v>
      </c>
      <c r="G186" s="59" t="s">
        <v>3713</v>
      </c>
      <c r="H186" s="59" t="str">
        <f t="shared" si="14"/>
        <v xml:space="preserve">COMUNICACIÓN Y PROYECCIÓN INSTITUCIONAL: Proyectar la imagen del Poder Judicial mediante la divulgación del quehacer institucional, en la comunidad nacional e internacional. </v>
      </c>
      <c r="I186" s="59" t="s">
        <v>3727</v>
      </c>
      <c r="O186" s="59" t="s">
        <v>3113</v>
      </c>
      <c r="P186" s="59" t="s">
        <v>32</v>
      </c>
      <c r="Q186" s="59" t="s">
        <v>3582</v>
      </c>
      <c r="S186" s="59">
        <v>0</v>
      </c>
      <c r="T186" s="59">
        <v>100</v>
      </c>
      <c r="U186" s="59">
        <v>0.1</v>
      </c>
      <c r="V186" s="59">
        <v>0.2</v>
      </c>
      <c r="W186" s="59">
        <v>0.4</v>
      </c>
      <c r="X186" s="59">
        <v>0.6</v>
      </c>
      <c r="Y186" s="59">
        <v>0.8</v>
      </c>
      <c r="Z186" s="59">
        <v>1</v>
      </c>
      <c r="AB186" s="59" t="s">
        <v>6294</v>
      </c>
      <c r="AC186" s="59">
        <v>2019</v>
      </c>
      <c r="AD186" s="59" t="s">
        <v>6295</v>
      </c>
      <c r="AE186" s="59" t="s">
        <v>32</v>
      </c>
      <c r="AH186" s="59" t="s">
        <v>6283</v>
      </c>
      <c r="AI186" s="59" t="s">
        <v>39</v>
      </c>
      <c r="AJ186" s="142" t="str">
        <f>VLOOKUP(AI186,'centroDeProyectos estrateg '!$E:$W,2,FALSE)</f>
        <v>Estrategia de Comunicación y Proyección de la Defensa Pública</v>
      </c>
      <c r="AK186" s="142" t="str">
        <f>VLOOKUP(AI186,'centroDeProyectos estrateg '!$E:$W,7,FALSE)</f>
        <v>06/01/2020</v>
      </c>
      <c r="AL186" s="142" t="str">
        <f>VLOOKUP(AI186,'centroDeProyectos estrateg '!$E:$W,8,FALSE)</f>
        <v>24/12/2024</v>
      </c>
      <c r="AM186" s="142" t="str">
        <f>VLOOKUP(AI186,'centroDeProyectos estrateg '!$E:$W,5,FALSE)</f>
        <v>60%</v>
      </c>
      <c r="AN186" s="142" t="str">
        <f>VLOOKUP(AI186,'centroDeProyectos estrateg '!$E:$W,18,FALSE)</f>
        <v>Defensa Pública</v>
      </c>
      <c r="AO186" s="142" t="str">
        <f>VLOOKUP(AI186,'centroDeProyectos estrateg '!$E:$W,19,FALSE)</f>
        <v>0032 JEFATURA DEFENSA PUBLICA</v>
      </c>
      <c r="AP186" s="142" t="str">
        <f>VLOOKUP(AI186,'centroDeProyectos estrateg '!$E:$W,4,FALSE)</f>
        <v>En progreso</v>
      </c>
      <c r="AQ186" s="142" t="s">
        <v>3442</v>
      </c>
    </row>
    <row r="187" spans="1:43" s="146" customFormat="1" ht="22.9" customHeight="1">
      <c r="A187" s="228">
        <v>185</v>
      </c>
      <c r="B187" s="145" t="s">
        <v>5971</v>
      </c>
      <c r="C187" s="146" t="s">
        <v>3548</v>
      </c>
      <c r="D187" s="146" t="s">
        <v>3599</v>
      </c>
      <c r="E187" s="146" t="s">
        <v>3600</v>
      </c>
      <c r="F187" s="146" t="s">
        <v>5386</v>
      </c>
      <c r="G187" s="146" t="s">
        <v>3713</v>
      </c>
      <c r="H187" s="146" t="str">
        <f t="shared" si="14"/>
        <v xml:space="preserve">COMUNICACIÓN Y PROYECCIÓN INSTITUCIONAL: Proyectar la imagen del Poder Judicial mediante la divulgación del quehacer institucional, en la comunidad nacional e internacional. </v>
      </c>
      <c r="I187" s="146" t="s">
        <v>3727</v>
      </c>
      <c r="O187" s="146" t="s">
        <v>3113</v>
      </c>
      <c r="P187" s="146" t="s">
        <v>32</v>
      </c>
      <c r="AB187" s="146" t="s">
        <v>6294</v>
      </c>
      <c r="AC187" s="146">
        <v>2019</v>
      </c>
      <c r="AD187" s="146" t="s">
        <v>6296</v>
      </c>
      <c r="AE187" s="146" t="s">
        <v>32</v>
      </c>
      <c r="AJ187" s="181" t="e">
        <f>VLOOKUP(AI187,'centroDeProyectos estrateg '!$E:$W,2,FALSE)</f>
        <v>#N/A</v>
      </c>
      <c r="AK187" s="181" t="e">
        <f>VLOOKUP(AI187,'centroDeProyectos estrateg '!$E:$W,7,FALSE)</f>
        <v>#N/A</v>
      </c>
      <c r="AL187" s="181" t="e">
        <f>VLOOKUP(AI187,'centroDeProyectos estrateg '!$E:$W,8,FALSE)</f>
        <v>#N/A</v>
      </c>
      <c r="AM187" s="181" t="e">
        <f>VLOOKUP(AI187,'centroDeProyectos estrateg '!$E:$W,5,FALSE)</f>
        <v>#N/A</v>
      </c>
      <c r="AN187" s="181" t="e">
        <f>VLOOKUP(AI187,'centroDeProyectos estrateg '!$E:$W,18,FALSE)</f>
        <v>#N/A</v>
      </c>
      <c r="AO187" s="181" t="e">
        <f>VLOOKUP(AI187,'centroDeProyectos estrateg '!$E:$W,19,FALSE)</f>
        <v>#N/A</v>
      </c>
      <c r="AP187" s="181" t="e">
        <f>VLOOKUP(AI187,'centroDeProyectos estrateg '!$E:$W,4,FALSE)</f>
        <v>#N/A</v>
      </c>
      <c r="AQ187" s="162" t="s">
        <v>3438</v>
      </c>
    </row>
    <row r="188" spans="1:43" s="146" customFormat="1" ht="22.9" customHeight="1">
      <c r="A188" s="229">
        <v>186</v>
      </c>
      <c r="B188" s="145" t="s">
        <v>5971</v>
      </c>
      <c r="C188" s="146" t="s">
        <v>3548</v>
      </c>
      <c r="D188" s="146" t="s">
        <v>3599</v>
      </c>
      <c r="E188" s="146" t="s">
        <v>3600</v>
      </c>
      <c r="F188" s="146" t="s">
        <v>5386</v>
      </c>
      <c r="G188" s="146" t="s">
        <v>3713</v>
      </c>
      <c r="H188" s="146" t="str">
        <f t="shared" si="14"/>
        <v xml:space="preserve">COMUNICACIÓN Y PROYECCIÓN INSTITUCIONAL: Proyectar la imagen del Poder Judicial mediante la divulgación del quehacer institucional, en la comunidad nacional e internacional. </v>
      </c>
      <c r="I188" s="146" t="s">
        <v>3727</v>
      </c>
      <c r="O188" s="146" t="s">
        <v>3113</v>
      </c>
      <c r="P188" s="146" t="s">
        <v>32</v>
      </c>
      <c r="AB188" s="146" t="s">
        <v>6294</v>
      </c>
      <c r="AC188" s="146" t="s">
        <v>3475</v>
      </c>
      <c r="AD188" s="146" t="s">
        <v>6297</v>
      </c>
      <c r="AE188" s="146" t="s">
        <v>32</v>
      </c>
      <c r="AJ188" s="181" t="e">
        <f>VLOOKUP(AI188,'centroDeProyectos estrateg '!$E:$W,2,FALSE)</f>
        <v>#N/A</v>
      </c>
      <c r="AK188" s="181" t="e">
        <f>VLOOKUP(AI188,'centroDeProyectos estrateg '!$E:$W,7,FALSE)</f>
        <v>#N/A</v>
      </c>
      <c r="AL188" s="181" t="e">
        <f>VLOOKUP(AI188,'centroDeProyectos estrateg '!$E:$W,8,FALSE)</f>
        <v>#N/A</v>
      </c>
      <c r="AM188" s="181" t="e">
        <f>VLOOKUP(AI188,'centroDeProyectos estrateg '!$E:$W,5,FALSE)</f>
        <v>#N/A</v>
      </c>
      <c r="AN188" s="181" t="e">
        <f>VLOOKUP(AI188,'centroDeProyectos estrateg '!$E:$W,18,FALSE)</f>
        <v>#N/A</v>
      </c>
      <c r="AO188" s="181" t="e">
        <f>VLOOKUP(AI188,'centroDeProyectos estrateg '!$E:$W,19,FALSE)</f>
        <v>#N/A</v>
      </c>
      <c r="AP188" s="181" t="e">
        <f>VLOOKUP(AI188,'centroDeProyectos estrateg '!$E:$W,4,FALSE)</f>
        <v>#N/A</v>
      </c>
      <c r="AQ188" s="162" t="s">
        <v>3438</v>
      </c>
    </row>
    <row r="189" spans="1:43" s="172" customFormat="1" ht="22.9" customHeight="1">
      <c r="A189" s="227">
        <v>187</v>
      </c>
      <c r="B189" s="171" t="s">
        <v>6096</v>
      </c>
      <c r="C189" s="172" t="s">
        <v>3769</v>
      </c>
      <c r="D189" s="172" t="s">
        <v>3599</v>
      </c>
      <c r="E189" s="172" t="s">
        <v>3600</v>
      </c>
      <c r="F189" s="172" t="s">
        <v>5386</v>
      </c>
      <c r="G189" s="172" t="s">
        <v>3713</v>
      </c>
      <c r="H189" s="172" t="str">
        <f t="shared" si="14"/>
        <v xml:space="preserve">COMUNICACIÓN Y PROYECCIÓN INSTITUCIONAL: Proyectar la imagen del Poder Judicial mediante la divulgación del quehacer institucional, en la comunidad nacional e internacional. </v>
      </c>
      <c r="I189" s="172" t="s">
        <v>3728</v>
      </c>
      <c r="O189" s="172" t="s">
        <v>3192</v>
      </c>
      <c r="P189" s="172" t="s">
        <v>3698</v>
      </c>
      <c r="Q189" s="172" t="s">
        <v>3582</v>
      </c>
      <c r="S189" s="172">
        <v>0</v>
      </c>
      <c r="T189" s="172">
        <v>100</v>
      </c>
      <c r="U189" s="172">
        <v>0.1</v>
      </c>
      <c r="V189" s="172">
        <v>0.2</v>
      </c>
      <c r="W189" s="172">
        <v>0.4</v>
      </c>
      <c r="X189" s="172">
        <v>0.6</v>
      </c>
      <c r="Y189" s="172">
        <v>0.8</v>
      </c>
      <c r="Z189" s="172">
        <v>1</v>
      </c>
      <c r="AB189" s="172" t="s">
        <v>6298</v>
      </c>
      <c r="AC189" s="172">
        <v>2019</v>
      </c>
      <c r="AD189" s="172" t="s">
        <v>6299</v>
      </c>
      <c r="AE189" s="172" t="s">
        <v>3698</v>
      </c>
      <c r="AH189" s="172" t="s">
        <v>6283</v>
      </c>
      <c r="AJ189" s="183" t="e">
        <f>VLOOKUP(AI189,'centroDeProyectos estrateg '!$E:$W,2,FALSE)</f>
        <v>#N/A</v>
      </c>
      <c r="AK189" s="183" t="e">
        <f>VLOOKUP(AI189,'centroDeProyectos estrateg '!$E:$W,7,FALSE)</f>
        <v>#N/A</v>
      </c>
      <c r="AL189" s="183" t="e">
        <f>VLOOKUP(AI189,'centroDeProyectos estrateg '!$E:$W,8,FALSE)</f>
        <v>#N/A</v>
      </c>
      <c r="AM189" s="183" t="e">
        <f>VLOOKUP(AI189,'centroDeProyectos estrateg '!$E:$W,5,FALSE)</f>
        <v>#N/A</v>
      </c>
      <c r="AN189" s="183" t="e">
        <f>VLOOKUP(AI189,'centroDeProyectos estrateg '!$E:$W,18,FALSE)</f>
        <v>#N/A</v>
      </c>
      <c r="AO189" s="183" t="e">
        <f>VLOOKUP(AI189,'centroDeProyectos estrateg '!$E:$W,19,FALSE)</f>
        <v>#N/A</v>
      </c>
      <c r="AP189" s="183" t="e">
        <f>VLOOKUP(AI189,'centroDeProyectos estrateg '!$E:$W,4,FALSE)</f>
        <v>#N/A</v>
      </c>
      <c r="AQ189" s="172" t="s">
        <v>3626</v>
      </c>
    </row>
    <row r="190" spans="1:43" s="146" customFormat="1" ht="22.9" customHeight="1">
      <c r="A190" s="228">
        <v>188</v>
      </c>
      <c r="B190" s="145" t="s">
        <v>5971</v>
      </c>
      <c r="C190" s="146" t="s">
        <v>3463</v>
      </c>
      <c r="D190" s="146" t="s">
        <v>3599</v>
      </c>
      <c r="E190" s="146" t="s">
        <v>3600</v>
      </c>
      <c r="F190" s="146" t="s">
        <v>5386</v>
      </c>
      <c r="G190" s="146" t="s">
        <v>3713</v>
      </c>
      <c r="H190" s="146" t="str">
        <f t="shared" si="14"/>
        <v xml:space="preserve">COMUNICACIÓN Y PROYECCIÓN INSTITUCIONAL: Proyectar la imagen del Poder Judicial mediante la divulgación del quehacer institucional, en la comunidad nacional e internacional. </v>
      </c>
      <c r="I190" s="146" t="s">
        <v>3728</v>
      </c>
      <c r="O190" s="146" t="s">
        <v>3192</v>
      </c>
      <c r="P190" s="146" t="s">
        <v>3698</v>
      </c>
      <c r="AB190" s="146" t="s">
        <v>6298</v>
      </c>
      <c r="AC190" s="146">
        <v>2019</v>
      </c>
      <c r="AD190" s="146" t="s">
        <v>6300</v>
      </c>
      <c r="AE190" s="146" t="s">
        <v>3698</v>
      </c>
      <c r="AJ190" s="181" t="e">
        <f>VLOOKUP(AI190,'centroDeProyectos estrateg '!$E:$W,2,FALSE)</f>
        <v>#N/A</v>
      </c>
      <c r="AK190" s="181" t="e">
        <f>VLOOKUP(AI190,'centroDeProyectos estrateg '!$E:$W,7,FALSE)</f>
        <v>#N/A</v>
      </c>
      <c r="AL190" s="181" t="e">
        <f>VLOOKUP(AI190,'centroDeProyectos estrateg '!$E:$W,8,FALSE)</f>
        <v>#N/A</v>
      </c>
      <c r="AM190" s="181" t="e">
        <f>VLOOKUP(AI190,'centroDeProyectos estrateg '!$E:$W,5,FALSE)</f>
        <v>#N/A</v>
      </c>
      <c r="AN190" s="181" t="e">
        <f>VLOOKUP(AI190,'centroDeProyectos estrateg '!$E:$W,18,FALSE)</f>
        <v>#N/A</v>
      </c>
      <c r="AO190" s="181" t="e">
        <f>VLOOKUP(AI190,'centroDeProyectos estrateg '!$E:$W,19,FALSE)</f>
        <v>#N/A</v>
      </c>
      <c r="AP190" s="181" t="e">
        <f>VLOOKUP(AI190,'centroDeProyectos estrateg '!$E:$W,4,FALSE)</f>
        <v>#N/A</v>
      </c>
      <c r="AQ190" s="162" t="s">
        <v>3438</v>
      </c>
    </row>
    <row r="191" spans="1:43" s="146" customFormat="1" ht="22.9" customHeight="1">
      <c r="A191" s="229">
        <v>189</v>
      </c>
      <c r="B191" s="145" t="s">
        <v>5971</v>
      </c>
      <c r="C191" s="146" t="s">
        <v>3769</v>
      </c>
      <c r="D191" s="146" t="s">
        <v>3599</v>
      </c>
      <c r="E191" s="146" t="s">
        <v>3600</v>
      </c>
      <c r="F191" s="146" t="s">
        <v>5386</v>
      </c>
      <c r="G191" s="146" t="s">
        <v>3713</v>
      </c>
      <c r="H191" s="146" t="str">
        <f t="shared" si="14"/>
        <v xml:space="preserve">COMUNICACIÓN Y PROYECCIÓN INSTITUCIONAL: Proyectar la imagen del Poder Judicial mediante la divulgación del quehacer institucional, en la comunidad nacional e internacional. </v>
      </c>
      <c r="I191" s="146" t="s">
        <v>3728</v>
      </c>
      <c r="O191" s="146" t="s">
        <v>3192</v>
      </c>
      <c r="P191" s="146" t="s">
        <v>3698</v>
      </c>
      <c r="AB191" s="146" t="s">
        <v>6298</v>
      </c>
      <c r="AC191" s="146" t="s">
        <v>3639</v>
      </c>
      <c r="AD191" s="146" t="s">
        <v>6301</v>
      </c>
      <c r="AE191" s="146" t="s">
        <v>3698</v>
      </c>
      <c r="AJ191" s="181" t="e">
        <f>VLOOKUP(AI191,'centroDeProyectos estrateg '!$E:$W,2,FALSE)</f>
        <v>#N/A</v>
      </c>
      <c r="AK191" s="181" t="e">
        <f>VLOOKUP(AI191,'centroDeProyectos estrateg '!$E:$W,7,FALSE)</f>
        <v>#N/A</v>
      </c>
      <c r="AL191" s="181" t="e">
        <f>VLOOKUP(AI191,'centroDeProyectos estrateg '!$E:$W,8,FALSE)</f>
        <v>#N/A</v>
      </c>
      <c r="AM191" s="181" t="e">
        <f>VLOOKUP(AI191,'centroDeProyectos estrateg '!$E:$W,5,FALSE)</f>
        <v>#N/A</v>
      </c>
      <c r="AN191" s="181" t="e">
        <f>VLOOKUP(AI191,'centroDeProyectos estrateg '!$E:$W,18,FALSE)</f>
        <v>#N/A</v>
      </c>
      <c r="AO191" s="181" t="e">
        <f>VLOOKUP(AI191,'centroDeProyectos estrateg '!$E:$W,19,FALSE)</f>
        <v>#N/A</v>
      </c>
      <c r="AP191" s="181" t="e">
        <f>VLOOKUP(AI191,'centroDeProyectos estrateg '!$E:$W,4,FALSE)</f>
        <v>#N/A</v>
      </c>
      <c r="AQ191" s="162" t="s">
        <v>3438</v>
      </c>
    </row>
    <row r="192" spans="1:43" s="146" customFormat="1" ht="22.9" customHeight="1">
      <c r="A192" s="227">
        <v>190</v>
      </c>
      <c r="B192" s="145" t="s">
        <v>5971</v>
      </c>
      <c r="C192" s="146" t="s">
        <v>3769</v>
      </c>
      <c r="D192" s="146" t="s">
        <v>3599</v>
      </c>
      <c r="E192" s="146" t="s">
        <v>3600</v>
      </c>
      <c r="F192" s="146" t="s">
        <v>5386</v>
      </c>
      <c r="G192" s="146" t="s">
        <v>3713</v>
      </c>
      <c r="H192" s="146" t="str">
        <f t="shared" si="14"/>
        <v xml:space="preserve">COMUNICACIÓN Y PROYECCIÓN INSTITUCIONAL: Proyectar la imagen del Poder Judicial mediante la divulgación del quehacer institucional, en la comunidad nacional e internacional. </v>
      </c>
      <c r="I192" s="146" t="s">
        <v>3728</v>
      </c>
      <c r="O192" s="146" t="s">
        <v>3192</v>
      </c>
      <c r="P192" s="146" t="s">
        <v>3698</v>
      </c>
      <c r="AB192" s="146" t="s">
        <v>6298</v>
      </c>
      <c r="AC192" s="146" t="s">
        <v>6302</v>
      </c>
      <c r="AD192" s="146" t="s">
        <v>6303</v>
      </c>
      <c r="AE192" s="146" t="s">
        <v>3698</v>
      </c>
      <c r="AJ192" s="181" t="e">
        <f>VLOOKUP(AI192,'centroDeProyectos estrateg '!$E:$W,2,FALSE)</f>
        <v>#N/A</v>
      </c>
      <c r="AK192" s="181" t="e">
        <f>VLOOKUP(AI192,'centroDeProyectos estrateg '!$E:$W,7,FALSE)</f>
        <v>#N/A</v>
      </c>
      <c r="AL192" s="181" t="e">
        <f>VLOOKUP(AI192,'centroDeProyectos estrateg '!$E:$W,8,FALSE)</f>
        <v>#N/A</v>
      </c>
      <c r="AM192" s="181" t="e">
        <f>VLOOKUP(AI192,'centroDeProyectos estrateg '!$E:$W,5,FALSE)</f>
        <v>#N/A</v>
      </c>
      <c r="AN192" s="181" t="e">
        <f>VLOOKUP(AI192,'centroDeProyectos estrateg '!$E:$W,18,FALSE)</f>
        <v>#N/A</v>
      </c>
      <c r="AO192" s="181" t="e">
        <f>VLOOKUP(AI192,'centroDeProyectos estrateg '!$E:$W,19,FALSE)</f>
        <v>#N/A</v>
      </c>
      <c r="AP192" s="181" t="e">
        <f>VLOOKUP(AI192,'centroDeProyectos estrateg '!$E:$W,4,FALSE)</f>
        <v>#N/A</v>
      </c>
      <c r="AQ192" s="162" t="s">
        <v>3438</v>
      </c>
    </row>
    <row r="193" spans="1:43" s="172" customFormat="1" ht="22.9" customHeight="1">
      <c r="A193" s="228">
        <v>191</v>
      </c>
      <c r="B193" s="171" t="s">
        <v>6096</v>
      </c>
      <c r="C193" s="172" t="s">
        <v>3606</v>
      </c>
      <c r="D193" s="172" t="s">
        <v>3599</v>
      </c>
      <c r="E193" s="172" t="s">
        <v>3600</v>
      </c>
      <c r="F193" s="172" t="s">
        <v>5386</v>
      </c>
      <c r="G193" s="172" t="s">
        <v>3713</v>
      </c>
      <c r="H193" s="172" t="str">
        <f t="shared" si="14"/>
        <v xml:space="preserve">COMUNICACIÓN Y PROYECCIÓN INSTITUCIONAL: Proyectar la imagen del Poder Judicial mediante la divulgación del quehacer institucional, en la comunidad nacional e internacional. </v>
      </c>
      <c r="I193" s="172" t="s">
        <v>3729</v>
      </c>
      <c r="O193" s="172" t="s">
        <v>3048</v>
      </c>
      <c r="P193" s="172" t="s">
        <v>75</v>
      </c>
      <c r="Q193" s="172" t="s">
        <v>3582</v>
      </c>
      <c r="S193" s="172">
        <v>0</v>
      </c>
      <c r="T193" s="172">
        <v>100</v>
      </c>
      <c r="U193" s="172">
        <v>0.1</v>
      </c>
      <c r="V193" s="172">
        <v>0.2</v>
      </c>
      <c r="W193" s="172">
        <v>0.4</v>
      </c>
      <c r="X193" s="172">
        <v>0.6</v>
      </c>
      <c r="Y193" s="172">
        <v>0.8</v>
      </c>
      <c r="Z193" s="172">
        <v>1</v>
      </c>
      <c r="AB193" s="172" t="s">
        <v>3730</v>
      </c>
      <c r="AC193" s="172">
        <v>2019</v>
      </c>
      <c r="AD193" s="172" t="s">
        <v>6304</v>
      </c>
      <c r="AE193" s="172" t="s">
        <v>3732</v>
      </c>
      <c r="AH193" s="172" t="s">
        <v>6283</v>
      </c>
      <c r="AJ193" s="183" t="e">
        <f>VLOOKUP(AI193,'centroDeProyectos estrateg '!$E:$W,2,FALSE)</f>
        <v>#N/A</v>
      </c>
      <c r="AK193" s="183" t="e">
        <f>VLOOKUP(AI193,'centroDeProyectos estrateg '!$E:$W,7,FALSE)</f>
        <v>#N/A</v>
      </c>
      <c r="AL193" s="183" t="e">
        <f>VLOOKUP(AI193,'centroDeProyectos estrateg '!$E:$W,8,FALSE)</f>
        <v>#N/A</v>
      </c>
      <c r="AM193" s="183" t="e">
        <f>VLOOKUP(AI193,'centroDeProyectos estrateg '!$E:$W,5,FALSE)</f>
        <v>#N/A</v>
      </c>
      <c r="AN193" s="183" t="e">
        <f>VLOOKUP(AI193,'centroDeProyectos estrateg '!$E:$W,18,FALSE)</f>
        <v>#N/A</v>
      </c>
      <c r="AO193" s="183" t="e">
        <f>VLOOKUP(AI193,'centroDeProyectos estrateg '!$E:$W,19,FALSE)</f>
        <v>#N/A</v>
      </c>
      <c r="AP193" s="183" t="e">
        <f>VLOOKUP(AI193,'centroDeProyectos estrateg '!$E:$W,4,FALSE)</f>
        <v>#N/A</v>
      </c>
      <c r="AQ193" s="172" t="s">
        <v>3626</v>
      </c>
    </row>
    <row r="194" spans="1:43" s="146" customFormat="1" ht="22.9" customHeight="1">
      <c r="A194" s="229">
        <v>192</v>
      </c>
      <c r="B194" s="145" t="s">
        <v>5971</v>
      </c>
      <c r="C194" s="146" t="s">
        <v>3606</v>
      </c>
      <c r="D194" s="146" t="s">
        <v>3599</v>
      </c>
      <c r="E194" s="146" t="s">
        <v>3600</v>
      </c>
      <c r="F194" s="146" t="s">
        <v>5386</v>
      </c>
      <c r="G194" s="146" t="s">
        <v>3713</v>
      </c>
      <c r="H194" s="146" t="str">
        <f t="shared" si="14"/>
        <v xml:space="preserve">COMUNICACIÓN Y PROYECCIÓN INSTITUCIONAL: Proyectar la imagen del Poder Judicial mediante la divulgación del quehacer institucional, en la comunidad nacional e internacional. </v>
      </c>
      <c r="I194" s="146" t="s">
        <v>3729</v>
      </c>
      <c r="O194" s="146" t="s">
        <v>3048</v>
      </c>
      <c r="P194" s="146" t="s">
        <v>75</v>
      </c>
      <c r="AB194" s="146" t="s">
        <v>3730</v>
      </c>
      <c r="AC194" s="146">
        <v>2019</v>
      </c>
      <c r="AD194" s="146" t="s">
        <v>6305</v>
      </c>
      <c r="AE194" s="146" t="s">
        <v>3732</v>
      </c>
      <c r="AJ194" s="181" t="e">
        <f>VLOOKUP(AI194,'centroDeProyectos estrateg '!$E:$W,2,FALSE)</f>
        <v>#N/A</v>
      </c>
      <c r="AK194" s="181" t="e">
        <f>VLOOKUP(AI194,'centroDeProyectos estrateg '!$E:$W,7,FALSE)</f>
        <v>#N/A</v>
      </c>
      <c r="AL194" s="181" t="e">
        <f>VLOOKUP(AI194,'centroDeProyectos estrateg '!$E:$W,8,FALSE)</f>
        <v>#N/A</v>
      </c>
      <c r="AM194" s="181" t="e">
        <f>VLOOKUP(AI194,'centroDeProyectos estrateg '!$E:$W,5,FALSE)</f>
        <v>#N/A</v>
      </c>
      <c r="AN194" s="181" t="e">
        <f>VLOOKUP(AI194,'centroDeProyectos estrateg '!$E:$W,18,FALSE)</f>
        <v>#N/A</v>
      </c>
      <c r="AO194" s="181" t="e">
        <f>VLOOKUP(AI194,'centroDeProyectos estrateg '!$E:$W,19,FALSE)</f>
        <v>#N/A</v>
      </c>
      <c r="AP194" s="181" t="e">
        <f>VLOOKUP(AI194,'centroDeProyectos estrateg '!$E:$W,4,FALSE)</f>
        <v>#N/A</v>
      </c>
      <c r="AQ194" s="162" t="s">
        <v>3438</v>
      </c>
    </row>
    <row r="195" spans="1:43" s="146" customFormat="1" ht="22.9" customHeight="1">
      <c r="A195" s="227">
        <v>193</v>
      </c>
      <c r="B195" s="145" t="s">
        <v>5971</v>
      </c>
      <c r="C195" s="146" t="s">
        <v>3606</v>
      </c>
      <c r="D195" s="146" t="s">
        <v>3599</v>
      </c>
      <c r="E195" s="146" t="s">
        <v>3600</v>
      </c>
      <c r="F195" s="146" t="s">
        <v>5386</v>
      </c>
      <c r="G195" s="146" t="s">
        <v>3713</v>
      </c>
      <c r="H195" s="146" t="str">
        <f t="shared" si="14"/>
        <v xml:space="preserve">COMUNICACIÓN Y PROYECCIÓN INSTITUCIONAL: Proyectar la imagen del Poder Judicial mediante la divulgación del quehacer institucional, en la comunidad nacional e internacional. </v>
      </c>
      <c r="I195" s="146" t="s">
        <v>3729</v>
      </c>
      <c r="O195" s="146" t="s">
        <v>3048</v>
      </c>
      <c r="P195" s="146" t="s">
        <v>75</v>
      </c>
      <c r="AB195" s="146" t="s">
        <v>3730</v>
      </c>
      <c r="AC195" s="146" t="s">
        <v>3475</v>
      </c>
      <c r="AD195" s="146" t="s">
        <v>3731</v>
      </c>
      <c r="AE195" s="146" t="s">
        <v>3732</v>
      </c>
      <c r="AJ195" s="181" t="e">
        <f>VLOOKUP(AI195,'centroDeProyectos estrateg '!$E:$W,2,FALSE)</f>
        <v>#N/A</v>
      </c>
      <c r="AK195" s="181" t="e">
        <f>VLOOKUP(AI195,'centroDeProyectos estrateg '!$E:$W,7,FALSE)</f>
        <v>#N/A</v>
      </c>
      <c r="AL195" s="181" t="e">
        <f>VLOOKUP(AI195,'centroDeProyectos estrateg '!$E:$W,8,FALSE)</f>
        <v>#N/A</v>
      </c>
      <c r="AM195" s="181" t="e">
        <f>VLOOKUP(AI195,'centroDeProyectos estrateg '!$E:$W,5,FALSE)</f>
        <v>#N/A</v>
      </c>
      <c r="AN195" s="181" t="e">
        <f>VLOOKUP(AI195,'centroDeProyectos estrateg '!$E:$W,18,FALSE)</f>
        <v>#N/A</v>
      </c>
      <c r="AO195" s="181" t="e">
        <f>VLOOKUP(AI195,'centroDeProyectos estrateg '!$E:$W,19,FALSE)</f>
        <v>#N/A</v>
      </c>
      <c r="AP195" s="181" t="e">
        <f>VLOOKUP(AI195,'centroDeProyectos estrateg '!$E:$W,4,FALSE)</f>
        <v>#N/A</v>
      </c>
      <c r="AQ195" s="162" t="s">
        <v>3438</v>
      </c>
    </row>
    <row r="196" spans="1:43" s="146" customFormat="1" ht="22.9" customHeight="1">
      <c r="A196" s="228">
        <v>194</v>
      </c>
      <c r="B196" s="145" t="s">
        <v>5971</v>
      </c>
      <c r="C196" s="146" t="s">
        <v>3606</v>
      </c>
      <c r="D196" s="146" t="s">
        <v>3599</v>
      </c>
      <c r="E196" s="146" t="s">
        <v>3600</v>
      </c>
      <c r="F196" s="146" t="s">
        <v>5386</v>
      </c>
      <c r="G196" s="146" t="s">
        <v>3713</v>
      </c>
      <c r="H196" s="146" t="str">
        <f t="shared" si="14"/>
        <v xml:space="preserve">COMUNICACIÓN Y PROYECCIÓN INSTITUCIONAL: Proyectar la imagen del Poder Judicial mediante la divulgación del quehacer institucional, en la comunidad nacional e internacional. </v>
      </c>
      <c r="I196" s="146" t="s">
        <v>3729</v>
      </c>
      <c r="O196" s="146" t="s">
        <v>3048</v>
      </c>
      <c r="P196" s="146" t="s">
        <v>75</v>
      </c>
      <c r="AB196" s="146" t="s">
        <v>3730</v>
      </c>
      <c r="AC196" s="146">
        <v>2024</v>
      </c>
      <c r="AD196" s="146" t="s">
        <v>3733</v>
      </c>
      <c r="AE196" s="146" t="s">
        <v>3732</v>
      </c>
      <c r="AJ196" s="181" t="e">
        <f>VLOOKUP(AI196,'centroDeProyectos estrateg '!$E:$W,2,FALSE)</f>
        <v>#N/A</v>
      </c>
      <c r="AK196" s="181" t="e">
        <f>VLOOKUP(AI196,'centroDeProyectos estrateg '!$E:$W,7,FALSE)</f>
        <v>#N/A</v>
      </c>
      <c r="AL196" s="181" t="e">
        <f>VLOOKUP(AI196,'centroDeProyectos estrateg '!$E:$W,8,FALSE)</f>
        <v>#N/A</v>
      </c>
      <c r="AM196" s="181" t="e">
        <f>VLOOKUP(AI196,'centroDeProyectos estrateg '!$E:$W,5,FALSE)</f>
        <v>#N/A</v>
      </c>
      <c r="AN196" s="181" t="e">
        <f>VLOOKUP(AI196,'centroDeProyectos estrateg '!$E:$W,18,FALSE)</f>
        <v>#N/A</v>
      </c>
      <c r="AO196" s="181" t="e">
        <f>VLOOKUP(AI196,'centroDeProyectos estrateg '!$E:$W,19,FALSE)</f>
        <v>#N/A</v>
      </c>
      <c r="AP196" s="181" t="e">
        <f>VLOOKUP(AI196,'centroDeProyectos estrateg '!$E:$W,4,FALSE)</f>
        <v>#N/A</v>
      </c>
      <c r="AQ196" s="162" t="s">
        <v>3438</v>
      </c>
    </row>
    <row r="197" spans="1:43" s="59" customFormat="1" ht="22.9" customHeight="1">
      <c r="A197" s="229">
        <v>195</v>
      </c>
      <c r="B197" s="60" t="s">
        <v>6215</v>
      </c>
      <c r="C197" s="59" t="s">
        <v>6306</v>
      </c>
      <c r="D197" s="59" t="s">
        <v>3599</v>
      </c>
      <c r="E197" s="59" t="s">
        <v>3600</v>
      </c>
      <c r="F197" s="59" t="s">
        <v>5386</v>
      </c>
      <c r="G197" s="59" t="s">
        <v>3713</v>
      </c>
      <c r="H197" s="59" t="str">
        <f t="shared" si="14"/>
        <v xml:space="preserve">COMUNICACIÓN Y PROYECCIÓN INSTITUCIONAL: Proyectar la imagen del Poder Judicial mediante la divulgación del quehacer institucional, en la comunidad nacional e internacional. </v>
      </c>
      <c r="I197" s="59" t="s">
        <v>3734</v>
      </c>
      <c r="O197" s="59" t="s">
        <v>3084</v>
      </c>
      <c r="P197" s="59" t="s">
        <v>3715</v>
      </c>
      <c r="Q197" s="59" t="s">
        <v>3582</v>
      </c>
      <c r="S197" s="59">
        <v>0</v>
      </c>
      <c r="T197" s="59">
        <v>100</v>
      </c>
      <c r="U197" s="59">
        <v>0.1</v>
      </c>
      <c r="V197" s="59">
        <v>0.2</v>
      </c>
      <c r="W197" s="59">
        <v>0.4</v>
      </c>
      <c r="X197" s="59">
        <v>0.6</v>
      </c>
      <c r="Y197" s="59">
        <v>0.8</v>
      </c>
      <c r="Z197" s="59">
        <v>1</v>
      </c>
      <c r="AB197" s="59" t="s">
        <v>58</v>
      </c>
      <c r="AC197" s="59">
        <v>2019</v>
      </c>
      <c r="AD197" s="59" t="s">
        <v>6307</v>
      </c>
      <c r="AE197" s="59" t="s">
        <v>3715</v>
      </c>
      <c r="AH197" s="59" t="s">
        <v>6308</v>
      </c>
      <c r="AI197" s="59" t="s">
        <v>130</v>
      </c>
      <c r="AJ197" s="142" t="str">
        <f>VLOOKUP(AI197,'centroDeProyectos estrateg '!$E:$W,2,FALSE)</f>
        <v>Política de Comunicación Integral</v>
      </c>
      <c r="AK197" s="142" t="str">
        <f>VLOOKUP(AI197,'centroDeProyectos estrateg '!$E:$W,7,FALSE)</f>
        <v>10/01/2022</v>
      </c>
      <c r="AL197" s="142" t="str">
        <f>VLOOKUP(AI197,'centroDeProyectos estrateg '!$E:$W,8,FALSE)</f>
        <v>30/06/2023</v>
      </c>
      <c r="AM197" s="142" t="str">
        <f>VLOOKUP(AI197,'centroDeProyectos estrateg '!$E:$W,5,FALSE)</f>
        <v>81%</v>
      </c>
      <c r="AN197" s="142" t="str">
        <f>VLOOKUP(AI197,'centroDeProyectos estrateg '!$E:$W,18,FALSE)</f>
        <v>Departamento de Prensa y Comunicación Organizacional</v>
      </c>
      <c r="AO197" s="142" t="str">
        <f>VLOOKUP(AI197,'centroDeProyectos estrateg '!$E:$W,19,FALSE)</f>
        <v>0116 DEPARTAMENTO DE PRENSA Y COMUNICACION ORGANIZACIONAL</v>
      </c>
      <c r="AP197" s="142" t="str">
        <f>VLOOKUP(AI197,'centroDeProyectos estrateg '!$E:$W,4,FALSE)</f>
        <v>En progreso</v>
      </c>
      <c r="AQ197" s="142" t="s">
        <v>3442</v>
      </c>
    </row>
    <row r="198" spans="1:43" s="146" customFormat="1" ht="22.9" customHeight="1">
      <c r="A198" s="227">
        <v>196</v>
      </c>
      <c r="B198" s="145" t="s">
        <v>5971</v>
      </c>
      <c r="C198" s="146" t="s">
        <v>6306</v>
      </c>
      <c r="D198" s="146" t="s">
        <v>3599</v>
      </c>
      <c r="E198" s="146" t="s">
        <v>3600</v>
      </c>
      <c r="F198" s="146" t="s">
        <v>5386</v>
      </c>
      <c r="G198" s="146" t="s">
        <v>3713</v>
      </c>
      <c r="H198" s="146" t="str">
        <f t="shared" si="14"/>
        <v xml:space="preserve">COMUNICACIÓN Y PROYECCIÓN INSTITUCIONAL: Proyectar la imagen del Poder Judicial mediante la divulgación del quehacer institucional, en la comunidad nacional e internacional. </v>
      </c>
      <c r="I198" s="146" t="s">
        <v>3734</v>
      </c>
      <c r="O198" s="146" t="s">
        <v>3084</v>
      </c>
      <c r="P198" s="146" t="s">
        <v>3715</v>
      </c>
      <c r="AB198" s="146" t="s">
        <v>58</v>
      </c>
      <c r="AC198" s="146">
        <v>2020</v>
      </c>
      <c r="AD198" s="146" t="s">
        <v>6309</v>
      </c>
      <c r="AE198" s="146" t="s">
        <v>3715</v>
      </c>
      <c r="AJ198" s="181" t="e">
        <f>VLOOKUP(AI198,'centroDeProyectos estrateg '!$E:$W,2,FALSE)</f>
        <v>#N/A</v>
      </c>
      <c r="AK198" s="181" t="e">
        <f>VLOOKUP(AI198,'centroDeProyectos estrateg '!$E:$W,7,FALSE)</f>
        <v>#N/A</v>
      </c>
      <c r="AL198" s="181" t="e">
        <f>VLOOKUP(AI198,'centroDeProyectos estrateg '!$E:$W,8,FALSE)</f>
        <v>#N/A</v>
      </c>
      <c r="AM198" s="181" t="e">
        <f>VLOOKUP(AI198,'centroDeProyectos estrateg '!$E:$W,5,FALSE)</f>
        <v>#N/A</v>
      </c>
      <c r="AN198" s="181" t="e">
        <f>VLOOKUP(AI198,'centroDeProyectos estrateg '!$E:$W,18,FALSE)</f>
        <v>#N/A</v>
      </c>
      <c r="AO198" s="181" t="e">
        <f>VLOOKUP(AI198,'centroDeProyectos estrateg '!$E:$W,19,FALSE)</f>
        <v>#N/A</v>
      </c>
      <c r="AP198" s="181" t="e">
        <f>VLOOKUP(AI198,'centroDeProyectos estrateg '!$E:$W,4,FALSE)</f>
        <v>#N/A</v>
      </c>
      <c r="AQ198" s="162" t="s">
        <v>3438</v>
      </c>
    </row>
    <row r="199" spans="1:43" s="146" customFormat="1" ht="22.9" customHeight="1">
      <c r="A199" s="228">
        <v>197</v>
      </c>
      <c r="B199" s="145" t="s">
        <v>5971</v>
      </c>
      <c r="C199" s="146" t="s">
        <v>6306</v>
      </c>
      <c r="D199" s="146" t="s">
        <v>3599</v>
      </c>
      <c r="E199" s="146" t="s">
        <v>3600</v>
      </c>
      <c r="F199" s="146" t="s">
        <v>5386</v>
      </c>
      <c r="G199" s="146" t="s">
        <v>3713</v>
      </c>
      <c r="H199" s="146" t="str">
        <f t="shared" si="14"/>
        <v xml:space="preserve">COMUNICACIÓN Y PROYECCIÓN INSTITUCIONAL: Proyectar la imagen del Poder Judicial mediante la divulgación del quehacer institucional, en la comunidad nacional e internacional. </v>
      </c>
      <c r="I199" s="146" t="s">
        <v>3734</v>
      </c>
      <c r="O199" s="146" t="s">
        <v>3084</v>
      </c>
      <c r="P199" s="146" t="s">
        <v>3715</v>
      </c>
      <c r="AB199" s="146" t="s">
        <v>58</v>
      </c>
      <c r="AC199" s="146">
        <v>2020</v>
      </c>
      <c r="AD199" s="146" t="s">
        <v>6310</v>
      </c>
      <c r="AE199" s="146" t="s">
        <v>3715</v>
      </c>
      <c r="AJ199" s="181" t="e">
        <f>VLOOKUP(AI199,'centroDeProyectos estrateg '!$E:$W,2,FALSE)</f>
        <v>#N/A</v>
      </c>
      <c r="AK199" s="181" t="e">
        <f>VLOOKUP(AI199,'centroDeProyectos estrateg '!$E:$W,7,FALSE)</f>
        <v>#N/A</v>
      </c>
      <c r="AL199" s="181" t="e">
        <f>VLOOKUP(AI199,'centroDeProyectos estrateg '!$E:$W,8,FALSE)</f>
        <v>#N/A</v>
      </c>
      <c r="AM199" s="181" t="e">
        <f>VLOOKUP(AI199,'centroDeProyectos estrateg '!$E:$W,5,FALSE)</f>
        <v>#N/A</v>
      </c>
      <c r="AN199" s="181" t="e">
        <f>VLOOKUP(AI199,'centroDeProyectos estrateg '!$E:$W,18,FALSE)</f>
        <v>#N/A</v>
      </c>
      <c r="AO199" s="181" t="e">
        <f>VLOOKUP(AI199,'centroDeProyectos estrateg '!$E:$W,19,FALSE)</f>
        <v>#N/A</v>
      </c>
      <c r="AP199" s="181" t="e">
        <f>VLOOKUP(AI199,'centroDeProyectos estrateg '!$E:$W,4,FALSE)</f>
        <v>#N/A</v>
      </c>
      <c r="AQ199" s="162" t="s">
        <v>3438</v>
      </c>
    </row>
    <row r="200" spans="1:43" s="146" customFormat="1" ht="22.9" customHeight="1">
      <c r="A200" s="229">
        <v>198</v>
      </c>
      <c r="B200" s="145" t="s">
        <v>5971</v>
      </c>
      <c r="C200" s="146" t="s">
        <v>6306</v>
      </c>
      <c r="D200" s="146" t="s">
        <v>3599</v>
      </c>
      <c r="E200" s="146" t="s">
        <v>3600</v>
      </c>
      <c r="F200" s="146" t="s">
        <v>5386</v>
      </c>
      <c r="G200" s="146" t="s">
        <v>3713</v>
      </c>
      <c r="H200" s="146" t="str">
        <f t="shared" si="14"/>
        <v xml:space="preserve">COMUNICACIÓN Y PROYECCIÓN INSTITUCIONAL: Proyectar la imagen del Poder Judicial mediante la divulgación del quehacer institucional, en la comunidad nacional e internacional. </v>
      </c>
      <c r="I200" s="146" t="s">
        <v>3734</v>
      </c>
      <c r="O200" s="146" t="s">
        <v>3084</v>
      </c>
      <c r="P200" s="146" t="s">
        <v>3715</v>
      </c>
      <c r="AB200" s="146" t="s">
        <v>58</v>
      </c>
      <c r="AC200" s="146" t="s">
        <v>6004</v>
      </c>
      <c r="AD200" s="146" t="s">
        <v>6311</v>
      </c>
      <c r="AE200" s="146" t="s">
        <v>3715</v>
      </c>
      <c r="AJ200" s="181" t="e">
        <f>VLOOKUP(AI200,'centroDeProyectos estrateg '!$E:$W,2,FALSE)</f>
        <v>#N/A</v>
      </c>
      <c r="AK200" s="181" t="e">
        <f>VLOOKUP(AI200,'centroDeProyectos estrateg '!$E:$W,7,FALSE)</f>
        <v>#N/A</v>
      </c>
      <c r="AL200" s="181" t="e">
        <f>VLOOKUP(AI200,'centroDeProyectos estrateg '!$E:$W,8,FALSE)</f>
        <v>#N/A</v>
      </c>
      <c r="AM200" s="181" t="e">
        <f>VLOOKUP(AI200,'centroDeProyectos estrateg '!$E:$W,5,FALSE)</f>
        <v>#N/A</v>
      </c>
      <c r="AN200" s="181" t="e">
        <f>VLOOKUP(AI200,'centroDeProyectos estrateg '!$E:$W,18,FALSE)</f>
        <v>#N/A</v>
      </c>
      <c r="AO200" s="181" t="e">
        <f>VLOOKUP(AI200,'centroDeProyectos estrateg '!$E:$W,19,FALSE)</f>
        <v>#N/A</v>
      </c>
      <c r="AP200" s="181" t="e">
        <f>VLOOKUP(AI200,'centroDeProyectos estrateg '!$E:$W,4,FALSE)</f>
        <v>#N/A</v>
      </c>
      <c r="AQ200" s="162" t="s">
        <v>3438</v>
      </c>
    </row>
    <row r="201" spans="1:43" s="146" customFormat="1" ht="22.9" customHeight="1">
      <c r="A201" s="227">
        <v>199</v>
      </c>
      <c r="B201" s="145" t="s">
        <v>5971</v>
      </c>
      <c r="C201" s="146" t="s">
        <v>6306</v>
      </c>
      <c r="D201" s="146" t="s">
        <v>3599</v>
      </c>
      <c r="E201" s="146" t="s">
        <v>3600</v>
      </c>
      <c r="F201" s="146" t="s">
        <v>5386</v>
      </c>
      <c r="G201" s="146" t="s">
        <v>3713</v>
      </c>
      <c r="H201" s="146" t="str">
        <f t="shared" si="14"/>
        <v xml:space="preserve">COMUNICACIÓN Y PROYECCIÓN INSTITUCIONAL: Proyectar la imagen del Poder Judicial mediante la divulgación del quehacer institucional, en la comunidad nacional e internacional. </v>
      </c>
      <c r="I201" s="146" t="s">
        <v>3734</v>
      </c>
      <c r="O201" s="146" t="s">
        <v>3084</v>
      </c>
      <c r="P201" s="146" t="s">
        <v>3715</v>
      </c>
      <c r="AB201" s="146" t="s">
        <v>58</v>
      </c>
      <c r="AC201" s="146">
        <v>2024</v>
      </c>
      <c r="AD201" s="146" t="s">
        <v>6312</v>
      </c>
      <c r="AE201" s="146" t="s">
        <v>3715</v>
      </c>
      <c r="AJ201" s="181" t="e">
        <f>VLOOKUP(AI201,'centroDeProyectos estrateg '!$E:$W,2,FALSE)</f>
        <v>#N/A</v>
      </c>
      <c r="AK201" s="181" t="e">
        <f>VLOOKUP(AI201,'centroDeProyectos estrateg '!$E:$W,7,FALSE)</f>
        <v>#N/A</v>
      </c>
      <c r="AL201" s="181" t="e">
        <f>VLOOKUP(AI201,'centroDeProyectos estrateg '!$E:$W,8,FALSE)</f>
        <v>#N/A</v>
      </c>
      <c r="AM201" s="181" t="e">
        <f>VLOOKUP(AI201,'centroDeProyectos estrateg '!$E:$W,5,FALSE)</f>
        <v>#N/A</v>
      </c>
      <c r="AN201" s="181" t="e">
        <f>VLOOKUP(AI201,'centroDeProyectos estrateg '!$E:$W,18,FALSE)</f>
        <v>#N/A</v>
      </c>
      <c r="AO201" s="181" t="e">
        <f>VLOOKUP(AI201,'centroDeProyectos estrateg '!$E:$W,19,FALSE)</f>
        <v>#N/A</v>
      </c>
      <c r="AP201" s="181" t="e">
        <f>VLOOKUP(AI201,'centroDeProyectos estrateg '!$E:$W,4,FALSE)</f>
        <v>#N/A</v>
      </c>
      <c r="AQ201" s="162" t="s">
        <v>3438</v>
      </c>
    </row>
    <row r="202" spans="1:43" s="146" customFormat="1" ht="22.9" customHeight="1">
      <c r="A202" s="228">
        <v>200</v>
      </c>
      <c r="B202" s="145" t="s">
        <v>5971</v>
      </c>
      <c r="C202" s="146" t="s">
        <v>3645</v>
      </c>
      <c r="D202" s="146" t="s">
        <v>3599</v>
      </c>
      <c r="E202" s="146" t="s">
        <v>3600</v>
      </c>
      <c r="F202" s="146" t="s">
        <v>5345</v>
      </c>
      <c r="G202" s="146" t="s">
        <v>6313</v>
      </c>
      <c r="H202" s="146" t="str">
        <f t="shared" si="14"/>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2" s="146" t="s">
        <v>3741</v>
      </c>
      <c r="O202" s="146" t="s">
        <v>3109</v>
      </c>
      <c r="P202" s="146" t="s">
        <v>3645</v>
      </c>
      <c r="Q202" s="146" t="s">
        <v>3582</v>
      </c>
      <c r="S202" s="146">
        <v>0</v>
      </c>
      <c r="T202" s="146">
        <v>100</v>
      </c>
      <c r="U202" s="146">
        <v>0.1</v>
      </c>
      <c r="V202" s="146">
        <v>0.2</v>
      </c>
      <c r="W202" s="146">
        <v>0.4</v>
      </c>
      <c r="X202" s="146">
        <v>0.6</v>
      </c>
      <c r="Y202" s="146">
        <v>0.8</v>
      </c>
      <c r="Z202" s="146">
        <v>1</v>
      </c>
      <c r="AB202" s="146" t="s">
        <v>3742</v>
      </c>
      <c r="AC202" s="146">
        <v>2019</v>
      </c>
      <c r="AD202" s="146" t="s">
        <v>6314</v>
      </c>
      <c r="AE202" s="146" t="s">
        <v>3645</v>
      </c>
      <c r="AH202" s="146" t="s">
        <v>6315</v>
      </c>
      <c r="AJ202" s="181" t="e">
        <f>VLOOKUP(AI202,'centroDeProyectos estrateg '!$E:$W,2,FALSE)</f>
        <v>#N/A</v>
      </c>
      <c r="AK202" s="181" t="e">
        <f>VLOOKUP(AI202,'centroDeProyectos estrateg '!$E:$W,7,FALSE)</f>
        <v>#N/A</v>
      </c>
      <c r="AL202" s="181" t="e">
        <f>VLOOKUP(AI202,'centroDeProyectos estrateg '!$E:$W,8,FALSE)</f>
        <v>#N/A</v>
      </c>
      <c r="AM202" s="181" t="e">
        <f>VLOOKUP(AI202,'centroDeProyectos estrateg '!$E:$W,5,FALSE)</f>
        <v>#N/A</v>
      </c>
      <c r="AN202" s="181" t="e">
        <f>VLOOKUP(AI202,'centroDeProyectos estrateg '!$E:$W,18,FALSE)</f>
        <v>#N/A</v>
      </c>
      <c r="AO202" s="181" t="e">
        <f>VLOOKUP(AI202,'centroDeProyectos estrateg '!$E:$W,19,FALSE)</f>
        <v>#N/A</v>
      </c>
      <c r="AP202" s="181" t="e">
        <f>VLOOKUP(AI202,'centroDeProyectos estrateg '!$E:$W,4,FALSE)</f>
        <v>#N/A</v>
      </c>
      <c r="AQ202" s="162" t="s">
        <v>3438</v>
      </c>
    </row>
    <row r="203" spans="1:43" s="59" customFormat="1" ht="22.9" customHeight="1">
      <c r="A203" s="229">
        <v>201</v>
      </c>
      <c r="B203" s="60" t="s">
        <v>5968</v>
      </c>
      <c r="C203" s="59" t="s">
        <v>3645</v>
      </c>
      <c r="D203" s="59" t="s">
        <v>3599</v>
      </c>
      <c r="E203" s="59" t="s">
        <v>3600</v>
      </c>
      <c r="F203" s="59" t="s">
        <v>5345</v>
      </c>
      <c r="G203" s="59" t="s">
        <v>6313</v>
      </c>
      <c r="H203" s="59" t="str">
        <f t="shared" si="14"/>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3" s="59" t="s">
        <v>3741</v>
      </c>
      <c r="O203" s="59" t="s">
        <v>3109</v>
      </c>
      <c r="P203" s="59" t="s">
        <v>3645</v>
      </c>
      <c r="AB203" s="59" t="s">
        <v>3742</v>
      </c>
      <c r="AC203" s="59" t="s">
        <v>3475</v>
      </c>
      <c r="AD203" s="59" t="s">
        <v>6316</v>
      </c>
      <c r="AE203" s="59" t="s">
        <v>3645</v>
      </c>
      <c r="AI203" s="59" t="s">
        <v>297</v>
      </c>
      <c r="AJ203" s="142" t="str">
        <f>VLOOKUP(AI203,'centroDeProyectos estrateg '!$E:$W,2,FALSE)</f>
        <v>Implementación de las Políticas de Justicia Abierta</v>
      </c>
      <c r="AK203" s="142" t="str">
        <f>VLOOKUP(AI203,'centroDeProyectos estrateg '!$E:$W,7,FALSE)</f>
        <v>04/03/2019</v>
      </c>
      <c r="AL203" s="142" t="str">
        <f>VLOOKUP(AI203,'centroDeProyectos estrateg '!$E:$W,8,FALSE)</f>
        <v>30/12/2022</v>
      </c>
      <c r="AM203" s="142" t="str">
        <f>VLOOKUP(AI203,'centroDeProyectos estrateg '!$E:$W,5,FALSE)</f>
        <v>100%</v>
      </c>
      <c r="AN203" s="142" t="str">
        <f>VLOOKUP(AI203,'centroDeProyectos estrateg '!$E:$W,18,FALSE)</f>
        <v>Comisión Nacional Mejoramiento de Justicia</v>
      </c>
      <c r="AO203" s="142" t="str">
        <f>VLOOKUP(AI203,'centroDeProyectos estrateg '!$E:$W,19,FALSE)</f>
        <v>0655 COMISION NACIONAL PARA EL MEJORAMIENTO DE LA ADMINISTRACION DE JUSTICIA</v>
      </c>
      <c r="AP203" s="142" t="str">
        <f>VLOOKUP(AI203,'centroDeProyectos estrateg '!$E:$W,4,FALSE)</f>
        <v>Pendiente Evaluación de Beneficios</v>
      </c>
      <c r="AQ203" s="142" t="s">
        <v>3442</v>
      </c>
    </row>
    <row r="204" spans="1:43" s="172" customFormat="1" ht="22.9" customHeight="1">
      <c r="A204" s="227">
        <v>202</v>
      </c>
      <c r="B204" s="171" t="s">
        <v>6096</v>
      </c>
      <c r="C204" s="172" t="s">
        <v>3817</v>
      </c>
      <c r="D204" s="172" t="s">
        <v>3599</v>
      </c>
      <c r="E204" s="172" t="s">
        <v>3600</v>
      </c>
      <c r="F204" s="172" t="s">
        <v>5345</v>
      </c>
      <c r="G204" s="172" t="s">
        <v>6313</v>
      </c>
      <c r="H204" s="172" t="str">
        <f t="shared" si="14"/>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4" s="172" t="s">
        <v>3750</v>
      </c>
      <c r="O204" s="172" t="s">
        <v>3166</v>
      </c>
      <c r="P204" s="172" t="s">
        <v>3426</v>
      </c>
      <c r="Q204" s="172" t="s">
        <v>3582</v>
      </c>
      <c r="S204" s="172">
        <v>0</v>
      </c>
      <c r="T204" s="172">
        <v>100</v>
      </c>
      <c r="U204" s="172">
        <v>0.1</v>
      </c>
      <c r="V204" s="172">
        <v>0.2</v>
      </c>
      <c r="W204" s="172">
        <v>0.4</v>
      </c>
      <c r="X204" s="172">
        <v>0.6</v>
      </c>
      <c r="Y204" s="172">
        <v>0.8</v>
      </c>
      <c r="Z204" s="172">
        <v>1</v>
      </c>
      <c r="AC204" s="172" t="s">
        <v>6174</v>
      </c>
      <c r="AD204" s="172" t="s">
        <v>6317</v>
      </c>
      <c r="AE204" s="172" t="s">
        <v>3426</v>
      </c>
      <c r="AH204" s="172" t="s">
        <v>6315</v>
      </c>
      <c r="AJ204" s="183" t="e">
        <f>VLOOKUP(AI204,'centroDeProyectos estrateg '!$E:$W,2,FALSE)</f>
        <v>#N/A</v>
      </c>
      <c r="AK204" s="183" t="e">
        <f>VLOOKUP(AI204,'centroDeProyectos estrateg '!$E:$W,7,FALSE)</f>
        <v>#N/A</v>
      </c>
      <c r="AL204" s="183" t="e">
        <f>VLOOKUP(AI204,'centroDeProyectos estrateg '!$E:$W,8,FALSE)</f>
        <v>#N/A</v>
      </c>
      <c r="AM204" s="183" t="e">
        <f>VLOOKUP(AI204,'centroDeProyectos estrateg '!$E:$W,5,FALSE)</f>
        <v>#N/A</v>
      </c>
      <c r="AN204" s="183" t="e">
        <f>VLOOKUP(AI204,'centroDeProyectos estrateg '!$E:$W,18,FALSE)</f>
        <v>#N/A</v>
      </c>
      <c r="AO204" s="183" t="e">
        <f>VLOOKUP(AI204,'centroDeProyectos estrateg '!$E:$W,19,FALSE)</f>
        <v>#N/A</v>
      </c>
      <c r="AP204" s="183" t="e">
        <f>VLOOKUP(AI204,'centroDeProyectos estrateg '!$E:$W,4,FALSE)</f>
        <v>#N/A</v>
      </c>
      <c r="AQ204" s="172" t="s">
        <v>3626</v>
      </c>
    </row>
    <row r="205" spans="1:43" s="146" customFormat="1" ht="22.9" customHeight="1">
      <c r="A205" s="228">
        <v>203</v>
      </c>
      <c r="B205" s="145" t="s">
        <v>5971</v>
      </c>
      <c r="C205" s="146" t="s">
        <v>3817</v>
      </c>
      <c r="D205" s="146" t="s">
        <v>3599</v>
      </c>
      <c r="E205" s="146" t="s">
        <v>3600</v>
      </c>
      <c r="F205" s="146" t="s">
        <v>5345</v>
      </c>
      <c r="G205" s="146" t="s">
        <v>6313</v>
      </c>
      <c r="H205" s="146" t="str">
        <f t="shared" si="14"/>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5" s="146" t="s">
        <v>3750</v>
      </c>
      <c r="O205" s="146" t="s">
        <v>3166</v>
      </c>
      <c r="P205" s="146" t="s">
        <v>3426</v>
      </c>
      <c r="AC205" s="146" t="s">
        <v>3448</v>
      </c>
      <c r="AD205" s="146" t="s">
        <v>6318</v>
      </c>
      <c r="AE205" s="146" t="s">
        <v>3426</v>
      </c>
      <c r="AJ205" s="181" t="e">
        <f>VLOOKUP(AI205,'centroDeProyectos estrateg '!$E:$W,2,FALSE)</f>
        <v>#N/A</v>
      </c>
      <c r="AK205" s="181" t="e">
        <f>VLOOKUP(AI205,'centroDeProyectos estrateg '!$E:$W,7,FALSE)</f>
        <v>#N/A</v>
      </c>
      <c r="AL205" s="181" t="e">
        <f>VLOOKUP(AI205,'centroDeProyectos estrateg '!$E:$W,8,FALSE)</f>
        <v>#N/A</v>
      </c>
      <c r="AM205" s="181" t="e">
        <f>VLOOKUP(AI205,'centroDeProyectos estrateg '!$E:$W,5,FALSE)</f>
        <v>#N/A</v>
      </c>
      <c r="AN205" s="181" t="e">
        <f>VLOOKUP(AI205,'centroDeProyectos estrateg '!$E:$W,18,FALSE)</f>
        <v>#N/A</v>
      </c>
      <c r="AO205" s="181" t="e">
        <f>VLOOKUP(AI205,'centroDeProyectos estrateg '!$E:$W,19,FALSE)</f>
        <v>#N/A</v>
      </c>
      <c r="AP205" s="181" t="e">
        <f>VLOOKUP(AI205,'centroDeProyectos estrateg '!$E:$W,4,FALSE)</f>
        <v>#N/A</v>
      </c>
      <c r="AQ205" s="162" t="s">
        <v>3438</v>
      </c>
    </row>
    <row r="206" spans="1:43" s="146" customFormat="1" ht="22.9" customHeight="1">
      <c r="A206" s="229">
        <v>204</v>
      </c>
      <c r="B206" s="145" t="s">
        <v>5971</v>
      </c>
      <c r="C206" s="146" t="s">
        <v>3817</v>
      </c>
      <c r="D206" s="146" t="s">
        <v>3599</v>
      </c>
      <c r="E206" s="146" t="s">
        <v>3600</v>
      </c>
      <c r="F206" s="146" t="s">
        <v>5345</v>
      </c>
      <c r="G206" s="146" t="s">
        <v>6313</v>
      </c>
      <c r="H206" s="146" t="str">
        <f t="shared" ref="H206:H272" si="15">_xlfn.CONCAT(F206,": ",G206)</f>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6" s="146" t="s">
        <v>3750</v>
      </c>
      <c r="O206" s="146" t="s">
        <v>3166</v>
      </c>
      <c r="P206" s="146" t="s">
        <v>3426</v>
      </c>
      <c r="AC206" s="146" t="s">
        <v>6302</v>
      </c>
      <c r="AD206" s="146" t="s">
        <v>6319</v>
      </c>
      <c r="AE206" s="146" t="s">
        <v>3426</v>
      </c>
      <c r="AJ206" s="181" t="e">
        <f>VLOOKUP(AI206,'centroDeProyectos estrateg '!$E:$W,2,FALSE)</f>
        <v>#N/A</v>
      </c>
      <c r="AK206" s="181" t="e">
        <f>VLOOKUP(AI206,'centroDeProyectos estrateg '!$E:$W,7,FALSE)</f>
        <v>#N/A</v>
      </c>
      <c r="AL206" s="181" t="e">
        <f>VLOOKUP(AI206,'centroDeProyectos estrateg '!$E:$W,8,FALSE)</f>
        <v>#N/A</v>
      </c>
      <c r="AM206" s="181" t="e">
        <f>VLOOKUP(AI206,'centroDeProyectos estrateg '!$E:$W,5,FALSE)</f>
        <v>#N/A</v>
      </c>
      <c r="AN206" s="181" t="e">
        <f>VLOOKUP(AI206,'centroDeProyectos estrateg '!$E:$W,18,FALSE)</f>
        <v>#N/A</v>
      </c>
      <c r="AO206" s="181" t="e">
        <f>VLOOKUP(AI206,'centroDeProyectos estrateg '!$E:$W,19,FALSE)</f>
        <v>#N/A</v>
      </c>
      <c r="AP206" s="181" t="e">
        <f>VLOOKUP(AI206,'centroDeProyectos estrateg '!$E:$W,4,FALSE)</f>
        <v>#N/A</v>
      </c>
      <c r="AQ206" s="162" t="s">
        <v>3438</v>
      </c>
    </row>
    <row r="207" spans="1:43" s="59" customFormat="1" ht="22.9" customHeight="1">
      <c r="A207" s="227">
        <v>205</v>
      </c>
      <c r="B207" s="60" t="s">
        <v>6215</v>
      </c>
      <c r="C207" s="59" t="s">
        <v>3548</v>
      </c>
      <c r="D207" s="59" t="s">
        <v>3599</v>
      </c>
      <c r="E207" s="59" t="s">
        <v>3600</v>
      </c>
      <c r="F207" s="59" t="s">
        <v>5345</v>
      </c>
      <c r="G207" s="59" t="s">
        <v>6313</v>
      </c>
      <c r="H207" s="59"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7" s="59" t="s">
        <v>3751</v>
      </c>
      <c r="O207" s="59" t="s">
        <v>3115</v>
      </c>
      <c r="P207" s="59" t="s">
        <v>32</v>
      </c>
      <c r="Q207" s="59" t="s">
        <v>3582</v>
      </c>
      <c r="S207" s="59">
        <v>0</v>
      </c>
      <c r="T207" s="59">
        <v>100</v>
      </c>
      <c r="U207" s="59">
        <v>0.1</v>
      </c>
      <c r="V207" s="59">
        <v>0.2</v>
      </c>
      <c r="W207" s="59">
        <v>0.4</v>
      </c>
      <c r="X207" s="59">
        <v>0.6</v>
      </c>
      <c r="Y207" s="59">
        <v>0.8</v>
      </c>
      <c r="Z207" s="59">
        <v>1</v>
      </c>
      <c r="AB207" s="59" t="s">
        <v>6320</v>
      </c>
      <c r="AC207" s="59">
        <v>2019</v>
      </c>
      <c r="AD207" s="59" t="s">
        <v>6321</v>
      </c>
      <c r="AE207" s="59" t="s">
        <v>32</v>
      </c>
      <c r="AH207" s="59" t="s">
        <v>6315</v>
      </c>
      <c r="AI207" s="59" t="s">
        <v>44</v>
      </c>
      <c r="AJ207" s="142" t="str">
        <f>VLOOKUP(AI207,'centroDeProyectos estrateg '!$E:$W,2,FALSE)</f>
        <v>Estrategias de Coordinación de la Defensa Pública</v>
      </c>
      <c r="AK207" s="142" t="str">
        <f>VLOOKUP(AI207,'centroDeProyectos estrateg '!$E:$W,7,FALSE)</f>
        <v>01/10/2019</v>
      </c>
      <c r="AL207" s="142" t="str">
        <f>VLOOKUP(AI207,'centroDeProyectos estrateg '!$E:$W,8,FALSE)</f>
        <v>19/07/2024</v>
      </c>
      <c r="AM207" s="142" t="str">
        <f>VLOOKUP(AI207,'centroDeProyectos estrateg '!$E:$W,5,FALSE)</f>
        <v>92%</v>
      </c>
      <c r="AN207" s="142" t="str">
        <f>VLOOKUP(AI207,'centroDeProyectos estrateg '!$E:$W,18,FALSE)</f>
        <v>Defensa Pública</v>
      </c>
      <c r="AO207" s="142" t="str">
        <f>VLOOKUP(AI207,'centroDeProyectos estrateg '!$E:$W,19,FALSE)</f>
        <v>0032 JEFATURA DEFENSA PUBLICA</v>
      </c>
      <c r="AP207" s="142" t="str">
        <f>VLOOKUP(AI207,'centroDeProyectos estrateg '!$E:$W,4,FALSE)</f>
        <v>En progreso</v>
      </c>
      <c r="AQ207" s="142" t="s">
        <v>3442</v>
      </c>
    </row>
    <row r="208" spans="1:43" s="146" customFormat="1" ht="22.9" customHeight="1">
      <c r="A208" s="228">
        <v>206</v>
      </c>
      <c r="B208" s="145" t="s">
        <v>5971</v>
      </c>
      <c r="C208" s="146" t="s">
        <v>3548</v>
      </c>
      <c r="D208" s="146" t="s">
        <v>3599</v>
      </c>
      <c r="E208" s="146" t="s">
        <v>3600</v>
      </c>
      <c r="F208" s="146" t="s">
        <v>5345</v>
      </c>
      <c r="G208" s="146" t="s">
        <v>6313</v>
      </c>
      <c r="H208"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8" s="146" t="s">
        <v>3751</v>
      </c>
      <c r="O208" s="146" t="s">
        <v>3115</v>
      </c>
      <c r="P208" s="146" t="s">
        <v>32</v>
      </c>
      <c r="AB208" s="146" t="s">
        <v>3645</v>
      </c>
      <c r="AC208" s="146" t="s">
        <v>3475</v>
      </c>
      <c r="AD208" s="146" t="s">
        <v>6322</v>
      </c>
      <c r="AE208" s="146" t="s">
        <v>32</v>
      </c>
      <c r="AJ208" s="181" t="e">
        <f>VLOOKUP(AI208,'centroDeProyectos estrateg '!$E:$W,2,FALSE)</f>
        <v>#N/A</v>
      </c>
      <c r="AK208" s="181" t="e">
        <f>VLOOKUP(AI208,'centroDeProyectos estrateg '!$E:$W,7,FALSE)</f>
        <v>#N/A</v>
      </c>
      <c r="AL208" s="181" t="e">
        <f>VLOOKUP(AI208,'centroDeProyectos estrateg '!$E:$W,8,FALSE)</f>
        <v>#N/A</v>
      </c>
      <c r="AM208" s="181" t="e">
        <f>VLOOKUP(AI208,'centroDeProyectos estrateg '!$E:$W,5,FALSE)</f>
        <v>#N/A</v>
      </c>
      <c r="AN208" s="181" t="e">
        <f>VLOOKUP(AI208,'centroDeProyectos estrateg '!$E:$W,18,FALSE)</f>
        <v>#N/A</v>
      </c>
      <c r="AO208" s="181" t="e">
        <f>VLOOKUP(AI208,'centroDeProyectos estrateg '!$E:$W,19,FALSE)</f>
        <v>#N/A</v>
      </c>
      <c r="AP208" s="181" t="e">
        <f>VLOOKUP(AI208,'centroDeProyectos estrateg '!$E:$W,4,FALSE)</f>
        <v>#N/A</v>
      </c>
      <c r="AQ208" s="162" t="s">
        <v>3438</v>
      </c>
    </row>
    <row r="209" spans="1:43" s="146" customFormat="1" ht="22.9" customHeight="1">
      <c r="A209" s="229">
        <v>207</v>
      </c>
      <c r="B209" s="145" t="s">
        <v>5971</v>
      </c>
      <c r="C209" s="146" t="s">
        <v>3548</v>
      </c>
      <c r="D209" s="146" t="s">
        <v>3599</v>
      </c>
      <c r="E209" s="146" t="s">
        <v>3600</v>
      </c>
      <c r="F209" s="146" t="s">
        <v>5345</v>
      </c>
      <c r="G209" s="146" t="s">
        <v>6313</v>
      </c>
      <c r="H209"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09" s="146" t="s">
        <v>3751</v>
      </c>
      <c r="O209" s="146" t="s">
        <v>3115</v>
      </c>
      <c r="P209" s="146" t="s">
        <v>32</v>
      </c>
      <c r="AB209" s="146" t="s">
        <v>2278</v>
      </c>
      <c r="AC209" s="146" t="s">
        <v>3475</v>
      </c>
      <c r="AD209" s="146" t="s">
        <v>6323</v>
      </c>
      <c r="AE209" s="146" t="s">
        <v>32</v>
      </c>
      <c r="AJ209" s="181" t="e">
        <f>VLOOKUP(AI209,'centroDeProyectos estrateg '!$E:$W,2,FALSE)</f>
        <v>#N/A</v>
      </c>
      <c r="AK209" s="181" t="e">
        <f>VLOOKUP(AI209,'centroDeProyectos estrateg '!$E:$W,7,FALSE)</f>
        <v>#N/A</v>
      </c>
      <c r="AL209" s="181" t="e">
        <f>VLOOKUP(AI209,'centroDeProyectos estrateg '!$E:$W,8,FALSE)</f>
        <v>#N/A</v>
      </c>
      <c r="AM209" s="181" t="e">
        <f>VLOOKUP(AI209,'centroDeProyectos estrateg '!$E:$W,5,FALSE)</f>
        <v>#N/A</v>
      </c>
      <c r="AN209" s="181" t="e">
        <f>VLOOKUP(AI209,'centroDeProyectos estrateg '!$E:$W,18,FALSE)</f>
        <v>#N/A</v>
      </c>
      <c r="AO209" s="181" t="e">
        <f>VLOOKUP(AI209,'centroDeProyectos estrateg '!$E:$W,19,FALSE)</f>
        <v>#N/A</v>
      </c>
      <c r="AP209" s="181" t="e">
        <f>VLOOKUP(AI209,'centroDeProyectos estrateg '!$E:$W,4,FALSE)</f>
        <v>#N/A</v>
      </c>
      <c r="AQ209" s="162" t="s">
        <v>3438</v>
      </c>
    </row>
    <row r="210" spans="1:43" s="172" customFormat="1" ht="22.9" customHeight="1">
      <c r="A210" s="227">
        <v>208</v>
      </c>
      <c r="B210" s="171" t="s">
        <v>6096</v>
      </c>
      <c r="C210" s="172" t="s">
        <v>3769</v>
      </c>
      <c r="D210" s="172" t="s">
        <v>3599</v>
      </c>
      <c r="E210" s="172" t="s">
        <v>3600</v>
      </c>
      <c r="F210" s="172" t="s">
        <v>5345</v>
      </c>
      <c r="G210" s="172" t="s">
        <v>6313</v>
      </c>
      <c r="H210" s="172"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0" s="172" t="s">
        <v>3752</v>
      </c>
      <c r="O210" s="172" t="s">
        <v>3148</v>
      </c>
      <c r="P210" s="172" t="s">
        <v>3698</v>
      </c>
      <c r="Q210" s="172" t="s">
        <v>3582</v>
      </c>
      <c r="S210" s="172">
        <v>0</v>
      </c>
      <c r="T210" s="172">
        <v>100</v>
      </c>
      <c r="U210" s="172">
        <v>0.1</v>
      </c>
      <c r="V210" s="172">
        <v>0.2</v>
      </c>
      <c r="W210" s="172">
        <v>0.4</v>
      </c>
      <c r="X210" s="172">
        <v>0.6</v>
      </c>
      <c r="Y210" s="172">
        <v>0.8</v>
      </c>
      <c r="Z210" s="172">
        <v>1</v>
      </c>
      <c r="AB210" s="172" t="s">
        <v>75</v>
      </c>
      <c r="AC210" s="172">
        <v>2019</v>
      </c>
      <c r="AD210" s="172" t="s">
        <v>6324</v>
      </c>
      <c r="AE210" s="172" t="s">
        <v>3698</v>
      </c>
      <c r="AH210" s="172" t="s">
        <v>6315</v>
      </c>
      <c r="AJ210" s="183" t="e">
        <f>VLOOKUP(AI210,'centroDeProyectos estrateg '!$E:$W,2,FALSE)</f>
        <v>#N/A</v>
      </c>
      <c r="AK210" s="183" t="e">
        <f>VLOOKUP(AI210,'centroDeProyectos estrateg '!$E:$W,7,FALSE)</f>
        <v>#N/A</v>
      </c>
      <c r="AL210" s="183" t="e">
        <f>VLOOKUP(AI210,'centroDeProyectos estrateg '!$E:$W,8,FALSE)</f>
        <v>#N/A</v>
      </c>
      <c r="AM210" s="183" t="e">
        <f>VLOOKUP(AI210,'centroDeProyectos estrateg '!$E:$W,5,FALSE)</f>
        <v>#N/A</v>
      </c>
      <c r="AN210" s="183" t="e">
        <f>VLOOKUP(AI210,'centroDeProyectos estrateg '!$E:$W,18,FALSE)</f>
        <v>#N/A</v>
      </c>
      <c r="AO210" s="183" t="e">
        <f>VLOOKUP(AI210,'centroDeProyectos estrateg '!$E:$W,19,FALSE)</f>
        <v>#N/A</v>
      </c>
      <c r="AP210" s="183" t="e">
        <f>VLOOKUP(AI210,'centroDeProyectos estrateg '!$E:$W,4,FALSE)</f>
        <v>#N/A</v>
      </c>
      <c r="AQ210" s="172" t="s">
        <v>3626</v>
      </c>
    </row>
    <row r="211" spans="1:43" s="146" customFormat="1" ht="22.9" customHeight="1">
      <c r="A211" s="228">
        <v>209</v>
      </c>
      <c r="B211" s="145" t="s">
        <v>5971</v>
      </c>
      <c r="C211" s="146" t="s">
        <v>3769</v>
      </c>
      <c r="D211" s="146" t="s">
        <v>3599</v>
      </c>
      <c r="E211" s="146" t="s">
        <v>3600</v>
      </c>
      <c r="F211" s="146" t="s">
        <v>5345</v>
      </c>
      <c r="G211" s="146" t="s">
        <v>6313</v>
      </c>
      <c r="H211"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1" s="146" t="s">
        <v>3752</v>
      </c>
      <c r="O211" s="146" t="s">
        <v>3148</v>
      </c>
      <c r="P211" s="146" t="s">
        <v>3698</v>
      </c>
      <c r="AB211" s="146" t="s">
        <v>75</v>
      </c>
      <c r="AC211" s="146" t="s">
        <v>3475</v>
      </c>
      <c r="AD211" s="146" t="s">
        <v>6325</v>
      </c>
      <c r="AE211" s="146" t="s">
        <v>3698</v>
      </c>
      <c r="AJ211" s="181" t="e">
        <f>VLOOKUP(AI211,'centroDeProyectos estrateg '!$E:$W,2,FALSE)</f>
        <v>#N/A</v>
      </c>
      <c r="AK211" s="181" t="e">
        <f>VLOOKUP(AI211,'centroDeProyectos estrateg '!$E:$W,7,FALSE)</f>
        <v>#N/A</v>
      </c>
      <c r="AL211" s="181" t="e">
        <f>VLOOKUP(AI211,'centroDeProyectos estrateg '!$E:$W,8,FALSE)</f>
        <v>#N/A</v>
      </c>
      <c r="AM211" s="181" t="e">
        <f>VLOOKUP(AI211,'centroDeProyectos estrateg '!$E:$W,5,FALSE)</f>
        <v>#N/A</v>
      </c>
      <c r="AN211" s="181" t="e">
        <f>VLOOKUP(AI211,'centroDeProyectos estrateg '!$E:$W,18,FALSE)</f>
        <v>#N/A</v>
      </c>
      <c r="AO211" s="181" t="e">
        <f>VLOOKUP(AI211,'centroDeProyectos estrateg '!$E:$W,19,FALSE)</f>
        <v>#N/A</v>
      </c>
      <c r="AP211" s="181" t="e">
        <f>VLOOKUP(AI211,'centroDeProyectos estrateg '!$E:$W,4,FALSE)</f>
        <v>#N/A</v>
      </c>
      <c r="AQ211" s="162" t="s">
        <v>3438</v>
      </c>
    </row>
    <row r="212" spans="1:43" s="146" customFormat="1" ht="22.9" customHeight="1">
      <c r="A212" s="229">
        <v>210</v>
      </c>
      <c r="B212" s="145" t="s">
        <v>5971</v>
      </c>
      <c r="C212" s="146" t="s">
        <v>3769</v>
      </c>
      <c r="D212" s="146" t="s">
        <v>3599</v>
      </c>
      <c r="E212" s="146" t="s">
        <v>3600</v>
      </c>
      <c r="F212" s="146" t="s">
        <v>5345</v>
      </c>
      <c r="G212" s="146" t="s">
        <v>6313</v>
      </c>
      <c r="H212"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2" s="146" t="s">
        <v>3752</v>
      </c>
      <c r="O212" s="146" t="s">
        <v>3148</v>
      </c>
      <c r="P212" s="146" t="s">
        <v>3698</v>
      </c>
      <c r="AB212" s="146" t="s">
        <v>75</v>
      </c>
      <c r="AC212" s="146" t="s">
        <v>6004</v>
      </c>
      <c r="AD212" s="146" t="s">
        <v>6326</v>
      </c>
      <c r="AE212" s="146" t="s">
        <v>3698</v>
      </c>
      <c r="AJ212" s="181" t="e">
        <f>VLOOKUP(AI212,'centroDeProyectos estrateg '!$E:$W,2,FALSE)</f>
        <v>#N/A</v>
      </c>
      <c r="AK212" s="181" t="e">
        <f>VLOOKUP(AI212,'centroDeProyectos estrateg '!$E:$W,7,FALSE)</f>
        <v>#N/A</v>
      </c>
      <c r="AL212" s="181" t="e">
        <f>VLOOKUP(AI212,'centroDeProyectos estrateg '!$E:$W,8,FALSE)</f>
        <v>#N/A</v>
      </c>
      <c r="AM212" s="181" t="e">
        <f>VLOOKUP(AI212,'centroDeProyectos estrateg '!$E:$W,5,FALSE)</f>
        <v>#N/A</v>
      </c>
      <c r="AN212" s="181" t="e">
        <f>VLOOKUP(AI212,'centroDeProyectos estrateg '!$E:$W,18,FALSE)</f>
        <v>#N/A</v>
      </c>
      <c r="AO212" s="181" t="e">
        <f>VLOOKUP(AI212,'centroDeProyectos estrateg '!$E:$W,19,FALSE)</f>
        <v>#N/A</v>
      </c>
      <c r="AP212" s="181" t="e">
        <f>VLOOKUP(AI212,'centroDeProyectos estrateg '!$E:$W,4,FALSE)</f>
        <v>#N/A</v>
      </c>
      <c r="AQ212" s="162" t="s">
        <v>3438</v>
      </c>
    </row>
    <row r="213" spans="1:43" s="146" customFormat="1" ht="22.9" customHeight="1">
      <c r="A213" s="227">
        <v>211</v>
      </c>
      <c r="B213" s="145" t="s">
        <v>5971</v>
      </c>
      <c r="C213" s="146" t="s">
        <v>3769</v>
      </c>
      <c r="D213" s="146" t="s">
        <v>3599</v>
      </c>
      <c r="E213" s="146" t="s">
        <v>3600</v>
      </c>
      <c r="F213" s="146" t="s">
        <v>5345</v>
      </c>
      <c r="G213" s="146" t="s">
        <v>6313</v>
      </c>
      <c r="H213"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3" s="146" t="s">
        <v>3752</v>
      </c>
      <c r="O213" s="146" t="s">
        <v>3148</v>
      </c>
      <c r="P213" s="146" t="s">
        <v>3698</v>
      </c>
      <c r="AB213" s="146" t="s">
        <v>75</v>
      </c>
      <c r="AC213" s="146" t="s">
        <v>3450</v>
      </c>
      <c r="AD213" s="146" t="s">
        <v>6327</v>
      </c>
      <c r="AE213" s="146" t="s">
        <v>3698</v>
      </c>
      <c r="AJ213" s="181" t="e">
        <f>VLOOKUP(AI213,'centroDeProyectos estrateg '!$E:$W,2,FALSE)</f>
        <v>#N/A</v>
      </c>
      <c r="AK213" s="181" t="e">
        <f>VLOOKUP(AI213,'centroDeProyectos estrateg '!$E:$W,7,FALSE)</f>
        <v>#N/A</v>
      </c>
      <c r="AL213" s="181" t="e">
        <f>VLOOKUP(AI213,'centroDeProyectos estrateg '!$E:$W,8,FALSE)</f>
        <v>#N/A</v>
      </c>
      <c r="AM213" s="181" t="e">
        <f>VLOOKUP(AI213,'centroDeProyectos estrateg '!$E:$W,5,FALSE)</f>
        <v>#N/A</v>
      </c>
      <c r="AN213" s="181" t="e">
        <f>VLOOKUP(AI213,'centroDeProyectos estrateg '!$E:$W,18,FALSE)</f>
        <v>#N/A</v>
      </c>
      <c r="AO213" s="181" t="e">
        <f>VLOOKUP(AI213,'centroDeProyectos estrateg '!$E:$W,19,FALSE)</f>
        <v>#N/A</v>
      </c>
      <c r="AP213" s="181" t="e">
        <f>VLOOKUP(AI213,'centroDeProyectos estrateg '!$E:$W,4,FALSE)</f>
        <v>#N/A</v>
      </c>
      <c r="AQ213" s="162" t="s">
        <v>3438</v>
      </c>
    </row>
    <row r="214" spans="1:43" s="172" customFormat="1" ht="22.9" customHeight="1">
      <c r="A214" s="228">
        <v>212</v>
      </c>
      <c r="B214" s="171" t="s">
        <v>6096</v>
      </c>
      <c r="C214" s="172" t="s">
        <v>3606</v>
      </c>
      <c r="D214" s="172" t="s">
        <v>3599</v>
      </c>
      <c r="E214" s="172" t="s">
        <v>3600</v>
      </c>
      <c r="F214" s="172" t="s">
        <v>5345</v>
      </c>
      <c r="G214" s="172" t="s">
        <v>6313</v>
      </c>
      <c r="H214" s="172"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4" s="172" t="s">
        <v>3753</v>
      </c>
      <c r="O214" s="172" t="s">
        <v>3126</v>
      </c>
      <c r="P214" s="172" t="s">
        <v>75</v>
      </c>
      <c r="Q214" s="172" t="s">
        <v>3582</v>
      </c>
      <c r="S214" s="172">
        <v>0</v>
      </c>
      <c r="T214" s="172">
        <v>100</v>
      </c>
      <c r="U214" s="172">
        <v>0.1</v>
      </c>
      <c r="V214" s="172">
        <v>0.2</v>
      </c>
      <c r="W214" s="172">
        <v>0.4</v>
      </c>
      <c r="X214" s="172">
        <v>0.6</v>
      </c>
      <c r="Y214" s="172">
        <v>0.8</v>
      </c>
      <c r="Z214" s="172">
        <v>1</v>
      </c>
      <c r="AB214" s="172" t="s">
        <v>3754</v>
      </c>
      <c r="AC214" s="172">
        <v>2019</v>
      </c>
      <c r="AD214" s="172" t="s">
        <v>6328</v>
      </c>
      <c r="AE214" s="172" t="s">
        <v>75</v>
      </c>
      <c r="AH214" s="172" t="s">
        <v>6315</v>
      </c>
      <c r="AJ214" s="183" t="e">
        <f>VLOOKUP(AI214,'centroDeProyectos estrateg '!$E:$W,2,FALSE)</f>
        <v>#N/A</v>
      </c>
      <c r="AK214" s="183" t="e">
        <f>VLOOKUP(AI214,'centroDeProyectos estrateg '!$E:$W,7,FALSE)</f>
        <v>#N/A</v>
      </c>
      <c r="AL214" s="183" t="e">
        <f>VLOOKUP(AI214,'centroDeProyectos estrateg '!$E:$W,8,FALSE)</f>
        <v>#N/A</v>
      </c>
      <c r="AM214" s="183" t="e">
        <f>VLOOKUP(AI214,'centroDeProyectos estrateg '!$E:$W,5,FALSE)</f>
        <v>#N/A</v>
      </c>
      <c r="AN214" s="183" t="e">
        <f>VLOOKUP(AI214,'centroDeProyectos estrateg '!$E:$W,18,FALSE)</f>
        <v>#N/A</v>
      </c>
      <c r="AO214" s="183" t="e">
        <f>VLOOKUP(AI214,'centroDeProyectos estrateg '!$E:$W,19,FALSE)</f>
        <v>#N/A</v>
      </c>
      <c r="AP214" s="183" t="e">
        <f>VLOOKUP(AI214,'centroDeProyectos estrateg '!$E:$W,4,FALSE)</f>
        <v>#N/A</v>
      </c>
      <c r="AQ214" s="172" t="s">
        <v>3626</v>
      </c>
    </row>
    <row r="215" spans="1:43" s="146" customFormat="1" ht="22.9" customHeight="1">
      <c r="A215" s="229">
        <v>213</v>
      </c>
      <c r="B215" s="145" t="s">
        <v>5971</v>
      </c>
      <c r="C215" s="146" t="s">
        <v>3606</v>
      </c>
      <c r="D215" s="146" t="s">
        <v>3599</v>
      </c>
      <c r="E215" s="146" t="s">
        <v>3600</v>
      </c>
      <c r="F215" s="146" t="s">
        <v>5345</v>
      </c>
      <c r="G215" s="146" t="s">
        <v>6313</v>
      </c>
      <c r="H215"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5" s="146" t="s">
        <v>3753</v>
      </c>
      <c r="O215" s="146" t="s">
        <v>3126</v>
      </c>
      <c r="P215" s="146" t="s">
        <v>75</v>
      </c>
      <c r="AB215" s="146" t="s">
        <v>3754</v>
      </c>
      <c r="AC215" s="146" t="s">
        <v>6174</v>
      </c>
      <c r="AD215" s="146" t="s">
        <v>6329</v>
      </c>
      <c r="AE215" s="146" t="s">
        <v>75</v>
      </c>
      <c r="AJ215" s="181" t="e">
        <f>VLOOKUP(AI215,'centroDeProyectos estrateg '!$E:$W,2,FALSE)</f>
        <v>#N/A</v>
      </c>
      <c r="AK215" s="181" t="e">
        <f>VLOOKUP(AI215,'centroDeProyectos estrateg '!$E:$W,7,FALSE)</f>
        <v>#N/A</v>
      </c>
      <c r="AL215" s="181" t="e">
        <f>VLOOKUP(AI215,'centroDeProyectos estrateg '!$E:$W,8,FALSE)</f>
        <v>#N/A</v>
      </c>
      <c r="AM215" s="181" t="e">
        <f>VLOOKUP(AI215,'centroDeProyectos estrateg '!$E:$W,5,FALSE)</f>
        <v>#N/A</v>
      </c>
      <c r="AN215" s="181" t="e">
        <f>VLOOKUP(AI215,'centroDeProyectos estrateg '!$E:$W,18,FALSE)</f>
        <v>#N/A</v>
      </c>
      <c r="AO215" s="181" t="e">
        <f>VLOOKUP(AI215,'centroDeProyectos estrateg '!$E:$W,19,FALSE)</f>
        <v>#N/A</v>
      </c>
      <c r="AP215" s="181" t="e">
        <f>VLOOKUP(AI215,'centroDeProyectos estrateg '!$E:$W,4,FALSE)</f>
        <v>#N/A</v>
      </c>
      <c r="AQ215" s="162" t="s">
        <v>3438</v>
      </c>
    </row>
    <row r="216" spans="1:43" s="146" customFormat="1" ht="22.9" customHeight="1">
      <c r="A216" s="227">
        <v>214</v>
      </c>
      <c r="B216" s="145" t="s">
        <v>5971</v>
      </c>
      <c r="C216" s="146" t="s">
        <v>3606</v>
      </c>
      <c r="D216" s="146" t="s">
        <v>3599</v>
      </c>
      <c r="E216" s="146" t="s">
        <v>3600</v>
      </c>
      <c r="F216" s="146" t="s">
        <v>5345</v>
      </c>
      <c r="G216" s="146" t="s">
        <v>6313</v>
      </c>
      <c r="H216"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6" s="146" t="s">
        <v>3753</v>
      </c>
      <c r="O216" s="146" t="s">
        <v>3126</v>
      </c>
      <c r="P216" s="146" t="s">
        <v>75</v>
      </c>
      <c r="AB216" s="146" t="s">
        <v>3754</v>
      </c>
      <c r="AC216" s="146" t="s">
        <v>3475</v>
      </c>
      <c r="AD216" s="146" t="s">
        <v>6330</v>
      </c>
      <c r="AE216" s="146" t="s">
        <v>75</v>
      </c>
      <c r="AJ216" s="181" t="e">
        <f>VLOOKUP(AI216,'centroDeProyectos estrateg '!$E:$W,2,FALSE)</f>
        <v>#N/A</v>
      </c>
      <c r="AK216" s="181" t="e">
        <f>VLOOKUP(AI216,'centroDeProyectos estrateg '!$E:$W,7,FALSE)</f>
        <v>#N/A</v>
      </c>
      <c r="AL216" s="181" t="e">
        <f>VLOOKUP(AI216,'centroDeProyectos estrateg '!$E:$W,8,FALSE)</f>
        <v>#N/A</v>
      </c>
      <c r="AM216" s="181" t="e">
        <f>VLOOKUP(AI216,'centroDeProyectos estrateg '!$E:$W,5,FALSE)</f>
        <v>#N/A</v>
      </c>
      <c r="AN216" s="181" t="e">
        <f>VLOOKUP(AI216,'centroDeProyectos estrateg '!$E:$W,18,FALSE)</f>
        <v>#N/A</v>
      </c>
      <c r="AO216" s="181" t="e">
        <f>VLOOKUP(AI216,'centroDeProyectos estrateg '!$E:$W,19,FALSE)</f>
        <v>#N/A</v>
      </c>
      <c r="AP216" s="181" t="e">
        <f>VLOOKUP(AI216,'centroDeProyectos estrateg '!$E:$W,4,FALSE)</f>
        <v>#N/A</v>
      </c>
      <c r="AQ216" s="162" t="s">
        <v>3438</v>
      </c>
    </row>
    <row r="217" spans="1:43" s="146" customFormat="1" ht="22.9" customHeight="1">
      <c r="A217" s="228">
        <v>215</v>
      </c>
      <c r="B217" s="145" t="s">
        <v>5971</v>
      </c>
      <c r="C217" s="146" t="s">
        <v>3606</v>
      </c>
      <c r="D217" s="146" t="s">
        <v>3599</v>
      </c>
      <c r="E217" s="146" t="s">
        <v>3600</v>
      </c>
      <c r="F217" s="146" t="s">
        <v>5345</v>
      </c>
      <c r="G217" s="146" t="s">
        <v>6313</v>
      </c>
      <c r="H217"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7" s="146" t="s">
        <v>3753</v>
      </c>
      <c r="O217" s="146" t="s">
        <v>3126</v>
      </c>
      <c r="P217" s="146" t="s">
        <v>75</v>
      </c>
      <c r="AB217" s="146" t="s">
        <v>3754</v>
      </c>
      <c r="AC217" s="146" t="s">
        <v>6302</v>
      </c>
      <c r="AD217" s="146" t="s">
        <v>3756</v>
      </c>
      <c r="AE217" s="146" t="s">
        <v>75</v>
      </c>
      <c r="AJ217" s="181" t="e">
        <f>VLOOKUP(AI217,'centroDeProyectos estrateg '!$E:$W,2,FALSE)</f>
        <v>#N/A</v>
      </c>
      <c r="AK217" s="181" t="e">
        <f>VLOOKUP(AI217,'centroDeProyectos estrateg '!$E:$W,7,FALSE)</f>
        <v>#N/A</v>
      </c>
      <c r="AL217" s="181" t="e">
        <f>VLOOKUP(AI217,'centroDeProyectos estrateg '!$E:$W,8,FALSE)</f>
        <v>#N/A</v>
      </c>
      <c r="AM217" s="181" t="e">
        <f>VLOOKUP(AI217,'centroDeProyectos estrateg '!$E:$W,5,FALSE)</f>
        <v>#N/A</v>
      </c>
      <c r="AN217" s="181" t="e">
        <f>VLOOKUP(AI217,'centroDeProyectos estrateg '!$E:$W,18,FALSE)</f>
        <v>#N/A</v>
      </c>
      <c r="AO217" s="181" t="e">
        <f>VLOOKUP(AI217,'centroDeProyectos estrateg '!$E:$W,19,FALSE)</f>
        <v>#N/A</v>
      </c>
      <c r="AP217" s="181" t="e">
        <f>VLOOKUP(AI217,'centroDeProyectos estrateg '!$E:$W,4,FALSE)</f>
        <v>#N/A</v>
      </c>
      <c r="AQ217" s="162" t="s">
        <v>3438</v>
      </c>
    </row>
    <row r="218" spans="1:43" s="172" customFormat="1" ht="22.9" customHeight="1">
      <c r="A218" s="229">
        <v>216</v>
      </c>
      <c r="B218" s="171" t="s">
        <v>6096</v>
      </c>
      <c r="C218" s="172" t="s">
        <v>6331</v>
      </c>
      <c r="D218" s="172" t="s">
        <v>3599</v>
      </c>
      <c r="E218" s="172" t="s">
        <v>3600</v>
      </c>
      <c r="F218" s="172" t="s">
        <v>5345</v>
      </c>
      <c r="G218" s="172" t="s">
        <v>6313</v>
      </c>
      <c r="H218" s="172"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8" s="172" t="s">
        <v>3757</v>
      </c>
      <c r="O218" s="172" t="s">
        <v>3146</v>
      </c>
      <c r="P218" s="172" t="s">
        <v>3211</v>
      </c>
      <c r="Q218" s="172" t="s">
        <v>3582</v>
      </c>
      <c r="S218" s="172">
        <v>0</v>
      </c>
      <c r="T218" s="172">
        <v>100</v>
      </c>
      <c r="U218" s="172">
        <v>0.1</v>
      </c>
      <c r="V218" s="172">
        <v>0.2</v>
      </c>
      <c r="W218" s="172">
        <v>0.4</v>
      </c>
      <c r="X218" s="172">
        <v>0.6</v>
      </c>
      <c r="Y218" s="172">
        <v>0.8</v>
      </c>
      <c r="Z218" s="172">
        <v>1</v>
      </c>
      <c r="AB218" s="172" t="s">
        <v>6332</v>
      </c>
      <c r="AC218" s="172">
        <v>2019</v>
      </c>
      <c r="AD218" s="172" t="s">
        <v>6333</v>
      </c>
      <c r="AE218" s="172" t="s">
        <v>50</v>
      </c>
      <c r="AH218" s="172" t="s">
        <v>6334</v>
      </c>
      <c r="AJ218" s="183" t="e">
        <f>VLOOKUP(AI218,'centroDeProyectos estrateg '!$E:$W,2,FALSE)</f>
        <v>#N/A</v>
      </c>
      <c r="AK218" s="183" t="e">
        <f>VLOOKUP(AI218,'centroDeProyectos estrateg '!$E:$W,7,FALSE)</f>
        <v>#N/A</v>
      </c>
      <c r="AL218" s="183" t="e">
        <f>VLOOKUP(AI218,'centroDeProyectos estrateg '!$E:$W,8,FALSE)</f>
        <v>#N/A</v>
      </c>
      <c r="AM218" s="183" t="e">
        <f>VLOOKUP(AI218,'centroDeProyectos estrateg '!$E:$W,5,FALSE)</f>
        <v>#N/A</v>
      </c>
      <c r="AN218" s="183" t="e">
        <f>VLOOKUP(AI218,'centroDeProyectos estrateg '!$E:$W,18,FALSE)</f>
        <v>#N/A</v>
      </c>
      <c r="AO218" s="183" t="e">
        <f>VLOOKUP(AI218,'centroDeProyectos estrateg '!$E:$W,19,FALSE)</f>
        <v>#N/A</v>
      </c>
      <c r="AP218" s="183" t="e">
        <f>VLOOKUP(AI218,'centroDeProyectos estrateg '!$E:$W,4,FALSE)</f>
        <v>#N/A</v>
      </c>
      <c r="AQ218" s="172" t="s">
        <v>3626</v>
      </c>
    </row>
    <row r="219" spans="1:43" s="146" customFormat="1" ht="22.9" customHeight="1">
      <c r="A219" s="227">
        <v>217</v>
      </c>
      <c r="B219" s="145" t="s">
        <v>5971</v>
      </c>
      <c r="C219" s="146" t="s">
        <v>6331</v>
      </c>
      <c r="D219" s="146" t="s">
        <v>3599</v>
      </c>
      <c r="E219" s="146" t="s">
        <v>3600</v>
      </c>
      <c r="F219" s="146" t="s">
        <v>5345</v>
      </c>
      <c r="G219" s="146" t="s">
        <v>6313</v>
      </c>
      <c r="H219"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19" s="146" t="s">
        <v>3757</v>
      </c>
      <c r="O219" s="146" t="s">
        <v>3146</v>
      </c>
      <c r="P219" s="146" t="s">
        <v>3211</v>
      </c>
      <c r="AB219" s="146" t="s">
        <v>6332</v>
      </c>
      <c r="AC219" s="146" t="s">
        <v>3876</v>
      </c>
      <c r="AD219" s="146" t="s">
        <v>6335</v>
      </c>
      <c r="AE219" s="146" t="s">
        <v>50</v>
      </c>
      <c r="AJ219" s="181" t="e">
        <f>VLOOKUP(AI219,'centroDeProyectos estrateg '!$E:$W,2,FALSE)</f>
        <v>#N/A</v>
      </c>
      <c r="AK219" s="181" t="e">
        <f>VLOOKUP(AI219,'centroDeProyectos estrateg '!$E:$W,7,FALSE)</f>
        <v>#N/A</v>
      </c>
      <c r="AL219" s="181" t="e">
        <f>VLOOKUP(AI219,'centroDeProyectos estrateg '!$E:$W,8,FALSE)</f>
        <v>#N/A</v>
      </c>
      <c r="AM219" s="181" t="e">
        <f>VLOOKUP(AI219,'centroDeProyectos estrateg '!$E:$W,5,FALSE)</f>
        <v>#N/A</v>
      </c>
      <c r="AN219" s="181" t="e">
        <f>VLOOKUP(AI219,'centroDeProyectos estrateg '!$E:$W,18,FALSE)</f>
        <v>#N/A</v>
      </c>
      <c r="AO219" s="181" t="e">
        <f>VLOOKUP(AI219,'centroDeProyectos estrateg '!$E:$W,19,FALSE)</f>
        <v>#N/A</v>
      </c>
      <c r="AP219" s="181" t="e">
        <f>VLOOKUP(AI219,'centroDeProyectos estrateg '!$E:$W,4,FALSE)</f>
        <v>#N/A</v>
      </c>
      <c r="AQ219" s="162" t="s">
        <v>3438</v>
      </c>
    </row>
    <row r="220" spans="1:43" s="146" customFormat="1" ht="22.9" customHeight="1">
      <c r="A220" s="228">
        <v>218</v>
      </c>
      <c r="B220" s="145" t="s">
        <v>5971</v>
      </c>
      <c r="C220" s="146" t="s">
        <v>6331</v>
      </c>
      <c r="D220" s="146" t="s">
        <v>3599</v>
      </c>
      <c r="E220" s="146" t="s">
        <v>3600</v>
      </c>
      <c r="F220" s="146" t="s">
        <v>5345</v>
      </c>
      <c r="G220" s="146" t="s">
        <v>6313</v>
      </c>
      <c r="H220"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20" s="146" t="s">
        <v>3757</v>
      </c>
      <c r="O220" s="146" t="s">
        <v>3146</v>
      </c>
      <c r="P220" s="146" t="s">
        <v>3211</v>
      </c>
      <c r="AB220" s="146" t="s">
        <v>6332</v>
      </c>
      <c r="AC220" s="146">
        <v>2024</v>
      </c>
      <c r="AD220" s="146" t="s">
        <v>6336</v>
      </c>
      <c r="AE220" s="146" t="s">
        <v>50</v>
      </c>
      <c r="AJ220" s="181" t="e">
        <f>VLOOKUP(AI220,'centroDeProyectos estrateg '!$E:$W,2,FALSE)</f>
        <v>#N/A</v>
      </c>
      <c r="AK220" s="181" t="e">
        <f>VLOOKUP(AI220,'centroDeProyectos estrateg '!$E:$W,7,FALSE)</f>
        <v>#N/A</v>
      </c>
      <c r="AL220" s="181" t="e">
        <f>VLOOKUP(AI220,'centroDeProyectos estrateg '!$E:$W,8,FALSE)</f>
        <v>#N/A</v>
      </c>
      <c r="AM220" s="181" t="e">
        <f>VLOOKUP(AI220,'centroDeProyectos estrateg '!$E:$W,5,FALSE)</f>
        <v>#N/A</v>
      </c>
      <c r="AN220" s="181" t="e">
        <f>VLOOKUP(AI220,'centroDeProyectos estrateg '!$E:$W,18,FALSE)</f>
        <v>#N/A</v>
      </c>
      <c r="AO220" s="181" t="e">
        <f>VLOOKUP(AI220,'centroDeProyectos estrateg '!$E:$W,19,FALSE)</f>
        <v>#N/A</v>
      </c>
      <c r="AP220" s="181" t="e">
        <f>VLOOKUP(AI220,'centroDeProyectos estrateg '!$E:$W,4,FALSE)</f>
        <v>#N/A</v>
      </c>
      <c r="AQ220" s="162" t="s">
        <v>3438</v>
      </c>
    </row>
    <row r="221" spans="1:43" s="172" customFormat="1" ht="22.9" customHeight="1">
      <c r="A221" s="229">
        <v>219</v>
      </c>
      <c r="B221" s="171" t="s">
        <v>6096</v>
      </c>
      <c r="C221" s="172" t="s">
        <v>3758</v>
      </c>
      <c r="D221" s="172" t="s">
        <v>3599</v>
      </c>
      <c r="E221" s="172" t="s">
        <v>3600</v>
      </c>
      <c r="F221" s="172" t="s">
        <v>5345</v>
      </c>
      <c r="G221" s="172" t="s">
        <v>6313</v>
      </c>
      <c r="H221" s="172"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21" s="172" t="s">
        <v>3759</v>
      </c>
      <c r="O221" s="172" t="s">
        <v>3083</v>
      </c>
      <c r="P221" s="172" t="s">
        <v>3760</v>
      </c>
      <c r="Q221" s="172" t="s">
        <v>3582</v>
      </c>
      <c r="S221" s="172">
        <v>0</v>
      </c>
      <c r="T221" s="172">
        <v>100</v>
      </c>
      <c r="U221" s="172">
        <v>0.1</v>
      </c>
      <c r="V221" s="172">
        <v>0.2</v>
      </c>
      <c r="W221" s="172">
        <v>0.4</v>
      </c>
      <c r="X221" s="172">
        <v>0.6</v>
      </c>
      <c r="Y221" s="172">
        <v>0.8</v>
      </c>
      <c r="Z221" s="172">
        <v>1</v>
      </c>
      <c r="AB221" s="172" t="s">
        <v>6337</v>
      </c>
      <c r="AC221" s="172">
        <v>2019</v>
      </c>
      <c r="AD221" s="172" t="s">
        <v>6338</v>
      </c>
      <c r="AE221" s="172" t="s">
        <v>2864</v>
      </c>
      <c r="AH221" s="172" t="s">
        <v>6339</v>
      </c>
      <c r="AJ221" s="183" t="e">
        <f>VLOOKUP(AI221,'centroDeProyectos estrateg '!$E:$W,2,FALSE)</f>
        <v>#N/A</v>
      </c>
      <c r="AK221" s="183" t="e">
        <f>VLOOKUP(AI221,'centroDeProyectos estrateg '!$E:$W,7,FALSE)</f>
        <v>#N/A</v>
      </c>
      <c r="AL221" s="183" t="e">
        <f>VLOOKUP(AI221,'centroDeProyectos estrateg '!$E:$W,8,FALSE)</f>
        <v>#N/A</v>
      </c>
      <c r="AM221" s="183" t="e">
        <f>VLOOKUP(AI221,'centroDeProyectos estrateg '!$E:$W,5,FALSE)</f>
        <v>#N/A</v>
      </c>
      <c r="AN221" s="183" t="e">
        <f>VLOOKUP(AI221,'centroDeProyectos estrateg '!$E:$W,18,FALSE)</f>
        <v>#N/A</v>
      </c>
      <c r="AO221" s="183" t="e">
        <f>VLOOKUP(AI221,'centroDeProyectos estrateg '!$E:$W,19,FALSE)</f>
        <v>#N/A</v>
      </c>
      <c r="AP221" s="183" t="e">
        <f>VLOOKUP(AI221,'centroDeProyectos estrateg '!$E:$W,4,FALSE)</f>
        <v>#N/A</v>
      </c>
      <c r="AQ221" s="172" t="s">
        <v>3626</v>
      </c>
    </row>
    <row r="222" spans="1:43" s="146" customFormat="1" ht="22.9" customHeight="1">
      <c r="A222" s="227">
        <v>220</v>
      </c>
      <c r="B222" s="145" t="s">
        <v>5971</v>
      </c>
      <c r="C222" s="146" t="s">
        <v>3758</v>
      </c>
      <c r="D222" s="146" t="s">
        <v>3599</v>
      </c>
      <c r="E222" s="146" t="s">
        <v>3600</v>
      </c>
      <c r="F222" s="146" t="s">
        <v>5345</v>
      </c>
      <c r="G222" s="146" t="s">
        <v>6313</v>
      </c>
      <c r="H222"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22" s="146" t="s">
        <v>3759</v>
      </c>
      <c r="O222" s="146" t="s">
        <v>3083</v>
      </c>
      <c r="P222" s="146" t="s">
        <v>3760</v>
      </c>
      <c r="AB222" s="146" t="s">
        <v>6337</v>
      </c>
      <c r="AC222" s="146" t="s">
        <v>3639</v>
      </c>
      <c r="AD222" s="146" t="s">
        <v>6340</v>
      </c>
      <c r="AE222" s="146" t="s">
        <v>2864</v>
      </c>
      <c r="AJ222" s="181" t="e">
        <f>VLOOKUP(AI222,'centroDeProyectos estrateg '!$E:$W,2,FALSE)</f>
        <v>#N/A</v>
      </c>
      <c r="AK222" s="181" t="e">
        <f>VLOOKUP(AI222,'centroDeProyectos estrateg '!$E:$W,7,FALSE)</f>
        <v>#N/A</v>
      </c>
      <c r="AL222" s="181" t="e">
        <f>VLOOKUP(AI222,'centroDeProyectos estrateg '!$E:$W,8,FALSE)</f>
        <v>#N/A</v>
      </c>
      <c r="AM222" s="181" t="e">
        <f>VLOOKUP(AI222,'centroDeProyectos estrateg '!$E:$W,5,FALSE)</f>
        <v>#N/A</v>
      </c>
      <c r="AN222" s="181" t="e">
        <f>VLOOKUP(AI222,'centroDeProyectos estrateg '!$E:$W,18,FALSE)</f>
        <v>#N/A</v>
      </c>
      <c r="AO222" s="181" t="e">
        <f>VLOOKUP(AI222,'centroDeProyectos estrateg '!$E:$W,19,FALSE)</f>
        <v>#N/A</v>
      </c>
      <c r="AP222" s="181" t="e">
        <f>VLOOKUP(AI222,'centroDeProyectos estrateg '!$E:$W,4,FALSE)</f>
        <v>#N/A</v>
      </c>
      <c r="AQ222" s="162" t="s">
        <v>3438</v>
      </c>
    </row>
    <row r="223" spans="1:43" s="146" customFormat="1" ht="22.9" customHeight="1">
      <c r="A223" s="228">
        <v>221</v>
      </c>
      <c r="B223" s="145" t="s">
        <v>5971</v>
      </c>
      <c r="C223" s="146" t="s">
        <v>3758</v>
      </c>
      <c r="D223" s="146" t="s">
        <v>3599</v>
      </c>
      <c r="E223" s="146" t="s">
        <v>3600</v>
      </c>
      <c r="F223" s="146" t="s">
        <v>5345</v>
      </c>
      <c r="G223" s="146" t="s">
        <v>6313</v>
      </c>
      <c r="H223" s="146" t="str">
        <f t="shared" si="15"/>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I223" s="146" t="s">
        <v>3759</v>
      </c>
      <c r="O223" s="146" t="s">
        <v>3083</v>
      </c>
      <c r="P223" s="146" t="s">
        <v>3760</v>
      </c>
      <c r="AB223" s="146" t="s">
        <v>6337</v>
      </c>
      <c r="AC223" s="146">
        <v>2024</v>
      </c>
      <c r="AD223" s="146" t="s">
        <v>6341</v>
      </c>
      <c r="AE223" s="146" t="s">
        <v>2864</v>
      </c>
      <c r="AJ223" s="181" t="e">
        <f>VLOOKUP(AI223,'centroDeProyectos estrateg '!$E:$W,2,FALSE)</f>
        <v>#N/A</v>
      </c>
      <c r="AK223" s="181" t="e">
        <f>VLOOKUP(AI223,'centroDeProyectos estrateg '!$E:$W,7,FALSE)</f>
        <v>#N/A</v>
      </c>
      <c r="AL223" s="181" t="e">
        <f>VLOOKUP(AI223,'centroDeProyectos estrateg '!$E:$W,8,FALSE)</f>
        <v>#N/A</v>
      </c>
      <c r="AM223" s="181" t="e">
        <f>VLOOKUP(AI223,'centroDeProyectos estrateg '!$E:$W,5,FALSE)</f>
        <v>#N/A</v>
      </c>
      <c r="AN223" s="181" t="e">
        <f>VLOOKUP(AI223,'centroDeProyectos estrateg '!$E:$W,18,FALSE)</f>
        <v>#N/A</v>
      </c>
      <c r="AO223" s="181" t="e">
        <f>VLOOKUP(AI223,'centroDeProyectos estrateg '!$E:$W,19,FALSE)</f>
        <v>#N/A</v>
      </c>
      <c r="AP223" s="181" t="e">
        <f>VLOOKUP(AI223,'centroDeProyectos estrateg '!$E:$W,4,FALSE)</f>
        <v>#N/A</v>
      </c>
      <c r="AQ223" s="162" t="s">
        <v>3438</v>
      </c>
    </row>
    <row r="224" spans="1:43" s="59" customFormat="1" ht="22.9" customHeight="1">
      <c r="A224" s="229">
        <v>222</v>
      </c>
      <c r="B224" s="60" t="s">
        <v>5968</v>
      </c>
      <c r="C224" s="59" t="s">
        <v>3463</v>
      </c>
      <c r="D224" s="59" t="s">
        <v>5331</v>
      </c>
      <c r="E224" s="59" t="s">
        <v>3762</v>
      </c>
      <c r="F224" s="59" t="s">
        <v>5332</v>
      </c>
      <c r="G224" s="59" t="s">
        <v>3764</v>
      </c>
      <c r="H224" s="59" t="str">
        <f t="shared" si="15"/>
        <v>LEYES Y REFORMAS: Impulsar la aprobación y revisión de proyectos y reformas de Ley,  así como normativa interna que impacten el funcionamiento y estructura del Poder Judicial y sus dependencias.</v>
      </c>
      <c r="I224" s="59" t="s">
        <v>3765</v>
      </c>
      <c r="O224" s="59" t="s">
        <v>3114</v>
      </c>
      <c r="P224" s="59" t="s">
        <v>58</v>
      </c>
      <c r="Q224" s="59" t="s">
        <v>3582</v>
      </c>
      <c r="S224" s="59">
        <v>5</v>
      </c>
      <c r="T224" s="59">
        <v>100</v>
      </c>
      <c r="U224" s="59">
        <f>5+16</f>
        <v>21</v>
      </c>
      <c r="V224" s="59">
        <f>U224+16</f>
        <v>37</v>
      </c>
      <c r="W224" s="59">
        <f t="shared" ref="W224:Y224" si="16">V224+16</f>
        <v>53</v>
      </c>
      <c r="X224" s="59">
        <f t="shared" si="16"/>
        <v>69</v>
      </c>
      <c r="Y224" s="59">
        <f t="shared" si="16"/>
        <v>85</v>
      </c>
      <c r="Z224" s="59">
        <v>100</v>
      </c>
      <c r="AB224" s="59" t="s">
        <v>6342</v>
      </c>
      <c r="AC224" s="59">
        <v>2019</v>
      </c>
      <c r="AD224" s="59" t="s">
        <v>6247</v>
      </c>
      <c r="AE224" s="59" t="s">
        <v>58</v>
      </c>
      <c r="AH224" s="59" t="s">
        <v>6001</v>
      </c>
      <c r="AI224" s="59" t="s">
        <v>283</v>
      </c>
      <c r="AJ224" s="142" t="str">
        <f>VLOOKUP(AI224,'centroDeProyectos estrateg '!$E:$W,2,FALSE)</f>
        <v>Elaboración de un plan de Reforma al Sistema Penal y Procesal Penal Contra la Corrupción</v>
      </c>
      <c r="AK224" s="142" t="str">
        <f>VLOOKUP(AI224,'centroDeProyectos estrateg '!$E:$W,7,FALSE)</f>
        <v>30/07/2019</v>
      </c>
      <c r="AL224" s="142" t="str">
        <f>VLOOKUP(AI224,'centroDeProyectos estrateg '!$E:$W,8,FALSE)</f>
        <v>31/07/2019</v>
      </c>
      <c r="AM224" s="142" t="str">
        <f>VLOOKUP(AI224,'centroDeProyectos estrateg '!$E:$W,5,FALSE)</f>
        <v>0%</v>
      </c>
      <c r="AN224" s="142" t="str">
        <f>VLOOKUP(AI224,'centroDeProyectos estrateg '!$E:$W,18,FALSE)</f>
        <v>Despacho de la Presidencia</v>
      </c>
      <c r="AO224" s="142" t="str">
        <f>VLOOKUP(AI224,'centroDeProyectos estrateg '!$E:$W,19,FALSE)</f>
        <v>0653 DESPACHO DE LA PRESIDENCIA</v>
      </c>
      <c r="AP224" s="142" t="str">
        <f>VLOOKUP(AI224,'centroDeProyectos estrateg '!$E:$W,4,FALSE)</f>
        <v>Terminado</v>
      </c>
      <c r="AQ224" s="142" t="s">
        <v>3442</v>
      </c>
    </row>
    <row r="225" spans="1:43" s="146" customFormat="1" ht="22.9" customHeight="1">
      <c r="A225" s="227">
        <v>223</v>
      </c>
      <c r="B225" s="145" t="s">
        <v>5971</v>
      </c>
      <c r="C225" s="146" t="s">
        <v>3463</v>
      </c>
      <c r="D225" s="146" t="s">
        <v>5331</v>
      </c>
      <c r="E225" s="146" t="s">
        <v>3762</v>
      </c>
      <c r="F225" s="146" t="s">
        <v>5332</v>
      </c>
      <c r="G225" s="146" t="s">
        <v>3764</v>
      </c>
      <c r="H225" s="146" t="str">
        <f t="shared" si="15"/>
        <v>LEYES Y REFORMAS: Impulsar la aprobación y revisión de proyectos y reformas de Ley,  así como normativa interna que impacten el funcionamiento y estructura del Poder Judicial y sus dependencias.</v>
      </c>
      <c r="I225" s="146" t="s">
        <v>3765</v>
      </c>
      <c r="O225" s="146" t="s">
        <v>3114</v>
      </c>
      <c r="P225" s="146" t="s">
        <v>58</v>
      </c>
      <c r="AB225" s="146" t="s">
        <v>6342</v>
      </c>
      <c r="AC225" s="146" t="s">
        <v>6174</v>
      </c>
      <c r="AD225" s="146" t="s">
        <v>3629</v>
      </c>
      <c r="AE225" s="146" t="s">
        <v>58</v>
      </c>
      <c r="AJ225" s="181" t="e">
        <f>VLOOKUP(AI225,'centroDeProyectos estrateg '!$E:$W,2,FALSE)</f>
        <v>#N/A</v>
      </c>
      <c r="AK225" s="181" t="e">
        <f>VLOOKUP(AI225,'centroDeProyectos estrateg '!$E:$W,7,FALSE)</f>
        <v>#N/A</v>
      </c>
      <c r="AL225" s="181" t="e">
        <f>VLOOKUP(AI225,'centroDeProyectos estrateg '!$E:$W,8,FALSE)</f>
        <v>#N/A</v>
      </c>
      <c r="AM225" s="181" t="e">
        <f>VLOOKUP(AI225,'centroDeProyectos estrateg '!$E:$W,5,FALSE)</f>
        <v>#N/A</v>
      </c>
      <c r="AN225" s="181" t="e">
        <f>VLOOKUP(AI225,'centroDeProyectos estrateg '!$E:$W,18,FALSE)</f>
        <v>#N/A</v>
      </c>
      <c r="AO225" s="181" t="e">
        <f>VLOOKUP(AI225,'centroDeProyectos estrateg '!$E:$W,19,FALSE)</f>
        <v>#N/A</v>
      </c>
      <c r="AP225" s="181" t="e">
        <f>VLOOKUP(AI225,'centroDeProyectos estrateg '!$E:$W,4,FALSE)</f>
        <v>#N/A</v>
      </c>
      <c r="AQ225" s="162" t="s">
        <v>3438</v>
      </c>
    </row>
    <row r="226" spans="1:43" s="146" customFormat="1" ht="22.9" customHeight="1">
      <c r="A226" s="228">
        <v>224</v>
      </c>
      <c r="B226" s="145" t="s">
        <v>5971</v>
      </c>
      <c r="C226" s="146" t="s">
        <v>3463</v>
      </c>
      <c r="D226" s="146" t="s">
        <v>5331</v>
      </c>
      <c r="E226" s="146" t="s">
        <v>3762</v>
      </c>
      <c r="F226" s="146" t="s">
        <v>5332</v>
      </c>
      <c r="G226" s="146" t="s">
        <v>3764</v>
      </c>
      <c r="H226" s="146" t="str">
        <f t="shared" si="15"/>
        <v>LEYES Y REFORMAS: Impulsar la aprobación y revisión de proyectos y reformas de Ley,  así como normativa interna que impacten el funcionamiento y estructura del Poder Judicial y sus dependencias.</v>
      </c>
      <c r="I226" s="146" t="s">
        <v>3765</v>
      </c>
      <c r="O226" s="146" t="s">
        <v>3114</v>
      </c>
      <c r="P226" s="146" t="s">
        <v>58</v>
      </c>
      <c r="AB226" s="146" t="s">
        <v>6342</v>
      </c>
      <c r="AC226" s="146" t="s">
        <v>6230</v>
      </c>
      <c r="AD226" s="146" t="s">
        <v>3630</v>
      </c>
      <c r="AE226" s="146" t="s">
        <v>58</v>
      </c>
      <c r="AJ226" s="181" t="e">
        <f>VLOOKUP(AI226,'centroDeProyectos estrateg '!$E:$W,2,FALSE)</f>
        <v>#N/A</v>
      </c>
      <c r="AK226" s="181" t="e">
        <f>VLOOKUP(AI226,'centroDeProyectos estrateg '!$E:$W,7,FALSE)</f>
        <v>#N/A</v>
      </c>
      <c r="AL226" s="181" t="e">
        <f>VLOOKUP(AI226,'centroDeProyectos estrateg '!$E:$W,8,FALSE)</f>
        <v>#N/A</v>
      </c>
      <c r="AM226" s="181" t="e">
        <f>VLOOKUP(AI226,'centroDeProyectos estrateg '!$E:$W,5,FALSE)</f>
        <v>#N/A</v>
      </c>
      <c r="AN226" s="181" t="e">
        <f>VLOOKUP(AI226,'centroDeProyectos estrateg '!$E:$W,18,FALSE)</f>
        <v>#N/A</v>
      </c>
      <c r="AO226" s="181" t="e">
        <f>VLOOKUP(AI226,'centroDeProyectos estrateg '!$E:$W,19,FALSE)</f>
        <v>#N/A</v>
      </c>
      <c r="AP226" s="181" t="e">
        <f>VLOOKUP(AI226,'centroDeProyectos estrateg '!$E:$W,4,FALSE)</f>
        <v>#N/A</v>
      </c>
      <c r="AQ226" s="162" t="s">
        <v>3438</v>
      </c>
    </row>
    <row r="227" spans="1:43" s="146" customFormat="1" ht="22.9" customHeight="1">
      <c r="A227" s="229">
        <v>225</v>
      </c>
      <c r="B227" s="145" t="s">
        <v>5971</v>
      </c>
      <c r="C227" s="146" t="s">
        <v>3463</v>
      </c>
      <c r="D227" s="146" t="s">
        <v>5331</v>
      </c>
      <c r="E227" s="146" t="s">
        <v>3762</v>
      </c>
      <c r="F227" s="146" t="s">
        <v>5332</v>
      </c>
      <c r="G227" s="146" t="s">
        <v>3764</v>
      </c>
      <c r="H227" s="146" t="str">
        <f t="shared" si="15"/>
        <v>LEYES Y REFORMAS: Impulsar la aprobación y revisión de proyectos y reformas de Ley,  así como normativa interna que impacten el funcionamiento y estructura del Poder Judicial y sus dependencias.</v>
      </c>
      <c r="I227" s="146" t="s">
        <v>3765</v>
      </c>
      <c r="O227" s="146" t="s">
        <v>3114</v>
      </c>
      <c r="P227" s="146" t="s">
        <v>58</v>
      </c>
      <c r="AB227" s="146" t="s">
        <v>6342</v>
      </c>
      <c r="AC227" s="146" t="s">
        <v>3450</v>
      </c>
      <c r="AD227" s="146" t="s">
        <v>3632</v>
      </c>
      <c r="AE227" s="146" t="s">
        <v>58</v>
      </c>
      <c r="AJ227" s="181" t="e">
        <f>VLOOKUP(AI227,'centroDeProyectos estrateg '!$E:$W,2,FALSE)</f>
        <v>#N/A</v>
      </c>
      <c r="AK227" s="181" t="e">
        <f>VLOOKUP(AI227,'centroDeProyectos estrateg '!$E:$W,7,FALSE)</f>
        <v>#N/A</v>
      </c>
      <c r="AL227" s="181" t="e">
        <f>VLOOKUP(AI227,'centroDeProyectos estrateg '!$E:$W,8,FALSE)</f>
        <v>#N/A</v>
      </c>
      <c r="AM227" s="181" t="e">
        <f>VLOOKUP(AI227,'centroDeProyectos estrateg '!$E:$W,5,FALSE)</f>
        <v>#N/A</v>
      </c>
      <c r="AN227" s="181" t="e">
        <f>VLOOKUP(AI227,'centroDeProyectos estrateg '!$E:$W,18,FALSE)</f>
        <v>#N/A</v>
      </c>
      <c r="AO227" s="181" t="e">
        <f>VLOOKUP(AI227,'centroDeProyectos estrateg '!$E:$W,19,FALSE)</f>
        <v>#N/A</v>
      </c>
      <c r="AP227" s="181" t="e">
        <f>VLOOKUP(AI227,'centroDeProyectos estrateg '!$E:$W,4,FALSE)</f>
        <v>#N/A</v>
      </c>
      <c r="AQ227" s="162" t="s">
        <v>3438</v>
      </c>
    </row>
    <row r="228" spans="1:43" s="59" customFormat="1" ht="22.9" customHeight="1">
      <c r="A228" s="227">
        <v>226</v>
      </c>
      <c r="B228" s="60" t="s">
        <v>5968</v>
      </c>
      <c r="C228" s="59" t="s">
        <v>3817</v>
      </c>
      <c r="D228" s="59" t="s">
        <v>5331</v>
      </c>
      <c r="E228" s="59" t="s">
        <v>3762</v>
      </c>
      <c r="F228" s="59" t="s">
        <v>5332</v>
      </c>
      <c r="G228" s="59" t="s">
        <v>3764</v>
      </c>
      <c r="H228" s="59" t="str">
        <f t="shared" si="15"/>
        <v>LEYES Y REFORMAS: Impulsar la aprobación y revisión de proyectos y reformas de Ley,  así como normativa interna que impacten el funcionamiento y estructura del Poder Judicial y sus dependencias.</v>
      </c>
      <c r="I228" s="59" t="s">
        <v>3766</v>
      </c>
      <c r="O228" s="59" t="s">
        <v>3105</v>
      </c>
      <c r="P228" s="59" t="s">
        <v>3426</v>
      </c>
      <c r="Q228" s="59" t="s">
        <v>3434</v>
      </c>
      <c r="S228" s="59">
        <v>0</v>
      </c>
      <c r="T228" s="59">
        <v>100</v>
      </c>
      <c r="U228" s="59">
        <v>0.1</v>
      </c>
      <c r="V228" s="59">
        <v>0.2</v>
      </c>
      <c r="W228" s="59">
        <v>0.4</v>
      </c>
      <c r="X228" s="59">
        <v>0.6</v>
      </c>
      <c r="Y228" s="59">
        <v>0.8</v>
      </c>
      <c r="Z228" s="59">
        <v>1</v>
      </c>
      <c r="AB228" s="59" t="s">
        <v>6343</v>
      </c>
      <c r="AC228" s="59">
        <v>2019</v>
      </c>
      <c r="AD228" s="59" t="s">
        <v>6344</v>
      </c>
      <c r="AE228" s="59" t="s">
        <v>3426</v>
      </c>
      <c r="AH228" s="59" t="s">
        <v>6001</v>
      </c>
      <c r="AI228" s="59" t="s">
        <v>317</v>
      </c>
      <c r="AJ228" s="142" t="str">
        <f>VLOOKUP(AI228,'centroDeProyectos estrateg '!$E:$W,2,FALSE)</f>
        <v>Elaboración de los Ejes Estratégicos de Persecución Penal</v>
      </c>
      <c r="AK228" s="142" t="str">
        <f>VLOOKUP(AI228,'centroDeProyectos estrateg '!$E:$W,7,FALSE)</f>
        <v>07/01/2019</v>
      </c>
      <c r="AL228" s="142" t="str">
        <f>VLOOKUP(AI228,'centroDeProyectos estrateg '!$E:$W,8,FALSE)</f>
        <v>20/12/2019</v>
      </c>
      <c r="AM228" s="142" t="str">
        <f>VLOOKUP(AI228,'centroDeProyectos estrateg '!$E:$W,5,FALSE)</f>
        <v>100%</v>
      </c>
      <c r="AN228" s="142" t="str">
        <f>VLOOKUP(AI228,'centroDeProyectos estrateg '!$E:$W,18,FALSE)</f>
        <v>Ministerio Público</v>
      </c>
      <c r="AO228" s="142" t="str">
        <f>VLOOKUP(AI228,'centroDeProyectos estrateg '!$E:$W,19,FALSE)</f>
        <v>0033 FISCALIA GENERAL</v>
      </c>
      <c r="AP228" s="142" t="str">
        <f>VLOOKUP(AI228,'centroDeProyectos estrateg '!$E:$W,4,FALSE)</f>
        <v>Pendiente Evaluación de Beneficios</v>
      </c>
      <c r="AQ228" s="142" t="s">
        <v>3442</v>
      </c>
    </row>
    <row r="229" spans="1:43" s="146" customFormat="1" ht="22.9" customHeight="1">
      <c r="A229" s="228">
        <v>227</v>
      </c>
      <c r="B229" s="145" t="s">
        <v>5971</v>
      </c>
      <c r="C229" s="146" t="s">
        <v>3817</v>
      </c>
      <c r="D229" s="146" t="s">
        <v>5331</v>
      </c>
      <c r="E229" s="146" t="s">
        <v>3762</v>
      </c>
      <c r="F229" s="146" t="s">
        <v>5332</v>
      </c>
      <c r="G229" s="146" t="s">
        <v>3764</v>
      </c>
      <c r="H229" s="146" t="str">
        <f t="shared" si="15"/>
        <v>LEYES Y REFORMAS: Impulsar la aprobación y revisión de proyectos y reformas de Ley,  así como normativa interna que impacten el funcionamiento y estructura del Poder Judicial y sus dependencias.</v>
      </c>
      <c r="I229" s="146" t="s">
        <v>3766</v>
      </c>
      <c r="O229" s="146" t="s">
        <v>3105</v>
      </c>
      <c r="P229" s="146" t="s">
        <v>3426</v>
      </c>
      <c r="AB229" s="146" t="s">
        <v>2834</v>
      </c>
      <c r="AC229" s="146">
        <v>2020</v>
      </c>
      <c r="AD229" s="146" t="s">
        <v>6345</v>
      </c>
      <c r="AE229" s="146" t="s">
        <v>3426</v>
      </c>
      <c r="AJ229" s="181" t="e">
        <f>VLOOKUP(AI229,'centroDeProyectos estrateg '!$E:$W,2,FALSE)</f>
        <v>#N/A</v>
      </c>
      <c r="AK229" s="181" t="e">
        <f>VLOOKUP(AI229,'centroDeProyectos estrateg '!$E:$W,7,FALSE)</f>
        <v>#N/A</v>
      </c>
      <c r="AL229" s="181" t="e">
        <f>VLOOKUP(AI229,'centroDeProyectos estrateg '!$E:$W,8,FALSE)</f>
        <v>#N/A</v>
      </c>
      <c r="AM229" s="181" t="e">
        <f>VLOOKUP(AI229,'centroDeProyectos estrateg '!$E:$W,5,FALSE)</f>
        <v>#N/A</v>
      </c>
      <c r="AN229" s="181" t="e">
        <f>VLOOKUP(AI229,'centroDeProyectos estrateg '!$E:$W,18,FALSE)</f>
        <v>#N/A</v>
      </c>
      <c r="AO229" s="181" t="e">
        <f>VLOOKUP(AI229,'centroDeProyectos estrateg '!$E:$W,19,FALSE)</f>
        <v>#N/A</v>
      </c>
      <c r="AP229" s="181" t="e">
        <f>VLOOKUP(AI229,'centroDeProyectos estrateg '!$E:$W,4,FALSE)</f>
        <v>#N/A</v>
      </c>
      <c r="AQ229" s="162" t="s">
        <v>3438</v>
      </c>
    </row>
    <row r="230" spans="1:43" s="146" customFormat="1" ht="22.9" customHeight="1">
      <c r="A230" s="229">
        <v>228</v>
      </c>
      <c r="B230" s="145" t="s">
        <v>5971</v>
      </c>
      <c r="C230" s="146" t="s">
        <v>3817</v>
      </c>
      <c r="D230" s="146" t="s">
        <v>5331</v>
      </c>
      <c r="E230" s="146" t="s">
        <v>3762</v>
      </c>
      <c r="F230" s="146" t="s">
        <v>5332</v>
      </c>
      <c r="G230" s="146" t="s">
        <v>3764</v>
      </c>
      <c r="H230" s="146" t="str">
        <f t="shared" si="15"/>
        <v>LEYES Y REFORMAS: Impulsar la aprobación y revisión de proyectos y reformas de Ley,  así como normativa interna que impacten el funcionamiento y estructura del Poder Judicial y sus dependencias.</v>
      </c>
      <c r="I230" s="146" t="s">
        <v>3766</v>
      </c>
      <c r="O230" s="146" t="s">
        <v>3105</v>
      </c>
      <c r="P230" s="146" t="s">
        <v>3426</v>
      </c>
      <c r="AB230" s="146" t="s">
        <v>2834</v>
      </c>
      <c r="AC230" s="146" t="s">
        <v>3475</v>
      </c>
      <c r="AD230" s="146" t="s">
        <v>6346</v>
      </c>
      <c r="AE230" s="146" t="s">
        <v>3426</v>
      </c>
      <c r="AJ230" s="181" t="e">
        <f>VLOOKUP(AI230,'centroDeProyectos estrateg '!$E:$W,2,FALSE)</f>
        <v>#N/A</v>
      </c>
      <c r="AK230" s="181" t="e">
        <f>VLOOKUP(AI230,'centroDeProyectos estrateg '!$E:$W,7,FALSE)</f>
        <v>#N/A</v>
      </c>
      <c r="AL230" s="181" t="e">
        <f>VLOOKUP(AI230,'centroDeProyectos estrateg '!$E:$W,8,FALSE)</f>
        <v>#N/A</v>
      </c>
      <c r="AM230" s="181" t="e">
        <f>VLOOKUP(AI230,'centroDeProyectos estrateg '!$E:$W,5,FALSE)</f>
        <v>#N/A</v>
      </c>
      <c r="AN230" s="181" t="e">
        <f>VLOOKUP(AI230,'centroDeProyectos estrateg '!$E:$W,18,FALSE)</f>
        <v>#N/A</v>
      </c>
      <c r="AO230" s="181" t="e">
        <f>VLOOKUP(AI230,'centroDeProyectos estrateg '!$E:$W,19,FALSE)</f>
        <v>#N/A</v>
      </c>
      <c r="AP230" s="181" t="e">
        <f>VLOOKUP(AI230,'centroDeProyectos estrateg '!$E:$W,4,FALSE)</f>
        <v>#N/A</v>
      </c>
      <c r="AQ230" s="162" t="s">
        <v>3438</v>
      </c>
    </row>
    <row r="231" spans="1:43" s="62" customFormat="1" ht="22.9" customHeight="1">
      <c r="A231" s="227">
        <v>229</v>
      </c>
      <c r="B231" s="64" t="s">
        <v>6096</v>
      </c>
      <c r="C231" s="62" t="s">
        <v>3548</v>
      </c>
      <c r="D231" s="62" t="s">
        <v>5331</v>
      </c>
      <c r="E231" s="62" t="s">
        <v>3762</v>
      </c>
      <c r="F231" s="62" t="s">
        <v>5332</v>
      </c>
      <c r="G231" s="62" t="s">
        <v>3764</v>
      </c>
      <c r="H231" s="62" t="str">
        <f t="shared" si="15"/>
        <v>LEYES Y REFORMAS: Impulsar la aprobación y revisión de proyectos y reformas de Ley,  así como normativa interna que impacten el funcionamiento y estructura del Poder Judicial y sus dependencias.</v>
      </c>
      <c r="I231" s="62" t="s">
        <v>3767</v>
      </c>
      <c r="O231" s="62" t="s">
        <v>3062</v>
      </c>
      <c r="P231" s="62" t="s">
        <v>32</v>
      </c>
      <c r="Q231" s="62" t="s">
        <v>3434</v>
      </c>
      <c r="S231" s="62">
        <v>0</v>
      </c>
      <c r="T231" s="62">
        <v>100</v>
      </c>
      <c r="U231" s="62">
        <v>0.1</v>
      </c>
      <c r="V231" s="62">
        <v>0.2</v>
      </c>
      <c r="W231" s="62">
        <v>0.4</v>
      </c>
      <c r="X231" s="62">
        <v>0.6</v>
      </c>
      <c r="Y231" s="62">
        <v>0.8</v>
      </c>
      <c r="Z231" s="62">
        <v>1</v>
      </c>
      <c r="AB231" s="62" t="s">
        <v>2834</v>
      </c>
      <c r="AC231" s="62">
        <v>2019</v>
      </c>
      <c r="AD231" s="62" t="s">
        <v>6347</v>
      </c>
      <c r="AE231" s="62" t="s">
        <v>32</v>
      </c>
      <c r="AH231" s="62" t="s">
        <v>6001</v>
      </c>
      <c r="AJ231" s="182" t="e">
        <f>VLOOKUP(AI231,'centroDeProyectos estrateg '!$E:$W,2,FALSE)</f>
        <v>#N/A</v>
      </c>
      <c r="AK231" s="182" t="e">
        <f>VLOOKUP(AI231,'centroDeProyectos estrateg '!$E:$W,7,FALSE)</f>
        <v>#N/A</v>
      </c>
      <c r="AL231" s="182" t="e">
        <f>VLOOKUP(AI231,'centroDeProyectos estrateg '!$E:$W,8,FALSE)</f>
        <v>#N/A</v>
      </c>
      <c r="AM231" s="182" t="e">
        <f>VLOOKUP(AI231,'centroDeProyectos estrateg '!$E:$W,5,FALSE)</f>
        <v>#N/A</v>
      </c>
      <c r="AN231" s="182" t="e">
        <f>VLOOKUP(AI231,'centroDeProyectos estrateg '!$E:$W,18,FALSE)</f>
        <v>#N/A</v>
      </c>
      <c r="AO231" s="182" t="e">
        <f>VLOOKUP(AI231,'centroDeProyectos estrateg '!$E:$W,19,FALSE)</f>
        <v>#N/A</v>
      </c>
      <c r="AP231" s="182" t="e">
        <f>VLOOKUP(AI231,'centroDeProyectos estrateg '!$E:$W,4,FALSE)</f>
        <v>#N/A</v>
      </c>
      <c r="AQ231" s="62" t="s">
        <v>3885</v>
      </c>
    </row>
    <row r="232" spans="1:43" s="172" customFormat="1" ht="22.9" customHeight="1">
      <c r="A232" s="228">
        <v>230</v>
      </c>
      <c r="B232" s="171" t="s">
        <v>6096</v>
      </c>
      <c r="C232" s="172" t="s">
        <v>3548</v>
      </c>
      <c r="D232" s="172" t="s">
        <v>5331</v>
      </c>
      <c r="E232" s="172" t="s">
        <v>3762</v>
      </c>
      <c r="F232" s="172" t="s">
        <v>5332</v>
      </c>
      <c r="G232" s="172" t="s">
        <v>3764</v>
      </c>
      <c r="H232" s="172" t="str">
        <f t="shared" si="15"/>
        <v>LEYES Y REFORMAS: Impulsar la aprobación y revisión de proyectos y reformas de Ley,  así como normativa interna que impacten el funcionamiento y estructura del Poder Judicial y sus dependencias.</v>
      </c>
      <c r="I232" s="172" t="s">
        <v>3767</v>
      </c>
      <c r="O232" s="172" t="s">
        <v>3190</v>
      </c>
      <c r="P232" s="172" t="s">
        <v>32</v>
      </c>
      <c r="AB232" s="172" t="s">
        <v>2834</v>
      </c>
      <c r="AC232" s="172">
        <v>2019</v>
      </c>
      <c r="AD232" s="172" t="s">
        <v>6348</v>
      </c>
      <c r="AE232" s="172" t="s">
        <v>32</v>
      </c>
      <c r="AJ232" s="183" t="e">
        <f>VLOOKUP(AI232,'centroDeProyectos estrateg '!$E:$W,2,FALSE)</f>
        <v>#N/A</v>
      </c>
      <c r="AK232" s="183" t="e">
        <f>VLOOKUP(AI232,'centroDeProyectos estrateg '!$E:$W,7,FALSE)</f>
        <v>#N/A</v>
      </c>
      <c r="AL232" s="183" t="e">
        <f>VLOOKUP(AI232,'centroDeProyectos estrateg '!$E:$W,8,FALSE)</f>
        <v>#N/A</v>
      </c>
      <c r="AM232" s="183" t="e">
        <f>VLOOKUP(AI232,'centroDeProyectos estrateg '!$E:$W,5,FALSE)</f>
        <v>#N/A</v>
      </c>
      <c r="AN232" s="183" t="e">
        <f>VLOOKUP(AI232,'centroDeProyectos estrateg '!$E:$W,18,FALSE)</f>
        <v>#N/A</v>
      </c>
      <c r="AO232" s="183" t="e">
        <f>VLOOKUP(AI232,'centroDeProyectos estrateg '!$E:$W,19,FALSE)</f>
        <v>#N/A</v>
      </c>
      <c r="AP232" s="183" t="e">
        <f>VLOOKUP(AI232,'centroDeProyectos estrateg '!$E:$W,4,FALSE)</f>
        <v>#N/A</v>
      </c>
      <c r="AQ232" s="172" t="s">
        <v>3681</v>
      </c>
    </row>
    <row r="233" spans="1:43" s="146" customFormat="1" ht="22.9" customHeight="1">
      <c r="A233" s="229">
        <v>231</v>
      </c>
      <c r="B233" s="145" t="s">
        <v>5971</v>
      </c>
      <c r="C233" s="146" t="s">
        <v>3548</v>
      </c>
      <c r="D233" s="146" t="s">
        <v>5331</v>
      </c>
      <c r="E233" s="146" t="s">
        <v>3762</v>
      </c>
      <c r="F233" s="146" t="s">
        <v>5332</v>
      </c>
      <c r="G233" s="146" t="s">
        <v>3764</v>
      </c>
      <c r="H233" s="146" t="str">
        <f t="shared" si="15"/>
        <v>LEYES Y REFORMAS: Impulsar la aprobación y revisión de proyectos y reformas de Ley,  así como normativa interna que impacten el funcionamiento y estructura del Poder Judicial y sus dependencias.</v>
      </c>
      <c r="I233" s="146" t="s">
        <v>3767</v>
      </c>
      <c r="O233" s="146" t="s">
        <v>3190</v>
      </c>
      <c r="P233" s="146" t="s">
        <v>32</v>
      </c>
      <c r="AB233" s="146" t="s">
        <v>2834</v>
      </c>
      <c r="AC233" s="146" t="s">
        <v>6004</v>
      </c>
      <c r="AD233" s="146" t="s">
        <v>6349</v>
      </c>
      <c r="AE233" s="146" t="s">
        <v>32</v>
      </c>
      <c r="AJ233" s="181" t="e">
        <f>VLOOKUP(AI233,'centroDeProyectos estrateg '!$E:$W,2,FALSE)</f>
        <v>#N/A</v>
      </c>
      <c r="AK233" s="181" t="e">
        <f>VLOOKUP(AI233,'centroDeProyectos estrateg '!$E:$W,7,FALSE)</f>
        <v>#N/A</v>
      </c>
      <c r="AL233" s="181" t="e">
        <f>VLOOKUP(AI233,'centroDeProyectos estrateg '!$E:$W,8,FALSE)</f>
        <v>#N/A</v>
      </c>
      <c r="AM233" s="181" t="e">
        <f>VLOOKUP(AI233,'centroDeProyectos estrateg '!$E:$W,5,FALSE)</f>
        <v>#N/A</v>
      </c>
      <c r="AN233" s="181" t="e">
        <f>VLOOKUP(AI233,'centroDeProyectos estrateg '!$E:$W,18,FALSE)</f>
        <v>#N/A</v>
      </c>
      <c r="AO233" s="181" t="e">
        <f>VLOOKUP(AI233,'centroDeProyectos estrateg '!$E:$W,19,FALSE)</f>
        <v>#N/A</v>
      </c>
      <c r="AP233" s="181" t="e">
        <f>VLOOKUP(AI233,'centroDeProyectos estrateg '!$E:$W,4,FALSE)</f>
        <v>#N/A</v>
      </c>
      <c r="AQ233" s="162" t="s">
        <v>3438</v>
      </c>
    </row>
    <row r="234" spans="1:43" s="59" customFormat="1" ht="22.9" customHeight="1">
      <c r="A234" s="227">
        <v>232</v>
      </c>
      <c r="B234" s="60" t="s">
        <v>5968</v>
      </c>
      <c r="C234" s="59" t="s">
        <v>3769</v>
      </c>
      <c r="D234" s="59" t="s">
        <v>5331</v>
      </c>
      <c r="E234" s="59" t="s">
        <v>3762</v>
      </c>
      <c r="F234" s="59" t="s">
        <v>5332</v>
      </c>
      <c r="G234" s="59" t="s">
        <v>3764</v>
      </c>
      <c r="H234" s="59" t="str">
        <f t="shared" si="15"/>
        <v>LEYES Y REFORMAS: Impulsar la aprobación y revisión de proyectos y reformas de Ley,  así como normativa interna que impacten el funcionamiento y estructura del Poder Judicial y sus dependencias.</v>
      </c>
      <c r="I234" s="59" t="s">
        <v>3768</v>
      </c>
      <c r="O234" s="59" t="s">
        <v>3074</v>
      </c>
      <c r="P234" s="59" t="s">
        <v>3698</v>
      </c>
      <c r="Q234" s="59" t="s">
        <v>3582</v>
      </c>
      <c r="S234" s="59">
        <v>0</v>
      </c>
      <c r="T234" s="59">
        <v>100</v>
      </c>
      <c r="U234" s="59">
        <v>0.1</v>
      </c>
      <c r="V234" s="59">
        <v>0.2</v>
      </c>
      <c r="W234" s="59">
        <v>0.4</v>
      </c>
      <c r="X234" s="59">
        <v>0.6</v>
      </c>
      <c r="Y234" s="59">
        <v>0.8</v>
      </c>
      <c r="Z234" s="59">
        <v>1</v>
      </c>
      <c r="AB234" s="59" t="s">
        <v>3771</v>
      </c>
      <c r="AC234" s="59">
        <v>2020</v>
      </c>
      <c r="AD234" s="59" t="s">
        <v>6350</v>
      </c>
      <c r="AE234" s="59" t="s">
        <v>3698</v>
      </c>
      <c r="AH234" s="59" t="s">
        <v>6351</v>
      </c>
      <c r="AI234" s="59" t="s">
        <v>333</v>
      </c>
      <c r="AJ234" s="142" t="str">
        <f>VLOOKUP(AI234,'centroDeProyectos estrateg '!$E:$W,2,FALSE)</f>
        <v>Propuesta de Reglamento a la Ley 8720</v>
      </c>
      <c r="AK234" s="142" t="str">
        <f>VLOOKUP(AI234,'centroDeProyectos estrateg '!$E:$W,7,FALSE)</f>
        <v>06/01/2020</v>
      </c>
      <c r="AL234" s="142" t="str">
        <f>VLOOKUP(AI234,'centroDeProyectos estrateg '!$E:$W,8,FALSE)</f>
        <v>16/05/2025</v>
      </c>
      <c r="AM234" s="142" t="str">
        <f>VLOOKUP(AI234,'centroDeProyectos estrateg '!$E:$W,5,FALSE)</f>
        <v>49%</v>
      </c>
      <c r="AN234" s="142" t="str">
        <f>VLOOKUP(AI234,'centroDeProyectos estrateg '!$E:$W,18,FALSE)</f>
        <v>Servicio de Atención y Protección de Víctimas y Testigos</v>
      </c>
      <c r="AO234" s="142" t="str">
        <f>VLOOKUP(AI234,'centroDeProyectos estrateg '!$E:$W,19,FALSE)</f>
        <v>0718 OFICINA DE ATENCION A LA VICTIMA DE DELITOS</v>
      </c>
      <c r="AP234" s="142" t="str">
        <f>VLOOKUP(AI234,'centroDeProyectos estrateg '!$E:$W,4,FALSE)</f>
        <v>En progreso</v>
      </c>
      <c r="AQ234" s="142" t="s">
        <v>3442</v>
      </c>
    </row>
    <row r="235" spans="1:43" s="146" customFormat="1" ht="22.9" customHeight="1">
      <c r="A235" s="228">
        <v>233</v>
      </c>
      <c r="B235" s="145" t="s">
        <v>5971</v>
      </c>
      <c r="C235" s="146" t="s">
        <v>3769</v>
      </c>
      <c r="D235" s="146" t="s">
        <v>5331</v>
      </c>
      <c r="E235" s="146" t="s">
        <v>3762</v>
      </c>
      <c r="F235" s="146" t="s">
        <v>5332</v>
      </c>
      <c r="G235" s="146" t="s">
        <v>3764</v>
      </c>
      <c r="H235" s="146" t="str">
        <f t="shared" si="15"/>
        <v>LEYES Y REFORMAS: Impulsar la aprobación y revisión de proyectos y reformas de Ley,  así como normativa interna que impacten el funcionamiento y estructura del Poder Judicial y sus dependencias.</v>
      </c>
      <c r="I235" s="146" t="s">
        <v>3768</v>
      </c>
      <c r="O235" s="146" t="s">
        <v>3074</v>
      </c>
      <c r="P235" s="146" t="s">
        <v>3698</v>
      </c>
      <c r="AB235" s="146" t="s">
        <v>3771</v>
      </c>
      <c r="AC235" s="146">
        <v>2021</v>
      </c>
      <c r="AD235" s="146" t="s">
        <v>6352</v>
      </c>
      <c r="AE235" s="146" t="s">
        <v>3698</v>
      </c>
      <c r="AJ235" s="181" t="e">
        <f>VLOOKUP(AI235,'centroDeProyectos estrateg '!$E:$W,2,FALSE)</f>
        <v>#N/A</v>
      </c>
      <c r="AK235" s="181" t="e">
        <f>VLOOKUP(AI235,'centroDeProyectos estrateg '!$E:$W,7,FALSE)</f>
        <v>#N/A</v>
      </c>
      <c r="AL235" s="181" t="e">
        <f>VLOOKUP(AI235,'centroDeProyectos estrateg '!$E:$W,8,FALSE)</f>
        <v>#N/A</v>
      </c>
      <c r="AM235" s="181" t="e">
        <f>VLOOKUP(AI235,'centroDeProyectos estrateg '!$E:$W,5,FALSE)</f>
        <v>#N/A</v>
      </c>
      <c r="AN235" s="181" t="e">
        <f>VLOOKUP(AI235,'centroDeProyectos estrateg '!$E:$W,18,FALSE)</f>
        <v>#N/A</v>
      </c>
      <c r="AO235" s="181" t="e">
        <f>VLOOKUP(AI235,'centroDeProyectos estrateg '!$E:$W,19,FALSE)</f>
        <v>#N/A</v>
      </c>
      <c r="AP235" s="181" t="e">
        <f>VLOOKUP(AI235,'centroDeProyectos estrateg '!$E:$W,4,FALSE)</f>
        <v>#N/A</v>
      </c>
      <c r="AQ235" s="162" t="s">
        <v>3438</v>
      </c>
    </row>
    <row r="236" spans="1:43" s="146" customFormat="1" ht="22.9" customHeight="1">
      <c r="A236" s="229">
        <v>234</v>
      </c>
      <c r="B236" s="145" t="s">
        <v>5971</v>
      </c>
      <c r="C236" s="146" t="s">
        <v>3769</v>
      </c>
      <c r="D236" s="146" t="s">
        <v>5331</v>
      </c>
      <c r="E236" s="146" t="s">
        <v>3762</v>
      </c>
      <c r="F236" s="146" t="s">
        <v>5332</v>
      </c>
      <c r="G236" s="146" t="s">
        <v>3764</v>
      </c>
      <c r="H236" s="146" t="str">
        <f t="shared" si="15"/>
        <v>LEYES Y REFORMAS: Impulsar la aprobación y revisión de proyectos y reformas de Ley,  así como normativa interna que impacten el funcionamiento y estructura del Poder Judicial y sus dependencias.</v>
      </c>
      <c r="I236" s="146" t="s">
        <v>3768</v>
      </c>
      <c r="O236" s="146" t="s">
        <v>3074</v>
      </c>
      <c r="P236" s="146" t="s">
        <v>3698</v>
      </c>
      <c r="AB236" s="146" t="s">
        <v>3771</v>
      </c>
      <c r="AC236" s="146">
        <v>2022</v>
      </c>
      <c r="AD236" s="146" t="s">
        <v>6353</v>
      </c>
      <c r="AE236" s="146" t="s">
        <v>3698</v>
      </c>
      <c r="AJ236" s="181" t="e">
        <f>VLOOKUP(AI236,'centroDeProyectos estrateg '!$E:$W,2,FALSE)</f>
        <v>#N/A</v>
      </c>
      <c r="AK236" s="181" t="e">
        <f>VLOOKUP(AI236,'centroDeProyectos estrateg '!$E:$W,7,FALSE)</f>
        <v>#N/A</v>
      </c>
      <c r="AL236" s="181" t="e">
        <f>VLOOKUP(AI236,'centroDeProyectos estrateg '!$E:$W,8,FALSE)</f>
        <v>#N/A</v>
      </c>
      <c r="AM236" s="181" t="e">
        <f>VLOOKUP(AI236,'centroDeProyectos estrateg '!$E:$W,5,FALSE)</f>
        <v>#N/A</v>
      </c>
      <c r="AN236" s="181" t="e">
        <f>VLOOKUP(AI236,'centroDeProyectos estrateg '!$E:$W,18,FALSE)</f>
        <v>#N/A</v>
      </c>
      <c r="AO236" s="181" t="e">
        <f>VLOOKUP(AI236,'centroDeProyectos estrateg '!$E:$W,19,FALSE)</f>
        <v>#N/A</v>
      </c>
      <c r="AP236" s="181" t="e">
        <f>VLOOKUP(AI236,'centroDeProyectos estrateg '!$E:$W,4,FALSE)</f>
        <v>#N/A</v>
      </c>
      <c r="AQ236" s="162" t="s">
        <v>3438</v>
      </c>
    </row>
    <row r="237" spans="1:43" s="146" customFormat="1" ht="22.9" customHeight="1">
      <c r="A237" s="227">
        <v>235</v>
      </c>
      <c r="B237" s="145" t="s">
        <v>5971</v>
      </c>
      <c r="C237" s="146" t="s">
        <v>3769</v>
      </c>
      <c r="D237" s="146" t="s">
        <v>5331</v>
      </c>
      <c r="E237" s="146" t="s">
        <v>3762</v>
      </c>
      <c r="F237" s="146" t="s">
        <v>5332</v>
      </c>
      <c r="G237" s="146" t="s">
        <v>3764</v>
      </c>
      <c r="H237" s="146" t="str">
        <f t="shared" si="15"/>
        <v>LEYES Y REFORMAS: Impulsar la aprobación y revisión de proyectos y reformas de Ley,  así como normativa interna que impacten el funcionamiento y estructura del Poder Judicial y sus dependencias.</v>
      </c>
      <c r="I237" s="146" t="s">
        <v>3768</v>
      </c>
      <c r="O237" s="146" t="s">
        <v>3074</v>
      </c>
      <c r="P237" s="146" t="s">
        <v>3698</v>
      </c>
      <c r="AB237" s="146" t="s">
        <v>3771</v>
      </c>
      <c r="AC237" s="146">
        <v>2023</v>
      </c>
      <c r="AD237" s="146" t="s">
        <v>6354</v>
      </c>
      <c r="AE237" s="146" t="s">
        <v>3698</v>
      </c>
      <c r="AJ237" s="181" t="e">
        <f>VLOOKUP(AI237,'centroDeProyectos estrateg '!$E:$W,2,FALSE)</f>
        <v>#N/A</v>
      </c>
      <c r="AK237" s="181" t="e">
        <f>VLOOKUP(AI237,'centroDeProyectos estrateg '!$E:$W,7,FALSE)</f>
        <v>#N/A</v>
      </c>
      <c r="AL237" s="181" t="e">
        <f>VLOOKUP(AI237,'centroDeProyectos estrateg '!$E:$W,8,FALSE)</f>
        <v>#N/A</v>
      </c>
      <c r="AM237" s="181" t="e">
        <f>VLOOKUP(AI237,'centroDeProyectos estrateg '!$E:$W,5,FALSE)</f>
        <v>#N/A</v>
      </c>
      <c r="AN237" s="181" t="e">
        <f>VLOOKUP(AI237,'centroDeProyectos estrateg '!$E:$W,18,FALSE)</f>
        <v>#N/A</v>
      </c>
      <c r="AO237" s="181" t="e">
        <f>VLOOKUP(AI237,'centroDeProyectos estrateg '!$E:$W,19,FALSE)</f>
        <v>#N/A</v>
      </c>
      <c r="AP237" s="181" t="e">
        <f>VLOOKUP(AI237,'centroDeProyectos estrateg '!$E:$W,4,FALSE)</f>
        <v>#N/A</v>
      </c>
      <c r="AQ237" s="162" t="s">
        <v>3438</v>
      </c>
    </row>
    <row r="238" spans="1:43" s="146" customFormat="1" ht="22.9" customHeight="1">
      <c r="A238" s="228">
        <v>236</v>
      </c>
      <c r="B238" s="145" t="s">
        <v>5971</v>
      </c>
      <c r="C238" s="146" t="s">
        <v>3769</v>
      </c>
      <c r="D238" s="146" t="s">
        <v>5331</v>
      </c>
      <c r="E238" s="146" t="s">
        <v>3762</v>
      </c>
      <c r="F238" s="146" t="s">
        <v>5332</v>
      </c>
      <c r="G238" s="146" t="s">
        <v>3764</v>
      </c>
      <c r="H238" s="146" t="str">
        <f t="shared" si="15"/>
        <v>LEYES Y REFORMAS: Impulsar la aprobación y revisión de proyectos y reformas de Ley,  así como normativa interna que impacten el funcionamiento y estructura del Poder Judicial y sus dependencias.</v>
      </c>
      <c r="I238" s="146" t="s">
        <v>3768</v>
      </c>
      <c r="O238" s="146" t="s">
        <v>3074</v>
      </c>
      <c r="P238" s="146" t="s">
        <v>3698</v>
      </c>
      <c r="AB238" s="146" t="s">
        <v>3771</v>
      </c>
      <c r="AC238" s="146">
        <v>2024</v>
      </c>
      <c r="AD238" s="146" t="s">
        <v>6355</v>
      </c>
      <c r="AE238" s="146" t="s">
        <v>3698</v>
      </c>
      <c r="AJ238" s="181" t="e">
        <f>VLOOKUP(AI238,'centroDeProyectos estrateg '!$E:$W,2,FALSE)</f>
        <v>#N/A</v>
      </c>
      <c r="AK238" s="181" t="e">
        <f>VLOOKUP(AI238,'centroDeProyectos estrateg '!$E:$W,7,FALSE)</f>
        <v>#N/A</v>
      </c>
      <c r="AL238" s="181" t="e">
        <f>VLOOKUP(AI238,'centroDeProyectos estrateg '!$E:$W,8,FALSE)</f>
        <v>#N/A</v>
      </c>
      <c r="AM238" s="181" t="e">
        <f>VLOOKUP(AI238,'centroDeProyectos estrateg '!$E:$W,5,FALSE)</f>
        <v>#N/A</v>
      </c>
      <c r="AN238" s="181" t="e">
        <f>VLOOKUP(AI238,'centroDeProyectos estrateg '!$E:$W,18,FALSE)</f>
        <v>#N/A</v>
      </c>
      <c r="AO238" s="181" t="e">
        <f>VLOOKUP(AI238,'centroDeProyectos estrateg '!$E:$W,19,FALSE)</f>
        <v>#N/A</v>
      </c>
      <c r="AP238" s="181" t="e">
        <f>VLOOKUP(AI238,'centroDeProyectos estrateg '!$E:$W,4,FALSE)</f>
        <v>#N/A</v>
      </c>
      <c r="AQ238" s="162" t="s">
        <v>3438</v>
      </c>
    </row>
    <row r="239" spans="1:43" s="59" customFormat="1" ht="22.9" customHeight="1">
      <c r="A239" s="229">
        <v>237</v>
      </c>
      <c r="B239" s="60" t="s">
        <v>5968</v>
      </c>
      <c r="C239" s="59" t="s">
        <v>3769</v>
      </c>
      <c r="D239" s="59" t="s">
        <v>5331</v>
      </c>
      <c r="E239" s="59" t="s">
        <v>3762</v>
      </c>
      <c r="F239" s="59" t="s">
        <v>5332</v>
      </c>
      <c r="G239" s="59" t="s">
        <v>3764</v>
      </c>
      <c r="H239" s="59" t="str">
        <f t="shared" si="15"/>
        <v>LEYES Y REFORMAS: Impulsar la aprobación y revisión de proyectos y reformas de Ley,  así como normativa interna que impacten el funcionamiento y estructura del Poder Judicial y sus dependencias.</v>
      </c>
      <c r="I239" s="59" t="s">
        <v>3770</v>
      </c>
      <c r="O239" s="59" t="s">
        <v>3101</v>
      </c>
      <c r="P239" s="59" t="s">
        <v>3698</v>
      </c>
      <c r="Q239" s="59" t="s">
        <v>3582</v>
      </c>
      <c r="S239" s="59">
        <v>0</v>
      </c>
      <c r="T239" s="59">
        <v>100</v>
      </c>
      <c r="U239" s="59">
        <v>0.1</v>
      </c>
      <c r="V239" s="59">
        <v>0.2</v>
      </c>
      <c r="W239" s="59">
        <v>0.4</v>
      </c>
      <c r="X239" s="59">
        <v>0.6</v>
      </c>
      <c r="Y239" s="59">
        <v>0.8</v>
      </c>
      <c r="Z239" s="59">
        <v>1</v>
      </c>
      <c r="AB239" s="59" t="s">
        <v>3771</v>
      </c>
      <c r="AC239" s="59">
        <v>2020</v>
      </c>
      <c r="AD239" s="59" t="s">
        <v>6356</v>
      </c>
      <c r="AE239" s="59" t="s">
        <v>3698</v>
      </c>
      <c r="AH239" s="59" t="s">
        <v>6351</v>
      </c>
      <c r="AI239" s="59" t="s">
        <v>331</v>
      </c>
      <c r="AJ239" s="142" t="str">
        <f>VLOOKUP(AI239,'centroDeProyectos estrateg '!$E:$W,2,FALSE)</f>
        <v>Propuesta de Reforma a la Ley 8720</v>
      </c>
      <c r="AK239" s="142" t="str">
        <f>VLOOKUP(AI239,'centroDeProyectos estrateg '!$E:$W,7,FALSE)</f>
        <v>08/05/2020</v>
      </c>
      <c r="AL239" s="142" t="str">
        <f>VLOOKUP(AI239,'centroDeProyectos estrateg '!$E:$W,8,FALSE)</f>
        <v>12/11/2024</v>
      </c>
      <c r="AM239" s="142" t="str">
        <f>VLOOKUP(AI239,'centroDeProyectos estrateg '!$E:$W,5,FALSE)</f>
        <v>62%</v>
      </c>
      <c r="AN239" s="142" t="str">
        <f>VLOOKUP(AI239,'centroDeProyectos estrateg '!$E:$W,18,FALSE)</f>
        <v>Servicio de Atención y Protección de Víctimas y Testigos</v>
      </c>
      <c r="AO239" s="142" t="str">
        <f>VLOOKUP(AI239,'centroDeProyectos estrateg '!$E:$W,19,FALSE)</f>
        <v>0718 OFICINA DE ATENCION A LA VICTIMA DE DELITOS</v>
      </c>
      <c r="AP239" s="142" t="str">
        <f>VLOOKUP(AI239,'centroDeProyectos estrateg '!$E:$W,4,FALSE)</f>
        <v>En progreso</v>
      </c>
      <c r="AQ239" s="142" t="s">
        <v>3442</v>
      </c>
    </row>
    <row r="240" spans="1:43" s="146" customFormat="1" ht="22.9" customHeight="1">
      <c r="A240" s="227">
        <v>238</v>
      </c>
      <c r="B240" s="145" t="s">
        <v>5971</v>
      </c>
      <c r="C240" s="146" t="s">
        <v>3769</v>
      </c>
      <c r="D240" s="146" t="s">
        <v>5331</v>
      </c>
      <c r="E240" s="146" t="s">
        <v>3762</v>
      </c>
      <c r="F240" s="146" t="s">
        <v>5332</v>
      </c>
      <c r="G240" s="146" t="s">
        <v>3764</v>
      </c>
      <c r="H240" s="146" t="str">
        <f t="shared" si="15"/>
        <v>LEYES Y REFORMAS: Impulsar la aprobación y revisión de proyectos y reformas de Ley,  así como normativa interna que impacten el funcionamiento y estructura del Poder Judicial y sus dependencias.</v>
      </c>
      <c r="I240" s="146" t="s">
        <v>3770</v>
      </c>
      <c r="O240" s="146" t="s">
        <v>3101</v>
      </c>
      <c r="P240" s="146" t="s">
        <v>3698</v>
      </c>
      <c r="AB240" s="146" t="s">
        <v>3771</v>
      </c>
      <c r="AC240" s="146">
        <v>2021</v>
      </c>
      <c r="AD240" s="146" t="s">
        <v>6357</v>
      </c>
      <c r="AE240" s="146" t="s">
        <v>3698</v>
      </c>
      <c r="AJ240" s="181" t="e">
        <f>VLOOKUP(AI240,'centroDeProyectos estrateg '!$E:$W,2,FALSE)</f>
        <v>#N/A</v>
      </c>
      <c r="AK240" s="181" t="e">
        <f>VLOOKUP(AI240,'centroDeProyectos estrateg '!$E:$W,7,FALSE)</f>
        <v>#N/A</v>
      </c>
      <c r="AL240" s="181" t="e">
        <f>VLOOKUP(AI240,'centroDeProyectos estrateg '!$E:$W,8,FALSE)</f>
        <v>#N/A</v>
      </c>
      <c r="AM240" s="181" t="e">
        <f>VLOOKUP(AI240,'centroDeProyectos estrateg '!$E:$W,5,FALSE)</f>
        <v>#N/A</v>
      </c>
      <c r="AN240" s="181" t="e">
        <f>VLOOKUP(AI240,'centroDeProyectos estrateg '!$E:$W,18,FALSE)</f>
        <v>#N/A</v>
      </c>
      <c r="AO240" s="181" t="e">
        <f>VLOOKUP(AI240,'centroDeProyectos estrateg '!$E:$W,19,FALSE)</f>
        <v>#N/A</v>
      </c>
      <c r="AP240" s="181" t="e">
        <f>VLOOKUP(AI240,'centroDeProyectos estrateg '!$E:$W,4,FALSE)</f>
        <v>#N/A</v>
      </c>
      <c r="AQ240" s="162" t="s">
        <v>3438</v>
      </c>
    </row>
    <row r="241" spans="1:43" s="146" customFormat="1" ht="22.9" customHeight="1">
      <c r="A241" s="228">
        <v>239</v>
      </c>
      <c r="B241" s="145" t="s">
        <v>5971</v>
      </c>
      <c r="C241" s="146" t="s">
        <v>3769</v>
      </c>
      <c r="D241" s="146" t="s">
        <v>5331</v>
      </c>
      <c r="E241" s="146" t="s">
        <v>3762</v>
      </c>
      <c r="F241" s="146" t="s">
        <v>5332</v>
      </c>
      <c r="G241" s="146" t="s">
        <v>3764</v>
      </c>
      <c r="H241" s="146" t="str">
        <f t="shared" si="15"/>
        <v>LEYES Y REFORMAS: Impulsar la aprobación y revisión de proyectos y reformas de Ley,  así como normativa interna que impacten el funcionamiento y estructura del Poder Judicial y sus dependencias.</v>
      </c>
      <c r="I241" s="146" t="s">
        <v>3770</v>
      </c>
      <c r="O241" s="146" t="s">
        <v>3101</v>
      </c>
      <c r="P241" s="146" t="s">
        <v>3698</v>
      </c>
      <c r="AB241" s="146" t="s">
        <v>3771</v>
      </c>
      <c r="AC241" s="146">
        <v>2022</v>
      </c>
      <c r="AD241" s="146" t="s">
        <v>6358</v>
      </c>
      <c r="AE241" s="146" t="s">
        <v>3698</v>
      </c>
      <c r="AJ241" s="181" t="e">
        <f>VLOOKUP(AI241,'centroDeProyectos estrateg '!$E:$W,2,FALSE)</f>
        <v>#N/A</v>
      </c>
      <c r="AK241" s="181" t="e">
        <f>VLOOKUP(AI241,'centroDeProyectos estrateg '!$E:$W,7,FALSE)</f>
        <v>#N/A</v>
      </c>
      <c r="AL241" s="181" t="e">
        <f>VLOOKUP(AI241,'centroDeProyectos estrateg '!$E:$W,8,FALSE)</f>
        <v>#N/A</v>
      </c>
      <c r="AM241" s="181" t="e">
        <f>VLOOKUP(AI241,'centroDeProyectos estrateg '!$E:$W,5,FALSE)</f>
        <v>#N/A</v>
      </c>
      <c r="AN241" s="181" t="e">
        <f>VLOOKUP(AI241,'centroDeProyectos estrateg '!$E:$W,18,FALSE)</f>
        <v>#N/A</v>
      </c>
      <c r="AO241" s="181" t="e">
        <f>VLOOKUP(AI241,'centroDeProyectos estrateg '!$E:$W,19,FALSE)</f>
        <v>#N/A</v>
      </c>
      <c r="AP241" s="181" t="e">
        <f>VLOOKUP(AI241,'centroDeProyectos estrateg '!$E:$W,4,FALSE)</f>
        <v>#N/A</v>
      </c>
      <c r="AQ241" s="162" t="s">
        <v>3438</v>
      </c>
    </row>
    <row r="242" spans="1:43" s="146" customFormat="1" ht="22.9" customHeight="1">
      <c r="A242" s="229">
        <v>240</v>
      </c>
      <c r="B242" s="145" t="s">
        <v>5971</v>
      </c>
      <c r="C242" s="146" t="s">
        <v>3769</v>
      </c>
      <c r="D242" s="146" t="s">
        <v>5331</v>
      </c>
      <c r="E242" s="146" t="s">
        <v>3762</v>
      </c>
      <c r="F242" s="146" t="s">
        <v>5332</v>
      </c>
      <c r="G242" s="146" t="s">
        <v>3764</v>
      </c>
      <c r="H242" s="146" t="str">
        <f t="shared" si="15"/>
        <v>LEYES Y REFORMAS: Impulsar la aprobación y revisión de proyectos y reformas de Ley,  así como normativa interna que impacten el funcionamiento y estructura del Poder Judicial y sus dependencias.</v>
      </c>
      <c r="I242" s="146" t="s">
        <v>3770</v>
      </c>
      <c r="O242" s="146" t="s">
        <v>3101</v>
      </c>
      <c r="P242" s="146" t="s">
        <v>3698</v>
      </c>
      <c r="AB242" s="146" t="s">
        <v>3771</v>
      </c>
      <c r="AC242" s="146">
        <v>2023</v>
      </c>
      <c r="AD242" s="146" t="s">
        <v>6359</v>
      </c>
      <c r="AE242" s="146" t="s">
        <v>3698</v>
      </c>
      <c r="AJ242" s="181" t="e">
        <f>VLOOKUP(AI242,'centroDeProyectos estrateg '!$E:$W,2,FALSE)</f>
        <v>#N/A</v>
      </c>
      <c r="AK242" s="181" t="e">
        <f>VLOOKUP(AI242,'centroDeProyectos estrateg '!$E:$W,7,FALSE)</f>
        <v>#N/A</v>
      </c>
      <c r="AL242" s="181" t="e">
        <f>VLOOKUP(AI242,'centroDeProyectos estrateg '!$E:$W,8,FALSE)</f>
        <v>#N/A</v>
      </c>
      <c r="AM242" s="181" t="e">
        <f>VLOOKUP(AI242,'centroDeProyectos estrateg '!$E:$W,5,FALSE)</f>
        <v>#N/A</v>
      </c>
      <c r="AN242" s="181" t="e">
        <f>VLOOKUP(AI242,'centroDeProyectos estrateg '!$E:$W,18,FALSE)</f>
        <v>#N/A</v>
      </c>
      <c r="AO242" s="181" t="e">
        <f>VLOOKUP(AI242,'centroDeProyectos estrateg '!$E:$W,19,FALSE)</f>
        <v>#N/A</v>
      </c>
      <c r="AP242" s="181" t="e">
        <f>VLOOKUP(AI242,'centroDeProyectos estrateg '!$E:$W,4,FALSE)</f>
        <v>#N/A</v>
      </c>
      <c r="AQ242" s="162" t="s">
        <v>3438</v>
      </c>
    </row>
    <row r="243" spans="1:43" s="146" customFormat="1" ht="22.9" customHeight="1">
      <c r="A243" s="227">
        <v>241</v>
      </c>
      <c r="B243" s="145" t="s">
        <v>5971</v>
      </c>
      <c r="C243" s="146" t="s">
        <v>3463</v>
      </c>
      <c r="D243" s="146" t="s">
        <v>5331</v>
      </c>
      <c r="E243" s="146" t="s">
        <v>3762</v>
      </c>
      <c r="F243" s="146" t="s">
        <v>5332</v>
      </c>
      <c r="G243" s="146" t="s">
        <v>3764</v>
      </c>
      <c r="H243" s="146" t="str">
        <f t="shared" si="15"/>
        <v>LEYES Y REFORMAS: Impulsar la aprobación y revisión de proyectos y reformas de Ley,  así como normativa interna que impacten el funcionamiento y estructura del Poder Judicial y sus dependencias.</v>
      </c>
      <c r="I243" s="146" t="s">
        <v>3778</v>
      </c>
      <c r="O243" s="146" t="s">
        <v>3104</v>
      </c>
      <c r="P243" s="146" t="s">
        <v>58</v>
      </c>
      <c r="Q243" s="146" t="s">
        <v>3582</v>
      </c>
      <c r="S243" s="146">
        <v>63</v>
      </c>
      <c r="T243" s="146">
        <v>100</v>
      </c>
      <c r="U243" s="146">
        <f>63+6</f>
        <v>69</v>
      </c>
      <c r="V243" s="146">
        <f>U243+6</f>
        <v>75</v>
      </c>
      <c r="W243" s="146">
        <f t="shared" ref="W243:Y243" si="17">V243+6</f>
        <v>81</v>
      </c>
      <c r="X243" s="146">
        <f t="shared" si="17"/>
        <v>87</v>
      </c>
      <c r="Y243" s="146">
        <f t="shared" si="17"/>
        <v>93</v>
      </c>
      <c r="Z243" s="146">
        <v>100</v>
      </c>
      <c r="AB243" s="146" t="s">
        <v>6360</v>
      </c>
      <c r="AC243" s="146">
        <v>2019</v>
      </c>
      <c r="AD243" s="146" t="s">
        <v>3628</v>
      </c>
      <c r="AE243" s="146" t="s">
        <v>58</v>
      </c>
      <c r="AH243" s="146" t="s">
        <v>6001</v>
      </c>
      <c r="AJ243" s="181" t="e">
        <f>VLOOKUP(AI243,'centroDeProyectos estrateg '!$E:$W,2,FALSE)</f>
        <v>#N/A</v>
      </c>
      <c r="AK243" s="181" t="e">
        <f>VLOOKUP(AI243,'centroDeProyectos estrateg '!$E:$W,7,FALSE)</f>
        <v>#N/A</v>
      </c>
      <c r="AL243" s="181" t="e">
        <f>VLOOKUP(AI243,'centroDeProyectos estrateg '!$E:$W,8,FALSE)</f>
        <v>#N/A</v>
      </c>
      <c r="AM243" s="181" t="e">
        <f>VLOOKUP(AI243,'centroDeProyectos estrateg '!$E:$W,5,FALSE)</f>
        <v>#N/A</v>
      </c>
      <c r="AN243" s="181" t="e">
        <f>VLOOKUP(AI243,'centroDeProyectos estrateg '!$E:$W,18,FALSE)</f>
        <v>#N/A</v>
      </c>
      <c r="AO243" s="181" t="e">
        <f>VLOOKUP(AI243,'centroDeProyectos estrateg '!$E:$W,19,FALSE)</f>
        <v>#N/A</v>
      </c>
      <c r="AP243" s="181" t="e">
        <f>VLOOKUP(AI243,'centroDeProyectos estrateg '!$E:$W,4,FALSE)</f>
        <v>#N/A</v>
      </c>
      <c r="AQ243" s="162" t="s">
        <v>3438</v>
      </c>
    </row>
    <row r="244" spans="1:43" s="146" customFormat="1" ht="22.9" customHeight="1">
      <c r="A244" s="228">
        <v>242</v>
      </c>
      <c r="B244" s="145" t="s">
        <v>5971</v>
      </c>
      <c r="C244" s="146" t="s">
        <v>3463</v>
      </c>
      <c r="D244" s="146" t="s">
        <v>5331</v>
      </c>
      <c r="E244" s="146" t="s">
        <v>3762</v>
      </c>
      <c r="F244" s="146" t="s">
        <v>5332</v>
      </c>
      <c r="G244" s="146" t="s">
        <v>3764</v>
      </c>
      <c r="H244" s="146" t="str">
        <f t="shared" si="15"/>
        <v>LEYES Y REFORMAS: Impulsar la aprobación y revisión de proyectos y reformas de Ley,  así como normativa interna que impacten el funcionamiento y estructura del Poder Judicial y sus dependencias.</v>
      </c>
      <c r="I244" s="146" t="s">
        <v>3779</v>
      </c>
      <c r="O244" s="146" t="s">
        <v>3104</v>
      </c>
      <c r="P244" s="146" t="s">
        <v>58</v>
      </c>
      <c r="AB244" s="146" t="s">
        <v>6360</v>
      </c>
      <c r="AC244" s="146" t="s">
        <v>6174</v>
      </c>
      <c r="AD244" s="146" t="s">
        <v>3629</v>
      </c>
      <c r="AE244" s="146" t="s">
        <v>58</v>
      </c>
      <c r="AJ244" s="181" t="e">
        <f>VLOOKUP(AI244,'centroDeProyectos estrateg '!$E:$W,2,FALSE)</f>
        <v>#N/A</v>
      </c>
      <c r="AK244" s="181" t="e">
        <f>VLOOKUP(AI244,'centroDeProyectos estrateg '!$E:$W,7,FALSE)</f>
        <v>#N/A</v>
      </c>
      <c r="AL244" s="181" t="e">
        <f>VLOOKUP(AI244,'centroDeProyectos estrateg '!$E:$W,8,FALSE)</f>
        <v>#N/A</v>
      </c>
      <c r="AM244" s="181" t="e">
        <f>VLOOKUP(AI244,'centroDeProyectos estrateg '!$E:$W,5,FALSE)</f>
        <v>#N/A</v>
      </c>
      <c r="AN244" s="181" t="e">
        <f>VLOOKUP(AI244,'centroDeProyectos estrateg '!$E:$W,18,FALSE)</f>
        <v>#N/A</v>
      </c>
      <c r="AO244" s="181" t="e">
        <f>VLOOKUP(AI244,'centroDeProyectos estrateg '!$E:$W,19,FALSE)</f>
        <v>#N/A</v>
      </c>
      <c r="AP244" s="181" t="e">
        <f>VLOOKUP(AI244,'centroDeProyectos estrateg '!$E:$W,4,FALSE)</f>
        <v>#N/A</v>
      </c>
      <c r="AQ244" s="162" t="s">
        <v>3438</v>
      </c>
    </row>
    <row r="245" spans="1:43" s="146" customFormat="1" ht="22.9" customHeight="1">
      <c r="A245" s="229">
        <v>243</v>
      </c>
      <c r="B245" s="145" t="s">
        <v>5971</v>
      </c>
      <c r="C245" s="146" t="s">
        <v>3463</v>
      </c>
      <c r="D245" s="146" t="s">
        <v>5331</v>
      </c>
      <c r="E245" s="146" t="s">
        <v>3762</v>
      </c>
      <c r="F245" s="146" t="s">
        <v>5332</v>
      </c>
      <c r="G245" s="146" t="s">
        <v>3764</v>
      </c>
      <c r="H245" s="146" t="str">
        <f t="shared" si="15"/>
        <v>LEYES Y REFORMAS: Impulsar la aprobación y revisión de proyectos y reformas de Ley,  así como normativa interna que impacten el funcionamiento y estructura del Poder Judicial y sus dependencias.</v>
      </c>
      <c r="I245" s="146" t="s">
        <v>3779</v>
      </c>
      <c r="O245" s="146" t="s">
        <v>3104</v>
      </c>
      <c r="P245" s="146" t="s">
        <v>58</v>
      </c>
      <c r="AB245" s="146" t="s">
        <v>6360</v>
      </c>
      <c r="AC245" s="146" t="s">
        <v>6230</v>
      </c>
      <c r="AD245" s="146" t="s">
        <v>3630</v>
      </c>
      <c r="AE245" s="146" t="s">
        <v>58</v>
      </c>
      <c r="AJ245" s="181" t="e">
        <f>VLOOKUP(AI245,'centroDeProyectos estrateg '!$E:$W,2,FALSE)</f>
        <v>#N/A</v>
      </c>
      <c r="AK245" s="181" t="e">
        <f>VLOOKUP(AI245,'centroDeProyectos estrateg '!$E:$W,7,FALSE)</f>
        <v>#N/A</v>
      </c>
      <c r="AL245" s="181" t="e">
        <f>VLOOKUP(AI245,'centroDeProyectos estrateg '!$E:$W,8,FALSE)</f>
        <v>#N/A</v>
      </c>
      <c r="AM245" s="181" t="e">
        <f>VLOOKUP(AI245,'centroDeProyectos estrateg '!$E:$W,5,FALSE)</f>
        <v>#N/A</v>
      </c>
      <c r="AN245" s="181" t="e">
        <f>VLOOKUP(AI245,'centroDeProyectos estrateg '!$E:$W,18,FALSE)</f>
        <v>#N/A</v>
      </c>
      <c r="AO245" s="181" t="e">
        <f>VLOOKUP(AI245,'centroDeProyectos estrateg '!$E:$W,19,FALSE)</f>
        <v>#N/A</v>
      </c>
      <c r="AP245" s="181" t="e">
        <f>VLOOKUP(AI245,'centroDeProyectos estrateg '!$E:$W,4,FALSE)</f>
        <v>#N/A</v>
      </c>
      <c r="AQ245" s="162" t="s">
        <v>3438</v>
      </c>
    </row>
    <row r="246" spans="1:43" s="59" customFormat="1" ht="22.9" customHeight="1">
      <c r="A246" s="227">
        <v>244</v>
      </c>
      <c r="B246" s="60" t="s">
        <v>5968</v>
      </c>
      <c r="C246" s="59" t="s">
        <v>3463</v>
      </c>
      <c r="D246" s="59" t="s">
        <v>5331</v>
      </c>
      <c r="E246" s="59" t="s">
        <v>3762</v>
      </c>
      <c r="F246" s="59" t="s">
        <v>5332</v>
      </c>
      <c r="G246" s="59" t="s">
        <v>3764</v>
      </c>
      <c r="H246" s="59" t="str">
        <f t="shared" si="15"/>
        <v>LEYES Y REFORMAS: Impulsar la aprobación y revisión de proyectos y reformas de Ley,  así como normativa interna que impacten el funcionamiento y estructura del Poder Judicial y sus dependencias.</v>
      </c>
      <c r="I246" s="59" t="s">
        <v>3779</v>
      </c>
      <c r="O246" s="59" t="s">
        <v>3104</v>
      </c>
      <c r="P246" s="59" t="s">
        <v>58</v>
      </c>
      <c r="AB246" s="59" t="s">
        <v>6360</v>
      </c>
      <c r="AC246" s="59" t="s">
        <v>3450</v>
      </c>
      <c r="AD246" s="59" t="s">
        <v>3632</v>
      </c>
      <c r="AE246" s="59" t="s">
        <v>58</v>
      </c>
      <c r="AI246" s="59" t="s">
        <v>281</v>
      </c>
      <c r="AJ246" s="142" t="str">
        <f>VLOOKUP(AI246,'centroDeProyectos estrateg '!$E:$W,2,FALSE)</f>
        <v>Potestades de Corte Plena y Gobierno del Poder Judicial</v>
      </c>
      <c r="AK246" s="142" t="str">
        <f>VLOOKUP(AI246,'centroDeProyectos estrateg '!$E:$W,7,FALSE)</f>
        <v>15/11/2017</v>
      </c>
      <c r="AL246" s="142" t="str">
        <f>VLOOKUP(AI246,'centroDeProyectos estrateg '!$E:$W,8,FALSE)</f>
        <v>16/11/2017</v>
      </c>
      <c r="AM246" s="142" t="str">
        <f>VLOOKUP(AI246,'centroDeProyectos estrateg '!$E:$W,5,FALSE)</f>
        <v>0%</v>
      </c>
      <c r="AN246" s="142" t="str">
        <f>VLOOKUP(AI246,'centroDeProyectos estrateg '!$E:$W,18,FALSE)</f>
        <v>Despacho de la Presidencia</v>
      </c>
      <c r="AO246" s="142" t="str">
        <f>VLOOKUP(AI246,'centroDeProyectos estrateg '!$E:$W,19,FALSE)</f>
        <v>0653 DESPACHO DE LA PRESIDENCIA</v>
      </c>
      <c r="AP246" s="142" t="str">
        <f>VLOOKUP(AI246,'centroDeProyectos estrateg '!$E:$W,4,FALSE)</f>
        <v>Terminado</v>
      </c>
      <c r="AQ246" s="142" t="s">
        <v>3442</v>
      </c>
    </row>
    <row r="247" spans="1:43" s="59" customFormat="1" ht="22.9" customHeight="1">
      <c r="A247" s="228">
        <v>245</v>
      </c>
      <c r="B247" s="60" t="s">
        <v>6215</v>
      </c>
      <c r="C247" s="59" t="s">
        <v>3463</v>
      </c>
      <c r="D247" s="59" t="s">
        <v>5331</v>
      </c>
      <c r="E247" s="59" t="s">
        <v>3762</v>
      </c>
      <c r="F247" s="59" t="s">
        <v>5332</v>
      </c>
      <c r="G247" s="59" t="s">
        <v>3764</v>
      </c>
      <c r="H247" s="59" t="str">
        <f t="shared" si="15"/>
        <v>LEYES Y REFORMAS: Impulsar la aprobación y revisión de proyectos y reformas de Ley,  así como normativa interna que impacten el funcionamiento y estructura del Poder Judicial y sus dependencias.</v>
      </c>
      <c r="I247" s="59" t="s">
        <v>3780</v>
      </c>
      <c r="O247" s="59" t="s">
        <v>3103</v>
      </c>
      <c r="P247" s="59" t="s">
        <v>1082</v>
      </c>
      <c r="Q247" s="59" t="s">
        <v>3582</v>
      </c>
      <c r="S247" s="59">
        <v>0</v>
      </c>
      <c r="T247" s="59">
        <v>100</v>
      </c>
      <c r="U247" s="59">
        <v>0.1</v>
      </c>
      <c r="V247" s="59">
        <v>0.2</v>
      </c>
      <c r="W247" s="59">
        <v>0.4</v>
      </c>
      <c r="X247" s="59">
        <v>0.6</v>
      </c>
      <c r="Y247" s="59">
        <v>0.8</v>
      </c>
      <c r="Z247" s="59">
        <v>1</v>
      </c>
      <c r="AB247" s="59" t="s">
        <v>6361</v>
      </c>
      <c r="AC247" s="59">
        <v>2019</v>
      </c>
      <c r="AD247" s="59" t="s">
        <v>6251</v>
      </c>
      <c r="AE247" s="59" t="s">
        <v>1051</v>
      </c>
      <c r="AH247" s="59" t="s">
        <v>6362</v>
      </c>
      <c r="AI247" s="59" t="s">
        <v>34</v>
      </c>
      <c r="AJ247" s="142" t="str">
        <f>VLOOKUP(AI247,'centroDeProyectos estrateg '!$E:$W,2,FALSE)</f>
        <v>​Propuesta para el establecimiento de timbre judicial</v>
      </c>
      <c r="AK247" s="142" t="str">
        <f>VLOOKUP(AI247,'centroDeProyectos estrateg '!$E:$W,7,FALSE)</f>
        <v>16/08/2019</v>
      </c>
      <c r="AL247" s="142" t="str">
        <f>VLOOKUP(AI247,'centroDeProyectos estrateg '!$E:$W,8,FALSE)</f>
        <v>19/08/2019</v>
      </c>
      <c r="AM247" s="142" t="str">
        <f>VLOOKUP(AI247,'centroDeProyectos estrateg '!$E:$W,5,FALSE)</f>
        <v>0%</v>
      </c>
      <c r="AN247" s="142" t="str">
        <f>VLOOKUP(AI247,'centroDeProyectos estrateg '!$E:$W,18,FALSE)</f>
        <v>Sala Primera</v>
      </c>
      <c r="AO247" s="142" t="str">
        <f>VLOOKUP(AI247,'centroDeProyectos estrateg '!$E:$W,19,FALSE)</f>
        <v>0004 SALA PRIMERA</v>
      </c>
      <c r="AP247" s="142" t="str">
        <f>VLOOKUP(AI247,'centroDeProyectos estrateg '!$E:$W,4,FALSE)</f>
        <v>Suspendido</v>
      </c>
      <c r="AQ247" s="142" t="s">
        <v>3442</v>
      </c>
    </row>
    <row r="248" spans="1:43" s="146" customFormat="1" ht="22.9" customHeight="1">
      <c r="A248" s="229">
        <v>246</v>
      </c>
      <c r="B248" s="145" t="s">
        <v>5971</v>
      </c>
      <c r="C248" s="146" t="s">
        <v>3463</v>
      </c>
      <c r="D248" s="146" t="s">
        <v>5331</v>
      </c>
      <c r="E248" s="146" t="s">
        <v>3762</v>
      </c>
      <c r="F248" s="146" t="s">
        <v>5332</v>
      </c>
      <c r="G248" s="146" t="s">
        <v>3764</v>
      </c>
      <c r="H248" s="146" t="str">
        <f t="shared" si="15"/>
        <v>LEYES Y REFORMAS: Impulsar la aprobación y revisión de proyectos y reformas de Ley,  así como normativa interna que impacten el funcionamiento y estructura del Poder Judicial y sus dependencias.</v>
      </c>
      <c r="I248" s="146" t="s">
        <v>3780</v>
      </c>
      <c r="O248" s="146" t="s">
        <v>3103</v>
      </c>
      <c r="P248" s="146" t="s">
        <v>1082</v>
      </c>
      <c r="AB248" s="146" t="s">
        <v>6361</v>
      </c>
      <c r="AC248" s="146" t="s">
        <v>6174</v>
      </c>
      <c r="AD248" s="146" t="s">
        <v>3628</v>
      </c>
      <c r="AE248" s="146" t="s">
        <v>1051</v>
      </c>
      <c r="AJ248" s="181" t="e">
        <f>VLOOKUP(AI248,'centroDeProyectos estrateg '!$E:$W,2,FALSE)</f>
        <v>#N/A</v>
      </c>
      <c r="AK248" s="181" t="e">
        <f>VLOOKUP(AI248,'centroDeProyectos estrateg '!$E:$W,7,FALSE)</f>
        <v>#N/A</v>
      </c>
      <c r="AL248" s="181" t="e">
        <f>VLOOKUP(AI248,'centroDeProyectos estrateg '!$E:$W,8,FALSE)</f>
        <v>#N/A</v>
      </c>
      <c r="AM248" s="181" t="e">
        <f>VLOOKUP(AI248,'centroDeProyectos estrateg '!$E:$W,5,FALSE)</f>
        <v>#N/A</v>
      </c>
      <c r="AN248" s="181" t="e">
        <f>VLOOKUP(AI248,'centroDeProyectos estrateg '!$E:$W,18,FALSE)</f>
        <v>#N/A</v>
      </c>
      <c r="AO248" s="181" t="e">
        <f>VLOOKUP(AI248,'centroDeProyectos estrateg '!$E:$W,19,FALSE)</f>
        <v>#N/A</v>
      </c>
      <c r="AP248" s="181" t="e">
        <f>VLOOKUP(AI248,'centroDeProyectos estrateg '!$E:$W,4,FALSE)</f>
        <v>#N/A</v>
      </c>
      <c r="AQ248" s="162" t="s">
        <v>3438</v>
      </c>
    </row>
    <row r="249" spans="1:43" s="146" customFormat="1" ht="22.9" customHeight="1">
      <c r="A249" s="227">
        <v>247</v>
      </c>
      <c r="B249" s="145" t="s">
        <v>5971</v>
      </c>
      <c r="C249" s="146" t="s">
        <v>3463</v>
      </c>
      <c r="D249" s="146" t="s">
        <v>5331</v>
      </c>
      <c r="E249" s="146" t="s">
        <v>3762</v>
      </c>
      <c r="F249" s="146" t="s">
        <v>5332</v>
      </c>
      <c r="G249" s="146" t="s">
        <v>3764</v>
      </c>
      <c r="H249" s="146" t="str">
        <f t="shared" si="15"/>
        <v>LEYES Y REFORMAS: Impulsar la aprobación y revisión de proyectos y reformas de Ley,  así como normativa interna que impacten el funcionamiento y estructura del Poder Judicial y sus dependencias.</v>
      </c>
      <c r="I249" s="146" t="s">
        <v>3780</v>
      </c>
      <c r="O249" s="146" t="s">
        <v>3103</v>
      </c>
      <c r="P249" s="146" t="s">
        <v>1082</v>
      </c>
      <c r="AB249" s="146" t="s">
        <v>6361</v>
      </c>
      <c r="AC249" s="146" t="s">
        <v>6230</v>
      </c>
      <c r="AD249" s="146" t="s">
        <v>3629</v>
      </c>
      <c r="AE249" s="146" t="s">
        <v>1051</v>
      </c>
      <c r="AJ249" s="181" t="e">
        <f>VLOOKUP(AI249,'centroDeProyectos estrateg '!$E:$W,2,FALSE)</f>
        <v>#N/A</v>
      </c>
      <c r="AK249" s="181" t="e">
        <f>VLOOKUP(AI249,'centroDeProyectos estrateg '!$E:$W,7,FALSE)</f>
        <v>#N/A</v>
      </c>
      <c r="AL249" s="181" t="e">
        <f>VLOOKUP(AI249,'centroDeProyectos estrateg '!$E:$W,8,FALSE)</f>
        <v>#N/A</v>
      </c>
      <c r="AM249" s="181" t="e">
        <f>VLOOKUP(AI249,'centroDeProyectos estrateg '!$E:$W,5,FALSE)</f>
        <v>#N/A</v>
      </c>
      <c r="AN249" s="181" t="e">
        <f>VLOOKUP(AI249,'centroDeProyectos estrateg '!$E:$W,18,FALSE)</f>
        <v>#N/A</v>
      </c>
      <c r="AO249" s="181" t="e">
        <f>VLOOKUP(AI249,'centroDeProyectos estrateg '!$E:$W,19,FALSE)</f>
        <v>#N/A</v>
      </c>
      <c r="AP249" s="181" t="e">
        <f>VLOOKUP(AI249,'centroDeProyectos estrateg '!$E:$W,4,FALSE)</f>
        <v>#N/A</v>
      </c>
      <c r="AQ249" s="162" t="s">
        <v>3438</v>
      </c>
    </row>
    <row r="250" spans="1:43" s="146" customFormat="1" ht="22.9" customHeight="1">
      <c r="A250" s="228">
        <v>248</v>
      </c>
      <c r="B250" s="145" t="s">
        <v>5971</v>
      </c>
      <c r="C250" s="146" t="s">
        <v>3463</v>
      </c>
      <c r="D250" s="146" t="s">
        <v>5331</v>
      </c>
      <c r="E250" s="146" t="s">
        <v>3762</v>
      </c>
      <c r="F250" s="146" t="s">
        <v>5332</v>
      </c>
      <c r="G250" s="146" t="s">
        <v>3764</v>
      </c>
      <c r="H250" s="146" t="str">
        <f t="shared" si="15"/>
        <v>LEYES Y REFORMAS: Impulsar la aprobación y revisión de proyectos y reformas de Ley,  así como normativa interna que impacten el funcionamiento y estructura del Poder Judicial y sus dependencias.</v>
      </c>
      <c r="I250" s="146" t="s">
        <v>3780</v>
      </c>
      <c r="O250" s="146" t="s">
        <v>3103</v>
      </c>
      <c r="P250" s="146" t="s">
        <v>1082</v>
      </c>
      <c r="AB250" s="146" t="s">
        <v>6361</v>
      </c>
      <c r="AC250" s="146" t="s">
        <v>5988</v>
      </c>
      <c r="AD250" s="146" t="s">
        <v>3630</v>
      </c>
      <c r="AE250" s="146" t="s">
        <v>1051</v>
      </c>
      <c r="AJ250" s="181" t="e">
        <f>VLOOKUP(AI250,'centroDeProyectos estrateg '!$E:$W,2,FALSE)</f>
        <v>#N/A</v>
      </c>
      <c r="AK250" s="181" t="e">
        <f>VLOOKUP(AI250,'centroDeProyectos estrateg '!$E:$W,7,FALSE)</f>
        <v>#N/A</v>
      </c>
      <c r="AL250" s="181" t="e">
        <f>VLOOKUP(AI250,'centroDeProyectos estrateg '!$E:$W,8,FALSE)</f>
        <v>#N/A</v>
      </c>
      <c r="AM250" s="181" t="e">
        <f>VLOOKUP(AI250,'centroDeProyectos estrateg '!$E:$W,5,FALSE)</f>
        <v>#N/A</v>
      </c>
      <c r="AN250" s="181" t="e">
        <f>VLOOKUP(AI250,'centroDeProyectos estrateg '!$E:$W,18,FALSE)</f>
        <v>#N/A</v>
      </c>
      <c r="AO250" s="181" t="e">
        <f>VLOOKUP(AI250,'centroDeProyectos estrateg '!$E:$W,19,FALSE)</f>
        <v>#N/A</v>
      </c>
      <c r="AP250" s="181" t="e">
        <f>VLOOKUP(AI250,'centroDeProyectos estrateg '!$E:$W,4,FALSE)</f>
        <v>#N/A</v>
      </c>
      <c r="AQ250" s="162" t="s">
        <v>3438</v>
      </c>
    </row>
    <row r="251" spans="1:43" s="146" customFormat="1" ht="22.9" customHeight="1">
      <c r="A251" s="229">
        <v>249</v>
      </c>
      <c r="B251" s="145" t="s">
        <v>5971</v>
      </c>
      <c r="C251" s="146" t="s">
        <v>3463</v>
      </c>
      <c r="D251" s="146" t="s">
        <v>5331</v>
      </c>
      <c r="E251" s="146" t="s">
        <v>3762</v>
      </c>
      <c r="F251" s="146" t="s">
        <v>5332</v>
      </c>
      <c r="G251" s="146" t="s">
        <v>3764</v>
      </c>
      <c r="H251" s="146" t="str">
        <f t="shared" si="15"/>
        <v>LEYES Y REFORMAS: Impulsar la aprobación y revisión de proyectos y reformas de Ley,  así como normativa interna que impacten el funcionamiento y estructura del Poder Judicial y sus dependencias.</v>
      </c>
      <c r="I251" s="146" t="s">
        <v>3780</v>
      </c>
      <c r="O251" s="146" t="s">
        <v>3103</v>
      </c>
      <c r="P251" s="146" t="s">
        <v>1082</v>
      </c>
      <c r="AB251" s="146" t="s">
        <v>6361</v>
      </c>
      <c r="AC251" s="146" t="s">
        <v>4256</v>
      </c>
      <c r="AD251" s="146" t="s">
        <v>3632</v>
      </c>
      <c r="AE251" s="146" t="s">
        <v>2834</v>
      </c>
      <c r="AJ251" s="181" t="e">
        <f>VLOOKUP(AI251,'centroDeProyectos estrateg '!$E:$W,2,FALSE)</f>
        <v>#N/A</v>
      </c>
      <c r="AK251" s="181" t="e">
        <f>VLOOKUP(AI251,'centroDeProyectos estrateg '!$E:$W,7,FALSE)</f>
        <v>#N/A</v>
      </c>
      <c r="AL251" s="181" t="e">
        <f>VLOOKUP(AI251,'centroDeProyectos estrateg '!$E:$W,8,FALSE)</f>
        <v>#N/A</v>
      </c>
      <c r="AM251" s="181" t="e">
        <f>VLOOKUP(AI251,'centroDeProyectos estrateg '!$E:$W,5,FALSE)</f>
        <v>#N/A</v>
      </c>
      <c r="AN251" s="181" t="e">
        <f>VLOOKUP(AI251,'centroDeProyectos estrateg '!$E:$W,18,FALSE)</f>
        <v>#N/A</v>
      </c>
      <c r="AO251" s="181" t="e">
        <f>VLOOKUP(AI251,'centroDeProyectos estrateg '!$E:$W,19,FALSE)</f>
        <v>#N/A</v>
      </c>
      <c r="AP251" s="181" t="e">
        <f>VLOOKUP(AI251,'centroDeProyectos estrateg '!$E:$W,4,FALSE)</f>
        <v>#N/A</v>
      </c>
      <c r="AQ251" s="162" t="s">
        <v>3438</v>
      </c>
    </row>
    <row r="252" spans="1:43" s="172" customFormat="1" ht="22.9" customHeight="1">
      <c r="A252" s="227">
        <v>250</v>
      </c>
      <c r="B252" s="171" t="s">
        <v>6096</v>
      </c>
      <c r="C252" s="172" t="s">
        <v>3463</v>
      </c>
      <c r="D252" s="172" t="s">
        <v>5331</v>
      </c>
      <c r="E252" s="172" t="s">
        <v>3762</v>
      </c>
      <c r="F252" s="172" t="s">
        <v>5332</v>
      </c>
      <c r="G252" s="172" t="s">
        <v>3764</v>
      </c>
      <c r="H252" s="172" t="str">
        <f t="shared" si="15"/>
        <v>LEYES Y REFORMAS: Impulsar la aprobación y revisión de proyectos y reformas de Ley,  así como normativa interna que impacten el funcionamiento y estructura del Poder Judicial y sus dependencias.</v>
      </c>
      <c r="I252" s="172" t="s">
        <v>3788</v>
      </c>
      <c r="O252" s="172" t="s">
        <v>3149</v>
      </c>
      <c r="P252" s="172" t="s">
        <v>75</v>
      </c>
      <c r="S252" s="172">
        <v>0</v>
      </c>
      <c r="T252" s="172">
        <v>100</v>
      </c>
      <c r="U252" s="172">
        <v>0.1</v>
      </c>
      <c r="V252" s="172">
        <v>0.2</v>
      </c>
      <c r="W252" s="172">
        <v>0.4</v>
      </c>
      <c r="X252" s="172">
        <v>0.6</v>
      </c>
      <c r="Y252" s="172">
        <v>0.8</v>
      </c>
      <c r="Z252" s="172">
        <v>1</v>
      </c>
      <c r="AB252" s="172" t="s">
        <v>6363</v>
      </c>
      <c r="AC252" s="172">
        <v>2019</v>
      </c>
      <c r="AD252" s="172" t="s">
        <v>6247</v>
      </c>
      <c r="AE252" s="172" t="s">
        <v>75</v>
      </c>
      <c r="AH252" s="172" t="s">
        <v>6364</v>
      </c>
      <c r="AJ252" s="183" t="e">
        <f>VLOOKUP(AI252,'centroDeProyectos estrateg '!$E:$W,2,FALSE)</f>
        <v>#N/A</v>
      </c>
      <c r="AK252" s="183" t="e">
        <f>VLOOKUP(AI252,'centroDeProyectos estrateg '!$E:$W,7,FALSE)</f>
        <v>#N/A</v>
      </c>
      <c r="AL252" s="183" t="e">
        <f>VLOOKUP(AI252,'centroDeProyectos estrateg '!$E:$W,8,FALSE)</f>
        <v>#N/A</v>
      </c>
      <c r="AM252" s="183" t="e">
        <f>VLOOKUP(AI252,'centroDeProyectos estrateg '!$E:$W,5,FALSE)</f>
        <v>#N/A</v>
      </c>
      <c r="AN252" s="183" t="e">
        <f>VLOOKUP(AI252,'centroDeProyectos estrateg '!$E:$W,18,FALSE)</f>
        <v>#N/A</v>
      </c>
      <c r="AO252" s="183" t="e">
        <f>VLOOKUP(AI252,'centroDeProyectos estrateg '!$E:$W,19,FALSE)</f>
        <v>#N/A</v>
      </c>
      <c r="AP252" s="183" t="e">
        <f>VLOOKUP(AI252,'centroDeProyectos estrateg '!$E:$W,4,FALSE)</f>
        <v>#N/A</v>
      </c>
      <c r="AQ252" s="172" t="s">
        <v>3681</v>
      </c>
    </row>
    <row r="253" spans="1:43" s="146" customFormat="1" ht="22.9" customHeight="1">
      <c r="A253" s="228">
        <v>251</v>
      </c>
      <c r="B253" s="145" t="s">
        <v>5971</v>
      </c>
      <c r="C253" s="146" t="s">
        <v>3463</v>
      </c>
      <c r="D253" s="146" t="s">
        <v>5331</v>
      </c>
      <c r="E253" s="146" t="s">
        <v>3762</v>
      </c>
      <c r="F253" s="146" t="s">
        <v>5332</v>
      </c>
      <c r="G253" s="146" t="s">
        <v>3764</v>
      </c>
      <c r="H253" s="146" t="str">
        <f t="shared" si="15"/>
        <v>LEYES Y REFORMAS: Impulsar la aprobación y revisión de proyectos y reformas de Ley,  así como normativa interna que impacten el funcionamiento y estructura del Poder Judicial y sus dependencias.</v>
      </c>
      <c r="I253" s="146" t="s">
        <v>3788</v>
      </c>
      <c r="O253" s="146" t="s">
        <v>3149</v>
      </c>
      <c r="P253" s="146" t="s">
        <v>75</v>
      </c>
      <c r="AB253" s="146" t="s">
        <v>6363</v>
      </c>
      <c r="AC253" s="146" t="s">
        <v>6174</v>
      </c>
      <c r="AD253" s="146" t="s">
        <v>3629</v>
      </c>
      <c r="AE253" s="146" t="s">
        <v>75</v>
      </c>
      <c r="AJ253" s="181" t="e">
        <f>VLOOKUP(AI253,'centroDeProyectos estrateg '!$E:$W,2,FALSE)</f>
        <v>#N/A</v>
      </c>
      <c r="AK253" s="181" t="e">
        <f>VLOOKUP(AI253,'centroDeProyectos estrateg '!$E:$W,7,FALSE)</f>
        <v>#N/A</v>
      </c>
      <c r="AL253" s="181" t="e">
        <f>VLOOKUP(AI253,'centroDeProyectos estrateg '!$E:$W,8,FALSE)</f>
        <v>#N/A</v>
      </c>
      <c r="AM253" s="181" t="e">
        <f>VLOOKUP(AI253,'centroDeProyectos estrateg '!$E:$W,5,FALSE)</f>
        <v>#N/A</v>
      </c>
      <c r="AN253" s="181" t="e">
        <f>VLOOKUP(AI253,'centroDeProyectos estrateg '!$E:$W,18,FALSE)</f>
        <v>#N/A</v>
      </c>
      <c r="AO253" s="181" t="e">
        <f>VLOOKUP(AI253,'centroDeProyectos estrateg '!$E:$W,19,FALSE)</f>
        <v>#N/A</v>
      </c>
      <c r="AP253" s="181" t="e">
        <f>VLOOKUP(AI253,'centroDeProyectos estrateg '!$E:$W,4,FALSE)</f>
        <v>#N/A</v>
      </c>
      <c r="AQ253" s="162" t="s">
        <v>3438</v>
      </c>
    </row>
    <row r="254" spans="1:43" s="146" customFormat="1" ht="22.9" customHeight="1">
      <c r="A254" s="229">
        <v>252</v>
      </c>
      <c r="B254" s="145" t="s">
        <v>5971</v>
      </c>
      <c r="C254" s="146" t="s">
        <v>3463</v>
      </c>
      <c r="D254" s="146" t="s">
        <v>5331</v>
      </c>
      <c r="E254" s="146" t="s">
        <v>3762</v>
      </c>
      <c r="F254" s="146" t="s">
        <v>5332</v>
      </c>
      <c r="G254" s="146" t="s">
        <v>3764</v>
      </c>
      <c r="H254" s="146" t="str">
        <f t="shared" si="15"/>
        <v>LEYES Y REFORMAS: Impulsar la aprobación y revisión de proyectos y reformas de Ley,  así como normativa interna que impacten el funcionamiento y estructura del Poder Judicial y sus dependencias.</v>
      </c>
      <c r="I254" s="146" t="s">
        <v>3788</v>
      </c>
      <c r="O254" s="146" t="s">
        <v>3149</v>
      </c>
      <c r="P254" s="146" t="s">
        <v>75</v>
      </c>
      <c r="AB254" s="146" t="s">
        <v>6363</v>
      </c>
      <c r="AC254" s="146" t="s">
        <v>6230</v>
      </c>
      <c r="AD254" s="146" t="s">
        <v>3630</v>
      </c>
      <c r="AE254" s="146" t="s">
        <v>75</v>
      </c>
      <c r="AJ254" s="181" t="e">
        <f>VLOOKUP(AI254,'centroDeProyectos estrateg '!$E:$W,2,FALSE)</f>
        <v>#N/A</v>
      </c>
      <c r="AK254" s="181" t="e">
        <f>VLOOKUP(AI254,'centroDeProyectos estrateg '!$E:$W,7,FALSE)</f>
        <v>#N/A</v>
      </c>
      <c r="AL254" s="181" t="e">
        <f>VLOOKUP(AI254,'centroDeProyectos estrateg '!$E:$W,8,FALSE)</f>
        <v>#N/A</v>
      </c>
      <c r="AM254" s="181" t="e">
        <f>VLOOKUP(AI254,'centroDeProyectos estrateg '!$E:$W,5,FALSE)</f>
        <v>#N/A</v>
      </c>
      <c r="AN254" s="181" t="e">
        <f>VLOOKUP(AI254,'centroDeProyectos estrateg '!$E:$W,18,FALSE)</f>
        <v>#N/A</v>
      </c>
      <c r="AO254" s="181" t="e">
        <f>VLOOKUP(AI254,'centroDeProyectos estrateg '!$E:$W,19,FALSE)</f>
        <v>#N/A</v>
      </c>
      <c r="AP254" s="181" t="e">
        <f>VLOOKUP(AI254,'centroDeProyectos estrateg '!$E:$W,4,FALSE)</f>
        <v>#N/A</v>
      </c>
      <c r="AQ254" s="162" t="s">
        <v>3438</v>
      </c>
    </row>
    <row r="255" spans="1:43" s="146" customFormat="1" ht="22.9" customHeight="1">
      <c r="A255" s="227">
        <v>253</v>
      </c>
      <c r="B255" s="145" t="s">
        <v>5971</v>
      </c>
      <c r="C255" s="146" t="s">
        <v>3463</v>
      </c>
      <c r="D255" s="146" t="s">
        <v>5331</v>
      </c>
      <c r="E255" s="146" t="s">
        <v>3762</v>
      </c>
      <c r="F255" s="146" t="s">
        <v>5332</v>
      </c>
      <c r="G255" s="146" t="s">
        <v>3764</v>
      </c>
      <c r="H255" s="146" t="str">
        <f t="shared" si="15"/>
        <v>LEYES Y REFORMAS: Impulsar la aprobación y revisión de proyectos y reformas de Ley,  así como normativa interna que impacten el funcionamiento y estructura del Poder Judicial y sus dependencias.</v>
      </c>
      <c r="I255" s="146" t="s">
        <v>3788</v>
      </c>
      <c r="O255" s="146" t="s">
        <v>3149</v>
      </c>
      <c r="P255" s="146" t="s">
        <v>75</v>
      </c>
      <c r="AB255" s="146" t="s">
        <v>6363</v>
      </c>
      <c r="AC255" s="146" t="s">
        <v>3450</v>
      </c>
      <c r="AD255" s="146" t="s">
        <v>3632</v>
      </c>
      <c r="AE255" s="146" t="s">
        <v>75</v>
      </c>
      <c r="AJ255" s="181" t="e">
        <f>VLOOKUP(AI255,'centroDeProyectos estrateg '!$E:$W,2,FALSE)</f>
        <v>#N/A</v>
      </c>
      <c r="AK255" s="181" t="e">
        <f>VLOOKUP(AI255,'centroDeProyectos estrateg '!$E:$W,7,FALSE)</f>
        <v>#N/A</v>
      </c>
      <c r="AL255" s="181" t="e">
        <f>VLOOKUP(AI255,'centroDeProyectos estrateg '!$E:$W,8,FALSE)</f>
        <v>#N/A</v>
      </c>
      <c r="AM255" s="181" t="e">
        <f>VLOOKUP(AI255,'centroDeProyectos estrateg '!$E:$W,5,FALSE)</f>
        <v>#N/A</v>
      </c>
      <c r="AN255" s="181" t="e">
        <f>VLOOKUP(AI255,'centroDeProyectos estrateg '!$E:$W,18,FALSE)</f>
        <v>#N/A</v>
      </c>
      <c r="AO255" s="181" t="e">
        <f>VLOOKUP(AI255,'centroDeProyectos estrateg '!$E:$W,19,FALSE)</f>
        <v>#N/A</v>
      </c>
      <c r="AP255" s="181" t="e">
        <f>VLOOKUP(AI255,'centroDeProyectos estrateg '!$E:$W,4,FALSE)</f>
        <v>#N/A</v>
      </c>
      <c r="AQ255" s="162" t="s">
        <v>3438</v>
      </c>
    </row>
    <row r="256" spans="1:43" s="203" customFormat="1" ht="22.9" customHeight="1">
      <c r="A256" s="228">
        <v>254</v>
      </c>
      <c r="B256" s="202" t="s">
        <v>6211</v>
      </c>
      <c r="C256" s="202" t="s">
        <v>6211</v>
      </c>
      <c r="D256" s="203" t="s">
        <v>5331</v>
      </c>
      <c r="E256" s="203" t="s">
        <v>3762</v>
      </c>
      <c r="F256" s="203" t="s">
        <v>3790</v>
      </c>
      <c r="G256" s="203" t="s">
        <v>3791</v>
      </c>
      <c r="H256" s="203"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56" s="203" t="s">
        <v>3792</v>
      </c>
      <c r="O256" s="203" t="s">
        <v>3186</v>
      </c>
      <c r="P256" s="203" t="s">
        <v>3426</v>
      </c>
      <c r="Q256" s="203" t="s">
        <v>3434</v>
      </c>
      <c r="S256" s="203">
        <v>0</v>
      </c>
      <c r="T256" s="203">
        <v>100</v>
      </c>
      <c r="U256" s="203">
        <v>0.1</v>
      </c>
      <c r="V256" s="203">
        <v>0.2</v>
      </c>
      <c r="W256" s="203">
        <v>0.4</v>
      </c>
      <c r="X256" s="203">
        <v>0.6</v>
      </c>
      <c r="Y256" s="203">
        <v>0.8</v>
      </c>
      <c r="Z256" s="203">
        <v>1</v>
      </c>
      <c r="AB256" s="203" t="s">
        <v>3793</v>
      </c>
      <c r="AC256" s="203">
        <v>2020</v>
      </c>
      <c r="AD256" s="203" t="s">
        <v>6365</v>
      </c>
      <c r="AE256" s="203" t="s">
        <v>3426</v>
      </c>
      <c r="AH256" s="203" t="s">
        <v>6001</v>
      </c>
      <c r="AI256" s="203" t="s">
        <v>3795</v>
      </c>
      <c r="AJ256" s="199" t="str">
        <f>VLOOKUP(AI256,'centroDeProyectos estrateg '!$E:$W,2,FALSE)</f>
        <v>Proyecto de Abordaje de Fiscalías Especializadas</v>
      </c>
      <c r="AK256" s="200">
        <f>VLOOKUP(AI256,'centroDeProyectos estrateg '!$E:$W,7,FALSE)</f>
        <v>45231</v>
      </c>
      <c r="AL256" s="200">
        <v>45972</v>
      </c>
      <c r="AM256" s="201">
        <v>0.18</v>
      </c>
      <c r="AN256" s="199" t="str">
        <f>VLOOKUP(AI256,'centroDeProyectos estrateg '!$E:$W,18,FALSE)</f>
        <v>Ministerio Público</v>
      </c>
      <c r="AO256" s="199" t="str">
        <f>VLOOKUP(AI256,'centroDeProyectos estrateg '!$E:$W,19,FALSE)</f>
        <v>0717 ADMINISTRACION DEL MINISTERIO PUBLICO</v>
      </c>
      <c r="AP256" s="199" t="str">
        <f>VLOOKUP(AI256,'centroDeProyectos estrateg '!$E:$W,4,FALSE)</f>
        <v>En ejecución</v>
      </c>
    </row>
    <row r="257" spans="1:43" s="146" customFormat="1" ht="22.9" customHeight="1">
      <c r="A257" s="229">
        <v>255</v>
      </c>
      <c r="B257" s="145" t="s">
        <v>5971</v>
      </c>
      <c r="C257" s="146" t="s">
        <v>3817</v>
      </c>
      <c r="D257" s="146" t="s">
        <v>5331</v>
      </c>
      <c r="E257" s="146" t="s">
        <v>3762</v>
      </c>
      <c r="F257" s="146" t="s">
        <v>3790</v>
      </c>
      <c r="G257" s="146" t="s">
        <v>3791</v>
      </c>
      <c r="H257"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57" s="146" t="s">
        <v>3792</v>
      </c>
      <c r="O257" s="146" t="s">
        <v>3186</v>
      </c>
      <c r="P257" s="146" t="s">
        <v>3426</v>
      </c>
      <c r="AB257" s="146" t="s">
        <v>3793</v>
      </c>
      <c r="AC257" s="146">
        <v>2021</v>
      </c>
      <c r="AD257" s="146" t="s">
        <v>6366</v>
      </c>
      <c r="AE257" s="146" t="s">
        <v>3426</v>
      </c>
      <c r="AJ257" s="181" t="e">
        <f>VLOOKUP(AI257,'centroDeProyectos estrateg '!$E:$W,2,FALSE)</f>
        <v>#N/A</v>
      </c>
      <c r="AK257" s="181" t="e">
        <f>VLOOKUP(AI257,'centroDeProyectos estrateg '!$E:$W,7,FALSE)</f>
        <v>#N/A</v>
      </c>
      <c r="AL257" s="181" t="e">
        <f>VLOOKUP(AI257,'centroDeProyectos estrateg '!$E:$W,8,FALSE)</f>
        <v>#N/A</v>
      </c>
      <c r="AM257" s="181" t="e">
        <f>VLOOKUP(AI257,'centroDeProyectos estrateg '!$E:$W,5,FALSE)</f>
        <v>#N/A</v>
      </c>
      <c r="AN257" s="181" t="e">
        <f>VLOOKUP(AI257,'centroDeProyectos estrateg '!$E:$W,18,FALSE)</f>
        <v>#N/A</v>
      </c>
      <c r="AO257" s="181" t="e">
        <f>VLOOKUP(AI257,'centroDeProyectos estrateg '!$E:$W,19,FALSE)</f>
        <v>#N/A</v>
      </c>
      <c r="AP257" s="181" t="e">
        <f>VLOOKUP(AI257,'centroDeProyectos estrateg '!$E:$W,4,FALSE)</f>
        <v>#N/A</v>
      </c>
      <c r="AQ257" s="162" t="s">
        <v>3438</v>
      </c>
    </row>
    <row r="258" spans="1:43" s="146" customFormat="1" ht="22.9" customHeight="1">
      <c r="A258" s="227">
        <v>256</v>
      </c>
      <c r="B258" s="145" t="s">
        <v>5971</v>
      </c>
      <c r="C258" s="146" t="s">
        <v>3817</v>
      </c>
      <c r="D258" s="146" t="s">
        <v>5331</v>
      </c>
      <c r="E258" s="146" t="s">
        <v>3762</v>
      </c>
      <c r="F258" s="146" t="s">
        <v>3790</v>
      </c>
      <c r="G258" s="146" t="s">
        <v>3791</v>
      </c>
      <c r="H258"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58" s="146" t="s">
        <v>3792</v>
      </c>
      <c r="O258" s="146" t="s">
        <v>3186</v>
      </c>
      <c r="P258" s="146" t="s">
        <v>3426</v>
      </c>
      <c r="AB258" s="146" t="s">
        <v>3793</v>
      </c>
      <c r="AC258" s="146" t="s">
        <v>4256</v>
      </c>
      <c r="AD258" s="146" t="s">
        <v>6367</v>
      </c>
      <c r="AE258" s="146" t="s">
        <v>3426</v>
      </c>
      <c r="AJ258" s="181" t="e">
        <f>VLOOKUP(AI258,'centroDeProyectos estrateg '!$E:$W,2,FALSE)</f>
        <v>#N/A</v>
      </c>
      <c r="AK258" s="181" t="e">
        <f>VLOOKUP(AI258,'centroDeProyectos estrateg '!$E:$W,7,FALSE)</f>
        <v>#N/A</v>
      </c>
      <c r="AL258" s="181" t="e">
        <f>VLOOKUP(AI258,'centroDeProyectos estrateg '!$E:$W,8,FALSE)</f>
        <v>#N/A</v>
      </c>
      <c r="AM258" s="181" t="e">
        <f>VLOOKUP(AI258,'centroDeProyectos estrateg '!$E:$W,5,FALSE)</f>
        <v>#N/A</v>
      </c>
      <c r="AN258" s="181" t="e">
        <f>VLOOKUP(AI258,'centroDeProyectos estrateg '!$E:$W,18,FALSE)</f>
        <v>#N/A</v>
      </c>
      <c r="AO258" s="181" t="e">
        <f>VLOOKUP(AI258,'centroDeProyectos estrateg '!$E:$W,19,FALSE)</f>
        <v>#N/A</v>
      </c>
      <c r="AP258" s="181" t="e">
        <f>VLOOKUP(AI258,'centroDeProyectos estrateg '!$E:$W,4,FALSE)</f>
        <v>#N/A</v>
      </c>
      <c r="AQ258" s="162" t="s">
        <v>3438</v>
      </c>
    </row>
    <row r="259" spans="1:43" s="59" customFormat="1" ht="22.9" customHeight="1">
      <c r="A259" s="228">
        <v>257</v>
      </c>
      <c r="B259" s="60" t="s">
        <v>6215</v>
      </c>
      <c r="C259" s="59" t="s">
        <v>3817</v>
      </c>
      <c r="D259" s="59" t="s">
        <v>5331</v>
      </c>
      <c r="E259" s="59" t="s">
        <v>3762</v>
      </c>
      <c r="F259" s="59" t="s">
        <v>3790</v>
      </c>
      <c r="G259" s="59" t="s">
        <v>3791</v>
      </c>
      <c r="H259"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59" s="59" t="s">
        <v>3802</v>
      </c>
      <c r="O259" s="59" t="s">
        <v>3150</v>
      </c>
      <c r="P259" s="59" t="s">
        <v>32</v>
      </c>
      <c r="Q259" s="59" t="s">
        <v>3434</v>
      </c>
      <c r="S259" s="59">
        <v>0</v>
      </c>
      <c r="T259" s="59">
        <v>100</v>
      </c>
      <c r="U259" s="59">
        <v>0.1</v>
      </c>
      <c r="V259" s="59">
        <v>0.2</v>
      </c>
      <c r="W259" s="59">
        <v>0.4</v>
      </c>
      <c r="X259" s="59">
        <v>0.6</v>
      </c>
      <c r="Y259" s="59">
        <v>0.8</v>
      </c>
      <c r="Z259" s="59">
        <v>1</v>
      </c>
      <c r="AB259" s="59" t="s">
        <v>3793</v>
      </c>
      <c r="AC259" s="59">
        <v>2020</v>
      </c>
      <c r="AD259" s="59" t="s">
        <v>6365</v>
      </c>
      <c r="AE259" s="59" t="s">
        <v>3426</v>
      </c>
      <c r="AH259" s="59" t="s">
        <v>6001</v>
      </c>
      <c r="AI259" s="59" t="s">
        <v>64</v>
      </c>
      <c r="AJ259" s="142" t="str">
        <f>VLOOKUP(AI259,'centroDeProyectos estrateg '!$E:$W,2,FALSE)</f>
        <v>Estudio Administración Defensa Pública</v>
      </c>
      <c r="AK259" s="142" t="str">
        <f>VLOOKUP(AI259,'centroDeProyectos estrateg '!$E:$W,7,FALSE)</f>
        <v>01/07/2022</v>
      </c>
      <c r="AL259" s="142" t="str">
        <f>VLOOKUP(AI259,'centroDeProyectos estrateg '!$E:$W,8,FALSE)</f>
        <v>31/07/2023</v>
      </c>
      <c r="AM259" s="142" t="str">
        <f>VLOOKUP(AI259,'centroDeProyectos estrateg '!$E:$W,5,FALSE)</f>
        <v>79%</v>
      </c>
      <c r="AN259" s="142" t="str">
        <f>VLOOKUP(AI259,'centroDeProyectos estrateg '!$E:$W,18,FALSE)</f>
        <v>Defensa Pública</v>
      </c>
      <c r="AO259" s="142" t="str">
        <f>VLOOKUP(AI259,'centroDeProyectos estrateg '!$E:$W,19,FALSE)</f>
        <v>0709 DMINISTRACION DE LA DEFENSA PUBLICA</v>
      </c>
      <c r="AP259" s="142" t="str">
        <f>VLOOKUP(AI259,'centroDeProyectos estrateg '!$E:$W,4,FALSE)</f>
        <v>En progreso</v>
      </c>
      <c r="AQ259" s="142" t="s">
        <v>3442</v>
      </c>
    </row>
    <row r="260" spans="1:43" s="63" customFormat="1" ht="22.9" customHeight="1">
      <c r="A260" s="229">
        <v>258</v>
      </c>
      <c r="B260" s="60" t="s">
        <v>6215</v>
      </c>
      <c r="C260" s="59" t="s">
        <v>3817</v>
      </c>
      <c r="D260" s="59" t="s">
        <v>5331</v>
      </c>
      <c r="E260" s="59" t="s">
        <v>3762</v>
      </c>
      <c r="F260" s="59" t="s">
        <v>3790</v>
      </c>
      <c r="G260" s="59" t="s">
        <v>3791</v>
      </c>
      <c r="H260"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0" s="59" t="s">
        <v>3802</v>
      </c>
      <c r="J260" s="59"/>
      <c r="K260" s="59"/>
      <c r="L260" s="59"/>
      <c r="M260" s="59"/>
      <c r="N260" s="59"/>
      <c r="O260" s="59" t="s">
        <v>3150</v>
      </c>
      <c r="P260" s="59" t="s">
        <v>32</v>
      </c>
      <c r="Q260" s="59"/>
      <c r="R260" s="59"/>
      <c r="S260" s="59"/>
      <c r="T260" s="59"/>
      <c r="U260" s="59"/>
      <c r="V260" s="59"/>
      <c r="W260" s="59"/>
      <c r="X260" s="59"/>
      <c r="Y260" s="59"/>
      <c r="Z260" s="59"/>
      <c r="AA260" s="59"/>
      <c r="AB260" s="59" t="s">
        <v>3793</v>
      </c>
      <c r="AC260" s="59">
        <v>2021</v>
      </c>
      <c r="AD260" s="59" t="s">
        <v>6368</v>
      </c>
      <c r="AE260" s="59" t="s">
        <v>3426</v>
      </c>
      <c r="AF260" s="59"/>
      <c r="AG260" s="59"/>
      <c r="AH260" s="59"/>
      <c r="AI260" s="59" t="s">
        <v>51</v>
      </c>
      <c r="AJ260" s="142" t="str">
        <f>VLOOKUP(AI260,'centroDeProyectos estrateg '!$E:$W,2,FALSE)</f>
        <v>Actualización de los estados procesales</v>
      </c>
      <c r="AK260" s="142" t="str">
        <f>VLOOKUP(AI260,'centroDeProyectos estrateg '!$E:$W,7,FALSE)</f>
        <v>01/10/2018</v>
      </c>
      <c r="AL260" s="142" t="str">
        <f>VLOOKUP(AI260,'centroDeProyectos estrateg '!$E:$W,8,FALSE)</f>
        <v>26/03/2024</v>
      </c>
      <c r="AM260" s="142" t="str">
        <f>VLOOKUP(AI260,'centroDeProyectos estrateg '!$E:$W,5,FALSE)</f>
        <v>83%</v>
      </c>
      <c r="AN260" s="142" t="str">
        <f>VLOOKUP(AI260,'centroDeProyectos estrateg '!$E:$W,18,FALSE)</f>
        <v>Defensa Pública</v>
      </c>
      <c r="AO260" s="142" t="str">
        <f>VLOOKUP(AI260,'centroDeProyectos estrateg '!$E:$W,19,FALSE)</f>
        <v>0032 JEFATURA DEFENSA PUBLICA</v>
      </c>
      <c r="AP260" s="142" t="str">
        <f>VLOOKUP(AI260,'centroDeProyectos estrateg '!$E:$W,4,FALSE)</f>
        <v>En progreso</v>
      </c>
      <c r="AQ260" s="142" t="s">
        <v>3442</v>
      </c>
    </row>
    <row r="261" spans="1:43" s="155" customFormat="1" ht="22.9" customHeight="1">
      <c r="A261" s="227">
        <v>259</v>
      </c>
      <c r="B261" s="145" t="s">
        <v>5971</v>
      </c>
      <c r="C261" s="146" t="s">
        <v>3817</v>
      </c>
      <c r="D261" s="146" t="s">
        <v>5331</v>
      </c>
      <c r="E261" s="146" t="s">
        <v>3762</v>
      </c>
      <c r="F261" s="146" t="s">
        <v>3790</v>
      </c>
      <c r="G261" s="146" t="s">
        <v>3791</v>
      </c>
      <c r="H261"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1" s="146" t="s">
        <v>3802</v>
      </c>
      <c r="J261" s="146"/>
      <c r="K261" s="146"/>
      <c r="L261" s="146"/>
      <c r="M261" s="146"/>
      <c r="N261" s="146"/>
      <c r="O261" s="146" t="s">
        <v>3150</v>
      </c>
      <c r="P261" s="146" t="s">
        <v>32</v>
      </c>
      <c r="Q261" s="146"/>
      <c r="R261" s="146"/>
      <c r="S261" s="146"/>
      <c r="T261" s="146"/>
      <c r="U261" s="146"/>
      <c r="V261" s="146"/>
      <c r="W261" s="146"/>
      <c r="X261" s="146"/>
      <c r="Y261" s="146"/>
      <c r="Z261" s="146"/>
      <c r="AA261" s="146"/>
      <c r="AB261" s="146" t="s">
        <v>3793</v>
      </c>
      <c r="AC261" s="146" t="s">
        <v>4256</v>
      </c>
      <c r="AD261" s="146" t="s">
        <v>6369</v>
      </c>
      <c r="AE261" s="146" t="s">
        <v>3426</v>
      </c>
      <c r="AF261" s="146"/>
      <c r="AG261" s="146"/>
      <c r="AH261" s="146"/>
      <c r="AI261" s="146"/>
      <c r="AJ261" s="181" t="e">
        <f>VLOOKUP(AI261,'centroDeProyectos estrateg '!$E:$W,2,FALSE)</f>
        <v>#N/A</v>
      </c>
      <c r="AK261" s="181" t="e">
        <f>VLOOKUP(AI261,'centroDeProyectos estrateg '!$E:$W,7,FALSE)</f>
        <v>#N/A</v>
      </c>
      <c r="AL261" s="181" t="e">
        <f>VLOOKUP(AI261,'centroDeProyectos estrateg '!$E:$W,8,FALSE)</f>
        <v>#N/A</v>
      </c>
      <c r="AM261" s="181" t="e">
        <f>VLOOKUP(AI261,'centroDeProyectos estrateg '!$E:$W,5,FALSE)</f>
        <v>#N/A</v>
      </c>
      <c r="AN261" s="181" t="e">
        <f>VLOOKUP(AI261,'centroDeProyectos estrateg '!$E:$W,18,FALSE)</f>
        <v>#N/A</v>
      </c>
      <c r="AO261" s="181" t="e">
        <f>VLOOKUP(AI261,'centroDeProyectos estrateg '!$E:$W,19,FALSE)</f>
        <v>#N/A</v>
      </c>
      <c r="AP261" s="181" t="e">
        <f>VLOOKUP(AI261,'centroDeProyectos estrateg '!$E:$W,4,FALSE)</f>
        <v>#N/A</v>
      </c>
      <c r="AQ261" s="162" t="s">
        <v>3438</v>
      </c>
    </row>
    <row r="262" spans="1:43" s="59" customFormat="1" ht="22.9" customHeight="1">
      <c r="A262" s="228">
        <v>260</v>
      </c>
      <c r="B262" s="60" t="s">
        <v>5968</v>
      </c>
      <c r="C262" s="59" t="s">
        <v>3606</v>
      </c>
      <c r="D262" s="59" t="s">
        <v>5331</v>
      </c>
      <c r="E262" s="59" t="s">
        <v>3762</v>
      </c>
      <c r="F262" s="59" t="s">
        <v>3790</v>
      </c>
      <c r="G262" s="59" t="s">
        <v>3791</v>
      </c>
      <c r="H262"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2" s="59" t="s">
        <v>3803</v>
      </c>
      <c r="O262" s="59" t="s">
        <v>3034</v>
      </c>
      <c r="P262" s="59" t="s">
        <v>75</v>
      </c>
      <c r="Q262" s="59" t="s">
        <v>3434</v>
      </c>
      <c r="S262" s="59">
        <v>0</v>
      </c>
      <c r="T262" s="59">
        <v>3</v>
      </c>
      <c r="U262" s="59">
        <v>0</v>
      </c>
      <c r="V262" s="59">
        <v>1</v>
      </c>
      <c r="W262" s="59">
        <v>1</v>
      </c>
      <c r="X262" s="59">
        <v>2</v>
      </c>
      <c r="Y262" s="59">
        <v>2</v>
      </c>
      <c r="Z262" s="59">
        <v>3</v>
      </c>
      <c r="AB262" s="59" t="s">
        <v>3804</v>
      </c>
      <c r="AC262" s="59">
        <v>2019</v>
      </c>
      <c r="AD262" s="59" t="s">
        <v>3805</v>
      </c>
      <c r="AE262" s="59" t="s">
        <v>75</v>
      </c>
      <c r="AH262" s="59" t="s">
        <v>6001</v>
      </c>
      <c r="AI262" s="59" t="s">
        <v>404</v>
      </c>
      <c r="AJ262" s="142" t="str">
        <f>VLOOKUP(AI262,'centroDeProyectos estrateg '!$E:$W,2,FALSE)</f>
        <v>Estandarización de los procedimientos para el tratamiento de personas detenidas en las Secciones y Unidades de Cárceles</v>
      </c>
      <c r="AK262" s="142" t="str">
        <f>VLOOKUP(AI262,'centroDeProyectos estrateg '!$E:$W,7,FALSE)</f>
        <v>01/07/2022</v>
      </c>
      <c r="AL262" s="142" t="str">
        <f>VLOOKUP(AI262,'centroDeProyectos estrateg '!$E:$W,8,FALSE)</f>
        <v>31/12/2024</v>
      </c>
      <c r="AM262" s="142" t="str">
        <f>VLOOKUP(AI262,'centroDeProyectos estrateg '!$E:$W,5,FALSE)</f>
        <v>36%</v>
      </c>
      <c r="AN262" s="142" t="str">
        <f>VLOOKUP(AI262,'centroDeProyectos estrateg '!$E:$W,18,FALSE)</f>
        <v>Organismo de Investigación Judicial</v>
      </c>
      <c r="AO262" s="142" t="str">
        <f>VLOOKUP(AI262,'centroDeProyectos estrateg '!$E:$W,19,FALSE)</f>
        <v>0039 SECRETARIA GENERAL DEL O.I.J.</v>
      </c>
      <c r="AP262" s="142" t="str">
        <f>VLOOKUP(AI262,'centroDeProyectos estrateg '!$E:$W,4,FALSE)</f>
        <v>En progreso</v>
      </c>
      <c r="AQ262" s="142" t="s">
        <v>3442</v>
      </c>
    </row>
    <row r="263" spans="1:43" s="59" customFormat="1" ht="22.9" customHeight="1">
      <c r="A263" s="229">
        <v>261</v>
      </c>
      <c r="B263" s="60" t="s">
        <v>5968</v>
      </c>
      <c r="C263" s="59" t="s">
        <v>3606</v>
      </c>
      <c r="D263" s="59" t="s">
        <v>5331</v>
      </c>
      <c r="E263" s="59" t="s">
        <v>3762</v>
      </c>
      <c r="F263" s="59" t="s">
        <v>3790</v>
      </c>
      <c r="G263" s="59" t="s">
        <v>3791</v>
      </c>
      <c r="H263"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3" s="59" t="s">
        <v>3803</v>
      </c>
      <c r="O263" s="59" t="s">
        <v>3034</v>
      </c>
      <c r="P263" s="59" t="s">
        <v>75</v>
      </c>
      <c r="AB263" s="59" t="s">
        <v>3804</v>
      </c>
      <c r="AC263" s="59" t="s">
        <v>3475</v>
      </c>
      <c r="AD263" s="59" t="s">
        <v>3807</v>
      </c>
      <c r="AE263" s="59" t="s">
        <v>75</v>
      </c>
      <c r="AI263" s="59" t="s">
        <v>390</v>
      </c>
      <c r="AJ263" s="142" t="str">
        <f>VLOOKUP(AI263,'centroDeProyectos estrateg '!$E:$W,2,FALSE)</f>
        <v>Implementar y validar dos metodologías de análisis de material vegetal sospechoso para distinguir entre cáñamo y marihuana</v>
      </c>
      <c r="AK263" s="142" t="str">
        <f>VLOOKUP(AI263,'centroDeProyectos estrateg '!$E:$W,7,FALSE)</f>
        <v>04/01/2021</v>
      </c>
      <c r="AL263" s="142" t="str">
        <f>VLOOKUP(AI263,'centroDeProyectos estrateg '!$E:$W,8,FALSE)</f>
        <v>30/06/2023</v>
      </c>
      <c r="AM263" s="142" t="str">
        <f>VLOOKUP(AI263,'centroDeProyectos estrateg '!$E:$W,5,FALSE)</f>
        <v>91%</v>
      </c>
      <c r="AN263" s="142" t="str">
        <f>VLOOKUP(AI263,'centroDeProyectos estrateg '!$E:$W,18,FALSE)</f>
        <v>Organismo de Investigación Judicial</v>
      </c>
      <c r="AO263" s="142" t="str">
        <f>VLOOKUP(AI263,'centroDeProyectos estrateg '!$E:$W,19,FALSE)</f>
        <v>0083 DEPARTAMENTO DE LABORATORIO DE CIENCIAS FORENSES</v>
      </c>
      <c r="AP263" s="142" t="str">
        <f>VLOOKUP(AI263,'centroDeProyectos estrateg '!$E:$W,4,FALSE)</f>
        <v>En progreso</v>
      </c>
      <c r="AQ263" s="142" t="s">
        <v>3442</v>
      </c>
    </row>
    <row r="264" spans="1:43" s="59" customFormat="1" ht="22.9" customHeight="1">
      <c r="A264" s="227">
        <v>262</v>
      </c>
      <c r="B264" s="60" t="s">
        <v>5968</v>
      </c>
      <c r="C264" s="59" t="s">
        <v>3606</v>
      </c>
      <c r="D264" s="59" t="s">
        <v>5331</v>
      </c>
      <c r="E264" s="59" t="s">
        <v>3762</v>
      </c>
      <c r="F264" s="59" t="s">
        <v>3790</v>
      </c>
      <c r="G264" s="59" t="s">
        <v>3791</v>
      </c>
      <c r="H264"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4" s="59" t="s">
        <v>3803</v>
      </c>
      <c r="O264" s="59" t="s">
        <v>3034</v>
      </c>
      <c r="P264" s="59" t="s">
        <v>75</v>
      </c>
      <c r="AB264" s="59" t="s">
        <v>3804</v>
      </c>
      <c r="AC264" s="59" t="s">
        <v>6004</v>
      </c>
      <c r="AD264" s="59" t="s">
        <v>3808</v>
      </c>
      <c r="AE264" s="59" t="s">
        <v>75</v>
      </c>
      <c r="AI264" s="59" t="s">
        <v>384</v>
      </c>
      <c r="AJ264" s="142" t="str">
        <f>VLOOKUP(AI264,'centroDeProyectos estrateg '!$E:$W,2,FALSE)</f>
        <v>Mejoramiento de la Calidad de los Servicios del Departamento de Ciencias Forenses</v>
      </c>
      <c r="AK264" s="142" t="str">
        <f>VLOOKUP(AI264,'centroDeProyectos estrateg '!$E:$W,7,FALSE)</f>
        <v>01/01/2019</v>
      </c>
      <c r="AL264" s="142" t="str">
        <f>VLOOKUP(AI264,'centroDeProyectos estrateg '!$E:$W,8,FALSE)</f>
        <v>31/12/2019</v>
      </c>
      <c r="AM264" s="142" t="str">
        <f>VLOOKUP(AI264,'centroDeProyectos estrateg '!$E:$W,5,FALSE)</f>
        <v>100%</v>
      </c>
      <c r="AN264" s="142" t="str">
        <f>VLOOKUP(AI264,'centroDeProyectos estrateg '!$E:$W,18,FALSE)</f>
        <v>Organismo de Investigación Judicial</v>
      </c>
      <c r="AO264" s="142" t="str">
        <f>VLOOKUP(AI264,'centroDeProyectos estrateg '!$E:$W,19,FALSE)</f>
        <v>0083 DEPARTAMENTO DE LABORATORIO DE CIENCIAS FORENSES</v>
      </c>
      <c r="AP264" s="142" t="str">
        <f>VLOOKUP(AI264,'centroDeProyectos estrateg '!$E:$W,4,FALSE)</f>
        <v>Pendiente Evaluación de Beneficios</v>
      </c>
      <c r="AQ264" s="142" t="s">
        <v>3442</v>
      </c>
    </row>
    <row r="265" spans="1:43" s="59" customFormat="1" ht="22.9" customHeight="1">
      <c r="A265" s="228">
        <v>263</v>
      </c>
      <c r="B265" s="60" t="s">
        <v>5968</v>
      </c>
      <c r="C265" s="59" t="s">
        <v>3769</v>
      </c>
      <c r="D265" s="59" t="s">
        <v>5331</v>
      </c>
      <c r="E265" s="59" t="s">
        <v>3762</v>
      </c>
      <c r="F265" s="59" t="s">
        <v>3790</v>
      </c>
      <c r="G265" s="59" t="s">
        <v>3791</v>
      </c>
      <c r="H265"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5" s="59" t="s">
        <v>3809</v>
      </c>
      <c r="O265" s="59" t="s">
        <v>3073</v>
      </c>
      <c r="P265" s="59" t="s">
        <v>3698</v>
      </c>
      <c r="Q265" s="59" t="s">
        <v>3434</v>
      </c>
      <c r="S265" s="59">
        <v>0</v>
      </c>
      <c r="T265" s="59">
        <v>80</v>
      </c>
      <c r="U265" s="59">
        <v>0.1</v>
      </c>
      <c r="V265" s="59">
        <v>0.2</v>
      </c>
      <c r="W265" s="59">
        <v>0.4</v>
      </c>
      <c r="X265" s="59">
        <v>0.6</v>
      </c>
      <c r="Y265" s="59">
        <v>0.8</v>
      </c>
      <c r="Z265" s="59">
        <v>0.8</v>
      </c>
      <c r="AB265" s="59" t="s">
        <v>3810</v>
      </c>
      <c r="AC265" s="59">
        <v>2019</v>
      </c>
      <c r="AD265" s="59" t="s">
        <v>6370</v>
      </c>
      <c r="AE265" s="59" t="s">
        <v>3698</v>
      </c>
      <c r="AH265" s="59" t="s">
        <v>6001</v>
      </c>
      <c r="AI265" s="59" t="s">
        <v>335</v>
      </c>
      <c r="AJ265" s="142" t="str">
        <f>VLOOKUP(AI265,'centroDeProyectos estrateg '!$E:$W,2,FALSE)</f>
        <v>Sistematización de experiencias y propuestas de mejora a la metodología de trabajo de la OAPVD</v>
      </c>
      <c r="AK265" s="142" t="str">
        <f>VLOOKUP(AI265,'centroDeProyectos estrateg '!$E:$W,7,FALSE)</f>
        <v>03/07/2017</v>
      </c>
      <c r="AL265" s="142" t="str">
        <f>VLOOKUP(AI265,'centroDeProyectos estrateg '!$E:$W,8,FALSE)</f>
        <v>20/12/2019</v>
      </c>
      <c r="AM265" s="142" t="str">
        <f>VLOOKUP(AI265,'centroDeProyectos estrateg '!$E:$W,5,FALSE)</f>
        <v>98%</v>
      </c>
      <c r="AN265" s="142" t="str">
        <f>VLOOKUP(AI265,'centroDeProyectos estrateg '!$E:$W,18,FALSE)</f>
        <v>Servicio de Atención y Protección de Víctimas y Testigos</v>
      </c>
      <c r="AO265" s="142" t="str">
        <f>VLOOKUP(AI265,'centroDeProyectos estrateg '!$E:$W,19,FALSE)</f>
        <v>0718 OFICINA DE ATENCION A LA VICTIMA DE DELITOS</v>
      </c>
      <c r="AP265" s="142" t="str">
        <f>VLOOKUP(AI265,'centroDeProyectos estrateg '!$E:$W,4,FALSE)</f>
        <v>Pendiente Evaluación de Beneficios</v>
      </c>
      <c r="AQ265" s="142" t="s">
        <v>3442</v>
      </c>
    </row>
    <row r="266" spans="1:43" s="146" customFormat="1" ht="22.9" customHeight="1">
      <c r="A266" s="229">
        <v>264</v>
      </c>
      <c r="B266" s="145" t="s">
        <v>5971</v>
      </c>
      <c r="C266" s="146" t="s">
        <v>3769</v>
      </c>
      <c r="D266" s="146" t="s">
        <v>5331</v>
      </c>
      <c r="E266" s="146" t="s">
        <v>3762</v>
      </c>
      <c r="F266" s="146" t="s">
        <v>3790</v>
      </c>
      <c r="G266" s="146" t="s">
        <v>3791</v>
      </c>
      <c r="H266"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6" s="146" t="s">
        <v>3809</v>
      </c>
      <c r="O266" s="146" t="s">
        <v>3073</v>
      </c>
      <c r="P266" s="146" t="s">
        <v>3698</v>
      </c>
      <c r="AB266" s="146" t="s">
        <v>3810</v>
      </c>
      <c r="AC266" s="146" t="s">
        <v>3448</v>
      </c>
      <c r="AD266" s="146" t="s">
        <v>6371</v>
      </c>
      <c r="AE266" s="146" t="s">
        <v>3698</v>
      </c>
      <c r="AJ266" s="181" t="e">
        <f>VLOOKUP(AI266,'centroDeProyectos estrateg '!$E:$W,2,FALSE)</f>
        <v>#N/A</v>
      </c>
      <c r="AK266" s="181" t="e">
        <f>VLOOKUP(AI266,'centroDeProyectos estrateg '!$E:$W,7,FALSE)</f>
        <v>#N/A</v>
      </c>
      <c r="AL266" s="181" t="e">
        <f>VLOOKUP(AI266,'centroDeProyectos estrateg '!$E:$W,8,FALSE)</f>
        <v>#N/A</v>
      </c>
      <c r="AM266" s="181" t="e">
        <f>VLOOKUP(AI266,'centroDeProyectos estrateg '!$E:$W,5,FALSE)</f>
        <v>#N/A</v>
      </c>
      <c r="AN266" s="181" t="e">
        <f>VLOOKUP(AI266,'centroDeProyectos estrateg '!$E:$W,18,FALSE)</f>
        <v>#N/A</v>
      </c>
      <c r="AO266" s="181" t="e">
        <f>VLOOKUP(AI266,'centroDeProyectos estrateg '!$E:$W,19,FALSE)</f>
        <v>#N/A</v>
      </c>
      <c r="AP266" s="181" t="e">
        <f>VLOOKUP(AI266,'centroDeProyectos estrateg '!$E:$W,4,FALSE)</f>
        <v>#N/A</v>
      </c>
      <c r="AQ266" s="162" t="s">
        <v>3438</v>
      </c>
    </row>
    <row r="267" spans="1:43" s="146" customFormat="1" ht="22.9" customHeight="1">
      <c r="A267" s="227">
        <v>265</v>
      </c>
      <c r="B267" s="145" t="s">
        <v>5971</v>
      </c>
      <c r="C267" s="146" t="s">
        <v>3769</v>
      </c>
      <c r="D267" s="146" t="s">
        <v>5331</v>
      </c>
      <c r="E267" s="146" t="s">
        <v>3762</v>
      </c>
      <c r="F267" s="146" t="s">
        <v>3790</v>
      </c>
      <c r="G267" s="146" t="s">
        <v>3791</v>
      </c>
      <c r="H267"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7" s="146" t="s">
        <v>3809</v>
      </c>
      <c r="O267" s="146" t="s">
        <v>3073</v>
      </c>
      <c r="P267" s="146" t="s">
        <v>3698</v>
      </c>
      <c r="AB267" s="146" t="s">
        <v>3810</v>
      </c>
      <c r="AC267" s="146">
        <v>2024</v>
      </c>
      <c r="AD267" s="146" t="s">
        <v>6372</v>
      </c>
      <c r="AE267" s="146" t="s">
        <v>840</v>
      </c>
      <c r="AJ267" s="181" t="e">
        <f>VLOOKUP(AI267,'centroDeProyectos estrateg '!$E:$W,2,FALSE)</f>
        <v>#N/A</v>
      </c>
      <c r="AK267" s="181" t="e">
        <f>VLOOKUP(AI267,'centroDeProyectos estrateg '!$E:$W,7,FALSE)</f>
        <v>#N/A</v>
      </c>
      <c r="AL267" s="181" t="e">
        <f>VLOOKUP(AI267,'centroDeProyectos estrateg '!$E:$W,8,FALSE)</f>
        <v>#N/A</v>
      </c>
      <c r="AM267" s="181" t="e">
        <f>VLOOKUP(AI267,'centroDeProyectos estrateg '!$E:$W,5,FALSE)</f>
        <v>#N/A</v>
      </c>
      <c r="AN267" s="181" t="e">
        <f>VLOOKUP(AI267,'centroDeProyectos estrateg '!$E:$W,18,FALSE)</f>
        <v>#N/A</v>
      </c>
      <c r="AO267" s="181" t="e">
        <f>VLOOKUP(AI267,'centroDeProyectos estrateg '!$E:$W,19,FALSE)</f>
        <v>#N/A</v>
      </c>
      <c r="AP267" s="181" t="e">
        <f>VLOOKUP(AI267,'centroDeProyectos estrateg '!$E:$W,4,FALSE)</f>
        <v>#N/A</v>
      </c>
      <c r="AQ267" s="162" t="s">
        <v>3438</v>
      </c>
    </row>
    <row r="268" spans="1:43" s="59" customFormat="1" ht="22.9" customHeight="1">
      <c r="A268" s="228">
        <v>266</v>
      </c>
      <c r="B268" s="60" t="s">
        <v>6096</v>
      </c>
      <c r="C268" s="59" t="s">
        <v>3817</v>
      </c>
      <c r="D268" s="59" t="s">
        <v>5331</v>
      </c>
      <c r="E268" s="59" t="s">
        <v>3762</v>
      </c>
      <c r="F268" s="59" t="s">
        <v>3790</v>
      </c>
      <c r="G268" s="59" t="s">
        <v>3791</v>
      </c>
      <c r="H268" s="59"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8" s="59" t="s">
        <v>3818</v>
      </c>
      <c r="O268" s="59" t="s">
        <v>3159</v>
      </c>
      <c r="P268" s="59" t="s">
        <v>840</v>
      </c>
      <c r="Q268" s="59" t="s">
        <v>3582</v>
      </c>
      <c r="S268" s="59">
        <v>0</v>
      </c>
      <c r="T268" s="59">
        <v>100</v>
      </c>
      <c r="U268" s="59">
        <v>0.1</v>
      </c>
      <c r="V268" s="59">
        <v>0.2</v>
      </c>
      <c r="W268" s="59">
        <v>0.4</v>
      </c>
      <c r="X268" s="59">
        <v>0.6</v>
      </c>
      <c r="Y268" s="59">
        <v>0.8</v>
      </c>
      <c r="Z268" s="59">
        <v>1</v>
      </c>
      <c r="AB268" s="59" t="s">
        <v>4221</v>
      </c>
      <c r="AC268" s="59">
        <v>2019</v>
      </c>
      <c r="AD268" s="59" t="s">
        <v>6373</v>
      </c>
      <c r="AE268" s="59" t="s">
        <v>840</v>
      </c>
      <c r="AH268" s="59" t="s">
        <v>6374</v>
      </c>
      <c r="AI268" s="59" t="s">
        <v>164</v>
      </c>
      <c r="AJ268" s="142" t="str">
        <f>VLOOKUP(AI268,'centroDeProyectos estrateg '!$E:$W,2,FALSE)</f>
        <v>Sistema de Voceo y Comunicación Institucional para la Corte Suprema de Justicia y la de Plaza de la Justicia</v>
      </c>
      <c r="AK268" s="142" t="str">
        <f>VLOOKUP(AI268,'centroDeProyectos estrateg '!$E:$W,7,FALSE)</f>
        <v>08/01/2021</v>
      </c>
      <c r="AL268" s="142" t="str">
        <f>VLOOKUP(AI268,'centroDeProyectos estrateg '!$E:$W,8,FALSE)</f>
        <v>26/12/2024</v>
      </c>
      <c r="AM268" s="142" t="str">
        <f>VLOOKUP(AI268,'centroDeProyectos estrateg '!$E:$W,5,FALSE)</f>
        <v>59%</v>
      </c>
      <c r="AN268" s="142" t="str">
        <f>VLOOKUP(AI268,'centroDeProyectos estrateg '!$E:$W,18,FALSE)</f>
        <v>Dirección Ejecutiva</v>
      </c>
      <c r="AO268" s="142" t="str">
        <f>VLOOKUP(AI268,'centroDeProyectos estrateg '!$E:$W,19,FALSE)</f>
        <v>0147 DEPARTAMENTO DE SEGURIDAD</v>
      </c>
      <c r="AP268" s="142" t="str">
        <f>VLOOKUP(AI268,'centroDeProyectos estrateg '!$E:$W,4,FALSE)</f>
        <v>En progreso</v>
      </c>
      <c r="AQ268" s="59" t="s">
        <v>6375</v>
      </c>
    </row>
    <row r="269" spans="1:43" s="146" customFormat="1" ht="22.9" customHeight="1">
      <c r="A269" s="229">
        <v>267</v>
      </c>
      <c r="B269" s="145" t="s">
        <v>5971</v>
      </c>
      <c r="C269" s="146" t="s">
        <v>3817</v>
      </c>
      <c r="D269" s="146" t="s">
        <v>5331</v>
      </c>
      <c r="E269" s="146" t="s">
        <v>3762</v>
      </c>
      <c r="F269" s="146" t="s">
        <v>3790</v>
      </c>
      <c r="G269" s="146" t="s">
        <v>3791</v>
      </c>
      <c r="H269"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69" s="146" t="s">
        <v>3818</v>
      </c>
      <c r="O269" s="146" t="s">
        <v>3159</v>
      </c>
      <c r="P269" s="146" t="s">
        <v>840</v>
      </c>
      <c r="AB269" s="146" t="s">
        <v>4221</v>
      </c>
      <c r="AC269" s="146">
        <v>2021</v>
      </c>
      <c r="AD269" s="146" t="s">
        <v>6376</v>
      </c>
      <c r="AE269" s="146" t="s">
        <v>840</v>
      </c>
      <c r="AJ269" s="181" t="e">
        <f>VLOOKUP(AI269,'centroDeProyectos estrateg '!$E:$W,2,FALSE)</f>
        <v>#N/A</v>
      </c>
      <c r="AK269" s="181" t="e">
        <f>VLOOKUP(AI269,'centroDeProyectos estrateg '!$E:$W,7,FALSE)</f>
        <v>#N/A</v>
      </c>
      <c r="AL269" s="181" t="e">
        <f>VLOOKUP(AI269,'centroDeProyectos estrateg '!$E:$W,8,FALSE)</f>
        <v>#N/A</v>
      </c>
      <c r="AM269" s="181" t="e">
        <f>VLOOKUP(AI269,'centroDeProyectos estrateg '!$E:$W,5,FALSE)</f>
        <v>#N/A</v>
      </c>
      <c r="AN269" s="181" t="e">
        <f>VLOOKUP(AI269,'centroDeProyectos estrateg '!$E:$W,18,FALSE)</f>
        <v>#N/A</v>
      </c>
      <c r="AO269" s="181" t="e">
        <f>VLOOKUP(AI269,'centroDeProyectos estrateg '!$E:$W,19,FALSE)</f>
        <v>#N/A</v>
      </c>
      <c r="AP269" s="181" t="e">
        <f>VLOOKUP(AI269,'centroDeProyectos estrateg '!$E:$W,4,FALSE)</f>
        <v>#N/A</v>
      </c>
      <c r="AQ269" s="162" t="s">
        <v>3438</v>
      </c>
    </row>
    <row r="270" spans="1:43" s="146" customFormat="1" ht="22.9" customHeight="1">
      <c r="A270" s="227">
        <v>268</v>
      </c>
      <c r="B270" s="145" t="s">
        <v>5971</v>
      </c>
      <c r="C270" s="146" t="s">
        <v>3817</v>
      </c>
      <c r="D270" s="146" t="s">
        <v>5331</v>
      </c>
      <c r="E270" s="146" t="s">
        <v>3762</v>
      </c>
      <c r="F270" s="146" t="s">
        <v>3790</v>
      </c>
      <c r="G270" s="146" t="s">
        <v>3791</v>
      </c>
      <c r="H270"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0" s="146" t="s">
        <v>3818</v>
      </c>
      <c r="O270" s="146" t="s">
        <v>3159</v>
      </c>
      <c r="P270" s="146" t="s">
        <v>840</v>
      </c>
      <c r="AB270" s="146" t="s">
        <v>4221</v>
      </c>
      <c r="AC270" s="146" t="s">
        <v>4256</v>
      </c>
      <c r="AD270" s="146" t="s">
        <v>6377</v>
      </c>
      <c r="AE270" s="146" t="s">
        <v>840</v>
      </c>
      <c r="AJ270" s="181" t="e">
        <f>VLOOKUP(AI270,'centroDeProyectos estrateg '!$E:$W,2,FALSE)</f>
        <v>#N/A</v>
      </c>
      <c r="AK270" s="181" t="e">
        <f>VLOOKUP(AI270,'centroDeProyectos estrateg '!$E:$W,7,FALSE)</f>
        <v>#N/A</v>
      </c>
      <c r="AL270" s="181" t="e">
        <f>VLOOKUP(AI270,'centroDeProyectos estrateg '!$E:$W,8,FALSE)</f>
        <v>#N/A</v>
      </c>
      <c r="AM270" s="181" t="e">
        <f>VLOOKUP(AI270,'centroDeProyectos estrateg '!$E:$W,5,FALSE)</f>
        <v>#N/A</v>
      </c>
      <c r="AN270" s="181" t="e">
        <f>VLOOKUP(AI270,'centroDeProyectos estrateg '!$E:$W,18,FALSE)</f>
        <v>#N/A</v>
      </c>
      <c r="AO270" s="181" t="e">
        <f>VLOOKUP(AI270,'centroDeProyectos estrateg '!$E:$W,19,FALSE)</f>
        <v>#N/A</v>
      </c>
      <c r="AP270" s="181" t="e">
        <f>VLOOKUP(AI270,'centroDeProyectos estrateg '!$E:$W,4,FALSE)</f>
        <v>#N/A</v>
      </c>
      <c r="AQ270" s="162" t="s">
        <v>3438</v>
      </c>
    </row>
    <row r="271" spans="1:43" s="62" customFormat="1" ht="22.9" customHeight="1">
      <c r="A271" s="228">
        <v>269</v>
      </c>
      <c r="B271" s="64" t="s">
        <v>6096</v>
      </c>
      <c r="C271" s="62" t="s">
        <v>3819</v>
      </c>
      <c r="D271" s="62" t="s">
        <v>5331</v>
      </c>
      <c r="E271" s="62" t="s">
        <v>3762</v>
      </c>
      <c r="F271" s="62" t="s">
        <v>3790</v>
      </c>
      <c r="G271" s="62" t="s">
        <v>3791</v>
      </c>
      <c r="H271" s="62"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1" s="62" t="s">
        <v>3820</v>
      </c>
      <c r="O271" s="62" t="s">
        <v>3157</v>
      </c>
      <c r="P271" s="62" t="s">
        <v>3821</v>
      </c>
      <c r="Q271" s="62" t="s">
        <v>3434</v>
      </c>
      <c r="S271" s="62">
        <v>0</v>
      </c>
      <c r="T271" s="62">
        <v>3</v>
      </c>
      <c r="U271" s="62">
        <v>0</v>
      </c>
      <c r="V271" s="62">
        <v>1</v>
      </c>
      <c r="W271" s="62">
        <v>1</v>
      </c>
      <c r="X271" s="62">
        <v>2</v>
      </c>
      <c r="Y271" s="62">
        <v>2</v>
      </c>
      <c r="Z271" s="62">
        <v>3</v>
      </c>
      <c r="AB271" s="62" t="s">
        <v>6378</v>
      </c>
      <c r="AC271" s="62">
        <v>2019</v>
      </c>
      <c r="AD271" s="62" t="s">
        <v>6379</v>
      </c>
      <c r="AE271" s="62" t="s">
        <v>2145</v>
      </c>
      <c r="AH271" s="62" t="s">
        <v>6001</v>
      </c>
      <c r="AJ271" s="182" t="e">
        <f>VLOOKUP(AI271,'centroDeProyectos estrateg '!$E:$W,2,FALSE)</f>
        <v>#N/A</v>
      </c>
      <c r="AK271" s="182" t="e">
        <f>VLOOKUP(AI271,'centroDeProyectos estrateg '!$E:$W,7,FALSE)</f>
        <v>#N/A</v>
      </c>
      <c r="AL271" s="182" t="e">
        <f>VLOOKUP(AI271,'centroDeProyectos estrateg '!$E:$W,8,FALSE)</f>
        <v>#N/A</v>
      </c>
      <c r="AM271" s="182" t="e">
        <f>VLOOKUP(AI271,'centroDeProyectos estrateg '!$E:$W,5,FALSE)</f>
        <v>#N/A</v>
      </c>
      <c r="AN271" s="182" t="e">
        <f>VLOOKUP(AI271,'centroDeProyectos estrateg '!$E:$W,18,FALSE)</f>
        <v>#N/A</v>
      </c>
      <c r="AO271" s="182" t="e">
        <f>VLOOKUP(AI271,'centroDeProyectos estrateg '!$E:$W,19,FALSE)</f>
        <v>#N/A</v>
      </c>
      <c r="AP271" s="182" t="e">
        <f>VLOOKUP(AI271,'centroDeProyectos estrateg '!$E:$W,4,FALSE)</f>
        <v>#N/A</v>
      </c>
      <c r="AQ271" s="62" t="s">
        <v>3885</v>
      </c>
    </row>
    <row r="272" spans="1:43" s="146" customFormat="1" ht="22.9" customHeight="1">
      <c r="A272" s="229">
        <v>270</v>
      </c>
      <c r="B272" s="145" t="s">
        <v>5971</v>
      </c>
      <c r="C272" s="146" t="s">
        <v>3819</v>
      </c>
      <c r="D272" s="146" t="s">
        <v>5331</v>
      </c>
      <c r="E272" s="146" t="s">
        <v>3762</v>
      </c>
      <c r="F272" s="146" t="s">
        <v>3790</v>
      </c>
      <c r="G272" s="146" t="s">
        <v>3791</v>
      </c>
      <c r="H272" s="146" t="str">
        <f t="shared" si="15"/>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2" s="146" t="s">
        <v>3820</v>
      </c>
      <c r="O272" s="146" t="s">
        <v>3157</v>
      </c>
      <c r="P272" s="146" t="s">
        <v>3821</v>
      </c>
      <c r="AB272" s="146" t="s">
        <v>6378</v>
      </c>
      <c r="AC272" s="146">
        <v>2020</v>
      </c>
      <c r="AD272" s="146" t="s">
        <v>6380</v>
      </c>
      <c r="AE272" s="146" t="s">
        <v>2145</v>
      </c>
      <c r="AJ272" s="181" t="e">
        <f>VLOOKUP(AI272,'centroDeProyectos estrateg '!$E:$W,2,FALSE)</f>
        <v>#N/A</v>
      </c>
      <c r="AK272" s="181" t="e">
        <f>VLOOKUP(AI272,'centroDeProyectos estrateg '!$E:$W,7,FALSE)</f>
        <v>#N/A</v>
      </c>
      <c r="AL272" s="181" t="e">
        <f>VLOOKUP(AI272,'centroDeProyectos estrateg '!$E:$W,8,FALSE)</f>
        <v>#N/A</v>
      </c>
      <c r="AM272" s="181" t="e">
        <f>VLOOKUP(AI272,'centroDeProyectos estrateg '!$E:$W,5,FALSE)</f>
        <v>#N/A</v>
      </c>
      <c r="AN272" s="181" t="e">
        <f>VLOOKUP(AI272,'centroDeProyectos estrateg '!$E:$W,18,FALSE)</f>
        <v>#N/A</v>
      </c>
      <c r="AO272" s="181" t="e">
        <f>VLOOKUP(AI272,'centroDeProyectos estrateg '!$E:$W,19,FALSE)</f>
        <v>#N/A</v>
      </c>
      <c r="AP272" s="181" t="e">
        <f>VLOOKUP(AI272,'centroDeProyectos estrateg '!$E:$W,4,FALSE)</f>
        <v>#N/A</v>
      </c>
      <c r="AQ272" s="162" t="s">
        <v>3438</v>
      </c>
    </row>
    <row r="273" spans="1:43" s="146" customFormat="1" ht="22.9" customHeight="1">
      <c r="A273" s="227">
        <v>271</v>
      </c>
      <c r="B273" s="145" t="s">
        <v>5971</v>
      </c>
      <c r="C273" s="146" t="s">
        <v>3819</v>
      </c>
      <c r="D273" s="146" t="s">
        <v>5331</v>
      </c>
      <c r="E273" s="146" t="s">
        <v>3762</v>
      </c>
      <c r="F273" s="146" t="s">
        <v>3790</v>
      </c>
      <c r="G273" s="146" t="s">
        <v>3791</v>
      </c>
      <c r="H273" s="146" t="str">
        <f t="shared" ref="H273:H338" si="18">_xlfn.CONCAT(F273,": ",G273)</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3" s="146" t="s">
        <v>3820</v>
      </c>
      <c r="O273" s="146" t="s">
        <v>3157</v>
      </c>
      <c r="P273" s="146" t="s">
        <v>3821</v>
      </c>
      <c r="AB273" s="146" t="s">
        <v>6378</v>
      </c>
      <c r="AC273" s="146">
        <v>2020</v>
      </c>
      <c r="AD273" s="146" t="s">
        <v>6381</v>
      </c>
      <c r="AE273" s="146" t="s">
        <v>2145</v>
      </c>
      <c r="AJ273" s="181" t="e">
        <f>VLOOKUP(AI273,'centroDeProyectos estrateg '!$E:$W,2,FALSE)</f>
        <v>#N/A</v>
      </c>
      <c r="AK273" s="181" t="e">
        <f>VLOOKUP(AI273,'centroDeProyectos estrateg '!$E:$W,7,FALSE)</f>
        <v>#N/A</v>
      </c>
      <c r="AL273" s="181" t="e">
        <f>VLOOKUP(AI273,'centroDeProyectos estrateg '!$E:$W,8,FALSE)</f>
        <v>#N/A</v>
      </c>
      <c r="AM273" s="181" t="e">
        <f>VLOOKUP(AI273,'centroDeProyectos estrateg '!$E:$W,5,FALSE)</f>
        <v>#N/A</v>
      </c>
      <c r="AN273" s="181" t="e">
        <f>VLOOKUP(AI273,'centroDeProyectos estrateg '!$E:$W,18,FALSE)</f>
        <v>#N/A</v>
      </c>
      <c r="AO273" s="181" t="e">
        <f>VLOOKUP(AI273,'centroDeProyectos estrateg '!$E:$W,19,FALSE)</f>
        <v>#N/A</v>
      </c>
      <c r="AP273" s="181" t="e">
        <f>VLOOKUP(AI273,'centroDeProyectos estrateg '!$E:$W,4,FALSE)</f>
        <v>#N/A</v>
      </c>
      <c r="AQ273" s="162" t="s">
        <v>3438</v>
      </c>
    </row>
    <row r="274" spans="1:43" s="62" customFormat="1" ht="22.9" customHeight="1">
      <c r="A274" s="228">
        <v>272</v>
      </c>
      <c r="B274" s="64" t="s">
        <v>6096</v>
      </c>
      <c r="C274" s="62" t="s">
        <v>3819</v>
      </c>
      <c r="D274" s="62" t="s">
        <v>5331</v>
      </c>
      <c r="E274" s="62" t="s">
        <v>3762</v>
      </c>
      <c r="F274" s="62" t="s">
        <v>3790</v>
      </c>
      <c r="G274" s="62" t="s">
        <v>3791</v>
      </c>
      <c r="H274" s="6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4" s="62" t="s">
        <v>3820</v>
      </c>
      <c r="O274" s="62" t="s">
        <v>3822</v>
      </c>
      <c r="P274" s="62" t="s">
        <v>3821</v>
      </c>
      <c r="AB274" s="62" t="s">
        <v>6378</v>
      </c>
      <c r="AC274" s="62">
        <v>2020</v>
      </c>
      <c r="AD274" s="62" t="s">
        <v>6382</v>
      </c>
      <c r="AE274" s="62" t="s">
        <v>2145</v>
      </c>
      <c r="AJ274" s="182" t="e">
        <f>VLOOKUP(AI274,'centroDeProyectos estrateg '!$E:$W,2,FALSE)</f>
        <v>#N/A</v>
      </c>
      <c r="AK274" s="182" t="e">
        <f>VLOOKUP(AI274,'centroDeProyectos estrateg '!$E:$W,7,FALSE)</f>
        <v>#N/A</v>
      </c>
      <c r="AL274" s="182" t="e">
        <f>VLOOKUP(AI274,'centroDeProyectos estrateg '!$E:$W,8,FALSE)</f>
        <v>#N/A</v>
      </c>
      <c r="AM274" s="182" t="e">
        <f>VLOOKUP(AI274,'centroDeProyectos estrateg '!$E:$W,5,FALSE)</f>
        <v>#N/A</v>
      </c>
      <c r="AN274" s="182" t="e">
        <f>VLOOKUP(AI274,'centroDeProyectos estrateg '!$E:$W,18,FALSE)</f>
        <v>#N/A</v>
      </c>
      <c r="AO274" s="182" t="e">
        <f>VLOOKUP(AI274,'centroDeProyectos estrateg '!$E:$W,19,FALSE)</f>
        <v>#N/A</v>
      </c>
      <c r="AP274" s="182" t="e">
        <f>VLOOKUP(AI274,'centroDeProyectos estrateg '!$E:$W,4,FALSE)</f>
        <v>#N/A</v>
      </c>
      <c r="AQ274" s="62" t="s">
        <v>3681</v>
      </c>
    </row>
    <row r="275" spans="1:43" s="146" customFormat="1" ht="22.9" customHeight="1">
      <c r="A275" s="229">
        <v>273</v>
      </c>
      <c r="B275" s="145" t="s">
        <v>5971</v>
      </c>
      <c r="C275" s="146" t="s">
        <v>3819</v>
      </c>
      <c r="D275" s="146" t="s">
        <v>5331</v>
      </c>
      <c r="E275" s="146" t="s">
        <v>3762</v>
      </c>
      <c r="F275" s="146" t="s">
        <v>3790</v>
      </c>
      <c r="G275" s="146" t="s">
        <v>3791</v>
      </c>
      <c r="H275"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5" s="146" t="s">
        <v>3820</v>
      </c>
      <c r="O275" s="146" t="s">
        <v>3157</v>
      </c>
      <c r="P275" s="146" t="s">
        <v>3821</v>
      </c>
      <c r="AB275" s="146" t="s">
        <v>6378</v>
      </c>
      <c r="AC275" s="146" t="s">
        <v>3448</v>
      </c>
      <c r="AD275" s="146" t="s">
        <v>6383</v>
      </c>
      <c r="AE275" s="146" t="s">
        <v>2145</v>
      </c>
      <c r="AJ275" s="181" t="e">
        <f>VLOOKUP(AI275,'centroDeProyectos estrateg '!$E:$W,2,FALSE)</f>
        <v>#N/A</v>
      </c>
      <c r="AK275" s="181" t="e">
        <f>VLOOKUP(AI275,'centroDeProyectos estrateg '!$E:$W,7,FALSE)</f>
        <v>#N/A</v>
      </c>
      <c r="AL275" s="181" t="e">
        <f>VLOOKUP(AI275,'centroDeProyectos estrateg '!$E:$W,8,FALSE)</f>
        <v>#N/A</v>
      </c>
      <c r="AM275" s="181" t="e">
        <f>VLOOKUP(AI275,'centroDeProyectos estrateg '!$E:$W,5,FALSE)</f>
        <v>#N/A</v>
      </c>
      <c r="AN275" s="181" t="e">
        <f>VLOOKUP(AI275,'centroDeProyectos estrateg '!$E:$W,18,FALSE)</f>
        <v>#N/A</v>
      </c>
      <c r="AO275" s="181" t="e">
        <f>VLOOKUP(AI275,'centroDeProyectos estrateg '!$E:$W,19,FALSE)</f>
        <v>#N/A</v>
      </c>
      <c r="AP275" s="181" t="e">
        <f>VLOOKUP(AI275,'centroDeProyectos estrateg '!$E:$W,4,FALSE)</f>
        <v>#N/A</v>
      </c>
      <c r="AQ275" s="162" t="s">
        <v>3438</v>
      </c>
    </row>
    <row r="276" spans="1:43" s="146" customFormat="1" ht="22.9" customHeight="1">
      <c r="A276" s="227">
        <v>274</v>
      </c>
      <c r="B276" s="145" t="s">
        <v>5971</v>
      </c>
      <c r="C276" s="146" t="s">
        <v>3819</v>
      </c>
      <c r="D276" s="146" t="s">
        <v>5331</v>
      </c>
      <c r="E276" s="146" t="s">
        <v>3762</v>
      </c>
      <c r="F276" s="146" t="s">
        <v>3790</v>
      </c>
      <c r="G276" s="146" t="s">
        <v>3791</v>
      </c>
      <c r="H276"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6" s="146" t="s">
        <v>3820</v>
      </c>
      <c r="O276" s="146" t="s">
        <v>3157</v>
      </c>
      <c r="P276" s="146" t="s">
        <v>3821</v>
      </c>
      <c r="AB276" s="146" t="s">
        <v>6378</v>
      </c>
      <c r="AC276" s="146">
        <v>2024</v>
      </c>
      <c r="AD276" s="146" t="s">
        <v>6384</v>
      </c>
      <c r="AE276" s="146" t="s">
        <v>2145</v>
      </c>
      <c r="AJ276" s="181" t="e">
        <f>VLOOKUP(AI276,'centroDeProyectos estrateg '!$E:$W,2,FALSE)</f>
        <v>#N/A</v>
      </c>
      <c r="AK276" s="181" t="e">
        <f>VLOOKUP(AI276,'centroDeProyectos estrateg '!$E:$W,7,FALSE)</f>
        <v>#N/A</v>
      </c>
      <c r="AL276" s="181" t="e">
        <f>VLOOKUP(AI276,'centroDeProyectos estrateg '!$E:$W,8,FALSE)</f>
        <v>#N/A</v>
      </c>
      <c r="AM276" s="181" t="e">
        <f>VLOOKUP(AI276,'centroDeProyectos estrateg '!$E:$W,5,FALSE)</f>
        <v>#N/A</v>
      </c>
      <c r="AN276" s="181" t="e">
        <f>VLOOKUP(AI276,'centroDeProyectos estrateg '!$E:$W,18,FALSE)</f>
        <v>#N/A</v>
      </c>
      <c r="AO276" s="181" t="e">
        <f>VLOOKUP(AI276,'centroDeProyectos estrateg '!$E:$W,19,FALSE)</f>
        <v>#N/A</v>
      </c>
      <c r="AP276" s="181" t="e">
        <f>VLOOKUP(AI276,'centroDeProyectos estrateg '!$E:$W,4,FALSE)</f>
        <v>#N/A</v>
      </c>
      <c r="AQ276" s="162" t="s">
        <v>3438</v>
      </c>
    </row>
    <row r="277" spans="1:43" s="203" customFormat="1" ht="22.9" customHeight="1">
      <c r="A277" s="228">
        <v>275</v>
      </c>
      <c r="B277" s="202" t="s">
        <v>6211</v>
      </c>
      <c r="C277" s="202" t="s">
        <v>6211</v>
      </c>
      <c r="D277" s="203" t="s">
        <v>5331</v>
      </c>
      <c r="E277" s="203" t="s">
        <v>3762</v>
      </c>
      <c r="F277" s="203" t="s">
        <v>3790</v>
      </c>
      <c r="G277" s="203" t="s">
        <v>3791</v>
      </c>
      <c r="H277"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7" s="203" t="s">
        <v>3825</v>
      </c>
      <c r="O277" s="203" t="s">
        <v>2101</v>
      </c>
      <c r="P277" s="203" t="s">
        <v>3821</v>
      </c>
      <c r="Q277" s="203" t="s">
        <v>3434</v>
      </c>
      <c r="S277" s="203">
        <v>0</v>
      </c>
      <c r="T277" s="203">
        <v>100</v>
      </c>
      <c r="U277" s="203">
        <v>10</v>
      </c>
      <c r="V277" s="203">
        <v>20</v>
      </c>
      <c r="W277" s="203">
        <v>40</v>
      </c>
      <c r="X277" s="203">
        <v>60</v>
      </c>
      <c r="Y277" s="203">
        <v>80</v>
      </c>
      <c r="Z277" s="203">
        <v>100</v>
      </c>
      <c r="AB277" s="203" t="s">
        <v>3211</v>
      </c>
      <c r="AC277" s="203">
        <v>2019</v>
      </c>
      <c r="AD277" s="203" t="s">
        <v>6385</v>
      </c>
      <c r="AE277" s="203" t="s">
        <v>2145</v>
      </c>
      <c r="AH277" s="203" t="s">
        <v>6001</v>
      </c>
      <c r="AI277" s="203" t="s">
        <v>249</v>
      </c>
      <c r="AJ277" s="199" t="str">
        <f>VLOOKUP(AI277,'centroDeProyectos estrateg '!$E:$W,2,FALSE)</f>
        <v>Sistema de Formulación y Ejecución Presupuestaria para Remuneraciones</v>
      </c>
      <c r="AK277" s="199" t="str">
        <f>VLOOKUP(AI277,'centroDeProyectos estrateg '!$E:$W,7,FALSE)</f>
        <v>03/01/2022</v>
      </c>
      <c r="AL277" s="200">
        <v>46076</v>
      </c>
      <c r="AM277" s="212">
        <v>0.46</v>
      </c>
      <c r="AN277" s="199" t="str">
        <f>VLOOKUP(AI277,'centroDeProyectos estrateg '!$E:$W,18,FALSE)</f>
        <v>Dirección Gestión Humana</v>
      </c>
      <c r="AO277" s="199" t="str">
        <f>VLOOKUP(AI277,'centroDeProyectos estrateg '!$E:$W,19,FALSE)</f>
        <v>0999 UNIDAD DE PRESUPUESTO Y ESTUDIOS ESPECIALES</v>
      </c>
      <c r="AP277" s="199" t="str">
        <f>VLOOKUP(AI277,'centroDeProyectos estrateg '!$E:$W,4,FALSE)</f>
        <v>En progreso</v>
      </c>
      <c r="AQ277" s="199" t="s">
        <v>3442</v>
      </c>
    </row>
    <row r="278" spans="1:43" s="59" customFormat="1" ht="22.9" customHeight="1">
      <c r="A278" s="229">
        <v>276</v>
      </c>
      <c r="B278" s="60" t="s">
        <v>5968</v>
      </c>
      <c r="C278" s="59" t="s">
        <v>3819</v>
      </c>
      <c r="D278" s="59" t="s">
        <v>5331</v>
      </c>
      <c r="E278" s="59" t="s">
        <v>3762</v>
      </c>
      <c r="F278" s="59" t="s">
        <v>3790</v>
      </c>
      <c r="G278" s="59" t="s">
        <v>3791</v>
      </c>
      <c r="H278"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8" s="59" t="s">
        <v>3825</v>
      </c>
      <c r="O278" s="59" t="s">
        <v>2101</v>
      </c>
      <c r="P278" s="59" t="s">
        <v>3821</v>
      </c>
      <c r="AC278" s="59">
        <v>2020</v>
      </c>
      <c r="AD278" s="59" t="s">
        <v>6386</v>
      </c>
      <c r="AE278" s="59" t="s">
        <v>2145</v>
      </c>
      <c r="AI278" s="59" t="s">
        <v>259</v>
      </c>
      <c r="AJ278" s="142" t="str">
        <f>VLOOKUP(AI278,'centroDeProyectos estrateg '!$E:$W,2,FALSE)</f>
        <v>Variaciones en el Sistema de Pago, Reglamentos y Procedimientos producto de la Ley 9635</v>
      </c>
      <c r="AK278" s="142" t="str">
        <f>VLOOKUP(AI278,'centroDeProyectos estrateg '!$E:$W,7,FALSE)</f>
        <v>24/02/2020</v>
      </c>
      <c r="AL278" s="142" t="str">
        <f>VLOOKUP(AI278,'centroDeProyectos estrateg '!$E:$W,8,FALSE)</f>
        <v>23/12/2022</v>
      </c>
      <c r="AM278" s="142" t="str">
        <f>VLOOKUP(AI278,'centroDeProyectos estrateg '!$E:$W,5,FALSE)</f>
        <v>100%</v>
      </c>
      <c r="AN278" s="142" t="str">
        <f>VLOOKUP(AI278,'centroDeProyectos estrateg '!$E:$W,18,FALSE)</f>
        <v>Dirección Gestión Humana</v>
      </c>
      <c r="AO278" s="142" t="str">
        <f>VLOOKUP(AI278,'centroDeProyectos estrateg '!$E:$W,19,FALSE)</f>
        <v>0819 SECCION DE ADMINISTRACION SALARIAL</v>
      </c>
      <c r="AP278" s="142" t="str">
        <f>VLOOKUP(AI278,'centroDeProyectos estrateg '!$E:$W,4,FALSE)</f>
        <v>Pendiente Evaluación de Beneficios</v>
      </c>
      <c r="AQ278" s="142" t="s">
        <v>3442</v>
      </c>
    </row>
    <row r="279" spans="1:43" s="149" customFormat="1" ht="22.9" customHeight="1">
      <c r="A279" s="227">
        <v>277</v>
      </c>
      <c r="B279" s="145" t="s">
        <v>5971</v>
      </c>
      <c r="C279" s="146" t="s">
        <v>3819</v>
      </c>
      <c r="D279" s="146" t="s">
        <v>5331</v>
      </c>
      <c r="E279" s="146" t="s">
        <v>3762</v>
      </c>
      <c r="F279" s="146" t="s">
        <v>3790</v>
      </c>
      <c r="G279" s="146" t="s">
        <v>3791</v>
      </c>
      <c r="H279"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79" s="146" t="s">
        <v>3825</v>
      </c>
      <c r="J279" s="146"/>
      <c r="K279" s="146"/>
      <c r="L279" s="146"/>
      <c r="M279" s="146"/>
      <c r="N279" s="146"/>
      <c r="O279" s="146" t="s">
        <v>2101</v>
      </c>
      <c r="P279" s="146" t="s">
        <v>3821</v>
      </c>
      <c r="Q279" s="146"/>
      <c r="S279" s="146"/>
      <c r="T279" s="146"/>
      <c r="U279" s="146"/>
      <c r="V279" s="146"/>
      <c r="W279" s="146"/>
      <c r="X279" s="146"/>
      <c r="Y279" s="146"/>
      <c r="Z279" s="146"/>
      <c r="AA279" s="146"/>
      <c r="AB279" s="146"/>
      <c r="AC279" s="146">
        <v>2020</v>
      </c>
      <c r="AD279" s="146" t="s">
        <v>6387</v>
      </c>
      <c r="AE279" s="146" t="s">
        <v>2145</v>
      </c>
      <c r="AF279" s="146"/>
      <c r="AG279" s="146"/>
      <c r="AH279" s="146"/>
      <c r="AI279" s="146"/>
      <c r="AJ279" s="181" t="e">
        <f>VLOOKUP(AI279,'centroDeProyectos estrateg '!$E:$W,2,FALSE)</f>
        <v>#N/A</v>
      </c>
      <c r="AK279" s="181" t="e">
        <f>VLOOKUP(AI279,'centroDeProyectos estrateg '!$E:$W,7,FALSE)</f>
        <v>#N/A</v>
      </c>
      <c r="AL279" s="181" t="e">
        <f>VLOOKUP(AI279,'centroDeProyectos estrateg '!$E:$W,8,FALSE)</f>
        <v>#N/A</v>
      </c>
      <c r="AM279" s="181" t="e">
        <f>VLOOKUP(AI279,'centroDeProyectos estrateg '!$E:$W,5,FALSE)</f>
        <v>#N/A</v>
      </c>
      <c r="AN279" s="181" t="e">
        <f>VLOOKUP(AI279,'centroDeProyectos estrateg '!$E:$W,18,FALSE)</f>
        <v>#N/A</v>
      </c>
      <c r="AO279" s="181" t="e">
        <f>VLOOKUP(AI279,'centroDeProyectos estrateg '!$E:$W,19,FALSE)</f>
        <v>#N/A</v>
      </c>
      <c r="AP279" s="181" t="e">
        <f>VLOOKUP(AI279,'centroDeProyectos estrateg '!$E:$W,4,FALSE)</f>
        <v>#N/A</v>
      </c>
      <c r="AQ279" s="162" t="s">
        <v>3438</v>
      </c>
    </row>
    <row r="280" spans="1:43" s="146" customFormat="1" ht="22.9" customHeight="1">
      <c r="A280" s="228">
        <v>278</v>
      </c>
      <c r="B280" s="145" t="s">
        <v>5971</v>
      </c>
      <c r="C280" s="146" t="s">
        <v>3819</v>
      </c>
      <c r="D280" s="146" t="s">
        <v>5331</v>
      </c>
      <c r="E280" s="146" t="s">
        <v>3762</v>
      </c>
      <c r="F280" s="146" t="s">
        <v>3790</v>
      </c>
      <c r="G280" s="146" t="s">
        <v>3791</v>
      </c>
      <c r="H280"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0" s="146" t="s">
        <v>3825</v>
      </c>
      <c r="O280" s="146" t="s">
        <v>2101</v>
      </c>
      <c r="P280" s="146" t="s">
        <v>3821</v>
      </c>
      <c r="AC280" s="146" t="s">
        <v>3448</v>
      </c>
      <c r="AD280" s="146" t="s">
        <v>6388</v>
      </c>
      <c r="AE280" s="146" t="s">
        <v>2145</v>
      </c>
      <c r="AJ280" s="181" t="e">
        <f>VLOOKUP(AI280,'centroDeProyectos estrateg '!$E:$W,2,FALSE)</f>
        <v>#N/A</v>
      </c>
      <c r="AK280" s="181" t="e">
        <f>VLOOKUP(AI280,'centroDeProyectos estrateg '!$E:$W,7,FALSE)</f>
        <v>#N/A</v>
      </c>
      <c r="AL280" s="181" t="e">
        <f>VLOOKUP(AI280,'centroDeProyectos estrateg '!$E:$W,8,FALSE)</f>
        <v>#N/A</v>
      </c>
      <c r="AM280" s="181" t="e">
        <f>VLOOKUP(AI280,'centroDeProyectos estrateg '!$E:$W,5,FALSE)</f>
        <v>#N/A</v>
      </c>
      <c r="AN280" s="181" t="e">
        <f>VLOOKUP(AI280,'centroDeProyectos estrateg '!$E:$W,18,FALSE)</f>
        <v>#N/A</v>
      </c>
      <c r="AO280" s="181" t="e">
        <f>VLOOKUP(AI280,'centroDeProyectos estrateg '!$E:$W,19,FALSE)</f>
        <v>#N/A</v>
      </c>
      <c r="AP280" s="181" t="e">
        <f>VLOOKUP(AI280,'centroDeProyectos estrateg '!$E:$W,4,FALSE)</f>
        <v>#N/A</v>
      </c>
      <c r="AQ280" s="162" t="s">
        <v>3438</v>
      </c>
    </row>
    <row r="281" spans="1:43" s="146" customFormat="1" ht="22.9" customHeight="1">
      <c r="A281" s="229">
        <v>279</v>
      </c>
      <c r="B281" s="145" t="s">
        <v>5971</v>
      </c>
      <c r="C281" s="146" t="s">
        <v>3819</v>
      </c>
      <c r="D281" s="146" t="s">
        <v>5331</v>
      </c>
      <c r="E281" s="146" t="s">
        <v>3762</v>
      </c>
      <c r="F281" s="146" t="s">
        <v>3790</v>
      </c>
      <c r="G281" s="146" t="s">
        <v>3791</v>
      </c>
      <c r="H281"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1" s="146" t="s">
        <v>3825</v>
      </c>
      <c r="O281" s="146" t="s">
        <v>2101</v>
      </c>
      <c r="P281" s="146" t="s">
        <v>3821</v>
      </c>
      <c r="AC281" s="146">
        <v>2024</v>
      </c>
      <c r="AD281" s="146" t="s">
        <v>6389</v>
      </c>
      <c r="AE281" s="146" t="s">
        <v>2145</v>
      </c>
      <c r="AJ281" s="181" t="e">
        <f>VLOOKUP(AI281,'centroDeProyectos estrateg '!$E:$W,2,FALSE)</f>
        <v>#N/A</v>
      </c>
      <c r="AK281" s="181" t="e">
        <f>VLOOKUP(AI281,'centroDeProyectos estrateg '!$E:$W,7,FALSE)</f>
        <v>#N/A</v>
      </c>
      <c r="AL281" s="181" t="e">
        <f>VLOOKUP(AI281,'centroDeProyectos estrateg '!$E:$W,8,FALSE)</f>
        <v>#N/A</v>
      </c>
      <c r="AM281" s="181" t="e">
        <f>VLOOKUP(AI281,'centroDeProyectos estrateg '!$E:$W,5,FALSE)</f>
        <v>#N/A</v>
      </c>
      <c r="AN281" s="181" t="e">
        <f>VLOOKUP(AI281,'centroDeProyectos estrateg '!$E:$W,18,FALSE)</f>
        <v>#N/A</v>
      </c>
      <c r="AO281" s="181" t="e">
        <f>VLOOKUP(AI281,'centroDeProyectos estrateg '!$E:$W,19,FALSE)</f>
        <v>#N/A</v>
      </c>
      <c r="AP281" s="181" t="e">
        <f>VLOOKUP(AI281,'centroDeProyectos estrateg '!$E:$W,4,FALSE)</f>
        <v>#N/A</v>
      </c>
      <c r="AQ281" s="162" t="s">
        <v>3438</v>
      </c>
    </row>
    <row r="282" spans="1:43" s="59" customFormat="1" ht="22.9" customHeight="1">
      <c r="A282" s="227">
        <v>280</v>
      </c>
      <c r="B282" s="60" t="s">
        <v>5968</v>
      </c>
      <c r="C282" s="59" t="s">
        <v>3769</v>
      </c>
      <c r="D282" s="59" t="s">
        <v>5331</v>
      </c>
      <c r="E282" s="59" t="s">
        <v>3762</v>
      </c>
      <c r="F282" s="59" t="s">
        <v>3790</v>
      </c>
      <c r="G282" s="59" t="s">
        <v>3791</v>
      </c>
      <c r="H282"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2" s="59" t="s">
        <v>3826</v>
      </c>
      <c r="O282" s="59" t="s">
        <v>3111</v>
      </c>
      <c r="P282" s="59" t="s">
        <v>3698</v>
      </c>
      <c r="Q282" s="59" t="s">
        <v>3434</v>
      </c>
      <c r="S282" s="59">
        <v>0</v>
      </c>
      <c r="T282" s="59">
        <v>100</v>
      </c>
      <c r="U282" s="59">
        <v>0.1</v>
      </c>
      <c r="V282" s="59">
        <v>0.2</v>
      </c>
      <c r="W282" s="59">
        <v>0.4</v>
      </c>
      <c r="X282" s="59">
        <v>0.6</v>
      </c>
      <c r="Y282" s="59">
        <v>0.8</v>
      </c>
      <c r="Z282" s="59">
        <v>1</v>
      </c>
      <c r="AB282" s="59" t="s">
        <v>3827</v>
      </c>
      <c r="AC282" s="59">
        <v>2019</v>
      </c>
      <c r="AD282" s="59" t="s">
        <v>6390</v>
      </c>
      <c r="AE282" s="59" t="s">
        <v>3698</v>
      </c>
      <c r="AH282" s="59" t="s">
        <v>6001</v>
      </c>
      <c r="AI282" s="59" t="s">
        <v>337</v>
      </c>
      <c r="AJ282" s="142" t="str">
        <f>VLOOKUP(AI282,'centroDeProyectos estrateg '!$E:$W,2,FALSE)</f>
        <v>Estudio de impacto de la Ley 8720</v>
      </c>
      <c r="AK282" s="142" t="str">
        <f>VLOOKUP(AI282,'centroDeProyectos estrateg '!$E:$W,7,FALSE)</f>
        <v>10/01/2023</v>
      </c>
      <c r="AL282" s="142" t="str">
        <f>VLOOKUP(AI282,'centroDeProyectos estrateg '!$E:$W,8,FALSE)</f>
        <v>02/05/2023</v>
      </c>
      <c r="AM282" s="142" t="str">
        <f>VLOOKUP(AI282,'centroDeProyectos estrateg '!$E:$W,5,FALSE)</f>
        <v>0%</v>
      </c>
      <c r="AN282" s="142" t="str">
        <f>VLOOKUP(AI282,'centroDeProyectos estrateg '!$E:$W,18,FALSE)</f>
        <v>Servicio de Atención y Protección de Víctimas y Testigos</v>
      </c>
      <c r="AO282" s="142" t="str">
        <f>VLOOKUP(AI282,'centroDeProyectos estrateg '!$E:$W,19,FALSE)</f>
        <v>0718 OFICINA DE ATENCION A LA VICTIMA DE DELITOS</v>
      </c>
      <c r="AP282" s="142" t="str">
        <f>VLOOKUP(AI282,'centroDeProyectos estrateg '!$E:$W,4,FALSE)</f>
        <v>Aprobado - No iniciado</v>
      </c>
      <c r="AQ282" s="142" t="s">
        <v>3442</v>
      </c>
    </row>
    <row r="283" spans="1:43" s="146" customFormat="1" ht="22.9" customHeight="1">
      <c r="A283" s="228">
        <v>281</v>
      </c>
      <c r="B283" s="145" t="s">
        <v>5971</v>
      </c>
      <c r="C283" s="146" t="s">
        <v>3769</v>
      </c>
      <c r="D283" s="146" t="s">
        <v>5331</v>
      </c>
      <c r="E283" s="146" t="s">
        <v>3762</v>
      </c>
      <c r="F283" s="146" t="s">
        <v>3790</v>
      </c>
      <c r="G283" s="146" t="s">
        <v>3791</v>
      </c>
      <c r="H283"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3" s="146" t="s">
        <v>3826</v>
      </c>
      <c r="O283" s="146" t="s">
        <v>3111</v>
      </c>
      <c r="P283" s="146" t="s">
        <v>3698</v>
      </c>
      <c r="AB283" s="146" t="s">
        <v>3827</v>
      </c>
      <c r="AC283" s="146" t="s">
        <v>3639</v>
      </c>
      <c r="AD283" s="146" t="s">
        <v>6391</v>
      </c>
      <c r="AE283" s="146" t="s">
        <v>3698</v>
      </c>
      <c r="AJ283" s="181" t="e">
        <f>VLOOKUP(AI283,'centroDeProyectos estrateg '!$E:$W,2,FALSE)</f>
        <v>#N/A</v>
      </c>
      <c r="AK283" s="181" t="e">
        <f>VLOOKUP(AI283,'centroDeProyectos estrateg '!$E:$W,7,FALSE)</f>
        <v>#N/A</v>
      </c>
      <c r="AL283" s="181" t="e">
        <f>VLOOKUP(AI283,'centroDeProyectos estrateg '!$E:$W,8,FALSE)</f>
        <v>#N/A</v>
      </c>
      <c r="AM283" s="181" t="e">
        <f>VLOOKUP(AI283,'centroDeProyectos estrateg '!$E:$W,5,FALSE)</f>
        <v>#N/A</v>
      </c>
      <c r="AN283" s="181" t="e">
        <f>VLOOKUP(AI283,'centroDeProyectos estrateg '!$E:$W,18,FALSE)</f>
        <v>#N/A</v>
      </c>
      <c r="AO283" s="181" t="e">
        <f>VLOOKUP(AI283,'centroDeProyectos estrateg '!$E:$W,19,FALSE)</f>
        <v>#N/A</v>
      </c>
      <c r="AP283" s="181" t="e">
        <f>VLOOKUP(AI283,'centroDeProyectos estrateg '!$E:$W,4,FALSE)</f>
        <v>#N/A</v>
      </c>
      <c r="AQ283" s="162" t="s">
        <v>3438</v>
      </c>
    </row>
    <row r="284" spans="1:43" s="146" customFormat="1" ht="22.9" customHeight="1">
      <c r="A284" s="229">
        <v>282</v>
      </c>
      <c r="B284" s="145" t="s">
        <v>5971</v>
      </c>
      <c r="C284" s="146" t="s">
        <v>3769</v>
      </c>
      <c r="D284" s="146" t="s">
        <v>5331</v>
      </c>
      <c r="E284" s="146" t="s">
        <v>3762</v>
      </c>
      <c r="F284" s="146" t="s">
        <v>3790</v>
      </c>
      <c r="G284" s="146" t="s">
        <v>3791</v>
      </c>
      <c r="H284"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4" s="146" t="s">
        <v>3826</v>
      </c>
      <c r="O284" s="146" t="s">
        <v>3111</v>
      </c>
      <c r="P284" s="146" t="s">
        <v>3698</v>
      </c>
      <c r="AB284" s="146" t="s">
        <v>3827</v>
      </c>
      <c r="AC284" s="146">
        <v>2024</v>
      </c>
      <c r="AD284" s="146" t="s">
        <v>6392</v>
      </c>
      <c r="AE284" s="146" t="s">
        <v>3698</v>
      </c>
      <c r="AJ284" s="181" t="e">
        <f>VLOOKUP(AI284,'centroDeProyectos estrateg '!$E:$W,2,FALSE)</f>
        <v>#N/A</v>
      </c>
      <c r="AK284" s="181" t="e">
        <f>VLOOKUP(AI284,'centroDeProyectos estrateg '!$E:$W,7,FALSE)</f>
        <v>#N/A</v>
      </c>
      <c r="AL284" s="181" t="e">
        <f>VLOOKUP(AI284,'centroDeProyectos estrateg '!$E:$W,8,FALSE)</f>
        <v>#N/A</v>
      </c>
      <c r="AM284" s="181" t="e">
        <f>VLOOKUP(AI284,'centroDeProyectos estrateg '!$E:$W,5,FALSE)</f>
        <v>#N/A</v>
      </c>
      <c r="AN284" s="181" t="e">
        <f>VLOOKUP(AI284,'centroDeProyectos estrateg '!$E:$W,18,FALSE)</f>
        <v>#N/A</v>
      </c>
      <c r="AO284" s="181" t="e">
        <f>VLOOKUP(AI284,'centroDeProyectos estrateg '!$E:$W,19,FALSE)</f>
        <v>#N/A</v>
      </c>
      <c r="AP284" s="181" t="e">
        <f>VLOOKUP(AI284,'centroDeProyectos estrateg '!$E:$W,4,FALSE)</f>
        <v>#N/A</v>
      </c>
      <c r="AQ284" s="162" t="s">
        <v>3438</v>
      </c>
    </row>
    <row r="285" spans="1:43" s="146" customFormat="1" ht="22.9" customHeight="1">
      <c r="A285" s="227">
        <v>283</v>
      </c>
      <c r="B285" s="145" t="s">
        <v>5971</v>
      </c>
      <c r="C285" s="146" t="s">
        <v>3606</v>
      </c>
      <c r="D285" s="146" t="s">
        <v>5331</v>
      </c>
      <c r="E285" s="146" t="s">
        <v>3762</v>
      </c>
      <c r="F285" s="146" t="s">
        <v>3790</v>
      </c>
      <c r="G285" s="146" t="s">
        <v>3791</v>
      </c>
      <c r="H285"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5" s="146" t="s">
        <v>3832</v>
      </c>
      <c r="O285" s="146" t="s">
        <v>3045</v>
      </c>
      <c r="P285" s="146" t="s">
        <v>75</v>
      </c>
      <c r="Q285" s="146" t="s">
        <v>3434</v>
      </c>
      <c r="S285" s="146">
        <v>0</v>
      </c>
      <c r="T285" s="146">
        <v>5</v>
      </c>
      <c r="U285" s="146">
        <v>0</v>
      </c>
      <c r="V285" s="146">
        <v>1</v>
      </c>
      <c r="W285" s="146">
        <v>2</v>
      </c>
      <c r="X285" s="146">
        <v>3</v>
      </c>
      <c r="Y285" s="146">
        <v>4</v>
      </c>
      <c r="Z285" s="146">
        <v>5</v>
      </c>
      <c r="AC285" s="146">
        <v>2019</v>
      </c>
      <c r="AD285" s="146" t="s">
        <v>3833</v>
      </c>
      <c r="AE285" s="146" t="s">
        <v>75</v>
      </c>
      <c r="AH285" s="146" t="s">
        <v>6001</v>
      </c>
      <c r="AJ285" s="181" t="e">
        <f>VLOOKUP(AI285,'centroDeProyectos estrateg '!$E:$W,2,FALSE)</f>
        <v>#N/A</v>
      </c>
      <c r="AK285" s="181" t="e">
        <f>VLOOKUP(AI285,'centroDeProyectos estrateg '!$E:$W,7,FALSE)</f>
        <v>#N/A</v>
      </c>
      <c r="AL285" s="181" t="e">
        <f>VLOOKUP(AI285,'centroDeProyectos estrateg '!$E:$W,8,FALSE)</f>
        <v>#N/A</v>
      </c>
      <c r="AM285" s="181" t="e">
        <f>VLOOKUP(AI285,'centroDeProyectos estrateg '!$E:$W,5,FALSE)</f>
        <v>#N/A</v>
      </c>
      <c r="AN285" s="181" t="e">
        <f>VLOOKUP(AI285,'centroDeProyectos estrateg '!$E:$W,18,FALSE)</f>
        <v>#N/A</v>
      </c>
      <c r="AO285" s="181" t="e">
        <f>VLOOKUP(AI285,'centroDeProyectos estrateg '!$E:$W,19,FALSE)</f>
        <v>#N/A</v>
      </c>
      <c r="AP285" s="181" t="e">
        <f>VLOOKUP(AI285,'centroDeProyectos estrateg '!$E:$W,4,FALSE)</f>
        <v>#N/A</v>
      </c>
      <c r="AQ285" s="162" t="s">
        <v>3438</v>
      </c>
    </row>
    <row r="286" spans="1:43" s="203" customFormat="1" ht="22.9" customHeight="1">
      <c r="A286" s="228">
        <v>284</v>
      </c>
      <c r="B286" s="202" t="s">
        <v>6211</v>
      </c>
      <c r="C286" s="202" t="s">
        <v>6211</v>
      </c>
      <c r="D286" s="203" t="s">
        <v>5331</v>
      </c>
      <c r="E286" s="203" t="s">
        <v>3762</v>
      </c>
      <c r="F286" s="203" t="s">
        <v>3790</v>
      </c>
      <c r="G286" s="203" t="s">
        <v>3791</v>
      </c>
      <c r="H286"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6" s="203" t="s">
        <v>3832</v>
      </c>
      <c r="O286" s="203" t="s">
        <v>3045</v>
      </c>
      <c r="P286" s="203" t="s">
        <v>75</v>
      </c>
      <c r="AC286" s="203" t="s">
        <v>3639</v>
      </c>
      <c r="AD286" s="203" t="s">
        <v>3836</v>
      </c>
      <c r="AE286" s="203" t="s">
        <v>75</v>
      </c>
      <c r="AI286" s="203" t="s">
        <v>380</v>
      </c>
      <c r="AJ286" s="199" t="str">
        <f>VLOOKUP(AI286,'centroDeProyectos estrateg '!$E:$W,2,FALSE)</f>
        <v>Acreditación ISO 27001 UTI y PIP</v>
      </c>
      <c r="AK286" s="199" t="str">
        <f>VLOOKUP(AI286,'centroDeProyectos estrateg '!$E:$W,7,FALSE)</f>
        <v>16/08/2019</v>
      </c>
      <c r="AL286" s="199" t="str">
        <f>VLOOKUP(AI286,'centroDeProyectos estrateg '!$E:$W,8,FALSE)</f>
        <v>24/12/2026</v>
      </c>
      <c r="AM286" s="212">
        <v>0.62</v>
      </c>
      <c r="AN286" s="199" t="str">
        <f>VLOOKUP(AI286,'centroDeProyectos estrateg '!$E:$W,18,FALSE)</f>
        <v>Organismo de Investigación Judicial</v>
      </c>
      <c r="AO286" s="199" t="str">
        <f>VLOOKUP(AI286,'centroDeProyectos estrateg '!$E:$W,19,FALSE)</f>
        <v>0657 OFICINA DE PLANES Y OPERACIONES</v>
      </c>
      <c r="AP286" s="199" t="str">
        <f>VLOOKUP(AI286,'centroDeProyectos estrateg '!$E:$W,4,FALSE)</f>
        <v>En progreso</v>
      </c>
      <c r="AQ286" s="199" t="s">
        <v>3442</v>
      </c>
    </row>
    <row r="287" spans="1:43" s="203" customFormat="1" ht="22.9" customHeight="1">
      <c r="A287" s="229">
        <v>285</v>
      </c>
      <c r="B287" s="202" t="s">
        <v>6211</v>
      </c>
      <c r="C287" s="202" t="s">
        <v>6211</v>
      </c>
      <c r="D287" s="203" t="s">
        <v>5331</v>
      </c>
      <c r="E287" s="203" t="s">
        <v>3762</v>
      </c>
      <c r="F287" s="203" t="s">
        <v>3790</v>
      </c>
      <c r="G287" s="203" t="s">
        <v>3791</v>
      </c>
      <c r="H287"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7" s="203" t="s">
        <v>3832</v>
      </c>
      <c r="O287" s="203" t="s">
        <v>3045</v>
      </c>
      <c r="P287" s="203" t="s">
        <v>75</v>
      </c>
      <c r="AC287" s="203">
        <v>2024</v>
      </c>
      <c r="AD287" s="203" t="s">
        <v>3839</v>
      </c>
      <c r="AE287" s="203" t="s">
        <v>75</v>
      </c>
      <c r="AI287" s="203" t="s">
        <v>378</v>
      </c>
      <c r="AJ287" s="199" t="str">
        <f>VLOOKUP(AI287,'centroDeProyectos estrateg '!$E:$W,2,FALSE)</f>
        <v>Acreditación ISO 17020 e ISO 17025 SIORI</v>
      </c>
      <c r="AK287" s="199" t="str">
        <f>VLOOKUP(AI287,'centroDeProyectos estrateg '!$E:$W,7,FALSE)</f>
        <v>25/10/2019</v>
      </c>
      <c r="AL287" s="199" t="str">
        <f>VLOOKUP(AI287,'centroDeProyectos estrateg '!$E:$W,8,FALSE)</f>
        <v>28/02/2025</v>
      </c>
      <c r="AM287" s="212">
        <v>0.91</v>
      </c>
      <c r="AN287" s="199" t="str">
        <f>VLOOKUP(AI287,'centroDeProyectos estrateg '!$E:$W,18,FALSE)</f>
        <v>Organismo de Investigación Judicial</v>
      </c>
      <c r="AO287" s="199" t="str">
        <f>VLOOKUP(AI287,'centroDeProyectos estrateg '!$E:$W,19,FALSE)</f>
        <v>0047 DEPARTAMENTO DE INVESTIGACIONES CRIMINALES</v>
      </c>
      <c r="AP287" s="199" t="str">
        <f>VLOOKUP(AI287,'centroDeProyectos estrateg '!$E:$W,4,FALSE)</f>
        <v>En progreso</v>
      </c>
      <c r="AQ287" s="199" t="s">
        <v>3442</v>
      </c>
    </row>
    <row r="288" spans="1:43" s="146" customFormat="1" ht="22.9" customHeight="1">
      <c r="A288" s="227">
        <v>286</v>
      </c>
      <c r="B288" s="145" t="s">
        <v>5971</v>
      </c>
      <c r="C288" s="146" t="s">
        <v>3606</v>
      </c>
      <c r="D288" s="146" t="s">
        <v>5331</v>
      </c>
      <c r="E288" s="146" t="s">
        <v>3762</v>
      </c>
      <c r="F288" s="146" t="s">
        <v>3790</v>
      </c>
      <c r="G288" s="146" t="s">
        <v>3791</v>
      </c>
      <c r="H288"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8" s="146" t="s">
        <v>3841</v>
      </c>
      <c r="O288" s="146" t="s">
        <v>3110</v>
      </c>
      <c r="P288" s="146" t="s">
        <v>75</v>
      </c>
      <c r="Q288" s="146" t="s">
        <v>3582</v>
      </c>
      <c r="S288" s="146">
        <v>0</v>
      </c>
      <c r="T288" s="146">
        <v>100</v>
      </c>
      <c r="U288" s="146">
        <v>0.1</v>
      </c>
      <c r="V288" s="146">
        <v>0.2</v>
      </c>
      <c r="W288" s="146">
        <v>0.4</v>
      </c>
      <c r="X288" s="146">
        <v>0.6</v>
      </c>
      <c r="Y288" s="146">
        <v>0.8</v>
      </c>
      <c r="Z288" s="146">
        <v>1</v>
      </c>
      <c r="AC288" s="146">
        <v>2019</v>
      </c>
      <c r="AD288" s="146" t="s">
        <v>3842</v>
      </c>
      <c r="AE288" s="146" t="s">
        <v>75</v>
      </c>
      <c r="AH288" s="146" t="s">
        <v>6393</v>
      </c>
      <c r="AJ288" s="181" t="e">
        <f>VLOOKUP(AI288,'centroDeProyectos estrateg '!$E:$W,2,FALSE)</f>
        <v>#N/A</v>
      </c>
      <c r="AK288" s="181" t="e">
        <f>VLOOKUP(AI288,'centroDeProyectos estrateg '!$E:$W,7,FALSE)</f>
        <v>#N/A</v>
      </c>
      <c r="AL288" s="181" t="e">
        <f>VLOOKUP(AI288,'centroDeProyectos estrateg '!$E:$W,8,FALSE)</f>
        <v>#N/A</v>
      </c>
      <c r="AM288" s="181" t="e">
        <f>VLOOKUP(AI288,'centroDeProyectos estrateg '!$E:$W,5,FALSE)</f>
        <v>#N/A</v>
      </c>
      <c r="AN288" s="181" t="e">
        <f>VLOOKUP(AI288,'centroDeProyectos estrateg '!$E:$W,18,FALSE)</f>
        <v>#N/A</v>
      </c>
      <c r="AO288" s="181" t="e">
        <f>VLOOKUP(AI288,'centroDeProyectos estrateg '!$E:$W,19,FALSE)</f>
        <v>#N/A</v>
      </c>
      <c r="AP288" s="181" t="e">
        <f>VLOOKUP(AI288,'centroDeProyectos estrateg '!$E:$W,4,FALSE)</f>
        <v>#N/A</v>
      </c>
      <c r="AQ288" s="162" t="s">
        <v>3438</v>
      </c>
    </row>
    <row r="289" spans="1:43" s="146" customFormat="1" ht="22.9" customHeight="1">
      <c r="A289" s="228">
        <v>287</v>
      </c>
      <c r="B289" s="145" t="s">
        <v>5971</v>
      </c>
      <c r="C289" s="146" t="s">
        <v>3606</v>
      </c>
      <c r="D289" s="146" t="s">
        <v>5331</v>
      </c>
      <c r="E289" s="146" t="s">
        <v>3762</v>
      </c>
      <c r="F289" s="146" t="s">
        <v>3790</v>
      </c>
      <c r="G289" s="146" t="s">
        <v>3791</v>
      </c>
      <c r="H289"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89" s="146" t="s">
        <v>3841</v>
      </c>
      <c r="O289" s="146" t="s">
        <v>3110</v>
      </c>
      <c r="P289" s="146" t="s">
        <v>75</v>
      </c>
      <c r="AC289" s="146" t="s">
        <v>3876</v>
      </c>
      <c r="AD289" s="146" t="s">
        <v>3843</v>
      </c>
      <c r="AE289" s="146" t="s">
        <v>75</v>
      </c>
      <c r="AJ289" s="181" t="e">
        <f>VLOOKUP(AI289,'centroDeProyectos estrateg '!$E:$W,2,FALSE)</f>
        <v>#N/A</v>
      </c>
      <c r="AK289" s="181" t="e">
        <f>VLOOKUP(AI289,'centroDeProyectos estrateg '!$E:$W,7,FALSE)</f>
        <v>#N/A</v>
      </c>
      <c r="AL289" s="181" t="e">
        <f>VLOOKUP(AI289,'centroDeProyectos estrateg '!$E:$W,8,FALSE)</f>
        <v>#N/A</v>
      </c>
      <c r="AM289" s="181" t="e">
        <f>VLOOKUP(AI289,'centroDeProyectos estrateg '!$E:$W,5,FALSE)</f>
        <v>#N/A</v>
      </c>
      <c r="AN289" s="181" t="e">
        <f>VLOOKUP(AI289,'centroDeProyectos estrateg '!$E:$W,18,FALSE)</f>
        <v>#N/A</v>
      </c>
      <c r="AO289" s="181" t="e">
        <f>VLOOKUP(AI289,'centroDeProyectos estrateg '!$E:$W,19,FALSE)</f>
        <v>#N/A</v>
      </c>
      <c r="AP289" s="181" t="e">
        <f>VLOOKUP(AI289,'centroDeProyectos estrateg '!$E:$W,4,FALSE)</f>
        <v>#N/A</v>
      </c>
      <c r="AQ289" s="162" t="s">
        <v>3438</v>
      </c>
    </row>
    <row r="290" spans="1:43" s="59" customFormat="1" ht="22.9" customHeight="1">
      <c r="A290" s="229">
        <v>288</v>
      </c>
      <c r="B290" s="60" t="s">
        <v>5968</v>
      </c>
      <c r="C290" s="59" t="s">
        <v>3606</v>
      </c>
      <c r="D290" s="59" t="s">
        <v>5331</v>
      </c>
      <c r="E290" s="59" t="s">
        <v>3762</v>
      </c>
      <c r="F290" s="59" t="s">
        <v>3790</v>
      </c>
      <c r="G290" s="59" t="s">
        <v>3791</v>
      </c>
      <c r="H290"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0" s="59" t="s">
        <v>3841</v>
      </c>
      <c r="O290" s="59" t="s">
        <v>3110</v>
      </c>
      <c r="P290" s="59" t="s">
        <v>75</v>
      </c>
      <c r="AC290" s="59" t="s">
        <v>3475</v>
      </c>
      <c r="AD290" s="59" t="s">
        <v>3844</v>
      </c>
      <c r="AE290" s="59" t="s">
        <v>75</v>
      </c>
      <c r="AI290" s="59" t="s">
        <v>353</v>
      </c>
      <c r="AJ290" s="142" t="str">
        <f>VLOOKUP(AI290,'centroDeProyectos estrateg '!$E:$W,2,FALSE)</f>
        <v>Sistema de Gestión de Celdas</v>
      </c>
      <c r="AK290" s="142" t="str">
        <f>VLOOKUP(AI290,'centroDeProyectos estrateg '!$E:$W,7,FALSE)</f>
        <v>21/05/2018</v>
      </c>
      <c r="AL290" s="142" t="str">
        <f>VLOOKUP(AI290,'centroDeProyectos estrateg '!$E:$W,8,FALSE)</f>
        <v>03/12/2024</v>
      </c>
      <c r="AM290" s="142" t="str">
        <f>VLOOKUP(AI290,'centroDeProyectos estrateg '!$E:$W,5,FALSE)</f>
        <v>22%</v>
      </c>
      <c r="AN290" s="142" t="str">
        <f>VLOOKUP(AI290,'centroDeProyectos estrateg '!$E:$W,18,FALSE)</f>
        <v>Organismo de Investigación Judicial</v>
      </c>
      <c r="AO290" s="142" t="str">
        <f>VLOOKUP(AI290,'centroDeProyectos estrateg '!$E:$W,19,FALSE)</f>
        <v>0957 UNIDAD TECNOLOGICA INFORMATICA</v>
      </c>
      <c r="AP290" s="142" t="str">
        <f>VLOOKUP(AI290,'centroDeProyectos estrateg '!$E:$W,4,FALSE)</f>
        <v>Cancelado</v>
      </c>
      <c r="AQ290" s="142" t="s">
        <v>3442</v>
      </c>
    </row>
    <row r="291" spans="1:43" s="59" customFormat="1" ht="22.9" customHeight="1">
      <c r="A291" s="227">
        <v>289</v>
      </c>
      <c r="B291" s="60" t="s">
        <v>5968</v>
      </c>
      <c r="C291" s="59" t="s">
        <v>3606</v>
      </c>
      <c r="D291" s="59" t="s">
        <v>5331</v>
      </c>
      <c r="E291" s="59" t="s">
        <v>3762</v>
      </c>
      <c r="F291" s="59" t="s">
        <v>3790</v>
      </c>
      <c r="G291" s="59" t="s">
        <v>3791</v>
      </c>
      <c r="H291"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1" s="59" t="s">
        <v>3845</v>
      </c>
      <c r="O291" s="59" t="s">
        <v>3040</v>
      </c>
      <c r="P291" s="59" t="s">
        <v>75</v>
      </c>
      <c r="Q291" s="59" t="s">
        <v>3582</v>
      </c>
      <c r="S291" s="59">
        <v>0</v>
      </c>
      <c r="T291" s="59">
        <v>100</v>
      </c>
      <c r="U291" s="59">
        <v>0.1</v>
      </c>
      <c r="V291" s="59">
        <v>0.2</v>
      </c>
      <c r="W291" s="59">
        <v>0.4</v>
      </c>
      <c r="X291" s="59">
        <v>0.6</v>
      </c>
      <c r="Y291" s="59">
        <v>0.8</v>
      </c>
      <c r="Z291" s="59">
        <v>1</v>
      </c>
      <c r="AB291" s="59" t="s">
        <v>3846</v>
      </c>
      <c r="AC291" s="59" t="s">
        <v>6174</v>
      </c>
      <c r="AD291" s="59" t="s">
        <v>6394</v>
      </c>
      <c r="AE291" s="59" t="s">
        <v>75</v>
      </c>
      <c r="AH291" s="59" t="s">
        <v>6395</v>
      </c>
      <c r="AI291" s="59" t="s">
        <v>355</v>
      </c>
      <c r="AJ291" s="142" t="str">
        <f>VLOOKUP(AI291,'centroDeProyectos estrateg '!$E:$W,2,FALSE)</f>
        <v>Correlación de la carga de trabajo y recurso humano</v>
      </c>
      <c r="AK291" s="142" t="str">
        <f>VLOOKUP(AI291,'centroDeProyectos estrateg '!$E:$W,7,FALSE)</f>
        <v>01/08/2019</v>
      </c>
      <c r="AL291" s="142" t="str">
        <f>VLOOKUP(AI291,'centroDeProyectos estrateg '!$E:$W,8,FALSE)</f>
        <v>22/01/2025</v>
      </c>
      <c r="AM291" s="142" t="str">
        <f>VLOOKUP(AI291,'centroDeProyectos estrateg '!$E:$W,5,FALSE)</f>
        <v>49%</v>
      </c>
      <c r="AN291" s="142" t="str">
        <f>VLOOKUP(AI291,'centroDeProyectos estrateg '!$E:$W,18,FALSE)</f>
        <v>Organismo de Investigación Judicial</v>
      </c>
      <c r="AO291" s="142" t="str">
        <f>VLOOKUP(AI291,'centroDeProyectos estrateg '!$E:$W,19,FALSE)</f>
        <v>0657 OFICINA DE PLANES Y OPERACIONES</v>
      </c>
      <c r="AP291" s="142" t="str">
        <f>VLOOKUP(AI291,'centroDeProyectos estrateg '!$E:$W,4,FALSE)</f>
        <v>En progreso</v>
      </c>
      <c r="AQ291" s="142" t="s">
        <v>3442</v>
      </c>
    </row>
    <row r="292" spans="1:43" s="146" customFormat="1" ht="22.9" customHeight="1">
      <c r="A292" s="228">
        <v>290</v>
      </c>
      <c r="B292" s="145" t="s">
        <v>5971</v>
      </c>
      <c r="C292" s="146" t="s">
        <v>3606</v>
      </c>
      <c r="D292" s="146" t="s">
        <v>5331</v>
      </c>
      <c r="E292" s="146" t="s">
        <v>3762</v>
      </c>
      <c r="F292" s="146" t="s">
        <v>3790</v>
      </c>
      <c r="G292" s="146" t="s">
        <v>3791</v>
      </c>
      <c r="H292"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2" s="146" t="s">
        <v>3845</v>
      </c>
      <c r="O292" s="146" t="s">
        <v>3040</v>
      </c>
      <c r="P292" s="146" t="s">
        <v>75</v>
      </c>
      <c r="AB292" s="146" t="s">
        <v>3846</v>
      </c>
      <c r="AC292" s="146" t="s">
        <v>3448</v>
      </c>
      <c r="AD292" s="146" t="s">
        <v>3847</v>
      </c>
      <c r="AE292" s="146" t="s">
        <v>75</v>
      </c>
      <c r="AJ292" s="181" t="e">
        <f>VLOOKUP(AI292,'centroDeProyectos estrateg '!$E:$W,2,FALSE)</f>
        <v>#N/A</v>
      </c>
      <c r="AK292" s="181" t="e">
        <f>VLOOKUP(AI292,'centroDeProyectos estrateg '!$E:$W,7,FALSE)</f>
        <v>#N/A</v>
      </c>
      <c r="AL292" s="181" t="e">
        <f>VLOOKUP(AI292,'centroDeProyectos estrateg '!$E:$W,8,FALSE)</f>
        <v>#N/A</v>
      </c>
      <c r="AM292" s="181" t="e">
        <f>VLOOKUP(AI292,'centroDeProyectos estrateg '!$E:$W,5,FALSE)</f>
        <v>#N/A</v>
      </c>
      <c r="AN292" s="181" t="e">
        <f>VLOOKUP(AI292,'centroDeProyectos estrateg '!$E:$W,18,FALSE)</f>
        <v>#N/A</v>
      </c>
      <c r="AO292" s="181" t="e">
        <f>VLOOKUP(AI292,'centroDeProyectos estrateg '!$E:$W,19,FALSE)</f>
        <v>#N/A</v>
      </c>
      <c r="AP292" s="181" t="e">
        <f>VLOOKUP(AI292,'centroDeProyectos estrateg '!$E:$W,4,FALSE)</f>
        <v>#N/A</v>
      </c>
      <c r="AQ292" s="162" t="s">
        <v>3438</v>
      </c>
    </row>
    <row r="293" spans="1:43" s="146" customFormat="1" ht="22.9" customHeight="1">
      <c r="A293" s="229">
        <v>291</v>
      </c>
      <c r="B293" s="145" t="s">
        <v>5971</v>
      </c>
      <c r="C293" s="146" t="s">
        <v>3606</v>
      </c>
      <c r="D293" s="146" t="s">
        <v>5331</v>
      </c>
      <c r="E293" s="146" t="s">
        <v>3762</v>
      </c>
      <c r="F293" s="146" t="s">
        <v>3790</v>
      </c>
      <c r="G293" s="146" t="s">
        <v>3791</v>
      </c>
      <c r="H293"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3" s="146" t="s">
        <v>3845</v>
      </c>
      <c r="O293" s="146" t="s">
        <v>3040</v>
      </c>
      <c r="P293" s="146" t="s">
        <v>75</v>
      </c>
      <c r="AB293" s="146" t="s">
        <v>3846</v>
      </c>
      <c r="AC293" s="146">
        <v>2024</v>
      </c>
      <c r="AD293" s="146" t="s">
        <v>3848</v>
      </c>
      <c r="AE293" s="146" t="s">
        <v>75</v>
      </c>
      <c r="AJ293" s="181" t="e">
        <f>VLOOKUP(AI293,'centroDeProyectos estrateg '!$E:$W,2,FALSE)</f>
        <v>#N/A</v>
      </c>
      <c r="AK293" s="181" t="e">
        <f>VLOOKUP(AI293,'centroDeProyectos estrateg '!$E:$W,7,FALSE)</f>
        <v>#N/A</v>
      </c>
      <c r="AL293" s="181" t="e">
        <f>VLOOKUP(AI293,'centroDeProyectos estrateg '!$E:$W,8,FALSE)</f>
        <v>#N/A</v>
      </c>
      <c r="AM293" s="181" t="e">
        <f>VLOOKUP(AI293,'centroDeProyectos estrateg '!$E:$W,5,FALSE)</f>
        <v>#N/A</v>
      </c>
      <c r="AN293" s="181" t="e">
        <f>VLOOKUP(AI293,'centroDeProyectos estrateg '!$E:$W,18,FALSE)</f>
        <v>#N/A</v>
      </c>
      <c r="AO293" s="181" t="e">
        <f>VLOOKUP(AI293,'centroDeProyectos estrateg '!$E:$W,19,FALSE)</f>
        <v>#N/A</v>
      </c>
      <c r="AP293" s="181" t="e">
        <f>VLOOKUP(AI293,'centroDeProyectos estrateg '!$E:$W,4,FALSE)</f>
        <v>#N/A</v>
      </c>
      <c r="AQ293" s="162" t="s">
        <v>3438</v>
      </c>
    </row>
    <row r="294" spans="1:43" s="203" customFormat="1" ht="22.9" customHeight="1">
      <c r="A294" s="227">
        <v>292</v>
      </c>
      <c r="B294" s="202" t="s">
        <v>6211</v>
      </c>
      <c r="C294" s="202" t="s">
        <v>6211</v>
      </c>
      <c r="D294" s="203" t="s">
        <v>5331</v>
      </c>
      <c r="E294" s="203" t="s">
        <v>3762</v>
      </c>
      <c r="F294" s="203" t="s">
        <v>3790</v>
      </c>
      <c r="G294" s="203" t="s">
        <v>3791</v>
      </c>
      <c r="H294"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4" s="203" t="s">
        <v>3850</v>
      </c>
      <c r="O294" s="203" t="s">
        <v>3011</v>
      </c>
      <c r="P294" s="203" t="s">
        <v>2306</v>
      </c>
      <c r="Q294" s="203" t="s">
        <v>3582</v>
      </c>
      <c r="S294" s="203">
        <v>0</v>
      </c>
      <c r="T294" s="203">
        <v>100</v>
      </c>
      <c r="U294" s="203">
        <v>0.1</v>
      </c>
      <c r="V294" s="203">
        <v>0.2</v>
      </c>
      <c r="W294" s="203">
        <v>0.4</v>
      </c>
      <c r="X294" s="203">
        <v>0.6</v>
      </c>
      <c r="Y294" s="203">
        <v>0.8</v>
      </c>
      <c r="Z294" s="203">
        <v>1</v>
      </c>
      <c r="AB294" s="203" t="s">
        <v>3851</v>
      </c>
      <c r="AC294" s="203" t="s">
        <v>3852</v>
      </c>
      <c r="AD294" s="203" t="s">
        <v>3853</v>
      </c>
      <c r="AE294" s="203" t="s">
        <v>2306</v>
      </c>
      <c r="AH294" s="203" t="s">
        <v>6396</v>
      </c>
      <c r="AI294" s="203" t="s">
        <v>432</v>
      </c>
      <c r="AJ294" s="199" t="str">
        <f>VLOOKUP(AI294,'centroDeProyectos estrateg '!$E:$W,2,FALSE)</f>
        <v>Política para el Acceso a la Justicia de los Pueblos Indígenas en el Poder Judicial</v>
      </c>
      <c r="AK294" s="199" t="str">
        <f>VLOOKUP(AI294,'centroDeProyectos estrateg '!$E:$W,7,FALSE)</f>
        <v>03/12/2020</v>
      </c>
      <c r="AL294" s="200">
        <v>45838</v>
      </c>
      <c r="AM294" s="212">
        <v>0.65</v>
      </c>
      <c r="AN294" s="199" t="str">
        <f>VLOOKUP(AI294,'centroDeProyectos estrateg '!$E:$W,18,FALSE)</f>
        <v>Comisiones Institucionales</v>
      </c>
      <c r="AO294" s="199" t="str">
        <f>VLOOKUP(AI294,'centroDeProyectos estrateg '!$E:$W,19,FALSE)</f>
        <v>9993 COMISION DE ACCESO A LA JUSTICIA</v>
      </c>
      <c r="AP294" s="199" t="str">
        <f>VLOOKUP(AI294,'centroDeProyectos estrateg '!$E:$W,4,FALSE)</f>
        <v>En progreso</v>
      </c>
      <c r="AQ294" s="199" t="s">
        <v>3442</v>
      </c>
    </row>
    <row r="295" spans="1:43" s="203" customFormat="1" ht="22.9" customHeight="1">
      <c r="A295" s="228">
        <v>293</v>
      </c>
      <c r="B295" s="202" t="s">
        <v>6211</v>
      </c>
      <c r="C295" s="202" t="s">
        <v>6211</v>
      </c>
      <c r="D295" s="203" t="s">
        <v>5331</v>
      </c>
      <c r="E295" s="203" t="s">
        <v>3762</v>
      </c>
      <c r="F295" s="203" t="s">
        <v>3790</v>
      </c>
      <c r="G295" s="203" t="s">
        <v>3791</v>
      </c>
      <c r="H295"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5" s="203" t="s">
        <v>3850</v>
      </c>
      <c r="O295" s="203" t="s">
        <v>3011</v>
      </c>
      <c r="P295" s="203" t="s">
        <v>2306</v>
      </c>
      <c r="AB295" s="203" t="s">
        <v>3851</v>
      </c>
      <c r="AC295" s="203" t="s">
        <v>3448</v>
      </c>
      <c r="AD295" s="203" t="s">
        <v>3857</v>
      </c>
      <c r="AE295" s="203" t="s">
        <v>2306</v>
      </c>
      <c r="AI295" s="203" t="s">
        <v>434</v>
      </c>
      <c r="AJ295" s="199" t="str">
        <f>VLOOKUP(AI295,'centroDeProyectos estrateg '!$E:$W,2,FALSE)</f>
        <v>Actualización de la Política para el Acceso a la Justicia y Equiparación de Oportunidades de Personas en situación de discapacidad</v>
      </c>
      <c r="AK295" s="199" t="str">
        <f>VLOOKUP(AI295,'centroDeProyectos estrateg '!$E:$W,7,FALSE)</f>
        <v>03/12/2020</v>
      </c>
      <c r="AL295" s="200">
        <v>46081</v>
      </c>
      <c r="AM295" s="212">
        <v>0.57999999999999996</v>
      </c>
      <c r="AN295" s="199" t="str">
        <f>VLOOKUP(AI295,'centroDeProyectos estrateg '!$E:$W,18,FALSE)</f>
        <v>Comisiones Institucionales</v>
      </c>
      <c r="AO295" s="199" t="str">
        <f>VLOOKUP(AI295,'centroDeProyectos estrateg '!$E:$W,19,FALSE)</f>
        <v>9993 COMISION DE ACCESO A LA JUSTICIA</v>
      </c>
      <c r="AP295" s="199" t="str">
        <f>VLOOKUP(AI295,'centroDeProyectos estrateg '!$E:$W,4,FALSE)</f>
        <v>En progreso</v>
      </c>
      <c r="AQ295" s="199" t="s">
        <v>3442</v>
      </c>
    </row>
    <row r="296" spans="1:43" s="146" customFormat="1" ht="22.9" customHeight="1">
      <c r="A296" s="229">
        <v>294</v>
      </c>
      <c r="B296" s="145" t="s">
        <v>5971</v>
      </c>
      <c r="C296" s="146" t="s">
        <v>6397</v>
      </c>
      <c r="D296" s="146" t="s">
        <v>5331</v>
      </c>
      <c r="E296" s="146" t="s">
        <v>3762</v>
      </c>
      <c r="F296" s="146" t="s">
        <v>3790</v>
      </c>
      <c r="G296" s="146" t="s">
        <v>3791</v>
      </c>
      <c r="H296"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6" s="146" t="s">
        <v>3850</v>
      </c>
      <c r="O296" s="146" t="s">
        <v>3011</v>
      </c>
      <c r="P296" s="146" t="s">
        <v>2306</v>
      </c>
      <c r="AB296" s="146" t="s">
        <v>3851</v>
      </c>
      <c r="AC296" s="146">
        <v>2024</v>
      </c>
      <c r="AD296" s="146" t="s">
        <v>3861</v>
      </c>
      <c r="AE296" s="146" t="s">
        <v>2306</v>
      </c>
      <c r="AJ296" s="181" t="e">
        <f>VLOOKUP(AI296,'centroDeProyectos estrateg '!$E:$W,2,FALSE)</f>
        <v>#N/A</v>
      </c>
      <c r="AK296" s="181" t="e">
        <f>VLOOKUP(AI296,'centroDeProyectos estrateg '!$E:$W,7,FALSE)</f>
        <v>#N/A</v>
      </c>
      <c r="AL296" s="181" t="e">
        <f>VLOOKUP(AI296,'centroDeProyectos estrateg '!$E:$W,8,FALSE)</f>
        <v>#N/A</v>
      </c>
      <c r="AM296" s="181" t="e">
        <f>VLOOKUP(AI296,'centroDeProyectos estrateg '!$E:$W,5,FALSE)</f>
        <v>#N/A</v>
      </c>
      <c r="AN296" s="181" t="e">
        <f>VLOOKUP(AI296,'centroDeProyectos estrateg '!$E:$W,18,FALSE)</f>
        <v>#N/A</v>
      </c>
      <c r="AO296" s="181" t="e">
        <f>VLOOKUP(AI296,'centroDeProyectos estrateg '!$E:$W,19,FALSE)</f>
        <v>#N/A</v>
      </c>
      <c r="AP296" s="181" t="e">
        <f>VLOOKUP(AI296,'centroDeProyectos estrateg '!$E:$W,4,FALSE)</f>
        <v>#N/A</v>
      </c>
      <c r="AQ296" s="162" t="s">
        <v>3438</v>
      </c>
    </row>
    <row r="297" spans="1:43" s="59" customFormat="1" ht="22.9" customHeight="1">
      <c r="A297" s="227">
        <v>295</v>
      </c>
      <c r="B297" s="60" t="s">
        <v>6215</v>
      </c>
      <c r="C297" s="59" t="s">
        <v>6331</v>
      </c>
      <c r="D297" s="59" t="s">
        <v>5331</v>
      </c>
      <c r="E297" s="59" t="s">
        <v>3762</v>
      </c>
      <c r="F297" s="59" t="s">
        <v>3790</v>
      </c>
      <c r="G297" s="59" t="s">
        <v>3791</v>
      </c>
      <c r="H297"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7" s="59" t="s">
        <v>6398</v>
      </c>
      <c r="O297" s="59" t="s">
        <v>3044</v>
      </c>
      <c r="P297" s="59" t="s">
        <v>3865</v>
      </c>
      <c r="Q297" s="59" t="s">
        <v>3582</v>
      </c>
      <c r="S297" s="59">
        <v>0</v>
      </c>
      <c r="T297" s="59">
        <v>100</v>
      </c>
      <c r="U297" s="59">
        <v>0.1</v>
      </c>
      <c r="V297" s="59">
        <v>0.2</v>
      </c>
      <c r="W297" s="59">
        <v>0.4</v>
      </c>
      <c r="X297" s="59">
        <v>0.6</v>
      </c>
      <c r="Y297" s="59">
        <v>0.8</v>
      </c>
      <c r="Z297" s="59">
        <v>1</v>
      </c>
      <c r="AB297" s="59" t="s">
        <v>3866</v>
      </c>
      <c r="AC297" s="59">
        <v>2019</v>
      </c>
      <c r="AD297" s="59" t="s">
        <v>6399</v>
      </c>
      <c r="AE297" s="59" t="s">
        <v>3865</v>
      </c>
      <c r="AH297" s="59" t="s">
        <v>6400</v>
      </c>
      <c r="AI297" s="59" t="s">
        <v>166</v>
      </c>
      <c r="AJ297" s="142" t="str">
        <f>VLOOKUP(AI297,'centroDeProyectos estrateg '!$E:$W,2,FALSE)</f>
        <v>Publicación electrónica del Boletín Judicial, a través del Departamento de Artes Gráficas</v>
      </c>
      <c r="AK297" s="142" t="str">
        <f>VLOOKUP(AI297,'centroDeProyectos estrateg '!$E:$W,7,FALSE)</f>
        <v>26/10/2020</v>
      </c>
      <c r="AL297" s="142" t="str">
        <f>VLOOKUP(AI297,'centroDeProyectos estrateg '!$E:$W,8,FALSE)</f>
        <v>31/08/2023</v>
      </c>
      <c r="AM297" s="142" t="str">
        <f>VLOOKUP(AI297,'centroDeProyectos estrateg '!$E:$W,5,FALSE)</f>
        <v>94%</v>
      </c>
      <c r="AN297" s="142" t="str">
        <f>VLOOKUP(AI297,'centroDeProyectos estrateg '!$E:$W,18,FALSE)</f>
        <v>Dirección Ejecutiva</v>
      </c>
      <c r="AO297" s="142" t="str">
        <f>VLOOKUP(AI297,'centroDeProyectos estrateg '!$E:$W,19,FALSE)</f>
        <v>0117 DIRECCION EJECUTIVA</v>
      </c>
      <c r="AP297" s="142" t="str">
        <f>VLOOKUP(AI297,'centroDeProyectos estrateg '!$E:$W,4,FALSE)</f>
        <v>En progreso</v>
      </c>
      <c r="AQ297" s="142" t="s">
        <v>3442</v>
      </c>
    </row>
    <row r="298" spans="1:43" s="59" customFormat="1" ht="22.9" customHeight="1">
      <c r="A298" s="228">
        <v>296</v>
      </c>
      <c r="B298" s="60" t="s">
        <v>5968</v>
      </c>
      <c r="C298" s="59" t="s">
        <v>6331</v>
      </c>
      <c r="D298" s="59" t="s">
        <v>5331</v>
      </c>
      <c r="E298" s="59" t="s">
        <v>3762</v>
      </c>
      <c r="F298" s="59" t="s">
        <v>3790</v>
      </c>
      <c r="G298" s="59" t="s">
        <v>3791</v>
      </c>
      <c r="H298"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8" s="59" t="s">
        <v>6398</v>
      </c>
      <c r="O298" s="59" t="s">
        <v>3044</v>
      </c>
      <c r="P298" s="59" t="s">
        <v>3865</v>
      </c>
      <c r="AB298" s="59" t="s">
        <v>3866</v>
      </c>
      <c r="AC298" s="59" t="s">
        <v>3639</v>
      </c>
      <c r="AD298" s="59" t="s">
        <v>6401</v>
      </c>
      <c r="AE298" s="59" t="s">
        <v>3865</v>
      </c>
      <c r="AI298" s="59" t="s">
        <v>301</v>
      </c>
      <c r="AJ298" s="142" t="str">
        <f>VLOOKUP(AI298,'centroDeProyectos estrateg '!$E:$W,2,FALSE)</f>
        <v>Modelo integral de atención al público</v>
      </c>
      <c r="AK298" s="142" t="str">
        <f>VLOOKUP(AI298,'centroDeProyectos estrateg '!$E:$W,7,FALSE)</f>
        <v>21/01/2019</v>
      </c>
      <c r="AL298" s="142" t="str">
        <f>VLOOKUP(AI298,'centroDeProyectos estrateg '!$E:$W,8,FALSE)</f>
        <v>29/11/2024</v>
      </c>
      <c r="AM298" s="142" t="str">
        <f>VLOOKUP(AI298,'centroDeProyectos estrateg '!$E:$W,5,FALSE)</f>
        <v>81%</v>
      </c>
      <c r="AN298" s="142" t="str">
        <f>VLOOKUP(AI298,'centroDeProyectos estrateg '!$E:$W,18,FALSE)</f>
        <v>Contraloría de Servicios</v>
      </c>
      <c r="AO298" s="142" t="str">
        <f>VLOOKUP(AI298,'centroDeProyectos estrateg '!$E:$W,19,FALSE)</f>
        <v>0656 CONTRALORIA DE SERVICIOS (SEDE CENTRAL)</v>
      </c>
      <c r="AP298" s="142" t="str">
        <f>VLOOKUP(AI298,'centroDeProyectos estrateg '!$E:$W,4,FALSE)</f>
        <v>En progreso</v>
      </c>
      <c r="AQ298" s="142" t="s">
        <v>3442</v>
      </c>
    </row>
    <row r="299" spans="1:43" s="146" customFormat="1" ht="22.9" customHeight="1">
      <c r="A299" s="229">
        <v>297</v>
      </c>
      <c r="B299" s="145" t="s">
        <v>5971</v>
      </c>
      <c r="C299" s="146" t="s">
        <v>6331</v>
      </c>
      <c r="D299" s="146" t="s">
        <v>5331</v>
      </c>
      <c r="E299" s="146" t="s">
        <v>3762</v>
      </c>
      <c r="F299" s="146" t="s">
        <v>3790</v>
      </c>
      <c r="G299" s="146" t="s">
        <v>3791</v>
      </c>
      <c r="H299"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299" s="146" t="s">
        <v>6398</v>
      </c>
      <c r="O299" s="146" t="s">
        <v>3044</v>
      </c>
      <c r="P299" s="146" t="s">
        <v>3865</v>
      </c>
      <c r="AB299" s="146" t="s">
        <v>3866</v>
      </c>
      <c r="AC299" s="146">
        <v>2024</v>
      </c>
      <c r="AD299" s="146" t="s">
        <v>6402</v>
      </c>
      <c r="AE299" s="146" t="s">
        <v>3865</v>
      </c>
      <c r="AJ299" s="181" t="e">
        <f>VLOOKUP(AI299,'centroDeProyectos estrateg '!$E:$W,2,FALSE)</f>
        <v>#N/A</v>
      </c>
      <c r="AK299" s="181" t="e">
        <f>VLOOKUP(AI299,'centroDeProyectos estrateg '!$E:$W,7,FALSE)</f>
        <v>#N/A</v>
      </c>
      <c r="AL299" s="181" t="e">
        <f>VLOOKUP(AI299,'centroDeProyectos estrateg '!$E:$W,8,FALSE)</f>
        <v>#N/A</v>
      </c>
      <c r="AM299" s="181" t="e">
        <f>VLOOKUP(AI299,'centroDeProyectos estrateg '!$E:$W,5,FALSE)</f>
        <v>#N/A</v>
      </c>
      <c r="AN299" s="181" t="e">
        <f>VLOOKUP(AI299,'centroDeProyectos estrateg '!$E:$W,18,FALSE)</f>
        <v>#N/A</v>
      </c>
      <c r="AO299" s="181" t="e">
        <f>VLOOKUP(AI299,'centroDeProyectos estrateg '!$E:$W,19,FALSE)</f>
        <v>#N/A</v>
      </c>
      <c r="AP299" s="181" t="e">
        <f>VLOOKUP(AI299,'centroDeProyectos estrateg '!$E:$W,4,FALSE)</f>
        <v>#N/A</v>
      </c>
      <c r="AQ299" s="162" t="s">
        <v>3438</v>
      </c>
    </row>
    <row r="300" spans="1:43" s="59" customFormat="1" ht="22.9" customHeight="1">
      <c r="A300" s="227">
        <v>298</v>
      </c>
      <c r="B300" s="60" t="s">
        <v>5968</v>
      </c>
      <c r="C300" s="59" t="s">
        <v>6248</v>
      </c>
      <c r="D300" s="59" t="s">
        <v>5331</v>
      </c>
      <c r="E300" s="59" t="s">
        <v>3762</v>
      </c>
      <c r="F300" s="59" t="s">
        <v>3790</v>
      </c>
      <c r="G300" s="59" t="s">
        <v>3791</v>
      </c>
      <c r="H300"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0" s="59" t="s">
        <v>3871</v>
      </c>
      <c r="O300" s="59" t="s">
        <v>3098</v>
      </c>
      <c r="P300" s="59" t="s">
        <v>2306</v>
      </c>
      <c r="Q300" s="59" t="s">
        <v>3582</v>
      </c>
      <c r="S300" s="59">
        <v>0</v>
      </c>
      <c r="T300" s="59">
        <v>100</v>
      </c>
      <c r="U300" s="59">
        <v>0.1</v>
      </c>
      <c r="V300" s="59">
        <v>0.2</v>
      </c>
      <c r="W300" s="59">
        <v>0.4</v>
      </c>
      <c r="X300" s="59">
        <v>0.6</v>
      </c>
      <c r="Y300" s="59">
        <v>0.8</v>
      </c>
      <c r="Z300" s="59">
        <v>1</v>
      </c>
      <c r="AB300" s="59" t="s">
        <v>3872</v>
      </c>
      <c r="AC300" s="59">
        <v>2019</v>
      </c>
      <c r="AD300" s="59" t="s">
        <v>3873</v>
      </c>
      <c r="AE300" s="59" t="s">
        <v>2306</v>
      </c>
      <c r="AH300" s="59" t="s">
        <v>6403</v>
      </c>
      <c r="AI300" s="59" t="s">
        <v>303</v>
      </c>
      <c r="AJ300" s="142" t="str">
        <f>VLOOKUP(AI300,'centroDeProyectos estrateg '!$E:$W,2,FALSE)</f>
        <v>Diagnóstico y Plan de acción para el trabajo con hombres que laboran en el Poder Judicial dirigido a la construcción de masculinidades positivas y no violentas</v>
      </c>
      <c r="AK300" s="142" t="str">
        <f>VLOOKUP(AI300,'centroDeProyectos estrateg '!$E:$W,7,FALSE)</f>
        <v>12/11/2020</v>
      </c>
      <c r="AL300" s="142" t="str">
        <f>VLOOKUP(AI300,'centroDeProyectos estrateg '!$E:$W,8,FALSE)</f>
        <v>13/11/2020</v>
      </c>
      <c r="AM300" s="142" t="str">
        <f>VLOOKUP(AI300,'centroDeProyectos estrateg '!$E:$W,5,FALSE)</f>
        <v>0%</v>
      </c>
      <c r="AN300" s="142" t="str">
        <f>VLOOKUP(AI300,'centroDeProyectos estrateg '!$E:$W,18,FALSE)</f>
        <v>Secretaría Técnica de Género y Acceso a la Justicia</v>
      </c>
      <c r="AO300" s="142" t="str">
        <f>VLOOKUP(AI300,'centroDeProyectos estrateg '!$E:$W,19,FALSE)</f>
        <v>0707 SECRETARIA TECNICA DE GENERO Y ACCESO A LA JUSTICIA</v>
      </c>
      <c r="AP300" s="142" t="str">
        <f>VLOOKUP(AI300,'centroDeProyectos estrateg '!$E:$W,4,FALSE)</f>
        <v>Suspendido</v>
      </c>
      <c r="AQ300" s="142" t="s">
        <v>3442</v>
      </c>
    </row>
    <row r="301" spans="1:43" s="146" customFormat="1" ht="22.9" customHeight="1">
      <c r="A301" s="228">
        <v>299</v>
      </c>
      <c r="B301" s="145" t="s">
        <v>5971</v>
      </c>
      <c r="C301" s="146" t="s">
        <v>6248</v>
      </c>
      <c r="D301" s="146" t="s">
        <v>5331</v>
      </c>
      <c r="E301" s="146" t="s">
        <v>3762</v>
      </c>
      <c r="F301" s="146" t="s">
        <v>3790</v>
      </c>
      <c r="G301" s="146" t="s">
        <v>3791</v>
      </c>
      <c r="H301"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1" s="146" t="s">
        <v>3871</v>
      </c>
      <c r="O301" s="146" t="s">
        <v>3098</v>
      </c>
      <c r="P301" s="146" t="s">
        <v>2306</v>
      </c>
      <c r="AB301" s="146" t="s">
        <v>3872</v>
      </c>
      <c r="AC301" s="146" t="s">
        <v>3876</v>
      </c>
      <c r="AD301" s="146" t="s">
        <v>3877</v>
      </c>
      <c r="AE301" s="146" t="s">
        <v>2306</v>
      </c>
      <c r="AJ301" s="181" t="e">
        <f>VLOOKUP(AI301,'centroDeProyectos estrateg '!$E:$W,2,FALSE)</f>
        <v>#N/A</v>
      </c>
      <c r="AK301" s="181" t="e">
        <f>VLOOKUP(AI301,'centroDeProyectos estrateg '!$E:$W,7,FALSE)</f>
        <v>#N/A</v>
      </c>
      <c r="AL301" s="181" t="e">
        <f>VLOOKUP(AI301,'centroDeProyectos estrateg '!$E:$W,8,FALSE)</f>
        <v>#N/A</v>
      </c>
      <c r="AM301" s="181" t="e">
        <f>VLOOKUP(AI301,'centroDeProyectos estrateg '!$E:$W,5,FALSE)</f>
        <v>#N/A</v>
      </c>
      <c r="AN301" s="181" t="e">
        <f>VLOOKUP(AI301,'centroDeProyectos estrateg '!$E:$W,18,FALSE)</f>
        <v>#N/A</v>
      </c>
      <c r="AO301" s="181" t="e">
        <f>VLOOKUP(AI301,'centroDeProyectos estrateg '!$E:$W,19,FALSE)</f>
        <v>#N/A</v>
      </c>
      <c r="AP301" s="181" t="e">
        <f>VLOOKUP(AI301,'centroDeProyectos estrateg '!$E:$W,4,FALSE)</f>
        <v>#N/A</v>
      </c>
      <c r="AQ301" s="162" t="s">
        <v>3438</v>
      </c>
    </row>
    <row r="302" spans="1:43" s="146" customFormat="1" ht="22.9" customHeight="1">
      <c r="A302" s="229">
        <v>300</v>
      </c>
      <c r="B302" s="145" t="s">
        <v>5971</v>
      </c>
      <c r="C302" s="146" t="s">
        <v>6248</v>
      </c>
      <c r="D302" s="146" t="s">
        <v>5331</v>
      </c>
      <c r="E302" s="146" t="s">
        <v>3762</v>
      </c>
      <c r="F302" s="146" t="s">
        <v>3790</v>
      </c>
      <c r="G302" s="146" t="s">
        <v>3791</v>
      </c>
      <c r="H302"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2" s="146" t="s">
        <v>3871</v>
      </c>
      <c r="O302" s="146" t="s">
        <v>3098</v>
      </c>
      <c r="P302" s="146" t="s">
        <v>2306</v>
      </c>
      <c r="AB302" s="146" t="s">
        <v>3872</v>
      </c>
      <c r="AC302" s="146">
        <v>2024</v>
      </c>
      <c r="AD302" s="146" t="s">
        <v>3878</v>
      </c>
      <c r="AE302" s="146" t="s">
        <v>2306</v>
      </c>
      <c r="AJ302" s="181" t="e">
        <f>VLOOKUP(AI302,'centroDeProyectos estrateg '!$E:$W,2,FALSE)</f>
        <v>#N/A</v>
      </c>
      <c r="AK302" s="181" t="e">
        <f>VLOOKUP(AI302,'centroDeProyectos estrateg '!$E:$W,7,FALSE)</f>
        <v>#N/A</v>
      </c>
      <c r="AL302" s="181" t="e">
        <f>VLOOKUP(AI302,'centroDeProyectos estrateg '!$E:$W,8,FALSE)</f>
        <v>#N/A</v>
      </c>
      <c r="AM302" s="181" t="e">
        <f>VLOOKUP(AI302,'centroDeProyectos estrateg '!$E:$W,5,FALSE)</f>
        <v>#N/A</v>
      </c>
      <c r="AN302" s="181" t="e">
        <f>VLOOKUP(AI302,'centroDeProyectos estrateg '!$E:$W,18,FALSE)</f>
        <v>#N/A</v>
      </c>
      <c r="AO302" s="181" t="e">
        <f>VLOOKUP(AI302,'centroDeProyectos estrateg '!$E:$W,19,FALSE)</f>
        <v>#N/A</v>
      </c>
      <c r="AP302" s="181" t="e">
        <f>VLOOKUP(AI302,'centroDeProyectos estrateg '!$E:$W,4,FALSE)</f>
        <v>#N/A</v>
      </c>
      <c r="AQ302" s="162" t="s">
        <v>3438</v>
      </c>
    </row>
    <row r="303" spans="1:43" s="62" customFormat="1" ht="22.9" customHeight="1">
      <c r="A303" s="227">
        <v>301</v>
      </c>
      <c r="B303" s="64" t="s">
        <v>6096</v>
      </c>
      <c r="C303" s="62" t="s">
        <v>3769</v>
      </c>
      <c r="D303" s="62" t="s">
        <v>5331</v>
      </c>
      <c r="E303" s="62" t="s">
        <v>3762</v>
      </c>
      <c r="F303" s="62" t="s">
        <v>3790</v>
      </c>
      <c r="G303" s="62" t="s">
        <v>3791</v>
      </c>
      <c r="H303" s="6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3" s="62" t="s">
        <v>3881</v>
      </c>
      <c r="O303" s="62" t="s">
        <v>3882</v>
      </c>
      <c r="P303" s="62" t="s">
        <v>75</v>
      </c>
      <c r="Q303" s="62" t="s">
        <v>3434</v>
      </c>
      <c r="S303" s="62">
        <v>0</v>
      </c>
      <c r="T303" s="62">
        <v>100</v>
      </c>
      <c r="U303" s="62">
        <v>0.1</v>
      </c>
      <c r="V303" s="62">
        <v>0.2</v>
      </c>
      <c r="W303" s="62">
        <v>0.4</v>
      </c>
      <c r="X303" s="62">
        <v>0.6</v>
      </c>
      <c r="Y303" s="62">
        <v>0.8</v>
      </c>
      <c r="Z303" s="62">
        <v>1</v>
      </c>
      <c r="AB303" s="62" t="s">
        <v>3698</v>
      </c>
      <c r="AC303" s="62">
        <v>2019</v>
      </c>
      <c r="AD303" s="62" t="s">
        <v>6404</v>
      </c>
      <c r="AE303" s="62" t="s">
        <v>75</v>
      </c>
      <c r="AH303" s="62" t="s">
        <v>6001</v>
      </c>
      <c r="AJ303" s="182" t="e">
        <f>VLOOKUP(AI303,'centroDeProyectos estrateg '!$E:$W,2,FALSE)</f>
        <v>#N/A</v>
      </c>
      <c r="AK303" s="182" t="e">
        <f>VLOOKUP(AI303,'centroDeProyectos estrateg '!$E:$W,7,FALSE)</f>
        <v>#N/A</v>
      </c>
      <c r="AL303" s="182" t="e">
        <f>VLOOKUP(AI303,'centroDeProyectos estrateg '!$E:$W,8,FALSE)</f>
        <v>#N/A</v>
      </c>
      <c r="AM303" s="182" t="e">
        <f>VLOOKUP(AI303,'centroDeProyectos estrateg '!$E:$W,5,FALSE)</f>
        <v>#N/A</v>
      </c>
      <c r="AN303" s="182" t="e">
        <f>VLOOKUP(AI303,'centroDeProyectos estrateg '!$E:$W,18,FALSE)</f>
        <v>#N/A</v>
      </c>
      <c r="AO303" s="182" t="e">
        <f>VLOOKUP(AI303,'centroDeProyectos estrateg '!$E:$W,19,FALSE)</f>
        <v>#N/A</v>
      </c>
      <c r="AP303" s="182" t="e">
        <f>VLOOKUP(AI303,'centroDeProyectos estrateg '!$E:$W,4,FALSE)</f>
        <v>#N/A</v>
      </c>
      <c r="AQ303" s="62" t="s">
        <v>3885</v>
      </c>
    </row>
    <row r="304" spans="1:43" s="146" customFormat="1" ht="22.9" customHeight="1">
      <c r="A304" s="228">
        <v>302</v>
      </c>
      <c r="B304" s="145" t="s">
        <v>5971</v>
      </c>
      <c r="C304" s="146" t="s">
        <v>3769</v>
      </c>
      <c r="D304" s="146" t="s">
        <v>5331</v>
      </c>
      <c r="E304" s="146" t="s">
        <v>3762</v>
      </c>
      <c r="F304" s="146" t="s">
        <v>3790</v>
      </c>
      <c r="G304" s="146" t="s">
        <v>3791</v>
      </c>
      <c r="H304"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4" s="146" t="s">
        <v>3881</v>
      </c>
      <c r="O304" s="146" t="s">
        <v>3882</v>
      </c>
      <c r="P304" s="146" t="s">
        <v>75</v>
      </c>
      <c r="AB304" s="146" t="s">
        <v>3698</v>
      </c>
      <c r="AC304" s="146" t="s">
        <v>3639</v>
      </c>
      <c r="AD304" s="146" t="s">
        <v>6405</v>
      </c>
      <c r="AE304" s="146" t="s">
        <v>75</v>
      </c>
      <c r="AJ304" s="181" t="e">
        <f>VLOOKUP(AI304,'centroDeProyectos estrateg '!$E:$W,2,FALSE)</f>
        <v>#N/A</v>
      </c>
      <c r="AK304" s="181" t="e">
        <f>VLOOKUP(AI304,'centroDeProyectos estrateg '!$E:$W,7,FALSE)</f>
        <v>#N/A</v>
      </c>
      <c r="AL304" s="181" t="e">
        <f>VLOOKUP(AI304,'centroDeProyectos estrateg '!$E:$W,8,FALSE)</f>
        <v>#N/A</v>
      </c>
      <c r="AM304" s="181" t="e">
        <f>VLOOKUP(AI304,'centroDeProyectos estrateg '!$E:$W,5,FALSE)</f>
        <v>#N/A</v>
      </c>
      <c r="AN304" s="181" t="e">
        <f>VLOOKUP(AI304,'centroDeProyectos estrateg '!$E:$W,18,FALSE)</f>
        <v>#N/A</v>
      </c>
      <c r="AO304" s="181" t="e">
        <f>VLOOKUP(AI304,'centroDeProyectos estrateg '!$E:$W,19,FALSE)</f>
        <v>#N/A</v>
      </c>
      <c r="AP304" s="181" t="e">
        <f>VLOOKUP(AI304,'centroDeProyectos estrateg '!$E:$W,4,FALSE)</f>
        <v>#N/A</v>
      </c>
      <c r="AQ304" s="162" t="s">
        <v>3438</v>
      </c>
    </row>
    <row r="305" spans="1:43" s="146" customFormat="1" ht="22.9" customHeight="1">
      <c r="A305" s="229">
        <v>303</v>
      </c>
      <c r="B305" s="145" t="s">
        <v>5971</v>
      </c>
      <c r="C305" s="146" t="s">
        <v>3769</v>
      </c>
      <c r="D305" s="146" t="s">
        <v>5331</v>
      </c>
      <c r="E305" s="146" t="s">
        <v>3762</v>
      </c>
      <c r="F305" s="146" t="s">
        <v>3790</v>
      </c>
      <c r="G305" s="146" t="s">
        <v>3791</v>
      </c>
      <c r="H305"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5" s="146" t="s">
        <v>3881</v>
      </c>
      <c r="O305" s="146" t="s">
        <v>3882</v>
      </c>
      <c r="P305" s="146" t="s">
        <v>75</v>
      </c>
      <c r="AB305" s="146" t="s">
        <v>3698</v>
      </c>
      <c r="AC305" s="146">
        <v>2024</v>
      </c>
      <c r="AD305" s="146" t="s">
        <v>6406</v>
      </c>
      <c r="AE305" s="146" t="s">
        <v>75</v>
      </c>
      <c r="AJ305" s="181" t="e">
        <f>VLOOKUP(AI305,'centroDeProyectos estrateg '!$E:$W,2,FALSE)</f>
        <v>#N/A</v>
      </c>
      <c r="AK305" s="181" t="e">
        <f>VLOOKUP(AI305,'centroDeProyectos estrateg '!$E:$W,7,FALSE)</f>
        <v>#N/A</v>
      </c>
      <c r="AL305" s="181" t="e">
        <f>VLOOKUP(AI305,'centroDeProyectos estrateg '!$E:$W,8,FALSE)</f>
        <v>#N/A</v>
      </c>
      <c r="AM305" s="181" t="e">
        <f>VLOOKUP(AI305,'centroDeProyectos estrateg '!$E:$W,5,FALSE)</f>
        <v>#N/A</v>
      </c>
      <c r="AN305" s="181" t="e">
        <f>VLOOKUP(AI305,'centroDeProyectos estrateg '!$E:$W,18,FALSE)</f>
        <v>#N/A</v>
      </c>
      <c r="AO305" s="181" t="e">
        <f>VLOOKUP(AI305,'centroDeProyectos estrateg '!$E:$W,19,FALSE)</f>
        <v>#N/A</v>
      </c>
      <c r="AP305" s="181" t="e">
        <f>VLOOKUP(AI305,'centroDeProyectos estrateg '!$E:$W,4,FALSE)</f>
        <v>#N/A</v>
      </c>
      <c r="AQ305" s="162" t="s">
        <v>3438</v>
      </c>
    </row>
    <row r="306" spans="1:43" s="62" customFormat="1" ht="22.9" customHeight="1">
      <c r="A306" s="227">
        <v>304</v>
      </c>
      <c r="B306" s="64" t="s">
        <v>6096</v>
      </c>
      <c r="C306" s="62" t="s">
        <v>3463</v>
      </c>
      <c r="D306" s="62" t="s">
        <v>5331</v>
      </c>
      <c r="E306" s="62" t="s">
        <v>3762</v>
      </c>
      <c r="F306" s="62" t="s">
        <v>3790</v>
      </c>
      <c r="G306" s="62" t="s">
        <v>3791</v>
      </c>
      <c r="H306" s="6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6" s="65" t="s">
        <v>6407</v>
      </c>
      <c r="J306" s="65"/>
      <c r="K306" s="65"/>
      <c r="L306" s="65"/>
      <c r="M306" s="65"/>
      <c r="N306" s="65"/>
      <c r="O306" s="65" t="s">
        <v>3136</v>
      </c>
      <c r="P306" s="62" t="s">
        <v>26</v>
      </c>
      <c r="Q306" s="62" t="s">
        <v>3434</v>
      </c>
      <c r="S306" s="62">
        <v>0</v>
      </c>
      <c r="T306" s="62">
        <v>6</v>
      </c>
      <c r="U306" s="62">
        <v>1</v>
      </c>
      <c r="V306" s="62">
        <v>2</v>
      </c>
      <c r="W306" s="62">
        <v>3</v>
      </c>
      <c r="X306" s="62">
        <v>4</v>
      </c>
      <c r="Y306" s="62">
        <v>5</v>
      </c>
      <c r="Z306" s="62">
        <v>6</v>
      </c>
      <c r="AB306" s="62" t="s">
        <v>1070</v>
      </c>
      <c r="AC306" s="62" t="s">
        <v>3475</v>
      </c>
      <c r="AD306" s="62" t="s">
        <v>6408</v>
      </c>
      <c r="AE306" s="62" t="s">
        <v>26</v>
      </c>
      <c r="AH306" s="62" t="s">
        <v>6001</v>
      </c>
      <c r="AJ306" s="182" t="e">
        <f>VLOOKUP(AI306,'centroDeProyectos estrateg '!$E:$W,2,FALSE)</f>
        <v>#N/A</v>
      </c>
      <c r="AK306" s="182" t="e">
        <f>VLOOKUP(AI306,'centroDeProyectos estrateg '!$E:$W,7,FALSE)</f>
        <v>#N/A</v>
      </c>
      <c r="AL306" s="182" t="e">
        <f>VLOOKUP(AI306,'centroDeProyectos estrateg '!$E:$W,8,FALSE)</f>
        <v>#N/A</v>
      </c>
      <c r="AM306" s="182" t="e">
        <f>VLOOKUP(AI306,'centroDeProyectos estrateg '!$E:$W,5,FALSE)</f>
        <v>#N/A</v>
      </c>
      <c r="AN306" s="182" t="e">
        <f>VLOOKUP(AI306,'centroDeProyectos estrateg '!$E:$W,18,FALSE)</f>
        <v>#N/A</v>
      </c>
      <c r="AO306" s="182" t="e">
        <f>VLOOKUP(AI306,'centroDeProyectos estrateg '!$E:$W,19,FALSE)</f>
        <v>#N/A</v>
      </c>
      <c r="AP306" s="182" t="e">
        <f>VLOOKUP(AI306,'centroDeProyectos estrateg '!$E:$W,4,FALSE)</f>
        <v>#N/A</v>
      </c>
      <c r="AQ306" s="62" t="s">
        <v>3885</v>
      </c>
    </row>
    <row r="307" spans="1:43" s="172" customFormat="1" ht="22.9" customHeight="1">
      <c r="A307" s="228">
        <v>305</v>
      </c>
      <c r="B307" s="171" t="s">
        <v>6096</v>
      </c>
      <c r="C307" s="172" t="s">
        <v>3463</v>
      </c>
      <c r="D307" s="172" t="s">
        <v>5331</v>
      </c>
      <c r="E307" s="172" t="s">
        <v>3762</v>
      </c>
      <c r="F307" s="172" t="s">
        <v>3790</v>
      </c>
      <c r="G307" s="172" t="s">
        <v>3791</v>
      </c>
      <c r="H307" s="17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7" s="177" t="s">
        <v>6409</v>
      </c>
      <c r="J307" s="177"/>
      <c r="K307" s="177"/>
      <c r="L307" s="177"/>
      <c r="M307" s="177"/>
      <c r="N307" s="177"/>
      <c r="O307" s="177" t="s">
        <v>3887</v>
      </c>
      <c r="P307" s="172" t="s">
        <v>26</v>
      </c>
      <c r="Q307" s="172" t="s">
        <v>3582</v>
      </c>
      <c r="S307" s="172">
        <v>0</v>
      </c>
      <c r="T307" s="172">
        <v>100</v>
      </c>
      <c r="U307" s="172">
        <v>0.1</v>
      </c>
      <c r="V307" s="172">
        <v>0.2</v>
      </c>
      <c r="W307" s="172">
        <v>0.4</v>
      </c>
      <c r="X307" s="172">
        <v>0.6</v>
      </c>
      <c r="Y307" s="172">
        <v>0.8</v>
      </c>
      <c r="Z307" s="172">
        <v>1</v>
      </c>
      <c r="AB307" s="172" t="s">
        <v>6410</v>
      </c>
      <c r="AC307" s="172">
        <v>2019</v>
      </c>
      <c r="AD307" s="172" t="s">
        <v>6411</v>
      </c>
      <c r="AE307" s="172" t="s">
        <v>26</v>
      </c>
      <c r="AH307" s="172" t="s">
        <v>6412</v>
      </c>
      <c r="AJ307" s="183" t="e">
        <f>VLOOKUP(AI307,'centroDeProyectos estrateg '!$E:$W,2,FALSE)</f>
        <v>#N/A</v>
      </c>
      <c r="AK307" s="183" t="e">
        <f>VLOOKUP(AI307,'centroDeProyectos estrateg '!$E:$W,7,FALSE)</f>
        <v>#N/A</v>
      </c>
      <c r="AL307" s="183" t="e">
        <f>VLOOKUP(AI307,'centroDeProyectos estrateg '!$E:$W,8,FALSE)</f>
        <v>#N/A</v>
      </c>
      <c r="AM307" s="183" t="e">
        <f>VLOOKUP(AI307,'centroDeProyectos estrateg '!$E:$W,5,FALSE)</f>
        <v>#N/A</v>
      </c>
      <c r="AN307" s="183" t="e">
        <f>VLOOKUP(AI307,'centroDeProyectos estrateg '!$E:$W,18,FALSE)</f>
        <v>#N/A</v>
      </c>
      <c r="AO307" s="183" t="e">
        <f>VLOOKUP(AI307,'centroDeProyectos estrateg '!$E:$W,19,FALSE)</f>
        <v>#N/A</v>
      </c>
      <c r="AP307" s="183" t="e">
        <f>VLOOKUP(AI307,'centroDeProyectos estrateg '!$E:$W,4,FALSE)</f>
        <v>#N/A</v>
      </c>
      <c r="AQ307" s="172" t="s">
        <v>3626</v>
      </c>
    </row>
    <row r="308" spans="1:43" s="146" customFormat="1" ht="22.9" customHeight="1">
      <c r="A308" s="229">
        <v>306</v>
      </c>
      <c r="B308" s="145" t="s">
        <v>5971</v>
      </c>
      <c r="C308" s="146" t="s">
        <v>3463</v>
      </c>
      <c r="D308" s="146" t="s">
        <v>5331</v>
      </c>
      <c r="E308" s="146" t="s">
        <v>3762</v>
      </c>
      <c r="F308" s="146" t="s">
        <v>3790</v>
      </c>
      <c r="G308" s="146" t="s">
        <v>3791</v>
      </c>
      <c r="H308"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8" s="147" t="s">
        <v>6409</v>
      </c>
      <c r="J308" s="147"/>
      <c r="K308" s="147"/>
      <c r="L308" s="147"/>
      <c r="M308" s="147"/>
      <c r="N308" s="147"/>
      <c r="O308" s="147" t="s">
        <v>3887</v>
      </c>
      <c r="P308" s="146" t="s">
        <v>26</v>
      </c>
      <c r="AB308" s="146" t="s">
        <v>6410</v>
      </c>
      <c r="AC308" s="146">
        <v>2019</v>
      </c>
      <c r="AD308" s="146" t="s">
        <v>6413</v>
      </c>
      <c r="AE308" s="146" t="s">
        <v>26</v>
      </c>
      <c r="AJ308" s="181" t="e">
        <f>VLOOKUP(AI308,'centroDeProyectos estrateg '!$E:$W,2,FALSE)</f>
        <v>#N/A</v>
      </c>
      <c r="AK308" s="181" t="e">
        <f>VLOOKUP(AI308,'centroDeProyectos estrateg '!$E:$W,7,FALSE)</f>
        <v>#N/A</v>
      </c>
      <c r="AL308" s="181" t="e">
        <f>VLOOKUP(AI308,'centroDeProyectos estrateg '!$E:$W,8,FALSE)</f>
        <v>#N/A</v>
      </c>
      <c r="AM308" s="181" t="e">
        <f>VLOOKUP(AI308,'centroDeProyectos estrateg '!$E:$W,5,FALSE)</f>
        <v>#N/A</v>
      </c>
      <c r="AN308" s="181" t="e">
        <f>VLOOKUP(AI308,'centroDeProyectos estrateg '!$E:$W,18,FALSE)</f>
        <v>#N/A</v>
      </c>
      <c r="AO308" s="181" t="e">
        <f>VLOOKUP(AI308,'centroDeProyectos estrateg '!$E:$W,19,FALSE)</f>
        <v>#N/A</v>
      </c>
      <c r="AP308" s="181" t="e">
        <f>VLOOKUP(AI308,'centroDeProyectos estrateg '!$E:$W,4,FALSE)</f>
        <v>#N/A</v>
      </c>
      <c r="AQ308" s="162" t="s">
        <v>3438</v>
      </c>
    </row>
    <row r="309" spans="1:43" s="146" customFormat="1" ht="22.9" customHeight="1">
      <c r="A309" s="227">
        <v>307</v>
      </c>
      <c r="B309" s="145" t="s">
        <v>5971</v>
      </c>
      <c r="C309" s="146" t="s">
        <v>3463</v>
      </c>
      <c r="D309" s="146" t="s">
        <v>5331</v>
      </c>
      <c r="E309" s="146" t="s">
        <v>3762</v>
      </c>
      <c r="F309" s="146" t="s">
        <v>3790</v>
      </c>
      <c r="G309" s="146" t="s">
        <v>3791</v>
      </c>
      <c r="H309"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09" s="147" t="s">
        <v>6409</v>
      </c>
      <c r="J309" s="147"/>
      <c r="K309" s="147"/>
      <c r="L309" s="147"/>
      <c r="M309" s="147"/>
      <c r="N309" s="147"/>
      <c r="O309" s="147" t="s">
        <v>3887</v>
      </c>
      <c r="P309" s="146" t="s">
        <v>26</v>
      </c>
      <c r="AB309" s="146" t="s">
        <v>6410</v>
      </c>
      <c r="AC309" s="146" t="s">
        <v>6004</v>
      </c>
      <c r="AD309" s="146" t="s">
        <v>6414</v>
      </c>
      <c r="AE309" s="146" t="s">
        <v>26</v>
      </c>
      <c r="AJ309" s="181" t="e">
        <f>VLOOKUP(AI309,'centroDeProyectos estrateg '!$E:$W,2,FALSE)</f>
        <v>#N/A</v>
      </c>
      <c r="AK309" s="181" t="e">
        <f>VLOOKUP(AI309,'centroDeProyectos estrateg '!$E:$W,7,FALSE)</f>
        <v>#N/A</v>
      </c>
      <c r="AL309" s="181" t="e">
        <f>VLOOKUP(AI309,'centroDeProyectos estrateg '!$E:$W,8,FALSE)</f>
        <v>#N/A</v>
      </c>
      <c r="AM309" s="181" t="e">
        <f>VLOOKUP(AI309,'centroDeProyectos estrateg '!$E:$W,5,FALSE)</f>
        <v>#N/A</v>
      </c>
      <c r="AN309" s="181" t="e">
        <f>VLOOKUP(AI309,'centroDeProyectos estrateg '!$E:$W,18,FALSE)</f>
        <v>#N/A</v>
      </c>
      <c r="AO309" s="181" t="e">
        <f>VLOOKUP(AI309,'centroDeProyectos estrateg '!$E:$W,19,FALSE)</f>
        <v>#N/A</v>
      </c>
      <c r="AP309" s="181" t="e">
        <f>VLOOKUP(AI309,'centroDeProyectos estrateg '!$E:$W,4,FALSE)</f>
        <v>#N/A</v>
      </c>
      <c r="AQ309" s="162" t="s">
        <v>3438</v>
      </c>
    </row>
    <row r="310" spans="1:43" s="146" customFormat="1" ht="22.9" customHeight="1">
      <c r="A310" s="228">
        <v>308</v>
      </c>
      <c r="B310" s="145" t="s">
        <v>5971</v>
      </c>
      <c r="C310" s="146" t="s">
        <v>3463</v>
      </c>
      <c r="D310" s="146" t="s">
        <v>5331</v>
      </c>
      <c r="E310" s="146" t="s">
        <v>3762</v>
      </c>
      <c r="F310" s="146" t="s">
        <v>3790</v>
      </c>
      <c r="G310" s="146" t="s">
        <v>3791</v>
      </c>
      <c r="H310"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0" s="147" t="s">
        <v>6409</v>
      </c>
      <c r="J310" s="147"/>
      <c r="K310" s="147"/>
      <c r="L310" s="147"/>
      <c r="M310" s="147"/>
      <c r="N310" s="147"/>
      <c r="O310" s="147" t="s">
        <v>3887</v>
      </c>
      <c r="P310" s="146" t="s">
        <v>26</v>
      </c>
      <c r="AB310" s="146" t="s">
        <v>6410</v>
      </c>
      <c r="AC310" s="146" t="s">
        <v>4256</v>
      </c>
      <c r="AD310" s="146" t="s">
        <v>6415</v>
      </c>
      <c r="AE310" s="146" t="s">
        <v>26</v>
      </c>
      <c r="AJ310" s="181" t="e">
        <f>VLOOKUP(AI310,'centroDeProyectos estrateg '!$E:$W,2,FALSE)</f>
        <v>#N/A</v>
      </c>
      <c r="AK310" s="181" t="e">
        <f>VLOOKUP(AI310,'centroDeProyectos estrateg '!$E:$W,7,FALSE)</f>
        <v>#N/A</v>
      </c>
      <c r="AL310" s="181" t="e">
        <f>VLOOKUP(AI310,'centroDeProyectos estrateg '!$E:$W,8,FALSE)</f>
        <v>#N/A</v>
      </c>
      <c r="AM310" s="181" t="e">
        <f>VLOOKUP(AI310,'centroDeProyectos estrateg '!$E:$W,5,FALSE)</f>
        <v>#N/A</v>
      </c>
      <c r="AN310" s="181" t="e">
        <f>VLOOKUP(AI310,'centroDeProyectos estrateg '!$E:$W,18,FALSE)</f>
        <v>#N/A</v>
      </c>
      <c r="AO310" s="181" t="e">
        <f>VLOOKUP(AI310,'centroDeProyectos estrateg '!$E:$W,19,FALSE)</f>
        <v>#N/A</v>
      </c>
      <c r="AP310" s="181" t="e">
        <f>VLOOKUP(AI310,'centroDeProyectos estrateg '!$E:$W,4,FALSE)</f>
        <v>#N/A</v>
      </c>
      <c r="AQ310" s="162" t="s">
        <v>3438</v>
      </c>
    </row>
    <row r="311" spans="1:43" s="172" customFormat="1" ht="22.9" customHeight="1">
      <c r="A311" s="229">
        <v>309</v>
      </c>
      <c r="B311" s="171" t="s">
        <v>6096</v>
      </c>
      <c r="C311" s="172" t="s">
        <v>3463</v>
      </c>
      <c r="D311" s="172" t="s">
        <v>5331</v>
      </c>
      <c r="E311" s="172" t="s">
        <v>3762</v>
      </c>
      <c r="F311" s="172" t="s">
        <v>3790</v>
      </c>
      <c r="G311" s="172" t="s">
        <v>3791</v>
      </c>
      <c r="H311" s="17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1" s="177" t="s">
        <v>3891</v>
      </c>
      <c r="J311" s="177"/>
      <c r="K311" s="177"/>
      <c r="L311" s="177"/>
      <c r="M311" s="177"/>
      <c r="N311" s="177"/>
      <c r="O311" s="184" t="s">
        <v>3179</v>
      </c>
      <c r="P311" s="172" t="s">
        <v>26</v>
      </c>
      <c r="Q311" s="172" t="s">
        <v>3582</v>
      </c>
      <c r="S311" s="172">
        <v>0</v>
      </c>
      <c r="T311" s="172">
        <v>100</v>
      </c>
      <c r="U311" s="172">
        <v>0.1</v>
      </c>
      <c r="V311" s="172">
        <v>0.2</v>
      </c>
      <c r="W311" s="172">
        <v>0.4</v>
      </c>
      <c r="X311" s="172">
        <v>0.6</v>
      </c>
      <c r="Y311" s="172">
        <v>0.8</v>
      </c>
      <c r="Z311" s="172">
        <v>1</v>
      </c>
      <c r="AB311" s="172" t="s">
        <v>6416</v>
      </c>
      <c r="AC311" s="172">
        <v>2019</v>
      </c>
      <c r="AD311" s="172" t="s">
        <v>6417</v>
      </c>
      <c r="AE311" s="172" t="s">
        <v>26</v>
      </c>
      <c r="AH311" s="172" t="s">
        <v>6418</v>
      </c>
      <c r="AJ311" s="183" t="e">
        <f>VLOOKUP(AI311,'centroDeProyectos estrateg '!$E:$W,2,FALSE)</f>
        <v>#N/A</v>
      </c>
      <c r="AK311" s="183" t="e">
        <f>VLOOKUP(AI311,'centroDeProyectos estrateg '!$E:$W,7,FALSE)</f>
        <v>#N/A</v>
      </c>
      <c r="AL311" s="183" t="e">
        <f>VLOOKUP(AI311,'centroDeProyectos estrateg '!$E:$W,8,FALSE)</f>
        <v>#N/A</v>
      </c>
      <c r="AM311" s="183" t="e">
        <f>VLOOKUP(AI311,'centroDeProyectos estrateg '!$E:$W,5,FALSE)</f>
        <v>#N/A</v>
      </c>
      <c r="AN311" s="183" t="e">
        <f>VLOOKUP(AI311,'centroDeProyectos estrateg '!$E:$W,18,FALSE)</f>
        <v>#N/A</v>
      </c>
      <c r="AO311" s="183" t="e">
        <f>VLOOKUP(AI311,'centroDeProyectos estrateg '!$E:$W,19,FALSE)</f>
        <v>#N/A</v>
      </c>
      <c r="AP311" s="183" t="e">
        <f>VLOOKUP(AI311,'centroDeProyectos estrateg '!$E:$W,4,FALSE)</f>
        <v>#N/A</v>
      </c>
      <c r="AQ311" s="172" t="s">
        <v>3626</v>
      </c>
    </row>
    <row r="312" spans="1:43" s="172" customFormat="1" ht="22.9" customHeight="1">
      <c r="A312" s="227">
        <v>310</v>
      </c>
      <c r="B312" s="171" t="s">
        <v>6096</v>
      </c>
      <c r="C312" s="172" t="s">
        <v>3463</v>
      </c>
      <c r="D312" s="172" t="s">
        <v>5331</v>
      </c>
      <c r="E312" s="172" t="s">
        <v>3762</v>
      </c>
      <c r="F312" s="172" t="s">
        <v>3790</v>
      </c>
      <c r="G312" s="172" t="s">
        <v>3791</v>
      </c>
      <c r="H312" s="17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2" s="177" t="s">
        <v>3892</v>
      </c>
      <c r="J312" s="177"/>
      <c r="K312" s="177"/>
      <c r="L312" s="177"/>
      <c r="M312" s="177"/>
      <c r="N312" s="177"/>
      <c r="O312" s="184" t="s">
        <v>3120</v>
      </c>
      <c r="P312" s="172" t="s">
        <v>26</v>
      </c>
      <c r="Q312" s="172" t="s">
        <v>3582</v>
      </c>
      <c r="S312" s="172">
        <v>0</v>
      </c>
      <c r="T312" s="172">
        <v>100</v>
      </c>
      <c r="U312" s="172">
        <v>0.1</v>
      </c>
      <c r="V312" s="172">
        <v>0.2</v>
      </c>
      <c r="W312" s="172">
        <v>0.4</v>
      </c>
      <c r="X312" s="172">
        <v>0.6</v>
      </c>
      <c r="Y312" s="172">
        <v>0.8</v>
      </c>
      <c r="Z312" s="172">
        <v>1</v>
      </c>
      <c r="AB312" s="172" t="s">
        <v>6416</v>
      </c>
      <c r="AC312" s="172">
        <v>2019</v>
      </c>
      <c r="AD312" s="172" t="s">
        <v>6419</v>
      </c>
      <c r="AE312" s="172" t="s">
        <v>26</v>
      </c>
      <c r="AH312" s="172" t="s">
        <v>6418</v>
      </c>
      <c r="AJ312" s="183" t="e">
        <f>VLOOKUP(AI312,'centroDeProyectos estrateg '!$E:$W,2,FALSE)</f>
        <v>#N/A</v>
      </c>
      <c r="AK312" s="183" t="e">
        <f>VLOOKUP(AI312,'centroDeProyectos estrateg '!$E:$W,7,FALSE)</f>
        <v>#N/A</v>
      </c>
      <c r="AL312" s="183" t="e">
        <f>VLOOKUP(AI312,'centroDeProyectos estrateg '!$E:$W,8,FALSE)</f>
        <v>#N/A</v>
      </c>
      <c r="AM312" s="183" t="e">
        <f>VLOOKUP(AI312,'centroDeProyectos estrateg '!$E:$W,5,FALSE)</f>
        <v>#N/A</v>
      </c>
      <c r="AN312" s="183" t="e">
        <f>VLOOKUP(AI312,'centroDeProyectos estrateg '!$E:$W,18,FALSE)</f>
        <v>#N/A</v>
      </c>
      <c r="AO312" s="183" t="e">
        <f>VLOOKUP(AI312,'centroDeProyectos estrateg '!$E:$W,19,FALSE)</f>
        <v>#N/A</v>
      </c>
      <c r="AP312" s="183" t="e">
        <f>VLOOKUP(AI312,'centroDeProyectos estrateg '!$E:$W,4,FALSE)</f>
        <v>#N/A</v>
      </c>
      <c r="AQ312" s="172" t="s">
        <v>3626</v>
      </c>
    </row>
    <row r="313" spans="1:43" s="63" customFormat="1" ht="22.9" customHeight="1">
      <c r="A313" s="228">
        <v>311</v>
      </c>
      <c r="B313" s="60" t="s">
        <v>6215</v>
      </c>
      <c r="C313" s="59" t="s">
        <v>3463</v>
      </c>
      <c r="D313" s="59" t="s">
        <v>5331</v>
      </c>
      <c r="E313" s="59" t="s">
        <v>3762</v>
      </c>
      <c r="F313" s="59" t="s">
        <v>3790</v>
      </c>
      <c r="G313" s="59" t="s">
        <v>3791</v>
      </c>
      <c r="H313" s="59" t="str">
        <f>_xlfn.CONCAT(F313,": ",G313)</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3" s="61" t="s">
        <v>3893</v>
      </c>
      <c r="J313" s="61"/>
      <c r="K313" s="61"/>
      <c r="L313" s="61"/>
      <c r="M313" s="61"/>
      <c r="N313" s="61"/>
      <c r="O313" s="61" t="s">
        <v>2947</v>
      </c>
      <c r="P313" s="59" t="s">
        <v>26</v>
      </c>
      <c r="Q313" s="59" t="s">
        <v>3582</v>
      </c>
      <c r="R313" s="59"/>
      <c r="S313" s="59">
        <v>0</v>
      </c>
      <c r="T313" s="59">
        <v>17</v>
      </c>
      <c r="U313" s="59">
        <v>17</v>
      </c>
      <c r="V313" s="59">
        <v>17</v>
      </c>
      <c r="W313" s="59">
        <v>17</v>
      </c>
      <c r="X313" s="59">
        <v>17</v>
      </c>
      <c r="Y313" s="59">
        <v>17</v>
      </c>
      <c r="Z313" s="59">
        <v>17</v>
      </c>
      <c r="AA313" s="59"/>
      <c r="AB313" s="59" t="s">
        <v>3894</v>
      </c>
      <c r="AC313" s="59">
        <v>2019</v>
      </c>
      <c r="AD313" s="59" t="s">
        <v>6420</v>
      </c>
      <c r="AE313" s="59" t="s">
        <v>26</v>
      </c>
      <c r="AF313" s="59"/>
      <c r="AG313" s="59"/>
      <c r="AH313" s="59" t="s">
        <v>3896</v>
      </c>
      <c r="AI313" s="59" t="s">
        <v>61</v>
      </c>
      <c r="AJ313" s="142" t="str">
        <f>VLOOKUP(AI313,'centroDeProyectos estrateg '!$E:$W,2,FALSE)</f>
        <v>Implementación Código Procesal Agraria (Defensa Pública)</v>
      </c>
      <c r="AK313" s="142" t="str">
        <f>VLOOKUP(AI313,'centroDeProyectos estrateg '!$E:$W,7,FALSE)</f>
        <v>28/01/2019</v>
      </c>
      <c r="AL313" s="142" t="str">
        <f>VLOOKUP(AI313,'centroDeProyectos estrateg '!$E:$W,8,FALSE)</f>
        <v>13/01/2020</v>
      </c>
      <c r="AM313" s="142" t="str">
        <f>VLOOKUP(AI313,'centroDeProyectos estrateg '!$E:$W,5,FALSE)</f>
        <v>100%</v>
      </c>
      <c r="AN313" s="142" t="str">
        <f>VLOOKUP(AI313,'centroDeProyectos estrateg '!$E:$W,18,FALSE)</f>
        <v>Defensa Pública</v>
      </c>
      <c r="AO313" s="142" t="str">
        <f>VLOOKUP(AI313,'centroDeProyectos estrateg '!$E:$W,19,FALSE)</f>
        <v>0032 JEFATURA DEFENSA PUBLICA</v>
      </c>
      <c r="AP313" s="142" t="str">
        <f>VLOOKUP(AI313,'centroDeProyectos estrateg '!$E:$W,4,FALSE)</f>
        <v>Pendiente Evaluación de Beneficios</v>
      </c>
      <c r="AQ313" s="142" t="s">
        <v>3442</v>
      </c>
    </row>
    <row r="314" spans="1:43" s="59" customFormat="1" ht="22.9" customHeight="1">
      <c r="A314" s="229">
        <v>312</v>
      </c>
      <c r="B314" s="60" t="s">
        <v>6215</v>
      </c>
      <c r="C314" s="59" t="s">
        <v>3463</v>
      </c>
      <c r="D314" s="59" t="s">
        <v>5331</v>
      </c>
      <c r="E314" s="59" t="s">
        <v>3762</v>
      </c>
      <c r="F314" s="59" t="s">
        <v>3790</v>
      </c>
      <c r="G314" s="59" t="s">
        <v>3791</v>
      </c>
      <c r="H314"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4" s="61" t="s">
        <v>3893</v>
      </c>
      <c r="J314" s="61"/>
      <c r="K314" s="61"/>
      <c r="L314" s="61"/>
      <c r="M314" s="61"/>
      <c r="N314" s="61"/>
      <c r="O314" s="61" t="s">
        <v>2947</v>
      </c>
      <c r="P314" s="59" t="s">
        <v>26</v>
      </c>
      <c r="Q314" s="59" t="s">
        <v>3582</v>
      </c>
      <c r="S314" s="59">
        <v>0</v>
      </c>
      <c r="T314" s="59">
        <v>17</v>
      </c>
      <c r="U314" s="59">
        <v>17</v>
      </c>
      <c r="V314" s="59">
        <v>17</v>
      </c>
      <c r="W314" s="59">
        <v>17</v>
      </c>
      <c r="X314" s="59">
        <v>17</v>
      </c>
      <c r="Y314" s="59">
        <v>17</v>
      </c>
      <c r="Z314" s="59">
        <v>17</v>
      </c>
      <c r="AB314" s="59" t="s">
        <v>3894</v>
      </c>
      <c r="AC314" s="59">
        <v>2019</v>
      </c>
      <c r="AD314" s="59" t="s">
        <v>6420</v>
      </c>
      <c r="AE314" s="59" t="s">
        <v>26</v>
      </c>
      <c r="AH314" s="59" t="s">
        <v>3896</v>
      </c>
      <c r="AI314" s="59" t="s">
        <v>97</v>
      </c>
      <c r="AJ314" s="142" t="str">
        <f>VLOOKUP(AI314,'centroDeProyectos estrateg '!$E:$W,2,FALSE)</f>
        <v>Abordaje a la entrada en vigencia del Código Procesal Agrario (Dirección de Planificación)</v>
      </c>
      <c r="AK314" s="142" t="str">
        <f>VLOOKUP(AI314,'centroDeProyectos estrateg '!$E:$W,7,FALSE)</f>
        <v>28/01/2019</v>
      </c>
      <c r="AL314" s="142" t="str">
        <f>VLOOKUP(AI314,'centroDeProyectos estrateg '!$E:$W,8,FALSE)</f>
        <v>18/12/2020</v>
      </c>
      <c r="AM314" s="142" t="str">
        <f>VLOOKUP(AI314,'centroDeProyectos estrateg '!$E:$W,5,FALSE)</f>
        <v>100%</v>
      </c>
      <c r="AN314" s="142" t="str">
        <f>VLOOKUP(AI314,'centroDeProyectos estrateg '!$E:$W,18,FALSE)</f>
        <v>Dirección de Planificación</v>
      </c>
      <c r="AO314" s="142" t="str">
        <f>VLOOKUP(AI314,'centroDeProyectos estrateg '!$E:$W,19,FALSE)</f>
        <v>0519 SUBPROCESO MODERNIZACION INSTITUCIONAL</v>
      </c>
      <c r="AP314" s="142" t="str">
        <f>VLOOKUP(AI314,'centroDeProyectos estrateg '!$E:$W,4,FALSE)</f>
        <v>Pendiente Evaluación de Beneficios</v>
      </c>
      <c r="AQ314" s="142" t="s">
        <v>3442</v>
      </c>
    </row>
    <row r="315" spans="1:43" s="59" customFormat="1" ht="22.9" customHeight="1">
      <c r="A315" s="227">
        <v>313</v>
      </c>
      <c r="B315" s="60" t="s">
        <v>6215</v>
      </c>
      <c r="C315" s="59" t="s">
        <v>3463</v>
      </c>
      <c r="D315" s="59" t="s">
        <v>5331</v>
      </c>
      <c r="E315" s="59" t="s">
        <v>3762</v>
      </c>
      <c r="F315" s="59" t="s">
        <v>3790</v>
      </c>
      <c r="G315" s="59" t="s">
        <v>3791</v>
      </c>
      <c r="H315"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5" s="61" t="s">
        <v>3897</v>
      </c>
      <c r="J315" s="61"/>
      <c r="K315" s="61"/>
      <c r="L315" s="61"/>
      <c r="M315" s="61"/>
      <c r="N315" s="61"/>
      <c r="O315" s="61" t="s">
        <v>1356</v>
      </c>
      <c r="P315" s="59" t="s">
        <v>3898</v>
      </c>
      <c r="Q315" s="59" t="s">
        <v>3582</v>
      </c>
      <c r="S315" s="59">
        <v>0</v>
      </c>
      <c r="T315" s="59">
        <v>30</v>
      </c>
      <c r="U315" s="59">
        <v>30</v>
      </c>
      <c r="V315" s="59">
        <v>30</v>
      </c>
      <c r="W315" s="59">
        <v>30</v>
      </c>
      <c r="X315" s="59">
        <v>30</v>
      </c>
      <c r="Y315" s="59">
        <v>30</v>
      </c>
      <c r="Z315" s="59">
        <v>30</v>
      </c>
      <c r="AB315" s="59" t="s">
        <v>6421</v>
      </c>
      <c r="AC315" s="59">
        <v>2019</v>
      </c>
      <c r="AD315" s="59" t="s">
        <v>6422</v>
      </c>
      <c r="AE315" s="59" t="s">
        <v>26</v>
      </c>
      <c r="AH315" s="59" t="s">
        <v>88</v>
      </c>
      <c r="AI315" s="59" t="s">
        <v>87</v>
      </c>
      <c r="AJ315" s="142" t="str">
        <f>VLOOKUP(AI315,'centroDeProyectos estrateg '!$E:$W,2,FALSE)</f>
        <v>Abordaje a la entrada en vigencia del Código Procesal de Familia</v>
      </c>
      <c r="AK315" s="142" t="str">
        <f>VLOOKUP(AI315,'centroDeProyectos estrateg '!$E:$W,7,FALSE)</f>
        <v>30/07/2019</v>
      </c>
      <c r="AL315" s="142" t="str">
        <f>VLOOKUP(AI315,'centroDeProyectos estrateg '!$E:$W,8,FALSE)</f>
        <v>24/04/2023</v>
      </c>
      <c r="AM315" s="142" t="str">
        <f>VLOOKUP(AI315,'centroDeProyectos estrateg '!$E:$W,5,FALSE)</f>
        <v>1%</v>
      </c>
      <c r="AN315" s="142" t="str">
        <f>VLOOKUP(AI315,'centroDeProyectos estrateg '!$E:$W,18,FALSE)</f>
        <v>Dirección de Planificación</v>
      </c>
      <c r="AO315" s="142" t="str">
        <f>VLOOKUP(AI315,'centroDeProyectos estrateg '!$E:$W,19,FALSE)</f>
        <v>0519 SUBPROCESO MODERNIZACION INSTITUCIONAL</v>
      </c>
      <c r="AP315" s="142" t="str">
        <f>VLOOKUP(AI315,'centroDeProyectos estrateg '!$E:$W,4,FALSE)</f>
        <v>Cancelado</v>
      </c>
      <c r="AQ315" s="142" t="s">
        <v>3442</v>
      </c>
    </row>
    <row r="316" spans="1:43" s="59" customFormat="1" ht="22.9" customHeight="1">
      <c r="A316" s="228">
        <v>314</v>
      </c>
      <c r="B316" s="60" t="s">
        <v>6215</v>
      </c>
      <c r="C316" s="59" t="s">
        <v>3463</v>
      </c>
      <c r="D316" s="59" t="s">
        <v>5331</v>
      </c>
      <c r="E316" s="59" t="s">
        <v>3762</v>
      </c>
      <c r="F316" s="59" t="s">
        <v>3790</v>
      </c>
      <c r="G316" s="59" t="s">
        <v>3791</v>
      </c>
      <c r="H316"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6" s="61" t="s">
        <v>3899</v>
      </c>
      <c r="J316" s="61"/>
      <c r="K316" s="61"/>
      <c r="L316" s="61"/>
      <c r="M316" s="61"/>
      <c r="N316" s="61"/>
      <c r="O316" s="61" t="s">
        <v>3031</v>
      </c>
      <c r="P316" s="59" t="s">
        <v>26</v>
      </c>
      <c r="Q316" s="59" t="s">
        <v>3582</v>
      </c>
      <c r="S316" s="59">
        <v>0</v>
      </c>
      <c r="T316" s="59">
        <v>100</v>
      </c>
      <c r="U316" s="59">
        <v>0.1</v>
      </c>
      <c r="V316" s="59">
        <v>0.2</v>
      </c>
      <c r="W316" s="59">
        <v>0.4</v>
      </c>
      <c r="X316" s="59">
        <v>0.6</v>
      </c>
      <c r="Y316" s="59">
        <v>0.8</v>
      </c>
      <c r="Z316" s="59">
        <v>1</v>
      </c>
      <c r="AB316" s="59" t="s">
        <v>6423</v>
      </c>
      <c r="AC316" s="59" t="s">
        <v>3852</v>
      </c>
      <c r="AD316" s="59" t="s">
        <v>6424</v>
      </c>
      <c r="AE316" s="59" t="s">
        <v>26</v>
      </c>
      <c r="AH316" s="59" t="s">
        <v>3902</v>
      </c>
      <c r="AI316" s="59" t="s">
        <v>51</v>
      </c>
      <c r="AJ316" s="142" t="str">
        <f>VLOOKUP(AI316,'centroDeProyectos estrateg '!$E:$W,2,FALSE)</f>
        <v>Actualización de los estados procesales</v>
      </c>
      <c r="AK316" s="142" t="str">
        <f>VLOOKUP(AI316,'centroDeProyectos estrateg '!$E:$W,7,FALSE)</f>
        <v>01/10/2018</v>
      </c>
      <c r="AL316" s="142" t="str">
        <f>VLOOKUP(AI316,'centroDeProyectos estrateg '!$E:$W,8,FALSE)</f>
        <v>26/03/2024</v>
      </c>
      <c r="AM316" s="142" t="str">
        <f>VLOOKUP(AI316,'centroDeProyectos estrateg '!$E:$W,5,FALSE)</f>
        <v>83%</v>
      </c>
      <c r="AN316" s="142" t="str">
        <f>VLOOKUP(AI316,'centroDeProyectos estrateg '!$E:$W,18,FALSE)</f>
        <v>Defensa Pública</v>
      </c>
      <c r="AO316" s="142" t="str">
        <f>VLOOKUP(AI316,'centroDeProyectos estrateg '!$E:$W,19,FALSE)</f>
        <v>0032 JEFATURA DEFENSA PUBLICA</v>
      </c>
      <c r="AP316" s="142" t="str">
        <f>VLOOKUP(AI316,'centroDeProyectos estrateg '!$E:$W,4,FALSE)</f>
        <v>En progreso</v>
      </c>
      <c r="AQ316" s="142" t="s">
        <v>3442</v>
      </c>
    </row>
    <row r="317" spans="1:43" s="213" customFormat="1" ht="22.9" customHeight="1">
      <c r="A317" s="229">
        <v>315</v>
      </c>
      <c r="B317" s="202" t="s">
        <v>6211</v>
      </c>
      <c r="C317" s="202" t="s">
        <v>6211</v>
      </c>
      <c r="D317" s="203" t="s">
        <v>5331</v>
      </c>
      <c r="E317" s="203" t="s">
        <v>3762</v>
      </c>
      <c r="F317" s="203" t="s">
        <v>3790</v>
      </c>
      <c r="G317" s="203" t="s">
        <v>3791</v>
      </c>
      <c r="H317" s="203" t="str">
        <f>_xlfn.CONCAT(F317,": ",G317)</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7" s="204" t="s">
        <v>3899</v>
      </c>
      <c r="J317" s="204"/>
      <c r="K317" s="204"/>
      <c r="L317" s="204"/>
      <c r="M317" s="204"/>
      <c r="N317" s="204"/>
      <c r="O317" s="204" t="s">
        <v>3031</v>
      </c>
      <c r="P317" s="203" t="s">
        <v>26</v>
      </c>
      <c r="Q317" s="203" t="s">
        <v>3582</v>
      </c>
      <c r="R317" s="203"/>
      <c r="S317" s="203">
        <v>0</v>
      </c>
      <c r="T317" s="203">
        <v>100</v>
      </c>
      <c r="U317" s="203">
        <v>0.1</v>
      </c>
      <c r="V317" s="203">
        <v>0.2</v>
      </c>
      <c r="W317" s="203">
        <v>0.4</v>
      </c>
      <c r="X317" s="203">
        <v>0.6</v>
      </c>
      <c r="Y317" s="203">
        <v>0.8</v>
      </c>
      <c r="Z317" s="203">
        <v>1</v>
      </c>
      <c r="AA317" s="203"/>
      <c r="AB317" s="203" t="s">
        <v>6423</v>
      </c>
      <c r="AC317" s="203" t="s">
        <v>3852</v>
      </c>
      <c r="AD317" s="203" t="s">
        <v>6424</v>
      </c>
      <c r="AE317" s="203" t="s">
        <v>26</v>
      </c>
      <c r="AF317" s="203"/>
      <c r="AG317" s="203"/>
      <c r="AH317" s="203" t="s">
        <v>3902</v>
      </c>
      <c r="AI317" s="203" t="s">
        <v>85</v>
      </c>
      <c r="AJ317" s="199" t="str">
        <f>VLOOKUP(AI317,'centroDeProyectos estrateg '!$E:$W,2,FALSE)</f>
        <v>Mejora del Proceso Penal (Ámbito Jurisdiccional)</v>
      </c>
      <c r="AK317" s="199" t="str">
        <f>VLOOKUP(AI317,'centroDeProyectos estrateg '!$E:$W,7,FALSE)</f>
        <v>03/08/2017</v>
      </c>
      <c r="AL317" s="200">
        <v>46749</v>
      </c>
      <c r="AM317" s="212">
        <v>0.65</v>
      </c>
      <c r="AN317" s="199" t="str">
        <f>VLOOKUP(AI317,'centroDeProyectos estrateg '!$E:$W,18,FALSE)</f>
        <v>Comisiones Institucionales</v>
      </c>
      <c r="AO317" s="199" t="str">
        <f>VLOOKUP(AI317,'centroDeProyectos estrateg '!$E:$W,19,FALSE)</f>
        <v>1436 COMISION DE ASUNTOS PENALES</v>
      </c>
      <c r="AP317" s="199" t="str">
        <f>VLOOKUP(AI317,'centroDeProyectos estrateg '!$E:$W,4,FALSE)</f>
        <v>En progreso</v>
      </c>
      <c r="AQ317" s="199" t="s">
        <v>3442</v>
      </c>
    </row>
    <row r="318" spans="1:43" s="203" customFormat="1" ht="22.9" customHeight="1">
      <c r="A318" s="227">
        <v>316</v>
      </c>
      <c r="B318" s="202" t="s">
        <v>6211</v>
      </c>
      <c r="C318" s="202" t="s">
        <v>6211</v>
      </c>
      <c r="D318" s="203" t="s">
        <v>5331</v>
      </c>
      <c r="E318" s="203" t="s">
        <v>3762</v>
      </c>
      <c r="F318" s="203" t="s">
        <v>3790</v>
      </c>
      <c r="G318" s="203" t="s">
        <v>3791</v>
      </c>
      <c r="H318"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8" s="203" t="s">
        <v>3905</v>
      </c>
      <c r="O318" s="203" t="s">
        <v>3023</v>
      </c>
      <c r="P318" s="203" t="s">
        <v>26</v>
      </c>
      <c r="Q318" s="203" t="s">
        <v>3582</v>
      </c>
      <c r="S318" s="203">
        <v>2</v>
      </c>
      <c r="T318" s="203">
        <v>7</v>
      </c>
      <c r="U318" s="203">
        <v>0</v>
      </c>
      <c r="V318" s="203">
        <v>1</v>
      </c>
      <c r="W318" s="203">
        <v>3</v>
      </c>
      <c r="X318" s="203">
        <v>4</v>
      </c>
      <c r="Y318" s="203">
        <v>6</v>
      </c>
      <c r="Z318" s="203">
        <v>7</v>
      </c>
      <c r="AB318" s="203" t="s">
        <v>6425</v>
      </c>
      <c r="AC318" s="203" t="s">
        <v>6174</v>
      </c>
      <c r="AD318" s="203" t="s">
        <v>6426</v>
      </c>
      <c r="AE318" s="203" t="s">
        <v>26</v>
      </c>
      <c r="AH318" s="203" t="s">
        <v>6427</v>
      </c>
      <c r="AI318" s="203" t="s">
        <v>115</v>
      </c>
      <c r="AJ318" s="199" t="str">
        <f>VLOOKUP(AI318,'centroDeProyectos estrateg '!$E:$W,2,FALSE)</f>
        <v>Implementación de oficina Modelo en materia de Tránsito primera instancia</v>
      </c>
      <c r="AK318" s="199" t="str">
        <f>VLOOKUP(AI318,'centroDeProyectos estrateg '!$E:$W,7,FALSE)</f>
        <v>09/01/2023</v>
      </c>
      <c r="AL318" s="200">
        <v>45638</v>
      </c>
      <c r="AM318" s="212">
        <v>0.56000000000000005</v>
      </c>
      <c r="AN318" s="199" t="str">
        <f>VLOOKUP(AI318,'centroDeProyectos estrateg '!$E:$W,18,FALSE)</f>
        <v>Dirección de Planificación</v>
      </c>
      <c r="AO318" s="199" t="str">
        <f>VLOOKUP(AI318,'centroDeProyectos estrateg '!$E:$W,19,FALSE)</f>
        <v>0519 SUBPROCESO MODERNIZACION INSTITUCIONAL</v>
      </c>
      <c r="AP318" s="199" t="str">
        <f>VLOOKUP(AI318,'centroDeProyectos estrateg '!$E:$W,4,FALSE)</f>
        <v>En progreso</v>
      </c>
      <c r="AQ318" s="199" t="s">
        <v>3442</v>
      </c>
    </row>
    <row r="319" spans="1:43" s="59" customFormat="1" ht="22.9" customHeight="1">
      <c r="A319" s="228">
        <v>317</v>
      </c>
      <c r="B319" s="60" t="s">
        <v>6215</v>
      </c>
      <c r="C319" s="59" t="s">
        <v>3463</v>
      </c>
      <c r="D319" s="59" t="s">
        <v>5331</v>
      </c>
      <c r="E319" s="59" t="s">
        <v>3762</v>
      </c>
      <c r="F319" s="59" t="s">
        <v>3790</v>
      </c>
      <c r="G319" s="59" t="s">
        <v>3791</v>
      </c>
      <c r="H319"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19" s="59" t="s">
        <v>3905</v>
      </c>
      <c r="O319" s="59" t="s">
        <v>3023</v>
      </c>
      <c r="P319" s="59" t="s">
        <v>26</v>
      </c>
      <c r="AB319" s="59" t="s">
        <v>6425</v>
      </c>
      <c r="AC319" s="59" t="s">
        <v>6004</v>
      </c>
      <c r="AD319" s="59" t="s">
        <v>6428</v>
      </c>
      <c r="AE319" s="59" t="s">
        <v>26</v>
      </c>
      <c r="AI319" s="59" t="s">
        <v>117</v>
      </c>
      <c r="AJ319" s="142" t="str">
        <f>VLOOKUP(AI319,'centroDeProyectos estrateg '!$E:$W,2,FALSE)</f>
        <v>Rediseño materia Penal Juvenil-primera instancia</v>
      </c>
      <c r="AK319" s="142" t="str">
        <f>VLOOKUP(AI319,'centroDeProyectos estrateg '!$E:$W,7,FALSE)</f>
        <v>01/11/2023</v>
      </c>
      <c r="AL319" s="142" t="str">
        <f>VLOOKUP(AI319,'centroDeProyectos estrateg '!$E:$W,8,FALSE)</f>
        <v>19/06/2024</v>
      </c>
      <c r="AM319" s="142" t="str">
        <f>VLOOKUP(AI319,'centroDeProyectos estrateg '!$E:$W,5,FALSE)</f>
        <v>0%</v>
      </c>
      <c r="AN319" s="142" t="str">
        <f>VLOOKUP(AI319,'centroDeProyectos estrateg '!$E:$W,18,FALSE)</f>
        <v/>
      </c>
      <c r="AO319" s="142" t="str">
        <f>VLOOKUP(AI319,'centroDeProyectos estrateg '!$E:$W,19,FALSE)</f>
        <v>0519 SUBPROCESO MODERNIZACION INSTITUCIONAL</v>
      </c>
      <c r="AP319" s="142" t="str">
        <f>VLOOKUP(AI319,'centroDeProyectos estrateg '!$E:$W,4,FALSE)</f>
        <v>Cancelado</v>
      </c>
      <c r="AQ319" s="142" t="s">
        <v>3442</v>
      </c>
    </row>
    <row r="320" spans="1:43" s="59" customFormat="1" ht="22.9" customHeight="1">
      <c r="A320" s="229">
        <v>318</v>
      </c>
      <c r="B320" s="60" t="s">
        <v>6215</v>
      </c>
      <c r="C320" s="59" t="s">
        <v>3463</v>
      </c>
      <c r="D320" s="59" t="s">
        <v>5331</v>
      </c>
      <c r="E320" s="59" t="s">
        <v>3762</v>
      </c>
      <c r="F320" s="59" t="s">
        <v>3790</v>
      </c>
      <c r="G320" s="59" t="s">
        <v>3791</v>
      </c>
      <c r="H320"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0" s="59" t="s">
        <v>3905</v>
      </c>
      <c r="O320" s="59" t="s">
        <v>3023</v>
      </c>
      <c r="P320" s="59" t="s">
        <v>26</v>
      </c>
      <c r="AB320" s="59" t="s">
        <v>6425</v>
      </c>
      <c r="AC320" s="59" t="s">
        <v>6004</v>
      </c>
      <c r="AD320" s="59" t="s">
        <v>6429</v>
      </c>
      <c r="AE320" s="59" t="s">
        <v>26</v>
      </c>
      <c r="AI320" s="59" t="s">
        <v>119</v>
      </c>
      <c r="AJ320" s="142" t="str">
        <f>VLOOKUP(AI320,'centroDeProyectos estrateg '!$E:$W,2,FALSE)</f>
        <v>Fortalecimiento y atención de carga de trabajo del Subproceso de Modernización Institucional para área no penal</v>
      </c>
      <c r="AK320" s="142" t="str">
        <f>VLOOKUP(AI320,'centroDeProyectos estrateg '!$E:$W,7,FALSE)</f>
        <v>22/08/2022</v>
      </c>
      <c r="AL320" s="142" t="str">
        <f>VLOOKUP(AI320,'centroDeProyectos estrateg '!$E:$W,8,FALSE)</f>
        <v>01/02/2024</v>
      </c>
      <c r="AM320" s="142" t="str">
        <f>VLOOKUP(AI320,'centroDeProyectos estrateg '!$E:$W,5,FALSE)</f>
        <v>51%</v>
      </c>
      <c r="AN320" s="142" t="str">
        <f>VLOOKUP(AI320,'centroDeProyectos estrateg '!$E:$W,18,FALSE)</f>
        <v>Dirección de Planificación</v>
      </c>
      <c r="AO320" s="142" t="str">
        <f>VLOOKUP(AI320,'centroDeProyectos estrateg '!$E:$W,19,FALSE)</f>
        <v>0519 SUBPROCESO MODERNIZACION INSTITUCIONAL</v>
      </c>
      <c r="AP320" s="142" t="str">
        <f>VLOOKUP(AI320,'centroDeProyectos estrateg '!$E:$W,4,FALSE)</f>
        <v>En progreso</v>
      </c>
      <c r="AQ320" s="142" t="s">
        <v>3442</v>
      </c>
    </row>
    <row r="321" spans="1:43" s="146" customFormat="1" ht="22.9" customHeight="1">
      <c r="A321" s="227">
        <v>319</v>
      </c>
      <c r="B321" s="145" t="s">
        <v>5971</v>
      </c>
      <c r="C321" s="146" t="s">
        <v>3463</v>
      </c>
      <c r="D321" s="146" t="s">
        <v>5331</v>
      </c>
      <c r="E321" s="146" t="s">
        <v>3762</v>
      </c>
      <c r="F321" s="146" t="s">
        <v>3790</v>
      </c>
      <c r="G321" s="146" t="s">
        <v>3791</v>
      </c>
      <c r="H321"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1" s="147" t="s">
        <v>6430</v>
      </c>
      <c r="J321" s="147"/>
      <c r="K321" s="147"/>
      <c r="L321" s="147"/>
      <c r="M321" s="147"/>
      <c r="N321" s="147"/>
      <c r="O321" s="147" t="s">
        <v>3088</v>
      </c>
      <c r="P321" s="146" t="s">
        <v>26</v>
      </c>
      <c r="Q321" s="146" t="s">
        <v>3434</v>
      </c>
      <c r="S321" s="146">
        <v>2</v>
      </c>
      <c r="T321" s="146">
        <v>7</v>
      </c>
      <c r="U321" s="146">
        <v>2</v>
      </c>
      <c r="V321" s="146">
        <v>3</v>
      </c>
      <c r="W321" s="146">
        <v>4</v>
      </c>
      <c r="X321" s="146">
        <v>5</v>
      </c>
      <c r="Y321" s="146">
        <v>6</v>
      </c>
      <c r="Z321" s="146">
        <v>7</v>
      </c>
      <c r="AB321" s="146" t="s">
        <v>6431</v>
      </c>
      <c r="AC321" s="146">
        <v>2019</v>
      </c>
      <c r="AD321" s="146" t="s">
        <v>6432</v>
      </c>
      <c r="AE321" s="146" t="s">
        <v>26</v>
      </c>
      <c r="AH321" s="146" t="s">
        <v>6001</v>
      </c>
      <c r="AJ321" s="181" t="e">
        <f>VLOOKUP(AI321,'centroDeProyectos estrateg '!$E:$W,2,FALSE)</f>
        <v>#N/A</v>
      </c>
      <c r="AK321" s="181" t="e">
        <f>VLOOKUP(AI321,'centroDeProyectos estrateg '!$E:$W,7,FALSE)</f>
        <v>#N/A</v>
      </c>
      <c r="AL321" s="181" t="e">
        <f>VLOOKUP(AI321,'centroDeProyectos estrateg '!$E:$W,8,FALSE)</f>
        <v>#N/A</v>
      </c>
      <c r="AM321" s="181" t="e">
        <f>VLOOKUP(AI321,'centroDeProyectos estrateg '!$E:$W,5,FALSE)</f>
        <v>#N/A</v>
      </c>
      <c r="AN321" s="181" t="e">
        <f>VLOOKUP(AI321,'centroDeProyectos estrateg '!$E:$W,18,FALSE)</f>
        <v>#N/A</v>
      </c>
      <c r="AO321" s="181" t="e">
        <f>VLOOKUP(AI321,'centroDeProyectos estrateg '!$E:$W,19,FALSE)</f>
        <v>#N/A</v>
      </c>
      <c r="AP321" s="181" t="e">
        <f>VLOOKUP(AI321,'centroDeProyectos estrateg '!$E:$W,4,FALSE)</f>
        <v>#N/A</v>
      </c>
      <c r="AQ321" s="162" t="s">
        <v>3438</v>
      </c>
    </row>
    <row r="322" spans="1:43" s="62" customFormat="1" ht="22.9" customHeight="1">
      <c r="A322" s="228">
        <v>320</v>
      </c>
      <c r="B322" s="64" t="s">
        <v>6096</v>
      </c>
      <c r="C322" s="62" t="s">
        <v>3463</v>
      </c>
      <c r="D322" s="62" t="s">
        <v>5331</v>
      </c>
      <c r="E322" s="62" t="s">
        <v>3762</v>
      </c>
      <c r="F322" s="62" t="s">
        <v>3790</v>
      </c>
      <c r="G322" s="62" t="s">
        <v>3791</v>
      </c>
      <c r="H322" s="6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2" s="65" t="s">
        <v>6430</v>
      </c>
      <c r="J322" s="65"/>
      <c r="K322" s="65"/>
      <c r="L322" s="65"/>
      <c r="M322" s="65"/>
      <c r="N322" s="65"/>
      <c r="O322" s="65" t="s">
        <v>3088</v>
      </c>
      <c r="P322" s="62" t="s">
        <v>26</v>
      </c>
      <c r="AB322" s="62" t="s">
        <v>6431</v>
      </c>
      <c r="AC322" s="62" t="s">
        <v>6004</v>
      </c>
      <c r="AD322" s="62" t="s">
        <v>6433</v>
      </c>
      <c r="AE322" s="62" t="s">
        <v>26</v>
      </c>
      <c r="AJ322" s="182" t="e">
        <f>VLOOKUP(AI322,'centroDeProyectos estrateg '!$E:$W,2,FALSE)</f>
        <v>#N/A</v>
      </c>
      <c r="AK322" s="182" t="e">
        <f>VLOOKUP(AI322,'centroDeProyectos estrateg '!$E:$W,7,FALSE)</f>
        <v>#N/A</v>
      </c>
      <c r="AL322" s="182" t="e">
        <f>VLOOKUP(AI322,'centroDeProyectos estrateg '!$E:$W,8,FALSE)</f>
        <v>#N/A</v>
      </c>
      <c r="AM322" s="182" t="e">
        <f>VLOOKUP(AI322,'centroDeProyectos estrateg '!$E:$W,5,FALSE)</f>
        <v>#N/A</v>
      </c>
      <c r="AN322" s="182" t="e">
        <f>VLOOKUP(AI322,'centroDeProyectos estrateg '!$E:$W,18,FALSE)</f>
        <v>#N/A</v>
      </c>
      <c r="AO322" s="182" t="e">
        <f>VLOOKUP(AI322,'centroDeProyectos estrateg '!$E:$W,19,FALSE)</f>
        <v>#N/A</v>
      </c>
      <c r="AP322" s="182" t="e">
        <f>VLOOKUP(AI322,'centroDeProyectos estrateg '!$E:$W,4,FALSE)</f>
        <v>#N/A</v>
      </c>
      <c r="AQ322" s="62" t="s">
        <v>3681</v>
      </c>
    </row>
    <row r="323" spans="1:43" s="59" customFormat="1" ht="22.9" customHeight="1">
      <c r="A323" s="229">
        <v>321</v>
      </c>
      <c r="B323" s="60" t="s">
        <v>5968</v>
      </c>
      <c r="C323" s="59" t="s">
        <v>3463</v>
      </c>
      <c r="D323" s="59" t="s">
        <v>5331</v>
      </c>
      <c r="E323" s="59" t="s">
        <v>3762</v>
      </c>
      <c r="F323" s="59" t="s">
        <v>3790</v>
      </c>
      <c r="G323" s="59" t="s">
        <v>3791</v>
      </c>
      <c r="H323" s="59" t="str">
        <f>_xlfn.CONCAT(F323,": ",G323)</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3" s="61" t="s">
        <v>3910</v>
      </c>
      <c r="J323" s="61"/>
      <c r="K323" s="61"/>
      <c r="L323" s="61"/>
      <c r="M323" s="61"/>
      <c r="N323" s="61"/>
      <c r="O323" s="61" t="s">
        <v>3068</v>
      </c>
      <c r="P323" s="59" t="s">
        <v>3211</v>
      </c>
      <c r="Q323" s="59" t="s">
        <v>3582</v>
      </c>
      <c r="S323" s="59">
        <v>0</v>
      </c>
      <c r="T323" s="59">
        <v>100</v>
      </c>
      <c r="U323" s="59">
        <v>0.1</v>
      </c>
      <c r="V323" s="59">
        <v>0.2</v>
      </c>
      <c r="W323" s="59">
        <v>0.4</v>
      </c>
      <c r="X323" s="59">
        <v>0.6</v>
      </c>
      <c r="Y323" s="59">
        <v>0.8</v>
      </c>
      <c r="Z323" s="59">
        <v>1</v>
      </c>
      <c r="AC323" s="59">
        <v>2019</v>
      </c>
      <c r="AD323" s="59" t="s">
        <v>6434</v>
      </c>
      <c r="AE323" s="59" t="s">
        <v>50</v>
      </c>
      <c r="AH323" s="59" t="s">
        <v>6435</v>
      </c>
      <c r="AI323" s="59" t="s">
        <v>243</v>
      </c>
      <c r="AJ323" s="142" t="str">
        <f>VLOOKUP(AI323,'centroDeProyectos estrateg '!$E:$W,2,FALSE)</f>
        <v>Implementación del Escritorio Virtual Despachos Penales</v>
      </c>
      <c r="AK323" s="142" t="str">
        <f>VLOOKUP(AI323,'centroDeProyectos estrateg '!$E:$W,7,FALSE)</f>
        <v>04/01/2021</v>
      </c>
      <c r="AL323" s="142" t="str">
        <f>VLOOKUP(AI323,'centroDeProyectos estrateg '!$E:$W,8,FALSE)</f>
        <v>30/04/2021</v>
      </c>
      <c r="AM323" s="142" t="str">
        <f>VLOOKUP(AI323,'centroDeProyectos estrateg '!$E:$W,5,FALSE)</f>
        <v>100%</v>
      </c>
      <c r="AN323" s="142" t="str">
        <f>VLOOKUP(AI323,'centroDeProyectos estrateg '!$E:$W,18,FALSE)</f>
        <v>Dirección de Tecnología de Información</v>
      </c>
      <c r="AO323" s="142" t="str">
        <f>VLOOKUP(AI323,'centroDeProyectos estrateg '!$E:$W,19,FALSE)</f>
        <v>1841 SUBPROCESO SISTEMAS JURISDICCIONALES</v>
      </c>
      <c r="AP323" s="142" t="str">
        <f>VLOOKUP(AI323,'centroDeProyectos estrateg '!$E:$W,4,FALSE)</f>
        <v>Pendiente Evaluación de Beneficios</v>
      </c>
      <c r="AQ323" s="142" t="s">
        <v>3442</v>
      </c>
    </row>
    <row r="324" spans="1:43" s="146" customFormat="1" ht="22.9" customHeight="1">
      <c r="A324" s="227">
        <v>322</v>
      </c>
      <c r="B324" s="145" t="s">
        <v>5971</v>
      </c>
      <c r="C324" s="146" t="s">
        <v>3463</v>
      </c>
      <c r="D324" s="146" t="s">
        <v>5331</v>
      </c>
      <c r="E324" s="146" t="s">
        <v>3762</v>
      </c>
      <c r="F324" s="146" t="s">
        <v>3790</v>
      </c>
      <c r="G324" s="146" t="s">
        <v>3791</v>
      </c>
      <c r="H324"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4" s="147" t="s">
        <v>3910</v>
      </c>
      <c r="J324" s="147"/>
      <c r="K324" s="147"/>
      <c r="L324" s="147"/>
      <c r="M324" s="147"/>
      <c r="N324" s="147"/>
      <c r="O324" s="147" t="s">
        <v>3068</v>
      </c>
      <c r="P324" s="146" t="s">
        <v>3211</v>
      </c>
      <c r="AC324" s="146" t="s">
        <v>3475</v>
      </c>
      <c r="AD324" s="146" t="s">
        <v>6217</v>
      </c>
      <c r="AE324" s="146" t="s">
        <v>50</v>
      </c>
      <c r="AJ324" s="181" t="e">
        <f>VLOOKUP(AI324,'centroDeProyectos estrateg '!$E:$W,2,FALSE)</f>
        <v>#N/A</v>
      </c>
      <c r="AK324" s="181" t="e">
        <f>VLOOKUP(AI324,'centroDeProyectos estrateg '!$E:$W,7,FALSE)</f>
        <v>#N/A</v>
      </c>
      <c r="AL324" s="181" t="e">
        <f>VLOOKUP(AI324,'centroDeProyectos estrateg '!$E:$W,8,FALSE)</f>
        <v>#N/A</v>
      </c>
      <c r="AM324" s="181" t="e">
        <f>VLOOKUP(AI324,'centroDeProyectos estrateg '!$E:$W,5,FALSE)</f>
        <v>#N/A</v>
      </c>
      <c r="AN324" s="181" t="e">
        <f>VLOOKUP(AI324,'centroDeProyectos estrateg '!$E:$W,18,FALSE)</f>
        <v>#N/A</v>
      </c>
      <c r="AO324" s="181" t="e">
        <f>VLOOKUP(AI324,'centroDeProyectos estrateg '!$E:$W,19,FALSE)</f>
        <v>#N/A</v>
      </c>
      <c r="AP324" s="181" t="e">
        <f>VLOOKUP(AI324,'centroDeProyectos estrateg '!$E:$W,4,FALSE)</f>
        <v>#N/A</v>
      </c>
      <c r="AQ324" s="162" t="s">
        <v>3438</v>
      </c>
    </row>
    <row r="325" spans="1:43" s="146" customFormat="1" ht="22.9" customHeight="1">
      <c r="A325" s="228">
        <v>323</v>
      </c>
      <c r="B325" s="145" t="s">
        <v>5971</v>
      </c>
      <c r="C325" s="146" t="s">
        <v>3463</v>
      </c>
      <c r="D325" s="146" t="s">
        <v>5331</v>
      </c>
      <c r="E325" s="146" t="s">
        <v>3762</v>
      </c>
      <c r="F325" s="146" t="s">
        <v>3790</v>
      </c>
      <c r="G325" s="146" t="s">
        <v>3791</v>
      </c>
      <c r="H325"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5" s="147" t="s">
        <v>3910</v>
      </c>
      <c r="J325" s="147"/>
      <c r="K325" s="147"/>
      <c r="L325" s="147"/>
      <c r="M325" s="147"/>
      <c r="N325" s="147"/>
      <c r="O325" s="147" t="s">
        <v>3068</v>
      </c>
      <c r="P325" s="146" t="s">
        <v>3211</v>
      </c>
      <c r="AC325" s="146" t="s">
        <v>3475</v>
      </c>
      <c r="AD325" s="146" t="s">
        <v>6436</v>
      </c>
      <c r="AE325" s="146" t="s">
        <v>50</v>
      </c>
      <c r="AJ325" s="181" t="e">
        <f>VLOOKUP(AI325,'centroDeProyectos estrateg '!$E:$W,2,FALSE)</f>
        <v>#N/A</v>
      </c>
      <c r="AK325" s="181" t="e">
        <f>VLOOKUP(AI325,'centroDeProyectos estrateg '!$E:$W,7,FALSE)</f>
        <v>#N/A</v>
      </c>
      <c r="AL325" s="181" t="e">
        <f>VLOOKUP(AI325,'centroDeProyectos estrateg '!$E:$W,8,FALSE)</f>
        <v>#N/A</v>
      </c>
      <c r="AM325" s="181" t="e">
        <f>VLOOKUP(AI325,'centroDeProyectos estrateg '!$E:$W,5,FALSE)</f>
        <v>#N/A</v>
      </c>
      <c r="AN325" s="181" t="e">
        <f>VLOOKUP(AI325,'centroDeProyectos estrateg '!$E:$W,18,FALSE)</f>
        <v>#N/A</v>
      </c>
      <c r="AO325" s="181" t="e">
        <f>VLOOKUP(AI325,'centroDeProyectos estrateg '!$E:$W,19,FALSE)</f>
        <v>#N/A</v>
      </c>
      <c r="AP325" s="181" t="e">
        <f>VLOOKUP(AI325,'centroDeProyectos estrateg '!$E:$W,4,FALSE)</f>
        <v>#N/A</v>
      </c>
      <c r="AQ325" s="162" t="s">
        <v>3438</v>
      </c>
    </row>
    <row r="326" spans="1:43" s="59" customFormat="1" ht="22.9" customHeight="1">
      <c r="A326" s="229">
        <v>324</v>
      </c>
      <c r="B326" s="60" t="s">
        <v>5968</v>
      </c>
      <c r="C326" s="59" t="s">
        <v>3606</v>
      </c>
      <c r="D326" s="59" t="s">
        <v>5331</v>
      </c>
      <c r="E326" s="59" t="s">
        <v>3762</v>
      </c>
      <c r="F326" s="59" t="s">
        <v>3790</v>
      </c>
      <c r="G326" s="59" t="s">
        <v>3791</v>
      </c>
      <c r="H326"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6" s="59" t="s">
        <v>3911</v>
      </c>
      <c r="O326" s="59" t="s">
        <v>3018</v>
      </c>
      <c r="P326" s="59" t="s">
        <v>75</v>
      </c>
      <c r="Q326" s="59" t="s">
        <v>3582</v>
      </c>
      <c r="S326" s="59">
        <v>0</v>
      </c>
      <c r="T326" s="59">
        <v>100</v>
      </c>
      <c r="U326" s="59">
        <v>0.1</v>
      </c>
      <c r="V326" s="59">
        <v>0.2</v>
      </c>
      <c r="W326" s="59">
        <v>0.4</v>
      </c>
      <c r="X326" s="59">
        <v>0.6</v>
      </c>
      <c r="Y326" s="59">
        <v>0.8</v>
      </c>
      <c r="Z326" s="59">
        <v>1</v>
      </c>
      <c r="AB326" s="59" t="s">
        <v>3912</v>
      </c>
      <c r="AC326" s="59">
        <v>2019</v>
      </c>
      <c r="AD326" s="59" t="s">
        <v>3913</v>
      </c>
      <c r="AE326" s="59" t="s">
        <v>75</v>
      </c>
      <c r="AH326" s="59" t="s">
        <v>6437</v>
      </c>
      <c r="AI326" s="59" t="s">
        <v>347</v>
      </c>
      <c r="AJ326" s="142" t="str">
        <f>VLOOKUP(AI326,'centroDeProyectos estrateg '!$E:$W,2,FALSE)</f>
        <v>Contratación de talleres externos</v>
      </c>
      <c r="AK326" s="142" t="str">
        <f>VLOOKUP(AI326,'centroDeProyectos estrateg '!$E:$W,7,FALSE)</f>
        <v>06/01/2020</v>
      </c>
      <c r="AL326" s="142" t="str">
        <f>VLOOKUP(AI326,'centroDeProyectos estrateg '!$E:$W,8,FALSE)</f>
        <v>15/12/2022</v>
      </c>
      <c r="AM326" s="142" t="str">
        <f>VLOOKUP(AI326,'centroDeProyectos estrateg '!$E:$W,5,FALSE)</f>
        <v>100%</v>
      </c>
      <c r="AN326" s="142" t="str">
        <f>VLOOKUP(AI326,'centroDeProyectos estrateg '!$E:$W,18,FALSE)</f>
        <v>Organismo de Investigación Judicial</v>
      </c>
      <c r="AO326" s="142" t="str">
        <f>VLOOKUP(AI326,'centroDeProyectos estrateg '!$E:$W,19,FALSE)</f>
        <v>0937 SECCION DE TRANSPORTES DEL OIJ</v>
      </c>
      <c r="AP326" s="142" t="str">
        <f>VLOOKUP(AI326,'centroDeProyectos estrateg '!$E:$W,4,FALSE)</f>
        <v>Pendiente Evaluación de Beneficios</v>
      </c>
      <c r="AQ326" s="142" t="s">
        <v>3442</v>
      </c>
    </row>
    <row r="327" spans="1:43" s="59" customFormat="1" ht="22.9" customHeight="1">
      <c r="A327" s="227">
        <v>325</v>
      </c>
      <c r="B327" s="60" t="s">
        <v>5968</v>
      </c>
      <c r="C327" s="59" t="s">
        <v>3606</v>
      </c>
      <c r="D327" s="59" t="s">
        <v>5331</v>
      </c>
      <c r="E327" s="59" t="s">
        <v>3762</v>
      </c>
      <c r="F327" s="59" t="s">
        <v>3790</v>
      </c>
      <c r="G327" s="59" t="s">
        <v>3791</v>
      </c>
      <c r="H327"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7" s="59" t="s">
        <v>3911</v>
      </c>
      <c r="O327" s="59" t="s">
        <v>3018</v>
      </c>
      <c r="P327" s="59" t="s">
        <v>75</v>
      </c>
      <c r="AB327" s="59" t="s">
        <v>3912</v>
      </c>
      <c r="AC327" s="59">
        <v>2019</v>
      </c>
      <c r="AD327" s="59" t="s">
        <v>3915</v>
      </c>
      <c r="AE327" s="59" t="s">
        <v>75</v>
      </c>
      <c r="AI327" s="59" t="s">
        <v>349</v>
      </c>
      <c r="AJ327" s="142" t="str">
        <f>VLOOKUP(AI327,'centroDeProyectos estrateg '!$E:$W,2,FALSE)</f>
        <v>Reacondicionamiento de la Morgue Judicial</v>
      </c>
      <c r="AK327" s="142" t="str">
        <f>VLOOKUP(AI327,'centroDeProyectos estrateg '!$E:$W,7,FALSE)</f>
        <v>02/02/2017</v>
      </c>
      <c r="AL327" s="142" t="str">
        <f>VLOOKUP(AI327,'centroDeProyectos estrateg '!$E:$W,8,FALSE)</f>
        <v>31/07/2023</v>
      </c>
      <c r="AM327" s="142" t="str">
        <f>VLOOKUP(AI327,'centroDeProyectos estrateg '!$E:$W,5,FALSE)</f>
        <v>97%</v>
      </c>
      <c r="AN327" s="142" t="str">
        <f>VLOOKUP(AI327,'centroDeProyectos estrateg '!$E:$W,18,FALSE)</f>
        <v>Organismo de Investigación Judicial</v>
      </c>
      <c r="AO327" s="142" t="str">
        <f>VLOOKUP(AI327,'centroDeProyectos estrateg '!$E:$W,19,FALSE)</f>
        <v>0078 DEPARTAMENTO DE MEDICINA LEGAL</v>
      </c>
      <c r="AP327" s="142" t="str">
        <f>VLOOKUP(AI327,'centroDeProyectos estrateg '!$E:$W,4,FALSE)</f>
        <v>En progreso</v>
      </c>
      <c r="AQ327" s="142" t="s">
        <v>3442</v>
      </c>
    </row>
    <row r="328" spans="1:43" s="146" customFormat="1" ht="22.9" customHeight="1">
      <c r="A328" s="228">
        <v>326</v>
      </c>
      <c r="B328" s="145" t="s">
        <v>5971</v>
      </c>
      <c r="C328" s="146" t="s">
        <v>3606</v>
      </c>
      <c r="D328" s="146" t="s">
        <v>5331</v>
      </c>
      <c r="E328" s="146" t="s">
        <v>3762</v>
      </c>
      <c r="F328" s="146" t="s">
        <v>3790</v>
      </c>
      <c r="G328" s="146" t="s">
        <v>3791</v>
      </c>
      <c r="H328"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8" s="146" t="s">
        <v>3911</v>
      </c>
      <c r="O328" s="146" t="s">
        <v>3018</v>
      </c>
      <c r="P328" s="146" t="s">
        <v>75</v>
      </c>
      <c r="AB328" s="146" t="s">
        <v>3912</v>
      </c>
      <c r="AC328" s="146">
        <v>2019</v>
      </c>
      <c r="AD328" s="146" t="s">
        <v>3916</v>
      </c>
      <c r="AE328" s="146" t="s">
        <v>75</v>
      </c>
      <c r="AJ328" s="181" t="e">
        <f>VLOOKUP(AI328,'centroDeProyectos estrateg '!$E:$W,2,FALSE)</f>
        <v>#N/A</v>
      </c>
      <c r="AK328" s="181" t="e">
        <f>VLOOKUP(AI328,'centroDeProyectos estrateg '!$E:$W,7,FALSE)</f>
        <v>#N/A</v>
      </c>
      <c r="AL328" s="181" t="e">
        <f>VLOOKUP(AI328,'centroDeProyectos estrateg '!$E:$W,8,FALSE)</f>
        <v>#N/A</v>
      </c>
      <c r="AM328" s="181" t="e">
        <f>VLOOKUP(AI328,'centroDeProyectos estrateg '!$E:$W,5,FALSE)</f>
        <v>#N/A</v>
      </c>
      <c r="AN328" s="181" t="e">
        <f>VLOOKUP(AI328,'centroDeProyectos estrateg '!$E:$W,18,FALSE)</f>
        <v>#N/A</v>
      </c>
      <c r="AO328" s="181" t="e">
        <f>VLOOKUP(AI328,'centroDeProyectos estrateg '!$E:$W,19,FALSE)</f>
        <v>#N/A</v>
      </c>
      <c r="AP328" s="181" t="e">
        <f>VLOOKUP(AI328,'centroDeProyectos estrateg '!$E:$W,4,FALSE)</f>
        <v>#N/A</v>
      </c>
      <c r="AQ328" s="162" t="s">
        <v>3438</v>
      </c>
    </row>
    <row r="329" spans="1:43" s="59" customFormat="1" ht="22.9" customHeight="1">
      <c r="A329" s="229">
        <v>327</v>
      </c>
      <c r="B329" s="60" t="s">
        <v>5968</v>
      </c>
      <c r="C329" s="59" t="s">
        <v>3606</v>
      </c>
      <c r="D329" s="59" t="s">
        <v>5331</v>
      </c>
      <c r="E329" s="59" t="s">
        <v>3762</v>
      </c>
      <c r="F329" s="59" t="s">
        <v>3790</v>
      </c>
      <c r="G329" s="59" t="s">
        <v>3791</v>
      </c>
      <c r="H329"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29" s="59" t="s">
        <v>3911</v>
      </c>
      <c r="O329" s="59" t="s">
        <v>3018</v>
      </c>
      <c r="P329" s="59" t="s">
        <v>75</v>
      </c>
      <c r="AB329" s="59" t="s">
        <v>3912</v>
      </c>
      <c r="AC329" s="59" t="s">
        <v>3852</v>
      </c>
      <c r="AD329" s="59" t="s">
        <v>3917</v>
      </c>
      <c r="AE329" s="59" t="s">
        <v>75</v>
      </c>
      <c r="AI329" s="59" t="s">
        <v>376</v>
      </c>
      <c r="AJ329" s="142" t="str">
        <f>VLOOKUP(AI329,'centroDeProyectos estrateg '!$E:$W,2,FALSE)</f>
        <v>Adquisición e instalación del Incinerador</v>
      </c>
      <c r="AK329" s="142" t="str">
        <f>VLOOKUP(AI329,'centroDeProyectos estrateg '!$E:$W,7,FALSE)</f>
        <v>07/01/2019</v>
      </c>
      <c r="AL329" s="142" t="str">
        <f>VLOOKUP(AI329,'centroDeProyectos estrateg '!$E:$W,8,FALSE)</f>
        <v>31/07/2023</v>
      </c>
      <c r="AM329" s="142" t="str">
        <f>VLOOKUP(AI329,'centroDeProyectos estrateg '!$E:$W,5,FALSE)</f>
        <v>97%</v>
      </c>
      <c r="AN329" s="142" t="str">
        <f>VLOOKUP(AI329,'centroDeProyectos estrateg '!$E:$W,18,FALSE)</f>
        <v>Organismo de Investigación Judicial</v>
      </c>
      <c r="AO329" s="142" t="str">
        <f>VLOOKUP(AI329,'centroDeProyectos estrateg '!$E:$W,19,FALSE)</f>
        <v>0657 OFICINA DE PLANES Y OPERACIONES</v>
      </c>
      <c r="AP329" s="142" t="str">
        <f>VLOOKUP(AI329,'centroDeProyectos estrateg '!$E:$W,4,FALSE)</f>
        <v>En progreso</v>
      </c>
      <c r="AQ329" s="142" t="s">
        <v>3442</v>
      </c>
    </row>
    <row r="330" spans="1:43" s="59" customFormat="1" ht="22.9" customHeight="1">
      <c r="A330" s="227">
        <v>328</v>
      </c>
      <c r="B330" s="60" t="s">
        <v>6438</v>
      </c>
      <c r="C330" s="60" t="s">
        <v>6438</v>
      </c>
      <c r="D330" s="59" t="s">
        <v>5331</v>
      </c>
      <c r="E330" s="59" t="s">
        <v>3762</v>
      </c>
      <c r="F330" s="59" t="s">
        <v>3790</v>
      </c>
      <c r="G330" s="59" t="s">
        <v>3791</v>
      </c>
      <c r="H330" s="59"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0" s="59" t="s">
        <v>3911</v>
      </c>
      <c r="O330" s="59" t="s">
        <v>3018</v>
      </c>
      <c r="P330" s="59" t="s">
        <v>75</v>
      </c>
      <c r="AB330" s="59" t="s">
        <v>3912</v>
      </c>
      <c r="AC330" s="59">
        <v>2020</v>
      </c>
      <c r="AD330" s="59" t="s">
        <v>3918</v>
      </c>
      <c r="AE330" s="59" t="s">
        <v>75</v>
      </c>
      <c r="AI330" s="59" t="s">
        <v>402</v>
      </c>
      <c r="AJ330" s="142" t="str">
        <f>VLOOKUP(AI330,'centroDeProyectos estrateg '!$E:$W,2,FALSE)</f>
        <v>Ampliación del área de Recepción de la Delegación Regional OIJ Corredores</v>
      </c>
      <c r="AK330" s="142" t="str">
        <f>VLOOKUP(AI330,'centroDeProyectos estrateg '!$E:$W,7,FALSE)</f>
        <v>01/07/2022</v>
      </c>
      <c r="AL330" s="209">
        <v>45734</v>
      </c>
      <c r="AM330" s="210">
        <v>0.62</v>
      </c>
      <c r="AN330" s="142" t="str">
        <f>VLOOKUP(AI330,'centroDeProyectos estrateg '!$E:$W,18,FALSE)</f>
        <v>Segundo Circuito Judicial Zona Sur</v>
      </c>
      <c r="AO330" s="142" t="str">
        <f>VLOOKUP(AI330,'centroDeProyectos estrateg '!$E:$W,19,FALSE)</f>
        <v>0062 DELEGACION REGIONAL DE CIUDAD NEILLY</v>
      </c>
      <c r="AP330" s="142" t="s">
        <v>31</v>
      </c>
      <c r="AQ330" s="142" t="s">
        <v>3442</v>
      </c>
    </row>
    <row r="331" spans="1:43" s="146" customFormat="1" ht="22.9" customHeight="1">
      <c r="A331" s="228">
        <v>329</v>
      </c>
      <c r="B331" s="145" t="s">
        <v>5971</v>
      </c>
      <c r="C331" s="146" t="s">
        <v>3606</v>
      </c>
      <c r="D331" s="146" t="s">
        <v>5331</v>
      </c>
      <c r="E331" s="146" t="s">
        <v>3762</v>
      </c>
      <c r="F331" s="146" t="s">
        <v>3790</v>
      </c>
      <c r="G331" s="146" t="s">
        <v>3791</v>
      </c>
      <c r="H331"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1" s="146" t="s">
        <v>3911</v>
      </c>
      <c r="O331" s="146" t="s">
        <v>3018</v>
      </c>
      <c r="P331" s="146" t="s">
        <v>75</v>
      </c>
      <c r="AB331" s="146" t="s">
        <v>3912</v>
      </c>
      <c r="AC331" s="146">
        <v>2021</v>
      </c>
      <c r="AD331" s="146" t="s">
        <v>6439</v>
      </c>
      <c r="AE331" s="146" t="s">
        <v>75</v>
      </c>
      <c r="AJ331" s="181" t="e">
        <f>VLOOKUP(AI331,'centroDeProyectos estrateg '!$E:$W,2,FALSE)</f>
        <v>#N/A</v>
      </c>
      <c r="AK331" s="181" t="e">
        <f>VLOOKUP(AI331,'centroDeProyectos estrateg '!$E:$W,7,FALSE)</f>
        <v>#N/A</v>
      </c>
      <c r="AL331" s="181" t="e">
        <f>VLOOKUP(AI331,'centroDeProyectos estrateg '!$E:$W,8,FALSE)</f>
        <v>#N/A</v>
      </c>
      <c r="AM331" s="181" t="e">
        <f>VLOOKUP(AI331,'centroDeProyectos estrateg '!$E:$W,5,FALSE)</f>
        <v>#N/A</v>
      </c>
      <c r="AN331" s="181" t="e">
        <f>VLOOKUP(AI331,'centroDeProyectos estrateg '!$E:$W,18,FALSE)</f>
        <v>#N/A</v>
      </c>
      <c r="AO331" s="181" t="e">
        <f>VLOOKUP(AI331,'centroDeProyectos estrateg '!$E:$W,19,FALSE)</f>
        <v>#N/A</v>
      </c>
      <c r="AP331" s="181" t="e">
        <f>VLOOKUP(AI331,'centroDeProyectos estrateg '!$E:$W,4,FALSE)</f>
        <v>#N/A</v>
      </c>
      <c r="AQ331" s="162" t="s">
        <v>3438</v>
      </c>
    </row>
    <row r="332" spans="1:43" s="146" customFormat="1" ht="22.9" customHeight="1">
      <c r="A332" s="229">
        <v>330</v>
      </c>
      <c r="B332" s="145" t="s">
        <v>5971</v>
      </c>
      <c r="C332" s="146" t="s">
        <v>3606</v>
      </c>
      <c r="D332" s="146" t="s">
        <v>5331</v>
      </c>
      <c r="E332" s="146" t="s">
        <v>3762</v>
      </c>
      <c r="F332" s="146" t="s">
        <v>3790</v>
      </c>
      <c r="G332" s="146" t="s">
        <v>3791</v>
      </c>
      <c r="H332"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2" s="146" t="s">
        <v>3911</v>
      </c>
      <c r="O332" s="146" t="s">
        <v>3018</v>
      </c>
      <c r="P332" s="146" t="s">
        <v>75</v>
      </c>
      <c r="AB332" s="146" t="s">
        <v>3912</v>
      </c>
      <c r="AC332" s="146">
        <v>2020</v>
      </c>
      <c r="AD332" s="146" t="s">
        <v>6440</v>
      </c>
      <c r="AE332" s="146" t="s">
        <v>75</v>
      </c>
      <c r="AJ332" s="181" t="e">
        <f>VLOOKUP(AI332,'centroDeProyectos estrateg '!$E:$W,2,FALSE)</f>
        <v>#N/A</v>
      </c>
      <c r="AK332" s="181" t="e">
        <f>VLOOKUP(AI332,'centroDeProyectos estrateg '!$E:$W,7,FALSE)</f>
        <v>#N/A</v>
      </c>
      <c r="AL332" s="181" t="e">
        <f>VLOOKUP(AI332,'centroDeProyectos estrateg '!$E:$W,8,FALSE)</f>
        <v>#N/A</v>
      </c>
      <c r="AM332" s="181" t="e">
        <f>VLOOKUP(AI332,'centroDeProyectos estrateg '!$E:$W,5,FALSE)</f>
        <v>#N/A</v>
      </c>
      <c r="AN332" s="181" t="e">
        <f>VLOOKUP(AI332,'centroDeProyectos estrateg '!$E:$W,18,FALSE)</f>
        <v>#N/A</v>
      </c>
      <c r="AO332" s="181" t="e">
        <f>VLOOKUP(AI332,'centroDeProyectos estrateg '!$E:$W,19,FALSE)</f>
        <v>#N/A</v>
      </c>
      <c r="AP332" s="181" t="e">
        <f>VLOOKUP(AI332,'centroDeProyectos estrateg '!$E:$W,4,FALSE)</f>
        <v>#N/A</v>
      </c>
      <c r="AQ332" s="162" t="s">
        <v>3438</v>
      </c>
    </row>
    <row r="333" spans="1:43" s="146" customFormat="1" ht="22.9" customHeight="1">
      <c r="A333" s="227">
        <v>331</v>
      </c>
      <c r="B333" s="145" t="s">
        <v>5971</v>
      </c>
      <c r="C333" s="146" t="s">
        <v>3606</v>
      </c>
      <c r="D333" s="146" t="s">
        <v>5331</v>
      </c>
      <c r="E333" s="146" t="s">
        <v>3762</v>
      </c>
      <c r="F333" s="146" t="s">
        <v>3790</v>
      </c>
      <c r="G333" s="146" t="s">
        <v>3791</v>
      </c>
      <c r="H333"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3" s="146" t="s">
        <v>3911</v>
      </c>
      <c r="O333" s="146" t="s">
        <v>3018</v>
      </c>
      <c r="P333" s="146" t="s">
        <v>75</v>
      </c>
      <c r="AB333" s="146" t="s">
        <v>3912</v>
      </c>
      <c r="AC333" s="146" t="s">
        <v>3450</v>
      </c>
      <c r="AD333" s="146" t="s">
        <v>6441</v>
      </c>
      <c r="AE333" s="146" t="s">
        <v>75</v>
      </c>
      <c r="AJ333" s="181" t="e">
        <f>VLOOKUP(AI333,'centroDeProyectos estrateg '!$E:$W,2,FALSE)</f>
        <v>#N/A</v>
      </c>
      <c r="AK333" s="181" t="e">
        <f>VLOOKUP(AI333,'centroDeProyectos estrateg '!$E:$W,7,FALSE)</f>
        <v>#N/A</v>
      </c>
      <c r="AL333" s="181" t="e">
        <f>VLOOKUP(AI333,'centroDeProyectos estrateg '!$E:$W,8,FALSE)</f>
        <v>#N/A</v>
      </c>
      <c r="AM333" s="181" t="e">
        <f>VLOOKUP(AI333,'centroDeProyectos estrateg '!$E:$W,5,FALSE)</f>
        <v>#N/A</v>
      </c>
      <c r="AN333" s="181" t="e">
        <f>VLOOKUP(AI333,'centroDeProyectos estrateg '!$E:$W,18,FALSE)</f>
        <v>#N/A</v>
      </c>
      <c r="AO333" s="181" t="e">
        <f>VLOOKUP(AI333,'centroDeProyectos estrateg '!$E:$W,19,FALSE)</f>
        <v>#N/A</v>
      </c>
      <c r="AP333" s="181" t="e">
        <f>VLOOKUP(AI333,'centroDeProyectos estrateg '!$E:$W,4,FALSE)</f>
        <v>#N/A</v>
      </c>
      <c r="AQ333" s="162" t="s">
        <v>3438</v>
      </c>
    </row>
    <row r="334" spans="1:43" s="203" customFormat="1" ht="22.9" customHeight="1">
      <c r="A334" s="228">
        <v>332</v>
      </c>
      <c r="B334" s="202" t="s">
        <v>6211</v>
      </c>
      <c r="C334" s="203" t="s">
        <v>6211</v>
      </c>
      <c r="D334" s="203" t="s">
        <v>5331</v>
      </c>
      <c r="E334" s="203" t="s">
        <v>3762</v>
      </c>
      <c r="F334" s="203" t="s">
        <v>3790</v>
      </c>
      <c r="G334" s="203" t="s">
        <v>3791</v>
      </c>
      <c r="H334" s="203"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4" s="203" t="s">
        <v>3920</v>
      </c>
      <c r="O334" s="203" t="s">
        <v>3079</v>
      </c>
      <c r="P334" s="203" t="s">
        <v>3921</v>
      </c>
      <c r="Q334" s="203" t="s">
        <v>3582</v>
      </c>
      <c r="S334" s="203">
        <v>0</v>
      </c>
      <c r="T334" s="203">
        <v>100</v>
      </c>
      <c r="U334" s="203">
        <v>0.1</v>
      </c>
      <c r="V334" s="203">
        <v>0.2</v>
      </c>
      <c r="W334" s="203">
        <v>0.4</v>
      </c>
      <c r="X334" s="203">
        <v>0.6</v>
      </c>
      <c r="Y334" s="203">
        <v>0.8</v>
      </c>
      <c r="Z334" s="203">
        <v>1</v>
      </c>
      <c r="AB334" s="203" t="s">
        <v>2864</v>
      </c>
      <c r="AC334" s="203" t="s">
        <v>6174</v>
      </c>
      <c r="AD334" s="203" t="s">
        <v>6442</v>
      </c>
      <c r="AE334" s="203" t="s">
        <v>2864</v>
      </c>
      <c r="AH334" s="203" t="s">
        <v>6443</v>
      </c>
      <c r="AI334" s="203" t="s">
        <v>416</v>
      </c>
      <c r="AJ334" s="199" t="str">
        <f>VLOOKUP(AI334,'centroDeProyectos estrateg '!$E:$W,2,FALSE)</f>
        <v>Política Ambiental del Poder Judicial</v>
      </c>
      <c r="AK334" s="199" t="str">
        <f>VLOOKUP(AI334,'centroDeProyectos estrateg '!$E:$W,7,FALSE)</f>
        <v>18/02/2021</v>
      </c>
      <c r="AL334" s="199" t="str">
        <f>VLOOKUP(AI334,'centroDeProyectos estrateg '!$E:$W,8,FALSE)</f>
        <v>14/08/2024</v>
      </c>
      <c r="AM334" s="212">
        <v>0.81</v>
      </c>
      <c r="AN334" s="199" t="str">
        <f>VLOOKUP(AI334,'centroDeProyectos estrateg '!$E:$W,18,FALSE)</f>
        <v>Comisiones Institucionales</v>
      </c>
      <c r="AO334" s="199" t="str">
        <f>VLOOKUP(AI334,'centroDeProyectos estrateg '!$E:$W,19,FALSE)</f>
        <v>1371 COMISION DE GESTION AMBIENTAL INSTITUCIONAL</v>
      </c>
      <c r="AP334" s="199" t="str">
        <f>VLOOKUP(AI334,'centroDeProyectos estrateg '!$E:$W,4,FALSE)</f>
        <v>En progreso</v>
      </c>
      <c r="AQ334" s="199" t="s">
        <v>3442</v>
      </c>
    </row>
    <row r="335" spans="1:43" s="146" customFormat="1" ht="22.9" customHeight="1">
      <c r="A335" s="229">
        <v>333</v>
      </c>
      <c r="B335" s="145" t="s">
        <v>5971</v>
      </c>
      <c r="C335" s="146" t="s">
        <v>6248</v>
      </c>
      <c r="D335" s="146" t="s">
        <v>5331</v>
      </c>
      <c r="E335" s="146" t="s">
        <v>3762</v>
      </c>
      <c r="F335" s="146" t="s">
        <v>3790</v>
      </c>
      <c r="G335" s="146" t="s">
        <v>3791</v>
      </c>
      <c r="H335"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5" s="146" t="s">
        <v>3920</v>
      </c>
      <c r="O335" s="146" t="s">
        <v>3079</v>
      </c>
      <c r="P335" s="146" t="s">
        <v>3921</v>
      </c>
      <c r="AB335" s="146" t="s">
        <v>2864</v>
      </c>
      <c r="AC335" s="146" t="s">
        <v>3639</v>
      </c>
      <c r="AD335" s="146" t="s">
        <v>6444</v>
      </c>
      <c r="AE335" s="146" t="s">
        <v>2864</v>
      </c>
      <c r="AJ335" s="181" t="e">
        <f>VLOOKUP(AI335,'centroDeProyectos estrateg '!$E:$W,2,FALSE)</f>
        <v>#N/A</v>
      </c>
      <c r="AK335" s="181" t="e">
        <f>VLOOKUP(AI335,'centroDeProyectos estrateg '!$E:$W,7,FALSE)</f>
        <v>#N/A</v>
      </c>
      <c r="AL335" s="181" t="e">
        <f>VLOOKUP(AI335,'centroDeProyectos estrateg '!$E:$W,8,FALSE)</f>
        <v>#N/A</v>
      </c>
      <c r="AM335" s="181" t="e">
        <f>VLOOKUP(AI335,'centroDeProyectos estrateg '!$E:$W,5,FALSE)</f>
        <v>#N/A</v>
      </c>
      <c r="AN335" s="181" t="e">
        <f>VLOOKUP(AI335,'centroDeProyectos estrateg '!$E:$W,18,FALSE)</f>
        <v>#N/A</v>
      </c>
      <c r="AO335" s="181" t="e">
        <f>VLOOKUP(AI335,'centroDeProyectos estrateg '!$E:$W,19,FALSE)</f>
        <v>#N/A</v>
      </c>
      <c r="AP335" s="181" t="e">
        <f>VLOOKUP(AI335,'centroDeProyectos estrateg '!$E:$W,4,FALSE)</f>
        <v>#N/A</v>
      </c>
      <c r="AQ335" s="162" t="s">
        <v>3438</v>
      </c>
    </row>
    <row r="336" spans="1:43" s="146" customFormat="1" ht="22.9" customHeight="1">
      <c r="A336" s="227">
        <v>334</v>
      </c>
      <c r="B336" s="145" t="s">
        <v>5971</v>
      </c>
      <c r="C336" s="146" t="s">
        <v>6248</v>
      </c>
      <c r="D336" s="146" t="s">
        <v>5331</v>
      </c>
      <c r="E336" s="146" t="s">
        <v>3762</v>
      </c>
      <c r="F336" s="146" t="s">
        <v>3790</v>
      </c>
      <c r="G336" s="146" t="s">
        <v>3791</v>
      </c>
      <c r="H336"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6" s="146" t="s">
        <v>3920</v>
      </c>
      <c r="O336" s="146" t="s">
        <v>3079</v>
      </c>
      <c r="P336" s="146" t="s">
        <v>3921</v>
      </c>
      <c r="AB336" s="146" t="s">
        <v>2864</v>
      </c>
      <c r="AC336" s="146">
        <v>2021</v>
      </c>
      <c r="AD336" s="146" t="s">
        <v>6445</v>
      </c>
      <c r="AE336" s="146" t="s">
        <v>2864</v>
      </c>
      <c r="AJ336" s="181" t="e">
        <f>VLOOKUP(AI336,'centroDeProyectos estrateg '!$E:$W,2,FALSE)</f>
        <v>#N/A</v>
      </c>
      <c r="AK336" s="181" t="e">
        <f>VLOOKUP(AI336,'centroDeProyectos estrateg '!$E:$W,7,FALSE)</f>
        <v>#N/A</v>
      </c>
      <c r="AL336" s="181" t="e">
        <f>VLOOKUP(AI336,'centroDeProyectos estrateg '!$E:$W,8,FALSE)</f>
        <v>#N/A</v>
      </c>
      <c r="AM336" s="181" t="e">
        <f>VLOOKUP(AI336,'centroDeProyectos estrateg '!$E:$W,5,FALSE)</f>
        <v>#N/A</v>
      </c>
      <c r="AN336" s="181" t="e">
        <f>VLOOKUP(AI336,'centroDeProyectos estrateg '!$E:$W,18,FALSE)</f>
        <v>#N/A</v>
      </c>
      <c r="AO336" s="181" t="e">
        <f>VLOOKUP(AI336,'centroDeProyectos estrateg '!$E:$W,19,FALSE)</f>
        <v>#N/A</v>
      </c>
      <c r="AP336" s="181" t="e">
        <f>VLOOKUP(AI336,'centroDeProyectos estrateg '!$E:$W,4,FALSE)</f>
        <v>#N/A</v>
      </c>
      <c r="AQ336" s="162" t="s">
        <v>3438</v>
      </c>
    </row>
    <row r="337" spans="1:43" s="172" customFormat="1" ht="22.9" customHeight="1">
      <c r="A337" s="228">
        <v>335</v>
      </c>
      <c r="B337" s="171" t="s">
        <v>6096</v>
      </c>
      <c r="C337" s="172" t="s">
        <v>3463</v>
      </c>
      <c r="D337" s="172" t="s">
        <v>5331</v>
      </c>
      <c r="E337" s="172" t="s">
        <v>3762</v>
      </c>
      <c r="F337" s="172" t="s">
        <v>3790</v>
      </c>
      <c r="G337" s="172" t="s">
        <v>3791</v>
      </c>
      <c r="H337" s="172"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7" s="172" t="s">
        <v>3930</v>
      </c>
      <c r="O337" s="172" t="s">
        <v>3124</v>
      </c>
      <c r="P337" s="172" t="s">
        <v>75</v>
      </c>
      <c r="T337" s="172">
        <v>100</v>
      </c>
      <c r="U337" s="172">
        <v>0.1</v>
      </c>
      <c r="V337" s="172">
        <v>0.2</v>
      </c>
      <c r="W337" s="172">
        <v>0.4</v>
      </c>
      <c r="X337" s="172">
        <v>0.6</v>
      </c>
      <c r="Y337" s="172">
        <v>0.8</v>
      </c>
      <c r="Z337" s="172">
        <v>1</v>
      </c>
      <c r="AB337" s="172" t="s">
        <v>3804</v>
      </c>
      <c r="AC337" s="172">
        <v>2019</v>
      </c>
      <c r="AD337" s="172" t="s">
        <v>6446</v>
      </c>
      <c r="AE337" s="172" t="s">
        <v>75</v>
      </c>
      <c r="AJ337" s="183" t="e">
        <f>VLOOKUP(AI337,'centroDeProyectos estrateg '!$E:$W,2,FALSE)</f>
        <v>#N/A</v>
      </c>
      <c r="AK337" s="183" t="e">
        <f>VLOOKUP(AI337,'centroDeProyectos estrateg '!$E:$W,7,FALSE)</f>
        <v>#N/A</v>
      </c>
      <c r="AL337" s="183" t="e">
        <f>VLOOKUP(AI337,'centroDeProyectos estrateg '!$E:$W,8,FALSE)</f>
        <v>#N/A</v>
      </c>
      <c r="AM337" s="183" t="e">
        <f>VLOOKUP(AI337,'centroDeProyectos estrateg '!$E:$W,5,FALSE)</f>
        <v>#N/A</v>
      </c>
      <c r="AN337" s="183" t="e">
        <f>VLOOKUP(AI337,'centroDeProyectos estrateg '!$E:$W,18,FALSE)</f>
        <v>#N/A</v>
      </c>
      <c r="AO337" s="183" t="e">
        <f>VLOOKUP(AI337,'centroDeProyectos estrateg '!$E:$W,19,FALSE)</f>
        <v>#N/A</v>
      </c>
      <c r="AP337" s="183" t="e">
        <f>VLOOKUP(AI337,'centroDeProyectos estrateg '!$E:$W,4,FALSE)</f>
        <v>#N/A</v>
      </c>
      <c r="AQ337" s="172" t="s">
        <v>3681</v>
      </c>
    </row>
    <row r="338" spans="1:43" s="146" customFormat="1" ht="22.9" customHeight="1">
      <c r="A338" s="229">
        <v>336</v>
      </c>
      <c r="B338" s="145" t="s">
        <v>5971</v>
      </c>
      <c r="C338" s="146" t="s">
        <v>3463</v>
      </c>
      <c r="D338" s="146" t="s">
        <v>5331</v>
      </c>
      <c r="E338" s="146" t="s">
        <v>3762</v>
      </c>
      <c r="F338" s="146" t="s">
        <v>3790</v>
      </c>
      <c r="G338" s="146" t="s">
        <v>3791</v>
      </c>
      <c r="H338" s="146" t="str">
        <f t="shared" si="1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8" s="146" t="s">
        <v>3930</v>
      </c>
      <c r="O338" s="146" t="s">
        <v>3124</v>
      </c>
      <c r="P338" s="146" t="s">
        <v>75</v>
      </c>
      <c r="AB338" s="146" t="s">
        <v>3804</v>
      </c>
      <c r="AC338" s="146">
        <v>2020</v>
      </c>
      <c r="AD338" s="146" t="s">
        <v>6447</v>
      </c>
      <c r="AE338" s="146" t="s">
        <v>75</v>
      </c>
      <c r="AJ338" s="181" t="e">
        <f>VLOOKUP(AI338,'centroDeProyectos estrateg '!$E:$W,2,FALSE)</f>
        <v>#N/A</v>
      </c>
      <c r="AK338" s="181" t="e">
        <f>VLOOKUP(AI338,'centroDeProyectos estrateg '!$E:$W,7,FALSE)</f>
        <v>#N/A</v>
      </c>
      <c r="AL338" s="181" t="e">
        <f>VLOOKUP(AI338,'centroDeProyectos estrateg '!$E:$W,8,FALSE)</f>
        <v>#N/A</v>
      </c>
      <c r="AM338" s="181" t="e">
        <f>VLOOKUP(AI338,'centroDeProyectos estrateg '!$E:$W,5,FALSE)</f>
        <v>#N/A</v>
      </c>
      <c r="AN338" s="181" t="e">
        <f>VLOOKUP(AI338,'centroDeProyectos estrateg '!$E:$W,18,FALSE)</f>
        <v>#N/A</v>
      </c>
      <c r="AO338" s="181" t="e">
        <f>VLOOKUP(AI338,'centroDeProyectos estrateg '!$E:$W,19,FALSE)</f>
        <v>#N/A</v>
      </c>
      <c r="AP338" s="181" t="e">
        <f>VLOOKUP(AI338,'centroDeProyectos estrateg '!$E:$W,4,FALSE)</f>
        <v>#N/A</v>
      </c>
      <c r="AQ338" s="162" t="s">
        <v>3438</v>
      </c>
    </row>
    <row r="339" spans="1:43" s="146" customFormat="1" ht="22.9" customHeight="1">
      <c r="A339" s="227">
        <v>337</v>
      </c>
      <c r="B339" s="145" t="s">
        <v>5971</v>
      </c>
      <c r="C339" s="146" t="s">
        <v>3463</v>
      </c>
      <c r="D339" s="146" t="s">
        <v>5331</v>
      </c>
      <c r="E339" s="146" t="s">
        <v>3762</v>
      </c>
      <c r="F339" s="146" t="s">
        <v>3790</v>
      </c>
      <c r="G339" s="146" t="s">
        <v>3791</v>
      </c>
      <c r="H339" s="146" t="str">
        <f t="shared" ref="H339:H416" si="19">_xlfn.CONCAT(F339,": ",G339)</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39" s="146" t="s">
        <v>3930</v>
      </c>
      <c r="O339" s="146" t="s">
        <v>3124</v>
      </c>
      <c r="P339" s="146" t="s">
        <v>75</v>
      </c>
      <c r="AB339" s="146" t="s">
        <v>3804</v>
      </c>
      <c r="AC339" s="146" t="s">
        <v>3450</v>
      </c>
      <c r="AD339" s="146" t="s">
        <v>6448</v>
      </c>
      <c r="AE339" s="146" t="s">
        <v>75</v>
      </c>
      <c r="AJ339" s="181" t="e">
        <f>VLOOKUP(AI339,'centroDeProyectos estrateg '!$E:$W,2,FALSE)</f>
        <v>#N/A</v>
      </c>
      <c r="AK339" s="181" t="e">
        <f>VLOOKUP(AI339,'centroDeProyectos estrateg '!$E:$W,7,FALSE)</f>
        <v>#N/A</v>
      </c>
      <c r="AL339" s="181" t="e">
        <f>VLOOKUP(AI339,'centroDeProyectos estrateg '!$E:$W,8,FALSE)</f>
        <v>#N/A</v>
      </c>
      <c r="AM339" s="181" t="e">
        <f>VLOOKUP(AI339,'centroDeProyectos estrateg '!$E:$W,5,FALSE)</f>
        <v>#N/A</v>
      </c>
      <c r="AN339" s="181" t="e">
        <f>VLOOKUP(AI339,'centroDeProyectos estrateg '!$E:$W,18,FALSE)</f>
        <v>#N/A</v>
      </c>
      <c r="AO339" s="181" t="e">
        <f>VLOOKUP(AI339,'centroDeProyectos estrateg '!$E:$W,19,FALSE)</f>
        <v>#N/A</v>
      </c>
      <c r="AP339" s="181" t="e">
        <f>VLOOKUP(AI339,'centroDeProyectos estrateg '!$E:$W,4,FALSE)</f>
        <v>#N/A</v>
      </c>
      <c r="AQ339" s="162" t="s">
        <v>3438</v>
      </c>
    </row>
    <row r="340" spans="1:43" s="146" customFormat="1" ht="22.9" customHeight="1">
      <c r="A340" s="228">
        <v>338</v>
      </c>
      <c r="B340" s="145" t="s">
        <v>5971</v>
      </c>
      <c r="C340" s="146" t="s">
        <v>3463</v>
      </c>
      <c r="D340" s="146" t="s">
        <v>5331</v>
      </c>
      <c r="E340" s="146" t="s">
        <v>3762</v>
      </c>
      <c r="F340" s="146" t="s">
        <v>3790</v>
      </c>
      <c r="G340" s="146" t="s">
        <v>3791</v>
      </c>
      <c r="H340" s="146"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0" s="146" t="s">
        <v>3930</v>
      </c>
      <c r="O340" s="146" t="s">
        <v>3124</v>
      </c>
      <c r="P340" s="146" t="s">
        <v>75</v>
      </c>
      <c r="AB340" s="146" t="s">
        <v>3804</v>
      </c>
      <c r="AC340" s="146" t="s">
        <v>3450</v>
      </c>
      <c r="AD340" s="146" t="s">
        <v>6449</v>
      </c>
      <c r="AE340" s="146" t="s">
        <v>75</v>
      </c>
      <c r="AJ340" s="181" t="e">
        <f>VLOOKUP(AI340,'centroDeProyectos estrateg '!$E:$W,2,FALSE)</f>
        <v>#N/A</v>
      </c>
      <c r="AK340" s="181" t="e">
        <f>VLOOKUP(AI340,'centroDeProyectos estrateg '!$E:$W,7,FALSE)</f>
        <v>#N/A</v>
      </c>
      <c r="AL340" s="181" t="e">
        <f>VLOOKUP(AI340,'centroDeProyectos estrateg '!$E:$W,8,FALSE)</f>
        <v>#N/A</v>
      </c>
      <c r="AM340" s="181" t="e">
        <f>VLOOKUP(AI340,'centroDeProyectos estrateg '!$E:$W,5,FALSE)</f>
        <v>#N/A</v>
      </c>
      <c r="AN340" s="181" t="e">
        <f>VLOOKUP(AI340,'centroDeProyectos estrateg '!$E:$W,18,FALSE)</f>
        <v>#N/A</v>
      </c>
      <c r="AO340" s="181" t="e">
        <f>VLOOKUP(AI340,'centroDeProyectos estrateg '!$E:$W,19,FALSE)</f>
        <v>#N/A</v>
      </c>
      <c r="AP340" s="181" t="e">
        <f>VLOOKUP(AI340,'centroDeProyectos estrateg '!$E:$W,4,FALSE)</f>
        <v>#N/A</v>
      </c>
      <c r="AQ340" s="162" t="s">
        <v>3438</v>
      </c>
    </row>
    <row r="341" spans="1:43" s="59" customFormat="1" ht="22.9" customHeight="1">
      <c r="A341" s="229">
        <v>339</v>
      </c>
      <c r="B341" s="60" t="s">
        <v>5968</v>
      </c>
      <c r="C341" s="59" t="s">
        <v>3463</v>
      </c>
      <c r="D341" s="59" t="s">
        <v>5331</v>
      </c>
      <c r="E341" s="59" t="s">
        <v>3762</v>
      </c>
      <c r="F341" s="59" t="s">
        <v>3790</v>
      </c>
      <c r="G341" s="59" t="s">
        <v>3791</v>
      </c>
      <c r="H341" s="59"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1" s="59" t="s">
        <v>3931</v>
      </c>
      <c r="O341" s="59" t="s">
        <v>3028</v>
      </c>
      <c r="P341" s="59" t="s">
        <v>75</v>
      </c>
      <c r="T341" s="59">
        <v>100</v>
      </c>
      <c r="U341" s="59">
        <v>0.1</v>
      </c>
      <c r="V341" s="59">
        <v>0.2</v>
      </c>
      <c r="W341" s="59">
        <v>0.4</v>
      </c>
      <c r="X341" s="59">
        <v>0.6</v>
      </c>
      <c r="Y341" s="59">
        <v>0.8</v>
      </c>
      <c r="Z341" s="59">
        <v>1</v>
      </c>
      <c r="AB341" s="59" t="s">
        <v>3804</v>
      </c>
      <c r="AC341" s="59">
        <v>2019</v>
      </c>
      <c r="AD341" s="59" t="s">
        <v>3932</v>
      </c>
      <c r="AE341" s="59" t="s">
        <v>75</v>
      </c>
      <c r="AI341" s="59" t="s">
        <v>357</v>
      </c>
      <c r="AJ341" s="142" t="str">
        <f>VLOOKUP(AI341,'centroDeProyectos estrateg '!$E:$W,2,FALSE)</f>
        <v>Consolidación de equipo multidisciplinario en criminalística</v>
      </c>
      <c r="AK341" s="142" t="str">
        <f>VLOOKUP(AI341,'centroDeProyectos estrateg '!$E:$W,7,FALSE)</f>
        <v>18/12/2017</v>
      </c>
      <c r="AL341" s="142" t="str">
        <f>VLOOKUP(AI341,'centroDeProyectos estrateg '!$E:$W,8,FALSE)</f>
        <v>28/02/2024</v>
      </c>
      <c r="AM341" s="142" t="str">
        <f>VLOOKUP(AI341,'centroDeProyectos estrateg '!$E:$W,5,FALSE)</f>
        <v>84%</v>
      </c>
      <c r="AN341" s="142" t="str">
        <f>VLOOKUP(AI341,'centroDeProyectos estrateg '!$E:$W,18,FALSE)</f>
        <v>Organismo de Investigación Judicial</v>
      </c>
      <c r="AO341" s="142" t="str">
        <f>VLOOKUP(AI341,'centroDeProyectos estrateg '!$E:$W,19,FALSE)</f>
        <v>0913 UNIDAD CANINA</v>
      </c>
      <c r="AP341" s="142" t="str">
        <f>VLOOKUP(AI341,'centroDeProyectos estrateg '!$E:$W,4,FALSE)</f>
        <v>En progreso</v>
      </c>
      <c r="AQ341" s="142" t="s">
        <v>3442</v>
      </c>
    </row>
    <row r="342" spans="1:43" s="59" customFormat="1" ht="22.9" customHeight="1">
      <c r="A342" s="227">
        <v>340</v>
      </c>
      <c r="B342" s="60" t="s">
        <v>5968</v>
      </c>
      <c r="C342" s="59" t="s">
        <v>3463</v>
      </c>
      <c r="D342" s="59" t="s">
        <v>5331</v>
      </c>
      <c r="E342" s="59" t="s">
        <v>3762</v>
      </c>
      <c r="F342" s="59" t="s">
        <v>3790</v>
      </c>
      <c r="G342" s="59" t="s">
        <v>3791</v>
      </c>
      <c r="H342" s="59" t="str">
        <f>_xlfn.CONCAT(F342,": ",G342)</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2" s="59" t="s">
        <v>3931</v>
      </c>
      <c r="O342" s="59" t="s">
        <v>3028</v>
      </c>
      <c r="P342" s="59" t="s">
        <v>75</v>
      </c>
      <c r="T342" s="59">
        <v>100</v>
      </c>
      <c r="U342" s="59">
        <v>0.1</v>
      </c>
      <c r="V342" s="59">
        <v>0.2</v>
      </c>
      <c r="W342" s="59">
        <v>0.4</v>
      </c>
      <c r="X342" s="59">
        <v>0.6</v>
      </c>
      <c r="Y342" s="59">
        <v>0.8</v>
      </c>
      <c r="Z342" s="59">
        <v>1</v>
      </c>
      <c r="AB342" s="59" t="s">
        <v>3804</v>
      </c>
      <c r="AC342" s="59">
        <v>2019</v>
      </c>
      <c r="AD342" s="59" t="s">
        <v>3932</v>
      </c>
      <c r="AE342" s="59" t="s">
        <v>75</v>
      </c>
      <c r="AI342" s="59" t="s">
        <v>414</v>
      </c>
      <c r="AJ342" s="142" t="str">
        <f>VLOOKUP(AI342,'centroDeProyectos estrateg '!$E:$W,2,FALSE)</f>
        <v>Procedimientos para la funcionalidad de Oficina Especializada contra el Crimen Organizado</v>
      </c>
      <c r="AK342" s="142" t="str">
        <f>VLOOKUP(AI342,'centroDeProyectos estrateg '!$E:$W,7,FALSE)</f>
        <v>01/07/2022</v>
      </c>
      <c r="AL342" s="142" t="str">
        <f>VLOOKUP(AI342,'centroDeProyectos estrateg '!$E:$W,8,FALSE)</f>
        <v>31/07/2023</v>
      </c>
      <c r="AM342" s="142" t="str">
        <f>VLOOKUP(AI342,'centroDeProyectos estrateg '!$E:$W,5,FALSE)</f>
        <v>87%</v>
      </c>
      <c r="AN342" s="142" t="str">
        <f>VLOOKUP(AI342,'centroDeProyectos estrateg '!$E:$W,18,FALSE)</f>
        <v>Organismo de Investigación Judicial</v>
      </c>
      <c r="AO342" s="142" t="str">
        <f>VLOOKUP(AI342,'centroDeProyectos estrateg '!$E:$W,19,FALSE)</f>
        <v>0657 OFICINA DE PLANES Y OPERACIONES</v>
      </c>
      <c r="AP342" s="142" t="str">
        <f>VLOOKUP(AI342,'centroDeProyectos estrateg '!$E:$W,4,FALSE)</f>
        <v>En progreso</v>
      </c>
      <c r="AQ342" s="142" t="s">
        <v>3442</v>
      </c>
    </row>
    <row r="343" spans="1:43" s="59" customFormat="1" ht="22.9" customHeight="1">
      <c r="A343" s="228">
        <v>341</v>
      </c>
      <c r="B343" s="60" t="s">
        <v>5968</v>
      </c>
      <c r="C343" s="59" t="s">
        <v>3463</v>
      </c>
      <c r="D343" s="59" t="s">
        <v>5331</v>
      </c>
      <c r="E343" s="59" t="s">
        <v>3762</v>
      </c>
      <c r="F343" s="59" t="s">
        <v>3790</v>
      </c>
      <c r="G343" s="59" t="s">
        <v>3791</v>
      </c>
      <c r="H343" s="59"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3" s="59" t="s">
        <v>3931</v>
      </c>
      <c r="O343" s="59" t="s">
        <v>3028</v>
      </c>
      <c r="P343" s="59" t="s">
        <v>75</v>
      </c>
      <c r="AB343" s="59" t="s">
        <v>3804</v>
      </c>
      <c r="AC343" s="59" t="s">
        <v>6004</v>
      </c>
      <c r="AD343" s="59" t="s">
        <v>3934</v>
      </c>
      <c r="AE343" s="59" t="s">
        <v>75</v>
      </c>
      <c r="AI343" s="59" t="s">
        <v>410</v>
      </c>
      <c r="AJ343" s="142" t="str">
        <f>VLOOKUP(AI343,'centroDeProyectos estrateg '!$E:$W,2,FALSE)</f>
        <v>Extensión de los alcances y beneficios de la pericia de Comparación biométrica de voces y fortalecimiento del área pericial</v>
      </c>
      <c r="AK343" s="142" t="str">
        <f>VLOOKUP(AI343,'centroDeProyectos estrateg '!$E:$W,7,FALSE)</f>
        <v>01/03/2022</v>
      </c>
      <c r="AL343" s="142" t="str">
        <f>VLOOKUP(AI343,'centroDeProyectos estrateg '!$E:$W,8,FALSE)</f>
        <v>26/05/2023</v>
      </c>
      <c r="AM343" s="142" t="str">
        <f>VLOOKUP(AI343,'centroDeProyectos estrateg '!$E:$W,5,FALSE)</f>
        <v>100%</v>
      </c>
      <c r="AN343" s="142" t="str">
        <f>VLOOKUP(AI343,'centroDeProyectos estrateg '!$E:$W,18,FALSE)</f>
        <v>Organismo de Investigación Judicial</v>
      </c>
      <c r="AO343" s="142" t="str">
        <f>VLOOKUP(AI343,'centroDeProyectos estrateg '!$E:$W,19,FALSE)</f>
        <v>083 DEPARTAMENTO DE LABORATORIO DE CIENCIAS FORENSES</v>
      </c>
      <c r="AP343" s="142" t="str">
        <f>VLOOKUP(AI343,'centroDeProyectos estrateg '!$E:$W,4,FALSE)</f>
        <v>Pendiente Evaluación de Beneficios</v>
      </c>
      <c r="AQ343" s="142" t="s">
        <v>3442</v>
      </c>
    </row>
    <row r="344" spans="1:43" s="59" customFormat="1" ht="22.9" customHeight="1">
      <c r="A344" s="229">
        <v>342</v>
      </c>
      <c r="B344" s="60" t="s">
        <v>5968</v>
      </c>
      <c r="C344" s="59" t="s">
        <v>3463</v>
      </c>
      <c r="D344" s="59" t="s">
        <v>5331</v>
      </c>
      <c r="E344" s="59" t="s">
        <v>3762</v>
      </c>
      <c r="F344" s="59" t="s">
        <v>3790</v>
      </c>
      <c r="G344" s="59" t="s">
        <v>3791</v>
      </c>
      <c r="H344" s="59"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4" s="59" t="s">
        <v>3931</v>
      </c>
      <c r="O344" s="59" t="s">
        <v>3028</v>
      </c>
      <c r="P344" s="59" t="s">
        <v>75</v>
      </c>
      <c r="AB344" s="59" t="s">
        <v>3804</v>
      </c>
      <c r="AC344" s="59" t="s">
        <v>6004</v>
      </c>
      <c r="AD344" s="59" t="s">
        <v>3935</v>
      </c>
      <c r="AE344" s="59" t="s">
        <v>75</v>
      </c>
      <c r="AI344" s="59" t="s">
        <v>412</v>
      </c>
      <c r="AJ344" s="142" t="str">
        <f>VLOOKUP(AI344,'centroDeProyectos estrateg '!$E:$W,2,FALSE)</f>
        <v>Implementación de la gestión de la contaminación cognitiva en el trabajo de casos forenses</v>
      </c>
      <c r="AK344" s="142" t="str">
        <f>VLOOKUP(AI344,'centroDeProyectos estrateg '!$E:$W,7,FALSE)</f>
        <v>04/04/2022</v>
      </c>
      <c r="AL344" s="142" t="str">
        <f>VLOOKUP(AI344,'centroDeProyectos estrateg '!$E:$W,8,FALSE)</f>
        <v>30/08/2024</v>
      </c>
      <c r="AM344" s="142" t="str">
        <f>VLOOKUP(AI344,'centroDeProyectos estrateg '!$E:$W,5,FALSE)</f>
        <v>38%</v>
      </c>
      <c r="AN344" s="142" t="str">
        <f>VLOOKUP(AI344,'centroDeProyectos estrateg '!$E:$W,18,FALSE)</f>
        <v>Organismo de Investigación Judicial</v>
      </c>
      <c r="AO344" s="142" t="str">
        <f>VLOOKUP(AI344,'centroDeProyectos estrateg '!$E:$W,19,FALSE)</f>
        <v>0083 DEPARTAMENTO DE LABORATORIO DE CIENCIAS FORENSES</v>
      </c>
      <c r="AP344" s="142" t="str">
        <f>VLOOKUP(AI344,'centroDeProyectos estrateg '!$E:$W,4,FALSE)</f>
        <v>En progreso</v>
      </c>
      <c r="AQ344" s="142" t="s">
        <v>3442</v>
      </c>
    </row>
    <row r="345" spans="1:43" s="172" customFormat="1" ht="22.9" customHeight="1">
      <c r="A345" s="227">
        <v>343</v>
      </c>
      <c r="B345" s="171" t="s">
        <v>6096</v>
      </c>
      <c r="C345" s="172" t="s">
        <v>3463</v>
      </c>
      <c r="D345" s="172" t="s">
        <v>5331</v>
      </c>
      <c r="E345" s="172" t="s">
        <v>3762</v>
      </c>
      <c r="F345" s="172" t="s">
        <v>3790</v>
      </c>
      <c r="G345" s="172" t="s">
        <v>3791</v>
      </c>
      <c r="H345" s="172"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5" s="172" t="s">
        <v>3937</v>
      </c>
      <c r="O345" s="172" t="s">
        <v>3138</v>
      </c>
      <c r="P345" s="172" t="s">
        <v>3470</v>
      </c>
      <c r="U345" s="172">
        <v>0.1</v>
      </c>
      <c r="V345" s="172">
        <v>0.2</v>
      </c>
      <c r="W345" s="172">
        <v>0.4</v>
      </c>
      <c r="X345" s="172">
        <v>0.6</v>
      </c>
      <c r="Y345" s="172">
        <v>0.8</v>
      </c>
      <c r="Z345" s="172">
        <v>1</v>
      </c>
      <c r="AB345" s="172" t="s">
        <v>6450</v>
      </c>
      <c r="AC345" s="172" t="s">
        <v>3475</v>
      </c>
      <c r="AD345" s="172" t="s">
        <v>6451</v>
      </c>
      <c r="AE345" s="172" t="s">
        <v>4437</v>
      </c>
      <c r="AH345" s="172" t="s">
        <v>6452</v>
      </c>
      <c r="AJ345" s="183" t="e">
        <f>VLOOKUP(AI345,'centroDeProyectos estrateg '!$E:$W,2,FALSE)</f>
        <v>#N/A</v>
      </c>
      <c r="AK345" s="183" t="e">
        <f>VLOOKUP(AI345,'centroDeProyectos estrateg '!$E:$W,7,FALSE)</f>
        <v>#N/A</v>
      </c>
      <c r="AL345" s="183" t="e">
        <f>VLOOKUP(AI345,'centroDeProyectos estrateg '!$E:$W,8,FALSE)</f>
        <v>#N/A</v>
      </c>
      <c r="AM345" s="183" t="e">
        <f>VLOOKUP(AI345,'centroDeProyectos estrateg '!$E:$W,5,FALSE)</f>
        <v>#N/A</v>
      </c>
      <c r="AN345" s="183" t="e">
        <f>VLOOKUP(AI345,'centroDeProyectos estrateg '!$E:$W,18,FALSE)</f>
        <v>#N/A</v>
      </c>
      <c r="AO345" s="183" t="e">
        <f>VLOOKUP(AI345,'centroDeProyectos estrateg '!$E:$W,19,FALSE)</f>
        <v>#N/A</v>
      </c>
      <c r="AP345" s="183" t="e">
        <f>VLOOKUP(AI345,'centroDeProyectos estrateg '!$E:$W,4,FALSE)</f>
        <v>#N/A</v>
      </c>
      <c r="AQ345" s="172" t="s">
        <v>3681</v>
      </c>
    </row>
    <row r="346" spans="1:43" s="59" customFormat="1" ht="22.9" customHeight="1">
      <c r="A346" s="228">
        <v>344</v>
      </c>
      <c r="B346" s="60" t="s">
        <v>6215</v>
      </c>
      <c r="C346" s="59" t="s">
        <v>3463</v>
      </c>
      <c r="D346" s="59" t="s">
        <v>5331</v>
      </c>
      <c r="E346" s="59" t="s">
        <v>3762</v>
      </c>
      <c r="F346" s="59" t="s">
        <v>3790</v>
      </c>
      <c r="G346" s="59" t="s">
        <v>3791</v>
      </c>
      <c r="H346" s="59"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6" s="59" t="s">
        <v>6453</v>
      </c>
      <c r="O346" s="59" t="s">
        <v>3036</v>
      </c>
      <c r="P346" s="59" t="s">
        <v>840</v>
      </c>
      <c r="U346" s="59">
        <v>0.1</v>
      </c>
      <c r="V346" s="59">
        <v>0.2</v>
      </c>
      <c r="W346" s="59">
        <v>0.4</v>
      </c>
      <c r="X346" s="59">
        <v>0.6</v>
      </c>
      <c r="Y346" s="59">
        <v>0.8</v>
      </c>
      <c r="Z346" s="59">
        <v>1</v>
      </c>
      <c r="AB346" s="59" t="s">
        <v>3941</v>
      </c>
      <c r="AC346" s="59">
        <v>2019</v>
      </c>
      <c r="AD346" s="59" t="s">
        <v>6454</v>
      </c>
      <c r="AE346" s="59" t="s">
        <v>840</v>
      </c>
      <c r="AI346" s="59" t="s">
        <v>138</v>
      </c>
      <c r="AJ346" s="142" t="str">
        <f>VLOOKUP(AI346,'centroDeProyectos estrateg '!$E:$W,2,FALSE)</f>
        <v>Cambios en el SIGA-PJ por el IVA</v>
      </c>
      <c r="AK346" s="142" t="str">
        <f>VLOOKUP(AI346,'centroDeProyectos estrateg '!$E:$W,7,FALSE)</f>
        <v>07/10/2019</v>
      </c>
      <c r="AL346" s="142" t="str">
        <f>VLOOKUP(AI346,'centroDeProyectos estrateg '!$E:$W,8,FALSE)</f>
        <v>08/10/2019</v>
      </c>
      <c r="AM346" s="142" t="str">
        <f>VLOOKUP(AI346,'centroDeProyectos estrateg '!$E:$W,5,FALSE)</f>
        <v>0%</v>
      </c>
      <c r="AN346" s="142" t="str">
        <f>VLOOKUP(AI346,'centroDeProyectos estrateg '!$E:$W,18,FALSE)</f>
        <v>Dirección Ejecutiva</v>
      </c>
      <c r="AO346" s="142" t="str">
        <f>VLOOKUP(AI346,'centroDeProyectos estrateg '!$E:$W,19,FALSE)</f>
        <v>0127 DEPARTAMENTO FINANCIERO CONTABLE</v>
      </c>
      <c r="AP346" s="142" t="str">
        <f>VLOOKUP(AI346,'centroDeProyectos estrateg '!$E:$W,4,FALSE)</f>
        <v>Pendiente Evaluación de Beneficios</v>
      </c>
      <c r="AQ346" s="142" t="s">
        <v>3442</v>
      </c>
    </row>
    <row r="347" spans="1:43" s="203" customFormat="1" ht="22.9" customHeight="1">
      <c r="A347" s="229">
        <v>345</v>
      </c>
      <c r="B347" s="202" t="s">
        <v>6211</v>
      </c>
      <c r="C347" s="202" t="s">
        <v>6211</v>
      </c>
      <c r="D347" s="203" t="s">
        <v>5331</v>
      </c>
      <c r="E347" s="203" t="s">
        <v>3762</v>
      </c>
      <c r="F347" s="203" t="s">
        <v>3790</v>
      </c>
      <c r="G347" s="203" t="s">
        <v>3791</v>
      </c>
      <c r="H347" s="203"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7" s="203" t="s">
        <v>6453</v>
      </c>
      <c r="O347" s="203" t="s">
        <v>3036</v>
      </c>
      <c r="P347" s="203" t="s">
        <v>840</v>
      </c>
      <c r="U347" s="203">
        <v>0.1</v>
      </c>
      <c r="V347" s="203">
        <v>0.2</v>
      </c>
      <c r="W347" s="203">
        <v>0.4</v>
      </c>
      <c r="X347" s="203">
        <v>0.6</v>
      </c>
      <c r="Y347" s="203">
        <v>0.8</v>
      </c>
      <c r="Z347" s="203">
        <v>1</v>
      </c>
      <c r="AB347" s="203" t="s">
        <v>3941</v>
      </c>
      <c r="AC347" s="203">
        <v>2020</v>
      </c>
      <c r="AD347" s="203" t="s">
        <v>6455</v>
      </c>
      <c r="AE347" s="203" t="s">
        <v>840</v>
      </c>
      <c r="AI347" s="203" t="s">
        <v>158</v>
      </c>
      <c r="AJ347" s="199" t="str">
        <f>VLOOKUP(AI347,'centroDeProyectos estrateg '!$E:$W,2,FALSE)</f>
        <v>Implementación del Sistema de Compras Públicas</v>
      </c>
      <c r="AK347" s="199" t="str">
        <f>VLOOKUP(AI347,'centroDeProyectos estrateg '!$E:$W,7,FALSE)</f>
        <v>06/01/2020</v>
      </c>
      <c r="AL347" s="199" t="str">
        <f>VLOOKUP(AI347,'centroDeProyectos estrateg '!$E:$W,8,FALSE)</f>
        <v>21/05/2026</v>
      </c>
      <c r="AM347" s="212">
        <v>0.62</v>
      </c>
      <c r="AN347" s="199" t="str">
        <f>VLOOKUP(AI347,'centroDeProyectos estrateg '!$E:$W,18,FALSE)</f>
        <v>Dirección Ejecutiva</v>
      </c>
      <c r="AO347" s="199" t="str">
        <f>VLOOKUP(AI347,'centroDeProyectos estrateg '!$E:$W,19,FALSE)</f>
        <v>0140 DEPARTAMENTO DE PROVEEDURIA</v>
      </c>
      <c r="AP347" s="199" t="str">
        <f>VLOOKUP(AI347,'centroDeProyectos estrateg '!$E:$W,4,FALSE)</f>
        <v>En progreso</v>
      </c>
      <c r="AQ347" s="199" t="s">
        <v>3442</v>
      </c>
    </row>
    <row r="348" spans="1:43" s="59" customFormat="1" ht="22.9" customHeight="1">
      <c r="A348" s="227">
        <v>346</v>
      </c>
      <c r="B348" s="60" t="s">
        <v>6215</v>
      </c>
      <c r="C348" s="59" t="s">
        <v>3463</v>
      </c>
      <c r="D348" s="59" t="s">
        <v>5331</v>
      </c>
      <c r="E348" s="59" t="s">
        <v>3762</v>
      </c>
      <c r="F348" s="59" t="s">
        <v>3790</v>
      </c>
      <c r="G348" s="59" t="s">
        <v>3791</v>
      </c>
      <c r="H348" s="59" t="str">
        <f t="shared" si="19"/>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348" s="59" t="s">
        <v>6453</v>
      </c>
      <c r="O348" s="59" t="s">
        <v>3036</v>
      </c>
      <c r="P348" s="59" t="s">
        <v>840</v>
      </c>
      <c r="U348" s="59">
        <v>0.1</v>
      </c>
      <c r="V348" s="59">
        <v>0.2</v>
      </c>
      <c r="W348" s="59">
        <v>0.4</v>
      </c>
      <c r="X348" s="59">
        <v>0.6</v>
      </c>
      <c r="Y348" s="59">
        <v>0.8</v>
      </c>
      <c r="Z348" s="59">
        <v>1</v>
      </c>
      <c r="AB348" s="59" t="s">
        <v>3941</v>
      </c>
      <c r="AC348" s="59" t="s">
        <v>3450</v>
      </c>
      <c r="AD348" s="59" t="s">
        <v>6456</v>
      </c>
      <c r="AE348" s="59" t="s">
        <v>840</v>
      </c>
      <c r="AI348" s="59" t="s">
        <v>184</v>
      </c>
      <c r="AJ348" s="142" t="str">
        <f>VLOOKUP(AI348,'centroDeProyectos estrateg '!$E:$W,2,FALSE)</f>
        <v>Implementación de acciones de mejora, modificación y adaptación institucional a la nueva Ley N°9986,“Ley General de Contratación Pública”</v>
      </c>
      <c r="AK348" s="142" t="str">
        <f>VLOOKUP(AI348,'centroDeProyectos estrateg '!$E:$W,7,FALSE)</f>
        <v>16/05/2022</v>
      </c>
      <c r="AL348" s="142" t="str">
        <f>VLOOKUP(AI348,'centroDeProyectos estrateg '!$E:$W,8,FALSE)</f>
        <v>22/12/2023</v>
      </c>
      <c r="AM348" s="142" t="str">
        <f>VLOOKUP(AI348,'centroDeProyectos estrateg '!$E:$W,5,FALSE)</f>
        <v>52%</v>
      </c>
      <c r="AN348" s="142" t="str">
        <f>VLOOKUP(AI348,'centroDeProyectos estrateg '!$E:$W,18,FALSE)</f>
        <v>Dirección Ejecutiva</v>
      </c>
      <c r="AO348" s="142" t="str">
        <f>VLOOKUP(AI348,'centroDeProyectos estrateg '!$E:$W,19,FALSE)</f>
        <v>0140 Departamento de Proveeduría / 1331 Dirección Jurídica</v>
      </c>
      <c r="AP348" s="142" t="str">
        <f>VLOOKUP(AI348,'centroDeProyectos estrateg '!$E:$W,4,FALSE)</f>
        <v>En progreso</v>
      </c>
      <c r="AQ348" s="142" t="s">
        <v>3442</v>
      </c>
    </row>
    <row r="349" spans="1:43" s="62" customFormat="1" ht="22.9" customHeight="1">
      <c r="A349" s="228">
        <v>347</v>
      </c>
      <c r="B349" s="64" t="s">
        <v>6096</v>
      </c>
      <c r="C349" s="62" t="s">
        <v>3463</v>
      </c>
      <c r="D349" s="62" t="s">
        <v>5331</v>
      </c>
      <c r="E349" s="62" t="s">
        <v>3762</v>
      </c>
      <c r="F349" s="62" t="s">
        <v>5659</v>
      </c>
      <c r="G349" s="62" t="s">
        <v>5660</v>
      </c>
      <c r="H349" s="62" t="str">
        <f t="shared" si="19"/>
        <v xml:space="preserve">BUENAS PRÁCTICAS: Participar e involucrar a las oficinas judiciales en el Programa de Buenas Prácticas, con el fin de innovar y mejorar los servicios de justicia.    </v>
      </c>
      <c r="I349" s="65" t="s">
        <v>3970</v>
      </c>
      <c r="J349" s="65"/>
      <c r="K349" s="65"/>
      <c r="L349" s="65"/>
      <c r="M349" s="65"/>
      <c r="N349" s="65"/>
      <c r="O349" s="65" t="s">
        <v>3144</v>
      </c>
      <c r="P349" s="62" t="s">
        <v>26</v>
      </c>
      <c r="Q349" s="62" t="s">
        <v>3434</v>
      </c>
      <c r="S349" s="62">
        <v>0</v>
      </c>
      <c r="T349" s="62">
        <v>100</v>
      </c>
      <c r="U349" s="62">
        <v>0.1</v>
      </c>
      <c r="V349" s="62">
        <v>0.2</v>
      </c>
      <c r="W349" s="62">
        <v>0.4</v>
      </c>
      <c r="X349" s="62">
        <v>0.6</v>
      </c>
      <c r="Y349" s="62">
        <v>0.8</v>
      </c>
      <c r="Z349" s="62">
        <v>1</v>
      </c>
      <c r="AB349" s="62" t="s">
        <v>6457</v>
      </c>
      <c r="AC349" s="62">
        <v>2019</v>
      </c>
      <c r="AD349" s="62" t="s">
        <v>6458</v>
      </c>
      <c r="AE349" s="62" t="s">
        <v>26</v>
      </c>
      <c r="AH349" s="62" t="s">
        <v>6001</v>
      </c>
      <c r="AJ349" s="182" t="e">
        <f>VLOOKUP(AI349,'centroDeProyectos estrateg '!$E:$W,2,FALSE)</f>
        <v>#N/A</v>
      </c>
      <c r="AK349" s="182" t="e">
        <f>VLOOKUP(AI349,'centroDeProyectos estrateg '!$E:$W,7,FALSE)</f>
        <v>#N/A</v>
      </c>
      <c r="AL349" s="182" t="e">
        <f>VLOOKUP(AI349,'centroDeProyectos estrateg '!$E:$W,8,FALSE)</f>
        <v>#N/A</v>
      </c>
      <c r="AM349" s="182" t="e">
        <f>VLOOKUP(AI349,'centroDeProyectos estrateg '!$E:$W,5,FALSE)</f>
        <v>#N/A</v>
      </c>
      <c r="AN349" s="182" t="e">
        <f>VLOOKUP(AI349,'centroDeProyectos estrateg '!$E:$W,18,FALSE)</f>
        <v>#N/A</v>
      </c>
      <c r="AO349" s="182" t="e">
        <f>VLOOKUP(AI349,'centroDeProyectos estrateg '!$E:$W,19,FALSE)</f>
        <v>#N/A</v>
      </c>
      <c r="AP349" s="182" t="e">
        <f>VLOOKUP(AI349,'centroDeProyectos estrateg '!$E:$W,4,FALSE)</f>
        <v>#N/A</v>
      </c>
      <c r="AQ349" s="62" t="s">
        <v>3885</v>
      </c>
    </row>
    <row r="350" spans="1:43" s="146" customFormat="1" ht="22.9" customHeight="1">
      <c r="A350" s="229">
        <v>348</v>
      </c>
      <c r="B350" s="145" t="s">
        <v>5971</v>
      </c>
      <c r="C350" s="146" t="s">
        <v>3463</v>
      </c>
      <c r="D350" s="146" t="s">
        <v>5331</v>
      </c>
      <c r="E350" s="146" t="s">
        <v>3762</v>
      </c>
      <c r="F350" s="146" t="s">
        <v>5659</v>
      </c>
      <c r="G350" s="146" t="s">
        <v>5660</v>
      </c>
      <c r="H350" s="146" t="str">
        <f t="shared" si="19"/>
        <v xml:space="preserve">BUENAS PRÁCTICAS: Participar e involucrar a las oficinas judiciales en el Programa de Buenas Prácticas, con el fin de innovar y mejorar los servicios de justicia.    </v>
      </c>
      <c r="I350" s="147" t="s">
        <v>3970</v>
      </c>
      <c r="J350" s="147"/>
      <c r="K350" s="147"/>
      <c r="L350" s="147"/>
      <c r="M350" s="147"/>
      <c r="N350" s="147"/>
      <c r="O350" s="147" t="s">
        <v>3144</v>
      </c>
      <c r="P350" s="146" t="s">
        <v>26</v>
      </c>
      <c r="AB350" s="146" t="s">
        <v>6457</v>
      </c>
      <c r="AC350" s="146">
        <v>2020</v>
      </c>
      <c r="AD350" s="146" t="s">
        <v>6459</v>
      </c>
      <c r="AE350" s="146" t="s">
        <v>26</v>
      </c>
      <c r="AJ350" s="181" t="e">
        <f>VLOOKUP(AI350,'centroDeProyectos estrateg '!$E:$W,2,FALSE)</f>
        <v>#N/A</v>
      </c>
      <c r="AK350" s="181" t="e">
        <f>VLOOKUP(AI350,'centroDeProyectos estrateg '!$E:$W,7,FALSE)</f>
        <v>#N/A</v>
      </c>
      <c r="AL350" s="181" t="e">
        <f>VLOOKUP(AI350,'centroDeProyectos estrateg '!$E:$W,8,FALSE)</f>
        <v>#N/A</v>
      </c>
      <c r="AM350" s="181" t="e">
        <f>VLOOKUP(AI350,'centroDeProyectos estrateg '!$E:$W,5,FALSE)</f>
        <v>#N/A</v>
      </c>
      <c r="AN350" s="181" t="e">
        <f>VLOOKUP(AI350,'centroDeProyectos estrateg '!$E:$W,18,FALSE)</f>
        <v>#N/A</v>
      </c>
      <c r="AO350" s="181" t="e">
        <f>VLOOKUP(AI350,'centroDeProyectos estrateg '!$E:$W,19,FALSE)</f>
        <v>#N/A</v>
      </c>
      <c r="AP350" s="181" t="e">
        <f>VLOOKUP(AI350,'centroDeProyectos estrateg '!$E:$W,4,FALSE)</f>
        <v>#N/A</v>
      </c>
      <c r="AQ350" s="162" t="s">
        <v>3438</v>
      </c>
    </row>
    <row r="351" spans="1:43" s="146" customFormat="1" ht="22.9" customHeight="1">
      <c r="A351" s="227">
        <v>349</v>
      </c>
      <c r="B351" s="145" t="s">
        <v>5971</v>
      </c>
      <c r="C351" s="146" t="s">
        <v>3463</v>
      </c>
      <c r="D351" s="146" t="s">
        <v>5331</v>
      </c>
      <c r="E351" s="146" t="s">
        <v>3762</v>
      </c>
      <c r="F351" s="146" t="s">
        <v>5659</v>
      </c>
      <c r="G351" s="146" t="s">
        <v>5660</v>
      </c>
      <c r="H351" s="146" t="str">
        <f t="shared" si="19"/>
        <v xml:space="preserve">BUENAS PRÁCTICAS: Participar e involucrar a las oficinas judiciales en el Programa de Buenas Prácticas, con el fin de innovar y mejorar los servicios de justicia.    </v>
      </c>
      <c r="I351" s="147" t="s">
        <v>3970</v>
      </c>
      <c r="J351" s="147"/>
      <c r="K351" s="147"/>
      <c r="L351" s="147"/>
      <c r="M351" s="147"/>
      <c r="N351" s="147"/>
      <c r="O351" s="147" t="s">
        <v>3144</v>
      </c>
      <c r="P351" s="146" t="s">
        <v>26</v>
      </c>
      <c r="AB351" s="146" t="s">
        <v>6457</v>
      </c>
      <c r="AC351" s="146" t="s">
        <v>6004</v>
      </c>
      <c r="AD351" s="146" t="s">
        <v>6460</v>
      </c>
      <c r="AE351" s="146" t="s">
        <v>26</v>
      </c>
      <c r="AJ351" s="181" t="e">
        <f>VLOOKUP(AI351,'centroDeProyectos estrateg '!$E:$W,2,FALSE)</f>
        <v>#N/A</v>
      </c>
      <c r="AK351" s="181" t="e">
        <f>VLOOKUP(AI351,'centroDeProyectos estrateg '!$E:$W,7,FALSE)</f>
        <v>#N/A</v>
      </c>
      <c r="AL351" s="181" t="e">
        <f>VLOOKUP(AI351,'centroDeProyectos estrateg '!$E:$W,8,FALSE)</f>
        <v>#N/A</v>
      </c>
      <c r="AM351" s="181" t="e">
        <f>VLOOKUP(AI351,'centroDeProyectos estrateg '!$E:$W,5,FALSE)</f>
        <v>#N/A</v>
      </c>
      <c r="AN351" s="181" t="e">
        <f>VLOOKUP(AI351,'centroDeProyectos estrateg '!$E:$W,18,FALSE)</f>
        <v>#N/A</v>
      </c>
      <c r="AO351" s="181" t="e">
        <f>VLOOKUP(AI351,'centroDeProyectos estrateg '!$E:$W,19,FALSE)</f>
        <v>#N/A</v>
      </c>
      <c r="AP351" s="181" t="e">
        <f>VLOOKUP(AI351,'centroDeProyectos estrateg '!$E:$W,4,FALSE)</f>
        <v>#N/A</v>
      </c>
      <c r="AQ351" s="162" t="s">
        <v>3438</v>
      </c>
    </row>
    <row r="352" spans="1:43" s="146" customFormat="1" ht="22.9" customHeight="1">
      <c r="A352" s="228">
        <v>350</v>
      </c>
      <c r="B352" s="145" t="s">
        <v>5971</v>
      </c>
      <c r="C352" s="146" t="s">
        <v>3463</v>
      </c>
      <c r="D352" s="146" t="s">
        <v>5331</v>
      </c>
      <c r="E352" s="146" t="s">
        <v>3762</v>
      </c>
      <c r="F352" s="146" t="s">
        <v>5659</v>
      </c>
      <c r="G352" s="146" t="s">
        <v>5660</v>
      </c>
      <c r="H352" s="146" t="str">
        <f t="shared" si="19"/>
        <v xml:space="preserve">BUENAS PRÁCTICAS: Participar e involucrar a las oficinas judiciales en el Programa de Buenas Prácticas, con el fin de innovar y mejorar los servicios de justicia.    </v>
      </c>
      <c r="I352" s="147" t="s">
        <v>3970</v>
      </c>
      <c r="J352" s="147"/>
      <c r="K352" s="147"/>
      <c r="L352" s="147"/>
      <c r="M352" s="147"/>
      <c r="N352" s="147"/>
      <c r="O352" s="147" t="s">
        <v>3144</v>
      </c>
      <c r="P352" s="146" t="s">
        <v>26</v>
      </c>
      <c r="AB352" s="146" t="s">
        <v>6457</v>
      </c>
      <c r="AC352" s="146" t="s">
        <v>6004</v>
      </c>
      <c r="AD352" s="146" t="s">
        <v>6461</v>
      </c>
      <c r="AE352" s="146" t="s">
        <v>26</v>
      </c>
      <c r="AJ352" s="181" t="e">
        <f>VLOOKUP(AI352,'centroDeProyectos estrateg '!$E:$W,2,FALSE)</f>
        <v>#N/A</v>
      </c>
      <c r="AK352" s="181" t="e">
        <f>VLOOKUP(AI352,'centroDeProyectos estrateg '!$E:$W,7,FALSE)</f>
        <v>#N/A</v>
      </c>
      <c r="AL352" s="181" t="e">
        <f>VLOOKUP(AI352,'centroDeProyectos estrateg '!$E:$W,8,FALSE)</f>
        <v>#N/A</v>
      </c>
      <c r="AM352" s="181" t="e">
        <f>VLOOKUP(AI352,'centroDeProyectos estrateg '!$E:$W,5,FALSE)</f>
        <v>#N/A</v>
      </c>
      <c r="AN352" s="181" t="e">
        <f>VLOOKUP(AI352,'centroDeProyectos estrateg '!$E:$W,18,FALSE)</f>
        <v>#N/A</v>
      </c>
      <c r="AO352" s="181" t="e">
        <f>VLOOKUP(AI352,'centroDeProyectos estrateg '!$E:$W,19,FALSE)</f>
        <v>#N/A</v>
      </c>
      <c r="AP352" s="181" t="e">
        <f>VLOOKUP(AI352,'centroDeProyectos estrateg '!$E:$W,4,FALSE)</f>
        <v>#N/A</v>
      </c>
      <c r="AQ352" s="162" t="s">
        <v>3438</v>
      </c>
    </row>
    <row r="353" spans="1:43" s="62" customFormat="1" ht="22.9" customHeight="1">
      <c r="A353" s="229">
        <v>351</v>
      </c>
      <c r="B353" s="64" t="s">
        <v>6096</v>
      </c>
      <c r="C353" s="62" t="s">
        <v>3463</v>
      </c>
      <c r="D353" s="62" t="s">
        <v>5331</v>
      </c>
      <c r="E353" s="62" t="s">
        <v>3762</v>
      </c>
      <c r="F353" s="62" t="s">
        <v>5659</v>
      </c>
      <c r="G353" s="62" t="s">
        <v>5660</v>
      </c>
      <c r="H353" s="62" t="str">
        <f t="shared" si="19"/>
        <v xml:space="preserve">BUENAS PRÁCTICAS: Participar e involucrar a las oficinas judiciales en el Programa de Buenas Prácticas, con el fin de innovar y mejorar los servicios de justicia.    </v>
      </c>
      <c r="I353" s="65" t="s">
        <v>3971</v>
      </c>
      <c r="J353" s="65"/>
      <c r="K353" s="65"/>
      <c r="L353" s="65"/>
      <c r="M353" s="65"/>
      <c r="N353" s="65"/>
      <c r="O353" s="65" t="s">
        <v>3152</v>
      </c>
      <c r="P353" s="62" t="s">
        <v>26</v>
      </c>
      <c r="Q353" s="62" t="s">
        <v>3456</v>
      </c>
      <c r="S353" s="62">
        <v>50</v>
      </c>
      <c r="T353" s="62">
        <v>150</v>
      </c>
      <c r="U353" s="62">
        <v>50</v>
      </c>
      <c r="V353" s="62">
        <v>50</v>
      </c>
      <c r="W353" s="62">
        <v>100</v>
      </c>
      <c r="X353" s="62">
        <v>100</v>
      </c>
      <c r="Y353" s="62">
        <v>150</v>
      </c>
      <c r="Z353" s="62">
        <v>150</v>
      </c>
      <c r="AB353" s="62" t="s">
        <v>6462</v>
      </c>
      <c r="AC353" s="62">
        <v>2019</v>
      </c>
      <c r="AD353" s="62" t="s">
        <v>6463</v>
      </c>
      <c r="AE353" s="62" t="s">
        <v>26</v>
      </c>
      <c r="AH353" s="62" t="s">
        <v>6001</v>
      </c>
      <c r="AJ353" s="182" t="e">
        <f>VLOOKUP(AI353,'centroDeProyectos estrateg '!$E:$W,2,FALSE)</f>
        <v>#N/A</v>
      </c>
      <c r="AK353" s="182" t="e">
        <f>VLOOKUP(AI353,'centroDeProyectos estrateg '!$E:$W,7,FALSE)</f>
        <v>#N/A</v>
      </c>
      <c r="AL353" s="182" t="e">
        <f>VLOOKUP(AI353,'centroDeProyectos estrateg '!$E:$W,8,FALSE)</f>
        <v>#N/A</v>
      </c>
      <c r="AM353" s="182" t="e">
        <f>VLOOKUP(AI353,'centroDeProyectos estrateg '!$E:$W,5,FALSE)</f>
        <v>#N/A</v>
      </c>
      <c r="AN353" s="182" t="e">
        <f>VLOOKUP(AI353,'centroDeProyectos estrateg '!$E:$W,18,FALSE)</f>
        <v>#N/A</v>
      </c>
      <c r="AO353" s="182" t="e">
        <f>VLOOKUP(AI353,'centroDeProyectos estrateg '!$E:$W,19,FALSE)</f>
        <v>#N/A</v>
      </c>
      <c r="AP353" s="182" t="e">
        <f>VLOOKUP(AI353,'centroDeProyectos estrateg '!$E:$W,4,FALSE)</f>
        <v>#N/A</v>
      </c>
      <c r="AQ353" s="62" t="s">
        <v>6464</v>
      </c>
    </row>
    <row r="354" spans="1:43" s="146" customFormat="1" ht="22.9" customHeight="1">
      <c r="A354" s="227">
        <v>352</v>
      </c>
      <c r="B354" s="145" t="s">
        <v>5971</v>
      </c>
      <c r="C354" s="146" t="s">
        <v>3463</v>
      </c>
      <c r="D354" s="146" t="s">
        <v>5331</v>
      </c>
      <c r="E354" s="146" t="s">
        <v>3762</v>
      </c>
      <c r="F354" s="146" t="s">
        <v>5659</v>
      </c>
      <c r="G354" s="146" t="s">
        <v>5660</v>
      </c>
      <c r="H354" s="146" t="str">
        <f t="shared" si="19"/>
        <v xml:space="preserve">BUENAS PRÁCTICAS: Participar e involucrar a las oficinas judiciales en el Programa de Buenas Prácticas, con el fin de innovar y mejorar los servicios de justicia.    </v>
      </c>
      <c r="I354" s="147" t="s">
        <v>3971</v>
      </c>
      <c r="J354" s="147"/>
      <c r="K354" s="147"/>
      <c r="L354" s="147"/>
      <c r="M354" s="147"/>
      <c r="N354" s="147"/>
      <c r="O354" s="147" t="s">
        <v>3152</v>
      </c>
      <c r="P354" s="146" t="s">
        <v>26</v>
      </c>
      <c r="AB354" s="146" t="s">
        <v>6462</v>
      </c>
      <c r="AC354" s="146">
        <v>2020</v>
      </c>
      <c r="AD354" s="146" t="s">
        <v>6465</v>
      </c>
      <c r="AE354" s="146" t="s">
        <v>26</v>
      </c>
      <c r="AJ354" s="181" t="e">
        <f>VLOOKUP(AI354,'centroDeProyectos estrateg '!$E:$W,2,FALSE)</f>
        <v>#N/A</v>
      </c>
      <c r="AK354" s="181" t="e">
        <f>VLOOKUP(AI354,'centroDeProyectos estrateg '!$E:$W,7,FALSE)</f>
        <v>#N/A</v>
      </c>
      <c r="AL354" s="181" t="e">
        <f>VLOOKUP(AI354,'centroDeProyectos estrateg '!$E:$W,8,FALSE)</f>
        <v>#N/A</v>
      </c>
      <c r="AM354" s="181" t="e">
        <f>VLOOKUP(AI354,'centroDeProyectos estrateg '!$E:$W,5,FALSE)</f>
        <v>#N/A</v>
      </c>
      <c r="AN354" s="181" t="e">
        <f>VLOOKUP(AI354,'centroDeProyectos estrateg '!$E:$W,18,FALSE)</f>
        <v>#N/A</v>
      </c>
      <c r="AO354" s="181" t="e">
        <f>VLOOKUP(AI354,'centroDeProyectos estrateg '!$E:$W,19,FALSE)</f>
        <v>#N/A</v>
      </c>
      <c r="AP354" s="181" t="e">
        <f>VLOOKUP(AI354,'centroDeProyectos estrateg '!$E:$W,4,FALSE)</f>
        <v>#N/A</v>
      </c>
      <c r="AQ354" s="162" t="s">
        <v>3438</v>
      </c>
    </row>
    <row r="355" spans="1:43" s="146" customFormat="1" ht="22.9" customHeight="1">
      <c r="A355" s="228">
        <v>353</v>
      </c>
      <c r="B355" s="145" t="s">
        <v>5971</v>
      </c>
      <c r="C355" s="146" t="s">
        <v>3463</v>
      </c>
      <c r="D355" s="146" t="s">
        <v>5331</v>
      </c>
      <c r="E355" s="146" t="s">
        <v>3762</v>
      </c>
      <c r="F355" s="146" t="s">
        <v>5659</v>
      </c>
      <c r="G355" s="146" t="s">
        <v>5660</v>
      </c>
      <c r="H355" s="146" t="str">
        <f t="shared" si="19"/>
        <v xml:space="preserve">BUENAS PRÁCTICAS: Participar e involucrar a las oficinas judiciales en el Programa de Buenas Prácticas, con el fin de innovar y mejorar los servicios de justicia.    </v>
      </c>
      <c r="I355" s="147" t="s">
        <v>3971</v>
      </c>
      <c r="J355" s="147"/>
      <c r="K355" s="147"/>
      <c r="L355" s="147"/>
      <c r="M355" s="147"/>
      <c r="N355" s="147"/>
      <c r="O355" s="147" t="s">
        <v>3152</v>
      </c>
      <c r="P355" s="146" t="s">
        <v>26</v>
      </c>
      <c r="AB355" s="146" t="s">
        <v>6462</v>
      </c>
      <c r="AC355" s="146">
        <v>2021</v>
      </c>
      <c r="AD355" s="146" t="s">
        <v>6466</v>
      </c>
      <c r="AE355" s="146" t="s">
        <v>26</v>
      </c>
      <c r="AJ355" s="181" t="e">
        <f>VLOOKUP(AI355,'centroDeProyectos estrateg '!$E:$W,2,FALSE)</f>
        <v>#N/A</v>
      </c>
      <c r="AK355" s="181" t="e">
        <f>VLOOKUP(AI355,'centroDeProyectos estrateg '!$E:$W,7,FALSE)</f>
        <v>#N/A</v>
      </c>
      <c r="AL355" s="181" t="e">
        <f>VLOOKUP(AI355,'centroDeProyectos estrateg '!$E:$W,8,FALSE)</f>
        <v>#N/A</v>
      </c>
      <c r="AM355" s="181" t="e">
        <f>VLOOKUP(AI355,'centroDeProyectos estrateg '!$E:$W,5,FALSE)</f>
        <v>#N/A</v>
      </c>
      <c r="AN355" s="181" t="e">
        <f>VLOOKUP(AI355,'centroDeProyectos estrateg '!$E:$W,18,FALSE)</f>
        <v>#N/A</v>
      </c>
      <c r="AO355" s="181" t="e">
        <f>VLOOKUP(AI355,'centroDeProyectos estrateg '!$E:$W,19,FALSE)</f>
        <v>#N/A</v>
      </c>
      <c r="AP355" s="181" t="e">
        <f>VLOOKUP(AI355,'centroDeProyectos estrateg '!$E:$W,4,FALSE)</f>
        <v>#N/A</v>
      </c>
      <c r="AQ355" s="162" t="s">
        <v>3438</v>
      </c>
    </row>
    <row r="356" spans="1:43" s="146" customFormat="1" ht="22.9" customHeight="1">
      <c r="A356" s="229">
        <v>354</v>
      </c>
      <c r="B356" s="145" t="s">
        <v>5971</v>
      </c>
      <c r="C356" s="146" t="s">
        <v>3463</v>
      </c>
      <c r="D356" s="146" t="s">
        <v>5331</v>
      </c>
      <c r="E356" s="146" t="s">
        <v>3762</v>
      </c>
      <c r="F356" s="146" t="s">
        <v>5659</v>
      </c>
      <c r="G356" s="146" t="s">
        <v>5660</v>
      </c>
      <c r="H356" s="146" t="str">
        <f t="shared" si="19"/>
        <v xml:space="preserve">BUENAS PRÁCTICAS: Participar e involucrar a las oficinas judiciales en el Programa de Buenas Prácticas, con el fin de innovar y mejorar los servicios de justicia.    </v>
      </c>
      <c r="I356" s="147" t="s">
        <v>3971</v>
      </c>
      <c r="J356" s="147"/>
      <c r="K356" s="147"/>
      <c r="L356" s="147"/>
      <c r="M356" s="147"/>
      <c r="N356" s="147"/>
      <c r="O356" s="147" t="s">
        <v>3152</v>
      </c>
      <c r="P356" s="146" t="s">
        <v>26</v>
      </c>
      <c r="AB356" s="146" t="s">
        <v>6462</v>
      </c>
      <c r="AC356" s="146">
        <v>2022</v>
      </c>
      <c r="AD356" s="146" t="s">
        <v>6465</v>
      </c>
      <c r="AE356" s="146" t="s">
        <v>26</v>
      </c>
      <c r="AJ356" s="181" t="e">
        <f>VLOOKUP(AI356,'centroDeProyectos estrateg '!$E:$W,2,FALSE)</f>
        <v>#N/A</v>
      </c>
      <c r="AK356" s="181" t="e">
        <f>VLOOKUP(AI356,'centroDeProyectos estrateg '!$E:$W,7,FALSE)</f>
        <v>#N/A</v>
      </c>
      <c r="AL356" s="181" t="e">
        <f>VLOOKUP(AI356,'centroDeProyectos estrateg '!$E:$W,8,FALSE)</f>
        <v>#N/A</v>
      </c>
      <c r="AM356" s="181" t="e">
        <f>VLOOKUP(AI356,'centroDeProyectos estrateg '!$E:$W,5,FALSE)</f>
        <v>#N/A</v>
      </c>
      <c r="AN356" s="181" t="e">
        <f>VLOOKUP(AI356,'centroDeProyectos estrateg '!$E:$W,18,FALSE)</f>
        <v>#N/A</v>
      </c>
      <c r="AO356" s="181" t="e">
        <f>VLOOKUP(AI356,'centroDeProyectos estrateg '!$E:$W,19,FALSE)</f>
        <v>#N/A</v>
      </c>
      <c r="AP356" s="181" t="e">
        <f>VLOOKUP(AI356,'centroDeProyectos estrateg '!$E:$W,4,FALSE)</f>
        <v>#N/A</v>
      </c>
      <c r="AQ356" s="162" t="s">
        <v>3438</v>
      </c>
    </row>
    <row r="357" spans="1:43" s="146" customFormat="1" ht="22.9" customHeight="1">
      <c r="A357" s="227">
        <v>355</v>
      </c>
      <c r="B357" s="145" t="s">
        <v>5971</v>
      </c>
      <c r="C357" s="146" t="s">
        <v>3463</v>
      </c>
      <c r="D357" s="146" t="s">
        <v>5331</v>
      </c>
      <c r="E357" s="146" t="s">
        <v>3762</v>
      </c>
      <c r="F357" s="146" t="s">
        <v>5659</v>
      </c>
      <c r="G357" s="146" t="s">
        <v>5660</v>
      </c>
      <c r="H357" s="146" t="str">
        <f t="shared" si="19"/>
        <v xml:space="preserve">BUENAS PRÁCTICAS: Participar e involucrar a las oficinas judiciales en el Programa de Buenas Prácticas, con el fin de innovar y mejorar los servicios de justicia.    </v>
      </c>
      <c r="I357" s="147" t="s">
        <v>3971</v>
      </c>
      <c r="J357" s="147"/>
      <c r="K357" s="147"/>
      <c r="L357" s="147"/>
      <c r="M357" s="147"/>
      <c r="N357" s="147"/>
      <c r="O357" s="147" t="s">
        <v>3152</v>
      </c>
      <c r="P357" s="146" t="s">
        <v>26</v>
      </c>
      <c r="AB357" s="146" t="s">
        <v>6462</v>
      </c>
      <c r="AC357" s="146">
        <v>2023</v>
      </c>
      <c r="AD357" s="146" t="s">
        <v>6467</v>
      </c>
      <c r="AE357" s="146" t="s">
        <v>26</v>
      </c>
      <c r="AJ357" s="181" t="e">
        <f>VLOOKUP(AI357,'centroDeProyectos estrateg '!$E:$W,2,FALSE)</f>
        <v>#N/A</v>
      </c>
      <c r="AK357" s="181" t="e">
        <f>VLOOKUP(AI357,'centroDeProyectos estrateg '!$E:$W,7,FALSE)</f>
        <v>#N/A</v>
      </c>
      <c r="AL357" s="181" t="e">
        <f>VLOOKUP(AI357,'centroDeProyectos estrateg '!$E:$W,8,FALSE)</f>
        <v>#N/A</v>
      </c>
      <c r="AM357" s="181" t="e">
        <f>VLOOKUP(AI357,'centroDeProyectos estrateg '!$E:$W,5,FALSE)</f>
        <v>#N/A</v>
      </c>
      <c r="AN357" s="181" t="e">
        <f>VLOOKUP(AI357,'centroDeProyectos estrateg '!$E:$W,18,FALSE)</f>
        <v>#N/A</v>
      </c>
      <c r="AO357" s="181" t="e">
        <f>VLOOKUP(AI357,'centroDeProyectos estrateg '!$E:$W,19,FALSE)</f>
        <v>#N/A</v>
      </c>
      <c r="AP357" s="181" t="e">
        <f>VLOOKUP(AI357,'centroDeProyectos estrateg '!$E:$W,4,FALSE)</f>
        <v>#N/A</v>
      </c>
      <c r="AQ357" s="162" t="s">
        <v>3438</v>
      </c>
    </row>
    <row r="358" spans="1:43" s="146" customFormat="1" ht="22.9" customHeight="1">
      <c r="A358" s="228">
        <v>356</v>
      </c>
      <c r="B358" s="145" t="s">
        <v>5971</v>
      </c>
      <c r="C358" s="146" t="s">
        <v>3463</v>
      </c>
      <c r="D358" s="146" t="s">
        <v>5331</v>
      </c>
      <c r="E358" s="146" t="s">
        <v>3762</v>
      </c>
      <c r="F358" s="146" t="s">
        <v>5659</v>
      </c>
      <c r="G358" s="146" t="s">
        <v>5660</v>
      </c>
      <c r="H358" s="146" t="str">
        <f t="shared" si="19"/>
        <v xml:space="preserve">BUENAS PRÁCTICAS: Participar e involucrar a las oficinas judiciales en el Programa de Buenas Prácticas, con el fin de innovar y mejorar los servicios de justicia.    </v>
      </c>
      <c r="I358" s="147" t="s">
        <v>3971</v>
      </c>
      <c r="J358" s="147"/>
      <c r="K358" s="147"/>
      <c r="L358" s="147"/>
      <c r="M358" s="147"/>
      <c r="N358" s="147"/>
      <c r="O358" s="147" t="s">
        <v>3152</v>
      </c>
      <c r="P358" s="146" t="s">
        <v>26</v>
      </c>
      <c r="AB358" s="146" t="s">
        <v>6462</v>
      </c>
      <c r="AC358" s="146">
        <v>2024</v>
      </c>
      <c r="AD358" s="146" t="s">
        <v>6465</v>
      </c>
      <c r="AE358" s="146" t="s">
        <v>26</v>
      </c>
      <c r="AJ358" s="181" t="e">
        <f>VLOOKUP(AI358,'centroDeProyectos estrateg '!$E:$W,2,FALSE)</f>
        <v>#N/A</v>
      </c>
      <c r="AK358" s="181" t="e">
        <f>VLOOKUP(AI358,'centroDeProyectos estrateg '!$E:$W,7,FALSE)</f>
        <v>#N/A</v>
      </c>
      <c r="AL358" s="181" t="e">
        <f>VLOOKUP(AI358,'centroDeProyectos estrateg '!$E:$W,8,FALSE)</f>
        <v>#N/A</v>
      </c>
      <c r="AM358" s="181" t="e">
        <f>VLOOKUP(AI358,'centroDeProyectos estrateg '!$E:$W,5,FALSE)</f>
        <v>#N/A</v>
      </c>
      <c r="AN358" s="181" t="e">
        <f>VLOOKUP(AI358,'centroDeProyectos estrateg '!$E:$W,18,FALSE)</f>
        <v>#N/A</v>
      </c>
      <c r="AO358" s="181" t="e">
        <f>VLOOKUP(AI358,'centroDeProyectos estrateg '!$E:$W,19,FALSE)</f>
        <v>#N/A</v>
      </c>
      <c r="AP358" s="181" t="e">
        <f>VLOOKUP(AI358,'centroDeProyectos estrateg '!$E:$W,4,FALSE)</f>
        <v>#N/A</v>
      </c>
      <c r="AQ358" s="162" t="s">
        <v>3438</v>
      </c>
    </row>
    <row r="359" spans="1:43" s="59" customFormat="1" ht="22.9" customHeight="1">
      <c r="A359" s="229">
        <v>357</v>
      </c>
      <c r="B359" s="60" t="s">
        <v>5968</v>
      </c>
      <c r="C359" s="59" t="s">
        <v>3819</v>
      </c>
      <c r="D359" s="59" t="s">
        <v>5331</v>
      </c>
      <c r="E359" s="59" t="s">
        <v>3762</v>
      </c>
      <c r="F359" s="59" t="s">
        <v>5452</v>
      </c>
      <c r="G359" s="59" t="s">
        <v>6468</v>
      </c>
      <c r="H359" s="59" t="str">
        <f t="shared" si="19"/>
        <v>MODALIDADES ALTERNATIVAS DE TRABAJO: Contar con diferentes modalidades alternas de trabajo que permitan alcanzar los objetivos institucionales y brindar un servicio publico de calidad.</v>
      </c>
      <c r="I359" s="59" t="s">
        <v>6469</v>
      </c>
      <c r="O359" s="59" t="s">
        <v>3066</v>
      </c>
      <c r="P359" s="59" t="s">
        <v>2145</v>
      </c>
      <c r="Q359" s="59" t="s">
        <v>3434</v>
      </c>
      <c r="S359" s="59">
        <v>0.02</v>
      </c>
      <c r="T359" s="59">
        <v>0.14000000000000001</v>
      </c>
      <c r="U359" s="59">
        <v>0.04</v>
      </c>
      <c r="V359" s="59">
        <v>0.06</v>
      </c>
      <c r="W359" s="59">
        <v>0.08</v>
      </c>
      <c r="X359" s="59">
        <v>0.1</v>
      </c>
      <c r="Y359" s="59">
        <v>0.12</v>
      </c>
      <c r="Z359" s="59">
        <v>0.14000000000000001</v>
      </c>
      <c r="AB359" s="59" t="s">
        <v>3975</v>
      </c>
      <c r="AC359" s="59" t="s">
        <v>6174</v>
      </c>
      <c r="AD359" s="59" t="s">
        <v>6470</v>
      </c>
      <c r="AE359" s="59" t="s">
        <v>3977</v>
      </c>
      <c r="AH359" s="59" t="s">
        <v>6001</v>
      </c>
      <c r="AI359" s="59" t="s">
        <v>265</v>
      </c>
      <c r="AJ359" s="142" t="str">
        <f>VLOOKUP(AI359,'centroDeProyectos estrateg '!$E:$W,2,FALSE)</f>
        <v>Política de Teletrabajo</v>
      </c>
      <c r="AK359" s="142" t="str">
        <f>VLOOKUP(AI359,'centroDeProyectos estrateg '!$E:$W,7,FALSE)</f>
        <v>10/08/2021</v>
      </c>
      <c r="AL359" s="142" t="str">
        <f>VLOOKUP(AI359,'centroDeProyectos estrateg '!$E:$W,8,FALSE)</f>
        <v>31/12/2024</v>
      </c>
      <c r="AM359" s="142" t="str">
        <f>VLOOKUP(AI359,'centroDeProyectos estrateg '!$E:$W,5,FALSE)</f>
        <v>51%</v>
      </c>
      <c r="AN359" s="142" t="str">
        <f>VLOOKUP(AI359,'centroDeProyectos estrateg '!$E:$W,18,FALSE)</f>
        <v>Dirección Gestión Humana</v>
      </c>
      <c r="AO359" s="142" t="str">
        <f>VLOOKUP(AI359,'centroDeProyectos estrateg '!$E:$W,19,FALSE)</f>
        <v>1064 DESARROLLO HUMANO</v>
      </c>
      <c r="AP359" s="142" t="str">
        <f>VLOOKUP(AI359,'centroDeProyectos estrateg '!$E:$W,4,FALSE)</f>
        <v>En progreso</v>
      </c>
      <c r="AQ359" s="142" t="s">
        <v>3442</v>
      </c>
    </row>
    <row r="360" spans="1:43" s="146" customFormat="1" ht="22.9" customHeight="1">
      <c r="A360" s="227">
        <v>358</v>
      </c>
      <c r="B360" s="145" t="s">
        <v>5971</v>
      </c>
      <c r="C360" s="146" t="s">
        <v>3819</v>
      </c>
      <c r="D360" s="146" t="s">
        <v>5331</v>
      </c>
      <c r="E360" s="146" t="s">
        <v>3762</v>
      </c>
      <c r="F360" s="146" t="s">
        <v>5452</v>
      </c>
      <c r="G360" s="146" t="s">
        <v>6468</v>
      </c>
      <c r="H360" s="146" t="str">
        <f t="shared" si="19"/>
        <v>MODALIDADES ALTERNATIVAS DE TRABAJO: Contar con diferentes modalidades alternas de trabajo que permitan alcanzar los objetivos institucionales y brindar un servicio publico de calidad.</v>
      </c>
      <c r="I360" s="146" t="s">
        <v>6469</v>
      </c>
      <c r="O360" s="146" t="s">
        <v>3066</v>
      </c>
      <c r="P360" s="146" t="s">
        <v>2145</v>
      </c>
      <c r="AB360" s="146" t="s">
        <v>3975</v>
      </c>
      <c r="AC360" s="146" t="s">
        <v>3475</v>
      </c>
      <c r="AD360" s="146" t="s">
        <v>6471</v>
      </c>
      <c r="AE360" s="146" t="s">
        <v>3982</v>
      </c>
      <c r="AJ360" s="181" t="e">
        <f>VLOOKUP(AI360,'centroDeProyectos estrateg '!$E:$W,2,FALSE)</f>
        <v>#N/A</v>
      </c>
      <c r="AK360" s="181" t="e">
        <f>VLOOKUP(AI360,'centroDeProyectos estrateg '!$E:$W,7,FALSE)</f>
        <v>#N/A</v>
      </c>
      <c r="AL360" s="181" t="e">
        <f>VLOOKUP(AI360,'centroDeProyectos estrateg '!$E:$W,8,FALSE)</f>
        <v>#N/A</v>
      </c>
      <c r="AM360" s="181" t="e">
        <f>VLOOKUP(AI360,'centroDeProyectos estrateg '!$E:$W,5,FALSE)</f>
        <v>#N/A</v>
      </c>
      <c r="AN360" s="181" t="e">
        <f>VLOOKUP(AI360,'centroDeProyectos estrateg '!$E:$W,18,FALSE)</f>
        <v>#N/A</v>
      </c>
      <c r="AO360" s="181" t="e">
        <f>VLOOKUP(AI360,'centroDeProyectos estrateg '!$E:$W,19,FALSE)</f>
        <v>#N/A</v>
      </c>
      <c r="AP360" s="181" t="e">
        <f>VLOOKUP(AI360,'centroDeProyectos estrateg '!$E:$W,4,FALSE)</f>
        <v>#N/A</v>
      </c>
      <c r="AQ360" s="162" t="s">
        <v>3438</v>
      </c>
    </row>
    <row r="361" spans="1:43" s="146" customFormat="1" ht="22.9" customHeight="1">
      <c r="A361" s="228">
        <v>359</v>
      </c>
      <c r="B361" s="145" t="s">
        <v>5971</v>
      </c>
      <c r="C361" s="146" t="s">
        <v>3819</v>
      </c>
      <c r="D361" s="146" t="s">
        <v>5331</v>
      </c>
      <c r="E361" s="146" t="s">
        <v>3762</v>
      </c>
      <c r="F361" s="146" t="s">
        <v>5452</v>
      </c>
      <c r="G361" s="146" t="s">
        <v>6468</v>
      </c>
      <c r="H361" s="146" t="str">
        <f t="shared" si="19"/>
        <v>MODALIDADES ALTERNATIVAS DE TRABAJO: Contar con diferentes modalidades alternas de trabajo que permitan alcanzar los objetivos institucionales y brindar un servicio publico de calidad.</v>
      </c>
      <c r="I361" s="146" t="s">
        <v>6469</v>
      </c>
      <c r="O361" s="146" t="s">
        <v>3066</v>
      </c>
      <c r="P361" s="146" t="s">
        <v>2145</v>
      </c>
      <c r="AB361" s="146" t="s">
        <v>3975</v>
      </c>
      <c r="AC361" s="146" t="s">
        <v>3852</v>
      </c>
      <c r="AD361" s="146" t="s">
        <v>6472</v>
      </c>
      <c r="AE361" s="146" t="s">
        <v>3982</v>
      </c>
      <c r="AJ361" s="181" t="e">
        <f>VLOOKUP(AI361,'centroDeProyectos estrateg '!$E:$W,2,FALSE)</f>
        <v>#N/A</v>
      </c>
      <c r="AK361" s="181" t="e">
        <f>VLOOKUP(AI361,'centroDeProyectos estrateg '!$E:$W,7,FALSE)</f>
        <v>#N/A</v>
      </c>
      <c r="AL361" s="181" t="e">
        <f>VLOOKUP(AI361,'centroDeProyectos estrateg '!$E:$W,8,FALSE)</f>
        <v>#N/A</v>
      </c>
      <c r="AM361" s="181" t="e">
        <f>VLOOKUP(AI361,'centroDeProyectos estrateg '!$E:$W,5,FALSE)</f>
        <v>#N/A</v>
      </c>
      <c r="AN361" s="181" t="e">
        <f>VLOOKUP(AI361,'centroDeProyectos estrateg '!$E:$W,18,FALSE)</f>
        <v>#N/A</v>
      </c>
      <c r="AO361" s="181" t="e">
        <f>VLOOKUP(AI361,'centroDeProyectos estrateg '!$E:$W,19,FALSE)</f>
        <v>#N/A</v>
      </c>
      <c r="AP361" s="181" t="e">
        <f>VLOOKUP(AI361,'centroDeProyectos estrateg '!$E:$W,4,FALSE)</f>
        <v>#N/A</v>
      </c>
      <c r="AQ361" s="162" t="s">
        <v>3438</v>
      </c>
    </row>
    <row r="362" spans="1:43" s="146" customFormat="1" ht="22.9" customHeight="1">
      <c r="A362" s="229">
        <v>360</v>
      </c>
      <c r="B362" s="145" t="s">
        <v>5971</v>
      </c>
      <c r="C362" s="146" t="s">
        <v>3819</v>
      </c>
      <c r="D362" s="146" t="s">
        <v>5331</v>
      </c>
      <c r="E362" s="146" t="s">
        <v>3762</v>
      </c>
      <c r="F362" s="146" t="s">
        <v>5452</v>
      </c>
      <c r="G362" s="146" t="s">
        <v>6468</v>
      </c>
      <c r="H362" s="146" t="str">
        <f t="shared" si="19"/>
        <v>MODALIDADES ALTERNATIVAS DE TRABAJO: Contar con diferentes modalidades alternas de trabajo que permitan alcanzar los objetivos institucionales y brindar un servicio publico de calidad.</v>
      </c>
      <c r="I362" s="146" t="s">
        <v>6469</v>
      </c>
      <c r="O362" s="146" t="s">
        <v>3066</v>
      </c>
      <c r="P362" s="146" t="s">
        <v>2145</v>
      </c>
      <c r="AB362" s="146" t="s">
        <v>3975</v>
      </c>
      <c r="AC362" s="146" t="s">
        <v>6004</v>
      </c>
      <c r="AD362" s="146" t="s">
        <v>6473</v>
      </c>
      <c r="AE362" s="146" t="s">
        <v>3982</v>
      </c>
      <c r="AJ362" s="181" t="e">
        <f>VLOOKUP(AI362,'centroDeProyectos estrateg '!$E:$W,2,FALSE)</f>
        <v>#N/A</v>
      </c>
      <c r="AK362" s="181" t="e">
        <f>VLOOKUP(AI362,'centroDeProyectos estrateg '!$E:$W,7,FALSE)</f>
        <v>#N/A</v>
      </c>
      <c r="AL362" s="181" t="e">
        <f>VLOOKUP(AI362,'centroDeProyectos estrateg '!$E:$W,8,FALSE)</f>
        <v>#N/A</v>
      </c>
      <c r="AM362" s="181" t="e">
        <f>VLOOKUP(AI362,'centroDeProyectos estrateg '!$E:$W,5,FALSE)</f>
        <v>#N/A</v>
      </c>
      <c r="AN362" s="181" t="e">
        <f>VLOOKUP(AI362,'centroDeProyectos estrateg '!$E:$W,18,FALSE)</f>
        <v>#N/A</v>
      </c>
      <c r="AO362" s="181" t="e">
        <f>VLOOKUP(AI362,'centroDeProyectos estrateg '!$E:$W,19,FALSE)</f>
        <v>#N/A</v>
      </c>
      <c r="AP362" s="181" t="e">
        <f>VLOOKUP(AI362,'centroDeProyectos estrateg '!$E:$W,4,FALSE)</f>
        <v>#N/A</v>
      </c>
      <c r="AQ362" s="162" t="s">
        <v>3438</v>
      </c>
    </row>
    <row r="363" spans="1:43" s="146" customFormat="1" ht="22.9" customHeight="1">
      <c r="A363" s="227">
        <v>361</v>
      </c>
      <c r="B363" s="145" t="s">
        <v>5971</v>
      </c>
      <c r="C363" s="146" t="s">
        <v>3819</v>
      </c>
      <c r="D363" s="146" t="s">
        <v>5331</v>
      </c>
      <c r="E363" s="146" t="s">
        <v>3762</v>
      </c>
      <c r="F363" s="146" t="s">
        <v>5452</v>
      </c>
      <c r="G363" s="146" t="s">
        <v>6468</v>
      </c>
      <c r="H363" s="146" t="str">
        <f t="shared" si="19"/>
        <v>MODALIDADES ALTERNATIVAS DE TRABAJO: Contar con diferentes modalidades alternas de trabajo que permitan alcanzar los objetivos institucionales y brindar un servicio publico de calidad.</v>
      </c>
      <c r="I363" s="146" t="s">
        <v>6469</v>
      </c>
      <c r="O363" s="146" t="s">
        <v>3066</v>
      </c>
      <c r="P363" s="146" t="s">
        <v>2145</v>
      </c>
      <c r="AB363" s="146" t="s">
        <v>3975</v>
      </c>
      <c r="AC363" s="146" t="s">
        <v>3475</v>
      </c>
      <c r="AD363" s="146" t="s">
        <v>6474</v>
      </c>
      <c r="AE363" s="146" t="s">
        <v>2145</v>
      </c>
      <c r="AJ363" s="181" t="e">
        <f>VLOOKUP(AI363,'centroDeProyectos estrateg '!$E:$W,2,FALSE)</f>
        <v>#N/A</v>
      </c>
      <c r="AK363" s="181" t="e">
        <f>VLOOKUP(AI363,'centroDeProyectos estrateg '!$E:$W,7,FALSE)</f>
        <v>#N/A</v>
      </c>
      <c r="AL363" s="181" t="e">
        <f>VLOOKUP(AI363,'centroDeProyectos estrateg '!$E:$W,8,FALSE)</f>
        <v>#N/A</v>
      </c>
      <c r="AM363" s="181" t="e">
        <f>VLOOKUP(AI363,'centroDeProyectos estrateg '!$E:$W,5,FALSE)</f>
        <v>#N/A</v>
      </c>
      <c r="AN363" s="181" t="e">
        <f>VLOOKUP(AI363,'centroDeProyectos estrateg '!$E:$W,18,FALSE)</f>
        <v>#N/A</v>
      </c>
      <c r="AO363" s="181" t="e">
        <f>VLOOKUP(AI363,'centroDeProyectos estrateg '!$E:$W,19,FALSE)</f>
        <v>#N/A</v>
      </c>
      <c r="AP363" s="181" t="e">
        <f>VLOOKUP(AI363,'centroDeProyectos estrateg '!$E:$W,4,FALSE)</f>
        <v>#N/A</v>
      </c>
      <c r="AQ363" s="162" t="s">
        <v>3438</v>
      </c>
    </row>
    <row r="364" spans="1:43" s="146" customFormat="1" ht="22.9" customHeight="1">
      <c r="A364" s="228">
        <v>362</v>
      </c>
      <c r="B364" s="145" t="s">
        <v>5971</v>
      </c>
      <c r="C364" s="146" t="s">
        <v>3819</v>
      </c>
      <c r="D364" s="146" t="s">
        <v>5331</v>
      </c>
      <c r="E364" s="146" t="s">
        <v>3762</v>
      </c>
      <c r="F364" s="146" t="s">
        <v>5452</v>
      </c>
      <c r="G364" s="146" t="s">
        <v>6468</v>
      </c>
      <c r="H364" s="146" t="str">
        <f t="shared" si="19"/>
        <v>MODALIDADES ALTERNATIVAS DE TRABAJO: Contar con diferentes modalidades alternas de trabajo que permitan alcanzar los objetivos institucionales y brindar un servicio publico de calidad.</v>
      </c>
      <c r="I364" s="146" t="s">
        <v>6469</v>
      </c>
      <c r="O364" s="146" t="s">
        <v>3066</v>
      </c>
      <c r="P364" s="146" t="s">
        <v>2145</v>
      </c>
      <c r="AB364" s="146" t="s">
        <v>3975</v>
      </c>
      <c r="AC364" s="146" t="s">
        <v>6004</v>
      </c>
      <c r="AD364" s="146" t="s">
        <v>6475</v>
      </c>
      <c r="AE364" s="146" t="s">
        <v>3982</v>
      </c>
      <c r="AJ364" s="181" t="e">
        <f>VLOOKUP(AI364,'centroDeProyectos estrateg '!$E:$W,2,FALSE)</f>
        <v>#N/A</v>
      </c>
      <c r="AK364" s="181" t="e">
        <f>VLOOKUP(AI364,'centroDeProyectos estrateg '!$E:$W,7,FALSE)</f>
        <v>#N/A</v>
      </c>
      <c r="AL364" s="181" t="e">
        <f>VLOOKUP(AI364,'centroDeProyectos estrateg '!$E:$W,8,FALSE)</f>
        <v>#N/A</v>
      </c>
      <c r="AM364" s="181" t="e">
        <f>VLOOKUP(AI364,'centroDeProyectos estrateg '!$E:$W,5,FALSE)</f>
        <v>#N/A</v>
      </c>
      <c r="AN364" s="181" t="e">
        <f>VLOOKUP(AI364,'centroDeProyectos estrateg '!$E:$W,18,FALSE)</f>
        <v>#N/A</v>
      </c>
      <c r="AO364" s="181" t="e">
        <f>VLOOKUP(AI364,'centroDeProyectos estrateg '!$E:$W,19,FALSE)</f>
        <v>#N/A</v>
      </c>
      <c r="AP364" s="181" t="e">
        <f>VLOOKUP(AI364,'centroDeProyectos estrateg '!$E:$W,4,FALSE)</f>
        <v>#N/A</v>
      </c>
      <c r="AQ364" s="162" t="s">
        <v>3438</v>
      </c>
    </row>
    <row r="365" spans="1:43" s="59" customFormat="1" ht="22.9" customHeight="1">
      <c r="A365" s="229">
        <v>363</v>
      </c>
      <c r="B365" s="60" t="s">
        <v>5968</v>
      </c>
      <c r="C365" s="59" t="s">
        <v>3819</v>
      </c>
      <c r="D365" s="59" t="s">
        <v>5331</v>
      </c>
      <c r="E365" s="59" t="s">
        <v>3762</v>
      </c>
      <c r="F365" s="59" t="s">
        <v>5452</v>
      </c>
      <c r="G365" s="59" t="s">
        <v>6468</v>
      </c>
      <c r="H365" s="59" t="str">
        <f t="shared" si="19"/>
        <v>MODALIDADES ALTERNATIVAS DE TRABAJO: Contar con diferentes modalidades alternas de trabajo que permitan alcanzar los objetivos institucionales y brindar un servicio publico de calidad.</v>
      </c>
      <c r="I365" s="59" t="s">
        <v>3986</v>
      </c>
      <c r="O365" s="59" t="s">
        <v>3056</v>
      </c>
      <c r="P365" s="59" t="s">
        <v>3211</v>
      </c>
      <c r="Q365" s="59" t="s">
        <v>3434</v>
      </c>
      <c r="S365" s="59">
        <v>0</v>
      </c>
      <c r="T365" s="59">
        <v>100</v>
      </c>
      <c r="U365" s="59">
        <v>10</v>
      </c>
      <c r="V365" s="59">
        <v>20</v>
      </c>
      <c r="W365" s="59">
        <v>40</v>
      </c>
      <c r="X365" s="59">
        <v>60</v>
      </c>
      <c r="Y365" s="59">
        <v>80</v>
      </c>
      <c r="Z365" s="59">
        <v>100</v>
      </c>
      <c r="AB365" s="59" t="s">
        <v>6476</v>
      </c>
      <c r="AC365" s="59" t="s">
        <v>3475</v>
      </c>
      <c r="AD365" s="59" t="s">
        <v>6477</v>
      </c>
      <c r="AE365" s="59" t="s">
        <v>6240</v>
      </c>
      <c r="AH365" s="59" t="s">
        <v>6001</v>
      </c>
      <c r="AI365" s="59" t="s">
        <v>253</v>
      </c>
      <c r="AJ365" s="142" t="str">
        <f>VLOOKUP(AI365,'centroDeProyectos estrateg '!$E:$W,2,FALSE)</f>
        <v>Identificación de soluciones tecnológicas seguras para la aplicación efectiva de teletrabajo</v>
      </c>
      <c r="AK365" s="142" t="str">
        <f>VLOOKUP(AI365,'centroDeProyectos estrateg '!$E:$W,7,FALSE)</f>
        <v>26/02/2020</v>
      </c>
      <c r="AL365" s="142" t="str">
        <f>VLOOKUP(AI365,'centroDeProyectos estrateg '!$E:$W,8,FALSE)</f>
        <v>27/02/2020</v>
      </c>
      <c r="AM365" s="142" t="str">
        <f>VLOOKUP(AI365,'centroDeProyectos estrateg '!$E:$W,5,FALSE)</f>
        <v>0%</v>
      </c>
      <c r="AN365" s="142" t="str">
        <f>VLOOKUP(AI365,'centroDeProyectos estrateg '!$E:$W,18,FALSE)</f>
        <v>Dirección Gestión Humana</v>
      </c>
      <c r="AO365" s="142" t="str">
        <f>VLOOKUP(AI365,'centroDeProyectos estrateg '!$E:$W,19,FALSE)</f>
        <v>0820 SECCIÓN DE ANALISIS DE PUESTOS</v>
      </c>
      <c r="AP365" s="142" t="str">
        <f>VLOOKUP(AI365,'centroDeProyectos estrateg '!$E:$W,4,FALSE)</f>
        <v>Cancelado</v>
      </c>
      <c r="AQ365" s="142" t="s">
        <v>3442</v>
      </c>
    </row>
    <row r="366" spans="1:43" s="62" customFormat="1" ht="22.9" customHeight="1">
      <c r="A366" s="227">
        <v>364</v>
      </c>
      <c r="B366" s="64" t="s">
        <v>6096</v>
      </c>
      <c r="C366" s="62" t="s">
        <v>3819</v>
      </c>
      <c r="D366" s="62" t="s">
        <v>5331</v>
      </c>
      <c r="E366" s="62" t="s">
        <v>3762</v>
      </c>
      <c r="F366" s="62" t="s">
        <v>5452</v>
      </c>
      <c r="G366" s="62" t="s">
        <v>6468</v>
      </c>
      <c r="H366" s="62" t="str">
        <f t="shared" si="19"/>
        <v>MODALIDADES ALTERNATIVAS DE TRABAJO: Contar con diferentes modalidades alternas de trabajo que permitan alcanzar los objetivos institucionales y brindar un servicio publico de calidad.</v>
      </c>
      <c r="I366" s="62" t="s">
        <v>3987</v>
      </c>
      <c r="O366" s="62" t="s">
        <v>3135</v>
      </c>
      <c r="P366" s="62" t="s">
        <v>2145</v>
      </c>
      <c r="Q366" s="62" t="s">
        <v>3434</v>
      </c>
      <c r="S366" s="62">
        <v>0</v>
      </c>
      <c r="T366" s="62">
        <v>1200</v>
      </c>
      <c r="U366" s="62">
        <v>200</v>
      </c>
      <c r="V366" s="62">
        <v>400</v>
      </c>
      <c r="W366" s="62">
        <v>600</v>
      </c>
      <c r="X366" s="62">
        <v>800</v>
      </c>
      <c r="Y366" s="62">
        <v>1000</v>
      </c>
      <c r="Z366" s="62">
        <v>1200</v>
      </c>
      <c r="AB366" s="62" t="s">
        <v>3977</v>
      </c>
      <c r="AC366" s="62">
        <v>2019</v>
      </c>
      <c r="AD366" s="62" t="s">
        <v>6478</v>
      </c>
      <c r="AE366" s="62" t="s">
        <v>2145</v>
      </c>
      <c r="AH366" s="62" t="s">
        <v>6001</v>
      </c>
      <c r="AJ366" s="182" t="e">
        <f>VLOOKUP(AI366,'centroDeProyectos estrateg '!$E:$W,2,FALSE)</f>
        <v>#N/A</v>
      </c>
      <c r="AK366" s="182" t="e">
        <f>VLOOKUP(AI366,'centroDeProyectos estrateg '!$E:$W,7,FALSE)</f>
        <v>#N/A</v>
      </c>
      <c r="AL366" s="182" t="e">
        <f>VLOOKUP(AI366,'centroDeProyectos estrateg '!$E:$W,8,FALSE)</f>
        <v>#N/A</v>
      </c>
      <c r="AM366" s="182" t="e">
        <f>VLOOKUP(AI366,'centroDeProyectos estrateg '!$E:$W,5,FALSE)</f>
        <v>#N/A</v>
      </c>
      <c r="AN366" s="182" t="e">
        <f>VLOOKUP(AI366,'centroDeProyectos estrateg '!$E:$W,18,FALSE)</f>
        <v>#N/A</v>
      </c>
      <c r="AO366" s="182" t="e">
        <f>VLOOKUP(AI366,'centroDeProyectos estrateg '!$E:$W,19,FALSE)</f>
        <v>#N/A</v>
      </c>
      <c r="AP366" s="182" t="e">
        <f>VLOOKUP(AI366,'centroDeProyectos estrateg '!$E:$W,4,FALSE)</f>
        <v>#N/A</v>
      </c>
      <c r="AQ366" s="62" t="s">
        <v>3885</v>
      </c>
    </row>
    <row r="367" spans="1:43" s="146" customFormat="1" ht="22.9" customHeight="1">
      <c r="A367" s="228">
        <v>365</v>
      </c>
      <c r="B367" s="145" t="s">
        <v>5971</v>
      </c>
      <c r="C367" s="146" t="s">
        <v>3819</v>
      </c>
      <c r="D367" s="146" t="s">
        <v>5331</v>
      </c>
      <c r="E367" s="146" t="s">
        <v>3762</v>
      </c>
      <c r="F367" s="146" t="s">
        <v>5452</v>
      </c>
      <c r="G367" s="146" t="s">
        <v>6468</v>
      </c>
      <c r="H367" s="146" t="str">
        <f t="shared" si="19"/>
        <v>MODALIDADES ALTERNATIVAS DE TRABAJO: Contar con diferentes modalidades alternas de trabajo que permitan alcanzar los objetivos institucionales y brindar un servicio publico de calidad.</v>
      </c>
      <c r="I367" s="146" t="s">
        <v>3987</v>
      </c>
      <c r="O367" s="146" t="s">
        <v>3135</v>
      </c>
      <c r="P367" s="146" t="s">
        <v>2145</v>
      </c>
      <c r="AB367" s="146" t="s">
        <v>3977</v>
      </c>
      <c r="AC367" s="146">
        <v>2020</v>
      </c>
      <c r="AD367" s="146" t="s">
        <v>6479</v>
      </c>
      <c r="AE367" s="146" t="s">
        <v>2145</v>
      </c>
      <c r="AJ367" s="181" t="e">
        <f>VLOOKUP(AI367,'centroDeProyectos estrateg '!$E:$W,2,FALSE)</f>
        <v>#N/A</v>
      </c>
      <c r="AK367" s="181" t="e">
        <f>VLOOKUP(AI367,'centroDeProyectos estrateg '!$E:$W,7,FALSE)</f>
        <v>#N/A</v>
      </c>
      <c r="AL367" s="181" t="e">
        <f>VLOOKUP(AI367,'centroDeProyectos estrateg '!$E:$W,8,FALSE)</f>
        <v>#N/A</v>
      </c>
      <c r="AM367" s="181" t="e">
        <f>VLOOKUP(AI367,'centroDeProyectos estrateg '!$E:$W,5,FALSE)</f>
        <v>#N/A</v>
      </c>
      <c r="AN367" s="181" t="e">
        <f>VLOOKUP(AI367,'centroDeProyectos estrateg '!$E:$W,18,FALSE)</f>
        <v>#N/A</v>
      </c>
      <c r="AO367" s="181" t="e">
        <f>VLOOKUP(AI367,'centroDeProyectos estrateg '!$E:$W,19,FALSE)</f>
        <v>#N/A</v>
      </c>
      <c r="AP367" s="181" t="e">
        <f>VLOOKUP(AI367,'centroDeProyectos estrateg '!$E:$W,4,FALSE)</f>
        <v>#N/A</v>
      </c>
      <c r="AQ367" s="162" t="s">
        <v>3438</v>
      </c>
    </row>
    <row r="368" spans="1:43" s="146" customFormat="1" ht="22.9" customHeight="1">
      <c r="A368" s="229">
        <v>366</v>
      </c>
      <c r="B368" s="145" t="s">
        <v>5971</v>
      </c>
      <c r="C368" s="146" t="s">
        <v>3819</v>
      </c>
      <c r="D368" s="146" t="s">
        <v>5331</v>
      </c>
      <c r="E368" s="146" t="s">
        <v>3762</v>
      </c>
      <c r="F368" s="146" t="s">
        <v>5452</v>
      </c>
      <c r="G368" s="146" t="s">
        <v>6468</v>
      </c>
      <c r="H368" s="146" t="str">
        <f t="shared" si="19"/>
        <v>MODALIDADES ALTERNATIVAS DE TRABAJO: Contar con diferentes modalidades alternas de trabajo que permitan alcanzar los objetivos institucionales y brindar un servicio publico de calidad.</v>
      </c>
      <c r="I368" s="146" t="s">
        <v>3987</v>
      </c>
      <c r="O368" s="146" t="s">
        <v>3135</v>
      </c>
      <c r="P368" s="146" t="s">
        <v>2145</v>
      </c>
      <c r="AB368" s="146" t="s">
        <v>3977</v>
      </c>
      <c r="AC368" s="146">
        <v>2020</v>
      </c>
      <c r="AD368" s="146" t="s">
        <v>6480</v>
      </c>
      <c r="AE368" s="146" t="s">
        <v>2145</v>
      </c>
      <c r="AJ368" s="181" t="e">
        <f>VLOOKUP(AI368,'centroDeProyectos estrateg '!$E:$W,2,FALSE)</f>
        <v>#N/A</v>
      </c>
      <c r="AK368" s="181" t="e">
        <f>VLOOKUP(AI368,'centroDeProyectos estrateg '!$E:$W,7,FALSE)</f>
        <v>#N/A</v>
      </c>
      <c r="AL368" s="181" t="e">
        <f>VLOOKUP(AI368,'centroDeProyectos estrateg '!$E:$W,8,FALSE)</f>
        <v>#N/A</v>
      </c>
      <c r="AM368" s="181" t="e">
        <f>VLOOKUP(AI368,'centroDeProyectos estrateg '!$E:$W,5,FALSE)</f>
        <v>#N/A</v>
      </c>
      <c r="AN368" s="181" t="e">
        <f>VLOOKUP(AI368,'centroDeProyectos estrateg '!$E:$W,18,FALSE)</f>
        <v>#N/A</v>
      </c>
      <c r="AO368" s="181" t="e">
        <f>VLOOKUP(AI368,'centroDeProyectos estrateg '!$E:$W,19,FALSE)</f>
        <v>#N/A</v>
      </c>
      <c r="AP368" s="181" t="e">
        <f>VLOOKUP(AI368,'centroDeProyectos estrateg '!$E:$W,4,FALSE)</f>
        <v>#N/A</v>
      </c>
      <c r="AQ368" s="162" t="s">
        <v>3438</v>
      </c>
    </row>
    <row r="369" spans="1:43" s="146" customFormat="1" ht="22.9" customHeight="1">
      <c r="A369" s="227">
        <v>367</v>
      </c>
      <c r="B369" s="145" t="s">
        <v>5971</v>
      </c>
      <c r="C369" s="146" t="s">
        <v>3819</v>
      </c>
      <c r="D369" s="146" t="s">
        <v>5331</v>
      </c>
      <c r="E369" s="146" t="s">
        <v>3762</v>
      </c>
      <c r="F369" s="146" t="s">
        <v>5452</v>
      </c>
      <c r="G369" s="146" t="s">
        <v>6468</v>
      </c>
      <c r="H369" s="146" t="str">
        <f t="shared" si="19"/>
        <v>MODALIDADES ALTERNATIVAS DE TRABAJO: Contar con diferentes modalidades alternas de trabajo que permitan alcanzar los objetivos institucionales y brindar un servicio publico de calidad.</v>
      </c>
      <c r="I369" s="146" t="s">
        <v>3987</v>
      </c>
      <c r="O369" s="146" t="s">
        <v>3135</v>
      </c>
      <c r="P369" s="146" t="s">
        <v>2145</v>
      </c>
      <c r="AB369" s="146" t="s">
        <v>3977</v>
      </c>
      <c r="AC369" s="146">
        <v>2020</v>
      </c>
      <c r="AD369" s="146" t="s">
        <v>6481</v>
      </c>
      <c r="AE369" s="146" t="s">
        <v>2145</v>
      </c>
      <c r="AJ369" s="181" t="e">
        <f>VLOOKUP(AI369,'centroDeProyectos estrateg '!$E:$W,2,FALSE)</f>
        <v>#N/A</v>
      </c>
      <c r="AK369" s="181" t="e">
        <f>VLOOKUP(AI369,'centroDeProyectos estrateg '!$E:$W,7,FALSE)</f>
        <v>#N/A</v>
      </c>
      <c r="AL369" s="181" t="e">
        <f>VLOOKUP(AI369,'centroDeProyectos estrateg '!$E:$W,8,FALSE)</f>
        <v>#N/A</v>
      </c>
      <c r="AM369" s="181" t="e">
        <f>VLOOKUP(AI369,'centroDeProyectos estrateg '!$E:$W,5,FALSE)</f>
        <v>#N/A</v>
      </c>
      <c r="AN369" s="181" t="e">
        <f>VLOOKUP(AI369,'centroDeProyectos estrateg '!$E:$W,18,FALSE)</f>
        <v>#N/A</v>
      </c>
      <c r="AO369" s="181" t="e">
        <f>VLOOKUP(AI369,'centroDeProyectos estrateg '!$E:$W,19,FALSE)</f>
        <v>#N/A</v>
      </c>
      <c r="AP369" s="181" t="e">
        <f>VLOOKUP(AI369,'centroDeProyectos estrateg '!$E:$W,4,FALSE)</f>
        <v>#N/A</v>
      </c>
      <c r="AQ369" s="162" t="s">
        <v>3438</v>
      </c>
    </row>
    <row r="370" spans="1:43" s="146" customFormat="1" ht="22.9" customHeight="1">
      <c r="A370" s="228">
        <v>368</v>
      </c>
      <c r="B370" s="145" t="s">
        <v>5971</v>
      </c>
      <c r="C370" s="146" t="s">
        <v>3819</v>
      </c>
      <c r="D370" s="146" t="s">
        <v>5331</v>
      </c>
      <c r="E370" s="146" t="s">
        <v>3762</v>
      </c>
      <c r="F370" s="146" t="s">
        <v>5452</v>
      </c>
      <c r="G370" s="146" t="s">
        <v>6468</v>
      </c>
      <c r="H370" s="146" t="str">
        <f t="shared" si="19"/>
        <v>MODALIDADES ALTERNATIVAS DE TRABAJO: Contar con diferentes modalidades alternas de trabajo que permitan alcanzar los objetivos institucionales y brindar un servicio publico de calidad.</v>
      </c>
      <c r="I370" s="146" t="s">
        <v>3987</v>
      </c>
      <c r="O370" s="146" t="s">
        <v>3135</v>
      </c>
      <c r="P370" s="146" t="s">
        <v>2145</v>
      </c>
      <c r="AB370" s="146" t="s">
        <v>3977</v>
      </c>
      <c r="AC370" s="146" t="s">
        <v>3450</v>
      </c>
      <c r="AD370" s="146" t="s">
        <v>6482</v>
      </c>
      <c r="AE370" s="146" t="s">
        <v>2145</v>
      </c>
      <c r="AJ370" s="181" t="e">
        <f>VLOOKUP(AI370,'centroDeProyectos estrateg '!$E:$W,2,FALSE)</f>
        <v>#N/A</v>
      </c>
      <c r="AK370" s="181" t="e">
        <f>VLOOKUP(AI370,'centroDeProyectos estrateg '!$E:$W,7,FALSE)</f>
        <v>#N/A</v>
      </c>
      <c r="AL370" s="181" t="e">
        <f>VLOOKUP(AI370,'centroDeProyectos estrateg '!$E:$W,8,FALSE)</f>
        <v>#N/A</v>
      </c>
      <c r="AM370" s="181" t="e">
        <f>VLOOKUP(AI370,'centroDeProyectos estrateg '!$E:$W,5,FALSE)</f>
        <v>#N/A</v>
      </c>
      <c r="AN370" s="181" t="e">
        <f>VLOOKUP(AI370,'centroDeProyectos estrateg '!$E:$W,18,FALSE)</f>
        <v>#N/A</v>
      </c>
      <c r="AO370" s="181" t="e">
        <f>VLOOKUP(AI370,'centroDeProyectos estrateg '!$E:$W,19,FALSE)</f>
        <v>#N/A</v>
      </c>
      <c r="AP370" s="181" t="e">
        <f>VLOOKUP(AI370,'centroDeProyectos estrateg '!$E:$W,4,FALSE)</f>
        <v>#N/A</v>
      </c>
      <c r="AQ370" s="162" t="s">
        <v>3438</v>
      </c>
    </row>
    <row r="371" spans="1:43" s="59" customFormat="1" ht="22.9" customHeight="1">
      <c r="A371" s="229">
        <v>369</v>
      </c>
      <c r="B371" s="60" t="s">
        <v>5968</v>
      </c>
      <c r="C371" s="59" t="s">
        <v>3819</v>
      </c>
      <c r="D371" s="59" t="s">
        <v>5331</v>
      </c>
      <c r="E371" s="59" t="s">
        <v>3762</v>
      </c>
      <c r="F371" s="59" t="s">
        <v>5452</v>
      </c>
      <c r="G371" s="59" t="s">
        <v>6468</v>
      </c>
      <c r="H371" s="59" t="str">
        <f t="shared" si="19"/>
        <v>MODALIDADES ALTERNATIVAS DE TRABAJO: Contar con diferentes modalidades alternas de trabajo que permitan alcanzar los objetivos institucionales y brindar un servicio publico de calidad.</v>
      </c>
      <c r="I371" s="59" t="s">
        <v>3988</v>
      </c>
      <c r="O371" s="59" t="s">
        <v>3058</v>
      </c>
      <c r="P371" s="59" t="s">
        <v>3211</v>
      </c>
      <c r="Q371" s="59" t="s">
        <v>3582</v>
      </c>
      <c r="S371" s="59">
        <v>0</v>
      </c>
      <c r="T371" s="59">
        <v>100</v>
      </c>
      <c r="U371" s="59">
        <v>10</v>
      </c>
      <c r="V371" s="59">
        <v>20</v>
      </c>
      <c r="W371" s="59">
        <v>40</v>
      </c>
      <c r="X371" s="59">
        <v>60</v>
      </c>
      <c r="Y371" s="59">
        <v>80</v>
      </c>
      <c r="Z371" s="59">
        <v>100</v>
      </c>
      <c r="AB371" s="59" t="s">
        <v>6476</v>
      </c>
      <c r="AC371" s="59" t="s">
        <v>3475</v>
      </c>
      <c r="AD371" s="59" t="s">
        <v>6483</v>
      </c>
      <c r="AE371" s="59" t="s">
        <v>6240</v>
      </c>
      <c r="AH371" s="59" t="s">
        <v>6484</v>
      </c>
      <c r="AI371" s="59" t="s">
        <v>245</v>
      </c>
      <c r="AJ371" s="142" t="str">
        <f>VLOOKUP(AI371,'centroDeProyectos estrateg '!$E:$W,2,FALSE)</f>
        <v>Proyecto sistema horas extra y sanciones disciplinarias</v>
      </c>
      <c r="AK371" s="142" t="str">
        <f>VLOOKUP(AI371,'centroDeProyectos estrateg '!$E:$W,7,FALSE)</f>
        <v>09/01/2017</v>
      </c>
      <c r="AL371" s="142" t="str">
        <f>VLOOKUP(AI371,'centroDeProyectos estrateg '!$E:$W,8,FALSE)</f>
        <v>18/12/2020</v>
      </c>
      <c r="AM371" s="142" t="str">
        <f>VLOOKUP(AI371,'centroDeProyectos estrateg '!$E:$W,5,FALSE)</f>
        <v>100%</v>
      </c>
      <c r="AN371" s="142" t="str">
        <f>VLOOKUP(AI371,'centroDeProyectos estrateg '!$E:$W,18,FALSE)</f>
        <v>Dirección Gestión Humana</v>
      </c>
      <c r="AO371" s="142" t="str">
        <f>VLOOKUP(AI371,'centroDeProyectos estrateg '!$E:$W,19,FALSE)</f>
        <v>1054 UNIDAD DE INVESTIGACION Y CONTROL DE CALIDAD</v>
      </c>
      <c r="AP371" s="142" t="str">
        <f>VLOOKUP(AI371,'centroDeProyectos estrateg '!$E:$W,4,FALSE)</f>
        <v>Pendiente Evaluación de Beneficios</v>
      </c>
      <c r="AQ371" s="142" t="s">
        <v>3442</v>
      </c>
    </row>
    <row r="372" spans="1:43" s="62" customFormat="1" ht="22.9" customHeight="1">
      <c r="A372" s="227">
        <v>370</v>
      </c>
      <c r="B372" s="64" t="s">
        <v>6096</v>
      </c>
      <c r="C372" s="62" t="s">
        <v>3819</v>
      </c>
      <c r="D372" s="62" t="s">
        <v>5331</v>
      </c>
      <c r="E372" s="62" t="s">
        <v>3762</v>
      </c>
      <c r="F372" s="62" t="s">
        <v>5452</v>
      </c>
      <c r="G372" s="62" t="s">
        <v>6468</v>
      </c>
      <c r="H372" s="62" t="str">
        <f t="shared" si="19"/>
        <v>MODALIDADES ALTERNATIVAS DE TRABAJO: Contar con diferentes modalidades alternas de trabajo que permitan alcanzar los objetivos institucionales y brindar un servicio publico de calidad.</v>
      </c>
      <c r="I372" s="62" t="s">
        <v>3989</v>
      </c>
      <c r="O372" s="62" t="s">
        <v>3153</v>
      </c>
      <c r="P372" s="62" t="s">
        <v>2145</v>
      </c>
      <c r="Q372" s="62" t="s">
        <v>3434</v>
      </c>
      <c r="S372" s="62">
        <v>0</v>
      </c>
      <c r="T372" s="62">
        <v>100</v>
      </c>
      <c r="U372" s="62">
        <v>10</v>
      </c>
      <c r="V372" s="62">
        <v>20</v>
      </c>
      <c r="W372" s="62">
        <v>40</v>
      </c>
      <c r="X372" s="62">
        <v>60</v>
      </c>
      <c r="Y372" s="62">
        <v>80</v>
      </c>
      <c r="Z372" s="62">
        <v>100</v>
      </c>
      <c r="AB372" s="62" t="s">
        <v>6485</v>
      </c>
      <c r="AC372" s="62" t="s">
        <v>3475</v>
      </c>
      <c r="AD372" s="62" t="s">
        <v>6486</v>
      </c>
      <c r="AE372" s="62" t="s">
        <v>2145</v>
      </c>
      <c r="AH372" s="62" t="s">
        <v>6001</v>
      </c>
      <c r="AJ372" s="182" t="e">
        <f>VLOOKUP(AI372,'centroDeProyectos estrateg '!$E:$W,2,FALSE)</f>
        <v>#N/A</v>
      </c>
      <c r="AK372" s="182" t="e">
        <f>VLOOKUP(AI372,'centroDeProyectos estrateg '!$E:$W,7,FALSE)</f>
        <v>#N/A</v>
      </c>
      <c r="AL372" s="182" t="e">
        <f>VLOOKUP(AI372,'centroDeProyectos estrateg '!$E:$W,8,FALSE)</f>
        <v>#N/A</v>
      </c>
      <c r="AM372" s="182" t="e">
        <f>VLOOKUP(AI372,'centroDeProyectos estrateg '!$E:$W,5,FALSE)</f>
        <v>#N/A</v>
      </c>
      <c r="AN372" s="182" t="e">
        <f>VLOOKUP(AI372,'centroDeProyectos estrateg '!$E:$W,18,FALSE)</f>
        <v>#N/A</v>
      </c>
      <c r="AO372" s="182" t="e">
        <f>VLOOKUP(AI372,'centroDeProyectos estrateg '!$E:$W,19,FALSE)</f>
        <v>#N/A</v>
      </c>
      <c r="AP372" s="182" t="e">
        <f>VLOOKUP(AI372,'centroDeProyectos estrateg '!$E:$W,4,FALSE)</f>
        <v>#N/A</v>
      </c>
      <c r="AQ372" s="62" t="s">
        <v>3885</v>
      </c>
    </row>
    <row r="373" spans="1:43" s="63" customFormat="1" ht="22.9" customHeight="1">
      <c r="A373" s="228">
        <v>371</v>
      </c>
      <c r="B373" s="60" t="s">
        <v>6215</v>
      </c>
      <c r="C373" s="59" t="s">
        <v>3548</v>
      </c>
      <c r="D373" s="59" t="s">
        <v>5331</v>
      </c>
      <c r="E373" s="59" t="s">
        <v>3762</v>
      </c>
      <c r="F373" s="59" t="s">
        <v>6487</v>
      </c>
      <c r="G373" s="59" t="s">
        <v>6488</v>
      </c>
      <c r="H373" s="59" t="str">
        <f t="shared" si="19"/>
        <v xml:space="preserve">SERVICIOS TECNOLÓGICOS: Implementar soluciones tecnológicas estandarizadas, innovadoras e integrales para una gestión judicial, técnica y administrativa eficiente.  </v>
      </c>
      <c r="I373" s="59" t="s">
        <v>3990</v>
      </c>
      <c r="J373" s="59"/>
      <c r="K373" s="59"/>
      <c r="L373" s="59"/>
      <c r="M373" s="59"/>
      <c r="N373" s="59"/>
      <c r="O373" s="59" t="s">
        <v>3070</v>
      </c>
      <c r="P373" s="59" t="s">
        <v>32</v>
      </c>
      <c r="Q373" s="59" t="s">
        <v>3582</v>
      </c>
      <c r="R373" s="59"/>
      <c r="S373" s="59">
        <v>0</v>
      </c>
      <c r="T373" s="59">
        <v>100</v>
      </c>
      <c r="U373" s="59">
        <v>0.1</v>
      </c>
      <c r="V373" s="59">
        <v>0.2</v>
      </c>
      <c r="W373" s="59">
        <v>0.4</v>
      </c>
      <c r="X373" s="59">
        <v>0.6</v>
      </c>
      <c r="Y373" s="59">
        <v>0.8</v>
      </c>
      <c r="Z373" s="59">
        <v>1</v>
      </c>
      <c r="AA373" s="59"/>
      <c r="AB373" s="59" t="s">
        <v>3211</v>
      </c>
      <c r="AC373" s="59">
        <v>2019</v>
      </c>
      <c r="AD373" s="59" t="s">
        <v>6489</v>
      </c>
      <c r="AE373" s="59" t="s">
        <v>6490</v>
      </c>
      <c r="AF373" s="59"/>
      <c r="AG373" s="59"/>
      <c r="AH373" s="59" t="s">
        <v>6491</v>
      </c>
      <c r="AI373" s="59" t="s">
        <v>55</v>
      </c>
      <c r="AJ373" s="142" t="str">
        <f>VLOOKUP(AI373,'centroDeProyectos estrateg '!$E:$W,2,FALSE)</f>
        <v>Implantación del Sistema de Seguimiento de Casos</v>
      </c>
      <c r="AK373" s="142" t="str">
        <f>VLOOKUP(AI373,'centroDeProyectos estrateg '!$E:$W,7,FALSE)</f>
        <v>07/01/2019</v>
      </c>
      <c r="AL373" s="142" t="str">
        <f>VLOOKUP(AI373,'centroDeProyectos estrateg '!$E:$W,8,FALSE)</f>
        <v>30/06/2022</v>
      </c>
      <c r="AM373" s="142" t="str">
        <f>VLOOKUP(AI373,'centroDeProyectos estrateg '!$E:$W,5,FALSE)</f>
        <v>100%</v>
      </c>
      <c r="AN373" s="142" t="str">
        <f>VLOOKUP(AI373,'centroDeProyectos estrateg '!$E:$W,18,FALSE)</f>
        <v>Defensa Pública</v>
      </c>
      <c r="AO373" s="142" t="str">
        <f>VLOOKUP(AI373,'centroDeProyectos estrateg '!$E:$W,19,FALSE)</f>
        <v>0032 JEFATURA DEFENSA PUBLICA</v>
      </c>
      <c r="AP373" s="142" t="str">
        <f>VLOOKUP(AI373,'centroDeProyectos estrateg '!$E:$W,4,FALSE)</f>
        <v>Pendiente Evaluación de Beneficios</v>
      </c>
      <c r="AQ373" s="142" t="s">
        <v>3442</v>
      </c>
    </row>
    <row r="374" spans="1:43" s="146" customFormat="1" ht="22.9" customHeight="1">
      <c r="A374" s="229">
        <v>372</v>
      </c>
      <c r="B374" s="145" t="s">
        <v>5971</v>
      </c>
      <c r="C374" s="146" t="s">
        <v>3548</v>
      </c>
      <c r="D374" s="146" t="s">
        <v>5331</v>
      </c>
      <c r="E374" s="146" t="s">
        <v>3762</v>
      </c>
      <c r="F374" s="146" t="s">
        <v>6487</v>
      </c>
      <c r="G374" s="146" t="s">
        <v>6488</v>
      </c>
      <c r="H374" s="146" t="str">
        <f t="shared" si="19"/>
        <v xml:space="preserve">SERVICIOS TECNOLÓGICOS: Implementar soluciones tecnológicas estandarizadas, innovadoras e integrales para una gestión judicial, técnica y administrativa eficiente.  </v>
      </c>
      <c r="I374" s="146" t="s">
        <v>3990</v>
      </c>
      <c r="O374" s="146" t="s">
        <v>3070</v>
      </c>
      <c r="P374" s="146" t="s">
        <v>32</v>
      </c>
      <c r="AB374" s="146" t="s">
        <v>3211</v>
      </c>
      <c r="AC374" s="146">
        <v>2019</v>
      </c>
      <c r="AD374" s="146" t="s">
        <v>6492</v>
      </c>
      <c r="AE374" s="146" t="s">
        <v>6490</v>
      </c>
      <c r="AJ374" s="181" t="e">
        <f>VLOOKUP(AI374,'centroDeProyectos estrateg '!$E:$W,2,FALSE)</f>
        <v>#N/A</v>
      </c>
      <c r="AK374" s="181" t="e">
        <f>VLOOKUP(AI374,'centroDeProyectos estrateg '!$E:$W,7,FALSE)</f>
        <v>#N/A</v>
      </c>
      <c r="AL374" s="181" t="e">
        <f>VLOOKUP(AI374,'centroDeProyectos estrateg '!$E:$W,8,FALSE)</f>
        <v>#N/A</v>
      </c>
      <c r="AM374" s="181" t="e">
        <f>VLOOKUP(AI374,'centroDeProyectos estrateg '!$E:$W,5,FALSE)</f>
        <v>#N/A</v>
      </c>
      <c r="AN374" s="181" t="e">
        <f>VLOOKUP(AI374,'centroDeProyectos estrateg '!$E:$W,18,FALSE)</f>
        <v>#N/A</v>
      </c>
      <c r="AO374" s="181" t="e">
        <f>VLOOKUP(AI374,'centroDeProyectos estrateg '!$E:$W,19,FALSE)</f>
        <v>#N/A</v>
      </c>
      <c r="AP374" s="181" t="e">
        <f>VLOOKUP(AI374,'centroDeProyectos estrateg '!$E:$W,4,FALSE)</f>
        <v>#N/A</v>
      </c>
      <c r="AQ374" s="162" t="s">
        <v>3438</v>
      </c>
    </row>
    <row r="375" spans="1:43" s="146" customFormat="1" ht="22.9" customHeight="1">
      <c r="A375" s="227">
        <v>373</v>
      </c>
      <c r="B375" s="145" t="s">
        <v>5971</v>
      </c>
      <c r="C375" s="146" t="s">
        <v>3548</v>
      </c>
      <c r="D375" s="146" t="s">
        <v>5331</v>
      </c>
      <c r="E375" s="146" t="s">
        <v>3762</v>
      </c>
      <c r="F375" s="146" t="s">
        <v>6487</v>
      </c>
      <c r="G375" s="146" t="s">
        <v>6488</v>
      </c>
      <c r="H375" s="146" t="str">
        <f t="shared" si="19"/>
        <v xml:space="preserve">SERVICIOS TECNOLÓGICOS: Implementar soluciones tecnológicas estandarizadas, innovadoras e integrales para una gestión judicial, técnica y administrativa eficiente.  </v>
      </c>
      <c r="I375" s="146" t="s">
        <v>3990</v>
      </c>
      <c r="O375" s="146" t="s">
        <v>3070</v>
      </c>
      <c r="P375" s="146" t="s">
        <v>32</v>
      </c>
      <c r="AB375" s="146" t="s">
        <v>3211</v>
      </c>
      <c r="AC375" s="146">
        <v>2020</v>
      </c>
      <c r="AD375" s="146" t="s">
        <v>6493</v>
      </c>
      <c r="AE375" s="146" t="s">
        <v>50</v>
      </c>
      <c r="AJ375" s="181" t="e">
        <f>VLOOKUP(AI375,'centroDeProyectos estrateg '!$E:$W,2,FALSE)</f>
        <v>#N/A</v>
      </c>
      <c r="AK375" s="181" t="e">
        <f>VLOOKUP(AI375,'centroDeProyectos estrateg '!$E:$W,7,FALSE)</f>
        <v>#N/A</v>
      </c>
      <c r="AL375" s="181" t="e">
        <f>VLOOKUP(AI375,'centroDeProyectos estrateg '!$E:$W,8,FALSE)</f>
        <v>#N/A</v>
      </c>
      <c r="AM375" s="181" t="e">
        <f>VLOOKUP(AI375,'centroDeProyectos estrateg '!$E:$W,5,FALSE)</f>
        <v>#N/A</v>
      </c>
      <c r="AN375" s="181" t="e">
        <f>VLOOKUP(AI375,'centroDeProyectos estrateg '!$E:$W,18,FALSE)</f>
        <v>#N/A</v>
      </c>
      <c r="AO375" s="181" t="e">
        <f>VLOOKUP(AI375,'centroDeProyectos estrateg '!$E:$W,19,FALSE)</f>
        <v>#N/A</v>
      </c>
      <c r="AP375" s="181" t="e">
        <f>VLOOKUP(AI375,'centroDeProyectos estrateg '!$E:$W,4,FALSE)</f>
        <v>#N/A</v>
      </c>
      <c r="AQ375" s="162" t="s">
        <v>3438</v>
      </c>
    </row>
    <row r="376" spans="1:43" s="146" customFormat="1" ht="22.9" customHeight="1">
      <c r="A376" s="228">
        <v>374</v>
      </c>
      <c r="B376" s="145" t="s">
        <v>5971</v>
      </c>
      <c r="C376" s="146" t="s">
        <v>3548</v>
      </c>
      <c r="D376" s="146" t="s">
        <v>5331</v>
      </c>
      <c r="E376" s="146" t="s">
        <v>3762</v>
      </c>
      <c r="F376" s="146" t="s">
        <v>6487</v>
      </c>
      <c r="G376" s="146" t="s">
        <v>6488</v>
      </c>
      <c r="H376" s="146" t="str">
        <f t="shared" si="19"/>
        <v xml:space="preserve">SERVICIOS TECNOLÓGICOS: Implementar soluciones tecnológicas estandarizadas, innovadoras e integrales para una gestión judicial, técnica y administrativa eficiente.  </v>
      </c>
      <c r="I376" s="146" t="s">
        <v>3990</v>
      </c>
      <c r="O376" s="146" t="s">
        <v>3070</v>
      </c>
      <c r="P376" s="146" t="s">
        <v>32</v>
      </c>
      <c r="AB376" s="146" t="s">
        <v>3211</v>
      </c>
      <c r="AC376" s="146" t="s">
        <v>6004</v>
      </c>
      <c r="AD376" s="146" t="s">
        <v>6494</v>
      </c>
      <c r="AE376" s="146" t="s">
        <v>50</v>
      </c>
      <c r="AJ376" s="181" t="e">
        <f>VLOOKUP(AI376,'centroDeProyectos estrateg '!$E:$W,2,FALSE)</f>
        <v>#N/A</v>
      </c>
      <c r="AK376" s="181" t="e">
        <f>VLOOKUP(AI376,'centroDeProyectos estrateg '!$E:$W,7,FALSE)</f>
        <v>#N/A</v>
      </c>
      <c r="AL376" s="181" t="e">
        <f>VLOOKUP(AI376,'centroDeProyectos estrateg '!$E:$W,8,FALSE)</f>
        <v>#N/A</v>
      </c>
      <c r="AM376" s="181" t="e">
        <f>VLOOKUP(AI376,'centroDeProyectos estrateg '!$E:$W,5,FALSE)</f>
        <v>#N/A</v>
      </c>
      <c r="AN376" s="181" t="e">
        <f>VLOOKUP(AI376,'centroDeProyectos estrateg '!$E:$W,18,FALSE)</f>
        <v>#N/A</v>
      </c>
      <c r="AO376" s="181" t="e">
        <f>VLOOKUP(AI376,'centroDeProyectos estrateg '!$E:$W,19,FALSE)</f>
        <v>#N/A</v>
      </c>
      <c r="AP376" s="181" t="e">
        <f>VLOOKUP(AI376,'centroDeProyectos estrateg '!$E:$W,4,FALSE)</f>
        <v>#N/A</v>
      </c>
      <c r="AQ376" s="162" t="s">
        <v>3438</v>
      </c>
    </row>
    <row r="377" spans="1:43" s="146" customFormat="1" ht="22.9" customHeight="1">
      <c r="A377" s="229">
        <v>375</v>
      </c>
      <c r="B377" s="145" t="s">
        <v>5971</v>
      </c>
      <c r="C377" s="146" t="s">
        <v>3548</v>
      </c>
      <c r="D377" s="146" t="s">
        <v>5331</v>
      </c>
      <c r="E377" s="146" t="s">
        <v>3762</v>
      </c>
      <c r="F377" s="146" t="s">
        <v>6487</v>
      </c>
      <c r="G377" s="146" t="s">
        <v>6488</v>
      </c>
      <c r="H377" s="146" t="str">
        <f t="shared" si="19"/>
        <v xml:space="preserve">SERVICIOS TECNOLÓGICOS: Implementar soluciones tecnológicas estandarizadas, innovadoras e integrales para una gestión judicial, técnica y administrativa eficiente.  </v>
      </c>
      <c r="I377" s="146" t="s">
        <v>3990</v>
      </c>
      <c r="O377" s="146" t="s">
        <v>3070</v>
      </c>
      <c r="P377" s="146" t="s">
        <v>32</v>
      </c>
      <c r="AB377" s="146" t="s">
        <v>3211</v>
      </c>
      <c r="AC377" s="146" t="s">
        <v>6230</v>
      </c>
      <c r="AD377" s="146" t="s">
        <v>6495</v>
      </c>
      <c r="AE377" s="146" t="s">
        <v>6490</v>
      </c>
      <c r="AJ377" s="181" t="e">
        <f>VLOOKUP(AI377,'centroDeProyectos estrateg '!$E:$W,2,FALSE)</f>
        <v>#N/A</v>
      </c>
      <c r="AK377" s="181" t="e">
        <f>VLOOKUP(AI377,'centroDeProyectos estrateg '!$E:$W,7,FALSE)</f>
        <v>#N/A</v>
      </c>
      <c r="AL377" s="181" t="e">
        <f>VLOOKUP(AI377,'centroDeProyectos estrateg '!$E:$W,8,FALSE)</f>
        <v>#N/A</v>
      </c>
      <c r="AM377" s="181" t="e">
        <f>VLOOKUP(AI377,'centroDeProyectos estrateg '!$E:$W,5,FALSE)</f>
        <v>#N/A</v>
      </c>
      <c r="AN377" s="181" t="e">
        <f>VLOOKUP(AI377,'centroDeProyectos estrateg '!$E:$W,18,FALSE)</f>
        <v>#N/A</v>
      </c>
      <c r="AO377" s="181" t="e">
        <f>VLOOKUP(AI377,'centroDeProyectos estrateg '!$E:$W,19,FALSE)</f>
        <v>#N/A</v>
      </c>
      <c r="AP377" s="181" t="e">
        <f>VLOOKUP(AI377,'centroDeProyectos estrateg '!$E:$W,4,FALSE)</f>
        <v>#N/A</v>
      </c>
      <c r="AQ377" s="162" t="s">
        <v>3438</v>
      </c>
    </row>
    <row r="378" spans="1:43" s="172" customFormat="1" ht="22.9" customHeight="1">
      <c r="A378" s="227">
        <v>376</v>
      </c>
      <c r="B378" s="171" t="s">
        <v>6096</v>
      </c>
      <c r="C378" s="172" t="s">
        <v>3769</v>
      </c>
      <c r="D378" s="172" t="s">
        <v>5331</v>
      </c>
      <c r="E378" s="172" t="s">
        <v>3762</v>
      </c>
      <c r="F378" s="172" t="s">
        <v>6487</v>
      </c>
      <c r="G378" s="172" t="s">
        <v>6488</v>
      </c>
      <c r="H378" s="172" t="str">
        <f t="shared" si="19"/>
        <v xml:space="preserve">SERVICIOS TECNOLÓGICOS: Implementar soluciones tecnológicas estandarizadas, innovadoras e integrales para una gestión judicial, técnica y administrativa eficiente.  </v>
      </c>
      <c r="I378" s="172" t="s">
        <v>3991</v>
      </c>
      <c r="O378" s="172" t="s">
        <v>3189</v>
      </c>
      <c r="P378" s="172" t="s">
        <v>3211</v>
      </c>
      <c r="Q378" s="172" t="s">
        <v>3582</v>
      </c>
      <c r="S378" s="172">
        <v>0</v>
      </c>
      <c r="T378" s="172">
        <v>100</v>
      </c>
      <c r="U378" s="172">
        <v>0.1</v>
      </c>
      <c r="V378" s="172">
        <v>0.2</v>
      </c>
      <c r="W378" s="172">
        <v>0.4</v>
      </c>
      <c r="X378" s="172">
        <v>0.6</v>
      </c>
      <c r="Y378" s="172">
        <v>0.8</v>
      </c>
      <c r="Z378" s="172">
        <v>1</v>
      </c>
      <c r="AB378" s="172" t="s">
        <v>6496</v>
      </c>
      <c r="AC378" s="172">
        <v>2019</v>
      </c>
      <c r="AD378" s="172" t="s">
        <v>6497</v>
      </c>
      <c r="AE378" s="172" t="s">
        <v>50</v>
      </c>
      <c r="AH378" s="172" t="s">
        <v>6498</v>
      </c>
      <c r="AJ378" s="183" t="e">
        <f>VLOOKUP(AI378,'centroDeProyectos estrateg '!$E:$W,2,FALSE)</f>
        <v>#N/A</v>
      </c>
      <c r="AK378" s="183" t="e">
        <f>VLOOKUP(AI378,'centroDeProyectos estrateg '!$E:$W,7,FALSE)</f>
        <v>#N/A</v>
      </c>
      <c r="AL378" s="183" t="e">
        <f>VLOOKUP(AI378,'centroDeProyectos estrateg '!$E:$W,8,FALSE)</f>
        <v>#N/A</v>
      </c>
      <c r="AM378" s="183" t="e">
        <f>VLOOKUP(AI378,'centroDeProyectos estrateg '!$E:$W,5,FALSE)</f>
        <v>#N/A</v>
      </c>
      <c r="AN378" s="183" t="e">
        <f>VLOOKUP(AI378,'centroDeProyectos estrateg '!$E:$W,18,FALSE)</f>
        <v>#N/A</v>
      </c>
      <c r="AO378" s="183" t="e">
        <f>VLOOKUP(AI378,'centroDeProyectos estrateg '!$E:$W,19,FALSE)</f>
        <v>#N/A</v>
      </c>
      <c r="AP378" s="183" t="e">
        <f>VLOOKUP(AI378,'centroDeProyectos estrateg '!$E:$W,4,FALSE)</f>
        <v>#N/A</v>
      </c>
      <c r="AQ378" s="172" t="s">
        <v>3626</v>
      </c>
    </row>
    <row r="379" spans="1:43" s="146" customFormat="1" ht="22.9" customHeight="1">
      <c r="A379" s="228">
        <v>377</v>
      </c>
      <c r="B379" s="145" t="s">
        <v>5971</v>
      </c>
      <c r="C379" s="146" t="s">
        <v>3769</v>
      </c>
      <c r="D379" s="146" t="s">
        <v>5331</v>
      </c>
      <c r="E379" s="146" t="s">
        <v>3762</v>
      </c>
      <c r="F379" s="146" t="s">
        <v>6487</v>
      </c>
      <c r="G379" s="146" t="s">
        <v>6488</v>
      </c>
      <c r="H379" s="146" t="str">
        <f t="shared" si="19"/>
        <v xml:space="preserve">SERVICIOS TECNOLÓGICOS: Implementar soluciones tecnológicas estandarizadas, innovadoras e integrales para una gestión judicial, técnica y administrativa eficiente.  </v>
      </c>
      <c r="I379" s="146" t="s">
        <v>3991</v>
      </c>
      <c r="O379" s="146" t="s">
        <v>3189</v>
      </c>
      <c r="P379" s="146" t="s">
        <v>3698</v>
      </c>
      <c r="AB379" s="146" t="s">
        <v>6499</v>
      </c>
      <c r="AC379" s="146">
        <v>2020</v>
      </c>
      <c r="AD379" s="146" t="s">
        <v>6500</v>
      </c>
      <c r="AE379" s="146" t="s">
        <v>50</v>
      </c>
      <c r="AJ379" s="181" t="e">
        <f>VLOOKUP(AI379,'centroDeProyectos estrateg '!$E:$W,2,FALSE)</f>
        <v>#N/A</v>
      </c>
      <c r="AK379" s="181" t="e">
        <f>VLOOKUP(AI379,'centroDeProyectos estrateg '!$E:$W,7,FALSE)</f>
        <v>#N/A</v>
      </c>
      <c r="AL379" s="181" t="e">
        <f>VLOOKUP(AI379,'centroDeProyectos estrateg '!$E:$W,8,FALSE)</f>
        <v>#N/A</v>
      </c>
      <c r="AM379" s="181" t="e">
        <f>VLOOKUP(AI379,'centroDeProyectos estrateg '!$E:$W,5,FALSE)</f>
        <v>#N/A</v>
      </c>
      <c r="AN379" s="181" t="e">
        <f>VLOOKUP(AI379,'centroDeProyectos estrateg '!$E:$W,18,FALSE)</f>
        <v>#N/A</v>
      </c>
      <c r="AO379" s="181" t="e">
        <f>VLOOKUP(AI379,'centroDeProyectos estrateg '!$E:$W,19,FALSE)</f>
        <v>#N/A</v>
      </c>
      <c r="AP379" s="181" t="e">
        <f>VLOOKUP(AI379,'centroDeProyectos estrateg '!$E:$W,4,FALSE)</f>
        <v>#N/A</v>
      </c>
      <c r="AQ379" s="162" t="s">
        <v>3438</v>
      </c>
    </row>
    <row r="380" spans="1:43" s="146" customFormat="1" ht="22.9" customHeight="1">
      <c r="A380" s="229">
        <v>378</v>
      </c>
      <c r="B380" s="145" t="s">
        <v>5971</v>
      </c>
      <c r="C380" s="146" t="s">
        <v>3769</v>
      </c>
      <c r="D380" s="146" t="s">
        <v>5331</v>
      </c>
      <c r="E380" s="146" t="s">
        <v>3762</v>
      </c>
      <c r="F380" s="146" t="s">
        <v>6487</v>
      </c>
      <c r="G380" s="146" t="s">
        <v>6488</v>
      </c>
      <c r="H380" s="146" t="str">
        <f t="shared" si="19"/>
        <v xml:space="preserve">SERVICIOS TECNOLÓGICOS: Implementar soluciones tecnológicas estandarizadas, innovadoras e integrales para una gestión judicial, técnica y administrativa eficiente.  </v>
      </c>
      <c r="I380" s="146" t="s">
        <v>3991</v>
      </c>
      <c r="O380" s="146" t="s">
        <v>3189</v>
      </c>
      <c r="P380" s="146" t="s">
        <v>3698</v>
      </c>
      <c r="AB380" s="146" t="s">
        <v>6499</v>
      </c>
      <c r="AC380" s="146" t="s">
        <v>3448</v>
      </c>
      <c r="AD380" s="146" t="s">
        <v>6501</v>
      </c>
      <c r="AE380" s="146" t="s">
        <v>50</v>
      </c>
      <c r="AJ380" s="181" t="e">
        <f>VLOOKUP(AI380,'centroDeProyectos estrateg '!$E:$W,2,FALSE)</f>
        <v>#N/A</v>
      </c>
      <c r="AK380" s="181" t="e">
        <f>VLOOKUP(AI380,'centroDeProyectos estrateg '!$E:$W,7,FALSE)</f>
        <v>#N/A</v>
      </c>
      <c r="AL380" s="181" t="e">
        <f>VLOOKUP(AI380,'centroDeProyectos estrateg '!$E:$W,8,FALSE)</f>
        <v>#N/A</v>
      </c>
      <c r="AM380" s="181" t="e">
        <f>VLOOKUP(AI380,'centroDeProyectos estrateg '!$E:$W,5,FALSE)</f>
        <v>#N/A</v>
      </c>
      <c r="AN380" s="181" t="e">
        <f>VLOOKUP(AI380,'centroDeProyectos estrateg '!$E:$W,18,FALSE)</f>
        <v>#N/A</v>
      </c>
      <c r="AO380" s="181" t="e">
        <f>VLOOKUP(AI380,'centroDeProyectos estrateg '!$E:$W,19,FALSE)</f>
        <v>#N/A</v>
      </c>
      <c r="AP380" s="181" t="e">
        <f>VLOOKUP(AI380,'centroDeProyectos estrateg '!$E:$W,4,FALSE)</f>
        <v>#N/A</v>
      </c>
      <c r="AQ380" s="162" t="s">
        <v>3438</v>
      </c>
    </row>
    <row r="381" spans="1:43" s="146" customFormat="1" ht="22.9" customHeight="1">
      <c r="A381" s="227">
        <v>379</v>
      </c>
      <c r="B381" s="145" t="s">
        <v>5971</v>
      </c>
      <c r="C381" s="146" t="s">
        <v>3769</v>
      </c>
      <c r="D381" s="146" t="s">
        <v>5331</v>
      </c>
      <c r="E381" s="146" t="s">
        <v>3762</v>
      </c>
      <c r="F381" s="146" t="s">
        <v>6487</v>
      </c>
      <c r="G381" s="146" t="s">
        <v>6488</v>
      </c>
      <c r="H381" s="146" t="str">
        <f t="shared" si="19"/>
        <v xml:space="preserve">SERVICIOS TECNOLÓGICOS: Implementar soluciones tecnológicas estandarizadas, innovadoras e integrales para una gestión judicial, técnica y administrativa eficiente.  </v>
      </c>
      <c r="I381" s="146" t="s">
        <v>3991</v>
      </c>
      <c r="O381" s="146" t="s">
        <v>3189</v>
      </c>
      <c r="P381" s="146" t="s">
        <v>3698</v>
      </c>
      <c r="AB381" s="146" t="s">
        <v>6499</v>
      </c>
      <c r="AC381" s="146">
        <v>2024</v>
      </c>
      <c r="AD381" s="146" t="s">
        <v>6502</v>
      </c>
      <c r="AE381" s="146" t="s">
        <v>50</v>
      </c>
      <c r="AJ381" s="181" t="e">
        <f>VLOOKUP(AI381,'centroDeProyectos estrateg '!$E:$W,2,FALSE)</f>
        <v>#N/A</v>
      </c>
      <c r="AK381" s="181" t="e">
        <f>VLOOKUP(AI381,'centroDeProyectos estrateg '!$E:$W,7,FALSE)</f>
        <v>#N/A</v>
      </c>
      <c r="AL381" s="181" t="e">
        <f>VLOOKUP(AI381,'centroDeProyectos estrateg '!$E:$W,8,FALSE)</f>
        <v>#N/A</v>
      </c>
      <c r="AM381" s="181" t="e">
        <f>VLOOKUP(AI381,'centroDeProyectos estrateg '!$E:$W,5,FALSE)</f>
        <v>#N/A</v>
      </c>
      <c r="AN381" s="181" t="e">
        <f>VLOOKUP(AI381,'centroDeProyectos estrateg '!$E:$W,18,FALSE)</f>
        <v>#N/A</v>
      </c>
      <c r="AO381" s="181" t="e">
        <f>VLOOKUP(AI381,'centroDeProyectos estrateg '!$E:$W,19,FALSE)</f>
        <v>#N/A</v>
      </c>
      <c r="AP381" s="181" t="e">
        <f>VLOOKUP(AI381,'centroDeProyectos estrateg '!$E:$W,4,FALSE)</f>
        <v>#N/A</v>
      </c>
      <c r="AQ381" s="162" t="s">
        <v>3438</v>
      </c>
    </row>
    <row r="382" spans="1:43" s="59" customFormat="1" ht="22.9" customHeight="1">
      <c r="A382" s="228">
        <v>380</v>
      </c>
      <c r="B382" s="60" t="s">
        <v>5968</v>
      </c>
      <c r="C382" s="59" t="s">
        <v>3606</v>
      </c>
      <c r="D382" s="59" t="s">
        <v>5331</v>
      </c>
      <c r="E382" s="59" t="s">
        <v>3762</v>
      </c>
      <c r="F382" s="59" t="s">
        <v>6487</v>
      </c>
      <c r="G382" s="59" t="s">
        <v>6488</v>
      </c>
      <c r="H382" s="59" t="str">
        <f t="shared" si="19"/>
        <v xml:space="preserve">SERVICIOS TECNOLÓGICOS: Implementar soluciones tecnológicas estandarizadas, innovadoras e integrales para una gestión judicial, técnica y administrativa eficiente.  </v>
      </c>
      <c r="I382" s="59" t="s">
        <v>3993</v>
      </c>
      <c r="O382" s="59" t="s">
        <v>3016</v>
      </c>
      <c r="P382" s="59" t="s">
        <v>75</v>
      </c>
      <c r="Q382" s="59" t="s">
        <v>3582</v>
      </c>
      <c r="S382" s="59">
        <v>0</v>
      </c>
      <c r="T382" s="59">
        <v>100</v>
      </c>
      <c r="U382" s="59">
        <v>0.1</v>
      </c>
      <c r="V382" s="59">
        <v>0.2</v>
      </c>
      <c r="W382" s="59">
        <v>0.4</v>
      </c>
      <c r="X382" s="59">
        <v>0.6</v>
      </c>
      <c r="Y382" s="59">
        <v>0.8</v>
      </c>
      <c r="Z382" s="59">
        <v>1</v>
      </c>
      <c r="AB382" s="59" t="s">
        <v>3994</v>
      </c>
      <c r="AC382" s="59">
        <v>2019</v>
      </c>
      <c r="AD382" s="59" t="s">
        <v>3995</v>
      </c>
      <c r="AE382" s="59" t="s">
        <v>75</v>
      </c>
      <c r="AH382" s="59" t="s">
        <v>6503</v>
      </c>
      <c r="AI382" s="59" t="s">
        <v>359</v>
      </c>
      <c r="AJ382" s="142" t="str">
        <f>VLOOKUP(AI382,'centroDeProyectos estrateg '!$E:$W,2,FALSE)</f>
        <v>Fortalecimiento del Sistema Expediente Criminal Único</v>
      </c>
      <c r="AK382" s="142" t="str">
        <f>VLOOKUP(AI382,'centroDeProyectos estrateg '!$E:$W,7,FALSE)</f>
        <v>04/01/2019</v>
      </c>
      <c r="AL382" s="142" t="str">
        <f>VLOOKUP(AI382,'centroDeProyectos estrateg '!$E:$W,8,FALSE)</f>
        <v>31/12/2021</v>
      </c>
      <c r="AM382" s="142" t="str">
        <f>VLOOKUP(AI382,'centroDeProyectos estrateg '!$E:$W,5,FALSE)</f>
        <v>100%</v>
      </c>
      <c r="AN382" s="142" t="str">
        <f>VLOOKUP(AI382,'centroDeProyectos estrateg '!$E:$W,18,FALSE)</f>
        <v>Organismo de Investigación Judicial</v>
      </c>
      <c r="AO382" s="142" t="str">
        <f>VLOOKUP(AI382,'centroDeProyectos estrateg '!$E:$W,19,FALSE)</f>
        <v>0957 UNIDAD TECNOLOGICA INFORMATICA</v>
      </c>
      <c r="AP382" s="142" t="str">
        <f>VLOOKUP(AI382,'centroDeProyectos estrateg '!$E:$W,4,FALSE)</f>
        <v>Pendiente Evaluación de Beneficios</v>
      </c>
      <c r="AQ382" s="142" t="s">
        <v>3442</v>
      </c>
    </row>
    <row r="383" spans="1:43" s="59" customFormat="1" ht="22.9" customHeight="1">
      <c r="A383" s="229">
        <v>381</v>
      </c>
      <c r="B383" s="60" t="s">
        <v>5968</v>
      </c>
      <c r="C383" s="59" t="s">
        <v>3606</v>
      </c>
      <c r="D383" s="59" t="s">
        <v>5331</v>
      </c>
      <c r="E383" s="59" t="s">
        <v>3762</v>
      </c>
      <c r="F383" s="59" t="s">
        <v>6487</v>
      </c>
      <c r="G383" s="59" t="s">
        <v>6488</v>
      </c>
      <c r="H383" s="59" t="str">
        <f t="shared" si="19"/>
        <v xml:space="preserve">SERVICIOS TECNOLÓGICOS: Implementar soluciones tecnológicas estandarizadas, innovadoras e integrales para una gestión judicial, técnica y administrativa eficiente.  </v>
      </c>
      <c r="I383" s="59" t="s">
        <v>3993</v>
      </c>
      <c r="O383" s="59" t="s">
        <v>3016</v>
      </c>
      <c r="P383" s="59" t="s">
        <v>75</v>
      </c>
      <c r="AB383" s="59" t="s">
        <v>3994</v>
      </c>
      <c r="AC383" s="59">
        <v>2020</v>
      </c>
      <c r="AD383" s="59" t="s">
        <v>3997</v>
      </c>
      <c r="AE383" s="59" t="s">
        <v>75</v>
      </c>
      <c r="AI383" s="59" t="s">
        <v>361</v>
      </c>
      <c r="AJ383" s="142" t="str">
        <f>VLOOKUP(AI383,'centroDeProyectos estrateg '!$E:$W,2,FALSE)</f>
        <v>Sistema de Control Vehicular</v>
      </c>
      <c r="AK383" s="142" t="str">
        <f>VLOOKUP(AI383,'centroDeProyectos estrateg '!$E:$W,7,FALSE)</f>
        <v>07/01/2019</v>
      </c>
      <c r="AL383" s="142" t="str">
        <f>VLOOKUP(AI383,'centroDeProyectos estrateg '!$E:$W,8,FALSE)</f>
        <v>31/12/2021</v>
      </c>
      <c r="AM383" s="142" t="str">
        <f>VLOOKUP(AI383,'centroDeProyectos estrateg '!$E:$W,5,FALSE)</f>
        <v>100%</v>
      </c>
      <c r="AN383" s="142" t="str">
        <f>VLOOKUP(AI383,'centroDeProyectos estrateg '!$E:$W,18,FALSE)</f>
        <v>Organismo de Investigación Judicial</v>
      </c>
      <c r="AO383" s="142" t="str">
        <f>VLOOKUP(AI383,'centroDeProyectos estrateg '!$E:$W,19,FALSE)</f>
        <v>0957 UNIDAD TECNOLOGICA INFORMATICA</v>
      </c>
      <c r="AP383" s="142" t="str">
        <f>VLOOKUP(AI383,'centroDeProyectos estrateg '!$E:$W,4,FALSE)</f>
        <v>Pendiente Evaluación de Beneficios</v>
      </c>
      <c r="AQ383" s="142" t="s">
        <v>3442</v>
      </c>
    </row>
    <row r="384" spans="1:43" s="59" customFormat="1" ht="22.9" customHeight="1">
      <c r="A384" s="227">
        <v>382</v>
      </c>
      <c r="B384" s="60" t="s">
        <v>5968</v>
      </c>
      <c r="C384" s="59" t="s">
        <v>3606</v>
      </c>
      <c r="D384" s="59" t="s">
        <v>5331</v>
      </c>
      <c r="E384" s="59" t="s">
        <v>3762</v>
      </c>
      <c r="F384" s="59" t="s">
        <v>6487</v>
      </c>
      <c r="G384" s="59" t="s">
        <v>6488</v>
      </c>
      <c r="H384" s="59" t="str">
        <f t="shared" si="19"/>
        <v xml:space="preserve">SERVICIOS TECNOLÓGICOS: Implementar soluciones tecnológicas estandarizadas, innovadoras e integrales para una gestión judicial, técnica y administrativa eficiente.  </v>
      </c>
      <c r="I384" s="59" t="s">
        <v>3993</v>
      </c>
      <c r="O384" s="59" t="s">
        <v>3016</v>
      </c>
      <c r="P384" s="59" t="s">
        <v>75</v>
      </c>
      <c r="AB384" s="59" t="s">
        <v>3994</v>
      </c>
      <c r="AC384" s="59">
        <v>2021</v>
      </c>
      <c r="AD384" s="59" t="s">
        <v>3998</v>
      </c>
      <c r="AE384" s="59" t="s">
        <v>75</v>
      </c>
      <c r="AI384" s="59" t="s">
        <v>363</v>
      </c>
      <c r="AJ384" s="142" t="str">
        <f>VLOOKUP(AI384,'centroDeProyectos estrateg '!$E:$W,2,FALSE)</f>
        <v>Sistema Automotriz de Reparaciones (SARIM)</v>
      </c>
      <c r="AK384" s="142" t="str">
        <f>VLOOKUP(AI384,'centroDeProyectos estrateg '!$E:$W,7,FALSE)</f>
        <v>07/01/2019</v>
      </c>
      <c r="AL384" s="142" t="str">
        <f>VLOOKUP(AI384,'centroDeProyectos estrateg '!$E:$W,8,FALSE)</f>
        <v>31/08/2021</v>
      </c>
      <c r="AM384" s="142" t="str">
        <f>VLOOKUP(AI384,'centroDeProyectos estrateg '!$E:$W,5,FALSE)</f>
        <v>100%</v>
      </c>
      <c r="AN384" s="142" t="str">
        <f>VLOOKUP(AI384,'centroDeProyectos estrateg '!$E:$W,18,FALSE)</f>
        <v>Organismo de Investigación Judicial</v>
      </c>
      <c r="AO384" s="142" t="str">
        <f>VLOOKUP(AI384,'centroDeProyectos estrateg '!$E:$W,19,FALSE)</f>
        <v>0957 UNIDAD TECNOLOGICA INFORMATICA</v>
      </c>
      <c r="AP384" s="142" t="str">
        <f>VLOOKUP(AI384,'centroDeProyectos estrateg '!$E:$W,4,FALSE)</f>
        <v>Pendiente Evaluación de Beneficios</v>
      </c>
      <c r="AQ384" s="142" t="s">
        <v>3442</v>
      </c>
    </row>
    <row r="385" spans="1:43" s="59" customFormat="1" ht="22.9" customHeight="1">
      <c r="A385" s="228">
        <v>383</v>
      </c>
      <c r="B385" s="60" t="s">
        <v>5968</v>
      </c>
      <c r="C385" s="59" t="s">
        <v>3606</v>
      </c>
      <c r="D385" s="59" t="s">
        <v>5331</v>
      </c>
      <c r="E385" s="59" t="s">
        <v>3762</v>
      </c>
      <c r="F385" s="59" t="s">
        <v>6487</v>
      </c>
      <c r="G385" s="59" t="s">
        <v>6488</v>
      </c>
      <c r="H385" s="59" t="str">
        <f t="shared" si="19"/>
        <v xml:space="preserve">SERVICIOS TECNOLÓGICOS: Implementar soluciones tecnológicas estandarizadas, innovadoras e integrales para una gestión judicial, técnica y administrativa eficiente.  </v>
      </c>
      <c r="I385" s="59" t="s">
        <v>3993</v>
      </c>
      <c r="O385" s="59" t="s">
        <v>3016</v>
      </c>
      <c r="P385" s="59" t="s">
        <v>75</v>
      </c>
      <c r="AB385" s="59" t="s">
        <v>3994</v>
      </c>
      <c r="AC385" s="59" t="s">
        <v>3475</v>
      </c>
      <c r="AD385" s="59" t="s">
        <v>3999</v>
      </c>
      <c r="AE385" s="59" t="s">
        <v>75</v>
      </c>
      <c r="AI385" s="59" t="s">
        <v>370</v>
      </c>
      <c r="AJ385" s="142" t="str">
        <f>VLOOKUP(AI385,'centroDeProyectos estrateg '!$E:$W,2,FALSE)</f>
        <v>Aplicación Móvil del OIJ</v>
      </c>
      <c r="AK385" s="142" t="str">
        <f>VLOOKUP(AI385,'centroDeProyectos estrateg '!$E:$W,7,FALSE)</f>
        <v>06/05/2019</v>
      </c>
      <c r="AL385" s="142" t="str">
        <f>VLOOKUP(AI385,'centroDeProyectos estrateg '!$E:$W,8,FALSE)</f>
        <v>31/12/2021</v>
      </c>
      <c r="AM385" s="142" t="str">
        <f>VLOOKUP(AI385,'centroDeProyectos estrateg '!$E:$W,5,FALSE)</f>
        <v>100%</v>
      </c>
      <c r="AN385" s="142" t="str">
        <f>VLOOKUP(AI385,'centroDeProyectos estrateg '!$E:$W,18,FALSE)</f>
        <v>Organismo de Investigación Judicial</v>
      </c>
      <c r="AO385" s="142" t="str">
        <f>VLOOKUP(AI385,'centroDeProyectos estrateg '!$E:$W,19,FALSE)</f>
        <v>0957 UNIDAD TECNOLOGICA INFORMATICA</v>
      </c>
      <c r="AP385" s="142" t="str">
        <f>VLOOKUP(AI385,'centroDeProyectos estrateg '!$E:$W,4,FALSE)</f>
        <v>Pendiente Evaluación de Beneficios</v>
      </c>
      <c r="AQ385" s="142" t="s">
        <v>3442</v>
      </c>
    </row>
    <row r="386" spans="1:43" s="203" customFormat="1" ht="22.9" customHeight="1">
      <c r="A386" s="229">
        <v>384</v>
      </c>
      <c r="B386" s="202" t="s">
        <v>6211</v>
      </c>
      <c r="C386" s="202" t="s">
        <v>6211</v>
      </c>
      <c r="D386" s="203" t="s">
        <v>5331</v>
      </c>
      <c r="E386" s="203" t="s">
        <v>3762</v>
      </c>
      <c r="F386" s="203" t="s">
        <v>6487</v>
      </c>
      <c r="G386" s="203" t="s">
        <v>6488</v>
      </c>
      <c r="H386" s="203" t="str">
        <f>_xlfn.CONCAT(F386,": ",G386)</f>
        <v xml:space="preserve">SERVICIOS TECNOLÓGICOS: Implementar soluciones tecnológicas estandarizadas, innovadoras e integrales para una gestión judicial, técnica y administrativa eficiente.  </v>
      </c>
      <c r="I386" s="203" t="s">
        <v>3993</v>
      </c>
      <c r="O386" s="203" t="s">
        <v>3016</v>
      </c>
      <c r="P386" s="203" t="s">
        <v>75</v>
      </c>
      <c r="AB386" s="203" t="s">
        <v>3994</v>
      </c>
      <c r="AC386" s="203">
        <v>2024</v>
      </c>
      <c r="AD386" s="203" t="s">
        <v>4000</v>
      </c>
      <c r="AE386" s="203" t="s">
        <v>75</v>
      </c>
      <c r="AI386" s="203" t="s">
        <v>392</v>
      </c>
      <c r="AJ386" s="199" t="str">
        <f>VLOOKUP(AI386,'centroDeProyectos estrateg '!$E:$W,2,FALSE)</f>
        <v>Sistema Único Policial Especializado en la Resolución de la Criminalidad común, Organizada y la Prevención (SUPERCOP)</v>
      </c>
      <c r="AK386" s="199" t="str">
        <f>VLOOKUP(AI386,'centroDeProyectos estrateg '!$E:$W,7,FALSE)</f>
        <v>04/01/2021</v>
      </c>
      <c r="AL386" s="199" t="str">
        <f>VLOOKUP(AI386,'centroDeProyectos estrateg '!$E:$W,8,FALSE)</f>
        <v>29/06/2029</v>
      </c>
      <c r="AM386" s="212">
        <v>0.4</v>
      </c>
      <c r="AN386" s="199" t="str">
        <f>VLOOKUP(AI386,'centroDeProyectos estrateg '!$E:$W,18,FALSE)</f>
        <v>Organismo de Investigación Judicial</v>
      </c>
      <c r="AO386" s="199" t="str">
        <f>VLOOKUP(AI386,'centroDeProyectos estrateg '!$E:$W,19,FALSE)</f>
        <v>0657 OFICINA DE PLANES Y OPERACIONES</v>
      </c>
      <c r="AP386" s="199" t="str">
        <f>VLOOKUP(AI386,'centroDeProyectos estrateg '!$E:$W,4,FALSE)</f>
        <v>En progreso</v>
      </c>
      <c r="AQ386" s="199" t="s">
        <v>3442</v>
      </c>
    </row>
    <row r="387" spans="1:43" s="59" customFormat="1" ht="22.9" customHeight="1">
      <c r="A387" s="227">
        <v>385</v>
      </c>
      <c r="B387" s="60" t="s">
        <v>5968</v>
      </c>
      <c r="C387" s="59" t="s">
        <v>3606</v>
      </c>
      <c r="D387" s="59" t="s">
        <v>5331</v>
      </c>
      <c r="E387" s="59" t="s">
        <v>3762</v>
      </c>
      <c r="F387" s="59" t="s">
        <v>6487</v>
      </c>
      <c r="G387" s="59" t="s">
        <v>6488</v>
      </c>
      <c r="H387" s="59" t="str">
        <f t="shared" si="19"/>
        <v xml:space="preserve">SERVICIOS TECNOLÓGICOS: Implementar soluciones tecnológicas estandarizadas, innovadoras e integrales para una gestión judicial, técnica y administrativa eficiente.  </v>
      </c>
      <c r="I387" s="59" t="s">
        <v>3993</v>
      </c>
      <c r="O387" s="59" t="s">
        <v>3016</v>
      </c>
      <c r="P387" s="59" t="s">
        <v>75</v>
      </c>
      <c r="AB387" s="59" t="s">
        <v>3994</v>
      </c>
      <c r="AC387" s="59">
        <v>2024</v>
      </c>
      <c r="AD387" s="59" t="s">
        <v>4000</v>
      </c>
      <c r="AE387" s="59" t="s">
        <v>75</v>
      </c>
      <c r="AI387" s="59" t="s">
        <v>388</v>
      </c>
      <c r="AJ387" s="142" t="str">
        <f>VLOOKUP(AI387,'centroDeProyectos estrateg '!$E:$W,2,FALSE)</f>
        <v>Sistema de Análisis de Crímenes Violentos</v>
      </c>
      <c r="AK387" s="142" t="str">
        <f>VLOOKUP(AI387,'centroDeProyectos estrateg '!$E:$W,7,FALSE)</f>
        <v>01/12/2020</v>
      </c>
      <c r="AL387" s="142" t="str">
        <f>VLOOKUP(AI387,'centroDeProyectos estrateg '!$E:$W,8,FALSE)</f>
        <v>11/08/2022</v>
      </c>
      <c r="AM387" s="142" t="str">
        <f>VLOOKUP(AI387,'centroDeProyectos estrateg '!$E:$W,5,FALSE)</f>
        <v>100%</v>
      </c>
      <c r="AN387" s="142" t="str">
        <f>VLOOKUP(AI387,'centroDeProyectos estrateg '!$E:$W,18,FALSE)</f>
        <v>Organismo de Investigación Judicial</v>
      </c>
      <c r="AO387" s="142" t="str">
        <f>VLOOKUP(AI387,'centroDeProyectos estrateg '!$E:$W,19,FALSE)</f>
        <v>1132 PLATAFORMA DE INFORMACION POLICIAL</v>
      </c>
      <c r="AP387" s="142" t="str">
        <f>VLOOKUP(AI387,'centroDeProyectos estrateg '!$E:$W,4,FALSE)</f>
        <v>Pendiente Evaluación de Beneficios</v>
      </c>
      <c r="AQ387" s="142" t="s">
        <v>3442</v>
      </c>
    </row>
    <row r="388" spans="1:43" s="59" customFormat="1" ht="22.9" customHeight="1">
      <c r="A388" s="228">
        <v>386</v>
      </c>
      <c r="B388" s="60" t="s">
        <v>5968</v>
      </c>
      <c r="C388" s="59" t="s">
        <v>6331</v>
      </c>
      <c r="D388" s="59" t="s">
        <v>5331</v>
      </c>
      <c r="E388" s="59" t="s">
        <v>3762</v>
      </c>
      <c r="F388" s="59" t="s">
        <v>6487</v>
      </c>
      <c r="G388" s="59" t="s">
        <v>6488</v>
      </c>
      <c r="H388" s="59" t="str">
        <f t="shared" si="19"/>
        <v xml:space="preserve">SERVICIOS TECNOLÓGICOS: Implementar soluciones tecnológicas estandarizadas, innovadoras e integrales para una gestión judicial, técnica y administrativa eficiente.  </v>
      </c>
      <c r="I388" s="59" t="s">
        <v>4002</v>
      </c>
      <c r="O388" s="59" t="s">
        <v>3162</v>
      </c>
      <c r="P388" s="59" t="s">
        <v>3211</v>
      </c>
      <c r="Q388" s="59" t="s">
        <v>3582</v>
      </c>
      <c r="S388" s="59">
        <v>0</v>
      </c>
      <c r="T388" s="59">
        <v>100</v>
      </c>
      <c r="U388" s="59">
        <v>0.1</v>
      </c>
      <c r="V388" s="59">
        <v>0.2</v>
      </c>
      <c r="W388" s="59">
        <v>0.4</v>
      </c>
      <c r="X388" s="59">
        <v>0.6</v>
      </c>
      <c r="Y388" s="59">
        <v>0.8</v>
      </c>
      <c r="Z388" s="59">
        <v>1</v>
      </c>
      <c r="AB388" s="59" t="s">
        <v>6504</v>
      </c>
      <c r="AC388" s="59">
        <v>2019</v>
      </c>
      <c r="AD388" s="59" t="s">
        <v>6505</v>
      </c>
      <c r="AE388" s="59" t="s">
        <v>50</v>
      </c>
      <c r="AH388" s="59" t="s">
        <v>6506</v>
      </c>
      <c r="AI388" s="59" t="s">
        <v>233</v>
      </c>
      <c r="AJ388" s="142" t="str">
        <f>VLOOKUP(AI388,'centroDeProyectos estrateg '!$E:$W,2,FALSE)</f>
        <v>Modernización del Sistema de Gestión en Línea y la Aplicación Móvil</v>
      </c>
      <c r="AK388" s="142" t="str">
        <f>VLOOKUP(AI388,'centroDeProyectos estrateg '!$E:$W,7,FALSE)</f>
        <v>22/01/2018</v>
      </c>
      <c r="AL388" s="142" t="str">
        <f>VLOOKUP(AI388,'centroDeProyectos estrateg '!$E:$W,8,FALSE)</f>
        <v>27/07/2022</v>
      </c>
      <c r="AM388" s="142" t="str">
        <f>VLOOKUP(AI388,'centroDeProyectos estrateg '!$E:$W,5,FALSE)</f>
        <v>100%</v>
      </c>
      <c r="AN388" s="142" t="str">
        <f>VLOOKUP(AI388,'centroDeProyectos estrateg '!$E:$W,18,FALSE)</f>
        <v>Dirección de Tecnología de Información</v>
      </c>
      <c r="AO388" s="142" t="str">
        <f>VLOOKUP(AI388,'centroDeProyectos estrateg '!$E:$W,19,FALSE)</f>
        <v>1841 SUBPROCESO SISTEMAS JURISDICCIONALES</v>
      </c>
      <c r="AP388" s="142" t="str">
        <f>VLOOKUP(AI388,'centroDeProyectos estrateg '!$E:$W,4,FALSE)</f>
        <v>Pendiente Evaluación de Beneficios</v>
      </c>
      <c r="AQ388" s="142" t="s">
        <v>3442</v>
      </c>
    </row>
    <row r="389" spans="1:43" s="59" customFormat="1" ht="22.9" customHeight="1">
      <c r="A389" s="229">
        <v>387</v>
      </c>
      <c r="B389" s="60" t="s">
        <v>5968</v>
      </c>
      <c r="C389" s="59" t="s">
        <v>6331</v>
      </c>
      <c r="D389" s="59" t="s">
        <v>5331</v>
      </c>
      <c r="E389" s="59" t="s">
        <v>3762</v>
      </c>
      <c r="F389" s="59" t="s">
        <v>6487</v>
      </c>
      <c r="G389" s="59" t="s">
        <v>6488</v>
      </c>
      <c r="H389" s="59" t="str">
        <f t="shared" si="19"/>
        <v xml:space="preserve">SERVICIOS TECNOLÓGICOS: Implementar soluciones tecnológicas estandarizadas, innovadoras e integrales para una gestión judicial, técnica y administrativa eficiente.  </v>
      </c>
      <c r="I389" s="59" t="s">
        <v>4002</v>
      </c>
      <c r="O389" s="59" t="s">
        <v>3162</v>
      </c>
      <c r="P389" s="59" t="s">
        <v>3211</v>
      </c>
      <c r="AB389" s="59" t="s">
        <v>6504</v>
      </c>
      <c r="AC389" s="59">
        <v>2020</v>
      </c>
      <c r="AD389" s="59" t="s">
        <v>6507</v>
      </c>
      <c r="AE389" s="59" t="s">
        <v>50</v>
      </c>
      <c r="AI389" s="59" t="s">
        <v>227</v>
      </c>
      <c r="AJ389" s="142" t="str">
        <f>VLOOKUP(AI389,'centroDeProyectos estrateg '!$E:$W,2,FALSE)</f>
        <v>Registro Electrónico de mandamientos - Garantías Mobiliarias - Retenciones</v>
      </c>
      <c r="AK389" s="142" t="str">
        <f>VLOOKUP(AI389,'centroDeProyectos estrateg '!$E:$W,7,FALSE)</f>
        <v>07/01/2019</v>
      </c>
      <c r="AL389" s="142" t="str">
        <f>VLOOKUP(AI389,'centroDeProyectos estrateg '!$E:$W,8,FALSE)</f>
        <v>05/03/2020</v>
      </c>
      <c r="AM389" s="142" t="str">
        <f>VLOOKUP(AI389,'centroDeProyectos estrateg '!$E:$W,5,FALSE)</f>
        <v>65%</v>
      </c>
      <c r="AN389" s="142" t="str">
        <f>VLOOKUP(AI389,'centroDeProyectos estrateg '!$E:$W,18,FALSE)</f>
        <v>Dirección de Tecnología de Información</v>
      </c>
      <c r="AO389" s="142" t="str">
        <f>VLOOKUP(AI389,'centroDeProyectos estrateg '!$E:$W,19,FALSE)</f>
        <v>1841 SUBPROCESO SISTEMAS JURISDICCIONALES</v>
      </c>
      <c r="AP389" s="142" t="str">
        <f>VLOOKUP(AI389,'centroDeProyectos estrateg '!$E:$W,4,FALSE)</f>
        <v>Suspendido</v>
      </c>
      <c r="AQ389" s="142" t="s">
        <v>3442</v>
      </c>
    </row>
    <row r="390" spans="1:43" s="146" customFormat="1" ht="22.9" customHeight="1">
      <c r="A390" s="227">
        <v>388</v>
      </c>
      <c r="B390" s="145" t="s">
        <v>5971</v>
      </c>
      <c r="C390" s="146" t="s">
        <v>6331</v>
      </c>
      <c r="D390" s="146" t="s">
        <v>5331</v>
      </c>
      <c r="E390" s="146" t="s">
        <v>3762</v>
      </c>
      <c r="F390" s="146" t="s">
        <v>6487</v>
      </c>
      <c r="G390" s="146" t="s">
        <v>6488</v>
      </c>
      <c r="H390" s="146" t="str">
        <f t="shared" si="19"/>
        <v xml:space="preserve">SERVICIOS TECNOLÓGICOS: Implementar soluciones tecnológicas estandarizadas, innovadoras e integrales para una gestión judicial, técnica y administrativa eficiente.  </v>
      </c>
      <c r="I390" s="146" t="s">
        <v>4002</v>
      </c>
      <c r="O390" s="146" t="s">
        <v>3162</v>
      </c>
      <c r="P390" s="146" t="s">
        <v>3211</v>
      </c>
      <c r="AB390" s="146" t="s">
        <v>6504</v>
      </c>
      <c r="AC390" s="146" t="s">
        <v>3448</v>
      </c>
      <c r="AD390" s="146" t="s">
        <v>6508</v>
      </c>
      <c r="AE390" s="146" t="s">
        <v>50</v>
      </c>
      <c r="AJ390" s="181" t="e">
        <f>VLOOKUP(AI390,'centroDeProyectos estrateg '!$E:$W,2,FALSE)</f>
        <v>#N/A</v>
      </c>
      <c r="AK390" s="181" t="e">
        <f>VLOOKUP(AI390,'centroDeProyectos estrateg '!$E:$W,7,FALSE)</f>
        <v>#N/A</v>
      </c>
      <c r="AL390" s="181" t="e">
        <f>VLOOKUP(AI390,'centroDeProyectos estrateg '!$E:$W,8,FALSE)</f>
        <v>#N/A</v>
      </c>
      <c r="AM390" s="181" t="e">
        <f>VLOOKUP(AI390,'centroDeProyectos estrateg '!$E:$W,5,FALSE)</f>
        <v>#N/A</v>
      </c>
      <c r="AN390" s="181" t="e">
        <f>VLOOKUP(AI390,'centroDeProyectos estrateg '!$E:$W,18,FALSE)</f>
        <v>#N/A</v>
      </c>
      <c r="AO390" s="181" t="e">
        <f>VLOOKUP(AI390,'centroDeProyectos estrateg '!$E:$W,19,FALSE)</f>
        <v>#N/A</v>
      </c>
      <c r="AP390" s="181" t="e">
        <f>VLOOKUP(AI390,'centroDeProyectos estrateg '!$E:$W,4,FALSE)</f>
        <v>#N/A</v>
      </c>
      <c r="AQ390" s="162" t="s">
        <v>3438</v>
      </c>
    </row>
    <row r="391" spans="1:43" s="146" customFormat="1" ht="22.9" customHeight="1">
      <c r="A391" s="228">
        <v>389</v>
      </c>
      <c r="B391" s="145" t="s">
        <v>5971</v>
      </c>
      <c r="C391" s="146" t="s">
        <v>6331</v>
      </c>
      <c r="D391" s="146" t="s">
        <v>5331</v>
      </c>
      <c r="E391" s="146" t="s">
        <v>3762</v>
      </c>
      <c r="F391" s="146" t="s">
        <v>6487</v>
      </c>
      <c r="G391" s="146" t="s">
        <v>6488</v>
      </c>
      <c r="H391" s="146" t="str">
        <f t="shared" si="19"/>
        <v xml:space="preserve">SERVICIOS TECNOLÓGICOS: Implementar soluciones tecnológicas estandarizadas, innovadoras e integrales para una gestión judicial, técnica y administrativa eficiente.  </v>
      </c>
      <c r="I391" s="146" t="s">
        <v>4002</v>
      </c>
      <c r="O391" s="146" t="s">
        <v>3162</v>
      </c>
      <c r="P391" s="146" t="s">
        <v>3211</v>
      </c>
      <c r="AB391" s="146" t="s">
        <v>6504</v>
      </c>
      <c r="AC391" s="146">
        <v>2024</v>
      </c>
      <c r="AD391" s="146" t="s">
        <v>6509</v>
      </c>
      <c r="AE391" s="146" t="s">
        <v>50</v>
      </c>
      <c r="AJ391" s="181" t="e">
        <f>VLOOKUP(AI391,'centroDeProyectos estrateg '!$E:$W,2,FALSE)</f>
        <v>#N/A</v>
      </c>
      <c r="AK391" s="181" t="e">
        <f>VLOOKUP(AI391,'centroDeProyectos estrateg '!$E:$W,7,FALSE)</f>
        <v>#N/A</v>
      </c>
      <c r="AL391" s="181" t="e">
        <f>VLOOKUP(AI391,'centroDeProyectos estrateg '!$E:$W,8,FALSE)</f>
        <v>#N/A</v>
      </c>
      <c r="AM391" s="181" t="e">
        <f>VLOOKUP(AI391,'centroDeProyectos estrateg '!$E:$W,5,FALSE)</f>
        <v>#N/A</v>
      </c>
      <c r="AN391" s="181" t="e">
        <f>VLOOKUP(AI391,'centroDeProyectos estrateg '!$E:$W,18,FALSE)</f>
        <v>#N/A</v>
      </c>
      <c r="AO391" s="181" t="e">
        <f>VLOOKUP(AI391,'centroDeProyectos estrateg '!$E:$W,19,FALSE)</f>
        <v>#N/A</v>
      </c>
      <c r="AP391" s="181" t="e">
        <f>VLOOKUP(AI391,'centroDeProyectos estrateg '!$E:$W,4,FALSE)</f>
        <v>#N/A</v>
      </c>
      <c r="AQ391" s="162" t="s">
        <v>3438</v>
      </c>
    </row>
    <row r="392" spans="1:43" s="172" customFormat="1" ht="22.9" customHeight="1">
      <c r="A392" s="229">
        <v>390</v>
      </c>
      <c r="B392" s="171" t="s">
        <v>6096</v>
      </c>
      <c r="C392" s="172" t="s">
        <v>4014</v>
      </c>
      <c r="D392" s="172" t="s">
        <v>5331</v>
      </c>
      <c r="E392" s="172" t="s">
        <v>3762</v>
      </c>
      <c r="F392" s="172" t="s">
        <v>6487</v>
      </c>
      <c r="G392" s="172" t="s">
        <v>6488</v>
      </c>
      <c r="H392" s="172" t="str">
        <f t="shared" si="19"/>
        <v xml:space="preserve">SERVICIOS TECNOLÓGICOS: Implementar soluciones tecnológicas estandarizadas, innovadoras e integrales para una gestión judicial, técnica y administrativa eficiente.  </v>
      </c>
      <c r="I392" s="172" t="s">
        <v>4003</v>
      </c>
      <c r="O392" s="172" t="s">
        <v>3137</v>
      </c>
      <c r="P392" s="172" t="s">
        <v>3211</v>
      </c>
      <c r="Q392" s="172" t="s">
        <v>3582</v>
      </c>
      <c r="S392" s="172">
        <v>0</v>
      </c>
      <c r="T392" s="172">
        <v>100</v>
      </c>
      <c r="U392" s="172">
        <v>0.1</v>
      </c>
      <c r="V392" s="172">
        <v>0.2</v>
      </c>
      <c r="W392" s="172">
        <v>0.4</v>
      </c>
      <c r="X392" s="172">
        <v>0.6</v>
      </c>
      <c r="Y392" s="172">
        <v>0.8</v>
      </c>
      <c r="Z392" s="172">
        <v>1</v>
      </c>
      <c r="AC392" s="172" t="s">
        <v>6174</v>
      </c>
      <c r="AD392" s="172" t="s">
        <v>6510</v>
      </c>
      <c r="AE392" s="172" t="s">
        <v>50</v>
      </c>
      <c r="AH392" s="172" t="s">
        <v>6511</v>
      </c>
      <c r="AJ392" s="183" t="e">
        <f>VLOOKUP(AI392,'centroDeProyectos estrateg '!$E:$W,2,FALSE)</f>
        <v>#N/A</v>
      </c>
      <c r="AK392" s="183" t="e">
        <f>VLOOKUP(AI392,'centroDeProyectos estrateg '!$E:$W,7,FALSE)</f>
        <v>#N/A</v>
      </c>
      <c r="AL392" s="183" t="e">
        <f>VLOOKUP(AI392,'centroDeProyectos estrateg '!$E:$W,8,FALSE)</f>
        <v>#N/A</v>
      </c>
      <c r="AM392" s="183" t="e">
        <f>VLOOKUP(AI392,'centroDeProyectos estrateg '!$E:$W,5,FALSE)</f>
        <v>#N/A</v>
      </c>
      <c r="AN392" s="183" t="e">
        <f>VLOOKUP(AI392,'centroDeProyectos estrateg '!$E:$W,18,FALSE)</f>
        <v>#N/A</v>
      </c>
      <c r="AO392" s="183" t="e">
        <f>VLOOKUP(AI392,'centroDeProyectos estrateg '!$E:$W,19,FALSE)</f>
        <v>#N/A</v>
      </c>
      <c r="AP392" s="183" t="e">
        <f>VLOOKUP(AI392,'centroDeProyectos estrateg '!$E:$W,4,FALSE)</f>
        <v>#N/A</v>
      </c>
      <c r="AQ392" s="172" t="s">
        <v>3626</v>
      </c>
    </row>
    <row r="393" spans="1:43" s="146" customFormat="1" ht="22.9" customHeight="1">
      <c r="A393" s="227">
        <v>391</v>
      </c>
      <c r="B393" s="145" t="s">
        <v>5971</v>
      </c>
      <c r="C393" s="146" t="s">
        <v>4014</v>
      </c>
      <c r="D393" s="146" t="s">
        <v>5331</v>
      </c>
      <c r="E393" s="146" t="s">
        <v>3762</v>
      </c>
      <c r="F393" s="146" t="s">
        <v>6487</v>
      </c>
      <c r="G393" s="146" t="s">
        <v>6488</v>
      </c>
      <c r="H393" s="146" t="str">
        <f t="shared" si="19"/>
        <v xml:space="preserve">SERVICIOS TECNOLÓGICOS: Implementar soluciones tecnológicas estandarizadas, innovadoras e integrales para una gestión judicial, técnica y administrativa eficiente.  </v>
      </c>
      <c r="I393" s="146" t="s">
        <v>4003</v>
      </c>
      <c r="O393" s="146" t="s">
        <v>3137</v>
      </c>
      <c r="P393" s="146" t="s">
        <v>3211</v>
      </c>
      <c r="AC393" s="146">
        <v>2021</v>
      </c>
      <c r="AD393" s="146" t="s">
        <v>6512</v>
      </c>
      <c r="AE393" s="146" t="s">
        <v>50</v>
      </c>
      <c r="AJ393" s="181" t="e">
        <f>VLOOKUP(AI393,'centroDeProyectos estrateg '!$E:$W,2,FALSE)</f>
        <v>#N/A</v>
      </c>
      <c r="AK393" s="181" t="e">
        <f>VLOOKUP(AI393,'centroDeProyectos estrateg '!$E:$W,7,FALSE)</f>
        <v>#N/A</v>
      </c>
      <c r="AL393" s="181" t="e">
        <f>VLOOKUP(AI393,'centroDeProyectos estrateg '!$E:$W,8,FALSE)</f>
        <v>#N/A</v>
      </c>
      <c r="AM393" s="181" t="e">
        <f>VLOOKUP(AI393,'centroDeProyectos estrateg '!$E:$W,5,FALSE)</f>
        <v>#N/A</v>
      </c>
      <c r="AN393" s="181" t="e">
        <f>VLOOKUP(AI393,'centroDeProyectos estrateg '!$E:$W,18,FALSE)</f>
        <v>#N/A</v>
      </c>
      <c r="AO393" s="181" t="e">
        <f>VLOOKUP(AI393,'centroDeProyectos estrateg '!$E:$W,19,FALSE)</f>
        <v>#N/A</v>
      </c>
      <c r="AP393" s="181" t="e">
        <f>VLOOKUP(AI393,'centroDeProyectos estrateg '!$E:$W,4,FALSE)</f>
        <v>#N/A</v>
      </c>
      <c r="AQ393" s="162" t="s">
        <v>3438</v>
      </c>
    </row>
    <row r="394" spans="1:43" s="146" customFormat="1" ht="22.9" customHeight="1">
      <c r="A394" s="228">
        <v>392</v>
      </c>
      <c r="B394" s="145" t="s">
        <v>5971</v>
      </c>
      <c r="C394" s="146" t="s">
        <v>4014</v>
      </c>
      <c r="D394" s="146" t="s">
        <v>5331</v>
      </c>
      <c r="E394" s="146" t="s">
        <v>3762</v>
      </c>
      <c r="F394" s="146" t="s">
        <v>6487</v>
      </c>
      <c r="G394" s="146" t="s">
        <v>6488</v>
      </c>
      <c r="H394" s="146" t="str">
        <f t="shared" si="19"/>
        <v xml:space="preserve">SERVICIOS TECNOLÓGICOS: Implementar soluciones tecnológicas estandarizadas, innovadoras e integrales para una gestión judicial, técnica y administrativa eficiente.  </v>
      </c>
      <c r="I394" s="146" t="s">
        <v>4003</v>
      </c>
      <c r="O394" s="146" t="s">
        <v>3137</v>
      </c>
      <c r="P394" s="146" t="s">
        <v>3211</v>
      </c>
      <c r="AC394" s="146" t="s">
        <v>6513</v>
      </c>
      <c r="AD394" s="146" t="s">
        <v>6514</v>
      </c>
      <c r="AE394" s="146" t="s">
        <v>50</v>
      </c>
      <c r="AJ394" s="181" t="e">
        <f>VLOOKUP(AI394,'centroDeProyectos estrateg '!$E:$W,2,FALSE)</f>
        <v>#N/A</v>
      </c>
      <c r="AK394" s="181" t="e">
        <f>VLOOKUP(AI394,'centroDeProyectos estrateg '!$E:$W,7,FALSE)</f>
        <v>#N/A</v>
      </c>
      <c r="AL394" s="181" t="e">
        <f>VLOOKUP(AI394,'centroDeProyectos estrateg '!$E:$W,8,FALSE)</f>
        <v>#N/A</v>
      </c>
      <c r="AM394" s="181" t="e">
        <f>VLOOKUP(AI394,'centroDeProyectos estrateg '!$E:$W,5,FALSE)</f>
        <v>#N/A</v>
      </c>
      <c r="AN394" s="181" t="e">
        <f>VLOOKUP(AI394,'centroDeProyectos estrateg '!$E:$W,18,FALSE)</f>
        <v>#N/A</v>
      </c>
      <c r="AO394" s="181" t="e">
        <f>VLOOKUP(AI394,'centroDeProyectos estrateg '!$E:$W,19,FALSE)</f>
        <v>#N/A</v>
      </c>
      <c r="AP394" s="181" t="e">
        <f>VLOOKUP(AI394,'centroDeProyectos estrateg '!$E:$W,4,FALSE)</f>
        <v>#N/A</v>
      </c>
      <c r="AQ394" s="162" t="s">
        <v>3438</v>
      </c>
    </row>
    <row r="395" spans="1:43" s="146" customFormat="1" ht="22.9" customHeight="1">
      <c r="A395" s="229">
        <v>393</v>
      </c>
      <c r="B395" s="145" t="s">
        <v>5971</v>
      </c>
      <c r="C395" s="146" t="s">
        <v>4014</v>
      </c>
      <c r="D395" s="146" t="s">
        <v>5331</v>
      </c>
      <c r="E395" s="146" t="s">
        <v>3762</v>
      </c>
      <c r="F395" s="146" t="s">
        <v>6487</v>
      </c>
      <c r="G395" s="146" t="s">
        <v>6488</v>
      </c>
      <c r="H395" s="146" t="str">
        <f t="shared" si="19"/>
        <v xml:space="preserve">SERVICIOS TECNOLÓGICOS: Implementar soluciones tecnológicas estandarizadas, innovadoras e integrales para una gestión judicial, técnica y administrativa eficiente.  </v>
      </c>
      <c r="I395" s="146" t="s">
        <v>4003</v>
      </c>
      <c r="O395" s="146" t="s">
        <v>3137</v>
      </c>
      <c r="P395" s="146" t="s">
        <v>3211</v>
      </c>
      <c r="AC395" s="146">
        <v>2024</v>
      </c>
      <c r="AD395" s="146" t="s">
        <v>6515</v>
      </c>
      <c r="AE395" s="146" t="s">
        <v>50</v>
      </c>
      <c r="AJ395" s="181" t="e">
        <f>VLOOKUP(AI395,'centroDeProyectos estrateg '!$E:$W,2,FALSE)</f>
        <v>#N/A</v>
      </c>
      <c r="AK395" s="181" t="e">
        <f>VLOOKUP(AI395,'centroDeProyectos estrateg '!$E:$W,7,FALSE)</f>
        <v>#N/A</v>
      </c>
      <c r="AL395" s="181" t="e">
        <f>VLOOKUP(AI395,'centroDeProyectos estrateg '!$E:$W,8,FALSE)</f>
        <v>#N/A</v>
      </c>
      <c r="AM395" s="181" t="e">
        <f>VLOOKUP(AI395,'centroDeProyectos estrateg '!$E:$W,5,FALSE)</f>
        <v>#N/A</v>
      </c>
      <c r="AN395" s="181" t="e">
        <f>VLOOKUP(AI395,'centroDeProyectos estrateg '!$E:$W,18,FALSE)</f>
        <v>#N/A</v>
      </c>
      <c r="AO395" s="181" t="e">
        <f>VLOOKUP(AI395,'centroDeProyectos estrateg '!$E:$W,19,FALSE)</f>
        <v>#N/A</v>
      </c>
      <c r="AP395" s="181" t="e">
        <f>VLOOKUP(AI395,'centroDeProyectos estrateg '!$E:$W,4,FALSE)</f>
        <v>#N/A</v>
      </c>
      <c r="AQ395" s="162" t="s">
        <v>3438</v>
      </c>
    </row>
    <row r="396" spans="1:43" s="203" customFormat="1" ht="22.9" customHeight="1">
      <c r="A396" s="227">
        <v>394</v>
      </c>
      <c r="B396" s="202" t="s">
        <v>6211</v>
      </c>
      <c r="C396" s="202" t="s">
        <v>6211</v>
      </c>
      <c r="D396" s="203" t="s">
        <v>5331</v>
      </c>
      <c r="E396" s="203" t="s">
        <v>3762</v>
      </c>
      <c r="F396" s="203" t="s">
        <v>6487</v>
      </c>
      <c r="G396" s="203" t="s">
        <v>6488</v>
      </c>
      <c r="H396" s="203" t="str">
        <f t="shared" si="19"/>
        <v xml:space="preserve">SERVICIOS TECNOLÓGICOS: Implementar soluciones tecnológicas estandarizadas, innovadoras e integrales para una gestión judicial, técnica y administrativa eficiente.  </v>
      </c>
      <c r="I396" s="203" t="s">
        <v>4004</v>
      </c>
      <c r="O396" s="203" t="s">
        <v>3042</v>
      </c>
      <c r="P396" s="203" t="s">
        <v>3211</v>
      </c>
      <c r="Q396" s="203" t="s">
        <v>3582</v>
      </c>
      <c r="S396" s="203">
        <v>0</v>
      </c>
      <c r="T396" s="203">
        <v>100</v>
      </c>
      <c r="U396" s="203">
        <v>0.1</v>
      </c>
      <c r="V396" s="203">
        <v>0.2</v>
      </c>
      <c r="W396" s="203">
        <v>0.4</v>
      </c>
      <c r="X396" s="203">
        <v>0.6</v>
      </c>
      <c r="Y396" s="203">
        <v>0.8</v>
      </c>
      <c r="Z396" s="203">
        <v>1</v>
      </c>
      <c r="AB396" s="203" t="s">
        <v>4005</v>
      </c>
      <c r="AC396" s="203">
        <v>2019</v>
      </c>
      <c r="AD396" s="203" t="s">
        <v>6516</v>
      </c>
      <c r="AE396" s="203" t="s">
        <v>3211</v>
      </c>
      <c r="AH396" s="203" t="s">
        <v>6517</v>
      </c>
      <c r="AI396" s="203" t="s">
        <v>241</v>
      </c>
      <c r="AJ396" s="199" t="str">
        <f>VLOOKUP(AI396,'centroDeProyectos estrateg '!$E:$W,2,FALSE)</f>
        <v>Implantación del Nuevo Sistema de Gestión</v>
      </c>
      <c r="AK396" s="199" t="str">
        <f>VLOOKUP(AI396,'centroDeProyectos estrateg '!$E:$W,7,FALSE)</f>
        <v>04/01/2021</v>
      </c>
      <c r="AL396" s="200">
        <v>47009</v>
      </c>
      <c r="AM396" s="212">
        <v>0.34</v>
      </c>
      <c r="AN396" s="199" t="str">
        <f>VLOOKUP(AI396,'centroDeProyectos estrateg '!$E:$W,18,FALSE)</f>
        <v>Dirección de Tecnología de Información</v>
      </c>
      <c r="AO396" s="199" t="str">
        <f>VLOOKUP(AI396,'centroDeProyectos estrateg '!$E:$W,19,FALSE)</f>
        <v>0686 SUBPROCESO GESTION DEL SERVICIO</v>
      </c>
      <c r="AP396" s="199" t="str">
        <f>VLOOKUP(AI396,'centroDeProyectos estrateg '!$E:$W,4,FALSE)</f>
        <v>En progreso</v>
      </c>
      <c r="AQ396" s="199" t="s">
        <v>3442</v>
      </c>
    </row>
    <row r="397" spans="1:43" s="213" customFormat="1" ht="22.9" customHeight="1">
      <c r="A397" s="228">
        <v>395</v>
      </c>
      <c r="B397" s="202" t="s">
        <v>6211</v>
      </c>
      <c r="C397" s="202" t="s">
        <v>6211</v>
      </c>
      <c r="D397" s="203" t="s">
        <v>5331</v>
      </c>
      <c r="E397" s="203" t="s">
        <v>3762</v>
      </c>
      <c r="F397" s="203" t="s">
        <v>6487</v>
      </c>
      <c r="G397" s="203" t="s">
        <v>6488</v>
      </c>
      <c r="H397" s="203" t="str">
        <f t="shared" si="19"/>
        <v xml:space="preserve">SERVICIOS TECNOLÓGICOS: Implementar soluciones tecnológicas estandarizadas, innovadoras e integrales para una gestión judicial, técnica y administrativa eficiente.  </v>
      </c>
      <c r="I397" s="203" t="s">
        <v>4004</v>
      </c>
      <c r="J397" s="203"/>
      <c r="K397" s="203"/>
      <c r="L397" s="203"/>
      <c r="M397" s="203"/>
      <c r="N397" s="203"/>
      <c r="O397" s="203" t="s">
        <v>3042</v>
      </c>
      <c r="P397" s="203" t="s">
        <v>3211</v>
      </c>
      <c r="Q397" s="203"/>
      <c r="R397" s="203"/>
      <c r="S397" s="203"/>
      <c r="T397" s="203"/>
      <c r="U397" s="203"/>
      <c r="V397" s="203"/>
      <c r="W397" s="203"/>
      <c r="X397" s="203"/>
      <c r="Y397" s="203"/>
      <c r="Z397" s="203"/>
      <c r="AA397" s="203"/>
      <c r="AB397" s="203" t="s">
        <v>4005</v>
      </c>
      <c r="AC397" s="203" t="s">
        <v>3876</v>
      </c>
      <c r="AD397" s="203" t="s">
        <v>6209</v>
      </c>
      <c r="AE397" s="203" t="s">
        <v>3211</v>
      </c>
      <c r="AF397" s="203"/>
      <c r="AG397" s="203"/>
      <c r="AH397" s="203"/>
      <c r="AI397" s="203" t="s">
        <v>213</v>
      </c>
      <c r="AJ397" s="199" t="str">
        <f>VLOOKUP(AI397,'centroDeProyectos estrateg '!$E:$W,2,FALSE)</f>
        <v>Nueva versión del Sistema de Gestión de despachos judiciales</v>
      </c>
      <c r="AK397" s="199" t="str">
        <f>VLOOKUP(AI397,'centroDeProyectos estrateg '!$E:$W,7,FALSE)</f>
        <v>05/09/2017</v>
      </c>
      <c r="AL397" s="199" t="str">
        <f>VLOOKUP(AI397,'centroDeProyectos estrateg '!$E:$W,8,FALSE)</f>
        <v>26/06/2029</v>
      </c>
      <c r="AM397" s="212">
        <v>0.76</v>
      </c>
      <c r="AN397" s="199" t="str">
        <f>VLOOKUP(AI397,'centroDeProyectos estrateg '!$E:$W,18,FALSE)</f>
        <v>Dirección de Tecnología de Información</v>
      </c>
      <c r="AO397" s="199" t="str">
        <f>VLOOKUP(AI397,'centroDeProyectos estrateg '!$E:$W,19,FALSE)</f>
        <v>1841 SUBPROCESO SISTEMAS JURISDICCIONALES</v>
      </c>
      <c r="AP397" s="199" t="str">
        <f>VLOOKUP(AI397,'centroDeProyectos estrateg '!$E:$W,4,FALSE)</f>
        <v>En progreso</v>
      </c>
      <c r="AQ397" s="199" t="s">
        <v>3442</v>
      </c>
    </row>
    <row r="398" spans="1:43" s="146" customFormat="1" ht="22.9" customHeight="1">
      <c r="A398" s="229">
        <v>396</v>
      </c>
      <c r="B398" s="145" t="s">
        <v>5971</v>
      </c>
      <c r="C398" s="146" t="s">
        <v>4014</v>
      </c>
      <c r="D398" s="146" t="s">
        <v>5331</v>
      </c>
      <c r="E398" s="146" t="s">
        <v>3762</v>
      </c>
      <c r="F398" s="146" t="s">
        <v>6487</v>
      </c>
      <c r="G398" s="146" t="s">
        <v>6488</v>
      </c>
      <c r="H398" s="146" t="str">
        <f t="shared" si="19"/>
        <v xml:space="preserve">SERVICIOS TECNOLÓGICOS: Implementar soluciones tecnológicas estandarizadas, innovadoras e integrales para una gestión judicial, técnica y administrativa eficiente.  </v>
      </c>
      <c r="I398" s="146" t="s">
        <v>4004</v>
      </c>
      <c r="O398" s="146" t="s">
        <v>3042</v>
      </c>
      <c r="P398" s="146" t="s">
        <v>3211</v>
      </c>
      <c r="AB398" s="146" t="s">
        <v>4005</v>
      </c>
      <c r="AC398" s="146">
        <v>2024</v>
      </c>
      <c r="AD398" s="146" t="s">
        <v>6518</v>
      </c>
      <c r="AE398" s="146" t="s">
        <v>3211</v>
      </c>
      <c r="AJ398" s="181" t="e">
        <f>VLOOKUP(AI398,'centroDeProyectos estrateg '!$E:$W,2,FALSE)</f>
        <v>#N/A</v>
      </c>
      <c r="AK398" s="181" t="e">
        <f>VLOOKUP(AI398,'centroDeProyectos estrateg '!$E:$W,7,FALSE)</f>
        <v>#N/A</v>
      </c>
      <c r="AL398" s="181" t="e">
        <f>VLOOKUP(AI398,'centroDeProyectos estrateg '!$E:$W,8,FALSE)</f>
        <v>#N/A</v>
      </c>
      <c r="AM398" s="181" t="e">
        <f>VLOOKUP(AI398,'centroDeProyectos estrateg '!$E:$W,5,FALSE)</f>
        <v>#N/A</v>
      </c>
      <c r="AN398" s="181" t="e">
        <f>VLOOKUP(AI398,'centroDeProyectos estrateg '!$E:$W,18,FALSE)</f>
        <v>#N/A</v>
      </c>
      <c r="AO398" s="181" t="e">
        <f>VLOOKUP(AI398,'centroDeProyectos estrateg '!$E:$W,19,FALSE)</f>
        <v>#N/A</v>
      </c>
      <c r="AP398" s="181" t="e">
        <f>VLOOKUP(AI398,'centroDeProyectos estrateg '!$E:$W,4,FALSE)</f>
        <v>#N/A</v>
      </c>
      <c r="AQ398" s="162" t="s">
        <v>3438</v>
      </c>
    </row>
    <row r="399" spans="1:43" s="59" customFormat="1" ht="22.9" customHeight="1">
      <c r="A399" s="227">
        <v>397</v>
      </c>
      <c r="B399" s="60" t="s">
        <v>6215</v>
      </c>
      <c r="C399" s="59" t="s">
        <v>4014</v>
      </c>
      <c r="D399" s="59" t="s">
        <v>5331</v>
      </c>
      <c r="E399" s="59" t="s">
        <v>3762</v>
      </c>
      <c r="F399" s="59" t="s">
        <v>6487</v>
      </c>
      <c r="G399" s="59" t="s">
        <v>6488</v>
      </c>
      <c r="H399" s="59" t="str">
        <f t="shared" si="19"/>
        <v xml:space="preserve">SERVICIOS TECNOLÓGICOS: Implementar soluciones tecnológicas estandarizadas, innovadoras e integrales para una gestión judicial, técnica y administrativa eficiente.  </v>
      </c>
      <c r="I399" s="59" t="s">
        <v>4015</v>
      </c>
      <c r="O399" s="59" t="s">
        <v>3033</v>
      </c>
      <c r="P399" s="59" t="s">
        <v>3211</v>
      </c>
      <c r="Q399" s="59" t="s">
        <v>3582</v>
      </c>
      <c r="S399" s="59">
        <v>0</v>
      </c>
      <c r="T399" s="59">
        <v>100</v>
      </c>
      <c r="U399" s="59">
        <v>0.1</v>
      </c>
      <c r="V399" s="59">
        <v>0.2</v>
      </c>
      <c r="W399" s="59">
        <v>0.4</v>
      </c>
      <c r="X399" s="59">
        <v>0.6</v>
      </c>
      <c r="Y399" s="59">
        <v>0.8</v>
      </c>
      <c r="Z399" s="59">
        <v>1</v>
      </c>
      <c r="AC399" s="59" t="s">
        <v>6174</v>
      </c>
      <c r="AD399" s="59" t="s">
        <v>6519</v>
      </c>
      <c r="AE399" s="59" t="s">
        <v>50</v>
      </c>
      <c r="AH399" s="59" t="s">
        <v>6520</v>
      </c>
      <c r="AI399" s="59" t="s">
        <v>113</v>
      </c>
      <c r="AJ399" s="142" t="str">
        <f>VLOOKUP(AI399,'centroDeProyectos estrateg '!$E:$W,2,FALSE)</f>
        <v>Automatización de los Procesos Jurisdiccionales y análisis del Rezago Judicial</v>
      </c>
      <c r="AK399" s="142" t="str">
        <f>VLOOKUP(AI399,'centroDeProyectos estrateg '!$E:$W,7,FALSE)</f>
        <v>03/01/2022</v>
      </c>
      <c r="AL399" s="142" t="str">
        <f>VLOOKUP(AI399,'centroDeProyectos estrateg '!$E:$W,8,FALSE)</f>
        <v>29/02/2028</v>
      </c>
      <c r="AM399" s="142" t="str">
        <f>VLOOKUP(AI399,'centroDeProyectos estrateg '!$E:$W,5,FALSE)</f>
        <v>19%</v>
      </c>
      <c r="AN399" s="142" t="str">
        <f>VLOOKUP(AI399,'centroDeProyectos estrateg '!$E:$W,18,FALSE)</f>
        <v>Dirección de Planificación</v>
      </c>
      <c r="AO399" s="142" t="str">
        <f>VLOOKUP(AI399,'centroDeProyectos estrateg '!$E:$W,19,FALSE)</f>
        <v>0519 SUBPROCESO MODERNIZACION INSTITUCIONAL / 0110 DIRECCIÓN DE PLANIFICACIÓN</v>
      </c>
      <c r="AP399" s="142" t="str">
        <f>VLOOKUP(AI399,'centroDeProyectos estrateg '!$E:$W,4,FALSE)</f>
        <v>En progreso</v>
      </c>
      <c r="AQ399" s="142" t="s">
        <v>3442</v>
      </c>
    </row>
    <row r="400" spans="1:43" s="146" customFormat="1" ht="22.9" customHeight="1">
      <c r="A400" s="228">
        <v>398</v>
      </c>
      <c r="B400" s="145" t="s">
        <v>5971</v>
      </c>
      <c r="C400" s="146" t="s">
        <v>4014</v>
      </c>
      <c r="D400" s="146" t="s">
        <v>5331</v>
      </c>
      <c r="E400" s="146" t="s">
        <v>3762</v>
      </c>
      <c r="F400" s="146" t="s">
        <v>6487</v>
      </c>
      <c r="G400" s="146" t="s">
        <v>6488</v>
      </c>
      <c r="H400" s="146" t="str">
        <f t="shared" si="19"/>
        <v xml:space="preserve">SERVICIOS TECNOLÓGICOS: Implementar soluciones tecnológicas estandarizadas, innovadoras e integrales para una gestión judicial, técnica y administrativa eficiente.  </v>
      </c>
      <c r="I400" s="146" t="s">
        <v>4015</v>
      </c>
      <c r="O400" s="146" t="s">
        <v>3033</v>
      </c>
      <c r="P400" s="146" t="s">
        <v>3211</v>
      </c>
      <c r="AC400" s="146" t="s">
        <v>3448</v>
      </c>
      <c r="AD400" s="146" t="s">
        <v>6521</v>
      </c>
      <c r="AE400" s="146" t="s">
        <v>50</v>
      </c>
      <c r="AJ400" s="181" t="e">
        <f>VLOOKUP(AI400,'centroDeProyectos estrateg '!$E:$W,2,FALSE)</f>
        <v>#N/A</v>
      </c>
      <c r="AK400" s="181" t="e">
        <f>VLOOKUP(AI400,'centroDeProyectos estrateg '!$E:$W,7,FALSE)</f>
        <v>#N/A</v>
      </c>
      <c r="AL400" s="181" t="e">
        <f>VLOOKUP(AI400,'centroDeProyectos estrateg '!$E:$W,8,FALSE)</f>
        <v>#N/A</v>
      </c>
      <c r="AM400" s="181" t="e">
        <f>VLOOKUP(AI400,'centroDeProyectos estrateg '!$E:$W,5,FALSE)</f>
        <v>#N/A</v>
      </c>
      <c r="AN400" s="181" t="e">
        <f>VLOOKUP(AI400,'centroDeProyectos estrateg '!$E:$W,18,FALSE)</f>
        <v>#N/A</v>
      </c>
      <c r="AO400" s="181" t="e">
        <f>VLOOKUP(AI400,'centroDeProyectos estrateg '!$E:$W,19,FALSE)</f>
        <v>#N/A</v>
      </c>
      <c r="AP400" s="181" t="e">
        <f>VLOOKUP(AI400,'centroDeProyectos estrateg '!$E:$W,4,FALSE)</f>
        <v>#N/A</v>
      </c>
      <c r="AQ400" s="162" t="s">
        <v>3438</v>
      </c>
    </row>
    <row r="401" spans="1:43" s="59" customFormat="1" ht="22.9" customHeight="1">
      <c r="A401" s="229">
        <v>399</v>
      </c>
      <c r="B401" s="60" t="s">
        <v>6215</v>
      </c>
      <c r="C401" s="59" t="s">
        <v>4014</v>
      </c>
      <c r="D401" s="59" t="s">
        <v>5331</v>
      </c>
      <c r="E401" s="59" t="s">
        <v>3762</v>
      </c>
      <c r="F401" s="59" t="s">
        <v>6487</v>
      </c>
      <c r="G401" s="59" t="s">
        <v>6488</v>
      </c>
      <c r="H401" s="59" t="str">
        <f t="shared" si="19"/>
        <v xml:space="preserve">SERVICIOS TECNOLÓGICOS: Implementar soluciones tecnológicas estandarizadas, innovadoras e integrales para una gestión judicial, técnica y administrativa eficiente.  </v>
      </c>
      <c r="I401" s="59" t="s">
        <v>4015</v>
      </c>
      <c r="O401" s="59" t="s">
        <v>3033</v>
      </c>
      <c r="P401" s="59" t="s">
        <v>3211</v>
      </c>
      <c r="AC401" s="59">
        <v>2024</v>
      </c>
      <c r="AD401" s="59" t="s">
        <v>6522</v>
      </c>
      <c r="AE401" s="59" t="s">
        <v>50</v>
      </c>
      <c r="AI401" s="59" t="s">
        <v>217</v>
      </c>
      <c r="AJ401" s="142" t="str">
        <f>VLOOKUP(AI401,'centroDeProyectos estrateg '!$E:$W,2,FALSE)</f>
        <v>Herramientas de inteligencia de información (Fortalecimiento del Data Administrativo)</v>
      </c>
      <c r="AK401" s="142" t="str">
        <f>VLOOKUP(AI401,'centroDeProyectos estrateg '!$E:$W,7,FALSE)</f>
        <v/>
      </c>
      <c r="AL401" s="142" t="str">
        <f>VLOOKUP(AI401,'centroDeProyectos estrateg '!$E:$W,8,FALSE)</f>
        <v/>
      </c>
      <c r="AM401" s="142">
        <f>VLOOKUP(AI401,'centroDeProyectos estrateg '!$E:$W,5,FALSE)</f>
        <v>1</v>
      </c>
      <c r="AN401" s="142" t="str">
        <f>VLOOKUP(AI401,'centroDeProyectos estrateg '!$E:$W,18,FALSE)</f>
        <v>Dirección de Tecnología de Información</v>
      </c>
      <c r="AO401" s="142" t="str">
        <f>VLOOKUP(AI401,'centroDeProyectos estrateg '!$E:$W,19,FALSE)</f>
        <v>1845 UNIDAD INTELIGENCIA INFORMACION</v>
      </c>
      <c r="AP401" s="142" t="str">
        <f>VLOOKUP(AI401,'centroDeProyectos estrateg '!$E:$W,4,FALSE)</f>
        <v>Pendiente Evaluación de Beneficios</v>
      </c>
      <c r="AQ401" s="142" t="s">
        <v>3442</v>
      </c>
    </row>
    <row r="402" spans="1:43" s="59" customFormat="1" ht="22.9" customHeight="1">
      <c r="A402" s="227">
        <v>400</v>
      </c>
      <c r="B402" s="60" t="s">
        <v>6215</v>
      </c>
      <c r="C402" s="59" t="s">
        <v>4014</v>
      </c>
      <c r="D402" s="59" t="s">
        <v>5331</v>
      </c>
      <c r="E402" s="59" t="s">
        <v>3762</v>
      </c>
      <c r="F402" s="59" t="s">
        <v>6487</v>
      </c>
      <c r="G402" s="59" t="s">
        <v>6488</v>
      </c>
      <c r="H402" s="59" t="str">
        <f t="shared" si="19"/>
        <v xml:space="preserve">SERVICIOS TECNOLÓGICOS: Implementar soluciones tecnológicas estandarizadas, innovadoras e integrales para una gestión judicial, técnica y administrativa eficiente.  </v>
      </c>
      <c r="I402" s="59" t="s">
        <v>4016</v>
      </c>
      <c r="O402" s="59" t="s">
        <v>3047</v>
      </c>
      <c r="P402" s="59" t="s">
        <v>3211</v>
      </c>
      <c r="Q402" s="59" t="s">
        <v>3582</v>
      </c>
      <c r="S402" s="59">
        <v>0</v>
      </c>
      <c r="T402" s="59">
        <v>100</v>
      </c>
      <c r="U402" s="59">
        <v>0.1</v>
      </c>
      <c r="V402" s="59">
        <v>0.2</v>
      </c>
      <c r="W402" s="59">
        <v>0.4</v>
      </c>
      <c r="X402" s="59">
        <v>0.6</v>
      </c>
      <c r="Y402" s="59">
        <v>0.8</v>
      </c>
      <c r="Z402" s="59">
        <v>1</v>
      </c>
      <c r="AB402" s="59" t="s">
        <v>4017</v>
      </c>
      <c r="AC402" s="59">
        <v>2019</v>
      </c>
      <c r="AD402" s="59" t="s">
        <v>6523</v>
      </c>
      <c r="AE402" s="59" t="s">
        <v>50</v>
      </c>
      <c r="AH402" s="59" t="s">
        <v>6524</v>
      </c>
      <c r="AI402" s="59" t="s">
        <v>235</v>
      </c>
      <c r="AJ402" s="142" t="str">
        <f>VLOOKUP(AI402,'centroDeProyectos estrateg '!$E:$W,2,FALSE)</f>
        <v>Fortalecimiento del SDJ y acceso en línea Banco de Costa Rica</v>
      </c>
      <c r="AK402" s="142" t="str">
        <f>VLOOKUP(AI402,'centroDeProyectos estrateg '!$E:$W,7,FALSE)</f>
        <v>21/02/2018</v>
      </c>
      <c r="AL402" s="142" t="str">
        <f>VLOOKUP(AI402,'centroDeProyectos estrateg '!$E:$W,8,FALSE)</f>
        <v>17/01/2022</v>
      </c>
      <c r="AM402" s="142" t="str">
        <f>VLOOKUP(AI402,'centroDeProyectos estrateg '!$E:$W,5,FALSE)</f>
        <v>73%</v>
      </c>
      <c r="AN402" s="142" t="str">
        <f>VLOOKUP(AI402,'centroDeProyectos estrateg '!$E:$W,18,FALSE)</f>
        <v>Dirección de Tecnología de Información</v>
      </c>
      <c r="AO402" s="142" t="str">
        <f>VLOOKUP(AI402,'centroDeProyectos estrateg '!$E:$W,19,FALSE)</f>
        <v>0123 SUBPROCESO SISTEMAS ADMINISTRATIVOS</v>
      </c>
      <c r="AP402" s="142" t="str">
        <f>VLOOKUP(AI402,'centroDeProyectos estrateg '!$E:$W,4,FALSE)</f>
        <v>Suspendido</v>
      </c>
      <c r="AQ402" s="142" t="s">
        <v>3442</v>
      </c>
    </row>
    <row r="403" spans="1:43" s="59" customFormat="1" ht="22.9" customHeight="1">
      <c r="A403" s="228">
        <v>401</v>
      </c>
      <c r="B403" s="60" t="s">
        <v>6215</v>
      </c>
      <c r="C403" s="59" t="s">
        <v>4014</v>
      </c>
      <c r="D403" s="59" t="s">
        <v>5331</v>
      </c>
      <c r="E403" s="59" t="s">
        <v>3762</v>
      </c>
      <c r="F403" s="59" t="s">
        <v>6487</v>
      </c>
      <c r="G403" s="59" t="s">
        <v>6488</v>
      </c>
      <c r="H403" s="59" t="str">
        <f>_xlfn.CONCAT(F403,": ",G403)</f>
        <v xml:space="preserve">SERVICIOS TECNOLÓGICOS: Implementar soluciones tecnológicas estandarizadas, innovadoras e integrales para una gestión judicial, técnica y administrativa eficiente.  </v>
      </c>
      <c r="I403" s="59" t="s">
        <v>4016</v>
      </c>
      <c r="O403" s="59" t="s">
        <v>3047</v>
      </c>
      <c r="P403" s="59" t="s">
        <v>3211</v>
      </c>
      <c r="Q403" s="59" t="s">
        <v>3582</v>
      </c>
      <c r="S403" s="59">
        <v>0</v>
      </c>
      <c r="T403" s="59">
        <v>100</v>
      </c>
      <c r="U403" s="59">
        <v>0.1</v>
      </c>
      <c r="V403" s="59">
        <v>0.2</v>
      </c>
      <c r="W403" s="59">
        <v>0.4</v>
      </c>
      <c r="X403" s="59">
        <v>0.6</v>
      </c>
      <c r="Y403" s="59">
        <v>0.8</v>
      </c>
      <c r="Z403" s="59">
        <v>1</v>
      </c>
      <c r="AC403" s="59">
        <v>2019</v>
      </c>
      <c r="AD403" s="59" t="s">
        <v>6523</v>
      </c>
      <c r="AE403" s="59" t="s">
        <v>50</v>
      </c>
      <c r="AH403" s="59" t="s">
        <v>6524</v>
      </c>
      <c r="AI403" s="59" t="s">
        <v>239</v>
      </c>
      <c r="AJ403" s="142" t="str">
        <f>VLOOKUP(AI403,'centroDeProyectos estrateg '!$E:$W,2,FALSE)</f>
        <v>Diseño e implementación de la automatización robótica de procesos</v>
      </c>
      <c r="AK403" s="142" t="str">
        <f>VLOOKUP(AI403,'centroDeProyectos estrateg '!$E:$W,7,FALSE)</f>
        <v>06/01/2020</v>
      </c>
      <c r="AL403" s="142" t="str">
        <f>VLOOKUP(AI403,'centroDeProyectos estrateg '!$E:$W,8,FALSE)</f>
        <v>27/12/2023</v>
      </c>
      <c r="AM403" s="142" t="str">
        <f>VLOOKUP(AI403,'centroDeProyectos estrateg '!$E:$W,5,FALSE)</f>
        <v>96%</v>
      </c>
      <c r="AN403" s="142" t="str">
        <f>VLOOKUP(AI403,'centroDeProyectos estrateg '!$E:$W,18,FALSE)</f>
        <v>Dirección de Tecnología de Información</v>
      </c>
      <c r="AO403" s="142" t="str">
        <f>VLOOKUP(AI403,'centroDeProyectos estrateg '!$E:$W,19,FALSE)</f>
        <v>1845 UNIDAD INTELIGENCIA INFORMACION</v>
      </c>
      <c r="AP403" s="142" t="str">
        <f>VLOOKUP(AI403,'centroDeProyectos estrateg '!$E:$W,4,FALSE)</f>
        <v>En progreso</v>
      </c>
      <c r="AQ403" s="142" t="s">
        <v>3442</v>
      </c>
    </row>
    <row r="404" spans="1:43" s="203" customFormat="1" ht="22.9" customHeight="1">
      <c r="A404" s="229">
        <v>402</v>
      </c>
      <c r="B404" s="202" t="s">
        <v>6211</v>
      </c>
      <c r="C404" s="202" t="s">
        <v>6211</v>
      </c>
      <c r="D404" s="203" t="s">
        <v>5331</v>
      </c>
      <c r="E404" s="203" t="s">
        <v>3762</v>
      </c>
      <c r="F404" s="203" t="s">
        <v>6487</v>
      </c>
      <c r="G404" s="203" t="s">
        <v>6488</v>
      </c>
      <c r="H404" s="203" t="str">
        <f t="shared" si="19"/>
        <v xml:space="preserve">SERVICIOS TECNOLÓGICOS: Implementar soluciones tecnológicas estandarizadas, innovadoras e integrales para una gestión judicial, técnica y administrativa eficiente.  </v>
      </c>
      <c r="I404" s="203" t="s">
        <v>4016</v>
      </c>
      <c r="O404" s="203" t="s">
        <v>3047</v>
      </c>
      <c r="P404" s="203" t="s">
        <v>3211</v>
      </c>
      <c r="AB404" s="203" t="s">
        <v>4017</v>
      </c>
      <c r="AC404" s="203" t="s">
        <v>3639</v>
      </c>
      <c r="AD404" s="203" t="s">
        <v>6525</v>
      </c>
      <c r="AE404" s="203" t="s">
        <v>50</v>
      </c>
      <c r="AI404" s="203" t="s">
        <v>180</v>
      </c>
      <c r="AJ404" s="199" t="str">
        <f>VLOOKUP(AI404,'centroDeProyectos estrateg '!$E:$W,2,FALSE)</f>
        <v>Sistema de Inventario y Materiales de la Proveeduría</v>
      </c>
      <c r="AK404" s="199" t="str">
        <f>VLOOKUP(AI404,'centroDeProyectos estrateg '!$E:$W,7,FALSE)</f>
        <v>02/06/2021</v>
      </c>
      <c r="AL404" s="200">
        <v>45838</v>
      </c>
      <c r="AM404" s="212">
        <v>0.8</v>
      </c>
      <c r="AN404" s="199" t="str">
        <f>VLOOKUP(AI404,'centroDeProyectos estrateg '!$E:$W,18,FALSE)</f>
        <v>Dirección Ejecutiva</v>
      </c>
      <c r="AO404" s="199" t="str">
        <f>VLOOKUP(AI404,'centroDeProyectos estrateg '!$E:$W,19,FALSE)</f>
        <v>0140 DEPARTAMENTO DE PROVEEDURIA</v>
      </c>
      <c r="AP404" s="199" t="str">
        <f>VLOOKUP(AI404,'centroDeProyectos estrateg '!$E:$W,4,FALSE)</f>
        <v>En progreso</v>
      </c>
      <c r="AQ404" s="199" t="s">
        <v>3442</v>
      </c>
    </row>
    <row r="405" spans="1:43" s="146" customFormat="1" ht="22.9" customHeight="1">
      <c r="A405" s="227">
        <v>403</v>
      </c>
      <c r="B405" s="145" t="s">
        <v>5971</v>
      </c>
      <c r="C405" s="146" t="s">
        <v>4014</v>
      </c>
      <c r="D405" s="146" t="s">
        <v>5331</v>
      </c>
      <c r="E405" s="146" t="s">
        <v>3762</v>
      </c>
      <c r="F405" s="146" t="s">
        <v>6487</v>
      </c>
      <c r="G405" s="146" t="s">
        <v>6488</v>
      </c>
      <c r="H405" s="146" t="str">
        <f t="shared" si="19"/>
        <v xml:space="preserve">SERVICIOS TECNOLÓGICOS: Implementar soluciones tecnológicas estandarizadas, innovadoras e integrales para una gestión judicial, técnica y administrativa eficiente.  </v>
      </c>
      <c r="I405" s="146" t="s">
        <v>4016</v>
      </c>
      <c r="O405" s="146" t="s">
        <v>3047</v>
      </c>
      <c r="P405" s="146" t="s">
        <v>3211</v>
      </c>
      <c r="AB405" s="146" t="s">
        <v>4017</v>
      </c>
      <c r="AC405" s="146">
        <v>2024</v>
      </c>
      <c r="AD405" s="146" t="s">
        <v>6526</v>
      </c>
      <c r="AE405" s="146" t="s">
        <v>50</v>
      </c>
      <c r="AJ405" s="181" t="e">
        <f>VLOOKUP(AI405,'centroDeProyectos estrateg '!$E:$W,2,FALSE)</f>
        <v>#N/A</v>
      </c>
      <c r="AK405" s="181" t="e">
        <f>VLOOKUP(AI405,'centroDeProyectos estrateg '!$E:$W,7,FALSE)</f>
        <v>#N/A</v>
      </c>
      <c r="AL405" s="181" t="e">
        <f>VLOOKUP(AI405,'centroDeProyectos estrateg '!$E:$W,8,FALSE)</f>
        <v>#N/A</v>
      </c>
      <c r="AM405" s="181" t="e">
        <f>VLOOKUP(AI405,'centroDeProyectos estrateg '!$E:$W,5,FALSE)</f>
        <v>#N/A</v>
      </c>
      <c r="AN405" s="181" t="e">
        <f>VLOOKUP(AI405,'centroDeProyectos estrateg '!$E:$W,18,FALSE)</f>
        <v>#N/A</v>
      </c>
      <c r="AO405" s="181" t="e">
        <f>VLOOKUP(AI405,'centroDeProyectos estrateg '!$E:$W,19,FALSE)</f>
        <v>#N/A</v>
      </c>
      <c r="AP405" s="181" t="e">
        <f>VLOOKUP(AI405,'centroDeProyectos estrateg '!$E:$W,4,FALSE)</f>
        <v>#N/A</v>
      </c>
      <c r="AQ405" s="162" t="s">
        <v>3438</v>
      </c>
    </row>
    <row r="406" spans="1:43" s="59" customFormat="1" ht="22.9" customHeight="1">
      <c r="A406" s="228">
        <v>404</v>
      </c>
      <c r="B406" s="60" t="s">
        <v>6215</v>
      </c>
      <c r="C406" s="59" t="s">
        <v>4014</v>
      </c>
      <c r="D406" s="59" t="s">
        <v>5331</v>
      </c>
      <c r="E406" s="59" t="s">
        <v>3762</v>
      </c>
      <c r="F406" s="59" t="s">
        <v>6487</v>
      </c>
      <c r="G406" s="59" t="s">
        <v>6488</v>
      </c>
      <c r="H406" s="59" t="str">
        <f t="shared" si="19"/>
        <v xml:space="preserve">SERVICIOS TECNOLÓGICOS: Implementar soluciones tecnológicas estandarizadas, innovadoras e integrales para una gestión judicial, técnica y administrativa eficiente.  </v>
      </c>
      <c r="I406" s="59" t="s">
        <v>4024</v>
      </c>
      <c r="O406" s="59" t="s">
        <v>3035</v>
      </c>
      <c r="P406" s="59" t="s">
        <v>3211</v>
      </c>
      <c r="Q406" s="59" t="s">
        <v>3582</v>
      </c>
      <c r="S406" s="59">
        <v>0</v>
      </c>
      <c r="T406" s="59">
        <v>100</v>
      </c>
      <c r="U406" s="59">
        <v>0.1</v>
      </c>
      <c r="V406" s="59">
        <v>0.2</v>
      </c>
      <c r="W406" s="59">
        <v>0.4</v>
      </c>
      <c r="X406" s="59">
        <v>0.6</v>
      </c>
      <c r="Y406" s="59">
        <v>0.8</v>
      </c>
      <c r="Z406" s="59">
        <v>1</v>
      </c>
      <c r="AB406" s="59" t="s">
        <v>4025</v>
      </c>
      <c r="AC406" s="59">
        <v>2019</v>
      </c>
      <c r="AD406" s="59" t="s">
        <v>6527</v>
      </c>
      <c r="AE406" s="59" t="s">
        <v>50</v>
      </c>
      <c r="AH406" s="59" t="s">
        <v>6528</v>
      </c>
      <c r="AI406" s="59" t="s">
        <v>223</v>
      </c>
      <c r="AJ406" s="142" t="str">
        <f>VLOOKUP(AI406,'centroDeProyectos estrateg '!$E:$W,2,FALSE)</f>
        <v>Actualización de los Sistemas de Cableado Estructurado de los Circuitos y Oficinas del país</v>
      </c>
      <c r="AK406" s="142" t="str">
        <f>VLOOKUP(AI406,'centroDeProyectos estrateg '!$E:$W,7,FALSE)</f>
        <v>01/07/2015</v>
      </c>
      <c r="AL406" s="142" t="str">
        <f>VLOOKUP(AI406,'centroDeProyectos estrateg '!$E:$W,8,FALSE)</f>
        <v>03/08/2021</v>
      </c>
      <c r="AM406" s="142" t="str">
        <f>VLOOKUP(AI406,'centroDeProyectos estrateg '!$E:$W,5,FALSE)</f>
        <v>100%</v>
      </c>
      <c r="AN406" s="142" t="str">
        <f>VLOOKUP(AI406,'centroDeProyectos estrateg '!$E:$W,18,FALSE)</f>
        <v>Dirección de Tecnología de Información</v>
      </c>
      <c r="AO406" s="142" t="str">
        <f>VLOOKUP(AI406,'centroDeProyectos estrateg '!$E:$W,19,FALSE)</f>
        <v>0685 SUBPROCESO TELEMATICA</v>
      </c>
      <c r="AP406" s="142" t="str">
        <f>VLOOKUP(AI406,'centroDeProyectos estrateg '!$E:$W,4,FALSE)</f>
        <v>Pendiente Evaluación de Beneficios</v>
      </c>
      <c r="AQ406" s="142" t="s">
        <v>3442</v>
      </c>
    </row>
    <row r="407" spans="1:43" s="203" customFormat="1" ht="22.9" customHeight="1">
      <c r="A407" s="229">
        <v>405</v>
      </c>
      <c r="B407" s="202" t="s">
        <v>6211</v>
      </c>
      <c r="C407" s="202" t="s">
        <v>6211</v>
      </c>
      <c r="D407" s="203" t="s">
        <v>5331</v>
      </c>
      <c r="E407" s="203" t="s">
        <v>3762</v>
      </c>
      <c r="F407" s="203" t="s">
        <v>6487</v>
      </c>
      <c r="G407" s="203" t="s">
        <v>6488</v>
      </c>
      <c r="H407" s="203" t="str">
        <f t="shared" si="19"/>
        <v xml:space="preserve">SERVICIOS TECNOLÓGICOS: Implementar soluciones tecnológicas estandarizadas, innovadoras e integrales para una gestión judicial, técnica y administrativa eficiente.  </v>
      </c>
      <c r="I407" s="203" t="s">
        <v>4024</v>
      </c>
      <c r="O407" s="203" t="s">
        <v>3035</v>
      </c>
      <c r="P407" s="203" t="s">
        <v>3211</v>
      </c>
      <c r="AB407" s="203" t="s">
        <v>4025</v>
      </c>
      <c r="AC407" s="203">
        <v>2019</v>
      </c>
      <c r="AD407" s="203" t="s">
        <v>6529</v>
      </c>
      <c r="AI407" s="203" t="s">
        <v>237</v>
      </c>
      <c r="AJ407" s="199" t="str">
        <f>VLOOKUP(AI407,'centroDeProyectos estrateg '!$E:$W,2,FALSE)</f>
        <v>Migración del Sistema Integrado de Ejecución Presupuestario (SIGA-PJ)</v>
      </c>
      <c r="AK407" s="199" t="str">
        <f>VLOOKUP(AI407,'centroDeProyectos estrateg '!$E:$W,7,FALSE)</f>
        <v>06/03/2019</v>
      </c>
      <c r="AL407" s="200">
        <v>46352</v>
      </c>
      <c r="AM407" s="212">
        <v>0.68</v>
      </c>
      <c r="AN407" s="199" t="str">
        <f>VLOOKUP(AI407,'centroDeProyectos estrateg '!$E:$W,18,FALSE)</f>
        <v>Dirección Ejecutiva</v>
      </c>
      <c r="AO407" s="199" t="str">
        <f>VLOOKUP(AI407,'centroDeProyectos estrateg '!$E:$W,19,FALSE)</f>
        <v>0123 SUBPROCESO SISTEMAS ADMINISTRATIVOS</v>
      </c>
      <c r="AP407" s="199" t="str">
        <f>VLOOKUP(AI407,'centroDeProyectos estrateg '!$E:$W,4,FALSE)</f>
        <v>En progreso</v>
      </c>
      <c r="AQ407" s="199" t="s">
        <v>3442</v>
      </c>
    </row>
    <row r="408" spans="1:43" s="146" customFormat="1" ht="22.9" customHeight="1">
      <c r="A408" s="227">
        <v>406</v>
      </c>
      <c r="B408" s="145" t="s">
        <v>5971</v>
      </c>
      <c r="C408" s="146" t="s">
        <v>4014</v>
      </c>
      <c r="D408" s="146" t="s">
        <v>5331</v>
      </c>
      <c r="E408" s="146" t="s">
        <v>3762</v>
      </c>
      <c r="F408" s="146" t="s">
        <v>6487</v>
      </c>
      <c r="G408" s="146" t="s">
        <v>6488</v>
      </c>
      <c r="H408" s="146" t="str">
        <f t="shared" si="19"/>
        <v xml:space="preserve">SERVICIOS TECNOLÓGICOS: Implementar soluciones tecnológicas estandarizadas, innovadoras e integrales para una gestión judicial, técnica y administrativa eficiente.  </v>
      </c>
      <c r="I408" s="146" t="s">
        <v>4024</v>
      </c>
      <c r="O408" s="146" t="s">
        <v>3035</v>
      </c>
      <c r="P408" s="146" t="s">
        <v>3211</v>
      </c>
      <c r="AB408" s="146" t="s">
        <v>4025</v>
      </c>
      <c r="AC408" s="146" t="s">
        <v>3475</v>
      </c>
      <c r="AD408" s="146" t="s">
        <v>6530</v>
      </c>
      <c r="AI408" s="146" t="s">
        <v>225</v>
      </c>
      <c r="AJ408" s="142" t="str">
        <f>VLOOKUP(AI408,'centroDeProyectos estrateg '!$E:$W,2,FALSE)</f>
        <v>Actualización de los equipos activos de las redes LAN</v>
      </c>
      <c r="AK408" s="142" t="str">
        <f>VLOOKUP(AI408,'centroDeProyectos estrateg '!$E:$W,7,FALSE)</f>
        <v>01/06/2015</v>
      </c>
      <c r="AL408" s="142" t="str">
        <f>VLOOKUP(AI408,'centroDeProyectos estrateg '!$E:$W,8,FALSE)</f>
        <v>04/01/2021</v>
      </c>
      <c r="AM408" s="142" t="str">
        <f>VLOOKUP(AI408,'centroDeProyectos estrateg '!$E:$W,5,FALSE)</f>
        <v>100%</v>
      </c>
      <c r="AN408" s="142" t="str">
        <f>VLOOKUP(AI408,'centroDeProyectos estrateg '!$E:$W,18,FALSE)</f>
        <v>Dirección de Tecnología de Información</v>
      </c>
      <c r="AO408" s="142" t="str">
        <f>VLOOKUP(AI408,'centroDeProyectos estrateg '!$E:$W,19,FALSE)</f>
        <v>0658 SUBROCESO TELEMATICA</v>
      </c>
      <c r="AP408" s="142" t="str">
        <f>VLOOKUP(AI408,'centroDeProyectos estrateg '!$E:$W,4,FALSE)</f>
        <v>Pendiente Evaluación de Beneficios</v>
      </c>
      <c r="AQ408" s="162" t="s">
        <v>3438</v>
      </c>
    </row>
    <row r="409" spans="1:43" s="172" customFormat="1" ht="22.9" customHeight="1">
      <c r="A409" s="228">
        <v>407</v>
      </c>
      <c r="B409" s="171" t="s">
        <v>6096</v>
      </c>
      <c r="C409" s="172" t="s">
        <v>4014</v>
      </c>
      <c r="D409" s="172" t="s">
        <v>5331</v>
      </c>
      <c r="E409" s="172" t="s">
        <v>3762</v>
      </c>
      <c r="F409" s="172" t="s">
        <v>6487</v>
      </c>
      <c r="G409" s="172" t="s">
        <v>6488</v>
      </c>
      <c r="H409" s="172" t="str">
        <f t="shared" si="19"/>
        <v xml:space="preserve">SERVICIOS TECNOLÓGICOS: Implementar soluciones tecnológicas estandarizadas, innovadoras e integrales para una gestión judicial, técnica y administrativa eficiente.  </v>
      </c>
      <c r="I409" s="172" t="s">
        <v>4030</v>
      </c>
      <c r="O409" s="172" t="s">
        <v>3175</v>
      </c>
      <c r="P409" s="172" t="s">
        <v>3211</v>
      </c>
      <c r="Q409" s="172" t="s">
        <v>3582</v>
      </c>
      <c r="S409" s="172">
        <v>0</v>
      </c>
      <c r="T409" s="172">
        <v>100</v>
      </c>
      <c r="U409" s="172">
        <v>0.1</v>
      </c>
      <c r="V409" s="172">
        <v>0.2</v>
      </c>
      <c r="W409" s="172">
        <v>0.4</v>
      </c>
      <c r="X409" s="172">
        <v>0.6</v>
      </c>
      <c r="Y409" s="172">
        <v>0.8</v>
      </c>
      <c r="Z409" s="172">
        <v>1</v>
      </c>
      <c r="AB409" s="172" t="s">
        <v>4025</v>
      </c>
      <c r="AC409" s="172">
        <v>2019</v>
      </c>
      <c r="AD409" s="172" t="s">
        <v>6527</v>
      </c>
      <c r="AE409" s="172" t="s">
        <v>50</v>
      </c>
      <c r="AH409" s="172" t="s">
        <v>6531</v>
      </c>
      <c r="AJ409" s="183" t="e">
        <f>VLOOKUP(AI409,'centroDeProyectos estrateg '!$E:$W,2,FALSE)</f>
        <v>#N/A</v>
      </c>
      <c r="AK409" s="183" t="e">
        <f>VLOOKUP(AI409,'centroDeProyectos estrateg '!$E:$W,7,FALSE)</f>
        <v>#N/A</v>
      </c>
      <c r="AL409" s="183" t="e">
        <f>VLOOKUP(AI409,'centroDeProyectos estrateg '!$E:$W,8,FALSE)</f>
        <v>#N/A</v>
      </c>
      <c r="AM409" s="183" t="e">
        <f>VLOOKUP(AI409,'centroDeProyectos estrateg '!$E:$W,5,FALSE)</f>
        <v>#N/A</v>
      </c>
      <c r="AN409" s="183" t="e">
        <f>VLOOKUP(AI409,'centroDeProyectos estrateg '!$E:$W,18,FALSE)</f>
        <v>#N/A</v>
      </c>
      <c r="AO409" s="183" t="e">
        <f>VLOOKUP(AI409,'centroDeProyectos estrateg '!$E:$W,19,FALSE)</f>
        <v>#N/A</v>
      </c>
      <c r="AP409" s="183" t="e">
        <f>VLOOKUP(AI409,'centroDeProyectos estrateg '!$E:$W,4,FALSE)</f>
        <v>#N/A</v>
      </c>
      <c r="AQ409" s="172" t="s">
        <v>3626</v>
      </c>
    </row>
    <row r="410" spans="1:43" s="146" customFormat="1" ht="22.9" customHeight="1">
      <c r="A410" s="229">
        <v>408</v>
      </c>
      <c r="B410" s="145" t="s">
        <v>5971</v>
      </c>
      <c r="C410" s="146" t="s">
        <v>4014</v>
      </c>
      <c r="D410" s="146" t="s">
        <v>5331</v>
      </c>
      <c r="E410" s="146" t="s">
        <v>3762</v>
      </c>
      <c r="F410" s="146" t="s">
        <v>6487</v>
      </c>
      <c r="G410" s="146" t="s">
        <v>6488</v>
      </c>
      <c r="H410" s="146" t="str">
        <f t="shared" si="19"/>
        <v xml:space="preserve">SERVICIOS TECNOLÓGICOS: Implementar soluciones tecnológicas estandarizadas, innovadoras e integrales para una gestión judicial, técnica y administrativa eficiente.  </v>
      </c>
      <c r="I410" s="146" t="s">
        <v>4030</v>
      </c>
      <c r="O410" s="146" t="s">
        <v>3175</v>
      </c>
      <c r="P410" s="146" t="s">
        <v>3211</v>
      </c>
      <c r="AB410" s="146" t="s">
        <v>4025</v>
      </c>
      <c r="AC410" s="146">
        <v>2019</v>
      </c>
      <c r="AD410" s="146" t="s">
        <v>6529</v>
      </c>
      <c r="AJ410" s="181" t="e">
        <f>VLOOKUP(AI410,'centroDeProyectos estrateg '!$E:$W,2,FALSE)</f>
        <v>#N/A</v>
      </c>
      <c r="AK410" s="181" t="e">
        <f>VLOOKUP(AI410,'centroDeProyectos estrateg '!$E:$W,7,FALSE)</f>
        <v>#N/A</v>
      </c>
      <c r="AL410" s="181" t="e">
        <f>VLOOKUP(AI410,'centroDeProyectos estrateg '!$E:$W,8,FALSE)</f>
        <v>#N/A</v>
      </c>
      <c r="AM410" s="181" t="e">
        <f>VLOOKUP(AI410,'centroDeProyectos estrateg '!$E:$W,5,FALSE)</f>
        <v>#N/A</v>
      </c>
      <c r="AN410" s="181" t="e">
        <f>VLOOKUP(AI410,'centroDeProyectos estrateg '!$E:$W,18,FALSE)</f>
        <v>#N/A</v>
      </c>
      <c r="AO410" s="181" t="e">
        <f>VLOOKUP(AI410,'centroDeProyectos estrateg '!$E:$W,19,FALSE)</f>
        <v>#N/A</v>
      </c>
      <c r="AP410" s="181" t="e">
        <f>VLOOKUP(AI410,'centroDeProyectos estrateg '!$E:$W,4,FALSE)</f>
        <v>#N/A</v>
      </c>
      <c r="AQ410" s="162" t="s">
        <v>3438</v>
      </c>
    </row>
    <row r="411" spans="1:43" s="146" customFormat="1" ht="22.9" customHeight="1">
      <c r="A411" s="227">
        <v>409</v>
      </c>
      <c r="B411" s="145" t="s">
        <v>5971</v>
      </c>
      <c r="C411" s="146" t="s">
        <v>4014</v>
      </c>
      <c r="D411" s="146" t="s">
        <v>5331</v>
      </c>
      <c r="E411" s="146" t="s">
        <v>3762</v>
      </c>
      <c r="F411" s="146" t="s">
        <v>6487</v>
      </c>
      <c r="G411" s="146" t="s">
        <v>6488</v>
      </c>
      <c r="H411" s="146" t="str">
        <f t="shared" si="19"/>
        <v xml:space="preserve">SERVICIOS TECNOLÓGICOS: Implementar soluciones tecnológicas estandarizadas, innovadoras e integrales para una gestión judicial, técnica y administrativa eficiente.  </v>
      </c>
      <c r="I411" s="146" t="s">
        <v>4030</v>
      </c>
      <c r="O411" s="146" t="s">
        <v>3175</v>
      </c>
      <c r="P411" s="146" t="s">
        <v>3211</v>
      </c>
      <c r="AB411" s="146" t="s">
        <v>4025</v>
      </c>
      <c r="AC411" s="146" t="s">
        <v>3475</v>
      </c>
      <c r="AD411" s="146" t="s">
        <v>6532</v>
      </c>
      <c r="AJ411" s="181" t="e">
        <f>VLOOKUP(AI411,'centroDeProyectos estrateg '!$E:$W,2,FALSE)</f>
        <v>#N/A</v>
      </c>
      <c r="AK411" s="181" t="e">
        <f>VLOOKUP(AI411,'centroDeProyectos estrateg '!$E:$W,7,FALSE)</f>
        <v>#N/A</v>
      </c>
      <c r="AL411" s="181" t="e">
        <f>VLOOKUP(AI411,'centroDeProyectos estrateg '!$E:$W,8,FALSE)</f>
        <v>#N/A</v>
      </c>
      <c r="AM411" s="181" t="e">
        <f>VLOOKUP(AI411,'centroDeProyectos estrateg '!$E:$W,5,FALSE)</f>
        <v>#N/A</v>
      </c>
      <c r="AN411" s="181" t="e">
        <f>VLOOKUP(AI411,'centroDeProyectos estrateg '!$E:$W,18,FALSE)</f>
        <v>#N/A</v>
      </c>
      <c r="AO411" s="181" t="e">
        <f>VLOOKUP(AI411,'centroDeProyectos estrateg '!$E:$W,19,FALSE)</f>
        <v>#N/A</v>
      </c>
      <c r="AP411" s="181" t="e">
        <f>VLOOKUP(AI411,'centroDeProyectos estrateg '!$E:$W,4,FALSE)</f>
        <v>#N/A</v>
      </c>
      <c r="AQ411" s="162" t="s">
        <v>3438</v>
      </c>
    </row>
    <row r="412" spans="1:43" s="146" customFormat="1" ht="22.9" customHeight="1">
      <c r="A412" s="228">
        <v>410</v>
      </c>
      <c r="B412" s="145" t="s">
        <v>5971</v>
      </c>
      <c r="C412" s="146" t="s">
        <v>4014</v>
      </c>
      <c r="D412" s="146" t="s">
        <v>5331</v>
      </c>
      <c r="E412" s="146" t="s">
        <v>3762</v>
      </c>
      <c r="F412" s="146" t="s">
        <v>6487</v>
      </c>
      <c r="G412" s="146" t="s">
        <v>6488</v>
      </c>
      <c r="H412" s="146" t="str">
        <f t="shared" si="19"/>
        <v xml:space="preserve">SERVICIOS TECNOLÓGICOS: Implementar soluciones tecnológicas estandarizadas, innovadoras e integrales para una gestión judicial, técnica y administrativa eficiente.  </v>
      </c>
      <c r="I412" s="146" t="s">
        <v>4031</v>
      </c>
      <c r="O412" s="146" t="s">
        <v>3099</v>
      </c>
      <c r="P412" s="146" t="s">
        <v>3211</v>
      </c>
      <c r="Q412" s="146" t="s">
        <v>3582</v>
      </c>
      <c r="S412" s="146">
        <v>0</v>
      </c>
      <c r="T412" s="146">
        <v>100</v>
      </c>
      <c r="U412" s="146">
        <v>0.1</v>
      </c>
      <c r="V412" s="146">
        <v>0.2</v>
      </c>
      <c r="W412" s="146">
        <v>0.4</v>
      </c>
      <c r="X412" s="146">
        <v>0.6</v>
      </c>
      <c r="Y412" s="146">
        <v>0.8</v>
      </c>
      <c r="Z412" s="146">
        <v>1</v>
      </c>
      <c r="AB412" s="146" t="s">
        <v>4025</v>
      </c>
      <c r="AC412" s="146">
        <v>2019</v>
      </c>
      <c r="AD412" s="146" t="s">
        <v>6527</v>
      </c>
      <c r="AE412" s="146" t="s">
        <v>50</v>
      </c>
      <c r="AH412" s="146" t="s">
        <v>6533</v>
      </c>
      <c r="AJ412" s="181" t="e">
        <f>VLOOKUP(AI412,'centroDeProyectos estrateg '!$E:$W,2,FALSE)</f>
        <v>#N/A</v>
      </c>
      <c r="AK412" s="181" t="e">
        <f>VLOOKUP(AI412,'centroDeProyectos estrateg '!$E:$W,7,FALSE)</f>
        <v>#N/A</v>
      </c>
      <c r="AL412" s="181" t="e">
        <f>VLOOKUP(AI412,'centroDeProyectos estrateg '!$E:$W,8,FALSE)</f>
        <v>#N/A</v>
      </c>
      <c r="AM412" s="181" t="e">
        <f>VLOOKUP(AI412,'centroDeProyectos estrateg '!$E:$W,5,FALSE)</f>
        <v>#N/A</v>
      </c>
      <c r="AN412" s="181" t="e">
        <f>VLOOKUP(AI412,'centroDeProyectos estrateg '!$E:$W,18,FALSE)</f>
        <v>#N/A</v>
      </c>
      <c r="AO412" s="181" t="e">
        <f>VLOOKUP(AI412,'centroDeProyectos estrateg '!$E:$W,19,FALSE)</f>
        <v>#N/A</v>
      </c>
      <c r="AP412" s="181" t="e">
        <f>VLOOKUP(AI412,'centroDeProyectos estrateg '!$E:$W,4,FALSE)</f>
        <v>#N/A</v>
      </c>
      <c r="AQ412" s="162" t="s">
        <v>3438</v>
      </c>
    </row>
    <row r="413" spans="1:43" s="146" customFormat="1" ht="22.9" customHeight="1">
      <c r="A413" s="229">
        <v>411</v>
      </c>
      <c r="B413" s="145" t="s">
        <v>5971</v>
      </c>
      <c r="C413" s="146" t="s">
        <v>4014</v>
      </c>
      <c r="D413" s="146" t="s">
        <v>5331</v>
      </c>
      <c r="E413" s="146" t="s">
        <v>3762</v>
      </c>
      <c r="F413" s="146" t="s">
        <v>6487</v>
      </c>
      <c r="G413" s="146" t="s">
        <v>6488</v>
      </c>
      <c r="H413" s="146" t="str">
        <f t="shared" si="19"/>
        <v xml:space="preserve">SERVICIOS TECNOLÓGICOS: Implementar soluciones tecnológicas estandarizadas, innovadoras e integrales para una gestión judicial, técnica y administrativa eficiente.  </v>
      </c>
      <c r="I413" s="146" t="s">
        <v>4031</v>
      </c>
      <c r="O413" s="146" t="s">
        <v>3099</v>
      </c>
      <c r="P413" s="146" t="s">
        <v>3211</v>
      </c>
      <c r="AB413" s="146" t="s">
        <v>4025</v>
      </c>
      <c r="AC413" s="146">
        <v>2019</v>
      </c>
      <c r="AD413" s="146" t="s">
        <v>6529</v>
      </c>
      <c r="AJ413" s="181" t="e">
        <f>VLOOKUP(AI413,'centroDeProyectos estrateg '!$E:$W,2,FALSE)</f>
        <v>#N/A</v>
      </c>
      <c r="AK413" s="181" t="e">
        <f>VLOOKUP(AI413,'centroDeProyectos estrateg '!$E:$W,7,FALSE)</f>
        <v>#N/A</v>
      </c>
      <c r="AL413" s="181" t="e">
        <f>VLOOKUP(AI413,'centroDeProyectos estrateg '!$E:$W,8,FALSE)</f>
        <v>#N/A</v>
      </c>
      <c r="AM413" s="181" t="e">
        <f>VLOOKUP(AI413,'centroDeProyectos estrateg '!$E:$W,5,FALSE)</f>
        <v>#N/A</v>
      </c>
      <c r="AN413" s="181" t="e">
        <f>VLOOKUP(AI413,'centroDeProyectos estrateg '!$E:$W,18,FALSE)</f>
        <v>#N/A</v>
      </c>
      <c r="AO413" s="181" t="e">
        <f>VLOOKUP(AI413,'centroDeProyectos estrateg '!$E:$W,19,FALSE)</f>
        <v>#N/A</v>
      </c>
      <c r="AP413" s="181" t="e">
        <f>VLOOKUP(AI413,'centroDeProyectos estrateg '!$E:$W,4,FALSE)</f>
        <v>#N/A</v>
      </c>
      <c r="AQ413" s="162" t="s">
        <v>3438</v>
      </c>
    </row>
    <row r="414" spans="1:43" s="203" customFormat="1" ht="22.9" customHeight="1">
      <c r="A414" s="227">
        <v>412</v>
      </c>
      <c r="B414" s="202" t="s">
        <v>6211</v>
      </c>
      <c r="C414" s="202" t="s">
        <v>6211</v>
      </c>
      <c r="D414" s="203" t="s">
        <v>5331</v>
      </c>
      <c r="E414" s="203" t="s">
        <v>3762</v>
      </c>
      <c r="F414" s="203" t="s">
        <v>6487</v>
      </c>
      <c r="G414" s="203" t="s">
        <v>6488</v>
      </c>
      <c r="H414" s="203" t="str">
        <f t="shared" si="19"/>
        <v xml:space="preserve">SERVICIOS TECNOLÓGICOS: Implementar soluciones tecnológicas estandarizadas, innovadoras e integrales para una gestión judicial, técnica y administrativa eficiente.  </v>
      </c>
      <c r="I414" s="203" t="s">
        <v>4031</v>
      </c>
      <c r="O414" s="203" t="s">
        <v>3099</v>
      </c>
      <c r="P414" s="203" t="s">
        <v>3211</v>
      </c>
      <c r="AB414" s="203" t="s">
        <v>4025</v>
      </c>
      <c r="AC414" s="203" t="s">
        <v>3475</v>
      </c>
      <c r="AD414" s="203" t="s">
        <v>6534</v>
      </c>
      <c r="AI414" s="203" t="s">
        <v>231</v>
      </c>
      <c r="AJ414" s="199" t="str">
        <f>VLOOKUP(AI414,'centroDeProyectos estrateg '!$E:$W,2,FALSE)</f>
        <v>Rediseño y Migración de Telefonía IP</v>
      </c>
      <c r="AK414" s="199" t="str">
        <f>VLOOKUP(AI414,'centroDeProyectos estrateg '!$E:$W,7,FALSE)</f>
        <v>22/07/2020</v>
      </c>
      <c r="AL414" s="199" t="str">
        <f>VLOOKUP(AI414,'centroDeProyectos estrateg '!$E:$W,8,FALSE)</f>
        <v>26/12/2025</v>
      </c>
      <c r="AM414" s="212">
        <v>0.73</v>
      </c>
      <c r="AN414" s="199" t="str">
        <f>VLOOKUP(AI414,'centroDeProyectos estrateg '!$E:$W,18,FALSE)</f>
        <v>Dirección de Tecnología de Información</v>
      </c>
      <c r="AO414" s="199" t="str">
        <f>VLOOKUP(AI414,'centroDeProyectos estrateg '!$E:$W,19,FALSE)</f>
        <v>0685 SUBPROCESO TELEMATICA</v>
      </c>
      <c r="AP414" s="199" t="str">
        <f>VLOOKUP(AI414,'centroDeProyectos estrateg '!$E:$W,4,FALSE)</f>
        <v>En progreso</v>
      </c>
      <c r="AQ414" s="203" t="s">
        <v>3442</v>
      </c>
    </row>
    <row r="415" spans="1:43" s="172" customFormat="1" ht="22.9" customHeight="1">
      <c r="A415" s="228">
        <v>413</v>
      </c>
      <c r="B415" s="171" t="s">
        <v>6096</v>
      </c>
      <c r="C415" s="172" t="s">
        <v>4014</v>
      </c>
      <c r="D415" s="172" t="s">
        <v>5331</v>
      </c>
      <c r="E415" s="172" t="s">
        <v>3762</v>
      </c>
      <c r="F415" s="172" t="s">
        <v>6487</v>
      </c>
      <c r="G415" s="172" t="s">
        <v>6488</v>
      </c>
      <c r="H415" s="172" t="str">
        <f t="shared" si="19"/>
        <v xml:space="preserve">SERVICIOS TECNOLÓGICOS: Implementar soluciones tecnológicas estandarizadas, innovadoras e integrales para una gestión judicial, técnica y administrativa eficiente.  </v>
      </c>
      <c r="I415" s="172" t="s">
        <v>4034</v>
      </c>
      <c r="O415" s="172" t="s">
        <v>3180</v>
      </c>
      <c r="P415" s="172" t="s">
        <v>3211</v>
      </c>
      <c r="Q415" s="172" t="s">
        <v>3582</v>
      </c>
      <c r="S415" s="172">
        <v>0</v>
      </c>
      <c r="T415" s="172">
        <v>100</v>
      </c>
      <c r="U415" s="172">
        <v>0.1</v>
      </c>
      <c r="V415" s="172">
        <v>0.2</v>
      </c>
      <c r="W415" s="172">
        <v>0.4</v>
      </c>
      <c r="X415" s="172">
        <v>0.6</v>
      </c>
      <c r="Y415" s="172">
        <v>0.8</v>
      </c>
      <c r="Z415" s="172">
        <v>1</v>
      </c>
      <c r="AB415" s="172" t="s">
        <v>4025</v>
      </c>
      <c r="AC415" s="172">
        <v>2019</v>
      </c>
      <c r="AD415" s="172" t="s">
        <v>6527</v>
      </c>
      <c r="AE415" s="172" t="s">
        <v>50</v>
      </c>
      <c r="AH415" s="172" t="s">
        <v>6535</v>
      </c>
      <c r="AJ415" s="183" t="e">
        <f>VLOOKUP(AI415,'centroDeProyectos estrateg '!$E:$W,2,FALSE)</f>
        <v>#N/A</v>
      </c>
      <c r="AK415" s="183" t="e">
        <f>VLOOKUP(AI415,'centroDeProyectos estrateg '!$E:$W,7,FALSE)</f>
        <v>#N/A</v>
      </c>
      <c r="AL415" s="183" t="e">
        <f>VLOOKUP(AI415,'centroDeProyectos estrateg '!$E:$W,8,FALSE)</f>
        <v>#N/A</v>
      </c>
      <c r="AM415" s="183" t="e">
        <f>VLOOKUP(AI415,'centroDeProyectos estrateg '!$E:$W,5,FALSE)</f>
        <v>#N/A</v>
      </c>
      <c r="AN415" s="183" t="e">
        <f>VLOOKUP(AI415,'centroDeProyectos estrateg '!$E:$W,18,FALSE)</f>
        <v>#N/A</v>
      </c>
      <c r="AO415" s="183" t="e">
        <f>VLOOKUP(AI415,'centroDeProyectos estrateg '!$E:$W,19,FALSE)</f>
        <v>#N/A</v>
      </c>
      <c r="AP415" s="183" t="e">
        <f>VLOOKUP(AI415,'centroDeProyectos estrateg '!$E:$W,4,FALSE)</f>
        <v>#N/A</v>
      </c>
      <c r="AQ415" s="172" t="s">
        <v>3626</v>
      </c>
    </row>
    <row r="416" spans="1:43" s="146" customFormat="1" ht="22.9" customHeight="1">
      <c r="A416" s="229">
        <v>414</v>
      </c>
      <c r="B416" s="145" t="s">
        <v>5971</v>
      </c>
      <c r="C416" s="146" t="s">
        <v>4014</v>
      </c>
      <c r="D416" s="146" t="s">
        <v>5331</v>
      </c>
      <c r="E416" s="146" t="s">
        <v>3762</v>
      </c>
      <c r="F416" s="146" t="s">
        <v>6487</v>
      </c>
      <c r="G416" s="146" t="s">
        <v>6488</v>
      </c>
      <c r="H416" s="146" t="str">
        <f t="shared" si="19"/>
        <v xml:space="preserve">SERVICIOS TECNOLÓGICOS: Implementar soluciones tecnológicas estandarizadas, innovadoras e integrales para una gestión judicial, técnica y administrativa eficiente.  </v>
      </c>
      <c r="I416" s="146" t="s">
        <v>4034</v>
      </c>
      <c r="O416" s="146" t="s">
        <v>3180</v>
      </c>
      <c r="P416" s="146" t="s">
        <v>3211</v>
      </c>
      <c r="AB416" s="146" t="s">
        <v>4025</v>
      </c>
      <c r="AC416" s="146">
        <v>2019</v>
      </c>
      <c r="AD416" s="146" t="s">
        <v>6529</v>
      </c>
      <c r="AJ416" s="181" t="e">
        <f>VLOOKUP(AI416,'centroDeProyectos estrateg '!$E:$W,2,FALSE)</f>
        <v>#N/A</v>
      </c>
      <c r="AK416" s="181" t="e">
        <f>VLOOKUP(AI416,'centroDeProyectos estrateg '!$E:$W,7,FALSE)</f>
        <v>#N/A</v>
      </c>
      <c r="AL416" s="181" t="e">
        <f>VLOOKUP(AI416,'centroDeProyectos estrateg '!$E:$W,8,FALSE)</f>
        <v>#N/A</v>
      </c>
      <c r="AM416" s="181" t="e">
        <f>VLOOKUP(AI416,'centroDeProyectos estrateg '!$E:$W,5,FALSE)</f>
        <v>#N/A</v>
      </c>
      <c r="AN416" s="181" t="e">
        <f>VLOOKUP(AI416,'centroDeProyectos estrateg '!$E:$W,18,FALSE)</f>
        <v>#N/A</v>
      </c>
      <c r="AO416" s="181" t="e">
        <f>VLOOKUP(AI416,'centroDeProyectos estrateg '!$E:$W,19,FALSE)</f>
        <v>#N/A</v>
      </c>
      <c r="AP416" s="181" t="e">
        <f>VLOOKUP(AI416,'centroDeProyectos estrateg '!$E:$W,4,FALSE)</f>
        <v>#N/A</v>
      </c>
      <c r="AQ416" s="162" t="s">
        <v>3438</v>
      </c>
    </row>
    <row r="417" spans="1:43" s="146" customFormat="1" ht="22.9" customHeight="1">
      <c r="A417" s="227">
        <v>415</v>
      </c>
      <c r="B417" s="145" t="s">
        <v>5971</v>
      </c>
      <c r="C417" s="146" t="s">
        <v>4014</v>
      </c>
      <c r="D417" s="146" t="s">
        <v>5331</v>
      </c>
      <c r="E417" s="146" t="s">
        <v>3762</v>
      </c>
      <c r="F417" s="146" t="s">
        <v>6487</v>
      </c>
      <c r="G417" s="146" t="s">
        <v>6488</v>
      </c>
      <c r="H417" s="146" t="str">
        <f t="shared" ref="H417:H480" si="20">_xlfn.CONCAT(F417,": ",G417)</f>
        <v xml:space="preserve">SERVICIOS TECNOLÓGICOS: Implementar soluciones tecnológicas estandarizadas, innovadoras e integrales para una gestión judicial, técnica y administrativa eficiente.  </v>
      </c>
      <c r="I417" s="146" t="s">
        <v>4034</v>
      </c>
      <c r="O417" s="146" t="s">
        <v>3180</v>
      </c>
      <c r="P417" s="146" t="s">
        <v>3211</v>
      </c>
      <c r="AB417" s="146" t="s">
        <v>4025</v>
      </c>
      <c r="AC417" s="146" t="s">
        <v>3475</v>
      </c>
      <c r="AD417" s="146" t="s">
        <v>6536</v>
      </c>
      <c r="AJ417" s="181" t="e">
        <f>VLOOKUP(AI417,'centroDeProyectos estrateg '!$E:$W,2,FALSE)</f>
        <v>#N/A</v>
      </c>
      <c r="AK417" s="181" t="e">
        <f>VLOOKUP(AI417,'centroDeProyectos estrateg '!$E:$W,7,FALSE)</f>
        <v>#N/A</v>
      </c>
      <c r="AL417" s="181" t="e">
        <f>VLOOKUP(AI417,'centroDeProyectos estrateg '!$E:$W,8,FALSE)</f>
        <v>#N/A</v>
      </c>
      <c r="AM417" s="181" t="e">
        <f>VLOOKUP(AI417,'centroDeProyectos estrateg '!$E:$W,5,FALSE)</f>
        <v>#N/A</v>
      </c>
      <c r="AN417" s="181" t="e">
        <f>VLOOKUP(AI417,'centroDeProyectos estrateg '!$E:$W,18,FALSE)</f>
        <v>#N/A</v>
      </c>
      <c r="AO417" s="181" t="e">
        <f>VLOOKUP(AI417,'centroDeProyectos estrateg '!$E:$W,19,FALSE)</f>
        <v>#N/A</v>
      </c>
      <c r="AP417" s="181" t="e">
        <f>VLOOKUP(AI417,'centroDeProyectos estrateg '!$E:$W,4,FALSE)</f>
        <v>#N/A</v>
      </c>
      <c r="AQ417" s="162" t="s">
        <v>3438</v>
      </c>
    </row>
    <row r="418" spans="1:43" s="172" customFormat="1" ht="22.9" customHeight="1">
      <c r="A418" s="228">
        <v>416</v>
      </c>
      <c r="B418" s="171" t="s">
        <v>6096</v>
      </c>
      <c r="C418" s="172" t="s">
        <v>4014</v>
      </c>
      <c r="D418" s="172" t="s">
        <v>5331</v>
      </c>
      <c r="E418" s="172" t="s">
        <v>3762</v>
      </c>
      <c r="F418" s="172" t="s">
        <v>6487</v>
      </c>
      <c r="G418" s="172" t="s">
        <v>6488</v>
      </c>
      <c r="H418" s="172" t="str">
        <f t="shared" si="20"/>
        <v xml:space="preserve">SERVICIOS TECNOLÓGICOS: Implementar soluciones tecnológicas estandarizadas, innovadoras e integrales para una gestión judicial, técnica y administrativa eficiente.  </v>
      </c>
      <c r="I418" s="172" t="s">
        <v>4035</v>
      </c>
      <c r="O418" s="172" t="s">
        <v>3176</v>
      </c>
      <c r="P418" s="172" t="s">
        <v>3211</v>
      </c>
      <c r="Q418" s="172" t="s">
        <v>3582</v>
      </c>
      <c r="S418" s="172">
        <v>0</v>
      </c>
      <c r="T418" s="172">
        <v>100</v>
      </c>
      <c r="U418" s="172">
        <v>0.1</v>
      </c>
      <c r="V418" s="172">
        <v>0.2</v>
      </c>
      <c r="W418" s="172">
        <v>0.4</v>
      </c>
      <c r="X418" s="172">
        <v>0.6</v>
      </c>
      <c r="Y418" s="172">
        <v>0.8</v>
      </c>
      <c r="Z418" s="172">
        <v>1</v>
      </c>
      <c r="AB418" s="172" t="s">
        <v>4025</v>
      </c>
      <c r="AC418" s="172">
        <v>2019</v>
      </c>
      <c r="AD418" s="172" t="s">
        <v>6527</v>
      </c>
      <c r="AE418" s="172" t="s">
        <v>50</v>
      </c>
      <c r="AH418" s="172" t="s">
        <v>6537</v>
      </c>
      <c r="AJ418" s="183" t="e">
        <f>VLOOKUP(AI418,'centroDeProyectos estrateg '!$E:$W,2,FALSE)</f>
        <v>#N/A</v>
      </c>
      <c r="AK418" s="183" t="e">
        <f>VLOOKUP(AI418,'centroDeProyectos estrateg '!$E:$W,7,FALSE)</f>
        <v>#N/A</v>
      </c>
      <c r="AL418" s="183" t="e">
        <f>VLOOKUP(AI418,'centroDeProyectos estrateg '!$E:$W,8,FALSE)</f>
        <v>#N/A</v>
      </c>
      <c r="AM418" s="183" t="e">
        <f>VLOOKUP(AI418,'centroDeProyectos estrateg '!$E:$W,5,FALSE)</f>
        <v>#N/A</v>
      </c>
      <c r="AN418" s="183" t="e">
        <f>VLOOKUP(AI418,'centroDeProyectos estrateg '!$E:$W,18,FALSE)</f>
        <v>#N/A</v>
      </c>
      <c r="AO418" s="183" t="e">
        <f>VLOOKUP(AI418,'centroDeProyectos estrateg '!$E:$W,19,FALSE)</f>
        <v>#N/A</v>
      </c>
      <c r="AP418" s="183" t="e">
        <f>VLOOKUP(AI418,'centroDeProyectos estrateg '!$E:$W,4,FALSE)</f>
        <v>#N/A</v>
      </c>
      <c r="AQ418" s="172" t="s">
        <v>3626</v>
      </c>
    </row>
    <row r="419" spans="1:43" s="146" customFormat="1" ht="22.9" customHeight="1">
      <c r="A419" s="229">
        <v>417</v>
      </c>
      <c r="B419" s="145" t="s">
        <v>5971</v>
      </c>
      <c r="C419" s="146" t="s">
        <v>4014</v>
      </c>
      <c r="D419" s="146" t="s">
        <v>5331</v>
      </c>
      <c r="E419" s="146" t="s">
        <v>3762</v>
      </c>
      <c r="F419" s="146" t="s">
        <v>6487</v>
      </c>
      <c r="G419" s="146" t="s">
        <v>6488</v>
      </c>
      <c r="H419" s="146" t="str">
        <f t="shared" si="20"/>
        <v xml:space="preserve">SERVICIOS TECNOLÓGICOS: Implementar soluciones tecnológicas estandarizadas, innovadoras e integrales para una gestión judicial, técnica y administrativa eficiente.  </v>
      </c>
      <c r="I419" s="146" t="s">
        <v>4035</v>
      </c>
      <c r="O419" s="146" t="s">
        <v>3176</v>
      </c>
      <c r="P419" s="146" t="s">
        <v>3211</v>
      </c>
      <c r="AB419" s="146" t="s">
        <v>4025</v>
      </c>
      <c r="AC419" s="146">
        <v>2019</v>
      </c>
      <c r="AD419" s="146" t="s">
        <v>6529</v>
      </c>
      <c r="AJ419" s="181" t="e">
        <f>VLOOKUP(AI419,'centroDeProyectos estrateg '!$E:$W,2,FALSE)</f>
        <v>#N/A</v>
      </c>
      <c r="AK419" s="181" t="e">
        <f>VLOOKUP(AI419,'centroDeProyectos estrateg '!$E:$W,7,FALSE)</f>
        <v>#N/A</v>
      </c>
      <c r="AL419" s="181" t="e">
        <f>VLOOKUP(AI419,'centroDeProyectos estrateg '!$E:$W,8,FALSE)</f>
        <v>#N/A</v>
      </c>
      <c r="AM419" s="181" t="e">
        <f>VLOOKUP(AI419,'centroDeProyectos estrateg '!$E:$W,5,FALSE)</f>
        <v>#N/A</v>
      </c>
      <c r="AN419" s="181" t="e">
        <f>VLOOKUP(AI419,'centroDeProyectos estrateg '!$E:$W,18,FALSE)</f>
        <v>#N/A</v>
      </c>
      <c r="AO419" s="181" t="e">
        <f>VLOOKUP(AI419,'centroDeProyectos estrateg '!$E:$W,19,FALSE)</f>
        <v>#N/A</v>
      </c>
      <c r="AP419" s="181" t="e">
        <f>VLOOKUP(AI419,'centroDeProyectos estrateg '!$E:$W,4,FALSE)</f>
        <v>#N/A</v>
      </c>
      <c r="AQ419" s="162" t="s">
        <v>3438</v>
      </c>
    </row>
    <row r="420" spans="1:43" s="146" customFormat="1" ht="22.9" customHeight="1">
      <c r="A420" s="227">
        <v>418</v>
      </c>
      <c r="B420" s="145" t="s">
        <v>5971</v>
      </c>
      <c r="C420" s="146" t="s">
        <v>4014</v>
      </c>
      <c r="D420" s="146" t="s">
        <v>5331</v>
      </c>
      <c r="E420" s="146" t="s">
        <v>3762</v>
      </c>
      <c r="F420" s="146" t="s">
        <v>6487</v>
      </c>
      <c r="G420" s="146" t="s">
        <v>6488</v>
      </c>
      <c r="H420" s="146" t="str">
        <f t="shared" si="20"/>
        <v xml:space="preserve">SERVICIOS TECNOLÓGICOS: Implementar soluciones tecnológicas estandarizadas, innovadoras e integrales para una gestión judicial, técnica y administrativa eficiente.  </v>
      </c>
      <c r="I420" s="146" t="s">
        <v>4035</v>
      </c>
      <c r="O420" s="146" t="s">
        <v>3176</v>
      </c>
      <c r="P420" s="146" t="s">
        <v>3211</v>
      </c>
      <c r="AB420" s="146" t="s">
        <v>4025</v>
      </c>
      <c r="AC420" s="146" t="s">
        <v>3475</v>
      </c>
      <c r="AD420" s="146" t="s">
        <v>6538</v>
      </c>
      <c r="AJ420" s="181" t="e">
        <f>VLOOKUP(AI420,'centroDeProyectos estrateg '!$E:$W,2,FALSE)</f>
        <v>#N/A</v>
      </c>
      <c r="AK420" s="181" t="e">
        <f>VLOOKUP(AI420,'centroDeProyectos estrateg '!$E:$W,7,FALSE)</f>
        <v>#N/A</v>
      </c>
      <c r="AL420" s="181" t="e">
        <f>VLOOKUP(AI420,'centroDeProyectos estrateg '!$E:$W,8,FALSE)</f>
        <v>#N/A</v>
      </c>
      <c r="AM420" s="181" t="e">
        <f>VLOOKUP(AI420,'centroDeProyectos estrateg '!$E:$W,5,FALSE)</f>
        <v>#N/A</v>
      </c>
      <c r="AN420" s="181" t="e">
        <f>VLOOKUP(AI420,'centroDeProyectos estrateg '!$E:$W,18,FALSE)</f>
        <v>#N/A</v>
      </c>
      <c r="AO420" s="181" t="e">
        <f>VLOOKUP(AI420,'centroDeProyectos estrateg '!$E:$W,19,FALSE)</f>
        <v>#N/A</v>
      </c>
      <c r="AP420" s="181" t="e">
        <f>VLOOKUP(AI420,'centroDeProyectos estrateg '!$E:$W,4,FALSE)</f>
        <v>#N/A</v>
      </c>
      <c r="AQ420" s="162" t="s">
        <v>3438</v>
      </c>
    </row>
    <row r="421" spans="1:43" s="172" customFormat="1" ht="22.9" customHeight="1">
      <c r="A421" s="228">
        <v>419</v>
      </c>
      <c r="B421" s="171" t="s">
        <v>6096</v>
      </c>
      <c r="C421" s="172" t="s">
        <v>4014</v>
      </c>
      <c r="D421" s="172" t="s">
        <v>5331</v>
      </c>
      <c r="E421" s="172" t="s">
        <v>3762</v>
      </c>
      <c r="F421" s="172" t="s">
        <v>6487</v>
      </c>
      <c r="G421" s="172" t="s">
        <v>6488</v>
      </c>
      <c r="H421" s="172" t="str">
        <f t="shared" si="20"/>
        <v xml:space="preserve">SERVICIOS TECNOLÓGICOS: Implementar soluciones tecnológicas estandarizadas, innovadoras e integrales para una gestión judicial, técnica y administrativa eficiente.  </v>
      </c>
      <c r="I421" s="172" t="s">
        <v>4036</v>
      </c>
      <c r="O421" s="172" t="s">
        <v>3171</v>
      </c>
      <c r="P421" s="172" t="s">
        <v>3211</v>
      </c>
      <c r="Q421" s="172" t="s">
        <v>3582</v>
      </c>
      <c r="S421" s="172">
        <v>0</v>
      </c>
      <c r="T421" s="172">
        <v>100</v>
      </c>
      <c r="U421" s="172">
        <v>0.1</v>
      </c>
      <c r="V421" s="172">
        <v>0.2</v>
      </c>
      <c r="W421" s="172">
        <v>0.4</v>
      </c>
      <c r="X421" s="172">
        <v>0.6</v>
      </c>
      <c r="Y421" s="172">
        <v>0.8</v>
      </c>
      <c r="Z421" s="172">
        <v>1</v>
      </c>
      <c r="AB421" s="172" t="s">
        <v>4025</v>
      </c>
      <c r="AC421" s="172">
        <v>2019</v>
      </c>
      <c r="AD421" s="172" t="s">
        <v>6527</v>
      </c>
      <c r="AE421" s="172" t="s">
        <v>50</v>
      </c>
      <c r="AH421" s="172" t="s">
        <v>6539</v>
      </c>
      <c r="AJ421" s="183" t="e">
        <f>VLOOKUP(AI421,'centroDeProyectos estrateg '!$E:$W,2,FALSE)</f>
        <v>#N/A</v>
      </c>
      <c r="AK421" s="183" t="e">
        <f>VLOOKUP(AI421,'centroDeProyectos estrateg '!$E:$W,7,FALSE)</f>
        <v>#N/A</v>
      </c>
      <c r="AL421" s="183" t="e">
        <f>VLOOKUP(AI421,'centroDeProyectos estrateg '!$E:$W,8,FALSE)</f>
        <v>#N/A</v>
      </c>
      <c r="AM421" s="183" t="e">
        <f>VLOOKUP(AI421,'centroDeProyectos estrateg '!$E:$W,5,FALSE)</f>
        <v>#N/A</v>
      </c>
      <c r="AN421" s="183" t="e">
        <f>VLOOKUP(AI421,'centroDeProyectos estrateg '!$E:$W,18,FALSE)</f>
        <v>#N/A</v>
      </c>
      <c r="AO421" s="183" t="e">
        <f>VLOOKUP(AI421,'centroDeProyectos estrateg '!$E:$W,19,FALSE)</f>
        <v>#N/A</v>
      </c>
      <c r="AP421" s="183" t="e">
        <f>VLOOKUP(AI421,'centroDeProyectos estrateg '!$E:$W,4,FALSE)</f>
        <v>#N/A</v>
      </c>
      <c r="AQ421" s="172" t="s">
        <v>3626</v>
      </c>
    </row>
    <row r="422" spans="1:43" s="146" customFormat="1" ht="22.9" customHeight="1">
      <c r="A422" s="229">
        <v>420</v>
      </c>
      <c r="B422" s="145" t="s">
        <v>5971</v>
      </c>
      <c r="C422" s="146" t="s">
        <v>4014</v>
      </c>
      <c r="D422" s="146" t="s">
        <v>5331</v>
      </c>
      <c r="E422" s="146" t="s">
        <v>3762</v>
      </c>
      <c r="F422" s="146" t="s">
        <v>6487</v>
      </c>
      <c r="G422" s="146" t="s">
        <v>6488</v>
      </c>
      <c r="H422" s="146" t="str">
        <f t="shared" si="20"/>
        <v xml:space="preserve">SERVICIOS TECNOLÓGICOS: Implementar soluciones tecnológicas estandarizadas, innovadoras e integrales para una gestión judicial, técnica y administrativa eficiente.  </v>
      </c>
      <c r="I422" s="146" t="s">
        <v>4036</v>
      </c>
      <c r="O422" s="146" t="s">
        <v>3171</v>
      </c>
      <c r="P422" s="146" t="s">
        <v>3211</v>
      </c>
      <c r="AB422" s="146" t="s">
        <v>4025</v>
      </c>
      <c r="AC422" s="146">
        <v>2019</v>
      </c>
      <c r="AD422" s="146" t="s">
        <v>6529</v>
      </c>
      <c r="AJ422" s="181" t="e">
        <f>VLOOKUP(AI422,'centroDeProyectos estrateg '!$E:$W,2,FALSE)</f>
        <v>#N/A</v>
      </c>
      <c r="AK422" s="181" t="e">
        <f>VLOOKUP(AI422,'centroDeProyectos estrateg '!$E:$W,7,FALSE)</f>
        <v>#N/A</v>
      </c>
      <c r="AL422" s="181" t="e">
        <f>VLOOKUP(AI422,'centroDeProyectos estrateg '!$E:$W,8,FALSE)</f>
        <v>#N/A</v>
      </c>
      <c r="AM422" s="181" t="e">
        <f>VLOOKUP(AI422,'centroDeProyectos estrateg '!$E:$W,5,FALSE)</f>
        <v>#N/A</v>
      </c>
      <c r="AN422" s="181" t="e">
        <f>VLOOKUP(AI422,'centroDeProyectos estrateg '!$E:$W,18,FALSE)</f>
        <v>#N/A</v>
      </c>
      <c r="AO422" s="181" t="e">
        <f>VLOOKUP(AI422,'centroDeProyectos estrateg '!$E:$W,19,FALSE)</f>
        <v>#N/A</v>
      </c>
      <c r="AP422" s="181" t="e">
        <f>VLOOKUP(AI422,'centroDeProyectos estrateg '!$E:$W,4,FALSE)</f>
        <v>#N/A</v>
      </c>
      <c r="AQ422" s="162" t="s">
        <v>3438</v>
      </c>
    </row>
    <row r="423" spans="1:43" s="146" customFormat="1" ht="22.9" customHeight="1">
      <c r="A423" s="227">
        <v>421</v>
      </c>
      <c r="B423" s="145" t="s">
        <v>5971</v>
      </c>
      <c r="C423" s="146" t="s">
        <v>4014</v>
      </c>
      <c r="D423" s="146" t="s">
        <v>5331</v>
      </c>
      <c r="E423" s="146" t="s">
        <v>3762</v>
      </c>
      <c r="F423" s="146" t="s">
        <v>6487</v>
      </c>
      <c r="G423" s="146" t="s">
        <v>6488</v>
      </c>
      <c r="H423" s="146" t="str">
        <f t="shared" si="20"/>
        <v xml:space="preserve">SERVICIOS TECNOLÓGICOS: Implementar soluciones tecnológicas estandarizadas, innovadoras e integrales para una gestión judicial, técnica y administrativa eficiente.  </v>
      </c>
      <c r="I423" s="146" t="s">
        <v>4036</v>
      </c>
      <c r="O423" s="146" t="s">
        <v>3171</v>
      </c>
      <c r="P423" s="146" t="s">
        <v>3211</v>
      </c>
      <c r="AB423" s="146" t="s">
        <v>4025</v>
      </c>
      <c r="AC423" s="146" t="s">
        <v>3475</v>
      </c>
      <c r="AD423" s="146" t="s">
        <v>6540</v>
      </c>
      <c r="AJ423" s="181" t="e">
        <f>VLOOKUP(AI423,'centroDeProyectos estrateg '!$E:$W,2,FALSE)</f>
        <v>#N/A</v>
      </c>
      <c r="AK423" s="181" t="e">
        <f>VLOOKUP(AI423,'centroDeProyectos estrateg '!$E:$W,7,FALSE)</f>
        <v>#N/A</v>
      </c>
      <c r="AL423" s="181" t="e">
        <f>VLOOKUP(AI423,'centroDeProyectos estrateg '!$E:$W,8,FALSE)</f>
        <v>#N/A</v>
      </c>
      <c r="AM423" s="181" t="e">
        <f>VLOOKUP(AI423,'centroDeProyectos estrateg '!$E:$W,5,FALSE)</f>
        <v>#N/A</v>
      </c>
      <c r="AN423" s="181" t="e">
        <f>VLOOKUP(AI423,'centroDeProyectos estrateg '!$E:$W,18,FALSE)</f>
        <v>#N/A</v>
      </c>
      <c r="AO423" s="181" t="e">
        <f>VLOOKUP(AI423,'centroDeProyectos estrateg '!$E:$W,19,FALSE)</f>
        <v>#N/A</v>
      </c>
      <c r="AP423" s="181" t="e">
        <f>VLOOKUP(AI423,'centroDeProyectos estrateg '!$E:$W,4,FALSE)</f>
        <v>#N/A</v>
      </c>
      <c r="AQ423" s="162" t="s">
        <v>3438</v>
      </c>
    </row>
    <row r="424" spans="1:43" s="172" customFormat="1" ht="22.9" customHeight="1">
      <c r="A424" s="228">
        <v>422</v>
      </c>
      <c r="B424" s="171" t="s">
        <v>6096</v>
      </c>
      <c r="C424" s="172" t="s">
        <v>4014</v>
      </c>
      <c r="D424" s="172" t="s">
        <v>5331</v>
      </c>
      <c r="E424" s="172" t="s">
        <v>3762</v>
      </c>
      <c r="F424" s="172" t="s">
        <v>6487</v>
      </c>
      <c r="G424" s="172" t="s">
        <v>6488</v>
      </c>
      <c r="H424" s="172" t="str">
        <f t="shared" si="20"/>
        <v xml:space="preserve">SERVICIOS TECNOLÓGICOS: Implementar soluciones tecnológicas estandarizadas, innovadoras e integrales para una gestión judicial, técnica y administrativa eficiente.  </v>
      </c>
      <c r="I424" s="172" t="s">
        <v>4037</v>
      </c>
      <c r="O424" s="172" t="s">
        <v>3184</v>
      </c>
      <c r="P424" s="172" t="s">
        <v>3211</v>
      </c>
      <c r="Q424" s="172" t="s">
        <v>3582</v>
      </c>
      <c r="S424" s="172">
        <v>0</v>
      </c>
      <c r="T424" s="172">
        <v>100</v>
      </c>
      <c r="U424" s="172">
        <v>0.1</v>
      </c>
      <c r="V424" s="172">
        <v>0.2</v>
      </c>
      <c r="W424" s="172">
        <v>0.4</v>
      </c>
      <c r="X424" s="172">
        <v>0.6</v>
      </c>
      <c r="Y424" s="172">
        <v>0.8</v>
      </c>
      <c r="Z424" s="172">
        <v>1</v>
      </c>
      <c r="AB424" s="172" t="s">
        <v>4025</v>
      </c>
      <c r="AC424" s="172">
        <v>2019</v>
      </c>
      <c r="AD424" s="172" t="s">
        <v>6527</v>
      </c>
      <c r="AE424" s="172" t="s">
        <v>50</v>
      </c>
      <c r="AH424" s="172" t="s">
        <v>6541</v>
      </c>
      <c r="AJ424" s="183" t="e">
        <f>VLOOKUP(AI424,'centroDeProyectos estrateg '!$E:$W,2,FALSE)</f>
        <v>#N/A</v>
      </c>
      <c r="AK424" s="183" t="e">
        <f>VLOOKUP(AI424,'centroDeProyectos estrateg '!$E:$W,7,FALSE)</f>
        <v>#N/A</v>
      </c>
      <c r="AL424" s="183" t="e">
        <f>VLOOKUP(AI424,'centroDeProyectos estrateg '!$E:$W,8,FALSE)</f>
        <v>#N/A</v>
      </c>
      <c r="AM424" s="183" t="e">
        <f>VLOOKUP(AI424,'centroDeProyectos estrateg '!$E:$W,5,FALSE)</f>
        <v>#N/A</v>
      </c>
      <c r="AN424" s="183" t="e">
        <f>VLOOKUP(AI424,'centroDeProyectos estrateg '!$E:$W,18,FALSE)</f>
        <v>#N/A</v>
      </c>
      <c r="AO424" s="183" t="e">
        <f>VLOOKUP(AI424,'centroDeProyectos estrateg '!$E:$W,19,FALSE)</f>
        <v>#N/A</v>
      </c>
      <c r="AP424" s="183" t="e">
        <f>VLOOKUP(AI424,'centroDeProyectos estrateg '!$E:$W,4,FALSE)</f>
        <v>#N/A</v>
      </c>
      <c r="AQ424" s="172" t="s">
        <v>3626</v>
      </c>
    </row>
    <row r="425" spans="1:43" s="146" customFormat="1" ht="22.9" customHeight="1">
      <c r="A425" s="229">
        <v>423</v>
      </c>
      <c r="B425" s="145" t="s">
        <v>5971</v>
      </c>
      <c r="C425" s="146" t="s">
        <v>4014</v>
      </c>
      <c r="D425" s="146" t="s">
        <v>5331</v>
      </c>
      <c r="E425" s="146" t="s">
        <v>3762</v>
      </c>
      <c r="F425" s="146" t="s">
        <v>6487</v>
      </c>
      <c r="G425" s="146" t="s">
        <v>6488</v>
      </c>
      <c r="H425" s="146" t="str">
        <f t="shared" si="20"/>
        <v xml:space="preserve">SERVICIOS TECNOLÓGICOS: Implementar soluciones tecnológicas estandarizadas, innovadoras e integrales para una gestión judicial, técnica y administrativa eficiente.  </v>
      </c>
      <c r="I425" s="146" t="s">
        <v>4037</v>
      </c>
      <c r="O425" s="146" t="s">
        <v>3184</v>
      </c>
      <c r="P425" s="146" t="s">
        <v>3211</v>
      </c>
      <c r="AB425" s="146" t="s">
        <v>4025</v>
      </c>
      <c r="AC425" s="146">
        <v>2019</v>
      </c>
      <c r="AD425" s="146" t="s">
        <v>6529</v>
      </c>
      <c r="AJ425" s="181" t="e">
        <f>VLOOKUP(AI425,'centroDeProyectos estrateg '!$E:$W,2,FALSE)</f>
        <v>#N/A</v>
      </c>
      <c r="AK425" s="181" t="e">
        <f>VLOOKUP(AI425,'centroDeProyectos estrateg '!$E:$W,7,FALSE)</f>
        <v>#N/A</v>
      </c>
      <c r="AL425" s="181" t="e">
        <f>VLOOKUP(AI425,'centroDeProyectos estrateg '!$E:$W,8,FALSE)</f>
        <v>#N/A</v>
      </c>
      <c r="AM425" s="181" t="e">
        <f>VLOOKUP(AI425,'centroDeProyectos estrateg '!$E:$W,5,FALSE)</f>
        <v>#N/A</v>
      </c>
      <c r="AN425" s="181" t="e">
        <f>VLOOKUP(AI425,'centroDeProyectos estrateg '!$E:$W,18,FALSE)</f>
        <v>#N/A</v>
      </c>
      <c r="AO425" s="181" t="e">
        <f>VLOOKUP(AI425,'centroDeProyectos estrateg '!$E:$W,19,FALSE)</f>
        <v>#N/A</v>
      </c>
      <c r="AP425" s="181" t="e">
        <f>VLOOKUP(AI425,'centroDeProyectos estrateg '!$E:$W,4,FALSE)</f>
        <v>#N/A</v>
      </c>
      <c r="AQ425" s="162" t="s">
        <v>3438</v>
      </c>
    </row>
    <row r="426" spans="1:43" s="146" customFormat="1" ht="22.9" customHeight="1">
      <c r="A426" s="227">
        <v>424</v>
      </c>
      <c r="B426" s="145" t="s">
        <v>5971</v>
      </c>
      <c r="C426" s="146" t="s">
        <v>4014</v>
      </c>
      <c r="D426" s="146" t="s">
        <v>5331</v>
      </c>
      <c r="E426" s="146" t="s">
        <v>3762</v>
      </c>
      <c r="F426" s="146" t="s">
        <v>6487</v>
      </c>
      <c r="G426" s="146" t="s">
        <v>6488</v>
      </c>
      <c r="H426" s="146" t="str">
        <f t="shared" si="20"/>
        <v xml:space="preserve">SERVICIOS TECNOLÓGICOS: Implementar soluciones tecnológicas estandarizadas, innovadoras e integrales para una gestión judicial, técnica y administrativa eficiente.  </v>
      </c>
      <c r="I426" s="146" t="s">
        <v>4037</v>
      </c>
      <c r="O426" s="146" t="s">
        <v>3184</v>
      </c>
      <c r="P426" s="146" t="s">
        <v>3211</v>
      </c>
      <c r="AB426" s="146" t="s">
        <v>4025</v>
      </c>
      <c r="AC426" s="146" t="s">
        <v>3475</v>
      </c>
      <c r="AD426" s="146" t="s">
        <v>6542</v>
      </c>
      <c r="AJ426" s="181" t="e">
        <f>VLOOKUP(AI426,'centroDeProyectos estrateg '!$E:$W,2,FALSE)</f>
        <v>#N/A</v>
      </c>
      <c r="AK426" s="181" t="e">
        <f>VLOOKUP(AI426,'centroDeProyectos estrateg '!$E:$W,7,FALSE)</f>
        <v>#N/A</v>
      </c>
      <c r="AL426" s="181" t="e">
        <f>VLOOKUP(AI426,'centroDeProyectos estrateg '!$E:$W,8,FALSE)</f>
        <v>#N/A</v>
      </c>
      <c r="AM426" s="181" t="e">
        <f>VLOOKUP(AI426,'centroDeProyectos estrateg '!$E:$W,5,FALSE)</f>
        <v>#N/A</v>
      </c>
      <c r="AN426" s="181" t="e">
        <f>VLOOKUP(AI426,'centroDeProyectos estrateg '!$E:$W,18,FALSE)</f>
        <v>#N/A</v>
      </c>
      <c r="AO426" s="181" t="e">
        <f>VLOOKUP(AI426,'centroDeProyectos estrateg '!$E:$W,19,FALSE)</f>
        <v>#N/A</v>
      </c>
      <c r="AP426" s="181" t="e">
        <f>VLOOKUP(AI426,'centroDeProyectos estrateg '!$E:$W,4,FALSE)</f>
        <v>#N/A</v>
      </c>
      <c r="AQ426" s="162" t="s">
        <v>3438</v>
      </c>
    </row>
    <row r="427" spans="1:43" s="203" customFormat="1" ht="22.9" customHeight="1">
      <c r="A427" s="228">
        <v>425</v>
      </c>
      <c r="B427" s="202" t="s">
        <v>6211</v>
      </c>
      <c r="C427" s="202" t="s">
        <v>6211</v>
      </c>
      <c r="D427" s="214" t="s">
        <v>5331</v>
      </c>
      <c r="E427" s="214" t="s">
        <v>3762</v>
      </c>
      <c r="F427" s="203" t="s">
        <v>6487</v>
      </c>
      <c r="G427" s="203" t="s">
        <v>6488</v>
      </c>
      <c r="H427" s="214" t="str">
        <f t="shared" si="20"/>
        <v xml:space="preserve">SERVICIOS TECNOLÓGICOS: Implementar soluciones tecnológicas estandarizadas, innovadoras e integrales para una gestión judicial, técnica y administrativa eficiente.  </v>
      </c>
      <c r="I427" s="214" t="s">
        <v>4038</v>
      </c>
      <c r="J427" s="214"/>
      <c r="K427" s="214"/>
      <c r="L427" s="214"/>
      <c r="M427" s="214"/>
      <c r="N427" s="214"/>
      <c r="O427" s="214" t="s">
        <v>3080</v>
      </c>
      <c r="P427" s="214" t="s">
        <v>3211</v>
      </c>
      <c r="Q427" s="203" t="s">
        <v>3582</v>
      </c>
      <c r="S427" s="203">
        <v>0</v>
      </c>
      <c r="T427" s="203">
        <v>100</v>
      </c>
      <c r="U427" s="203">
        <v>0.1</v>
      </c>
      <c r="V427" s="203">
        <v>0.2</v>
      </c>
      <c r="W427" s="203">
        <v>0.4</v>
      </c>
      <c r="X427" s="203">
        <v>0.6</v>
      </c>
      <c r="Y427" s="203">
        <v>0.8</v>
      </c>
      <c r="Z427" s="203">
        <v>1</v>
      </c>
      <c r="AB427" s="214" t="s">
        <v>4025</v>
      </c>
      <c r="AC427" s="203">
        <v>2019</v>
      </c>
      <c r="AD427" s="203" t="s">
        <v>6527</v>
      </c>
      <c r="AE427" s="203" t="s">
        <v>50</v>
      </c>
      <c r="AH427" s="203" t="s">
        <v>6543</v>
      </c>
      <c r="AI427" s="203" t="s">
        <v>132</v>
      </c>
      <c r="AJ427" s="199" t="str">
        <f>VLOOKUP(AI427,'centroDeProyectos estrateg '!$E:$W,2,FALSE)</f>
        <v>Sistema Control de Accesos y Asistencia Electrónica</v>
      </c>
      <c r="AK427" s="199" t="str">
        <f>VLOOKUP(AI427,'centroDeProyectos estrateg '!$E:$W,7,FALSE)</f>
        <v>06/02/2017</v>
      </c>
      <c r="AL427" s="200">
        <v>47820</v>
      </c>
      <c r="AM427" s="212">
        <v>0.57999999999999996</v>
      </c>
      <c r="AN427" s="199" t="str">
        <f>VLOOKUP(AI427,'centroDeProyectos estrateg '!$E:$W,18,FALSE)</f>
        <v>Dirección Ejecutiva</v>
      </c>
      <c r="AO427" s="199" t="str">
        <f>VLOOKUP(AI427,'centroDeProyectos estrateg '!$E:$W,19,FALSE)</f>
        <v>0147 DEPARTAMENTO DE SEGURIDAD</v>
      </c>
      <c r="AP427" s="199" t="str">
        <f>VLOOKUP(AI427,'centroDeProyectos estrateg '!$E:$W,4,FALSE)</f>
        <v>En progreso</v>
      </c>
      <c r="AQ427" s="199" t="s">
        <v>3442</v>
      </c>
    </row>
    <row r="428" spans="1:43" s="146" customFormat="1" ht="22.9" customHeight="1">
      <c r="A428" s="229">
        <v>426</v>
      </c>
      <c r="B428" s="145" t="s">
        <v>5971</v>
      </c>
      <c r="C428" s="146" t="s">
        <v>4014</v>
      </c>
      <c r="D428" s="146" t="s">
        <v>5331</v>
      </c>
      <c r="E428" s="146" t="s">
        <v>3762</v>
      </c>
      <c r="F428" s="146" t="s">
        <v>6487</v>
      </c>
      <c r="G428" s="146" t="s">
        <v>6488</v>
      </c>
      <c r="H428" s="146" t="str">
        <f t="shared" si="20"/>
        <v xml:space="preserve">SERVICIOS TECNOLÓGICOS: Implementar soluciones tecnológicas estandarizadas, innovadoras e integrales para una gestión judicial, técnica y administrativa eficiente.  </v>
      </c>
      <c r="I428" s="146" t="s">
        <v>4038</v>
      </c>
      <c r="O428" s="146" t="s">
        <v>3080</v>
      </c>
      <c r="P428" s="146" t="s">
        <v>3211</v>
      </c>
      <c r="AB428" s="146" t="s">
        <v>4025</v>
      </c>
      <c r="AC428" s="146">
        <v>2019</v>
      </c>
      <c r="AD428" s="146" t="s">
        <v>6529</v>
      </c>
      <c r="AJ428" s="181" t="e">
        <f>VLOOKUP(AI428,'centroDeProyectos estrateg '!$E:$W,2,FALSE)</f>
        <v>#N/A</v>
      </c>
      <c r="AK428" s="181" t="e">
        <f>VLOOKUP(AI428,'centroDeProyectos estrateg '!$E:$W,7,FALSE)</f>
        <v>#N/A</v>
      </c>
      <c r="AL428" s="181" t="e">
        <f>VLOOKUP(AI428,'centroDeProyectos estrateg '!$E:$W,8,FALSE)</f>
        <v>#N/A</v>
      </c>
      <c r="AM428" s="181" t="e">
        <f>VLOOKUP(AI428,'centroDeProyectos estrateg '!$E:$W,5,FALSE)</f>
        <v>#N/A</v>
      </c>
      <c r="AN428" s="181" t="e">
        <f>VLOOKUP(AI428,'centroDeProyectos estrateg '!$E:$W,18,FALSE)</f>
        <v>#N/A</v>
      </c>
      <c r="AO428" s="181" t="e">
        <f>VLOOKUP(AI428,'centroDeProyectos estrateg '!$E:$W,19,FALSE)</f>
        <v>#N/A</v>
      </c>
      <c r="AP428" s="181" t="e">
        <f>VLOOKUP(AI428,'centroDeProyectos estrateg '!$E:$W,4,FALSE)</f>
        <v>#N/A</v>
      </c>
      <c r="AQ428" s="162" t="s">
        <v>3438</v>
      </c>
    </row>
    <row r="429" spans="1:43" s="146" customFormat="1" ht="22.9" customHeight="1">
      <c r="A429" s="227">
        <v>427</v>
      </c>
      <c r="B429" s="145" t="s">
        <v>5971</v>
      </c>
      <c r="C429" s="146" t="s">
        <v>4014</v>
      </c>
      <c r="D429" s="146" t="s">
        <v>5331</v>
      </c>
      <c r="E429" s="146" t="s">
        <v>3762</v>
      </c>
      <c r="F429" s="146" t="s">
        <v>6487</v>
      </c>
      <c r="G429" s="146" t="s">
        <v>6488</v>
      </c>
      <c r="H429" s="146" t="str">
        <f t="shared" si="20"/>
        <v xml:space="preserve">SERVICIOS TECNOLÓGICOS: Implementar soluciones tecnológicas estandarizadas, innovadoras e integrales para una gestión judicial, técnica y administrativa eficiente.  </v>
      </c>
      <c r="I429" s="146" t="s">
        <v>4038</v>
      </c>
      <c r="O429" s="146" t="s">
        <v>3080</v>
      </c>
      <c r="P429" s="146" t="s">
        <v>3211</v>
      </c>
      <c r="AB429" s="146" t="s">
        <v>4025</v>
      </c>
      <c r="AC429" s="146" t="s">
        <v>3475</v>
      </c>
      <c r="AD429" s="146" t="s">
        <v>6544</v>
      </c>
      <c r="AJ429" s="181" t="e">
        <f>VLOOKUP(AI429,'centroDeProyectos estrateg '!$E:$W,2,FALSE)</f>
        <v>#N/A</v>
      </c>
      <c r="AK429" s="181" t="e">
        <f>VLOOKUP(AI429,'centroDeProyectos estrateg '!$E:$W,7,FALSE)</f>
        <v>#N/A</v>
      </c>
      <c r="AL429" s="181" t="e">
        <f>VLOOKUP(AI429,'centroDeProyectos estrateg '!$E:$W,8,FALSE)</f>
        <v>#N/A</v>
      </c>
      <c r="AM429" s="181" t="e">
        <f>VLOOKUP(AI429,'centroDeProyectos estrateg '!$E:$W,5,FALSE)</f>
        <v>#N/A</v>
      </c>
      <c r="AN429" s="181" t="e">
        <f>VLOOKUP(AI429,'centroDeProyectos estrateg '!$E:$W,18,FALSE)</f>
        <v>#N/A</v>
      </c>
      <c r="AO429" s="181" t="e">
        <f>VLOOKUP(AI429,'centroDeProyectos estrateg '!$E:$W,19,FALSE)</f>
        <v>#N/A</v>
      </c>
      <c r="AP429" s="181" t="e">
        <f>VLOOKUP(AI429,'centroDeProyectos estrateg '!$E:$W,4,FALSE)</f>
        <v>#N/A</v>
      </c>
      <c r="AQ429" s="162" t="s">
        <v>3438</v>
      </c>
    </row>
    <row r="430" spans="1:43" s="172" customFormat="1" ht="22.9" customHeight="1">
      <c r="A430" s="228">
        <v>428</v>
      </c>
      <c r="B430" s="171" t="s">
        <v>6096</v>
      </c>
      <c r="C430" s="172" t="s">
        <v>4014</v>
      </c>
      <c r="D430" s="172" t="s">
        <v>5331</v>
      </c>
      <c r="E430" s="172" t="s">
        <v>3762</v>
      </c>
      <c r="F430" s="172" t="s">
        <v>6487</v>
      </c>
      <c r="G430" s="172" t="s">
        <v>6488</v>
      </c>
      <c r="H430" s="172" t="str">
        <f t="shared" si="20"/>
        <v xml:space="preserve">SERVICIOS TECNOLÓGICOS: Implementar soluciones tecnológicas estandarizadas, innovadoras e integrales para una gestión judicial, técnica y administrativa eficiente.  </v>
      </c>
      <c r="I430" s="172" t="s">
        <v>4039</v>
      </c>
      <c r="O430" s="172" t="s">
        <v>3173</v>
      </c>
      <c r="P430" s="172" t="s">
        <v>3211</v>
      </c>
      <c r="Q430" s="172" t="s">
        <v>3582</v>
      </c>
      <c r="S430" s="172">
        <v>0</v>
      </c>
      <c r="T430" s="172">
        <v>100</v>
      </c>
      <c r="U430" s="172">
        <v>0.1</v>
      </c>
      <c r="V430" s="172">
        <v>0.2</v>
      </c>
      <c r="W430" s="172">
        <v>0.4</v>
      </c>
      <c r="X430" s="172">
        <v>0.6</v>
      </c>
      <c r="Y430" s="172">
        <v>0.8</v>
      </c>
      <c r="Z430" s="172">
        <v>1</v>
      </c>
      <c r="AB430" s="172" t="s">
        <v>4025</v>
      </c>
      <c r="AC430" s="172">
        <v>2019</v>
      </c>
      <c r="AD430" s="172" t="s">
        <v>6527</v>
      </c>
      <c r="AE430" s="172" t="s">
        <v>50</v>
      </c>
      <c r="AH430" s="172" t="s">
        <v>6545</v>
      </c>
      <c r="AJ430" s="183" t="e">
        <f>VLOOKUP(AI430,'centroDeProyectos estrateg '!$E:$W,2,FALSE)</f>
        <v>#N/A</v>
      </c>
      <c r="AK430" s="183" t="e">
        <f>VLOOKUP(AI430,'centroDeProyectos estrateg '!$E:$W,7,FALSE)</f>
        <v>#N/A</v>
      </c>
      <c r="AL430" s="183" t="e">
        <f>VLOOKUP(AI430,'centroDeProyectos estrateg '!$E:$W,8,FALSE)</f>
        <v>#N/A</v>
      </c>
      <c r="AM430" s="183" t="e">
        <f>VLOOKUP(AI430,'centroDeProyectos estrateg '!$E:$W,5,FALSE)</f>
        <v>#N/A</v>
      </c>
      <c r="AN430" s="183" t="e">
        <f>VLOOKUP(AI430,'centroDeProyectos estrateg '!$E:$W,18,FALSE)</f>
        <v>#N/A</v>
      </c>
      <c r="AO430" s="183" t="e">
        <f>VLOOKUP(AI430,'centroDeProyectos estrateg '!$E:$W,19,FALSE)</f>
        <v>#N/A</v>
      </c>
      <c r="AP430" s="183" t="e">
        <f>VLOOKUP(AI430,'centroDeProyectos estrateg '!$E:$W,4,FALSE)</f>
        <v>#N/A</v>
      </c>
      <c r="AQ430" s="172" t="s">
        <v>3626</v>
      </c>
    </row>
    <row r="431" spans="1:43" s="146" customFormat="1" ht="22.9" customHeight="1">
      <c r="A431" s="229">
        <v>429</v>
      </c>
      <c r="B431" s="145" t="s">
        <v>5971</v>
      </c>
      <c r="C431" s="146" t="s">
        <v>4014</v>
      </c>
      <c r="D431" s="146" t="s">
        <v>5331</v>
      </c>
      <c r="E431" s="146" t="s">
        <v>3762</v>
      </c>
      <c r="F431" s="146" t="s">
        <v>6487</v>
      </c>
      <c r="G431" s="146" t="s">
        <v>6488</v>
      </c>
      <c r="H431" s="146" t="str">
        <f t="shared" si="20"/>
        <v xml:space="preserve">SERVICIOS TECNOLÓGICOS: Implementar soluciones tecnológicas estandarizadas, innovadoras e integrales para una gestión judicial, técnica y administrativa eficiente.  </v>
      </c>
      <c r="I431" s="146" t="s">
        <v>4039</v>
      </c>
      <c r="O431" s="146" t="s">
        <v>3173</v>
      </c>
      <c r="P431" s="146" t="s">
        <v>3211</v>
      </c>
      <c r="AB431" s="146" t="s">
        <v>4025</v>
      </c>
      <c r="AC431" s="146">
        <v>2019</v>
      </c>
      <c r="AD431" s="146" t="s">
        <v>6529</v>
      </c>
      <c r="AJ431" s="181" t="e">
        <f>VLOOKUP(AI431,'centroDeProyectos estrateg '!$E:$W,2,FALSE)</f>
        <v>#N/A</v>
      </c>
      <c r="AK431" s="181" t="e">
        <f>VLOOKUP(AI431,'centroDeProyectos estrateg '!$E:$W,7,FALSE)</f>
        <v>#N/A</v>
      </c>
      <c r="AL431" s="181" t="e">
        <f>VLOOKUP(AI431,'centroDeProyectos estrateg '!$E:$W,8,FALSE)</f>
        <v>#N/A</v>
      </c>
      <c r="AM431" s="181" t="e">
        <f>VLOOKUP(AI431,'centroDeProyectos estrateg '!$E:$W,5,FALSE)</f>
        <v>#N/A</v>
      </c>
      <c r="AN431" s="181" t="e">
        <f>VLOOKUP(AI431,'centroDeProyectos estrateg '!$E:$W,18,FALSE)</f>
        <v>#N/A</v>
      </c>
      <c r="AO431" s="181" t="e">
        <f>VLOOKUP(AI431,'centroDeProyectos estrateg '!$E:$W,19,FALSE)</f>
        <v>#N/A</v>
      </c>
      <c r="AP431" s="181" t="e">
        <f>VLOOKUP(AI431,'centroDeProyectos estrateg '!$E:$W,4,FALSE)</f>
        <v>#N/A</v>
      </c>
      <c r="AQ431" s="162" t="s">
        <v>3438</v>
      </c>
    </row>
    <row r="432" spans="1:43" s="146" customFormat="1" ht="22.9" customHeight="1">
      <c r="A432" s="227">
        <v>430</v>
      </c>
      <c r="B432" s="145" t="s">
        <v>5971</v>
      </c>
      <c r="C432" s="146" t="s">
        <v>4014</v>
      </c>
      <c r="D432" s="146" t="s">
        <v>5331</v>
      </c>
      <c r="E432" s="146" t="s">
        <v>3762</v>
      </c>
      <c r="F432" s="146" t="s">
        <v>6487</v>
      </c>
      <c r="G432" s="146" t="s">
        <v>6488</v>
      </c>
      <c r="H432" s="146" t="str">
        <f t="shared" si="20"/>
        <v xml:space="preserve">SERVICIOS TECNOLÓGICOS: Implementar soluciones tecnológicas estandarizadas, innovadoras e integrales para una gestión judicial, técnica y administrativa eficiente.  </v>
      </c>
      <c r="I432" s="146" t="s">
        <v>4039</v>
      </c>
      <c r="O432" s="146" t="s">
        <v>3173</v>
      </c>
      <c r="P432" s="146" t="s">
        <v>3211</v>
      </c>
      <c r="AB432" s="146" t="s">
        <v>4025</v>
      </c>
      <c r="AC432" s="146" t="s">
        <v>3475</v>
      </c>
      <c r="AD432" s="146" t="s">
        <v>6546</v>
      </c>
      <c r="AJ432" s="181" t="e">
        <f>VLOOKUP(AI432,'centroDeProyectos estrateg '!$E:$W,2,FALSE)</f>
        <v>#N/A</v>
      </c>
      <c r="AK432" s="181" t="e">
        <f>VLOOKUP(AI432,'centroDeProyectos estrateg '!$E:$W,7,FALSE)</f>
        <v>#N/A</v>
      </c>
      <c r="AL432" s="181" t="e">
        <f>VLOOKUP(AI432,'centroDeProyectos estrateg '!$E:$W,8,FALSE)</f>
        <v>#N/A</v>
      </c>
      <c r="AM432" s="181" t="e">
        <f>VLOOKUP(AI432,'centroDeProyectos estrateg '!$E:$W,5,FALSE)</f>
        <v>#N/A</v>
      </c>
      <c r="AN432" s="181" t="e">
        <f>VLOOKUP(AI432,'centroDeProyectos estrateg '!$E:$W,18,FALSE)</f>
        <v>#N/A</v>
      </c>
      <c r="AO432" s="181" t="e">
        <f>VLOOKUP(AI432,'centroDeProyectos estrateg '!$E:$W,19,FALSE)</f>
        <v>#N/A</v>
      </c>
      <c r="AP432" s="181" t="e">
        <f>VLOOKUP(AI432,'centroDeProyectos estrateg '!$E:$W,4,FALSE)</f>
        <v>#N/A</v>
      </c>
      <c r="AQ432" s="162" t="s">
        <v>3438</v>
      </c>
    </row>
    <row r="433" spans="1:43" s="59" customFormat="1" ht="22.9" customHeight="1">
      <c r="A433" s="228">
        <v>431</v>
      </c>
      <c r="B433" s="60" t="s">
        <v>6215</v>
      </c>
      <c r="C433" s="75" t="s">
        <v>4014</v>
      </c>
      <c r="D433" s="75" t="s">
        <v>5331</v>
      </c>
      <c r="E433" s="75" t="s">
        <v>3762</v>
      </c>
      <c r="F433" s="59" t="s">
        <v>6487</v>
      </c>
      <c r="G433" s="59" t="s">
        <v>6488</v>
      </c>
      <c r="H433" s="75" t="str">
        <f t="shared" si="20"/>
        <v xml:space="preserve">SERVICIOS TECNOLÓGICOS: Implementar soluciones tecnológicas estandarizadas, innovadoras e integrales para una gestión judicial, técnica y administrativa eficiente.  </v>
      </c>
      <c r="I433" s="75" t="s">
        <v>4040</v>
      </c>
      <c r="J433" s="75"/>
      <c r="K433" s="75"/>
      <c r="L433" s="75"/>
      <c r="M433" s="75"/>
      <c r="N433" s="75"/>
      <c r="O433" s="75" t="s">
        <v>3085</v>
      </c>
      <c r="P433" s="75" t="s">
        <v>3211</v>
      </c>
      <c r="Q433" s="59" t="s">
        <v>3582</v>
      </c>
      <c r="S433" s="59">
        <v>0</v>
      </c>
      <c r="T433" s="59">
        <v>100</v>
      </c>
      <c r="U433" s="59">
        <v>0.1</v>
      </c>
      <c r="V433" s="59">
        <v>0.2</v>
      </c>
      <c r="W433" s="59">
        <v>0.4</v>
      </c>
      <c r="X433" s="59">
        <v>0.6</v>
      </c>
      <c r="Y433" s="59">
        <v>0.8</v>
      </c>
      <c r="Z433" s="59">
        <v>1</v>
      </c>
      <c r="AB433" s="75" t="s">
        <v>4025</v>
      </c>
      <c r="AC433" s="59">
        <v>2019</v>
      </c>
      <c r="AD433" s="59" t="s">
        <v>6527</v>
      </c>
      <c r="AE433" s="59" t="s">
        <v>50</v>
      </c>
      <c r="AH433" s="59" t="s">
        <v>6547</v>
      </c>
      <c r="AI433" s="59" t="s">
        <v>219</v>
      </c>
      <c r="AJ433" s="142" t="str">
        <f>VLOOKUP(AI433,'centroDeProyectos estrateg '!$E:$W,2,FALSE)</f>
        <v>Desarrollo del Plan de Continuidad de los Servicios Institucionales</v>
      </c>
      <c r="AK433" s="142" t="str">
        <f>VLOOKUP(AI433,'centroDeProyectos estrateg '!$E:$W,7,FALSE)</f>
        <v>12/02/2018</v>
      </c>
      <c r="AL433" s="142" t="str">
        <f>VLOOKUP(AI433,'centroDeProyectos estrateg '!$E:$W,8,FALSE)</f>
        <v>18/11/2021</v>
      </c>
      <c r="AM433" s="142" t="str">
        <f>VLOOKUP(AI433,'centroDeProyectos estrateg '!$E:$W,5,FALSE)</f>
        <v>100%</v>
      </c>
      <c r="AN433" s="142" t="str">
        <f>VLOOKUP(AI433,'centroDeProyectos estrateg '!$E:$W,18,FALSE)</f>
        <v>Dirección de Tecnología de Información</v>
      </c>
      <c r="AO433" s="142" t="str">
        <f>VLOOKUP(AI433,'centroDeProyectos estrateg '!$E:$W,19,FALSE)</f>
        <v>1840-Normas y estándares</v>
      </c>
      <c r="AP433" s="142" t="str">
        <f>VLOOKUP(AI433,'centroDeProyectos estrateg '!$E:$W,4,FALSE)</f>
        <v>Pendiente Evaluación de Beneficios</v>
      </c>
      <c r="AQ433" s="142" t="s">
        <v>3442</v>
      </c>
    </row>
    <row r="434" spans="1:43" s="146" customFormat="1" ht="22.9" customHeight="1">
      <c r="A434" s="229">
        <v>432</v>
      </c>
      <c r="B434" s="145" t="s">
        <v>5971</v>
      </c>
      <c r="C434" s="146" t="s">
        <v>4014</v>
      </c>
      <c r="D434" s="146" t="s">
        <v>5331</v>
      </c>
      <c r="E434" s="146" t="s">
        <v>3762</v>
      </c>
      <c r="F434" s="146" t="s">
        <v>6487</v>
      </c>
      <c r="G434" s="146" t="s">
        <v>6488</v>
      </c>
      <c r="H434" s="146" t="str">
        <f t="shared" si="20"/>
        <v xml:space="preserve">SERVICIOS TECNOLÓGICOS: Implementar soluciones tecnológicas estandarizadas, innovadoras e integrales para una gestión judicial, técnica y administrativa eficiente.  </v>
      </c>
      <c r="I434" s="146" t="s">
        <v>4040</v>
      </c>
      <c r="O434" s="146" t="s">
        <v>3085</v>
      </c>
      <c r="P434" s="146" t="s">
        <v>3211</v>
      </c>
      <c r="AB434" s="146" t="s">
        <v>4025</v>
      </c>
      <c r="AC434" s="146">
        <v>2019</v>
      </c>
      <c r="AD434" s="146" t="s">
        <v>6529</v>
      </c>
      <c r="AJ434" s="181" t="e">
        <f>VLOOKUP(AI434,'centroDeProyectos estrateg '!$E:$W,2,FALSE)</f>
        <v>#N/A</v>
      </c>
      <c r="AK434" s="181" t="e">
        <f>VLOOKUP(AI434,'centroDeProyectos estrateg '!$E:$W,7,FALSE)</f>
        <v>#N/A</v>
      </c>
      <c r="AL434" s="181" t="e">
        <f>VLOOKUP(AI434,'centroDeProyectos estrateg '!$E:$W,8,FALSE)</f>
        <v>#N/A</v>
      </c>
      <c r="AM434" s="181" t="e">
        <f>VLOOKUP(AI434,'centroDeProyectos estrateg '!$E:$W,5,FALSE)</f>
        <v>#N/A</v>
      </c>
      <c r="AN434" s="181" t="e">
        <f>VLOOKUP(AI434,'centroDeProyectos estrateg '!$E:$W,18,FALSE)</f>
        <v>#N/A</v>
      </c>
      <c r="AO434" s="181" t="e">
        <f>VLOOKUP(AI434,'centroDeProyectos estrateg '!$E:$W,19,FALSE)</f>
        <v>#N/A</v>
      </c>
      <c r="AP434" s="181" t="e">
        <f>VLOOKUP(AI434,'centroDeProyectos estrateg '!$E:$W,4,FALSE)</f>
        <v>#N/A</v>
      </c>
      <c r="AQ434" s="162" t="s">
        <v>3438</v>
      </c>
    </row>
    <row r="435" spans="1:43" s="146" customFormat="1" ht="22.9" customHeight="1">
      <c r="A435" s="227">
        <v>433</v>
      </c>
      <c r="B435" s="145" t="s">
        <v>5971</v>
      </c>
      <c r="C435" s="146" t="s">
        <v>4014</v>
      </c>
      <c r="D435" s="146" t="s">
        <v>5331</v>
      </c>
      <c r="E435" s="146" t="s">
        <v>3762</v>
      </c>
      <c r="F435" s="146" t="s">
        <v>6487</v>
      </c>
      <c r="G435" s="146" t="s">
        <v>6488</v>
      </c>
      <c r="H435" s="146" t="str">
        <f t="shared" si="20"/>
        <v xml:space="preserve">SERVICIOS TECNOLÓGICOS: Implementar soluciones tecnológicas estandarizadas, innovadoras e integrales para una gestión judicial, técnica y administrativa eficiente.  </v>
      </c>
      <c r="I435" s="146" t="s">
        <v>4040</v>
      </c>
      <c r="O435" s="146" t="s">
        <v>3085</v>
      </c>
      <c r="P435" s="146" t="s">
        <v>3211</v>
      </c>
      <c r="AB435" s="146" t="s">
        <v>4025</v>
      </c>
      <c r="AC435" s="146" t="s">
        <v>3475</v>
      </c>
      <c r="AD435" s="146" t="s">
        <v>6548</v>
      </c>
      <c r="AJ435" s="181" t="e">
        <f>VLOOKUP(AI435,'centroDeProyectos estrateg '!$E:$W,2,FALSE)</f>
        <v>#N/A</v>
      </c>
      <c r="AK435" s="181" t="e">
        <f>VLOOKUP(AI435,'centroDeProyectos estrateg '!$E:$W,7,FALSE)</f>
        <v>#N/A</v>
      </c>
      <c r="AL435" s="181" t="e">
        <f>VLOOKUP(AI435,'centroDeProyectos estrateg '!$E:$W,8,FALSE)</f>
        <v>#N/A</v>
      </c>
      <c r="AM435" s="181" t="e">
        <f>VLOOKUP(AI435,'centroDeProyectos estrateg '!$E:$W,5,FALSE)</f>
        <v>#N/A</v>
      </c>
      <c r="AN435" s="181" t="e">
        <f>VLOOKUP(AI435,'centroDeProyectos estrateg '!$E:$W,18,FALSE)</f>
        <v>#N/A</v>
      </c>
      <c r="AO435" s="181" t="e">
        <f>VLOOKUP(AI435,'centroDeProyectos estrateg '!$E:$W,19,FALSE)</f>
        <v>#N/A</v>
      </c>
      <c r="AP435" s="181" t="e">
        <f>VLOOKUP(AI435,'centroDeProyectos estrateg '!$E:$W,4,FALSE)</f>
        <v>#N/A</v>
      </c>
      <c r="AQ435" s="162" t="s">
        <v>3438</v>
      </c>
    </row>
    <row r="436" spans="1:43" s="172" customFormat="1" ht="22.9" customHeight="1">
      <c r="A436" s="228">
        <v>434</v>
      </c>
      <c r="B436" s="171" t="s">
        <v>6096</v>
      </c>
      <c r="C436" s="172" t="s">
        <v>4014</v>
      </c>
      <c r="D436" s="172" t="s">
        <v>5331</v>
      </c>
      <c r="E436" s="172" t="s">
        <v>3762</v>
      </c>
      <c r="F436" s="172" t="s">
        <v>6487</v>
      </c>
      <c r="G436" s="172" t="s">
        <v>6488</v>
      </c>
      <c r="H436" s="172" t="str">
        <f t="shared" si="20"/>
        <v xml:space="preserve">SERVICIOS TECNOLÓGICOS: Implementar soluciones tecnológicas estandarizadas, innovadoras e integrales para una gestión judicial, técnica y administrativa eficiente.  </v>
      </c>
      <c r="I436" s="172" t="s">
        <v>4041</v>
      </c>
      <c r="O436" s="172" t="s">
        <v>3182</v>
      </c>
      <c r="P436" s="172" t="s">
        <v>3211</v>
      </c>
      <c r="Q436" s="172" t="s">
        <v>3582</v>
      </c>
      <c r="S436" s="172">
        <v>0</v>
      </c>
      <c r="T436" s="172">
        <v>100</v>
      </c>
      <c r="U436" s="172">
        <v>0.1</v>
      </c>
      <c r="V436" s="172">
        <v>0.2</v>
      </c>
      <c r="W436" s="172">
        <v>0.4</v>
      </c>
      <c r="X436" s="172">
        <v>0.6</v>
      </c>
      <c r="Y436" s="172">
        <v>0.8</v>
      </c>
      <c r="Z436" s="172">
        <v>1</v>
      </c>
      <c r="AB436" s="172" t="s">
        <v>4025</v>
      </c>
      <c r="AC436" s="172">
        <v>2019</v>
      </c>
      <c r="AD436" s="172" t="s">
        <v>6527</v>
      </c>
      <c r="AE436" s="172" t="s">
        <v>50</v>
      </c>
      <c r="AH436" s="172" t="s">
        <v>6549</v>
      </c>
      <c r="AJ436" s="183" t="e">
        <f>VLOOKUP(AI436,'centroDeProyectos estrateg '!$E:$W,2,FALSE)</f>
        <v>#N/A</v>
      </c>
      <c r="AK436" s="183" t="e">
        <f>VLOOKUP(AI436,'centroDeProyectos estrateg '!$E:$W,7,FALSE)</f>
        <v>#N/A</v>
      </c>
      <c r="AL436" s="183" t="e">
        <f>VLOOKUP(AI436,'centroDeProyectos estrateg '!$E:$W,8,FALSE)</f>
        <v>#N/A</v>
      </c>
      <c r="AM436" s="183" t="e">
        <f>VLOOKUP(AI436,'centroDeProyectos estrateg '!$E:$W,5,FALSE)</f>
        <v>#N/A</v>
      </c>
      <c r="AN436" s="183" t="e">
        <f>VLOOKUP(AI436,'centroDeProyectos estrateg '!$E:$W,18,FALSE)</f>
        <v>#N/A</v>
      </c>
      <c r="AO436" s="183" t="e">
        <f>VLOOKUP(AI436,'centroDeProyectos estrateg '!$E:$W,19,FALSE)</f>
        <v>#N/A</v>
      </c>
      <c r="AP436" s="183" t="e">
        <f>VLOOKUP(AI436,'centroDeProyectos estrateg '!$E:$W,4,FALSE)</f>
        <v>#N/A</v>
      </c>
      <c r="AQ436" s="172" t="s">
        <v>3626</v>
      </c>
    </row>
    <row r="437" spans="1:43" s="146" customFormat="1" ht="22.9" customHeight="1">
      <c r="A437" s="229">
        <v>435</v>
      </c>
      <c r="B437" s="145" t="s">
        <v>5971</v>
      </c>
      <c r="C437" s="146" t="s">
        <v>4014</v>
      </c>
      <c r="D437" s="146" t="s">
        <v>5331</v>
      </c>
      <c r="E437" s="146" t="s">
        <v>3762</v>
      </c>
      <c r="F437" s="146" t="s">
        <v>6487</v>
      </c>
      <c r="G437" s="146" t="s">
        <v>6488</v>
      </c>
      <c r="H437" s="146" t="str">
        <f t="shared" si="20"/>
        <v xml:space="preserve">SERVICIOS TECNOLÓGICOS: Implementar soluciones tecnológicas estandarizadas, innovadoras e integrales para una gestión judicial, técnica y administrativa eficiente.  </v>
      </c>
      <c r="I437" s="146" t="s">
        <v>4041</v>
      </c>
      <c r="O437" s="146" t="s">
        <v>3182</v>
      </c>
      <c r="P437" s="146" t="s">
        <v>3211</v>
      </c>
      <c r="AB437" s="146" t="s">
        <v>4025</v>
      </c>
      <c r="AC437" s="146">
        <v>2019</v>
      </c>
      <c r="AD437" s="146" t="s">
        <v>6529</v>
      </c>
      <c r="AJ437" s="181" t="e">
        <f>VLOOKUP(AI437,'centroDeProyectos estrateg '!$E:$W,2,FALSE)</f>
        <v>#N/A</v>
      </c>
      <c r="AK437" s="181" t="e">
        <f>VLOOKUP(AI437,'centroDeProyectos estrateg '!$E:$W,7,FALSE)</f>
        <v>#N/A</v>
      </c>
      <c r="AL437" s="181" t="e">
        <f>VLOOKUP(AI437,'centroDeProyectos estrateg '!$E:$W,8,FALSE)</f>
        <v>#N/A</v>
      </c>
      <c r="AM437" s="181" t="e">
        <f>VLOOKUP(AI437,'centroDeProyectos estrateg '!$E:$W,5,FALSE)</f>
        <v>#N/A</v>
      </c>
      <c r="AN437" s="181" t="e">
        <f>VLOOKUP(AI437,'centroDeProyectos estrateg '!$E:$W,18,FALSE)</f>
        <v>#N/A</v>
      </c>
      <c r="AO437" s="181" t="e">
        <f>VLOOKUP(AI437,'centroDeProyectos estrateg '!$E:$W,19,FALSE)</f>
        <v>#N/A</v>
      </c>
      <c r="AP437" s="181" t="e">
        <f>VLOOKUP(AI437,'centroDeProyectos estrateg '!$E:$W,4,FALSE)</f>
        <v>#N/A</v>
      </c>
      <c r="AQ437" s="162" t="s">
        <v>3438</v>
      </c>
    </row>
    <row r="438" spans="1:43" s="146" customFormat="1" ht="22.9" customHeight="1">
      <c r="A438" s="227">
        <v>436</v>
      </c>
      <c r="B438" s="145" t="s">
        <v>5971</v>
      </c>
      <c r="C438" s="146" t="s">
        <v>4014</v>
      </c>
      <c r="D438" s="146" t="s">
        <v>5331</v>
      </c>
      <c r="E438" s="146" t="s">
        <v>3762</v>
      </c>
      <c r="F438" s="146" t="s">
        <v>6487</v>
      </c>
      <c r="G438" s="146" t="s">
        <v>6488</v>
      </c>
      <c r="H438" s="146" t="str">
        <f t="shared" si="20"/>
        <v xml:space="preserve">SERVICIOS TECNOLÓGICOS: Implementar soluciones tecnológicas estandarizadas, innovadoras e integrales para una gestión judicial, técnica y administrativa eficiente.  </v>
      </c>
      <c r="I438" s="146" t="s">
        <v>4041</v>
      </c>
      <c r="O438" s="146" t="s">
        <v>3182</v>
      </c>
      <c r="P438" s="146" t="s">
        <v>3211</v>
      </c>
      <c r="AB438" s="146" t="s">
        <v>4025</v>
      </c>
      <c r="AC438" s="146" t="s">
        <v>3475</v>
      </c>
      <c r="AD438" s="146" t="s">
        <v>6550</v>
      </c>
      <c r="AJ438" s="181" t="e">
        <f>VLOOKUP(AI438,'centroDeProyectos estrateg '!$E:$W,2,FALSE)</f>
        <v>#N/A</v>
      </c>
      <c r="AK438" s="181" t="e">
        <f>VLOOKUP(AI438,'centroDeProyectos estrateg '!$E:$W,7,FALSE)</f>
        <v>#N/A</v>
      </c>
      <c r="AL438" s="181" t="e">
        <f>VLOOKUP(AI438,'centroDeProyectos estrateg '!$E:$W,8,FALSE)</f>
        <v>#N/A</v>
      </c>
      <c r="AM438" s="181" t="e">
        <f>VLOOKUP(AI438,'centroDeProyectos estrateg '!$E:$W,5,FALSE)</f>
        <v>#N/A</v>
      </c>
      <c r="AN438" s="181" t="e">
        <f>VLOOKUP(AI438,'centroDeProyectos estrateg '!$E:$W,18,FALSE)</f>
        <v>#N/A</v>
      </c>
      <c r="AO438" s="181" t="e">
        <f>VLOOKUP(AI438,'centroDeProyectos estrateg '!$E:$W,19,FALSE)</f>
        <v>#N/A</v>
      </c>
      <c r="AP438" s="181" t="e">
        <f>VLOOKUP(AI438,'centroDeProyectos estrateg '!$E:$W,4,FALSE)</f>
        <v>#N/A</v>
      </c>
      <c r="AQ438" s="162" t="s">
        <v>3438</v>
      </c>
    </row>
    <row r="439" spans="1:43" s="172" customFormat="1" ht="22.9" customHeight="1">
      <c r="A439" s="228">
        <v>437</v>
      </c>
      <c r="B439" s="171" t="s">
        <v>6096</v>
      </c>
      <c r="C439" s="172" t="s">
        <v>4014</v>
      </c>
      <c r="D439" s="172" t="s">
        <v>5331</v>
      </c>
      <c r="E439" s="172" t="s">
        <v>3762</v>
      </c>
      <c r="F439" s="172" t="s">
        <v>6487</v>
      </c>
      <c r="G439" s="172" t="s">
        <v>6488</v>
      </c>
      <c r="H439" s="172" t="str">
        <f t="shared" si="20"/>
        <v xml:space="preserve">SERVICIOS TECNOLÓGICOS: Implementar soluciones tecnológicas estandarizadas, innovadoras e integrales para una gestión judicial, técnica y administrativa eficiente.  </v>
      </c>
      <c r="I439" s="172" t="s">
        <v>4042</v>
      </c>
      <c r="O439" s="172" t="s">
        <v>3178</v>
      </c>
      <c r="P439" s="172" t="s">
        <v>3211</v>
      </c>
      <c r="Q439" s="172" t="s">
        <v>3582</v>
      </c>
      <c r="S439" s="172">
        <v>0</v>
      </c>
      <c r="T439" s="172">
        <v>100</v>
      </c>
      <c r="U439" s="172">
        <v>0.1</v>
      </c>
      <c r="V439" s="172">
        <v>0.2</v>
      </c>
      <c r="W439" s="172">
        <v>0.4</v>
      </c>
      <c r="X439" s="172">
        <v>0.6</v>
      </c>
      <c r="Y439" s="172">
        <v>0.8</v>
      </c>
      <c r="Z439" s="172">
        <v>1</v>
      </c>
      <c r="AB439" s="172" t="s">
        <v>4025</v>
      </c>
      <c r="AC439" s="172">
        <v>2019</v>
      </c>
      <c r="AD439" s="172" t="s">
        <v>6527</v>
      </c>
      <c r="AE439" s="172" t="s">
        <v>50</v>
      </c>
      <c r="AH439" s="172" t="s">
        <v>6551</v>
      </c>
      <c r="AJ439" s="183" t="e">
        <f>VLOOKUP(AI439,'centroDeProyectos estrateg '!$E:$W,2,FALSE)</f>
        <v>#N/A</v>
      </c>
      <c r="AK439" s="183" t="e">
        <f>VLOOKUP(AI439,'centroDeProyectos estrateg '!$E:$W,7,FALSE)</f>
        <v>#N/A</v>
      </c>
      <c r="AL439" s="183" t="e">
        <f>VLOOKUP(AI439,'centroDeProyectos estrateg '!$E:$W,8,FALSE)</f>
        <v>#N/A</v>
      </c>
      <c r="AM439" s="183" t="e">
        <f>VLOOKUP(AI439,'centroDeProyectos estrateg '!$E:$W,5,FALSE)</f>
        <v>#N/A</v>
      </c>
      <c r="AN439" s="183" t="e">
        <f>VLOOKUP(AI439,'centroDeProyectos estrateg '!$E:$W,18,FALSE)</f>
        <v>#N/A</v>
      </c>
      <c r="AO439" s="183" t="e">
        <f>VLOOKUP(AI439,'centroDeProyectos estrateg '!$E:$W,19,FALSE)</f>
        <v>#N/A</v>
      </c>
      <c r="AP439" s="183" t="e">
        <f>VLOOKUP(AI439,'centroDeProyectos estrateg '!$E:$W,4,FALSE)</f>
        <v>#N/A</v>
      </c>
      <c r="AQ439" s="172" t="s">
        <v>3626</v>
      </c>
    </row>
    <row r="440" spans="1:43" s="146" customFormat="1" ht="22.9" customHeight="1">
      <c r="A440" s="229">
        <v>438</v>
      </c>
      <c r="B440" s="145" t="s">
        <v>5971</v>
      </c>
      <c r="C440" s="146" t="s">
        <v>4014</v>
      </c>
      <c r="D440" s="146" t="s">
        <v>5331</v>
      </c>
      <c r="E440" s="146" t="s">
        <v>3762</v>
      </c>
      <c r="F440" s="146" t="s">
        <v>6487</v>
      </c>
      <c r="G440" s="146" t="s">
        <v>6488</v>
      </c>
      <c r="H440" s="146" t="str">
        <f t="shared" si="20"/>
        <v xml:space="preserve">SERVICIOS TECNOLÓGICOS: Implementar soluciones tecnológicas estandarizadas, innovadoras e integrales para una gestión judicial, técnica y administrativa eficiente.  </v>
      </c>
      <c r="I440" s="146" t="s">
        <v>4042</v>
      </c>
      <c r="O440" s="146" t="s">
        <v>3178</v>
      </c>
      <c r="P440" s="146" t="s">
        <v>3211</v>
      </c>
      <c r="AB440" s="146" t="s">
        <v>4025</v>
      </c>
      <c r="AC440" s="146">
        <v>2019</v>
      </c>
      <c r="AD440" s="146" t="s">
        <v>6529</v>
      </c>
      <c r="AJ440" s="181" t="e">
        <f>VLOOKUP(AI440,'centroDeProyectos estrateg '!$E:$W,2,FALSE)</f>
        <v>#N/A</v>
      </c>
      <c r="AK440" s="181" t="e">
        <f>VLOOKUP(AI440,'centroDeProyectos estrateg '!$E:$W,7,FALSE)</f>
        <v>#N/A</v>
      </c>
      <c r="AL440" s="181" t="e">
        <f>VLOOKUP(AI440,'centroDeProyectos estrateg '!$E:$W,8,FALSE)</f>
        <v>#N/A</v>
      </c>
      <c r="AM440" s="181" t="e">
        <f>VLOOKUP(AI440,'centroDeProyectos estrateg '!$E:$W,5,FALSE)</f>
        <v>#N/A</v>
      </c>
      <c r="AN440" s="181" t="e">
        <f>VLOOKUP(AI440,'centroDeProyectos estrateg '!$E:$W,18,FALSE)</f>
        <v>#N/A</v>
      </c>
      <c r="AO440" s="181" t="e">
        <f>VLOOKUP(AI440,'centroDeProyectos estrateg '!$E:$W,19,FALSE)</f>
        <v>#N/A</v>
      </c>
      <c r="AP440" s="181" t="e">
        <f>VLOOKUP(AI440,'centroDeProyectos estrateg '!$E:$W,4,FALSE)</f>
        <v>#N/A</v>
      </c>
      <c r="AQ440" s="162" t="s">
        <v>3438</v>
      </c>
    </row>
    <row r="441" spans="1:43" s="146" customFormat="1" ht="22.9" customHeight="1">
      <c r="A441" s="227">
        <v>439</v>
      </c>
      <c r="B441" s="145" t="s">
        <v>5971</v>
      </c>
      <c r="C441" s="146" t="s">
        <v>4014</v>
      </c>
      <c r="D441" s="146" t="s">
        <v>5331</v>
      </c>
      <c r="E441" s="146" t="s">
        <v>3762</v>
      </c>
      <c r="F441" s="146" t="s">
        <v>6487</v>
      </c>
      <c r="G441" s="146" t="s">
        <v>6488</v>
      </c>
      <c r="H441" s="146" t="str">
        <f t="shared" si="20"/>
        <v xml:space="preserve">SERVICIOS TECNOLÓGICOS: Implementar soluciones tecnológicas estandarizadas, innovadoras e integrales para una gestión judicial, técnica y administrativa eficiente.  </v>
      </c>
      <c r="I441" s="146" t="s">
        <v>4042</v>
      </c>
      <c r="O441" s="146" t="s">
        <v>3178</v>
      </c>
      <c r="P441" s="146" t="s">
        <v>3211</v>
      </c>
      <c r="AB441" s="146" t="s">
        <v>4025</v>
      </c>
      <c r="AC441" s="146" t="s">
        <v>3475</v>
      </c>
      <c r="AD441" s="146" t="s">
        <v>6552</v>
      </c>
      <c r="AJ441" s="181" t="e">
        <f>VLOOKUP(AI441,'centroDeProyectos estrateg '!$E:$W,2,FALSE)</f>
        <v>#N/A</v>
      </c>
      <c r="AK441" s="181" t="e">
        <f>VLOOKUP(AI441,'centroDeProyectos estrateg '!$E:$W,7,FALSE)</f>
        <v>#N/A</v>
      </c>
      <c r="AL441" s="181" t="e">
        <f>VLOOKUP(AI441,'centroDeProyectos estrateg '!$E:$W,8,FALSE)</f>
        <v>#N/A</v>
      </c>
      <c r="AM441" s="181" t="e">
        <f>VLOOKUP(AI441,'centroDeProyectos estrateg '!$E:$W,5,FALSE)</f>
        <v>#N/A</v>
      </c>
      <c r="AN441" s="181" t="e">
        <f>VLOOKUP(AI441,'centroDeProyectos estrateg '!$E:$W,18,FALSE)</f>
        <v>#N/A</v>
      </c>
      <c r="AO441" s="181" t="e">
        <f>VLOOKUP(AI441,'centroDeProyectos estrateg '!$E:$W,19,FALSE)</f>
        <v>#N/A</v>
      </c>
      <c r="AP441" s="181" t="e">
        <f>VLOOKUP(AI441,'centroDeProyectos estrateg '!$E:$W,4,FALSE)</f>
        <v>#N/A</v>
      </c>
      <c r="AQ441" s="162" t="s">
        <v>3438</v>
      </c>
    </row>
    <row r="442" spans="1:43" s="172" customFormat="1" ht="22.9" customHeight="1">
      <c r="A442" s="228">
        <v>440</v>
      </c>
      <c r="B442" s="171" t="s">
        <v>6096</v>
      </c>
      <c r="C442" s="172" t="s">
        <v>4014</v>
      </c>
      <c r="D442" s="172" t="s">
        <v>5331</v>
      </c>
      <c r="E442" s="172" t="s">
        <v>3762</v>
      </c>
      <c r="F442" s="172" t="s">
        <v>6487</v>
      </c>
      <c r="G442" s="172" t="s">
        <v>6488</v>
      </c>
      <c r="H442" s="172" t="str">
        <f t="shared" si="20"/>
        <v xml:space="preserve">SERVICIOS TECNOLÓGICOS: Implementar soluciones tecnológicas estandarizadas, innovadoras e integrales para una gestión judicial, técnica y administrativa eficiente.  </v>
      </c>
      <c r="I442" s="172" t="s">
        <v>4043</v>
      </c>
      <c r="O442" s="172" t="s">
        <v>3160</v>
      </c>
      <c r="P442" s="172" t="s">
        <v>3211</v>
      </c>
      <c r="Q442" s="172" t="s">
        <v>3582</v>
      </c>
      <c r="S442" s="172">
        <v>0</v>
      </c>
      <c r="T442" s="172">
        <v>100</v>
      </c>
      <c r="U442" s="172">
        <v>0.1</v>
      </c>
      <c r="V442" s="172">
        <v>0.2</v>
      </c>
      <c r="W442" s="172">
        <v>0.4</v>
      </c>
      <c r="X442" s="172">
        <v>0.6</v>
      </c>
      <c r="Y442" s="172">
        <v>0.8</v>
      </c>
      <c r="Z442" s="172">
        <v>1</v>
      </c>
      <c r="AC442" s="172">
        <v>2019</v>
      </c>
      <c r="AD442" s="172" t="s">
        <v>6553</v>
      </c>
      <c r="AE442" s="172" t="s">
        <v>50</v>
      </c>
      <c r="AH442" s="172" t="s">
        <v>6554</v>
      </c>
      <c r="AJ442" s="183" t="e">
        <f>VLOOKUP(AI442,'centroDeProyectos estrateg '!$E:$W,2,FALSE)</f>
        <v>#N/A</v>
      </c>
      <c r="AK442" s="183" t="e">
        <f>VLOOKUP(AI442,'centroDeProyectos estrateg '!$E:$W,7,FALSE)</f>
        <v>#N/A</v>
      </c>
      <c r="AL442" s="183" t="e">
        <f>VLOOKUP(AI442,'centroDeProyectos estrateg '!$E:$W,8,FALSE)</f>
        <v>#N/A</v>
      </c>
      <c r="AM442" s="183" t="e">
        <f>VLOOKUP(AI442,'centroDeProyectos estrateg '!$E:$W,5,FALSE)</f>
        <v>#N/A</v>
      </c>
      <c r="AN442" s="183" t="e">
        <f>VLOOKUP(AI442,'centroDeProyectos estrateg '!$E:$W,18,FALSE)</f>
        <v>#N/A</v>
      </c>
      <c r="AO442" s="183" t="e">
        <f>VLOOKUP(AI442,'centroDeProyectos estrateg '!$E:$W,19,FALSE)</f>
        <v>#N/A</v>
      </c>
      <c r="AP442" s="183" t="e">
        <f>VLOOKUP(AI442,'centroDeProyectos estrateg '!$E:$W,4,FALSE)</f>
        <v>#N/A</v>
      </c>
      <c r="AQ442" s="172" t="s">
        <v>3626</v>
      </c>
    </row>
    <row r="443" spans="1:43" s="146" customFormat="1" ht="22.9" customHeight="1">
      <c r="A443" s="229">
        <v>441</v>
      </c>
      <c r="B443" s="145" t="s">
        <v>5971</v>
      </c>
      <c r="C443" s="146" t="s">
        <v>4014</v>
      </c>
      <c r="D443" s="146" t="s">
        <v>5331</v>
      </c>
      <c r="E443" s="146" t="s">
        <v>3762</v>
      </c>
      <c r="F443" s="146" t="s">
        <v>6487</v>
      </c>
      <c r="G443" s="146" t="s">
        <v>6488</v>
      </c>
      <c r="H443" s="146" t="str">
        <f t="shared" si="20"/>
        <v xml:space="preserve">SERVICIOS TECNOLÓGICOS: Implementar soluciones tecnológicas estandarizadas, innovadoras e integrales para una gestión judicial, técnica y administrativa eficiente.  </v>
      </c>
      <c r="I443" s="146" t="s">
        <v>4043</v>
      </c>
      <c r="O443" s="146" t="s">
        <v>3160</v>
      </c>
      <c r="P443" s="146" t="s">
        <v>3211</v>
      </c>
      <c r="AC443" s="146" t="s">
        <v>3876</v>
      </c>
      <c r="AD443" s="146" t="s">
        <v>6555</v>
      </c>
      <c r="AE443" s="146" t="s">
        <v>50</v>
      </c>
      <c r="AJ443" s="181" t="e">
        <f>VLOOKUP(AI443,'centroDeProyectos estrateg '!$E:$W,2,FALSE)</f>
        <v>#N/A</v>
      </c>
      <c r="AK443" s="181" t="e">
        <f>VLOOKUP(AI443,'centroDeProyectos estrateg '!$E:$W,7,FALSE)</f>
        <v>#N/A</v>
      </c>
      <c r="AL443" s="181" t="e">
        <f>VLOOKUP(AI443,'centroDeProyectos estrateg '!$E:$W,8,FALSE)</f>
        <v>#N/A</v>
      </c>
      <c r="AM443" s="181" t="e">
        <f>VLOOKUP(AI443,'centroDeProyectos estrateg '!$E:$W,5,FALSE)</f>
        <v>#N/A</v>
      </c>
      <c r="AN443" s="181" t="e">
        <f>VLOOKUP(AI443,'centroDeProyectos estrateg '!$E:$W,18,FALSE)</f>
        <v>#N/A</v>
      </c>
      <c r="AO443" s="181" t="e">
        <f>VLOOKUP(AI443,'centroDeProyectos estrateg '!$E:$W,19,FALSE)</f>
        <v>#N/A</v>
      </c>
      <c r="AP443" s="181" t="e">
        <f>VLOOKUP(AI443,'centroDeProyectos estrateg '!$E:$W,4,FALSE)</f>
        <v>#N/A</v>
      </c>
      <c r="AQ443" s="162" t="s">
        <v>3438</v>
      </c>
    </row>
    <row r="444" spans="1:43" s="146" customFormat="1" ht="22.9" customHeight="1">
      <c r="A444" s="227">
        <v>442</v>
      </c>
      <c r="B444" s="145" t="s">
        <v>5971</v>
      </c>
      <c r="C444" s="146" t="s">
        <v>4014</v>
      </c>
      <c r="D444" s="146" t="s">
        <v>5331</v>
      </c>
      <c r="E444" s="146" t="s">
        <v>3762</v>
      </c>
      <c r="F444" s="146" t="s">
        <v>6487</v>
      </c>
      <c r="G444" s="146" t="s">
        <v>6488</v>
      </c>
      <c r="H444" s="146" t="str">
        <f t="shared" si="20"/>
        <v xml:space="preserve">SERVICIOS TECNOLÓGICOS: Implementar soluciones tecnológicas estandarizadas, innovadoras e integrales para una gestión judicial, técnica y administrativa eficiente.  </v>
      </c>
      <c r="I444" s="146" t="s">
        <v>4043</v>
      </c>
      <c r="O444" s="146" t="s">
        <v>3160</v>
      </c>
      <c r="P444" s="146" t="s">
        <v>3211</v>
      </c>
      <c r="AC444" s="146">
        <v>2024</v>
      </c>
      <c r="AD444" s="146" t="s">
        <v>6556</v>
      </c>
      <c r="AE444" s="146" t="s">
        <v>50</v>
      </c>
      <c r="AJ444" s="181" t="e">
        <f>VLOOKUP(AI444,'centroDeProyectos estrateg '!$E:$W,2,FALSE)</f>
        <v>#N/A</v>
      </c>
      <c r="AK444" s="181" t="e">
        <f>VLOOKUP(AI444,'centroDeProyectos estrateg '!$E:$W,7,FALSE)</f>
        <v>#N/A</v>
      </c>
      <c r="AL444" s="181" t="e">
        <f>VLOOKUP(AI444,'centroDeProyectos estrateg '!$E:$W,8,FALSE)</f>
        <v>#N/A</v>
      </c>
      <c r="AM444" s="181" t="e">
        <f>VLOOKUP(AI444,'centroDeProyectos estrateg '!$E:$W,5,FALSE)</f>
        <v>#N/A</v>
      </c>
      <c r="AN444" s="181" t="e">
        <f>VLOOKUP(AI444,'centroDeProyectos estrateg '!$E:$W,18,FALSE)</f>
        <v>#N/A</v>
      </c>
      <c r="AO444" s="181" t="e">
        <f>VLOOKUP(AI444,'centroDeProyectos estrateg '!$E:$W,19,FALSE)</f>
        <v>#N/A</v>
      </c>
      <c r="AP444" s="181" t="e">
        <f>VLOOKUP(AI444,'centroDeProyectos estrateg '!$E:$W,4,FALSE)</f>
        <v>#N/A</v>
      </c>
      <c r="AQ444" s="162" t="s">
        <v>3438</v>
      </c>
    </row>
    <row r="445" spans="1:43" s="172" customFormat="1" ht="22.9" customHeight="1">
      <c r="A445" s="228">
        <v>443</v>
      </c>
      <c r="B445" s="171" t="s">
        <v>6096</v>
      </c>
      <c r="C445" s="172" t="s">
        <v>3463</v>
      </c>
      <c r="D445" s="172" t="s">
        <v>5331</v>
      </c>
      <c r="E445" s="172" t="s">
        <v>3762</v>
      </c>
      <c r="F445" s="172" t="s">
        <v>6487</v>
      </c>
      <c r="G445" s="172" t="s">
        <v>6488</v>
      </c>
      <c r="H445" s="172" t="str">
        <f t="shared" si="20"/>
        <v xml:space="preserve">SERVICIOS TECNOLÓGICOS: Implementar soluciones tecnológicas estandarizadas, innovadoras e integrales para una gestión judicial, técnica y administrativa eficiente.  </v>
      </c>
      <c r="I445" s="172" t="s">
        <v>4044</v>
      </c>
      <c r="O445" s="172" t="s">
        <v>3141</v>
      </c>
      <c r="P445" s="172" t="s">
        <v>3645</v>
      </c>
      <c r="Q445" s="172" t="s">
        <v>3582</v>
      </c>
      <c r="S445" s="172">
        <v>0</v>
      </c>
      <c r="T445" s="172">
        <v>100</v>
      </c>
      <c r="U445" s="172">
        <v>0.1</v>
      </c>
      <c r="V445" s="172">
        <v>0.2</v>
      </c>
      <c r="W445" s="172">
        <v>0.4</v>
      </c>
      <c r="X445" s="172">
        <v>0.6</v>
      </c>
      <c r="Y445" s="172">
        <v>0.8</v>
      </c>
      <c r="Z445" s="172">
        <v>1</v>
      </c>
      <c r="AB445" s="172" t="s">
        <v>50</v>
      </c>
      <c r="AC445" s="172">
        <v>2019</v>
      </c>
      <c r="AD445" s="172" t="s">
        <v>6557</v>
      </c>
      <c r="AE445" s="172" t="s">
        <v>3645</v>
      </c>
      <c r="AH445" s="172" t="s">
        <v>6558</v>
      </c>
      <c r="AJ445" s="183" t="e">
        <f>VLOOKUP(AI445,'centroDeProyectos estrateg '!$E:$W,2,FALSE)</f>
        <v>#N/A</v>
      </c>
      <c r="AK445" s="183" t="e">
        <f>VLOOKUP(AI445,'centroDeProyectos estrateg '!$E:$W,7,FALSE)</f>
        <v>#N/A</v>
      </c>
      <c r="AL445" s="183" t="e">
        <f>VLOOKUP(AI445,'centroDeProyectos estrateg '!$E:$W,8,FALSE)</f>
        <v>#N/A</v>
      </c>
      <c r="AM445" s="183" t="e">
        <f>VLOOKUP(AI445,'centroDeProyectos estrateg '!$E:$W,5,FALSE)</f>
        <v>#N/A</v>
      </c>
      <c r="AN445" s="183" t="e">
        <f>VLOOKUP(AI445,'centroDeProyectos estrateg '!$E:$W,18,FALSE)</f>
        <v>#N/A</v>
      </c>
      <c r="AO445" s="183" t="e">
        <f>VLOOKUP(AI445,'centroDeProyectos estrateg '!$E:$W,19,FALSE)</f>
        <v>#N/A</v>
      </c>
      <c r="AP445" s="183" t="e">
        <f>VLOOKUP(AI445,'centroDeProyectos estrateg '!$E:$W,4,FALSE)</f>
        <v>#N/A</v>
      </c>
      <c r="AQ445" s="172" t="s">
        <v>3626</v>
      </c>
    </row>
    <row r="446" spans="1:43" s="146" customFormat="1" ht="22.9" customHeight="1">
      <c r="A446" s="229">
        <v>444</v>
      </c>
      <c r="B446" s="145" t="s">
        <v>5971</v>
      </c>
      <c r="C446" s="146" t="s">
        <v>3463</v>
      </c>
      <c r="D446" s="146" t="s">
        <v>5331</v>
      </c>
      <c r="E446" s="146" t="s">
        <v>3762</v>
      </c>
      <c r="F446" s="146" t="s">
        <v>6487</v>
      </c>
      <c r="G446" s="146" t="s">
        <v>6488</v>
      </c>
      <c r="H446" s="146" t="str">
        <f t="shared" si="20"/>
        <v xml:space="preserve">SERVICIOS TECNOLÓGICOS: Implementar soluciones tecnológicas estandarizadas, innovadoras e integrales para una gestión judicial, técnica y administrativa eficiente.  </v>
      </c>
      <c r="I446" s="146" t="s">
        <v>4044</v>
      </c>
      <c r="O446" s="146" t="s">
        <v>3141</v>
      </c>
      <c r="P446" s="146" t="s">
        <v>3645</v>
      </c>
      <c r="AB446" s="146" t="s">
        <v>50</v>
      </c>
      <c r="AC446" s="146">
        <v>2020</v>
      </c>
      <c r="AD446" s="146" t="s">
        <v>6559</v>
      </c>
      <c r="AE446" s="146" t="s">
        <v>50</v>
      </c>
      <c r="AJ446" s="181" t="e">
        <f>VLOOKUP(AI446,'centroDeProyectos estrateg '!$E:$W,2,FALSE)</f>
        <v>#N/A</v>
      </c>
      <c r="AK446" s="181" t="e">
        <f>VLOOKUP(AI446,'centroDeProyectos estrateg '!$E:$W,7,FALSE)</f>
        <v>#N/A</v>
      </c>
      <c r="AL446" s="181" t="e">
        <f>VLOOKUP(AI446,'centroDeProyectos estrateg '!$E:$W,8,FALSE)</f>
        <v>#N/A</v>
      </c>
      <c r="AM446" s="181" t="e">
        <f>VLOOKUP(AI446,'centroDeProyectos estrateg '!$E:$W,5,FALSE)</f>
        <v>#N/A</v>
      </c>
      <c r="AN446" s="181" t="e">
        <f>VLOOKUP(AI446,'centroDeProyectos estrateg '!$E:$W,18,FALSE)</f>
        <v>#N/A</v>
      </c>
      <c r="AO446" s="181" t="e">
        <f>VLOOKUP(AI446,'centroDeProyectos estrateg '!$E:$W,19,FALSE)</f>
        <v>#N/A</v>
      </c>
      <c r="AP446" s="181" t="e">
        <f>VLOOKUP(AI446,'centroDeProyectos estrateg '!$E:$W,4,FALSE)</f>
        <v>#N/A</v>
      </c>
      <c r="AQ446" s="162" t="s">
        <v>3438</v>
      </c>
    </row>
    <row r="447" spans="1:43" s="146" customFormat="1" ht="22.9" customHeight="1">
      <c r="A447" s="227">
        <v>445</v>
      </c>
      <c r="B447" s="145" t="s">
        <v>5971</v>
      </c>
      <c r="C447" s="146" t="s">
        <v>3463</v>
      </c>
      <c r="D447" s="146" t="s">
        <v>5331</v>
      </c>
      <c r="E447" s="146" t="s">
        <v>3762</v>
      </c>
      <c r="F447" s="146" t="s">
        <v>6487</v>
      </c>
      <c r="G447" s="146" t="s">
        <v>6488</v>
      </c>
      <c r="H447" s="146" t="str">
        <f t="shared" si="20"/>
        <v xml:space="preserve">SERVICIOS TECNOLÓGICOS: Implementar soluciones tecnológicas estandarizadas, innovadoras e integrales para una gestión judicial, técnica y administrativa eficiente.  </v>
      </c>
      <c r="I447" s="146" t="s">
        <v>4044</v>
      </c>
      <c r="O447" s="146" t="s">
        <v>3141</v>
      </c>
      <c r="P447" s="146" t="s">
        <v>3645</v>
      </c>
      <c r="AB447" s="146" t="s">
        <v>50</v>
      </c>
      <c r="AC447" s="146" t="s">
        <v>3448</v>
      </c>
      <c r="AD447" s="146" t="s">
        <v>6560</v>
      </c>
      <c r="AE447" s="146" t="s">
        <v>50</v>
      </c>
      <c r="AJ447" s="181" t="e">
        <f>VLOOKUP(AI447,'centroDeProyectos estrateg '!$E:$W,2,FALSE)</f>
        <v>#N/A</v>
      </c>
      <c r="AK447" s="181" t="e">
        <f>VLOOKUP(AI447,'centroDeProyectos estrateg '!$E:$W,7,FALSE)</f>
        <v>#N/A</v>
      </c>
      <c r="AL447" s="181" t="e">
        <f>VLOOKUP(AI447,'centroDeProyectos estrateg '!$E:$W,8,FALSE)</f>
        <v>#N/A</v>
      </c>
      <c r="AM447" s="181" t="e">
        <f>VLOOKUP(AI447,'centroDeProyectos estrateg '!$E:$W,5,FALSE)</f>
        <v>#N/A</v>
      </c>
      <c r="AN447" s="181" t="e">
        <f>VLOOKUP(AI447,'centroDeProyectos estrateg '!$E:$W,18,FALSE)</f>
        <v>#N/A</v>
      </c>
      <c r="AO447" s="181" t="e">
        <f>VLOOKUP(AI447,'centroDeProyectos estrateg '!$E:$W,19,FALSE)</f>
        <v>#N/A</v>
      </c>
      <c r="AP447" s="181" t="e">
        <f>VLOOKUP(AI447,'centroDeProyectos estrateg '!$E:$W,4,FALSE)</f>
        <v>#N/A</v>
      </c>
      <c r="AQ447" s="162" t="s">
        <v>3438</v>
      </c>
    </row>
    <row r="448" spans="1:43" s="146" customFormat="1" ht="22.9" customHeight="1">
      <c r="A448" s="228">
        <v>446</v>
      </c>
      <c r="B448" s="145" t="s">
        <v>5971</v>
      </c>
      <c r="C448" s="146" t="s">
        <v>3463</v>
      </c>
      <c r="D448" s="146" t="s">
        <v>5331</v>
      </c>
      <c r="E448" s="146" t="s">
        <v>3762</v>
      </c>
      <c r="F448" s="146" t="s">
        <v>6487</v>
      </c>
      <c r="G448" s="146" t="s">
        <v>6488</v>
      </c>
      <c r="H448" s="146" t="str">
        <f t="shared" si="20"/>
        <v xml:space="preserve">SERVICIOS TECNOLÓGICOS: Implementar soluciones tecnológicas estandarizadas, innovadoras e integrales para una gestión judicial, técnica y administrativa eficiente.  </v>
      </c>
      <c r="I448" s="146" t="s">
        <v>4044</v>
      </c>
      <c r="O448" s="146" t="s">
        <v>3141</v>
      </c>
      <c r="P448" s="146" t="s">
        <v>3645</v>
      </c>
      <c r="AB448" s="146" t="s">
        <v>50</v>
      </c>
      <c r="AC448" s="146">
        <v>2024</v>
      </c>
      <c r="AD448" s="146" t="s">
        <v>6561</v>
      </c>
      <c r="AE448" s="146" t="s">
        <v>3645</v>
      </c>
      <c r="AJ448" s="181" t="e">
        <f>VLOOKUP(AI448,'centroDeProyectos estrateg '!$E:$W,2,FALSE)</f>
        <v>#N/A</v>
      </c>
      <c r="AK448" s="181" t="e">
        <f>VLOOKUP(AI448,'centroDeProyectos estrateg '!$E:$W,7,FALSE)</f>
        <v>#N/A</v>
      </c>
      <c r="AL448" s="181" t="e">
        <f>VLOOKUP(AI448,'centroDeProyectos estrateg '!$E:$W,8,FALSE)</f>
        <v>#N/A</v>
      </c>
      <c r="AM448" s="181" t="e">
        <f>VLOOKUP(AI448,'centroDeProyectos estrateg '!$E:$W,5,FALSE)</f>
        <v>#N/A</v>
      </c>
      <c r="AN448" s="181" t="e">
        <f>VLOOKUP(AI448,'centroDeProyectos estrateg '!$E:$W,18,FALSE)</f>
        <v>#N/A</v>
      </c>
      <c r="AO448" s="181" t="e">
        <f>VLOOKUP(AI448,'centroDeProyectos estrateg '!$E:$W,19,FALSE)</f>
        <v>#N/A</v>
      </c>
      <c r="AP448" s="181" t="e">
        <f>VLOOKUP(AI448,'centroDeProyectos estrateg '!$E:$W,4,FALSE)</f>
        <v>#N/A</v>
      </c>
      <c r="AQ448" s="162" t="s">
        <v>3438</v>
      </c>
    </row>
    <row r="449" spans="1:43" s="172" customFormat="1" ht="22.9" customHeight="1">
      <c r="A449" s="229">
        <v>447</v>
      </c>
      <c r="B449" s="171" t="s">
        <v>6096</v>
      </c>
      <c r="C449" s="172" t="s">
        <v>3819</v>
      </c>
      <c r="D449" s="172" t="s">
        <v>5351</v>
      </c>
      <c r="E449" s="172" t="s">
        <v>4046</v>
      </c>
      <c r="F449" s="172" t="s">
        <v>3790</v>
      </c>
      <c r="G449" s="172" t="s">
        <v>3791</v>
      </c>
      <c r="H449" s="172" t="str">
        <f t="shared" si="20"/>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449" s="172" t="s">
        <v>4045</v>
      </c>
      <c r="O449" s="172" t="s">
        <v>3069</v>
      </c>
      <c r="P449" s="172" t="s">
        <v>2145</v>
      </c>
      <c r="Q449" s="172" t="s">
        <v>3582</v>
      </c>
      <c r="S449" s="172">
        <v>0</v>
      </c>
      <c r="T449" s="172">
        <v>100</v>
      </c>
      <c r="U449" s="172">
        <v>0.1</v>
      </c>
      <c r="V449" s="172">
        <v>0.2</v>
      </c>
      <c r="W449" s="172">
        <v>0.4</v>
      </c>
      <c r="X449" s="172">
        <v>0.6</v>
      </c>
      <c r="Y449" s="172">
        <v>0.8</v>
      </c>
      <c r="Z449" s="172">
        <v>1</v>
      </c>
      <c r="AB449" s="172" t="s">
        <v>6378</v>
      </c>
      <c r="AC449" s="172">
        <v>2020</v>
      </c>
      <c r="AD449" s="172" t="s">
        <v>6562</v>
      </c>
      <c r="AE449" s="172" t="s">
        <v>6378</v>
      </c>
      <c r="AH449" s="172" t="s">
        <v>6563</v>
      </c>
      <c r="AJ449" s="183" t="e">
        <f>VLOOKUP(AI449,'centroDeProyectos estrateg '!$E:$W,2,FALSE)</f>
        <v>#N/A</v>
      </c>
      <c r="AK449" s="183" t="e">
        <f>VLOOKUP(AI449,'centroDeProyectos estrateg '!$E:$W,7,FALSE)</f>
        <v>#N/A</v>
      </c>
      <c r="AL449" s="183" t="e">
        <f>VLOOKUP(AI449,'centroDeProyectos estrateg '!$E:$W,8,FALSE)</f>
        <v>#N/A</v>
      </c>
      <c r="AM449" s="183" t="e">
        <f>VLOOKUP(AI449,'centroDeProyectos estrateg '!$E:$W,5,FALSE)</f>
        <v>#N/A</v>
      </c>
      <c r="AN449" s="183" t="e">
        <f>VLOOKUP(AI449,'centroDeProyectos estrateg '!$E:$W,18,FALSE)</f>
        <v>#N/A</v>
      </c>
      <c r="AO449" s="183" t="e">
        <f>VLOOKUP(AI449,'centroDeProyectos estrateg '!$E:$W,19,FALSE)</f>
        <v>#N/A</v>
      </c>
      <c r="AP449" s="183" t="e">
        <f>VLOOKUP(AI449,'centroDeProyectos estrateg '!$E:$W,4,FALSE)</f>
        <v>#N/A</v>
      </c>
      <c r="AQ449" s="172" t="s">
        <v>3626</v>
      </c>
    </row>
    <row r="450" spans="1:43" s="146" customFormat="1" ht="22.9" customHeight="1">
      <c r="A450" s="227">
        <v>448</v>
      </c>
      <c r="B450" s="145" t="s">
        <v>5971</v>
      </c>
      <c r="C450" s="146" t="s">
        <v>3819</v>
      </c>
      <c r="D450" s="146" t="s">
        <v>5351</v>
      </c>
      <c r="E450" s="146" t="s">
        <v>4046</v>
      </c>
      <c r="F450" s="146" t="s">
        <v>3790</v>
      </c>
      <c r="G450" s="146" t="s">
        <v>3791</v>
      </c>
      <c r="H450" s="146" t="str">
        <f t="shared" si="20"/>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450" s="146" t="s">
        <v>4045</v>
      </c>
      <c r="O450" s="146" t="s">
        <v>3069</v>
      </c>
      <c r="P450" s="146" t="s">
        <v>2145</v>
      </c>
      <c r="AB450" s="146" t="s">
        <v>6378</v>
      </c>
      <c r="AC450" s="146">
        <v>2021</v>
      </c>
      <c r="AD450" s="146" t="s">
        <v>6564</v>
      </c>
      <c r="AE450" s="146" t="s">
        <v>6378</v>
      </c>
      <c r="AJ450" s="181" t="e">
        <f>VLOOKUP(AI450,'centroDeProyectos estrateg '!$E:$W,2,FALSE)</f>
        <v>#N/A</v>
      </c>
      <c r="AK450" s="181" t="e">
        <f>VLOOKUP(AI450,'centroDeProyectos estrateg '!$E:$W,7,FALSE)</f>
        <v>#N/A</v>
      </c>
      <c r="AL450" s="181" t="e">
        <f>VLOOKUP(AI450,'centroDeProyectos estrateg '!$E:$W,8,FALSE)</f>
        <v>#N/A</v>
      </c>
      <c r="AM450" s="181" t="e">
        <f>VLOOKUP(AI450,'centroDeProyectos estrateg '!$E:$W,5,FALSE)</f>
        <v>#N/A</v>
      </c>
      <c r="AN450" s="181" t="e">
        <f>VLOOKUP(AI450,'centroDeProyectos estrateg '!$E:$W,18,FALSE)</f>
        <v>#N/A</v>
      </c>
      <c r="AO450" s="181" t="e">
        <f>VLOOKUP(AI450,'centroDeProyectos estrateg '!$E:$W,19,FALSE)</f>
        <v>#N/A</v>
      </c>
      <c r="AP450" s="181" t="e">
        <f>VLOOKUP(AI450,'centroDeProyectos estrateg '!$E:$W,4,FALSE)</f>
        <v>#N/A</v>
      </c>
      <c r="AQ450" s="162" t="s">
        <v>3438</v>
      </c>
    </row>
    <row r="451" spans="1:43" s="146" customFormat="1" ht="22.9" customHeight="1">
      <c r="A451" s="228">
        <v>449</v>
      </c>
      <c r="B451" s="145" t="s">
        <v>5971</v>
      </c>
      <c r="C451" s="146" t="s">
        <v>3819</v>
      </c>
      <c r="D451" s="146" t="s">
        <v>5351</v>
      </c>
      <c r="E451" s="146" t="s">
        <v>4046</v>
      </c>
      <c r="F451" s="146" t="s">
        <v>3790</v>
      </c>
      <c r="G451" s="146" t="s">
        <v>3791</v>
      </c>
      <c r="H451" s="146" t="str">
        <f t="shared" si="20"/>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451" s="146" t="s">
        <v>4045</v>
      </c>
      <c r="O451" s="146" t="s">
        <v>3069</v>
      </c>
      <c r="P451" s="146" t="s">
        <v>2145</v>
      </c>
      <c r="AB451" s="146" t="s">
        <v>6378</v>
      </c>
      <c r="AC451" s="146" t="s">
        <v>3639</v>
      </c>
      <c r="AD451" s="146" t="s">
        <v>6565</v>
      </c>
      <c r="AE451" s="146" t="s">
        <v>2145</v>
      </c>
      <c r="AJ451" s="181" t="e">
        <f>VLOOKUP(AI451,'centroDeProyectos estrateg '!$E:$W,2,FALSE)</f>
        <v>#N/A</v>
      </c>
      <c r="AK451" s="181" t="e">
        <f>VLOOKUP(AI451,'centroDeProyectos estrateg '!$E:$W,7,FALSE)</f>
        <v>#N/A</v>
      </c>
      <c r="AL451" s="181" t="e">
        <f>VLOOKUP(AI451,'centroDeProyectos estrateg '!$E:$W,8,FALSE)</f>
        <v>#N/A</v>
      </c>
      <c r="AM451" s="181" t="e">
        <f>VLOOKUP(AI451,'centroDeProyectos estrateg '!$E:$W,5,FALSE)</f>
        <v>#N/A</v>
      </c>
      <c r="AN451" s="181" t="e">
        <f>VLOOKUP(AI451,'centroDeProyectos estrateg '!$E:$W,18,FALSE)</f>
        <v>#N/A</v>
      </c>
      <c r="AO451" s="181" t="e">
        <f>VLOOKUP(AI451,'centroDeProyectos estrateg '!$E:$W,19,FALSE)</f>
        <v>#N/A</v>
      </c>
      <c r="AP451" s="181" t="e">
        <f>VLOOKUP(AI451,'centroDeProyectos estrateg '!$E:$W,4,FALSE)</f>
        <v>#N/A</v>
      </c>
      <c r="AQ451" s="162" t="s">
        <v>3438</v>
      </c>
    </row>
    <row r="452" spans="1:43" s="146" customFormat="1" ht="22.9" customHeight="1">
      <c r="A452" s="229">
        <v>450</v>
      </c>
      <c r="B452" s="145" t="s">
        <v>5971</v>
      </c>
      <c r="C452" s="146" t="s">
        <v>3819</v>
      </c>
      <c r="D452" s="146" t="s">
        <v>5351</v>
      </c>
      <c r="E452" s="146" t="s">
        <v>4046</v>
      </c>
      <c r="F452" s="146" t="s">
        <v>3790</v>
      </c>
      <c r="G452" s="146" t="s">
        <v>3791</v>
      </c>
      <c r="H452" s="146" t="str">
        <f t="shared" si="20"/>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452" s="146" t="s">
        <v>4045</v>
      </c>
      <c r="O452" s="146" t="s">
        <v>3069</v>
      </c>
      <c r="P452" s="146" t="s">
        <v>2145</v>
      </c>
      <c r="AB452" s="146" t="s">
        <v>6378</v>
      </c>
      <c r="AC452" s="146">
        <v>2024</v>
      </c>
      <c r="AD452" s="146" t="s">
        <v>6566</v>
      </c>
      <c r="AE452" s="146" t="s">
        <v>2145</v>
      </c>
      <c r="AJ452" s="181" t="e">
        <f>VLOOKUP(AI452,'centroDeProyectos estrateg '!$E:$W,2,FALSE)</f>
        <v>#N/A</v>
      </c>
      <c r="AK452" s="181" t="e">
        <f>VLOOKUP(AI452,'centroDeProyectos estrateg '!$E:$W,7,FALSE)</f>
        <v>#N/A</v>
      </c>
      <c r="AL452" s="181" t="e">
        <f>VLOOKUP(AI452,'centroDeProyectos estrateg '!$E:$W,8,FALSE)</f>
        <v>#N/A</v>
      </c>
      <c r="AM452" s="181" t="e">
        <f>VLOOKUP(AI452,'centroDeProyectos estrateg '!$E:$W,5,FALSE)</f>
        <v>#N/A</v>
      </c>
      <c r="AN452" s="181" t="e">
        <f>VLOOKUP(AI452,'centroDeProyectos estrateg '!$E:$W,18,FALSE)</f>
        <v>#N/A</v>
      </c>
      <c r="AO452" s="181" t="e">
        <f>VLOOKUP(AI452,'centroDeProyectos estrateg '!$E:$W,19,FALSE)</f>
        <v>#N/A</v>
      </c>
      <c r="AP452" s="181" t="e">
        <f>VLOOKUP(AI452,'centroDeProyectos estrateg '!$E:$W,4,FALSE)</f>
        <v>#N/A</v>
      </c>
      <c r="AQ452" s="162" t="s">
        <v>3438</v>
      </c>
    </row>
    <row r="453" spans="1:43" s="146" customFormat="1" ht="22.9" customHeight="1">
      <c r="A453" s="227">
        <v>451</v>
      </c>
      <c r="B453" s="145" t="s">
        <v>5971</v>
      </c>
      <c r="C453" s="146" t="s">
        <v>3819</v>
      </c>
      <c r="D453" s="146" t="s">
        <v>5351</v>
      </c>
      <c r="E453" s="146" t="s">
        <v>4046</v>
      </c>
      <c r="F453" s="146" t="s">
        <v>3790</v>
      </c>
      <c r="G453" s="146" t="s">
        <v>3791</v>
      </c>
      <c r="H453" s="146" t="str">
        <f t="shared" si="20"/>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453" s="146" t="s">
        <v>4045</v>
      </c>
      <c r="O453" s="146" t="s">
        <v>3069</v>
      </c>
      <c r="P453" s="146" t="s">
        <v>2145</v>
      </c>
      <c r="AB453" s="146" t="s">
        <v>6378</v>
      </c>
      <c r="AC453" s="146">
        <v>2024</v>
      </c>
      <c r="AD453" s="146" t="s">
        <v>6567</v>
      </c>
      <c r="AE453" s="146" t="s">
        <v>2145</v>
      </c>
      <c r="AJ453" s="181" t="e">
        <f>VLOOKUP(AI453,'centroDeProyectos estrateg '!$E:$W,2,FALSE)</f>
        <v>#N/A</v>
      </c>
      <c r="AK453" s="181" t="e">
        <f>VLOOKUP(AI453,'centroDeProyectos estrateg '!$E:$W,7,FALSE)</f>
        <v>#N/A</v>
      </c>
      <c r="AL453" s="181" t="e">
        <f>VLOOKUP(AI453,'centroDeProyectos estrateg '!$E:$W,8,FALSE)</f>
        <v>#N/A</v>
      </c>
      <c r="AM453" s="181" t="e">
        <f>VLOOKUP(AI453,'centroDeProyectos estrateg '!$E:$W,5,FALSE)</f>
        <v>#N/A</v>
      </c>
      <c r="AN453" s="181" t="e">
        <f>VLOOKUP(AI453,'centroDeProyectos estrateg '!$E:$W,18,FALSE)</f>
        <v>#N/A</v>
      </c>
      <c r="AO453" s="181" t="e">
        <f>VLOOKUP(AI453,'centroDeProyectos estrateg '!$E:$W,19,FALSE)</f>
        <v>#N/A</v>
      </c>
      <c r="AP453" s="181" t="e">
        <f>VLOOKUP(AI453,'centroDeProyectos estrateg '!$E:$W,4,FALSE)</f>
        <v>#N/A</v>
      </c>
      <c r="AQ453" s="162" t="s">
        <v>3438</v>
      </c>
    </row>
    <row r="454" spans="1:43" s="146" customFormat="1" ht="22.9" customHeight="1">
      <c r="A454" s="228">
        <v>452</v>
      </c>
      <c r="B454" s="145" t="s">
        <v>5971</v>
      </c>
      <c r="C454" s="146" t="s">
        <v>3463</v>
      </c>
      <c r="D454" s="146" t="s">
        <v>5351</v>
      </c>
      <c r="E454" s="146" t="s">
        <v>4046</v>
      </c>
      <c r="F454" s="146" t="s">
        <v>4047</v>
      </c>
      <c r="G454" s="146" t="s">
        <v>4048</v>
      </c>
      <c r="H454" s="146" t="str">
        <f t="shared" si="20"/>
        <v>CARRERA: Diseñar el modelo de carrera escalonada dirigido al personal de los diferentes ámbitos, considerando las condición de género y vulnerabilidad del personal.</v>
      </c>
      <c r="I454" s="146" t="s">
        <v>4049</v>
      </c>
      <c r="O454" s="146" t="s">
        <v>3089</v>
      </c>
      <c r="P454" s="146" t="s">
        <v>58</v>
      </c>
      <c r="Q454" s="146" t="s">
        <v>3582</v>
      </c>
      <c r="S454" s="146">
        <v>23</v>
      </c>
      <c r="T454" s="146">
        <v>100</v>
      </c>
      <c r="U454" s="146">
        <f>23+13</f>
        <v>36</v>
      </c>
      <c r="V454" s="146">
        <f>U454+13</f>
        <v>49</v>
      </c>
      <c r="W454" s="146">
        <f t="shared" ref="W454:Y454" si="21">V454+13</f>
        <v>62</v>
      </c>
      <c r="X454" s="146">
        <f t="shared" si="21"/>
        <v>75</v>
      </c>
      <c r="Y454" s="146">
        <f t="shared" si="21"/>
        <v>88</v>
      </c>
      <c r="Z454" s="146">
        <v>100</v>
      </c>
      <c r="AB454" s="146" t="s">
        <v>6568</v>
      </c>
      <c r="AC454" s="146">
        <v>2019</v>
      </c>
      <c r="AD454" s="146" t="s">
        <v>6247</v>
      </c>
      <c r="AE454" s="146" t="s">
        <v>58</v>
      </c>
      <c r="AH454" s="146" t="s">
        <v>6001</v>
      </c>
      <c r="AJ454" s="181" t="e">
        <f>VLOOKUP(AI454,'centroDeProyectos estrateg '!$E:$W,2,FALSE)</f>
        <v>#N/A</v>
      </c>
      <c r="AK454" s="181" t="e">
        <f>VLOOKUP(AI454,'centroDeProyectos estrateg '!$E:$W,7,FALSE)</f>
        <v>#N/A</v>
      </c>
      <c r="AL454" s="181" t="e">
        <f>VLOOKUP(AI454,'centroDeProyectos estrateg '!$E:$W,8,FALSE)</f>
        <v>#N/A</v>
      </c>
      <c r="AM454" s="181" t="e">
        <f>VLOOKUP(AI454,'centroDeProyectos estrateg '!$E:$W,5,FALSE)</f>
        <v>#N/A</v>
      </c>
      <c r="AN454" s="181" t="e">
        <f>VLOOKUP(AI454,'centroDeProyectos estrateg '!$E:$W,18,FALSE)</f>
        <v>#N/A</v>
      </c>
      <c r="AO454" s="181" t="e">
        <f>VLOOKUP(AI454,'centroDeProyectos estrateg '!$E:$W,19,FALSE)</f>
        <v>#N/A</v>
      </c>
      <c r="AP454" s="181" t="e">
        <f>VLOOKUP(AI454,'centroDeProyectos estrateg '!$E:$W,4,FALSE)</f>
        <v>#N/A</v>
      </c>
      <c r="AQ454" s="162" t="s">
        <v>3438</v>
      </c>
    </row>
    <row r="455" spans="1:43" s="146" customFormat="1" ht="22.9" customHeight="1">
      <c r="A455" s="229">
        <v>453</v>
      </c>
      <c r="B455" s="145" t="s">
        <v>5971</v>
      </c>
      <c r="C455" s="146" t="s">
        <v>3463</v>
      </c>
      <c r="D455" s="146" t="s">
        <v>5351</v>
      </c>
      <c r="E455" s="146" t="s">
        <v>4046</v>
      </c>
      <c r="F455" s="146" t="s">
        <v>4047</v>
      </c>
      <c r="G455" s="146" t="s">
        <v>4048</v>
      </c>
      <c r="H455" s="146" t="str">
        <f t="shared" si="20"/>
        <v>CARRERA: Diseñar el modelo de carrera escalonada dirigido al personal de los diferentes ámbitos, considerando las condición de género y vulnerabilidad del personal.</v>
      </c>
      <c r="I455" s="146" t="s">
        <v>4049</v>
      </c>
      <c r="O455" s="146" t="s">
        <v>3089</v>
      </c>
      <c r="P455" s="146" t="s">
        <v>58</v>
      </c>
      <c r="AB455" s="146" t="s">
        <v>6568</v>
      </c>
      <c r="AC455" s="146" t="s">
        <v>6174</v>
      </c>
      <c r="AD455" s="146" t="s">
        <v>3629</v>
      </c>
      <c r="AE455" s="146" t="s">
        <v>58</v>
      </c>
      <c r="AJ455" s="181" t="e">
        <f>VLOOKUP(AI455,'centroDeProyectos estrateg '!$E:$W,2,FALSE)</f>
        <v>#N/A</v>
      </c>
      <c r="AK455" s="181" t="e">
        <f>VLOOKUP(AI455,'centroDeProyectos estrateg '!$E:$W,7,FALSE)</f>
        <v>#N/A</v>
      </c>
      <c r="AL455" s="181" t="e">
        <f>VLOOKUP(AI455,'centroDeProyectos estrateg '!$E:$W,8,FALSE)</f>
        <v>#N/A</v>
      </c>
      <c r="AM455" s="181" t="e">
        <f>VLOOKUP(AI455,'centroDeProyectos estrateg '!$E:$W,5,FALSE)</f>
        <v>#N/A</v>
      </c>
      <c r="AN455" s="181" t="e">
        <f>VLOOKUP(AI455,'centroDeProyectos estrateg '!$E:$W,18,FALSE)</f>
        <v>#N/A</v>
      </c>
      <c r="AO455" s="181" t="e">
        <f>VLOOKUP(AI455,'centroDeProyectos estrateg '!$E:$W,19,FALSE)</f>
        <v>#N/A</v>
      </c>
      <c r="AP455" s="181" t="e">
        <f>VLOOKUP(AI455,'centroDeProyectos estrateg '!$E:$W,4,FALSE)</f>
        <v>#N/A</v>
      </c>
      <c r="AQ455" s="162" t="s">
        <v>3438</v>
      </c>
    </row>
    <row r="456" spans="1:43" s="146" customFormat="1" ht="22.9" customHeight="1">
      <c r="A456" s="227">
        <v>454</v>
      </c>
      <c r="B456" s="145" t="s">
        <v>5971</v>
      </c>
      <c r="C456" s="146" t="s">
        <v>3463</v>
      </c>
      <c r="D456" s="146" t="s">
        <v>5351</v>
      </c>
      <c r="E456" s="146" t="s">
        <v>4046</v>
      </c>
      <c r="F456" s="146" t="s">
        <v>4047</v>
      </c>
      <c r="G456" s="146" t="s">
        <v>4048</v>
      </c>
      <c r="H456" s="146" t="str">
        <f t="shared" si="20"/>
        <v>CARRERA: Diseñar el modelo de carrera escalonada dirigido al personal de los diferentes ámbitos, considerando las condición de género y vulnerabilidad del personal.</v>
      </c>
      <c r="I456" s="146" t="s">
        <v>4049</v>
      </c>
      <c r="O456" s="146" t="s">
        <v>3089</v>
      </c>
      <c r="P456" s="146" t="s">
        <v>58</v>
      </c>
      <c r="AB456" s="146" t="s">
        <v>6568</v>
      </c>
      <c r="AC456" s="146" t="s">
        <v>6230</v>
      </c>
      <c r="AD456" s="146" t="s">
        <v>3630</v>
      </c>
      <c r="AE456" s="146" t="s">
        <v>58</v>
      </c>
      <c r="AJ456" s="181" t="e">
        <f>VLOOKUP(AI456,'centroDeProyectos estrateg '!$E:$W,2,FALSE)</f>
        <v>#N/A</v>
      </c>
      <c r="AK456" s="181" t="e">
        <f>VLOOKUP(AI456,'centroDeProyectos estrateg '!$E:$W,7,FALSE)</f>
        <v>#N/A</v>
      </c>
      <c r="AL456" s="181" t="e">
        <f>VLOOKUP(AI456,'centroDeProyectos estrateg '!$E:$W,8,FALSE)</f>
        <v>#N/A</v>
      </c>
      <c r="AM456" s="181" t="e">
        <f>VLOOKUP(AI456,'centroDeProyectos estrateg '!$E:$W,5,FALSE)</f>
        <v>#N/A</v>
      </c>
      <c r="AN456" s="181" t="e">
        <f>VLOOKUP(AI456,'centroDeProyectos estrateg '!$E:$W,18,FALSE)</f>
        <v>#N/A</v>
      </c>
      <c r="AO456" s="181" t="e">
        <f>VLOOKUP(AI456,'centroDeProyectos estrateg '!$E:$W,19,FALSE)</f>
        <v>#N/A</v>
      </c>
      <c r="AP456" s="181" t="e">
        <f>VLOOKUP(AI456,'centroDeProyectos estrateg '!$E:$W,4,FALSE)</f>
        <v>#N/A</v>
      </c>
      <c r="AQ456" s="162" t="s">
        <v>3438</v>
      </c>
    </row>
    <row r="457" spans="1:43" s="59" customFormat="1" ht="22.9" customHeight="1">
      <c r="A457" s="228">
        <v>455</v>
      </c>
      <c r="B457" s="60" t="s">
        <v>5968</v>
      </c>
      <c r="C457" s="59" t="s">
        <v>3463</v>
      </c>
      <c r="D457" s="59" t="s">
        <v>5351</v>
      </c>
      <c r="E457" s="59" t="s">
        <v>4046</v>
      </c>
      <c r="F457" s="59" t="s">
        <v>4047</v>
      </c>
      <c r="G457" s="59" t="s">
        <v>4048</v>
      </c>
      <c r="H457" s="59" t="str">
        <f t="shared" si="20"/>
        <v>CARRERA: Diseñar el modelo de carrera escalonada dirigido al personal de los diferentes ámbitos, considerando las condición de género y vulnerabilidad del personal.</v>
      </c>
      <c r="I457" s="59" t="s">
        <v>4049</v>
      </c>
      <c r="O457" s="59" t="s">
        <v>3089</v>
      </c>
      <c r="P457" s="59" t="s">
        <v>58</v>
      </c>
      <c r="AB457" s="59" t="s">
        <v>6568</v>
      </c>
      <c r="AC457" s="59" t="s">
        <v>3450</v>
      </c>
      <c r="AD457" s="59" t="s">
        <v>3632</v>
      </c>
      <c r="AE457" s="59" t="s">
        <v>58</v>
      </c>
      <c r="AI457" s="59" t="s">
        <v>279</v>
      </c>
      <c r="AJ457" s="142" t="str">
        <f>VLOOKUP(AI457,'centroDeProyectos estrateg '!$E:$W,2,FALSE)</f>
        <v>Reforma a la Carrera judicial</v>
      </c>
      <c r="AK457" s="142" t="str">
        <f>VLOOKUP(AI457,'centroDeProyectos estrateg '!$E:$W,7,FALSE)</f>
        <v>30/07/2019</v>
      </c>
      <c r="AL457" s="142" t="str">
        <f>VLOOKUP(AI457,'centroDeProyectos estrateg '!$E:$W,8,FALSE)</f>
        <v>31/07/2019</v>
      </c>
      <c r="AM457" s="142" t="str">
        <f>VLOOKUP(AI457,'centroDeProyectos estrateg '!$E:$W,5,FALSE)</f>
        <v>0%</v>
      </c>
      <c r="AN457" s="142" t="str">
        <f>VLOOKUP(AI457,'centroDeProyectos estrateg '!$E:$W,18,FALSE)</f>
        <v>Despacho de la Presidencia</v>
      </c>
      <c r="AO457" s="142" t="str">
        <f>VLOOKUP(AI457,'centroDeProyectos estrateg '!$E:$W,19,FALSE)</f>
        <v>0653 DESPACHO DE LA PRESIDENCIA</v>
      </c>
      <c r="AP457" s="142" t="str">
        <f>VLOOKUP(AI457,'centroDeProyectos estrateg '!$E:$W,4,FALSE)</f>
        <v>Terminado</v>
      </c>
      <c r="AQ457" s="142" t="s">
        <v>3442</v>
      </c>
    </row>
    <row r="458" spans="1:43" s="59" customFormat="1" ht="22.9" customHeight="1">
      <c r="A458" s="229">
        <v>456</v>
      </c>
      <c r="B458" s="60" t="s">
        <v>5968</v>
      </c>
      <c r="C458" s="59" t="s">
        <v>3817</v>
      </c>
      <c r="D458" s="59" t="s">
        <v>5351</v>
      </c>
      <c r="E458" s="59" t="s">
        <v>4046</v>
      </c>
      <c r="F458" s="59" t="s">
        <v>4047</v>
      </c>
      <c r="G458" s="59" t="s">
        <v>4048</v>
      </c>
      <c r="H458" s="59" t="str">
        <f t="shared" si="20"/>
        <v>CARRERA: Diseñar el modelo de carrera escalonada dirigido al personal de los diferentes ámbitos, considerando las condición de género y vulnerabilidad del personal.</v>
      </c>
      <c r="I458" s="59" t="s">
        <v>4050</v>
      </c>
      <c r="O458" s="59" t="s">
        <v>3054</v>
      </c>
      <c r="P458" s="59" t="s">
        <v>58</v>
      </c>
      <c r="Q458" s="59" t="s">
        <v>3582</v>
      </c>
      <c r="S458" s="59">
        <v>60</v>
      </c>
      <c r="T458" s="59">
        <v>100</v>
      </c>
      <c r="U458" s="59">
        <v>67</v>
      </c>
      <c r="V458" s="59">
        <f>U458+7</f>
        <v>74</v>
      </c>
      <c r="W458" s="59">
        <f t="shared" ref="W458:Y458" si="22">V458+7</f>
        <v>81</v>
      </c>
      <c r="X458" s="59">
        <f t="shared" si="22"/>
        <v>88</v>
      </c>
      <c r="Y458" s="59">
        <f t="shared" si="22"/>
        <v>95</v>
      </c>
      <c r="Z458" s="59">
        <v>100</v>
      </c>
      <c r="AB458" s="59" t="s">
        <v>6569</v>
      </c>
      <c r="AC458" s="59" t="s">
        <v>3475</v>
      </c>
      <c r="AD458" s="59" t="s">
        <v>6570</v>
      </c>
      <c r="AE458" s="59" t="s">
        <v>3426</v>
      </c>
      <c r="AH458" s="59" t="s">
        <v>6001</v>
      </c>
      <c r="AI458" s="59" t="s">
        <v>277</v>
      </c>
      <c r="AJ458" s="142" t="str">
        <f>VLOOKUP(AI458,'centroDeProyectos estrateg '!$E:$W,2,FALSE)</f>
        <v>Establecimiento de la Carrera Fiscal y Requerimientos en la Presentación del Informe Anual del Fiscal General</v>
      </c>
      <c r="AK458" s="142" t="str">
        <f>VLOOKUP(AI458,'centroDeProyectos estrateg '!$E:$W,7,FALSE)</f>
        <v>10/11/2017</v>
      </c>
      <c r="AL458" s="142" t="str">
        <f>VLOOKUP(AI458,'centroDeProyectos estrateg '!$E:$W,8,FALSE)</f>
        <v>10/11/2017</v>
      </c>
      <c r="AM458" s="142" t="str">
        <f>VLOOKUP(AI458,'centroDeProyectos estrateg '!$E:$W,5,FALSE)</f>
        <v>0%</v>
      </c>
      <c r="AN458" s="142" t="str">
        <f>VLOOKUP(AI458,'centroDeProyectos estrateg '!$E:$W,18,FALSE)</f>
        <v>Despacho de la Presidencia</v>
      </c>
      <c r="AO458" s="142" t="str">
        <f>VLOOKUP(AI458,'centroDeProyectos estrateg '!$E:$W,19,FALSE)</f>
        <v>0653 DESPACHO DE LA PRESIDENCIA</v>
      </c>
      <c r="AP458" s="142" t="str">
        <f>VLOOKUP(AI458,'centroDeProyectos estrateg '!$E:$W,4,FALSE)</f>
        <v>Terminado</v>
      </c>
      <c r="AQ458" s="142" t="s">
        <v>3442</v>
      </c>
    </row>
    <row r="459" spans="1:43" s="146" customFormat="1" ht="22.9" customHeight="1">
      <c r="A459" s="227">
        <v>457</v>
      </c>
      <c r="B459" s="145" t="s">
        <v>5971</v>
      </c>
      <c r="C459" s="146" t="s">
        <v>3817</v>
      </c>
      <c r="D459" s="146" t="s">
        <v>5351</v>
      </c>
      <c r="E459" s="146" t="s">
        <v>4046</v>
      </c>
      <c r="F459" s="146" t="s">
        <v>4047</v>
      </c>
      <c r="G459" s="146" t="s">
        <v>4048</v>
      </c>
      <c r="H459" s="146" t="str">
        <f t="shared" si="20"/>
        <v>CARRERA: Diseñar el modelo de carrera escalonada dirigido al personal de los diferentes ámbitos, considerando las condición de género y vulnerabilidad del personal.</v>
      </c>
      <c r="I459" s="146" t="s">
        <v>4050</v>
      </c>
      <c r="O459" s="146" t="s">
        <v>3054</v>
      </c>
      <c r="P459" s="146" t="s">
        <v>58</v>
      </c>
      <c r="AB459" s="146" t="s">
        <v>6569</v>
      </c>
      <c r="AC459" s="146" t="s">
        <v>3475</v>
      </c>
      <c r="AD459" s="146" t="s">
        <v>6571</v>
      </c>
      <c r="AE459" s="146" t="s">
        <v>3426</v>
      </c>
      <c r="AJ459" s="181" t="e">
        <f>VLOOKUP(AI459,'centroDeProyectos estrateg '!$E:$W,2,FALSE)</f>
        <v>#N/A</v>
      </c>
      <c r="AK459" s="181" t="e">
        <f>VLOOKUP(AI459,'centroDeProyectos estrateg '!$E:$W,7,FALSE)</f>
        <v>#N/A</v>
      </c>
      <c r="AL459" s="181" t="e">
        <f>VLOOKUP(AI459,'centroDeProyectos estrateg '!$E:$W,8,FALSE)</f>
        <v>#N/A</v>
      </c>
      <c r="AM459" s="181" t="e">
        <f>VLOOKUP(AI459,'centroDeProyectos estrateg '!$E:$W,5,FALSE)</f>
        <v>#N/A</v>
      </c>
      <c r="AN459" s="181" t="e">
        <f>VLOOKUP(AI459,'centroDeProyectos estrateg '!$E:$W,18,FALSE)</f>
        <v>#N/A</v>
      </c>
      <c r="AO459" s="181" t="e">
        <f>VLOOKUP(AI459,'centroDeProyectos estrateg '!$E:$W,19,FALSE)</f>
        <v>#N/A</v>
      </c>
      <c r="AP459" s="181" t="e">
        <f>VLOOKUP(AI459,'centroDeProyectos estrateg '!$E:$W,4,FALSE)</f>
        <v>#N/A</v>
      </c>
      <c r="AQ459" s="162" t="s">
        <v>3438</v>
      </c>
    </row>
    <row r="460" spans="1:43" s="172" customFormat="1" ht="22.9" customHeight="1">
      <c r="A460" s="228">
        <v>458</v>
      </c>
      <c r="B460" s="171" t="s">
        <v>6096</v>
      </c>
      <c r="C460" s="172" t="s">
        <v>3606</v>
      </c>
      <c r="D460" s="172" t="s">
        <v>5351</v>
      </c>
      <c r="E460" s="172" t="s">
        <v>4046</v>
      </c>
      <c r="F460" s="172" t="s">
        <v>4047</v>
      </c>
      <c r="G460" s="172" t="s">
        <v>4048</v>
      </c>
      <c r="H460" s="172" t="str">
        <f t="shared" si="20"/>
        <v>CARRERA: Diseñar el modelo de carrera escalonada dirigido al personal de los diferentes ámbitos, considerando las condición de género y vulnerabilidad del personal.</v>
      </c>
      <c r="I460" s="172" t="s">
        <v>4051</v>
      </c>
      <c r="O460" s="172" t="s">
        <v>3095</v>
      </c>
      <c r="P460" s="172" t="s">
        <v>75</v>
      </c>
      <c r="Q460" s="172" t="s">
        <v>3582</v>
      </c>
      <c r="S460" s="172">
        <v>0</v>
      </c>
      <c r="T460" s="172">
        <v>100</v>
      </c>
      <c r="U460" s="172">
        <v>0.1</v>
      </c>
      <c r="V460" s="172">
        <v>0.2</v>
      </c>
      <c r="W460" s="172">
        <v>0.4</v>
      </c>
      <c r="X460" s="172">
        <v>0.6</v>
      </c>
      <c r="Y460" s="172">
        <v>0.8</v>
      </c>
      <c r="Z460" s="172">
        <v>1</v>
      </c>
      <c r="AB460" s="172" t="s">
        <v>4052</v>
      </c>
      <c r="AC460" s="172" t="s">
        <v>6174</v>
      </c>
      <c r="AD460" s="172" t="s">
        <v>4053</v>
      </c>
      <c r="AE460" s="172" t="s">
        <v>75</v>
      </c>
      <c r="AH460" s="172" t="s">
        <v>4054</v>
      </c>
      <c r="AJ460" s="183" t="e">
        <f>VLOOKUP(AI460,'centroDeProyectos estrateg '!$E:$W,2,FALSE)</f>
        <v>#N/A</v>
      </c>
      <c r="AK460" s="183" t="e">
        <f>VLOOKUP(AI460,'centroDeProyectos estrateg '!$E:$W,7,FALSE)</f>
        <v>#N/A</v>
      </c>
      <c r="AL460" s="183" t="e">
        <f>VLOOKUP(AI460,'centroDeProyectos estrateg '!$E:$W,8,FALSE)</f>
        <v>#N/A</v>
      </c>
      <c r="AM460" s="183" t="e">
        <f>VLOOKUP(AI460,'centroDeProyectos estrateg '!$E:$W,5,FALSE)</f>
        <v>#N/A</v>
      </c>
      <c r="AN460" s="183" t="e">
        <f>VLOOKUP(AI460,'centroDeProyectos estrateg '!$E:$W,18,FALSE)</f>
        <v>#N/A</v>
      </c>
      <c r="AO460" s="183" t="e">
        <f>VLOOKUP(AI460,'centroDeProyectos estrateg '!$E:$W,19,FALSE)</f>
        <v>#N/A</v>
      </c>
      <c r="AP460" s="183" t="e">
        <f>VLOOKUP(AI460,'centroDeProyectos estrateg '!$E:$W,4,FALSE)</f>
        <v>#N/A</v>
      </c>
      <c r="AQ460" s="172" t="s">
        <v>3626</v>
      </c>
    </row>
    <row r="461" spans="1:43" s="146" customFormat="1" ht="22.9" customHeight="1">
      <c r="A461" s="229">
        <v>459</v>
      </c>
      <c r="B461" s="145" t="s">
        <v>5971</v>
      </c>
      <c r="C461" s="146" t="s">
        <v>3606</v>
      </c>
      <c r="D461" s="146" t="s">
        <v>5351</v>
      </c>
      <c r="E461" s="146" t="s">
        <v>4046</v>
      </c>
      <c r="F461" s="146" t="s">
        <v>4047</v>
      </c>
      <c r="G461" s="146" t="s">
        <v>4048</v>
      </c>
      <c r="H461" s="146" t="str">
        <f t="shared" si="20"/>
        <v>CARRERA: Diseñar el modelo de carrera escalonada dirigido al personal de los diferentes ámbitos, considerando las condición de género y vulnerabilidad del personal.</v>
      </c>
      <c r="I461" s="146" t="s">
        <v>4051</v>
      </c>
      <c r="O461" s="146" t="s">
        <v>3095</v>
      </c>
      <c r="P461" s="146" t="s">
        <v>75</v>
      </c>
      <c r="AB461" s="146" t="s">
        <v>4052</v>
      </c>
      <c r="AC461" s="146">
        <v>2020</v>
      </c>
      <c r="AD461" s="146" t="s">
        <v>4055</v>
      </c>
      <c r="AE461" s="146" t="s">
        <v>75</v>
      </c>
      <c r="AJ461" s="181" t="e">
        <f>VLOOKUP(AI461,'centroDeProyectos estrateg '!$E:$W,2,FALSE)</f>
        <v>#N/A</v>
      </c>
      <c r="AK461" s="181" t="e">
        <f>VLOOKUP(AI461,'centroDeProyectos estrateg '!$E:$W,7,FALSE)</f>
        <v>#N/A</v>
      </c>
      <c r="AL461" s="181" t="e">
        <f>VLOOKUP(AI461,'centroDeProyectos estrateg '!$E:$W,8,FALSE)</f>
        <v>#N/A</v>
      </c>
      <c r="AM461" s="181" t="e">
        <f>VLOOKUP(AI461,'centroDeProyectos estrateg '!$E:$W,5,FALSE)</f>
        <v>#N/A</v>
      </c>
      <c r="AN461" s="181" t="e">
        <f>VLOOKUP(AI461,'centroDeProyectos estrateg '!$E:$W,18,FALSE)</f>
        <v>#N/A</v>
      </c>
      <c r="AO461" s="181" t="e">
        <f>VLOOKUP(AI461,'centroDeProyectos estrateg '!$E:$W,19,FALSE)</f>
        <v>#N/A</v>
      </c>
      <c r="AP461" s="181" t="e">
        <f>VLOOKUP(AI461,'centroDeProyectos estrateg '!$E:$W,4,FALSE)</f>
        <v>#N/A</v>
      </c>
      <c r="AQ461" s="162" t="s">
        <v>3438</v>
      </c>
    </row>
    <row r="462" spans="1:43" s="146" customFormat="1" ht="22.9" customHeight="1">
      <c r="A462" s="227">
        <v>460</v>
      </c>
      <c r="B462" s="145" t="s">
        <v>5971</v>
      </c>
      <c r="C462" s="146" t="s">
        <v>3606</v>
      </c>
      <c r="D462" s="146" t="s">
        <v>5351</v>
      </c>
      <c r="E462" s="146" t="s">
        <v>4046</v>
      </c>
      <c r="F462" s="146" t="s">
        <v>4047</v>
      </c>
      <c r="G462" s="146" t="s">
        <v>4048</v>
      </c>
      <c r="H462" s="146" t="str">
        <f t="shared" si="20"/>
        <v>CARRERA: Diseñar el modelo de carrera escalonada dirigido al personal de los diferentes ámbitos, considerando las condición de género y vulnerabilidad del personal.</v>
      </c>
      <c r="I462" s="146" t="s">
        <v>4051</v>
      </c>
      <c r="O462" s="146" t="s">
        <v>3095</v>
      </c>
      <c r="P462" s="146" t="s">
        <v>75</v>
      </c>
      <c r="AB462" s="146" t="s">
        <v>4052</v>
      </c>
      <c r="AC462" s="146" t="s">
        <v>6513</v>
      </c>
      <c r="AD462" s="146" t="s">
        <v>4056</v>
      </c>
      <c r="AE462" s="146" t="s">
        <v>75</v>
      </c>
      <c r="AJ462" s="181" t="e">
        <f>VLOOKUP(AI462,'centroDeProyectos estrateg '!$E:$W,2,FALSE)</f>
        <v>#N/A</v>
      </c>
      <c r="AK462" s="181" t="e">
        <f>VLOOKUP(AI462,'centroDeProyectos estrateg '!$E:$W,7,FALSE)</f>
        <v>#N/A</v>
      </c>
      <c r="AL462" s="181" t="e">
        <f>VLOOKUP(AI462,'centroDeProyectos estrateg '!$E:$W,8,FALSE)</f>
        <v>#N/A</v>
      </c>
      <c r="AM462" s="181" t="e">
        <f>VLOOKUP(AI462,'centroDeProyectos estrateg '!$E:$W,5,FALSE)</f>
        <v>#N/A</v>
      </c>
      <c r="AN462" s="181" t="e">
        <f>VLOOKUP(AI462,'centroDeProyectos estrateg '!$E:$W,18,FALSE)</f>
        <v>#N/A</v>
      </c>
      <c r="AO462" s="181" t="e">
        <f>VLOOKUP(AI462,'centroDeProyectos estrateg '!$E:$W,19,FALSE)</f>
        <v>#N/A</v>
      </c>
      <c r="AP462" s="181" t="e">
        <f>VLOOKUP(AI462,'centroDeProyectos estrateg '!$E:$W,4,FALSE)</f>
        <v>#N/A</v>
      </c>
      <c r="AQ462" s="162" t="s">
        <v>3438</v>
      </c>
    </row>
    <row r="463" spans="1:43" s="146" customFormat="1" ht="22.9" customHeight="1">
      <c r="A463" s="228">
        <v>461</v>
      </c>
      <c r="B463" s="145" t="s">
        <v>5971</v>
      </c>
      <c r="C463" s="146" t="s">
        <v>3606</v>
      </c>
      <c r="D463" s="146" t="s">
        <v>5351</v>
      </c>
      <c r="E463" s="146" t="s">
        <v>4046</v>
      </c>
      <c r="F463" s="146" t="s">
        <v>4047</v>
      </c>
      <c r="G463" s="146" t="s">
        <v>4048</v>
      </c>
      <c r="H463" s="146" t="str">
        <f t="shared" si="20"/>
        <v>CARRERA: Diseñar el modelo de carrera escalonada dirigido al personal de los diferentes ámbitos, considerando las condición de género y vulnerabilidad del personal.</v>
      </c>
      <c r="I463" s="146" t="s">
        <v>4051</v>
      </c>
      <c r="O463" s="146" t="s">
        <v>3095</v>
      </c>
      <c r="P463" s="146" t="s">
        <v>75</v>
      </c>
      <c r="AB463" s="146" t="s">
        <v>4052</v>
      </c>
      <c r="AC463" s="146">
        <v>2024</v>
      </c>
      <c r="AD463" s="146" t="s">
        <v>4057</v>
      </c>
      <c r="AE463" s="146" t="s">
        <v>75</v>
      </c>
      <c r="AJ463" s="181" t="e">
        <f>VLOOKUP(AI463,'centroDeProyectos estrateg '!$E:$W,2,FALSE)</f>
        <v>#N/A</v>
      </c>
      <c r="AK463" s="181" t="e">
        <f>VLOOKUP(AI463,'centroDeProyectos estrateg '!$E:$W,7,FALSE)</f>
        <v>#N/A</v>
      </c>
      <c r="AL463" s="181" t="e">
        <f>VLOOKUP(AI463,'centroDeProyectos estrateg '!$E:$W,8,FALSE)</f>
        <v>#N/A</v>
      </c>
      <c r="AM463" s="181" t="e">
        <f>VLOOKUP(AI463,'centroDeProyectos estrateg '!$E:$W,5,FALSE)</f>
        <v>#N/A</v>
      </c>
      <c r="AN463" s="181" t="e">
        <f>VLOOKUP(AI463,'centroDeProyectos estrateg '!$E:$W,18,FALSE)</f>
        <v>#N/A</v>
      </c>
      <c r="AO463" s="181" t="e">
        <f>VLOOKUP(AI463,'centroDeProyectos estrateg '!$E:$W,19,FALSE)</f>
        <v>#N/A</v>
      </c>
      <c r="AP463" s="181" t="e">
        <f>VLOOKUP(AI463,'centroDeProyectos estrateg '!$E:$W,4,FALSE)</f>
        <v>#N/A</v>
      </c>
      <c r="AQ463" s="162" t="s">
        <v>3438</v>
      </c>
    </row>
    <row r="464" spans="1:43" s="172" customFormat="1" ht="22.9" customHeight="1">
      <c r="A464" s="229">
        <v>462</v>
      </c>
      <c r="B464" s="171" t="s">
        <v>6096</v>
      </c>
      <c r="C464" s="172" t="s">
        <v>3819</v>
      </c>
      <c r="D464" s="172" t="s">
        <v>5351</v>
      </c>
      <c r="E464" s="172" t="s">
        <v>4046</v>
      </c>
      <c r="F464" s="172" t="s">
        <v>4047</v>
      </c>
      <c r="G464" s="172" t="s">
        <v>4048</v>
      </c>
      <c r="H464" s="172" t="str">
        <f t="shared" si="20"/>
        <v>CARRERA: Diseñar el modelo de carrera escalonada dirigido al personal de los diferentes ámbitos, considerando las condición de género y vulnerabilidad del personal.</v>
      </c>
      <c r="I464" s="172" t="s">
        <v>4058</v>
      </c>
      <c r="O464" s="172" t="s">
        <v>4059</v>
      </c>
      <c r="P464" s="172" t="s">
        <v>2145</v>
      </c>
      <c r="Q464" s="172" t="s">
        <v>3582</v>
      </c>
      <c r="S464" s="172">
        <v>0</v>
      </c>
      <c r="T464" s="172">
        <v>100</v>
      </c>
      <c r="U464" s="172">
        <v>0.1</v>
      </c>
      <c r="V464" s="172">
        <v>0.2</v>
      </c>
      <c r="W464" s="172">
        <v>0.4</v>
      </c>
      <c r="X464" s="172">
        <v>0.6</v>
      </c>
      <c r="Y464" s="172">
        <v>0.8</v>
      </c>
      <c r="Z464" s="172">
        <v>1</v>
      </c>
      <c r="AB464" s="172" t="s">
        <v>6572</v>
      </c>
      <c r="AC464" s="172">
        <v>2019</v>
      </c>
      <c r="AD464" s="172" t="s">
        <v>6573</v>
      </c>
      <c r="AE464" s="172" t="s">
        <v>2145</v>
      </c>
      <c r="AH464" s="172" t="s">
        <v>6574</v>
      </c>
      <c r="AJ464" s="183" t="e">
        <f>VLOOKUP(AI464,'centroDeProyectos estrateg '!$E:$W,2,FALSE)</f>
        <v>#N/A</v>
      </c>
      <c r="AK464" s="183" t="e">
        <f>VLOOKUP(AI464,'centroDeProyectos estrateg '!$E:$W,7,FALSE)</f>
        <v>#N/A</v>
      </c>
      <c r="AL464" s="183" t="e">
        <f>VLOOKUP(AI464,'centroDeProyectos estrateg '!$E:$W,8,FALSE)</f>
        <v>#N/A</v>
      </c>
      <c r="AM464" s="183" t="e">
        <f>VLOOKUP(AI464,'centroDeProyectos estrateg '!$E:$W,5,FALSE)</f>
        <v>#N/A</v>
      </c>
      <c r="AN464" s="183" t="e">
        <f>VLOOKUP(AI464,'centroDeProyectos estrateg '!$E:$W,18,FALSE)</f>
        <v>#N/A</v>
      </c>
      <c r="AO464" s="183" t="e">
        <f>VLOOKUP(AI464,'centroDeProyectos estrateg '!$E:$W,19,FALSE)</f>
        <v>#N/A</v>
      </c>
      <c r="AP464" s="183" t="e">
        <f>VLOOKUP(AI464,'centroDeProyectos estrateg '!$E:$W,4,FALSE)</f>
        <v>#N/A</v>
      </c>
      <c r="AQ464" s="172" t="s">
        <v>3626</v>
      </c>
    </row>
    <row r="465" spans="1:43" s="146" customFormat="1" ht="22.9" customHeight="1">
      <c r="A465" s="227">
        <v>463</v>
      </c>
      <c r="B465" s="145" t="s">
        <v>5971</v>
      </c>
      <c r="C465" s="146" t="s">
        <v>3819</v>
      </c>
      <c r="D465" s="146" t="s">
        <v>5351</v>
      </c>
      <c r="E465" s="146" t="s">
        <v>4046</v>
      </c>
      <c r="F465" s="146" t="s">
        <v>4047</v>
      </c>
      <c r="G465" s="146" t="s">
        <v>4048</v>
      </c>
      <c r="H465" s="146" t="str">
        <f t="shared" si="20"/>
        <v>CARRERA: Diseñar el modelo de carrera escalonada dirigido al personal de los diferentes ámbitos, considerando las condición de género y vulnerabilidad del personal.</v>
      </c>
      <c r="I465" s="146" t="s">
        <v>4058</v>
      </c>
      <c r="O465" s="146" t="s">
        <v>4059</v>
      </c>
      <c r="P465" s="146" t="s">
        <v>2145</v>
      </c>
      <c r="AB465" s="146" t="s">
        <v>6572</v>
      </c>
      <c r="AC465" s="146">
        <v>2019</v>
      </c>
      <c r="AD465" s="146" t="s">
        <v>6575</v>
      </c>
      <c r="AE465" s="146" t="s">
        <v>2145</v>
      </c>
      <c r="AJ465" s="181" t="e">
        <f>VLOOKUP(AI465,'centroDeProyectos estrateg '!$E:$W,2,FALSE)</f>
        <v>#N/A</v>
      </c>
      <c r="AK465" s="181" t="e">
        <f>VLOOKUP(AI465,'centroDeProyectos estrateg '!$E:$W,7,FALSE)</f>
        <v>#N/A</v>
      </c>
      <c r="AL465" s="181" t="e">
        <f>VLOOKUP(AI465,'centroDeProyectos estrateg '!$E:$W,8,FALSE)</f>
        <v>#N/A</v>
      </c>
      <c r="AM465" s="181" t="e">
        <f>VLOOKUP(AI465,'centroDeProyectos estrateg '!$E:$W,5,FALSE)</f>
        <v>#N/A</v>
      </c>
      <c r="AN465" s="181" t="e">
        <f>VLOOKUP(AI465,'centroDeProyectos estrateg '!$E:$W,18,FALSE)</f>
        <v>#N/A</v>
      </c>
      <c r="AO465" s="181" t="e">
        <f>VLOOKUP(AI465,'centroDeProyectos estrateg '!$E:$W,19,FALSE)</f>
        <v>#N/A</v>
      </c>
      <c r="AP465" s="181" t="e">
        <f>VLOOKUP(AI465,'centroDeProyectos estrateg '!$E:$W,4,FALSE)</f>
        <v>#N/A</v>
      </c>
      <c r="AQ465" s="162" t="s">
        <v>3438</v>
      </c>
    </row>
    <row r="466" spans="1:43" s="146" customFormat="1" ht="22.9" customHeight="1">
      <c r="A466" s="228">
        <v>464</v>
      </c>
      <c r="B466" s="145" t="s">
        <v>5971</v>
      </c>
      <c r="C466" s="146" t="s">
        <v>3819</v>
      </c>
      <c r="D466" s="146" t="s">
        <v>5351</v>
      </c>
      <c r="E466" s="146" t="s">
        <v>4046</v>
      </c>
      <c r="F466" s="146" t="s">
        <v>4047</v>
      </c>
      <c r="G466" s="146" t="s">
        <v>4048</v>
      </c>
      <c r="H466" s="146" t="str">
        <f t="shared" si="20"/>
        <v>CARRERA: Diseñar el modelo de carrera escalonada dirigido al personal de los diferentes ámbitos, considerando las condición de género y vulnerabilidad del personal.</v>
      </c>
      <c r="I466" s="146" t="s">
        <v>4058</v>
      </c>
      <c r="O466" s="146" t="s">
        <v>4059</v>
      </c>
      <c r="P466" s="146" t="s">
        <v>2145</v>
      </c>
      <c r="AB466" s="146" t="s">
        <v>6572</v>
      </c>
      <c r="AC466" s="146">
        <v>2020</v>
      </c>
      <c r="AD466" s="146" t="s">
        <v>6576</v>
      </c>
      <c r="AE466" s="146" t="s">
        <v>2145</v>
      </c>
      <c r="AJ466" s="181" t="e">
        <f>VLOOKUP(AI466,'centroDeProyectos estrateg '!$E:$W,2,FALSE)</f>
        <v>#N/A</v>
      </c>
      <c r="AK466" s="181" t="e">
        <f>VLOOKUP(AI466,'centroDeProyectos estrateg '!$E:$W,7,FALSE)</f>
        <v>#N/A</v>
      </c>
      <c r="AL466" s="181" t="e">
        <f>VLOOKUP(AI466,'centroDeProyectos estrateg '!$E:$W,8,FALSE)</f>
        <v>#N/A</v>
      </c>
      <c r="AM466" s="181" t="e">
        <f>VLOOKUP(AI466,'centroDeProyectos estrateg '!$E:$W,5,FALSE)</f>
        <v>#N/A</v>
      </c>
      <c r="AN466" s="181" t="e">
        <f>VLOOKUP(AI466,'centroDeProyectos estrateg '!$E:$W,18,FALSE)</f>
        <v>#N/A</v>
      </c>
      <c r="AO466" s="181" t="e">
        <f>VLOOKUP(AI466,'centroDeProyectos estrateg '!$E:$W,19,FALSE)</f>
        <v>#N/A</v>
      </c>
      <c r="AP466" s="181" t="e">
        <f>VLOOKUP(AI466,'centroDeProyectos estrateg '!$E:$W,4,FALSE)</f>
        <v>#N/A</v>
      </c>
      <c r="AQ466" s="162" t="s">
        <v>3438</v>
      </c>
    </row>
    <row r="467" spans="1:43" s="146" customFormat="1" ht="22.9" customHeight="1">
      <c r="A467" s="229">
        <v>465</v>
      </c>
      <c r="B467" s="145" t="s">
        <v>5971</v>
      </c>
      <c r="C467" s="146" t="s">
        <v>3819</v>
      </c>
      <c r="D467" s="146" t="s">
        <v>5351</v>
      </c>
      <c r="E467" s="146" t="s">
        <v>4046</v>
      </c>
      <c r="F467" s="146" t="s">
        <v>4047</v>
      </c>
      <c r="G467" s="146" t="s">
        <v>4048</v>
      </c>
      <c r="H467" s="146" t="str">
        <f t="shared" si="20"/>
        <v>CARRERA: Diseñar el modelo de carrera escalonada dirigido al personal de los diferentes ámbitos, considerando las condición de género y vulnerabilidad del personal.</v>
      </c>
      <c r="I467" s="146" t="s">
        <v>4058</v>
      </c>
      <c r="O467" s="146" t="s">
        <v>4059</v>
      </c>
      <c r="P467" s="146" t="s">
        <v>2145</v>
      </c>
      <c r="AB467" s="146" t="s">
        <v>6572</v>
      </c>
      <c r="AC467" s="146">
        <v>2020</v>
      </c>
      <c r="AD467" s="146" t="s">
        <v>6577</v>
      </c>
      <c r="AE467" s="146" t="s">
        <v>2145</v>
      </c>
      <c r="AJ467" s="181" t="e">
        <f>VLOOKUP(AI467,'centroDeProyectos estrateg '!$E:$W,2,FALSE)</f>
        <v>#N/A</v>
      </c>
      <c r="AK467" s="181" t="e">
        <f>VLOOKUP(AI467,'centroDeProyectos estrateg '!$E:$W,7,FALSE)</f>
        <v>#N/A</v>
      </c>
      <c r="AL467" s="181" t="e">
        <f>VLOOKUP(AI467,'centroDeProyectos estrateg '!$E:$W,8,FALSE)</f>
        <v>#N/A</v>
      </c>
      <c r="AM467" s="181" t="e">
        <f>VLOOKUP(AI467,'centroDeProyectos estrateg '!$E:$W,5,FALSE)</f>
        <v>#N/A</v>
      </c>
      <c r="AN467" s="181" t="e">
        <f>VLOOKUP(AI467,'centroDeProyectos estrateg '!$E:$W,18,FALSE)</f>
        <v>#N/A</v>
      </c>
      <c r="AO467" s="181" t="e">
        <f>VLOOKUP(AI467,'centroDeProyectos estrateg '!$E:$W,19,FALSE)</f>
        <v>#N/A</v>
      </c>
      <c r="AP467" s="181" t="e">
        <f>VLOOKUP(AI467,'centroDeProyectos estrateg '!$E:$W,4,FALSE)</f>
        <v>#N/A</v>
      </c>
      <c r="AQ467" s="162" t="s">
        <v>3438</v>
      </c>
    </row>
    <row r="468" spans="1:43" s="146" customFormat="1" ht="22.9" customHeight="1">
      <c r="A468" s="227">
        <v>466</v>
      </c>
      <c r="B468" s="145" t="s">
        <v>5971</v>
      </c>
      <c r="C468" s="146" t="s">
        <v>3819</v>
      </c>
      <c r="D468" s="146" t="s">
        <v>5351</v>
      </c>
      <c r="E468" s="146" t="s">
        <v>4046</v>
      </c>
      <c r="F468" s="146" t="s">
        <v>4047</v>
      </c>
      <c r="G468" s="146" t="s">
        <v>4048</v>
      </c>
      <c r="H468" s="146" t="str">
        <f t="shared" si="20"/>
        <v>CARRERA: Diseñar el modelo de carrera escalonada dirigido al personal de los diferentes ámbitos, considerando las condición de género y vulnerabilidad del personal.</v>
      </c>
      <c r="I468" s="146" t="s">
        <v>4058</v>
      </c>
      <c r="O468" s="146" t="s">
        <v>4059</v>
      </c>
      <c r="P468" s="146" t="s">
        <v>2145</v>
      </c>
      <c r="AB468" s="146" t="s">
        <v>6572</v>
      </c>
      <c r="AC468" s="146">
        <v>2021</v>
      </c>
      <c r="AD468" s="146" t="s">
        <v>6578</v>
      </c>
      <c r="AE468" s="146" t="s">
        <v>2145</v>
      </c>
      <c r="AJ468" s="181" t="e">
        <f>VLOOKUP(AI468,'centroDeProyectos estrateg '!$E:$W,2,FALSE)</f>
        <v>#N/A</v>
      </c>
      <c r="AK468" s="181" t="e">
        <f>VLOOKUP(AI468,'centroDeProyectos estrateg '!$E:$W,7,FALSE)</f>
        <v>#N/A</v>
      </c>
      <c r="AL468" s="181" t="e">
        <f>VLOOKUP(AI468,'centroDeProyectos estrateg '!$E:$W,8,FALSE)</f>
        <v>#N/A</v>
      </c>
      <c r="AM468" s="181" t="e">
        <f>VLOOKUP(AI468,'centroDeProyectos estrateg '!$E:$W,5,FALSE)</f>
        <v>#N/A</v>
      </c>
      <c r="AN468" s="181" t="e">
        <f>VLOOKUP(AI468,'centroDeProyectos estrateg '!$E:$W,18,FALSE)</f>
        <v>#N/A</v>
      </c>
      <c r="AO468" s="181" t="e">
        <f>VLOOKUP(AI468,'centroDeProyectos estrateg '!$E:$W,19,FALSE)</f>
        <v>#N/A</v>
      </c>
      <c r="AP468" s="181" t="e">
        <f>VLOOKUP(AI468,'centroDeProyectos estrateg '!$E:$W,4,FALSE)</f>
        <v>#N/A</v>
      </c>
      <c r="AQ468" s="162" t="s">
        <v>3438</v>
      </c>
    </row>
    <row r="469" spans="1:43" s="146" customFormat="1" ht="22.9" customHeight="1">
      <c r="A469" s="228">
        <v>467</v>
      </c>
      <c r="B469" s="145" t="s">
        <v>5971</v>
      </c>
      <c r="C469" s="146" t="s">
        <v>3819</v>
      </c>
      <c r="D469" s="146" t="s">
        <v>5351</v>
      </c>
      <c r="E469" s="146" t="s">
        <v>4046</v>
      </c>
      <c r="F469" s="146" t="s">
        <v>4047</v>
      </c>
      <c r="G469" s="146" t="s">
        <v>4048</v>
      </c>
      <c r="H469" s="146" t="str">
        <f t="shared" si="20"/>
        <v>CARRERA: Diseñar el modelo de carrera escalonada dirigido al personal de los diferentes ámbitos, considerando las condición de género y vulnerabilidad del personal.</v>
      </c>
      <c r="I469" s="146" t="s">
        <v>4058</v>
      </c>
      <c r="O469" s="146" t="s">
        <v>4059</v>
      </c>
      <c r="P469" s="146" t="s">
        <v>2145</v>
      </c>
      <c r="AB469" s="146" t="s">
        <v>6572</v>
      </c>
      <c r="AC469" s="146">
        <v>2021</v>
      </c>
      <c r="AD469" s="146" t="s">
        <v>6579</v>
      </c>
      <c r="AE469" s="146" t="s">
        <v>2145</v>
      </c>
      <c r="AJ469" s="181" t="e">
        <f>VLOOKUP(AI469,'centroDeProyectos estrateg '!$E:$W,2,FALSE)</f>
        <v>#N/A</v>
      </c>
      <c r="AK469" s="181" t="e">
        <f>VLOOKUP(AI469,'centroDeProyectos estrateg '!$E:$W,7,FALSE)</f>
        <v>#N/A</v>
      </c>
      <c r="AL469" s="181" t="e">
        <f>VLOOKUP(AI469,'centroDeProyectos estrateg '!$E:$W,8,FALSE)</f>
        <v>#N/A</v>
      </c>
      <c r="AM469" s="181" t="e">
        <f>VLOOKUP(AI469,'centroDeProyectos estrateg '!$E:$W,5,FALSE)</f>
        <v>#N/A</v>
      </c>
      <c r="AN469" s="181" t="e">
        <f>VLOOKUP(AI469,'centroDeProyectos estrateg '!$E:$W,18,FALSE)</f>
        <v>#N/A</v>
      </c>
      <c r="AO469" s="181" t="e">
        <f>VLOOKUP(AI469,'centroDeProyectos estrateg '!$E:$W,19,FALSE)</f>
        <v>#N/A</v>
      </c>
      <c r="AP469" s="181" t="e">
        <f>VLOOKUP(AI469,'centroDeProyectos estrateg '!$E:$W,4,FALSE)</f>
        <v>#N/A</v>
      </c>
      <c r="AQ469" s="162" t="s">
        <v>3438</v>
      </c>
    </row>
    <row r="470" spans="1:43" s="146" customFormat="1" ht="22.9" customHeight="1">
      <c r="A470" s="229">
        <v>468</v>
      </c>
      <c r="B470" s="145" t="s">
        <v>5971</v>
      </c>
      <c r="C470" s="146" t="s">
        <v>3819</v>
      </c>
      <c r="D470" s="146" t="s">
        <v>5351</v>
      </c>
      <c r="E470" s="146" t="s">
        <v>4046</v>
      </c>
      <c r="F470" s="146" t="s">
        <v>4047</v>
      </c>
      <c r="G470" s="146" t="s">
        <v>4048</v>
      </c>
      <c r="H470" s="146" t="str">
        <f t="shared" si="20"/>
        <v>CARRERA: Diseñar el modelo de carrera escalonada dirigido al personal de los diferentes ámbitos, considerando las condición de género y vulnerabilidad del personal.</v>
      </c>
      <c r="I470" s="146" t="s">
        <v>4058</v>
      </c>
      <c r="O470" s="146" t="s">
        <v>4059</v>
      </c>
      <c r="P470" s="146" t="s">
        <v>2145</v>
      </c>
      <c r="AB470" s="146" t="s">
        <v>6572</v>
      </c>
      <c r="AC470" s="146">
        <v>2022</v>
      </c>
      <c r="AD470" s="146" t="s">
        <v>6580</v>
      </c>
      <c r="AE470" s="146" t="s">
        <v>2145</v>
      </c>
      <c r="AJ470" s="181" t="e">
        <f>VLOOKUP(AI470,'centroDeProyectos estrateg '!$E:$W,2,FALSE)</f>
        <v>#N/A</v>
      </c>
      <c r="AK470" s="181" t="e">
        <f>VLOOKUP(AI470,'centroDeProyectos estrateg '!$E:$W,7,FALSE)</f>
        <v>#N/A</v>
      </c>
      <c r="AL470" s="181" t="e">
        <f>VLOOKUP(AI470,'centroDeProyectos estrateg '!$E:$W,8,FALSE)</f>
        <v>#N/A</v>
      </c>
      <c r="AM470" s="181" t="e">
        <f>VLOOKUP(AI470,'centroDeProyectos estrateg '!$E:$W,5,FALSE)</f>
        <v>#N/A</v>
      </c>
      <c r="AN470" s="181" t="e">
        <f>VLOOKUP(AI470,'centroDeProyectos estrateg '!$E:$W,18,FALSE)</f>
        <v>#N/A</v>
      </c>
      <c r="AO470" s="181" t="e">
        <f>VLOOKUP(AI470,'centroDeProyectos estrateg '!$E:$W,19,FALSE)</f>
        <v>#N/A</v>
      </c>
      <c r="AP470" s="181" t="e">
        <f>VLOOKUP(AI470,'centroDeProyectos estrateg '!$E:$W,4,FALSE)</f>
        <v>#N/A</v>
      </c>
      <c r="AQ470" s="162" t="s">
        <v>3438</v>
      </c>
    </row>
    <row r="471" spans="1:43" s="146" customFormat="1" ht="22.9" customHeight="1">
      <c r="A471" s="227">
        <v>469</v>
      </c>
      <c r="B471" s="145" t="s">
        <v>5971</v>
      </c>
      <c r="C471" s="146" t="s">
        <v>3819</v>
      </c>
      <c r="D471" s="146" t="s">
        <v>5351</v>
      </c>
      <c r="E471" s="146" t="s">
        <v>4046</v>
      </c>
      <c r="F471" s="146" t="s">
        <v>4047</v>
      </c>
      <c r="G471" s="146" t="s">
        <v>4048</v>
      </c>
      <c r="H471" s="146" t="str">
        <f t="shared" si="20"/>
        <v>CARRERA: Diseñar el modelo de carrera escalonada dirigido al personal de los diferentes ámbitos, considerando las condición de género y vulnerabilidad del personal.</v>
      </c>
      <c r="I471" s="146" t="s">
        <v>4058</v>
      </c>
      <c r="O471" s="146" t="s">
        <v>4059</v>
      </c>
      <c r="P471" s="146" t="s">
        <v>2145</v>
      </c>
      <c r="AB471" s="146" t="s">
        <v>6572</v>
      </c>
      <c r="AC471" s="146" t="s">
        <v>6581</v>
      </c>
      <c r="AD471" s="146" t="s">
        <v>6582</v>
      </c>
      <c r="AE471" s="146" t="s">
        <v>2145</v>
      </c>
      <c r="AJ471" s="181" t="e">
        <f>VLOOKUP(AI471,'centroDeProyectos estrateg '!$E:$W,2,FALSE)</f>
        <v>#N/A</v>
      </c>
      <c r="AK471" s="181" t="e">
        <f>VLOOKUP(AI471,'centroDeProyectos estrateg '!$E:$W,7,FALSE)</f>
        <v>#N/A</v>
      </c>
      <c r="AL471" s="181" t="e">
        <f>VLOOKUP(AI471,'centroDeProyectos estrateg '!$E:$W,8,FALSE)</f>
        <v>#N/A</v>
      </c>
      <c r="AM471" s="181" t="e">
        <f>VLOOKUP(AI471,'centroDeProyectos estrateg '!$E:$W,5,FALSE)</f>
        <v>#N/A</v>
      </c>
      <c r="AN471" s="181" t="e">
        <f>VLOOKUP(AI471,'centroDeProyectos estrateg '!$E:$W,18,FALSE)</f>
        <v>#N/A</v>
      </c>
      <c r="AO471" s="181" t="e">
        <f>VLOOKUP(AI471,'centroDeProyectos estrateg '!$E:$W,19,FALSE)</f>
        <v>#N/A</v>
      </c>
      <c r="AP471" s="181" t="e">
        <f>VLOOKUP(AI471,'centroDeProyectos estrateg '!$E:$W,4,FALSE)</f>
        <v>#N/A</v>
      </c>
      <c r="AQ471" s="162" t="s">
        <v>3438</v>
      </c>
    </row>
    <row r="472" spans="1:43" s="59" customFormat="1" ht="22.9" customHeight="1">
      <c r="A472" s="228">
        <v>470</v>
      </c>
      <c r="B472" s="60" t="s">
        <v>6215</v>
      </c>
      <c r="C472" s="59" t="s">
        <v>3548</v>
      </c>
      <c r="D472" s="59" t="s">
        <v>5351</v>
      </c>
      <c r="E472" s="59" t="s">
        <v>4046</v>
      </c>
      <c r="F472" s="59" t="s">
        <v>4047</v>
      </c>
      <c r="G472" s="59" t="s">
        <v>4048</v>
      </c>
      <c r="H472" s="59" t="str">
        <f t="shared" si="20"/>
        <v>CARRERA: Diseñar el modelo de carrera escalonada dirigido al personal de los diferentes ámbitos, considerando las condición de género y vulnerabilidad del personal.</v>
      </c>
      <c r="I472" s="59" t="s">
        <v>4060</v>
      </c>
      <c r="O472" s="59" t="s">
        <v>3107</v>
      </c>
      <c r="P472" s="59" t="s">
        <v>58</v>
      </c>
      <c r="Q472" s="59" t="s">
        <v>3582</v>
      </c>
      <c r="S472" s="59">
        <v>5</v>
      </c>
      <c r="T472" s="59">
        <v>100</v>
      </c>
      <c r="U472" s="59">
        <f>5+16</f>
        <v>21</v>
      </c>
      <c r="V472" s="59">
        <f>U472+16</f>
        <v>37</v>
      </c>
      <c r="W472" s="59">
        <f t="shared" ref="W472:Y472" si="23">V472+16</f>
        <v>53</v>
      </c>
      <c r="X472" s="59">
        <f t="shared" si="23"/>
        <v>69</v>
      </c>
      <c r="Y472" s="59">
        <f t="shared" si="23"/>
        <v>85</v>
      </c>
      <c r="Z472" s="59">
        <v>100</v>
      </c>
      <c r="AB472" s="59" t="s">
        <v>6583</v>
      </c>
      <c r="AC472" s="59" t="s">
        <v>3475</v>
      </c>
      <c r="AD472" s="59" t="s">
        <v>6584</v>
      </c>
      <c r="AE472" s="59" t="s">
        <v>32</v>
      </c>
      <c r="AH472" s="59" t="s">
        <v>6001</v>
      </c>
      <c r="AI472" s="59" t="s">
        <v>436</v>
      </c>
      <c r="AJ472" s="142" t="str">
        <f>VLOOKUP(AI472,'centroDeProyectos estrateg '!$E:$W,2,FALSE)</f>
        <v>Reglamento de Carrera de la Defensa Publica</v>
      </c>
      <c r="AK472" s="142" t="str">
        <f>VLOOKUP(AI472,'centroDeProyectos estrateg '!$E:$W,7,FALSE)</f>
        <v>29/03/2021</v>
      </c>
      <c r="AL472" s="142" t="str">
        <f>VLOOKUP(AI472,'centroDeProyectos estrateg '!$E:$W,8,FALSE)</f>
        <v>11/07/2023</v>
      </c>
      <c r="AM472" s="142" t="str">
        <f>VLOOKUP(AI472,'centroDeProyectos estrateg '!$E:$W,5,FALSE)</f>
        <v>89%</v>
      </c>
      <c r="AN472" s="142" t="str">
        <f>VLOOKUP(AI472,'centroDeProyectos estrateg '!$E:$W,18,FALSE)</f>
        <v>Despacho de la Presidencia</v>
      </c>
      <c r="AO472" s="142" t="str">
        <f>VLOOKUP(AI472,'centroDeProyectos estrateg '!$E:$W,19,FALSE)</f>
        <v>0653 DESPACHO DE LA PRESIDENCIA</v>
      </c>
      <c r="AP472" s="142" t="str">
        <f>VLOOKUP(AI472,'centroDeProyectos estrateg '!$E:$W,4,FALSE)</f>
        <v>En progreso</v>
      </c>
      <c r="AQ472" s="142" t="s">
        <v>3442</v>
      </c>
    </row>
    <row r="473" spans="1:43" s="59" customFormat="1" ht="22.9" customHeight="1">
      <c r="A473" s="229">
        <v>471</v>
      </c>
      <c r="B473" s="60" t="s">
        <v>5968</v>
      </c>
      <c r="C473" s="59" t="s">
        <v>3463</v>
      </c>
      <c r="D473" s="59" t="s">
        <v>5351</v>
      </c>
      <c r="E473" s="59" t="s">
        <v>4046</v>
      </c>
      <c r="F473" s="59" t="s">
        <v>5822</v>
      </c>
      <c r="G473" s="59" t="s">
        <v>6585</v>
      </c>
      <c r="H473" s="59" t="str">
        <f t="shared" si="20"/>
        <v xml:space="preserve">RECLUTAMIENTO Y SELECCIÓN: Mejorar los procesos de reclutamiento y selección con el fin de lograr mayor eficacia en el desempeño de las funciones en los puestos de trabajo. </v>
      </c>
      <c r="I473" s="59" t="s">
        <v>4061</v>
      </c>
      <c r="O473" s="59" t="s">
        <v>3043</v>
      </c>
      <c r="P473" s="59" t="s">
        <v>58</v>
      </c>
      <c r="Q473" s="59" t="s">
        <v>3582</v>
      </c>
      <c r="S473" s="59">
        <v>15</v>
      </c>
      <c r="T473" s="59">
        <v>100</v>
      </c>
      <c r="U473" s="59">
        <v>0.28999999999999998</v>
      </c>
      <c r="V473" s="59">
        <v>0.43</v>
      </c>
      <c r="W473" s="59">
        <v>0.56999999999999995</v>
      </c>
      <c r="X473" s="59">
        <v>0.71</v>
      </c>
      <c r="Y473" s="59">
        <v>0.85</v>
      </c>
      <c r="Z473" s="59">
        <v>1</v>
      </c>
      <c r="AB473" s="59" t="s">
        <v>6586</v>
      </c>
      <c r="AC473" s="59">
        <v>2019</v>
      </c>
      <c r="AD473" s="59" t="s">
        <v>6247</v>
      </c>
      <c r="AE473" s="59" t="s">
        <v>58</v>
      </c>
      <c r="AH473" s="59" t="s">
        <v>6001</v>
      </c>
      <c r="AI473" s="59" t="s">
        <v>269</v>
      </c>
      <c r="AJ473" s="142" t="str">
        <f>VLOOKUP(AI473,'centroDeProyectos estrateg '!$E:$W,2,FALSE)</f>
        <v>Procedimiento de Selección de Magistradas (os)</v>
      </c>
      <c r="AK473" s="142" t="str">
        <f>VLOOKUP(AI473,'centroDeProyectos estrateg '!$E:$W,7,FALSE)</f>
        <v>07/11/2017</v>
      </c>
      <c r="AL473" s="142" t="str">
        <f>VLOOKUP(AI473,'centroDeProyectos estrateg '!$E:$W,8,FALSE)</f>
        <v>08/11/2017</v>
      </c>
      <c r="AM473" s="142" t="str">
        <f>VLOOKUP(AI473,'centroDeProyectos estrateg '!$E:$W,5,FALSE)</f>
        <v>0%</v>
      </c>
      <c r="AN473" s="142" t="str">
        <f>VLOOKUP(AI473,'centroDeProyectos estrateg '!$E:$W,18,FALSE)</f>
        <v>Despacho de la Presidencia</v>
      </c>
      <c r="AO473" s="142" t="str">
        <f>VLOOKUP(AI473,'centroDeProyectos estrateg '!$E:$W,19,FALSE)</f>
        <v>0653 DESPACHO DE LA PRESIDENCIA</v>
      </c>
      <c r="AP473" s="142" t="str">
        <f>VLOOKUP(AI473,'centroDeProyectos estrateg '!$E:$W,4,FALSE)</f>
        <v>Terminado</v>
      </c>
      <c r="AQ473" s="142" t="s">
        <v>3442</v>
      </c>
    </row>
    <row r="474" spans="1:43" s="146" customFormat="1" ht="22.9" customHeight="1">
      <c r="A474" s="227">
        <v>472</v>
      </c>
      <c r="B474" s="145" t="s">
        <v>5971</v>
      </c>
      <c r="C474" s="146" t="s">
        <v>3463</v>
      </c>
      <c r="D474" s="146" t="s">
        <v>5351</v>
      </c>
      <c r="E474" s="146" t="s">
        <v>4046</v>
      </c>
      <c r="F474" s="146" t="s">
        <v>5822</v>
      </c>
      <c r="G474" s="146" t="s">
        <v>6585</v>
      </c>
      <c r="H474" s="146" t="str">
        <f t="shared" si="20"/>
        <v xml:space="preserve">RECLUTAMIENTO Y SELECCIÓN: Mejorar los procesos de reclutamiento y selección con el fin de lograr mayor eficacia en el desempeño de las funciones en los puestos de trabajo. </v>
      </c>
      <c r="I474" s="146" t="s">
        <v>4061</v>
      </c>
      <c r="O474" s="146" t="s">
        <v>3043</v>
      </c>
      <c r="P474" s="146" t="s">
        <v>58</v>
      </c>
      <c r="AB474" s="146" t="s">
        <v>6586</v>
      </c>
      <c r="AC474" s="146" t="s">
        <v>6174</v>
      </c>
      <c r="AD474" s="146" t="s">
        <v>3629</v>
      </c>
      <c r="AE474" s="146" t="s">
        <v>58</v>
      </c>
      <c r="AJ474" s="181" t="e">
        <f>VLOOKUP(AI474,'centroDeProyectos estrateg '!$E:$W,2,FALSE)</f>
        <v>#N/A</v>
      </c>
      <c r="AK474" s="181" t="e">
        <f>VLOOKUP(AI474,'centroDeProyectos estrateg '!$E:$W,7,FALSE)</f>
        <v>#N/A</v>
      </c>
      <c r="AL474" s="181" t="e">
        <f>VLOOKUP(AI474,'centroDeProyectos estrateg '!$E:$W,8,FALSE)</f>
        <v>#N/A</v>
      </c>
      <c r="AM474" s="181" t="e">
        <f>VLOOKUP(AI474,'centroDeProyectos estrateg '!$E:$W,5,FALSE)</f>
        <v>#N/A</v>
      </c>
      <c r="AN474" s="181" t="e">
        <f>VLOOKUP(AI474,'centroDeProyectos estrateg '!$E:$W,18,FALSE)</f>
        <v>#N/A</v>
      </c>
      <c r="AO474" s="181" t="e">
        <f>VLOOKUP(AI474,'centroDeProyectos estrateg '!$E:$W,19,FALSE)</f>
        <v>#N/A</v>
      </c>
      <c r="AP474" s="181" t="e">
        <f>VLOOKUP(AI474,'centroDeProyectos estrateg '!$E:$W,4,FALSE)</f>
        <v>#N/A</v>
      </c>
      <c r="AQ474" s="162" t="s">
        <v>3438</v>
      </c>
    </row>
    <row r="475" spans="1:43" s="146" customFormat="1" ht="22.9" customHeight="1">
      <c r="A475" s="228">
        <v>473</v>
      </c>
      <c r="B475" s="145" t="s">
        <v>5971</v>
      </c>
      <c r="C475" s="146" t="s">
        <v>3463</v>
      </c>
      <c r="D475" s="146" t="s">
        <v>5351</v>
      </c>
      <c r="E475" s="146" t="s">
        <v>4046</v>
      </c>
      <c r="F475" s="146" t="s">
        <v>5822</v>
      </c>
      <c r="G475" s="146" t="s">
        <v>6585</v>
      </c>
      <c r="H475" s="146" t="str">
        <f t="shared" si="20"/>
        <v xml:space="preserve">RECLUTAMIENTO Y SELECCIÓN: Mejorar los procesos de reclutamiento y selección con el fin de lograr mayor eficacia en el desempeño de las funciones en los puestos de trabajo. </v>
      </c>
      <c r="I475" s="146" t="s">
        <v>4061</v>
      </c>
      <c r="O475" s="146" t="s">
        <v>3043</v>
      </c>
      <c r="P475" s="146" t="s">
        <v>58</v>
      </c>
      <c r="AB475" s="146" t="s">
        <v>6586</v>
      </c>
      <c r="AC475" s="146" t="s">
        <v>6230</v>
      </c>
      <c r="AD475" s="146" t="s">
        <v>3630</v>
      </c>
      <c r="AE475" s="146" t="s">
        <v>58</v>
      </c>
      <c r="AJ475" s="181" t="e">
        <f>VLOOKUP(AI475,'centroDeProyectos estrateg '!$E:$W,2,FALSE)</f>
        <v>#N/A</v>
      </c>
      <c r="AK475" s="181" t="e">
        <f>VLOOKUP(AI475,'centroDeProyectos estrateg '!$E:$W,7,FALSE)</f>
        <v>#N/A</v>
      </c>
      <c r="AL475" s="181" t="e">
        <f>VLOOKUP(AI475,'centroDeProyectos estrateg '!$E:$W,8,FALSE)</f>
        <v>#N/A</v>
      </c>
      <c r="AM475" s="181" t="e">
        <f>VLOOKUP(AI475,'centroDeProyectos estrateg '!$E:$W,5,FALSE)</f>
        <v>#N/A</v>
      </c>
      <c r="AN475" s="181" t="e">
        <f>VLOOKUP(AI475,'centroDeProyectos estrateg '!$E:$W,18,FALSE)</f>
        <v>#N/A</v>
      </c>
      <c r="AO475" s="181" t="e">
        <f>VLOOKUP(AI475,'centroDeProyectos estrateg '!$E:$W,19,FALSE)</f>
        <v>#N/A</v>
      </c>
      <c r="AP475" s="181" t="e">
        <f>VLOOKUP(AI475,'centroDeProyectos estrateg '!$E:$W,4,FALSE)</f>
        <v>#N/A</v>
      </c>
      <c r="AQ475" s="162" t="s">
        <v>3438</v>
      </c>
    </row>
    <row r="476" spans="1:43" s="146" customFormat="1" ht="22.9" customHeight="1">
      <c r="A476" s="229">
        <v>474</v>
      </c>
      <c r="B476" s="145" t="s">
        <v>5971</v>
      </c>
      <c r="C476" s="146" t="s">
        <v>3463</v>
      </c>
      <c r="D476" s="146" t="s">
        <v>5351</v>
      </c>
      <c r="E476" s="146" t="s">
        <v>4046</v>
      </c>
      <c r="F476" s="146" t="s">
        <v>5822</v>
      </c>
      <c r="G476" s="146" t="s">
        <v>6585</v>
      </c>
      <c r="H476" s="146" t="str">
        <f t="shared" si="20"/>
        <v xml:space="preserve">RECLUTAMIENTO Y SELECCIÓN: Mejorar los procesos de reclutamiento y selección con el fin de lograr mayor eficacia en el desempeño de las funciones en los puestos de trabajo. </v>
      </c>
      <c r="I476" s="146" t="s">
        <v>4061</v>
      </c>
      <c r="O476" s="146" t="s">
        <v>3043</v>
      </c>
      <c r="P476" s="146" t="s">
        <v>58</v>
      </c>
      <c r="AB476" s="146" t="s">
        <v>6586</v>
      </c>
      <c r="AC476" s="146" t="s">
        <v>3450</v>
      </c>
      <c r="AD476" s="146" t="s">
        <v>3632</v>
      </c>
      <c r="AE476" s="146" t="s">
        <v>58</v>
      </c>
      <c r="AJ476" s="181" t="e">
        <f>VLOOKUP(AI476,'centroDeProyectos estrateg '!$E:$W,2,FALSE)</f>
        <v>#N/A</v>
      </c>
      <c r="AK476" s="181" t="e">
        <f>VLOOKUP(AI476,'centroDeProyectos estrateg '!$E:$W,7,FALSE)</f>
        <v>#N/A</v>
      </c>
      <c r="AL476" s="181" t="e">
        <f>VLOOKUP(AI476,'centroDeProyectos estrateg '!$E:$W,8,FALSE)</f>
        <v>#N/A</v>
      </c>
      <c r="AM476" s="181" t="e">
        <f>VLOOKUP(AI476,'centroDeProyectos estrateg '!$E:$W,5,FALSE)</f>
        <v>#N/A</v>
      </c>
      <c r="AN476" s="181" t="e">
        <f>VLOOKUP(AI476,'centroDeProyectos estrateg '!$E:$W,18,FALSE)</f>
        <v>#N/A</v>
      </c>
      <c r="AO476" s="181" t="e">
        <f>VLOOKUP(AI476,'centroDeProyectos estrateg '!$E:$W,19,FALSE)</f>
        <v>#N/A</v>
      </c>
      <c r="AP476" s="181" t="e">
        <f>VLOOKUP(AI476,'centroDeProyectos estrateg '!$E:$W,4,FALSE)</f>
        <v>#N/A</v>
      </c>
      <c r="AQ476" s="162" t="s">
        <v>3438</v>
      </c>
    </row>
    <row r="477" spans="1:43" s="59" customFormat="1" ht="22.9" customHeight="1">
      <c r="A477" s="227">
        <v>475</v>
      </c>
      <c r="B477" s="60" t="s">
        <v>5968</v>
      </c>
      <c r="C477" s="59" t="s">
        <v>3819</v>
      </c>
      <c r="D477" s="59" t="s">
        <v>5351</v>
      </c>
      <c r="E477" s="59" t="s">
        <v>4046</v>
      </c>
      <c r="F477" s="59" t="s">
        <v>5822</v>
      </c>
      <c r="G477" s="59" t="s">
        <v>6585</v>
      </c>
      <c r="H477" s="59" t="str">
        <f t="shared" si="20"/>
        <v xml:space="preserve">RECLUTAMIENTO Y SELECCIÓN: Mejorar los procesos de reclutamiento y selección con el fin de lograr mayor eficacia en el desempeño de las funciones en los puestos de trabajo. </v>
      </c>
      <c r="I477" s="59" t="s">
        <v>6587</v>
      </c>
      <c r="O477" s="59" t="s">
        <v>3092</v>
      </c>
      <c r="P477" s="59" t="s">
        <v>2145</v>
      </c>
      <c r="Q477" s="59" t="s">
        <v>3582</v>
      </c>
      <c r="S477" s="59">
        <v>0</v>
      </c>
      <c r="T477" s="59">
        <v>100</v>
      </c>
      <c r="U477" s="59">
        <v>0.1</v>
      </c>
      <c r="V477" s="59">
        <v>0.2</v>
      </c>
      <c r="W477" s="59">
        <v>0.4</v>
      </c>
      <c r="X477" s="59">
        <v>0.6</v>
      </c>
      <c r="Y477" s="59">
        <v>0.8</v>
      </c>
      <c r="Z477" s="59">
        <v>1</v>
      </c>
      <c r="AB477" s="59" t="s">
        <v>4063</v>
      </c>
      <c r="AC477" s="59">
        <v>2019</v>
      </c>
      <c r="AD477" s="59" t="s">
        <v>6588</v>
      </c>
      <c r="AE477" s="59" t="s">
        <v>2145</v>
      </c>
      <c r="AH477" s="59" t="s">
        <v>6589</v>
      </c>
      <c r="AI477" s="59" t="s">
        <v>255</v>
      </c>
      <c r="AJ477" s="142" t="str">
        <f>VLOOKUP(AI477,'centroDeProyectos estrateg '!$E:$W,2,FALSE)</f>
        <v>Modernización del Proceso de Evaluación Psicológica (Puestos de Judicatura)</v>
      </c>
      <c r="AK477" s="142" t="str">
        <f>VLOOKUP(AI477,'centroDeProyectos estrateg '!$E:$W,7,FALSE)</f>
        <v>07/01/2019</v>
      </c>
      <c r="AL477" s="142" t="str">
        <f>VLOOKUP(AI477,'centroDeProyectos estrateg '!$E:$W,8,FALSE)</f>
        <v>30/11/2022</v>
      </c>
      <c r="AM477" s="142" t="str">
        <f>VLOOKUP(AI477,'centroDeProyectos estrateg '!$E:$W,5,FALSE)</f>
        <v>100%</v>
      </c>
      <c r="AN477" s="142" t="str">
        <f>VLOOKUP(AI477,'centroDeProyectos estrateg '!$E:$W,18,FALSE)</f>
        <v>Dirección Gestión Humana</v>
      </c>
      <c r="AO477" s="142" t="str">
        <f>VLOOKUP(AI477,'centroDeProyectos estrateg '!$E:$W,19,FALSE)</f>
        <v>0842 SECCION DE ADMINISTRACIÓN DE LA CARRERA JUDICIAL</v>
      </c>
      <c r="AP477" s="142" t="str">
        <f>VLOOKUP(AI477,'centroDeProyectos estrateg '!$E:$W,4,FALSE)</f>
        <v>Pendiente Evaluación de Beneficios</v>
      </c>
      <c r="AQ477" s="142" t="s">
        <v>3442</v>
      </c>
    </row>
    <row r="478" spans="1:43" s="146" customFormat="1" ht="22.9" customHeight="1">
      <c r="A478" s="228">
        <v>476</v>
      </c>
      <c r="B478" s="145" t="s">
        <v>5971</v>
      </c>
      <c r="C478" s="146" t="s">
        <v>3819</v>
      </c>
      <c r="D478" s="146" t="s">
        <v>5351</v>
      </c>
      <c r="E478" s="146" t="s">
        <v>4046</v>
      </c>
      <c r="F478" s="146" t="s">
        <v>5822</v>
      </c>
      <c r="G478" s="146" t="s">
        <v>6585</v>
      </c>
      <c r="H478" s="146" t="str">
        <f t="shared" si="20"/>
        <v xml:space="preserve">RECLUTAMIENTO Y SELECCIÓN: Mejorar los procesos de reclutamiento y selección con el fin de lograr mayor eficacia en el desempeño de las funciones en los puestos de trabajo. </v>
      </c>
      <c r="I478" s="146" t="s">
        <v>6587</v>
      </c>
      <c r="O478" s="146" t="s">
        <v>3092</v>
      </c>
      <c r="P478" s="146" t="s">
        <v>2145</v>
      </c>
      <c r="AB478" s="146" t="s">
        <v>4063</v>
      </c>
      <c r="AC478" s="146">
        <v>2020</v>
      </c>
      <c r="AD478" s="146" t="s">
        <v>6590</v>
      </c>
      <c r="AE478" s="146" t="s">
        <v>2145</v>
      </c>
      <c r="AJ478" s="181" t="e">
        <f>VLOOKUP(AI478,'centroDeProyectos estrateg '!$E:$W,2,FALSE)</f>
        <v>#N/A</v>
      </c>
      <c r="AK478" s="181" t="e">
        <f>VLOOKUP(AI478,'centroDeProyectos estrateg '!$E:$W,7,FALSE)</f>
        <v>#N/A</v>
      </c>
      <c r="AL478" s="181" t="e">
        <f>VLOOKUP(AI478,'centroDeProyectos estrateg '!$E:$W,8,FALSE)</f>
        <v>#N/A</v>
      </c>
      <c r="AM478" s="181" t="e">
        <f>VLOOKUP(AI478,'centroDeProyectos estrateg '!$E:$W,5,FALSE)</f>
        <v>#N/A</v>
      </c>
      <c r="AN478" s="181" t="e">
        <f>VLOOKUP(AI478,'centroDeProyectos estrateg '!$E:$W,18,FALSE)</f>
        <v>#N/A</v>
      </c>
      <c r="AO478" s="181" t="e">
        <f>VLOOKUP(AI478,'centroDeProyectos estrateg '!$E:$W,19,FALSE)</f>
        <v>#N/A</v>
      </c>
      <c r="AP478" s="181" t="e">
        <f>VLOOKUP(AI478,'centroDeProyectos estrateg '!$E:$W,4,FALSE)</f>
        <v>#N/A</v>
      </c>
      <c r="AQ478" s="162" t="s">
        <v>3438</v>
      </c>
    </row>
    <row r="479" spans="1:43" s="146" customFormat="1" ht="22.9" customHeight="1">
      <c r="A479" s="229">
        <v>477</v>
      </c>
      <c r="B479" s="145" t="s">
        <v>5971</v>
      </c>
      <c r="C479" s="146" t="s">
        <v>3819</v>
      </c>
      <c r="D479" s="146" t="s">
        <v>5351</v>
      </c>
      <c r="E479" s="146" t="s">
        <v>4046</v>
      </c>
      <c r="F479" s="146" t="s">
        <v>5822</v>
      </c>
      <c r="G479" s="146" t="s">
        <v>6585</v>
      </c>
      <c r="H479" s="146" t="str">
        <f t="shared" si="20"/>
        <v xml:space="preserve">RECLUTAMIENTO Y SELECCIÓN: Mejorar los procesos de reclutamiento y selección con el fin de lograr mayor eficacia en el desempeño de las funciones en los puestos de trabajo. </v>
      </c>
      <c r="I479" s="146" t="s">
        <v>6587</v>
      </c>
      <c r="O479" s="146" t="s">
        <v>3092</v>
      </c>
      <c r="P479" s="146" t="s">
        <v>2145</v>
      </c>
      <c r="AB479" s="146" t="s">
        <v>4063</v>
      </c>
      <c r="AC479" s="146" t="s">
        <v>6591</v>
      </c>
      <c r="AD479" s="146" t="s">
        <v>6592</v>
      </c>
      <c r="AE479" s="146" t="s">
        <v>2145</v>
      </c>
      <c r="AJ479" s="181" t="e">
        <f>VLOOKUP(AI479,'centroDeProyectos estrateg '!$E:$W,2,FALSE)</f>
        <v>#N/A</v>
      </c>
      <c r="AK479" s="181" t="e">
        <f>VLOOKUP(AI479,'centroDeProyectos estrateg '!$E:$W,7,FALSE)</f>
        <v>#N/A</v>
      </c>
      <c r="AL479" s="181" t="e">
        <f>VLOOKUP(AI479,'centroDeProyectos estrateg '!$E:$W,8,FALSE)</f>
        <v>#N/A</v>
      </c>
      <c r="AM479" s="181" t="e">
        <f>VLOOKUP(AI479,'centroDeProyectos estrateg '!$E:$W,5,FALSE)</f>
        <v>#N/A</v>
      </c>
      <c r="AN479" s="181" t="e">
        <f>VLOOKUP(AI479,'centroDeProyectos estrateg '!$E:$W,18,FALSE)</f>
        <v>#N/A</v>
      </c>
      <c r="AO479" s="181" t="e">
        <f>VLOOKUP(AI479,'centroDeProyectos estrateg '!$E:$W,19,FALSE)</f>
        <v>#N/A</v>
      </c>
      <c r="AP479" s="181" t="e">
        <f>VLOOKUP(AI479,'centroDeProyectos estrateg '!$E:$W,4,FALSE)</f>
        <v>#N/A</v>
      </c>
      <c r="AQ479" s="162" t="s">
        <v>3438</v>
      </c>
    </row>
    <row r="480" spans="1:43" s="146" customFormat="1" ht="22.9" customHeight="1">
      <c r="A480" s="227">
        <v>478</v>
      </c>
      <c r="B480" s="145" t="s">
        <v>5971</v>
      </c>
      <c r="C480" s="146" t="s">
        <v>3819</v>
      </c>
      <c r="D480" s="146" t="s">
        <v>5351</v>
      </c>
      <c r="E480" s="146" t="s">
        <v>4046</v>
      </c>
      <c r="F480" s="146" t="s">
        <v>5822</v>
      </c>
      <c r="G480" s="146" t="s">
        <v>6585</v>
      </c>
      <c r="H480" s="146" t="str">
        <f t="shared" si="20"/>
        <v xml:space="preserve">RECLUTAMIENTO Y SELECCIÓN: Mejorar los procesos de reclutamiento y selección con el fin de lograr mayor eficacia en el desempeño de las funciones en los puestos de trabajo. </v>
      </c>
      <c r="I480" s="146" t="s">
        <v>6587</v>
      </c>
      <c r="O480" s="146" t="s">
        <v>3092</v>
      </c>
      <c r="P480" s="146" t="s">
        <v>2145</v>
      </c>
      <c r="AB480" s="146" t="s">
        <v>4063</v>
      </c>
      <c r="AC480" s="146">
        <v>2024</v>
      </c>
      <c r="AD480" s="146" t="s">
        <v>6593</v>
      </c>
      <c r="AE480" s="146" t="s">
        <v>2145</v>
      </c>
      <c r="AJ480" s="181" t="e">
        <f>VLOOKUP(AI480,'centroDeProyectos estrateg '!$E:$W,2,FALSE)</f>
        <v>#N/A</v>
      </c>
      <c r="AK480" s="181" t="e">
        <f>VLOOKUP(AI480,'centroDeProyectos estrateg '!$E:$W,7,FALSE)</f>
        <v>#N/A</v>
      </c>
      <c r="AL480" s="181" t="e">
        <f>VLOOKUP(AI480,'centroDeProyectos estrateg '!$E:$W,8,FALSE)</f>
        <v>#N/A</v>
      </c>
      <c r="AM480" s="181" t="e">
        <f>VLOOKUP(AI480,'centroDeProyectos estrateg '!$E:$W,5,FALSE)</f>
        <v>#N/A</v>
      </c>
      <c r="AN480" s="181" t="e">
        <f>VLOOKUP(AI480,'centroDeProyectos estrateg '!$E:$W,18,FALSE)</f>
        <v>#N/A</v>
      </c>
      <c r="AO480" s="181" t="e">
        <f>VLOOKUP(AI480,'centroDeProyectos estrateg '!$E:$W,19,FALSE)</f>
        <v>#N/A</v>
      </c>
      <c r="AP480" s="181" t="e">
        <f>VLOOKUP(AI480,'centroDeProyectos estrateg '!$E:$W,4,FALSE)</f>
        <v>#N/A</v>
      </c>
      <c r="AQ480" s="162" t="s">
        <v>3438</v>
      </c>
    </row>
    <row r="481" spans="1:43" s="203" customFormat="1" ht="22.9" customHeight="1">
      <c r="A481" s="228">
        <v>479</v>
      </c>
      <c r="B481" s="202" t="s">
        <v>6211</v>
      </c>
      <c r="C481" s="202" t="s">
        <v>6211</v>
      </c>
      <c r="D481" s="203" t="s">
        <v>5351</v>
      </c>
      <c r="E481" s="203" t="s">
        <v>4046</v>
      </c>
      <c r="F481" s="203" t="s">
        <v>5822</v>
      </c>
      <c r="G481" s="203" t="s">
        <v>6585</v>
      </c>
      <c r="H481" s="203" t="str">
        <f t="shared" ref="H481:H544" si="24">_xlfn.CONCAT(F481,": ",G481)</f>
        <v xml:space="preserve">RECLUTAMIENTO Y SELECCIÓN: Mejorar los procesos de reclutamiento y selección con el fin de lograr mayor eficacia en el desempeño de las funciones en los puestos de trabajo. </v>
      </c>
      <c r="I481" s="203" t="s">
        <v>4074</v>
      </c>
      <c r="O481" s="203" t="s">
        <v>3052</v>
      </c>
      <c r="P481" s="203" t="s">
        <v>2145</v>
      </c>
      <c r="Q481" s="203" t="s">
        <v>3434</v>
      </c>
      <c r="S481" s="203">
        <v>0</v>
      </c>
      <c r="T481" s="203">
        <v>100</v>
      </c>
      <c r="U481" s="203">
        <v>0.1</v>
      </c>
      <c r="V481" s="203">
        <v>0.2</v>
      </c>
      <c r="W481" s="203">
        <v>0.4</v>
      </c>
      <c r="X481" s="203">
        <v>0.6</v>
      </c>
      <c r="Y481" s="203">
        <v>0.8</v>
      </c>
      <c r="Z481" s="203">
        <v>1</v>
      </c>
      <c r="AB481" s="203" t="s">
        <v>6594</v>
      </c>
      <c r="AC481" s="203" t="s">
        <v>6595</v>
      </c>
      <c r="AD481" s="203" t="s">
        <v>6596</v>
      </c>
      <c r="AE481" s="203" t="s">
        <v>2145</v>
      </c>
      <c r="AH481" s="203" t="s">
        <v>6001</v>
      </c>
      <c r="AI481" s="203" t="s">
        <v>263</v>
      </c>
      <c r="AJ481" s="199" t="str">
        <f>VLOOKUP(AI481,'centroDeProyectos estrateg '!$E:$W,2,FALSE)</f>
        <v>Actualización de la Política sobre Empleabilidad en el Poder Judicial</v>
      </c>
      <c r="AK481" s="199" t="str">
        <f>VLOOKUP(AI481,'centroDeProyectos estrateg '!$E:$W,7,FALSE)</f>
        <v>01/10/2021</v>
      </c>
      <c r="AL481" s="200">
        <v>45747</v>
      </c>
      <c r="AM481" s="212">
        <v>0.67</v>
      </c>
      <c r="AN481" s="199" t="str">
        <f>VLOOKUP(AI481,'centroDeProyectos estrateg '!$E:$W,18,FALSE)</f>
        <v>Dirección Gestión Humana</v>
      </c>
      <c r="AO481" s="199" t="str">
        <f>VLOOKUP(AI481,'centroDeProyectos estrateg '!$E:$W,19,FALSE)</f>
        <v>0134 DIRECCION GESTION HUMANA</v>
      </c>
      <c r="AP481" s="199" t="str">
        <f>VLOOKUP(AI481,'centroDeProyectos estrateg '!$E:$W,4,FALSE)</f>
        <v>En progreso</v>
      </c>
      <c r="AQ481" s="199" t="s">
        <v>3442</v>
      </c>
    </row>
    <row r="482" spans="1:43" s="146" customFormat="1" ht="22.9" customHeight="1">
      <c r="A482" s="229">
        <v>480</v>
      </c>
      <c r="B482" s="145" t="s">
        <v>5971</v>
      </c>
      <c r="C482" s="146" t="s">
        <v>3819</v>
      </c>
      <c r="D482" s="146" t="s">
        <v>5351</v>
      </c>
      <c r="E482" s="146" t="s">
        <v>4046</v>
      </c>
      <c r="F482" s="146" t="s">
        <v>5822</v>
      </c>
      <c r="G482" s="146" t="s">
        <v>6585</v>
      </c>
      <c r="H482" s="146" t="str">
        <f t="shared" si="24"/>
        <v xml:space="preserve">RECLUTAMIENTO Y SELECCIÓN: Mejorar los procesos de reclutamiento y selección con el fin de lograr mayor eficacia en el desempeño de las funciones en los puestos de trabajo. </v>
      </c>
      <c r="I482" s="146" t="s">
        <v>4074</v>
      </c>
      <c r="O482" s="146" t="s">
        <v>3052</v>
      </c>
      <c r="P482" s="146" t="s">
        <v>2145</v>
      </c>
      <c r="AB482" s="146" t="s">
        <v>6594</v>
      </c>
      <c r="AC482" s="146">
        <v>2021</v>
      </c>
      <c r="AD482" s="146" t="s">
        <v>6597</v>
      </c>
      <c r="AE482" s="146" t="s">
        <v>2145</v>
      </c>
      <c r="AJ482" s="181" t="e">
        <f>VLOOKUP(AI482,'centroDeProyectos estrateg '!$E:$W,2,FALSE)</f>
        <v>#N/A</v>
      </c>
      <c r="AK482" s="181" t="e">
        <f>VLOOKUP(AI482,'centroDeProyectos estrateg '!$E:$W,7,FALSE)</f>
        <v>#N/A</v>
      </c>
      <c r="AL482" s="181" t="e">
        <f>VLOOKUP(AI482,'centroDeProyectos estrateg '!$E:$W,8,FALSE)</f>
        <v>#N/A</v>
      </c>
      <c r="AM482" s="181" t="e">
        <f>VLOOKUP(AI482,'centroDeProyectos estrateg '!$E:$W,5,FALSE)</f>
        <v>#N/A</v>
      </c>
      <c r="AN482" s="181" t="e">
        <f>VLOOKUP(AI482,'centroDeProyectos estrateg '!$E:$W,18,FALSE)</f>
        <v>#N/A</v>
      </c>
      <c r="AO482" s="181" t="e">
        <f>VLOOKUP(AI482,'centroDeProyectos estrateg '!$E:$W,19,FALSE)</f>
        <v>#N/A</v>
      </c>
      <c r="AP482" s="181" t="e">
        <f>VLOOKUP(AI482,'centroDeProyectos estrateg '!$E:$W,4,FALSE)</f>
        <v>#N/A</v>
      </c>
      <c r="AQ482" s="162" t="s">
        <v>3438</v>
      </c>
    </row>
    <row r="483" spans="1:43" s="146" customFormat="1" ht="22.9" customHeight="1">
      <c r="A483" s="227">
        <v>481</v>
      </c>
      <c r="B483" s="145" t="s">
        <v>5971</v>
      </c>
      <c r="C483" s="146" t="s">
        <v>3819</v>
      </c>
      <c r="D483" s="146" t="s">
        <v>5351</v>
      </c>
      <c r="E483" s="146" t="s">
        <v>4046</v>
      </c>
      <c r="F483" s="146" t="s">
        <v>5822</v>
      </c>
      <c r="G483" s="146" t="s">
        <v>6585</v>
      </c>
      <c r="H483" s="146" t="str">
        <f t="shared" si="24"/>
        <v xml:space="preserve">RECLUTAMIENTO Y SELECCIÓN: Mejorar los procesos de reclutamiento y selección con el fin de lograr mayor eficacia en el desempeño de las funciones en los puestos de trabajo. </v>
      </c>
      <c r="I483" s="146" t="s">
        <v>4074</v>
      </c>
      <c r="O483" s="146" t="s">
        <v>3052</v>
      </c>
      <c r="P483" s="146" t="s">
        <v>2145</v>
      </c>
      <c r="AB483" s="146" t="s">
        <v>6594</v>
      </c>
      <c r="AC483" s="146" t="s">
        <v>4256</v>
      </c>
      <c r="AD483" s="146" t="s">
        <v>6598</v>
      </c>
      <c r="AE483" s="146" t="s">
        <v>2145</v>
      </c>
      <c r="AJ483" s="181" t="e">
        <f>VLOOKUP(AI483,'centroDeProyectos estrateg '!$E:$W,2,FALSE)</f>
        <v>#N/A</v>
      </c>
      <c r="AK483" s="181" t="e">
        <f>VLOOKUP(AI483,'centroDeProyectos estrateg '!$E:$W,7,FALSE)</f>
        <v>#N/A</v>
      </c>
      <c r="AL483" s="181" t="e">
        <f>VLOOKUP(AI483,'centroDeProyectos estrateg '!$E:$W,8,FALSE)</f>
        <v>#N/A</v>
      </c>
      <c r="AM483" s="181" t="e">
        <f>VLOOKUP(AI483,'centroDeProyectos estrateg '!$E:$W,5,FALSE)</f>
        <v>#N/A</v>
      </c>
      <c r="AN483" s="181" t="e">
        <f>VLOOKUP(AI483,'centroDeProyectos estrateg '!$E:$W,18,FALSE)</f>
        <v>#N/A</v>
      </c>
      <c r="AO483" s="181" t="e">
        <f>VLOOKUP(AI483,'centroDeProyectos estrateg '!$E:$W,19,FALSE)</f>
        <v>#N/A</v>
      </c>
      <c r="AP483" s="181" t="e">
        <f>VLOOKUP(AI483,'centroDeProyectos estrateg '!$E:$W,4,FALSE)</f>
        <v>#N/A</v>
      </c>
      <c r="AQ483" s="162" t="s">
        <v>3438</v>
      </c>
    </row>
    <row r="484" spans="1:43" s="62" customFormat="1" ht="22.9" customHeight="1">
      <c r="A484" s="228">
        <v>482</v>
      </c>
      <c r="B484" s="64" t="s">
        <v>6096</v>
      </c>
      <c r="C484" s="62" t="s">
        <v>3819</v>
      </c>
      <c r="D484" s="62" t="s">
        <v>5351</v>
      </c>
      <c r="E484" s="62" t="s">
        <v>4046</v>
      </c>
      <c r="F484" s="62" t="s">
        <v>5822</v>
      </c>
      <c r="G484" s="62" t="s">
        <v>6585</v>
      </c>
      <c r="H484" s="62" t="str">
        <f t="shared" si="24"/>
        <v xml:space="preserve">RECLUTAMIENTO Y SELECCIÓN: Mejorar los procesos de reclutamiento y selección con el fin de lograr mayor eficacia en el desempeño de las funciones en los puestos de trabajo. </v>
      </c>
      <c r="I484" s="62" t="s">
        <v>4075</v>
      </c>
      <c r="O484" s="62" t="s">
        <v>3154</v>
      </c>
      <c r="P484" s="62" t="s">
        <v>2145</v>
      </c>
      <c r="Q484" s="62" t="s">
        <v>3434</v>
      </c>
      <c r="S484" s="62">
        <v>0</v>
      </c>
      <c r="T484" s="62">
        <v>100</v>
      </c>
      <c r="U484" s="62">
        <v>0.1</v>
      </c>
      <c r="V484" s="62">
        <v>0.2</v>
      </c>
      <c r="W484" s="62">
        <v>0.4</v>
      </c>
      <c r="X484" s="62">
        <v>0.6</v>
      </c>
      <c r="Y484" s="62">
        <v>0.8</v>
      </c>
      <c r="Z484" s="62">
        <v>1</v>
      </c>
      <c r="AB484" s="62" t="s">
        <v>6594</v>
      </c>
      <c r="AC484" s="62" t="s">
        <v>3639</v>
      </c>
      <c r="AD484" s="62" t="s">
        <v>6599</v>
      </c>
      <c r="AE484" s="62" t="s">
        <v>2145</v>
      </c>
      <c r="AH484" s="62" t="s">
        <v>6001</v>
      </c>
      <c r="AJ484" s="182" t="e">
        <f>VLOOKUP(AI484,'centroDeProyectos estrateg '!$E:$W,2,FALSE)</f>
        <v>#N/A</v>
      </c>
      <c r="AK484" s="182" t="e">
        <f>VLOOKUP(AI484,'centroDeProyectos estrateg '!$E:$W,7,FALSE)</f>
        <v>#N/A</v>
      </c>
      <c r="AL484" s="182" t="e">
        <f>VLOOKUP(AI484,'centroDeProyectos estrateg '!$E:$W,8,FALSE)</f>
        <v>#N/A</v>
      </c>
      <c r="AM484" s="182" t="e">
        <f>VLOOKUP(AI484,'centroDeProyectos estrateg '!$E:$W,5,FALSE)</f>
        <v>#N/A</v>
      </c>
      <c r="AN484" s="182" t="e">
        <f>VLOOKUP(AI484,'centroDeProyectos estrateg '!$E:$W,18,FALSE)</f>
        <v>#N/A</v>
      </c>
      <c r="AO484" s="182" t="e">
        <f>VLOOKUP(AI484,'centroDeProyectos estrateg '!$E:$W,19,FALSE)</f>
        <v>#N/A</v>
      </c>
      <c r="AP484" s="182" t="e">
        <f>VLOOKUP(AI484,'centroDeProyectos estrateg '!$E:$W,4,FALSE)</f>
        <v>#N/A</v>
      </c>
      <c r="AQ484" s="62" t="s">
        <v>3885</v>
      </c>
    </row>
    <row r="485" spans="1:43" s="146" customFormat="1" ht="22.9" customHeight="1">
      <c r="A485" s="229">
        <v>483</v>
      </c>
      <c r="B485" s="145" t="s">
        <v>5971</v>
      </c>
      <c r="C485" s="146" t="s">
        <v>3819</v>
      </c>
      <c r="D485" s="146" t="s">
        <v>5351</v>
      </c>
      <c r="E485" s="146" t="s">
        <v>4046</v>
      </c>
      <c r="F485" s="146" t="s">
        <v>5822</v>
      </c>
      <c r="G485" s="146" t="s">
        <v>6585</v>
      </c>
      <c r="H485" s="146" t="str">
        <f t="shared" si="24"/>
        <v xml:space="preserve">RECLUTAMIENTO Y SELECCIÓN: Mejorar los procesos de reclutamiento y selección con el fin de lograr mayor eficacia en el desempeño de las funciones en los puestos de trabajo. </v>
      </c>
      <c r="I485" s="146" t="s">
        <v>4075</v>
      </c>
      <c r="O485" s="146" t="s">
        <v>3154</v>
      </c>
      <c r="P485" s="146" t="s">
        <v>2145</v>
      </c>
      <c r="AB485" s="146" t="s">
        <v>6594</v>
      </c>
      <c r="AC485" s="146">
        <v>2024</v>
      </c>
      <c r="AD485" s="146" t="s">
        <v>6600</v>
      </c>
      <c r="AE485" s="146" t="s">
        <v>2145</v>
      </c>
      <c r="AJ485" s="181" t="e">
        <f>VLOOKUP(AI485,'centroDeProyectos estrateg '!$E:$W,2,FALSE)</f>
        <v>#N/A</v>
      </c>
      <c r="AK485" s="181" t="e">
        <f>VLOOKUP(AI485,'centroDeProyectos estrateg '!$E:$W,7,FALSE)</f>
        <v>#N/A</v>
      </c>
      <c r="AL485" s="181" t="e">
        <f>VLOOKUP(AI485,'centroDeProyectos estrateg '!$E:$W,8,FALSE)</f>
        <v>#N/A</v>
      </c>
      <c r="AM485" s="181" t="e">
        <f>VLOOKUP(AI485,'centroDeProyectos estrateg '!$E:$W,5,FALSE)</f>
        <v>#N/A</v>
      </c>
      <c r="AN485" s="181" t="e">
        <f>VLOOKUP(AI485,'centroDeProyectos estrateg '!$E:$W,18,FALSE)</f>
        <v>#N/A</v>
      </c>
      <c r="AO485" s="181" t="e">
        <f>VLOOKUP(AI485,'centroDeProyectos estrateg '!$E:$W,19,FALSE)</f>
        <v>#N/A</v>
      </c>
      <c r="AP485" s="181" t="e">
        <f>VLOOKUP(AI485,'centroDeProyectos estrateg '!$E:$W,4,FALSE)</f>
        <v>#N/A</v>
      </c>
      <c r="AQ485" s="162" t="s">
        <v>3438</v>
      </c>
    </row>
    <row r="486" spans="1:43" s="59" customFormat="1" ht="22.9" customHeight="1">
      <c r="A486" s="227">
        <v>484</v>
      </c>
      <c r="B486" s="60" t="s">
        <v>5968</v>
      </c>
      <c r="C486" s="59" t="s">
        <v>3548</v>
      </c>
      <c r="D486" s="59" t="s">
        <v>5351</v>
      </c>
      <c r="E486" s="59" t="s">
        <v>4046</v>
      </c>
      <c r="F486" s="59" t="s">
        <v>5822</v>
      </c>
      <c r="G486" s="59" t="s">
        <v>6585</v>
      </c>
      <c r="H486" s="59" t="str">
        <f t="shared" si="24"/>
        <v xml:space="preserve">RECLUTAMIENTO Y SELECCIÓN: Mejorar los procesos de reclutamiento y selección con el fin de lograr mayor eficacia en el desempeño de las funciones en los puestos de trabajo. </v>
      </c>
      <c r="I486" s="59" t="s">
        <v>4076</v>
      </c>
      <c r="O486" s="59" t="s">
        <v>3082</v>
      </c>
      <c r="P486" s="59" t="s">
        <v>2145</v>
      </c>
      <c r="Q486" s="59" t="s">
        <v>3582</v>
      </c>
      <c r="S486" s="59">
        <v>0</v>
      </c>
      <c r="T486" s="59">
        <v>100</v>
      </c>
      <c r="U486" s="59">
        <v>0.1</v>
      </c>
      <c r="V486" s="59">
        <v>0.2</v>
      </c>
      <c r="W486" s="59">
        <v>0.4</v>
      </c>
      <c r="X486" s="59">
        <v>0.6</v>
      </c>
      <c r="Y486" s="59">
        <v>0.8</v>
      </c>
      <c r="Z486" s="59">
        <v>1</v>
      </c>
      <c r="AB486" s="59" t="s">
        <v>6601</v>
      </c>
      <c r="AC486" s="59" t="s">
        <v>6174</v>
      </c>
      <c r="AD486" s="59" t="s">
        <v>6602</v>
      </c>
      <c r="AE486" s="59" t="s">
        <v>2145</v>
      </c>
      <c r="AH486" s="59" t="s">
        <v>6589</v>
      </c>
      <c r="AI486" s="59" t="s">
        <v>251</v>
      </c>
      <c r="AJ486" s="142" t="str">
        <f>VLOOKUP(AI486,'centroDeProyectos estrateg '!$E:$W,2,FALSE)</f>
        <v>Estandarización del proceso de reclutamiento y selección</v>
      </c>
      <c r="AK486" s="142" t="str">
        <f>VLOOKUP(AI486,'centroDeProyectos estrateg '!$E:$W,7,FALSE)</f>
        <v>03/06/2019</v>
      </c>
      <c r="AL486" s="142" t="str">
        <f>VLOOKUP(AI486,'centroDeProyectos estrateg '!$E:$W,8,FALSE)</f>
        <v>31/12/2024</v>
      </c>
      <c r="AM486" s="142" t="str">
        <f>VLOOKUP(AI486,'centroDeProyectos estrateg '!$E:$W,5,FALSE)</f>
        <v>53%</v>
      </c>
      <c r="AN486" s="142" t="str">
        <f>VLOOKUP(AI486,'centroDeProyectos estrateg '!$E:$W,18,FALSE)</f>
        <v>Dirección Gestión Humana</v>
      </c>
      <c r="AO486" s="142" t="str">
        <f>VLOOKUP(AI486,'centroDeProyectos estrateg '!$E:$W,19,FALSE)</f>
        <v>0136 SECCION DE RECLUTAMIENTO Y SELECCION</v>
      </c>
      <c r="AP486" s="142" t="str">
        <f>VLOOKUP(AI486,'centroDeProyectos estrateg '!$E:$W,4,FALSE)</f>
        <v>En progreso</v>
      </c>
      <c r="AQ486" s="142" t="s">
        <v>3442</v>
      </c>
    </row>
    <row r="487" spans="1:43" s="146" customFormat="1" ht="22.9" customHeight="1">
      <c r="A487" s="228">
        <v>485</v>
      </c>
      <c r="B487" s="145" t="s">
        <v>5971</v>
      </c>
      <c r="C487" s="146" t="s">
        <v>3548</v>
      </c>
      <c r="D487" s="146" t="s">
        <v>5351</v>
      </c>
      <c r="E487" s="146" t="s">
        <v>4046</v>
      </c>
      <c r="F487" s="146" t="s">
        <v>5822</v>
      </c>
      <c r="G487" s="146" t="s">
        <v>6585</v>
      </c>
      <c r="H487" s="146" t="str">
        <f t="shared" si="24"/>
        <v xml:space="preserve">RECLUTAMIENTO Y SELECCIÓN: Mejorar los procesos de reclutamiento y selección con el fin de lograr mayor eficacia en el desempeño de las funciones en los puestos de trabajo. </v>
      </c>
      <c r="I487" s="146" t="s">
        <v>4076</v>
      </c>
      <c r="O487" s="146" t="s">
        <v>3082</v>
      </c>
      <c r="P487" s="146" t="s">
        <v>2145</v>
      </c>
      <c r="AB487" s="146" t="s">
        <v>6601</v>
      </c>
      <c r="AC487" s="146" t="s">
        <v>3448</v>
      </c>
      <c r="AD487" s="146" t="s">
        <v>6603</v>
      </c>
      <c r="AE487" s="146" t="s">
        <v>2145</v>
      </c>
      <c r="AJ487" s="181" t="e">
        <f>VLOOKUP(AI487,'centroDeProyectos estrateg '!$E:$W,2,FALSE)</f>
        <v>#N/A</v>
      </c>
      <c r="AK487" s="181" t="e">
        <f>VLOOKUP(AI487,'centroDeProyectos estrateg '!$E:$W,7,FALSE)</f>
        <v>#N/A</v>
      </c>
      <c r="AL487" s="181" t="e">
        <f>VLOOKUP(AI487,'centroDeProyectos estrateg '!$E:$W,8,FALSE)</f>
        <v>#N/A</v>
      </c>
      <c r="AM487" s="181" t="e">
        <f>VLOOKUP(AI487,'centroDeProyectos estrateg '!$E:$W,5,FALSE)</f>
        <v>#N/A</v>
      </c>
      <c r="AN487" s="181" t="e">
        <f>VLOOKUP(AI487,'centroDeProyectos estrateg '!$E:$W,18,FALSE)</f>
        <v>#N/A</v>
      </c>
      <c r="AO487" s="181" t="e">
        <f>VLOOKUP(AI487,'centroDeProyectos estrateg '!$E:$W,19,FALSE)</f>
        <v>#N/A</v>
      </c>
      <c r="AP487" s="181" t="e">
        <f>VLOOKUP(AI487,'centroDeProyectos estrateg '!$E:$W,4,FALSE)</f>
        <v>#N/A</v>
      </c>
      <c r="AQ487" s="162" t="s">
        <v>3438</v>
      </c>
    </row>
    <row r="488" spans="1:43" s="146" customFormat="1" ht="22.9" customHeight="1">
      <c r="A488" s="229">
        <v>486</v>
      </c>
      <c r="B488" s="145" t="s">
        <v>5971</v>
      </c>
      <c r="C488" s="146" t="s">
        <v>3548</v>
      </c>
      <c r="D488" s="146" t="s">
        <v>5351</v>
      </c>
      <c r="E488" s="146" t="s">
        <v>4046</v>
      </c>
      <c r="F488" s="146" t="s">
        <v>5822</v>
      </c>
      <c r="G488" s="146" t="s">
        <v>6585</v>
      </c>
      <c r="H488" s="146" t="str">
        <f t="shared" si="24"/>
        <v xml:space="preserve">RECLUTAMIENTO Y SELECCIÓN: Mejorar los procesos de reclutamiento y selección con el fin de lograr mayor eficacia en el desempeño de las funciones en los puestos de trabajo. </v>
      </c>
      <c r="I488" s="146" t="s">
        <v>4076</v>
      </c>
      <c r="O488" s="146" t="s">
        <v>3082</v>
      </c>
      <c r="P488" s="146" t="s">
        <v>2145</v>
      </c>
      <c r="AB488" s="146" t="s">
        <v>6601</v>
      </c>
      <c r="AC488" s="146">
        <v>2024</v>
      </c>
      <c r="AD488" s="146" t="s">
        <v>6604</v>
      </c>
      <c r="AE488" s="146" t="s">
        <v>2145</v>
      </c>
      <c r="AJ488" s="181" t="e">
        <f>VLOOKUP(AI488,'centroDeProyectos estrateg '!$E:$W,2,FALSE)</f>
        <v>#N/A</v>
      </c>
      <c r="AK488" s="181" t="e">
        <f>VLOOKUP(AI488,'centroDeProyectos estrateg '!$E:$W,7,FALSE)</f>
        <v>#N/A</v>
      </c>
      <c r="AL488" s="181" t="e">
        <f>VLOOKUP(AI488,'centroDeProyectos estrateg '!$E:$W,8,FALSE)</f>
        <v>#N/A</v>
      </c>
      <c r="AM488" s="181" t="e">
        <f>VLOOKUP(AI488,'centroDeProyectos estrateg '!$E:$W,5,FALSE)</f>
        <v>#N/A</v>
      </c>
      <c r="AN488" s="181" t="e">
        <f>VLOOKUP(AI488,'centroDeProyectos estrateg '!$E:$W,18,FALSE)</f>
        <v>#N/A</v>
      </c>
      <c r="AO488" s="181" t="e">
        <f>VLOOKUP(AI488,'centroDeProyectos estrateg '!$E:$W,19,FALSE)</f>
        <v>#N/A</v>
      </c>
      <c r="AP488" s="181" t="e">
        <f>VLOOKUP(AI488,'centroDeProyectos estrateg '!$E:$W,4,FALSE)</f>
        <v>#N/A</v>
      </c>
      <c r="AQ488" s="162" t="s">
        <v>3438</v>
      </c>
    </row>
    <row r="489" spans="1:43" s="59" customFormat="1" ht="22.9" customHeight="1">
      <c r="A489" s="227">
        <v>487</v>
      </c>
      <c r="B489" s="60" t="s">
        <v>5968</v>
      </c>
      <c r="C489" s="59" t="s">
        <v>3606</v>
      </c>
      <c r="D489" s="59" t="s">
        <v>5351</v>
      </c>
      <c r="E489" s="59" t="s">
        <v>4046</v>
      </c>
      <c r="F489" s="59" t="s">
        <v>5822</v>
      </c>
      <c r="G489" s="59" t="s">
        <v>6585</v>
      </c>
      <c r="H489" s="59" t="str">
        <f t="shared" si="24"/>
        <v xml:space="preserve">RECLUTAMIENTO Y SELECCIÓN: Mejorar los procesos de reclutamiento y selección con el fin de lograr mayor eficacia en el desempeño de las funciones en los puestos de trabajo. </v>
      </c>
      <c r="I489" s="59" t="s">
        <v>4077</v>
      </c>
      <c r="O489" s="59" t="s">
        <v>3078</v>
      </c>
      <c r="P489" s="59" t="s">
        <v>75</v>
      </c>
      <c r="Q489" s="59" t="s">
        <v>3434</v>
      </c>
      <c r="S489" s="59">
        <v>0</v>
      </c>
      <c r="T489" s="59">
        <v>3</v>
      </c>
      <c r="U489" s="59">
        <v>10</v>
      </c>
      <c r="V489" s="59">
        <v>20</v>
      </c>
      <c r="W489" s="59">
        <v>40</v>
      </c>
      <c r="X489" s="59">
        <v>60</v>
      </c>
      <c r="Y489" s="59">
        <v>80</v>
      </c>
      <c r="Z489" s="59">
        <v>100</v>
      </c>
      <c r="AB489" s="59" t="s">
        <v>4078</v>
      </c>
      <c r="AC489" s="59">
        <v>2019</v>
      </c>
      <c r="AD489" s="59" t="s">
        <v>4079</v>
      </c>
      <c r="AE489" s="59" t="s">
        <v>75</v>
      </c>
      <c r="AH489" s="59" t="s">
        <v>6001</v>
      </c>
      <c r="AI489" s="59" t="s">
        <v>382</v>
      </c>
      <c r="AJ489" s="142" t="str">
        <f>VLOOKUP(AI489,'centroDeProyectos estrateg '!$E:$W,2,FALSE)</f>
        <v>Mecanismos de reclutamiento y selección</v>
      </c>
      <c r="AK489" s="142" t="str">
        <f>VLOOKUP(AI489,'centroDeProyectos estrateg '!$E:$W,7,FALSE)</f>
        <v>16/08/2019</v>
      </c>
      <c r="AL489" s="142" t="str">
        <f>VLOOKUP(AI489,'centroDeProyectos estrateg '!$E:$W,8,FALSE)</f>
        <v>19/08/2019</v>
      </c>
      <c r="AM489" s="142" t="str">
        <f>VLOOKUP(AI489,'centroDeProyectos estrateg '!$E:$W,5,FALSE)</f>
        <v>0%</v>
      </c>
      <c r="AN489" s="142" t="str">
        <f>VLOOKUP(AI489,'centroDeProyectos estrateg '!$E:$W,18,FALSE)</f>
        <v>Organismo de Investigación Judicial</v>
      </c>
      <c r="AO489" s="142" t="str">
        <f>VLOOKUP(AI489,'centroDeProyectos estrateg '!$E:$W,19,FALSE)</f>
        <v>1167 ADMINISTRACION DEL ORGANISMO DE INVESTIGACION JUDICIAL</v>
      </c>
      <c r="AP489" s="142" t="str">
        <f>VLOOKUP(AI489,'centroDeProyectos estrateg '!$E:$W,4,FALSE)</f>
        <v>No aprobado</v>
      </c>
      <c r="AQ489" s="142" t="s">
        <v>3442</v>
      </c>
    </row>
    <row r="490" spans="1:43" s="146" customFormat="1" ht="22.9" customHeight="1">
      <c r="A490" s="228">
        <v>488</v>
      </c>
      <c r="B490" s="145" t="s">
        <v>5971</v>
      </c>
      <c r="C490" s="146" t="s">
        <v>3606</v>
      </c>
      <c r="D490" s="146" t="s">
        <v>5351</v>
      </c>
      <c r="E490" s="146" t="s">
        <v>4046</v>
      </c>
      <c r="F490" s="146" t="s">
        <v>5822</v>
      </c>
      <c r="G490" s="146" t="s">
        <v>6585</v>
      </c>
      <c r="H490" s="146" t="str">
        <f t="shared" si="24"/>
        <v xml:space="preserve">RECLUTAMIENTO Y SELECCIÓN: Mejorar los procesos de reclutamiento y selección con el fin de lograr mayor eficacia en el desempeño de las funciones en los puestos de trabajo. </v>
      </c>
      <c r="I490" s="146" t="s">
        <v>4077</v>
      </c>
      <c r="O490" s="146" t="s">
        <v>3078</v>
      </c>
      <c r="P490" s="146" t="s">
        <v>75</v>
      </c>
      <c r="AB490" s="146" t="s">
        <v>4078</v>
      </c>
      <c r="AC490" s="146" t="s">
        <v>3639</v>
      </c>
      <c r="AD490" s="146" t="s">
        <v>4080</v>
      </c>
      <c r="AE490" s="146" t="s">
        <v>75</v>
      </c>
      <c r="AJ490" s="181" t="e">
        <f>VLOOKUP(AI490,'centroDeProyectos estrateg '!$E:$W,2,FALSE)</f>
        <v>#N/A</v>
      </c>
      <c r="AK490" s="181" t="e">
        <f>VLOOKUP(AI490,'centroDeProyectos estrateg '!$E:$W,7,FALSE)</f>
        <v>#N/A</v>
      </c>
      <c r="AL490" s="181" t="e">
        <f>VLOOKUP(AI490,'centroDeProyectos estrateg '!$E:$W,8,FALSE)</f>
        <v>#N/A</v>
      </c>
      <c r="AM490" s="181" t="e">
        <f>VLOOKUP(AI490,'centroDeProyectos estrateg '!$E:$W,5,FALSE)</f>
        <v>#N/A</v>
      </c>
      <c r="AN490" s="181" t="e">
        <f>VLOOKUP(AI490,'centroDeProyectos estrateg '!$E:$W,18,FALSE)</f>
        <v>#N/A</v>
      </c>
      <c r="AO490" s="181" t="e">
        <f>VLOOKUP(AI490,'centroDeProyectos estrateg '!$E:$W,19,FALSE)</f>
        <v>#N/A</v>
      </c>
      <c r="AP490" s="181" t="e">
        <f>VLOOKUP(AI490,'centroDeProyectos estrateg '!$E:$W,4,FALSE)</f>
        <v>#N/A</v>
      </c>
      <c r="AQ490" s="162" t="s">
        <v>3438</v>
      </c>
    </row>
    <row r="491" spans="1:43" s="146" customFormat="1" ht="22.9" customHeight="1">
      <c r="A491" s="229">
        <v>489</v>
      </c>
      <c r="B491" s="145" t="s">
        <v>5971</v>
      </c>
      <c r="C491" s="146" t="s">
        <v>3606</v>
      </c>
      <c r="D491" s="146" t="s">
        <v>5351</v>
      </c>
      <c r="E491" s="146" t="s">
        <v>4046</v>
      </c>
      <c r="F491" s="146" t="s">
        <v>5822</v>
      </c>
      <c r="G491" s="146" t="s">
        <v>6585</v>
      </c>
      <c r="H491" s="146" t="str">
        <f t="shared" si="24"/>
        <v xml:space="preserve">RECLUTAMIENTO Y SELECCIÓN: Mejorar los procesos de reclutamiento y selección con el fin de lograr mayor eficacia en el desempeño de las funciones en los puestos de trabajo. </v>
      </c>
      <c r="I491" s="146" t="s">
        <v>4077</v>
      </c>
      <c r="O491" s="146" t="s">
        <v>3078</v>
      </c>
      <c r="P491" s="146" t="s">
        <v>75</v>
      </c>
      <c r="AB491" s="146" t="s">
        <v>4078</v>
      </c>
      <c r="AC491" s="146">
        <v>2024</v>
      </c>
      <c r="AD491" s="146" t="s">
        <v>4081</v>
      </c>
      <c r="AE491" s="146" t="s">
        <v>75</v>
      </c>
      <c r="AJ491" s="181" t="e">
        <f>VLOOKUP(AI491,'centroDeProyectos estrateg '!$E:$W,2,FALSE)</f>
        <v>#N/A</v>
      </c>
      <c r="AK491" s="181" t="e">
        <f>VLOOKUP(AI491,'centroDeProyectos estrateg '!$E:$W,7,FALSE)</f>
        <v>#N/A</v>
      </c>
      <c r="AL491" s="181" t="e">
        <f>VLOOKUP(AI491,'centroDeProyectos estrateg '!$E:$W,8,FALSE)</f>
        <v>#N/A</v>
      </c>
      <c r="AM491" s="181" t="e">
        <f>VLOOKUP(AI491,'centroDeProyectos estrateg '!$E:$W,5,FALSE)</f>
        <v>#N/A</v>
      </c>
      <c r="AN491" s="181" t="e">
        <f>VLOOKUP(AI491,'centroDeProyectos estrateg '!$E:$W,18,FALSE)</f>
        <v>#N/A</v>
      </c>
      <c r="AO491" s="181" t="e">
        <f>VLOOKUP(AI491,'centroDeProyectos estrateg '!$E:$W,19,FALSE)</f>
        <v>#N/A</v>
      </c>
      <c r="AP491" s="181" t="e">
        <f>VLOOKUP(AI491,'centroDeProyectos estrateg '!$E:$W,4,FALSE)</f>
        <v>#N/A</v>
      </c>
      <c r="AQ491" s="162" t="s">
        <v>3438</v>
      </c>
    </row>
    <row r="492" spans="1:43" s="203" customFormat="1" ht="22.9" customHeight="1">
      <c r="A492" s="227">
        <v>490</v>
      </c>
      <c r="B492" s="202" t="s">
        <v>6211</v>
      </c>
      <c r="C492" s="202" t="s">
        <v>6211</v>
      </c>
      <c r="D492" s="203" t="s">
        <v>5351</v>
      </c>
      <c r="E492" s="203" t="s">
        <v>4046</v>
      </c>
      <c r="F492" s="203" t="s">
        <v>5822</v>
      </c>
      <c r="G492" s="203" t="s">
        <v>6585</v>
      </c>
      <c r="H492" s="203" t="str">
        <f t="shared" si="24"/>
        <v xml:space="preserve">RECLUTAMIENTO Y SELECCIÓN: Mejorar los procesos de reclutamiento y selección con el fin de lograr mayor eficacia en el desempeño de las funciones en los puestos de trabajo. </v>
      </c>
      <c r="I492" s="203" t="s">
        <v>6605</v>
      </c>
      <c r="O492" s="203" t="s">
        <v>3163</v>
      </c>
      <c r="P492" s="203" t="s">
        <v>2145</v>
      </c>
      <c r="Q492" s="203" t="s">
        <v>3434</v>
      </c>
      <c r="S492" s="203">
        <v>57</v>
      </c>
      <c r="T492" s="203">
        <v>100</v>
      </c>
      <c r="U492" s="203">
        <v>64</v>
      </c>
      <c r="V492" s="203">
        <v>71</v>
      </c>
      <c r="W492" s="203">
        <v>78</v>
      </c>
      <c r="X492" s="203">
        <v>85</v>
      </c>
      <c r="Y492" s="203">
        <v>92</v>
      </c>
      <c r="Z492" s="203">
        <v>100</v>
      </c>
      <c r="AB492" s="203" t="s">
        <v>4083</v>
      </c>
      <c r="AC492" s="203">
        <v>2019</v>
      </c>
      <c r="AD492" s="203" t="s">
        <v>6606</v>
      </c>
      <c r="AE492" s="203" t="s">
        <v>2145</v>
      </c>
      <c r="AH492" s="203" t="s">
        <v>6001</v>
      </c>
      <c r="AI492" s="203" t="s">
        <v>267</v>
      </c>
      <c r="AJ492" s="199" t="str">
        <f>VLOOKUP(AI492,'centroDeProyectos estrateg '!$E:$W,2,FALSE)</f>
        <v>Proyecto Ley N°10159 Marco de Empleo Público</v>
      </c>
      <c r="AK492" s="199" t="str">
        <f>VLOOKUP(AI492,'centroDeProyectos estrateg '!$E:$W,7,FALSE)</f>
        <v>01/04/2022</v>
      </c>
      <c r="AL492" s="200">
        <v>46203</v>
      </c>
      <c r="AM492" s="212">
        <v>0.61</v>
      </c>
      <c r="AN492" s="199" t="str">
        <f>VLOOKUP(AI492,'centroDeProyectos estrateg '!$E:$W,18,FALSE)</f>
        <v>Dirección Gestión Humana</v>
      </c>
      <c r="AO492" s="199" t="str">
        <f>VLOOKUP(AI492,'centroDeProyectos estrateg '!$E:$W,19,FALSE)</f>
        <v>0134 Dirección de Gestión Humana</v>
      </c>
      <c r="AP492" s="199" t="str">
        <f>VLOOKUP(AI492,'centroDeProyectos estrateg '!$E:$W,4,FALSE)</f>
        <v>En progreso</v>
      </c>
      <c r="AQ492" s="199" t="s">
        <v>3442</v>
      </c>
    </row>
    <row r="493" spans="1:43" s="146" customFormat="1" ht="22.9" customHeight="1">
      <c r="A493" s="228">
        <v>491</v>
      </c>
      <c r="B493" s="145" t="s">
        <v>5971</v>
      </c>
      <c r="C493" s="146" t="s">
        <v>3606</v>
      </c>
      <c r="D493" s="146" t="s">
        <v>5351</v>
      </c>
      <c r="E493" s="146" t="s">
        <v>4046</v>
      </c>
      <c r="F493" s="146" t="s">
        <v>5822</v>
      </c>
      <c r="G493" s="146" t="s">
        <v>6585</v>
      </c>
      <c r="H493" s="146" t="str">
        <f t="shared" si="24"/>
        <v xml:space="preserve">RECLUTAMIENTO Y SELECCIÓN: Mejorar los procesos de reclutamiento y selección con el fin de lograr mayor eficacia en el desempeño de las funciones en los puestos de trabajo. </v>
      </c>
      <c r="I493" s="146" t="s">
        <v>6605</v>
      </c>
      <c r="O493" s="146" t="s">
        <v>3163</v>
      </c>
      <c r="P493" s="146" t="s">
        <v>2145</v>
      </c>
      <c r="AB493" s="146" t="s">
        <v>4083</v>
      </c>
      <c r="AC493" s="146" t="s">
        <v>3475</v>
      </c>
      <c r="AD493" s="146" t="s">
        <v>6607</v>
      </c>
      <c r="AE493" s="146" t="s">
        <v>2145</v>
      </c>
      <c r="AJ493" s="181" t="e">
        <f>VLOOKUP(AI493,'centroDeProyectos estrateg '!$E:$W,2,FALSE)</f>
        <v>#N/A</v>
      </c>
      <c r="AK493" s="181" t="e">
        <f>VLOOKUP(AI493,'centroDeProyectos estrateg '!$E:$W,7,FALSE)</f>
        <v>#N/A</v>
      </c>
      <c r="AL493" s="181" t="e">
        <f>VLOOKUP(AI493,'centroDeProyectos estrateg '!$E:$W,8,FALSE)</f>
        <v>#N/A</v>
      </c>
      <c r="AM493" s="181" t="e">
        <f>VLOOKUP(AI493,'centroDeProyectos estrateg '!$E:$W,5,FALSE)</f>
        <v>#N/A</v>
      </c>
      <c r="AN493" s="181" t="e">
        <f>VLOOKUP(AI493,'centroDeProyectos estrateg '!$E:$W,18,FALSE)</f>
        <v>#N/A</v>
      </c>
      <c r="AO493" s="181" t="e">
        <f>VLOOKUP(AI493,'centroDeProyectos estrateg '!$E:$W,19,FALSE)</f>
        <v>#N/A</v>
      </c>
      <c r="AP493" s="181" t="e">
        <f>VLOOKUP(AI493,'centroDeProyectos estrateg '!$E:$W,4,FALSE)</f>
        <v>#N/A</v>
      </c>
      <c r="AQ493" s="162" t="s">
        <v>3438</v>
      </c>
    </row>
    <row r="494" spans="1:43" s="146" customFormat="1" ht="22.9" customHeight="1">
      <c r="A494" s="229">
        <v>492</v>
      </c>
      <c r="B494" s="145" t="s">
        <v>5971</v>
      </c>
      <c r="C494" s="146" t="s">
        <v>3606</v>
      </c>
      <c r="D494" s="146" t="s">
        <v>5351</v>
      </c>
      <c r="E494" s="146" t="s">
        <v>4046</v>
      </c>
      <c r="F494" s="146" t="s">
        <v>5822</v>
      </c>
      <c r="G494" s="146" t="s">
        <v>6585</v>
      </c>
      <c r="H494" s="146" t="str">
        <f t="shared" si="24"/>
        <v xml:space="preserve">RECLUTAMIENTO Y SELECCIÓN: Mejorar los procesos de reclutamiento y selección con el fin de lograr mayor eficacia en el desempeño de las funciones en los puestos de trabajo. </v>
      </c>
      <c r="I494" s="146" t="s">
        <v>6605</v>
      </c>
      <c r="O494" s="146" t="s">
        <v>3163</v>
      </c>
      <c r="P494" s="146" t="s">
        <v>2145</v>
      </c>
      <c r="AB494" s="146" t="s">
        <v>4083</v>
      </c>
      <c r="AC494" s="146">
        <v>2024</v>
      </c>
      <c r="AD494" s="146" t="s">
        <v>6608</v>
      </c>
      <c r="AE494" s="146" t="s">
        <v>2145</v>
      </c>
      <c r="AJ494" s="181" t="e">
        <f>VLOOKUP(AI494,'centroDeProyectos estrateg '!$E:$W,2,FALSE)</f>
        <v>#N/A</v>
      </c>
      <c r="AK494" s="181" t="e">
        <f>VLOOKUP(AI494,'centroDeProyectos estrateg '!$E:$W,7,FALSE)</f>
        <v>#N/A</v>
      </c>
      <c r="AL494" s="181" t="e">
        <f>VLOOKUP(AI494,'centroDeProyectos estrateg '!$E:$W,8,FALSE)</f>
        <v>#N/A</v>
      </c>
      <c r="AM494" s="181" t="e">
        <f>VLOOKUP(AI494,'centroDeProyectos estrateg '!$E:$W,5,FALSE)</f>
        <v>#N/A</v>
      </c>
      <c r="AN494" s="181" t="e">
        <f>VLOOKUP(AI494,'centroDeProyectos estrateg '!$E:$W,18,FALSE)</f>
        <v>#N/A</v>
      </c>
      <c r="AO494" s="181" t="e">
        <f>VLOOKUP(AI494,'centroDeProyectos estrateg '!$E:$W,19,FALSE)</f>
        <v>#N/A</v>
      </c>
      <c r="AP494" s="181" t="e">
        <f>VLOOKUP(AI494,'centroDeProyectos estrateg '!$E:$W,4,FALSE)</f>
        <v>#N/A</v>
      </c>
      <c r="AQ494" s="162" t="s">
        <v>3438</v>
      </c>
    </row>
    <row r="495" spans="1:43" s="172" customFormat="1" ht="22.9" customHeight="1">
      <c r="A495" s="227">
        <v>493</v>
      </c>
      <c r="B495" s="171" t="s">
        <v>6096</v>
      </c>
      <c r="C495" s="172" t="s">
        <v>3463</v>
      </c>
      <c r="D495" s="172" t="s">
        <v>5351</v>
      </c>
      <c r="E495" s="172" t="s">
        <v>4046</v>
      </c>
      <c r="F495" s="172" t="s">
        <v>5830</v>
      </c>
      <c r="G495" s="172" t="s">
        <v>4091</v>
      </c>
      <c r="H495" s="172" t="str">
        <f t="shared" si="24"/>
        <v xml:space="preserve">EVALUACIÓN DEL DESEMPEÑO: Implementar el sistema integrado de evaluación del desempeño, que permita la mejora en el desempeño integral del personal judicial. </v>
      </c>
      <c r="I495" s="172" t="s">
        <v>4092</v>
      </c>
      <c r="O495" s="172" t="s">
        <v>3151</v>
      </c>
      <c r="P495" s="172" t="s">
        <v>58</v>
      </c>
      <c r="Q495" s="172" t="s">
        <v>3582</v>
      </c>
      <c r="S495" s="172">
        <v>15</v>
      </c>
      <c r="T495" s="172">
        <v>100</v>
      </c>
      <c r="U495" s="172">
        <v>0.28999999999999998</v>
      </c>
      <c r="V495" s="172">
        <v>0.43</v>
      </c>
      <c r="W495" s="172">
        <v>0.56999999999999995</v>
      </c>
      <c r="X495" s="172">
        <v>0.71</v>
      </c>
      <c r="Y495" s="172">
        <v>0.85</v>
      </c>
      <c r="Z495" s="172">
        <v>1</v>
      </c>
      <c r="AB495" s="172" t="s">
        <v>6609</v>
      </c>
      <c r="AC495" s="172">
        <v>2019</v>
      </c>
      <c r="AD495" s="172" t="s">
        <v>3628</v>
      </c>
      <c r="AE495" s="172" t="s">
        <v>58</v>
      </c>
      <c r="AH495" s="172" t="s">
        <v>6001</v>
      </c>
      <c r="AJ495" s="183" t="e">
        <f>VLOOKUP(AI495,'centroDeProyectos estrateg '!$E:$W,2,FALSE)</f>
        <v>#N/A</v>
      </c>
      <c r="AK495" s="183" t="e">
        <f>VLOOKUP(AI495,'centroDeProyectos estrateg '!$E:$W,7,FALSE)</f>
        <v>#N/A</v>
      </c>
      <c r="AL495" s="183" t="e">
        <f>VLOOKUP(AI495,'centroDeProyectos estrateg '!$E:$W,8,FALSE)</f>
        <v>#N/A</v>
      </c>
      <c r="AM495" s="183" t="e">
        <f>VLOOKUP(AI495,'centroDeProyectos estrateg '!$E:$W,5,FALSE)</f>
        <v>#N/A</v>
      </c>
      <c r="AN495" s="183" t="e">
        <f>VLOOKUP(AI495,'centroDeProyectos estrateg '!$E:$W,18,FALSE)</f>
        <v>#N/A</v>
      </c>
      <c r="AO495" s="183" t="e">
        <f>VLOOKUP(AI495,'centroDeProyectos estrateg '!$E:$W,19,FALSE)</f>
        <v>#N/A</v>
      </c>
      <c r="AP495" s="183" t="e">
        <f>VLOOKUP(AI495,'centroDeProyectos estrateg '!$E:$W,4,FALSE)</f>
        <v>#N/A</v>
      </c>
      <c r="AQ495" s="172" t="s">
        <v>3626</v>
      </c>
    </row>
    <row r="496" spans="1:43" s="146" customFormat="1" ht="22.9" customHeight="1">
      <c r="A496" s="228">
        <v>494</v>
      </c>
      <c r="B496" s="145" t="s">
        <v>5971</v>
      </c>
      <c r="C496" s="146" t="s">
        <v>3463</v>
      </c>
      <c r="D496" s="146" t="s">
        <v>5351</v>
      </c>
      <c r="E496" s="146" t="s">
        <v>4046</v>
      </c>
      <c r="F496" s="146" t="s">
        <v>5830</v>
      </c>
      <c r="G496" s="146" t="s">
        <v>4091</v>
      </c>
      <c r="H496" s="146" t="str">
        <f t="shared" si="24"/>
        <v xml:space="preserve">EVALUACIÓN DEL DESEMPEÑO: Implementar el sistema integrado de evaluación del desempeño, que permita la mejora en el desempeño integral del personal judicial. </v>
      </c>
      <c r="I496" s="146" t="s">
        <v>4092</v>
      </c>
      <c r="O496" s="146" t="s">
        <v>3151</v>
      </c>
      <c r="P496" s="146" t="s">
        <v>58</v>
      </c>
      <c r="AB496" s="146" t="s">
        <v>6609</v>
      </c>
      <c r="AC496" s="146">
        <v>2019</v>
      </c>
      <c r="AD496" s="146" t="s">
        <v>3629</v>
      </c>
      <c r="AE496" s="146" t="s">
        <v>58</v>
      </c>
      <c r="AJ496" s="181" t="e">
        <f>VLOOKUP(AI496,'centroDeProyectos estrateg '!$E:$W,2,FALSE)</f>
        <v>#N/A</v>
      </c>
      <c r="AK496" s="181" t="e">
        <f>VLOOKUP(AI496,'centroDeProyectos estrateg '!$E:$W,7,FALSE)</f>
        <v>#N/A</v>
      </c>
      <c r="AL496" s="181" t="e">
        <f>VLOOKUP(AI496,'centroDeProyectos estrateg '!$E:$W,8,FALSE)</f>
        <v>#N/A</v>
      </c>
      <c r="AM496" s="181" t="e">
        <f>VLOOKUP(AI496,'centroDeProyectos estrateg '!$E:$W,5,FALSE)</f>
        <v>#N/A</v>
      </c>
      <c r="AN496" s="181" t="e">
        <f>VLOOKUP(AI496,'centroDeProyectos estrateg '!$E:$W,18,FALSE)</f>
        <v>#N/A</v>
      </c>
      <c r="AO496" s="181" t="e">
        <f>VLOOKUP(AI496,'centroDeProyectos estrateg '!$E:$W,19,FALSE)</f>
        <v>#N/A</v>
      </c>
      <c r="AP496" s="181" t="e">
        <f>VLOOKUP(AI496,'centroDeProyectos estrateg '!$E:$W,4,FALSE)</f>
        <v>#N/A</v>
      </c>
      <c r="AQ496" s="162" t="s">
        <v>3438</v>
      </c>
    </row>
    <row r="497" spans="1:43" s="146" customFormat="1" ht="22.9" customHeight="1">
      <c r="A497" s="229">
        <v>495</v>
      </c>
      <c r="B497" s="145" t="s">
        <v>5971</v>
      </c>
      <c r="C497" s="146" t="s">
        <v>3463</v>
      </c>
      <c r="D497" s="146" t="s">
        <v>5351</v>
      </c>
      <c r="E497" s="146" t="s">
        <v>4046</v>
      </c>
      <c r="F497" s="146" t="s">
        <v>5830</v>
      </c>
      <c r="G497" s="146" t="s">
        <v>4091</v>
      </c>
      <c r="H497" s="146" t="str">
        <f t="shared" si="24"/>
        <v xml:space="preserve">EVALUACIÓN DEL DESEMPEÑO: Implementar el sistema integrado de evaluación del desempeño, que permita la mejora en el desempeño integral del personal judicial. </v>
      </c>
      <c r="I497" s="146" t="s">
        <v>4092</v>
      </c>
      <c r="O497" s="146" t="s">
        <v>3151</v>
      </c>
      <c r="P497" s="146" t="s">
        <v>58</v>
      </c>
      <c r="AB497" s="146" t="s">
        <v>6609</v>
      </c>
      <c r="AC497" s="146">
        <v>2019</v>
      </c>
      <c r="AD497" s="146" t="s">
        <v>3630</v>
      </c>
      <c r="AE497" s="146" t="s">
        <v>58</v>
      </c>
      <c r="AJ497" s="181" t="e">
        <f>VLOOKUP(AI497,'centroDeProyectos estrateg '!$E:$W,2,FALSE)</f>
        <v>#N/A</v>
      </c>
      <c r="AK497" s="181" t="e">
        <f>VLOOKUP(AI497,'centroDeProyectos estrateg '!$E:$W,7,FALSE)</f>
        <v>#N/A</v>
      </c>
      <c r="AL497" s="181" t="e">
        <f>VLOOKUP(AI497,'centroDeProyectos estrateg '!$E:$W,8,FALSE)</f>
        <v>#N/A</v>
      </c>
      <c r="AM497" s="181" t="e">
        <f>VLOOKUP(AI497,'centroDeProyectos estrateg '!$E:$W,5,FALSE)</f>
        <v>#N/A</v>
      </c>
      <c r="AN497" s="181" t="e">
        <f>VLOOKUP(AI497,'centroDeProyectos estrateg '!$E:$W,18,FALSE)</f>
        <v>#N/A</v>
      </c>
      <c r="AO497" s="181" t="e">
        <f>VLOOKUP(AI497,'centroDeProyectos estrateg '!$E:$W,19,FALSE)</f>
        <v>#N/A</v>
      </c>
      <c r="AP497" s="181" t="e">
        <f>VLOOKUP(AI497,'centroDeProyectos estrateg '!$E:$W,4,FALSE)</f>
        <v>#N/A</v>
      </c>
      <c r="AQ497" s="162" t="s">
        <v>3438</v>
      </c>
    </row>
    <row r="498" spans="1:43" s="146" customFormat="1" ht="22.9" customHeight="1">
      <c r="A498" s="227">
        <v>496</v>
      </c>
      <c r="B498" s="145" t="s">
        <v>5971</v>
      </c>
      <c r="C498" s="146" t="s">
        <v>3463</v>
      </c>
      <c r="D498" s="146" t="s">
        <v>5351</v>
      </c>
      <c r="E498" s="146" t="s">
        <v>4046</v>
      </c>
      <c r="F498" s="146" t="s">
        <v>5830</v>
      </c>
      <c r="G498" s="146" t="s">
        <v>4091</v>
      </c>
      <c r="H498" s="146" t="str">
        <f t="shared" si="24"/>
        <v xml:space="preserve">EVALUACIÓN DEL DESEMPEÑO: Implementar el sistema integrado de evaluación del desempeño, que permita la mejora en el desempeño integral del personal judicial. </v>
      </c>
      <c r="I498" s="146" t="s">
        <v>4092</v>
      </c>
      <c r="O498" s="146" t="s">
        <v>3151</v>
      </c>
      <c r="P498" s="146" t="s">
        <v>58</v>
      </c>
      <c r="AB498" s="146" t="s">
        <v>6609</v>
      </c>
      <c r="AC498" s="146" t="s">
        <v>6004</v>
      </c>
      <c r="AD498" s="146" t="s">
        <v>3632</v>
      </c>
      <c r="AE498" s="146" t="s">
        <v>58</v>
      </c>
      <c r="AJ498" s="181" t="e">
        <f>VLOOKUP(AI498,'centroDeProyectos estrateg '!$E:$W,2,FALSE)</f>
        <v>#N/A</v>
      </c>
      <c r="AK498" s="181" t="e">
        <f>VLOOKUP(AI498,'centroDeProyectos estrateg '!$E:$W,7,FALSE)</f>
        <v>#N/A</v>
      </c>
      <c r="AL498" s="181" t="e">
        <f>VLOOKUP(AI498,'centroDeProyectos estrateg '!$E:$W,8,FALSE)</f>
        <v>#N/A</v>
      </c>
      <c r="AM498" s="181" t="e">
        <f>VLOOKUP(AI498,'centroDeProyectos estrateg '!$E:$W,5,FALSE)</f>
        <v>#N/A</v>
      </c>
      <c r="AN498" s="181" t="e">
        <f>VLOOKUP(AI498,'centroDeProyectos estrateg '!$E:$W,18,FALSE)</f>
        <v>#N/A</v>
      </c>
      <c r="AO498" s="181" t="e">
        <f>VLOOKUP(AI498,'centroDeProyectos estrateg '!$E:$W,19,FALSE)</f>
        <v>#N/A</v>
      </c>
      <c r="AP498" s="181" t="e">
        <f>VLOOKUP(AI498,'centroDeProyectos estrateg '!$E:$W,4,FALSE)</f>
        <v>#N/A</v>
      </c>
      <c r="AQ498" s="162" t="s">
        <v>3438</v>
      </c>
    </row>
    <row r="499" spans="1:43" s="203" customFormat="1" ht="22.9" customHeight="1">
      <c r="A499" s="228">
        <v>497</v>
      </c>
      <c r="B499" s="202" t="s">
        <v>6211</v>
      </c>
      <c r="C499" s="202" t="s">
        <v>6211</v>
      </c>
      <c r="D499" s="203" t="s">
        <v>5351</v>
      </c>
      <c r="E499" s="203" t="s">
        <v>4046</v>
      </c>
      <c r="F499" s="203" t="s">
        <v>5830</v>
      </c>
      <c r="G499" s="203" t="s">
        <v>4091</v>
      </c>
      <c r="H499" s="203" t="str">
        <f t="shared" si="24"/>
        <v xml:space="preserve">EVALUACIÓN DEL DESEMPEÑO: Implementar el sistema integrado de evaluación del desempeño, que permita la mejora en el desempeño integral del personal judicial. </v>
      </c>
      <c r="I499" s="203" t="s">
        <v>6610</v>
      </c>
      <c r="O499" s="203" t="s">
        <v>3086</v>
      </c>
      <c r="P499" s="203" t="s">
        <v>2145</v>
      </c>
      <c r="Q499" s="203" t="s">
        <v>3434</v>
      </c>
      <c r="S499" s="203">
        <v>7.9000000000000001E-2</v>
      </c>
      <c r="T499" s="203">
        <v>0.8</v>
      </c>
      <c r="U499" s="203">
        <v>0.15</v>
      </c>
      <c r="V499" s="203">
        <v>0.27</v>
      </c>
      <c r="W499" s="203">
        <v>0.4</v>
      </c>
      <c r="X499" s="203">
        <v>0.53</v>
      </c>
      <c r="Y499" s="203">
        <v>0.66</v>
      </c>
      <c r="Z499" s="203">
        <v>0.8</v>
      </c>
      <c r="AB499" s="203" t="s">
        <v>6611</v>
      </c>
      <c r="AC499" s="203" t="s">
        <v>3475</v>
      </c>
      <c r="AD499" s="203" t="s">
        <v>6612</v>
      </c>
      <c r="AE499" s="203" t="s">
        <v>2145</v>
      </c>
      <c r="AH499" s="203" t="s">
        <v>6001</v>
      </c>
      <c r="AI499" s="203" t="s">
        <v>247</v>
      </c>
      <c r="AJ499" s="199" t="str">
        <f>VLOOKUP(AI499,'centroDeProyectos estrateg '!$E:$W,2,FALSE)</f>
        <v>Sistema de Evaluación del Desempeño por Competencias</v>
      </c>
      <c r="AK499" s="199" t="str">
        <f>VLOOKUP(AI499,'centroDeProyectos estrateg '!$E:$W,7,FALSE)</f>
        <v>07/03/2019</v>
      </c>
      <c r="AL499" s="200">
        <v>45670</v>
      </c>
      <c r="AM499" s="212">
        <v>0.84</v>
      </c>
      <c r="AN499" s="199" t="str">
        <f>VLOOKUP(AI499,'centroDeProyectos estrateg '!$E:$W,18,FALSE)</f>
        <v>Dirección Gestión Humana</v>
      </c>
      <c r="AO499" s="199" t="str">
        <f>VLOOKUP(AI499,'centroDeProyectos estrateg '!$E:$W,19,FALSE)</f>
        <v>1832 SUBPROCESO DE GESTION DEL DESEMPEÑO</v>
      </c>
      <c r="AP499" s="199" t="str">
        <f>VLOOKUP(AI499,'centroDeProyectos estrateg '!$E:$W,4,FALSE)</f>
        <v>En progreso</v>
      </c>
      <c r="AQ499" s="199" t="s">
        <v>3442</v>
      </c>
    </row>
    <row r="500" spans="1:43" s="146" customFormat="1" ht="22.9" customHeight="1">
      <c r="A500" s="229">
        <v>498</v>
      </c>
      <c r="B500" s="145" t="s">
        <v>5971</v>
      </c>
      <c r="C500" s="146" t="s">
        <v>3819</v>
      </c>
      <c r="D500" s="146" t="s">
        <v>5351</v>
      </c>
      <c r="E500" s="146" t="s">
        <v>4046</v>
      </c>
      <c r="F500" s="146" t="s">
        <v>5830</v>
      </c>
      <c r="G500" s="146" t="s">
        <v>4091</v>
      </c>
      <c r="H500" s="146" t="str">
        <f t="shared" si="24"/>
        <v xml:space="preserve">EVALUACIÓN DEL DESEMPEÑO: Implementar el sistema integrado de evaluación del desempeño, que permita la mejora en el desempeño integral del personal judicial. </v>
      </c>
      <c r="I500" s="146" t="s">
        <v>6610</v>
      </c>
      <c r="O500" s="146" t="s">
        <v>3086</v>
      </c>
      <c r="P500" s="146" t="s">
        <v>2145</v>
      </c>
      <c r="AB500" s="146" t="s">
        <v>6611</v>
      </c>
      <c r="AC500" s="146" t="s">
        <v>3475</v>
      </c>
      <c r="AD500" s="146" t="s">
        <v>6613</v>
      </c>
      <c r="AE500" s="146" t="s">
        <v>2145</v>
      </c>
      <c r="AJ500" s="181" t="e">
        <f>VLOOKUP(AI500,'centroDeProyectos estrateg '!$E:$W,2,FALSE)</f>
        <v>#N/A</v>
      </c>
      <c r="AK500" s="181" t="e">
        <f>VLOOKUP(AI500,'centroDeProyectos estrateg '!$E:$W,7,FALSE)</f>
        <v>#N/A</v>
      </c>
      <c r="AL500" s="181" t="e">
        <f>VLOOKUP(AI500,'centroDeProyectos estrateg '!$E:$W,8,FALSE)</f>
        <v>#N/A</v>
      </c>
      <c r="AM500" s="181" t="e">
        <f>VLOOKUP(AI500,'centroDeProyectos estrateg '!$E:$W,5,FALSE)</f>
        <v>#N/A</v>
      </c>
      <c r="AN500" s="181" t="e">
        <f>VLOOKUP(AI500,'centroDeProyectos estrateg '!$E:$W,18,FALSE)</f>
        <v>#N/A</v>
      </c>
      <c r="AO500" s="181" t="e">
        <f>VLOOKUP(AI500,'centroDeProyectos estrateg '!$E:$W,19,FALSE)</f>
        <v>#N/A</v>
      </c>
      <c r="AP500" s="181" t="e">
        <f>VLOOKUP(AI500,'centroDeProyectos estrateg '!$E:$W,4,FALSE)</f>
        <v>#N/A</v>
      </c>
      <c r="AQ500" s="162" t="s">
        <v>3438</v>
      </c>
    </row>
    <row r="501" spans="1:43" s="146" customFormat="1" ht="22.9" customHeight="1">
      <c r="A501" s="227">
        <v>499</v>
      </c>
      <c r="B501" s="145" t="s">
        <v>5971</v>
      </c>
      <c r="C501" s="146" t="s">
        <v>3819</v>
      </c>
      <c r="D501" s="146" t="s">
        <v>5351</v>
      </c>
      <c r="E501" s="146" t="s">
        <v>4046</v>
      </c>
      <c r="F501" s="146" t="s">
        <v>5830</v>
      </c>
      <c r="G501" s="146" t="s">
        <v>4091</v>
      </c>
      <c r="H501" s="146" t="str">
        <f t="shared" si="24"/>
        <v xml:space="preserve">EVALUACIÓN DEL DESEMPEÑO: Implementar el sistema integrado de evaluación del desempeño, que permita la mejora en el desempeño integral del personal judicial. </v>
      </c>
      <c r="I501" s="146" t="s">
        <v>6610</v>
      </c>
      <c r="O501" s="146" t="s">
        <v>3086</v>
      </c>
      <c r="P501" s="146" t="s">
        <v>2145</v>
      </c>
      <c r="AB501" s="146" t="s">
        <v>6611</v>
      </c>
      <c r="AC501" s="146" t="s">
        <v>3475</v>
      </c>
      <c r="AD501" s="146" t="s">
        <v>6614</v>
      </c>
      <c r="AE501" s="146" t="s">
        <v>2145</v>
      </c>
      <c r="AJ501" s="181" t="e">
        <f>VLOOKUP(AI501,'centroDeProyectos estrateg '!$E:$W,2,FALSE)</f>
        <v>#N/A</v>
      </c>
      <c r="AK501" s="181" t="e">
        <f>VLOOKUP(AI501,'centroDeProyectos estrateg '!$E:$W,7,FALSE)</f>
        <v>#N/A</v>
      </c>
      <c r="AL501" s="181" t="e">
        <f>VLOOKUP(AI501,'centroDeProyectos estrateg '!$E:$W,8,FALSE)</f>
        <v>#N/A</v>
      </c>
      <c r="AM501" s="181" t="e">
        <f>VLOOKUP(AI501,'centroDeProyectos estrateg '!$E:$W,5,FALSE)</f>
        <v>#N/A</v>
      </c>
      <c r="AN501" s="181" t="e">
        <f>VLOOKUP(AI501,'centroDeProyectos estrateg '!$E:$W,18,FALSE)</f>
        <v>#N/A</v>
      </c>
      <c r="AO501" s="181" t="e">
        <f>VLOOKUP(AI501,'centroDeProyectos estrateg '!$E:$W,19,FALSE)</f>
        <v>#N/A</v>
      </c>
      <c r="AP501" s="181" t="e">
        <f>VLOOKUP(AI501,'centroDeProyectos estrateg '!$E:$W,4,FALSE)</f>
        <v>#N/A</v>
      </c>
      <c r="AQ501" s="162" t="s">
        <v>3438</v>
      </c>
    </row>
    <row r="502" spans="1:43" s="172" customFormat="1" ht="22.9" customHeight="1">
      <c r="A502" s="228">
        <v>500</v>
      </c>
      <c r="B502" s="171" t="s">
        <v>6096</v>
      </c>
      <c r="C502" s="172" t="s">
        <v>3819</v>
      </c>
      <c r="D502" s="172" t="s">
        <v>5351</v>
      </c>
      <c r="E502" s="172" t="s">
        <v>4046</v>
      </c>
      <c r="F502" s="172" t="s">
        <v>5830</v>
      </c>
      <c r="G502" s="172" t="s">
        <v>4091</v>
      </c>
      <c r="H502" s="172" t="str">
        <f t="shared" si="24"/>
        <v xml:space="preserve">EVALUACIÓN DEL DESEMPEÑO: Implementar el sistema integrado de evaluación del desempeño, que permita la mejora en el desempeño integral del personal judicial. </v>
      </c>
      <c r="I502" s="172" t="s">
        <v>4103</v>
      </c>
      <c r="O502" s="172" t="s">
        <v>3125</v>
      </c>
      <c r="P502" s="172" t="s">
        <v>2145</v>
      </c>
      <c r="Q502" s="172" t="s">
        <v>3582</v>
      </c>
      <c r="S502" s="172">
        <v>0</v>
      </c>
      <c r="T502" s="172">
        <v>100</v>
      </c>
      <c r="U502" s="172">
        <v>0.1</v>
      </c>
      <c r="V502" s="172">
        <v>0.2</v>
      </c>
      <c r="W502" s="172">
        <v>0.4</v>
      </c>
      <c r="X502" s="172">
        <v>0.6</v>
      </c>
      <c r="Y502" s="172">
        <v>0.8</v>
      </c>
      <c r="Z502" s="172">
        <v>1</v>
      </c>
      <c r="AB502" s="172" t="s">
        <v>6615</v>
      </c>
      <c r="AC502" s="172">
        <v>2019</v>
      </c>
      <c r="AD502" s="172" t="s">
        <v>6616</v>
      </c>
      <c r="AE502" s="172" t="s">
        <v>2145</v>
      </c>
      <c r="AH502" s="172" t="s">
        <v>6617</v>
      </c>
      <c r="AJ502" s="183" t="e">
        <f>VLOOKUP(AI502,'centroDeProyectos estrateg '!$E:$W,2,FALSE)</f>
        <v>#N/A</v>
      </c>
      <c r="AK502" s="183" t="e">
        <f>VLOOKUP(AI502,'centroDeProyectos estrateg '!$E:$W,7,FALSE)</f>
        <v>#N/A</v>
      </c>
      <c r="AL502" s="183" t="e">
        <f>VLOOKUP(AI502,'centroDeProyectos estrateg '!$E:$W,8,FALSE)</f>
        <v>#N/A</v>
      </c>
      <c r="AM502" s="183" t="e">
        <f>VLOOKUP(AI502,'centroDeProyectos estrateg '!$E:$W,5,FALSE)</f>
        <v>#N/A</v>
      </c>
      <c r="AN502" s="183" t="e">
        <f>VLOOKUP(AI502,'centroDeProyectos estrateg '!$E:$W,18,FALSE)</f>
        <v>#N/A</v>
      </c>
      <c r="AO502" s="183" t="e">
        <f>VLOOKUP(AI502,'centroDeProyectos estrateg '!$E:$W,19,FALSE)</f>
        <v>#N/A</v>
      </c>
      <c r="AP502" s="183" t="e">
        <f>VLOOKUP(AI502,'centroDeProyectos estrateg '!$E:$W,4,FALSE)</f>
        <v>#N/A</v>
      </c>
      <c r="AQ502" s="172" t="s">
        <v>3626</v>
      </c>
    </row>
    <row r="503" spans="1:43" s="146" customFormat="1" ht="22.9" customHeight="1">
      <c r="A503" s="229">
        <v>501</v>
      </c>
      <c r="B503" s="145" t="s">
        <v>5971</v>
      </c>
      <c r="C503" s="146" t="s">
        <v>3819</v>
      </c>
      <c r="D503" s="146" t="s">
        <v>5351</v>
      </c>
      <c r="E503" s="146" t="s">
        <v>4046</v>
      </c>
      <c r="F503" s="146" t="s">
        <v>5830</v>
      </c>
      <c r="G503" s="146" t="s">
        <v>4091</v>
      </c>
      <c r="H503" s="146" t="str">
        <f t="shared" si="24"/>
        <v xml:space="preserve">EVALUACIÓN DEL DESEMPEÑO: Implementar el sistema integrado de evaluación del desempeño, que permita la mejora en el desempeño integral del personal judicial. </v>
      </c>
      <c r="I503" s="146" t="s">
        <v>4103</v>
      </c>
      <c r="O503" s="146" t="s">
        <v>3125</v>
      </c>
      <c r="P503" s="146" t="s">
        <v>2145</v>
      </c>
      <c r="AB503" s="146" t="s">
        <v>6615</v>
      </c>
      <c r="AC503" s="146" t="s">
        <v>6230</v>
      </c>
      <c r="AD503" s="146" t="s">
        <v>6618</v>
      </c>
      <c r="AE503" s="146" t="s">
        <v>50</v>
      </c>
      <c r="AJ503" s="181" t="e">
        <f>VLOOKUP(AI503,'centroDeProyectos estrateg '!$E:$W,2,FALSE)</f>
        <v>#N/A</v>
      </c>
      <c r="AK503" s="181" t="e">
        <f>VLOOKUP(AI503,'centroDeProyectos estrateg '!$E:$W,7,FALSE)</f>
        <v>#N/A</v>
      </c>
      <c r="AL503" s="181" t="e">
        <f>VLOOKUP(AI503,'centroDeProyectos estrateg '!$E:$W,8,FALSE)</f>
        <v>#N/A</v>
      </c>
      <c r="AM503" s="181" t="e">
        <f>VLOOKUP(AI503,'centroDeProyectos estrateg '!$E:$W,5,FALSE)</f>
        <v>#N/A</v>
      </c>
      <c r="AN503" s="181" t="e">
        <f>VLOOKUP(AI503,'centroDeProyectos estrateg '!$E:$W,18,FALSE)</f>
        <v>#N/A</v>
      </c>
      <c r="AO503" s="181" t="e">
        <f>VLOOKUP(AI503,'centroDeProyectos estrateg '!$E:$W,19,FALSE)</f>
        <v>#N/A</v>
      </c>
      <c r="AP503" s="181" t="e">
        <f>VLOOKUP(AI503,'centroDeProyectos estrateg '!$E:$W,4,FALSE)</f>
        <v>#N/A</v>
      </c>
      <c r="AQ503" s="162" t="s">
        <v>3438</v>
      </c>
    </row>
    <row r="504" spans="1:43" s="146" customFormat="1" ht="22.9" customHeight="1">
      <c r="A504" s="227">
        <v>502</v>
      </c>
      <c r="B504" s="145" t="s">
        <v>5971</v>
      </c>
      <c r="C504" s="146" t="s">
        <v>3819</v>
      </c>
      <c r="D504" s="146" t="s">
        <v>5351</v>
      </c>
      <c r="E504" s="146" t="s">
        <v>4046</v>
      </c>
      <c r="F504" s="146" t="s">
        <v>5830</v>
      </c>
      <c r="G504" s="146" t="s">
        <v>4091</v>
      </c>
      <c r="H504" s="146" t="str">
        <f t="shared" si="24"/>
        <v xml:space="preserve">EVALUACIÓN DEL DESEMPEÑO: Implementar el sistema integrado de evaluación del desempeño, que permita la mejora en el desempeño integral del personal judicial. </v>
      </c>
      <c r="I504" s="146" t="s">
        <v>4103</v>
      </c>
      <c r="O504" s="146" t="s">
        <v>3125</v>
      </c>
      <c r="P504" s="146" t="s">
        <v>2145</v>
      </c>
      <c r="AB504" s="146" t="s">
        <v>6615</v>
      </c>
      <c r="AC504" s="146">
        <v>2021</v>
      </c>
      <c r="AD504" s="146" t="s">
        <v>6619</v>
      </c>
      <c r="AE504" s="146" t="s">
        <v>2145</v>
      </c>
      <c r="AJ504" s="181" t="e">
        <f>VLOOKUP(AI504,'centroDeProyectos estrateg '!$E:$W,2,FALSE)</f>
        <v>#N/A</v>
      </c>
      <c r="AK504" s="181" t="e">
        <f>VLOOKUP(AI504,'centroDeProyectos estrateg '!$E:$W,7,FALSE)</f>
        <v>#N/A</v>
      </c>
      <c r="AL504" s="181" t="e">
        <f>VLOOKUP(AI504,'centroDeProyectos estrateg '!$E:$W,8,FALSE)</f>
        <v>#N/A</v>
      </c>
      <c r="AM504" s="181" t="e">
        <f>VLOOKUP(AI504,'centroDeProyectos estrateg '!$E:$W,5,FALSE)</f>
        <v>#N/A</v>
      </c>
      <c r="AN504" s="181" t="e">
        <f>VLOOKUP(AI504,'centroDeProyectos estrateg '!$E:$W,18,FALSE)</f>
        <v>#N/A</v>
      </c>
      <c r="AO504" s="181" t="e">
        <f>VLOOKUP(AI504,'centroDeProyectos estrateg '!$E:$W,19,FALSE)</f>
        <v>#N/A</v>
      </c>
      <c r="AP504" s="181" t="e">
        <f>VLOOKUP(AI504,'centroDeProyectos estrateg '!$E:$W,4,FALSE)</f>
        <v>#N/A</v>
      </c>
      <c r="AQ504" s="162" t="s">
        <v>3438</v>
      </c>
    </row>
    <row r="505" spans="1:43" s="172" customFormat="1" ht="22.9" customHeight="1">
      <c r="A505" s="228">
        <v>503</v>
      </c>
      <c r="B505" s="171" t="s">
        <v>6096</v>
      </c>
      <c r="C505" s="172" t="s">
        <v>3548</v>
      </c>
      <c r="D505" s="172" t="s">
        <v>5351</v>
      </c>
      <c r="E505" s="172" t="s">
        <v>4046</v>
      </c>
      <c r="F505" s="172" t="s">
        <v>5830</v>
      </c>
      <c r="G505" s="172" t="s">
        <v>4091</v>
      </c>
      <c r="H505" s="172" t="str">
        <f t="shared" si="24"/>
        <v xml:space="preserve">EVALUACIÓN DEL DESEMPEÑO: Implementar el sistema integrado de evaluación del desempeño, que permita la mejora en el desempeño integral del personal judicial. </v>
      </c>
      <c r="I505" s="172" t="s">
        <v>4104</v>
      </c>
      <c r="O505" s="172" t="s">
        <v>3123</v>
      </c>
      <c r="P505" s="172" t="s">
        <v>32</v>
      </c>
      <c r="Q505" s="172" t="s">
        <v>3582</v>
      </c>
      <c r="S505" s="172">
        <v>0</v>
      </c>
      <c r="T505" s="172">
        <v>80</v>
      </c>
      <c r="U505" s="172">
        <v>0.1</v>
      </c>
      <c r="V505" s="172">
        <v>0.2</v>
      </c>
      <c r="W505" s="172">
        <v>0.4</v>
      </c>
      <c r="X505" s="172">
        <v>0.6</v>
      </c>
      <c r="Y505" s="172">
        <v>0.8</v>
      </c>
      <c r="Z505" s="172">
        <v>0.8</v>
      </c>
      <c r="AB505" s="172" t="s">
        <v>4078</v>
      </c>
      <c r="AC505" s="172">
        <v>2019</v>
      </c>
      <c r="AD505" s="172" t="s">
        <v>6620</v>
      </c>
      <c r="AE505" s="172" t="s">
        <v>32</v>
      </c>
      <c r="AH505" s="172" t="s">
        <v>6617</v>
      </c>
      <c r="AJ505" s="183" t="e">
        <f>VLOOKUP(AI505,'centroDeProyectos estrateg '!$E:$W,2,FALSE)</f>
        <v>#N/A</v>
      </c>
      <c r="AK505" s="183" t="e">
        <f>VLOOKUP(AI505,'centroDeProyectos estrateg '!$E:$W,7,FALSE)</f>
        <v>#N/A</v>
      </c>
      <c r="AL505" s="183" t="e">
        <f>VLOOKUP(AI505,'centroDeProyectos estrateg '!$E:$W,8,FALSE)</f>
        <v>#N/A</v>
      </c>
      <c r="AM505" s="183" t="e">
        <f>VLOOKUP(AI505,'centroDeProyectos estrateg '!$E:$W,5,FALSE)</f>
        <v>#N/A</v>
      </c>
      <c r="AN505" s="183" t="e">
        <f>VLOOKUP(AI505,'centroDeProyectos estrateg '!$E:$W,18,FALSE)</f>
        <v>#N/A</v>
      </c>
      <c r="AO505" s="183" t="e">
        <f>VLOOKUP(AI505,'centroDeProyectos estrateg '!$E:$W,19,FALSE)</f>
        <v>#N/A</v>
      </c>
      <c r="AP505" s="183" t="e">
        <f>VLOOKUP(AI505,'centroDeProyectos estrateg '!$E:$W,4,FALSE)</f>
        <v>#N/A</v>
      </c>
      <c r="AQ505" s="172" t="s">
        <v>3626</v>
      </c>
    </row>
    <row r="506" spans="1:43" s="146" customFormat="1" ht="22.9" customHeight="1">
      <c r="A506" s="229">
        <v>504</v>
      </c>
      <c r="B506" s="145" t="s">
        <v>5971</v>
      </c>
      <c r="C506" s="146" t="s">
        <v>3548</v>
      </c>
      <c r="D506" s="146" t="s">
        <v>5351</v>
      </c>
      <c r="E506" s="146" t="s">
        <v>4046</v>
      </c>
      <c r="F506" s="146" t="s">
        <v>5830</v>
      </c>
      <c r="G506" s="146" t="s">
        <v>4091</v>
      </c>
      <c r="H506" s="146" t="str">
        <f t="shared" si="24"/>
        <v xml:space="preserve">EVALUACIÓN DEL DESEMPEÑO: Implementar el sistema integrado de evaluación del desempeño, que permita la mejora en el desempeño integral del personal judicial. </v>
      </c>
      <c r="I506" s="146" t="s">
        <v>4104</v>
      </c>
      <c r="O506" s="146" t="s">
        <v>3123</v>
      </c>
      <c r="P506" s="146" t="s">
        <v>32</v>
      </c>
      <c r="AB506" s="146" t="s">
        <v>4078</v>
      </c>
      <c r="AC506" s="146">
        <v>2020</v>
      </c>
      <c r="AD506" s="146" t="s">
        <v>6621</v>
      </c>
      <c r="AE506" s="146" t="s">
        <v>32</v>
      </c>
      <c r="AJ506" s="181" t="e">
        <f>VLOOKUP(AI506,'centroDeProyectos estrateg '!$E:$W,2,FALSE)</f>
        <v>#N/A</v>
      </c>
      <c r="AK506" s="181" t="e">
        <f>VLOOKUP(AI506,'centroDeProyectos estrateg '!$E:$W,7,FALSE)</f>
        <v>#N/A</v>
      </c>
      <c r="AL506" s="181" t="e">
        <f>VLOOKUP(AI506,'centroDeProyectos estrateg '!$E:$W,8,FALSE)</f>
        <v>#N/A</v>
      </c>
      <c r="AM506" s="181" t="e">
        <f>VLOOKUP(AI506,'centroDeProyectos estrateg '!$E:$W,5,FALSE)</f>
        <v>#N/A</v>
      </c>
      <c r="AN506" s="181" t="e">
        <f>VLOOKUP(AI506,'centroDeProyectos estrateg '!$E:$W,18,FALSE)</f>
        <v>#N/A</v>
      </c>
      <c r="AO506" s="181" t="e">
        <f>VLOOKUP(AI506,'centroDeProyectos estrateg '!$E:$W,19,FALSE)</f>
        <v>#N/A</v>
      </c>
      <c r="AP506" s="181" t="e">
        <f>VLOOKUP(AI506,'centroDeProyectos estrateg '!$E:$W,4,FALSE)</f>
        <v>#N/A</v>
      </c>
      <c r="AQ506" s="162" t="s">
        <v>3438</v>
      </c>
    </row>
    <row r="507" spans="1:43" s="146" customFormat="1" ht="22.9" customHeight="1">
      <c r="A507" s="227">
        <v>505</v>
      </c>
      <c r="B507" s="145" t="s">
        <v>5971</v>
      </c>
      <c r="C507" s="146" t="s">
        <v>3548</v>
      </c>
      <c r="D507" s="146" t="s">
        <v>5351</v>
      </c>
      <c r="E507" s="146" t="s">
        <v>4046</v>
      </c>
      <c r="F507" s="146" t="s">
        <v>5830</v>
      </c>
      <c r="G507" s="146" t="s">
        <v>4091</v>
      </c>
      <c r="H507" s="146" t="str">
        <f t="shared" si="24"/>
        <v xml:space="preserve">EVALUACIÓN DEL DESEMPEÑO: Implementar el sistema integrado de evaluación del desempeño, que permita la mejora en el desempeño integral del personal judicial. </v>
      </c>
      <c r="I507" s="146" t="s">
        <v>4104</v>
      </c>
      <c r="O507" s="146" t="s">
        <v>3123</v>
      </c>
      <c r="P507" s="146" t="s">
        <v>32</v>
      </c>
      <c r="AB507" s="146" t="s">
        <v>4078</v>
      </c>
      <c r="AC507" s="146">
        <v>2021</v>
      </c>
      <c r="AD507" s="146" t="s">
        <v>6622</v>
      </c>
      <c r="AE507" s="146" t="s">
        <v>32</v>
      </c>
      <c r="AJ507" s="181" t="e">
        <f>VLOOKUP(AI507,'centroDeProyectos estrateg '!$E:$W,2,FALSE)</f>
        <v>#N/A</v>
      </c>
      <c r="AK507" s="181" t="e">
        <f>VLOOKUP(AI507,'centroDeProyectos estrateg '!$E:$W,7,FALSE)</f>
        <v>#N/A</v>
      </c>
      <c r="AL507" s="181" t="e">
        <f>VLOOKUP(AI507,'centroDeProyectos estrateg '!$E:$W,8,FALSE)</f>
        <v>#N/A</v>
      </c>
      <c r="AM507" s="181" t="e">
        <f>VLOOKUP(AI507,'centroDeProyectos estrateg '!$E:$W,5,FALSE)</f>
        <v>#N/A</v>
      </c>
      <c r="AN507" s="181" t="e">
        <f>VLOOKUP(AI507,'centroDeProyectos estrateg '!$E:$W,18,FALSE)</f>
        <v>#N/A</v>
      </c>
      <c r="AO507" s="181" t="e">
        <f>VLOOKUP(AI507,'centroDeProyectos estrateg '!$E:$W,19,FALSE)</f>
        <v>#N/A</v>
      </c>
      <c r="AP507" s="181" t="e">
        <f>VLOOKUP(AI507,'centroDeProyectos estrateg '!$E:$W,4,FALSE)</f>
        <v>#N/A</v>
      </c>
      <c r="AQ507" s="162" t="s">
        <v>3438</v>
      </c>
    </row>
    <row r="508" spans="1:43" s="146" customFormat="1" ht="22.9" customHeight="1">
      <c r="A508" s="228">
        <v>506</v>
      </c>
      <c r="B508" s="145" t="s">
        <v>5971</v>
      </c>
      <c r="C508" s="146" t="s">
        <v>3548</v>
      </c>
      <c r="D508" s="146" t="s">
        <v>5351</v>
      </c>
      <c r="E508" s="146" t="s">
        <v>4046</v>
      </c>
      <c r="F508" s="146" t="s">
        <v>5830</v>
      </c>
      <c r="G508" s="146" t="s">
        <v>4091</v>
      </c>
      <c r="H508" s="146" t="str">
        <f t="shared" si="24"/>
        <v xml:space="preserve">EVALUACIÓN DEL DESEMPEÑO: Implementar el sistema integrado de evaluación del desempeño, que permita la mejora en el desempeño integral del personal judicial. </v>
      </c>
      <c r="I508" s="146" t="s">
        <v>4104</v>
      </c>
      <c r="O508" s="146" t="s">
        <v>3123</v>
      </c>
      <c r="P508" s="146" t="s">
        <v>32</v>
      </c>
      <c r="AB508" s="146" t="s">
        <v>4078</v>
      </c>
      <c r="AC508" s="146" t="s">
        <v>6513</v>
      </c>
      <c r="AD508" s="146" t="s">
        <v>6623</v>
      </c>
      <c r="AE508" s="146" t="s">
        <v>32</v>
      </c>
      <c r="AJ508" s="181" t="e">
        <f>VLOOKUP(AI508,'centroDeProyectos estrateg '!$E:$W,2,FALSE)</f>
        <v>#N/A</v>
      </c>
      <c r="AK508" s="181" t="e">
        <f>VLOOKUP(AI508,'centroDeProyectos estrateg '!$E:$W,7,FALSE)</f>
        <v>#N/A</v>
      </c>
      <c r="AL508" s="181" t="e">
        <f>VLOOKUP(AI508,'centroDeProyectos estrateg '!$E:$W,8,FALSE)</f>
        <v>#N/A</v>
      </c>
      <c r="AM508" s="181" t="e">
        <f>VLOOKUP(AI508,'centroDeProyectos estrateg '!$E:$W,5,FALSE)</f>
        <v>#N/A</v>
      </c>
      <c r="AN508" s="181" t="e">
        <f>VLOOKUP(AI508,'centroDeProyectos estrateg '!$E:$W,18,FALSE)</f>
        <v>#N/A</v>
      </c>
      <c r="AO508" s="181" t="e">
        <f>VLOOKUP(AI508,'centroDeProyectos estrateg '!$E:$W,19,FALSE)</f>
        <v>#N/A</v>
      </c>
      <c r="AP508" s="181" t="e">
        <f>VLOOKUP(AI508,'centroDeProyectos estrateg '!$E:$W,4,FALSE)</f>
        <v>#N/A</v>
      </c>
      <c r="AQ508" s="162" t="s">
        <v>3438</v>
      </c>
    </row>
    <row r="509" spans="1:43" s="146" customFormat="1" ht="22.9" customHeight="1">
      <c r="A509" s="229">
        <v>507</v>
      </c>
      <c r="B509" s="145" t="s">
        <v>5971</v>
      </c>
      <c r="C509" s="146" t="s">
        <v>3548</v>
      </c>
      <c r="D509" s="146" t="s">
        <v>5351</v>
      </c>
      <c r="E509" s="146" t="s">
        <v>4046</v>
      </c>
      <c r="F509" s="146" t="s">
        <v>5830</v>
      </c>
      <c r="G509" s="146" t="s">
        <v>4091</v>
      </c>
      <c r="H509" s="146" t="str">
        <f t="shared" si="24"/>
        <v xml:space="preserve">EVALUACIÓN DEL DESEMPEÑO: Implementar el sistema integrado de evaluación del desempeño, que permita la mejora en el desempeño integral del personal judicial. </v>
      </c>
      <c r="I509" s="146" t="s">
        <v>4104</v>
      </c>
      <c r="O509" s="146" t="s">
        <v>3123</v>
      </c>
      <c r="P509" s="146" t="s">
        <v>32</v>
      </c>
      <c r="AB509" s="146" t="s">
        <v>4078</v>
      </c>
      <c r="AC509" s="146">
        <v>2024</v>
      </c>
      <c r="AD509" s="146" t="s">
        <v>6624</v>
      </c>
      <c r="AE509" s="146" t="s">
        <v>32</v>
      </c>
      <c r="AJ509" s="181" t="e">
        <f>VLOOKUP(AI509,'centroDeProyectos estrateg '!$E:$W,2,FALSE)</f>
        <v>#N/A</v>
      </c>
      <c r="AK509" s="181" t="e">
        <f>VLOOKUP(AI509,'centroDeProyectos estrateg '!$E:$W,7,FALSE)</f>
        <v>#N/A</v>
      </c>
      <c r="AL509" s="181" t="e">
        <f>VLOOKUP(AI509,'centroDeProyectos estrateg '!$E:$W,8,FALSE)</f>
        <v>#N/A</v>
      </c>
      <c r="AM509" s="181" t="e">
        <f>VLOOKUP(AI509,'centroDeProyectos estrateg '!$E:$W,5,FALSE)</f>
        <v>#N/A</v>
      </c>
      <c r="AN509" s="181" t="e">
        <f>VLOOKUP(AI509,'centroDeProyectos estrateg '!$E:$W,18,FALSE)</f>
        <v>#N/A</v>
      </c>
      <c r="AO509" s="181" t="e">
        <f>VLOOKUP(AI509,'centroDeProyectos estrateg '!$E:$W,19,FALSE)</f>
        <v>#N/A</v>
      </c>
      <c r="AP509" s="181" t="e">
        <f>VLOOKUP(AI509,'centroDeProyectos estrateg '!$E:$W,4,FALSE)</f>
        <v>#N/A</v>
      </c>
      <c r="AQ509" s="162" t="s">
        <v>3438</v>
      </c>
    </row>
    <row r="510" spans="1:43" s="146" customFormat="1" ht="22.9" customHeight="1">
      <c r="A510" s="227">
        <v>508</v>
      </c>
      <c r="B510" s="145" t="s">
        <v>5971</v>
      </c>
      <c r="C510" s="146" t="s">
        <v>3548</v>
      </c>
      <c r="D510" s="146" t="s">
        <v>5351</v>
      </c>
      <c r="E510" s="146" t="s">
        <v>4046</v>
      </c>
      <c r="F510" s="146" t="s">
        <v>5830</v>
      </c>
      <c r="G510" s="146" t="s">
        <v>4091</v>
      </c>
      <c r="H510" s="146" t="str">
        <f t="shared" si="24"/>
        <v xml:space="preserve">EVALUACIÓN DEL DESEMPEÑO: Implementar el sistema integrado de evaluación del desempeño, que permita la mejora en el desempeño integral del personal judicial. </v>
      </c>
      <c r="I510" s="146" t="s">
        <v>4104</v>
      </c>
      <c r="O510" s="146" t="s">
        <v>3123</v>
      </c>
      <c r="P510" s="146" t="s">
        <v>32</v>
      </c>
      <c r="AB510" s="146" t="s">
        <v>4078</v>
      </c>
      <c r="AC510" s="146" t="s">
        <v>3475</v>
      </c>
      <c r="AD510" s="146" t="s">
        <v>6625</v>
      </c>
      <c r="AE510" s="146" t="s">
        <v>32</v>
      </c>
      <c r="AJ510" s="181" t="e">
        <f>VLOOKUP(AI510,'centroDeProyectos estrateg '!$E:$W,2,FALSE)</f>
        <v>#N/A</v>
      </c>
      <c r="AK510" s="181" t="e">
        <f>VLOOKUP(AI510,'centroDeProyectos estrateg '!$E:$W,7,FALSE)</f>
        <v>#N/A</v>
      </c>
      <c r="AL510" s="181" t="e">
        <f>VLOOKUP(AI510,'centroDeProyectos estrateg '!$E:$W,8,FALSE)</f>
        <v>#N/A</v>
      </c>
      <c r="AM510" s="181" t="e">
        <f>VLOOKUP(AI510,'centroDeProyectos estrateg '!$E:$W,5,FALSE)</f>
        <v>#N/A</v>
      </c>
      <c r="AN510" s="181" t="e">
        <f>VLOOKUP(AI510,'centroDeProyectos estrateg '!$E:$W,18,FALSE)</f>
        <v>#N/A</v>
      </c>
      <c r="AO510" s="181" t="e">
        <f>VLOOKUP(AI510,'centroDeProyectos estrateg '!$E:$W,19,FALSE)</f>
        <v>#N/A</v>
      </c>
      <c r="AP510" s="181" t="e">
        <f>VLOOKUP(AI510,'centroDeProyectos estrateg '!$E:$W,4,FALSE)</f>
        <v>#N/A</v>
      </c>
      <c r="AQ510" s="162" t="s">
        <v>3438</v>
      </c>
    </row>
    <row r="511" spans="1:43" s="172" customFormat="1" ht="22.9" customHeight="1">
      <c r="A511" s="228">
        <v>509</v>
      </c>
      <c r="B511" s="171" t="s">
        <v>6096</v>
      </c>
      <c r="C511" s="172" t="s">
        <v>3769</v>
      </c>
      <c r="D511" s="172" t="s">
        <v>5351</v>
      </c>
      <c r="E511" s="172" t="s">
        <v>4046</v>
      </c>
      <c r="F511" s="172" t="s">
        <v>5830</v>
      </c>
      <c r="G511" s="172" t="s">
        <v>4091</v>
      </c>
      <c r="H511" s="172" t="str">
        <f t="shared" si="24"/>
        <v xml:space="preserve">EVALUACIÓN DEL DESEMPEÑO: Implementar el sistema integrado de evaluación del desempeño, que permita la mejora en el desempeño integral del personal judicial. </v>
      </c>
      <c r="I511" s="172" t="s">
        <v>4105</v>
      </c>
      <c r="O511" s="172" t="s">
        <v>3057</v>
      </c>
      <c r="P511" s="172" t="s">
        <v>3698</v>
      </c>
      <c r="Q511" s="172" t="s">
        <v>3582</v>
      </c>
      <c r="S511" s="172">
        <v>0</v>
      </c>
      <c r="T511" s="172">
        <v>80</v>
      </c>
      <c r="U511" s="172">
        <v>0.1</v>
      </c>
      <c r="V511" s="172">
        <v>0.2</v>
      </c>
      <c r="W511" s="172">
        <v>0.4</v>
      </c>
      <c r="X511" s="172">
        <v>0.6</v>
      </c>
      <c r="Y511" s="172">
        <v>0.8</v>
      </c>
      <c r="Z511" s="172">
        <v>0.8</v>
      </c>
      <c r="AB511" s="172" t="s">
        <v>6626</v>
      </c>
      <c r="AC511" s="172">
        <v>2019</v>
      </c>
      <c r="AD511" s="172" t="s">
        <v>6627</v>
      </c>
      <c r="AE511" s="172" t="s">
        <v>3698</v>
      </c>
      <c r="AH511" s="172" t="s">
        <v>6617</v>
      </c>
      <c r="AJ511" s="183" t="e">
        <f>VLOOKUP(AI511,'centroDeProyectos estrateg '!$E:$W,2,FALSE)</f>
        <v>#N/A</v>
      </c>
      <c r="AK511" s="183" t="e">
        <f>VLOOKUP(AI511,'centroDeProyectos estrateg '!$E:$W,7,FALSE)</f>
        <v>#N/A</v>
      </c>
      <c r="AL511" s="183" t="e">
        <f>VLOOKUP(AI511,'centroDeProyectos estrateg '!$E:$W,8,FALSE)</f>
        <v>#N/A</v>
      </c>
      <c r="AM511" s="183" t="e">
        <f>VLOOKUP(AI511,'centroDeProyectos estrateg '!$E:$W,5,FALSE)</f>
        <v>#N/A</v>
      </c>
      <c r="AN511" s="183" t="e">
        <f>VLOOKUP(AI511,'centroDeProyectos estrateg '!$E:$W,18,FALSE)</f>
        <v>#N/A</v>
      </c>
      <c r="AO511" s="183" t="e">
        <f>VLOOKUP(AI511,'centroDeProyectos estrateg '!$E:$W,19,FALSE)</f>
        <v>#N/A</v>
      </c>
      <c r="AP511" s="183" t="e">
        <f>VLOOKUP(AI511,'centroDeProyectos estrateg '!$E:$W,4,FALSE)</f>
        <v>#N/A</v>
      </c>
      <c r="AQ511" s="172" t="s">
        <v>3626</v>
      </c>
    </row>
    <row r="512" spans="1:43" s="146" customFormat="1" ht="22.9" customHeight="1">
      <c r="A512" s="229">
        <v>510</v>
      </c>
      <c r="B512" s="145" t="s">
        <v>5971</v>
      </c>
      <c r="C512" s="146" t="s">
        <v>3769</v>
      </c>
      <c r="D512" s="146" t="s">
        <v>5351</v>
      </c>
      <c r="E512" s="146" t="s">
        <v>4046</v>
      </c>
      <c r="F512" s="146" t="s">
        <v>5830</v>
      </c>
      <c r="G512" s="146" t="s">
        <v>4091</v>
      </c>
      <c r="H512" s="146" t="str">
        <f t="shared" si="24"/>
        <v xml:space="preserve">EVALUACIÓN DEL DESEMPEÑO: Implementar el sistema integrado de evaluación del desempeño, que permita la mejora en el desempeño integral del personal judicial. </v>
      </c>
      <c r="I512" s="146" t="s">
        <v>4105</v>
      </c>
      <c r="O512" s="146" t="s">
        <v>3057</v>
      </c>
      <c r="P512" s="146" t="s">
        <v>3698</v>
      </c>
      <c r="AB512" s="146" t="s">
        <v>6626</v>
      </c>
      <c r="AC512" s="146" t="s">
        <v>3639</v>
      </c>
      <c r="AD512" s="146" t="s">
        <v>6628</v>
      </c>
      <c r="AE512" s="146" t="s">
        <v>3698</v>
      </c>
      <c r="AJ512" s="181" t="e">
        <f>VLOOKUP(AI512,'centroDeProyectos estrateg '!$E:$W,2,FALSE)</f>
        <v>#N/A</v>
      </c>
      <c r="AK512" s="181" t="e">
        <f>VLOOKUP(AI512,'centroDeProyectos estrateg '!$E:$W,7,FALSE)</f>
        <v>#N/A</v>
      </c>
      <c r="AL512" s="181" t="e">
        <f>VLOOKUP(AI512,'centroDeProyectos estrateg '!$E:$W,8,FALSE)</f>
        <v>#N/A</v>
      </c>
      <c r="AM512" s="181" t="e">
        <f>VLOOKUP(AI512,'centroDeProyectos estrateg '!$E:$W,5,FALSE)</f>
        <v>#N/A</v>
      </c>
      <c r="AN512" s="181" t="e">
        <f>VLOOKUP(AI512,'centroDeProyectos estrateg '!$E:$W,18,FALSE)</f>
        <v>#N/A</v>
      </c>
      <c r="AO512" s="181" t="e">
        <f>VLOOKUP(AI512,'centroDeProyectos estrateg '!$E:$W,19,FALSE)</f>
        <v>#N/A</v>
      </c>
      <c r="AP512" s="181" t="e">
        <f>VLOOKUP(AI512,'centroDeProyectos estrateg '!$E:$W,4,FALSE)</f>
        <v>#N/A</v>
      </c>
      <c r="AQ512" s="162" t="s">
        <v>3438</v>
      </c>
    </row>
    <row r="513" spans="1:43" s="146" customFormat="1" ht="22.9" customHeight="1">
      <c r="A513" s="227">
        <v>511</v>
      </c>
      <c r="B513" s="145" t="s">
        <v>5971</v>
      </c>
      <c r="C513" s="146" t="s">
        <v>3769</v>
      </c>
      <c r="D513" s="146" t="s">
        <v>5351</v>
      </c>
      <c r="E513" s="146" t="s">
        <v>4046</v>
      </c>
      <c r="F513" s="146" t="s">
        <v>5830</v>
      </c>
      <c r="G513" s="146" t="s">
        <v>4091</v>
      </c>
      <c r="H513" s="146" t="str">
        <f t="shared" si="24"/>
        <v xml:space="preserve">EVALUACIÓN DEL DESEMPEÑO: Implementar el sistema integrado de evaluación del desempeño, que permita la mejora en el desempeño integral del personal judicial. </v>
      </c>
      <c r="I513" s="146" t="s">
        <v>4105</v>
      </c>
      <c r="O513" s="146" t="s">
        <v>3057</v>
      </c>
      <c r="P513" s="146" t="s">
        <v>3698</v>
      </c>
      <c r="AB513" s="146" t="s">
        <v>6626</v>
      </c>
      <c r="AC513" s="146">
        <v>2024</v>
      </c>
      <c r="AD513" s="146" t="s">
        <v>6629</v>
      </c>
      <c r="AE513" s="146" t="s">
        <v>3698</v>
      </c>
      <c r="AJ513" s="181" t="e">
        <f>VLOOKUP(AI513,'centroDeProyectos estrateg '!$E:$W,2,FALSE)</f>
        <v>#N/A</v>
      </c>
      <c r="AK513" s="181" t="e">
        <f>VLOOKUP(AI513,'centroDeProyectos estrateg '!$E:$W,7,FALSE)</f>
        <v>#N/A</v>
      </c>
      <c r="AL513" s="181" t="e">
        <f>VLOOKUP(AI513,'centroDeProyectos estrateg '!$E:$W,8,FALSE)</f>
        <v>#N/A</v>
      </c>
      <c r="AM513" s="181" t="e">
        <f>VLOOKUP(AI513,'centroDeProyectos estrateg '!$E:$W,5,FALSE)</f>
        <v>#N/A</v>
      </c>
      <c r="AN513" s="181" t="e">
        <f>VLOOKUP(AI513,'centroDeProyectos estrateg '!$E:$W,18,FALSE)</f>
        <v>#N/A</v>
      </c>
      <c r="AO513" s="181" t="e">
        <f>VLOOKUP(AI513,'centroDeProyectos estrateg '!$E:$W,19,FALSE)</f>
        <v>#N/A</v>
      </c>
      <c r="AP513" s="181" t="e">
        <f>VLOOKUP(AI513,'centroDeProyectos estrateg '!$E:$W,4,FALSE)</f>
        <v>#N/A</v>
      </c>
      <c r="AQ513" s="162" t="s">
        <v>3438</v>
      </c>
    </row>
    <row r="514" spans="1:43" s="172" customFormat="1" ht="22.9" customHeight="1">
      <c r="A514" s="228">
        <v>512</v>
      </c>
      <c r="B514" s="171" t="s">
        <v>6096</v>
      </c>
      <c r="C514" s="172" t="s">
        <v>3606</v>
      </c>
      <c r="D514" s="172" t="s">
        <v>5351</v>
      </c>
      <c r="E514" s="172" t="s">
        <v>4046</v>
      </c>
      <c r="F514" s="172" t="s">
        <v>5830</v>
      </c>
      <c r="G514" s="172" t="s">
        <v>4091</v>
      </c>
      <c r="H514" s="172" t="str">
        <f t="shared" si="24"/>
        <v xml:space="preserve">EVALUACIÓN DEL DESEMPEÑO: Implementar el sistema integrado de evaluación del desempeño, que permita la mejora en el desempeño integral del personal judicial. </v>
      </c>
      <c r="I514" s="172" t="s">
        <v>4106</v>
      </c>
      <c r="O514" s="172" t="s">
        <v>3121</v>
      </c>
      <c r="P514" s="172" t="s">
        <v>75</v>
      </c>
      <c r="Q514" s="172" t="s">
        <v>3582</v>
      </c>
      <c r="S514" s="172">
        <v>0</v>
      </c>
      <c r="T514" s="172">
        <v>80</v>
      </c>
      <c r="U514" s="172">
        <v>0.1</v>
      </c>
      <c r="V514" s="172">
        <v>0.2</v>
      </c>
      <c r="W514" s="172">
        <v>0.4</v>
      </c>
      <c r="X514" s="172">
        <v>0.6</v>
      </c>
      <c r="Y514" s="172">
        <v>0.8</v>
      </c>
      <c r="Z514" s="172">
        <v>0.8</v>
      </c>
      <c r="AB514" s="172" t="s">
        <v>6630</v>
      </c>
      <c r="AC514" s="172" t="s">
        <v>6174</v>
      </c>
      <c r="AD514" s="172" t="s">
        <v>6627</v>
      </c>
      <c r="AE514" s="172" t="s">
        <v>3732</v>
      </c>
      <c r="AH514" s="172" t="s">
        <v>6617</v>
      </c>
      <c r="AJ514" s="183" t="e">
        <f>VLOOKUP(AI514,'centroDeProyectos estrateg '!$E:$W,2,FALSE)</f>
        <v>#N/A</v>
      </c>
      <c r="AK514" s="183" t="e">
        <f>VLOOKUP(AI514,'centroDeProyectos estrateg '!$E:$W,7,FALSE)</f>
        <v>#N/A</v>
      </c>
      <c r="AL514" s="183" t="e">
        <f>VLOOKUP(AI514,'centroDeProyectos estrateg '!$E:$W,8,FALSE)</f>
        <v>#N/A</v>
      </c>
      <c r="AM514" s="183" t="e">
        <f>VLOOKUP(AI514,'centroDeProyectos estrateg '!$E:$W,5,FALSE)</f>
        <v>#N/A</v>
      </c>
      <c r="AN514" s="183" t="e">
        <f>VLOOKUP(AI514,'centroDeProyectos estrateg '!$E:$W,18,FALSE)</f>
        <v>#N/A</v>
      </c>
      <c r="AO514" s="183" t="e">
        <f>VLOOKUP(AI514,'centroDeProyectos estrateg '!$E:$W,19,FALSE)</f>
        <v>#N/A</v>
      </c>
      <c r="AP514" s="183" t="e">
        <f>VLOOKUP(AI514,'centroDeProyectos estrateg '!$E:$W,4,FALSE)</f>
        <v>#N/A</v>
      </c>
      <c r="AQ514" s="172" t="s">
        <v>3626</v>
      </c>
    </row>
    <row r="515" spans="1:43" s="146" customFormat="1" ht="22.9" customHeight="1">
      <c r="A515" s="229">
        <v>513</v>
      </c>
      <c r="B515" s="145" t="s">
        <v>5971</v>
      </c>
      <c r="C515" s="146" t="s">
        <v>3606</v>
      </c>
      <c r="D515" s="146" t="s">
        <v>5351</v>
      </c>
      <c r="E515" s="146" t="s">
        <v>4046</v>
      </c>
      <c r="F515" s="146" t="s">
        <v>5830</v>
      </c>
      <c r="G515" s="146" t="s">
        <v>4091</v>
      </c>
      <c r="H515" s="146" t="str">
        <f t="shared" si="24"/>
        <v xml:space="preserve">EVALUACIÓN DEL DESEMPEÑO: Implementar el sistema integrado de evaluación del desempeño, que permita la mejora en el desempeño integral del personal judicial. </v>
      </c>
      <c r="I515" s="146" t="s">
        <v>4106</v>
      </c>
      <c r="O515" s="146" t="s">
        <v>3121</v>
      </c>
      <c r="P515" s="146" t="s">
        <v>75</v>
      </c>
      <c r="AB515" s="146" t="s">
        <v>6630</v>
      </c>
      <c r="AC515" s="146" t="s">
        <v>3475</v>
      </c>
      <c r="AD515" s="146" t="s">
        <v>6631</v>
      </c>
      <c r="AE515" s="146" t="s">
        <v>3732</v>
      </c>
      <c r="AJ515" s="181" t="e">
        <f>VLOOKUP(AI515,'centroDeProyectos estrateg '!$E:$W,2,FALSE)</f>
        <v>#N/A</v>
      </c>
      <c r="AK515" s="181" t="e">
        <f>VLOOKUP(AI515,'centroDeProyectos estrateg '!$E:$W,7,FALSE)</f>
        <v>#N/A</v>
      </c>
      <c r="AL515" s="181" t="e">
        <f>VLOOKUP(AI515,'centroDeProyectos estrateg '!$E:$W,8,FALSE)</f>
        <v>#N/A</v>
      </c>
      <c r="AM515" s="181" t="e">
        <f>VLOOKUP(AI515,'centroDeProyectos estrateg '!$E:$W,5,FALSE)</f>
        <v>#N/A</v>
      </c>
      <c r="AN515" s="181" t="e">
        <f>VLOOKUP(AI515,'centroDeProyectos estrateg '!$E:$W,18,FALSE)</f>
        <v>#N/A</v>
      </c>
      <c r="AO515" s="181" t="e">
        <f>VLOOKUP(AI515,'centroDeProyectos estrateg '!$E:$W,19,FALSE)</f>
        <v>#N/A</v>
      </c>
      <c r="AP515" s="181" t="e">
        <f>VLOOKUP(AI515,'centroDeProyectos estrateg '!$E:$W,4,FALSE)</f>
        <v>#N/A</v>
      </c>
      <c r="AQ515" s="162" t="s">
        <v>3438</v>
      </c>
    </row>
    <row r="516" spans="1:43" s="146" customFormat="1" ht="22.9" customHeight="1">
      <c r="A516" s="227">
        <v>514</v>
      </c>
      <c r="B516" s="145" t="s">
        <v>5971</v>
      </c>
      <c r="C516" s="146" t="s">
        <v>3606</v>
      </c>
      <c r="D516" s="146" t="s">
        <v>5351</v>
      </c>
      <c r="E516" s="146" t="s">
        <v>4046</v>
      </c>
      <c r="F516" s="146" t="s">
        <v>5830</v>
      </c>
      <c r="G516" s="146" t="s">
        <v>4091</v>
      </c>
      <c r="H516" s="146" t="str">
        <f t="shared" si="24"/>
        <v xml:space="preserve">EVALUACIÓN DEL DESEMPEÑO: Implementar el sistema integrado de evaluación del desempeño, que permita la mejora en el desempeño integral del personal judicial. </v>
      </c>
      <c r="I516" s="146" t="s">
        <v>4106</v>
      </c>
      <c r="O516" s="146" t="s">
        <v>3121</v>
      </c>
      <c r="P516" s="146" t="s">
        <v>75</v>
      </c>
      <c r="AB516" s="146" t="s">
        <v>6630</v>
      </c>
      <c r="AC516" s="146" t="s">
        <v>6302</v>
      </c>
      <c r="AD516" s="146" t="s">
        <v>6632</v>
      </c>
      <c r="AE516" s="146" t="s">
        <v>3732</v>
      </c>
      <c r="AJ516" s="181" t="e">
        <f>VLOOKUP(AI516,'centroDeProyectos estrateg '!$E:$W,2,FALSE)</f>
        <v>#N/A</v>
      </c>
      <c r="AK516" s="181" t="e">
        <f>VLOOKUP(AI516,'centroDeProyectos estrateg '!$E:$W,7,FALSE)</f>
        <v>#N/A</v>
      </c>
      <c r="AL516" s="181" t="e">
        <f>VLOOKUP(AI516,'centroDeProyectos estrateg '!$E:$W,8,FALSE)</f>
        <v>#N/A</v>
      </c>
      <c r="AM516" s="181" t="e">
        <f>VLOOKUP(AI516,'centroDeProyectos estrateg '!$E:$W,5,FALSE)</f>
        <v>#N/A</v>
      </c>
      <c r="AN516" s="181" t="e">
        <f>VLOOKUP(AI516,'centroDeProyectos estrateg '!$E:$W,18,FALSE)</f>
        <v>#N/A</v>
      </c>
      <c r="AO516" s="181" t="e">
        <f>VLOOKUP(AI516,'centroDeProyectos estrateg '!$E:$W,19,FALSE)</f>
        <v>#N/A</v>
      </c>
      <c r="AP516" s="181" t="e">
        <f>VLOOKUP(AI516,'centroDeProyectos estrateg '!$E:$W,4,FALSE)</f>
        <v>#N/A</v>
      </c>
      <c r="AQ516" s="162" t="s">
        <v>3438</v>
      </c>
    </row>
    <row r="517" spans="1:43" s="146" customFormat="1" ht="22.9" customHeight="1">
      <c r="A517" s="228">
        <v>515</v>
      </c>
      <c r="B517" s="145" t="s">
        <v>5971</v>
      </c>
      <c r="C517" s="146" t="s">
        <v>3606</v>
      </c>
      <c r="D517" s="146" t="s">
        <v>5351</v>
      </c>
      <c r="E517" s="146" t="s">
        <v>4046</v>
      </c>
      <c r="F517" s="146" t="s">
        <v>5830</v>
      </c>
      <c r="G517" s="146" t="s">
        <v>4091</v>
      </c>
      <c r="H517" s="146" t="str">
        <f t="shared" si="24"/>
        <v xml:space="preserve">EVALUACIÓN DEL DESEMPEÑO: Implementar el sistema integrado de evaluación del desempeño, que permita la mejora en el desempeño integral del personal judicial. </v>
      </c>
      <c r="I517" s="146" t="s">
        <v>4106</v>
      </c>
      <c r="O517" s="146" t="s">
        <v>3121</v>
      </c>
      <c r="P517" s="146" t="s">
        <v>75</v>
      </c>
      <c r="AB517" s="146" t="s">
        <v>6630</v>
      </c>
      <c r="AC517" s="146" t="s">
        <v>3475</v>
      </c>
      <c r="AD517" s="146" t="s">
        <v>6633</v>
      </c>
      <c r="AE517" s="146" t="s">
        <v>3732</v>
      </c>
      <c r="AJ517" s="181" t="e">
        <f>VLOOKUP(AI517,'centroDeProyectos estrateg '!$E:$W,2,FALSE)</f>
        <v>#N/A</v>
      </c>
      <c r="AK517" s="181" t="e">
        <f>VLOOKUP(AI517,'centroDeProyectos estrateg '!$E:$W,7,FALSE)</f>
        <v>#N/A</v>
      </c>
      <c r="AL517" s="181" t="e">
        <f>VLOOKUP(AI517,'centroDeProyectos estrateg '!$E:$W,8,FALSE)</f>
        <v>#N/A</v>
      </c>
      <c r="AM517" s="181" t="e">
        <f>VLOOKUP(AI517,'centroDeProyectos estrateg '!$E:$W,5,FALSE)</f>
        <v>#N/A</v>
      </c>
      <c r="AN517" s="181" t="e">
        <f>VLOOKUP(AI517,'centroDeProyectos estrateg '!$E:$W,18,FALSE)</f>
        <v>#N/A</v>
      </c>
      <c r="AO517" s="181" t="e">
        <f>VLOOKUP(AI517,'centroDeProyectos estrateg '!$E:$W,19,FALSE)</f>
        <v>#N/A</v>
      </c>
      <c r="AP517" s="181" t="e">
        <f>VLOOKUP(AI517,'centroDeProyectos estrateg '!$E:$W,4,FALSE)</f>
        <v>#N/A</v>
      </c>
      <c r="AQ517" s="162" t="s">
        <v>3438</v>
      </c>
    </row>
    <row r="518" spans="1:43" s="203" customFormat="1" ht="22.9" customHeight="1">
      <c r="A518" s="229">
        <v>516</v>
      </c>
      <c r="B518" s="202" t="s">
        <v>6211</v>
      </c>
      <c r="C518" s="202" t="s">
        <v>6211</v>
      </c>
      <c r="D518" s="203" t="s">
        <v>5351</v>
      </c>
      <c r="E518" s="203" t="s">
        <v>4046</v>
      </c>
      <c r="F518" s="203" t="s">
        <v>3973</v>
      </c>
      <c r="G518" s="203" t="s">
        <v>4107</v>
      </c>
      <c r="H518" s="203" t="str">
        <f t="shared" si="24"/>
        <v>BIENESTAR Y SALUD: Mejorar el cumplimiento de los objetivos organizacionales, por medio de la conciliación de la vida personal, familiar y laboral del personal judicial.</v>
      </c>
      <c r="I518" s="203" t="s">
        <v>4108</v>
      </c>
      <c r="O518" s="203" t="s">
        <v>3059</v>
      </c>
      <c r="P518" s="203" t="s">
        <v>3821</v>
      </c>
      <c r="Q518" s="203" t="s">
        <v>3582</v>
      </c>
      <c r="S518" s="203">
        <v>0</v>
      </c>
      <c r="T518" s="203">
        <v>100</v>
      </c>
      <c r="U518" s="203">
        <v>0.1</v>
      </c>
      <c r="V518" s="203">
        <v>0.2</v>
      </c>
      <c r="W518" s="203">
        <v>0.4</v>
      </c>
      <c r="X518" s="203">
        <v>0.6</v>
      </c>
      <c r="Y518" s="203">
        <v>0.8</v>
      </c>
      <c r="Z518" s="203">
        <v>1</v>
      </c>
      <c r="AB518" s="203" t="s">
        <v>4109</v>
      </c>
      <c r="AC518" s="203" t="s">
        <v>6174</v>
      </c>
      <c r="AD518" s="203" t="s">
        <v>6634</v>
      </c>
      <c r="AE518" s="203" t="s">
        <v>2145</v>
      </c>
      <c r="AH518" s="203" t="s">
        <v>6635</v>
      </c>
      <c r="AI518" s="203" t="s">
        <v>257</v>
      </c>
      <c r="AJ518" s="199" t="str">
        <f>VLOOKUP(AI518,'centroDeProyectos estrateg '!$E:$W,2,FALSE)</f>
        <v>Política Integral de Bienestar y Salud Laboral</v>
      </c>
      <c r="AK518" s="199" t="str">
        <f>VLOOKUP(AI518,'centroDeProyectos estrateg '!$E:$W,7,FALSE)</f>
        <v>16/09/2019</v>
      </c>
      <c r="AL518" s="200">
        <v>45688</v>
      </c>
      <c r="AM518" s="212">
        <v>0.85</v>
      </c>
      <c r="AN518" s="199" t="str">
        <f>VLOOKUP(AI518,'centroDeProyectos estrateg '!$E:$W,18,FALSE)</f>
        <v>Dirección Gestión Humana</v>
      </c>
      <c r="AO518" s="199" t="str">
        <f>VLOOKUP(AI518,'centroDeProyectos estrateg '!$E:$W,19,FALSE)</f>
        <v>1064 DESARROLLO HUMANO</v>
      </c>
      <c r="AP518" s="199" t="str">
        <f>VLOOKUP(AI518,'centroDeProyectos estrateg '!$E:$W,4,FALSE)</f>
        <v>En progreso</v>
      </c>
      <c r="AQ518" s="199" t="s">
        <v>3442</v>
      </c>
    </row>
    <row r="519" spans="1:43" s="146" customFormat="1" ht="22.9" customHeight="1">
      <c r="A519" s="227">
        <v>517</v>
      </c>
      <c r="B519" s="145" t="s">
        <v>5971</v>
      </c>
      <c r="C519" s="146" t="s">
        <v>3819</v>
      </c>
      <c r="D519" s="146" t="s">
        <v>5351</v>
      </c>
      <c r="E519" s="146" t="s">
        <v>4046</v>
      </c>
      <c r="F519" s="146" t="s">
        <v>3973</v>
      </c>
      <c r="G519" s="146" t="s">
        <v>4107</v>
      </c>
      <c r="H519" s="146" t="str">
        <f t="shared" si="24"/>
        <v>BIENESTAR Y SALUD: Mejorar el cumplimiento de los objetivos organizacionales, por medio de la conciliación de la vida personal, familiar y laboral del personal judicial.</v>
      </c>
      <c r="I519" s="146" t="s">
        <v>4108</v>
      </c>
      <c r="O519" s="146" t="s">
        <v>3059</v>
      </c>
      <c r="P519" s="146" t="s">
        <v>3821</v>
      </c>
      <c r="AB519" s="146" t="s">
        <v>4109</v>
      </c>
      <c r="AC519" s="146" t="s">
        <v>3852</v>
      </c>
      <c r="AD519" s="146" t="s">
        <v>6636</v>
      </c>
      <c r="AE519" s="146" t="s">
        <v>2145</v>
      </c>
      <c r="AJ519" s="181" t="e">
        <f>VLOOKUP(AI519,'centroDeProyectos estrateg '!$E:$W,2,FALSE)</f>
        <v>#N/A</v>
      </c>
      <c r="AK519" s="181" t="e">
        <f>VLOOKUP(AI519,'centroDeProyectos estrateg '!$E:$W,7,FALSE)</f>
        <v>#N/A</v>
      </c>
      <c r="AL519" s="181" t="e">
        <f>VLOOKUP(AI519,'centroDeProyectos estrateg '!$E:$W,8,FALSE)</f>
        <v>#N/A</v>
      </c>
      <c r="AM519" s="181" t="e">
        <f>VLOOKUP(AI519,'centroDeProyectos estrateg '!$E:$W,5,FALSE)</f>
        <v>#N/A</v>
      </c>
      <c r="AN519" s="181" t="e">
        <f>VLOOKUP(AI519,'centroDeProyectos estrateg '!$E:$W,18,FALSE)</f>
        <v>#N/A</v>
      </c>
      <c r="AO519" s="181" t="e">
        <f>VLOOKUP(AI519,'centroDeProyectos estrateg '!$E:$W,19,FALSE)</f>
        <v>#N/A</v>
      </c>
      <c r="AP519" s="181" t="e">
        <f>VLOOKUP(AI519,'centroDeProyectos estrateg '!$E:$W,4,FALSE)</f>
        <v>#N/A</v>
      </c>
      <c r="AQ519" s="162" t="s">
        <v>3438</v>
      </c>
    </row>
    <row r="520" spans="1:43" s="146" customFormat="1" ht="22.9" customHeight="1">
      <c r="A520" s="228">
        <v>518</v>
      </c>
      <c r="B520" s="145" t="s">
        <v>5971</v>
      </c>
      <c r="C520" s="146" t="s">
        <v>3819</v>
      </c>
      <c r="D520" s="146" t="s">
        <v>5351</v>
      </c>
      <c r="E520" s="146" t="s">
        <v>4046</v>
      </c>
      <c r="F520" s="146" t="s">
        <v>3973</v>
      </c>
      <c r="G520" s="146" t="s">
        <v>4107</v>
      </c>
      <c r="H520" s="146" t="str">
        <f t="shared" si="24"/>
        <v>BIENESTAR Y SALUD: Mejorar el cumplimiento de los objetivos organizacionales, por medio de la conciliación de la vida personal, familiar y laboral del personal judicial.</v>
      </c>
      <c r="I520" s="146" t="s">
        <v>4108</v>
      </c>
      <c r="O520" s="146" t="s">
        <v>3059</v>
      </c>
      <c r="P520" s="146" t="s">
        <v>3821</v>
      </c>
      <c r="AB520" s="146" t="s">
        <v>4109</v>
      </c>
      <c r="AC520" s="146" t="s">
        <v>6230</v>
      </c>
      <c r="AD520" s="146" t="s">
        <v>6637</v>
      </c>
      <c r="AE520" s="146" t="s">
        <v>2145</v>
      </c>
      <c r="AJ520" s="181" t="e">
        <f>VLOOKUP(AI520,'centroDeProyectos estrateg '!$E:$W,2,FALSE)</f>
        <v>#N/A</v>
      </c>
      <c r="AK520" s="181" t="e">
        <f>VLOOKUP(AI520,'centroDeProyectos estrateg '!$E:$W,7,FALSE)</f>
        <v>#N/A</v>
      </c>
      <c r="AL520" s="181" t="e">
        <f>VLOOKUP(AI520,'centroDeProyectos estrateg '!$E:$W,8,FALSE)</f>
        <v>#N/A</v>
      </c>
      <c r="AM520" s="181" t="e">
        <f>VLOOKUP(AI520,'centroDeProyectos estrateg '!$E:$W,5,FALSE)</f>
        <v>#N/A</v>
      </c>
      <c r="AN520" s="181" t="e">
        <f>VLOOKUP(AI520,'centroDeProyectos estrateg '!$E:$W,18,FALSE)</f>
        <v>#N/A</v>
      </c>
      <c r="AO520" s="181" t="e">
        <f>VLOOKUP(AI520,'centroDeProyectos estrateg '!$E:$W,19,FALSE)</f>
        <v>#N/A</v>
      </c>
      <c r="AP520" s="181" t="e">
        <f>VLOOKUP(AI520,'centroDeProyectos estrateg '!$E:$W,4,FALSE)</f>
        <v>#N/A</v>
      </c>
      <c r="AQ520" s="162" t="s">
        <v>3438</v>
      </c>
    </row>
    <row r="521" spans="1:43" s="146" customFormat="1" ht="22.9" customHeight="1">
      <c r="A521" s="229">
        <v>519</v>
      </c>
      <c r="B521" s="145" t="s">
        <v>5971</v>
      </c>
      <c r="C521" s="146" t="s">
        <v>3819</v>
      </c>
      <c r="D521" s="146" t="s">
        <v>5351</v>
      </c>
      <c r="E521" s="146" t="s">
        <v>4046</v>
      </c>
      <c r="F521" s="146" t="s">
        <v>3973</v>
      </c>
      <c r="G521" s="146" t="s">
        <v>4107</v>
      </c>
      <c r="H521" s="146" t="str">
        <f t="shared" si="24"/>
        <v>BIENESTAR Y SALUD: Mejorar el cumplimiento de los objetivos organizacionales, por medio de la conciliación de la vida personal, familiar y laboral del personal judicial.</v>
      </c>
      <c r="I521" s="146" t="s">
        <v>4108</v>
      </c>
      <c r="O521" s="146" t="s">
        <v>3059</v>
      </c>
      <c r="P521" s="146" t="s">
        <v>3821</v>
      </c>
      <c r="AB521" s="146" t="s">
        <v>4109</v>
      </c>
      <c r="AC521" s="146">
        <v>2020</v>
      </c>
      <c r="AD521" s="146" t="s">
        <v>6638</v>
      </c>
      <c r="AE521" s="146" t="s">
        <v>2145</v>
      </c>
      <c r="AJ521" s="181" t="e">
        <f>VLOOKUP(AI521,'centroDeProyectos estrateg '!$E:$W,2,FALSE)</f>
        <v>#N/A</v>
      </c>
      <c r="AK521" s="181" t="e">
        <f>VLOOKUP(AI521,'centroDeProyectos estrateg '!$E:$W,7,FALSE)</f>
        <v>#N/A</v>
      </c>
      <c r="AL521" s="181" t="e">
        <f>VLOOKUP(AI521,'centroDeProyectos estrateg '!$E:$W,8,FALSE)</f>
        <v>#N/A</v>
      </c>
      <c r="AM521" s="181" t="e">
        <f>VLOOKUP(AI521,'centroDeProyectos estrateg '!$E:$W,5,FALSE)</f>
        <v>#N/A</v>
      </c>
      <c r="AN521" s="181" t="e">
        <f>VLOOKUP(AI521,'centroDeProyectos estrateg '!$E:$W,18,FALSE)</f>
        <v>#N/A</v>
      </c>
      <c r="AO521" s="181" t="e">
        <f>VLOOKUP(AI521,'centroDeProyectos estrateg '!$E:$W,19,FALSE)</f>
        <v>#N/A</v>
      </c>
      <c r="AP521" s="181" t="e">
        <f>VLOOKUP(AI521,'centroDeProyectos estrateg '!$E:$W,4,FALSE)</f>
        <v>#N/A</v>
      </c>
      <c r="AQ521" s="162" t="s">
        <v>3438</v>
      </c>
    </row>
    <row r="522" spans="1:43" s="146" customFormat="1" ht="22.9" customHeight="1">
      <c r="A522" s="227">
        <v>520</v>
      </c>
      <c r="B522" s="145" t="s">
        <v>5971</v>
      </c>
      <c r="C522" s="146" t="s">
        <v>3819</v>
      </c>
      <c r="D522" s="146" t="s">
        <v>5351</v>
      </c>
      <c r="E522" s="146" t="s">
        <v>4046</v>
      </c>
      <c r="F522" s="146" t="s">
        <v>3973</v>
      </c>
      <c r="G522" s="146" t="s">
        <v>4107</v>
      </c>
      <c r="H522" s="146" t="str">
        <f t="shared" si="24"/>
        <v>BIENESTAR Y SALUD: Mejorar el cumplimiento de los objetivos organizacionales, por medio de la conciliación de la vida personal, familiar y laboral del personal judicial.</v>
      </c>
      <c r="I522" s="146" t="s">
        <v>4108</v>
      </c>
      <c r="O522" s="146" t="s">
        <v>3059</v>
      </c>
      <c r="P522" s="146" t="s">
        <v>3821</v>
      </c>
      <c r="AB522" s="146" t="s">
        <v>4109</v>
      </c>
      <c r="AC522" s="146">
        <v>2021</v>
      </c>
      <c r="AD522" s="146" t="s">
        <v>6639</v>
      </c>
      <c r="AE522" s="146" t="s">
        <v>2145</v>
      </c>
      <c r="AJ522" s="181" t="e">
        <f>VLOOKUP(AI522,'centroDeProyectos estrateg '!$E:$W,2,FALSE)</f>
        <v>#N/A</v>
      </c>
      <c r="AK522" s="181" t="e">
        <f>VLOOKUP(AI522,'centroDeProyectos estrateg '!$E:$W,7,FALSE)</f>
        <v>#N/A</v>
      </c>
      <c r="AL522" s="181" t="e">
        <f>VLOOKUP(AI522,'centroDeProyectos estrateg '!$E:$W,8,FALSE)</f>
        <v>#N/A</v>
      </c>
      <c r="AM522" s="181" t="e">
        <f>VLOOKUP(AI522,'centroDeProyectos estrateg '!$E:$W,5,FALSE)</f>
        <v>#N/A</v>
      </c>
      <c r="AN522" s="181" t="e">
        <f>VLOOKUP(AI522,'centroDeProyectos estrateg '!$E:$W,18,FALSE)</f>
        <v>#N/A</v>
      </c>
      <c r="AO522" s="181" t="e">
        <f>VLOOKUP(AI522,'centroDeProyectos estrateg '!$E:$W,19,FALSE)</f>
        <v>#N/A</v>
      </c>
      <c r="AP522" s="181" t="e">
        <f>VLOOKUP(AI522,'centroDeProyectos estrateg '!$E:$W,4,FALSE)</f>
        <v>#N/A</v>
      </c>
      <c r="AQ522" s="162" t="s">
        <v>3438</v>
      </c>
    </row>
    <row r="523" spans="1:43" s="146" customFormat="1" ht="22.9" customHeight="1">
      <c r="A523" s="228">
        <v>521</v>
      </c>
      <c r="B523" s="145" t="s">
        <v>5971</v>
      </c>
      <c r="C523" s="146" t="s">
        <v>3819</v>
      </c>
      <c r="D523" s="146" t="s">
        <v>5351</v>
      </c>
      <c r="E523" s="146" t="s">
        <v>4046</v>
      </c>
      <c r="F523" s="146" t="s">
        <v>3973</v>
      </c>
      <c r="G523" s="146" t="s">
        <v>4107</v>
      </c>
      <c r="H523" s="146" t="str">
        <f t="shared" si="24"/>
        <v>BIENESTAR Y SALUD: Mejorar el cumplimiento de los objetivos organizacionales, por medio de la conciliación de la vida personal, familiar y laboral del personal judicial.</v>
      </c>
      <c r="I523" s="146" t="s">
        <v>4108</v>
      </c>
      <c r="O523" s="146" t="s">
        <v>3059</v>
      </c>
      <c r="P523" s="146" t="s">
        <v>3821</v>
      </c>
      <c r="AB523" s="146" t="s">
        <v>4109</v>
      </c>
      <c r="AC523" s="146">
        <v>2024</v>
      </c>
      <c r="AD523" s="146" t="s">
        <v>6640</v>
      </c>
      <c r="AE523" s="146" t="s">
        <v>2145</v>
      </c>
      <c r="AJ523" s="181" t="e">
        <f>VLOOKUP(AI523,'centroDeProyectos estrateg '!$E:$W,2,FALSE)</f>
        <v>#N/A</v>
      </c>
      <c r="AK523" s="181" t="e">
        <f>VLOOKUP(AI523,'centroDeProyectos estrateg '!$E:$W,7,FALSE)</f>
        <v>#N/A</v>
      </c>
      <c r="AL523" s="181" t="e">
        <f>VLOOKUP(AI523,'centroDeProyectos estrateg '!$E:$W,8,FALSE)</f>
        <v>#N/A</v>
      </c>
      <c r="AM523" s="181" t="e">
        <f>VLOOKUP(AI523,'centroDeProyectos estrateg '!$E:$W,5,FALSE)</f>
        <v>#N/A</v>
      </c>
      <c r="AN523" s="181" t="e">
        <f>VLOOKUP(AI523,'centroDeProyectos estrateg '!$E:$W,18,FALSE)</f>
        <v>#N/A</v>
      </c>
      <c r="AO523" s="181" t="e">
        <f>VLOOKUP(AI523,'centroDeProyectos estrateg '!$E:$W,19,FALSE)</f>
        <v>#N/A</v>
      </c>
      <c r="AP523" s="181" t="e">
        <f>VLOOKUP(AI523,'centroDeProyectos estrateg '!$E:$W,4,FALSE)</f>
        <v>#N/A</v>
      </c>
      <c r="AQ523" s="162" t="s">
        <v>3438</v>
      </c>
    </row>
    <row r="524" spans="1:43" s="62" customFormat="1" ht="22.9" customHeight="1">
      <c r="A524" s="229">
        <v>522</v>
      </c>
      <c r="B524" s="64" t="s">
        <v>6096</v>
      </c>
      <c r="C524" s="62" t="s">
        <v>3769</v>
      </c>
      <c r="D524" s="62" t="s">
        <v>5351</v>
      </c>
      <c r="E524" s="62" t="s">
        <v>4046</v>
      </c>
      <c r="F524" s="62" t="s">
        <v>3973</v>
      </c>
      <c r="G524" s="62" t="s">
        <v>4107</v>
      </c>
      <c r="H524" s="62" t="str">
        <f t="shared" si="24"/>
        <v>BIENESTAR Y SALUD: Mejorar el cumplimiento de los objetivos organizacionales, por medio de la conciliación de la vida personal, familiar y laboral del personal judicial.</v>
      </c>
      <c r="I524" s="62" t="s">
        <v>4117</v>
      </c>
      <c r="O524" s="62" t="s">
        <v>3116</v>
      </c>
      <c r="P524" s="62" t="s">
        <v>3698</v>
      </c>
      <c r="Q524" s="62" t="s">
        <v>3434</v>
      </c>
      <c r="S524" s="62">
        <v>0</v>
      </c>
      <c r="T524" s="62">
        <v>100</v>
      </c>
      <c r="U524" s="62">
        <v>0.1</v>
      </c>
      <c r="V524" s="62">
        <v>0.2</v>
      </c>
      <c r="W524" s="62">
        <v>0.4</v>
      </c>
      <c r="X524" s="62">
        <v>0.6</v>
      </c>
      <c r="Y524" s="62">
        <v>0.8</v>
      </c>
      <c r="Z524" s="62">
        <v>1</v>
      </c>
      <c r="AB524" s="62" t="s">
        <v>6641</v>
      </c>
      <c r="AC524" s="62">
        <v>2019</v>
      </c>
      <c r="AD524" s="62" t="s">
        <v>6642</v>
      </c>
      <c r="AE524" s="62" t="s">
        <v>6643</v>
      </c>
      <c r="AH524" s="62" t="s">
        <v>6001</v>
      </c>
      <c r="AJ524" s="182" t="e">
        <f>VLOOKUP(AI524,'centroDeProyectos estrateg '!$E:$W,2,FALSE)</f>
        <v>#N/A</v>
      </c>
      <c r="AK524" s="182" t="e">
        <f>VLOOKUP(AI524,'centroDeProyectos estrateg '!$E:$W,7,FALSE)</f>
        <v>#N/A</v>
      </c>
      <c r="AL524" s="182" t="e">
        <f>VLOOKUP(AI524,'centroDeProyectos estrateg '!$E:$W,8,FALSE)</f>
        <v>#N/A</v>
      </c>
      <c r="AM524" s="182" t="e">
        <f>VLOOKUP(AI524,'centroDeProyectos estrateg '!$E:$W,5,FALSE)</f>
        <v>#N/A</v>
      </c>
      <c r="AN524" s="182" t="e">
        <f>VLOOKUP(AI524,'centroDeProyectos estrateg '!$E:$W,18,FALSE)</f>
        <v>#N/A</v>
      </c>
      <c r="AO524" s="182" t="e">
        <f>VLOOKUP(AI524,'centroDeProyectos estrateg '!$E:$W,19,FALSE)</f>
        <v>#N/A</v>
      </c>
      <c r="AP524" s="182" t="e">
        <f>VLOOKUP(AI524,'centroDeProyectos estrateg '!$E:$W,4,FALSE)</f>
        <v>#N/A</v>
      </c>
      <c r="AQ524" s="62" t="s">
        <v>3885</v>
      </c>
    </row>
    <row r="525" spans="1:43" s="146" customFormat="1" ht="22.9" customHeight="1">
      <c r="A525" s="227">
        <v>523</v>
      </c>
      <c r="B525" s="145" t="s">
        <v>5971</v>
      </c>
      <c r="C525" s="146" t="s">
        <v>3769</v>
      </c>
      <c r="D525" s="146" t="s">
        <v>5351</v>
      </c>
      <c r="E525" s="146" t="s">
        <v>4046</v>
      </c>
      <c r="F525" s="146" t="s">
        <v>3973</v>
      </c>
      <c r="G525" s="146" t="s">
        <v>4107</v>
      </c>
      <c r="H525" s="146" t="str">
        <f t="shared" si="24"/>
        <v>BIENESTAR Y SALUD: Mejorar el cumplimiento de los objetivos organizacionales, por medio de la conciliación de la vida personal, familiar y laboral del personal judicial.</v>
      </c>
      <c r="I525" s="146" t="s">
        <v>4117</v>
      </c>
      <c r="O525" s="146" t="s">
        <v>3116</v>
      </c>
      <c r="P525" s="146" t="s">
        <v>3698</v>
      </c>
      <c r="AB525" s="146" t="s">
        <v>6641</v>
      </c>
      <c r="AC525" s="146">
        <v>2019</v>
      </c>
      <c r="AD525" s="146" t="s">
        <v>6644</v>
      </c>
      <c r="AE525" s="146" t="s">
        <v>6643</v>
      </c>
      <c r="AJ525" s="181" t="e">
        <f>VLOOKUP(AI525,'centroDeProyectos estrateg '!$E:$W,2,FALSE)</f>
        <v>#N/A</v>
      </c>
      <c r="AK525" s="181" t="e">
        <f>VLOOKUP(AI525,'centroDeProyectos estrateg '!$E:$W,7,FALSE)</f>
        <v>#N/A</v>
      </c>
      <c r="AL525" s="181" t="e">
        <f>VLOOKUP(AI525,'centroDeProyectos estrateg '!$E:$W,8,FALSE)</f>
        <v>#N/A</v>
      </c>
      <c r="AM525" s="181" t="e">
        <f>VLOOKUP(AI525,'centroDeProyectos estrateg '!$E:$W,5,FALSE)</f>
        <v>#N/A</v>
      </c>
      <c r="AN525" s="181" t="e">
        <f>VLOOKUP(AI525,'centroDeProyectos estrateg '!$E:$W,18,FALSE)</f>
        <v>#N/A</v>
      </c>
      <c r="AO525" s="181" t="e">
        <f>VLOOKUP(AI525,'centroDeProyectos estrateg '!$E:$W,19,FALSE)</f>
        <v>#N/A</v>
      </c>
      <c r="AP525" s="181" t="e">
        <f>VLOOKUP(AI525,'centroDeProyectos estrateg '!$E:$W,4,FALSE)</f>
        <v>#N/A</v>
      </c>
      <c r="AQ525" s="162" t="s">
        <v>3438</v>
      </c>
    </row>
    <row r="526" spans="1:43" s="146" customFormat="1" ht="22.9" customHeight="1">
      <c r="A526" s="228">
        <v>524</v>
      </c>
      <c r="B526" s="145" t="s">
        <v>5971</v>
      </c>
      <c r="C526" s="146" t="s">
        <v>3769</v>
      </c>
      <c r="D526" s="146" t="s">
        <v>5351</v>
      </c>
      <c r="E526" s="146" t="s">
        <v>4046</v>
      </c>
      <c r="F526" s="146" t="s">
        <v>3973</v>
      </c>
      <c r="G526" s="146" t="s">
        <v>4107</v>
      </c>
      <c r="H526" s="146" t="str">
        <f t="shared" si="24"/>
        <v>BIENESTAR Y SALUD: Mejorar el cumplimiento de los objetivos organizacionales, por medio de la conciliación de la vida personal, familiar y laboral del personal judicial.</v>
      </c>
      <c r="I526" s="146" t="s">
        <v>4117</v>
      </c>
      <c r="O526" s="146" t="s">
        <v>3116</v>
      </c>
      <c r="P526" s="146" t="s">
        <v>3698</v>
      </c>
      <c r="AB526" s="146" t="s">
        <v>6641</v>
      </c>
      <c r="AC526" s="146">
        <v>2020</v>
      </c>
      <c r="AD526" s="146" t="s">
        <v>6391</v>
      </c>
      <c r="AE526" s="146" t="s">
        <v>6643</v>
      </c>
      <c r="AJ526" s="181" t="e">
        <f>VLOOKUP(AI526,'centroDeProyectos estrateg '!$E:$W,2,FALSE)</f>
        <v>#N/A</v>
      </c>
      <c r="AK526" s="181" t="e">
        <f>VLOOKUP(AI526,'centroDeProyectos estrateg '!$E:$W,7,FALSE)</f>
        <v>#N/A</v>
      </c>
      <c r="AL526" s="181" t="e">
        <f>VLOOKUP(AI526,'centroDeProyectos estrateg '!$E:$W,8,FALSE)</f>
        <v>#N/A</v>
      </c>
      <c r="AM526" s="181" t="e">
        <f>VLOOKUP(AI526,'centroDeProyectos estrateg '!$E:$W,5,FALSE)</f>
        <v>#N/A</v>
      </c>
      <c r="AN526" s="181" t="e">
        <f>VLOOKUP(AI526,'centroDeProyectos estrateg '!$E:$W,18,FALSE)</f>
        <v>#N/A</v>
      </c>
      <c r="AO526" s="181" t="e">
        <f>VLOOKUP(AI526,'centroDeProyectos estrateg '!$E:$W,19,FALSE)</f>
        <v>#N/A</v>
      </c>
      <c r="AP526" s="181" t="e">
        <f>VLOOKUP(AI526,'centroDeProyectos estrateg '!$E:$W,4,FALSE)</f>
        <v>#N/A</v>
      </c>
      <c r="AQ526" s="162" t="s">
        <v>3438</v>
      </c>
    </row>
    <row r="527" spans="1:43" s="146" customFormat="1" ht="22.9" customHeight="1">
      <c r="A527" s="229">
        <v>525</v>
      </c>
      <c r="B527" s="145" t="s">
        <v>5971</v>
      </c>
      <c r="C527" s="146" t="s">
        <v>3769</v>
      </c>
      <c r="D527" s="146" t="s">
        <v>5351</v>
      </c>
      <c r="E527" s="146" t="s">
        <v>4046</v>
      </c>
      <c r="F527" s="146" t="s">
        <v>3973</v>
      </c>
      <c r="G527" s="146" t="s">
        <v>4107</v>
      </c>
      <c r="H527" s="146" t="str">
        <f t="shared" si="24"/>
        <v>BIENESTAR Y SALUD: Mejorar el cumplimiento de los objetivos organizacionales, por medio de la conciliación de la vida personal, familiar y laboral del personal judicial.</v>
      </c>
      <c r="I527" s="146" t="s">
        <v>4117</v>
      </c>
      <c r="O527" s="146" t="s">
        <v>3116</v>
      </c>
      <c r="P527" s="146" t="s">
        <v>3698</v>
      </c>
      <c r="AB527" s="146" t="s">
        <v>6641</v>
      </c>
      <c r="AC527" s="146">
        <v>2021</v>
      </c>
      <c r="AD527" s="146" t="s">
        <v>6645</v>
      </c>
      <c r="AE527" s="146" t="s">
        <v>6643</v>
      </c>
      <c r="AJ527" s="181" t="e">
        <f>VLOOKUP(AI527,'centroDeProyectos estrateg '!$E:$W,2,FALSE)</f>
        <v>#N/A</v>
      </c>
      <c r="AK527" s="181" t="e">
        <f>VLOOKUP(AI527,'centroDeProyectos estrateg '!$E:$W,7,FALSE)</f>
        <v>#N/A</v>
      </c>
      <c r="AL527" s="181" t="e">
        <f>VLOOKUP(AI527,'centroDeProyectos estrateg '!$E:$W,8,FALSE)</f>
        <v>#N/A</v>
      </c>
      <c r="AM527" s="181" t="e">
        <f>VLOOKUP(AI527,'centroDeProyectos estrateg '!$E:$W,5,FALSE)</f>
        <v>#N/A</v>
      </c>
      <c r="AN527" s="181" t="e">
        <f>VLOOKUP(AI527,'centroDeProyectos estrateg '!$E:$W,18,FALSE)</f>
        <v>#N/A</v>
      </c>
      <c r="AO527" s="181" t="e">
        <f>VLOOKUP(AI527,'centroDeProyectos estrateg '!$E:$W,19,FALSE)</f>
        <v>#N/A</v>
      </c>
      <c r="AP527" s="181" t="e">
        <f>VLOOKUP(AI527,'centroDeProyectos estrateg '!$E:$W,4,FALSE)</f>
        <v>#N/A</v>
      </c>
      <c r="AQ527" s="162" t="s">
        <v>3438</v>
      </c>
    </row>
    <row r="528" spans="1:43" s="146" customFormat="1" ht="22.9" customHeight="1">
      <c r="A528" s="227">
        <v>526</v>
      </c>
      <c r="B528" s="145" t="s">
        <v>5971</v>
      </c>
      <c r="C528" s="146" t="s">
        <v>3769</v>
      </c>
      <c r="D528" s="146" t="s">
        <v>5351</v>
      </c>
      <c r="E528" s="146" t="s">
        <v>4046</v>
      </c>
      <c r="F528" s="146" t="s">
        <v>3973</v>
      </c>
      <c r="G528" s="146" t="s">
        <v>4107</v>
      </c>
      <c r="H528" s="146" t="str">
        <f t="shared" si="24"/>
        <v>BIENESTAR Y SALUD: Mejorar el cumplimiento de los objetivos organizacionales, por medio de la conciliación de la vida personal, familiar y laboral del personal judicial.</v>
      </c>
      <c r="I528" s="146" t="s">
        <v>4117</v>
      </c>
      <c r="O528" s="146" t="s">
        <v>3116</v>
      </c>
      <c r="P528" s="146" t="s">
        <v>3698</v>
      </c>
      <c r="AB528" s="146" t="s">
        <v>6641</v>
      </c>
      <c r="AC528" s="146">
        <v>2022</v>
      </c>
      <c r="AD528" s="146" t="s">
        <v>6646</v>
      </c>
      <c r="AE528" s="146" t="s">
        <v>6647</v>
      </c>
      <c r="AJ528" s="181" t="e">
        <f>VLOOKUP(AI528,'centroDeProyectos estrateg '!$E:$W,2,FALSE)</f>
        <v>#N/A</v>
      </c>
      <c r="AK528" s="181" t="e">
        <f>VLOOKUP(AI528,'centroDeProyectos estrateg '!$E:$W,7,FALSE)</f>
        <v>#N/A</v>
      </c>
      <c r="AL528" s="181" t="e">
        <f>VLOOKUP(AI528,'centroDeProyectos estrateg '!$E:$W,8,FALSE)</f>
        <v>#N/A</v>
      </c>
      <c r="AM528" s="181" t="e">
        <f>VLOOKUP(AI528,'centroDeProyectos estrateg '!$E:$W,5,FALSE)</f>
        <v>#N/A</v>
      </c>
      <c r="AN528" s="181" t="e">
        <f>VLOOKUP(AI528,'centroDeProyectos estrateg '!$E:$W,18,FALSE)</f>
        <v>#N/A</v>
      </c>
      <c r="AO528" s="181" t="e">
        <f>VLOOKUP(AI528,'centroDeProyectos estrateg '!$E:$W,19,FALSE)</f>
        <v>#N/A</v>
      </c>
      <c r="AP528" s="181" t="e">
        <f>VLOOKUP(AI528,'centroDeProyectos estrateg '!$E:$W,4,FALSE)</f>
        <v>#N/A</v>
      </c>
      <c r="AQ528" s="162" t="s">
        <v>3438</v>
      </c>
    </row>
    <row r="529" spans="1:43" s="59" customFormat="1" ht="22.9" customHeight="1">
      <c r="A529" s="228">
        <v>527</v>
      </c>
      <c r="B529" s="60" t="s">
        <v>5968</v>
      </c>
      <c r="C529" s="59" t="s">
        <v>3606</v>
      </c>
      <c r="D529" s="59" t="s">
        <v>5351</v>
      </c>
      <c r="E529" s="59" t="s">
        <v>4046</v>
      </c>
      <c r="F529" s="59" t="s">
        <v>3973</v>
      </c>
      <c r="G529" s="59" t="s">
        <v>4107</v>
      </c>
      <c r="H529" s="59" t="str">
        <f t="shared" si="24"/>
        <v>BIENESTAR Y SALUD: Mejorar el cumplimiento de los objetivos organizacionales, por medio de la conciliación de la vida personal, familiar y laboral del personal judicial.</v>
      </c>
      <c r="I529" s="59" t="s">
        <v>4118</v>
      </c>
      <c r="O529" s="59" t="s">
        <v>3067</v>
      </c>
      <c r="P529" s="59" t="s">
        <v>75</v>
      </c>
      <c r="Q529" s="59" t="s">
        <v>3434</v>
      </c>
      <c r="S529" s="59">
        <v>0</v>
      </c>
      <c r="T529" s="59">
        <v>100</v>
      </c>
      <c r="U529" s="59">
        <v>0.1</v>
      </c>
      <c r="V529" s="59">
        <v>0.2</v>
      </c>
      <c r="W529" s="59">
        <v>0.4</v>
      </c>
      <c r="X529" s="59">
        <v>0.6</v>
      </c>
      <c r="Y529" s="59">
        <v>0.8</v>
      </c>
      <c r="Z529" s="59">
        <v>1</v>
      </c>
      <c r="AB529" s="59" t="s">
        <v>4119</v>
      </c>
      <c r="AC529" s="59">
        <v>2019</v>
      </c>
      <c r="AD529" s="59" t="s">
        <v>4120</v>
      </c>
      <c r="AE529" s="59" t="s">
        <v>2145</v>
      </c>
      <c r="AH529" s="59" t="s">
        <v>6001</v>
      </c>
      <c r="AI529" s="59" t="s">
        <v>406</v>
      </c>
      <c r="AJ529" s="142" t="str">
        <f>VLOOKUP(AI529,'centroDeProyectos estrateg '!$E:$W,2,FALSE)</f>
        <v>Implementación de técnicas para mejorar el ambiente laboral y desarrollo de prácticas policiales</v>
      </c>
      <c r="AK529" s="142" t="str">
        <f>VLOOKUP(AI529,'centroDeProyectos estrateg '!$E:$W,7,FALSE)</f>
        <v>06/06/2022</v>
      </c>
      <c r="AL529" s="142" t="str">
        <f>VLOOKUP(AI529,'centroDeProyectos estrateg '!$E:$W,8,FALSE)</f>
        <v>31/12/2023</v>
      </c>
      <c r="AM529" s="142" t="str">
        <f>VLOOKUP(AI529,'centroDeProyectos estrateg '!$E:$W,5,FALSE)</f>
        <v>32%</v>
      </c>
      <c r="AN529" s="142" t="str">
        <f>VLOOKUP(AI529,'centroDeProyectos estrateg '!$E:$W,18,FALSE)</f>
        <v>Organismo de Investigación Judicial</v>
      </c>
      <c r="AO529" s="142" t="str">
        <f>VLOOKUP(AI529,'centroDeProyectos estrateg '!$E:$W,19,FALSE)</f>
        <v>0039 SECRETARIA GENERAL DEL O.I.J.</v>
      </c>
      <c r="AP529" s="142" t="str">
        <f>VLOOKUP(AI529,'centroDeProyectos estrateg '!$E:$W,4,FALSE)</f>
        <v>En progreso</v>
      </c>
      <c r="AQ529" s="142" t="s">
        <v>3442</v>
      </c>
    </row>
    <row r="530" spans="1:43" s="146" customFormat="1" ht="22.9" customHeight="1">
      <c r="A530" s="229">
        <v>528</v>
      </c>
      <c r="B530" s="145" t="s">
        <v>5971</v>
      </c>
      <c r="C530" s="146" t="s">
        <v>3606</v>
      </c>
      <c r="D530" s="146" t="s">
        <v>5351</v>
      </c>
      <c r="E530" s="146" t="s">
        <v>4046</v>
      </c>
      <c r="F530" s="146" t="s">
        <v>3973</v>
      </c>
      <c r="G530" s="146" t="s">
        <v>4107</v>
      </c>
      <c r="H530" s="146" t="str">
        <f t="shared" si="24"/>
        <v>BIENESTAR Y SALUD: Mejorar el cumplimiento de los objetivos organizacionales, por medio de la conciliación de la vida personal, familiar y laboral del personal judicial.</v>
      </c>
      <c r="I530" s="146" t="s">
        <v>4118</v>
      </c>
      <c r="O530" s="146" t="s">
        <v>3067</v>
      </c>
      <c r="P530" s="146" t="s">
        <v>75</v>
      </c>
      <c r="AB530" s="146" t="s">
        <v>4119</v>
      </c>
      <c r="AC530" s="146" t="s">
        <v>3475</v>
      </c>
      <c r="AD530" s="146" t="s">
        <v>4123</v>
      </c>
      <c r="AE530" s="146" t="s">
        <v>2145</v>
      </c>
      <c r="AJ530" s="181" t="e">
        <f>VLOOKUP(AI530,'centroDeProyectos estrateg '!$E:$W,2,FALSE)</f>
        <v>#N/A</v>
      </c>
      <c r="AK530" s="181" t="e">
        <f>VLOOKUP(AI530,'centroDeProyectos estrateg '!$E:$W,7,FALSE)</f>
        <v>#N/A</v>
      </c>
      <c r="AL530" s="181" t="e">
        <f>VLOOKUP(AI530,'centroDeProyectos estrateg '!$E:$W,8,FALSE)</f>
        <v>#N/A</v>
      </c>
      <c r="AM530" s="181" t="e">
        <f>VLOOKUP(AI530,'centroDeProyectos estrateg '!$E:$W,5,FALSE)</f>
        <v>#N/A</v>
      </c>
      <c r="AN530" s="181" t="e">
        <f>VLOOKUP(AI530,'centroDeProyectos estrateg '!$E:$W,18,FALSE)</f>
        <v>#N/A</v>
      </c>
      <c r="AO530" s="181" t="e">
        <f>VLOOKUP(AI530,'centroDeProyectos estrateg '!$E:$W,19,FALSE)</f>
        <v>#N/A</v>
      </c>
      <c r="AP530" s="181" t="e">
        <f>VLOOKUP(AI530,'centroDeProyectos estrateg '!$E:$W,4,FALSE)</f>
        <v>#N/A</v>
      </c>
      <c r="AQ530" s="162" t="s">
        <v>3438</v>
      </c>
    </row>
    <row r="531" spans="1:43" s="146" customFormat="1" ht="22.9" customHeight="1">
      <c r="A531" s="227">
        <v>529</v>
      </c>
      <c r="B531" s="145" t="s">
        <v>5971</v>
      </c>
      <c r="C531" s="146" t="s">
        <v>3606</v>
      </c>
      <c r="D531" s="146" t="s">
        <v>5351</v>
      </c>
      <c r="E531" s="146" t="s">
        <v>4046</v>
      </c>
      <c r="F531" s="146" t="s">
        <v>3973</v>
      </c>
      <c r="G531" s="146" t="s">
        <v>4107</v>
      </c>
      <c r="H531" s="146" t="str">
        <f t="shared" si="24"/>
        <v>BIENESTAR Y SALUD: Mejorar el cumplimiento de los objetivos organizacionales, por medio de la conciliación de la vida personal, familiar y laboral del personal judicial.</v>
      </c>
      <c r="I531" s="146" t="s">
        <v>4118</v>
      </c>
      <c r="O531" s="146" t="s">
        <v>3067</v>
      </c>
      <c r="P531" s="146" t="s">
        <v>75</v>
      </c>
      <c r="AB531" s="146" t="s">
        <v>4119</v>
      </c>
      <c r="AC531" s="146" t="s">
        <v>3475</v>
      </c>
      <c r="AD531" s="146" t="s">
        <v>4124</v>
      </c>
      <c r="AE531" s="146" t="s">
        <v>75</v>
      </c>
      <c r="AJ531" s="181" t="e">
        <f>VLOOKUP(AI531,'centroDeProyectos estrateg '!$E:$W,2,FALSE)</f>
        <v>#N/A</v>
      </c>
      <c r="AK531" s="181" t="e">
        <f>VLOOKUP(AI531,'centroDeProyectos estrateg '!$E:$W,7,FALSE)</f>
        <v>#N/A</v>
      </c>
      <c r="AL531" s="181" t="e">
        <f>VLOOKUP(AI531,'centroDeProyectos estrateg '!$E:$W,8,FALSE)</f>
        <v>#N/A</v>
      </c>
      <c r="AM531" s="181" t="e">
        <f>VLOOKUP(AI531,'centroDeProyectos estrateg '!$E:$W,5,FALSE)</f>
        <v>#N/A</v>
      </c>
      <c r="AN531" s="181" t="e">
        <f>VLOOKUP(AI531,'centroDeProyectos estrateg '!$E:$W,18,FALSE)</f>
        <v>#N/A</v>
      </c>
      <c r="AO531" s="181" t="e">
        <f>VLOOKUP(AI531,'centroDeProyectos estrateg '!$E:$W,19,FALSE)</f>
        <v>#N/A</v>
      </c>
      <c r="AP531" s="181" t="e">
        <f>VLOOKUP(AI531,'centroDeProyectos estrateg '!$E:$W,4,FALSE)</f>
        <v>#N/A</v>
      </c>
      <c r="AQ531" s="162" t="s">
        <v>3438</v>
      </c>
    </row>
    <row r="532" spans="1:43" s="62" customFormat="1" ht="22.9" customHeight="1">
      <c r="A532" s="228">
        <v>530</v>
      </c>
      <c r="B532" s="64" t="s">
        <v>6096</v>
      </c>
      <c r="C532" s="62" t="s">
        <v>3463</v>
      </c>
      <c r="D532" s="62" t="s">
        <v>5351</v>
      </c>
      <c r="E532" s="62" t="s">
        <v>4046</v>
      </c>
      <c r="F532" s="62" t="s">
        <v>3973</v>
      </c>
      <c r="G532" s="62" t="s">
        <v>4107</v>
      </c>
      <c r="H532" s="62" t="str">
        <f t="shared" si="24"/>
        <v>BIENESTAR Y SALUD: Mejorar el cumplimiento de los objetivos organizacionales, por medio de la conciliación de la vida personal, familiar y laboral del personal judicial.</v>
      </c>
      <c r="I532" s="62" t="s">
        <v>4125</v>
      </c>
      <c r="O532" s="62" t="s">
        <v>3168</v>
      </c>
      <c r="P532" s="62" t="s">
        <v>2145</v>
      </c>
      <c r="Q532" s="62" t="s">
        <v>3434</v>
      </c>
      <c r="S532" s="62">
        <v>0</v>
      </c>
      <c r="T532" s="62">
        <v>100</v>
      </c>
      <c r="U532" s="62">
        <v>10</v>
      </c>
      <c r="V532" s="62">
        <v>20</v>
      </c>
      <c r="W532" s="62">
        <v>40</v>
      </c>
      <c r="X532" s="62">
        <v>60</v>
      </c>
      <c r="Y532" s="62">
        <v>80</v>
      </c>
      <c r="Z532" s="62">
        <v>100</v>
      </c>
      <c r="AB532" s="62" t="s">
        <v>6648</v>
      </c>
      <c r="AC532" s="62">
        <v>2019</v>
      </c>
      <c r="AD532" s="62" t="s">
        <v>6649</v>
      </c>
      <c r="AE532" s="62" t="s">
        <v>2145</v>
      </c>
      <c r="AH532" s="62" t="s">
        <v>6001</v>
      </c>
      <c r="AJ532" s="182" t="e">
        <f>VLOOKUP(AI532,'centroDeProyectos estrateg '!$E:$W,2,FALSE)</f>
        <v>#N/A</v>
      </c>
      <c r="AK532" s="182" t="e">
        <f>VLOOKUP(AI532,'centroDeProyectos estrateg '!$E:$W,7,FALSE)</f>
        <v>#N/A</v>
      </c>
      <c r="AL532" s="182" t="e">
        <f>VLOOKUP(AI532,'centroDeProyectos estrateg '!$E:$W,8,FALSE)</f>
        <v>#N/A</v>
      </c>
      <c r="AM532" s="182" t="e">
        <f>VLOOKUP(AI532,'centroDeProyectos estrateg '!$E:$W,5,FALSE)</f>
        <v>#N/A</v>
      </c>
      <c r="AN532" s="182" t="e">
        <f>VLOOKUP(AI532,'centroDeProyectos estrateg '!$E:$W,18,FALSE)</f>
        <v>#N/A</v>
      </c>
      <c r="AO532" s="182" t="e">
        <f>VLOOKUP(AI532,'centroDeProyectos estrateg '!$E:$W,19,FALSE)</f>
        <v>#N/A</v>
      </c>
      <c r="AP532" s="182" t="e">
        <f>VLOOKUP(AI532,'centroDeProyectos estrateg '!$E:$W,4,FALSE)</f>
        <v>#N/A</v>
      </c>
      <c r="AQ532" s="62" t="s">
        <v>3885</v>
      </c>
    </row>
    <row r="533" spans="1:43" s="146" customFormat="1" ht="22.9" customHeight="1">
      <c r="A533" s="229">
        <v>531</v>
      </c>
      <c r="B533" s="145" t="s">
        <v>5971</v>
      </c>
      <c r="C533" s="146" t="s">
        <v>3463</v>
      </c>
      <c r="D533" s="146" t="s">
        <v>5351</v>
      </c>
      <c r="E533" s="146" t="s">
        <v>4046</v>
      </c>
      <c r="F533" s="146" t="s">
        <v>3973</v>
      </c>
      <c r="G533" s="146" t="s">
        <v>4107</v>
      </c>
      <c r="H533" s="146" t="str">
        <f t="shared" si="24"/>
        <v>BIENESTAR Y SALUD: Mejorar el cumplimiento de los objetivos organizacionales, por medio de la conciliación de la vida personal, familiar y laboral del personal judicial.</v>
      </c>
      <c r="I533" s="146" t="s">
        <v>4125</v>
      </c>
      <c r="O533" s="146" t="s">
        <v>3168</v>
      </c>
      <c r="P533" s="146" t="s">
        <v>2145</v>
      </c>
      <c r="AB533" s="146" t="s">
        <v>6648</v>
      </c>
      <c r="AC533" s="146" t="s">
        <v>6004</v>
      </c>
      <c r="AD533" s="146" t="s">
        <v>6650</v>
      </c>
      <c r="AE533" s="146" t="s">
        <v>2145</v>
      </c>
      <c r="AJ533" s="181" t="e">
        <f>VLOOKUP(AI533,'centroDeProyectos estrateg '!$E:$W,2,FALSE)</f>
        <v>#N/A</v>
      </c>
      <c r="AK533" s="181" t="e">
        <f>VLOOKUP(AI533,'centroDeProyectos estrateg '!$E:$W,7,FALSE)</f>
        <v>#N/A</v>
      </c>
      <c r="AL533" s="181" t="e">
        <f>VLOOKUP(AI533,'centroDeProyectos estrateg '!$E:$W,8,FALSE)</f>
        <v>#N/A</v>
      </c>
      <c r="AM533" s="181" t="e">
        <f>VLOOKUP(AI533,'centroDeProyectos estrateg '!$E:$W,5,FALSE)</f>
        <v>#N/A</v>
      </c>
      <c r="AN533" s="181" t="e">
        <f>VLOOKUP(AI533,'centroDeProyectos estrateg '!$E:$W,18,FALSE)</f>
        <v>#N/A</v>
      </c>
      <c r="AO533" s="181" t="e">
        <f>VLOOKUP(AI533,'centroDeProyectos estrateg '!$E:$W,19,FALSE)</f>
        <v>#N/A</v>
      </c>
      <c r="AP533" s="181" t="e">
        <f>VLOOKUP(AI533,'centroDeProyectos estrateg '!$E:$W,4,FALSE)</f>
        <v>#N/A</v>
      </c>
      <c r="AQ533" s="162" t="s">
        <v>3438</v>
      </c>
    </row>
    <row r="534" spans="1:43" s="62" customFormat="1" ht="22.9" customHeight="1">
      <c r="A534" s="227">
        <v>532</v>
      </c>
      <c r="B534" s="64" t="s">
        <v>6096</v>
      </c>
      <c r="C534" s="62" t="s">
        <v>3463</v>
      </c>
      <c r="D534" s="62" t="s">
        <v>5351</v>
      </c>
      <c r="E534" s="62" t="s">
        <v>4046</v>
      </c>
      <c r="F534" s="62" t="s">
        <v>3973</v>
      </c>
      <c r="G534" s="62" t="s">
        <v>4107</v>
      </c>
      <c r="H534" s="62" t="str">
        <f t="shared" si="24"/>
        <v>BIENESTAR Y SALUD: Mejorar el cumplimiento de los objetivos organizacionales, por medio de la conciliación de la vida personal, familiar y laboral del personal judicial.</v>
      </c>
      <c r="I534" s="62" t="s">
        <v>4126</v>
      </c>
      <c r="O534" s="62" t="s">
        <v>3161</v>
      </c>
      <c r="P534" s="62" t="s">
        <v>3305</v>
      </c>
      <c r="Q534" s="62" t="s">
        <v>3434</v>
      </c>
      <c r="S534" s="62">
        <v>0</v>
      </c>
      <c r="T534" s="62">
        <v>100</v>
      </c>
      <c r="U534" s="62">
        <v>0.1</v>
      </c>
      <c r="V534" s="62">
        <v>0.2</v>
      </c>
      <c r="W534" s="62">
        <v>0.4</v>
      </c>
      <c r="X534" s="62">
        <v>0.6</v>
      </c>
      <c r="Y534" s="62">
        <v>0.8</v>
      </c>
      <c r="Z534" s="62">
        <v>1</v>
      </c>
      <c r="AB534" s="62" t="s">
        <v>6651</v>
      </c>
      <c r="AC534" s="62">
        <v>2019</v>
      </c>
      <c r="AD534" s="62" t="s">
        <v>6652</v>
      </c>
      <c r="AE534" s="62" t="s">
        <v>2459</v>
      </c>
      <c r="AH534" s="62" t="s">
        <v>6001</v>
      </c>
      <c r="AJ534" s="182" t="e">
        <f>VLOOKUP(AI534,'centroDeProyectos estrateg '!$E:$W,2,FALSE)</f>
        <v>#N/A</v>
      </c>
      <c r="AK534" s="182" t="e">
        <f>VLOOKUP(AI534,'centroDeProyectos estrateg '!$E:$W,7,FALSE)</f>
        <v>#N/A</v>
      </c>
      <c r="AL534" s="182" t="e">
        <f>VLOOKUP(AI534,'centroDeProyectos estrateg '!$E:$W,8,FALSE)</f>
        <v>#N/A</v>
      </c>
      <c r="AM534" s="182" t="e">
        <f>VLOOKUP(AI534,'centroDeProyectos estrateg '!$E:$W,5,FALSE)</f>
        <v>#N/A</v>
      </c>
      <c r="AN534" s="182" t="e">
        <f>VLOOKUP(AI534,'centroDeProyectos estrateg '!$E:$W,18,FALSE)</f>
        <v>#N/A</v>
      </c>
      <c r="AO534" s="182" t="e">
        <f>VLOOKUP(AI534,'centroDeProyectos estrateg '!$E:$W,19,FALSE)</f>
        <v>#N/A</v>
      </c>
      <c r="AP534" s="182" t="e">
        <f>VLOOKUP(AI534,'centroDeProyectos estrateg '!$E:$W,4,FALSE)</f>
        <v>#N/A</v>
      </c>
      <c r="AQ534" s="62" t="s">
        <v>3885</v>
      </c>
    </row>
    <row r="535" spans="1:43" s="146" customFormat="1" ht="22.9" customHeight="1">
      <c r="A535" s="228">
        <v>533</v>
      </c>
      <c r="B535" s="145" t="s">
        <v>5971</v>
      </c>
      <c r="C535" s="146" t="s">
        <v>3463</v>
      </c>
      <c r="D535" s="146" t="s">
        <v>5351</v>
      </c>
      <c r="E535" s="146" t="s">
        <v>4046</v>
      </c>
      <c r="F535" s="146" t="s">
        <v>3973</v>
      </c>
      <c r="G535" s="146" t="s">
        <v>4107</v>
      </c>
      <c r="H535" s="146" t="str">
        <f t="shared" si="24"/>
        <v>BIENESTAR Y SALUD: Mejorar el cumplimiento de los objetivos organizacionales, por medio de la conciliación de la vida personal, familiar y laboral del personal judicial.</v>
      </c>
      <c r="I535" s="146" t="s">
        <v>4126</v>
      </c>
      <c r="O535" s="146" t="s">
        <v>3161</v>
      </c>
      <c r="P535" s="146" t="s">
        <v>3305</v>
      </c>
      <c r="AB535" s="146" t="s">
        <v>6651</v>
      </c>
      <c r="AC535" s="146">
        <v>2020</v>
      </c>
      <c r="AD535" s="146" t="s">
        <v>6653</v>
      </c>
      <c r="AE535" s="146" t="s">
        <v>6654</v>
      </c>
      <c r="AJ535" s="181" t="e">
        <f>VLOOKUP(AI535,'centroDeProyectos estrateg '!$E:$W,2,FALSE)</f>
        <v>#N/A</v>
      </c>
      <c r="AK535" s="181" t="e">
        <f>VLOOKUP(AI535,'centroDeProyectos estrateg '!$E:$W,7,FALSE)</f>
        <v>#N/A</v>
      </c>
      <c r="AL535" s="181" t="e">
        <f>VLOOKUP(AI535,'centroDeProyectos estrateg '!$E:$W,8,FALSE)</f>
        <v>#N/A</v>
      </c>
      <c r="AM535" s="181" t="e">
        <f>VLOOKUP(AI535,'centroDeProyectos estrateg '!$E:$W,5,FALSE)</f>
        <v>#N/A</v>
      </c>
      <c r="AN535" s="181" t="e">
        <f>VLOOKUP(AI535,'centroDeProyectos estrateg '!$E:$W,18,FALSE)</f>
        <v>#N/A</v>
      </c>
      <c r="AO535" s="181" t="e">
        <f>VLOOKUP(AI535,'centroDeProyectos estrateg '!$E:$W,19,FALSE)</f>
        <v>#N/A</v>
      </c>
      <c r="AP535" s="181" t="e">
        <f>VLOOKUP(AI535,'centroDeProyectos estrateg '!$E:$W,4,FALSE)</f>
        <v>#N/A</v>
      </c>
      <c r="AQ535" s="162" t="s">
        <v>3438</v>
      </c>
    </row>
    <row r="536" spans="1:43" s="146" customFormat="1" ht="22.9" customHeight="1">
      <c r="A536" s="229">
        <v>534</v>
      </c>
      <c r="B536" s="145" t="s">
        <v>5971</v>
      </c>
      <c r="C536" s="146" t="s">
        <v>3463</v>
      </c>
      <c r="D536" s="146" t="s">
        <v>5351</v>
      </c>
      <c r="E536" s="146" t="s">
        <v>4046</v>
      </c>
      <c r="F536" s="146" t="s">
        <v>3973</v>
      </c>
      <c r="G536" s="146" t="s">
        <v>4107</v>
      </c>
      <c r="H536" s="146" t="str">
        <f t="shared" si="24"/>
        <v>BIENESTAR Y SALUD: Mejorar el cumplimiento de los objetivos organizacionales, por medio de la conciliación de la vida personal, familiar y laboral del personal judicial.</v>
      </c>
      <c r="I536" s="146" t="s">
        <v>4126</v>
      </c>
      <c r="O536" s="146" t="s">
        <v>3161</v>
      </c>
      <c r="P536" s="146" t="s">
        <v>3305</v>
      </c>
      <c r="AB536" s="146" t="s">
        <v>6651</v>
      </c>
      <c r="AC536" s="146">
        <v>2021</v>
      </c>
      <c r="AD536" s="146" t="s">
        <v>6655</v>
      </c>
      <c r="AE536" s="146" t="s">
        <v>6654</v>
      </c>
      <c r="AJ536" s="181" t="e">
        <f>VLOOKUP(AI536,'centroDeProyectos estrateg '!$E:$W,2,FALSE)</f>
        <v>#N/A</v>
      </c>
      <c r="AK536" s="181" t="e">
        <f>VLOOKUP(AI536,'centroDeProyectos estrateg '!$E:$W,7,FALSE)</f>
        <v>#N/A</v>
      </c>
      <c r="AL536" s="181" t="e">
        <f>VLOOKUP(AI536,'centroDeProyectos estrateg '!$E:$W,8,FALSE)</f>
        <v>#N/A</v>
      </c>
      <c r="AM536" s="181" t="e">
        <f>VLOOKUP(AI536,'centroDeProyectos estrateg '!$E:$W,5,FALSE)</f>
        <v>#N/A</v>
      </c>
      <c r="AN536" s="181" t="e">
        <f>VLOOKUP(AI536,'centroDeProyectos estrateg '!$E:$W,18,FALSE)</f>
        <v>#N/A</v>
      </c>
      <c r="AO536" s="181" t="e">
        <f>VLOOKUP(AI536,'centroDeProyectos estrateg '!$E:$W,19,FALSE)</f>
        <v>#N/A</v>
      </c>
      <c r="AP536" s="181" t="e">
        <f>VLOOKUP(AI536,'centroDeProyectos estrateg '!$E:$W,4,FALSE)</f>
        <v>#N/A</v>
      </c>
      <c r="AQ536" s="162" t="s">
        <v>3438</v>
      </c>
    </row>
    <row r="537" spans="1:43" s="146" customFormat="1" ht="22.9" customHeight="1">
      <c r="A537" s="227">
        <v>535</v>
      </c>
      <c r="B537" s="145" t="s">
        <v>5971</v>
      </c>
      <c r="C537" s="146" t="s">
        <v>3463</v>
      </c>
      <c r="D537" s="146" t="s">
        <v>5351</v>
      </c>
      <c r="E537" s="146" t="s">
        <v>4046</v>
      </c>
      <c r="F537" s="146" t="s">
        <v>3973</v>
      </c>
      <c r="G537" s="146" t="s">
        <v>4107</v>
      </c>
      <c r="H537" s="146" t="str">
        <f t="shared" si="24"/>
        <v>BIENESTAR Y SALUD: Mejorar el cumplimiento de los objetivos organizacionales, por medio de la conciliación de la vida personal, familiar y laboral del personal judicial.</v>
      </c>
      <c r="I537" s="146" t="s">
        <v>4126</v>
      </c>
      <c r="O537" s="146" t="s">
        <v>3161</v>
      </c>
      <c r="P537" s="146" t="s">
        <v>3305</v>
      </c>
      <c r="AB537" s="146" t="s">
        <v>6651</v>
      </c>
      <c r="AC537" s="146">
        <v>2022</v>
      </c>
      <c r="AD537" s="146" t="s">
        <v>6656</v>
      </c>
      <c r="AE537" s="146" t="s">
        <v>6654</v>
      </c>
      <c r="AJ537" s="181" t="e">
        <f>VLOOKUP(AI537,'centroDeProyectos estrateg '!$E:$W,2,FALSE)</f>
        <v>#N/A</v>
      </c>
      <c r="AK537" s="181" t="e">
        <f>VLOOKUP(AI537,'centroDeProyectos estrateg '!$E:$W,7,FALSE)</f>
        <v>#N/A</v>
      </c>
      <c r="AL537" s="181" t="e">
        <f>VLOOKUP(AI537,'centroDeProyectos estrateg '!$E:$W,8,FALSE)</f>
        <v>#N/A</v>
      </c>
      <c r="AM537" s="181" t="e">
        <f>VLOOKUP(AI537,'centroDeProyectos estrateg '!$E:$W,5,FALSE)</f>
        <v>#N/A</v>
      </c>
      <c r="AN537" s="181" t="e">
        <f>VLOOKUP(AI537,'centroDeProyectos estrateg '!$E:$W,18,FALSE)</f>
        <v>#N/A</v>
      </c>
      <c r="AO537" s="181" t="e">
        <f>VLOOKUP(AI537,'centroDeProyectos estrateg '!$E:$W,19,FALSE)</f>
        <v>#N/A</v>
      </c>
      <c r="AP537" s="181" t="e">
        <f>VLOOKUP(AI537,'centroDeProyectos estrateg '!$E:$W,4,FALSE)</f>
        <v>#N/A</v>
      </c>
      <c r="AQ537" s="162" t="s">
        <v>3438</v>
      </c>
    </row>
    <row r="538" spans="1:43" s="146" customFormat="1" ht="22.9" customHeight="1">
      <c r="A538" s="228">
        <v>536</v>
      </c>
      <c r="B538" s="145" t="s">
        <v>5971</v>
      </c>
      <c r="C538" s="146" t="s">
        <v>3463</v>
      </c>
      <c r="D538" s="146" t="s">
        <v>5351</v>
      </c>
      <c r="E538" s="146" t="s">
        <v>4046</v>
      </c>
      <c r="F538" s="146" t="s">
        <v>3973</v>
      </c>
      <c r="G538" s="146" t="s">
        <v>4107</v>
      </c>
      <c r="H538" s="146" t="str">
        <f t="shared" si="24"/>
        <v>BIENESTAR Y SALUD: Mejorar el cumplimiento de los objetivos organizacionales, por medio de la conciliación de la vida personal, familiar y laboral del personal judicial.</v>
      </c>
      <c r="I538" s="146" t="s">
        <v>4126</v>
      </c>
      <c r="O538" s="146" t="s">
        <v>3161</v>
      </c>
      <c r="P538" s="146" t="s">
        <v>3305</v>
      </c>
      <c r="AB538" s="146" t="s">
        <v>6651</v>
      </c>
      <c r="AC538" s="146" t="s">
        <v>6302</v>
      </c>
      <c r="AD538" s="146" t="s">
        <v>6657</v>
      </c>
      <c r="AE538" s="146" t="s">
        <v>6654</v>
      </c>
      <c r="AJ538" s="181" t="e">
        <f>VLOOKUP(AI538,'centroDeProyectos estrateg '!$E:$W,2,FALSE)</f>
        <v>#N/A</v>
      </c>
      <c r="AK538" s="181" t="e">
        <f>VLOOKUP(AI538,'centroDeProyectos estrateg '!$E:$W,7,FALSE)</f>
        <v>#N/A</v>
      </c>
      <c r="AL538" s="181" t="e">
        <f>VLOOKUP(AI538,'centroDeProyectos estrateg '!$E:$W,8,FALSE)</f>
        <v>#N/A</v>
      </c>
      <c r="AM538" s="181" t="e">
        <f>VLOOKUP(AI538,'centroDeProyectos estrateg '!$E:$W,5,FALSE)</f>
        <v>#N/A</v>
      </c>
      <c r="AN538" s="181" t="e">
        <f>VLOOKUP(AI538,'centroDeProyectos estrateg '!$E:$W,18,FALSE)</f>
        <v>#N/A</v>
      </c>
      <c r="AO538" s="181" t="e">
        <f>VLOOKUP(AI538,'centroDeProyectos estrateg '!$E:$W,19,FALSE)</f>
        <v>#N/A</v>
      </c>
      <c r="AP538" s="181" t="e">
        <f>VLOOKUP(AI538,'centroDeProyectos estrateg '!$E:$W,4,FALSE)</f>
        <v>#N/A</v>
      </c>
      <c r="AQ538" s="162" t="s">
        <v>3438</v>
      </c>
    </row>
    <row r="539" spans="1:43" s="146" customFormat="1" ht="22.9" customHeight="1">
      <c r="A539" s="229">
        <v>537</v>
      </c>
      <c r="B539" s="145" t="s">
        <v>5971</v>
      </c>
      <c r="C539" s="146" t="s">
        <v>3463</v>
      </c>
      <c r="D539" s="146" t="s">
        <v>5351</v>
      </c>
      <c r="E539" s="146" t="s">
        <v>4046</v>
      </c>
      <c r="F539" s="146" t="s">
        <v>3973</v>
      </c>
      <c r="G539" s="146" t="s">
        <v>4107</v>
      </c>
      <c r="H539" s="146" t="str">
        <f t="shared" si="24"/>
        <v>BIENESTAR Y SALUD: Mejorar el cumplimiento de los objetivos organizacionales, por medio de la conciliación de la vida personal, familiar y laboral del personal judicial.</v>
      </c>
      <c r="I539" s="146" t="s">
        <v>4126</v>
      </c>
      <c r="O539" s="146" t="s">
        <v>3161</v>
      </c>
      <c r="P539" s="146" t="s">
        <v>3305</v>
      </c>
      <c r="AB539" s="146" t="s">
        <v>6651</v>
      </c>
      <c r="AC539" s="146" t="s">
        <v>6302</v>
      </c>
      <c r="AD539" s="146" t="s">
        <v>6658</v>
      </c>
      <c r="AE539" s="146" t="s">
        <v>6654</v>
      </c>
      <c r="AJ539" s="181" t="e">
        <f>VLOOKUP(AI539,'centroDeProyectos estrateg '!$E:$W,2,FALSE)</f>
        <v>#N/A</v>
      </c>
      <c r="AK539" s="181" t="e">
        <f>VLOOKUP(AI539,'centroDeProyectos estrateg '!$E:$W,7,FALSE)</f>
        <v>#N/A</v>
      </c>
      <c r="AL539" s="181" t="e">
        <f>VLOOKUP(AI539,'centroDeProyectos estrateg '!$E:$W,8,FALSE)</f>
        <v>#N/A</v>
      </c>
      <c r="AM539" s="181" t="e">
        <f>VLOOKUP(AI539,'centroDeProyectos estrateg '!$E:$W,5,FALSE)</f>
        <v>#N/A</v>
      </c>
      <c r="AN539" s="181" t="e">
        <f>VLOOKUP(AI539,'centroDeProyectos estrateg '!$E:$W,18,FALSE)</f>
        <v>#N/A</v>
      </c>
      <c r="AO539" s="181" t="e">
        <f>VLOOKUP(AI539,'centroDeProyectos estrateg '!$E:$W,19,FALSE)</f>
        <v>#N/A</v>
      </c>
      <c r="AP539" s="181" t="e">
        <f>VLOOKUP(AI539,'centroDeProyectos estrateg '!$E:$W,4,FALSE)</f>
        <v>#N/A</v>
      </c>
      <c r="AQ539" s="162" t="s">
        <v>3438</v>
      </c>
    </row>
    <row r="540" spans="1:43" s="62" customFormat="1" ht="22.9" customHeight="1">
      <c r="A540" s="227">
        <v>538</v>
      </c>
      <c r="B540" s="64" t="s">
        <v>6096</v>
      </c>
      <c r="C540" s="62" t="s">
        <v>4127</v>
      </c>
      <c r="D540" s="62" t="s">
        <v>5351</v>
      </c>
      <c r="E540" s="62" t="s">
        <v>4046</v>
      </c>
      <c r="F540" s="62" t="s">
        <v>4128</v>
      </c>
      <c r="G540" s="62" t="s">
        <v>4129</v>
      </c>
      <c r="H540" s="62" t="str">
        <f t="shared" si="24"/>
        <v xml:space="preserve">CAPACITACIÓN: Implementar estrategias de capacitación y formación para mejorar las habilidades y conocimientos del personal en el desempeño de sus funciones, acorde a las necesidades, valores y ejes institucionales. </v>
      </c>
      <c r="I540" s="62" t="s">
        <v>4131</v>
      </c>
      <c r="O540" s="62" t="s">
        <v>3017</v>
      </c>
      <c r="P540" s="62" t="s">
        <v>1270</v>
      </c>
      <c r="Q540" s="62" t="s">
        <v>3434</v>
      </c>
      <c r="S540" s="62">
        <v>0</v>
      </c>
      <c r="T540" s="62">
        <v>10</v>
      </c>
      <c r="U540" s="62">
        <v>1</v>
      </c>
      <c r="V540" s="62">
        <v>2</v>
      </c>
      <c r="W540" s="62">
        <v>4</v>
      </c>
      <c r="X540" s="62">
        <v>6</v>
      </c>
      <c r="Y540" s="62">
        <v>8</v>
      </c>
      <c r="Z540" s="62">
        <v>10</v>
      </c>
      <c r="AB540" s="62" t="s">
        <v>4132</v>
      </c>
      <c r="AC540" s="62">
        <v>2019</v>
      </c>
      <c r="AD540" s="62" t="s">
        <v>6659</v>
      </c>
      <c r="AE540" s="62" t="s">
        <v>1270</v>
      </c>
      <c r="AH540" s="62" t="s">
        <v>6001</v>
      </c>
      <c r="AJ540" s="182" t="e">
        <f>VLOOKUP(AI540,'centroDeProyectos estrateg '!$E:$W,2,FALSE)</f>
        <v>#N/A</v>
      </c>
      <c r="AK540" s="182" t="e">
        <f>VLOOKUP(AI540,'centroDeProyectos estrateg '!$E:$W,7,FALSE)</f>
        <v>#N/A</v>
      </c>
      <c r="AL540" s="182" t="e">
        <f>VLOOKUP(AI540,'centroDeProyectos estrateg '!$E:$W,8,FALSE)</f>
        <v>#N/A</v>
      </c>
      <c r="AM540" s="182" t="e">
        <f>VLOOKUP(AI540,'centroDeProyectos estrateg '!$E:$W,5,FALSE)</f>
        <v>#N/A</v>
      </c>
      <c r="AN540" s="182" t="e">
        <f>VLOOKUP(AI540,'centroDeProyectos estrateg '!$E:$W,18,FALSE)</f>
        <v>#N/A</v>
      </c>
      <c r="AO540" s="182" t="e">
        <f>VLOOKUP(AI540,'centroDeProyectos estrateg '!$E:$W,19,FALSE)</f>
        <v>#N/A</v>
      </c>
      <c r="AP540" s="182" t="e">
        <f>VLOOKUP(AI540,'centroDeProyectos estrateg '!$E:$W,4,FALSE)</f>
        <v>#N/A</v>
      </c>
      <c r="AQ540" s="62" t="s">
        <v>3885</v>
      </c>
    </row>
    <row r="541" spans="1:43" s="146" customFormat="1" ht="22.9" customHeight="1">
      <c r="A541" s="228">
        <v>539</v>
      </c>
      <c r="B541" s="145" t="s">
        <v>5971</v>
      </c>
      <c r="C541" s="146" t="s">
        <v>4127</v>
      </c>
      <c r="D541" s="146" t="s">
        <v>5351</v>
      </c>
      <c r="E541" s="146" t="s">
        <v>4046</v>
      </c>
      <c r="F541" s="146" t="s">
        <v>4128</v>
      </c>
      <c r="G541" s="146" t="s">
        <v>4129</v>
      </c>
      <c r="H541" s="146" t="str">
        <f t="shared" si="24"/>
        <v xml:space="preserve">CAPACITACIÓN: Implementar estrategias de capacitación y formación para mejorar las habilidades y conocimientos del personal en el desempeño de sus funciones, acorde a las necesidades, valores y ejes institucionales. </v>
      </c>
      <c r="I541" s="146" t="s">
        <v>4131</v>
      </c>
      <c r="O541" s="146" t="s">
        <v>3017</v>
      </c>
      <c r="P541" s="146" t="s">
        <v>1270</v>
      </c>
      <c r="AB541" s="146" t="s">
        <v>4132</v>
      </c>
      <c r="AC541" s="146" t="s">
        <v>6004</v>
      </c>
      <c r="AD541" s="146" t="s">
        <v>6660</v>
      </c>
      <c r="AE541" s="146" t="s">
        <v>1270</v>
      </c>
      <c r="AJ541" s="181" t="e">
        <f>VLOOKUP(AI541,'centroDeProyectos estrateg '!$E:$W,2,FALSE)</f>
        <v>#N/A</v>
      </c>
      <c r="AK541" s="181" t="e">
        <f>VLOOKUP(AI541,'centroDeProyectos estrateg '!$E:$W,7,FALSE)</f>
        <v>#N/A</v>
      </c>
      <c r="AL541" s="181" t="e">
        <f>VLOOKUP(AI541,'centroDeProyectos estrateg '!$E:$W,8,FALSE)</f>
        <v>#N/A</v>
      </c>
      <c r="AM541" s="181" t="e">
        <f>VLOOKUP(AI541,'centroDeProyectos estrateg '!$E:$W,5,FALSE)</f>
        <v>#N/A</v>
      </c>
      <c r="AN541" s="181" t="e">
        <f>VLOOKUP(AI541,'centroDeProyectos estrateg '!$E:$W,18,FALSE)</f>
        <v>#N/A</v>
      </c>
      <c r="AO541" s="181" t="e">
        <f>VLOOKUP(AI541,'centroDeProyectos estrateg '!$E:$W,19,FALSE)</f>
        <v>#N/A</v>
      </c>
      <c r="AP541" s="181" t="e">
        <f>VLOOKUP(AI541,'centroDeProyectos estrateg '!$E:$W,4,FALSE)</f>
        <v>#N/A</v>
      </c>
      <c r="AQ541" s="162" t="s">
        <v>3438</v>
      </c>
    </row>
    <row r="542" spans="1:43" s="146" customFormat="1" ht="22.9" customHeight="1">
      <c r="A542" s="229">
        <v>540</v>
      </c>
      <c r="B542" s="145" t="s">
        <v>5971</v>
      </c>
      <c r="C542" s="146" t="s">
        <v>4127</v>
      </c>
      <c r="D542" s="146" t="s">
        <v>5351</v>
      </c>
      <c r="E542" s="146" t="s">
        <v>4046</v>
      </c>
      <c r="F542" s="146" t="s">
        <v>4128</v>
      </c>
      <c r="G542" s="146" t="s">
        <v>4129</v>
      </c>
      <c r="H542" s="146" t="str">
        <f t="shared" si="24"/>
        <v xml:space="preserve">CAPACITACIÓN: Implementar estrategias de capacitación y formación para mejorar las habilidades y conocimientos del personal en el desempeño de sus funciones, acorde a las necesidades, valores y ejes institucionales. </v>
      </c>
      <c r="I542" s="146" t="s">
        <v>4131</v>
      </c>
      <c r="O542" s="146" t="s">
        <v>3017</v>
      </c>
      <c r="P542" s="146" t="s">
        <v>1270</v>
      </c>
      <c r="AB542" s="146" t="s">
        <v>4132</v>
      </c>
      <c r="AC542" s="146" t="s">
        <v>6004</v>
      </c>
      <c r="AD542" s="146" t="s">
        <v>6661</v>
      </c>
      <c r="AE542" s="146" t="s">
        <v>1270</v>
      </c>
      <c r="AJ542" s="181" t="e">
        <f>VLOOKUP(AI542,'centroDeProyectos estrateg '!$E:$W,2,FALSE)</f>
        <v>#N/A</v>
      </c>
      <c r="AK542" s="181" t="e">
        <f>VLOOKUP(AI542,'centroDeProyectos estrateg '!$E:$W,7,FALSE)</f>
        <v>#N/A</v>
      </c>
      <c r="AL542" s="181" t="e">
        <f>VLOOKUP(AI542,'centroDeProyectos estrateg '!$E:$W,8,FALSE)</f>
        <v>#N/A</v>
      </c>
      <c r="AM542" s="181" t="e">
        <f>VLOOKUP(AI542,'centroDeProyectos estrateg '!$E:$W,5,FALSE)</f>
        <v>#N/A</v>
      </c>
      <c r="AN542" s="181" t="e">
        <f>VLOOKUP(AI542,'centroDeProyectos estrateg '!$E:$W,18,FALSE)</f>
        <v>#N/A</v>
      </c>
      <c r="AO542" s="181" t="e">
        <f>VLOOKUP(AI542,'centroDeProyectos estrateg '!$E:$W,19,FALSE)</f>
        <v>#N/A</v>
      </c>
      <c r="AP542" s="181" t="e">
        <f>VLOOKUP(AI542,'centroDeProyectos estrateg '!$E:$W,4,FALSE)</f>
        <v>#N/A</v>
      </c>
      <c r="AQ542" s="162" t="s">
        <v>3438</v>
      </c>
    </row>
    <row r="543" spans="1:43" s="62" customFormat="1" ht="22.9" customHeight="1">
      <c r="A543" s="227">
        <v>541</v>
      </c>
      <c r="B543" s="64" t="s">
        <v>6096</v>
      </c>
      <c r="C543" s="62" t="s">
        <v>4127</v>
      </c>
      <c r="D543" s="62" t="s">
        <v>5351</v>
      </c>
      <c r="E543" s="62" t="s">
        <v>4046</v>
      </c>
      <c r="F543" s="62" t="s">
        <v>4128</v>
      </c>
      <c r="G543" s="62" t="s">
        <v>4129</v>
      </c>
      <c r="H543" s="62" t="str">
        <f t="shared" si="24"/>
        <v xml:space="preserve">CAPACITACIÓN: Implementar estrategias de capacitación y formación para mejorar las habilidades y conocimientos del personal en el desempeño de sus funciones, acorde a las necesidades, valores y ejes institucionales. </v>
      </c>
      <c r="I543" s="62" t="s">
        <v>4131</v>
      </c>
      <c r="O543" s="62" t="s">
        <v>3027</v>
      </c>
      <c r="P543" s="62" t="s">
        <v>3426</v>
      </c>
      <c r="Q543" s="62" t="s">
        <v>3434</v>
      </c>
      <c r="S543" s="62">
        <v>0</v>
      </c>
      <c r="T543" s="62">
        <v>10</v>
      </c>
      <c r="U543" s="62">
        <v>1</v>
      </c>
      <c r="V543" s="62">
        <v>2</v>
      </c>
      <c r="W543" s="62">
        <v>4</v>
      </c>
      <c r="X543" s="62">
        <v>6</v>
      </c>
      <c r="Y543" s="62">
        <v>8</v>
      </c>
      <c r="Z543" s="62">
        <v>10</v>
      </c>
      <c r="AB543" s="62" t="s">
        <v>4132</v>
      </c>
      <c r="AC543" s="62">
        <v>2019</v>
      </c>
      <c r="AD543" s="62" t="s">
        <v>6659</v>
      </c>
      <c r="AE543" s="62" t="s">
        <v>1270</v>
      </c>
      <c r="AH543" s="62" t="s">
        <v>6001</v>
      </c>
      <c r="AJ543" s="182" t="e">
        <f>VLOOKUP(AI543,'centroDeProyectos estrateg '!$E:$W,2,FALSE)</f>
        <v>#N/A</v>
      </c>
      <c r="AK543" s="182" t="e">
        <f>VLOOKUP(AI543,'centroDeProyectos estrateg '!$E:$W,7,FALSE)</f>
        <v>#N/A</v>
      </c>
      <c r="AL543" s="182" t="e">
        <f>VLOOKUP(AI543,'centroDeProyectos estrateg '!$E:$W,8,FALSE)</f>
        <v>#N/A</v>
      </c>
      <c r="AM543" s="182" t="e">
        <f>VLOOKUP(AI543,'centroDeProyectos estrateg '!$E:$W,5,FALSE)</f>
        <v>#N/A</v>
      </c>
      <c r="AN543" s="182" t="e">
        <f>VLOOKUP(AI543,'centroDeProyectos estrateg '!$E:$W,18,FALSE)</f>
        <v>#N/A</v>
      </c>
      <c r="AO543" s="182" t="e">
        <f>VLOOKUP(AI543,'centroDeProyectos estrateg '!$E:$W,19,FALSE)</f>
        <v>#N/A</v>
      </c>
      <c r="AP543" s="182" t="e">
        <f>VLOOKUP(AI543,'centroDeProyectos estrateg '!$E:$W,4,FALSE)</f>
        <v>#N/A</v>
      </c>
      <c r="AQ543" s="62" t="s">
        <v>3885</v>
      </c>
    </row>
    <row r="544" spans="1:43" s="146" customFormat="1" ht="22.9" customHeight="1">
      <c r="A544" s="228">
        <v>542</v>
      </c>
      <c r="B544" s="145" t="s">
        <v>5971</v>
      </c>
      <c r="C544" s="146" t="s">
        <v>4127</v>
      </c>
      <c r="D544" s="146" t="s">
        <v>5351</v>
      </c>
      <c r="E544" s="146" t="s">
        <v>4046</v>
      </c>
      <c r="F544" s="146" t="s">
        <v>4128</v>
      </c>
      <c r="G544" s="146" t="s">
        <v>4129</v>
      </c>
      <c r="H544" s="146" t="str">
        <f t="shared" si="24"/>
        <v xml:space="preserve">CAPACITACIÓN: Implementar estrategias de capacitación y formación para mejorar las habilidades y conocimientos del personal en el desempeño de sus funciones, acorde a las necesidades, valores y ejes institucionales. </v>
      </c>
      <c r="I544" s="146" t="s">
        <v>4131</v>
      </c>
      <c r="O544" s="146" t="s">
        <v>3027</v>
      </c>
      <c r="P544" s="146" t="s">
        <v>3426</v>
      </c>
      <c r="AB544" s="146" t="s">
        <v>4132</v>
      </c>
      <c r="AC544" s="146" t="s">
        <v>6004</v>
      </c>
      <c r="AD544" s="146" t="s">
        <v>6660</v>
      </c>
      <c r="AE544" s="146" t="s">
        <v>1270</v>
      </c>
      <c r="AJ544" s="181" t="e">
        <f>VLOOKUP(AI544,'centroDeProyectos estrateg '!$E:$W,2,FALSE)</f>
        <v>#N/A</v>
      </c>
      <c r="AK544" s="181" t="e">
        <f>VLOOKUP(AI544,'centroDeProyectos estrateg '!$E:$W,7,FALSE)</f>
        <v>#N/A</v>
      </c>
      <c r="AL544" s="181" t="e">
        <f>VLOOKUP(AI544,'centroDeProyectos estrateg '!$E:$W,8,FALSE)</f>
        <v>#N/A</v>
      </c>
      <c r="AM544" s="181" t="e">
        <f>VLOOKUP(AI544,'centroDeProyectos estrateg '!$E:$W,5,FALSE)</f>
        <v>#N/A</v>
      </c>
      <c r="AN544" s="181" t="e">
        <f>VLOOKUP(AI544,'centroDeProyectos estrateg '!$E:$W,18,FALSE)</f>
        <v>#N/A</v>
      </c>
      <c r="AO544" s="181" t="e">
        <f>VLOOKUP(AI544,'centroDeProyectos estrateg '!$E:$W,19,FALSE)</f>
        <v>#N/A</v>
      </c>
      <c r="AP544" s="181" t="e">
        <f>VLOOKUP(AI544,'centroDeProyectos estrateg '!$E:$W,4,FALSE)</f>
        <v>#N/A</v>
      </c>
      <c r="AQ544" s="162" t="s">
        <v>3438</v>
      </c>
    </row>
    <row r="545" spans="1:43" s="146" customFormat="1" ht="22.9" customHeight="1">
      <c r="A545" s="229">
        <v>543</v>
      </c>
      <c r="B545" s="145" t="s">
        <v>5971</v>
      </c>
      <c r="C545" s="146" t="s">
        <v>4127</v>
      </c>
      <c r="D545" s="146" t="s">
        <v>5351</v>
      </c>
      <c r="E545" s="146" t="s">
        <v>4046</v>
      </c>
      <c r="F545" s="146" t="s">
        <v>4128</v>
      </c>
      <c r="G545" s="146" t="s">
        <v>4129</v>
      </c>
      <c r="H545" s="146" t="str">
        <f t="shared" ref="H545:H608" si="25">_xlfn.CONCAT(F545,": ",G545)</f>
        <v xml:space="preserve">CAPACITACIÓN: Implementar estrategias de capacitación y formación para mejorar las habilidades y conocimientos del personal en el desempeño de sus funciones, acorde a las necesidades, valores y ejes institucionales. </v>
      </c>
      <c r="I545" s="146" t="s">
        <v>4131</v>
      </c>
      <c r="O545" s="146" t="s">
        <v>3027</v>
      </c>
      <c r="P545" s="146" t="s">
        <v>3426</v>
      </c>
      <c r="AB545" s="146" t="s">
        <v>4132</v>
      </c>
      <c r="AC545" s="146" t="s">
        <v>6004</v>
      </c>
      <c r="AD545" s="146" t="s">
        <v>6661</v>
      </c>
      <c r="AE545" s="146" t="s">
        <v>1270</v>
      </c>
      <c r="AJ545" s="181" t="e">
        <f>VLOOKUP(AI545,'centroDeProyectos estrateg '!$E:$W,2,FALSE)</f>
        <v>#N/A</v>
      </c>
      <c r="AK545" s="181" t="e">
        <f>VLOOKUP(AI545,'centroDeProyectos estrateg '!$E:$W,7,FALSE)</f>
        <v>#N/A</v>
      </c>
      <c r="AL545" s="181" t="e">
        <f>VLOOKUP(AI545,'centroDeProyectos estrateg '!$E:$W,8,FALSE)</f>
        <v>#N/A</v>
      </c>
      <c r="AM545" s="181" t="e">
        <f>VLOOKUP(AI545,'centroDeProyectos estrateg '!$E:$W,5,FALSE)</f>
        <v>#N/A</v>
      </c>
      <c r="AN545" s="181" t="e">
        <f>VLOOKUP(AI545,'centroDeProyectos estrateg '!$E:$W,18,FALSE)</f>
        <v>#N/A</v>
      </c>
      <c r="AO545" s="181" t="e">
        <f>VLOOKUP(AI545,'centroDeProyectos estrateg '!$E:$W,19,FALSE)</f>
        <v>#N/A</v>
      </c>
      <c r="AP545" s="181" t="e">
        <f>VLOOKUP(AI545,'centroDeProyectos estrateg '!$E:$W,4,FALSE)</f>
        <v>#N/A</v>
      </c>
      <c r="AQ545" s="162" t="s">
        <v>3438</v>
      </c>
    </row>
    <row r="546" spans="1:43" s="62" customFormat="1" ht="22.9" customHeight="1">
      <c r="A546" s="227">
        <v>544</v>
      </c>
      <c r="B546" s="64" t="s">
        <v>6096</v>
      </c>
      <c r="C546" s="62" t="s">
        <v>4127</v>
      </c>
      <c r="D546" s="62" t="s">
        <v>5351</v>
      </c>
      <c r="E546" s="62" t="s">
        <v>4046</v>
      </c>
      <c r="F546" s="62" t="s">
        <v>4128</v>
      </c>
      <c r="G546" s="62" t="s">
        <v>4129</v>
      </c>
      <c r="H546" s="62" t="str">
        <f t="shared" si="25"/>
        <v xml:space="preserve">CAPACITACIÓN: Implementar estrategias de capacitación y formación para mejorar las habilidades y conocimientos del personal en el desempeño de sus funciones, acorde a las necesidades, valores y ejes institucionales. </v>
      </c>
      <c r="I546" s="62" t="s">
        <v>4131</v>
      </c>
      <c r="O546" s="62" t="s">
        <v>3022</v>
      </c>
      <c r="P546" s="62" t="s">
        <v>32</v>
      </c>
      <c r="Q546" s="62" t="s">
        <v>3434</v>
      </c>
      <c r="S546" s="62">
        <v>0</v>
      </c>
      <c r="T546" s="62">
        <v>10</v>
      </c>
      <c r="U546" s="62">
        <v>1</v>
      </c>
      <c r="V546" s="62">
        <v>2</v>
      </c>
      <c r="W546" s="62">
        <v>4</v>
      </c>
      <c r="X546" s="62">
        <v>6</v>
      </c>
      <c r="Y546" s="62">
        <v>8</v>
      </c>
      <c r="Z546" s="62">
        <v>10</v>
      </c>
      <c r="AB546" s="62" t="s">
        <v>4132</v>
      </c>
      <c r="AC546" s="62">
        <v>2019</v>
      </c>
      <c r="AD546" s="62" t="s">
        <v>6659</v>
      </c>
      <c r="AE546" s="62" t="s">
        <v>1270</v>
      </c>
      <c r="AH546" s="62" t="s">
        <v>6001</v>
      </c>
      <c r="AJ546" s="182" t="e">
        <f>VLOOKUP(AI546,'centroDeProyectos estrateg '!$E:$W,2,FALSE)</f>
        <v>#N/A</v>
      </c>
      <c r="AK546" s="182" t="e">
        <f>VLOOKUP(AI546,'centroDeProyectos estrateg '!$E:$W,7,FALSE)</f>
        <v>#N/A</v>
      </c>
      <c r="AL546" s="182" t="e">
        <f>VLOOKUP(AI546,'centroDeProyectos estrateg '!$E:$W,8,FALSE)</f>
        <v>#N/A</v>
      </c>
      <c r="AM546" s="182" t="e">
        <f>VLOOKUP(AI546,'centroDeProyectos estrateg '!$E:$W,5,FALSE)</f>
        <v>#N/A</v>
      </c>
      <c r="AN546" s="182" t="e">
        <f>VLOOKUP(AI546,'centroDeProyectos estrateg '!$E:$W,18,FALSE)</f>
        <v>#N/A</v>
      </c>
      <c r="AO546" s="182" t="e">
        <f>VLOOKUP(AI546,'centroDeProyectos estrateg '!$E:$W,19,FALSE)</f>
        <v>#N/A</v>
      </c>
      <c r="AP546" s="182" t="e">
        <f>VLOOKUP(AI546,'centroDeProyectos estrateg '!$E:$W,4,FALSE)</f>
        <v>#N/A</v>
      </c>
      <c r="AQ546" s="62" t="s">
        <v>3885</v>
      </c>
    </row>
    <row r="547" spans="1:43" s="146" customFormat="1" ht="22.9" customHeight="1">
      <c r="A547" s="228">
        <v>545</v>
      </c>
      <c r="B547" s="145" t="s">
        <v>5971</v>
      </c>
      <c r="C547" s="146" t="s">
        <v>4127</v>
      </c>
      <c r="D547" s="146" t="s">
        <v>5351</v>
      </c>
      <c r="E547" s="146" t="s">
        <v>4046</v>
      </c>
      <c r="F547" s="146" t="s">
        <v>4128</v>
      </c>
      <c r="G547" s="146" t="s">
        <v>4129</v>
      </c>
      <c r="H547" s="146" t="str">
        <f t="shared" si="25"/>
        <v xml:space="preserve">CAPACITACIÓN: Implementar estrategias de capacitación y formación para mejorar las habilidades y conocimientos del personal en el desempeño de sus funciones, acorde a las necesidades, valores y ejes institucionales. </v>
      </c>
      <c r="I547" s="146" t="s">
        <v>4131</v>
      </c>
      <c r="O547" s="146" t="s">
        <v>3022</v>
      </c>
      <c r="P547" s="146" t="s">
        <v>32</v>
      </c>
      <c r="AB547" s="146" t="s">
        <v>4132</v>
      </c>
      <c r="AC547" s="146" t="s">
        <v>6004</v>
      </c>
      <c r="AD547" s="146" t="s">
        <v>6660</v>
      </c>
      <c r="AE547" s="146" t="s">
        <v>1270</v>
      </c>
      <c r="AJ547" s="181" t="e">
        <f>VLOOKUP(AI547,'centroDeProyectos estrateg '!$E:$W,2,FALSE)</f>
        <v>#N/A</v>
      </c>
      <c r="AK547" s="181" t="e">
        <f>VLOOKUP(AI547,'centroDeProyectos estrateg '!$E:$W,7,FALSE)</f>
        <v>#N/A</v>
      </c>
      <c r="AL547" s="181" t="e">
        <f>VLOOKUP(AI547,'centroDeProyectos estrateg '!$E:$W,8,FALSE)</f>
        <v>#N/A</v>
      </c>
      <c r="AM547" s="181" t="e">
        <f>VLOOKUP(AI547,'centroDeProyectos estrateg '!$E:$W,5,FALSE)</f>
        <v>#N/A</v>
      </c>
      <c r="AN547" s="181" t="e">
        <f>VLOOKUP(AI547,'centroDeProyectos estrateg '!$E:$W,18,FALSE)</f>
        <v>#N/A</v>
      </c>
      <c r="AO547" s="181" t="e">
        <f>VLOOKUP(AI547,'centroDeProyectos estrateg '!$E:$W,19,FALSE)</f>
        <v>#N/A</v>
      </c>
      <c r="AP547" s="181" t="e">
        <f>VLOOKUP(AI547,'centroDeProyectos estrateg '!$E:$W,4,FALSE)</f>
        <v>#N/A</v>
      </c>
      <c r="AQ547" s="162" t="s">
        <v>3438</v>
      </c>
    </row>
    <row r="548" spans="1:43" s="146" customFormat="1" ht="22.9" customHeight="1">
      <c r="A548" s="229">
        <v>546</v>
      </c>
      <c r="B548" s="145" t="s">
        <v>5971</v>
      </c>
      <c r="C548" s="146" t="s">
        <v>4127</v>
      </c>
      <c r="D548" s="146" t="s">
        <v>5351</v>
      </c>
      <c r="E548" s="146" t="s">
        <v>4046</v>
      </c>
      <c r="F548" s="146" t="s">
        <v>4128</v>
      </c>
      <c r="G548" s="146" t="s">
        <v>4129</v>
      </c>
      <c r="H548" s="146" t="str">
        <f t="shared" si="25"/>
        <v xml:space="preserve">CAPACITACIÓN: Implementar estrategias de capacitación y formación para mejorar las habilidades y conocimientos del personal en el desempeño de sus funciones, acorde a las necesidades, valores y ejes institucionales. </v>
      </c>
      <c r="I548" s="146" t="s">
        <v>4131</v>
      </c>
      <c r="O548" s="146" t="s">
        <v>3022</v>
      </c>
      <c r="P548" s="146" t="s">
        <v>32</v>
      </c>
      <c r="AB548" s="146" t="s">
        <v>4132</v>
      </c>
      <c r="AC548" s="146" t="s">
        <v>6004</v>
      </c>
      <c r="AD548" s="146" t="s">
        <v>6661</v>
      </c>
      <c r="AE548" s="146" t="s">
        <v>1270</v>
      </c>
      <c r="AJ548" s="181" t="e">
        <f>VLOOKUP(AI548,'centroDeProyectos estrateg '!$E:$W,2,FALSE)</f>
        <v>#N/A</v>
      </c>
      <c r="AK548" s="181" t="e">
        <f>VLOOKUP(AI548,'centroDeProyectos estrateg '!$E:$W,7,FALSE)</f>
        <v>#N/A</v>
      </c>
      <c r="AL548" s="181" t="e">
        <f>VLOOKUP(AI548,'centroDeProyectos estrateg '!$E:$W,8,FALSE)</f>
        <v>#N/A</v>
      </c>
      <c r="AM548" s="181" t="e">
        <f>VLOOKUP(AI548,'centroDeProyectos estrateg '!$E:$W,5,FALSE)</f>
        <v>#N/A</v>
      </c>
      <c r="AN548" s="181" t="e">
        <f>VLOOKUP(AI548,'centroDeProyectos estrateg '!$E:$W,18,FALSE)</f>
        <v>#N/A</v>
      </c>
      <c r="AO548" s="181" t="e">
        <f>VLOOKUP(AI548,'centroDeProyectos estrateg '!$E:$W,19,FALSE)</f>
        <v>#N/A</v>
      </c>
      <c r="AP548" s="181" t="e">
        <f>VLOOKUP(AI548,'centroDeProyectos estrateg '!$E:$W,4,FALSE)</f>
        <v>#N/A</v>
      </c>
      <c r="AQ548" s="162" t="s">
        <v>3438</v>
      </c>
    </row>
    <row r="549" spans="1:43" s="62" customFormat="1" ht="22.9" customHeight="1">
      <c r="A549" s="227">
        <v>547</v>
      </c>
      <c r="B549" s="64" t="s">
        <v>6096</v>
      </c>
      <c r="C549" s="62" t="s">
        <v>4127</v>
      </c>
      <c r="D549" s="62" t="s">
        <v>5351</v>
      </c>
      <c r="E549" s="62" t="s">
        <v>4046</v>
      </c>
      <c r="F549" s="62" t="s">
        <v>4128</v>
      </c>
      <c r="G549" s="62" t="s">
        <v>4129</v>
      </c>
      <c r="H549" s="62" t="str">
        <f t="shared" si="25"/>
        <v xml:space="preserve">CAPACITACIÓN: Implementar estrategias de capacitación y formación para mejorar las habilidades y conocimientos del personal en el desempeño de sus funciones, acorde a las necesidades, valores y ejes institucionales. </v>
      </c>
      <c r="I549" s="62" t="s">
        <v>4131</v>
      </c>
      <c r="O549" s="62" t="s">
        <v>3029</v>
      </c>
      <c r="P549" s="62" t="s">
        <v>1270</v>
      </c>
      <c r="Q549" s="62" t="s">
        <v>3434</v>
      </c>
      <c r="S549" s="62">
        <v>0</v>
      </c>
      <c r="T549" s="62">
        <v>10</v>
      </c>
      <c r="U549" s="62">
        <v>1</v>
      </c>
      <c r="V549" s="62">
        <v>2</v>
      </c>
      <c r="W549" s="62">
        <v>4</v>
      </c>
      <c r="X549" s="62">
        <v>6</v>
      </c>
      <c r="Y549" s="62">
        <v>8</v>
      </c>
      <c r="Z549" s="62">
        <v>10</v>
      </c>
      <c r="AB549" s="62" t="s">
        <v>4132</v>
      </c>
      <c r="AC549" s="62">
        <v>2019</v>
      </c>
      <c r="AD549" s="62" t="s">
        <v>6659</v>
      </c>
      <c r="AE549" s="62" t="s">
        <v>1270</v>
      </c>
      <c r="AH549" s="62" t="s">
        <v>6001</v>
      </c>
      <c r="AJ549" s="182" t="e">
        <f>VLOOKUP(AI549,'centroDeProyectos estrateg '!$E:$W,2,FALSE)</f>
        <v>#N/A</v>
      </c>
      <c r="AK549" s="182" t="e">
        <f>VLOOKUP(AI549,'centroDeProyectos estrateg '!$E:$W,7,FALSE)</f>
        <v>#N/A</v>
      </c>
      <c r="AL549" s="182" t="e">
        <f>VLOOKUP(AI549,'centroDeProyectos estrateg '!$E:$W,8,FALSE)</f>
        <v>#N/A</v>
      </c>
      <c r="AM549" s="182" t="e">
        <f>VLOOKUP(AI549,'centroDeProyectos estrateg '!$E:$W,5,FALSE)</f>
        <v>#N/A</v>
      </c>
      <c r="AN549" s="182" t="e">
        <f>VLOOKUP(AI549,'centroDeProyectos estrateg '!$E:$W,18,FALSE)</f>
        <v>#N/A</v>
      </c>
      <c r="AO549" s="182" t="e">
        <f>VLOOKUP(AI549,'centroDeProyectos estrateg '!$E:$W,19,FALSE)</f>
        <v>#N/A</v>
      </c>
      <c r="AP549" s="182" t="e">
        <f>VLOOKUP(AI549,'centroDeProyectos estrateg '!$E:$W,4,FALSE)</f>
        <v>#N/A</v>
      </c>
      <c r="AQ549" s="62" t="s">
        <v>3885</v>
      </c>
    </row>
    <row r="550" spans="1:43" s="146" customFormat="1" ht="22.9" customHeight="1">
      <c r="A550" s="228">
        <v>548</v>
      </c>
      <c r="B550" s="145" t="s">
        <v>5971</v>
      </c>
      <c r="C550" s="146" t="s">
        <v>4127</v>
      </c>
      <c r="D550" s="146" t="s">
        <v>5351</v>
      </c>
      <c r="E550" s="146" t="s">
        <v>4046</v>
      </c>
      <c r="F550" s="146" t="s">
        <v>4128</v>
      </c>
      <c r="G550" s="146" t="s">
        <v>4129</v>
      </c>
      <c r="H550" s="146" t="str">
        <f t="shared" si="25"/>
        <v xml:space="preserve">CAPACITACIÓN: Implementar estrategias de capacitación y formación para mejorar las habilidades y conocimientos del personal en el desempeño de sus funciones, acorde a las necesidades, valores y ejes institucionales. </v>
      </c>
      <c r="I550" s="146" t="s">
        <v>4131</v>
      </c>
      <c r="O550" s="146" t="s">
        <v>3029</v>
      </c>
      <c r="P550" s="146" t="s">
        <v>1270</v>
      </c>
      <c r="AB550" s="146" t="s">
        <v>4132</v>
      </c>
      <c r="AC550" s="146" t="s">
        <v>6004</v>
      </c>
      <c r="AD550" s="146" t="s">
        <v>6660</v>
      </c>
      <c r="AE550" s="146" t="s">
        <v>1270</v>
      </c>
      <c r="AJ550" s="181" t="e">
        <f>VLOOKUP(AI550,'centroDeProyectos estrateg '!$E:$W,2,FALSE)</f>
        <v>#N/A</v>
      </c>
      <c r="AK550" s="181" t="e">
        <f>VLOOKUP(AI550,'centroDeProyectos estrateg '!$E:$W,7,FALSE)</f>
        <v>#N/A</v>
      </c>
      <c r="AL550" s="181" t="e">
        <f>VLOOKUP(AI550,'centroDeProyectos estrateg '!$E:$W,8,FALSE)</f>
        <v>#N/A</v>
      </c>
      <c r="AM550" s="181" t="e">
        <f>VLOOKUP(AI550,'centroDeProyectos estrateg '!$E:$W,5,FALSE)</f>
        <v>#N/A</v>
      </c>
      <c r="AN550" s="181" t="e">
        <f>VLOOKUP(AI550,'centroDeProyectos estrateg '!$E:$W,18,FALSE)</f>
        <v>#N/A</v>
      </c>
      <c r="AO550" s="181" t="e">
        <f>VLOOKUP(AI550,'centroDeProyectos estrateg '!$E:$W,19,FALSE)</f>
        <v>#N/A</v>
      </c>
      <c r="AP550" s="181" t="e">
        <f>VLOOKUP(AI550,'centroDeProyectos estrateg '!$E:$W,4,FALSE)</f>
        <v>#N/A</v>
      </c>
      <c r="AQ550" s="162" t="s">
        <v>3438</v>
      </c>
    </row>
    <row r="551" spans="1:43" s="146" customFormat="1" ht="22.9" customHeight="1">
      <c r="A551" s="229">
        <v>549</v>
      </c>
      <c r="B551" s="145" t="s">
        <v>5971</v>
      </c>
      <c r="C551" s="146" t="s">
        <v>4127</v>
      </c>
      <c r="D551" s="146" t="s">
        <v>5351</v>
      </c>
      <c r="E551" s="146" t="s">
        <v>4046</v>
      </c>
      <c r="F551" s="146" t="s">
        <v>4128</v>
      </c>
      <c r="G551" s="146" t="s">
        <v>4129</v>
      </c>
      <c r="H551" s="146" t="str">
        <f t="shared" si="25"/>
        <v xml:space="preserve">CAPACITACIÓN: Implementar estrategias de capacitación y formación para mejorar las habilidades y conocimientos del personal en el desempeño de sus funciones, acorde a las necesidades, valores y ejes institucionales. </v>
      </c>
      <c r="I551" s="146" t="s">
        <v>4131</v>
      </c>
      <c r="O551" s="146" t="s">
        <v>3029</v>
      </c>
      <c r="P551" s="146" t="s">
        <v>1270</v>
      </c>
      <c r="AB551" s="146" t="s">
        <v>4132</v>
      </c>
      <c r="AC551" s="146" t="s">
        <v>6004</v>
      </c>
      <c r="AD551" s="146" t="s">
        <v>6661</v>
      </c>
      <c r="AE551" s="146" t="s">
        <v>1270</v>
      </c>
      <c r="AJ551" s="181" t="e">
        <f>VLOOKUP(AI551,'centroDeProyectos estrateg '!$E:$W,2,FALSE)</f>
        <v>#N/A</v>
      </c>
      <c r="AK551" s="181" t="e">
        <f>VLOOKUP(AI551,'centroDeProyectos estrateg '!$E:$W,7,FALSE)</f>
        <v>#N/A</v>
      </c>
      <c r="AL551" s="181" t="e">
        <f>VLOOKUP(AI551,'centroDeProyectos estrateg '!$E:$W,8,FALSE)</f>
        <v>#N/A</v>
      </c>
      <c r="AM551" s="181" t="e">
        <f>VLOOKUP(AI551,'centroDeProyectos estrateg '!$E:$W,5,FALSE)</f>
        <v>#N/A</v>
      </c>
      <c r="AN551" s="181" t="e">
        <f>VLOOKUP(AI551,'centroDeProyectos estrateg '!$E:$W,18,FALSE)</f>
        <v>#N/A</v>
      </c>
      <c r="AO551" s="181" t="e">
        <f>VLOOKUP(AI551,'centroDeProyectos estrateg '!$E:$W,19,FALSE)</f>
        <v>#N/A</v>
      </c>
      <c r="AP551" s="181" t="e">
        <f>VLOOKUP(AI551,'centroDeProyectos estrateg '!$E:$W,4,FALSE)</f>
        <v>#N/A</v>
      </c>
      <c r="AQ551" s="162" t="s">
        <v>3438</v>
      </c>
    </row>
    <row r="552" spans="1:43" s="62" customFormat="1" ht="22.9" customHeight="1">
      <c r="A552" s="227">
        <v>550</v>
      </c>
      <c r="B552" s="64" t="s">
        <v>6096</v>
      </c>
      <c r="C552" s="62" t="s">
        <v>4127</v>
      </c>
      <c r="D552" s="62" t="s">
        <v>5351</v>
      </c>
      <c r="E552" s="62" t="s">
        <v>4046</v>
      </c>
      <c r="F552" s="62" t="s">
        <v>4128</v>
      </c>
      <c r="G552" s="62" t="s">
        <v>4129</v>
      </c>
      <c r="H552" s="62" t="str">
        <f t="shared" si="25"/>
        <v xml:space="preserve">CAPACITACIÓN: Implementar estrategias de capacitación y formación para mejorar las habilidades y conocimientos del personal en el desempeño de sus funciones, acorde a las necesidades, valores y ejes institucionales. </v>
      </c>
      <c r="I552" s="62" t="s">
        <v>4141</v>
      </c>
      <c r="O552" s="62" t="s">
        <v>3172</v>
      </c>
      <c r="P552" s="62" t="s">
        <v>1270</v>
      </c>
      <c r="Q552" s="62" t="s">
        <v>3434</v>
      </c>
      <c r="S552" s="62">
        <v>0</v>
      </c>
      <c r="T552" s="62">
        <v>30</v>
      </c>
      <c r="U552" s="62">
        <v>5</v>
      </c>
      <c r="V552" s="62">
        <v>10</v>
      </c>
      <c r="W552" s="62">
        <v>15</v>
      </c>
      <c r="X552" s="62">
        <v>20</v>
      </c>
      <c r="Y552" s="62">
        <v>25</v>
      </c>
      <c r="Z552" s="62">
        <v>30</v>
      </c>
      <c r="AB552" s="62" t="s">
        <v>4132</v>
      </c>
      <c r="AC552" s="62" t="s">
        <v>6174</v>
      </c>
      <c r="AD552" s="62" t="s">
        <v>6662</v>
      </c>
      <c r="AE552" s="62" t="s">
        <v>1270</v>
      </c>
      <c r="AH552" s="62" t="s">
        <v>6001</v>
      </c>
      <c r="AJ552" s="182" t="e">
        <f>VLOOKUP(AI552,'centroDeProyectos estrateg '!$E:$W,2,FALSE)</f>
        <v>#N/A</v>
      </c>
      <c r="AK552" s="182" t="e">
        <f>VLOOKUP(AI552,'centroDeProyectos estrateg '!$E:$W,7,FALSE)</f>
        <v>#N/A</v>
      </c>
      <c r="AL552" s="182" t="e">
        <f>VLOOKUP(AI552,'centroDeProyectos estrateg '!$E:$W,8,FALSE)</f>
        <v>#N/A</v>
      </c>
      <c r="AM552" s="182" t="e">
        <f>VLOOKUP(AI552,'centroDeProyectos estrateg '!$E:$W,5,FALSE)</f>
        <v>#N/A</v>
      </c>
      <c r="AN552" s="182" t="e">
        <f>VLOOKUP(AI552,'centroDeProyectos estrateg '!$E:$W,18,FALSE)</f>
        <v>#N/A</v>
      </c>
      <c r="AO552" s="182" t="e">
        <f>VLOOKUP(AI552,'centroDeProyectos estrateg '!$E:$W,19,FALSE)</f>
        <v>#N/A</v>
      </c>
      <c r="AP552" s="182" t="e">
        <f>VLOOKUP(AI552,'centroDeProyectos estrateg '!$E:$W,4,FALSE)</f>
        <v>#N/A</v>
      </c>
      <c r="AQ552" s="62" t="s">
        <v>3885</v>
      </c>
    </row>
    <row r="553" spans="1:43" s="146" customFormat="1" ht="22.9" customHeight="1">
      <c r="A553" s="228">
        <v>551</v>
      </c>
      <c r="B553" s="145" t="s">
        <v>5971</v>
      </c>
      <c r="C553" s="146" t="s">
        <v>4127</v>
      </c>
      <c r="D553" s="146" t="s">
        <v>5351</v>
      </c>
      <c r="E553" s="146" t="s">
        <v>4046</v>
      </c>
      <c r="F553" s="146" t="s">
        <v>4128</v>
      </c>
      <c r="G553" s="146" t="s">
        <v>4129</v>
      </c>
      <c r="H553" s="146" t="str">
        <f t="shared" si="25"/>
        <v xml:space="preserve">CAPACITACIÓN: Implementar estrategias de capacitación y formación para mejorar las habilidades y conocimientos del personal en el desempeño de sus funciones, acorde a las necesidades, valores y ejes institucionales. </v>
      </c>
      <c r="I553" s="146" t="s">
        <v>4141</v>
      </c>
      <c r="O553" s="146" t="s">
        <v>3172</v>
      </c>
      <c r="P553" s="146" t="s">
        <v>1270</v>
      </c>
      <c r="AB553" s="146" t="s">
        <v>4132</v>
      </c>
      <c r="AC553" s="146" t="s">
        <v>6663</v>
      </c>
      <c r="AD553" s="146" t="s">
        <v>6664</v>
      </c>
      <c r="AE553" s="146" t="s">
        <v>1270</v>
      </c>
      <c r="AJ553" s="181" t="e">
        <f>VLOOKUP(AI553,'centroDeProyectos estrateg '!$E:$W,2,FALSE)</f>
        <v>#N/A</v>
      </c>
      <c r="AK553" s="181" t="e">
        <f>VLOOKUP(AI553,'centroDeProyectos estrateg '!$E:$W,7,FALSE)</f>
        <v>#N/A</v>
      </c>
      <c r="AL553" s="181" t="e">
        <f>VLOOKUP(AI553,'centroDeProyectos estrateg '!$E:$W,8,FALSE)</f>
        <v>#N/A</v>
      </c>
      <c r="AM553" s="181" t="e">
        <f>VLOOKUP(AI553,'centroDeProyectos estrateg '!$E:$W,5,FALSE)</f>
        <v>#N/A</v>
      </c>
      <c r="AN553" s="181" t="e">
        <f>VLOOKUP(AI553,'centroDeProyectos estrateg '!$E:$W,18,FALSE)</f>
        <v>#N/A</v>
      </c>
      <c r="AO553" s="181" t="e">
        <f>VLOOKUP(AI553,'centroDeProyectos estrateg '!$E:$W,19,FALSE)</f>
        <v>#N/A</v>
      </c>
      <c r="AP553" s="181" t="e">
        <f>VLOOKUP(AI553,'centroDeProyectos estrateg '!$E:$W,4,FALSE)</f>
        <v>#N/A</v>
      </c>
      <c r="AQ553" s="162" t="s">
        <v>3438</v>
      </c>
    </row>
    <row r="554" spans="1:43" s="146" customFormat="1" ht="22.9" customHeight="1">
      <c r="A554" s="229">
        <v>552</v>
      </c>
      <c r="B554" s="145" t="s">
        <v>5971</v>
      </c>
      <c r="C554" s="146" t="s">
        <v>4127</v>
      </c>
      <c r="D554" s="146" t="s">
        <v>5351</v>
      </c>
      <c r="E554" s="146" t="s">
        <v>4046</v>
      </c>
      <c r="F554" s="146" t="s">
        <v>4128</v>
      </c>
      <c r="G554" s="146" t="s">
        <v>4129</v>
      </c>
      <c r="H554" s="146" t="str">
        <f t="shared" si="25"/>
        <v xml:space="preserve">CAPACITACIÓN: Implementar estrategias de capacitación y formación para mejorar las habilidades y conocimientos del personal en el desempeño de sus funciones, acorde a las necesidades, valores y ejes institucionales. </v>
      </c>
      <c r="I554" s="146" t="s">
        <v>4141</v>
      </c>
      <c r="O554" s="146" t="s">
        <v>3172</v>
      </c>
      <c r="P554" s="146" t="s">
        <v>1270</v>
      </c>
      <c r="AB554" s="146" t="s">
        <v>4132</v>
      </c>
      <c r="AC554" s="146" t="s">
        <v>6595</v>
      </c>
      <c r="AD554" s="146" t="s">
        <v>6665</v>
      </c>
      <c r="AE554" s="146" t="s">
        <v>1270</v>
      </c>
      <c r="AJ554" s="181" t="e">
        <f>VLOOKUP(AI554,'centroDeProyectos estrateg '!$E:$W,2,FALSE)</f>
        <v>#N/A</v>
      </c>
      <c r="AK554" s="181" t="e">
        <f>VLOOKUP(AI554,'centroDeProyectos estrateg '!$E:$W,7,FALSE)</f>
        <v>#N/A</v>
      </c>
      <c r="AL554" s="181" t="e">
        <f>VLOOKUP(AI554,'centroDeProyectos estrateg '!$E:$W,8,FALSE)</f>
        <v>#N/A</v>
      </c>
      <c r="AM554" s="181" t="e">
        <f>VLOOKUP(AI554,'centroDeProyectos estrateg '!$E:$W,5,FALSE)</f>
        <v>#N/A</v>
      </c>
      <c r="AN554" s="181" t="e">
        <f>VLOOKUP(AI554,'centroDeProyectos estrateg '!$E:$W,18,FALSE)</f>
        <v>#N/A</v>
      </c>
      <c r="AO554" s="181" t="e">
        <f>VLOOKUP(AI554,'centroDeProyectos estrateg '!$E:$W,19,FALSE)</f>
        <v>#N/A</v>
      </c>
      <c r="AP554" s="181" t="e">
        <f>VLOOKUP(AI554,'centroDeProyectos estrateg '!$E:$W,4,FALSE)</f>
        <v>#N/A</v>
      </c>
      <c r="AQ554" s="162" t="s">
        <v>3438</v>
      </c>
    </row>
    <row r="555" spans="1:43" s="146" customFormat="1" ht="22.9" customHeight="1">
      <c r="A555" s="227">
        <v>553</v>
      </c>
      <c r="B555" s="145" t="s">
        <v>5971</v>
      </c>
      <c r="C555" s="146" t="s">
        <v>4127</v>
      </c>
      <c r="D555" s="146" t="s">
        <v>5351</v>
      </c>
      <c r="E555" s="146" t="s">
        <v>4046</v>
      </c>
      <c r="F555" s="146" t="s">
        <v>4128</v>
      </c>
      <c r="G555" s="146" t="s">
        <v>4129</v>
      </c>
      <c r="H555" s="146" t="str">
        <f t="shared" si="25"/>
        <v xml:space="preserve">CAPACITACIÓN: Implementar estrategias de capacitación y formación para mejorar las habilidades y conocimientos del personal en el desempeño de sus funciones, acorde a las necesidades, valores y ejes institucionales. </v>
      </c>
      <c r="I555" s="146" t="s">
        <v>4141</v>
      </c>
      <c r="O555" s="146" t="s">
        <v>3172</v>
      </c>
      <c r="P555" s="146" t="s">
        <v>1270</v>
      </c>
      <c r="AB555" s="146" t="s">
        <v>4132</v>
      </c>
      <c r="AC555" s="146">
        <v>2024</v>
      </c>
      <c r="AD555" s="146" t="s">
        <v>6666</v>
      </c>
      <c r="AE555" s="146" t="s">
        <v>1270</v>
      </c>
      <c r="AJ555" s="181" t="e">
        <f>VLOOKUP(AI555,'centroDeProyectos estrateg '!$E:$W,2,FALSE)</f>
        <v>#N/A</v>
      </c>
      <c r="AK555" s="181" t="e">
        <f>VLOOKUP(AI555,'centroDeProyectos estrateg '!$E:$W,7,FALSE)</f>
        <v>#N/A</v>
      </c>
      <c r="AL555" s="181" t="e">
        <f>VLOOKUP(AI555,'centroDeProyectos estrateg '!$E:$W,8,FALSE)</f>
        <v>#N/A</v>
      </c>
      <c r="AM555" s="181" t="e">
        <f>VLOOKUP(AI555,'centroDeProyectos estrateg '!$E:$W,5,FALSE)</f>
        <v>#N/A</v>
      </c>
      <c r="AN555" s="181" t="e">
        <f>VLOOKUP(AI555,'centroDeProyectos estrateg '!$E:$W,18,FALSE)</f>
        <v>#N/A</v>
      </c>
      <c r="AO555" s="181" t="e">
        <f>VLOOKUP(AI555,'centroDeProyectos estrateg '!$E:$W,19,FALSE)</f>
        <v>#N/A</v>
      </c>
      <c r="AP555" s="181" t="e">
        <f>VLOOKUP(AI555,'centroDeProyectos estrateg '!$E:$W,4,FALSE)</f>
        <v>#N/A</v>
      </c>
      <c r="AQ555" s="162" t="s">
        <v>3438</v>
      </c>
    </row>
    <row r="556" spans="1:43" s="62" customFormat="1" ht="22.9" customHeight="1">
      <c r="A556" s="228">
        <v>554</v>
      </c>
      <c r="B556" s="64" t="s">
        <v>6096</v>
      </c>
      <c r="C556" s="62" t="s">
        <v>4127</v>
      </c>
      <c r="D556" s="62" t="s">
        <v>5351</v>
      </c>
      <c r="E556" s="62" t="s">
        <v>4046</v>
      </c>
      <c r="F556" s="62" t="s">
        <v>4128</v>
      </c>
      <c r="G556" s="62" t="s">
        <v>4129</v>
      </c>
      <c r="H556" s="62" t="str">
        <f t="shared" si="25"/>
        <v xml:space="preserve">CAPACITACIÓN: Implementar estrategias de capacitación y formación para mejorar las habilidades y conocimientos del personal en el desempeño de sus funciones, acorde a las necesidades, valores y ejes institucionales. </v>
      </c>
      <c r="I556" s="62" t="s">
        <v>4141</v>
      </c>
      <c r="O556" s="62" t="s">
        <v>3174</v>
      </c>
      <c r="P556" s="62" t="s">
        <v>3426</v>
      </c>
      <c r="Q556" s="62" t="s">
        <v>3434</v>
      </c>
      <c r="S556" s="62">
        <v>0</v>
      </c>
      <c r="T556" s="62">
        <v>30</v>
      </c>
      <c r="U556" s="62">
        <v>5</v>
      </c>
      <c r="V556" s="62">
        <v>10</v>
      </c>
      <c r="W556" s="62">
        <v>15</v>
      </c>
      <c r="X556" s="62">
        <v>20</v>
      </c>
      <c r="Y556" s="62">
        <v>25</v>
      </c>
      <c r="Z556" s="62">
        <v>30</v>
      </c>
      <c r="AB556" s="62" t="s">
        <v>4132</v>
      </c>
      <c r="AC556" s="62" t="s">
        <v>6174</v>
      </c>
      <c r="AD556" s="62" t="s">
        <v>6662</v>
      </c>
      <c r="AE556" s="62" t="s">
        <v>1270</v>
      </c>
      <c r="AH556" s="62" t="s">
        <v>6001</v>
      </c>
      <c r="AJ556" s="182" t="e">
        <f>VLOOKUP(AI556,'centroDeProyectos estrateg '!$E:$W,2,FALSE)</f>
        <v>#N/A</v>
      </c>
      <c r="AK556" s="182" t="e">
        <f>VLOOKUP(AI556,'centroDeProyectos estrateg '!$E:$W,7,FALSE)</f>
        <v>#N/A</v>
      </c>
      <c r="AL556" s="182" t="e">
        <f>VLOOKUP(AI556,'centroDeProyectos estrateg '!$E:$W,8,FALSE)</f>
        <v>#N/A</v>
      </c>
      <c r="AM556" s="182" t="e">
        <f>VLOOKUP(AI556,'centroDeProyectos estrateg '!$E:$W,5,FALSE)</f>
        <v>#N/A</v>
      </c>
      <c r="AN556" s="182" t="e">
        <f>VLOOKUP(AI556,'centroDeProyectos estrateg '!$E:$W,18,FALSE)</f>
        <v>#N/A</v>
      </c>
      <c r="AO556" s="182" t="e">
        <f>VLOOKUP(AI556,'centroDeProyectos estrateg '!$E:$W,19,FALSE)</f>
        <v>#N/A</v>
      </c>
      <c r="AP556" s="182" t="e">
        <f>VLOOKUP(AI556,'centroDeProyectos estrateg '!$E:$W,4,FALSE)</f>
        <v>#N/A</v>
      </c>
      <c r="AQ556" s="62" t="s">
        <v>3885</v>
      </c>
    </row>
    <row r="557" spans="1:43" s="146" customFormat="1" ht="22.9" customHeight="1">
      <c r="A557" s="229">
        <v>555</v>
      </c>
      <c r="B557" s="145" t="s">
        <v>5971</v>
      </c>
      <c r="C557" s="146" t="s">
        <v>4127</v>
      </c>
      <c r="D557" s="146" t="s">
        <v>5351</v>
      </c>
      <c r="E557" s="146" t="s">
        <v>4046</v>
      </c>
      <c r="F557" s="146" t="s">
        <v>4128</v>
      </c>
      <c r="G557" s="146" t="s">
        <v>4129</v>
      </c>
      <c r="H557" s="146" t="str">
        <f t="shared" si="25"/>
        <v xml:space="preserve">CAPACITACIÓN: Implementar estrategias de capacitación y formación para mejorar las habilidades y conocimientos del personal en el desempeño de sus funciones, acorde a las necesidades, valores y ejes institucionales. </v>
      </c>
      <c r="I557" s="146" t="s">
        <v>4141</v>
      </c>
      <c r="O557" s="146" t="s">
        <v>3174</v>
      </c>
      <c r="P557" s="146" t="s">
        <v>3426</v>
      </c>
      <c r="AB557" s="146" t="s">
        <v>4132</v>
      </c>
      <c r="AC557" s="146" t="s">
        <v>6663</v>
      </c>
      <c r="AD557" s="146" t="s">
        <v>6664</v>
      </c>
      <c r="AE557" s="146" t="s">
        <v>1270</v>
      </c>
      <c r="AJ557" s="181" t="e">
        <f>VLOOKUP(AI557,'centroDeProyectos estrateg '!$E:$W,2,FALSE)</f>
        <v>#N/A</v>
      </c>
      <c r="AK557" s="181" t="e">
        <f>VLOOKUP(AI557,'centroDeProyectos estrateg '!$E:$W,7,FALSE)</f>
        <v>#N/A</v>
      </c>
      <c r="AL557" s="181" t="e">
        <f>VLOOKUP(AI557,'centroDeProyectos estrateg '!$E:$W,8,FALSE)</f>
        <v>#N/A</v>
      </c>
      <c r="AM557" s="181" t="e">
        <f>VLOOKUP(AI557,'centroDeProyectos estrateg '!$E:$W,5,FALSE)</f>
        <v>#N/A</v>
      </c>
      <c r="AN557" s="181" t="e">
        <f>VLOOKUP(AI557,'centroDeProyectos estrateg '!$E:$W,18,FALSE)</f>
        <v>#N/A</v>
      </c>
      <c r="AO557" s="181" t="e">
        <f>VLOOKUP(AI557,'centroDeProyectos estrateg '!$E:$W,19,FALSE)</f>
        <v>#N/A</v>
      </c>
      <c r="AP557" s="181" t="e">
        <f>VLOOKUP(AI557,'centroDeProyectos estrateg '!$E:$W,4,FALSE)</f>
        <v>#N/A</v>
      </c>
      <c r="AQ557" s="162" t="s">
        <v>3438</v>
      </c>
    </row>
    <row r="558" spans="1:43" s="146" customFormat="1" ht="22.9" customHeight="1">
      <c r="A558" s="227">
        <v>556</v>
      </c>
      <c r="B558" s="145" t="s">
        <v>5971</v>
      </c>
      <c r="C558" s="146" t="s">
        <v>4127</v>
      </c>
      <c r="D558" s="146" t="s">
        <v>5351</v>
      </c>
      <c r="E558" s="146" t="s">
        <v>4046</v>
      </c>
      <c r="F558" s="146" t="s">
        <v>4128</v>
      </c>
      <c r="G558" s="146" t="s">
        <v>4129</v>
      </c>
      <c r="H558" s="146" t="str">
        <f t="shared" si="25"/>
        <v xml:space="preserve">CAPACITACIÓN: Implementar estrategias de capacitación y formación para mejorar las habilidades y conocimientos del personal en el desempeño de sus funciones, acorde a las necesidades, valores y ejes institucionales. </v>
      </c>
      <c r="I558" s="146" t="s">
        <v>4141</v>
      </c>
      <c r="O558" s="146" t="s">
        <v>3174</v>
      </c>
      <c r="P558" s="146" t="s">
        <v>3426</v>
      </c>
      <c r="AB558" s="146" t="s">
        <v>4132</v>
      </c>
      <c r="AC558" s="146" t="s">
        <v>6595</v>
      </c>
      <c r="AD558" s="146" t="s">
        <v>6665</v>
      </c>
      <c r="AE558" s="146" t="s">
        <v>1270</v>
      </c>
      <c r="AJ558" s="181" t="e">
        <f>VLOOKUP(AI558,'centroDeProyectos estrateg '!$E:$W,2,FALSE)</f>
        <v>#N/A</v>
      </c>
      <c r="AK558" s="181" t="e">
        <f>VLOOKUP(AI558,'centroDeProyectos estrateg '!$E:$W,7,FALSE)</f>
        <v>#N/A</v>
      </c>
      <c r="AL558" s="181" t="e">
        <f>VLOOKUP(AI558,'centroDeProyectos estrateg '!$E:$W,8,FALSE)</f>
        <v>#N/A</v>
      </c>
      <c r="AM558" s="181" t="e">
        <f>VLOOKUP(AI558,'centroDeProyectos estrateg '!$E:$W,5,FALSE)</f>
        <v>#N/A</v>
      </c>
      <c r="AN558" s="181" t="e">
        <f>VLOOKUP(AI558,'centroDeProyectos estrateg '!$E:$W,18,FALSE)</f>
        <v>#N/A</v>
      </c>
      <c r="AO558" s="181" t="e">
        <f>VLOOKUP(AI558,'centroDeProyectos estrateg '!$E:$W,19,FALSE)</f>
        <v>#N/A</v>
      </c>
      <c r="AP558" s="181" t="e">
        <f>VLOOKUP(AI558,'centroDeProyectos estrateg '!$E:$W,4,FALSE)</f>
        <v>#N/A</v>
      </c>
      <c r="AQ558" s="162" t="s">
        <v>3438</v>
      </c>
    </row>
    <row r="559" spans="1:43" s="146" customFormat="1" ht="22.9" customHeight="1">
      <c r="A559" s="228">
        <v>557</v>
      </c>
      <c r="B559" s="145" t="s">
        <v>5971</v>
      </c>
      <c r="C559" s="146" t="s">
        <v>4127</v>
      </c>
      <c r="D559" s="146" t="s">
        <v>5351</v>
      </c>
      <c r="E559" s="146" t="s">
        <v>4046</v>
      </c>
      <c r="F559" s="146" t="s">
        <v>4128</v>
      </c>
      <c r="G559" s="146" t="s">
        <v>4129</v>
      </c>
      <c r="H559" s="146" t="str">
        <f t="shared" si="25"/>
        <v xml:space="preserve">CAPACITACIÓN: Implementar estrategias de capacitación y formación para mejorar las habilidades y conocimientos del personal en el desempeño de sus funciones, acorde a las necesidades, valores y ejes institucionales. </v>
      </c>
      <c r="I559" s="146" t="s">
        <v>4141</v>
      </c>
      <c r="O559" s="146" t="s">
        <v>3174</v>
      </c>
      <c r="P559" s="146" t="s">
        <v>3426</v>
      </c>
      <c r="AB559" s="146" t="s">
        <v>4132</v>
      </c>
      <c r="AC559" s="146">
        <v>2024</v>
      </c>
      <c r="AD559" s="146" t="s">
        <v>6666</v>
      </c>
      <c r="AE559" s="146" t="s">
        <v>1270</v>
      </c>
      <c r="AJ559" s="181" t="e">
        <f>VLOOKUP(AI559,'centroDeProyectos estrateg '!$E:$W,2,FALSE)</f>
        <v>#N/A</v>
      </c>
      <c r="AK559" s="181" t="e">
        <f>VLOOKUP(AI559,'centroDeProyectos estrateg '!$E:$W,7,FALSE)</f>
        <v>#N/A</v>
      </c>
      <c r="AL559" s="181" t="e">
        <f>VLOOKUP(AI559,'centroDeProyectos estrateg '!$E:$W,8,FALSE)</f>
        <v>#N/A</v>
      </c>
      <c r="AM559" s="181" t="e">
        <f>VLOOKUP(AI559,'centroDeProyectos estrateg '!$E:$W,5,FALSE)</f>
        <v>#N/A</v>
      </c>
      <c r="AN559" s="181" t="e">
        <f>VLOOKUP(AI559,'centroDeProyectos estrateg '!$E:$W,18,FALSE)</f>
        <v>#N/A</v>
      </c>
      <c r="AO559" s="181" t="e">
        <f>VLOOKUP(AI559,'centroDeProyectos estrateg '!$E:$W,19,FALSE)</f>
        <v>#N/A</v>
      </c>
      <c r="AP559" s="181" t="e">
        <f>VLOOKUP(AI559,'centroDeProyectos estrateg '!$E:$W,4,FALSE)</f>
        <v>#N/A</v>
      </c>
      <c r="AQ559" s="162" t="s">
        <v>3438</v>
      </c>
    </row>
    <row r="560" spans="1:43" s="62" customFormat="1" ht="22.9" customHeight="1">
      <c r="A560" s="229">
        <v>558</v>
      </c>
      <c r="B560" s="64" t="s">
        <v>6096</v>
      </c>
      <c r="C560" s="62" t="s">
        <v>4127</v>
      </c>
      <c r="D560" s="62" t="s">
        <v>5351</v>
      </c>
      <c r="E560" s="62" t="s">
        <v>4046</v>
      </c>
      <c r="F560" s="62" t="s">
        <v>4128</v>
      </c>
      <c r="G560" s="62" t="s">
        <v>4129</v>
      </c>
      <c r="H560" s="62" t="str">
        <f t="shared" si="25"/>
        <v xml:space="preserve">CAPACITACIÓN: Implementar estrategias de capacitación y formación para mejorar las habilidades y conocimientos del personal en el desempeño de sus funciones, acorde a las necesidades, valores y ejes institucionales. </v>
      </c>
      <c r="I560" s="62" t="s">
        <v>4141</v>
      </c>
      <c r="O560" s="62" t="s">
        <v>3133</v>
      </c>
      <c r="P560" s="62" t="s">
        <v>32</v>
      </c>
      <c r="Q560" s="62" t="s">
        <v>3434</v>
      </c>
      <c r="S560" s="62">
        <v>0</v>
      </c>
      <c r="T560" s="62">
        <v>30</v>
      </c>
      <c r="U560" s="62">
        <v>5</v>
      </c>
      <c r="V560" s="62">
        <v>10</v>
      </c>
      <c r="W560" s="62">
        <v>15</v>
      </c>
      <c r="X560" s="62">
        <v>20</v>
      </c>
      <c r="Y560" s="62">
        <v>25</v>
      </c>
      <c r="Z560" s="62">
        <v>30</v>
      </c>
      <c r="AB560" s="62" t="s">
        <v>4132</v>
      </c>
      <c r="AC560" s="62" t="s">
        <v>6174</v>
      </c>
      <c r="AD560" s="62" t="s">
        <v>6662</v>
      </c>
      <c r="AE560" s="62" t="s">
        <v>1270</v>
      </c>
      <c r="AH560" s="62" t="s">
        <v>6001</v>
      </c>
      <c r="AJ560" s="182" t="e">
        <f>VLOOKUP(AI560,'centroDeProyectos estrateg '!$E:$W,2,FALSE)</f>
        <v>#N/A</v>
      </c>
      <c r="AK560" s="182" t="e">
        <f>VLOOKUP(AI560,'centroDeProyectos estrateg '!$E:$W,7,FALSE)</f>
        <v>#N/A</v>
      </c>
      <c r="AL560" s="182" t="e">
        <f>VLOOKUP(AI560,'centroDeProyectos estrateg '!$E:$W,8,FALSE)</f>
        <v>#N/A</v>
      </c>
      <c r="AM560" s="182" t="e">
        <f>VLOOKUP(AI560,'centroDeProyectos estrateg '!$E:$W,5,FALSE)</f>
        <v>#N/A</v>
      </c>
      <c r="AN560" s="182" t="e">
        <f>VLOOKUP(AI560,'centroDeProyectos estrateg '!$E:$W,18,FALSE)</f>
        <v>#N/A</v>
      </c>
      <c r="AO560" s="182" t="e">
        <f>VLOOKUP(AI560,'centroDeProyectos estrateg '!$E:$W,19,FALSE)</f>
        <v>#N/A</v>
      </c>
      <c r="AP560" s="182" t="e">
        <f>VLOOKUP(AI560,'centroDeProyectos estrateg '!$E:$W,4,FALSE)</f>
        <v>#N/A</v>
      </c>
      <c r="AQ560" s="62" t="s">
        <v>3885</v>
      </c>
    </row>
    <row r="561" spans="1:43" s="146" customFormat="1" ht="22.9" customHeight="1">
      <c r="A561" s="227">
        <v>559</v>
      </c>
      <c r="B561" s="145" t="s">
        <v>5971</v>
      </c>
      <c r="C561" s="146" t="s">
        <v>4127</v>
      </c>
      <c r="D561" s="146" t="s">
        <v>5351</v>
      </c>
      <c r="E561" s="146" t="s">
        <v>4046</v>
      </c>
      <c r="F561" s="146" t="s">
        <v>4128</v>
      </c>
      <c r="G561" s="146" t="s">
        <v>4129</v>
      </c>
      <c r="H561" s="146" t="str">
        <f t="shared" si="25"/>
        <v xml:space="preserve">CAPACITACIÓN: Implementar estrategias de capacitación y formación para mejorar las habilidades y conocimientos del personal en el desempeño de sus funciones, acorde a las necesidades, valores y ejes institucionales. </v>
      </c>
      <c r="I561" s="146" t="s">
        <v>4141</v>
      </c>
      <c r="O561" s="146" t="s">
        <v>3133</v>
      </c>
      <c r="P561" s="146" t="s">
        <v>32</v>
      </c>
      <c r="AB561" s="146" t="s">
        <v>4132</v>
      </c>
      <c r="AC561" s="146" t="s">
        <v>6663</v>
      </c>
      <c r="AD561" s="146" t="s">
        <v>6664</v>
      </c>
      <c r="AE561" s="146" t="s">
        <v>1270</v>
      </c>
      <c r="AJ561" s="181" t="e">
        <f>VLOOKUP(AI561,'centroDeProyectos estrateg '!$E:$W,2,FALSE)</f>
        <v>#N/A</v>
      </c>
      <c r="AK561" s="181" t="e">
        <f>VLOOKUP(AI561,'centroDeProyectos estrateg '!$E:$W,7,FALSE)</f>
        <v>#N/A</v>
      </c>
      <c r="AL561" s="181" t="e">
        <f>VLOOKUP(AI561,'centroDeProyectos estrateg '!$E:$W,8,FALSE)</f>
        <v>#N/A</v>
      </c>
      <c r="AM561" s="181" t="e">
        <f>VLOOKUP(AI561,'centroDeProyectos estrateg '!$E:$W,5,FALSE)</f>
        <v>#N/A</v>
      </c>
      <c r="AN561" s="181" t="e">
        <f>VLOOKUP(AI561,'centroDeProyectos estrateg '!$E:$W,18,FALSE)</f>
        <v>#N/A</v>
      </c>
      <c r="AO561" s="181" t="e">
        <f>VLOOKUP(AI561,'centroDeProyectos estrateg '!$E:$W,19,FALSE)</f>
        <v>#N/A</v>
      </c>
      <c r="AP561" s="181" t="e">
        <f>VLOOKUP(AI561,'centroDeProyectos estrateg '!$E:$W,4,FALSE)</f>
        <v>#N/A</v>
      </c>
      <c r="AQ561" s="162" t="s">
        <v>3438</v>
      </c>
    </row>
    <row r="562" spans="1:43" s="146" customFormat="1" ht="22.9" customHeight="1">
      <c r="A562" s="228">
        <v>560</v>
      </c>
      <c r="B562" s="145" t="s">
        <v>5971</v>
      </c>
      <c r="C562" s="146" t="s">
        <v>4127</v>
      </c>
      <c r="D562" s="146" t="s">
        <v>5351</v>
      </c>
      <c r="E562" s="146" t="s">
        <v>4046</v>
      </c>
      <c r="F562" s="146" t="s">
        <v>4128</v>
      </c>
      <c r="G562" s="146" t="s">
        <v>4129</v>
      </c>
      <c r="H562" s="146" t="str">
        <f t="shared" si="25"/>
        <v xml:space="preserve">CAPACITACIÓN: Implementar estrategias de capacitación y formación para mejorar las habilidades y conocimientos del personal en el desempeño de sus funciones, acorde a las necesidades, valores y ejes institucionales. </v>
      </c>
      <c r="I562" s="146" t="s">
        <v>4141</v>
      </c>
      <c r="O562" s="146" t="s">
        <v>3133</v>
      </c>
      <c r="P562" s="146" t="s">
        <v>32</v>
      </c>
      <c r="AB562" s="146" t="s">
        <v>4132</v>
      </c>
      <c r="AC562" s="146" t="s">
        <v>6595</v>
      </c>
      <c r="AD562" s="146" t="s">
        <v>6665</v>
      </c>
      <c r="AE562" s="146" t="s">
        <v>1270</v>
      </c>
      <c r="AJ562" s="181" t="e">
        <f>VLOOKUP(AI562,'centroDeProyectos estrateg '!$E:$W,2,FALSE)</f>
        <v>#N/A</v>
      </c>
      <c r="AK562" s="181" t="e">
        <f>VLOOKUP(AI562,'centroDeProyectos estrateg '!$E:$W,7,FALSE)</f>
        <v>#N/A</v>
      </c>
      <c r="AL562" s="181" t="e">
        <f>VLOOKUP(AI562,'centroDeProyectos estrateg '!$E:$W,8,FALSE)</f>
        <v>#N/A</v>
      </c>
      <c r="AM562" s="181" t="e">
        <f>VLOOKUP(AI562,'centroDeProyectos estrateg '!$E:$W,5,FALSE)</f>
        <v>#N/A</v>
      </c>
      <c r="AN562" s="181" t="e">
        <f>VLOOKUP(AI562,'centroDeProyectos estrateg '!$E:$W,18,FALSE)</f>
        <v>#N/A</v>
      </c>
      <c r="AO562" s="181" t="e">
        <f>VLOOKUP(AI562,'centroDeProyectos estrateg '!$E:$W,19,FALSE)</f>
        <v>#N/A</v>
      </c>
      <c r="AP562" s="181" t="e">
        <f>VLOOKUP(AI562,'centroDeProyectos estrateg '!$E:$W,4,FALSE)</f>
        <v>#N/A</v>
      </c>
      <c r="AQ562" s="162" t="s">
        <v>3438</v>
      </c>
    </row>
    <row r="563" spans="1:43" s="146" customFormat="1" ht="22.9" customHeight="1">
      <c r="A563" s="229">
        <v>561</v>
      </c>
      <c r="B563" s="145" t="s">
        <v>5971</v>
      </c>
      <c r="C563" s="146" t="s">
        <v>4127</v>
      </c>
      <c r="D563" s="146" t="s">
        <v>5351</v>
      </c>
      <c r="E563" s="146" t="s">
        <v>4046</v>
      </c>
      <c r="F563" s="146" t="s">
        <v>4128</v>
      </c>
      <c r="G563" s="146" t="s">
        <v>4129</v>
      </c>
      <c r="H563" s="146" t="str">
        <f t="shared" si="25"/>
        <v xml:space="preserve">CAPACITACIÓN: Implementar estrategias de capacitación y formación para mejorar las habilidades y conocimientos del personal en el desempeño de sus funciones, acorde a las necesidades, valores y ejes institucionales. </v>
      </c>
      <c r="I563" s="146" t="s">
        <v>4141</v>
      </c>
      <c r="O563" s="146" t="s">
        <v>3133</v>
      </c>
      <c r="P563" s="146" t="s">
        <v>32</v>
      </c>
      <c r="AB563" s="146" t="s">
        <v>4132</v>
      </c>
      <c r="AC563" s="146">
        <v>2024</v>
      </c>
      <c r="AD563" s="146" t="s">
        <v>6666</v>
      </c>
      <c r="AE563" s="146" t="s">
        <v>1270</v>
      </c>
      <c r="AJ563" s="181" t="e">
        <f>VLOOKUP(AI563,'centroDeProyectos estrateg '!$E:$W,2,FALSE)</f>
        <v>#N/A</v>
      </c>
      <c r="AK563" s="181" t="e">
        <f>VLOOKUP(AI563,'centroDeProyectos estrateg '!$E:$W,7,FALSE)</f>
        <v>#N/A</v>
      </c>
      <c r="AL563" s="181" t="e">
        <f>VLOOKUP(AI563,'centroDeProyectos estrateg '!$E:$W,8,FALSE)</f>
        <v>#N/A</v>
      </c>
      <c r="AM563" s="181" t="e">
        <f>VLOOKUP(AI563,'centroDeProyectos estrateg '!$E:$W,5,FALSE)</f>
        <v>#N/A</v>
      </c>
      <c r="AN563" s="181" t="e">
        <f>VLOOKUP(AI563,'centroDeProyectos estrateg '!$E:$W,18,FALSE)</f>
        <v>#N/A</v>
      </c>
      <c r="AO563" s="181" t="e">
        <f>VLOOKUP(AI563,'centroDeProyectos estrateg '!$E:$W,19,FALSE)</f>
        <v>#N/A</v>
      </c>
      <c r="AP563" s="181" t="e">
        <f>VLOOKUP(AI563,'centroDeProyectos estrateg '!$E:$W,4,FALSE)</f>
        <v>#N/A</v>
      </c>
      <c r="AQ563" s="162" t="s">
        <v>3438</v>
      </c>
    </row>
    <row r="564" spans="1:43" s="62" customFormat="1" ht="22.9" customHeight="1">
      <c r="A564" s="227">
        <v>562</v>
      </c>
      <c r="B564" s="64" t="s">
        <v>6096</v>
      </c>
      <c r="C564" s="62" t="s">
        <v>4127</v>
      </c>
      <c r="D564" s="62" t="s">
        <v>5351</v>
      </c>
      <c r="E564" s="62" t="s">
        <v>4046</v>
      </c>
      <c r="F564" s="62" t="s">
        <v>4128</v>
      </c>
      <c r="G564" s="62" t="s">
        <v>4129</v>
      </c>
      <c r="H564" s="62" t="str">
        <f t="shared" si="25"/>
        <v xml:space="preserve">CAPACITACIÓN: Implementar estrategias de capacitación y formación para mejorar las habilidades y conocimientos del personal en el desempeño de sus funciones, acorde a las necesidades, valores y ejes institucionales. </v>
      </c>
      <c r="I564" s="62" t="s">
        <v>4141</v>
      </c>
      <c r="O564" s="62" t="s">
        <v>3145</v>
      </c>
      <c r="P564" s="62" t="s">
        <v>1270</v>
      </c>
      <c r="Q564" s="62" t="s">
        <v>3434</v>
      </c>
      <c r="S564" s="62">
        <v>0</v>
      </c>
      <c r="T564" s="62">
        <v>30</v>
      </c>
      <c r="U564" s="62">
        <v>5</v>
      </c>
      <c r="V564" s="62">
        <v>10</v>
      </c>
      <c r="W564" s="62">
        <v>15</v>
      </c>
      <c r="X564" s="62">
        <v>20</v>
      </c>
      <c r="Y564" s="62">
        <v>25</v>
      </c>
      <c r="Z564" s="62">
        <v>30</v>
      </c>
      <c r="AB564" s="62" t="s">
        <v>4132</v>
      </c>
      <c r="AC564" s="62" t="s">
        <v>6174</v>
      </c>
      <c r="AD564" s="62" t="s">
        <v>6662</v>
      </c>
      <c r="AE564" s="62" t="s">
        <v>1270</v>
      </c>
      <c r="AH564" s="62" t="s">
        <v>6001</v>
      </c>
      <c r="AJ564" s="182" t="e">
        <f>VLOOKUP(AI564,'centroDeProyectos estrateg '!$E:$W,2,FALSE)</f>
        <v>#N/A</v>
      </c>
      <c r="AK564" s="182" t="e">
        <f>VLOOKUP(AI564,'centroDeProyectos estrateg '!$E:$W,7,FALSE)</f>
        <v>#N/A</v>
      </c>
      <c r="AL564" s="182" t="e">
        <f>VLOOKUP(AI564,'centroDeProyectos estrateg '!$E:$W,8,FALSE)</f>
        <v>#N/A</v>
      </c>
      <c r="AM564" s="182" t="e">
        <f>VLOOKUP(AI564,'centroDeProyectos estrateg '!$E:$W,5,FALSE)</f>
        <v>#N/A</v>
      </c>
      <c r="AN564" s="182" t="e">
        <f>VLOOKUP(AI564,'centroDeProyectos estrateg '!$E:$W,18,FALSE)</f>
        <v>#N/A</v>
      </c>
      <c r="AO564" s="182" t="e">
        <f>VLOOKUP(AI564,'centroDeProyectos estrateg '!$E:$W,19,FALSE)</f>
        <v>#N/A</v>
      </c>
      <c r="AP564" s="182" t="e">
        <f>VLOOKUP(AI564,'centroDeProyectos estrateg '!$E:$W,4,FALSE)</f>
        <v>#N/A</v>
      </c>
      <c r="AQ564" s="62" t="s">
        <v>3885</v>
      </c>
    </row>
    <row r="565" spans="1:43" s="146" customFormat="1" ht="22.9" customHeight="1">
      <c r="A565" s="228">
        <v>563</v>
      </c>
      <c r="B565" s="145" t="s">
        <v>5971</v>
      </c>
      <c r="C565" s="146" t="s">
        <v>4127</v>
      </c>
      <c r="D565" s="146" t="s">
        <v>5351</v>
      </c>
      <c r="E565" s="146" t="s">
        <v>4046</v>
      </c>
      <c r="F565" s="146" t="s">
        <v>4128</v>
      </c>
      <c r="G565" s="146" t="s">
        <v>4129</v>
      </c>
      <c r="H565" s="146" t="str">
        <f t="shared" si="25"/>
        <v xml:space="preserve">CAPACITACIÓN: Implementar estrategias de capacitación y formación para mejorar las habilidades y conocimientos del personal en el desempeño de sus funciones, acorde a las necesidades, valores y ejes institucionales. </v>
      </c>
      <c r="I565" s="146" t="s">
        <v>4141</v>
      </c>
      <c r="O565" s="146" t="s">
        <v>3145</v>
      </c>
      <c r="P565" s="146" t="s">
        <v>1270</v>
      </c>
      <c r="AB565" s="146" t="s">
        <v>4132</v>
      </c>
      <c r="AC565" s="146" t="s">
        <v>6663</v>
      </c>
      <c r="AD565" s="146" t="s">
        <v>6664</v>
      </c>
      <c r="AE565" s="146" t="s">
        <v>1270</v>
      </c>
      <c r="AJ565" s="181" t="e">
        <f>VLOOKUP(AI565,'centroDeProyectos estrateg '!$E:$W,2,FALSE)</f>
        <v>#N/A</v>
      </c>
      <c r="AK565" s="181" t="e">
        <f>VLOOKUP(AI565,'centroDeProyectos estrateg '!$E:$W,7,FALSE)</f>
        <v>#N/A</v>
      </c>
      <c r="AL565" s="181" t="e">
        <f>VLOOKUP(AI565,'centroDeProyectos estrateg '!$E:$W,8,FALSE)</f>
        <v>#N/A</v>
      </c>
      <c r="AM565" s="181" t="e">
        <f>VLOOKUP(AI565,'centroDeProyectos estrateg '!$E:$W,5,FALSE)</f>
        <v>#N/A</v>
      </c>
      <c r="AN565" s="181" t="e">
        <f>VLOOKUP(AI565,'centroDeProyectos estrateg '!$E:$W,18,FALSE)</f>
        <v>#N/A</v>
      </c>
      <c r="AO565" s="181" t="e">
        <f>VLOOKUP(AI565,'centroDeProyectos estrateg '!$E:$W,19,FALSE)</f>
        <v>#N/A</v>
      </c>
      <c r="AP565" s="181" t="e">
        <f>VLOOKUP(AI565,'centroDeProyectos estrateg '!$E:$W,4,FALSE)</f>
        <v>#N/A</v>
      </c>
      <c r="AQ565" s="162" t="s">
        <v>3438</v>
      </c>
    </row>
    <row r="566" spans="1:43" s="146" customFormat="1" ht="22.9" customHeight="1">
      <c r="A566" s="229">
        <v>564</v>
      </c>
      <c r="B566" s="145" t="s">
        <v>5971</v>
      </c>
      <c r="C566" s="146" t="s">
        <v>4127</v>
      </c>
      <c r="D566" s="146" t="s">
        <v>5351</v>
      </c>
      <c r="E566" s="146" t="s">
        <v>4046</v>
      </c>
      <c r="F566" s="146" t="s">
        <v>4128</v>
      </c>
      <c r="G566" s="146" t="s">
        <v>4129</v>
      </c>
      <c r="H566" s="146" t="str">
        <f t="shared" si="25"/>
        <v xml:space="preserve">CAPACITACIÓN: Implementar estrategias de capacitación y formación para mejorar las habilidades y conocimientos del personal en el desempeño de sus funciones, acorde a las necesidades, valores y ejes institucionales. </v>
      </c>
      <c r="I566" s="146" t="s">
        <v>4141</v>
      </c>
      <c r="O566" s="146" t="s">
        <v>3145</v>
      </c>
      <c r="P566" s="146" t="s">
        <v>1270</v>
      </c>
      <c r="AB566" s="146" t="s">
        <v>4132</v>
      </c>
      <c r="AC566" s="146" t="s">
        <v>6595</v>
      </c>
      <c r="AD566" s="146" t="s">
        <v>6665</v>
      </c>
      <c r="AE566" s="146" t="s">
        <v>1270</v>
      </c>
      <c r="AJ566" s="181" t="e">
        <f>VLOOKUP(AI566,'centroDeProyectos estrateg '!$E:$W,2,FALSE)</f>
        <v>#N/A</v>
      </c>
      <c r="AK566" s="181" t="e">
        <f>VLOOKUP(AI566,'centroDeProyectos estrateg '!$E:$W,7,FALSE)</f>
        <v>#N/A</v>
      </c>
      <c r="AL566" s="181" t="e">
        <f>VLOOKUP(AI566,'centroDeProyectos estrateg '!$E:$W,8,FALSE)</f>
        <v>#N/A</v>
      </c>
      <c r="AM566" s="181" t="e">
        <f>VLOOKUP(AI566,'centroDeProyectos estrateg '!$E:$W,5,FALSE)</f>
        <v>#N/A</v>
      </c>
      <c r="AN566" s="181" t="e">
        <f>VLOOKUP(AI566,'centroDeProyectos estrateg '!$E:$W,18,FALSE)</f>
        <v>#N/A</v>
      </c>
      <c r="AO566" s="181" t="e">
        <f>VLOOKUP(AI566,'centroDeProyectos estrateg '!$E:$W,19,FALSE)</f>
        <v>#N/A</v>
      </c>
      <c r="AP566" s="181" t="e">
        <f>VLOOKUP(AI566,'centroDeProyectos estrateg '!$E:$W,4,FALSE)</f>
        <v>#N/A</v>
      </c>
      <c r="AQ566" s="162" t="s">
        <v>3438</v>
      </c>
    </row>
    <row r="567" spans="1:43" s="146" customFormat="1" ht="22.9" customHeight="1">
      <c r="A567" s="227">
        <v>565</v>
      </c>
      <c r="B567" s="145" t="s">
        <v>5971</v>
      </c>
      <c r="C567" s="146" t="s">
        <v>4127</v>
      </c>
      <c r="D567" s="146" t="s">
        <v>5351</v>
      </c>
      <c r="E567" s="146" t="s">
        <v>4046</v>
      </c>
      <c r="F567" s="146" t="s">
        <v>4128</v>
      </c>
      <c r="G567" s="146" t="s">
        <v>4129</v>
      </c>
      <c r="H567" s="146" t="str">
        <f t="shared" si="25"/>
        <v xml:space="preserve">CAPACITACIÓN: Implementar estrategias de capacitación y formación para mejorar las habilidades y conocimientos del personal en el desempeño de sus funciones, acorde a las necesidades, valores y ejes institucionales. </v>
      </c>
      <c r="I567" s="146" t="s">
        <v>4141</v>
      </c>
      <c r="O567" s="146" t="s">
        <v>3145</v>
      </c>
      <c r="P567" s="146" t="s">
        <v>1270</v>
      </c>
      <c r="AB567" s="146" t="s">
        <v>4132</v>
      </c>
      <c r="AC567" s="146">
        <v>2024</v>
      </c>
      <c r="AD567" s="146" t="s">
        <v>6666</v>
      </c>
      <c r="AE567" s="146" t="s">
        <v>1270</v>
      </c>
      <c r="AJ567" s="181" t="e">
        <f>VLOOKUP(AI567,'centroDeProyectos estrateg '!$E:$W,2,FALSE)</f>
        <v>#N/A</v>
      </c>
      <c r="AK567" s="181" t="e">
        <f>VLOOKUP(AI567,'centroDeProyectos estrateg '!$E:$W,7,FALSE)</f>
        <v>#N/A</v>
      </c>
      <c r="AL567" s="181" t="e">
        <f>VLOOKUP(AI567,'centroDeProyectos estrateg '!$E:$W,8,FALSE)</f>
        <v>#N/A</v>
      </c>
      <c r="AM567" s="181" t="e">
        <f>VLOOKUP(AI567,'centroDeProyectos estrateg '!$E:$W,5,FALSE)</f>
        <v>#N/A</v>
      </c>
      <c r="AN567" s="181" t="e">
        <f>VLOOKUP(AI567,'centroDeProyectos estrateg '!$E:$W,18,FALSE)</f>
        <v>#N/A</v>
      </c>
      <c r="AO567" s="181" t="e">
        <f>VLOOKUP(AI567,'centroDeProyectos estrateg '!$E:$W,19,FALSE)</f>
        <v>#N/A</v>
      </c>
      <c r="AP567" s="181" t="e">
        <f>VLOOKUP(AI567,'centroDeProyectos estrateg '!$E:$W,4,FALSE)</f>
        <v>#N/A</v>
      </c>
      <c r="AQ567" s="162" t="s">
        <v>3438</v>
      </c>
    </row>
    <row r="568" spans="1:43" s="59" customFormat="1" ht="22.9" customHeight="1">
      <c r="A568" s="228">
        <v>566</v>
      </c>
      <c r="B568" s="60" t="s">
        <v>6215</v>
      </c>
      <c r="C568" s="59" t="s">
        <v>4127</v>
      </c>
      <c r="D568" s="59" t="s">
        <v>5351</v>
      </c>
      <c r="E568" s="59" t="s">
        <v>4046</v>
      </c>
      <c r="F568" s="59" t="s">
        <v>4128</v>
      </c>
      <c r="G568" s="59" t="s">
        <v>4129</v>
      </c>
      <c r="H568" s="59" t="str">
        <f t="shared" si="25"/>
        <v xml:space="preserve">CAPACITACIÓN: Implementar estrategias de capacitación y formación para mejorar las habilidades y conocimientos del personal en el desempeño de sus funciones, acorde a las necesidades, valores y ejes institucionales. </v>
      </c>
      <c r="I568" s="59" t="s">
        <v>4142</v>
      </c>
      <c r="O568" s="59" t="s">
        <v>3065</v>
      </c>
      <c r="P568" s="59" t="s">
        <v>1270</v>
      </c>
      <c r="Q568" s="59" t="s">
        <v>3434</v>
      </c>
      <c r="S568" s="59">
        <v>0</v>
      </c>
      <c r="T568" s="59">
        <v>100</v>
      </c>
      <c r="U568" s="59">
        <v>0.1</v>
      </c>
      <c r="V568" s="59">
        <v>0.2</v>
      </c>
      <c r="W568" s="59">
        <v>0.4</v>
      </c>
      <c r="X568" s="59">
        <v>0.6</v>
      </c>
      <c r="Y568" s="59">
        <v>0.8</v>
      </c>
      <c r="Z568" s="59">
        <v>1</v>
      </c>
      <c r="AB568" s="59" t="s">
        <v>4143</v>
      </c>
      <c r="AC568" s="59" t="s">
        <v>6174</v>
      </c>
      <c r="AD568" s="59" t="s">
        <v>6667</v>
      </c>
      <c r="AE568" s="59" t="s">
        <v>4145</v>
      </c>
      <c r="AH568" s="59" t="s">
        <v>6001</v>
      </c>
      <c r="AI568" s="59" t="s">
        <v>79</v>
      </c>
      <c r="AJ568" s="142" t="str">
        <f>VLOOKUP(AI568,'centroDeProyectos estrateg '!$E:$W,2,FALSE)</f>
        <v>Paquetes de instrucción y disminución del personal pendiente por capacitar de la población del OIJ, para el año 2022</v>
      </c>
      <c r="AK568" s="142" t="str">
        <f>VLOOKUP(AI568,'centroDeProyectos estrateg '!$E:$W,7,FALSE)</f>
        <v>17/02/2022</v>
      </c>
      <c r="AL568" s="142" t="str">
        <f>VLOOKUP(AI568,'centroDeProyectos estrateg '!$E:$W,8,FALSE)</f>
        <v>20/12/2024</v>
      </c>
      <c r="AM568" s="142" t="str">
        <f>VLOOKUP(AI568,'centroDeProyectos estrateg '!$E:$W,5,FALSE)</f>
        <v>20%</v>
      </c>
      <c r="AN568" s="142" t="str">
        <f>VLOOKUP(AI568,'centroDeProyectos estrateg '!$E:$W,18,FALSE)</f>
        <v>Escuela Judicial</v>
      </c>
      <c r="AO568" s="142" t="str">
        <f>VLOOKUP(AI568,'centroDeProyectos estrateg '!$E:$W,19,FALSE)</f>
        <v>0035 ESCUELA JUDICIAL</v>
      </c>
      <c r="AP568" s="142" t="str">
        <f>VLOOKUP(AI568,'centroDeProyectos estrateg '!$E:$W,4,FALSE)</f>
        <v>En progreso</v>
      </c>
      <c r="AQ568" s="142" t="s">
        <v>3442</v>
      </c>
    </row>
    <row r="569" spans="1:43" s="146" customFormat="1" ht="22.9" customHeight="1">
      <c r="A569" s="229">
        <v>567</v>
      </c>
      <c r="B569" s="145" t="s">
        <v>5971</v>
      </c>
      <c r="C569" s="146" t="s">
        <v>4127</v>
      </c>
      <c r="D569" s="146" t="s">
        <v>5351</v>
      </c>
      <c r="E569" s="146" t="s">
        <v>4046</v>
      </c>
      <c r="F569" s="146" t="s">
        <v>4128</v>
      </c>
      <c r="G569" s="146" t="s">
        <v>4129</v>
      </c>
      <c r="H569" s="146" t="str">
        <f t="shared" si="25"/>
        <v xml:space="preserve">CAPACITACIÓN: Implementar estrategias de capacitación y formación para mejorar las habilidades y conocimientos del personal en el desempeño de sus funciones, acorde a las necesidades, valores y ejes institucionales. </v>
      </c>
      <c r="I569" s="146" t="s">
        <v>4142</v>
      </c>
      <c r="O569" s="146" t="s">
        <v>3065</v>
      </c>
      <c r="P569" s="146" t="s">
        <v>1270</v>
      </c>
      <c r="AB569" s="146" t="s">
        <v>4143</v>
      </c>
      <c r="AC569" s="146" t="s">
        <v>6004</v>
      </c>
      <c r="AD569" s="146" t="s">
        <v>6668</v>
      </c>
      <c r="AE569" s="146" t="s">
        <v>4145</v>
      </c>
      <c r="AJ569" s="181" t="e">
        <f>VLOOKUP(AI569,'centroDeProyectos estrateg '!$E:$W,2,FALSE)</f>
        <v>#N/A</v>
      </c>
      <c r="AK569" s="181" t="e">
        <f>VLOOKUP(AI569,'centroDeProyectos estrateg '!$E:$W,7,FALSE)</f>
        <v>#N/A</v>
      </c>
      <c r="AL569" s="181" t="e">
        <f>VLOOKUP(AI569,'centroDeProyectos estrateg '!$E:$W,8,FALSE)</f>
        <v>#N/A</v>
      </c>
      <c r="AM569" s="181" t="e">
        <f>VLOOKUP(AI569,'centroDeProyectos estrateg '!$E:$W,5,FALSE)</f>
        <v>#N/A</v>
      </c>
      <c r="AN569" s="181" t="e">
        <f>VLOOKUP(AI569,'centroDeProyectos estrateg '!$E:$W,18,FALSE)</f>
        <v>#N/A</v>
      </c>
      <c r="AO569" s="181" t="e">
        <f>VLOOKUP(AI569,'centroDeProyectos estrateg '!$E:$W,19,FALSE)</f>
        <v>#N/A</v>
      </c>
      <c r="AP569" s="181" t="e">
        <f>VLOOKUP(AI569,'centroDeProyectos estrateg '!$E:$W,4,FALSE)</f>
        <v>#N/A</v>
      </c>
      <c r="AQ569" s="162" t="s">
        <v>3438</v>
      </c>
    </row>
    <row r="570" spans="1:43" s="146" customFormat="1" ht="22.9" customHeight="1">
      <c r="A570" s="227">
        <v>568</v>
      </c>
      <c r="B570" s="145" t="s">
        <v>5971</v>
      </c>
      <c r="C570" s="146" t="s">
        <v>4127</v>
      </c>
      <c r="D570" s="146" t="s">
        <v>5351</v>
      </c>
      <c r="E570" s="146" t="s">
        <v>4046</v>
      </c>
      <c r="F570" s="146" t="s">
        <v>4128</v>
      </c>
      <c r="G570" s="146" t="s">
        <v>4129</v>
      </c>
      <c r="H570" s="146" t="str">
        <f t="shared" si="25"/>
        <v xml:space="preserve">CAPACITACIÓN: Implementar estrategias de capacitación y formación para mejorar las habilidades y conocimientos del personal en el desempeño de sus funciones, acorde a las necesidades, valores y ejes institucionales. </v>
      </c>
      <c r="I570" s="146" t="s">
        <v>4142</v>
      </c>
      <c r="O570" s="146" t="s">
        <v>3065</v>
      </c>
      <c r="P570" s="146" t="s">
        <v>1270</v>
      </c>
      <c r="AB570" s="146" t="s">
        <v>4143</v>
      </c>
      <c r="AC570" s="146" t="s">
        <v>6004</v>
      </c>
      <c r="AD570" s="146" t="s">
        <v>6669</v>
      </c>
      <c r="AE570" s="146" t="s">
        <v>4145</v>
      </c>
      <c r="AJ570" s="181" t="e">
        <f>VLOOKUP(AI570,'centroDeProyectos estrateg '!$E:$W,2,FALSE)</f>
        <v>#N/A</v>
      </c>
      <c r="AK570" s="181" t="e">
        <f>VLOOKUP(AI570,'centroDeProyectos estrateg '!$E:$W,7,FALSE)</f>
        <v>#N/A</v>
      </c>
      <c r="AL570" s="181" t="e">
        <f>VLOOKUP(AI570,'centroDeProyectos estrateg '!$E:$W,8,FALSE)</f>
        <v>#N/A</v>
      </c>
      <c r="AM570" s="181" t="e">
        <f>VLOOKUP(AI570,'centroDeProyectos estrateg '!$E:$W,5,FALSE)</f>
        <v>#N/A</v>
      </c>
      <c r="AN570" s="181" t="e">
        <f>VLOOKUP(AI570,'centroDeProyectos estrateg '!$E:$W,18,FALSE)</f>
        <v>#N/A</v>
      </c>
      <c r="AO570" s="181" t="e">
        <f>VLOOKUP(AI570,'centroDeProyectos estrateg '!$E:$W,19,FALSE)</f>
        <v>#N/A</v>
      </c>
      <c r="AP570" s="181" t="e">
        <f>VLOOKUP(AI570,'centroDeProyectos estrateg '!$E:$W,4,FALSE)</f>
        <v>#N/A</v>
      </c>
      <c r="AQ570" s="162" t="s">
        <v>3438</v>
      </c>
    </row>
    <row r="571" spans="1:43" s="59" customFormat="1" ht="22.9" customHeight="1">
      <c r="A571" s="228">
        <v>569</v>
      </c>
      <c r="B571" s="60" t="s">
        <v>6215</v>
      </c>
      <c r="C571" s="59" t="s">
        <v>4127</v>
      </c>
      <c r="D571" s="59" t="s">
        <v>5351</v>
      </c>
      <c r="E571" s="59" t="s">
        <v>4046</v>
      </c>
      <c r="F571" s="59" t="s">
        <v>4128</v>
      </c>
      <c r="G571" s="59" t="s">
        <v>4129</v>
      </c>
      <c r="H571" s="59" t="str">
        <f t="shared" si="25"/>
        <v xml:space="preserve">CAPACITACIÓN: Implementar estrategias de capacitación y formación para mejorar las habilidades y conocimientos del personal en el desempeño de sus funciones, acorde a las necesidades, valores y ejes institucionales. </v>
      </c>
      <c r="I571" s="59" t="s">
        <v>6670</v>
      </c>
      <c r="O571" s="59" t="s">
        <v>3053</v>
      </c>
      <c r="P571" s="59" t="s">
        <v>1270</v>
      </c>
      <c r="Q571" s="59" t="s">
        <v>3582</v>
      </c>
      <c r="S571" s="59">
        <v>0</v>
      </c>
      <c r="T571" s="59">
        <v>100</v>
      </c>
      <c r="U571" s="59">
        <v>0.1</v>
      </c>
      <c r="V571" s="59">
        <v>0.2</v>
      </c>
      <c r="W571" s="59">
        <v>0.4</v>
      </c>
      <c r="X571" s="59">
        <v>0.6</v>
      </c>
      <c r="Y571" s="59">
        <v>0.8</v>
      </c>
      <c r="Z571" s="59">
        <v>1</v>
      </c>
      <c r="AB571" s="59" t="s">
        <v>4149</v>
      </c>
      <c r="AC571" s="59">
        <v>2019</v>
      </c>
      <c r="AD571" s="59" t="s">
        <v>6671</v>
      </c>
      <c r="AE571" s="59" t="s">
        <v>1270</v>
      </c>
      <c r="AH571" s="59" t="s">
        <v>6672</v>
      </c>
      <c r="AI571" s="59" t="s">
        <v>76</v>
      </c>
      <c r="AJ571" s="142" t="str">
        <f>VLOOKUP(AI571,'centroDeProyectos estrateg '!$E:$W,2,FALSE)</f>
        <v>Sistema de Gestión de Capacitación</v>
      </c>
      <c r="AK571" s="142" t="str">
        <f>VLOOKUP(AI571,'centroDeProyectos estrateg '!$E:$W,7,FALSE)</f>
        <v>01/04/2019</v>
      </c>
      <c r="AL571" s="142" t="str">
        <f>VLOOKUP(AI571,'centroDeProyectos estrateg '!$E:$W,8,FALSE)</f>
        <v>31/12/2024</v>
      </c>
      <c r="AM571" s="142" t="str">
        <f>VLOOKUP(AI571,'centroDeProyectos estrateg '!$E:$W,5,FALSE)</f>
        <v>54%</v>
      </c>
      <c r="AN571" s="142" t="str">
        <f>VLOOKUP(AI571,'centroDeProyectos estrateg '!$E:$W,18,FALSE)</f>
        <v>Escuela Judicial</v>
      </c>
      <c r="AO571" s="142" t="str">
        <f>VLOOKUP(AI571,'centroDeProyectos estrateg '!$E:$W,19,FALSE)</f>
        <v>0035 ESCUELA JUDICIAL</v>
      </c>
      <c r="AP571" s="142" t="str">
        <f>VLOOKUP(AI571,'centroDeProyectos estrateg '!$E:$W,4,FALSE)</f>
        <v>En progreso</v>
      </c>
      <c r="AQ571" s="142" t="s">
        <v>3442</v>
      </c>
    </row>
    <row r="572" spans="1:43" s="146" customFormat="1" ht="22.9" customHeight="1">
      <c r="A572" s="229">
        <v>570</v>
      </c>
      <c r="B572" s="145" t="s">
        <v>5971</v>
      </c>
      <c r="C572" s="146" t="s">
        <v>4127</v>
      </c>
      <c r="D572" s="146" t="s">
        <v>5351</v>
      </c>
      <c r="E572" s="146" t="s">
        <v>4046</v>
      </c>
      <c r="F572" s="146" t="s">
        <v>4128</v>
      </c>
      <c r="G572" s="146" t="s">
        <v>4129</v>
      </c>
      <c r="H572" s="146" t="str">
        <f t="shared" si="25"/>
        <v xml:space="preserve">CAPACITACIÓN: Implementar estrategias de capacitación y formación para mejorar las habilidades y conocimientos del personal en el desempeño de sus funciones, acorde a las necesidades, valores y ejes institucionales. </v>
      </c>
      <c r="I572" s="146" t="s">
        <v>6670</v>
      </c>
      <c r="O572" s="146" t="s">
        <v>3053</v>
      </c>
      <c r="P572" s="146" t="s">
        <v>1270</v>
      </c>
      <c r="AB572" s="146" t="s">
        <v>4149</v>
      </c>
      <c r="AC572" s="146" t="s">
        <v>3639</v>
      </c>
      <c r="AD572" s="146" t="s">
        <v>6673</v>
      </c>
      <c r="AE572" s="146" t="s">
        <v>1270</v>
      </c>
      <c r="AJ572" s="181" t="e">
        <f>VLOOKUP(AI572,'centroDeProyectos estrateg '!$E:$W,2,FALSE)</f>
        <v>#N/A</v>
      </c>
      <c r="AK572" s="181" t="e">
        <f>VLOOKUP(AI572,'centroDeProyectos estrateg '!$E:$W,7,FALSE)</f>
        <v>#N/A</v>
      </c>
      <c r="AL572" s="181" t="e">
        <f>VLOOKUP(AI572,'centroDeProyectos estrateg '!$E:$W,8,FALSE)</f>
        <v>#N/A</v>
      </c>
      <c r="AM572" s="181" t="e">
        <f>VLOOKUP(AI572,'centroDeProyectos estrateg '!$E:$W,5,FALSE)</f>
        <v>#N/A</v>
      </c>
      <c r="AN572" s="181" t="e">
        <f>VLOOKUP(AI572,'centroDeProyectos estrateg '!$E:$W,18,FALSE)</f>
        <v>#N/A</v>
      </c>
      <c r="AO572" s="181" t="e">
        <f>VLOOKUP(AI572,'centroDeProyectos estrateg '!$E:$W,19,FALSE)</f>
        <v>#N/A</v>
      </c>
      <c r="AP572" s="181" t="e">
        <f>VLOOKUP(AI572,'centroDeProyectos estrateg '!$E:$W,4,FALSE)</f>
        <v>#N/A</v>
      </c>
      <c r="AQ572" s="162" t="s">
        <v>3438</v>
      </c>
    </row>
    <row r="573" spans="1:43" s="146" customFormat="1" ht="22.9" customHeight="1">
      <c r="A573" s="227">
        <v>571</v>
      </c>
      <c r="B573" s="145" t="s">
        <v>5971</v>
      </c>
      <c r="C573" s="146" t="s">
        <v>4127</v>
      </c>
      <c r="D573" s="146" t="s">
        <v>5351</v>
      </c>
      <c r="E573" s="146" t="s">
        <v>4046</v>
      </c>
      <c r="F573" s="146" t="s">
        <v>4128</v>
      </c>
      <c r="G573" s="146" t="s">
        <v>4129</v>
      </c>
      <c r="H573" s="146" t="str">
        <f t="shared" si="25"/>
        <v xml:space="preserve">CAPACITACIÓN: Implementar estrategias de capacitación y formación para mejorar las habilidades y conocimientos del personal en el desempeño de sus funciones, acorde a las necesidades, valores y ejes institucionales. </v>
      </c>
      <c r="I573" s="146" t="s">
        <v>6670</v>
      </c>
      <c r="O573" s="146" t="s">
        <v>3053</v>
      </c>
      <c r="P573" s="146" t="s">
        <v>1270</v>
      </c>
      <c r="AB573" s="146" t="s">
        <v>4149</v>
      </c>
      <c r="AC573" s="146">
        <v>2024</v>
      </c>
      <c r="AD573" s="146" t="s">
        <v>6674</v>
      </c>
      <c r="AE573" s="146" t="s">
        <v>1270</v>
      </c>
      <c r="AJ573" s="181" t="e">
        <f>VLOOKUP(AI573,'centroDeProyectos estrateg '!$E:$W,2,FALSE)</f>
        <v>#N/A</v>
      </c>
      <c r="AK573" s="181" t="e">
        <f>VLOOKUP(AI573,'centroDeProyectos estrateg '!$E:$W,7,FALSE)</f>
        <v>#N/A</v>
      </c>
      <c r="AL573" s="181" t="e">
        <f>VLOOKUP(AI573,'centroDeProyectos estrateg '!$E:$W,8,FALSE)</f>
        <v>#N/A</v>
      </c>
      <c r="AM573" s="181" t="e">
        <f>VLOOKUP(AI573,'centroDeProyectos estrateg '!$E:$W,5,FALSE)</f>
        <v>#N/A</v>
      </c>
      <c r="AN573" s="181" t="e">
        <f>VLOOKUP(AI573,'centroDeProyectos estrateg '!$E:$W,18,FALSE)</f>
        <v>#N/A</v>
      </c>
      <c r="AO573" s="181" t="e">
        <f>VLOOKUP(AI573,'centroDeProyectos estrateg '!$E:$W,19,FALSE)</f>
        <v>#N/A</v>
      </c>
      <c r="AP573" s="181" t="e">
        <f>VLOOKUP(AI573,'centroDeProyectos estrateg '!$E:$W,4,FALSE)</f>
        <v>#N/A</v>
      </c>
      <c r="AQ573" s="162" t="s">
        <v>3438</v>
      </c>
    </row>
    <row r="574" spans="1:43" s="62" customFormat="1" ht="22.9" customHeight="1">
      <c r="A574" s="228">
        <v>572</v>
      </c>
      <c r="B574" s="64" t="s">
        <v>6096</v>
      </c>
      <c r="C574" s="62" t="s">
        <v>4127</v>
      </c>
      <c r="D574" s="62" t="s">
        <v>5351</v>
      </c>
      <c r="E574" s="62" t="s">
        <v>4046</v>
      </c>
      <c r="F574" s="62" t="s">
        <v>4128</v>
      </c>
      <c r="G574" s="62" t="s">
        <v>4129</v>
      </c>
      <c r="H574" s="62" t="str">
        <f t="shared" si="25"/>
        <v xml:space="preserve">CAPACITACIÓN: Implementar estrategias de capacitación y formación para mejorar las habilidades y conocimientos del personal en el desempeño de sus funciones, acorde a las necesidades, valores y ejes institucionales. </v>
      </c>
      <c r="I574" s="62" t="s">
        <v>6675</v>
      </c>
      <c r="O574" s="62" t="s">
        <v>3187</v>
      </c>
      <c r="P574" s="62" t="s">
        <v>1270</v>
      </c>
      <c r="Q574" s="62" t="s">
        <v>3434</v>
      </c>
      <c r="S574" s="62">
        <v>0</v>
      </c>
      <c r="T574" s="62">
        <v>10</v>
      </c>
      <c r="U574" s="62">
        <v>0</v>
      </c>
      <c r="V574" s="62">
        <v>2</v>
      </c>
      <c r="W574" s="62">
        <v>4</v>
      </c>
      <c r="X574" s="62">
        <v>6</v>
      </c>
      <c r="Y574" s="62">
        <v>8</v>
      </c>
      <c r="Z574" s="62">
        <v>10</v>
      </c>
      <c r="AB574" s="62" t="s">
        <v>4157</v>
      </c>
      <c r="AC574" s="62">
        <v>2019</v>
      </c>
      <c r="AD574" s="62" t="s">
        <v>6676</v>
      </c>
      <c r="AE574" s="62" t="s">
        <v>4145</v>
      </c>
      <c r="AH574" s="62" t="s">
        <v>6001</v>
      </c>
      <c r="AJ574" s="182" t="e">
        <f>VLOOKUP(AI574,'centroDeProyectos estrateg '!$E:$W,2,FALSE)</f>
        <v>#N/A</v>
      </c>
      <c r="AK574" s="182" t="e">
        <f>VLOOKUP(AI574,'centroDeProyectos estrateg '!$E:$W,7,FALSE)</f>
        <v>#N/A</v>
      </c>
      <c r="AL574" s="182" t="e">
        <f>VLOOKUP(AI574,'centroDeProyectos estrateg '!$E:$W,8,FALSE)</f>
        <v>#N/A</v>
      </c>
      <c r="AM574" s="182" t="e">
        <f>VLOOKUP(AI574,'centroDeProyectos estrateg '!$E:$W,5,FALSE)</f>
        <v>#N/A</v>
      </c>
      <c r="AN574" s="182" t="e">
        <f>VLOOKUP(AI574,'centroDeProyectos estrateg '!$E:$W,18,FALSE)</f>
        <v>#N/A</v>
      </c>
      <c r="AO574" s="182" t="e">
        <f>VLOOKUP(AI574,'centroDeProyectos estrateg '!$E:$W,19,FALSE)</f>
        <v>#N/A</v>
      </c>
      <c r="AP574" s="182" t="e">
        <f>VLOOKUP(AI574,'centroDeProyectos estrateg '!$E:$W,4,FALSE)</f>
        <v>#N/A</v>
      </c>
      <c r="AQ574" s="62" t="s">
        <v>3885</v>
      </c>
    </row>
    <row r="575" spans="1:43" s="146" customFormat="1" ht="22.9" customHeight="1">
      <c r="A575" s="229">
        <v>573</v>
      </c>
      <c r="B575" s="145" t="s">
        <v>5971</v>
      </c>
      <c r="C575" s="146" t="s">
        <v>4127</v>
      </c>
      <c r="D575" s="146" t="s">
        <v>5351</v>
      </c>
      <c r="E575" s="146" t="s">
        <v>4046</v>
      </c>
      <c r="F575" s="146" t="s">
        <v>4128</v>
      </c>
      <c r="G575" s="146" t="s">
        <v>4129</v>
      </c>
      <c r="H575" s="146" t="str">
        <f t="shared" si="25"/>
        <v xml:space="preserve">CAPACITACIÓN: Implementar estrategias de capacitación y formación para mejorar las habilidades y conocimientos del personal en el desempeño de sus funciones, acorde a las necesidades, valores y ejes institucionales. </v>
      </c>
      <c r="I575" s="146" t="s">
        <v>6675</v>
      </c>
      <c r="O575" s="146" t="s">
        <v>3187</v>
      </c>
      <c r="P575" s="146" t="s">
        <v>1270</v>
      </c>
      <c r="AB575" s="146" t="s">
        <v>4157</v>
      </c>
      <c r="AC575" s="146" t="s">
        <v>6004</v>
      </c>
      <c r="AD575" s="146" t="s">
        <v>6677</v>
      </c>
      <c r="AE575" s="146" t="s">
        <v>4145</v>
      </c>
      <c r="AJ575" s="181" t="e">
        <f>VLOOKUP(AI575,'centroDeProyectos estrateg '!$E:$W,2,FALSE)</f>
        <v>#N/A</v>
      </c>
      <c r="AK575" s="181" t="e">
        <f>VLOOKUP(AI575,'centroDeProyectos estrateg '!$E:$W,7,FALSE)</f>
        <v>#N/A</v>
      </c>
      <c r="AL575" s="181" t="e">
        <f>VLOOKUP(AI575,'centroDeProyectos estrateg '!$E:$W,8,FALSE)</f>
        <v>#N/A</v>
      </c>
      <c r="AM575" s="181" t="e">
        <f>VLOOKUP(AI575,'centroDeProyectos estrateg '!$E:$W,5,FALSE)</f>
        <v>#N/A</v>
      </c>
      <c r="AN575" s="181" t="e">
        <f>VLOOKUP(AI575,'centroDeProyectos estrateg '!$E:$W,18,FALSE)</f>
        <v>#N/A</v>
      </c>
      <c r="AO575" s="181" t="e">
        <f>VLOOKUP(AI575,'centroDeProyectos estrateg '!$E:$W,19,FALSE)</f>
        <v>#N/A</v>
      </c>
      <c r="AP575" s="181" t="e">
        <f>VLOOKUP(AI575,'centroDeProyectos estrateg '!$E:$W,4,FALSE)</f>
        <v>#N/A</v>
      </c>
      <c r="AQ575" s="162" t="s">
        <v>3438</v>
      </c>
    </row>
    <row r="576" spans="1:43" s="62" customFormat="1" ht="22.9" customHeight="1">
      <c r="A576" s="227">
        <v>574</v>
      </c>
      <c r="B576" s="64" t="s">
        <v>6096</v>
      </c>
      <c r="C576" s="62" t="s">
        <v>4127</v>
      </c>
      <c r="D576" s="62" t="s">
        <v>5351</v>
      </c>
      <c r="E576" s="62" t="s">
        <v>4046</v>
      </c>
      <c r="F576" s="62" t="s">
        <v>4128</v>
      </c>
      <c r="G576" s="62" t="s">
        <v>4129</v>
      </c>
      <c r="H576" s="62" t="str">
        <f t="shared" si="25"/>
        <v xml:space="preserve">CAPACITACIÓN: Implementar estrategias de capacitación y formación para mejorar las habilidades y conocimientos del personal en el desempeño de sus funciones, acorde a las necesidades, valores y ejes institucionales. </v>
      </c>
      <c r="I576" s="62" t="s">
        <v>4160</v>
      </c>
      <c r="O576" s="62" t="s">
        <v>3122</v>
      </c>
      <c r="P576" s="62" t="s">
        <v>1270</v>
      </c>
      <c r="Q576" s="62" t="s">
        <v>3434</v>
      </c>
      <c r="S576" s="62">
        <v>0</v>
      </c>
      <c r="T576" s="62">
        <v>100</v>
      </c>
      <c r="U576" s="62">
        <v>0.1</v>
      </c>
      <c r="V576" s="62">
        <v>0.2</v>
      </c>
      <c r="W576" s="62">
        <v>0.4</v>
      </c>
      <c r="X576" s="62">
        <v>0.6</v>
      </c>
      <c r="Y576" s="62">
        <v>0.8</v>
      </c>
      <c r="Z576" s="62">
        <v>1</v>
      </c>
      <c r="AB576" s="62" t="s">
        <v>4161</v>
      </c>
      <c r="AC576" s="62">
        <v>2019</v>
      </c>
      <c r="AD576" s="62" t="s">
        <v>6678</v>
      </c>
      <c r="AE576" s="62" t="s">
        <v>1270</v>
      </c>
      <c r="AH576" s="62" t="s">
        <v>6001</v>
      </c>
      <c r="AJ576" s="182" t="e">
        <f>VLOOKUP(AI576,'centroDeProyectos estrateg '!$E:$W,2,FALSE)</f>
        <v>#N/A</v>
      </c>
      <c r="AK576" s="182" t="e">
        <f>VLOOKUP(AI576,'centroDeProyectos estrateg '!$E:$W,7,FALSE)</f>
        <v>#N/A</v>
      </c>
      <c r="AL576" s="182" t="e">
        <f>VLOOKUP(AI576,'centroDeProyectos estrateg '!$E:$W,8,FALSE)</f>
        <v>#N/A</v>
      </c>
      <c r="AM576" s="182" t="e">
        <f>VLOOKUP(AI576,'centroDeProyectos estrateg '!$E:$W,5,FALSE)</f>
        <v>#N/A</v>
      </c>
      <c r="AN576" s="182" t="e">
        <f>VLOOKUP(AI576,'centroDeProyectos estrateg '!$E:$W,18,FALSE)</f>
        <v>#N/A</v>
      </c>
      <c r="AO576" s="182" t="e">
        <f>VLOOKUP(AI576,'centroDeProyectos estrateg '!$E:$W,19,FALSE)</f>
        <v>#N/A</v>
      </c>
      <c r="AP576" s="182" t="e">
        <f>VLOOKUP(AI576,'centroDeProyectos estrateg '!$E:$W,4,FALSE)</f>
        <v>#N/A</v>
      </c>
      <c r="AQ576" s="62" t="s">
        <v>3885</v>
      </c>
    </row>
    <row r="577" spans="1:43" s="146" customFormat="1" ht="22.9" customHeight="1">
      <c r="A577" s="228">
        <v>575</v>
      </c>
      <c r="B577" s="145" t="s">
        <v>5971</v>
      </c>
      <c r="C577" s="146" t="s">
        <v>4127</v>
      </c>
      <c r="D577" s="146" t="s">
        <v>5351</v>
      </c>
      <c r="E577" s="146" t="s">
        <v>4046</v>
      </c>
      <c r="F577" s="146" t="s">
        <v>4128</v>
      </c>
      <c r="G577" s="146" t="s">
        <v>4129</v>
      </c>
      <c r="H577" s="146" t="str">
        <f t="shared" si="25"/>
        <v xml:space="preserve">CAPACITACIÓN: Implementar estrategias de capacitación y formación para mejorar las habilidades y conocimientos del personal en el desempeño de sus funciones, acorde a las necesidades, valores y ejes institucionales. </v>
      </c>
      <c r="I577" s="146" t="s">
        <v>4160</v>
      </c>
      <c r="O577" s="146" t="s">
        <v>3122</v>
      </c>
      <c r="P577" s="146" t="s">
        <v>1270</v>
      </c>
      <c r="AB577" s="146" t="s">
        <v>4161</v>
      </c>
      <c r="AC577" s="146" t="s">
        <v>3475</v>
      </c>
      <c r="AD577" s="146" t="s">
        <v>6679</v>
      </c>
      <c r="AE577" s="146" t="s">
        <v>1270</v>
      </c>
      <c r="AJ577" s="181" t="e">
        <f>VLOOKUP(AI577,'centroDeProyectos estrateg '!$E:$W,2,FALSE)</f>
        <v>#N/A</v>
      </c>
      <c r="AK577" s="181" t="e">
        <f>VLOOKUP(AI577,'centroDeProyectos estrateg '!$E:$W,7,FALSE)</f>
        <v>#N/A</v>
      </c>
      <c r="AL577" s="181" t="e">
        <f>VLOOKUP(AI577,'centroDeProyectos estrateg '!$E:$W,8,FALSE)</f>
        <v>#N/A</v>
      </c>
      <c r="AM577" s="181" t="e">
        <f>VLOOKUP(AI577,'centroDeProyectos estrateg '!$E:$W,5,FALSE)</f>
        <v>#N/A</v>
      </c>
      <c r="AN577" s="181" t="e">
        <f>VLOOKUP(AI577,'centroDeProyectos estrateg '!$E:$W,18,FALSE)</f>
        <v>#N/A</v>
      </c>
      <c r="AO577" s="181" t="e">
        <f>VLOOKUP(AI577,'centroDeProyectos estrateg '!$E:$W,19,FALSE)</f>
        <v>#N/A</v>
      </c>
      <c r="AP577" s="181" t="e">
        <f>VLOOKUP(AI577,'centroDeProyectos estrateg '!$E:$W,4,FALSE)</f>
        <v>#N/A</v>
      </c>
      <c r="AQ577" s="162" t="s">
        <v>3438</v>
      </c>
    </row>
    <row r="578" spans="1:43" s="172" customFormat="1" ht="22.9" customHeight="1">
      <c r="A578" s="229">
        <v>576</v>
      </c>
      <c r="B578" s="171" t="s">
        <v>6096</v>
      </c>
      <c r="C578" s="172" t="s">
        <v>4127</v>
      </c>
      <c r="D578" s="172" t="s">
        <v>5351</v>
      </c>
      <c r="E578" s="172" t="s">
        <v>4046</v>
      </c>
      <c r="F578" s="172" t="s">
        <v>4128</v>
      </c>
      <c r="G578" s="172" t="s">
        <v>4129</v>
      </c>
      <c r="H578" s="172" t="str">
        <f t="shared" si="25"/>
        <v xml:space="preserve">CAPACITACIÓN: Implementar estrategias de capacitación y formación para mejorar las habilidades y conocimientos del personal en el desempeño de sus funciones, acorde a las necesidades, valores y ejes institucionales. </v>
      </c>
      <c r="I578" s="172" t="s">
        <v>4166</v>
      </c>
      <c r="O578" s="172" t="s">
        <v>3158</v>
      </c>
      <c r="P578" s="172" t="s">
        <v>1270</v>
      </c>
      <c r="Q578" s="172" t="s">
        <v>3582</v>
      </c>
      <c r="S578" s="172">
        <v>0</v>
      </c>
      <c r="T578" s="172">
        <v>100</v>
      </c>
      <c r="U578" s="172">
        <v>0.1</v>
      </c>
      <c r="V578" s="172">
        <v>0.2</v>
      </c>
      <c r="W578" s="172">
        <v>0.4</v>
      </c>
      <c r="X578" s="172">
        <v>0.6</v>
      </c>
      <c r="Y578" s="172">
        <v>0.8</v>
      </c>
      <c r="Z578" s="172">
        <v>1</v>
      </c>
      <c r="AB578" s="172" t="s">
        <v>4168</v>
      </c>
      <c r="AC578" s="172" t="s">
        <v>6174</v>
      </c>
      <c r="AD578" s="172" t="s">
        <v>6680</v>
      </c>
      <c r="AE578" s="172" t="s">
        <v>4145</v>
      </c>
      <c r="AH578" s="172" t="s">
        <v>6672</v>
      </c>
      <c r="AJ578" s="183" t="e">
        <f>VLOOKUP(AI578,'centroDeProyectos estrateg '!$E:$W,2,FALSE)</f>
        <v>#N/A</v>
      </c>
      <c r="AK578" s="183" t="e">
        <f>VLOOKUP(AI578,'centroDeProyectos estrateg '!$E:$W,7,FALSE)</f>
        <v>#N/A</v>
      </c>
      <c r="AL578" s="183" t="e">
        <f>VLOOKUP(AI578,'centroDeProyectos estrateg '!$E:$W,8,FALSE)</f>
        <v>#N/A</v>
      </c>
      <c r="AM578" s="183" t="e">
        <f>VLOOKUP(AI578,'centroDeProyectos estrateg '!$E:$W,5,FALSE)</f>
        <v>#N/A</v>
      </c>
      <c r="AN578" s="183" t="e">
        <f>VLOOKUP(AI578,'centroDeProyectos estrateg '!$E:$W,18,FALSE)</f>
        <v>#N/A</v>
      </c>
      <c r="AO578" s="183" t="e">
        <f>VLOOKUP(AI578,'centroDeProyectos estrateg '!$E:$W,19,FALSE)</f>
        <v>#N/A</v>
      </c>
      <c r="AP578" s="183" t="e">
        <f>VLOOKUP(AI578,'centroDeProyectos estrateg '!$E:$W,4,FALSE)</f>
        <v>#N/A</v>
      </c>
      <c r="AQ578" s="172" t="s">
        <v>3626</v>
      </c>
    </row>
    <row r="579" spans="1:43" s="146" customFormat="1" ht="22.9" customHeight="1">
      <c r="A579" s="227">
        <v>577</v>
      </c>
      <c r="B579" s="145" t="s">
        <v>5971</v>
      </c>
      <c r="C579" s="146" t="s">
        <v>4127</v>
      </c>
      <c r="D579" s="146" t="s">
        <v>5351</v>
      </c>
      <c r="E579" s="146" t="s">
        <v>4046</v>
      </c>
      <c r="F579" s="146" t="s">
        <v>4128</v>
      </c>
      <c r="G579" s="146" t="s">
        <v>4129</v>
      </c>
      <c r="H579" s="146" t="str">
        <f t="shared" si="25"/>
        <v xml:space="preserve">CAPACITACIÓN: Implementar estrategias de capacitación y formación para mejorar las habilidades y conocimientos del personal en el desempeño de sus funciones, acorde a las necesidades, valores y ejes institucionales. </v>
      </c>
      <c r="I579" s="146" t="s">
        <v>4166</v>
      </c>
      <c r="O579" s="146" t="s">
        <v>3158</v>
      </c>
      <c r="P579" s="146" t="s">
        <v>1270</v>
      </c>
      <c r="AB579" s="146" t="s">
        <v>4168</v>
      </c>
      <c r="AC579" s="146">
        <v>2021</v>
      </c>
      <c r="AD579" s="146" t="s">
        <v>6681</v>
      </c>
      <c r="AE579" s="146" t="s">
        <v>4145</v>
      </c>
      <c r="AJ579" s="181" t="e">
        <f>VLOOKUP(AI579,'centroDeProyectos estrateg '!$E:$W,2,FALSE)</f>
        <v>#N/A</v>
      </c>
      <c r="AK579" s="181" t="e">
        <f>VLOOKUP(AI579,'centroDeProyectos estrateg '!$E:$W,7,FALSE)</f>
        <v>#N/A</v>
      </c>
      <c r="AL579" s="181" t="e">
        <f>VLOOKUP(AI579,'centroDeProyectos estrateg '!$E:$W,8,FALSE)</f>
        <v>#N/A</v>
      </c>
      <c r="AM579" s="181" t="e">
        <f>VLOOKUP(AI579,'centroDeProyectos estrateg '!$E:$W,5,FALSE)</f>
        <v>#N/A</v>
      </c>
      <c r="AN579" s="181" t="e">
        <f>VLOOKUP(AI579,'centroDeProyectos estrateg '!$E:$W,18,FALSE)</f>
        <v>#N/A</v>
      </c>
      <c r="AO579" s="181" t="e">
        <f>VLOOKUP(AI579,'centroDeProyectos estrateg '!$E:$W,19,FALSE)</f>
        <v>#N/A</v>
      </c>
      <c r="AP579" s="181" t="e">
        <f>VLOOKUP(AI579,'centroDeProyectos estrateg '!$E:$W,4,FALSE)</f>
        <v>#N/A</v>
      </c>
      <c r="AQ579" s="162" t="s">
        <v>3438</v>
      </c>
    </row>
    <row r="580" spans="1:43" s="146" customFormat="1" ht="22.9" customHeight="1">
      <c r="A580" s="228">
        <v>578</v>
      </c>
      <c r="B580" s="145" t="s">
        <v>5971</v>
      </c>
      <c r="C580" s="146" t="s">
        <v>4127</v>
      </c>
      <c r="D580" s="146" t="s">
        <v>5351</v>
      </c>
      <c r="E580" s="146" t="s">
        <v>4046</v>
      </c>
      <c r="F580" s="146" t="s">
        <v>4128</v>
      </c>
      <c r="G580" s="146" t="s">
        <v>4129</v>
      </c>
      <c r="H580" s="146" t="str">
        <f t="shared" si="25"/>
        <v xml:space="preserve">CAPACITACIÓN: Implementar estrategias de capacitación y formación para mejorar las habilidades y conocimientos del personal en el desempeño de sus funciones, acorde a las necesidades, valores y ejes institucionales. </v>
      </c>
      <c r="I580" s="146" t="s">
        <v>4166</v>
      </c>
      <c r="O580" s="146" t="s">
        <v>3158</v>
      </c>
      <c r="P580" s="146" t="s">
        <v>1270</v>
      </c>
      <c r="AB580" s="146" t="s">
        <v>4168</v>
      </c>
      <c r="AC580" s="146" t="s">
        <v>4256</v>
      </c>
      <c r="AD580" s="146" t="s">
        <v>6682</v>
      </c>
      <c r="AE580" s="146" t="s">
        <v>4145</v>
      </c>
      <c r="AJ580" s="181" t="e">
        <f>VLOOKUP(AI580,'centroDeProyectos estrateg '!$E:$W,2,FALSE)</f>
        <v>#N/A</v>
      </c>
      <c r="AK580" s="181" t="e">
        <f>VLOOKUP(AI580,'centroDeProyectos estrateg '!$E:$W,7,FALSE)</f>
        <v>#N/A</v>
      </c>
      <c r="AL580" s="181" t="e">
        <f>VLOOKUP(AI580,'centroDeProyectos estrateg '!$E:$W,8,FALSE)</f>
        <v>#N/A</v>
      </c>
      <c r="AM580" s="181" t="e">
        <f>VLOOKUP(AI580,'centroDeProyectos estrateg '!$E:$W,5,FALSE)</f>
        <v>#N/A</v>
      </c>
      <c r="AN580" s="181" t="e">
        <f>VLOOKUP(AI580,'centroDeProyectos estrateg '!$E:$W,18,FALSE)</f>
        <v>#N/A</v>
      </c>
      <c r="AO580" s="181" t="e">
        <f>VLOOKUP(AI580,'centroDeProyectos estrateg '!$E:$W,19,FALSE)</f>
        <v>#N/A</v>
      </c>
      <c r="AP580" s="181" t="e">
        <f>VLOOKUP(AI580,'centroDeProyectos estrateg '!$E:$W,4,FALSE)</f>
        <v>#N/A</v>
      </c>
      <c r="AQ580" s="162" t="s">
        <v>3438</v>
      </c>
    </row>
    <row r="581" spans="1:43" s="146" customFormat="1" ht="22.9" customHeight="1">
      <c r="A581" s="229">
        <v>579</v>
      </c>
      <c r="B581" s="145" t="s">
        <v>5971</v>
      </c>
      <c r="C581" s="146" t="s">
        <v>4127</v>
      </c>
      <c r="D581" s="146" t="s">
        <v>5351</v>
      </c>
      <c r="E581" s="146" t="s">
        <v>4046</v>
      </c>
      <c r="F581" s="146" t="s">
        <v>4128</v>
      </c>
      <c r="G581" s="146" t="s">
        <v>4129</v>
      </c>
      <c r="H581" s="146" t="str">
        <f t="shared" si="25"/>
        <v xml:space="preserve">CAPACITACIÓN: Implementar estrategias de capacitación y formación para mejorar las habilidades y conocimientos del personal en el desempeño de sus funciones, acorde a las necesidades, valores y ejes institucionales. </v>
      </c>
      <c r="I581" s="146" t="s">
        <v>4166</v>
      </c>
      <c r="O581" s="146" t="s">
        <v>3158</v>
      </c>
      <c r="P581" s="146" t="s">
        <v>63</v>
      </c>
      <c r="Q581" s="146" t="s">
        <v>3582</v>
      </c>
      <c r="S581" s="146">
        <v>0</v>
      </c>
      <c r="T581" s="146">
        <v>100</v>
      </c>
      <c r="U581" s="146">
        <v>0.1</v>
      </c>
      <c r="V581" s="146">
        <v>0.2</v>
      </c>
      <c r="W581" s="146">
        <v>0.4</v>
      </c>
      <c r="X581" s="146">
        <v>0.6</v>
      </c>
      <c r="Y581" s="146">
        <v>0.8</v>
      </c>
      <c r="Z581" s="146">
        <v>1</v>
      </c>
      <c r="AB581" s="146" t="s">
        <v>4168</v>
      </c>
      <c r="AC581" s="146" t="s">
        <v>6174</v>
      </c>
      <c r="AD581" s="146" t="s">
        <v>6680</v>
      </c>
      <c r="AE581" s="146" t="s">
        <v>4145</v>
      </c>
      <c r="AH581" s="146" t="s">
        <v>6672</v>
      </c>
      <c r="AJ581" s="181" t="e">
        <f>VLOOKUP(AI581,'centroDeProyectos estrateg '!$E:$W,2,FALSE)</f>
        <v>#N/A</v>
      </c>
      <c r="AK581" s="181" t="e">
        <f>VLOOKUP(AI581,'centroDeProyectos estrateg '!$E:$W,7,FALSE)</f>
        <v>#N/A</v>
      </c>
      <c r="AL581" s="181" t="e">
        <f>VLOOKUP(AI581,'centroDeProyectos estrateg '!$E:$W,8,FALSE)</f>
        <v>#N/A</v>
      </c>
      <c r="AM581" s="181" t="e">
        <f>VLOOKUP(AI581,'centroDeProyectos estrateg '!$E:$W,5,FALSE)</f>
        <v>#N/A</v>
      </c>
      <c r="AN581" s="181" t="e">
        <f>VLOOKUP(AI581,'centroDeProyectos estrateg '!$E:$W,18,FALSE)</f>
        <v>#N/A</v>
      </c>
      <c r="AO581" s="181" t="e">
        <f>VLOOKUP(AI581,'centroDeProyectos estrateg '!$E:$W,19,FALSE)</f>
        <v>#N/A</v>
      </c>
      <c r="AP581" s="181" t="e">
        <f>VLOOKUP(AI581,'centroDeProyectos estrateg '!$E:$W,4,FALSE)</f>
        <v>#N/A</v>
      </c>
      <c r="AQ581" s="162" t="s">
        <v>3438</v>
      </c>
    </row>
    <row r="582" spans="1:43" s="146" customFormat="1" ht="22.9" customHeight="1">
      <c r="A582" s="227">
        <v>580</v>
      </c>
      <c r="B582" s="145" t="s">
        <v>5971</v>
      </c>
      <c r="C582" s="146" t="s">
        <v>4127</v>
      </c>
      <c r="D582" s="146" t="s">
        <v>5351</v>
      </c>
      <c r="E582" s="146" t="s">
        <v>4046</v>
      </c>
      <c r="F582" s="146" t="s">
        <v>4128</v>
      </c>
      <c r="G582" s="146" t="s">
        <v>4129</v>
      </c>
      <c r="H582" s="146" t="str">
        <f t="shared" si="25"/>
        <v xml:space="preserve">CAPACITACIÓN: Implementar estrategias de capacitación y formación para mejorar las habilidades y conocimientos del personal en el desempeño de sus funciones, acorde a las necesidades, valores y ejes institucionales. </v>
      </c>
      <c r="I582" s="146" t="s">
        <v>4166</v>
      </c>
      <c r="O582" s="146" t="s">
        <v>3158</v>
      </c>
      <c r="P582" s="146" t="s">
        <v>63</v>
      </c>
      <c r="AB582" s="146" t="s">
        <v>4168</v>
      </c>
      <c r="AC582" s="146">
        <v>2021</v>
      </c>
      <c r="AD582" s="146" t="s">
        <v>6681</v>
      </c>
      <c r="AE582" s="146" t="s">
        <v>4145</v>
      </c>
      <c r="AJ582" s="181" t="e">
        <f>VLOOKUP(AI582,'centroDeProyectos estrateg '!$E:$W,2,FALSE)</f>
        <v>#N/A</v>
      </c>
      <c r="AK582" s="181" t="e">
        <f>VLOOKUP(AI582,'centroDeProyectos estrateg '!$E:$W,7,FALSE)</f>
        <v>#N/A</v>
      </c>
      <c r="AL582" s="181" t="e">
        <f>VLOOKUP(AI582,'centroDeProyectos estrateg '!$E:$W,8,FALSE)</f>
        <v>#N/A</v>
      </c>
      <c r="AM582" s="181" t="e">
        <f>VLOOKUP(AI582,'centroDeProyectos estrateg '!$E:$W,5,FALSE)</f>
        <v>#N/A</v>
      </c>
      <c r="AN582" s="181" t="e">
        <f>VLOOKUP(AI582,'centroDeProyectos estrateg '!$E:$W,18,FALSE)</f>
        <v>#N/A</v>
      </c>
      <c r="AO582" s="181" t="e">
        <f>VLOOKUP(AI582,'centroDeProyectos estrateg '!$E:$W,19,FALSE)</f>
        <v>#N/A</v>
      </c>
      <c r="AP582" s="181" t="e">
        <f>VLOOKUP(AI582,'centroDeProyectos estrateg '!$E:$W,4,FALSE)</f>
        <v>#N/A</v>
      </c>
      <c r="AQ582" s="162" t="s">
        <v>3438</v>
      </c>
    </row>
    <row r="583" spans="1:43" s="146" customFormat="1" ht="22.9" customHeight="1">
      <c r="A583" s="228">
        <v>581</v>
      </c>
      <c r="B583" s="145" t="s">
        <v>5971</v>
      </c>
      <c r="C583" s="146" t="s">
        <v>4127</v>
      </c>
      <c r="D583" s="146" t="s">
        <v>5351</v>
      </c>
      <c r="E583" s="146" t="s">
        <v>4046</v>
      </c>
      <c r="F583" s="146" t="s">
        <v>4128</v>
      </c>
      <c r="G583" s="146" t="s">
        <v>4129</v>
      </c>
      <c r="H583" s="146" t="str">
        <f t="shared" si="25"/>
        <v xml:space="preserve">CAPACITACIÓN: Implementar estrategias de capacitación y formación para mejorar las habilidades y conocimientos del personal en el desempeño de sus funciones, acorde a las necesidades, valores y ejes institucionales. </v>
      </c>
      <c r="I583" s="146" t="s">
        <v>4166</v>
      </c>
      <c r="O583" s="146" t="s">
        <v>3158</v>
      </c>
      <c r="P583" s="146" t="s">
        <v>63</v>
      </c>
      <c r="AB583" s="146" t="s">
        <v>4168</v>
      </c>
      <c r="AC583" s="146" t="s">
        <v>4256</v>
      </c>
      <c r="AD583" s="146" t="s">
        <v>6682</v>
      </c>
      <c r="AE583" s="146" t="s">
        <v>4145</v>
      </c>
      <c r="AJ583" s="181" t="e">
        <f>VLOOKUP(AI583,'centroDeProyectos estrateg '!$E:$W,2,FALSE)</f>
        <v>#N/A</v>
      </c>
      <c r="AK583" s="181" t="e">
        <f>VLOOKUP(AI583,'centroDeProyectos estrateg '!$E:$W,7,FALSE)</f>
        <v>#N/A</v>
      </c>
      <c r="AL583" s="181" t="e">
        <f>VLOOKUP(AI583,'centroDeProyectos estrateg '!$E:$W,8,FALSE)</f>
        <v>#N/A</v>
      </c>
      <c r="AM583" s="181" t="e">
        <f>VLOOKUP(AI583,'centroDeProyectos estrateg '!$E:$W,5,FALSE)</f>
        <v>#N/A</v>
      </c>
      <c r="AN583" s="181" t="e">
        <f>VLOOKUP(AI583,'centroDeProyectos estrateg '!$E:$W,18,FALSE)</f>
        <v>#N/A</v>
      </c>
      <c r="AO583" s="181" t="e">
        <f>VLOOKUP(AI583,'centroDeProyectos estrateg '!$E:$W,19,FALSE)</f>
        <v>#N/A</v>
      </c>
      <c r="AP583" s="181" t="e">
        <f>VLOOKUP(AI583,'centroDeProyectos estrateg '!$E:$W,4,FALSE)</f>
        <v>#N/A</v>
      </c>
      <c r="AQ583" s="162" t="s">
        <v>3438</v>
      </c>
    </row>
    <row r="584" spans="1:43" s="146" customFormat="1" ht="22.9" customHeight="1">
      <c r="A584" s="229">
        <v>582</v>
      </c>
      <c r="B584" s="145" t="s">
        <v>5971</v>
      </c>
      <c r="C584" s="146" t="s">
        <v>4127</v>
      </c>
      <c r="D584" s="146" t="s">
        <v>5351</v>
      </c>
      <c r="E584" s="146" t="s">
        <v>4046</v>
      </c>
      <c r="F584" s="146" t="s">
        <v>4128</v>
      </c>
      <c r="G584" s="146" t="s">
        <v>4129</v>
      </c>
      <c r="H584" s="146" t="str">
        <f t="shared" si="25"/>
        <v xml:space="preserve">CAPACITACIÓN: Implementar estrategias de capacitación y formación para mejorar las habilidades y conocimientos del personal en el desempeño de sus funciones, acorde a las necesidades, valores y ejes institucionales. </v>
      </c>
      <c r="I584" s="146" t="s">
        <v>4166</v>
      </c>
      <c r="O584" s="146" t="s">
        <v>3158</v>
      </c>
      <c r="P584" s="146" t="s">
        <v>32</v>
      </c>
      <c r="Q584" s="146" t="s">
        <v>3582</v>
      </c>
      <c r="S584" s="146">
        <v>0</v>
      </c>
      <c r="T584" s="146">
        <v>100</v>
      </c>
      <c r="U584" s="146">
        <v>0.1</v>
      </c>
      <c r="V584" s="146">
        <v>0.2</v>
      </c>
      <c r="W584" s="146">
        <v>0.4</v>
      </c>
      <c r="X584" s="146">
        <v>0.6</v>
      </c>
      <c r="Y584" s="146">
        <v>0.8</v>
      </c>
      <c r="Z584" s="146">
        <v>1</v>
      </c>
      <c r="AB584" s="146" t="s">
        <v>4168</v>
      </c>
      <c r="AC584" s="146" t="s">
        <v>6174</v>
      </c>
      <c r="AD584" s="146" t="s">
        <v>6680</v>
      </c>
      <c r="AE584" s="146" t="s">
        <v>4145</v>
      </c>
      <c r="AH584" s="146" t="s">
        <v>6672</v>
      </c>
      <c r="AJ584" s="181" t="e">
        <f>VLOOKUP(AI584,'centroDeProyectos estrateg '!$E:$W,2,FALSE)</f>
        <v>#N/A</v>
      </c>
      <c r="AK584" s="181" t="e">
        <f>VLOOKUP(AI584,'centroDeProyectos estrateg '!$E:$W,7,FALSE)</f>
        <v>#N/A</v>
      </c>
      <c r="AL584" s="181" t="e">
        <f>VLOOKUP(AI584,'centroDeProyectos estrateg '!$E:$W,8,FALSE)</f>
        <v>#N/A</v>
      </c>
      <c r="AM584" s="181" t="e">
        <f>VLOOKUP(AI584,'centroDeProyectos estrateg '!$E:$W,5,FALSE)</f>
        <v>#N/A</v>
      </c>
      <c r="AN584" s="181" t="e">
        <f>VLOOKUP(AI584,'centroDeProyectos estrateg '!$E:$W,18,FALSE)</f>
        <v>#N/A</v>
      </c>
      <c r="AO584" s="181" t="e">
        <f>VLOOKUP(AI584,'centroDeProyectos estrateg '!$E:$W,19,FALSE)</f>
        <v>#N/A</v>
      </c>
      <c r="AP584" s="181" t="e">
        <f>VLOOKUP(AI584,'centroDeProyectos estrateg '!$E:$W,4,FALSE)</f>
        <v>#N/A</v>
      </c>
      <c r="AQ584" s="162" t="s">
        <v>3438</v>
      </c>
    </row>
    <row r="585" spans="1:43" s="146" customFormat="1" ht="22.9" customHeight="1">
      <c r="A585" s="227">
        <v>583</v>
      </c>
      <c r="B585" s="145" t="s">
        <v>5971</v>
      </c>
      <c r="C585" s="146" t="s">
        <v>4127</v>
      </c>
      <c r="D585" s="146" t="s">
        <v>5351</v>
      </c>
      <c r="E585" s="146" t="s">
        <v>4046</v>
      </c>
      <c r="F585" s="146" t="s">
        <v>4128</v>
      </c>
      <c r="G585" s="146" t="s">
        <v>4129</v>
      </c>
      <c r="H585" s="146" t="str">
        <f t="shared" si="25"/>
        <v xml:space="preserve">CAPACITACIÓN: Implementar estrategias de capacitación y formación para mejorar las habilidades y conocimientos del personal en el desempeño de sus funciones, acorde a las necesidades, valores y ejes institucionales. </v>
      </c>
      <c r="I585" s="146" t="s">
        <v>4166</v>
      </c>
      <c r="O585" s="146" t="s">
        <v>3158</v>
      </c>
      <c r="P585" s="146" t="s">
        <v>32</v>
      </c>
      <c r="AB585" s="146" t="s">
        <v>4168</v>
      </c>
      <c r="AC585" s="146">
        <v>2021</v>
      </c>
      <c r="AD585" s="146" t="s">
        <v>6681</v>
      </c>
      <c r="AE585" s="146" t="s">
        <v>4145</v>
      </c>
      <c r="AJ585" s="181" t="e">
        <f>VLOOKUP(AI585,'centroDeProyectos estrateg '!$E:$W,2,FALSE)</f>
        <v>#N/A</v>
      </c>
      <c r="AK585" s="181" t="e">
        <f>VLOOKUP(AI585,'centroDeProyectos estrateg '!$E:$W,7,FALSE)</f>
        <v>#N/A</v>
      </c>
      <c r="AL585" s="181" t="e">
        <f>VLOOKUP(AI585,'centroDeProyectos estrateg '!$E:$W,8,FALSE)</f>
        <v>#N/A</v>
      </c>
      <c r="AM585" s="181" t="e">
        <f>VLOOKUP(AI585,'centroDeProyectos estrateg '!$E:$W,5,FALSE)</f>
        <v>#N/A</v>
      </c>
      <c r="AN585" s="181" t="e">
        <f>VLOOKUP(AI585,'centroDeProyectos estrateg '!$E:$W,18,FALSE)</f>
        <v>#N/A</v>
      </c>
      <c r="AO585" s="181" t="e">
        <f>VLOOKUP(AI585,'centroDeProyectos estrateg '!$E:$W,19,FALSE)</f>
        <v>#N/A</v>
      </c>
      <c r="AP585" s="181" t="e">
        <f>VLOOKUP(AI585,'centroDeProyectos estrateg '!$E:$W,4,FALSE)</f>
        <v>#N/A</v>
      </c>
      <c r="AQ585" s="162" t="s">
        <v>3438</v>
      </c>
    </row>
    <row r="586" spans="1:43" s="146" customFormat="1" ht="22.9" customHeight="1">
      <c r="A586" s="228">
        <v>584</v>
      </c>
      <c r="B586" s="145" t="s">
        <v>5971</v>
      </c>
      <c r="C586" s="146" t="s">
        <v>4127</v>
      </c>
      <c r="D586" s="146" t="s">
        <v>5351</v>
      </c>
      <c r="E586" s="146" t="s">
        <v>4046</v>
      </c>
      <c r="F586" s="146" t="s">
        <v>4128</v>
      </c>
      <c r="G586" s="146" t="s">
        <v>4129</v>
      </c>
      <c r="H586" s="146" t="str">
        <f t="shared" si="25"/>
        <v xml:space="preserve">CAPACITACIÓN: Implementar estrategias de capacitación y formación para mejorar las habilidades y conocimientos del personal en el desempeño de sus funciones, acorde a las necesidades, valores y ejes institucionales. </v>
      </c>
      <c r="I586" s="146" t="s">
        <v>4166</v>
      </c>
      <c r="O586" s="146" t="s">
        <v>3158</v>
      </c>
      <c r="P586" s="146" t="s">
        <v>32</v>
      </c>
      <c r="AB586" s="146" t="s">
        <v>4168</v>
      </c>
      <c r="AC586" s="146" t="s">
        <v>4256</v>
      </c>
      <c r="AD586" s="146" t="s">
        <v>6682</v>
      </c>
      <c r="AE586" s="146" t="s">
        <v>4145</v>
      </c>
      <c r="AJ586" s="181" t="e">
        <f>VLOOKUP(AI586,'centroDeProyectos estrateg '!$E:$W,2,FALSE)</f>
        <v>#N/A</v>
      </c>
      <c r="AK586" s="181" t="e">
        <f>VLOOKUP(AI586,'centroDeProyectos estrateg '!$E:$W,7,FALSE)</f>
        <v>#N/A</v>
      </c>
      <c r="AL586" s="181" t="e">
        <f>VLOOKUP(AI586,'centroDeProyectos estrateg '!$E:$W,8,FALSE)</f>
        <v>#N/A</v>
      </c>
      <c r="AM586" s="181" t="e">
        <f>VLOOKUP(AI586,'centroDeProyectos estrateg '!$E:$W,5,FALSE)</f>
        <v>#N/A</v>
      </c>
      <c r="AN586" s="181" t="e">
        <f>VLOOKUP(AI586,'centroDeProyectos estrateg '!$E:$W,18,FALSE)</f>
        <v>#N/A</v>
      </c>
      <c r="AO586" s="181" t="e">
        <f>VLOOKUP(AI586,'centroDeProyectos estrateg '!$E:$W,19,FALSE)</f>
        <v>#N/A</v>
      </c>
      <c r="AP586" s="181" t="e">
        <f>VLOOKUP(AI586,'centroDeProyectos estrateg '!$E:$W,4,FALSE)</f>
        <v>#N/A</v>
      </c>
      <c r="AQ586" s="162" t="s">
        <v>3438</v>
      </c>
    </row>
    <row r="587" spans="1:43" s="146" customFormat="1" ht="22.9" customHeight="1">
      <c r="A587" s="229">
        <v>585</v>
      </c>
      <c r="B587" s="145" t="s">
        <v>5971</v>
      </c>
      <c r="C587" s="146" t="s">
        <v>4127</v>
      </c>
      <c r="D587" s="146" t="s">
        <v>5351</v>
      </c>
      <c r="E587" s="146" t="s">
        <v>4046</v>
      </c>
      <c r="F587" s="146" t="s">
        <v>4128</v>
      </c>
      <c r="G587" s="146" t="s">
        <v>4129</v>
      </c>
      <c r="H587" s="146" t="str">
        <f t="shared" si="25"/>
        <v xml:space="preserve">CAPACITACIÓN: Implementar estrategias de capacitación y formación para mejorar las habilidades y conocimientos del personal en el desempeño de sus funciones, acorde a las necesidades, valores y ejes institucionales. </v>
      </c>
      <c r="I587" s="146" t="s">
        <v>4166</v>
      </c>
      <c r="O587" s="146" t="s">
        <v>3158</v>
      </c>
      <c r="P587" s="146" t="s">
        <v>1270</v>
      </c>
      <c r="Q587" s="146" t="s">
        <v>3582</v>
      </c>
      <c r="S587" s="146">
        <v>0</v>
      </c>
      <c r="T587" s="146">
        <v>100</v>
      </c>
      <c r="U587" s="146">
        <v>0.1</v>
      </c>
      <c r="V587" s="146">
        <v>0.2</v>
      </c>
      <c r="W587" s="146">
        <v>0.4</v>
      </c>
      <c r="X587" s="146">
        <v>0.6</v>
      </c>
      <c r="Y587" s="146">
        <v>0.8</v>
      </c>
      <c r="Z587" s="146">
        <v>1</v>
      </c>
      <c r="AB587" s="146" t="s">
        <v>4168</v>
      </c>
      <c r="AC587" s="146" t="s">
        <v>6174</v>
      </c>
      <c r="AD587" s="146" t="s">
        <v>6680</v>
      </c>
      <c r="AE587" s="146" t="s">
        <v>4145</v>
      </c>
      <c r="AH587" s="146" t="s">
        <v>6672</v>
      </c>
      <c r="AJ587" s="181" t="e">
        <f>VLOOKUP(AI587,'centroDeProyectos estrateg '!$E:$W,2,FALSE)</f>
        <v>#N/A</v>
      </c>
      <c r="AK587" s="181" t="e">
        <f>VLOOKUP(AI587,'centroDeProyectos estrateg '!$E:$W,7,FALSE)</f>
        <v>#N/A</v>
      </c>
      <c r="AL587" s="181" t="e">
        <f>VLOOKUP(AI587,'centroDeProyectos estrateg '!$E:$W,8,FALSE)</f>
        <v>#N/A</v>
      </c>
      <c r="AM587" s="181" t="e">
        <f>VLOOKUP(AI587,'centroDeProyectos estrateg '!$E:$W,5,FALSE)</f>
        <v>#N/A</v>
      </c>
      <c r="AN587" s="181" t="e">
        <f>VLOOKUP(AI587,'centroDeProyectos estrateg '!$E:$W,18,FALSE)</f>
        <v>#N/A</v>
      </c>
      <c r="AO587" s="181" t="e">
        <f>VLOOKUP(AI587,'centroDeProyectos estrateg '!$E:$W,19,FALSE)</f>
        <v>#N/A</v>
      </c>
      <c r="AP587" s="181" t="e">
        <f>VLOOKUP(AI587,'centroDeProyectos estrateg '!$E:$W,4,FALSE)</f>
        <v>#N/A</v>
      </c>
      <c r="AQ587" s="162" t="s">
        <v>3438</v>
      </c>
    </row>
    <row r="588" spans="1:43" s="146" customFormat="1" ht="22.9" customHeight="1">
      <c r="A588" s="227">
        <v>586</v>
      </c>
      <c r="B588" s="145" t="s">
        <v>5971</v>
      </c>
      <c r="C588" s="146" t="s">
        <v>4127</v>
      </c>
      <c r="D588" s="146" t="s">
        <v>5351</v>
      </c>
      <c r="E588" s="146" t="s">
        <v>4046</v>
      </c>
      <c r="F588" s="146" t="s">
        <v>4128</v>
      </c>
      <c r="G588" s="146" t="s">
        <v>4129</v>
      </c>
      <c r="H588" s="146" t="str">
        <f t="shared" si="25"/>
        <v xml:space="preserve">CAPACITACIÓN: Implementar estrategias de capacitación y formación para mejorar las habilidades y conocimientos del personal en el desempeño de sus funciones, acorde a las necesidades, valores y ejes institucionales. </v>
      </c>
      <c r="I588" s="146" t="s">
        <v>4166</v>
      </c>
      <c r="O588" s="146" t="s">
        <v>3158</v>
      </c>
      <c r="P588" s="146" t="s">
        <v>1270</v>
      </c>
      <c r="AB588" s="146" t="s">
        <v>4168</v>
      </c>
      <c r="AC588" s="146">
        <v>2021</v>
      </c>
      <c r="AD588" s="146" t="s">
        <v>6681</v>
      </c>
      <c r="AE588" s="146" t="s">
        <v>4145</v>
      </c>
      <c r="AJ588" s="181" t="e">
        <f>VLOOKUP(AI588,'centroDeProyectos estrateg '!$E:$W,2,FALSE)</f>
        <v>#N/A</v>
      </c>
      <c r="AK588" s="181" t="e">
        <f>VLOOKUP(AI588,'centroDeProyectos estrateg '!$E:$W,7,FALSE)</f>
        <v>#N/A</v>
      </c>
      <c r="AL588" s="181" t="e">
        <f>VLOOKUP(AI588,'centroDeProyectos estrateg '!$E:$W,8,FALSE)</f>
        <v>#N/A</v>
      </c>
      <c r="AM588" s="181" t="e">
        <f>VLOOKUP(AI588,'centroDeProyectos estrateg '!$E:$W,5,FALSE)</f>
        <v>#N/A</v>
      </c>
      <c r="AN588" s="181" t="e">
        <f>VLOOKUP(AI588,'centroDeProyectos estrateg '!$E:$W,18,FALSE)</f>
        <v>#N/A</v>
      </c>
      <c r="AO588" s="181" t="e">
        <f>VLOOKUP(AI588,'centroDeProyectos estrateg '!$E:$W,19,FALSE)</f>
        <v>#N/A</v>
      </c>
      <c r="AP588" s="181" t="e">
        <f>VLOOKUP(AI588,'centroDeProyectos estrateg '!$E:$W,4,FALSE)</f>
        <v>#N/A</v>
      </c>
      <c r="AQ588" s="162" t="s">
        <v>3438</v>
      </c>
    </row>
    <row r="589" spans="1:43" s="146" customFormat="1" ht="22.9" customHeight="1">
      <c r="A589" s="228">
        <v>587</v>
      </c>
      <c r="B589" s="145" t="s">
        <v>5971</v>
      </c>
      <c r="C589" s="146" t="s">
        <v>4127</v>
      </c>
      <c r="D589" s="146" t="s">
        <v>5351</v>
      </c>
      <c r="E589" s="146" t="s">
        <v>4046</v>
      </c>
      <c r="F589" s="146" t="s">
        <v>4128</v>
      </c>
      <c r="G589" s="146" t="s">
        <v>4129</v>
      </c>
      <c r="H589" s="146" t="str">
        <f t="shared" si="25"/>
        <v xml:space="preserve">CAPACITACIÓN: Implementar estrategias de capacitación y formación para mejorar las habilidades y conocimientos del personal en el desempeño de sus funciones, acorde a las necesidades, valores y ejes institucionales. </v>
      </c>
      <c r="I589" s="146" t="s">
        <v>4166</v>
      </c>
      <c r="O589" s="146" t="s">
        <v>3158</v>
      </c>
      <c r="P589" s="146" t="s">
        <v>1270</v>
      </c>
      <c r="AB589" s="146" t="s">
        <v>4168</v>
      </c>
      <c r="AC589" s="146" t="s">
        <v>4256</v>
      </c>
      <c r="AD589" s="146" t="s">
        <v>6682</v>
      </c>
      <c r="AE589" s="146" t="s">
        <v>4145</v>
      </c>
      <c r="AJ589" s="181" t="e">
        <f>VLOOKUP(AI589,'centroDeProyectos estrateg '!$E:$W,2,FALSE)</f>
        <v>#N/A</v>
      </c>
      <c r="AK589" s="181" t="e">
        <f>VLOOKUP(AI589,'centroDeProyectos estrateg '!$E:$W,7,FALSE)</f>
        <v>#N/A</v>
      </c>
      <c r="AL589" s="181" t="e">
        <f>VLOOKUP(AI589,'centroDeProyectos estrateg '!$E:$W,8,FALSE)</f>
        <v>#N/A</v>
      </c>
      <c r="AM589" s="181" t="e">
        <f>VLOOKUP(AI589,'centroDeProyectos estrateg '!$E:$W,5,FALSE)</f>
        <v>#N/A</v>
      </c>
      <c r="AN589" s="181" t="e">
        <f>VLOOKUP(AI589,'centroDeProyectos estrateg '!$E:$W,18,FALSE)</f>
        <v>#N/A</v>
      </c>
      <c r="AO589" s="181" t="e">
        <f>VLOOKUP(AI589,'centroDeProyectos estrateg '!$E:$W,19,FALSE)</f>
        <v>#N/A</v>
      </c>
      <c r="AP589" s="181" t="e">
        <f>VLOOKUP(AI589,'centroDeProyectos estrateg '!$E:$W,4,FALSE)</f>
        <v>#N/A</v>
      </c>
      <c r="AQ589" s="162" t="s">
        <v>3438</v>
      </c>
    </row>
    <row r="590" spans="1:43" s="146" customFormat="1" ht="22.9" customHeight="1">
      <c r="A590" s="229">
        <v>588</v>
      </c>
      <c r="B590" s="145" t="s">
        <v>5971</v>
      </c>
      <c r="C590" s="146" t="s">
        <v>4127</v>
      </c>
      <c r="D590" s="146" t="s">
        <v>5351</v>
      </c>
      <c r="E590" s="146" t="s">
        <v>4046</v>
      </c>
      <c r="F590" s="146" t="s">
        <v>4128</v>
      </c>
      <c r="G590" s="146" t="s">
        <v>4129</v>
      </c>
      <c r="H590" s="146" t="str">
        <f t="shared" si="25"/>
        <v xml:space="preserve">CAPACITACIÓN: Implementar estrategias de capacitación y formación para mejorar las habilidades y conocimientos del personal en el desempeño de sus funciones, acorde a las necesidades, valores y ejes institucionales. </v>
      </c>
      <c r="I590" s="146" t="s">
        <v>4166</v>
      </c>
      <c r="O590" s="146" t="s">
        <v>3158</v>
      </c>
      <c r="P590" s="146" t="s">
        <v>2145</v>
      </c>
      <c r="Q590" s="146" t="s">
        <v>3582</v>
      </c>
      <c r="S590" s="146">
        <v>0</v>
      </c>
      <c r="T590" s="146">
        <v>100</v>
      </c>
      <c r="U590" s="146">
        <v>0.1</v>
      </c>
      <c r="V590" s="146">
        <v>0.2</v>
      </c>
      <c r="W590" s="146">
        <v>0.4</v>
      </c>
      <c r="X590" s="146">
        <v>0.6</v>
      </c>
      <c r="Y590" s="146">
        <v>0.8</v>
      </c>
      <c r="Z590" s="146">
        <v>1</v>
      </c>
      <c r="AB590" s="146" t="s">
        <v>4168</v>
      </c>
      <c r="AC590" s="146" t="s">
        <v>6174</v>
      </c>
      <c r="AD590" s="146" t="s">
        <v>6680</v>
      </c>
      <c r="AE590" s="146" t="s">
        <v>4145</v>
      </c>
      <c r="AH590" s="146" t="s">
        <v>6672</v>
      </c>
      <c r="AJ590" s="181" t="e">
        <f>VLOOKUP(AI590,'centroDeProyectos estrateg '!$E:$W,2,FALSE)</f>
        <v>#N/A</v>
      </c>
      <c r="AK590" s="181" t="e">
        <f>VLOOKUP(AI590,'centroDeProyectos estrateg '!$E:$W,7,FALSE)</f>
        <v>#N/A</v>
      </c>
      <c r="AL590" s="181" t="e">
        <f>VLOOKUP(AI590,'centroDeProyectos estrateg '!$E:$W,8,FALSE)</f>
        <v>#N/A</v>
      </c>
      <c r="AM590" s="181" t="e">
        <f>VLOOKUP(AI590,'centroDeProyectos estrateg '!$E:$W,5,FALSE)</f>
        <v>#N/A</v>
      </c>
      <c r="AN590" s="181" t="e">
        <f>VLOOKUP(AI590,'centroDeProyectos estrateg '!$E:$W,18,FALSE)</f>
        <v>#N/A</v>
      </c>
      <c r="AO590" s="181" t="e">
        <f>VLOOKUP(AI590,'centroDeProyectos estrateg '!$E:$W,19,FALSE)</f>
        <v>#N/A</v>
      </c>
      <c r="AP590" s="181" t="e">
        <f>VLOOKUP(AI590,'centroDeProyectos estrateg '!$E:$W,4,FALSE)</f>
        <v>#N/A</v>
      </c>
      <c r="AQ590" s="162" t="s">
        <v>3438</v>
      </c>
    </row>
    <row r="591" spans="1:43" s="146" customFormat="1" ht="22.9" customHeight="1">
      <c r="A591" s="227">
        <v>589</v>
      </c>
      <c r="B591" s="145" t="s">
        <v>5971</v>
      </c>
      <c r="C591" s="146" t="s">
        <v>4127</v>
      </c>
      <c r="D591" s="146" t="s">
        <v>5351</v>
      </c>
      <c r="E591" s="146" t="s">
        <v>4046</v>
      </c>
      <c r="F591" s="146" t="s">
        <v>4128</v>
      </c>
      <c r="G591" s="146" t="s">
        <v>4129</v>
      </c>
      <c r="H591" s="146" t="str">
        <f t="shared" si="25"/>
        <v xml:space="preserve">CAPACITACIÓN: Implementar estrategias de capacitación y formación para mejorar las habilidades y conocimientos del personal en el desempeño de sus funciones, acorde a las necesidades, valores y ejes institucionales. </v>
      </c>
      <c r="I591" s="146" t="s">
        <v>4166</v>
      </c>
      <c r="O591" s="146" t="s">
        <v>3158</v>
      </c>
      <c r="P591" s="146" t="s">
        <v>2145</v>
      </c>
      <c r="AB591" s="146" t="s">
        <v>4168</v>
      </c>
      <c r="AC591" s="146">
        <v>2021</v>
      </c>
      <c r="AD591" s="146" t="s">
        <v>6681</v>
      </c>
      <c r="AE591" s="146" t="s">
        <v>4145</v>
      </c>
      <c r="AJ591" s="181" t="e">
        <f>VLOOKUP(AI591,'centroDeProyectos estrateg '!$E:$W,2,FALSE)</f>
        <v>#N/A</v>
      </c>
      <c r="AK591" s="181" t="e">
        <f>VLOOKUP(AI591,'centroDeProyectos estrateg '!$E:$W,7,FALSE)</f>
        <v>#N/A</v>
      </c>
      <c r="AL591" s="181" t="e">
        <f>VLOOKUP(AI591,'centroDeProyectos estrateg '!$E:$W,8,FALSE)</f>
        <v>#N/A</v>
      </c>
      <c r="AM591" s="181" t="e">
        <f>VLOOKUP(AI591,'centroDeProyectos estrateg '!$E:$W,5,FALSE)</f>
        <v>#N/A</v>
      </c>
      <c r="AN591" s="181" t="e">
        <f>VLOOKUP(AI591,'centroDeProyectos estrateg '!$E:$W,18,FALSE)</f>
        <v>#N/A</v>
      </c>
      <c r="AO591" s="181" t="e">
        <f>VLOOKUP(AI591,'centroDeProyectos estrateg '!$E:$W,19,FALSE)</f>
        <v>#N/A</v>
      </c>
      <c r="AP591" s="181" t="e">
        <f>VLOOKUP(AI591,'centroDeProyectos estrateg '!$E:$W,4,FALSE)</f>
        <v>#N/A</v>
      </c>
      <c r="AQ591" s="162" t="s">
        <v>3438</v>
      </c>
    </row>
    <row r="592" spans="1:43" s="146" customFormat="1" ht="22.9" customHeight="1">
      <c r="A592" s="228">
        <v>590</v>
      </c>
      <c r="B592" s="145" t="s">
        <v>5971</v>
      </c>
      <c r="C592" s="146" t="s">
        <v>4127</v>
      </c>
      <c r="D592" s="146" t="s">
        <v>5351</v>
      </c>
      <c r="E592" s="146" t="s">
        <v>4046</v>
      </c>
      <c r="F592" s="146" t="s">
        <v>4128</v>
      </c>
      <c r="G592" s="146" t="s">
        <v>4129</v>
      </c>
      <c r="H592" s="146" t="str">
        <f t="shared" si="25"/>
        <v xml:space="preserve">CAPACITACIÓN: Implementar estrategias de capacitación y formación para mejorar las habilidades y conocimientos del personal en el desempeño de sus funciones, acorde a las necesidades, valores y ejes institucionales. </v>
      </c>
      <c r="I592" s="146" t="s">
        <v>4166</v>
      </c>
      <c r="O592" s="146" t="s">
        <v>3158</v>
      </c>
      <c r="P592" s="146" t="s">
        <v>2145</v>
      </c>
      <c r="AB592" s="146" t="s">
        <v>4168</v>
      </c>
      <c r="AC592" s="146" t="s">
        <v>4256</v>
      </c>
      <c r="AD592" s="146" t="s">
        <v>6682</v>
      </c>
      <c r="AE592" s="146" t="s">
        <v>4145</v>
      </c>
      <c r="AJ592" s="181" t="e">
        <f>VLOOKUP(AI592,'centroDeProyectos estrateg '!$E:$W,2,FALSE)</f>
        <v>#N/A</v>
      </c>
      <c r="AK592" s="181" t="e">
        <f>VLOOKUP(AI592,'centroDeProyectos estrateg '!$E:$W,7,FALSE)</f>
        <v>#N/A</v>
      </c>
      <c r="AL592" s="181" t="e">
        <f>VLOOKUP(AI592,'centroDeProyectos estrateg '!$E:$W,8,FALSE)</f>
        <v>#N/A</v>
      </c>
      <c r="AM592" s="181" t="e">
        <f>VLOOKUP(AI592,'centroDeProyectos estrateg '!$E:$W,5,FALSE)</f>
        <v>#N/A</v>
      </c>
      <c r="AN592" s="181" t="e">
        <f>VLOOKUP(AI592,'centroDeProyectos estrateg '!$E:$W,18,FALSE)</f>
        <v>#N/A</v>
      </c>
      <c r="AO592" s="181" t="e">
        <f>VLOOKUP(AI592,'centroDeProyectos estrateg '!$E:$W,19,FALSE)</f>
        <v>#N/A</v>
      </c>
      <c r="AP592" s="181" t="e">
        <f>VLOOKUP(AI592,'centroDeProyectos estrateg '!$E:$W,4,FALSE)</f>
        <v>#N/A</v>
      </c>
      <c r="AQ592" s="162" t="s">
        <v>3438</v>
      </c>
    </row>
    <row r="593" spans="1:43" s="62" customFormat="1" ht="22.9" customHeight="1">
      <c r="A593" s="229">
        <v>591</v>
      </c>
      <c r="B593" s="64" t="s">
        <v>6096</v>
      </c>
      <c r="C593" s="62" t="s">
        <v>4127</v>
      </c>
      <c r="D593" s="62" t="s">
        <v>5351</v>
      </c>
      <c r="E593" s="62" t="s">
        <v>4046</v>
      </c>
      <c r="F593" s="62" t="s">
        <v>4128</v>
      </c>
      <c r="G593" s="62" t="s">
        <v>4129</v>
      </c>
      <c r="H593" s="62" t="str">
        <f t="shared" si="25"/>
        <v xml:space="preserve">CAPACITACIÓN: Implementar estrategias de capacitación y formación para mejorar las habilidades y conocimientos del personal en el desempeño de sus funciones, acorde a las necesidades, valores y ejes institucionales. </v>
      </c>
      <c r="I593" s="62" t="s">
        <v>4178</v>
      </c>
      <c r="O593" s="62" t="s">
        <v>3127</v>
      </c>
      <c r="P593" s="62" t="s">
        <v>1270</v>
      </c>
      <c r="Q593" s="62" t="s">
        <v>3434</v>
      </c>
      <c r="S593" s="62">
        <v>0</v>
      </c>
      <c r="T593" s="62">
        <v>6</v>
      </c>
      <c r="U593" s="62">
        <v>1</v>
      </c>
      <c r="V593" s="62">
        <v>2</v>
      </c>
      <c r="W593" s="62">
        <v>3</v>
      </c>
      <c r="X593" s="62">
        <v>4</v>
      </c>
      <c r="Y593" s="62">
        <v>5</v>
      </c>
      <c r="Z593" s="62">
        <v>6</v>
      </c>
      <c r="AB593" s="62" t="s">
        <v>4157</v>
      </c>
      <c r="AC593" s="62" t="s">
        <v>3475</v>
      </c>
      <c r="AD593" s="62" t="s">
        <v>6683</v>
      </c>
      <c r="AE593" s="62" t="s">
        <v>4180</v>
      </c>
      <c r="AH593" s="62" t="s">
        <v>6001</v>
      </c>
      <c r="AJ593" s="182" t="e">
        <f>VLOOKUP(AI593,'centroDeProyectos estrateg '!$E:$W,2,FALSE)</f>
        <v>#N/A</v>
      </c>
      <c r="AK593" s="182" t="e">
        <f>VLOOKUP(AI593,'centroDeProyectos estrateg '!$E:$W,7,FALSE)</f>
        <v>#N/A</v>
      </c>
      <c r="AL593" s="182" t="e">
        <f>VLOOKUP(AI593,'centroDeProyectos estrateg '!$E:$W,8,FALSE)</f>
        <v>#N/A</v>
      </c>
      <c r="AM593" s="182" t="e">
        <f>VLOOKUP(AI593,'centroDeProyectos estrateg '!$E:$W,5,FALSE)</f>
        <v>#N/A</v>
      </c>
      <c r="AN593" s="182" t="e">
        <f>VLOOKUP(AI593,'centroDeProyectos estrateg '!$E:$W,18,FALSE)</f>
        <v>#N/A</v>
      </c>
      <c r="AO593" s="182" t="e">
        <f>VLOOKUP(AI593,'centroDeProyectos estrateg '!$E:$W,19,FALSE)</f>
        <v>#N/A</v>
      </c>
      <c r="AP593" s="182" t="e">
        <f>VLOOKUP(AI593,'centroDeProyectos estrateg '!$E:$W,4,FALSE)</f>
        <v>#N/A</v>
      </c>
      <c r="AQ593" s="62" t="s">
        <v>3885</v>
      </c>
    </row>
    <row r="594" spans="1:43" s="146" customFormat="1" ht="22.9" customHeight="1">
      <c r="A594" s="227">
        <v>592</v>
      </c>
      <c r="B594" s="145" t="s">
        <v>5971</v>
      </c>
      <c r="C594" s="146" t="s">
        <v>4127</v>
      </c>
      <c r="D594" s="146" t="s">
        <v>5351</v>
      </c>
      <c r="E594" s="146" t="s">
        <v>4046</v>
      </c>
      <c r="F594" s="146" t="s">
        <v>4128</v>
      </c>
      <c r="G594" s="146" t="s">
        <v>4129</v>
      </c>
      <c r="H594" s="146" t="str">
        <f t="shared" si="25"/>
        <v xml:space="preserve">CAPACITACIÓN: Implementar estrategias de capacitación y formación para mejorar las habilidades y conocimientos del personal en el desempeño de sus funciones, acorde a las necesidades, valores y ejes institucionales. </v>
      </c>
      <c r="I594" s="146" t="s">
        <v>4178</v>
      </c>
      <c r="O594" s="146" t="s">
        <v>3127</v>
      </c>
      <c r="P594" s="146" t="s">
        <v>1270</v>
      </c>
      <c r="AB594" s="146" t="s">
        <v>4157</v>
      </c>
      <c r="AC594" s="146" t="s">
        <v>3475</v>
      </c>
      <c r="AD594" s="146" t="s">
        <v>6684</v>
      </c>
      <c r="AE594" s="146" t="s">
        <v>4180</v>
      </c>
      <c r="AJ594" s="181" t="e">
        <f>VLOOKUP(AI594,'centroDeProyectos estrateg '!$E:$W,2,FALSE)</f>
        <v>#N/A</v>
      </c>
      <c r="AK594" s="181" t="e">
        <f>VLOOKUP(AI594,'centroDeProyectos estrateg '!$E:$W,7,FALSE)</f>
        <v>#N/A</v>
      </c>
      <c r="AL594" s="181" t="e">
        <f>VLOOKUP(AI594,'centroDeProyectos estrateg '!$E:$W,8,FALSE)</f>
        <v>#N/A</v>
      </c>
      <c r="AM594" s="181" t="e">
        <f>VLOOKUP(AI594,'centroDeProyectos estrateg '!$E:$W,5,FALSE)</f>
        <v>#N/A</v>
      </c>
      <c r="AN594" s="181" t="e">
        <f>VLOOKUP(AI594,'centroDeProyectos estrateg '!$E:$W,18,FALSE)</f>
        <v>#N/A</v>
      </c>
      <c r="AO594" s="181" t="e">
        <f>VLOOKUP(AI594,'centroDeProyectos estrateg '!$E:$W,19,FALSE)</f>
        <v>#N/A</v>
      </c>
      <c r="AP594" s="181" t="e">
        <f>VLOOKUP(AI594,'centroDeProyectos estrateg '!$E:$W,4,FALSE)</f>
        <v>#N/A</v>
      </c>
      <c r="AQ594" s="162" t="s">
        <v>3438</v>
      </c>
    </row>
    <row r="595" spans="1:43" s="59" customFormat="1" ht="22.9" customHeight="1">
      <c r="A595" s="228">
        <v>593</v>
      </c>
      <c r="B595" s="60" t="s">
        <v>6215</v>
      </c>
      <c r="C595" s="59" t="s">
        <v>3548</v>
      </c>
      <c r="D595" s="59" t="s">
        <v>5351</v>
      </c>
      <c r="E595" s="59" t="s">
        <v>4046</v>
      </c>
      <c r="F595" s="59" t="s">
        <v>4128</v>
      </c>
      <c r="G595" s="59" t="s">
        <v>4129</v>
      </c>
      <c r="H595" s="59" t="str">
        <f t="shared" si="25"/>
        <v xml:space="preserve">CAPACITACIÓN: Implementar estrategias de capacitación y formación para mejorar las habilidades y conocimientos del personal en el desempeño de sus funciones, acorde a las necesidades, valores y ejes institucionales. </v>
      </c>
      <c r="I595" s="59" t="s">
        <v>4182</v>
      </c>
      <c r="O595" s="59" t="s">
        <v>3106</v>
      </c>
      <c r="P595" s="59" t="s">
        <v>3208</v>
      </c>
      <c r="Q595" s="59" t="s">
        <v>3582</v>
      </c>
      <c r="S595" s="59">
        <v>0</v>
      </c>
      <c r="T595" s="59">
        <v>100</v>
      </c>
      <c r="U595" s="59">
        <v>0.1</v>
      </c>
      <c r="V595" s="59">
        <v>0.2</v>
      </c>
      <c r="W595" s="59">
        <v>0.4</v>
      </c>
      <c r="X595" s="59">
        <v>0.6</v>
      </c>
      <c r="Y595" s="59">
        <v>0.8</v>
      </c>
      <c r="Z595" s="59">
        <v>1</v>
      </c>
      <c r="AB595" s="59" t="s">
        <v>6685</v>
      </c>
      <c r="AC595" s="59">
        <v>2019</v>
      </c>
      <c r="AD595" s="59" t="s">
        <v>6686</v>
      </c>
      <c r="AE595" s="59" t="s">
        <v>3208</v>
      </c>
      <c r="AH595" s="59" t="s">
        <v>6672</v>
      </c>
      <c r="AI595" s="59" t="s">
        <v>48</v>
      </c>
      <c r="AJ595" s="142" t="str">
        <f>VLOOKUP(AI595,'centroDeProyectos estrateg '!$E:$W,2,FALSE)</f>
        <v>Estrategia de capacitación de la Defensa Pública</v>
      </c>
      <c r="AK595" s="142" t="str">
        <f>VLOOKUP(AI595,'centroDeProyectos estrateg '!$E:$W,7,FALSE)</f>
        <v>18/07/2019</v>
      </c>
      <c r="AL595" s="142" t="str">
        <f>VLOOKUP(AI595,'centroDeProyectos estrateg '!$E:$W,8,FALSE)</f>
        <v>13/12/2024</v>
      </c>
      <c r="AM595" s="142" t="str">
        <f>VLOOKUP(AI595,'centroDeProyectos estrateg '!$E:$W,5,FALSE)</f>
        <v>70%</v>
      </c>
      <c r="AN595" s="142" t="str">
        <f>VLOOKUP(AI595,'centroDeProyectos estrateg '!$E:$W,18,FALSE)</f>
        <v>Defensa Pública</v>
      </c>
      <c r="AO595" s="142" t="str">
        <f>VLOOKUP(AI595,'centroDeProyectos estrateg '!$E:$W,19,FALSE)</f>
        <v>0032 JEFATURA DEFENSA PUBLICA</v>
      </c>
      <c r="AP595" s="142" t="str">
        <f>VLOOKUP(AI595,'centroDeProyectos estrateg '!$E:$W,4,FALSE)</f>
        <v>En progreso</v>
      </c>
      <c r="AQ595" s="142" t="s">
        <v>3442</v>
      </c>
    </row>
    <row r="596" spans="1:43" s="146" customFormat="1" ht="22.9" customHeight="1">
      <c r="A596" s="229">
        <v>594</v>
      </c>
      <c r="B596" s="145" t="s">
        <v>5971</v>
      </c>
      <c r="C596" s="146" t="s">
        <v>3548</v>
      </c>
      <c r="D596" s="146" t="s">
        <v>5351</v>
      </c>
      <c r="E596" s="146" t="s">
        <v>4046</v>
      </c>
      <c r="F596" s="146" t="s">
        <v>4128</v>
      </c>
      <c r="G596" s="146" t="s">
        <v>4129</v>
      </c>
      <c r="H596" s="146" t="str">
        <f t="shared" si="25"/>
        <v xml:space="preserve">CAPACITACIÓN: Implementar estrategias de capacitación y formación para mejorar las habilidades y conocimientos del personal en el desempeño de sus funciones, acorde a las necesidades, valores y ejes institucionales. </v>
      </c>
      <c r="I596" s="146" t="s">
        <v>4182</v>
      </c>
      <c r="O596" s="146" t="s">
        <v>3106</v>
      </c>
      <c r="P596" s="146" t="s">
        <v>3208</v>
      </c>
      <c r="AB596" s="146" t="s">
        <v>6685</v>
      </c>
      <c r="AC596" s="146">
        <v>2020</v>
      </c>
      <c r="AD596" s="146" t="s">
        <v>6687</v>
      </c>
      <c r="AE596" s="146" t="s">
        <v>3208</v>
      </c>
      <c r="AJ596" s="181" t="e">
        <f>VLOOKUP(AI596,'centroDeProyectos estrateg '!$E:$W,2,FALSE)</f>
        <v>#N/A</v>
      </c>
      <c r="AK596" s="181" t="e">
        <f>VLOOKUP(AI596,'centroDeProyectos estrateg '!$E:$W,7,FALSE)</f>
        <v>#N/A</v>
      </c>
      <c r="AL596" s="181" t="e">
        <f>VLOOKUP(AI596,'centroDeProyectos estrateg '!$E:$W,8,FALSE)</f>
        <v>#N/A</v>
      </c>
      <c r="AM596" s="181" t="e">
        <f>VLOOKUP(AI596,'centroDeProyectos estrateg '!$E:$W,5,FALSE)</f>
        <v>#N/A</v>
      </c>
      <c r="AN596" s="181" t="e">
        <f>VLOOKUP(AI596,'centroDeProyectos estrateg '!$E:$W,18,FALSE)</f>
        <v>#N/A</v>
      </c>
      <c r="AO596" s="181" t="e">
        <f>VLOOKUP(AI596,'centroDeProyectos estrateg '!$E:$W,19,FALSE)</f>
        <v>#N/A</v>
      </c>
      <c r="AP596" s="181" t="e">
        <f>VLOOKUP(AI596,'centroDeProyectos estrateg '!$E:$W,4,FALSE)</f>
        <v>#N/A</v>
      </c>
      <c r="AQ596" s="162" t="s">
        <v>3438</v>
      </c>
    </row>
    <row r="597" spans="1:43" s="146" customFormat="1" ht="22.9" customHeight="1">
      <c r="A597" s="227">
        <v>595</v>
      </c>
      <c r="B597" s="145" t="s">
        <v>5971</v>
      </c>
      <c r="C597" s="146" t="s">
        <v>3548</v>
      </c>
      <c r="D597" s="146" t="s">
        <v>5351</v>
      </c>
      <c r="E597" s="146" t="s">
        <v>4046</v>
      </c>
      <c r="F597" s="146" t="s">
        <v>4128</v>
      </c>
      <c r="G597" s="146" t="s">
        <v>4129</v>
      </c>
      <c r="H597" s="146" t="str">
        <f t="shared" si="25"/>
        <v xml:space="preserve">CAPACITACIÓN: Implementar estrategias de capacitación y formación para mejorar las habilidades y conocimientos del personal en el desempeño de sus funciones, acorde a las necesidades, valores y ejes institucionales. </v>
      </c>
      <c r="I597" s="146" t="s">
        <v>4182</v>
      </c>
      <c r="O597" s="146" t="s">
        <v>3106</v>
      </c>
      <c r="P597" s="146" t="s">
        <v>3208</v>
      </c>
      <c r="AB597" s="146" t="s">
        <v>6685</v>
      </c>
      <c r="AC597" s="146" t="s">
        <v>3450</v>
      </c>
      <c r="AD597" s="146" t="s">
        <v>6688</v>
      </c>
      <c r="AE597" s="146" t="s">
        <v>3208</v>
      </c>
      <c r="AJ597" s="181" t="e">
        <f>VLOOKUP(AI597,'centroDeProyectos estrateg '!$E:$W,2,FALSE)</f>
        <v>#N/A</v>
      </c>
      <c r="AK597" s="181" t="e">
        <f>VLOOKUP(AI597,'centroDeProyectos estrateg '!$E:$W,7,FALSE)</f>
        <v>#N/A</v>
      </c>
      <c r="AL597" s="181" t="e">
        <f>VLOOKUP(AI597,'centroDeProyectos estrateg '!$E:$W,8,FALSE)</f>
        <v>#N/A</v>
      </c>
      <c r="AM597" s="181" t="e">
        <f>VLOOKUP(AI597,'centroDeProyectos estrateg '!$E:$W,5,FALSE)</f>
        <v>#N/A</v>
      </c>
      <c r="AN597" s="181" t="e">
        <f>VLOOKUP(AI597,'centroDeProyectos estrateg '!$E:$W,18,FALSE)</f>
        <v>#N/A</v>
      </c>
      <c r="AO597" s="181" t="e">
        <f>VLOOKUP(AI597,'centroDeProyectos estrateg '!$E:$W,19,FALSE)</f>
        <v>#N/A</v>
      </c>
      <c r="AP597" s="181" t="e">
        <f>VLOOKUP(AI597,'centroDeProyectos estrateg '!$E:$W,4,FALSE)</f>
        <v>#N/A</v>
      </c>
      <c r="AQ597" s="162" t="s">
        <v>3438</v>
      </c>
    </row>
    <row r="598" spans="1:43" s="172" customFormat="1" ht="22.9" customHeight="1">
      <c r="A598" s="228">
        <v>596</v>
      </c>
      <c r="B598" s="171" t="s">
        <v>6096</v>
      </c>
      <c r="C598" s="172" t="s">
        <v>3769</v>
      </c>
      <c r="D598" s="172" t="s">
        <v>5351</v>
      </c>
      <c r="E598" s="172" t="s">
        <v>4046</v>
      </c>
      <c r="F598" s="172" t="s">
        <v>4128</v>
      </c>
      <c r="G598" s="172" t="s">
        <v>4129</v>
      </c>
      <c r="H598" s="172" t="str">
        <f t="shared" si="25"/>
        <v xml:space="preserve">CAPACITACIÓN: Implementar estrategias de capacitación y formación para mejorar las habilidades y conocimientos del personal en el desempeño de sus funciones, acorde a las necesidades, valores y ejes institucionales. </v>
      </c>
      <c r="I598" s="172" t="s">
        <v>4183</v>
      </c>
      <c r="O598" s="172" t="s">
        <v>3191</v>
      </c>
      <c r="P598" s="172" t="s">
        <v>3698</v>
      </c>
      <c r="Q598" s="172" t="s">
        <v>3582</v>
      </c>
      <c r="S598" s="172">
        <v>0</v>
      </c>
      <c r="T598" s="172">
        <v>100</v>
      </c>
      <c r="U598" s="172">
        <v>0.1</v>
      </c>
      <c r="V598" s="172">
        <v>0.2</v>
      </c>
      <c r="W598" s="172">
        <v>0.4</v>
      </c>
      <c r="X598" s="172">
        <v>0.6</v>
      </c>
      <c r="Y598" s="172">
        <v>0.8</v>
      </c>
      <c r="Z598" s="172">
        <v>1</v>
      </c>
      <c r="AB598" s="172" t="s">
        <v>6689</v>
      </c>
      <c r="AC598" s="172">
        <v>2020</v>
      </c>
      <c r="AD598" s="172" t="s">
        <v>6690</v>
      </c>
      <c r="AE598" s="172" t="s">
        <v>6691</v>
      </c>
      <c r="AH598" s="172" t="s">
        <v>6672</v>
      </c>
      <c r="AJ598" s="183" t="e">
        <f>VLOOKUP(AI598,'centroDeProyectos estrateg '!$E:$W,2,FALSE)</f>
        <v>#N/A</v>
      </c>
      <c r="AK598" s="183" t="e">
        <f>VLOOKUP(AI598,'centroDeProyectos estrateg '!$E:$W,7,FALSE)</f>
        <v>#N/A</v>
      </c>
      <c r="AL598" s="183" t="e">
        <f>VLOOKUP(AI598,'centroDeProyectos estrateg '!$E:$W,8,FALSE)</f>
        <v>#N/A</v>
      </c>
      <c r="AM598" s="183" t="e">
        <f>VLOOKUP(AI598,'centroDeProyectos estrateg '!$E:$W,5,FALSE)</f>
        <v>#N/A</v>
      </c>
      <c r="AN598" s="183" t="e">
        <f>VLOOKUP(AI598,'centroDeProyectos estrateg '!$E:$W,18,FALSE)</f>
        <v>#N/A</v>
      </c>
      <c r="AO598" s="183" t="e">
        <f>VLOOKUP(AI598,'centroDeProyectos estrateg '!$E:$W,19,FALSE)</f>
        <v>#N/A</v>
      </c>
      <c r="AP598" s="183" t="e">
        <f>VLOOKUP(AI598,'centroDeProyectos estrateg '!$E:$W,4,FALSE)</f>
        <v>#N/A</v>
      </c>
      <c r="AQ598" s="172" t="s">
        <v>3626</v>
      </c>
    </row>
    <row r="599" spans="1:43" s="146" customFormat="1" ht="22.9" customHeight="1">
      <c r="A599" s="229">
        <v>597</v>
      </c>
      <c r="B599" s="145" t="s">
        <v>5971</v>
      </c>
      <c r="C599" s="146" t="s">
        <v>3769</v>
      </c>
      <c r="D599" s="146" t="s">
        <v>5351</v>
      </c>
      <c r="E599" s="146" t="s">
        <v>4046</v>
      </c>
      <c r="F599" s="146" t="s">
        <v>4128</v>
      </c>
      <c r="G599" s="146" t="s">
        <v>4129</v>
      </c>
      <c r="H599" s="146" t="str">
        <f t="shared" si="25"/>
        <v xml:space="preserve">CAPACITACIÓN: Implementar estrategias de capacitación y formación para mejorar las habilidades y conocimientos del personal en el desempeño de sus funciones, acorde a las necesidades, valores y ejes institucionales. </v>
      </c>
      <c r="I599" s="146" t="s">
        <v>4183</v>
      </c>
      <c r="O599" s="146" t="s">
        <v>3191</v>
      </c>
      <c r="P599" s="146" t="s">
        <v>3698</v>
      </c>
      <c r="AB599" s="146" t="s">
        <v>6689</v>
      </c>
      <c r="AC599" s="146" t="s">
        <v>3448</v>
      </c>
      <c r="AD599" s="146" t="s">
        <v>6692</v>
      </c>
      <c r="AE599" s="146" t="s">
        <v>6691</v>
      </c>
      <c r="AJ599" s="181" t="e">
        <f>VLOOKUP(AI599,'centroDeProyectos estrateg '!$E:$W,2,FALSE)</f>
        <v>#N/A</v>
      </c>
      <c r="AK599" s="181" t="e">
        <f>VLOOKUP(AI599,'centroDeProyectos estrateg '!$E:$W,7,FALSE)</f>
        <v>#N/A</v>
      </c>
      <c r="AL599" s="181" t="e">
        <f>VLOOKUP(AI599,'centroDeProyectos estrateg '!$E:$W,8,FALSE)</f>
        <v>#N/A</v>
      </c>
      <c r="AM599" s="181" t="e">
        <f>VLOOKUP(AI599,'centroDeProyectos estrateg '!$E:$W,5,FALSE)</f>
        <v>#N/A</v>
      </c>
      <c r="AN599" s="181" t="e">
        <f>VLOOKUP(AI599,'centroDeProyectos estrateg '!$E:$W,18,FALSE)</f>
        <v>#N/A</v>
      </c>
      <c r="AO599" s="181" t="e">
        <f>VLOOKUP(AI599,'centroDeProyectos estrateg '!$E:$W,19,FALSE)</f>
        <v>#N/A</v>
      </c>
      <c r="AP599" s="181" t="e">
        <f>VLOOKUP(AI599,'centroDeProyectos estrateg '!$E:$W,4,FALSE)</f>
        <v>#N/A</v>
      </c>
      <c r="AQ599" s="162" t="s">
        <v>3438</v>
      </c>
    </row>
    <row r="600" spans="1:43" s="146" customFormat="1" ht="22.9" customHeight="1">
      <c r="A600" s="227">
        <v>598</v>
      </c>
      <c r="B600" s="145" t="s">
        <v>5971</v>
      </c>
      <c r="C600" s="146" t="s">
        <v>3769</v>
      </c>
      <c r="D600" s="146" t="s">
        <v>5351</v>
      </c>
      <c r="E600" s="146" t="s">
        <v>4046</v>
      </c>
      <c r="F600" s="146" t="s">
        <v>4128</v>
      </c>
      <c r="G600" s="146" t="s">
        <v>4129</v>
      </c>
      <c r="H600" s="146" t="str">
        <f t="shared" si="25"/>
        <v xml:space="preserve">CAPACITACIÓN: Implementar estrategias de capacitación y formación para mejorar las habilidades y conocimientos del personal en el desempeño de sus funciones, acorde a las necesidades, valores y ejes institucionales. </v>
      </c>
      <c r="I600" s="146" t="s">
        <v>4183</v>
      </c>
      <c r="O600" s="146" t="s">
        <v>3191</v>
      </c>
      <c r="P600" s="146" t="s">
        <v>3698</v>
      </c>
      <c r="AB600" s="146" t="s">
        <v>6689</v>
      </c>
      <c r="AC600" s="146" t="s">
        <v>3450</v>
      </c>
      <c r="AD600" s="146" t="s">
        <v>6693</v>
      </c>
      <c r="AE600" s="146" t="s">
        <v>6691</v>
      </c>
      <c r="AJ600" s="181" t="e">
        <f>VLOOKUP(AI600,'centroDeProyectos estrateg '!$E:$W,2,FALSE)</f>
        <v>#N/A</v>
      </c>
      <c r="AK600" s="181" t="e">
        <f>VLOOKUP(AI600,'centroDeProyectos estrateg '!$E:$W,7,FALSE)</f>
        <v>#N/A</v>
      </c>
      <c r="AL600" s="181" t="e">
        <f>VLOOKUP(AI600,'centroDeProyectos estrateg '!$E:$W,8,FALSE)</f>
        <v>#N/A</v>
      </c>
      <c r="AM600" s="181" t="e">
        <f>VLOOKUP(AI600,'centroDeProyectos estrateg '!$E:$W,5,FALSE)</f>
        <v>#N/A</v>
      </c>
      <c r="AN600" s="181" t="e">
        <f>VLOOKUP(AI600,'centroDeProyectos estrateg '!$E:$W,18,FALSE)</f>
        <v>#N/A</v>
      </c>
      <c r="AO600" s="181" t="e">
        <f>VLOOKUP(AI600,'centroDeProyectos estrateg '!$E:$W,19,FALSE)</f>
        <v>#N/A</v>
      </c>
      <c r="AP600" s="181" t="e">
        <f>VLOOKUP(AI600,'centroDeProyectos estrateg '!$E:$W,4,FALSE)</f>
        <v>#N/A</v>
      </c>
      <c r="AQ600" s="162" t="s">
        <v>3438</v>
      </c>
    </row>
    <row r="601" spans="1:43" s="62" customFormat="1" ht="22.9" customHeight="1">
      <c r="A601" s="228">
        <v>599</v>
      </c>
      <c r="B601" s="64" t="s">
        <v>6096</v>
      </c>
      <c r="C601" s="62" t="s">
        <v>3769</v>
      </c>
      <c r="D601" s="62" t="s">
        <v>5351</v>
      </c>
      <c r="E601" s="62" t="s">
        <v>4046</v>
      </c>
      <c r="F601" s="62" t="s">
        <v>4128</v>
      </c>
      <c r="G601" s="62" t="s">
        <v>4129</v>
      </c>
      <c r="H601" s="62" t="str">
        <f t="shared" si="25"/>
        <v xml:space="preserve">CAPACITACIÓN: Implementar estrategias de capacitación y formación para mejorar las habilidades y conocimientos del personal en el desempeño de sus funciones, acorde a las necesidades, valores y ejes institucionales. </v>
      </c>
      <c r="I601" s="62" t="s">
        <v>4184</v>
      </c>
      <c r="O601" s="62" t="s">
        <v>3164</v>
      </c>
      <c r="P601" s="62" t="s">
        <v>1270</v>
      </c>
      <c r="Q601" s="62" t="s">
        <v>3434</v>
      </c>
      <c r="S601" s="62">
        <v>0</v>
      </c>
      <c r="T601" s="62">
        <v>100</v>
      </c>
      <c r="U601" s="62">
        <v>0.1</v>
      </c>
      <c r="V601" s="62">
        <v>0.2</v>
      </c>
      <c r="W601" s="62">
        <v>0.4</v>
      </c>
      <c r="X601" s="62">
        <v>0.6</v>
      </c>
      <c r="Y601" s="62">
        <v>0.8</v>
      </c>
      <c r="Z601" s="62">
        <v>1</v>
      </c>
      <c r="AB601" s="62" t="s">
        <v>6694</v>
      </c>
      <c r="AC601" s="62">
        <v>2020</v>
      </c>
      <c r="AD601" s="62" t="s">
        <v>6695</v>
      </c>
      <c r="AE601" s="62" t="s">
        <v>6691</v>
      </c>
      <c r="AH601" s="62" t="s">
        <v>6001</v>
      </c>
      <c r="AJ601" s="182" t="e">
        <f>VLOOKUP(AI601,'centroDeProyectos estrateg '!$E:$W,2,FALSE)</f>
        <v>#N/A</v>
      </c>
      <c r="AK601" s="182" t="e">
        <f>VLOOKUP(AI601,'centroDeProyectos estrateg '!$E:$W,7,FALSE)</f>
        <v>#N/A</v>
      </c>
      <c r="AL601" s="182" t="e">
        <f>VLOOKUP(AI601,'centroDeProyectos estrateg '!$E:$W,8,FALSE)</f>
        <v>#N/A</v>
      </c>
      <c r="AM601" s="182" t="e">
        <f>VLOOKUP(AI601,'centroDeProyectos estrateg '!$E:$W,5,FALSE)</f>
        <v>#N/A</v>
      </c>
      <c r="AN601" s="182" t="e">
        <f>VLOOKUP(AI601,'centroDeProyectos estrateg '!$E:$W,18,FALSE)</f>
        <v>#N/A</v>
      </c>
      <c r="AO601" s="182" t="e">
        <f>VLOOKUP(AI601,'centroDeProyectos estrateg '!$E:$W,19,FALSE)</f>
        <v>#N/A</v>
      </c>
      <c r="AP601" s="182" t="e">
        <f>VLOOKUP(AI601,'centroDeProyectos estrateg '!$E:$W,4,FALSE)</f>
        <v>#N/A</v>
      </c>
      <c r="AQ601" s="62" t="s">
        <v>3885</v>
      </c>
    </row>
    <row r="602" spans="1:43" s="146" customFormat="1" ht="22.9" customHeight="1">
      <c r="A602" s="229">
        <v>600</v>
      </c>
      <c r="B602" s="145" t="s">
        <v>5971</v>
      </c>
      <c r="C602" s="146" t="s">
        <v>3769</v>
      </c>
      <c r="D602" s="146" t="s">
        <v>5351</v>
      </c>
      <c r="E602" s="146" t="s">
        <v>4046</v>
      </c>
      <c r="F602" s="146" t="s">
        <v>4128</v>
      </c>
      <c r="G602" s="146" t="s">
        <v>4129</v>
      </c>
      <c r="H602" s="146" t="str">
        <f t="shared" si="25"/>
        <v xml:space="preserve">CAPACITACIÓN: Implementar estrategias de capacitación y formación para mejorar las habilidades y conocimientos del personal en el desempeño de sus funciones, acorde a las necesidades, valores y ejes institucionales. </v>
      </c>
      <c r="I602" s="146" t="s">
        <v>4184</v>
      </c>
      <c r="O602" s="146" t="s">
        <v>3164</v>
      </c>
      <c r="P602" s="146" t="s">
        <v>1270</v>
      </c>
      <c r="AB602" s="146" t="s">
        <v>6694</v>
      </c>
      <c r="AC602" s="146">
        <v>2021</v>
      </c>
      <c r="AD602" s="146" t="s">
        <v>6696</v>
      </c>
      <c r="AE602" s="146" t="s">
        <v>6691</v>
      </c>
      <c r="AJ602" s="181" t="e">
        <f>VLOOKUP(AI602,'centroDeProyectos estrateg '!$E:$W,2,FALSE)</f>
        <v>#N/A</v>
      </c>
      <c r="AK602" s="181" t="e">
        <f>VLOOKUP(AI602,'centroDeProyectos estrateg '!$E:$W,7,FALSE)</f>
        <v>#N/A</v>
      </c>
      <c r="AL602" s="181" t="e">
        <f>VLOOKUP(AI602,'centroDeProyectos estrateg '!$E:$W,8,FALSE)</f>
        <v>#N/A</v>
      </c>
      <c r="AM602" s="181" t="e">
        <f>VLOOKUP(AI602,'centroDeProyectos estrateg '!$E:$W,5,FALSE)</f>
        <v>#N/A</v>
      </c>
      <c r="AN602" s="181" t="e">
        <f>VLOOKUP(AI602,'centroDeProyectos estrateg '!$E:$W,18,FALSE)</f>
        <v>#N/A</v>
      </c>
      <c r="AO602" s="181" t="e">
        <f>VLOOKUP(AI602,'centroDeProyectos estrateg '!$E:$W,19,FALSE)</f>
        <v>#N/A</v>
      </c>
      <c r="AP602" s="181" t="e">
        <f>VLOOKUP(AI602,'centroDeProyectos estrateg '!$E:$W,4,FALSE)</f>
        <v>#N/A</v>
      </c>
      <c r="AQ602" s="162" t="s">
        <v>3438</v>
      </c>
    </row>
    <row r="603" spans="1:43" s="146" customFormat="1" ht="22.9" customHeight="1">
      <c r="A603" s="227">
        <v>601</v>
      </c>
      <c r="B603" s="145" t="s">
        <v>5971</v>
      </c>
      <c r="C603" s="146" t="s">
        <v>3769</v>
      </c>
      <c r="D603" s="146" t="s">
        <v>5351</v>
      </c>
      <c r="E603" s="146" t="s">
        <v>4046</v>
      </c>
      <c r="F603" s="146" t="s">
        <v>4128</v>
      </c>
      <c r="G603" s="146" t="s">
        <v>4129</v>
      </c>
      <c r="H603" s="146" t="str">
        <f t="shared" si="25"/>
        <v xml:space="preserve">CAPACITACIÓN: Implementar estrategias de capacitación y formación para mejorar las habilidades y conocimientos del personal en el desempeño de sus funciones, acorde a las necesidades, valores y ejes institucionales. </v>
      </c>
      <c r="I603" s="146" t="s">
        <v>4184</v>
      </c>
      <c r="O603" s="146" t="s">
        <v>3164</v>
      </c>
      <c r="P603" s="146" t="s">
        <v>1270</v>
      </c>
      <c r="AB603" s="146" t="s">
        <v>6694</v>
      </c>
      <c r="AC603" s="146" t="s">
        <v>3450</v>
      </c>
      <c r="AD603" s="146" t="s">
        <v>6693</v>
      </c>
      <c r="AE603" s="146" t="s">
        <v>6691</v>
      </c>
      <c r="AJ603" s="181" t="e">
        <f>VLOOKUP(AI603,'centroDeProyectos estrateg '!$E:$W,2,FALSE)</f>
        <v>#N/A</v>
      </c>
      <c r="AK603" s="181" t="e">
        <f>VLOOKUP(AI603,'centroDeProyectos estrateg '!$E:$W,7,FALSE)</f>
        <v>#N/A</v>
      </c>
      <c r="AL603" s="181" t="e">
        <f>VLOOKUP(AI603,'centroDeProyectos estrateg '!$E:$W,8,FALSE)</f>
        <v>#N/A</v>
      </c>
      <c r="AM603" s="181" t="e">
        <f>VLOOKUP(AI603,'centroDeProyectos estrateg '!$E:$W,5,FALSE)</f>
        <v>#N/A</v>
      </c>
      <c r="AN603" s="181" t="e">
        <f>VLOOKUP(AI603,'centroDeProyectos estrateg '!$E:$W,18,FALSE)</f>
        <v>#N/A</v>
      </c>
      <c r="AO603" s="181" t="e">
        <f>VLOOKUP(AI603,'centroDeProyectos estrateg '!$E:$W,19,FALSE)</f>
        <v>#N/A</v>
      </c>
      <c r="AP603" s="181" t="e">
        <f>VLOOKUP(AI603,'centroDeProyectos estrateg '!$E:$W,4,FALSE)</f>
        <v>#N/A</v>
      </c>
      <c r="AQ603" s="162" t="s">
        <v>3438</v>
      </c>
    </row>
    <row r="604" spans="1:43" s="59" customFormat="1" ht="22.9" customHeight="1">
      <c r="A604" s="228">
        <v>602</v>
      </c>
      <c r="B604" s="60" t="s">
        <v>5968</v>
      </c>
      <c r="C604" s="59" t="s">
        <v>3606</v>
      </c>
      <c r="D604" s="59" t="s">
        <v>5351</v>
      </c>
      <c r="E604" s="59" t="s">
        <v>4046</v>
      </c>
      <c r="F604" s="59" t="s">
        <v>4128</v>
      </c>
      <c r="G604" s="59" t="s">
        <v>4129</v>
      </c>
      <c r="H604" s="59" t="str">
        <f t="shared" si="25"/>
        <v xml:space="preserve">CAPACITACIÓN: Implementar estrategias de capacitación y formación para mejorar las habilidades y conocimientos del personal en el desempeño de sus funciones, acorde a las necesidades, valores y ejes institucionales. </v>
      </c>
      <c r="I604" s="59" t="s">
        <v>4185</v>
      </c>
      <c r="O604" s="59" t="s">
        <v>3081</v>
      </c>
      <c r="P604" s="59" t="s">
        <v>1270</v>
      </c>
      <c r="Q604" s="59" t="s">
        <v>3434</v>
      </c>
      <c r="S604" s="59">
        <v>0</v>
      </c>
      <c r="T604" s="59">
        <v>100</v>
      </c>
      <c r="U604" s="59">
        <v>0.1</v>
      </c>
      <c r="V604" s="59">
        <v>0.2</v>
      </c>
      <c r="W604" s="59">
        <v>0.4</v>
      </c>
      <c r="X604" s="59">
        <v>0.6</v>
      </c>
      <c r="Y604" s="59">
        <v>0.8</v>
      </c>
      <c r="Z604" s="59">
        <v>1</v>
      </c>
      <c r="AB604" s="59" t="s">
        <v>4186</v>
      </c>
      <c r="AC604" s="59">
        <v>2019</v>
      </c>
      <c r="AD604" s="59" t="s">
        <v>4187</v>
      </c>
      <c r="AE604" s="59" t="s">
        <v>75</v>
      </c>
      <c r="AH604" s="59" t="s">
        <v>6001</v>
      </c>
      <c r="AI604" s="59" t="s">
        <v>368</v>
      </c>
      <c r="AJ604" s="142" t="str">
        <f>VLOOKUP(AI604,'centroDeProyectos estrateg '!$E:$W,2,FALSE)</f>
        <v>Logística y Ejecución de Cooperación Internacional</v>
      </c>
      <c r="AK604" s="142" t="str">
        <f>VLOOKUP(AI604,'centroDeProyectos estrateg '!$E:$W,7,FALSE)</f>
        <v>08/01/2019</v>
      </c>
      <c r="AL604" s="142" t="str">
        <f>VLOOKUP(AI604,'centroDeProyectos estrateg '!$E:$W,8,FALSE)</f>
        <v>31/12/2024</v>
      </c>
      <c r="AM604" s="142" t="str">
        <f>VLOOKUP(AI604,'centroDeProyectos estrateg '!$E:$W,5,FALSE)</f>
        <v>87%</v>
      </c>
      <c r="AN604" s="142" t="str">
        <f>VLOOKUP(AI604,'centroDeProyectos estrateg '!$E:$W,18,FALSE)</f>
        <v>Organismo de Investigación Judicial</v>
      </c>
      <c r="AO604" s="142" t="str">
        <f>VLOOKUP(AI604,'centroDeProyectos estrateg '!$E:$W,19,FALSE)</f>
        <v>0038 DIRECCION GENERAL</v>
      </c>
      <c r="AP604" s="142" t="str">
        <f>VLOOKUP(AI604,'centroDeProyectos estrateg '!$E:$W,4,FALSE)</f>
        <v>En progreso</v>
      </c>
      <c r="AQ604" s="142" t="s">
        <v>3442</v>
      </c>
    </row>
    <row r="605" spans="1:43" s="146" customFormat="1" ht="22.9" customHeight="1">
      <c r="A605" s="229">
        <v>603</v>
      </c>
      <c r="B605" s="145" t="s">
        <v>5971</v>
      </c>
      <c r="C605" s="146" t="s">
        <v>3606</v>
      </c>
      <c r="D605" s="146" t="s">
        <v>5351</v>
      </c>
      <c r="E605" s="146" t="s">
        <v>4046</v>
      </c>
      <c r="F605" s="146" t="s">
        <v>4128</v>
      </c>
      <c r="G605" s="146" t="s">
        <v>4129</v>
      </c>
      <c r="H605" s="146" t="str">
        <f t="shared" si="25"/>
        <v xml:space="preserve">CAPACITACIÓN: Implementar estrategias de capacitación y formación para mejorar las habilidades y conocimientos del personal en el desempeño de sus funciones, acorde a las necesidades, valores y ejes institucionales. </v>
      </c>
      <c r="I605" s="146" t="s">
        <v>4185</v>
      </c>
      <c r="O605" s="146" t="s">
        <v>3081</v>
      </c>
      <c r="P605" s="146" t="s">
        <v>1270</v>
      </c>
      <c r="AB605" s="146" t="s">
        <v>4186</v>
      </c>
      <c r="AC605" s="146">
        <v>2020</v>
      </c>
      <c r="AD605" s="146" t="s">
        <v>4189</v>
      </c>
      <c r="AE605" s="146" t="s">
        <v>75</v>
      </c>
      <c r="AJ605" s="181" t="e">
        <f>VLOOKUP(AI605,'centroDeProyectos estrateg '!$E:$W,2,FALSE)</f>
        <v>#N/A</v>
      </c>
      <c r="AK605" s="181" t="e">
        <f>VLOOKUP(AI605,'centroDeProyectos estrateg '!$E:$W,7,FALSE)</f>
        <v>#N/A</v>
      </c>
      <c r="AL605" s="181" t="e">
        <f>VLOOKUP(AI605,'centroDeProyectos estrateg '!$E:$W,8,FALSE)</f>
        <v>#N/A</v>
      </c>
      <c r="AM605" s="181" t="e">
        <f>VLOOKUP(AI605,'centroDeProyectos estrateg '!$E:$W,5,FALSE)</f>
        <v>#N/A</v>
      </c>
      <c r="AN605" s="181" t="e">
        <f>VLOOKUP(AI605,'centroDeProyectos estrateg '!$E:$W,18,FALSE)</f>
        <v>#N/A</v>
      </c>
      <c r="AO605" s="181" t="e">
        <f>VLOOKUP(AI605,'centroDeProyectos estrateg '!$E:$W,19,FALSE)</f>
        <v>#N/A</v>
      </c>
      <c r="AP605" s="181" t="e">
        <f>VLOOKUP(AI605,'centroDeProyectos estrateg '!$E:$W,4,FALSE)</f>
        <v>#N/A</v>
      </c>
      <c r="AQ605" s="162" t="s">
        <v>3438</v>
      </c>
    </row>
    <row r="606" spans="1:43" s="146" customFormat="1" ht="22.9" customHeight="1">
      <c r="A606" s="227">
        <v>604</v>
      </c>
      <c r="B606" s="145" t="s">
        <v>5971</v>
      </c>
      <c r="C606" s="146" t="s">
        <v>3606</v>
      </c>
      <c r="D606" s="146" t="s">
        <v>5351</v>
      </c>
      <c r="E606" s="146" t="s">
        <v>4046</v>
      </c>
      <c r="F606" s="146" t="s">
        <v>4128</v>
      </c>
      <c r="G606" s="146" t="s">
        <v>4129</v>
      </c>
      <c r="H606" s="146" t="str">
        <f t="shared" si="25"/>
        <v xml:space="preserve">CAPACITACIÓN: Implementar estrategias de capacitación y formación para mejorar las habilidades y conocimientos del personal en el desempeño de sus funciones, acorde a las necesidades, valores y ejes institucionales. </v>
      </c>
      <c r="I606" s="146" t="s">
        <v>4185</v>
      </c>
      <c r="O606" s="146" t="s">
        <v>3081</v>
      </c>
      <c r="P606" s="146" t="s">
        <v>1270</v>
      </c>
      <c r="AB606" s="146" t="s">
        <v>4186</v>
      </c>
      <c r="AC606" s="146" t="s">
        <v>6004</v>
      </c>
      <c r="AD606" s="146" t="s">
        <v>4190</v>
      </c>
      <c r="AE606" s="146" t="s">
        <v>75</v>
      </c>
      <c r="AJ606" s="181" t="e">
        <f>VLOOKUP(AI606,'centroDeProyectos estrateg '!$E:$W,2,FALSE)</f>
        <v>#N/A</v>
      </c>
      <c r="AK606" s="181" t="e">
        <f>VLOOKUP(AI606,'centroDeProyectos estrateg '!$E:$W,7,FALSE)</f>
        <v>#N/A</v>
      </c>
      <c r="AL606" s="181" t="e">
        <f>VLOOKUP(AI606,'centroDeProyectos estrateg '!$E:$W,8,FALSE)</f>
        <v>#N/A</v>
      </c>
      <c r="AM606" s="181" t="e">
        <f>VLOOKUP(AI606,'centroDeProyectos estrateg '!$E:$W,5,FALSE)</f>
        <v>#N/A</v>
      </c>
      <c r="AN606" s="181" t="e">
        <f>VLOOKUP(AI606,'centroDeProyectos estrateg '!$E:$W,18,FALSE)</f>
        <v>#N/A</v>
      </c>
      <c r="AO606" s="181" t="e">
        <f>VLOOKUP(AI606,'centroDeProyectos estrateg '!$E:$W,19,FALSE)</f>
        <v>#N/A</v>
      </c>
      <c r="AP606" s="181" t="e">
        <f>VLOOKUP(AI606,'centroDeProyectos estrateg '!$E:$W,4,FALSE)</f>
        <v>#N/A</v>
      </c>
      <c r="AQ606" s="162" t="s">
        <v>3438</v>
      </c>
    </row>
    <row r="607" spans="1:43" s="59" customFormat="1" ht="22.9" customHeight="1">
      <c r="A607" s="228">
        <v>605</v>
      </c>
      <c r="B607" s="60" t="s">
        <v>6438</v>
      </c>
      <c r="C607" s="60" t="s">
        <v>6438</v>
      </c>
      <c r="D607" s="59" t="s">
        <v>5351</v>
      </c>
      <c r="E607" s="59" t="s">
        <v>4046</v>
      </c>
      <c r="F607" s="59" t="s">
        <v>4128</v>
      </c>
      <c r="G607" s="59" t="s">
        <v>4129</v>
      </c>
      <c r="H607" s="59" t="str">
        <f t="shared" si="25"/>
        <v xml:space="preserve">CAPACITACIÓN: Implementar estrategias de capacitación y formación para mejorar las habilidades y conocimientos del personal en el desempeño de sus funciones, acorde a las necesidades, valores y ejes institucionales. </v>
      </c>
      <c r="I607" s="59" t="s">
        <v>6697</v>
      </c>
      <c r="O607" s="59" t="s">
        <v>3100</v>
      </c>
      <c r="P607" s="59" t="s">
        <v>3426</v>
      </c>
      <c r="Q607" s="59" t="s">
        <v>3582</v>
      </c>
      <c r="S607" s="59">
        <v>0</v>
      </c>
      <c r="T607" s="59">
        <v>100</v>
      </c>
      <c r="U607" s="59">
        <v>0.1</v>
      </c>
      <c r="V607" s="59">
        <v>0.2</v>
      </c>
      <c r="W607" s="59">
        <v>0.4</v>
      </c>
      <c r="X607" s="59">
        <v>0.6</v>
      </c>
      <c r="Y607" s="59">
        <v>0.8</v>
      </c>
      <c r="Z607" s="59">
        <v>1</v>
      </c>
      <c r="AB607" s="59" t="s">
        <v>6685</v>
      </c>
      <c r="AC607" s="59">
        <v>2019</v>
      </c>
      <c r="AD607" s="59" t="s">
        <v>6698</v>
      </c>
      <c r="AE607" s="59" t="s">
        <v>3426</v>
      </c>
      <c r="AH607" s="59" t="s">
        <v>6672</v>
      </c>
      <c r="AI607" s="59" t="s">
        <v>313</v>
      </c>
      <c r="AJ607" s="142" t="str">
        <f>VLOOKUP(AI607,'centroDeProyectos estrateg '!$E:$W,2,FALSE)</f>
        <v>Estrategia de Capacitación del Ministerio Público</v>
      </c>
      <c r="AK607" s="142" t="str">
        <f>VLOOKUP(AI607,'centroDeProyectos estrateg '!$E:$W,7,FALSE)</f>
        <v>14/01/2020</v>
      </c>
      <c r="AL607" s="209">
        <v>46010</v>
      </c>
      <c r="AM607" s="210">
        <v>0.7</v>
      </c>
      <c r="AN607" s="142" t="str">
        <f>VLOOKUP(AI607,'centroDeProyectos estrateg '!$E:$W,18,FALSE)</f>
        <v>Ministerio Público</v>
      </c>
      <c r="AO607" s="142" t="str">
        <f>VLOOKUP(AI607,'centroDeProyectos estrateg '!$E:$W,19,FALSE)</f>
        <v>0033 FISCALIA GENERAL</v>
      </c>
      <c r="AP607" s="142" t="str">
        <f>VLOOKUP(AI607,'centroDeProyectos estrateg '!$E:$W,4,FALSE)</f>
        <v>En progreso</v>
      </c>
      <c r="AQ607" s="142" t="s">
        <v>3442</v>
      </c>
    </row>
    <row r="608" spans="1:43" s="59" customFormat="1" ht="22.9" customHeight="1">
      <c r="A608" s="229">
        <v>606</v>
      </c>
      <c r="B608" s="60" t="s">
        <v>5968</v>
      </c>
      <c r="C608" s="59" t="s">
        <v>3817</v>
      </c>
      <c r="D608" s="59" t="s">
        <v>5351</v>
      </c>
      <c r="E608" s="59" t="s">
        <v>4046</v>
      </c>
      <c r="F608" s="59" t="s">
        <v>4128</v>
      </c>
      <c r="G608" s="59" t="s">
        <v>4129</v>
      </c>
      <c r="H608" s="59" t="str">
        <f t="shared" si="25"/>
        <v xml:space="preserve">CAPACITACIÓN: Implementar estrategias de capacitación y formación para mejorar las habilidades y conocimientos del personal en el desempeño de sus funciones, acorde a las necesidades, valores y ejes institucionales. </v>
      </c>
      <c r="I608" s="59" t="s">
        <v>6697</v>
      </c>
      <c r="O608" s="59" t="s">
        <v>3100</v>
      </c>
      <c r="P608" s="59" t="s">
        <v>3426</v>
      </c>
      <c r="AB608" s="59" t="s">
        <v>6685</v>
      </c>
      <c r="AC608" s="59">
        <v>2020</v>
      </c>
      <c r="AD608" s="59" t="s">
        <v>6699</v>
      </c>
      <c r="AE608" s="59" t="s">
        <v>3426</v>
      </c>
      <c r="AI608" s="59" t="s">
        <v>327</v>
      </c>
      <c r="AJ608" s="142" t="str">
        <f>VLOOKUP(AI608,'centroDeProyectos estrateg '!$E:$W,2,FALSE)</f>
        <v>Actualización de materiales didácticos y cursos de acuerdo con las reformas legales en materia penal, penal juvenil y procesal penal</v>
      </c>
      <c r="AK608" s="142" t="str">
        <f>VLOOKUP(AI608,'centroDeProyectos estrateg '!$E:$W,7,FALSE)</f>
        <v>01/07/2022</v>
      </c>
      <c r="AL608" s="142" t="str">
        <f>VLOOKUP(AI608,'centroDeProyectos estrateg '!$E:$W,8,FALSE)</f>
        <v>23/12/2022</v>
      </c>
      <c r="AM608" s="142" t="str">
        <f>VLOOKUP(AI608,'centroDeProyectos estrateg '!$E:$W,5,FALSE)</f>
        <v>100%</v>
      </c>
      <c r="AN608" s="142" t="str">
        <f>VLOOKUP(AI608,'centroDeProyectos estrateg '!$E:$W,18,FALSE)</f>
        <v>Ministerio Público</v>
      </c>
      <c r="AO608" s="142" t="str">
        <f>VLOOKUP(AI608,'centroDeProyectos estrateg '!$E:$W,19,FALSE)</f>
        <v>0716 UNIDAD DE CAPACITACION Y SUPERVISION (MINISTERIO PUBLICO)</v>
      </c>
      <c r="AP608" s="142" t="str">
        <f>VLOOKUP(AI608,'centroDeProyectos estrateg '!$E:$W,4,FALSE)</f>
        <v>Pendiente Evaluación de Beneficios</v>
      </c>
      <c r="AQ608" s="142" t="s">
        <v>3442</v>
      </c>
    </row>
    <row r="609" spans="1:43" s="146" customFormat="1" ht="22.9" customHeight="1">
      <c r="A609" s="227">
        <v>607</v>
      </c>
      <c r="B609" s="145" t="s">
        <v>5971</v>
      </c>
      <c r="C609" s="146" t="s">
        <v>3817</v>
      </c>
      <c r="D609" s="146" t="s">
        <v>5351</v>
      </c>
      <c r="E609" s="146" t="s">
        <v>4046</v>
      </c>
      <c r="F609" s="146" t="s">
        <v>4128</v>
      </c>
      <c r="G609" s="146" t="s">
        <v>4129</v>
      </c>
      <c r="H609" s="146" t="str">
        <f t="shared" ref="H609:H660" si="26">_xlfn.CONCAT(F609,": ",G609)</f>
        <v xml:space="preserve">CAPACITACIÓN: Implementar estrategias de capacitación y formación para mejorar las habilidades y conocimientos del personal en el desempeño de sus funciones, acorde a las necesidades, valores y ejes institucionales. </v>
      </c>
      <c r="I609" s="146" t="s">
        <v>6697</v>
      </c>
      <c r="O609" s="146" t="s">
        <v>3100</v>
      </c>
      <c r="P609" s="146" t="s">
        <v>3426</v>
      </c>
      <c r="AB609" s="146" t="s">
        <v>6685</v>
      </c>
      <c r="AC609" s="146" t="s">
        <v>3450</v>
      </c>
      <c r="AD609" s="146" t="s">
        <v>6700</v>
      </c>
      <c r="AE609" s="146" t="s">
        <v>3426</v>
      </c>
      <c r="AJ609" s="181" t="e">
        <f>VLOOKUP(AI609,'centroDeProyectos estrateg '!$E:$W,2,FALSE)</f>
        <v>#N/A</v>
      </c>
      <c r="AK609" s="181" t="e">
        <f>VLOOKUP(AI609,'centroDeProyectos estrateg '!$E:$W,7,FALSE)</f>
        <v>#N/A</v>
      </c>
      <c r="AL609" s="181" t="e">
        <f>VLOOKUP(AI609,'centroDeProyectos estrateg '!$E:$W,8,FALSE)</f>
        <v>#N/A</v>
      </c>
      <c r="AM609" s="181" t="e">
        <f>VLOOKUP(AI609,'centroDeProyectos estrateg '!$E:$W,5,FALSE)</f>
        <v>#N/A</v>
      </c>
      <c r="AN609" s="181" t="e">
        <f>VLOOKUP(AI609,'centroDeProyectos estrateg '!$E:$W,18,FALSE)</f>
        <v>#N/A</v>
      </c>
      <c r="AO609" s="181" t="e">
        <f>VLOOKUP(AI609,'centroDeProyectos estrateg '!$E:$W,19,FALSE)</f>
        <v>#N/A</v>
      </c>
      <c r="AP609" s="181" t="e">
        <f>VLOOKUP(AI609,'centroDeProyectos estrateg '!$E:$W,4,FALSE)</f>
        <v>#N/A</v>
      </c>
      <c r="AQ609" s="162" t="s">
        <v>3438</v>
      </c>
    </row>
    <row r="610" spans="1:43" s="59" customFormat="1" ht="22.9" customHeight="1">
      <c r="A610" s="228">
        <v>608</v>
      </c>
      <c r="B610" s="60" t="s">
        <v>5968</v>
      </c>
      <c r="C610" s="59" t="s">
        <v>3463</v>
      </c>
      <c r="D610" s="59" t="s">
        <v>5351</v>
      </c>
      <c r="E610" s="59" t="s">
        <v>4046</v>
      </c>
      <c r="F610" s="59" t="s">
        <v>4128</v>
      </c>
      <c r="G610" s="59" t="s">
        <v>4129</v>
      </c>
      <c r="H610" s="59" t="str">
        <f t="shared" si="26"/>
        <v xml:space="preserve">CAPACITACIÓN: Implementar estrategias de capacitación y formación para mejorar las habilidades y conocimientos del personal en el desempeño de sus funciones, acorde a las necesidades, valores y ejes institucionales. </v>
      </c>
      <c r="I610" s="59" t="s">
        <v>4196</v>
      </c>
      <c r="O610" s="59" t="s">
        <v>3096</v>
      </c>
      <c r="P610" s="59" t="s">
        <v>2145</v>
      </c>
      <c r="Q610" s="59" t="s">
        <v>3582</v>
      </c>
      <c r="S610" s="59">
        <v>0</v>
      </c>
      <c r="T610" s="59">
        <v>100</v>
      </c>
      <c r="U610" s="59">
        <v>0.1</v>
      </c>
      <c r="V610" s="59">
        <v>0.2</v>
      </c>
      <c r="W610" s="59">
        <v>0.4</v>
      </c>
      <c r="X610" s="59">
        <v>0.6</v>
      </c>
      <c r="Y610" s="59">
        <v>0.8</v>
      </c>
      <c r="Z610" s="59">
        <v>1</v>
      </c>
      <c r="AB610" s="59" t="s">
        <v>6701</v>
      </c>
      <c r="AC610" s="59" t="s">
        <v>6004</v>
      </c>
      <c r="AD610" s="59" t="s">
        <v>6702</v>
      </c>
      <c r="AE610" s="59" t="s">
        <v>2145</v>
      </c>
      <c r="AH610" s="59" t="s">
        <v>6672</v>
      </c>
      <c r="AI610" s="59" t="s">
        <v>261</v>
      </c>
      <c r="AJ610" s="142" t="str">
        <f>VLOOKUP(AI610,'centroDeProyectos estrateg '!$E:$W,2,FALSE)</f>
        <v>Diseño, planeamiento, ejecución y evaluación de actividades de formación del Eje Calidad de Vida y del Eje Entrenamiento o Capacitación</v>
      </c>
      <c r="AK610" s="142" t="str">
        <f>VLOOKUP(AI610,'centroDeProyectos estrateg '!$E:$W,7,FALSE)</f>
        <v>22/01/2021</v>
      </c>
      <c r="AL610" s="142" t="str">
        <f>VLOOKUP(AI610,'centroDeProyectos estrateg '!$E:$W,8,FALSE)</f>
        <v>20/12/2024</v>
      </c>
      <c r="AM610" s="142" t="str">
        <f>VLOOKUP(AI610,'centroDeProyectos estrateg '!$E:$W,5,FALSE)</f>
        <v>64%</v>
      </c>
      <c r="AN610" s="142" t="str">
        <f>VLOOKUP(AI610,'centroDeProyectos estrateg '!$E:$W,18,FALSE)</f>
        <v>Dirección Gestión Humana</v>
      </c>
      <c r="AO610" s="142" t="str">
        <f>VLOOKUP(AI610,'centroDeProyectos estrateg '!$E:$W,19,FALSE)</f>
        <v>1065 SECCION GESTION DE LA CAPACITACION</v>
      </c>
      <c r="AP610" s="142" t="str">
        <f>VLOOKUP(AI610,'centroDeProyectos estrateg '!$E:$W,4,FALSE)</f>
        <v>En progreso</v>
      </c>
      <c r="AQ610" s="142" t="s">
        <v>3442</v>
      </c>
    </row>
    <row r="611" spans="1:43" s="146" customFormat="1" ht="22.9" customHeight="1">
      <c r="A611" s="229">
        <v>609</v>
      </c>
      <c r="B611" s="145" t="s">
        <v>5971</v>
      </c>
      <c r="C611" s="146" t="s">
        <v>3463</v>
      </c>
      <c r="D611" s="146" t="s">
        <v>5351</v>
      </c>
      <c r="E611" s="146" t="s">
        <v>4046</v>
      </c>
      <c r="F611" s="146" t="s">
        <v>4128</v>
      </c>
      <c r="G611" s="146" t="s">
        <v>4129</v>
      </c>
      <c r="H611" s="146" t="str">
        <f t="shared" si="26"/>
        <v xml:space="preserve">CAPACITACIÓN: Implementar estrategias de capacitación y formación para mejorar las habilidades y conocimientos del personal en el desempeño de sus funciones, acorde a las necesidades, valores y ejes institucionales. </v>
      </c>
      <c r="I611" s="146" t="s">
        <v>4196</v>
      </c>
      <c r="O611" s="146" t="s">
        <v>3096</v>
      </c>
      <c r="P611" s="146" t="s">
        <v>2145</v>
      </c>
      <c r="AB611" s="146" t="s">
        <v>6701</v>
      </c>
      <c r="AC611" s="146">
        <v>2020</v>
      </c>
      <c r="AD611" s="146" t="s">
        <v>6703</v>
      </c>
      <c r="AE611" s="146" t="s">
        <v>2145</v>
      </c>
      <c r="AJ611" s="181" t="e">
        <f>VLOOKUP(AI611,'centroDeProyectos estrateg '!$E:$W,2,FALSE)</f>
        <v>#N/A</v>
      </c>
      <c r="AK611" s="181" t="e">
        <f>VLOOKUP(AI611,'centroDeProyectos estrateg '!$E:$W,7,FALSE)</f>
        <v>#N/A</v>
      </c>
      <c r="AL611" s="181" t="e">
        <f>VLOOKUP(AI611,'centroDeProyectos estrateg '!$E:$W,8,FALSE)</f>
        <v>#N/A</v>
      </c>
      <c r="AM611" s="181" t="e">
        <f>VLOOKUP(AI611,'centroDeProyectos estrateg '!$E:$W,5,FALSE)</f>
        <v>#N/A</v>
      </c>
      <c r="AN611" s="181" t="e">
        <f>VLOOKUP(AI611,'centroDeProyectos estrateg '!$E:$W,18,FALSE)</f>
        <v>#N/A</v>
      </c>
      <c r="AO611" s="181" t="e">
        <f>VLOOKUP(AI611,'centroDeProyectos estrateg '!$E:$W,19,FALSE)</f>
        <v>#N/A</v>
      </c>
      <c r="AP611" s="181" t="e">
        <f>VLOOKUP(AI611,'centroDeProyectos estrateg '!$E:$W,4,FALSE)</f>
        <v>#N/A</v>
      </c>
      <c r="AQ611" s="162" t="s">
        <v>3438</v>
      </c>
    </row>
    <row r="612" spans="1:43" s="146" customFormat="1" ht="22.9" customHeight="1">
      <c r="A612" s="227">
        <v>610</v>
      </c>
      <c r="B612" s="145" t="s">
        <v>5971</v>
      </c>
      <c r="C612" s="146" t="s">
        <v>3463</v>
      </c>
      <c r="D612" s="146" t="s">
        <v>5351</v>
      </c>
      <c r="E612" s="146" t="s">
        <v>4046</v>
      </c>
      <c r="F612" s="146" t="s">
        <v>4128</v>
      </c>
      <c r="G612" s="146" t="s">
        <v>4129</v>
      </c>
      <c r="H612" s="146" t="str">
        <f t="shared" si="26"/>
        <v xml:space="preserve">CAPACITACIÓN: Implementar estrategias de capacitación y formación para mejorar las habilidades y conocimientos del personal en el desempeño de sus funciones, acorde a las necesidades, valores y ejes institucionales. </v>
      </c>
      <c r="I612" s="146" t="s">
        <v>4196</v>
      </c>
      <c r="O612" s="146" t="s">
        <v>3096</v>
      </c>
      <c r="P612" s="146" t="s">
        <v>2145</v>
      </c>
      <c r="AB612" s="146" t="s">
        <v>6701</v>
      </c>
      <c r="AC612" s="146" t="s">
        <v>3450</v>
      </c>
      <c r="AD612" s="146" t="s">
        <v>6704</v>
      </c>
      <c r="AE612" s="146" t="s">
        <v>2145</v>
      </c>
      <c r="AJ612" s="181" t="e">
        <f>VLOOKUP(AI612,'centroDeProyectos estrateg '!$E:$W,2,FALSE)</f>
        <v>#N/A</v>
      </c>
      <c r="AK612" s="181" t="e">
        <f>VLOOKUP(AI612,'centroDeProyectos estrateg '!$E:$W,7,FALSE)</f>
        <v>#N/A</v>
      </c>
      <c r="AL612" s="181" t="e">
        <f>VLOOKUP(AI612,'centroDeProyectos estrateg '!$E:$W,8,FALSE)</f>
        <v>#N/A</v>
      </c>
      <c r="AM612" s="181" t="e">
        <f>VLOOKUP(AI612,'centroDeProyectos estrateg '!$E:$W,5,FALSE)</f>
        <v>#N/A</v>
      </c>
      <c r="AN612" s="181" t="e">
        <f>VLOOKUP(AI612,'centroDeProyectos estrateg '!$E:$W,18,FALSE)</f>
        <v>#N/A</v>
      </c>
      <c r="AO612" s="181" t="e">
        <f>VLOOKUP(AI612,'centroDeProyectos estrateg '!$E:$W,19,FALSE)</f>
        <v>#N/A</v>
      </c>
      <c r="AP612" s="181" t="e">
        <f>VLOOKUP(AI612,'centroDeProyectos estrateg '!$E:$W,4,FALSE)</f>
        <v>#N/A</v>
      </c>
      <c r="AQ612" s="162" t="s">
        <v>3438</v>
      </c>
    </row>
    <row r="613" spans="1:43" s="172" customFormat="1" ht="22.9" customHeight="1">
      <c r="A613" s="228">
        <v>611</v>
      </c>
      <c r="B613" s="171" t="s">
        <v>6096</v>
      </c>
      <c r="C613" s="172" t="s">
        <v>3463</v>
      </c>
      <c r="D613" s="172" t="s">
        <v>5351</v>
      </c>
      <c r="E613" s="172" t="s">
        <v>4046</v>
      </c>
      <c r="F613" s="172" t="s">
        <v>4128</v>
      </c>
      <c r="G613" s="172" t="s">
        <v>4129</v>
      </c>
      <c r="H613" s="172" t="str">
        <f t="shared" si="26"/>
        <v xml:space="preserve">CAPACITACIÓN: Implementar estrategias de capacitación y formación para mejorar las habilidades y conocimientos del personal en el desempeño de sus funciones, acorde a las necesidades, valores y ejes institucionales. </v>
      </c>
      <c r="I613" s="172" t="s">
        <v>4197</v>
      </c>
      <c r="O613" s="172" t="s">
        <v>3108</v>
      </c>
      <c r="P613" s="172" t="s">
        <v>1270</v>
      </c>
      <c r="Q613" s="172" t="s">
        <v>3582</v>
      </c>
      <c r="S613" s="172">
        <v>0</v>
      </c>
      <c r="T613" s="172">
        <v>100</v>
      </c>
      <c r="U613" s="172">
        <v>0.1</v>
      </c>
      <c r="V613" s="172">
        <v>0.2</v>
      </c>
      <c r="W613" s="172">
        <v>0.4</v>
      </c>
      <c r="X613" s="172">
        <v>0.6</v>
      </c>
      <c r="Y613" s="172">
        <v>0.8</v>
      </c>
      <c r="Z613" s="172">
        <v>1</v>
      </c>
      <c r="AB613" s="172" t="s">
        <v>6685</v>
      </c>
      <c r="AC613" s="172">
        <v>2019</v>
      </c>
      <c r="AD613" s="172" t="s">
        <v>6705</v>
      </c>
      <c r="AE613" s="172" t="s">
        <v>3426</v>
      </c>
      <c r="AH613" s="172" t="s">
        <v>6672</v>
      </c>
      <c r="AJ613" s="183" t="e">
        <f>VLOOKUP(AI613,'centroDeProyectos estrateg '!$E:$W,2,FALSE)</f>
        <v>#N/A</v>
      </c>
      <c r="AK613" s="183" t="e">
        <f>VLOOKUP(AI613,'centroDeProyectos estrateg '!$E:$W,7,FALSE)</f>
        <v>#N/A</v>
      </c>
      <c r="AL613" s="183" t="e">
        <f>VLOOKUP(AI613,'centroDeProyectos estrateg '!$E:$W,8,FALSE)</f>
        <v>#N/A</v>
      </c>
      <c r="AM613" s="183" t="e">
        <f>VLOOKUP(AI613,'centroDeProyectos estrateg '!$E:$W,5,FALSE)</f>
        <v>#N/A</v>
      </c>
      <c r="AN613" s="183" t="e">
        <f>VLOOKUP(AI613,'centroDeProyectos estrateg '!$E:$W,18,FALSE)</f>
        <v>#N/A</v>
      </c>
      <c r="AO613" s="183" t="e">
        <f>VLOOKUP(AI613,'centroDeProyectos estrateg '!$E:$W,19,FALSE)</f>
        <v>#N/A</v>
      </c>
      <c r="AP613" s="183" t="e">
        <f>VLOOKUP(AI613,'centroDeProyectos estrateg '!$E:$W,4,FALSE)</f>
        <v>#N/A</v>
      </c>
      <c r="AQ613" s="172" t="s">
        <v>3626</v>
      </c>
    </row>
    <row r="614" spans="1:43" s="146" customFormat="1" ht="22.9" customHeight="1">
      <c r="A614" s="229">
        <v>612</v>
      </c>
      <c r="B614" s="145" t="s">
        <v>5971</v>
      </c>
      <c r="C614" s="146" t="s">
        <v>3463</v>
      </c>
      <c r="D614" s="146" t="s">
        <v>5351</v>
      </c>
      <c r="E614" s="146" t="s">
        <v>4046</v>
      </c>
      <c r="F614" s="146" t="s">
        <v>4128</v>
      </c>
      <c r="G614" s="146" t="s">
        <v>4129</v>
      </c>
      <c r="H614" s="146" t="str">
        <f t="shared" si="26"/>
        <v xml:space="preserve">CAPACITACIÓN: Implementar estrategias de capacitación y formación para mejorar las habilidades y conocimientos del personal en el desempeño de sus funciones, acorde a las necesidades, valores y ejes institucionales. </v>
      </c>
      <c r="I614" s="146" t="s">
        <v>4197</v>
      </c>
      <c r="O614" s="146" t="s">
        <v>3108</v>
      </c>
      <c r="P614" s="146" t="s">
        <v>1270</v>
      </c>
      <c r="AB614" s="146" t="s">
        <v>6685</v>
      </c>
      <c r="AC614" s="146">
        <v>2020</v>
      </c>
      <c r="AD614" s="146" t="s">
        <v>6706</v>
      </c>
      <c r="AE614" s="146" t="s">
        <v>3426</v>
      </c>
      <c r="AJ614" s="181" t="e">
        <f>VLOOKUP(AI614,'centroDeProyectos estrateg '!$E:$W,2,FALSE)</f>
        <v>#N/A</v>
      </c>
      <c r="AK614" s="181" t="e">
        <f>VLOOKUP(AI614,'centroDeProyectos estrateg '!$E:$W,7,FALSE)</f>
        <v>#N/A</v>
      </c>
      <c r="AL614" s="181" t="e">
        <f>VLOOKUP(AI614,'centroDeProyectos estrateg '!$E:$W,8,FALSE)</f>
        <v>#N/A</v>
      </c>
      <c r="AM614" s="181" t="e">
        <f>VLOOKUP(AI614,'centroDeProyectos estrateg '!$E:$W,5,FALSE)</f>
        <v>#N/A</v>
      </c>
      <c r="AN614" s="181" t="e">
        <f>VLOOKUP(AI614,'centroDeProyectos estrateg '!$E:$W,18,FALSE)</f>
        <v>#N/A</v>
      </c>
      <c r="AO614" s="181" t="e">
        <f>VLOOKUP(AI614,'centroDeProyectos estrateg '!$E:$W,19,FALSE)</f>
        <v>#N/A</v>
      </c>
      <c r="AP614" s="181" t="e">
        <f>VLOOKUP(AI614,'centroDeProyectos estrateg '!$E:$W,4,FALSE)</f>
        <v>#N/A</v>
      </c>
      <c r="AQ614" s="162" t="s">
        <v>3438</v>
      </c>
    </row>
    <row r="615" spans="1:43" s="146" customFormat="1" ht="22.9" customHeight="1">
      <c r="A615" s="227">
        <v>613</v>
      </c>
      <c r="B615" s="145" t="s">
        <v>5971</v>
      </c>
      <c r="C615" s="146" t="s">
        <v>3463</v>
      </c>
      <c r="D615" s="146" t="s">
        <v>5351</v>
      </c>
      <c r="E615" s="146" t="s">
        <v>4046</v>
      </c>
      <c r="F615" s="146" t="s">
        <v>4128</v>
      </c>
      <c r="G615" s="146" t="s">
        <v>4129</v>
      </c>
      <c r="H615" s="146" t="str">
        <f t="shared" si="26"/>
        <v xml:space="preserve">CAPACITACIÓN: Implementar estrategias de capacitación y formación para mejorar las habilidades y conocimientos del personal en el desempeño de sus funciones, acorde a las necesidades, valores y ejes institucionales. </v>
      </c>
      <c r="I615" s="146" t="s">
        <v>4197</v>
      </c>
      <c r="O615" s="146" t="s">
        <v>3108</v>
      </c>
      <c r="P615" s="146" t="s">
        <v>1270</v>
      </c>
      <c r="AB615" s="146" t="s">
        <v>6685</v>
      </c>
      <c r="AC615" s="146" t="s">
        <v>3450</v>
      </c>
      <c r="AD615" s="146" t="s">
        <v>6707</v>
      </c>
      <c r="AE615" s="146" t="s">
        <v>3426</v>
      </c>
      <c r="AJ615" s="181" t="e">
        <f>VLOOKUP(AI615,'centroDeProyectos estrateg '!$E:$W,2,FALSE)</f>
        <v>#N/A</v>
      </c>
      <c r="AK615" s="181" t="e">
        <f>VLOOKUP(AI615,'centroDeProyectos estrateg '!$E:$W,7,FALSE)</f>
        <v>#N/A</v>
      </c>
      <c r="AL615" s="181" t="e">
        <f>VLOOKUP(AI615,'centroDeProyectos estrateg '!$E:$W,8,FALSE)</f>
        <v>#N/A</v>
      </c>
      <c r="AM615" s="181" t="e">
        <f>VLOOKUP(AI615,'centroDeProyectos estrateg '!$E:$W,5,FALSE)</f>
        <v>#N/A</v>
      </c>
      <c r="AN615" s="181" t="e">
        <f>VLOOKUP(AI615,'centroDeProyectos estrateg '!$E:$W,18,FALSE)</f>
        <v>#N/A</v>
      </c>
      <c r="AO615" s="181" t="e">
        <f>VLOOKUP(AI615,'centroDeProyectos estrateg '!$E:$W,19,FALSE)</f>
        <v>#N/A</v>
      </c>
      <c r="AP615" s="181" t="e">
        <f>VLOOKUP(AI615,'centroDeProyectos estrateg '!$E:$W,4,FALSE)</f>
        <v>#N/A</v>
      </c>
      <c r="AQ615" s="162" t="s">
        <v>3438</v>
      </c>
    </row>
    <row r="616" spans="1:43" s="59" customFormat="1" ht="22.9" customHeight="1">
      <c r="A616" s="228">
        <v>614</v>
      </c>
      <c r="B616" s="60" t="s">
        <v>6215</v>
      </c>
      <c r="C616" s="59" t="s">
        <v>3463</v>
      </c>
      <c r="D616" s="59" t="s">
        <v>3938</v>
      </c>
      <c r="E616" s="59" t="s">
        <v>4227</v>
      </c>
      <c r="F616" s="59" t="s">
        <v>4826</v>
      </c>
      <c r="G616" s="59" t="s">
        <v>4213</v>
      </c>
      <c r="H616" s="59" t="str">
        <f t="shared" si="26"/>
        <v>GESTIÓN ESTRATÉGICA INSTITUCIONAL: Gestionar el proceso de toma de decisiones conforme al contenido del plan estratégico con el fin de administrar los recursos presupuestarios en función de las prioridades institucionales.</v>
      </c>
      <c r="I616" s="61" t="s">
        <v>6708</v>
      </c>
      <c r="J616" s="61"/>
      <c r="K616" s="61"/>
      <c r="L616" s="61"/>
      <c r="M616" s="61"/>
      <c r="N616" s="61"/>
      <c r="O616" s="61" t="s">
        <v>3019</v>
      </c>
      <c r="P616" s="59" t="s">
        <v>26</v>
      </c>
      <c r="Q616" s="59" t="s">
        <v>3582</v>
      </c>
      <c r="S616" s="59">
        <v>0</v>
      </c>
      <c r="T616" s="59">
        <v>100</v>
      </c>
      <c r="U616" s="59">
        <v>0.1</v>
      </c>
      <c r="V616" s="59">
        <v>0.2</v>
      </c>
      <c r="W616" s="59">
        <v>0.4</v>
      </c>
      <c r="X616" s="59">
        <v>0.6</v>
      </c>
      <c r="Y616" s="59">
        <v>0.8</v>
      </c>
      <c r="Z616" s="59">
        <v>1</v>
      </c>
      <c r="AB616" s="59" t="s">
        <v>6709</v>
      </c>
      <c r="AC616" s="59">
        <v>2019</v>
      </c>
      <c r="AD616" s="59" t="s">
        <v>6710</v>
      </c>
      <c r="AE616" s="59" t="s">
        <v>26</v>
      </c>
      <c r="AH616" s="59" t="s">
        <v>6711</v>
      </c>
      <c r="AI616" s="59" t="s">
        <v>89</v>
      </c>
      <c r="AJ616" s="142" t="str">
        <f>VLOOKUP(AI616,'centroDeProyectos estrateg '!$E:$W,2,FALSE)</f>
        <v>Sistema de Gestión del Plan Estratégico Institucional</v>
      </c>
      <c r="AK616" s="142" t="str">
        <f>VLOOKUP(AI616,'centroDeProyectos estrateg '!$E:$W,7,FALSE)</f>
        <v>05/05/2017</v>
      </c>
      <c r="AL616" s="142" t="str">
        <f>VLOOKUP(AI616,'centroDeProyectos estrateg '!$E:$W,8,FALSE)</f>
        <v>31/12/2024</v>
      </c>
      <c r="AM616" s="142" t="str">
        <f>VLOOKUP(AI616,'centroDeProyectos estrateg '!$E:$W,5,FALSE)</f>
        <v>89%</v>
      </c>
      <c r="AN616" s="142" t="str">
        <f>VLOOKUP(AI616,'centroDeProyectos estrateg '!$E:$W,18,FALSE)</f>
        <v>Dirección de Planificación</v>
      </c>
      <c r="AO616" s="142" t="str">
        <f>VLOOKUP(AI616,'centroDeProyectos estrateg '!$E:$W,19,FALSE)</f>
        <v>1799 SUBPROCESO PLANIFICACION ESTRATEGICA</v>
      </c>
      <c r="AP616" s="142" t="str">
        <f>VLOOKUP(AI616,'centroDeProyectos estrateg '!$E:$W,4,FALSE)</f>
        <v>En progreso</v>
      </c>
      <c r="AQ616" s="142" t="s">
        <v>3442</v>
      </c>
    </row>
    <row r="617" spans="1:43" s="203" customFormat="1" ht="22.9" customHeight="1">
      <c r="A617" s="229">
        <v>615</v>
      </c>
      <c r="B617" s="202" t="s">
        <v>6211</v>
      </c>
      <c r="C617" s="202" t="s">
        <v>6211</v>
      </c>
      <c r="D617" s="203" t="s">
        <v>3938</v>
      </c>
      <c r="E617" s="203" t="s">
        <v>4227</v>
      </c>
      <c r="F617" s="203" t="s">
        <v>4826</v>
      </c>
      <c r="G617" s="203" t="s">
        <v>4213</v>
      </c>
      <c r="H617" s="203" t="str">
        <f t="shared" si="26"/>
        <v>GESTIÓN ESTRATÉGICA INSTITUCIONAL: Gestionar el proceso de toma de decisiones conforme al contenido del plan estratégico con el fin de administrar los recursos presupuestarios en función de las prioridades institucionales.</v>
      </c>
      <c r="I617" s="204" t="s">
        <v>6708</v>
      </c>
      <c r="J617" s="204"/>
      <c r="K617" s="204"/>
      <c r="L617" s="204"/>
      <c r="M617" s="204"/>
      <c r="N617" s="204"/>
      <c r="O617" s="204" t="s">
        <v>3019</v>
      </c>
      <c r="P617" s="203" t="s">
        <v>26</v>
      </c>
      <c r="AB617" s="203" t="s">
        <v>6709</v>
      </c>
      <c r="AC617" s="203" t="s">
        <v>3475</v>
      </c>
      <c r="AD617" s="203" t="s">
        <v>6712</v>
      </c>
      <c r="AE617" s="203" t="s">
        <v>26</v>
      </c>
      <c r="AI617" s="203" t="s">
        <v>103</v>
      </c>
      <c r="AJ617" s="199" t="str">
        <f>VLOOKUP(AI617,'centroDeProyectos estrateg '!$E:$W,2,FALSE)</f>
        <v>Modelo de Gestión de Presupuestos Plurianuales</v>
      </c>
      <c r="AK617" s="199" t="str">
        <f>VLOOKUP(AI617,'centroDeProyectos estrateg '!$E:$W,7,FALSE)</f>
        <v>03/12/2019</v>
      </c>
      <c r="AL617" s="200">
        <v>45480</v>
      </c>
      <c r="AM617" s="212">
        <v>1</v>
      </c>
      <c r="AN617" s="199" t="str">
        <f>VLOOKUP(AI617,'centroDeProyectos estrateg '!$E:$W,18,FALSE)</f>
        <v>Dirección de Planificación</v>
      </c>
      <c r="AO617" s="199" t="str">
        <f>VLOOKUP(AI617,'centroDeProyectos estrateg '!$E:$W,19,FALSE)</f>
        <v>0113 SUBPROCESO FORMULACION DE PRESUPUESTO Y PORTAFOLIO DE PROYECTOS INSTITUCIONALES</v>
      </c>
      <c r="AP617" s="199" t="str">
        <f>VLOOKUP(AI617,'centroDeProyectos estrateg '!$E:$W,4,FALSE)</f>
        <v>En progreso</v>
      </c>
      <c r="AQ617" s="199" t="s">
        <v>3442</v>
      </c>
    </row>
    <row r="618" spans="1:43" s="146" customFormat="1" ht="22.9" customHeight="1">
      <c r="A618" s="227">
        <v>616</v>
      </c>
      <c r="B618" s="145" t="s">
        <v>5971</v>
      </c>
      <c r="C618" s="146" t="s">
        <v>3463</v>
      </c>
      <c r="D618" s="146" t="s">
        <v>3938</v>
      </c>
      <c r="E618" s="146" t="s">
        <v>4227</v>
      </c>
      <c r="F618" s="146" t="s">
        <v>4826</v>
      </c>
      <c r="G618" s="146" t="s">
        <v>4213</v>
      </c>
      <c r="H618" s="146" t="str">
        <f t="shared" si="26"/>
        <v>GESTIÓN ESTRATÉGICA INSTITUCIONAL: Gestionar el proceso de toma de decisiones conforme al contenido del plan estratégico con el fin de administrar los recursos presupuestarios en función de las prioridades institucionales.</v>
      </c>
      <c r="I618" s="147" t="s">
        <v>6708</v>
      </c>
      <c r="J618" s="147"/>
      <c r="K618" s="147"/>
      <c r="L618" s="147"/>
      <c r="M618" s="147"/>
      <c r="N618" s="147"/>
      <c r="O618" s="147" t="s">
        <v>3019</v>
      </c>
      <c r="P618" s="146" t="s">
        <v>26</v>
      </c>
      <c r="AB618" s="146" t="s">
        <v>6709</v>
      </c>
      <c r="AC618" s="146" t="s">
        <v>6174</v>
      </c>
      <c r="AD618" s="146" t="s">
        <v>6713</v>
      </c>
      <c r="AE618" s="146" t="s">
        <v>26</v>
      </c>
      <c r="AJ618" s="181" t="e">
        <f>VLOOKUP(AI618,'centroDeProyectos estrateg '!$E:$W,2,FALSE)</f>
        <v>#N/A</v>
      </c>
      <c r="AK618" s="181" t="e">
        <f>VLOOKUP(AI618,'centroDeProyectos estrateg '!$E:$W,7,FALSE)</f>
        <v>#N/A</v>
      </c>
      <c r="AL618" s="181" t="e">
        <f>VLOOKUP(AI618,'centroDeProyectos estrateg '!$E:$W,8,FALSE)</f>
        <v>#N/A</v>
      </c>
      <c r="AM618" s="181" t="e">
        <f>VLOOKUP(AI618,'centroDeProyectos estrateg '!$E:$W,5,FALSE)</f>
        <v>#N/A</v>
      </c>
      <c r="AN618" s="181" t="e">
        <f>VLOOKUP(AI618,'centroDeProyectos estrateg '!$E:$W,18,FALSE)</f>
        <v>#N/A</v>
      </c>
      <c r="AO618" s="181" t="e">
        <f>VLOOKUP(AI618,'centroDeProyectos estrateg '!$E:$W,19,FALSE)</f>
        <v>#N/A</v>
      </c>
      <c r="AP618" s="181" t="e">
        <f>VLOOKUP(AI618,'centroDeProyectos estrateg '!$E:$W,4,FALSE)</f>
        <v>#N/A</v>
      </c>
      <c r="AQ618" s="162" t="s">
        <v>3438</v>
      </c>
    </row>
    <row r="619" spans="1:43" s="59" customFormat="1" ht="22.9" customHeight="1">
      <c r="A619" s="228">
        <v>617</v>
      </c>
      <c r="B619" s="60" t="s">
        <v>5968</v>
      </c>
      <c r="C619" s="59" t="s">
        <v>3463</v>
      </c>
      <c r="D619" s="59" t="s">
        <v>3938</v>
      </c>
      <c r="E619" s="59" t="s">
        <v>4227</v>
      </c>
      <c r="F619" s="59" t="s">
        <v>4826</v>
      </c>
      <c r="G619" s="59" t="s">
        <v>4213</v>
      </c>
      <c r="H619" s="59" t="str">
        <f>_xlfn.CONCAT(F619,": ",G619)</f>
        <v>GESTIÓN ESTRATÉGICA INSTITUCIONAL: Gestionar el proceso de toma de decisiones conforme al contenido del plan estratégico con el fin de administrar los recursos presupuestarios en función de las prioridades institucionales.</v>
      </c>
      <c r="I619" s="61" t="s">
        <v>6708</v>
      </c>
      <c r="J619" s="61"/>
      <c r="K619" s="61"/>
      <c r="L619" s="61"/>
      <c r="M619" s="61"/>
      <c r="N619" s="61"/>
      <c r="O619" s="61" t="s">
        <v>3019</v>
      </c>
      <c r="P619" s="59" t="s">
        <v>26</v>
      </c>
      <c r="AB619" s="59" t="s">
        <v>6709</v>
      </c>
      <c r="AC619" s="59" t="s">
        <v>6714</v>
      </c>
      <c r="AD619" s="59" t="s">
        <v>6715</v>
      </c>
      <c r="AE619" s="59" t="s">
        <v>26</v>
      </c>
      <c r="AI619" s="59" t="s">
        <v>341</v>
      </c>
      <c r="AJ619" s="142" t="str">
        <f>VLOOKUP(AI619,'centroDeProyectos estrateg '!$E:$W,2,FALSE)</f>
        <v>Implementación del Sistema SEVRI y PAI, para el análisis de los riesgos estratégicos</v>
      </c>
      <c r="AK619" s="142" t="str">
        <f>VLOOKUP(AI619,'centroDeProyectos estrateg '!$E:$W,7,FALSE)</f>
        <v>08/07/2020</v>
      </c>
      <c r="AL619" s="142" t="str">
        <f>VLOOKUP(AI619,'centroDeProyectos estrateg '!$E:$W,8,FALSE)</f>
        <v>31/05/2022</v>
      </c>
      <c r="AM619" s="142" t="str">
        <f>VLOOKUP(AI619,'centroDeProyectos estrateg '!$E:$W,5,FALSE)</f>
        <v>100%</v>
      </c>
      <c r="AN619" s="142" t="str">
        <f>VLOOKUP(AI619,'centroDeProyectos estrateg '!$E:$W,18,FALSE)</f>
        <v>Oficina de Control Interno</v>
      </c>
      <c r="AO619" s="142" t="str">
        <f>VLOOKUP(AI619,'centroDeProyectos estrateg '!$E:$W,19,FALSE)</f>
        <v>​0914 OFICINA DE CONTROL INTERNO</v>
      </c>
      <c r="AP619" s="142" t="str">
        <f>VLOOKUP(AI619,'centroDeProyectos estrateg '!$E:$W,4,FALSE)</f>
        <v>Pendiente Evaluación de Beneficios</v>
      </c>
      <c r="AQ619" s="142" t="s">
        <v>3442</v>
      </c>
    </row>
    <row r="620" spans="1:43" s="59" customFormat="1" ht="22.9" customHeight="1">
      <c r="A620" s="229">
        <v>618</v>
      </c>
      <c r="B620" s="60" t="s">
        <v>5968</v>
      </c>
      <c r="C620" s="59" t="s">
        <v>3463</v>
      </c>
      <c r="D620" s="59" t="s">
        <v>3938</v>
      </c>
      <c r="E620" s="59" t="s">
        <v>4227</v>
      </c>
      <c r="F620" s="59" t="s">
        <v>4826</v>
      </c>
      <c r="G620" s="59" t="s">
        <v>4213</v>
      </c>
      <c r="H620" s="59" t="str">
        <f t="shared" si="26"/>
        <v>GESTIÓN ESTRATÉGICA INSTITUCIONAL: Gestionar el proceso de toma de decisiones conforme al contenido del plan estratégico con el fin de administrar los recursos presupuestarios en función de las prioridades institucionales.</v>
      </c>
      <c r="I620" s="61" t="s">
        <v>6708</v>
      </c>
      <c r="J620" s="61"/>
      <c r="K620" s="61"/>
      <c r="L620" s="61"/>
      <c r="M620" s="61"/>
      <c r="N620" s="61"/>
      <c r="O620" s="61" t="s">
        <v>3019</v>
      </c>
      <c r="P620" s="59" t="s">
        <v>26</v>
      </c>
      <c r="AB620" s="59" t="s">
        <v>6709</v>
      </c>
      <c r="AC620" s="59">
        <v>2022</v>
      </c>
      <c r="AD620" s="59" t="s">
        <v>6716</v>
      </c>
      <c r="AE620" s="59" t="s">
        <v>26</v>
      </c>
      <c r="AI620" s="59" t="s">
        <v>339</v>
      </c>
      <c r="AJ620" s="142" t="str">
        <f>VLOOKUP(AI620,'centroDeProyectos estrateg '!$E:$W,2,FALSE)</f>
        <v>Mejora y actualización de los sistemas SEVRI y PAI e integrarlos al proceso de Planificación Institucional</v>
      </c>
      <c r="AK620" s="142" t="str">
        <f>VLOOKUP(AI620,'centroDeProyectos estrateg '!$E:$W,7,FALSE)</f>
        <v>06/11/2020</v>
      </c>
      <c r="AL620" s="142" t="str">
        <f>VLOOKUP(AI620,'centroDeProyectos estrateg '!$E:$W,8,FALSE)</f>
        <v>09/11/2020</v>
      </c>
      <c r="AM620" s="142" t="str">
        <f>VLOOKUP(AI620,'centroDeProyectos estrateg '!$E:$W,5,FALSE)</f>
        <v>0%</v>
      </c>
      <c r="AN620" s="142" t="str">
        <f>VLOOKUP(AI620,'centroDeProyectos estrateg '!$E:$W,18,FALSE)</f>
        <v>Oficina de Control Interno</v>
      </c>
      <c r="AO620" s="142" t="str">
        <f>VLOOKUP(AI620,'centroDeProyectos estrateg '!$E:$W,19,FALSE)</f>
        <v>0914 OFICINA DE CONTROL INTERNO</v>
      </c>
      <c r="AP620" s="142" t="str">
        <f>VLOOKUP(AI620,'centroDeProyectos estrateg '!$E:$W,4,FALSE)</f>
        <v>Suspendido</v>
      </c>
      <c r="AQ620" s="142" t="s">
        <v>3442</v>
      </c>
    </row>
    <row r="621" spans="1:43" s="203" customFormat="1" ht="22.9" customHeight="1">
      <c r="A621" s="227">
        <v>619</v>
      </c>
      <c r="B621" s="202" t="s">
        <v>6211</v>
      </c>
      <c r="C621" s="202" t="s">
        <v>6211</v>
      </c>
      <c r="D621" s="203" t="s">
        <v>3938</v>
      </c>
      <c r="E621" s="203" t="s">
        <v>4227</v>
      </c>
      <c r="F621" s="203" t="s">
        <v>4826</v>
      </c>
      <c r="G621" s="203" t="s">
        <v>4213</v>
      </c>
      <c r="H621" s="203" t="str">
        <f t="shared" si="26"/>
        <v>GESTIÓN ESTRATÉGICA INSTITUCIONAL: Gestionar el proceso de toma de decisiones conforme al contenido del plan estratégico con el fin de administrar los recursos presupuestarios en función de las prioridades institucionales.</v>
      </c>
      <c r="I621" s="204" t="s">
        <v>6708</v>
      </c>
      <c r="J621" s="204"/>
      <c r="K621" s="204"/>
      <c r="L621" s="204"/>
      <c r="M621" s="204"/>
      <c r="N621" s="204"/>
      <c r="O621" s="204" t="s">
        <v>3019</v>
      </c>
      <c r="P621" s="203" t="s">
        <v>26</v>
      </c>
      <c r="AB621" s="203" t="s">
        <v>6709</v>
      </c>
      <c r="AC621" s="203">
        <v>2023</v>
      </c>
      <c r="AD621" s="203" t="s">
        <v>6717</v>
      </c>
      <c r="AE621" s="203" t="s">
        <v>26</v>
      </c>
      <c r="AI621" s="203" t="s">
        <v>4207</v>
      </c>
      <c r="AJ621" s="199" t="str">
        <f>VLOOKUP(AI621,'centroDeProyectos estrateg '!$E:$W,2,FALSE)</f>
        <v>Cuadro de Mando Integral</v>
      </c>
      <c r="AK621" s="200">
        <f>VLOOKUP(AI621,'centroDeProyectos estrateg '!$E:$W,7,FALSE)</f>
        <v>45110</v>
      </c>
      <c r="AL621" s="200">
        <v>45881</v>
      </c>
      <c r="AM621" s="201">
        <v>0.48</v>
      </c>
      <c r="AN621" s="199" t="str">
        <f>VLOOKUP(AI621,'centroDeProyectos estrateg '!$E:$W,18,FALSE)</f>
        <v>Sala Primera</v>
      </c>
      <c r="AO621" s="199" t="str">
        <f>VLOOKUP(AI621,'centroDeProyectos estrateg '!$E:$W,19,FALSE)</f>
        <v>​0004 SALA PRIMERA</v>
      </c>
      <c r="AP621" s="199" t="str">
        <f>VLOOKUP(AI621,'centroDeProyectos estrateg '!$E:$W,4,FALSE)</f>
        <v>Suspendido</v>
      </c>
      <c r="AQ621" s="199" t="s">
        <v>3442</v>
      </c>
    </row>
    <row r="622" spans="1:43" s="146" customFormat="1" ht="22.9" customHeight="1">
      <c r="A622" s="228">
        <v>620</v>
      </c>
      <c r="B622" s="145" t="s">
        <v>5971</v>
      </c>
      <c r="C622" s="146" t="s">
        <v>3463</v>
      </c>
      <c r="D622" s="146" t="s">
        <v>3938</v>
      </c>
      <c r="E622" s="146" t="s">
        <v>4227</v>
      </c>
      <c r="F622" s="146" t="s">
        <v>4826</v>
      </c>
      <c r="G622" s="146" t="s">
        <v>4213</v>
      </c>
      <c r="H622" s="146" t="str">
        <f t="shared" si="26"/>
        <v>GESTIÓN ESTRATÉGICA INSTITUCIONAL: Gestionar el proceso de toma de decisiones conforme al contenido del plan estratégico con el fin de administrar los recursos presupuestarios en función de las prioridades institucionales.</v>
      </c>
      <c r="I622" s="147" t="s">
        <v>6708</v>
      </c>
      <c r="J622" s="147"/>
      <c r="K622" s="147"/>
      <c r="L622" s="147"/>
      <c r="M622" s="147"/>
      <c r="N622" s="147"/>
      <c r="O622" s="147" t="s">
        <v>3019</v>
      </c>
      <c r="P622" s="146" t="s">
        <v>26</v>
      </c>
      <c r="AB622" s="146" t="s">
        <v>6709</v>
      </c>
      <c r="AC622" s="146">
        <v>2024</v>
      </c>
      <c r="AD622" s="146" t="s">
        <v>6718</v>
      </c>
      <c r="AE622" s="146" t="s">
        <v>26</v>
      </c>
      <c r="AI622" s="203"/>
      <c r="AJ622" s="181" t="e">
        <f>VLOOKUP(AI622,'centroDeProyectos estrateg '!$E:$W,2,FALSE)</f>
        <v>#N/A</v>
      </c>
      <c r="AK622" s="181" t="e">
        <f>VLOOKUP(AI622,'centroDeProyectos estrateg '!$E:$W,7,FALSE)</f>
        <v>#N/A</v>
      </c>
      <c r="AL622" s="181" t="e">
        <f>VLOOKUP(AI622,'centroDeProyectos estrateg '!$E:$W,8,FALSE)</f>
        <v>#N/A</v>
      </c>
      <c r="AM622" s="181" t="e">
        <f>VLOOKUP(AI622,'centroDeProyectos estrateg '!$E:$W,5,FALSE)</f>
        <v>#N/A</v>
      </c>
      <c r="AN622" s="181" t="e">
        <f>VLOOKUP(AI622,'centroDeProyectos estrateg '!$E:$W,18,FALSE)</f>
        <v>#N/A</v>
      </c>
      <c r="AO622" s="181" t="e">
        <f>VLOOKUP(AI622,'centroDeProyectos estrateg '!$E:$W,19,FALSE)</f>
        <v>#N/A</v>
      </c>
      <c r="AP622" s="181" t="e">
        <f>VLOOKUP(AI622,'centroDeProyectos estrateg '!$E:$W,4,FALSE)</f>
        <v>#N/A</v>
      </c>
      <c r="AQ622" s="162" t="s">
        <v>3438</v>
      </c>
    </row>
    <row r="623" spans="1:43" s="59" customFormat="1" ht="22.9" customHeight="1">
      <c r="A623" s="229">
        <v>621</v>
      </c>
      <c r="B623" s="60" t="s">
        <v>6215</v>
      </c>
      <c r="C623" s="59" t="s">
        <v>3463</v>
      </c>
      <c r="D623" s="59" t="s">
        <v>3938</v>
      </c>
      <c r="E623" s="59" t="s">
        <v>4227</v>
      </c>
      <c r="F623" s="59" t="s">
        <v>6719</v>
      </c>
      <c r="G623" s="59" t="s">
        <v>6720</v>
      </c>
      <c r="H623" s="59" t="str">
        <f t="shared" si="26"/>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I623" s="61" t="s">
        <v>4211</v>
      </c>
      <c r="J623" s="61"/>
      <c r="K623" s="61"/>
      <c r="L623" s="61"/>
      <c r="M623" s="61"/>
      <c r="N623" s="61"/>
      <c r="O623" s="61" t="s">
        <v>3039</v>
      </c>
      <c r="P623" s="59" t="s">
        <v>26</v>
      </c>
      <c r="Q623" s="59" t="s">
        <v>3582</v>
      </c>
      <c r="S623" s="59">
        <v>0</v>
      </c>
      <c r="T623" s="59">
        <v>100</v>
      </c>
      <c r="U623" s="59">
        <v>0.1</v>
      </c>
      <c r="V623" s="59">
        <v>0.2</v>
      </c>
      <c r="W623" s="59">
        <v>0.4</v>
      </c>
      <c r="X623" s="59">
        <v>0.6</v>
      </c>
      <c r="Y623" s="59">
        <v>0.8</v>
      </c>
      <c r="Z623" s="59">
        <v>1</v>
      </c>
      <c r="AB623" s="59" t="s">
        <v>6721</v>
      </c>
      <c r="AC623" s="59">
        <v>2019</v>
      </c>
      <c r="AD623" s="59" t="s">
        <v>6722</v>
      </c>
      <c r="AE623" s="59" t="s">
        <v>26</v>
      </c>
      <c r="AH623" s="59" t="s">
        <v>6723</v>
      </c>
      <c r="AI623" s="203" t="s">
        <v>93</v>
      </c>
      <c r="AJ623" s="142" t="str">
        <f>VLOOKUP(AI623,'centroDeProyectos estrateg '!$E:$W,2,FALSE)</f>
        <v>Modelo para la Administración del Portafolio de Proyectos Estratégicos</v>
      </c>
      <c r="AK623" s="142" t="str">
        <f>VLOOKUP(AI623,'centroDeProyectos estrateg '!$E:$W,7,FALSE)</f>
        <v>11/02/2019</v>
      </c>
      <c r="AL623" s="142" t="str">
        <f>VLOOKUP(AI623,'centroDeProyectos estrateg '!$E:$W,8,FALSE)</f>
        <v>15/06/2022</v>
      </c>
      <c r="AM623" s="142" t="str">
        <f>VLOOKUP(AI623,'centroDeProyectos estrateg '!$E:$W,5,FALSE)</f>
        <v>100%</v>
      </c>
      <c r="AN623" s="142" t="str">
        <f>VLOOKUP(AI623,'centroDeProyectos estrateg '!$E:$W,18,FALSE)</f>
        <v>Dirección de Planificación</v>
      </c>
      <c r="AO623" s="142" t="str">
        <f>VLOOKUP(AI623,'centroDeProyectos estrateg '!$E:$W,19,FALSE)</f>
        <v>0113 SUBPROCESO FORMULACION DE PRESUPUESTO Y PORTAFOLIO DE PROYECTOS INSTITUCIONALES</v>
      </c>
      <c r="AP623" s="142" t="str">
        <f>VLOOKUP(AI623,'centroDeProyectos estrateg '!$E:$W,4,FALSE)</f>
        <v>Pendiente Evaluación de Beneficios</v>
      </c>
      <c r="AQ623" s="142" t="s">
        <v>3442</v>
      </c>
    </row>
    <row r="624" spans="1:43" s="59" customFormat="1" ht="22.9" customHeight="1">
      <c r="A624" s="227">
        <v>622</v>
      </c>
      <c r="B624" s="60" t="s">
        <v>6215</v>
      </c>
      <c r="C624" s="59" t="s">
        <v>3463</v>
      </c>
      <c r="D624" s="59" t="s">
        <v>3938</v>
      </c>
      <c r="E624" s="59" t="s">
        <v>4227</v>
      </c>
      <c r="F624" s="59" t="s">
        <v>6719</v>
      </c>
      <c r="G624" s="59" t="s">
        <v>6720</v>
      </c>
      <c r="H624" s="59" t="str">
        <f t="shared" si="26"/>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I624" s="61" t="s">
        <v>4211</v>
      </c>
      <c r="J624" s="61"/>
      <c r="K624" s="61"/>
      <c r="L624" s="61"/>
      <c r="M624" s="61"/>
      <c r="N624" s="61"/>
      <c r="O624" s="61" t="s">
        <v>3039</v>
      </c>
      <c r="P624" s="59" t="s">
        <v>26</v>
      </c>
      <c r="AB624" s="59" t="s">
        <v>6721</v>
      </c>
      <c r="AC624" s="59" t="s">
        <v>6004</v>
      </c>
      <c r="AD624" s="59" t="s">
        <v>6724</v>
      </c>
      <c r="AE624" s="59" t="s">
        <v>26</v>
      </c>
      <c r="AI624" s="203" t="s">
        <v>107</v>
      </c>
      <c r="AJ624" s="142" t="str">
        <f>VLOOKUP(AI624,'centroDeProyectos estrateg '!$E:$W,2,FALSE)</f>
        <v>Programa de Capacitación para la Formación de Líderes de Proyectos</v>
      </c>
      <c r="AK624" s="142" t="str">
        <f>VLOOKUP(AI624,'centroDeProyectos estrateg '!$E:$W,7,FALSE)</f>
        <v>30/09/2020</v>
      </c>
      <c r="AL624" s="142" t="str">
        <f>VLOOKUP(AI624,'centroDeProyectos estrateg '!$E:$W,8,FALSE)</f>
        <v>23/12/2024</v>
      </c>
      <c r="AM624" s="142" t="str">
        <f>VLOOKUP(AI624,'centroDeProyectos estrateg '!$E:$W,5,FALSE)</f>
        <v>46%</v>
      </c>
      <c r="AN624" s="142" t="str">
        <f>VLOOKUP(AI624,'centroDeProyectos estrateg '!$E:$W,18,FALSE)</f>
        <v>Dirección de Planificación</v>
      </c>
      <c r="AO624" s="142" t="str">
        <f>VLOOKUP(AI624,'centroDeProyectos estrateg '!$E:$W,19,FALSE)</f>
        <v>0113 SUBPROCESO FORMULACION DE PRESUPUESTO Y PORTAFOLIO DE PROYECTOS INSTITUCIONALES</v>
      </c>
      <c r="AP624" s="142" t="str">
        <f>VLOOKUP(AI624,'centroDeProyectos estrateg '!$E:$W,4,FALSE)</f>
        <v>En progreso</v>
      </c>
      <c r="AQ624" s="142" t="s">
        <v>3442</v>
      </c>
    </row>
    <row r="625" spans="1:43" s="146" customFormat="1" ht="22.9" customHeight="1">
      <c r="A625" s="228">
        <v>623</v>
      </c>
      <c r="B625" s="145" t="s">
        <v>5971</v>
      </c>
      <c r="C625" s="146" t="s">
        <v>3463</v>
      </c>
      <c r="D625" s="146" t="s">
        <v>3938</v>
      </c>
      <c r="E625" s="146" t="s">
        <v>4227</v>
      </c>
      <c r="F625" s="146" t="s">
        <v>6719</v>
      </c>
      <c r="G625" s="146" t="s">
        <v>6720</v>
      </c>
      <c r="H625" s="146" t="str">
        <f t="shared" si="26"/>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I625" s="147" t="s">
        <v>4211</v>
      </c>
      <c r="J625" s="147"/>
      <c r="K625" s="147"/>
      <c r="L625" s="147"/>
      <c r="M625" s="147"/>
      <c r="N625" s="147"/>
      <c r="O625" s="147" t="s">
        <v>3039</v>
      </c>
      <c r="P625" s="146" t="s">
        <v>26</v>
      </c>
      <c r="AB625" s="146" t="s">
        <v>6721</v>
      </c>
      <c r="AC625" s="146">
        <v>2024</v>
      </c>
      <c r="AD625" s="146" t="s">
        <v>6718</v>
      </c>
      <c r="AE625" s="146" t="s">
        <v>26</v>
      </c>
      <c r="AI625" s="203"/>
      <c r="AJ625" s="181" t="e">
        <f>VLOOKUP(AI625,'centroDeProyectos estrateg '!$E:$W,2,FALSE)</f>
        <v>#N/A</v>
      </c>
      <c r="AK625" s="181" t="e">
        <f>VLOOKUP(AI625,'centroDeProyectos estrateg '!$E:$W,7,FALSE)</f>
        <v>#N/A</v>
      </c>
      <c r="AL625" s="181" t="e">
        <f>VLOOKUP(AI625,'centroDeProyectos estrateg '!$E:$W,8,FALSE)</f>
        <v>#N/A</v>
      </c>
      <c r="AM625" s="181" t="e">
        <f>VLOOKUP(AI625,'centroDeProyectos estrateg '!$E:$W,5,FALSE)</f>
        <v>#N/A</v>
      </c>
      <c r="AN625" s="181" t="e">
        <f>VLOOKUP(AI625,'centroDeProyectos estrateg '!$E:$W,18,FALSE)</f>
        <v>#N/A</v>
      </c>
      <c r="AO625" s="181" t="e">
        <f>VLOOKUP(AI625,'centroDeProyectos estrateg '!$E:$W,19,FALSE)</f>
        <v>#N/A</v>
      </c>
      <c r="AP625" s="181" t="e">
        <f>VLOOKUP(AI625,'centroDeProyectos estrateg '!$E:$W,4,FALSE)</f>
        <v>#N/A</v>
      </c>
      <c r="AQ625" s="162" t="s">
        <v>3438</v>
      </c>
    </row>
    <row r="626" spans="1:43" s="59" customFormat="1" ht="22.9" customHeight="1">
      <c r="A626" s="229">
        <v>624</v>
      </c>
      <c r="B626" s="60" t="s">
        <v>6215</v>
      </c>
      <c r="C626" s="59" t="s">
        <v>3463</v>
      </c>
      <c r="D626" s="59" t="s">
        <v>3938</v>
      </c>
      <c r="E626" s="59" t="s">
        <v>4227</v>
      </c>
      <c r="F626" s="59" t="s">
        <v>6725</v>
      </c>
      <c r="G626" s="59" t="s">
        <v>5657</v>
      </c>
      <c r="H626" s="59" t="str">
        <f t="shared" si="26"/>
        <v xml:space="preserve">GESTIÓN DE POLÍTICAS INSTITUCIONALES: Gestionar el desarrollo, implementación y seguimiento de las políticas institucionales para fortalecer la gestión judicial con el fin de mejorar los servicios de justicia. </v>
      </c>
      <c r="I626" s="61" t="s">
        <v>4212</v>
      </c>
      <c r="J626" s="61"/>
      <c r="K626" s="61"/>
      <c r="L626" s="61"/>
      <c r="M626" s="61"/>
      <c r="N626" s="61"/>
      <c r="O626" s="61" t="s">
        <v>3093</v>
      </c>
      <c r="P626" s="59" t="s">
        <v>26</v>
      </c>
      <c r="Q626" s="59" t="s">
        <v>3582</v>
      </c>
      <c r="S626" s="59">
        <v>0</v>
      </c>
      <c r="T626" s="59">
        <v>100</v>
      </c>
      <c r="U626" s="59">
        <v>0.1</v>
      </c>
      <c r="V626" s="59">
        <v>0.2</v>
      </c>
      <c r="W626" s="59">
        <v>0.4</v>
      </c>
      <c r="X626" s="59">
        <v>0.6</v>
      </c>
      <c r="Y626" s="59">
        <v>0.8</v>
      </c>
      <c r="Z626" s="59">
        <v>1</v>
      </c>
      <c r="AB626" s="59" t="s">
        <v>6726</v>
      </c>
      <c r="AC626" s="59">
        <v>2019</v>
      </c>
      <c r="AD626" s="59" t="s">
        <v>6727</v>
      </c>
      <c r="AE626" s="59" t="s">
        <v>26</v>
      </c>
      <c r="AH626" s="59" t="s">
        <v>6728</v>
      </c>
      <c r="AI626" s="203" t="s">
        <v>95</v>
      </c>
      <c r="AJ626" s="142" t="str">
        <f>VLOOKUP(AI626,'centroDeProyectos estrateg '!$E:$W,2,FALSE)</f>
        <v>Modelo de formulación y evaluación de políticas institucionales</v>
      </c>
      <c r="AK626" s="142" t="str">
        <f>VLOOKUP(AI626,'centroDeProyectos estrateg '!$E:$W,7,FALSE)</f>
        <v>18/12/2018</v>
      </c>
      <c r="AL626" s="142" t="str">
        <f>VLOOKUP(AI626,'centroDeProyectos estrateg '!$E:$W,8,FALSE)</f>
        <v>24/12/2021</v>
      </c>
      <c r="AM626" s="142" t="str">
        <f>VLOOKUP(AI626,'centroDeProyectos estrateg '!$E:$W,5,FALSE)</f>
        <v>100%</v>
      </c>
      <c r="AN626" s="142" t="str">
        <f>VLOOKUP(AI626,'centroDeProyectos estrateg '!$E:$W,18,FALSE)</f>
        <v>Dirección de Planificación</v>
      </c>
      <c r="AO626" s="142" t="str">
        <f>VLOOKUP(AI626,'centroDeProyectos estrateg '!$E:$W,19,FALSE)</f>
        <v>1799 SUBPROCESO PLANIFICACION ESTRATEGICA</v>
      </c>
      <c r="AP626" s="142" t="str">
        <f>VLOOKUP(AI626,'centroDeProyectos estrateg '!$E:$W,4,FALSE)</f>
        <v>Pendiente Evaluación de Beneficios</v>
      </c>
      <c r="AQ626" s="142" t="s">
        <v>3442</v>
      </c>
    </row>
    <row r="627" spans="1:43" s="146" customFormat="1" ht="22.9" customHeight="1">
      <c r="A627" s="227">
        <v>625</v>
      </c>
      <c r="B627" s="145" t="s">
        <v>5971</v>
      </c>
      <c r="C627" s="146" t="s">
        <v>3463</v>
      </c>
      <c r="D627" s="146" t="s">
        <v>3938</v>
      </c>
      <c r="E627" s="146" t="s">
        <v>4227</v>
      </c>
      <c r="F627" s="146" t="s">
        <v>6725</v>
      </c>
      <c r="G627" s="146" t="s">
        <v>5657</v>
      </c>
      <c r="H627" s="146" t="str">
        <f t="shared" si="26"/>
        <v xml:space="preserve">GESTIÓN DE POLÍTICAS INSTITUCIONALES: Gestionar el desarrollo, implementación y seguimiento de las políticas institucionales para fortalecer la gestión judicial con el fin de mejorar los servicios de justicia. </v>
      </c>
      <c r="I627" s="147" t="s">
        <v>4212</v>
      </c>
      <c r="J627" s="147"/>
      <c r="K627" s="147"/>
      <c r="L627" s="147"/>
      <c r="M627" s="147"/>
      <c r="N627" s="147"/>
      <c r="O627" s="147" t="s">
        <v>3093</v>
      </c>
      <c r="P627" s="146" t="s">
        <v>26</v>
      </c>
      <c r="AB627" s="146" t="s">
        <v>6726</v>
      </c>
      <c r="AC627" s="146" t="s">
        <v>6004</v>
      </c>
      <c r="AD627" s="146" t="s">
        <v>6729</v>
      </c>
      <c r="AE627" s="146" t="s">
        <v>26</v>
      </c>
      <c r="AI627" s="203"/>
      <c r="AJ627" s="181" t="e">
        <f>VLOOKUP(AI627,'centroDeProyectos estrateg '!$E:$W,2,FALSE)</f>
        <v>#N/A</v>
      </c>
      <c r="AK627" s="181" t="e">
        <f>VLOOKUP(AI627,'centroDeProyectos estrateg '!$E:$W,7,FALSE)</f>
        <v>#N/A</v>
      </c>
      <c r="AL627" s="181" t="e">
        <f>VLOOKUP(AI627,'centroDeProyectos estrateg '!$E:$W,8,FALSE)</f>
        <v>#N/A</v>
      </c>
      <c r="AM627" s="181" t="e">
        <f>VLOOKUP(AI627,'centroDeProyectos estrateg '!$E:$W,5,FALSE)</f>
        <v>#N/A</v>
      </c>
      <c r="AN627" s="181" t="e">
        <f>VLOOKUP(AI627,'centroDeProyectos estrateg '!$E:$W,18,FALSE)</f>
        <v>#N/A</v>
      </c>
      <c r="AO627" s="181" t="e">
        <f>VLOOKUP(AI627,'centroDeProyectos estrateg '!$E:$W,19,FALSE)</f>
        <v>#N/A</v>
      </c>
      <c r="AP627" s="181" t="e">
        <f>VLOOKUP(AI627,'centroDeProyectos estrateg '!$E:$W,4,FALSE)</f>
        <v>#N/A</v>
      </c>
      <c r="AQ627" s="162" t="s">
        <v>3438</v>
      </c>
    </row>
    <row r="628" spans="1:43" s="146" customFormat="1" ht="22.9" customHeight="1">
      <c r="A628" s="228">
        <v>626</v>
      </c>
      <c r="B628" s="145" t="s">
        <v>5971</v>
      </c>
      <c r="C628" s="146" t="s">
        <v>3463</v>
      </c>
      <c r="D628" s="146" t="s">
        <v>3938</v>
      </c>
      <c r="E628" s="146" t="s">
        <v>4227</v>
      </c>
      <c r="F628" s="146" t="s">
        <v>6725</v>
      </c>
      <c r="G628" s="146" t="s">
        <v>5657</v>
      </c>
      <c r="H628" s="146" t="str">
        <f t="shared" si="26"/>
        <v xml:space="preserve">GESTIÓN DE POLÍTICAS INSTITUCIONALES: Gestionar el desarrollo, implementación y seguimiento de las políticas institucionales para fortalecer la gestión judicial con el fin de mejorar los servicios de justicia. </v>
      </c>
      <c r="I628" s="147" t="s">
        <v>4212</v>
      </c>
      <c r="J628" s="147"/>
      <c r="K628" s="147"/>
      <c r="L628" s="147"/>
      <c r="M628" s="147"/>
      <c r="N628" s="147"/>
      <c r="O628" s="147" t="s">
        <v>3093</v>
      </c>
      <c r="P628" s="146" t="s">
        <v>26</v>
      </c>
      <c r="AB628" s="146" t="s">
        <v>6726</v>
      </c>
      <c r="AC628" s="146">
        <v>2024</v>
      </c>
      <c r="AD628" s="146" t="s">
        <v>6730</v>
      </c>
      <c r="AE628" s="146" t="s">
        <v>26</v>
      </c>
      <c r="AI628" s="203"/>
      <c r="AJ628" s="181" t="e">
        <f>VLOOKUP(AI628,'centroDeProyectos estrateg '!$E:$W,2,FALSE)</f>
        <v>#N/A</v>
      </c>
      <c r="AK628" s="181" t="e">
        <f>VLOOKUP(AI628,'centroDeProyectos estrateg '!$E:$W,7,FALSE)</f>
        <v>#N/A</v>
      </c>
      <c r="AL628" s="181" t="e">
        <f>VLOOKUP(AI628,'centroDeProyectos estrateg '!$E:$W,8,FALSE)</f>
        <v>#N/A</v>
      </c>
      <c r="AM628" s="181" t="e">
        <f>VLOOKUP(AI628,'centroDeProyectos estrateg '!$E:$W,5,FALSE)</f>
        <v>#N/A</v>
      </c>
      <c r="AN628" s="181" t="e">
        <f>VLOOKUP(AI628,'centroDeProyectos estrateg '!$E:$W,18,FALSE)</f>
        <v>#N/A</v>
      </c>
      <c r="AO628" s="181" t="e">
        <f>VLOOKUP(AI628,'centroDeProyectos estrateg '!$E:$W,19,FALSE)</f>
        <v>#N/A</v>
      </c>
      <c r="AP628" s="181" t="e">
        <f>VLOOKUP(AI628,'centroDeProyectos estrateg '!$E:$W,4,FALSE)</f>
        <v>#N/A</v>
      </c>
      <c r="AQ628" s="162" t="s">
        <v>3438</v>
      </c>
    </row>
    <row r="629" spans="1:43" s="59" customFormat="1" ht="22.9" customHeight="1">
      <c r="A629" s="229">
        <v>627</v>
      </c>
      <c r="B629" s="60" t="s">
        <v>6215</v>
      </c>
      <c r="C629" s="59" t="s">
        <v>3463</v>
      </c>
      <c r="D629" s="59" t="s">
        <v>3938</v>
      </c>
      <c r="E629" s="59" t="s">
        <v>4227</v>
      </c>
      <c r="F629" s="59" t="s">
        <v>4826</v>
      </c>
      <c r="G629" s="59" t="s">
        <v>4213</v>
      </c>
      <c r="H629" s="59" t="str">
        <f t="shared" si="26"/>
        <v>GESTIÓN ESTRATÉGICA INSTITUCIONAL: Gestionar el proceso de toma de decisiones conforme al contenido del plan estratégico con el fin de administrar los recursos presupuestarios en función de las prioridades institucionales.</v>
      </c>
      <c r="I629" s="61" t="s">
        <v>6731</v>
      </c>
      <c r="J629" s="61"/>
      <c r="K629" s="61"/>
      <c r="L629" s="61"/>
      <c r="M629" s="61"/>
      <c r="N629" s="61"/>
      <c r="O629" s="61" t="s">
        <v>3030</v>
      </c>
      <c r="P629" s="59" t="s">
        <v>26</v>
      </c>
      <c r="Q629" s="59" t="s">
        <v>3582</v>
      </c>
      <c r="S629" s="59">
        <v>0</v>
      </c>
      <c r="T629" s="59">
        <v>100</v>
      </c>
      <c r="U629" s="59">
        <v>0.1</v>
      </c>
      <c r="V629" s="59">
        <v>0.2</v>
      </c>
      <c r="W629" s="59">
        <v>0.4</v>
      </c>
      <c r="X629" s="59">
        <v>0.6</v>
      </c>
      <c r="Y629" s="59">
        <v>0.8</v>
      </c>
      <c r="Z629" s="59">
        <v>1</v>
      </c>
      <c r="AB629" s="59" t="s">
        <v>6732</v>
      </c>
      <c r="AC629" s="59">
        <v>2019</v>
      </c>
      <c r="AD629" s="59" t="s">
        <v>6733</v>
      </c>
      <c r="AE629" s="59" t="s">
        <v>26</v>
      </c>
      <c r="AH629" s="59" t="s">
        <v>6734</v>
      </c>
      <c r="AI629" s="203" t="s">
        <v>99</v>
      </c>
      <c r="AJ629" s="142" t="str">
        <f>VLOOKUP(AI629,'centroDeProyectos estrateg '!$E:$W,2,FALSE)</f>
        <v>Modelo de gestión por procesos institucional</v>
      </c>
      <c r="AK629" s="142" t="str">
        <f>VLOOKUP(AI629,'centroDeProyectos estrateg '!$E:$W,7,FALSE)</f>
        <v>07/01/2019</v>
      </c>
      <c r="AL629" s="142" t="str">
        <f>VLOOKUP(AI629,'centroDeProyectos estrateg '!$E:$W,8,FALSE)</f>
        <v>15/03/2024</v>
      </c>
      <c r="AM629" s="142" t="str">
        <f>VLOOKUP(AI629,'centroDeProyectos estrateg '!$E:$W,5,FALSE)</f>
        <v>91%</v>
      </c>
      <c r="AN629" s="142" t="str">
        <f>VLOOKUP(AI629,'centroDeProyectos estrateg '!$E:$W,18,FALSE)</f>
        <v>Dirección de Planificación</v>
      </c>
      <c r="AO629" s="142" t="str">
        <f>VLOOKUP(AI629,'centroDeProyectos estrateg '!$E:$W,19,FALSE)</f>
        <v>0111 SUBPROCESO ORGANIZACION INSTITUCIONAL</v>
      </c>
      <c r="AP629" s="142" t="str">
        <f>VLOOKUP(AI629,'centroDeProyectos estrateg '!$E:$W,4,FALSE)</f>
        <v>En progreso</v>
      </c>
      <c r="AQ629" s="142" t="s">
        <v>3442</v>
      </c>
    </row>
    <row r="630" spans="1:43" s="59" customFormat="1" ht="22.9" customHeight="1">
      <c r="A630" s="227">
        <v>628</v>
      </c>
      <c r="B630" s="60" t="s">
        <v>6215</v>
      </c>
      <c r="C630" s="59" t="s">
        <v>3463</v>
      </c>
      <c r="D630" s="59" t="s">
        <v>3938</v>
      </c>
      <c r="E630" s="59" t="s">
        <v>4227</v>
      </c>
      <c r="F630" s="59" t="s">
        <v>4826</v>
      </c>
      <c r="G630" s="59" t="s">
        <v>4213</v>
      </c>
      <c r="H630" s="59" t="str">
        <f t="shared" si="26"/>
        <v>GESTIÓN ESTRATÉGICA INSTITUCIONAL: Gestionar el proceso de toma de decisiones conforme al contenido del plan estratégico con el fin de administrar los recursos presupuestarios en función de las prioridades institucionales.</v>
      </c>
      <c r="I630" s="61" t="s">
        <v>6731</v>
      </c>
      <c r="J630" s="61"/>
      <c r="K630" s="61"/>
      <c r="L630" s="61"/>
      <c r="M630" s="61"/>
      <c r="N630" s="61"/>
      <c r="O630" s="61" t="s">
        <v>3030</v>
      </c>
      <c r="P630" s="59" t="s">
        <v>26</v>
      </c>
      <c r="AB630" s="59" t="s">
        <v>6732</v>
      </c>
      <c r="AC630" s="59" t="s">
        <v>3475</v>
      </c>
      <c r="AD630" s="59" t="s">
        <v>3640</v>
      </c>
      <c r="AE630" s="59" t="s">
        <v>26</v>
      </c>
      <c r="AI630" s="203" t="s">
        <v>123</v>
      </c>
      <c r="AJ630" s="142" t="str">
        <f>VLOOKUP(AI630,'centroDeProyectos estrateg '!$E:$W,2,FALSE)</f>
        <v>Herramienta Tecnológica Modelo de Gestión por Procesos</v>
      </c>
      <c r="AK630" s="142" t="str">
        <f>VLOOKUP(AI630,'centroDeProyectos estrateg '!$E:$W,7,FALSE)</f>
        <v>09/01/2023</v>
      </c>
      <c r="AL630" s="142" t="str">
        <f>VLOOKUP(AI630,'centroDeProyectos estrateg '!$E:$W,8,FALSE)</f>
        <v>10/01/2023</v>
      </c>
      <c r="AM630" s="142" t="str">
        <f>VLOOKUP(AI630,'centroDeProyectos estrateg '!$E:$W,5,FALSE)</f>
        <v>0%</v>
      </c>
      <c r="AN630" s="142" t="str">
        <f>VLOOKUP(AI630,'centroDeProyectos estrateg '!$E:$W,18,FALSE)</f>
        <v>Dirección de Planificación</v>
      </c>
      <c r="AO630" s="142" t="str">
        <f>VLOOKUP(AI630,'centroDeProyectos estrateg '!$E:$W,19,FALSE)</f>
        <v>&lt;p&gt;​1799 SUBPROCESO PLANIFICACION ESTRATEGICA /&amp;#160;0111 SUBPROCESO ORGANIZACION INSTITUCIONAL&lt;br/&gt;&lt;/p&gt;</v>
      </c>
      <c r="AP630" s="142" t="str">
        <f>VLOOKUP(AI630,'centroDeProyectos estrateg '!$E:$W,4,FALSE)</f>
        <v>Cancelado</v>
      </c>
      <c r="AQ630" s="142" t="s">
        <v>3442</v>
      </c>
    </row>
    <row r="631" spans="1:43" s="59" customFormat="1" ht="22.9" customHeight="1">
      <c r="A631" s="228">
        <v>629</v>
      </c>
      <c r="B631" s="60" t="s">
        <v>6215</v>
      </c>
      <c r="C631" s="59" t="s">
        <v>3463</v>
      </c>
      <c r="D631" s="59" t="s">
        <v>3938</v>
      </c>
      <c r="E631" s="59" t="s">
        <v>4227</v>
      </c>
      <c r="F631" s="59" t="s">
        <v>4826</v>
      </c>
      <c r="G631" s="59" t="s">
        <v>4213</v>
      </c>
      <c r="H631" s="59" t="str">
        <f t="shared" si="26"/>
        <v>GESTIÓN ESTRATÉGICA INSTITUCIONAL: Gestionar el proceso de toma de decisiones conforme al contenido del plan estratégico con el fin de administrar los recursos presupuestarios en función de las prioridades institucionales.</v>
      </c>
      <c r="I631" s="61" t="s">
        <v>6731</v>
      </c>
      <c r="J631" s="61"/>
      <c r="K631" s="61"/>
      <c r="L631" s="61"/>
      <c r="M631" s="61"/>
      <c r="N631" s="61"/>
      <c r="O631" s="61" t="s">
        <v>3030</v>
      </c>
      <c r="P631" s="59" t="s">
        <v>26</v>
      </c>
      <c r="AB631" s="59" t="s">
        <v>6732</v>
      </c>
      <c r="AC631" s="59" t="s">
        <v>6004</v>
      </c>
      <c r="AD631" s="59" t="s">
        <v>6281</v>
      </c>
      <c r="AE631" s="59" t="s">
        <v>26</v>
      </c>
      <c r="AI631" s="203" t="s">
        <v>186</v>
      </c>
      <c r="AJ631" s="142" t="str">
        <f>VLOOKUP(AI631,'centroDeProyectos estrateg '!$E:$W,2,FALSE)</f>
        <v>Proyecto del Subproceso de Gestión de Continuidad del Servicio</v>
      </c>
      <c r="AK631" s="142" t="str">
        <f>VLOOKUP(AI631,'centroDeProyectos estrateg '!$E:$W,7,FALSE)</f>
        <v>16/06/2022</v>
      </c>
      <c r="AL631" s="142" t="str">
        <f>VLOOKUP(AI631,'centroDeProyectos estrateg '!$E:$W,8,FALSE)</f>
        <v>15/01/2024</v>
      </c>
      <c r="AM631" s="142" t="str">
        <f>VLOOKUP(AI631,'centroDeProyectos estrateg '!$E:$W,5,FALSE)</f>
        <v>48%</v>
      </c>
      <c r="AN631" s="142" t="str">
        <f>VLOOKUP(AI631,'centroDeProyectos estrateg '!$E:$W,18,FALSE)</f>
        <v>Dirección Ejecutiva</v>
      </c>
      <c r="AO631" s="142" t="str">
        <f>VLOOKUP(AI631,'centroDeProyectos estrateg '!$E:$W,19,FALSE)</f>
        <v>0117 DIRECCION EJECUTIVA</v>
      </c>
      <c r="AP631" s="142" t="str">
        <f>VLOOKUP(AI631,'centroDeProyectos estrateg '!$E:$W,4,FALSE)</f>
        <v>En progreso</v>
      </c>
      <c r="AQ631" s="142" t="s">
        <v>3442</v>
      </c>
    </row>
    <row r="632" spans="1:43" s="59" customFormat="1" ht="22.9" customHeight="1">
      <c r="A632" s="229">
        <v>630</v>
      </c>
      <c r="B632" s="60" t="s">
        <v>6215</v>
      </c>
      <c r="C632" s="59" t="s">
        <v>3548</v>
      </c>
      <c r="D632" s="59" t="s">
        <v>3938</v>
      </c>
      <c r="E632" s="59" t="s">
        <v>4227</v>
      </c>
      <c r="F632" s="59" t="s">
        <v>4826</v>
      </c>
      <c r="G632" s="59" t="s">
        <v>4213</v>
      </c>
      <c r="H632" s="59" t="str">
        <f t="shared" si="26"/>
        <v>GESTIÓN ESTRATÉGICA INSTITUCIONAL: Gestionar el proceso de toma de decisiones conforme al contenido del plan estratégico con el fin de administrar los recursos presupuestarios en función de las prioridades institucionales.</v>
      </c>
      <c r="I632" s="59" t="s">
        <v>6735</v>
      </c>
      <c r="O632" s="59" t="s">
        <v>3064</v>
      </c>
      <c r="P632" s="59" t="s">
        <v>26</v>
      </c>
      <c r="Q632" s="59" t="s">
        <v>3434</v>
      </c>
      <c r="S632" s="59">
        <v>0</v>
      </c>
      <c r="T632" s="59">
        <v>0.8</v>
      </c>
      <c r="U632" s="59">
        <v>0.1</v>
      </c>
      <c r="V632" s="59">
        <v>0.2</v>
      </c>
      <c r="W632" s="59">
        <v>0.3</v>
      </c>
      <c r="X632" s="59">
        <v>0.5</v>
      </c>
      <c r="Y632" s="59">
        <v>0.7</v>
      </c>
      <c r="Z632" s="59">
        <v>0.8</v>
      </c>
      <c r="AB632" s="59" t="s">
        <v>2834</v>
      </c>
      <c r="AC632" s="59" t="s">
        <v>3475</v>
      </c>
      <c r="AD632" s="59" t="s">
        <v>6736</v>
      </c>
      <c r="AE632" s="59" t="s">
        <v>26</v>
      </c>
      <c r="AH632" s="59" t="s">
        <v>6001</v>
      </c>
      <c r="AI632" s="203" t="s">
        <v>125</v>
      </c>
      <c r="AJ632" s="142" t="str">
        <f>VLOOKUP(AI632,'centroDeProyectos estrateg '!$E:$W,2,FALSE)</f>
        <v>Implementación de reformas procesales y fortalecimiento de la seguridad ciudadana</v>
      </c>
      <c r="AK632" s="142" t="str">
        <f>VLOOKUP(AI632,'centroDeProyectos estrateg '!$E:$W,7,FALSE)</f>
        <v>08/01/2024</v>
      </c>
      <c r="AL632" s="142" t="str">
        <f>VLOOKUP(AI632,'centroDeProyectos estrateg '!$E:$W,8,FALSE)</f>
        <v>09/01/2024</v>
      </c>
      <c r="AM632" s="142" t="str">
        <f>VLOOKUP(AI632,'centroDeProyectos estrateg '!$E:$W,5,FALSE)</f>
        <v>0%</v>
      </c>
      <c r="AN632" s="142" t="str">
        <f>VLOOKUP(AI632,'centroDeProyectos estrateg '!$E:$W,18,FALSE)</f>
        <v>Dirección de Planificación</v>
      </c>
      <c r="AO632" s="142" t="str">
        <f>VLOOKUP(AI632,'centroDeProyectos estrateg '!$E:$W,19,FALSE)</f>
        <v>&lt;p&gt;​0110 DIRECCION DE PLANIFICACION/&lt;span&gt;1374 COMISION DE LA JURISDICCION DE FAMILIA, NIÑEZ Y ADOLESCENCIA/&lt;/span&gt;&lt;span&gt;1436 COMISION DE ASUNTOS PENALES/&lt;/span&gt;&lt;span&gt;4000 COMISION DE LA JURISDICCION AGRARIO Y AGROAMBIENTAL&lt;/span&gt;&lt;br/&gt;&lt;/p&gt;</v>
      </c>
      <c r="AP632" s="142" t="str">
        <f>VLOOKUP(AI632,'centroDeProyectos estrateg '!$E:$W,4,FALSE)</f>
        <v>Pendiente Aprobación</v>
      </c>
      <c r="AQ632" s="142" t="s">
        <v>3442</v>
      </c>
    </row>
    <row r="633" spans="1:43" s="59" customFormat="1" ht="22.9" customHeight="1">
      <c r="A633" s="227">
        <v>631</v>
      </c>
      <c r="B633" s="60" t="s">
        <v>6215</v>
      </c>
      <c r="C633" s="59" t="s">
        <v>3463</v>
      </c>
      <c r="D633" s="59" t="s">
        <v>3938</v>
      </c>
      <c r="E633" s="59" t="s">
        <v>4227</v>
      </c>
      <c r="F633" s="59" t="s">
        <v>4826</v>
      </c>
      <c r="G633" s="59" t="s">
        <v>4213</v>
      </c>
      <c r="H633" s="59" t="str">
        <f t="shared" si="26"/>
        <v>GESTIÓN ESTRATÉGICA INSTITUCIONAL: Gestionar el proceso de toma de decisiones conforme al contenido del plan estratégico con el fin de administrar los recursos presupuestarios en función de las prioridades institucionales.</v>
      </c>
      <c r="I633" s="59" t="s">
        <v>4220</v>
      </c>
      <c r="O633" s="59" t="s">
        <v>3014</v>
      </c>
      <c r="P633" s="59" t="s">
        <v>840</v>
      </c>
      <c r="Q633" s="59" t="s">
        <v>6737</v>
      </c>
      <c r="S633" s="59" t="s">
        <v>6738</v>
      </c>
      <c r="T633" s="59">
        <v>0.94499999999999995</v>
      </c>
      <c r="U633" s="59">
        <v>94.5</v>
      </c>
      <c r="V633" s="59">
        <v>94.5</v>
      </c>
      <c r="W633" s="59">
        <v>94.5</v>
      </c>
      <c r="X633" s="59">
        <v>94.5</v>
      </c>
      <c r="Y633" s="59">
        <v>94.5</v>
      </c>
      <c r="Z633" s="59">
        <v>94.5</v>
      </c>
      <c r="AB633" s="59" t="s">
        <v>6739</v>
      </c>
      <c r="AC633" s="59" t="s">
        <v>3475</v>
      </c>
      <c r="AD633" s="59" t="s">
        <v>6740</v>
      </c>
      <c r="AI633" s="203" t="s">
        <v>148</v>
      </c>
      <c r="AJ633" s="142" t="str">
        <f>VLOOKUP(AI633,'centroDeProyectos estrateg '!$E:$W,2,FALSE)</f>
        <v>Ampliación Edificio Tribunales de Justicia de Turrialba</v>
      </c>
      <c r="AK633" s="142" t="str">
        <f>VLOOKUP(AI633,'centroDeProyectos estrateg '!$E:$W,7,FALSE)</f>
        <v>03/02/2020</v>
      </c>
      <c r="AL633" s="142" t="str">
        <f>VLOOKUP(AI633,'centroDeProyectos estrateg '!$E:$W,8,FALSE)</f>
        <v>17/11/2025</v>
      </c>
      <c r="AM633" s="142" t="str">
        <f>VLOOKUP(AI633,'centroDeProyectos estrateg '!$E:$W,5,FALSE)</f>
        <v>33%</v>
      </c>
      <c r="AN633" s="142" t="str">
        <f>VLOOKUP(AI633,'centroDeProyectos estrateg '!$E:$W,18,FALSE)</f>
        <v>Administración de Turrialba</v>
      </c>
      <c r="AO633" s="142" t="str">
        <f>VLOOKUP(AI633,'centroDeProyectos estrateg '!$E:$W,19,FALSE)</f>
        <v>0980 ADMINISTRACION REGIONAL TURRIALBA</v>
      </c>
      <c r="AP633" s="142" t="str">
        <f>VLOOKUP(AI633,'centroDeProyectos estrateg '!$E:$W,4,FALSE)</f>
        <v>En progreso</v>
      </c>
      <c r="AQ633" s="142" t="s">
        <v>3442</v>
      </c>
    </row>
    <row r="634" spans="1:43" s="59" customFormat="1" ht="22.9" customHeight="1">
      <c r="A634" s="228">
        <v>632</v>
      </c>
      <c r="B634" s="60" t="s">
        <v>6215</v>
      </c>
      <c r="C634" s="59" t="s">
        <v>3463</v>
      </c>
      <c r="D634" s="59" t="s">
        <v>3938</v>
      </c>
      <c r="E634" s="59" t="s">
        <v>4227</v>
      </c>
      <c r="F634" s="59" t="s">
        <v>4826</v>
      </c>
      <c r="G634" s="59" t="s">
        <v>4213</v>
      </c>
      <c r="H634" s="59" t="str">
        <f>_xlfn.CONCAT(F634,": ",G634)</f>
        <v>GESTIÓN ESTRATÉGICA INSTITUCIONAL: Gestionar el proceso de toma de decisiones conforme al contenido del plan estratégico con el fin de administrar los recursos presupuestarios en función de las prioridades institucionales.</v>
      </c>
      <c r="I634" s="59" t="s">
        <v>4220</v>
      </c>
      <c r="O634" s="59" t="s">
        <v>3014</v>
      </c>
      <c r="P634" s="59" t="s">
        <v>840</v>
      </c>
      <c r="Q634" s="59" t="s">
        <v>6737</v>
      </c>
      <c r="S634" s="59" t="s">
        <v>6738</v>
      </c>
      <c r="T634" s="59">
        <v>0.94499999999999995</v>
      </c>
      <c r="U634" s="59">
        <v>94.5</v>
      </c>
      <c r="V634" s="59">
        <v>94.5</v>
      </c>
      <c r="W634" s="59">
        <v>94.5</v>
      </c>
      <c r="X634" s="59">
        <v>94.5</v>
      </c>
      <c r="Y634" s="59">
        <v>94.5</v>
      </c>
      <c r="Z634" s="59">
        <v>94.5</v>
      </c>
      <c r="AB634" s="59" t="s">
        <v>6739</v>
      </c>
      <c r="AC634" s="59" t="s">
        <v>3475</v>
      </c>
      <c r="AD634" s="59" t="s">
        <v>6740</v>
      </c>
      <c r="AI634" s="203" t="s">
        <v>188</v>
      </c>
      <c r="AJ634" s="142" t="str">
        <f>VLOOKUP(AI634,'centroDeProyectos estrateg '!$E:$W,2,FALSE)</f>
        <v>Construcción de planta de tratamiento para el Edificio de Tribunales de Corredores</v>
      </c>
      <c r="AK634" s="142" t="str">
        <f>VLOOKUP(AI634,'centroDeProyectos estrateg '!$E:$W,7,FALSE)</f>
        <v>09/01/2023</v>
      </c>
      <c r="AL634" s="142" t="str">
        <f>VLOOKUP(AI634,'centroDeProyectos estrateg '!$E:$W,8,FALSE)</f>
        <v>15/12/2023</v>
      </c>
      <c r="AM634" s="142" t="str">
        <f>VLOOKUP(AI634,'centroDeProyectos estrateg '!$E:$W,5,FALSE)</f>
        <v>0%</v>
      </c>
      <c r="AN634" s="142" t="str">
        <f>VLOOKUP(AI634,'centroDeProyectos estrateg '!$E:$W,18,FALSE)</f>
        <v>Segundo Circuito Judicial Zona Sur</v>
      </c>
      <c r="AO634" s="142" t="str">
        <f>VLOOKUP(AI634,'centroDeProyectos estrateg '!$E:$W,19,FALSE)</f>
        <v>0149 Departamento de Servicios Generales</v>
      </c>
      <c r="AP634" s="142" t="str">
        <f>VLOOKUP(AI634,'centroDeProyectos estrateg '!$E:$W,4,FALSE)</f>
        <v>Aprobado - No iniciado</v>
      </c>
      <c r="AQ634" s="142" t="s">
        <v>3442</v>
      </c>
    </row>
    <row r="635" spans="1:43" s="59" customFormat="1" ht="22.9" customHeight="1">
      <c r="A635" s="229">
        <v>633</v>
      </c>
      <c r="B635" s="60" t="s">
        <v>6215</v>
      </c>
      <c r="C635" s="59" t="s">
        <v>3463</v>
      </c>
      <c r="D635" s="59" t="s">
        <v>3938</v>
      </c>
      <c r="E635" s="59" t="s">
        <v>4227</v>
      </c>
      <c r="F635" s="59" t="s">
        <v>4826</v>
      </c>
      <c r="G635" s="59" t="s">
        <v>4213</v>
      </c>
      <c r="H635" s="59" t="str">
        <f>_xlfn.CONCAT(F635,": ",G635)</f>
        <v>GESTIÓN ESTRATÉGICA INSTITUCIONAL: Gestionar el proceso de toma de decisiones conforme al contenido del plan estratégico con el fin de administrar los recursos presupuestarios en función de las prioridades institucionales.</v>
      </c>
      <c r="I635" s="59" t="s">
        <v>4220</v>
      </c>
      <c r="O635" s="59" t="s">
        <v>3014</v>
      </c>
      <c r="P635" s="59" t="s">
        <v>840</v>
      </c>
      <c r="Q635" s="59" t="s">
        <v>6737</v>
      </c>
      <c r="S635" s="59" t="s">
        <v>6738</v>
      </c>
      <c r="T635" s="59">
        <v>0.94499999999999995</v>
      </c>
      <c r="U635" s="59">
        <v>94.5</v>
      </c>
      <c r="V635" s="59">
        <v>94.5</v>
      </c>
      <c r="W635" s="59">
        <v>94.5</v>
      </c>
      <c r="X635" s="59">
        <v>94.5</v>
      </c>
      <c r="Y635" s="59">
        <v>94.5</v>
      </c>
      <c r="Z635" s="59">
        <v>94.5</v>
      </c>
      <c r="AB635" s="59" t="s">
        <v>6739</v>
      </c>
      <c r="AC635" s="59" t="s">
        <v>3475</v>
      </c>
      <c r="AD635" s="59" t="s">
        <v>6740</v>
      </c>
      <c r="AI635" s="203" t="s">
        <v>197</v>
      </c>
      <c r="AJ635" s="142" t="str">
        <f>VLOOKUP(AI635,'centroDeProyectos estrateg '!$E:$W,2,FALSE)</f>
        <v>Acondicionamiento eléctrico del Edificio de Tribunales de Liberia</v>
      </c>
      <c r="AK635" s="142" t="str">
        <f>VLOOKUP(AI635,'centroDeProyectos estrateg '!$E:$W,7,FALSE)</f>
        <v>01/12/2021</v>
      </c>
      <c r="AL635" s="142" t="str">
        <f>VLOOKUP(AI635,'centroDeProyectos estrateg '!$E:$W,8,FALSE)</f>
        <v>22/12/2023</v>
      </c>
      <c r="AM635" s="142" t="str">
        <f>VLOOKUP(AI635,'centroDeProyectos estrateg '!$E:$W,5,FALSE)</f>
        <v>0%</v>
      </c>
      <c r="AN635" s="142" t="str">
        <f>VLOOKUP(AI635,'centroDeProyectos estrateg '!$E:$W,18,FALSE)</f>
        <v>Primer Circuito Judicial Guanacaste</v>
      </c>
      <c r="AO635" s="142" t="str">
        <f>VLOOKUP(AI635,'centroDeProyectos estrateg '!$E:$W,19,FALSE)</f>
        <v>0415 ADMINISTRACION REGIONAL I CIRCUITO JUDICIAL GUANACASTE</v>
      </c>
      <c r="AP635" s="142" t="str">
        <f>VLOOKUP(AI635,'centroDeProyectos estrateg '!$E:$W,4,FALSE)</f>
        <v>Suspendido</v>
      </c>
      <c r="AQ635" s="142" t="s">
        <v>3442</v>
      </c>
    </row>
    <row r="636" spans="1:43" s="59" customFormat="1" ht="22.9" customHeight="1">
      <c r="A636" s="227">
        <v>634</v>
      </c>
      <c r="B636" s="60" t="s">
        <v>6215</v>
      </c>
      <c r="C636" s="59" t="s">
        <v>3463</v>
      </c>
      <c r="D636" s="59" t="s">
        <v>3938</v>
      </c>
      <c r="E636" s="59" t="s">
        <v>4227</v>
      </c>
      <c r="F636" s="59" t="s">
        <v>4826</v>
      </c>
      <c r="G636" s="59" t="s">
        <v>4213</v>
      </c>
      <c r="H636" s="59" t="str">
        <f>_xlfn.CONCAT(F636,": ",G636)</f>
        <v>GESTIÓN ESTRATÉGICA INSTITUCIONAL: Gestionar el proceso de toma de decisiones conforme al contenido del plan estratégico con el fin de administrar los recursos presupuestarios en función de las prioridades institucionales.</v>
      </c>
      <c r="I636" s="59" t="s">
        <v>4220</v>
      </c>
      <c r="O636" s="59" t="s">
        <v>3014</v>
      </c>
      <c r="P636" s="59" t="s">
        <v>840</v>
      </c>
      <c r="Q636" s="59" t="s">
        <v>6737</v>
      </c>
      <c r="S636" s="59" t="s">
        <v>6738</v>
      </c>
      <c r="T636" s="59">
        <v>0.94499999999999995</v>
      </c>
      <c r="U636" s="59">
        <v>94.5</v>
      </c>
      <c r="V636" s="59">
        <v>94.5</v>
      </c>
      <c r="W636" s="59">
        <v>94.5</v>
      </c>
      <c r="X636" s="59">
        <v>94.5</v>
      </c>
      <c r="Y636" s="59">
        <v>94.5</v>
      </c>
      <c r="Z636" s="59">
        <v>94.5</v>
      </c>
      <c r="AB636" s="59" t="s">
        <v>6739</v>
      </c>
      <c r="AC636" s="59" t="s">
        <v>3475</v>
      </c>
      <c r="AD636" s="59" t="s">
        <v>6740</v>
      </c>
      <c r="AI636" s="203" t="s">
        <v>199</v>
      </c>
      <c r="AJ636" s="142" t="str">
        <f>VLOOKUP(AI636,'centroDeProyectos estrateg '!$E:$W,2,FALSE)</f>
        <v>II Etapa Salida de emergencia del Edificio de Tribunales de Justicia de Pérez Zeledón</v>
      </c>
      <c r="AK636" s="142" t="str">
        <f>VLOOKUP(AI636,'centroDeProyectos estrateg '!$E:$W,7,FALSE)</f>
        <v>01/01/2023</v>
      </c>
      <c r="AL636" s="142" t="str">
        <f>VLOOKUP(AI636,'centroDeProyectos estrateg '!$E:$W,8,FALSE)</f>
        <v>01/01/2023</v>
      </c>
      <c r="AM636" s="142" t="str">
        <f>VLOOKUP(AI636,'centroDeProyectos estrateg '!$E:$W,5,FALSE)</f>
        <v>0%</v>
      </c>
      <c r="AN636" s="142" t="str">
        <f>VLOOKUP(AI636,'centroDeProyectos estrateg '!$E:$W,18,FALSE)</f>
        <v>Primer Circuito Judicial Zona Sur</v>
      </c>
      <c r="AO636" s="142" t="str">
        <f>VLOOKUP(AI636,'centroDeProyectos estrateg '!$E:$W,19,FALSE)</f>
        <v>0284 ADMINISTRACION REGIONAL I CIRCUITO JUDICIAL ZONA SUR</v>
      </c>
      <c r="AP636" s="142" t="str">
        <f>VLOOKUP(AI636,'centroDeProyectos estrateg '!$E:$W,4,FALSE)</f>
        <v>Aprobado - No iniciado</v>
      </c>
      <c r="AQ636" s="142" t="s">
        <v>3442</v>
      </c>
    </row>
    <row r="637" spans="1:43" s="59" customFormat="1" ht="22.9" customHeight="1">
      <c r="A637" s="228">
        <v>635</v>
      </c>
      <c r="B637" s="60" t="s">
        <v>6215</v>
      </c>
      <c r="C637" s="59" t="s">
        <v>3463</v>
      </c>
      <c r="D637" s="59" t="s">
        <v>3938</v>
      </c>
      <c r="E637" s="59" t="s">
        <v>4227</v>
      </c>
      <c r="F637" s="59" t="s">
        <v>4826</v>
      </c>
      <c r="G637" s="59" t="s">
        <v>4213</v>
      </c>
      <c r="H637" s="59" t="str">
        <f>_xlfn.CONCAT(F637,": ",G637)</f>
        <v>GESTIÓN ESTRATÉGICA INSTITUCIONAL: Gestionar el proceso de toma de decisiones conforme al contenido del plan estratégico con el fin de administrar los recursos presupuestarios en función de las prioridades institucionales.</v>
      </c>
      <c r="I637" s="59" t="s">
        <v>4220</v>
      </c>
      <c r="O637" s="59" t="s">
        <v>3014</v>
      </c>
      <c r="P637" s="59" t="s">
        <v>840</v>
      </c>
      <c r="Q637" s="59" t="s">
        <v>6737</v>
      </c>
      <c r="S637" s="59" t="s">
        <v>6738</v>
      </c>
      <c r="T637" s="59">
        <v>0.94499999999999995</v>
      </c>
      <c r="U637" s="59">
        <v>94.5</v>
      </c>
      <c r="V637" s="59">
        <v>94.5</v>
      </c>
      <c r="W637" s="59">
        <v>94.5</v>
      </c>
      <c r="X637" s="59">
        <v>94.5</v>
      </c>
      <c r="Y637" s="59">
        <v>94.5</v>
      </c>
      <c r="Z637" s="59">
        <v>94.5</v>
      </c>
      <c r="AB637" s="59" t="s">
        <v>6739</v>
      </c>
      <c r="AC637" s="59" t="s">
        <v>3475</v>
      </c>
      <c r="AD637" s="59" t="s">
        <v>6740</v>
      </c>
      <c r="AI637" s="203" t="s">
        <v>201</v>
      </c>
      <c r="AJ637" s="142" t="str">
        <f>VLOOKUP(AI637,'centroDeProyectos estrateg '!$E:$W,2,FALSE)</f>
        <v>Sustitución completa del sistema Hídrico y tuberías del edificio de los tribunales de justicia de Pérez Zeledón</v>
      </c>
      <c r="AK637" s="142" t="str">
        <f>VLOOKUP(AI637,'centroDeProyectos estrateg '!$E:$W,7,FALSE)</f>
        <v>03/01/2023</v>
      </c>
      <c r="AL637" s="142" t="str">
        <f>VLOOKUP(AI637,'centroDeProyectos estrateg '!$E:$W,8,FALSE)</f>
        <v>03/01/2023</v>
      </c>
      <c r="AM637" s="142" t="str">
        <f>VLOOKUP(AI637,'centroDeProyectos estrateg '!$E:$W,5,FALSE)</f>
        <v>0%</v>
      </c>
      <c r="AN637" s="142" t="str">
        <f>VLOOKUP(AI637,'centroDeProyectos estrateg '!$E:$W,18,FALSE)</f>
        <v>Primer Circuito Judicial Zona Sur</v>
      </c>
      <c r="AO637" s="142" t="str">
        <f>VLOOKUP(AI637,'centroDeProyectos estrateg '!$E:$W,19,FALSE)</f>
        <v>0284 ADMINISTRACIÓN REGIONAL DE PEREZ ZELEDON</v>
      </c>
      <c r="AP637" s="142" t="str">
        <f>VLOOKUP(AI637,'centroDeProyectos estrateg '!$E:$W,4,FALSE)</f>
        <v>Aprobado - No iniciado</v>
      </c>
      <c r="AQ637" s="142" t="s">
        <v>3442</v>
      </c>
    </row>
    <row r="638" spans="1:43" s="59" customFormat="1" ht="22.9" customHeight="1">
      <c r="A638" s="229">
        <v>636</v>
      </c>
      <c r="B638" s="60" t="s">
        <v>5968</v>
      </c>
      <c r="C638" s="59" t="s">
        <v>3463</v>
      </c>
      <c r="D638" s="59" t="s">
        <v>3938</v>
      </c>
      <c r="E638" s="59" t="s">
        <v>4227</v>
      </c>
      <c r="F638" s="59" t="s">
        <v>4826</v>
      </c>
      <c r="G638" s="59" t="s">
        <v>4213</v>
      </c>
      <c r="H638" s="59" t="str">
        <f t="shared" ref="H638:H640" si="27">_xlfn.CONCAT(F638,": ",G638)</f>
        <v>GESTIÓN ESTRATÉGICA INSTITUCIONAL: Gestionar el proceso de toma de decisiones conforme al contenido del plan estratégico con el fin de administrar los recursos presupuestarios en función de las prioridades institucionales.</v>
      </c>
      <c r="I638" s="61" t="s">
        <v>4228</v>
      </c>
      <c r="J638" s="61"/>
      <c r="K638" s="61"/>
      <c r="L638" s="61"/>
      <c r="M638" s="61"/>
      <c r="N638" s="61"/>
      <c r="O638" s="59" t="s">
        <v>3025</v>
      </c>
      <c r="P638" s="59" t="s">
        <v>58</v>
      </c>
      <c r="AB638" s="59" t="s">
        <v>6741</v>
      </c>
      <c r="AI638" s="203" t="s">
        <v>291</v>
      </c>
      <c r="AJ638" s="142" t="str">
        <f>VLOOKUP(AI638,'centroDeProyectos estrateg '!$E:$W,2,FALSE)</f>
        <v>Mejorar desafíos en el ámbito jurisdiccional establecidos en el cuarto Informe del Estado de la Justicia</v>
      </c>
      <c r="AK638" s="142" t="str">
        <f>VLOOKUP(AI638,'centroDeProyectos estrateg '!$E:$W,7,FALSE)</f>
        <v>09/01/2023</v>
      </c>
      <c r="AL638" s="142" t="str">
        <f>VLOOKUP(AI638,'centroDeProyectos estrateg '!$E:$W,8,FALSE)</f>
        <v>29/12/2023</v>
      </c>
      <c r="AM638" s="142" t="str">
        <f>VLOOKUP(AI638,'centroDeProyectos estrateg '!$E:$W,5,FALSE)</f>
        <v>0%</v>
      </c>
      <c r="AN638" s="142" t="str">
        <f>VLOOKUP(AI638,'centroDeProyectos estrateg '!$E:$W,18,FALSE)</f>
        <v>Despacho de la Presidencia</v>
      </c>
      <c r="AO638" s="142" t="str">
        <f>VLOOKUP(AI638,'centroDeProyectos estrateg '!$E:$W,19,FALSE)</f>
        <v>0653&amp;#160;DESPACHO DE LA PRESIDENCIA&lt;br/&gt;</v>
      </c>
      <c r="AP638" s="142" t="str">
        <f>VLOOKUP(AI638,'centroDeProyectos estrateg '!$E:$W,4,FALSE)</f>
        <v>En progreso</v>
      </c>
      <c r="AQ638" s="142" t="s">
        <v>3442</v>
      </c>
    </row>
    <row r="639" spans="1:43" s="59" customFormat="1" ht="22.9" customHeight="1">
      <c r="A639" s="227">
        <v>637</v>
      </c>
      <c r="B639" s="60" t="s">
        <v>5968</v>
      </c>
      <c r="C639" s="59" t="s">
        <v>3463</v>
      </c>
      <c r="D639" s="59" t="s">
        <v>3938</v>
      </c>
      <c r="E639" s="59" t="s">
        <v>4227</v>
      </c>
      <c r="F639" s="59" t="s">
        <v>4826</v>
      </c>
      <c r="G639" s="59" t="s">
        <v>4213</v>
      </c>
      <c r="H639" s="59" t="str">
        <f t="shared" si="27"/>
        <v>GESTIÓN ESTRATÉGICA INSTITUCIONAL: Gestionar el proceso de toma de decisiones conforme al contenido del plan estratégico con el fin de administrar los recursos presupuestarios en función de las prioridades institucionales.</v>
      </c>
      <c r="I639" s="61" t="s">
        <v>4228</v>
      </c>
      <c r="J639" s="61"/>
      <c r="K639" s="61"/>
      <c r="L639" s="61"/>
      <c r="M639" s="61"/>
      <c r="N639" s="61"/>
      <c r="O639" s="59" t="s">
        <v>3025</v>
      </c>
      <c r="P639" s="59" t="s">
        <v>58</v>
      </c>
      <c r="AB639" s="59" t="s">
        <v>6741</v>
      </c>
      <c r="AI639" s="203" t="s">
        <v>293</v>
      </c>
      <c r="AJ639" s="142" t="str">
        <f>VLOOKUP(AI639,'centroDeProyectos estrateg '!$E:$W,2,FALSE)</f>
        <v>Mejorar desafíos establecidos en el Informe del Estado de la Justicia en el ámbito de la gobernanza política</v>
      </c>
      <c r="AK639" s="142" t="str">
        <f>VLOOKUP(AI639,'centroDeProyectos estrateg '!$E:$W,7,FALSE)</f>
        <v>26/08/2022</v>
      </c>
      <c r="AL639" s="142" t="str">
        <f>VLOOKUP(AI639,'centroDeProyectos estrateg '!$E:$W,8,FALSE)</f>
        <v>29/08/2022</v>
      </c>
      <c r="AM639" s="142" t="str">
        <f>VLOOKUP(AI639,'centroDeProyectos estrateg '!$E:$W,5,FALSE)</f>
        <v>0%</v>
      </c>
      <c r="AN639" s="142" t="str">
        <f>VLOOKUP(AI639,'centroDeProyectos estrateg '!$E:$W,18,FALSE)</f>
        <v>Despacho de la Presidencia</v>
      </c>
      <c r="AO639" s="142" t="str">
        <f>VLOOKUP(AI639,'centroDeProyectos estrateg '!$E:$W,19,FALSE)</f>
        <v>0653&amp;#160;DESPACHO DE LA PRESIDENCIA&lt;br/&gt;</v>
      </c>
      <c r="AP639" s="142" t="str">
        <f>VLOOKUP(AI639,'centroDeProyectos estrateg '!$E:$W,4,FALSE)</f>
        <v>En progreso</v>
      </c>
      <c r="AQ639" s="142" t="s">
        <v>3442</v>
      </c>
    </row>
    <row r="640" spans="1:43" s="59" customFormat="1" ht="22.9" customHeight="1">
      <c r="A640" s="228">
        <v>638</v>
      </c>
      <c r="B640" s="60" t="s">
        <v>5968</v>
      </c>
      <c r="C640" s="59" t="s">
        <v>3463</v>
      </c>
      <c r="D640" s="59" t="s">
        <v>3938</v>
      </c>
      <c r="E640" s="59" t="s">
        <v>4227</v>
      </c>
      <c r="F640" s="59" t="s">
        <v>4826</v>
      </c>
      <c r="G640" s="59" t="s">
        <v>4213</v>
      </c>
      <c r="H640" s="59" t="str">
        <f t="shared" si="27"/>
        <v>GESTIÓN ESTRATÉGICA INSTITUCIONAL: Gestionar el proceso de toma de decisiones conforme al contenido del plan estratégico con el fin de administrar los recursos presupuestarios en función de las prioridades institucionales.</v>
      </c>
      <c r="I640" s="61" t="s">
        <v>4228</v>
      </c>
      <c r="J640" s="61"/>
      <c r="K640" s="61"/>
      <c r="L640" s="61"/>
      <c r="M640" s="61"/>
      <c r="N640" s="61"/>
      <c r="O640" s="59" t="s">
        <v>3025</v>
      </c>
      <c r="P640" s="59" t="s">
        <v>58</v>
      </c>
      <c r="AB640" s="59" t="s">
        <v>6741</v>
      </c>
      <c r="AI640" s="203" t="s">
        <v>295</v>
      </c>
      <c r="AJ640" s="142" t="str">
        <f>VLOOKUP(AI640,'centroDeProyectos estrateg '!$E:$W,2,FALSE)</f>
        <v>Mejorar desafíos establecidos en el Informe del Estado de la Justicia en el ámbito de la gestión administrativa</v>
      </c>
      <c r="AK640" s="142" t="str">
        <f>VLOOKUP(AI640,'centroDeProyectos estrateg '!$E:$W,7,FALSE)</f>
        <v>26/08/2022</v>
      </c>
      <c r="AL640" s="142" t="str">
        <f>VLOOKUP(AI640,'centroDeProyectos estrateg '!$E:$W,8,FALSE)</f>
        <v>29/08/2022</v>
      </c>
      <c r="AM640" s="142" t="str">
        <f>VLOOKUP(AI640,'centroDeProyectos estrateg '!$E:$W,5,FALSE)</f>
        <v>0%</v>
      </c>
      <c r="AN640" s="142" t="str">
        <f>VLOOKUP(AI640,'centroDeProyectos estrateg '!$E:$W,18,FALSE)</f>
        <v>Despacho de la Presidencia</v>
      </c>
      <c r="AO640" s="142" t="str">
        <f>VLOOKUP(AI640,'centroDeProyectos estrateg '!$E:$W,19,FALSE)</f>
        <v>0653&amp;#160;DESPACHO DE LA PRESIDENCIA&lt;br/&gt;</v>
      </c>
      <c r="AP640" s="142" t="str">
        <f>VLOOKUP(AI640,'centroDeProyectos estrateg '!$E:$W,4,FALSE)</f>
        <v>En progreso</v>
      </c>
      <c r="AQ640" s="142" t="s">
        <v>3442</v>
      </c>
    </row>
    <row r="641" spans="1:43" s="79" customFormat="1" ht="22.9" customHeight="1">
      <c r="A641" s="229">
        <v>639</v>
      </c>
      <c r="B641" s="60" t="s">
        <v>6215</v>
      </c>
      <c r="C641" s="79" t="s">
        <v>3463</v>
      </c>
      <c r="D641" s="79" t="s">
        <v>3938</v>
      </c>
      <c r="E641" s="79" t="s">
        <v>4227</v>
      </c>
      <c r="F641" s="79" t="s">
        <v>4826</v>
      </c>
      <c r="G641" s="79" t="s">
        <v>4213</v>
      </c>
      <c r="H641" s="79" t="str">
        <f t="shared" si="26"/>
        <v>GESTIÓN ESTRATÉGICA INSTITUCIONAL: Gestionar el proceso de toma de decisiones conforme al contenido del plan estratégico con el fin de administrar los recursos presupuestarios en función de las prioridades institucionales.</v>
      </c>
      <c r="I641" s="79" t="s">
        <v>4229</v>
      </c>
      <c r="O641" s="79" t="s">
        <v>3012</v>
      </c>
      <c r="P641" s="79" t="s">
        <v>4230</v>
      </c>
      <c r="Q641" s="79" t="s">
        <v>3582</v>
      </c>
      <c r="S641" s="79">
        <v>0</v>
      </c>
      <c r="T641" s="79">
        <v>100</v>
      </c>
      <c r="U641" s="79">
        <v>0.1</v>
      </c>
      <c r="V641" s="79">
        <v>0.2</v>
      </c>
      <c r="W641" s="79">
        <v>0.4</v>
      </c>
      <c r="X641" s="79">
        <v>0.6</v>
      </c>
      <c r="Y641" s="79">
        <v>0.8</v>
      </c>
      <c r="Z641" s="79">
        <v>1</v>
      </c>
      <c r="AB641" s="79" t="s">
        <v>6742</v>
      </c>
      <c r="AC641" s="79">
        <v>2019</v>
      </c>
      <c r="AD641" s="79" t="s">
        <v>6743</v>
      </c>
      <c r="AE641" s="79" t="s">
        <v>6744</v>
      </c>
      <c r="AH641" s="79" t="s">
        <v>6745</v>
      </c>
      <c r="AI641" s="203" t="s">
        <v>134</v>
      </c>
      <c r="AJ641" s="142" t="str">
        <f>VLOOKUP(AI641,'centroDeProyectos estrateg '!$E:$W,2,FALSE)</f>
        <v>Cargas Termohigronométricas Edificio I Circuito Judicial Alajuela</v>
      </c>
      <c r="AK641" s="142" t="str">
        <f>VLOOKUP(AI641,'centroDeProyectos estrateg '!$E:$W,7,FALSE)</f>
        <v>01/09/2015</v>
      </c>
      <c r="AL641" s="142" t="str">
        <f>VLOOKUP(AI641,'centroDeProyectos estrateg '!$E:$W,8,FALSE)</f>
        <v>01/06/2021</v>
      </c>
      <c r="AM641" s="142" t="str">
        <f>VLOOKUP(AI641,'centroDeProyectos estrateg '!$E:$W,5,FALSE)</f>
        <v>85%</v>
      </c>
      <c r="AN641" s="142" t="str">
        <f>VLOOKUP(AI641,'centroDeProyectos estrateg '!$E:$W,18,FALSE)</f>
        <v>Primer Circuito Judicial Alajuela</v>
      </c>
      <c r="AO641" s="142" t="str">
        <f>VLOOKUP(AI641,'centroDeProyectos estrateg '!$E:$W,19,FALSE)</f>
        <v>0334 ADMINISTRACION REGIONAL I CIRCUITO JUDICIAL ALAJUELA</v>
      </c>
      <c r="AP641" s="142" t="str">
        <f>VLOOKUP(AI641,'centroDeProyectos estrateg '!$E:$W,4,FALSE)</f>
        <v>Pendiente Evaluación de Beneficios</v>
      </c>
      <c r="AQ641" s="142" t="s">
        <v>3442</v>
      </c>
    </row>
    <row r="642" spans="1:43" s="142" customFormat="1" ht="22.9" customHeight="1">
      <c r="A642" s="227">
        <v>640</v>
      </c>
      <c r="B642" s="60" t="s">
        <v>6215</v>
      </c>
      <c r="C642" s="142" t="s">
        <v>3463</v>
      </c>
      <c r="D642" s="142" t="s">
        <v>3938</v>
      </c>
      <c r="E642" s="142" t="s">
        <v>4227</v>
      </c>
      <c r="F642" s="142" t="s">
        <v>4826</v>
      </c>
      <c r="G642" s="142" t="s">
        <v>4213</v>
      </c>
      <c r="H642" s="142" t="str">
        <f t="shared" si="26"/>
        <v>GESTIÓN ESTRATÉGICA INSTITUCIONAL: Gestionar el proceso de toma de decisiones conforme al contenido del plan estratégico con el fin de administrar los recursos presupuestarios en función de las prioridades institucionales.</v>
      </c>
      <c r="I642" s="142" t="s">
        <v>4229</v>
      </c>
      <c r="O642" s="142" t="s">
        <v>3012</v>
      </c>
      <c r="P642" s="142" t="s">
        <v>4230</v>
      </c>
      <c r="AB642" s="142" t="s">
        <v>6742</v>
      </c>
      <c r="AC642" s="142" t="s">
        <v>3475</v>
      </c>
      <c r="AD642" s="142" t="s">
        <v>6746</v>
      </c>
      <c r="AE642" s="142" t="s">
        <v>6744</v>
      </c>
      <c r="AI642" s="203" t="s">
        <v>136</v>
      </c>
      <c r="AJ642" s="142" t="str">
        <f>VLOOKUP(AI642,'centroDeProyectos estrateg '!$E:$W,2,FALSE)</f>
        <v>Ampliación Edificio I Circuito Judicial Guanacaste</v>
      </c>
      <c r="AK642" s="142" t="str">
        <f>VLOOKUP(AI642,'centroDeProyectos estrateg '!$E:$W,7,FALSE)</f>
        <v>13/08/2019</v>
      </c>
      <c r="AL642" s="142" t="str">
        <f>VLOOKUP(AI642,'centroDeProyectos estrateg '!$E:$W,8,FALSE)</f>
        <v>14/08/2019</v>
      </c>
      <c r="AM642" s="142" t="str">
        <f>VLOOKUP(AI642,'centroDeProyectos estrateg '!$E:$W,5,FALSE)</f>
        <v>0%</v>
      </c>
      <c r="AN642" s="142" t="str">
        <f>VLOOKUP(AI642,'centroDeProyectos estrateg '!$E:$W,18,FALSE)</f>
        <v>Primer Circuito Judicial Guanacaste</v>
      </c>
      <c r="AO642" s="142" t="str">
        <f>VLOOKUP(AI642,'centroDeProyectos estrateg '!$E:$W,19,FALSE)</f>
        <v>0415 ADMINISTRACION REGIONAL I CIRCUITO JUDICIAL GUANACASTE</v>
      </c>
      <c r="AP642" s="142" t="str">
        <f>VLOOKUP(AI642,'centroDeProyectos estrateg '!$E:$W,4,FALSE)</f>
        <v>Suspendido</v>
      </c>
      <c r="AQ642" s="142" t="s">
        <v>3442</v>
      </c>
    </row>
    <row r="643" spans="1:43" s="142" customFormat="1" ht="22.9" customHeight="1">
      <c r="A643" s="228">
        <v>641</v>
      </c>
      <c r="B643" s="60" t="s">
        <v>6215</v>
      </c>
      <c r="C643" s="142" t="s">
        <v>3463</v>
      </c>
      <c r="D643" s="142" t="s">
        <v>3938</v>
      </c>
      <c r="E643" s="142" t="s">
        <v>4227</v>
      </c>
      <c r="F643" s="142" t="s">
        <v>4826</v>
      </c>
      <c r="G643" s="142" t="s">
        <v>4213</v>
      </c>
      <c r="H643" s="142" t="str">
        <f t="shared" si="26"/>
        <v>GESTIÓN ESTRATÉGICA INSTITUCIONAL: Gestionar el proceso de toma de decisiones conforme al contenido del plan estratégico con el fin de administrar los recursos presupuestarios en función de las prioridades institucionales.</v>
      </c>
      <c r="I643" s="142" t="s">
        <v>4229</v>
      </c>
      <c r="O643" s="142" t="s">
        <v>3012</v>
      </c>
      <c r="P643" s="142" t="s">
        <v>4230</v>
      </c>
      <c r="AB643" s="142" t="s">
        <v>6742</v>
      </c>
      <c r="AC643" s="142" t="s">
        <v>6174</v>
      </c>
      <c r="AD643" s="142" t="s">
        <v>6747</v>
      </c>
      <c r="AE643" s="142" t="s">
        <v>6744</v>
      </c>
      <c r="AI643" s="203" t="s">
        <v>144</v>
      </c>
      <c r="AJ643" s="142" t="str">
        <f>VLOOKUP(AI643,'centroDeProyectos estrateg '!$E:$W,2,FALSE)</f>
        <v>Torre Anexa y Reacondicionamiento Eléctrico Edificio III Circuito Judicial Alajuela</v>
      </c>
      <c r="AK643" s="142" t="str">
        <f>VLOOKUP(AI643,'centroDeProyectos estrateg '!$E:$W,7,FALSE)</f>
        <v>06/01/2020</v>
      </c>
      <c r="AL643" s="142" t="str">
        <f>VLOOKUP(AI643,'centroDeProyectos estrateg '!$E:$W,8,FALSE)</f>
        <v>18/04/2025</v>
      </c>
      <c r="AM643" s="142" t="str">
        <f>VLOOKUP(AI643,'centroDeProyectos estrateg '!$E:$W,5,FALSE)</f>
        <v>51%</v>
      </c>
      <c r="AN643" s="142" t="str">
        <f>VLOOKUP(AI643,'centroDeProyectos estrateg '!$E:$W,18,FALSE)</f>
        <v>Tercer Circuito Judicial Alajuela</v>
      </c>
      <c r="AO643" s="142" t="str">
        <f>VLOOKUP(AI643,'centroDeProyectos estrateg '!$E:$W,19,FALSE)</f>
        <v>0557 ADMINISTRACION REGIONAL III CIRCUITO JUDICIAL ALAJUELA (SAN RAMON) / 0120 SECCION DE ANALISIS Y EJECUCION</v>
      </c>
      <c r="AP643" s="142" t="str">
        <f>VLOOKUP(AI643,'centroDeProyectos estrateg '!$E:$W,4,FALSE)</f>
        <v>En progreso</v>
      </c>
      <c r="AQ643" s="142" t="s">
        <v>3442</v>
      </c>
    </row>
    <row r="644" spans="1:43" s="142" customFormat="1" ht="22.9" customHeight="1">
      <c r="A644" s="229">
        <v>642</v>
      </c>
      <c r="B644" s="60" t="s">
        <v>6215</v>
      </c>
      <c r="C644" s="142" t="s">
        <v>3463</v>
      </c>
      <c r="D644" s="142" t="s">
        <v>3938</v>
      </c>
      <c r="E644" s="142" t="s">
        <v>4227</v>
      </c>
      <c r="F644" s="142" t="s">
        <v>4826</v>
      </c>
      <c r="G644" s="142" t="s">
        <v>4213</v>
      </c>
      <c r="H644" s="142" t="str">
        <f t="shared" si="26"/>
        <v>GESTIÓN ESTRATÉGICA INSTITUCIONAL: Gestionar el proceso de toma de decisiones conforme al contenido del plan estratégico con el fin de administrar los recursos presupuestarios en función de las prioridades institucionales.</v>
      </c>
      <c r="I644" s="142" t="s">
        <v>4229</v>
      </c>
      <c r="O644" s="142" t="s">
        <v>3012</v>
      </c>
      <c r="P644" s="142" t="s">
        <v>4230</v>
      </c>
      <c r="AB644" s="142" t="s">
        <v>6742</v>
      </c>
      <c r="AC644" s="142" t="s">
        <v>3450</v>
      </c>
      <c r="AD644" s="142" t="s">
        <v>6748</v>
      </c>
      <c r="AE644" s="142" t="s">
        <v>4368</v>
      </c>
      <c r="AI644" s="203" t="s">
        <v>146</v>
      </c>
      <c r="AJ644" s="142" t="str">
        <f>VLOOKUP(AI644,'centroDeProyectos estrateg '!$E:$W,2,FALSE)</f>
        <v>Adquisición de Propiedades OIJ</v>
      </c>
      <c r="AK644" s="142" t="str">
        <f>VLOOKUP(AI644,'centroDeProyectos estrateg '!$E:$W,7,FALSE)</f>
        <v>25/03/2019</v>
      </c>
      <c r="AL644" s="142" t="str">
        <f>VLOOKUP(AI644,'centroDeProyectos estrateg '!$E:$W,8,FALSE)</f>
        <v>30/05/2022</v>
      </c>
      <c r="AM644" s="142" t="str">
        <f>VLOOKUP(AI644,'centroDeProyectos estrateg '!$E:$W,5,FALSE)</f>
        <v>100%</v>
      </c>
      <c r="AN644" s="142" t="str">
        <f>VLOOKUP(AI644,'centroDeProyectos estrateg '!$E:$W,18,FALSE)</f>
        <v>Dirección Ejecutiva</v>
      </c>
      <c r="AO644" s="142" t="str">
        <f>VLOOKUP(AI644,'centroDeProyectos estrateg '!$E:$W,19,FALSE)</f>
        <v>0149 DEPARTAMENTO DE SERVICIOS GENERALES</v>
      </c>
      <c r="AP644" s="142" t="str">
        <f>VLOOKUP(AI644,'centroDeProyectos estrateg '!$E:$W,4,FALSE)</f>
        <v>Pendiente Evaluación de Beneficios</v>
      </c>
      <c r="AQ644" s="142" t="s">
        <v>3442</v>
      </c>
    </row>
    <row r="645" spans="1:43" s="77" customFormat="1" ht="22.9" customHeight="1">
      <c r="A645" s="227">
        <v>643</v>
      </c>
      <c r="B645" s="60" t="s">
        <v>6215</v>
      </c>
      <c r="C645" s="77" t="s">
        <v>3463</v>
      </c>
      <c r="D645" s="77" t="s">
        <v>3938</v>
      </c>
      <c r="E645" s="77" t="s">
        <v>4227</v>
      </c>
      <c r="F645" s="77" t="s">
        <v>4826</v>
      </c>
      <c r="G645" s="77" t="s">
        <v>4213</v>
      </c>
      <c r="H645" s="77" t="str">
        <f t="shared" si="26"/>
        <v>GESTIÓN ESTRATÉGICA INSTITUCIONAL: Gestionar el proceso de toma de decisiones conforme al contenido del plan estratégico con el fin de administrar los recursos presupuestarios en función de las prioridades institucionales.</v>
      </c>
      <c r="I645" s="77" t="s">
        <v>4287</v>
      </c>
      <c r="O645" s="77" t="s">
        <v>3037</v>
      </c>
      <c r="P645" s="77" t="s">
        <v>840</v>
      </c>
      <c r="Q645" s="77" t="s">
        <v>3582</v>
      </c>
      <c r="S645" s="77">
        <v>0</v>
      </c>
      <c r="T645" s="77">
        <v>100</v>
      </c>
      <c r="U645" s="77">
        <v>0.1</v>
      </c>
      <c r="V645" s="77">
        <v>0.2</v>
      </c>
      <c r="W645" s="77">
        <v>0.4</v>
      </c>
      <c r="X645" s="77">
        <v>0.6</v>
      </c>
      <c r="Y645" s="77">
        <v>0.8</v>
      </c>
      <c r="Z645" s="77">
        <v>1</v>
      </c>
      <c r="AB645" s="77" t="s">
        <v>4288</v>
      </c>
      <c r="AC645" s="77">
        <v>2019</v>
      </c>
      <c r="AD645" s="77" t="s">
        <v>6749</v>
      </c>
      <c r="AE645" s="77" t="s">
        <v>4290</v>
      </c>
      <c r="AH645" s="77" t="s">
        <v>6745</v>
      </c>
      <c r="AI645" s="203" t="s">
        <v>174</v>
      </c>
      <c r="AJ645" s="142" t="str">
        <f>VLOOKUP(AI645,'centroDeProyectos estrateg '!$E:$W,2,FALSE)</f>
        <v>Reacondicionamiento Eléctrico Edificio de Tribunales de Cartago</v>
      </c>
      <c r="AK645" s="142" t="str">
        <f>VLOOKUP(AI645,'centroDeProyectos estrateg '!$E:$W,7,FALSE)</f>
        <v>29/09/2021</v>
      </c>
      <c r="AL645" s="142" t="str">
        <f>VLOOKUP(AI645,'centroDeProyectos estrateg '!$E:$W,8,FALSE)</f>
        <v>31/12/2026</v>
      </c>
      <c r="AM645" s="142" t="str">
        <f>VLOOKUP(AI645,'centroDeProyectos estrateg '!$E:$W,5,FALSE)</f>
        <v>0%</v>
      </c>
      <c r="AN645" s="142" t="str">
        <f>VLOOKUP(AI645,'centroDeProyectos estrateg '!$E:$W,18,FALSE)</f>
        <v>Circuito Judicial Cartago</v>
      </c>
      <c r="AO645" s="142" t="str">
        <f>VLOOKUP(AI645,'centroDeProyectos estrateg '!$E:$W,19,FALSE)</f>
        <v>0360 ADMINISTRACION REGIONAL CARTAGO</v>
      </c>
      <c r="AP645" s="142" t="str">
        <f>VLOOKUP(AI645,'centroDeProyectos estrateg '!$E:$W,4,FALSE)</f>
        <v>Suspendido</v>
      </c>
      <c r="AQ645" s="142" t="s">
        <v>3442</v>
      </c>
    </row>
    <row r="646" spans="1:43" s="59" customFormat="1" ht="22.9" customHeight="1">
      <c r="A646" s="228">
        <v>644</v>
      </c>
      <c r="B646" s="60" t="s">
        <v>6215</v>
      </c>
      <c r="C646" s="59" t="s">
        <v>3463</v>
      </c>
      <c r="D646" s="59" t="s">
        <v>3938</v>
      </c>
      <c r="E646" s="59" t="s">
        <v>4227</v>
      </c>
      <c r="F646" s="59" t="s">
        <v>4826</v>
      </c>
      <c r="G646" s="59" t="s">
        <v>4213</v>
      </c>
      <c r="H646" s="59" t="str">
        <f t="shared" si="26"/>
        <v>GESTIÓN ESTRATÉGICA INSTITUCIONAL: Gestionar el proceso de toma de decisiones conforme al contenido del plan estratégico con el fin de administrar los recursos presupuestarios en función de las prioridades institucionales.</v>
      </c>
      <c r="I646" s="59" t="s">
        <v>4287</v>
      </c>
      <c r="O646" s="59" t="s">
        <v>3037</v>
      </c>
      <c r="P646" s="59" t="s">
        <v>840</v>
      </c>
      <c r="AB646" s="59" t="s">
        <v>4288</v>
      </c>
      <c r="AC646" s="59">
        <v>2020</v>
      </c>
      <c r="AD646" s="59" t="s">
        <v>6750</v>
      </c>
      <c r="AE646" s="59" t="s">
        <v>840</v>
      </c>
      <c r="AI646" s="203" t="s">
        <v>178</v>
      </c>
      <c r="AJ646" s="142" t="str">
        <f>VLOOKUP(AI646,'centroDeProyectos estrateg '!$E:$W,2,FALSE)</f>
        <v>Re acondicionamiento eléctrico del Edificio de Tribunales de Justicia de San José</v>
      </c>
      <c r="AK646" s="142" t="str">
        <f>VLOOKUP(AI646,'centroDeProyectos estrateg '!$E:$W,7,FALSE)</f>
        <v>04/03/2022</v>
      </c>
      <c r="AL646" s="142" t="str">
        <f>VLOOKUP(AI646,'centroDeProyectos estrateg '!$E:$W,8,FALSE)</f>
        <v>29/03/2023</v>
      </c>
      <c r="AM646" s="142" t="str">
        <f>VLOOKUP(AI646,'centroDeProyectos estrateg '!$E:$W,5,FALSE)</f>
        <v>38%</v>
      </c>
      <c r="AN646" s="142" t="str">
        <f>VLOOKUP(AI646,'centroDeProyectos estrateg '!$E:$W,18,FALSE)</f>
        <v>Dirección Ejecutiva</v>
      </c>
      <c r="AO646" s="142" t="str">
        <f>VLOOKUP(AI646,'centroDeProyectos estrateg '!$E:$W,19,FALSE)</f>
        <v>0520 ADMINISTRACION I CIRCUITO JUDICIAL SAN JOSE</v>
      </c>
      <c r="AP646" s="142" t="str">
        <f>VLOOKUP(AI646,'centroDeProyectos estrateg '!$E:$W,4,FALSE)</f>
        <v>En progreso</v>
      </c>
      <c r="AQ646" s="142" t="s">
        <v>3442</v>
      </c>
    </row>
    <row r="647" spans="1:43" s="59" customFormat="1" ht="22.9" customHeight="1">
      <c r="A647" s="229">
        <v>645</v>
      </c>
      <c r="B647" s="60" t="s">
        <v>6215</v>
      </c>
      <c r="C647" s="59" t="s">
        <v>3463</v>
      </c>
      <c r="D647" s="59" t="s">
        <v>3938</v>
      </c>
      <c r="E647" s="59" t="s">
        <v>4227</v>
      </c>
      <c r="F647" s="59" t="s">
        <v>4826</v>
      </c>
      <c r="G647" s="59" t="s">
        <v>4213</v>
      </c>
      <c r="H647" s="59" t="str">
        <f t="shared" si="26"/>
        <v>GESTIÓN ESTRATÉGICA INSTITUCIONAL: Gestionar el proceso de toma de decisiones conforme al contenido del plan estratégico con el fin de administrar los recursos presupuestarios en función de las prioridades institucionales.</v>
      </c>
      <c r="I647" s="59" t="s">
        <v>4287</v>
      </c>
      <c r="O647" s="59" t="s">
        <v>3037</v>
      </c>
      <c r="P647" s="59" t="s">
        <v>840</v>
      </c>
      <c r="AB647" s="59" t="s">
        <v>4288</v>
      </c>
      <c r="AC647" s="59" t="s">
        <v>3450</v>
      </c>
      <c r="AD647" s="59" t="s">
        <v>4289</v>
      </c>
      <c r="AE647" s="59" t="s">
        <v>4290</v>
      </c>
      <c r="AI647" s="203" t="s">
        <v>172</v>
      </c>
      <c r="AJ647" s="142" t="str">
        <f>VLOOKUP(AI647,'centroDeProyectos estrateg '!$E:$W,2,FALSE)</f>
        <v>Plan para la redistribución de espacios físicos de las personas teletrabajadoras del Poder Judicial</v>
      </c>
      <c r="AK647" s="142" t="str">
        <f>VLOOKUP(AI647,'centroDeProyectos estrateg '!$E:$W,7,FALSE)</f>
        <v>12/07/2021</v>
      </c>
      <c r="AL647" s="142" t="str">
        <f>VLOOKUP(AI647,'centroDeProyectos estrateg '!$E:$W,8,FALSE)</f>
        <v>18/11/2022</v>
      </c>
      <c r="AM647" s="142" t="str">
        <f>VLOOKUP(AI647,'centroDeProyectos estrateg '!$E:$W,5,FALSE)</f>
        <v>16%</v>
      </c>
      <c r="AN647" s="142" t="str">
        <f>VLOOKUP(AI647,'centroDeProyectos estrateg '!$E:$W,18,FALSE)</f>
        <v>Dirección Ejecutiva</v>
      </c>
      <c r="AO647" s="142" t="str">
        <f>VLOOKUP(AI647,'centroDeProyectos estrateg '!$E:$W,19,FALSE)</f>
        <v>0117 DIRECCION EJECUTIVA</v>
      </c>
      <c r="AP647" s="142" t="str">
        <f>VLOOKUP(AI647,'centroDeProyectos estrateg '!$E:$W,4,FALSE)</f>
        <v>Suspendido</v>
      </c>
      <c r="AQ647" s="142" t="s">
        <v>3442</v>
      </c>
    </row>
    <row r="648" spans="1:43" s="59" customFormat="1" ht="22.9" customHeight="1">
      <c r="A648" s="227">
        <v>646</v>
      </c>
      <c r="B648" s="60" t="s">
        <v>6215</v>
      </c>
      <c r="C648" s="59" t="s">
        <v>6751</v>
      </c>
      <c r="D648" s="59" t="s">
        <v>3599</v>
      </c>
      <c r="E648" s="59" t="s">
        <v>3600</v>
      </c>
      <c r="F648" s="59" t="s">
        <v>3655</v>
      </c>
      <c r="G648" s="59" t="s">
        <v>3656</v>
      </c>
      <c r="H648" s="59" t="str">
        <f t="shared" si="26"/>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648" s="59" t="s">
        <v>4238</v>
      </c>
      <c r="O648" s="59" t="s">
        <v>3032</v>
      </c>
      <c r="P648" s="59" t="s">
        <v>37</v>
      </c>
      <c r="Q648" s="59" t="s">
        <v>3434</v>
      </c>
      <c r="S648" s="59">
        <v>0</v>
      </c>
      <c r="T648" s="59">
        <v>100</v>
      </c>
      <c r="U648" s="59">
        <v>0.1</v>
      </c>
      <c r="V648" s="59">
        <v>0.2</v>
      </c>
      <c r="W648" s="59">
        <v>0.4</v>
      </c>
      <c r="X648" s="59">
        <v>0.6</v>
      </c>
      <c r="Y648" s="59">
        <v>0.8</v>
      </c>
      <c r="Z648" s="59">
        <v>1</v>
      </c>
      <c r="AB648" s="59" t="s">
        <v>4239</v>
      </c>
      <c r="AC648" s="59" t="s">
        <v>3475</v>
      </c>
      <c r="AD648" s="59" t="s">
        <v>4240</v>
      </c>
      <c r="AE648" s="59" t="s">
        <v>37</v>
      </c>
      <c r="AI648" s="203" t="s">
        <v>67</v>
      </c>
      <c r="AJ648" s="142" t="str">
        <f>VLOOKUP(AI648,'centroDeProyectos estrateg '!$E:$W,2,FALSE)</f>
        <v>Fortalecimiento del acceso a la información judicial</v>
      </c>
      <c r="AK648" s="142" t="str">
        <f>VLOOKUP(AI648,'centroDeProyectos estrateg '!$E:$W,7,FALSE)</f>
        <v>03/06/2019</v>
      </c>
      <c r="AL648" s="142" t="str">
        <f>VLOOKUP(AI648,'centroDeProyectos estrateg '!$E:$W,8,FALSE)</f>
        <v>19/12/2023</v>
      </c>
      <c r="AM648" s="142" t="str">
        <f>VLOOKUP(AI648,'centroDeProyectos estrateg '!$E:$W,5,FALSE)</f>
        <v>98%</v>
      </c>
      <c r="AN648" s="142" t="str">
        <f>VLOOKUP(AI648,'centroDeProyectos estrateg '!$E:$W,18,FALSE)</f>
        <v>Centro de Información Jurisprudencial</v>
      </c>
      <c r="AO648" s="142" t="str">
        <f>VLOOKUP(AI648,'centroDeProyectos estrateg '!$E:$W,19,FALSE)</f>
        <v>0034 CENTRO ELECTRONICO DE INFORMACION JURISPRUDENCIAL</v>
      </c>
      <c r="AP648" s="142" t="str">
        <f>VLOOKUP(AI648,'centroDeProyectos estrateg '!$E:$W,4,FALSE)</f>
        <v>En progreso</v>
      </c>
      <c r="AQ648" s="142" t="s">
        <v>3442</v>
      </c>
    </row>
    <row r="649" spans="1:43" s="59" customFormat="1" ht="22.9" customHeight="1">
      <c r="A649" s="228">
        <v>647</v>
      </c>
      <c r="B649" s="60" t="s">
        <v>6215</v>
      </c>
      <c r="C649" s="59" t="s">
        <v>6751</v>
      </c>
      <c r="D649" s="59" t="s">
        <v>3599</v>
      </c>
      <c r="E649" s="59" t="s">
        <v>3600</v>
      </c>
      <c r="F649" s="59" t="s">
        <v>3655</v>
      </c>
      <c r="G649" s="59" t="s">
        <v>3656</v>
      </c>
      <c r="H649" s="59" t="str">
        <f t="shared" si="26"/>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649" s="59" t="s">
        <v>4238</v>
      </c>
      <c r="O649" s="59" t="s">
        <v>3032</v>
      </c>
      <c r="P649" s="59" t="s">
        <v>37</v>
      </c>
      <c r="AB649" s="59" t="s">
        <v>4239</v>
      </c>
      <c r="AC649" s="59" t="s">
        <v>3475</v>
      </c>
      <c r="AD649" s="59" t="s">
        <v>4242</v>
      </c>
      <c r="AE649" s="59" t="s">
        <v>37</v>
      </c>
      <c r="AI649" s="203" t="s">
        <v>215</v>
      </c>
      <c r="AJ649" s="142" t="str">
        <f>VLOOKUP(AI649,'centroDeProyectos estrateg '!$E:$W,2,FALSE)</f>
        <v>Incorporación de la jurisprudencia oral en el Nexus-PJ</v>
      </c>
      <c r="AK649" s="142" t="str">
        <f>VLOOKUP(AI649,'centroDeProyectos estrateg '!$E:$W,7,FALSE)</f>
        <v>06/01/2020</v>
      </c>
      <c r="AL649" s="142" t="str">
        <f>VLOOKUP(AI649,'centroDeProyectos estrateg '!$E:$W,8,FALSE)</f>
        <v>06/11/2023</v>
      </c>
      <c r="AM649" s="142" t="str">
        <f>VLOOKUP(AI649,'centroDeProyectos estrateg '!$E:$W,5,FALSE)</f>
        <v>90%</v>
      </c>
      <c r="AN649" s="142" t="str">
        <f>VLOOKUP(AI649,'centroDeProyectos estrateg '!$E:$W,18,FALSE)</f>
        <v>Dirección de Tecnología de Información</v>
      </c>
      <c r="AO649" s="142" t="str">
        <f>VLOOKUP(AI649,'centroDeProyectos estrateg '!$E:$W,19,FALSE)</f>
        <v>0123 SUBPROCESO SISTEMAS ADMINISTRATIVOS</v>
      </c>
      <c r="AP649" s="142" t="str">
        <f>VLOOKUP(AI649,'centroDeProyectos estrateg '!$E:$W,4,FALSE)</f>
        <v>En progreso</v>
      </c>
      <c r="AQ649" s="142" t="s">
        <v>3442</v>
      </c>
    </row>
    <row r="650" spans="1:43" s="59" customFormat="1" ht="22.9" customHeight="1">
      <c r="A650" s="229">
        <v>648</v>
      </c>
      <c r="B650" s="60" t="s">
        <v>6215</v>
      </c>
      <c r="C650" s="59" t="s">
        <v>6751</v>
      </c>
      <c r="D650" s="59" t="s">
        <v>3599</v>
      </c>
      <c r="E650" s="59" t="s">
        <v>3600</v>
      </c>
      <c r="F650" s="59" t="s">
        <v>3655</v>
      </c>
      <c r="G650" s="59" t="s">
        <v>3656</v>
      </c>
      <c r="H650" s="59" t="str">
        <f t="shared" si="26"/>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650" s="59" t="s">
        <v>4238</v>
      </c>
      <c r="O650" s="59" t="s">
        <v>3032</v>
      </c>
      <c r="P650" s="59" t="s">
        <v>37</v>
      </c>
      <c r="AB650" s="59" t="s">
        <v>4239</v>
      </c>
      <c r="AC650" s="59" t="s">
        <v>3475</v>
      </c>
      <c r="AD650" s="59" t="s">
        <v>4243</v>
      </c>
      <c r="AE650" s="59" t="s">
        <v>37</v>
      </c>
      <c r="AI650" s="203" t="s">
        <v>229</v>
      </c>
      <c r="AJ650" s="142" t="str">
        <f>VLOOKUP(AI650,'centroDeProyectos estrateg '!$E:$W,2,FALSE)</f>
        <v>Migración y rediseño del sitio de Consulta del SCIJ</v>
      </c>
      <c r="AK650" s="142" t="str">
        <f>VLOOKUP(AI650,'centroDeProyectos estrateg '!$E:$W,7,FALSE)</f>
        <v>03/07/2017</v>
      </c>
      <c r="AL650" s="142" t="str">
        <f>VLOOKUP(AI650,'centroDeProyectos estrateg '!$E:$W,8,FALSE)</f>
        <v>24/08/2020</v>
      </c>
      <c r="AM650" s="142" t="str">
        <f>VLOOKUP(AI650,'centroDeProyectos estrateg '!$E:$W,5,FALSE)</f>
        <v>100%</v>
      </c>
      <c r="AN650" s="142" t="str">
        <f>VLOOKUP(AI650,'centroDeProyectos estrateg '!$E:$W,18,FALSE)</f>
        <v>Dirección de Tecnología de Información</v>
      </c>
      <c r="AO650" s="142" t="str">
        <f>VLOOKUP(AI650,'centroDeProyectos estrateg '!$E:$W,19,FALSE)</f>
        <v>0123 SUBPROCESO SISTEMAS ADMINISTRATIVOS</v>
      </c>
      <c r="AP650" s="142" t="str">
        <f>VLOOKUP(AI650,'centroDeProyectos estrateg '!$E:$W,4,FALSE)</f>
        <v>Pendiente Evaluación de Beneficios</v>
      </c>
      <c r="AQ650" s="142" t="s">
        <v>3442</v>
      </c>
    </row>
    <row r="651" spans="1:43" s="59" customFormat="1" ht="22.9" customHeight="1">
      <c r="A651" s="227">
        <v>649</v>
      </c>
      <c r="B651" s="60" t="s">
        <v>6215</v>
      </c>
      <c r="C651" s="59" t="s">
        <v>6751</v>
      </c>
      <c r="D651" s="59" t="s">
        <v>3599</v>
      </c>
      <c r="E651" s="59" t="s">
        <v>3600</v>
      </c>
      <c r="F651" s="59" t="s">
        <v>3655</v>
      </c>
      <c r="G651" s="59" t="s">
        <v>3656</v>
      </c>
      <c r="H651" s="59" t="str">
        <f t="shared" si="26"/>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651" s="59" t="s">
        <v>4238</v>
      </c>
      <c r="O651" s="59" t="s">
        <v>3032</v>
      </c>
      <c r="P651" s="59" t="s">
        <v>37</v>
      </c>
      <c r="AB651" s="59" t="s">
        <v>4239</v>
      </c>
      <c r="AC651" s="59" t="s">
        <v>3475</v>
      </c>
      <c r="AD651" s="59" t="s">
        <v>4244</v>
      </c>
      <c r="AE651" s="59" t="s">
        <v>37</v>
      </c>
      <c r="AI651" s="203" t="s">
        <v>73</v>
      </c>
      <c r="AJ651" s="142" t="str">
        <f>VLOOKUP(AI651,'centroDeProyectos estrateg '!$E:$W,2,FALSE)</f>
        <v>Sistematización de base de datos de conocimiento de resoluciones</v>
      </c>
      <c r="AK651" s="142" t="str">
        <f>VLOOKUP(AI651,'centroDeProyectos estrateg '!$E:$W,7,FALSE)</f>
        <v>01/10/2021</v>
      </c>
      <c r="AL651" s="142" t="str">
        <f>VLOOKUP(AI651,'centroDeProyectos estrateg '!$E:$W,8,FALSE)</f>
        <v>04/10/2021</v>
      </c>
      <c r="AM651" s="142" t="str">
        <f>VLOOKUP(AI651,'centroDeProyectos estrateg '!$E:$W,5,FALSE)</f>
        <v>0%</v>
      </c>
      <c r="AN651" s="142" t="str">
        <f>VLOOKUP(AI651,'centroDeProyectos estrateg '!$E:$W,18,FALSE)</f>
        <v>Centro de Información Jurisprudencial</v>
      </c>
      <c r="AO651" s="142" t="str">
        <f>VLOOKUP(AI651,'centroDeProyectos estrateg '!$E:$W,19,FALSE)</f>
        <v>0034 CENTRO ELECTRONICO DE INFORMACION JURISPRUDENCIAL</v>
      </c>
      <c r="AP651" s="142" t="str">
        <f>VLOOKUP(AI651,'centroDeProyectos estrateg '!$E:$W,4,FALSE)</f>
        <v>Suspendido</v>
      </c>
      <c r="AQ651" s="142" t="s">
        <v>3442</v>
      </c>
    </row>
    <row r="652" spans="1:43" s="62" customFormat="1" ht="22.9" customHeight="1">
      <c r="A652" s="228">
        <v>650</v>
      </c>
      <c r="B652" s="62" t="s">
        <v>6096</v>
      </c>
      <c r="C652" s="62" t="s">
        <v>6752</v>
      </c>
      <c r="D652" s="62" t="s">
        <v>3599</v>
      </c>
      <c r="E652" s="62" t="s">
        <v>3600</v>
      </c>
      <c r="F652" s="62" t="s">
        <v>3601</v>
      </c>
      <c r="G652" s="62" t="s">
        <v>3602</v>
      </c>
      <c r="H652" s="62" t="str">
        <f t="shared" si="26"/>
        <v>PROBIDAD Y ANTICORRUPCIÓN: Diseñar estrategias que permitan la prevención y abordaje de los delitos de probidad y corrupción en la gestión judicial.</v>
      </c>
      <c r="I652" s="62" t="s">
        <v>4245</v>
      </c>
      <c r="O652" s="62" t="s">
        <v>3183</v>
      </c>
      <c r="P652" s="62" t="s">
        <v>2926</v>
      </c>
      <c r="Q652" s="62" t="s">
        <v>3434</v>
      </c>
      <c r="S652" s="62">
        <v>0</v>
      </c>
      <c r="T652" s="62">
        <v>1</v>
      </c>
      <c r="X652" s="62">
        <v>0.33</v>
      </c>
      <c r="Y652" s="62">
        <v>0.66</v>
      </c>
      <c r="Z652" s="62">
        <v>1</v>
      </c>
      <c r="AB652" s="62" t="s">
        <v>4246</v>
      </c>
      <c r="AC652" s="62" t="s">
        <v>4256</v>
      </c>
      <c r="AD652" s="62" t="s">
        <v>4247</v>
      </c>
      <c r="AE652" s="62" t="s">
        <v>2926</v>
      </c>
      <c r="AI652" s="203"/>
      <c r="AJ652" s="182" t="e">
        <f>VLOOKUP(AI652,'centroDeProyectos estrateg '!$E:$W,2,FALSE)</f>
        <v>#N/A</v>
      </c>
      <c r="AK652" s="182" t="e">
        <f>VLOOKUP(AI652,'centroDeProyectos estrateg '!$E:$W,7,FALSE)</f>
        <v>#N/A</v>
      </c>
      <c r="AL652" s="182" t="e">
        <f>VLOOKUP(AI652,'centroDeProyectos estrateg '!$E:$W,8,FALSE)</f>
        <v>#N/A</v>
      </c>
      <c r="AM652" s="182" t="e">
        <f>VLOOKUP(AI652,'centroDeProyectos estrateg '!$E:$W,5,FALSE)</f>
        <v>#N/A</v>
      </c>
      <c r="AN652" s="182" t="e">
        <f>VLOOKUP(AI652,'centroDeProyectos estrateg '!$E:$W,18,FALSE)</f>
        <v>#N/A</v>
      </c>
      <c r="AO652" s="182" t="e">
        <f>VLOOKUP(AI652,'centroDeProyectos estrateg '!$E:$W,19,FALSE)</f>
        <v>#N/A</v>
      </c>
      <c r="AP652" s="182" t="e">
        <f>VLOOKUP(AI652,'centroDeProyectos estrateg '!$E:$W,4,FALSE)</f>
        <v>#N/A</v>
      </c>
      <c r="AQ652" s="62" t="s">
        <v>3885</v>
      </c>
    </row>
    <row r="653" spans="1:43" s="62" customFormat="1" ht="22.9" customHeight="1">
      <c r="A653" s="229">
        <v>651</v>
      </c>
      <c r="B653" s="179" t="s">
        <v>6096</v>
      </c>
      <c r="C653" s="62" t="s">
        <v>6753</v>
      </c>
      <c r="D653" s="62" t="s">
        <v>3599</v>
      </c>
      <c r="E653" s="62" t="s">
        <v>4248</v>
      </c>
      <c r="F653" s="62" t="s">
        <v>3601</v>
      </c>
      <c r="G653" s="62" t="s">
        <v>3602</v>
      </c>
      <c r="H653" s="62" t="str">
        <f t="shared" si="26"/>
        <v>PROBIDAD Y ANTICORRUPCIÓN: Diseñar estrategias que permitan la prevención y abordaje de los delitos de probidad y corrupción en la gestión judicial.</v>
      </c>
      <c r="I653" s="62" t="s">
        <v>4249</v>
      </c>
      <c r="O653" s="62" t="s">
        <v>3185</v>
      </c>
      <c r="P653" s="62" t="s">
        <v>6754</v>
      </c>
      <c r="Q653" s="62" t="s">
        <v>3434</v>
      </c>
      <c r="S653" s="62">
        <v>0</v>
      </c>
      <c r="T653" s="62">
        <v>1</v>
      </c>
      <c r="X653" s="62">
        <v>0.33</v>
      </c>
      <c r="Y653" s="62">
        <v>0.66</v>
      </c>
      <c r="Z653" s="62">
        <v>1</v>
      </c>
      <c r="AB653" s="62" t="s">
        <v>4250</v>
      </c>
      <c r="AC653" s="62" t="s">
        <v>4256</v>
      </c>
      <c r="AD653" s="62" t="s">
        <v>4247</v>
      </c>
      <c r="AE653" s="62" t="s">
        <v>2926</v>
      </c>
      <c r="AI653" s="203"/>
      <c r="AJ653" s="182" t="e">
        <f>VLOOKUP(AI653,'centroDeProyectos estrateg '!$E:$W,2,FALSE)</f>
        <v>#N/A</v>
      </c>
      <c r="AK653" s="182" t="e">
        <f>VLOOKUP(AI653,'centroDeProyectos estrateg '!$E:$W,7,FALSE)</f>
        <v>#N/A</v>
      </c>
      <c r="AL653" s="182" t="e">
        <f>VLOOKUP(AI653,'centroDeProyectos estrateg '!$E:$W,8,FALSE)</f>
        <v>#N/A</v>
      </c>
      <c r="AM653" s="182" t="e">
        <f>VLOOKUP(AI653,'centroDeProyectos estrateg '!$E:$W,5,FALSE)</f>
        <v>#N/A</v>
      </c>
      <c r="AN653" s="182" t="e">
        <f>VLOOKUP(AI653,'centroDeProyectos estrateg '!$E:$W,18,FALSE)</f>
        <v>#N/A</v>
      </c>
      <c r="AO653" s="182" t="e">
        <f>VLOOKUP(AI653,'centroDeProyectos estrateg '!$E:$W,19,FALSE)</f>
        <v>#N/A</v>
      </c>
      <c r="AP653" s="182" t="e">
        <f>VLOOKUP(AI653,'centroDeProyectos estrateg '!$E:$W,4,FALSE)</f>
        <v>#N/A</v>
      </c>
      <c r="AQ653" s="62" t="s">
        <v>3885</v>
      </c>
    </row>
    <row r="654" spans="1:43" s="62" customFormat="1" ht="22.9" customHeight="1">
      <c r="A654" s="227">
        <v>652</v>
      </c>
      <c r="B654" s="179" t="s">
        <v>6096</v>
      </c>
      <c r="C654" s="62" t="s">
        <v>6753</v>
      </c>
      <c r="D654" s="62" t="s">
        <v>3599</v>
      </c>
      <c r="E654" s="62" t="s">
        <v>4252</v>
      </c>
      <c r="F654" s="62" t="s">
        <v>3601</v>
      </c>
      <c r="G654" s="62" t="s">
        <v>3602</v>
      </c>
      <c r="H654" s="62" t="str">
        <f t="shared" si="26"/>
        <v>PROBIDAD Y ANTICORRUPCIÓN: Diseñar estrategias que permitan la prevención y abordaje de los delitos de probidad y corrupción en la gestión judicial.</v>
      </c>
      <c r="I654" s="62" t="s">
        <v>4253</v>
      </c>
      <c r="O654" s="62" t="s">
        <v>3143</v>
      </c>
      <c r="P654" s="62" t="s">
        <v>5863</v>
      </c>
      <c r="Q654" s="62" t="s">
        <v>3434</v>
      </c>
      <c r="S654" s="62">
        <v>0</v>
      </c>
      <c r="T654" s="62">
        <v>1</v>
      </c>
      <c r="X654" s="62">
        <v>0.33</v>
      </c>
      <c r="Y654" s="62">
        <v>0.66</v>
      </c>
      <c r="Z654" s="62">
        <v>1</v>
      </c>
      <c r="AB654" s="62" t="s">
        <v>4255</v>
      </c>
      <c r="AC654" s="62" t="s">
        <v>4256</v>
      </c>
      <c r="AD654" s="62" t="s">
        <v>4247</v>
      </c>
      <c r="AE654" s="62" t="s">
        <v>1153</v>
      </c>
      <c r="AI654" s="203"/>
      <c r="AJ654" s="182" t="e">
        <f>VLOOKUP(AI654,'centroDeProyectos estrateg '!$E:$W,2,FALSE)</f>
        <v>#N/A</v>
      </c>
      <c r="AK654" s="182" t="e">
        <f>VLOOKUP(AI654,'centroDeProyectos estrateg '!$E:$W,7,FALSE)</f>
        <v>#N/A</v>
      </c>
      <c r="AL654" s="182" t="e">
        <f>VLOOKUP(AI654,'centroDeProyectos estrateg '!$E:$W,8,FALSE)</f>
        <v>#N/A</v>
      </c>
      <c r="AM654" s="182" t="e">
        <f>VLOOKUP(AI654,'centroDeProyectos estrateg '!$E:$W,5,FALSE)</f>
        <v>#N/A</v>
      </c>
      <c r="AN654" s="182" t="e">
        <f>VLOOKUP(AI654,'centroDeProyectos estrateg '!$E:$W,18,FALSE)</f>
        <v>#N/A</v>
      </c>
      <c r="AO654" s="182" t="e">
        <f>VLOOKUP(AI654,'centroDeProyectos estrateg '!$E:$W,19,FALSE)</f>
        <v>#N/A</v>
      </c>
      <c r="AP654" s="182" t="e">
        <f>VLOOKUP(AI654,'centroDeProyectos estrateg '!$E:$W,4,FALSE)</f>
        <v>#N/A</v>
      </c>
      <c r="AQ654" s="62" t="s">
        <v>3885</v>
      </c>
    </row>
    <row r="655" spans="1:43" s="62" customFormat="1" ht="22.9" customHeight="1">
      <c r="A655" s="228">
        <v>653</v>
      </c>
      <c r="B655" s="179" t="s">
        <v>6096</v>
      </c>
      <c r="C655" s="62" t="s">
        <v>6753</v>
      </c>
      <c r="D655" s="62" t="s">
        <v>3599</v>
      </c>
      <c r="E655" s="62" t="s">
        <v>4252</v>
      </c>
      <c r="F655" s="62" t="s">
        <v>3601</v>
      </c>
      <c r="G655" s="62" t="s">
        <v>3602</v>
      </c>
      <c r="H655" s="62" t="str">
        <f t="shared" si="26"/>
        <v>PROBIDAD Y ANTICORRUPCIÓN: Diseñar estrategias que permitan la prevención y abordaje de los delitos de probidad y corrupción en la gestión judicial.</v>
      </c>
      <c r="I655" s="62" t="s">
        <v>4257</v>
      </c>
      <c r="O655" s="62" t="s">
        <v>3170</v>
      </c>
      <c r="P655" s="62" t="s">
        <v>6755</v>
      </c>
      <c r="Q655" s="62" t="s">
        <v>3434</v>
      </c>
      <c r="S655" s="62">
        <v>0</v>
      </c>
      <c r="T655" s="62">
        <v>1</v>
      </c>
      <c r="X655" s="62">
        <v>0.33</v>
      </c>
      <c r="Y655" s="62">
        <v>0.66</v>
      </c>
      <c r="Z655" s="62">
        <v>1</v>
      </c>
      <c r="AB655" s="62" t="s">
        <v>4260</v>
      </c>
      <c r="AC655" s="62" t="s">
        <v>4256</v>
      </c>
      <c r="AD655" s="62" t="s">
        <v>4247</v>
      </c>
      <c r="AE655" s="62" t="s">
        <v>3426</v>
      </c>
      <c r="AI655" s="203"/>
      <c r="AJ655" s="182" t="e">
        <f>VLOOKUP(AI655,'centroDeProyectos estrateg '!$E:$W,2,FALSE)</f>
        <v>#N/A</v>
      </c>
      <c r="AK655" s="182" t="e">
        <f>VLOOKUP(AI655,'centroDeProyectos estrateg '!$E:$W,7,FALSE)</f>
        <v>#N/A</v>
      </c>
      <c r="AL655" s="182" t="e">
        <f>VLOOKUP(AI655,'centroDeProyectos estrateg '!$E:$W,8,FALSE)</f>
        <v>#N/A</v>
      </c>
      <c r="AM655" s="182" t="e">
        <f>VLOOKUP(AI655,'centroDeProyectos estrateg '!$E:$W,5,FALSE)</f>
        <v>#N/A</v>
      </c>
      <c r="AN655" s="182" t="e">
        <f>VLOOKUP(AI655,'centroDeProyectos estrateg '!$E:$W,18,FALSE)</f>
        <v>#N/A</v>
      </c>
      <c r="AO655" s="182" t="e">
        <f>VLOOKUP(AI655,'centroDeProyectos estrateg '!$E:$W,19,FALSE)</f>
        <v>#N/A</v>
      </c>
      <c r="AP655" s="182" t="e">
        <f>VLOOKUP(AI655,'centroDeProyectos estrateg '!$E:$W,4,FALSE)</f>
        <v>#N/A</v>
      </c>
      <c r="AQ655" s="62" t="s">
        <v>3885</v>
      </c>
    </row>
    <row r="656" spans="1:43" s="62" customFormat="1" ht="22.9" customHeight="1">
      <c r="A656" s="229">
        <v>654</v>
      </c>
      <c r="B656" s="179" t="s">
        <v>6096</v>
      </c>
      <c r="C656" s="62" t="s">
        <v>6753</v>
      </c>
      <c r="D656" s="62" t="s">
        <v>3599</v>
      </c>
      <c r="E656" s="62" t="s">
        <v>4252</v>
      </c>
      <c r="F656" s="62" t="s">
        <v>3601</v>
      </c>
      <c r="G656" s="62" t="s">
        <v>3602</v>
      </c>
      <c r="H656" s="62" t="str">
        <f t="shared" si="26"/>
        <v>PROBIDAD Y ANTICORRUPCIÓN: Diseñar estrategias que permitan la prevención y abordaje de los delitos de probidad y corrupción en la gestión judicial.</v>
      </c>
      <c r="I656" s="62" t="s">
        <v>4257</v>
      </c>
      <c r="O656" s="62" t="s">
        <v>3117</v>
      </c>
      <c r="P656" s="62" t="s">
        <v>6756</v>
      </c>
      <c r="Q656" s="62" t="s">
        <v>3434</v>
      </c>
      <c r="S656" s="62">
        <v>0</v>
      </c>
      <c r="T656" s="62">
        <v>1</v>
      </c>
      <c r="X656" s="62">
        <v>0.33</v>
      </c>
      <c r="Y656" s="62">
        <v>0.66</v>
      </c>
      <c r="Z656" s="62">
        <v>1</v>
      </c>
      <c r="AB656" s="62" t="s">
        <v>4260</v>
      </c>
      <c r="AC656" s="62" t="s">
        <v>4256</v>
      </c>
      <c r="AD656" s="62" t="s">
        <v>4247</v>
      </c>
      <c r="AE656" s="62" t="s">
        <v>1153</v>
      </c>
      <c r="AI656" s="203"/>
      <c r="AJ656" s="182" t="e">
        <f>VLOOKUP(AI656,'centroDeProyectos estrateg '!$E:$W,2,FALSE)</f>
        <v>#N/A</v>
      </c>
      <c r="AK656" s="182" t="e">
        <f>VLOOKUP(AI656,'centroDeProyectos estrateg '!$E:$W,7,FALSE)</f>
        <v>#N/A</v>
      </c>
      <c r="AL656" s="182" t="e">
        <f>VLOOKUP(AI656,'centroDeProyectos estrateg '!$E:$W,8,FALSE)</f>
        <v>#N/A</v>
      </c>
      <c r="AM656" s="182" t="e">
        <f>VLOOKUP(AI656,'centroDeProyectos estrateg '!$E:$W,5,FALSE)</f>
        <v>#N/A</v>
      </c>
      <c r="AN656" s="182" t="e">
        <f>VLOOKUP(AI656,'centroDeProyectos estrateg '!$E:$W,18,FALSE)</f>
        <v>#N/A</v>
      </c>
      <c r="AO656" s="182" t="e">
        <f>VLOOKUP(AI656,'centroDeProyectos estrateg '!$E:$W,19,FALSE)</f>
        <v>#N/A</v>
      </c>
      <c r="AP656" s="182" t="e">
        <f>VLOOKUP(AI656,'centroDeProyectos estrateg '!$E:$W,4,FALSE)</f>
        <v>#N/A</v>
      </c>
      <c r="AQ656" s="62" t="s">
        <v>3885</v>
      </c>
    </row>
    <row r="657" spans="1:43" s="62" customFormat="1" ht="22.9" customHeight="1">
      <c r="A657" s="227">
        <v>655</v>
      </c>
      <c r="B657" s="179" t="s">
        <v>6096</v>
      </c>
      <c r="C657" s="62" t="s">
        <v>6753</v>
      </c>
      <c r="D657" s="62" t="s">
        <v>3599</v>
      </c>
      <c r="E657" s="62" t="s">
        <v>4252</v>
      </c>
      <c r="F657" s="62" t="s">
        <v>3601</v>
      </c>
      <c r="G657" s="62" t="s">
        <v>3602</v>
      </c>
      <c r="H657" s="62" t="str">
        <f t="shared" si="26"/>
        <v>PROBIDAD Y ANTICORRUPCIÓN: Diseñar estrategias que permitan la prevención y abordaje de los delitos de probidad y corrupción en la gestión judicial.</v>
      </c>
      <c r="I657" s="62" t="s">
        <v>4258</v>
      </c>
      <c r="O657" s="62" t="s">
        <v>3139</v>
      </c>
      <c r="P657" s="62" t="s">
        <v>6757</v>
      </c>
      <c r="Q657" s="62" t="s">
        <v>3434</v>
      </c>
      <c r="S657" s="62">
        <v>0</v>
      </c>
      <c r="T657" s="62">
        <v>1</v>
      </c>
      <c r="X657" s="62">
        <v>0.33</v>
      </c>
      <c r="Y657" s="62">
        <v>0.66</v>
      </c>
      <c r="Z657" s="62">
        <v>1</v>
      </c>
      <c r="AB657" s="62" t="s">
        <v>4260</v>
      </c>
      <c r="AC657" s="62" t="s">
        <v>4256</v>
      </c>
      <c r="AD657" s="62" t="s">
        <v>4247</v>
      </c>
      <c r="AE657" s="62" t="s">
        <v>75</v>
      </c>
      <c r="AI657" s="203"/>
      <c r="AJ657" s="182" t="e">
        <f>VLOOKUP(AI657,'centroDeProyectos estrateg '!$E:$W,2,FALSE)</f>
        <v>#N/A</v>
      </c>
      <c r="AK657" s="182" t="e">
        <f>VLOOKUP(AI657,'centroDeProyectos estrateg '!$E:$W,7,FALSE)</f>
        <v>#N/A</v>
      </c>
      <c r="AL657" s="182" t="e">
        <f>VLOOKUP(AI657,'centroDeProyectos estrateg '!$E:$W,8,FALSE)</f>
        <v>#N/A</v>
      </c>
      <c r="AM657" s="182" t="e">
        <f>VLOOKUP(AI657,'centroDeProyectos estrateg '!$E:$W,5,FALSE)</f>
        <v>#N/A</v>
      </c>
      <c r="AN657" s="182" t="e">
        <f>VLOOKUP(AI657,'centroDeProyectos estrateg '!$E:$W,18,FALSE)</f>
        <v>#N/A</v>
      </c>
      <c r="AO657" s="182" t="e">
        <f>VLOOKUP(AI657,'centroDeProyectos estrateg '!$E:$W,19,FALSE)</f>
        <v>#N/A</v>
      </c>
      <c r="AP657" s="182" t="e">
        <f>VLOOKUP(AI657,'centroDeProyectos estrateg '!$E:$W,4,FALSE)</f>
        <v>#N/A</v>
      </c>
      <c r="AQ657" s="62" t="s">
        <v>3885</v>
      </c>
    </row>
    <row r="658" spans="1:43" s="62" customFormat="1" ht="22.9" customHeight="1">
      <c r="A658" s="228">
        <v>656</v>
      </c>
      <c r="B658" s="179" t="s">
        <v>6096</v>
      </c>
      <c r="C658" s="62" t="s">
        <v>6753</v>
      </c>
      <c r="D658" s="62" t="s">
        <v>3420</v>
      </c>
      <c r="E658" s="62" t="s">
        <v>4261</v>
      </c>
      <c r="F658" s="62" t="s">
        <v>3453</v>
      </c>
      <c r="G658" s="62" t="s">
        <v>3454</v>
      </c>
      <c r="H658" s="62" t="str">
        <f t="shared" si="26"/>
        <v>CELERIDAD JUDICIAL: Implementar mecanismos de gestión que permitan aumentar la celeridad judicial de los juzgados y oficinas judiciales.</v>
      </c>
      <c r="I658" s="62" t="s">
        <v>4262</v>
      </c>
      <c r="O658" s="62" t="s">
        <v>3142</v>
      </c>
      <c r="P658" s="62" t="s">
        <v>4263</v>
      </c>
      <c r="Q658" s="62" t="s">
        <v>3434</v>
      </c>
      <c r="S658" s="62">
        <v>0</v>
      </c>
      <c r="T658" s="62">
        <v>1</v>
      </c>
      <c r="X658" s="62">
        <v>0.33</v>
      </c>
      <c r="Y658" s="62">
        <v>0.66</v>
      </c>
      <c r="Z658" s="62">
        <v>1</v>
      </c>
      <c r="AB658" s="62" t="s">
        <v>4264</v>
      </c>
      <c r="AC658" s="62" t="s">
        <v>4256</v>
      </c>
      <c r="AD658" s="62" t="s">
        <v>4247</v>
      </c>
      <c r="AE658" s="62" t="s">
        <v>1070</v>
      </c>
      <c r="AI658" s="203"/>
      <c r="AJ658" s="182" t="e">
        <f>VLOOKUP(AI658,'centroDeProyectos estrateg '!$E:$W,2,FALSE)</f>
        <v>#N/A</v>
      </c>
      <c r="AK658" s="182" t="e">
        <f>VLOOKUP(AI658,'centroDeProyectos estrateg '!$E:$W,7,FALSE)</f>
        <v>#N/A</v>
      </c>
      <c r="AL658" s="182" t="e">
        <f>VLOOKUP(AI658,'centroDeProyectos estrateg '!$E:$W,8,FALSE)</f>
        <v>#N/A</v>
      </c>
      <c r="AM658" s="182" t="e">
        <f>VLOOKUP(AI658,'centroDeProyectos estrateg '!$E:$W,5,FALSE)</f>
        <v>#N/A</v>
      </c>
      <c r="AN658" s="182" t="e">
        <f>VLOOKUP(AI658,'centroDeProyectos estrateg '!$E:$W,18,FALSE)</f>
        <v>#N/A</v>
      </c>
      <c r="AO658" s="182" t="e">
        <f>VLOOKUP(AI658,'centroDeProyectos estrateg '!$E:$W,19,FALSE)</f>
        <v>#N/A</v>
      </c>
      <c r="AP658" s="182" t="e">
        <f>VLOOKUP(AI658,'centroDeProyectos estrateg '!$E:$W,4,FALSE)</f>
        <v>#N/A</v>
      </c>
      <c r="AQ658" s="62" t="s">
        <v>3885</v>
      </c>
    </row>
    <row r="659" spans="1:43" s="62" customFormat="1" ht="22.9" customHeight="1">
      <c r="A659" s="229">
        <v>657</v>
      </c>
      <c r="B659" s="179" t="s">
        <v>6096</v>
      </c>
      <c r="C659" s="62" t="s">
        <v>6758</v>
      </c>
      <c r="D659" s="62" t="s">
        <v>5331</v>
      </c>
      <c r="E659" s="62" t="s">
        <v>3762</v>
      </c>
      <c r="F659" s="62" t="s">
        <v>5332</v>
      </c>
      <c r="G659" s="62" t="s">
        <v>3764</v>
      </c>
      <c r="H659" s="62" t="str">
        <f t="shared" si="26"/>
        <v>LEYES Y REFORMAS: Impulsar la aprobación y revisión de proyectos y reformas de Ley,  así como normativa interna que impacten el funcionamiento y estructura del Poder Judicial y sus dependencias.</v>
      </c>
      <c r="I659" s="62" t="s">
        <v>4268</v>
      </c>
      <c r="O659" s="62" t="s">
        <v>3118</v>
      </c>
      <c r="P659" s="62" t="s">
        <v>2834</v>
      </c>
      <c r="Q659" s="62" t="s">
        <v>3434</v>
      </c>
      <c r="S659" s="62">
        <v>0</v>
      </c>
      <c r="T659" s="62">
        <v>1</v>
      </c>
      <c r="X659" s="62">
        <v>0.33</v>
      </c>
      <c r="Y659" s="62">
        <v>0.66</v>
      </c>
      <c r="Z659" s="62">
        <v>1</v>
      </c>
      <c r="AB659" s="62" t="s">
        <v>4269</v>
      </c>
      <c r="AC659" s="62" t="s">
        <v>4256</v>
      </c>
      <c r="AD659" s="62" t="s">
        <v>4247</v>
      </c>
      <c r="AE659" s="62" t="s">
        <v>2834</v>
      </c>
      <c r="AI659" s="203"/>
      <c r="AJ659" s="182" t="e">
        <f>VLOOKUP(AI659,'centroDeProyectos estrateg '!$E:$W,2,FALSE)</f>
        <v>#N/A</v>
      </c>
      <c r="AK659" s="182" t="e">
        <f>VLOOKUP(AI659,'centroDeProyectos estrateg '!$E:$W,7,FALSE)</f>
        <v>#N/A</v>
      </c>
      <c r="AL659" s="182" t="e">
        <f>VLOOKUP(AI659,'centroDeProyectos estrateg '!$E:$W,8,FALSE)</f>
        <v>#N/A</v>
      </c>
      <c r="AM659" s="182" t="e">
        <f>VLOOKUP(AI659,'centroDeProyectos estrateg '!$E:$W,5,FALSE)</f>
        <v>#N/A</v>
      </c>
      <c r="AN659" s="182" t="e">
        <f>VLOOKUP(AI659,'centroDeProyectos estrateg '!$E:$W,18,FALSE)</f>
        <v>#N/A</v>
      </c>
      <c r="AO659" s="182" t="e">
        <f>VLOOKUP(AI659,'centroDeProyectos estrateg '!$E:$W,19,FALSE)</f>
        <v>#N/A</v>
      </c>
      <c r="AP659" s="182" t="e">
        <f>VLOOKUP(AI659,'centroDeProyectos estrateg '!$E:$W,4,FALSE)</f>
        <v>#N/A</v>
      </c>
      <c r="AQ659" s="62" t="s">
        <v>3885</v>
      </c>
    </row>
    <row r="660" spans="1:43" s="62" customFormat="1" ht="22.9" customHeight="1">
      <c r="A660" s="227">
        <v>658</v>
      </c>
      <c r="B660" s="179" t="s">
        <v>6096</v>
      </c>
      <c r="C660" s="62" t="s">
        <v>6758</v>
      </c>
      <c r="D660" s="62" t="s">
        <v>5331</v>
      </c>
      <c r="E660" s="62" t="s">
        <v>3762</v>
      </c>
      <c r="F660" s="62" t="s">
        <v>3790</v>
      </c>
      <c r="G660" s="62" t="s">
        <v>3791</v>
      </c>
      <c r="H660" s="62"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60" s="62" t="s">
        <v>4270</v>
      </c>
      <c r="O660" s="62" t="s">
        <v>3167</v>
      </c>
      <c r="P660" s="62" t="s">
        <v>2834</v>
      </c>
      <c r="Q660" s="62" t="s">
        <v>3434</v>
      </c>
      <c r="S660" s="62">
        <v>0</v>
      </c>
      <c r="T660" s="62">
        <v>1</v>
      </c>
      <c r="X660" s="62">
        <v>0.33</v>
      </c>
      <c r="Y660" s="62">
        <v>0.66</v>
      </c>
      <c r="Z660" s="62">
        <v>1</v>
      </c>
      <c r="AB660" s="62" t="s">
        <v>4271</v>
      </c>
      <c r="AC660" s="62" t="s">
        <v>4256</v>
      </c>
      <c r="AD660" s="62" t="s">
        <v>4247</v>
      </c>
      <c r="AE660" s="62" t="s">
        <v>2834</v>
      </c>
      <c r="AI660" s="203"/>
      <c r="AJ660" s="182" t="e">
        <f>VLOOKUP(AI660,'centroDeProyectos estrateg '!$E:$W,2,FALSE)</f>
        <v>#N/A</v>
      </c>
      <c r="AK660" s="182" t="e">
        <f>VLOOKUP(AI660,'centroDeProyectos estrateg '!$E:$W,7,FALSE)</f>
        <v>#N/A</v>
      </c>
      <c r="AL660" s="182" t="e">
        <f>VLOOKUP(AI660,'centroDeProyectos estrateg '!$E:$W,8,FALSE)</f>
        <v>#N/A</v>
      </c>
      <c r="AM660" s="182" t="e">
        <f>VLOOKUP(AI660,'centroDeProyectos estrateg '!$E:$W,5,FALSE)</f>
        <v>#N/A</v>
      </c>
      <c r="AN660" s="182" t="e">
        <f>VLOOKUP(AI660,'centroDeProyectos estrateg '!$E:$W,18,FALSE)</f>
        <v>#N/A</v>
      </c>
      <c r="AO660" s="182" t="e">
        <f>VLOOKUP(AI660,'centroDeProyectos estrateg '!$E:$W,19,FALSE)</f>
        <v>#N/A</v>
      </c>
      <c r="AP660" s="182" t="e">
        <f>VLOOKUP(AI660,'centroDeProyectos estrateg '!$E:$W,4,FALSE)</f>
        <v>#N/A</v>
      </c>
      <c r="AQ660" s="62" t="s">
        <v>3885</v>
      </c>
    </row>
    <row r="661" spans="1:43" s="62" customFormat="1" ht="22.9" customHeight="1">
      <c r="A661" s="228">
        <v>659</v>
      </c>
      <c r="B661" s="62" t="s">
        <v>6096</v>
      </c>
      <c r="C661" s="62" t="s">
        <v>6759</v>
      </c>
      <c r="D661" s="62" t="s">
        <v>3420</v>
      </c>
      <c r="E661" s="62" t="s">
        <v>4261</v>
      </c>
      <c r="H661" s="62" t="s">
        <v>6760</v>
      </c>
      <c r="I661" s="62" t="s">
        <v>4272</v>
      </c>
      <c r="O661" s="62" t="s">
        <v>3165</v>
      </c>
      <c r="P661" s="62" t="s">
        <v>536</v>
      </c>
      <c r="Q661" s="62" t="s">
        <v>3434</v>
      </c>
      <c r="S661" s="62">
        <v>0</v>
      </c>
      <c r="T661" s="62">
        <v>100</v>
      </c>
      <c r="U661" s="62">
        <v>0</v>
      </c>
      <c r="V661" s="62">
        <v>0</v>
      </c>
      <c r="W661" s="62">
        <v>0</v>
      </c>
      <c r="X661" s="62">
        <v>0</v>
      </c>
      <c r="Y661" s="62">
        <v>0.5</v>
      </c>
      <c r="Z661" s="62">
        <v>0.5</v>
      </c>
      <c r="AB661" s="62" t="s">
        <v>4273</v>
      </c>
      <c r="AC661" s="62" t="s">
        <v>6302</v>
      </c>
      <c r="AD661" s="62" t="s">
        <v>4274</v>
      </c>
      <c r="AE661" s="62" t="s">
        <v>536</v>
      </c>
      <c r="AI661" s="203"/>
      <c r="AJ661" s="182" t="e">
        <f>VLOOKUP(AI661,'centroDeProyectos estrateg '!$E:$W,2,FALSE)</f>
        <v>#N/A</v>
      </c>
      <c r="AK661" s="182" t="e">
        <f>VLOOKUP(AI661,'centroDeProyectos estrateg '!$E:$W,7,FALSE)</f>
        <v>#N/A</v>
      </c>
      <c r="AL661" s="182" t="e">
        <f>VLOOKUP(AI661,'centroDeProyectos estrateg '!$E:$W,8,FALSE)</f>
        <v>#N/A</v>
      </c>
      <c r="AM661" s="182" t="e">
        <f>VLOOKUP(AI661,'centroDeProyectos estrateg '!$E:$W,5,FALSE)</f>
        <v>#N/A</v>
      </c>
      <c r="AN661" s="182" t="e">
        <f>VLOOKUP(AI661,'centroDeProyectos estrateg '!$E:$W,18,FALSE)</f>
        <v>#N/A</v>
      </c>
      <c r="AO661" s="182" t="e">
        <f>VLOOKUP(AI661,'centroDeProyectos estrateg '!$E:$W,19,FALSE)</f>
        <v>#N/A</v>
      </c>
      <c r="AP661" s="182" t="e">
        <f>VLOOKUP(AI661,'centroDeProyectos estrateg '!$E:$W,4,FALSE)</f>
        <v>#N/A</v>
      </c>
      <c r="AQ661" s="62" t="s">
        <v>3885</v>
      </c>
    </row>
    <row r="662" spans="1:43" s="62" customFormat="1" ht="22.9" customHeight="1">
      <c r="A662" s="229">
        <v>660</v>
      </c>
      <c r="B662" s="64" t="s">
        <v>6096</v>
      </c>
      <c r="C662" s="62" t="s">
        <v>3463</v>
      </c>
      <c r="D662" s="62" t="s">
        <v>5351</v>
      </c>
      <c r="E662" s="62" t="s">
        <v>4046</v>
      </c>
      <c r="F662" s="62" t="s">
        <v>4130</v>
      </c>
      <c r="H662" s="62" t="str">
        <f t="shared" ref="H662:H700" si="28">_xlfn.CONCAT(F662,": ",G662)</f>
        <v xml:space="preserve">CAPACITACIÓN: Implementar estrategias de capacitación y formación para mejorar las habilidades y conocimientos del personal en el desempeño de sus funciones, acorde a las necesidades, valores y ejes institucionales. : </v>
      </c>
      <c r="I662" s="62" t="s">
        <v>6761</v>
      </c>
      <c r="O662" s="62" t="s">
        <v>3131</v>
      </c>
      <c r="P662" s="62" t="s">
        <v>1270</v>
      </c>
      <c r="AC662" s="62" t="s">
        <v>6762</v>
      </c>
      <c r="AI662" s="203"/>
      <c r="AJ662" s="182" t="e">
        <f>VLOOKUP(AI662,'centroDeProyectos estrateg '!$E:$W,2,FALSE)</f>
        <v>#N/A</v>
      </c>
      <c r="AK662" s="182" t="e">
        <f>VLOOKUP(AI662,'centroDeProyectos estrateg '!$E:$W,7,FALSE)</f>
        <v>#N/A</v>
      </c>
      <c r="AL662" s="182" t="e">
        <f>VLOOKUP(AI662,'centroDeProyectos estrateg '!$E:$W,8,FALSE)</f>
        <v>#N/A</v>
      </c>
      <c r="AM662" s="182" t="e">
        <f>VLOOKUP(AI662,'centroDeProyectos estrateg '!$E:$W,5,FALSE)</f>
        <v>#N/A</v>
      </c>
      <c r="AN662" s="182" t="e">
        <f>VLOOKUP(AI662,'centroDeProyectos estrateg '!$E:$W,18,FALSE)</f>
        <v>#N/A</v>
      </c>
      <c r="AO662" s="182" t="e">
        <f>VLOOKUP(AI662,'centroDeProyectos estrateg '!$E:$W,19,FALSE)</f>
        <v>#N/A</v>
      </c>
      <c r="AP662" s="182" t="e">
        <f>VLOOKUP(AI662,'centroDeProyectos estrateg '!$E:$W,4,FALSE)</f>
        <v>#N/A</v>
      </c>
      <c r="AQ662" s="62" t="s">
        <v>3681</v>
      </c>
    </row>
    <row r="663" spans="1:43" s="172" customFormat="1" ht="22.9" customHeight="1">
      <c r="A663" s="227">
        <v>661</v>
      </c>
      <c r="B663" s="172" t="s">
        <v>6096</v>
      </c>
      <c r="C663" s="172" t="s">
        <v>3463</v>
      </c>
      <c r="D663" s="172" t="s">
        <v>5351</v>
      </c>
      <c r="E663" s="172" t="s">
        <v>4046</v>
      </c>
      <c r="F663" s="172" t="s">
        <v>6763</v>
      </c>
      <c r="H663" s="172" t="str">
        <f t="shared" si="28"/>
        <v xml:space="preserve">CAPACITACIÓN: Implementar estrategias de capacitación y formación para mejorar las habilidades y conocimientos del personal en el desempeño de sus funciones, acorde a las necesidades, valores y ejes institucionales. : : </v>
      </c>
      <c r="I663" s="172" t="s">
        <v>4278</v>
      </c>
      <c r="O663" s="172" t="s">
        <v>3119</v>
      </c>
      <c r="P663" s="172" t="s">
        <v>1270</v>
      </c>
      <c r="AC663" s="172" t="s">
        <v>6762</v>
      </c>
      <c r="AI663" s="203"/>
      <c r="AJ663" s="183" t="e">
        <f>VLOOKUP(AI663,'centroDeProyectos estrateg '!$E:$W,2,FALSE)</f>
        <v>#N/A</v>
      </c>
      <c r="AK663" s="183" t="e">
        <f>VLOOKUP(AI663,'centroDeProyectos estrateg '!$E:$W,7,FALSE)</f>
        <v>#N/A</v>
      </c>
      <c r="AL663" s="183" t="e">
        <f>VLOOKUP(AI663,'centroDeProyectos estrateg '!$E:$W,8,FALSE)</f>
        <v>#N/A</v>
      </c>
      <c r="AM663" s="183" t="e">
        <f>VLOOKUP(AI663,'centroDeProyectos estrateg '!$E:$W,5,FALSE)</f>
        <v>#N/A</v>
      </c>
      <c r="AN663" s="183" t="e">
        <f>VLOOKUP(AI663,'centroDeProyectos estrateg '!$E:$W,18,FALSE)</f>
        <v>#N/A</v>
      </c>
      <c r="AO663" s="183" t="e">
        <f>VLOOKUP(AI663,'centroDeProyectos estrateg '!$E:$W,19,FALSE)</f>
        <v>#N/A</v>
      </c>
      <c r="AP663" s="183" t="e">
        <f>VLOOKUP(AI663,'centroDeProyectos estrateg '!$E:$W,4,FALSE)</f>
        <v>#N/A</v>
      </c>
      <c r="AQ663" s="172" t="s">
        <v>3681</v>
      </c>
    </row>
    <row r="664" spans="1:43" s="213" customFormat="1" ht="22.9" customHeight="1">
      <c r="A664" s="228">
        <v>662</v>
      </c>
      <c r="B664" s="202" t="s">
        <v>6211</v>
      </c>
      <c r="C664" s="202" t="s">
        <v>6211</v>
      </c>
      <c r="D664" s="203" t="s">
        <v>5331</v>
      </c>
      <c r="E664" s="203" t="s">
        <v>3762</v>
      </c>
      <c r="F664" s="203" t="s">
        <v>3790</v>
      </c>
      <c r="G664" s="203" t="s">
        <v>3791</v>
      </c>
      <c r="H664" s="203"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64" s="204" t="s">
        <v>3899</v>
      </c>
      <c r="J664" s="204"/>
      <c r="K664" s="204"/>
      <c r="L664" s="204"/>
      <c r="M664" s="204"/>
      <c r="N664" s="204"/>
      <c r="O664" s="204" t="s">
        <v>3031</v>
      </c>
      <c r="P664" s="203" t="s">
        <v>26</v>
      </c>
      <c r="Q664" s="203" t="s">
        <v>3582</v>
      </c>
      <c r="R664" s="203"/>
      <c r="S664" s="203">
        <v>0</v>
      </c>
      <c r="T664" s="203">
        <v>100</v>
      </c>
      <c r="U664" s="203">
        <v>0.1</v>
      </c>
      <c r="V664" s="203">
        <v>0.2</v>
      </c>
      <c r="W664" s="203">
        <v>0.4</v>
      </c>
      <c r="X664" s="203">
        <v>0.6</v>
      </c>
      <c r="Y664" s="203">
        <v>0.8</v>
      </c>
      <c r="Z664" s="203">
        <v>1</v>
      </c>
      <c r="AA664" s="203"/>
      <c r="AB664" s="203" t="s">
        <v>6423</v>
      </c>
      <c r="AC664" s="203" t="s">
        <v>3852</v>
      </c>
      <c r="AD664" s="203" t="s">
        <v>6424</v>
      </c>
      <c r="AE664" s="203" t="s">
        <v>26</v>
      </c>
      <c r="AF664" s="203"/>
      <c r="AG664" s="203"/>
      <c r="AH664" s="203" t="s">
        <v>3902</v>
      </c>
      <c r="AI664" s="203" t="s">
        <v>101</v>
      </c>
      <c r="AJ664" s="199" t="str">
        <f>VLOOKUP(AI664,'centroDeProyectos estrateg '!$E:$W,2,FALSE)</f>
        <v>Mejora del Proceso Penal (Auxiliar de Justicia)</v>
      </c>
      <c r="AK664" s="199" t="str">
        <f>VLOOKUP(AI664,'centroDeProyectos estrateg '!$E:$W,7,FALSE)</f>
        <v>01/08/2017</v>
      </c>
      <c r="AL664" s="200">
        <v>46199</v>
      </c>
      <c r="AM664" s="212">
        <v>0.7</v>
      </c>
      <c r="AN664" s="199" t="str">
        <f>VLOOKUP(AI664,'centroDeProyectos estrateg '!$E:$W,18,FALSE)</f>
        <v>Dirección de Planificación</v>
      </c>
      <c r="AO664" s="199" t="str">
        <f>VLOOKUP(AI664,'centroDeProyectos estrateg '!$E:$W,19,FALSE)</f>
        <v>0519 SUBPROCESO MODERNIZACION INSTITUCIONAL</v>
      </c>
      <c r="AP664" s="199" t="str">
        <f>VLOOKUP(AI664,'centroDeProyectos estrateg '!$E:$W,4,FALSE)</f>
        <v>En progreso</v>
      </c>
      <c r="AQ664" s="199" t="s">
        <v>3442</v>
      </c>
    </row>
    <row r="665" spans="1:43" s="140" customFormat="1" ht="22.9" customHeight="1">
      <c r="A665" s="229">
        <v>663</v>
      </c>
      <c r="B665" s="60" t="s">
        <v>6215</v>
      </c>
      <c r="C665" s="79" t="s">
        <v>3463</v>
      </c>
      <c r="D665" s="79" t="s">
        <v>5331</v>
      </c>
      <c r="E665" s="79" t="s">
        <v>3762</v>
      </c>
      <c r="F665" s="79" t="s">
        <v>3790</v>
      </c>
      <c r="G665" s="79" t="s">
        <v>3791</v>
      </c>
      <c r="H665" s="79"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65" s="79" t="s">
        <v>3905</v>
      </c>
      <c r="J665" s="79"/>
      <c r="K665" s="79"/>
      <c r="L665" s="79"/>
      <c r="M665" s="79"/>
      <c r="N665" s="79"/>
      <c r="O665" s="79" t="s">
        <v>3023</v>
      </c>
      <c r="P665" s="79" t="s">
        <v>26</v>
      </c>
      <c r="Q665" s="79"/>
      <c r="R665" s="79"/>
      <c r="S665" s="79"/>
      <c r="T665" s="79"/>
      <c r="U665" s="79"/>
      <c r="V665" s="79"/>
      <c r="W665" s="79"/>
      <c r="X665" s="79"/>
      <c r="Y665" s="79"/>
      <c r="Z665" s="79"/>
      <c r="AA665" s="79"/>
      <c r="AB665" s="79" t="s">
        <v>6425</v>
      </c>
      <c r="AC665" s="79" t="s">
        <v>6004</v>
      </c>
      <c r="AD665" s="79" t="s">
        <v>6429</v>
      </c>
      <c r="AE665" s="79" t="s">
        <v>26</v>
      </c>
      <c r="AF665" s="79"/>
      <c r="AG665" s="79"/>
      <c r="AH665" s="79"/>
      <c r="AI665" s="203" t="s">
        <v>121</v>
      </c>
      <c r="AJ665" s="142" t="str">
        <f>VLOOKUP(AI665,'centroDeProyectos estrateg '!$E:$W,2,FALSE)</f>
        <v>Implementación de oficina Modelo en el Juzgado y Tribunal Notarial</v>
      </c>
      <c r="AK665" s="142" t="str">
        <f>VLOOKUP(AI665,'centroDeProyectos estrateg '!$E:$W,7,FALSE)</f>
        <v>12/01/2023</v>
      </c>
      <c r="AL665" s="142" t="str">
        <f>VLOOKUP(AI665,'centroDeProyectos estrateg '!$E:$W,8,FALSE)</f>
        <v>10/06/2024</v>
      </c>
      <c r="AM665" s="142" t="str">
        <f>VLOOKUP(AI665,'centroDeProyectos estrateg '!$E:$W,5,FALSE)</f>
        <v>17%</v>
      </c>
      <c r="AN665" s="142" t="str">
        <f>VLOOKUP(AI665,'centroDeProyectos estrateg '!$E:$W,18,FALSE)</f>
        <v>Dirección de Planificación</v>
      </c>
      <c r="AO665" s="142" t="str">
        <f>VLOOKUP(AI665,'centroDeProyectos estrateg '!$E:$W,19,FALSE)</f>
        <v>0519 SUBPROCESO MODERNIZACION INSTITUCIONAL</v>
      </c>
      <c r="AP665" s="142" t="str">
        <f>VLOOKUP(AI665,'centroDeProyectos estrateg '!$E:$W,4,FALSE)</f>
        <v>En progreso</v>
      </c>
      <c r="AQ665" s="142" t="s">
        <v>3442</v>
      </c>
    </row>
    <row r="666" spans="1:43" s="143" customFormat="1" ht="22.9" customHeight="1">
      <c r="A666" s="227">
        <v>664</v>
      </c>
      <c r="B666" s="60" t="s">
        <v>6215</v>
      </c>
      <c r="C666" s="142" t="s">
        <v>3463</v>
      </c>
      <c r="D666" s="142" t="s">
        <v>3938</v>
      </c>
      <c r="E666" s="142" t="s">
        <v>4227</v>
      </c>
      <c r="F666" s="142" t="s">
        <v>4826</v>
      </c>
      <c r="G666" s="142" t="s">
        <v>4213</v>
      </c>
      <c r="H666" s="142" t="str">
        <f t="shared" si="28"/>
        <v>GESTIÓN ESTRATÉGICA INSTITUCIONAL: Gestionar el proceso de toma de decisiones conforme al contenido del plan estratégico con el fin de administrar los recursos presupuestarios en función de las prioridades institucionales.</v>
      </c>
      <c r="I666" s="142" t="s">
        <v>4229</v>
      </c>
      <c r="J666" s="142"/>
      <c r="K666" s="142"/>
      <c r="L666" s="142"/>
      <c r="M666" s="142"/>
      <c r="N666" s="142"/>
      <c r="O666" s="142" t="s">
        <v>3012</v>
      </c>
      <c r="P666" s="142" t="s">
        <v>4230</v>
      </c>
      <c r="Q666" s="142"/>
      <c r="R666" s="142"/>
      <c r="S666" s="142"/>
      <c r="T666" s="142"/>
      <c r="U666" s="142"/>
      <c r="V666" s="142"/>
      <c r="W666" s="142"/>
      <c r="X666" s="142"/>
      <c r="Y666" s="142"/>
      <c r="Z666" s="142"/>
      <c r="AA666" s="142"/>
      <c r="AB666" s="142" t="s">
        <v>6742</v>
      </c>
      <c r="AC666" s="142" t="s">
        <v>3450</v>
      </c>
      <c r="AD666" s="142" t="s">
        <v>6748</v>
      </c>
      <c r="AE666" s="142" t="s">
        <v>4368</v>
      </c>
      <c r="AF666" s="142"/>
      <c r="AG666" s="142"/>
      <c r="AH666" s="142"/>
      <c r="AI666" s="203" t="s">
        <v>150</v>
      </c>
      <c r="AJ666" s="142" t="str">
        <f>VLOOKUP(AI666,'centroDeProyectos estrateg '!$E:$W,2,FALSE)</f>
        <v>Centralizado del Edificio I Circuito Judicial Zona Sur</v>
      </c>
      <c r="AK666" s="142" t="str">
        <f>VLOOKUP(AI666,'centroDeProyectos estrateg '!$E:$W,7,FALSE)</f>
        <v>04/10/2019</v>
      </c>
      <c r="AL666" s="142" t="str">
        <f>VLOOKUP(AI666,'centroDeProyectos estrateg '!$E:$W,8,FALSE)</f>
        <v>07/10/2019</v>
      </c>
      <c r="AM666" s="142" t="str">
        <f>VLOOKUP(AI666,'centroDeProyectos estrateg '!$E:$W,5,FALSE)</f>
        <v>0%</v>
      </c>
      <c r="AN666" s="142" t="str">
        <f>VLOOKUP(AI666,'centroDeProyectos estrateg '!$E:$W,18,FALSE)</f>
        <v>Primer Circuito Judicial Zona Sur</v>
      </c>
      <c r="AO666" s="142" t="str">
        <f>VLOOKUP(AI666,'centroDeProyectos estrateg '!$E:$W,19,FALSE)</f>
        <v>0284 ADMINISTRACION REGIONAL I CIRCUITO JUDICIAL ZONA SUR</v>
      </c>
      <c r="AP666" s="142" t="str">
        <f>VLOOKUP(AI666,'centroDeProyectos estrateg '!$E:$W,4,FALSE)</f>
        <v>Suspendido</v>
      </c>
      <c r="AQ666" s="142" t="s">
        <v>3442</v>
      </c>
    </row>
    <row r="667" spans="1:43" s="142" customFormat="1" ht="22.9" customHeight="1">
      <c r="A667" s="228">
        <v>665</v>
      </c>
      <c r="B667" s="60" t="s">
        <v>6215</v>
      </c>
      <c r="C667" s="142" t="s">
        <v>3463</v>
      </c>
      <c r="D667" s="142" t="s">
        <v>3938</v>
      </c>
      <c r="E667" s="142" t="s">
        <v>4227</v>
      </c>
      <c r="F667" s="142" t="s">
        <v>4826</v>
      </c>
      <c r="G667" s="142" t="s">
        <v>4213</v>
      </c>
      <c r="H667" s="142" t="str">
        <f t="shared" si="28"/>
        <v>GESTIÓN ESTRATÉGICA INSTITUCIONAL: Gestionar el proceso de toma de decisiones conforme al contenido del plan estratégico con el fin de administrar los recursos presupuestarios en función de las prioridades institucionales.</v>
      </c>
      <c r="I667" s="142" t="s">
        <v>4229</v>
      </c>
      <c r="O667" s="142" t="s">
        <v>3012</v>
      </c>
      <c r="P667" s="142" t="s">
        <v>4230</v>
      </c>
      <c r="AB667" s="142" t="s">
        <v>6742</v>
      </c>
      <c r="AC667" s="142" t="s">
        <v>3450</v>
      </c>
      <c r="AD667" s="142" t="s">
        <v>6748</v>
      </c>
      <c r="AE667" s="142" t="s">
        <v>4368</v>
      </c>
      <c r="AI667" s="203" t="s">
        <v>152</v>
      </c>
      <c r="AJ667" s="142" t="str">
        <f>VLOOKUP(AI667,'centroDeProyectos estrateg '!$E:$W,2,FALSE)</f>
        <v>Sustitución de sistema de alarma contra incendios en bodegas de Ciudad Judicial</v>
      </c>
      <c r="AK667" s="142" t="str">
        <f>VLOOKUP(AI667,'centroDeProyectos estrateg '!$E:$W,7,FALSE)</f>
        <v>01/10/2018</v>
      </c>
      <c r="AL667" s="142" t="str">
        <f>VLOOKUP(AI667,'centroDeProyectos estrateg '!$E:$W,8,FALSE)</f>
        <v>20/01/2025</v>
      </c>
      <c r="AM667" s="142" t="str">
        <f>VLOOKUP(AI667,'centroDeProyectos estrateg '!$E:$W,5,FALSE)</f>
        <v>59%</v>
      </c>
      <c r="AN667" s="142" t="str">
        <f>VLOOKUP(AI667,'centroDeProyectos estrateg '!$E:$W,18,FALSE)</f>
        <v>Administración Ciudad Judicial San Joaquín de Flores</v>
      </c>
      <c r="AO667" s="142" t="str">
        <f>VLOOKUP(AI667,'centroDeProyectos estrateg '!$E:$W,19,FALSE)</f>
        <v>0667 ADMINISTRACION REGIONAL CIUDAD JUDICIAL SAN JOAQUIN DE FLORES</v>
      </c>
      <c r="AP667" s="142" t="str">
        <f>VLOOKUP(AI667,'centroDeProyectos estrateg '!$E:$W,4,FALSE)</f>
        <v>Suspendido</v>
      </c>
      <c r="AQ667" s="142" t="s">
        <v>3442</v>
      </c>
    </row>
    <row r="668" spans="1:43" s="142" customFormat="1" ht="22.9" customHeight="1">
      <c r="A668" s="229">
        <v>666</v>
      </c>
      <c r="B668" s="60" t="s">
        <v>6215</v>
      </c>
      <c r="C668" s="142" t="s">
        <v>3463</v>
      </c>
      <c r="D668" s="142" t="s">
        <v>3938</v>
      </c>
      <c r="E668" s="142" t="s">
        <v>4227</v>
      </c>
      <c r="F668" s="142" t="s">
        <v>4826</v>
      </c>
      <c r="G668" s="142" t="s">
        <v>4213</v>
      </c>
      <c r="H668" s="142" t="str">
        <f t="shared" si="28"/>
        <v>GESTIÓN ESTRATÉGICA INSTITUCIONAL: Gestionar el proceso de toma de decisiones conforme al contenido del plan estratégico con el fin de administrar los recursos presupuestarios en función de las prioridades institucionales.</v>
      </c>
      <c r="I668" s="142" t="s">
        <v>4229</v>
      </c>
      <c r="O668" s="142" t="s">
        <v>3012</v>
      </c>
      <c r="P668" s="142" t="s">
        <v>4230</v>
      </c>
      <c r="AB668" s="142" t="s">
        <v>6742</v>
      </c>
      <c r="AC668" s="142" t="s">
        <v>3450</v>
      </c>
      <c r="AD668" s="142" t="s">
        <v>6748</v>
      </c>
      <c r="AE668" s="142" t="s">
        <v>4368</v>
      </c>
      <c r="AI668" s="203" t="s">
        <v>154</v>
      </c>
      <c r="AJ668" s="142" t="str">
        <f>VLOOKUP(AI668,'centroDeProyectos estrateg '!$E:$W,2,FALSE)</f>
        <v>Reacondicionamiento Eléctrico Edificio II Circuito Judicial Alajuela</v>
      </c>
      <c r="AK668" s="142" t="str">
        <f>VLOOKUP(AI668,'centroDeProyectos estrateg '!$E:$W,7,FALSE)</f>
        <v>01/11/2019</v>
      </c>
      <c r="AL668" s="142" t="str">
        <f>VLOOKUP(AI668,'centroDeProyectos estrateg '!$E:$W,8,FALSE)</f>
        <v>15/04/2024</v>
      </c>
      <c r="AM668" s="142" t="str">
        <f>VLOOKUP(AI668,'centroDeProyectos estrateg '!$E:$W,5,FALSE)</f>
        <v>74%</v>
      </c>
      <c r="AN668" s="142" t="str">
        <f>VLOOKUP(AI668,'centroDeProyectos estrateg '!$E:$W,18,FALSE)</f>
        <v>Segundo Circuito Judicial Alajuela</v>
      </c>
      <c r="AO668" s="142" t="str">
        <f>VLOOKUP(AI668,'centroDeProyectos estrateg '!$E:$W,19,FALSE)</f>
        <v>0561 ADMINISTRACION REGIONAL II CIRCUITO JUDICIAL ALAJUELA</v>
      </c>
      <c r="AP668" s="142" t="str">
        <f>VLOOKUP(AI668,'centroDeProyectos estrateg '!$E:$W,4,FALSE)</f>
        <v>En progreso</v>
      </c>
      <c r="AQ668" s="142" t="s">
        <v>3442</v>
      </c>
    </row>
    <row r="669" spans="1:43" s="77" customFormat="1" ht="22.9" customHeight="1">
      <c r="A669" s="227">
        <v>667</v>
      </c>
      <c r="B669" s="60" t="s">
        <v>6215</v>
      </c>
      <c r="C669" s="77" t="s">
        <v>3463</v>
      </c>
      <c r="D669" s="77" t="s">
        <v>3938</v>
      </c>
      <c r="E669" s="77" t="s">
        <v>4227</v>
      </c>
      <c r="F669" s="77" t="s">
        <v>4826</v>
      </c>
      <c r="G669" s="77" t="s">
        <v>4213</v>
      </c>
      <c r="H669" s="77" t="str">
        <f t="shared" si="28"/>
        <v>GESTIÓN ESTRATÉGICA INSTITUCIONAL: Gestionar el proceso de toma de decisiones conforme al contenido del plan estratégico con el fin de administrar los recursos presupuestarios en función de las prioridades institucionales.</v>
      </c>
      <c r="I669" s="77" t="s">
        <v>4229</v>
      </c>
      <c r="O669" s="77" t="s">
        <v>3012</v>
      </c>
      <c r="P669" s="77" t="s">
        <v>4230</v>
      </c>
      <c r="AB669" s="77" t="s">
        <v>6742</v>
      </c>
      <c r="AC669" s="77" t="s">
        <v>3450</v>
      </c>
      <c r="AD669" s="77" t="s">
        <v>6748</v>
      </c>
      <c r="AE669" s="77" t="s">
        <v>4368</v>
      </c>
      <c r="AI669" s="203" t="s">
        <v>156</v>
      </c>
      <c r="AJ669" s="142" t="str">
        <f>VLOOKUP(AI669,'centroDeProyectos estrateg '!$E:$W,2,FALSE)</f>
        <v>Sistema Detección Incendio Edificio Circuito Judicial Heredia</v>
      </c>
      <c r="AK669" s="142" t="str">
        <f>VLOOKUP(AI669,'centroDeProyectos estrateg '!$E:$W,7,FALSE)</f>
        <v>07/10/2019</v>
      </c>
      <c r="AL669" s="142" t="str">
        <f>VLOOKUP(AI669,'centroDeProyectos estrateg '!$E:$W,8,FALSE)</f>
        <v>03/03/2025</v>
      </c>
      <c r="AM669" s="142" t="str">
        <f>VLOOKUP(AI669,'centroDeProyectos estrateg '!$E:$W,5,FALSE)</f>
        <v>67%</v>
      </c>
      <c r="AN669" s="142" t="str">
        <f>VLOOKUP(AI669,'centroDeProyectos estrateg '!$E:$W,18,FALSE)</f>
        <v>Circuito Judicial Heredia</v>
      </c>
      <c r="AO669" s="142" t="str">
        <f>VLOOKUP(AI669,'centroDeProyectos estrateg '!$E:$W,19,FALSE)</f>
        <v>0383 ADMINISTRACION REGIONAL HEREDIA</v>
      </c>
      <c r="AP669" s="142" t="str">
        <f>VLOOKUP(AI669,'centroDeProyectos estrateg '!$E:$W,4,FALSE)</f>
        <v>Suspendido</v>
      </c>
      <c r="AQ669" s="142" t="s">
        <v>3442</v>
      </c>
    </row>
    <row r="670" spans="1:43" s="59" customFormat="1" ht="22.9" customHeight="1">
      <c r="A670" s="228">
        <v>668</v>
      </c>
      <c r="B670" s="60" t="s">
        <v>6215</v>
      </c>
      <c r="C670" s="59" t="s">
        <v>3463</v>
      </c>
      <c r="D670" s="59" t="s">
        <v>3938</v>
      </c>
      <c r="E670" s="59" t="s">
        <v>4227</v>
      </c>
      <c r="F670" s="59" t="s">
        <v>4826</v>
      </c>
      <c r="G670" s="59" t="s">
        <v>4213</v>
      </c>
      <c r="H670" s="59" t="str">
        <f t="shared" si="28"/>
        <v>GESTIÓN ESTRATÉGICA INSTITUCIONAL: Gestionar el proceso de toma de decisiones conforme al contenido del plan estratégico con el fin de administrar los recursos presupuestarios en función de las prioridades institucionales.</v>
      </c>
      <c r="I670" s="59" t="s">
        <v>4229</v>
      </c>
      <c r="O670" s="59" t="s">
        <v>3012</v>
      </c>
      <c r="P670" s="59" t="s">
        <v>4230</v>
      </c>
      <c r="AB670" s="59" t="s">
        <v>6742</v>
      </c>
      <c r="AC670" s="59" t="s">
        <v>3450</v>
      </c>
      <c r="AD670" s="59" t="s">
        <v>6748</v>
      </c>
      <c r="AE670" s="59" t="s">
        <v>4368</v>
      </c>
      <c r="AI670" s="203" t="s">
        <v>160</v>
      </c>
      <c r="AJ670" s="142" t="str">
        <f>VLOOKUP(AI670,'centroDeProyectos estrateg '!$E:$W,2,FALSE)</f>
        <v>Adquisición de Propiedades MP</v>
      </c>
      <c r="AK670" s="142" t="str">
        <f>VLOOKUP(AI670,'centroDeProyectos estrateg '!$E:$W,7,FALSE)</f>
        <v>21/11/2019</v>
      </c>
      <c r="AL670" s="142" t="str">
        <f>VLOOKUP(AI670,'centroDeProyectos estrateg '!$E:$W,8,FALSE)</f>
        <v>31/08/2021</v>
      </c>
      <c r="AM670" s="142" t="str">
        <f>VLOOKUP(AI670,'centroDeProyectos estrateg '!$E:$W,5,FALSE)</f>
        <v>100%</v>
      </c>
      <c r="AN670" s="142" t="str">
        <f>VLOOKUP(AI670,'centroDeProyectos estrateg '!$E:$W,18,FALSE)</f>
        <v>Dirección Ejecutiva</v>
      </c>
      <c r="AO670" s="142" t="str">
        <f>VLOOKUP(AI670,'centroDeProyectos estrateg '!$E:$W,19,FALSE)</f>
        <v>0149 DEPARTAMENTO DE SERVICIOS GENERALES</v>
      </c>
      <c r="AP670" s="142" t="str">
        <f>VLOOKUP(AI670,'centroDeProyectos estrateg '!$E:$W,4,FALSE)</f>
        <v>Pendiente Evaluación de Beneficios</v>
      </c>
      <c r="AQ670" s="142" t="s">
        <v>3442</v>
      </c>
    </row>
    <row r="671" spans="1:43" s="59" customFormat="1" ht="22.9" customHeight="1">
      <c r="A671" s="229">
        <v>669</v>
      </c>
      <c r="B671" s="60" t="s">
        <v>6215</v>
      </c>
      <c r="C671" s="59" t="s">
        <v>3463</v>
      </c>
      <c r="D671" s="59" t="s">
        <v>3938</v>
      </c>
      <c r="E671" s="59" t="s">
        <v>4227</v>
      </c>
      <c r="F671" s="59" t="s">
        <v>4826</v>
      </c>
      <c r="G671" s="59" t="s">
        <v>4213</v>
      </c>
      <c r="H671" s="59" t="str">
        <f t="shared" si="28"/>
        <v>GESTIÓN ESTRATÉGICA INSTITUCIONAL: Gestionar el proceso de toma de decisiones conforme al contenido del plan estratégico con el fin de administrar los recursos presupuestarios en función de las prioridades institucionales.</v>
      </c>
      <c r="I671" s="59" t="s">
        <v>4229</v>
      </c>
      <c r="O671" s="59" t="s">
        <v>3012</v>
      </c>
      <c r="P671" s="59" t="s">
        <v>4230</v>
      </c>
      <c r="AB671" s="59" t="s">
        <v>6742</v>
      </c>
      <c r="AC671" s="59" t="s">
        <v>3450</v>
      </c>
      <c r="AD671" s="59" t="s">
        <v>6748</v>
      </c>
      <c r="AE671" s="59" t="s">
        <v>4368</v>
      </c>
      <c r="AI671" s="203" t="s">
        <v>168</v>
      </c>
      <c r="AJ671" s="142" t="str">
        <f>VLOOKUP(AI671,'centroDeProyectos estrateg '!$E:$W,2,FALSE)</f>
        <v>Sistema de Detección de Incendios en el II Circ Jud San José</v>
      </c>
      <c r="AK671" s="142" t="str">
        <f>VLOOKUP(AI671,'centroDeProyectos estrateg '!$E:$W,7,FALSE)</f>
        <v>27/07/2021</v>
      </c>
      <c r="AL671" s="142" t="str">
        <f>VLOOKUP(AI671,'centroDeProyectos estrateg '!$E:$W,8,FALSE)</f>
        <v>17/01/2023</v>
      </c>
      <c r="AM671" s="142" t="str">
        <f>VLOOKUP(AI671,'centroDeProyectos estrateg '!$E:$W,5,FALSE)</f>
        <v>100%</v>
      </c>
      <c r="AN671" s="142" t="str">
        <f>VLOOKUP(AI671,'centroDeProyectos estrateg '!$E:$W,18,FALSE)</f>
        <v>Dirección Ejecutiva</v>
      </c>
      <c r="AO671" s="142" t="str">
        <f>VLOOKUP(AI671,'centroDeProyectos estrateg '!$E:$W,19,FALSE)</f>
        <v>0176 OFICINA DE ADMINISTRACION II CIR. JUD. SAN JOSE</v>
      </c>
      <c r="AP671" s="142" t="str">
        <f>VLOOKUP(AI671,'centroDeProyectos estrateg '!$E:$W,4,FALSE)</f>
        <v>Pendiente Evaluación de Beneficios</v>
      </c>
      <c r="AQ671" s="142" t="s">
        <v>3442</v>
      </c>
    </row>
    <row r="672" spans="1:43" s="59" customFormat="1" ht="22.9" customHeight="1">
      <c r="A672" s="227">
        <v>670</v>
      </c>
      <c r="B672" s="60" t="s">
        <v>6215</v>
      </c>
      <c r="C672" s="59" t="s">
        <v>3463</v>
      </c>
      <c r="D672" s="59" t="s">
        <v>3938</v>
      </c>
      <c r="E672" s="59" t="s">
        <v>4227</v>
      </c>
      <c r="F672" s="59" t="s">
        <v>4826</v>
      </c>
      <c r="G672" s="59" t="s">
        <v>4213</v>
      </c>
      <c r="H672" s="59" t="str">
        <f t="shared" si="28"/>
        <v>GESTIÓN ESTRATÉGICA INSTITUCIONAL: Gestionar el proceso de toma de decisiones conforme al contenido del plan estratégico con el fin de administrar los recursos presupuestarios en función de las prioridades institucionales.</v>
      </c>
      <c r="I672" s="59" t="s">
        <v>4229</v>
      </c>
      <c r="O672" s="59" t="s">
        <v>3012</v>
      </c>
      <c r="P672" s="59" t="s">
        <v>4230</v>
      </c>
      <c r="AB672" s="59" t="s">
        <v>6742</v>
      </c>
      <c r="AC672" s="59" t="s">
        <v>3450</v>
      </c>
      <c r="AD672" s="59" t="s">
        <v>6748</v>
      </c>
      <c r="AE672" s="59" t="s">
        <v>4368</v>
      </c>
      <c r="AI672" s="203" t="s">
        <v>170</v>
      </c>
      <c r="AJ672" s="142" t="str">
        <f>VLOOKUP(AI672,'centroDeProyectos estrateg '!$E:$W,2,FALSE)</f>
        <v>Reacondicionamiento Eléctrico Anexo A del II Circ Jud San José</v>
      </c>
      <c r="AK672" s="142" t="str">
        <f>VLOOKUP(AI672,'centroDeProyectos estrateg '!$E:$W,7,FALSE)</f>
        <v>29/03/2022</v>
      </c>
      <c r="AL672" s="142" t="str">
        <f>VLOOKUP(AI672,'centroDeProyectos estrateg '!$E:$W,8,FALSE)</f>
        <v>14/04/2023</v>
      </c>
      <c r="AM672" s="142" t="str">
        <f>VLOOKUP(AI672,'centroDeProyectos estrateg '!$E:$W,5,FALSE)</f>
        <v>100%</v>
      </c>
      <c r="AN672" s="142" t="str">
        <f>VLOOKUP(AI672,'centroDeProyectos estrateg '!$E:$W,18,FALSE)</f>
        <v>Dirección Ejecutiva</v>
      </c>
      <c r="AO672" s="142" t="str">
        <f>VLOOKUP(AI672,'centroDeProyectos estrateg '!$E:$W,19,FALSE)</f>
        <v>0176 OFICINA DE ADMINISTRACION II CIR. JUD. SAN JOSE</v>
      </c>
      <c r="AP672" s="142" t="str">
        <f>VLOOKUP(AI672,'centroDeProyectos estrateg '!$E:$W,4,FALSE)</f>
        <v>Pendiente Evaluación de Beneficios</v>
      </c>
      <c r="AQ672" s="142" t="s">
        <v>3442</v>
      </c>
    </row>
    <row r="673" spans="1:43" s="203" customFormat="1" ht="22.9" customHeight="1">
      <c r="A673" s="228">
        <v>671</v>
      </c>
      <c r="B673" s="202" t="s">
        <v>6211</v>
      </c>
      <c r="C673" s="202" t="s">
        <v>6211</v>
      </c>
      <c r="D673" s="203" t="s">
        <v>3938</v>
      </c>
      <c r="E673" s="203" t="s">
        <v>4227</v>
      </c>
      <c r="F673" s="203" t="s">
        <v>4826</v>
      </c>
      <c r="G673" s="203" t="s">
        <v>4213</v>
      </c>
      <c r="H673" s="203" t="str">
        <f t="shared" si="28"/>
        <v>GESTIÓN ESTRATÉGICA INSTITUCIONAL: Gestionar el proceso de toma de decisiones conforme al contenido del plan estratégico con el fin de administrar los recursos presupuestarios en función de las prioridades institucionales.</v>
      </c>
      <c r="I673" s="203" t="s">
        <v>4229</v>
      </c>
      <c r="O673" s="203" t="s">
        <v>3012</v>
      </c>
      <c r="P673" s="203" t="s">
        <v>4230</v>
      </c>
      <c r="AB673" s="203" t="s">
        <v>6742</v>
      </c>
      <c r="AC673" s="203" t="s">
        <v>3450</v>
      </c>
      <c r="AD673" s="203" t="s">
        <v>6748</v>
      </c>
      <c r="AE673" s="203" t="s">
        <v>4368</v>
      </c>
      <c r="AI673" s="203" t="s">
        <v>207</v>
      </c>
      <c r="AJ673" s="199" t="str">
        <f>VLOOKUP(AI673,'centroDeProyectos estrateg '!$E:$W,2,FALSE)</f>
        <v>Adquisición Propiedad Sala Constitucional</v>
      </c>
      <c r="AK673" s="199" t="str">
        <f>VLOOKUP(AI673,'centroDeProyectos estrateg '!$E:$W,7,FALSE)</f>
        <v>29/08/2022</v>
      </c>
      <c r="AL673" s="200">
        <v>45789</v>
      </c>
      <c r="AM673" s="212">
        <v>0.42</v>
      </c>
      <c r="AN673" s="199" t="str">
        <f>VLOOKUP(AI673,'centroDeProyectos estrateg '!$E:$W,18,FALSE)</f>
        <v>Dirección Ejecutiva</v>
      </c>
      <c r="AO673" s="199" t="str">
        <f>VLOOKUP(AI673,'centroDeProyectos estrateg '!$E:$W,19,FALSE)</f>
        <v>&lt;p&gt;​0117 DIRECCION EJECUTIVA&lt;br/&gt;&lt;/p&gt;</v>
      </c>
      <c r="AP673" s="199" t="str">
        <f>VLOOKUP(AI673,'centroDeProyectos estrateg '!$E:$W,4,FALSE)</f>
        <v>Suspendido</v>
      </c>
      <c r="AQ673" s="199" t="s">
        <v>3442</v>
      </c>
    </row>
    <row r="674" spans="1:43" s="59" customFormat="1" ht="22.9" customHeight="1">
      <c r="A674" s="229">
        <v>672</v>
      </c>
      <c r="B674" s="60" t="s">
        <v>6215</v>
      </c>
      <c r="C674" s="59" t="s">
        <v>3463</v>
      </c>
      <c r="D674" s="59" t="s">
        <v>3938</v>
      </c>
      <c r="E674" s="59" t="s">
        <v>4227</v>
      </c>
      <c r="F674" s="59" t="s">
        <v>4826</v>
      </c>
      <c r="G674" s="59" t="s">
        <v>4213</v>
      </c>
      <c r="H674" s="59" t="str">
        <f t="shared" si="28"/>
        <v>GESTIÓN ESTRATÉGICA INSTITUCIONAL: Gestionar el proceso de toma de decisiones conforme al contenido del plan estratégico con el fin de administrar los recursos presupuestarios en función de las prioridades institucionales.</v>
      </c>
      <c r="I674" s="59" t="s">
        <v>4229</v>
      </c>
      <c r="O674" s="59" t="s">
        <v>3012</v>
      </c>
      <c r="P674" s="59" t="s">
        <v>4230</v>
      </c>
      <c r="AB674" s="59" t="s">
        <v>6742</v>
      </c>
      <c r="AC674" s="59" t="s">
        <v>3450</v>
      </c>
      <c r="AD674" s="59" t="s">
        <v>6748</v>
      </c>
      <c r="AE674" s="59" t="s">
        <v>4368</v>
      </c>
      <c r="AI674" s="203" t="s">
        <v>211</v>
      </c>
      <c r="AJ674" s="142" t="str">
        <f>VLOOKUP(AI674,'centroDeProyectos estrateg '!$E:$W,2,FALSE)</f>
        <v>Programa Fideicomiso Inmobiliario Poder Judicial</v>
      </c>
      <c r="AK674" s="142" t="str">
        <f>VLOOKUP(AI674,'centroDeProyectos estrateg '!$E:$W,7,FALSE)</f>
        <v>06/02/2017</v>
      </c>
      <c r="AL674" s="142" t="str">
        <f>VLOOKUP(AI674,'centroDeProyectos estrateg '!$E:$W,8,FALSE)</f>
        <v>29/08/2023</v>
      </c>
      <c r="AM674" s="142" t="str">
        <f>VLOOKUP(AI674,'centroDeProyectos estrateg '!$E:$W,5,FALSE)</f>
        <v>64%</v>
      </c>
      <c r="AN674" s="142" t="str">
        <f>VLOOKUP(AI674,'centroDeProyectos estrateg '!$E:$W,18,FALSE)</f>
        <v/>
      </c>
      <c r="AO674" s="142" t="str">
        <f>VLOOKUP(AI674,'centroDeProyectos estrateg '!$E:$W,19,FALSE)</f>
        <v/>
      </c>
      <c r="AP674" s="142" t="str">
        <f>VLOOKUP(AI674,'centroDeProyectos estrateg '!$E:$W,4,FALSE)</f>
        <v>En progreso</v>
      </c>
      <c r="AQ674" s="142" t="s">
        <v>3442</v>
      </c>
    </row>
    <row r="675" spans="1:43" s="59" customFormat="1" ht="22.9" customHeight="1">
      <c r="A675" s="227">
        <v>673</v>
      </c>
      <c r="B675" s="60" t="s">
        <v>6215</v>
      </c>
      <c r="C675" s="59" t="s">
        <v>3463</v>
      </c>
      <c r="D675" s="59" t="s">
        <v>3938</v>
      </c>
      <c r="E675" s="59" t="s">
        <v>4227</v>
      </c>
      <c r="F675" s="59" t="s">
        <v>4826</v>
      </c>
      <c r="G675" s="59" t="s">
        <v>4213</v>
      </c>
      <c r="H675" s="59" t="str">
        <f t="shared" si="28"/>
        <v>GESTIÓN ESTRATÉGICA INSTITUCIONAL: Gestionar el proceso de toma de decisiones conforme al contenido del plan estratégico con el fin de administrar los recursos presupuestarios en función de las prioridades institucionales.</v>
      </c>
      <c r="I675" s="59" t="s">
        <v>4229</v>
      </c>
      <c r="O675" s="59" t="s">
        <v>3012</v>
      </c>
      <c r="P675" s="59" t="s">
        <v>4230</v>
      </c>
      <c r="AB675" s="59" t="s">
        <v>6742</v>
      </c>
      <c r="AC675" s="59" t="s">
        <v>3450</v>
      </c>
      <c r="AD675" s="59" t="s">
        <v>6748</v>
      </c>
      <c r="AE675" s="59" t="s">
        <v>4368</v>
      </c>
      <c r="AI675" s="203" t="s">
        <v>205</v>
      </c>
      <c r="AJ675" s="142" t="str">
        <f>VLOOKUP(AI675,'centroDeProyectos estrateg '!$E:$W,2,FALSE)</f>
        <v>Proyecto Construcción de nuevo edificio, Tribunales de Justicia de Jacó</v>
      </c>
      <c r="AK675" s="142" t="str">
        <f>VLOOKUP(AI675,'centroDeProyectos estrateg '!$E:$W,7,FALSE)</f>
        <v>02/01/2024</v>
      </c>
      <c r="AL675" s="142" t="str">
        <f>VLOOKUP(AI675,'centroDeProyectos estrateg '!$E:$W,8,FALSE)</f>
        <v>02/01/2024</v>
      </c>
      <c r="AM675" s="142" t="str">
        <f>VLOOKUP(AI675,'centroDeProyectos estrateg '!$E:$W,5,FALSE)</f>
        <v>0%</v>
      </c>
      <c r="AN675" s="142" t="str">
        <f>VLOOKUP(AI675,'centroDeProyectos estrateg '!$E:$W,18,FALSE)</f>
        <v>Circuito Judicial Puntarenas</v>
      </c>
      <c r="AO675" s="142" t="str">
        <f>VLOOKUP(AI675,'centroDeProyectos estrateg '!$E:$W,19,FALSE)</f>
        <v>&lt;table border="0" cellpadding="0" cellspacing="0" width="486" style="border-collapse: collapse; width: 365pt;"&gt;&lt;tbody&gt;&lt;tr height="20" style="height: 15pt;"&gt;&lt;td height="20" class="xl65" dir="LTR" width="486" style="height: 15pt; width: 365pt;"&gt;0117
  DIRECCION EJECUTIVA /&amp;#160;&lt;table border="0" cellpadding="0" cellspacing="0" width="486" style="border-collapse: collapse; width: 365pt;"&gt;&lt;tbody&gt;&lt;tr height="20" style="height: 15pt;"&gt;&lt;td height="20" class="xl65" dir="LTR" width="486" style="height: 15pt; width: 365pt;"&gt;0149
  DEPARTAMENTO DE SERVICIOS GENERALES&lt;/td&gt;&lt;/tr&gt;&lt;/tbody&gt;&lt;/table&gt;&lt;/td&gt;&lt;/tr&gt;&lt;/tbody&gt;&lt;/table&gt;&lt;p&gt;&lt;br/&gt;&lt;/p&gt;</v>
      </c>
      <c r="AP675" s="142" t="str">
        <f>VLOOKUP(AI675,'centroDeProyectos estrateg '!$E:$W,4,FALSE)</f>
        <v>Suspendido</v>
      </c>
      <c r="AQ675" s="142" t="s">
        <v>3442</v>
      </c>
    </row>
    <row r="676" spans="1:43" s="59" customFormat="1" ht="22.9" customHeight="1">
      <c r="A676" s="228">
        <v>674</v>
      </c>
      <c r="B676" s="60" t="s">
        <v>5968</v>
      </c>
      <c r="C676" s="59" t="s">
        <v>3463</v>
      </c>
      <c r="D676" s="59" t="s">
        <v>3938</v>
      </c>
      <c r="E676" s="59" t="s">
        <v>4227</v>
      </c>
      <c r="F676" s="59" t="s">
        <v>4826</v>
      </c>
      <c r="G676" s="59" t="s">
        <v>4213</v>
      </c>
      <c r="H676" s="59" t="str">
        <f t="shared" si="28"/>
        <v>GESTIÓN ESTRATÉGICA INSTITUCIONAL: Gestionar el proceso de toma de decisiones conforme al contenido del plan estratégico con el fin de administrar los recursos presupuestarios en función de las prioridades institucionales.</v>
      </c>
      <c r="I676" s="59" t="s">
        <v>4229</v>
      </c>
      <c r="O676" s="59" t="s">
        <v>3012</v>
      </c>
      <c r="P676" s="59" t="s">
        <v>4230</v>
      </c>
      <c r="AB676" s="59" t="s">
        <v>6742</v>
      </c>
      <c r="AC676" s="59" t="s">
        <v>3450</v>
      </c>
      <c r="AD676" s="59" t="s">
        <v>6748</v>
      </c>
      <c r="AE676" s="59" t="s">
        <v>4368</v>
      </c>
      <c r="AI676" s="203" t="s">
        <v>394</v>
      </c>
      <c r="AJ676" s="142" t="str">
        <f>VLOOKUP(AI676,'centroDeProyectos estrateg '!$E:$W,2,FALSE)</f>
        <v>Construcción de los pisos faltantes del edificio de Toma de Muestras</v>
      </c>
      <c r="AK676" s="142" t="str">
        <f>VLOOKUP(AI676,'centroDeProyectos estrateg '!$E:$W,7,FALSE)</f>
        <v>02/01/2023</v>
      </c>
      <c r="AL676" s="142" t="str">
        <f>VLOOKUP(AI676,'centroDeProyectos estrateg '!$E:$W,8,FALSE)</f>
        <v>13/12/2024</v>
      </c>
      <c r="AM676" s="142" t="str">
        <f>VLOOKUP(AI676,'centroDeProyectos estrateg '!$E:$W,5,FALSE)</f>
        <v>0%</v>
      </c>
      <c r="AN676" s="142" t="str">
        <f>VLOOKUP(AI676,'centroDeProyectos estrateg '!$E:$W,18,FALSE)</f>
        <v>Organismo de Investigación Judicial</v>
      </c>
      <c r="AO676" s="142" t="str">
        <f>VLOOKUP(AI676,'centroDeProyectos estrateg '!$E:$W,19,FALSE)</f>
        <v>0083 DEPARTAMENTO DE LABORATORIO DE CIENCIAS FORENSES</v>
      </c>
      <c r="AP676" s="142" t="str">
        <f>VLOOKUP(AI676,'centroDeProyectos estrateg '!$E:$W,4,FALSE)</f>
        <v>Aprobado - No iniciado</v>
      </c>
      <c r="AQ676" s="142" t="s">
        <v>3442</v>
      </c>
    </row>
    <row r="677" spans="1:43" s="59" customFormat="1" ht="22.9" customHeight="1">
      <c r="A677" s="229">
        <v>675</v>
      </c>
      <c r="B677" s="60" t="s">
        <v>5968</v>
      </c>
      <c r="C677" s="59" t="s">
        <v>3463</v>
      </c>
      <c r="D677" s="59" t="s">
        <v>3938</v>
      </c>
      <c r="E677" s="59" t="s">
        <v>4227</v>
      </c>
      <c r="F677" s="59" t="s">
        <v>4826</v>
      </c>
      <c r="G677" s="59" t="s">
        <v>4213</v>
      </c>
      <c r="H677" s="59" t="str">
        <f t="shared" si="28"/>
        <v>GESTIÓN ESTRATÉGICA INSTITUCIONAL: Gestionar el proceso de toma de decisiones conforme al contenido del plan estratégico con el fin de administrar los recursos presupuestarios en función de las prioridades institucionales.</v>
      </c>
      <c r="I677" s="59" t="s">
        <v>4229</v>
      </c>
      <c r="O677" s="59" t="s">
        <v>3012</v>
      </c>
      <c r="P677" s="59" t="s">
        <v>4230</v>
      </c>
      <c r="AB677" s="59" t="s">
        <v>6742</v>
      </c>
      <c r="AC677" s="59" t="s">
        <v>3450</v>
      </c>
      <c r="AD677" s="59" t="s">
        <v>6748</v>
      </c>
      <c r="AE677" s="59" t="s">
        <v>4368</v>
      </c>
      <c r="AI677" s="203" t="s">
        <v>398</v>
      </c>
      <c r="AJ677" s="142" t="str">
        <f>VLOOKUP(AI677,'centroDeProyectos estrateg '!$E:$W,2,FALSE)</f>
        <v>Construcción de bodega en el Departamento de Ciencias Forenses</v>
      </c>
      <c r="AK677" s="142" t="str">
        <f>VLOOKUP(AI677,'centroDeProyectos estrateg '!$E:$W,7,FALSE)</f>
        <v>09/01/2023</v>
      </c>
      <c r="AL677" s="142" t="str">
        <f>VLOOKUP(AI677,'centroDeProyectos estrateg '!$E:$W,8,FALSE)</f>
        <v>29/12/2023</v>
      </c>
      <c r="AM677" s="142" t="str">
        <f>VLOOKUP(AI677,'centroDeProyectos estrateg '!$E:$W,5,FALSE)</f>
        <v>0%</v>
      </c>
      <c r="AN677" s="142" t="str">
        <f>VLOOKUP(AI677,'centroDeProyectos estrateg '!$E:$W,18,FALSE)</f>
        <v>Organismo de Investigación Judicial</v>
      </c>
      <c r="AO677" s="142" t="str">
        <f>VLOOKUP(AI677,'centroDeProyectos estrateg '!$E:$W,19,FALSE)</f>
        <v>0083 DEPARTAMENTO DE LABORATORIO DE CIENCIAS FORENSES</v>
      </c>
      <c r="AP677" s="142" t="str">
        <f>VLOOKUP(AI677,'centroDeProyectos estrateg '!$E:$W,4,FALSE)</f>
        <v>Aprobado - No iniciado</v>
      </c>
      <c r="AQ677" s="142" t="s">
        <v>3442</v>
      </c>
    </row>
    <row r="678" spans="1:43" s="59" customFormat="1" ht="22.9" customHeight="1">
      <c r="A678" s="227">
        <v>676</v>
      </c>
      <c r="B678" s="60" t="s">
        <v>6215</v>
      </c>
      <c r="C678" s="59" t="s">
        <v>3463</v>
      </c>
      <c r="D678" s="59" t="s">
        <v>5331</v>
      </c>
      <c r="E678" s="59" t="s">
        <v>3762</v>
      </c>
      <c r="F678" s="59" t="s">
        <v>3790</v>
      </c>
      <c r="G678" s="59" t="s">
        <v>3791</v>
      </c>
      <c r="H678" s="59"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78" s="61" t="s">
        <v>3897</v>
      </c>
      <c r="J678" s="61"/>
      <c r="K678" s="61"/>
      <c r="L678" s="61"/>
      <c r="M678" s="61"/>
      <c r="N678" s="61"/>
      <c r="O678" s="61" t="s">
        <v>1356</v>
      </c>
      <c r="P678" s="59" t="s">
        <v>3898</v>
      </c>
      <c r="Q678" s="59" t="s">
        <v>3582</v>
      </c>
      <c r="S678" s="59">
        <v>0</v>
      </c>
      <c r="T678" s="59">
        <v>30</v>
      </c>
      <c r="U678" s="59">
        <v>30</v>
      </c>
      <c r="V678" s="59">
        <v>30</v>
      </c>
      <c r="W678" s="59">
        <v>30</v>
      </c>
      <c r="X678" s="59">
        <v>30</v>
      </c>
      <c r="Y678" s="59">
        <v>30</v>
      </c>
      <c r="Z678" s="59">
        <v>30</v>
      </c>
      <c r="AB678" s="59" t="s">
        <v>6421</v>
      </c>
      <c r="AC678" s="59">
        <v>2019</v>
      </c>
      <c r="AD678" s="59" t="s">
        <v>6422</v>
      </c>
      <c r="AE678" s="59" t="s">
        <v>26</v>
      </c>
      <c r="AH678" s="59" t="s">
        <v>88</v>
      </c>
      <c r="AI678" s="203" t="s">
        <v>418</v>
      </c>
      <c r="AJ678" s="142" t="str">
        <f>VLOOKUP(AI678,'centroDeProyectos estrateg '!$E:$W,2,FALSE)</f>
        <v>Implementación del Código Procesal de Familia</v>
      </c>
      <c r="AK678" s="142" t="str">
        <f>VLOOKUP(AI678,'centroDeProyectos estrateg '!$E:$W,7,FALSE)</f>
        <v>05/08/2019</v>
      </c>
      <c r="AL678" s="142" t="str">
        <f>VLOOKUP(AI678,'centroDeProyectos estrateg '!$E:$W,8,FALSE)</f>
        <v>22/11/2024</v>
      </c>
      <c r="AM678" s="142" t="str">
        <f>VLOOKUP(AI678,'centroDeProyectos estrateg '!$E:$W,5,FALSE)</f>
        <v>90%</v>
      </c>
      <c r="AN678" s="142" t="str">
        <f>VLOOKUP(AI678,'centroDeProyectos estrateg '!$E:$W,18,FALSE)</f>
        <v>Comisiones Institucionales</v>
      </c>
      <c r="AO678" s="142" t="str">
        <f>VLOOKUP(AI678,'centroDeProyectos estrateg '!$E:$W,19,FALSE)</f>
        <v>1374 COMISION DE LA JURISDICCION DE FAMILIA, NIÑEZ Y ADOLESCENCIA</v>
      </c>
      <c r="AP678" s="142" t="str">
        <f>VLOOKUP(AI678,'centroDeProyectos estrateg '!$E:$W,4,FALSE)</f>
        <v>En progreso</v>
      </c>
      <c r="AQ678" s="142" t="s">
        <v>3442</v>
      </c>
    </row>
    <row r="679" spans="1:43" s="203" customFormat="1" ht="22.9" customHeight="1">
      <c r="A679" s="228">
        <v>677</v>
      </c>
      <c r="B679" s="202" t="s">
        <v>6211</v>
      </c>
      <c r="C679" s="202" t="s">
        <v>6211</v>
      </c>
      <c r="D679" s="203" t="s">
        <v>5331</v>
      </c>
      <c r="E679" s="203" t="s">
        <v>3762</v>
      </c>
      <c r="F679" s="203" t="s">
        <v>3790</v>
      </c>
      <c r="G679" s="203" t="s">
        <v>3791</v>
      </c>
      <c r="H679" s="203"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79" s="204" t="s">
        <v>3893</v>
      </c>
      <c r="J679" s="204"/>
      <c r="K679" s="204"/>
      <c r="L679" s="204"/>
      <c r="M679" s="204"/>
      <c r="N679" s="204"/>
      <c r="O679" s="204" t="s">
        <v>2947</v>
      </c>
      <c r="P679" s="203" t="s">
        <v>26</v>
      </c>
      <c r="Q679" s="203" t="s">
        <v>3582</v>
      </c>
      <c r="S679" s="203">
        <v>0</v>
      </c>
      <c r="T679" s="203">
        <v>17</v>
      </c>
      <c r="U679" s="203">
        <v>17</v>
      </c>
      <c r="V679" s="203">
        <v>17</v>
      </c>
      <c r="W679" s="203">
        <v>17</v>
      </c>
      <c r="X679" s="203">
        <v>17</v>
      </c>
      <c r="Y679" s="203">
        <v>17</v>
      </c>
      <c r="Z679" s="203">
        <v>17</v>
      </c>
      <c r="AB679" s="203" t="s">
        <v>3894</v>
      </c>
      <c r="AC679" s="203">
        <v>2019</v>
      </c>
      <c r="AD679" s="203" t="s">
        <v>6420</v>
      </c>
      <c r="AE679" s="203" t="s">
        <v>26</v>
      </c>
      <c r="AH679" s="203" t="s">
        <v>3896</v>
      </c>
      <c r="AI679" s="203" t="s">
        <v>430</v>
      </c>
      <c r="AJ679" s="199" t="str">
        <f>VLOOKUP(AI679,'centroDeProyectos estrateg '!$E:$W,2,FALSE)</f>
        <v>Implementación del Código Procesal Agrario (Comisión Agraria)</v>
      </c>
      <c r="AK679" s="199" t="str">
        <f>VLOOKUP(AI679,'centroDeProyectos estrateg '!$E:$W,7,FALSE)</f>
        <v>01/02/2023</v>
      </c>
      <c r="AL679" s="200">
        <v>45979</v>
      </c>
      <c r="AM679" s="212">
        <v>0.35</v>
      </c>
      <c r="AN679" s="199" t="str">
        <f>VLOOKUP(AI679,'centroDeProyectos estrateg '!$E:$W,18,FALSE)</f>
        <v>Comisiones Institucionales</v>
      </c>
      <c r="AO679" s="199" t="str">
        <f>VLOOKUP(AI679,'centroDeProyectos estrateg '!$E:$W,19,FALSE)</f>
        <v>0519 SUBPROCESO MODERNIZACION INSTITUCIONAL&lt;br/&gt;</v>
      </c>
      <c r="AP679" s="199" t="str">
        <f>VLOOKUP(AI679,'centroDeProyectos estrateg '!$E:$W,4,FALSE)</f>
        <v>En progreso</v>
      </c>
      <c r="AQ679" s="199" t="s">
        <v>3442</v>
      </c>
    </row>
    <row r="680" spans="1:43" s="63" customFormat="1" ht="22.9" customHeight="1">
      <c r="A680" s="229">
        <v>678</v>
      </c>
      <c r="B680" s="60" t="s">
        <v>6215</v>
      </c>
      <c r="C680" s="59" t="s">
        <v>3463</v>
      </c>
      <c r="D680" s="59" t="s">
        <v>5331</v>
      </c>
      <c r="E680" s="59" t="s">
        <v>3762</v>
      </c>
      <c r="F680" s="59" t="s">
        <v>3790</v>
      </c>
      <c r="G680" s="59" t="s">
        <v>3791</v>
      </c>
      <c r="H680" s="59"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80" s="61" t="s">
        <v>3899</v>
      </c>
      <c r="J680" s="61"/>
      <c r="K680" s="61"/>
      <c r="L680" s="61"/>
      <c r="M680" s="61"/>
      <c r="N680" s="61"/>
      <c r="O680" s="61" t="s">
        <v>3031</v>
      </c>
      <c r="P680" s="59" t="s">
        <v>26</v>
      </c>
      <c r="Q680" s="59" t="s">
        <v>3582</v>
      </c>
      <c r="R680" s="59"/>
      <c r="S680" s="59">
        <v>0</v>
      </c>
      <c r="T680" s="59">
        <v>100</v>
      </c>
      <c r="U680" s="59">
        <v>0.1</v>
      </c>
      <c r="V680" s="59">
        <v>0.2</v>
      </c>
      <c r="W680" s="59">
        <v>0.4</v>
      </c>
      <c r="X680" s="59">
        <v>0.6</v>
      </c>
      <c r="Y680" s="59">
        <v>0.8</v>
      </c>
      <c r="Z680" s="59">
        <v>1</v>
      </c>
      <c r="AA680" s="59"/>
      <c r="AB680" s="59" t="s">
        <v>6423</v>
      </c>
      <c r="AC680" s="59" t="s">
        <v>3852</v>
      </c>
      <c r="AD680" s="59" t="s">
        <v>6424</v>
      </c>
      <c r="AE680" s="59" t="s">
        <v>26</v>
      </c>
      <c r="AF680" s="59"/>
      <c r="AG680" s="59"/>
      <c r="AH680" s="59" t="s">
        <v>3902</v>
      </c>
      <c r="AI680" s="203" t="s">
        <v>128</v>
      </c>
      <c r="AJ680" s="142" t="str">
        <f>VLOOKUP(AI680,'centroDeProyectos estrateg '!$E:$W,2,FALSE)</f>
        <v>Proyecto de automatización e inteligencia en materia penal</v>
      </c>
      <c r="AK680" s="142" t="str">
        <f>VLOOKUP(AI680,'centroDeProyectos estrateg '!$E:$W,7,FALSE)</f>
        <v>03/07/2023</v>
      </c>
      <c r="AL680" s="142" t="str">
        <f>VLOOKUP(AI680,'centroDeProyectos estrateg '!$E:$W,8,FALSE)</f>
        <v>04/07/2023</v>
      </c>
      <c r="AM680" s="142" t="str">
        <f>VLOOKUP(AI680,'centroDeProyectos estrateg '!$E:$W,5,FALSE)</f>
        <v>0%</v>
      </c>
      <c r="AN680" s="142" t="str">
        <f>VLOOKUP(AI680,'centroDeProyectos estrateg '!$E:$W,18,FALSE)</f>
        <v>Dirección de Planificación</v>
      </c>
      <c r="AO680" s="142" t="str">
        <f>VLOOKUP(AI680,'centroDeProyectos estrateg '!$E:$W,19,FALSE)</f>
        <v>&lt;p&gt;​519 SUBPROCESO MODERNIZACION INSTITUCIONAL&lt;br/&gt;&lt;/p&gt;</v>
      </c>
      <c r="AP680" s="142" t="str">
        <f>VLOOKUP(AI680,'centroDeProyectos estrateg '!$E:$W,4,FALSE)</f>
        <v>Pendiente Aprobación</v>
      </c>
      <c r="AQ680" s="142" t="s">
        <v>3442</v>
      </c>
    </row>
    <row r="681" spans="1:43" s="146" customFormat="1" ht="22.9" customHeight="1">
      <c r="A681" s="227">
        <v>679</v>
      </c>
      <c r="B681" s="145" t="s">
        <v>5971</v>
      </c>
      <c r="C681" s="146" t="s">
        <v>3463</v>
      </c>
      <c r="D681" s="146" t="s">
        <v>3420</v>
      </c>
      <c r="E681" s="146" t="s">
        <v>3421</v>
      </c>
      <c r="F681" s="146" t="s">
        <v>4589</v>
      </c>
      <c r="G681" s="146" t="s">
        <v>3590</v>
      </c>
      <c r="H681" s="146" t="str">
        <f t="shared" si="28"/>
        <v>JUSTICIA RESTAURATIVA: Fortalecer a nivel nacional la Justicia Restaurativa para agilizar la resolución de los procesos judiciales y fomentar a la paz social.</v>
      </c>
      <c r="I681" s="146" t="s">
        <v>3598</v>
      </c>
      <c r="O681" s="146" t="s">
        <v>3077</v>
      </c>
      <c r="P681" s="146" t="s">
        <v>3212</v>
      </c>
      <c r="S681" s="146">
        <v>40</v>
      </c>
      <c r="T681" s="146">
        <v>100</v>
      </c>
      <c r="U681" s="146">
        <v>60</v>
      </c>
      <c r="V681" s="146">
        <v>100</v>
      </c>
      <c r="W681" s="146">
        <v>100</v>
      </c>
      <c r="X681" s="146">
        <v>100</v>
      </c>
      <c r="Y681" s="146">
        <v>100</v>
      </c>
      <c r="Z681" s="146">
        <v>100</v>
      </c>
      <c r="AB681" s="146" t="s">
        <v>3592</v>
      </c>
      <c r="AC681" s="146" t="s">
        <v>6174</v>
      </c>
      <c r="AD681" s="146" t="s">
        <v>6219</v>
      </c>
      <c r="AE681" s="146" t="s">
        <v>6220</v>
      </c>
      <c r="AH681" s="146" t="s">
        <v>6001</v>
      </c>
      <c r="AI681" s="203"/>
      <c r="AJ681" s="181" t="e">
        <f>VLOOKUP(AI681,'centroDeProyectos estrateg '!$E:$W,2,FALSE)</f>
        <v>#N/A</v>
      </c>
      <c r="AK681" s="181" t="e">
        <f>VLOOKUP(AI681,'centroDeProyectos estrateg '!$E:$W,7,FALSE)</f>
        <v>#N/A</v>
      </c>
      <c r="AL681" s="181" t="e">
        <f>VLOOKUP(AI681,'centroDeProyectos estrateg '!$E:$W,8,FALSE)</f>
        <v>#N/A</v>
      </c>
      <c r="AM681" s="181" t="e">
        <f>VLOOKUP(AI681,'centroDeProyectos estrateg '!$E:$W,5,FALSE)</f>
        <v>#N/A</v>
      </c>
      <c r="AN681" s="181" t="e">
        <f>VLOOKUP(AI681,'centroDeProyectos estrateg '!$E:$W,18,FALSE)</f>
        <v>#N/A</v>
      </c>
      <c r="AO681" s="181" t="e">
        <f>VLOOKUP(AI681,'centroDeProyectos estrateg '!$E:$W,19,FALSE)</f>
        <v>#N/A</v>
      </c>
      <c r="AP681" s="181" t="e">
        <f>VLOOKUP(AI681,'centroDeProyectos estrateg '!$E:$W,4,FALSE)</f>
        <v>#N/A</v>
      </c>
      <c r="AQ681" s="162" t="s">
        <v>3438</v>
      </c>
    </row>
    <row r="682" spans="1:43" s="59" customFormat="1" ht="22.9" customHeight="1">
      <c r="A682" s="228">
        <v>680</v>
      </c>
      <c r="B682" s="60" t="s">
        <v>6215</v>
      </c>
      <c r="C682" s="59" t="s">
        <v>3463</v>
      </c>
      <c r="D682" s="59" t="s">
        <v>3938</v>
      </c>
      <c r="E682" s="59" t="s">
        <v>4227</v>
      </c>
      <c r="F682" s="59" t="s">
        <v>4826</v>
      </c>
      <c r="G682" s="59" t="s">
        <v>4213</v>
      </c>
      <c r="H682" s="59" t="str">
        <f t="shared" si="28"/>
        <v>GESTIÓN ESTRATÉGICA INSTITUCIONAL: Gestionar el proceso de toma de decisiones conforme al contenido del plan estratégico con el fin de administrar los recursos presupuestarios en función de las prioridades institucionales.</v>
      </c>
      <c r="I682" s="59" t="s">
        <v>4287</v>
      </c>
      <c r="O682" s="59" t="s">
        <v>3037</v>
      </c>
      <c r="P682" s="59" t="s">
        <v>840</v>
      </c>
      <c r="AB682" s="59" t="s">
        <v>4288</v>
      </c>
      <c r="AC682" s="59" t="s">
        <v>3450</v>
      </c>
      <c r="AD682" s="59" t="s">
        <v>4289</v>
      </c>
      <c r="AE682" s="59" t="s">
        <v>4290</v>
      </c>
      <c r="AI682" s="203" t="s">
        <v>195</v>
      </c>
      <c r="AJ682" s="142" t="str">
        <f>VLOOKUP(AI682,'centroDeProyectos estrateg '!$E:$W,2,FALSE)</f>
        <v>Sistema de control de incendios para el edificio de Patología Forense</v>
      </c>
      <c r="AK682" s="142" t="str">
        <f>VLOOKUP(AI682,'centroDeProyectos estrateg '!$E:$W,7,FALSE)</f>
        <v>01/03/2023</v>
      </c>
      <c r="AL682" s="142" t="str">
        <f>VLOOKUP(AI682,'centroDeProyectos estrateg '!$E:$W,8,FALSE)</f>
        <v>26/07/2024</v>
      </c>
      <c r="AM682" s="142" t="str">
        <f>VLOOKUP(AI682,'centroDeProyectos estrateg '!$E:$W,5,FALSE)</f>
        <v>0%</v>
      </c>
      <c r="AN682" s="142" t="str">
        <f>VLOOKUP(AI682,'centroDeProyectos estrateg '!$E:$W,18,FALSE)</f>
        <v>Administración Ciudad Judicial San Joaquín de Flores</v>
      </c>
      <c r="AO682" s="142" t="str">
        <f>VLOOKUP(AI682,'centroDeProyectos estrateg '!$E:$W,19,FALSE)</f>
        <v>0667 Administración Ciudad Judicial San Joaquín de Flores</v>
      </c>
      <c r="AP682" s="142" t="str">
        <f>VLOOKUP(AI682,'centroDeProyectos estrateg '!$E:$W,4,FALSE)</f>
        <v>Aprobado - No iniciado</v>
      </c>
      <c r="AQ682" s="142" t="s">
        <v>3442</v>
      </c>
    </row>
    <row r="683" spans="1:43" s="59" customFormat="1" ht="22.9" customHeight="1">
      <c r="A683" s="229">
        <v>681</v>
      </c>
      <c r="B683" s="60" t="s">
        <v>6215</v>
      </c>
      <c r="C683" s="59" t="s">
        <v>3463</v>
      </c>
      <c r="D683" s="59" t="s">
        <v>3938</v>
      </c>
      <c r="E683" s="59" t="s">
        <v>4227</v>
      </c>
      <c r="F683" s="59" t="s">
        <v>4826</v>
      </c>
      <c r="G683" s="59" t="s">
        <v>4213</v>
      </c>
      <c r="H683" s="59" t="str">
        <f t="shared" si="28"/>
        <v>GESTIÓN ESTRATÉGICA INSTITUCIONAL: Gestionar el proceso de toma de decisiones conforme al contenido del plan estratégico con el fin de administrar los recursos presupuestarios en función de las prioridades institucionales.</v>
      </c>
      <c r="I683" s="59" t="s">
        <v>4287</v>
      </c>
      <c r="O683" s="59" t="s">
        <v>3037</v>
      </c>
      <c r="P683" s="59" t="s">
        <v>840</v>
      </c>
      <c r="AB683" s="59" t="s">
        <v>4288</v>
      </c>
      <c r="AC683" s="59" t="s">
        <v>3450</v>
      </c>
      <c r="AD683" s="59" t="s">
        <v>4289</v>
      </c>
      <c r="AE683" s="59" t="s">
        <v>4290</v>
      </c>
      <c r="AI683" s="203" t="s">
        <v>193</v>
      </c>
      <c r="AJ683" s="142" t="str">
        <f>VLOOKUP(AI683,'centroDeProyectos estrateg '!$E:$W,2,FALSE)</f>
        <v>Cambio de cubierta de bodegas Ciudad Judicial</v>
      </c>
      <c r="AK683" s="142" t="str">
        <f>VLOOKUP(AI683,'centroDeProyectos estrateg '!$E:$W,7,FALSE)</f>
        <v>01/02/2023</v>
      </c>
      <c r="AL683" s="142" t="str">
        <f>VLOOKUP(AI683,'centroDeProyectos estrateg '!$E:$W,8,FALSE)</f>
        <v>05/04/2024</v>
      </c>
      <c r="AM683" s="142" t="str">
        <f>VLOOKUP(AI683,'centroDeProyectos estrateg '!$E:$W,5,FALSE)</f>
        <v>0%</v>
      </c>
      <c r="AN683" s="142" t="str">
        <f>VLOOKUP(AI683,'centroDeProyectos estrateg '!$E:$W,18,FALSE)</f>
        <v>Administración Ciudad Judicial San Joaquín de Flores</v>
      </c>
      <c r="AO683" s="142" t="str">
        <f>VLOOKUP(AI683,'centroDeProyectos estrateg '!$E:$W,19,FALSE)</f>
        <v>0667 ADMINISTRACION REGIONAL CIUDAD JUDICIAL SAN JOAQUIN DE FLORES</v>
      </c>
      <c r="AP683" s="142" t="str">
        <f>VLOOKUP(AI683,'centroDeProyectos estrateg '!$E:$W,4,FALSE)</f>
        <v>Suspendido</v>
      </c>
      <c r="AQ683" s="142" t="s">
        <v>3442</v>
      </c>
    </row>
    <row r="684" spans="1:43" s="59" customFormat="1" ht="22.9" customHeight="1">
      <c r="A684" s="227">
        <v>682</v>
      </c>
      <c r="B684" s="60" t="s">
        <v>6215</v>
      </c>
      <c r="C684" s="59" t="s">
        <v>3463</v>
      </c>
      <c r="D684" s="59" t="s">
        <v>3938</v>
      </c>
      <c r="E684" s="59" t="s">
        <v>4227</v>
      </c>
      <c r="F684" s="59" t="s">
        <v>4826</v>
      </c>
      <c r="G684" s="59" t="s">
        <v>4213</v>
      </c>
      <c r="H684" s="59" t="str">
        <f t="shared" si="28"/>
        <v>GESTIÓN ESTRATÉGICA INSTITUCIONAL: Gestionar el proceso de toma de decisiones conforme al contenido del plan estratégico con el fin de administrar los recursos presupuestarios en función de las prioridades institucionales.</v>
      </c>
      <c r="I684" s="59" t="s">
        <v>4287</v>
      </c>
      <c r="O684" s="59" t="s">
        <v>3037</v>
      </c>
      <c r="P684" s="59" t="s">
        <v>840</v>
      </c>
      <c r="AB684" s="59" t="s">
        <v>4288</v>
      </c>
      <c r="AC684" s="59" t="s">
        <v>3450</v>
      </c>
      <c r="AD684" s="59" t="s">
        <v>4289</v>
      </c>
      <c r="AE684" s="59" t="s">
        <v>4290</v>
      </c>
      <c r="AI684" s="203" t="s">
        <v>191</v>
      </c>
      <c r="AJ684" s="142" t="str">
        <f>VLOOKUP(AI684,'centroDeProyectos estrateg '!$E:$W,2,FALSE)</f>
        <v>Construcción de barrera protectora contra infiltraciones de la azotea del edificio de Tribunales de San José</v>
      </c>
      <c r="AK684" s="142" t="str">
        <f>VLOOKUP(AI684,'centroDeProyectos estrateg '!$E:$W,7,FALSE)</f>
        <v>17/03/2022</v>
      </c>
      <c r="AL684" s="142" t="str">
        <f>VLOOKUP(AI684,'centroDeProyectos estrateg '!$E:$W,8,FALSE)</f>
        <v>23/08/2023</v>
      </c>
      <c r="AM684" s="142" t="str">
        <f>VLOOKUP(AI684,'centroDeProyectos estrateg '!$E:$W,5,FALSE)</f>
        <v>76%</v>
      </c>
      <c r="AN684" s="142" t="str">
        <f>VLOOKUP(AI684,'centroDeProyectos estrateg '!$E:$W,18,FALSE)</f>
        <v>Primer Circuito Judicial San José</v>
      </c>
      <c r="AO684" s="142" t="str">
        <f>VLOOKUP(AI684,'centroDeProyectos estrateg '!$E:$W,19,FALSE)</f>
        <v>520 ADMINISTRACION I CIRCUITO JUDICIAL SAN JOSE</v>
      </c>
      <c r="AP684" s="142" t="str">
        <f>VLOOKUP(AI684,'centroDeProyectos estrateg '!$E:$W,4,FALSE)</f>
        <v>Aprobado - No iniciado</v>
      </c>
      <c r="AQ684" s="142" t="s">
        <v>3442</v>
      </c>
    </row>
    <row r="685" spans="1:43" s="59" customFormat="1" ht="22.9" customHeight="1">
      <c r="A685" s="228">
        <v>683</v>
      </c>
      <c r="B685" s="60" t="s">
        <v>6215</v>
      </c>
      <c r="C685" s="59" t="s">
        <v>3463</v>
      </c>
      <c r="D685" s="59" t="s">
        <v>3938</v>
      </c>
      <c r="E685" s="59" t="s">
        <v>4227</v>
      </c>
      <c r="F685" s="59" t="s">
        <v>4826</v>
      </c>
      <c r="G685" s="59" t="s">
        <v>4213</v>
      </c>
      <c r="H685" s="59" t="str">
        <f t="shared" si="28"/>
        <v>GESTIÓN ESTRATÉGICA INSTITUCIONAL: Gestionar el proceso de toma de decisiones conforme al contenido del plan estratégico con el fin de administrar los recursos presupuestarios en función de las prioridades institucionales.</v>
      </c>
      <c r="I685" s="59" t="s">
        <v>4287</v>
      </c>
      <c r="O685" s="59" t="s">
        <v>3037</v>
      </c>
      <c r="P685" s="59" t="s">
        <v>840</v>
      </c>
      <c r="AB685" s="59" t="s">
        <v>4288</v>
      </c>
      <c r="AC685" s="59" t="s">
        <v>3450</v>
      </c>
      <c r="AD685" s="59" t="s">
        <v>4289</v>
      </c>
      <c r="AE685" s="59" t="s">
        <v>4290</v>
      </c>
      <c r="AI685" s="203" t="s">
        <v>400</v>
      </c>
      <c r="AJ685" s="142" t="str">
        <f>VLOOKUP(AI685,'centroDeProyectos estrateg '!$E:$W,2,FALSE)</f>
        <v>Sustitución del sistema de detección y supresión de incendios del edificio del Departamento de Ciencias Forenses</v>
      </c>
      <c r="AK685" s="142" t="str">
        <f>VLOOKUP(AI685,'centroDeProyectos estrateg '!$E:$W,7,FALSE)</f>
        <v>03/07/2023</v>
      </c>
      <c r="AL685" s="142" t="str">
        <f>VLOOKUP(AI685,'centroDeProyectos estrateg '!$E:$W,8,FALSE)</f>
        <v>31/12/2024</v>
      </c>
      <c r="AM685" s="142" t="str">
        <f>VLOOKUP(AI685,'centroDeProyectos estrateg '!$E:$W,5,FALSE)</f>
        <v>0%</v>
      </c>
      <c r="AN685" s="142" t="str">
        <f>VLOOKUP(AI685,'centroDeProyectos estrateg '!$E:$W,18,FALSE)</f>
        <v>Organismo de Investigación Judicial</v>
      </c>
      <c r="AO685" s="142" t="str">
        <f>VLOOKUP(AI685,'centroDeProyectos estrateg '!$E:$W,19,FALSE)</f>
        <v>0083 DEPARTAMENTO DE LABORATORIO DE CIENCIAS FORENSES</v>
      </c>
      <c r="AP685" s="142" t="str">
        <f>VLOOKUP(AI685,'centroDeProyectos estrateg '!$E:$W,4,FALSE)</f>
        <v>Aprobado - No iniciado</v>
      </c>
      <c r="AQ685" s="142" t="s">
        <v>3442</v>
      </c>
    </row>
    <row r="686" spans="1:43" s="59" customFormat="1" ht="22.9" customHeight="1">
      <c r="A686" s="229">
        <v>684</v>
      </c>
      <c r="B686" s="60" t="s">
        <v>5968</v>
      </c>
      <c r="C686" s="59" t="s">
        <v>3463</v>
      </c>
      <c r="D686" s="59" t="s">
        <v>3938</v>
      </c>
      <c r="E686" s="59" t="s">
        <v>4227</v>
      </c>
      <c r="F686" s="59" t="s">
        <v>4826</v>
      </c>
      <c r="G686" s="59" t="s">
        <v>4213</v>
      </c>
      <c r="H686" s="59" t="str">
        <f t="shared" si="28"/>
        <v>GESTIÓN ESTRATÉGICA INSTITUCIONAL: Gestionar el proceso de toma de decisiones conforme al contenido del plan estratégico con el fin de administrar los recursos presupuestarios en función de las prioridades institucionales.</v>
      </c>
      <c r="I686" s="59" t="s">
        <v>4229</v>
      </c>
      <c r="O686" s="59" t="s">
        <v>3012</v>
      </c>
      <c r="P686" s="59" t="s">
        <v>4230</v>
      </c>
      <c r="AB686" s="59" t="s">
        <v>6742</v>
      </c>
      <c r="AC686" s="59" t="s">
        <v>3450</v>
      </c>
      <c r="AD686" s="59" t="s">
        <v>6748</v>
      </c>
      <c r="AE686" s="59" t="s">
        <v>4368</v>
      </c>
      <c r="AI686" s="203" t="s">
        <v>351</v>
      </c>
      <c r="AJ686" s="142" t="str">
        <f>VLOOKUP(AI686,'centroDeProyectos estrateg '!$E:$W,2,FALSE)</f>
        <v>Modernización del Depósito de Objetos Decomisados</v>
      </c>
      <c r="AK686" s="142" t="str">
        <f>VLOOKUP(AI686,'centroDeProyectos estrateg '!$E:$W,7,FALSE)</f>
        <v>15/05/2017</v>
      </c>
      <c r="AL686" s="142" t="str">
        <f>VLOOKUP(AI686,'centroDeProyectos estrateg '!$E:$W,8,FALSE)</f>
        <v>31/03/2023</v>
      </c>
      <c r="AM686" s="142" t="str">
        <f>VLOOKUP(AI686,'centroDeProyectos estrateg '!$E:$W,5,FALSE)</f>
        <v>100%</v>
      </c>
      <c r="AN686" s="142" t="str">
        <f>VLOOKUP(AI686,'centroDeProyectos estrateg '!$E:$W,18,FALSE)</f>
        <v>Organismo de Investigación Judicial</v>
      </c>
      <c r="AO686" s="142" t="str">
        <f>VLOOKUP(AI686,'centroDeProyectos estrateg '!$E:$W,19,FALSE)</f>
        <v>0657 OFICINA DE PLANES Y OPERACIONES</v>
      </c>
      <c r="AP686" s="142" t="str">
        <f>VLOOKUP(AI686,'centroDeProyectos estrateg '!$E:$W,4,FALSE)</f>
        <v>Pendiente Evaluación de Beneficios</v>
      </c>
      <c r="AQ686" s="142" t="s">
        <v>3442</v>
      </c>
    </row>
    <row r="687" spans="1:43" s="59" customFormat="1" ht="22.9" customHeight="1">
      <c r="A687" s="227">
        <v>685</v>
      </c>
      <c r="B687" s="60" t="s">
        <v>6215</v>
      </c>
      <c r="C687" s="59" t="s">
        <v>3463</v>
      </c>
      <c r="D687" s="59" t="s">
        <v>3420</v>
      </c>
      <c r="E687" s="59" t="s">
        <v>3421</v>
      </c>
      <c r="F687" s="59" t="s">
        <v>4589</v>
      </c>
      <c r="G687" s="81" t="s">
        <v>3590</v>
      </c>
      <c r="H687" s="59" t="str">
        <f t="shared" si="28"/>
        <v>JUSTICIA RESTAURATIVA: Fortalecer a nivel nacional la Justicia Restaurativa para agilizar la resolución de los procesos judiciales y fomentar a la paz social.</v>
      </c>
      <c r="I687" s="59" t="s">
        <v>3591</v>
      </c>
      <c r="O687" s="132" t="s">
        <v>3169</v>
      </c>
      <c r="P687" s="59" t="s">
        <v>3212</v>
      </c>
      <c r="S687" s="59">
        <v>0</v>
      </c>
      <c r="T687" s="129">
        <v>100</v>
      </c>
      <c r="U687" s="129">
        <f>S687*1.01</f>
        <v>0</v>
      </c>
      <c r="V687" s="129">
        <f t="shared" ref="V687:Z687" si="29">U687*1.01</f>
        <v>0</v>
      </c>
      <c r="W687" s="129">
        <f t="shared" si="29"/>
        <v>0</v>
      </c>
      <c r="X687" s="129">
        <f t="shared" si="29"/>
        <v>0</v>
      </c>
      <c r="Y687" s="129">
        <f t="shared" si="29"/>
        <v>0</v>
      </c>
      <c r="Z687" s="129">
        <f t="shared" si="29"/>
        <v>0</v>
      </c>
      <c r="AA687" s="129"/>
      <c r="AB687" s="59" t="s">
        <v>3592</v>
      </c>
      <c r="AC687" s="59" t="s">
        <v>3475</v>
      </c>
      <c r="AD687" s="59" t="s">
        <v>6218</v>
      </c>
      <c r="AE687" s="59" t="s">
        <v>3594</v>
      </c>
      <c r="AH687" s="59" t="s">
        <v>6001</v>
      </c>
      <c r="AI687" s="203" t="s">
        <v>315</v>
      </c>
      <c r="AJ687" s="142" t="str">
        <f>VLOOKUP(AI687,'centroDeProyectos estrateg '!$E:$W,2,FALSE)</f>
        <v>Programa de capacitación en Justicia Restaurativa</v>
      </c>
      <c r="AK687" s="142" t="str">
        <f>VLOOKUP(AI687,'centroDeProyectos estrateg '!$E:$W,7,FALSE)</f>
        <v>04/02/2019</v>
      </c>
      <c r="AL687" s="142" t="str">
        <f>VLOOKUP(AI687,'centroDeProyectos estrateg '!$E:$W,8,FALSE)</f>
        <v>29/12/2023</v>
      </c>
      <c r="AM687" s="142" t="str">
        <f>VLOOKUP(AI687,'centroDeProyectos estrateg '!$E:$W,5,FALSE)</f>
        <v>83%</v>
      </c>
      <c r="AN687" s="142" t="str">
        <f>VLOOKUP(AI687,'centroDeProyectos estrateg '!$E:$W,18,FALSE)</f>
        <v>Ministerio Público</v>
      </c>
      <c r="AO687" s="142" t="str">
        <f>VLOOKUP(AI687,'centroDeProyectos estrateg '!$E:$W,19,FALSE)</f>
        <v>0033 FISCALIA GENERAL</v>
      </c>
      <c r="AP687" s="142" t="str">
        <f>VLOOKUP(AI687,'centroDeProyectos estrateg '!$E:$W,4,FALSE)</f>
        <v>En progreso</v>
      </c>
      <c r="AQ687" s="142" t="s">
        <v>3442</v>
      </c>
    </row>
    <row r="688" spans="1:43" s="63" customFormat="1" ht="22.9" customHeight="1">
      <c r="A688" s="228">
        <v>686</v>
      </c>
      <c r="B688" s="60" t="s">
        <v>6215</v>
      </c>
      <c r="C688" s="59" t="s">
        <v>3463</v>
      </c>
      <c r="D688" s="59" t="s">
        <v>5331</v>
      </c>
      <c r="E688" s="59" t="s">
        <v>3762</v>
      </c>
      <c r="F688" s="59" t="s">
        <v>3790</v>
      </c>
      <c r="G688" s="59" t="s">
        <v>3791</v>
      </c>
      <c r="H688" s="59"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I688" s="61" t="s">
        <v>3899</v>
      </c>
      <c r="J688" s="61"/>
      <c r="K688" s="61"/>
      <c r="L688" s="61"/>
      <c r="M688" s="61"/>
      <c r="N688" s="61"/>
      <c r="O688" s="61" t="s">
        <v>3031</v>
      </c>
      <c r="P688" s="59" t="s">
        <v>26</v>
      </c>
      <c r="Q688" s="59" t="s">
        <v>3582</v>
      </c>
      <c r="R688" s="59"/>
      <c r="S688" s="59">
        <v>0</v>
      </c>
      <c r="T688" s="59">
        <v>100</v>
      </c>
      <c r="U688" s="59">
        <v>0.1</v>
      </c>
      <c r="V688" s="59">
        <v>0.2</v>
      </c>
      <c r="W688" s="59">
        <v>0.4</v>
      </c>
      <c r="X688" s="59">
        <v>0.6</v>
      </c>
      <c r="Y688" s="59">
        <v>0.8</v>
      </c>
      <c r="Z688" s="59">
        <v>1</v>
      </c>
      <c r="AA688" s="59"/>
      <c r="AB688" s="59" t="s">
        <v>6423</v>
      </c>
      <c r="AC688" s="59" t="s">
        <v>3852</v>
      </c>
      <c r="AD688" s="59" t="s">
        <v>6424</v>
      </c>
      <c r="AE688" s="59" t="s">
        <v>26</v>
      </c>
      <c r="AF688" s="59"/>
      <c r="AG688" s="59"/>
      <c r="AH688" s="59" t="s">
        <v>3902</v>
      </c>
      <c r="AI688" s="203" t="s">
        <v>111</v>
      </c>
      <c r="AJ688" s="142" t="str">
        <f>VLOOKUP(AI688,'centroDeProyectos estrateg '!$E:$W,2,FALSE)</f>
        <v>Implementación de la Ley 9481 Creación de la Jurisdicción Especializada en Delincuencia Organizada en Costa Rica</v>
      </c>
      <c r="AK688" s="142" t="str">
        <f>VLOOKUP(AI688,'centroDeProyectos estrateg '!$E:$W,7,FALSE)</f>
        <v>16/02/2022</v>
      </c>
      <c r="AL688" s="142" t="str">
        <f>VLOOKUP(AI688,'centroDeProyectos estrateg '!$E:$W,8,FALSE)</f>
        <v>31/07/2023</v>
      </c>
      <c r="AM688" s="142" t="str">
        <f>VLOOKUP(AI688,'centroDeProyectos estrateg '!$E:$W,5,FALSE)</f>
        <v>89%</v>
      </c>
      <c r="AN688" s="142" t="str">
        <f>VLOOKUP(AI688,'centroDeProyectos estrateg '!$E:$W,18,FALSE)</f>
        <v>Dirección de Planificación</v>
      </c>
      <c r="AO688" s="142" t="str">
        <f>VLOOKUP(AI688,'centroDeProyectos estrateg '!$E:$W,19,FALSE)</f>
        <v>0519 SUBPROCESO MODERNIZACION INSTITUCIONAL</v>
      </c>
      <c r="AP688" s="142" t="str">
        <f>VLOOKUP(AI688,'centroDeProyectos estrateg '!$E:$W,4,FALSE)</f>
        <v>En progreso</v>
      </c>
      <c r="AQ688" s="142" t="s">
        <v>4292</v>
      </c>
    </row>
    <row r="689" spans="1:43" s="59" customFormat="1" ht="22.9" customHeight="1">
      <c r="A689" s="229">
        <v>687</v>
      </c>
      <c r="B689" s="60" t="s">
        <v>6215</v>
      </c>
      <c r="C689" s="59" t="s">
        <v>3463</v>
      </c>
      <c r="D689" s="59" t="s">
        <v>3938</v>
      </c>
      <c r="E689" s="59" t="s">
        <v>4227</v>
      </c>
      <c r="F689" s="59" t="s">
        <v>4826</v>
      </c>
      <c r="G689" s="59" t="s">
        <v>4213</v>
      </c>
      <c r="H689" s="59" t="str">
        <f t="shared" si="28"/>
        <v>GESTIÓN ESTRATÉGICA INSTITUCIONAL: Gestionar el proceso de toma de decisiones conforme al contenido del plan estratégico con el fin de administrar los recursos presupuestarios en función de las prioridades institucionales.</v>
      </c>
      <c r="I689" s="59" t="s">
        <v>4287</v>
      </c>
      <c r="O689" s="59" t="s">
        <v>3037</v>
      </c>
      <c r="P689" s="59" t="s">
        <v>840</v>
      </c>
      <c r="AB689" s="59" t="s">
        <v>4288</v>
      </c>
      <c r="AC689" s="59" t="s">
        <v>3450</v>
      </c>
      <c r="AD689" s="59" t="s">
        <v>4289</v>
      </c>
      <c r="AE689" s="59" t="s">
        <v>4290</v>
      </c>
      <c r="AI689" s="203" t="s">
        <v>176</v>
      </c>
      <c r="AJ689" s="142" t="str">
        <f>VLOOKUP(AI689,'centroDeProyectos estrateg '!$E:$W,2,FALSE)</f>
        <v>Reacondicionamiento eléctrico del Edificio Plaza de la Justicia</v>
      </c>
      <c r="AK689" s="142" t="str">
        <f>VLOOKUP(AI689,'centroDeProyectos estrateg '!$E:$W,7,FALSE)</f>
        <v>02/01/2023</v>
      </c>
      <c r="AL689" s="142" t="str">
        <f>VLOOKUP(AI689,'centroDeProyectos estrateg '!$E:$W,8,FALSE)</f>
        <v>29/12/2028</v>
      </c>
      <c r="AM689" s="142" t="str">
        <f>VLOOKUP(AI689,'centroDeProyectos estrateg '!$E:$W,5,FALSE)</f>
        <v>0%</v>
      </c>
      <c r="AN689" s="142" t="str">
        <f>VLOOKUP(AI689,'centroDeProyectos estrateg '!$E:$W,18,FALSE)</f>
        <v>Dirección Ejecutiva</v>
      </c>
      <c r="AO689" s="142" t="str">
        <f>VLOOKUP(AI689,'centroDeProyectos estrateg '!$E:$W,19,FALSE)</f>
        <v>0117 DIRECCION EJECUTIVA</v>
      </c>
      <c r="AP689" s="142" t="str">
        <f>VLOOKUP(AI689,'centroDeProyectos estrateg '!$E:$W,4,FALSE)</f>
        <v>Suspendido</v>
      </c>
      <c r="AQ689" s="142" t="s">
        <v>3442</v>
      </c>
    </row>
    <row r="690" spans="1:43" s="59" customFormat="1" ht="22.9" customHeight="1">
      <c r="A690" s="227">
        <v>688</v>
      </c>
      <c r="B690" s="60" t="s">
        <v>6215</v>
      </c>
      <c r="C690" s="59" t="s">
        <v>3463</v>
      </c>
      <c r="D690" s="59" t="s">
        <v>3938</v>
      </c>
      <c r="E690" s="59" t="s">
        <v>4227</v>
      </c>
      <c r="F690" s="59" t="s">
        <v>4826</v>
      </c>
      <c r="G690" s="59" t="s">
        <v>4213</v>
      </c>
      <c r="H690" s="59" t="str">
        <f t="shared" si="28"/>
        <v>GESTIÓN ESTRATÉGICA INSTITUCIONAL: Gestionar el proceso de toma de decisiones conforme al contenido del plan estratégico con el fin de administrar los recursos presupuestarios en función de las prioridades institucionales.</v>
      </c>
      <c r="I690" s="59" t="s">
        <v>4287</v>
      </c>
      <c r="O690" s="59" t="s">
        <v>3037</v>
      </c>
      <c r="P690" s="59" t="s">
        <v>840</v>
      </c>
      <c r="AB690" s="59" t="s">
        <v>4288</v>
      </c>
      <c r="AC690" s="59" t="s">
        <v>3450</v>
      </c>
      <c r="AD690" s="59" t="s">
        <v>4289</v>
      </c>
      <c r="AE690" s="59" t="s">
        <v>4290</v>
      </c>
      <c r="AI690" s="203" t="s">
        <v>197</v>
      </c>
      <c r="AJ690" s="142" t="str">
        <f>VLOOKUP(AI690,'centroDeProyectos estrateg '!$E:$W,2,FALSE)</f>
        <v>Acondicionamiento eléctrico del Edificio de Tribunales de Liberia</v>
      </c>
      <c r="AK690" s="142" t="str">
        <f>VLOOKUP(AI690,'centroDeProyectos estrateg '!$E:$W,7,FALSE)</f>
        <v>01/12/2021</v>
      </c>
      <c r="AL690" s="142" t="str">
        <f>VLOOKUP(AI690,'centroDeProyectos estrateg '!$E:$W,8,FALSE)</f>
        <v>22/12/2023</v>
      </c>
      <c r="AM690" s="142" t="str">
        <f>VLOOKUP(AI690,'centroDeProyectos estrateg '!$E:$W,5,FALSE)</f>
        <v>0%</v>
      </c>
      <c r="AN690" s="142" t="str">
        <f>VLOOKUP(AI690,'centroDeProyectos estrateg '!$E:$W,18,FALSE)</f>
        <v>Primer Circuito Judicial Guanacaste</v>
      </c>
      <c r="AO690" s="142" t="str">
        <f>VLOOKUP(AI690,'centroDeProyectos estrateg '!$E:$W,19,FALSE)</f>
        <v>0415 ADMINISTRACION REGIONAL I CIRCUITO JUDICIAL GUANACASTE</v>
      </c>
      <c r="AP690" s="142" t="str">
        <f>VLOOKUP(AI690,'centroDeProyectos estrateg '!$E:$W,4,FALSE)</f>
        <v>Suspendido</v>
      </c>
      <c r="AQ690" s="142" t="s">
        <v>3442</v>
      </c>
    </row>
    <row r="691" spans="1:43" s="59" customFormat="1" ht="22.9" customHeight="1">
      <c r="A691" s="228">
        <v>689</v>
      </c>
      <c r="B691" s="60" t="s">
        <v>6215</v>
      </c>
      <c r="C691" s="59" t="s">
        <v>3463</v>
      </c>
      <c r="D691" s="59" t="s">
        <v>3938</v>
      </c>
      <c r="E691" s="59" t="s">
        <v>4227</v>
      </c>
      <c r="F691" s="59" t="s">
        <v>4826</v>
      </c>
      <c r="G691" s="59" t="s">
        <v>4213</v>
      </c>
      <c r="H691" s="59" t="str">
        <f t="shared" si="28"/>
        <v>GESTIÓN ESTRATÉGICA INSTITUCIONAL: Gestionar el proceso de toma de decisiones conforme al contenido del plan estratégico con el fin de administrar los recursos presupuestarios en función de las prioridades institucionales.</v>
      </c>
      <c r="I691" s="59" t="s">
        <v>4287</v>
      </c>
      <c r="O691" s="59" t="s">
        <v>3037</v>
      </c>
      <c r="P691" s="59" t="s">
        <v>840</v>
      </c>
      <c r="AB691" s="59" t="s">
        <v>4288</v>
      </c>
      <c r="AC691" s="59" t="s">
        <v>3450</v>
      </c>
      <c r="AD691" s="59" t="s">
        <v>4289</v>
      </c>
      <c r="AE691" s="59" t="s">
        <v>4290</v>
      </c>
      <c r="AI691" s="203" t="s">
        <v>201</v>
      </c>
      <c r="AJ691" s="142" t="str">
        <f>VLOOKUP(AI691,'centroDeProyectos estrateg '!$E:$W,2,FALSE)</f>
        <v>Sustitución completa del sistema Hídrico y tuberías del edificio de los tribunales de justicia de Pérez Zeledón</v>
      </c>
      <c r="AK691" s="142" t="str">
        <f>VLOOKUP(AI691,'centroDeProyectos estrateg '!$E:$W,7,FALSE)</f>
        <v>03/01/2023</v>
      </c>
      <c r="AL691" s="142" t="str">
        <f>VLOOKUP(AI691,'centroDeProyectos estrateg '!$E:$W,8,FALSE)</f>
        <v>03/01/2023</v>
      </c>
      <c r="AM691" s="142" t="str">
        <f>VLOOKUP(AI691,'centroDeProyectos estrateg '!$E:$W,5,FALSE)</f>
        <v>0%</v>
      </c>
      <c r="AN691" s="142" t="str">
        <f>VLOOKUP(AI691,'centroDeProyectos estrateg '!$E:$W,18,FALSE)</f>
        <v>Primer Circuito Judicial Zona Sur</v>
      </c>
      <c r="AO691" s="142" t="str">
        <f>VLOOKUP(AI691,'centroDeProyectos estrateg '!$E:$W,19,FALSE)</f>
        <v>0284 ADMINISTRACIÓN REGIONAL DE PEREZ ZELEDON</v>
      </c>
      <c r="AP691" s="142" t="str">
        <f>VLOOKUP(AI691,'centroDeProyectos estrateg '!$E:$W,4,FALSE)</f>
        <v>Aprobado - No iniciado</v>
      </c>
      <c r="AQ691" s="142" t="s">
        <v>3442</v>
      </c>
    </row>
    <row r="692" spans="1:43" s="59" customFormat="1" ht="22.9" customHeight="1">
      <c r="A692" s="229">
        <v>690</v>
      </c>
      <c r="B692" s="60" t="s">
        <v>6215</v>
      </c>
      <c r="C692" s="59" t="s">
        <v>3463</v>
      </c>
      <c r="D692" s="59" t="s">
        <v>3938</v>
      </c>
      <c r="E692" s="59" t="s">
        <v>4227</v>
      </c>
      <c r="F692" s="59" t="s">
        <v>4826</v>
      </c>
      <c r="G692" s="59" t="s">
        <v>4213</v>
      </c>
      <c r="H692" s="59" t="str">
        <f t="shared" si="28"/>
        <v>GESTIÓN ESTRATÉGICA INSTITUCIONAL: Gestionar el proceso de toma de decisiones conforme al contenido del plan estratégico con el fin de administrar los recursos presupuestarios en función de las prioridades institucionales.</v>
      </c>
      <c r="I692" s="59" t="s">
        <v>4287</v>
      </c>
      <c r="O692" s="59" t="s">
        <v>3037</v>
      </c>
      <c r="P692" s="59" t="s">
        <v>840</v>
      </c>
      <c r="AB692" s="59" t="s">
        <v>4288</v>
      </c>
      <c r="AC692" s="59" t="s">
        <v>3450</v>
      </c>
      <c r="AD692" s="59" t="s">
        <v>4289</v>
      </c>
      <c r="AE692" s="59" t="s">
        <v>4290</v>
      </c>
      <c r="AI692" s="203" t="s">
        <v>199</v>
      </c>
      <c r="AJ692" s="142" t="str">
        <f>VLOOKUP(AI692,'centroDeProyectos estrateg '!$E:$W,2,FALSE)</f>
        <v>II Etapa Salida de emergencia del Edificio de Tribunales de Justicia de Pérez Zeledón</v>
      </c>
      <c r="AK692" s="142" t="str">
        <f>VLOOKUP(AI692,'centroDeProyectos estrateg '!$E:$W,7,FALSE)</f>
        <v>01/01/2023</v>
      </c>
      <c r="AL692" s="142" t="str">
        <f>VLOOKUP(AI692,'centroDeProyectos estrateg '!$E:$W,8,FALSE)</f>
        <v>01/01/2023</v>
      </c>
      <c r="AM692" s="142" t="str">
        <f>VLOOKUP(AI692,'centroDeProyectos estrateg '!$E:$W,5,FALSE)</f>
        <v>0%</v>
      </c>
      <c r="AN692" s="142" t="str">
        <f>VLOOKUP(AI692,'centroDeProyectos estrateg '!$E:$W,18,FALSE)</f>
        <v>Primer Circuito Judicial Zona Sur</v>
      </c>
      <c r="AO692" s="142" t="str">
        <f>VLOOKUP(AI692,'centroDeProyectos estrateg '!$E:$W,19,FALSE)</f>
        <v>0284 ADMINISTRACION REGIONAL I CIRCUITO JUDICIAL ZONA SUR</v>
      </c>
      <c r="AP692" s="142" t="str">
        <f>VLOOKUP(AI692,'centroDeProyectos estrateg '!$E:$W,4,FALSE)</f>
        <v>Aprobado - No iniciado</v>
      </c>
      <c r="AQ692" s="142" t="s">
        <v>3442</v>
      </c>
    </row>
    <row r="693" spans="1:43" s="59" customFormat="1" ht="22.9" customHeight="1">
      <c r="A693" s="227">
        <v>691</v>
      </c>
      <c r="B693" s="60" t="s">
        <v>6215</v>
      </c>
      <c r="C693" s="59" t="s">
        <v>3463</v>
      </c>
      <c r="D693" s="59" t="s">
        <v>3938</v>
      </c>
      <c r="E693" s="59" t="s">
        <v>4227</v>
      </c>
      <c r="F693" s="59" t="s">
        <v>4826</v>
      </c>
      <c r="G693" s="59" t="s">
        <v>4213</v>
      </c>
      <c r="H693" s="59" t="str">
        <f t="shared" si="28"/>
        <v>GESTIÓN ESTRATÉGICA INSTITUCIONAL: Gestionar el proceso de toma de decisiones conforme al contenido del plan estratégico con el fin de administrar los recursos presupuestarios en función de las prioridades institucionales.</v>
      </c>
      <c r="I693" s="59" t="s">
        <v>4287</v>
      </c>
      <c r="O693" s="59" t="s">
        <v>3037</v>
      </c>
      <c r="P693" s="59" t="s">
        <v>840</v>
      </c>
      <c r="AB693" s="59" t="s">
        <v>4288</v>
      </c>
      <c r="AC693" s="59" t="s">
        <v>3450</v>
      </c>
      <c r="AD693" s="59" t="s">
        <v>4289</v>
      </c>
      <c r="AE693" s="59" t="s">
        <v>4290</v>
      </c>
      <c r="AI693" s="203" t="s">
        <v>203</v>
      </c>
      <c r="AJ693" s="142" t="str">
        <f>VLOOKUP(AI693,'centroDeProyectos estrateg '!$E:$W,2,FALSE)</f>
        <v>Construcción Edificio de Tribunales de Siquirres</v>
      </c>
      <c r="AK693" s="142" t="str">
        <f>VLOOKUP(AI693,'centroDeProyectos estrateg '!$E:$W,7,FALSE)</f>
        <v>10/01/2024</v>
      </c>
      <c r="AL693" s="142" t="str">
        <f>VLOOKUP(AI693,'centroDeProyectos estrateg '!$E:$W,8,FALSE)</f>
        <v>30/12/2026</v>
      </c>
      <c r="AM693" s="142" t="str">
        <f>VLOOKUP(AI693,'centroDeProyectos estrateg '!$E:$W,5,FALSE)</f>
        <v>0%</v>
      </c>
      <c r="AN693" s="142" t="str">
        <f>VLOOKUP(AI693,'centroDeProyectos estrateg '!$E:$W,18,FALSE)</f>
        <v>Segundo Circuito Judicial Zona Atlántica</v>
      </c>
      <c r="AO693" s="142" t="str">
        <f>VLOOKUP(AI693,'centroDeProyectos estrateg '!$E:$W,19,FALSE)</f>
        <v>&lt;p&gt;&lt;span style="font-size: 10pt; line-height: 104%; font-family: arial, sans-serif; color: black;"&gt;0605 ADMINISTRACION REGIONAL II CIRCUITO JUDICIAL ZONA ATLANTICA&lt;/span&gt;&lt;br/&gt;&lt;/p&gt;</v>
      </c>
      <c r="AP693" s="142" t="str">
        <f>VLOOKUP(AI693,'centroDeProyectos estrateg '!$E:$W,4,FALSE)</f>
        <v>Aprobado - No iniciado</v>
      </c>
      <c r="AQ693" s="142" t="s">
        <v>3442</v>
      </c>
    </row>
    <row r="694" spans="1:43" s="59" customFormat="1" ht="22.9" customHeight="1">
      <c r="A694" s="228">
        <v>692</v>
      </c>
      <c r="B694" s="60" t="s">
        <v>6215</v>
      </c>
      <c r="C694" s="59" t="s">
        <v>3463</v>
      </c>
      <c r="D694" s="59" t="s">
        <v>3938</v>
      </c>
      <c r="E694" s="59" t="s">
        <v>4227</v>
      </c>
      <c r="F694" s="59" t="s">
        <v>4826</v>
      </c>
      <c r="G694" s="59" t="s">
        <v>4213</v>
      </c>
      <c r="H694" s="59" t="str">
        <f t="shared" si="28"/>
        <v>GESTIÓN ESTRATÉGICA INSTITUCIONAL: Gestionar el proceso de toma de decisiones conforme al contenido del plan estratégico con el fin de administrar los recursos presupuestarios en función de las prioridades institucionales.</v>
      </c>
      <c r="I694" s="59" t="s">
        <v>4287</v>
      </c>
      <c r="O694" s="59" t="s">
        <v>3037</v>
      </c>
      <c r="P694" s="59" t="s">
        <v>840</v>
      </c>
      <c r="AB694" s="59" t="s">
        <v>4288</v>
      </c>
      <c r="AC694" s="59" t="s">
        <v>3450</v>
      </c>
      <c r="AD694" s="59" t="s">
        <v>4289</v>
      </c>
      <c r="AE694" s="59" t="s">
        <v>4290</v>
      </c>
      <c r="AI694" s="203" t="s">
        <v>188</v>
      </c>
      <c r="AJ694" s="142" t="str">
        <f>VLOOKUP(AI694,'centroDeProyectos estrateg '!$E:$W,2,FALSE)</f>
        <v>Construcción de planta de tratamiento para el Edificio de Tribunales de Corredores</v>
      </c>
      <c r="AK694" s="142" t="str">
        <f>VLOOKUP(AI694,'centroDeProyectos estrateg '!$E:$W,7,FALSE)</f>
        <v>09/01/2023</v>
      </c>
      <c r="AL694" s="142" t="str">
        <f>VLOOKUP(AI694,'centroDeProyectos estrateg '!$E:$W,8,FALSE)</f>
        <v>15/12/2023</v>
      </c>
      <c r="AM694" s="142" t="str">
        <f>VLOOKUP(AI694,'centroDeProyectos estrateg '!$E:$W,5,FALSE)</f>
        <v>0%</v>
      </c>
      <c r="AN694" s="142" t="str">
        <f>VLOOKUP(AI694,'centroDeProyectos estrateg '!$E:$W,18,FALSE)</f>
        <v>Segundo Circuito Judicial Zona Sur</v>
      </c>
      <c r="AO694" s="142" t="str">
        <f>VLOOKUP(AI694,'centroDeProyectos estrateg '!$E:$W,19,FALSE)</f>
        <v>0149 Departamento de Servicios Generales</v>
      </c>
      <c r="AP694" s="142" t="str">
        <f>VLOOKUP(AI694,'centroDeProyectos estrateg '!$E:$W,4,FALSE)</f>
        <v>Aprobado - No iniciado</v>
      </c>
      <c r="AQ694" s="142" t="s">
        <v>3442</v>
      </c>
    </row>
    <row r="695" spans="1:43" s="59" customFormat="1" ht="22.9" customHeight="1">
      <c r="A695" s="229">
        <v>693</v>
      </c>
      <c r="B695" s="60" t="s">
        <v>6215</v>
      </c>
      <c r="C695" s="59" t="s">
        <v>3463</v>
      </c>
      <c r="D695" s="59" t="s">
        <v>3938</v>
      </c>
      <c r="E695" s="59" t="s">
        <v>4227</v>
      </c>
      <c r="F695" s="59" t="s">
        <v>4826</v>
      </c>
      <c r="G695" s="59" t="s">
        <v>4213</v>
      </c>
      <c r="H695" s="59" t="str">
        <f t="shared" si="28"/>
        <v>GESTIÓN ESTRATÉGICA INSTITUCIONAL: Gestionar el proceso de toma de decisiones conforme al contenido del plan estratégico con el fin de administrar los recursos presupuestarios en función de las prioridades institucionales.</v>
      </c>
      <c r="I695" s="59" t="s">
        <v>4287</v>
      </c>
      <c r="O695" s="59" t="s">
        <v>3037</v>
      </c>
      <c r="P695" s="59" t="s">
        <v>840</v>
      </c>
      <c r="AB695" s="59" t="s">
        <v>4288</v>
      </c>
      <c r="AC695" s="59" t="s">
        <v>3450</v>
      </c>
      <c r="AD695" s="59" t="s">
        <v>4289</v>
      </c>
      <c r="AE695" s="59" t="s">
        <v>4290</v>
      </c>
      <c r="AI695" s="203" t="s">
        <v>142</v>
      </c>
      <c r="AJ695" s="142" t="str">
        <f>VLOOKUP(AI695,'centroDeProyectos estrateg '!$E:$W,2,FALSE)</f>
        <v>Construcción Edificio Anexo E</v>
      </c>
      <c r="AK695" s="142" t="str">
        <f>VLOOKUP(AI695,'centroDeProyectos estrateg '!$E:$W,7,FALSE)</f>
        <v>06/02/2017</v>
      </c>
      <c r="AL695" s="142" t="str">
        <f>VLOOKUP(AI695,'centroDeProyectos estrateg '!$E:$W,8,FALSE)</f>
        <v>13/01/2023</v>
      </c>
      <c r="AM695" s="142" t="str">
        <f>VLOOKUP(AI695,'centroDeProyectos estrateg '!$E:$W,5,FALSE)</f>
        <v>100%</v>
      </c>
      <c r="AN695" s="142" t="str">
        <f>VLOOKUP(AI695,'centroDeProyectos estrateg '!$E:$W,18,FALSE)</f>
        <v>Dirección Ejecutiva</v>
      </c>
      <c r="AO695" s="142" t="str">
        <f>VLOOKUP(AI695,'centroDeProyectos estrateg '!$E:$W,19,FALSE)</f>
        <v/>
      </c>
      <c r="AP695" s="142" t="str">
        <f>VLOOKUP(AI695,'centroDeProyectos estrateg '!$E:$W,4,FALSE)</f>
        <v>Pendiente Evaluación de Beneficios</v>
      </c>
      <c r="AQ695" s="142" t="s">
        <v>3442</v>
      </c>
    </row>
    <row r="696" spans="1:43" s="59" customFormat="1" ht="22.9" customHeight="1">
      <c r="A696" s="227">
        <v>694</v>
      </c>
      <c r="B696" s="60" t="s">
        <v>6215</v>
      </c>
      <c r="C696" s="59" t="s">
        <v>3463</v>
      </c>
      <c r="D696" s="59" t="s">
        <v>3938</v>
      </c>
      <c r="E696" s="59" t="s">
        <v>4227</v>
      </c>
      <c r="F696" s="59" t="s">
        <v>4826</v>
      </c>
      <c r="G696" s="59" t="s">
        <v>4213</v>
      </c>
      <c r="H696" s="59" t="str">
        <f t="shared" si="28"/>
        <v>GESTIÓN ESTRATÉGICA INSTITUCIONAL: Gestionar el proceso de toma de decisiones conforme al contenido del plan estratégico con el fin de administrar los recursos presupuestarios en función de las prioridades institucionales.</v>
      </c>
      <c r="I696" s="59" t="s">
        <v>4287</v>
      </c>
      <c r="O696" s="59" t="s">
        <v>3037</v>
      </c>
      <c r="P696" s="59" t="s">
        <v>840</v>
      </c>
      <c r="AB696" s="59" t="s">
        <v>4288</v>
      </c>
      <c r="AC696" s="59" t="s">
        <v>3450</v>
      </c>
      <c r="AD696" s="59" t="s">
        <v>4289</v>
      </c>
      <c r="AE696" s="59" t="s">
        <v>4290</v>
      </c>
      <c r="AI696" s="203" t="s">
        <v>140</v>
      </c>
      <c r="AJ696" s="142" t="str">
        <f>VLOOKUP(AI696,'centroDeProyectos estrateg '!$E:$W,2,FALSE)</f>
        <v>Construcción Edificio Circuito Judicial Puntarenas</v>
      </c>
      <c r="AK696" s="142" t="str">
        <f>VLOOKUP(AI696,'centroDeProyectos estrateg '!$E:$W,7,FALSE)</f>
        <v>28/09/2017</v>
      </c>
      <c r="AL696" s="142" t="str">
        <f>VLOOKUP(AI696,'centroDeProyectos estrateg '!$E:$W,8,FALSE)</f>
        <v>15/01/2024</v>
      </c>
      <c r="AM696" s="142" t="str">
        <f>VLOOKUP(AI696,'centroDeProyectos estrateg '!$E:$W,5,FALSE)</f>
        <v>99%</v>
      </c>
      <c r="AN696" s="142" t="str">
        <f>VLOOKUP(AI696,'centroDeProyectos estrateg '!$E:$W,18,FALSE)</f>
        <v>Dirección Ejecutiva</v>
      </c>
      <c r="AO696" s="142" t="str">
        <f>VLOOKUP(AI696,'centroDeProyectos estrateg '!$E:$W,19,FALSE)</f>
        <v/>
      </c>
      <c r="AP696" s="142" t="str">
        <f>VLOOKUP(AI696,'centroDeProyectos estrateg '!$E:$W,4,FALSE)</f>
        <v>En progreso</v>
      </c>
      <c r="AQ696" s="142" t="s">
        <v>3442</v>
      </c>
    </row>
    <row r="697" spans="1:43" s="59" customFormat="1" ht="22.9" customHeight="1">
      <c r="A697" s="228">
        <v>695</v>
      </c>
      <c r="B697" s="60" t="s">
        <v>6215</v>
      </c>
      <c r="C697" s="59" t="s">
        <v>3463</v>
      </c>
      <c r="D697" s="59" t="s">
        <v>3938</v>
      </c>
      <c r="E697" s="59" t="s">
        <v>4227</v>
      </c>
      <c r="F697" s="59" t="s">
        <v>4826</v>
      </c>
      <c r="G697" s="59" t="s">
        <v>4213</v>
      </c>
      <c r="H697" s="59" t="str">
        <f t="shared" si="28"/>
        <v>GESTIÓN ESTRATÉGICA INSTITUCIONAL: Gestionar el proceso de toma de decisiones conforme al contenido del plan estratégico con el fin de administrar los recursos presupuestarios en función de las prioridades institucionales.</v>
      </c>
      <c r="I697" s="59" t="s">
        <v>4287</v>
      </c>
      <c r="O697" s="59" t="s">
        <v>3037</v>
      </c>
      <c r="P697" s="59" t="s">
        <v>840</v>
      </c>
      <c r="AB697" s="59" t="s">
        <v>4288</v>
      </c>
      <c r="AC697" s="59" t="s">
        <v>3450</v>
      </c>
      <c r="AD697" s="59" t="s">
        <v>4289</v>
      </c>
      <c r="AE697" s="59" t="s">
        <v>4290</v>
      </c>
      <c r="AI697" s="203" t="s">
        <v>148</v>
      </c>
      <c r="AJ697" s="142" t="str">
        <f>VLOOKUP(AI697,'centroDeProyectos estrateg '!$E:$W,2,FALSE)</f>
        <v>Ampliación Edificio Tribunales de Justicia de Turrialba</v>
      </c>
      <c r="AK697" s="142" t="str">
        <f>VLOOKUP(AI697,'centroDeProyectos estrateg '!$E:$W,7,FALSE)</f>
        <v>03/02/2020</v>
      </c>
      <c r="AL697" s="142" t="str">
        <f>VLOOKUP(AI697,'centroDeProyectos estrateg '!$E:$W,8,FALSE)</f>
        <v>17/11/2025</v>
      </c>
      <c r="AM697" s="142" t="str">
        <f>VLOOKUP(AI697,'centroDeProyectos estrateg '!$E:$W,5,FALSE)</f>
        <v>33%</v>
      </c>
      <c r="AN697" s="142" t="str">
        <f>VLOOKUP(AI697,'centroDeProyectos estrateg '!$E:$W,18,FALSE)</f>
        <v>Administración de Turrialba</v>
      </c>
      <c r="AO697" s="142" t="str">
        <f>VLOOKUP(AI697,'centroDeProyectos estrateg '!$E:$W,19,FALSE)</f>
        <v>0980 ADMINISTRACION REGIONAL TURRIALBA</v>
      </c>
      <c r="AP697" s="142" t="str">
        <f>VLOOKUP(AI697,'centroDeProyectos estrateg '!$E:$W,4,FALSE)</f>
        <v>En progreso</v>
      </c>
      <c r="AQ697" s="142" t="s">
        <v>3442</v>
      </c>
    </row>
    <row r="698" spans="1:43" s="203" customFormat="1" ht="22.9" customHeight="1">
      <c r="A698" s="229">
        <v>696</v>
      </c>
      <c r="B698" s="202" t="s">
        <v>6211</v>
      </c>
      <c r="C698" s="202" t="s">
        <v>6211</v>
      </c>
      <c r="D698" s="203" t="s">
        <v>3599</v>
      </c>
      <c r="E698" s="203" t="s">
        <v>3600</v>
      </c>
      <c r="F698" s="203" t="s">
        <v>3655</v>
      </c>
      <c r="G698" s="203" t="s">
        <v>3656</v>
      </c>
      <c r="H698" s="203" t="str">
        <f t="shared" si="28"/>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I698" s="203" t="s">
        <v>4238</v>
      </c>
      <c r="O698" s="203" t="s">
        <v>3032</v>
      </c>
      <c r="P698" s="203" t="s">
        <v>37</v>
      </c>
      <c r="AB698" s="203" t="s">
        <v>4239</v>
      </c>
      <c r="AC698" s="203" t="s">
        <v>3475</v>
      </c>
      <c r="AD698" s="203" t="s">
        <v>4244</v>
      </c>
      <c r="AE698" s="203" t="s">
        <v>37</v>
      </c>
      <c r="AI698" s="203" t="s">
        <v>70</v>
      </c>
      <c r="AJ698" s="199" t="str">
        <f>VLOOKUP(AI698,'centroDeProyectos estrateg '!$E:$W,2,FALSE)</f>
        <v>Herramienta para la despersonalización de documentos judiciales</v>
      </c>
      <c r="AK698" s="199" t="str">
        <f>VLOOKUP(AI698,'centroDeProyectos estrateg '!$E:$W,7,FALSE)</f>
        <v>01/10/2021</v>
      </c>
      <c r="AL698" s="199" t="str">
        <f>VLOOKUP(AI698,'centroDeProyectos estrateg '!$E:$W,8,FALSE)</f>
        <v>12/09/2030</v>
      </c>
      <c r="AM698" s="212">
        <v>0.21</v>
      </c>
      <c r="AN698" s="199" t="str">
        <f>VLOOKUP(AI698,'centroDeProyectos estrateg '!$E:$W,18,FALSE)</f>
        <v>Centro de Información Jurisprudencial</v>
      </c>
      <c r="AO698" s="199" t="str">
        <f>VLOOKUP(AI698,'centroDeProyectos estrateg '!$E:$W,19,FALSE)</f>
        <v>0034 CENTRO ELECTRONICO DE INFORMACION JURISPRUDENCIAL&lt;br/&gt;</v>
      </c>
      <c r="AP698" s="199" t="str">
        <f>VLOOKUP(AI698,'centroDeProyectos estrateg '!$E:$W,4,FALSE)</f>
        <v>En progreso</v>
      </c>
      <c r="AQ698" s="199" t="s">
        <v>3442</v>
      </c>
    </row>
    <row r="699" spans="1:43" s="203" customFormat="1" ht="22.9" customHeight="1">
      <c r="A699" s="227">
        <v>697</v>
      </c>
      <c r="B699" s="202" t="s">
        <v>6211</v>
      </c>
      <c r="C699" s="202" t="s">
        <v>6211</v>
      </c>
      <c r="D699" s="203" t="s">
        <v>3938</v>
      </c>
      <c r="E699" s="203" t="s">
        <v>4227</v>
      </c>
      <c r="F699" s="203" t="s">
        <v>4826</v>
      </c>
      <c r="G699" s="203" t="s">
        <v>4213</v>
      </c>
      <c r="H699" s="203" t="str">
        <f t="shared" si="28"/>
        <v>GESTIÓN ESTRATÉGICA INSTITUCIONAL: Gestionar el proceso de toma de decisiones conforme al contenido del plan estratégico con el fin de administrar los recursos presupuestarios en función de las prioridades institucionales.</v>
      </c>
      <c r="I699" s="203" t="s">
        <v>4229</v>
      </c>
      <c r="O699" s="203" t="s">
        <v>3012</v>
      </c>
      <c r="P699" s="203" t="s">
        <v>4230</v>
      </c>
      <c r="AB699" s="203" t="s">
        <v>6742</v>
      </c>
      <c r="AC699" s="203" t="s">
        <v>3450</v>
      </c>
      <c r="AD699" s="203" t="s">
        <v>6748</v>
      </c>
      <c r="AE699" s="203" t="s">
        <v>4368</v>
      </c>
      <c r="AI699" s="203" t="s">
        <v>209</v>
      </c>
      <c r="AJ699" s="199" t="str">
        <f>VLOOKUP(AI699,'centroDeProyectos estrateg '!$E:$W,2,FALSE)</f>
        <v>Tribunales de Justicia de Quepos</v>
      </c>
      <c r="AK699" s="199" t="str">
        <f>VLOOKUP(AI699,'centroDeProyectos estrateg '!$E:$W,7,FALSE)</f>
        <v>09/05/2023</v>
      </c>
      <c r="AL699" s="200">
        <v>46657</v>
      </c>
      <c r="AM699" s="212">
        <v>0.18</v>
      </c>
      <c r="AN699" s="199" t="str">
        <f>VLOOKUP(AI699,'centroDeProyectos estrateg '!$E:$W,18,FALSE)</f>
        <v>Dirección Ejecutiva</v>
      </c>
      <c r="AO699" s="199" t="str">
        <f>VLOOKUP(AI699,'centroDeProyectos estrateg '!$E:$W,19,FALSE)</f>
        <v>&lt;p&gt;​0117 DIRECCION EJECUTIVA&lt;br/&gt;&lt;/p&gt;</v>
      </c>
      <c r="AP699" s="199" t="str">
        <f>VLOOKUP(AI699,'centroDeProyectos estrateg '!$E:$W,4,FALSE)</f>
        <v>En progreso</v>
      </c>
      <c r="AQ699" s="199" t="s">
        <v>3442</v>
      </c>
    </row>
    <row r="700" spans="1:43" s="203" customFormat="1" ht="22.9" customHeight="1">
      <c r="A700" s="228">
        <v>698</v>
      </c>
      <c r="B700" s="202" t="s">
        <v>6211</v>
      </c>
      <c r="C700" s="202" t="s">
        <v>6211</v>
      </c>
      <c r="D700" s="203" t="s">
        <v>3938</v>
      </c>
      <c r="E700" s="203" t="s">
        <v>4227</v>
      </c>
      <c r="F700" s="203" t="s">
        <v>4826</v>
      </c>
      <c r="G700" s="203" t="s">
        <v>4213</v>
      </c>
      <c r="H700" s="203" t="str">
        <f t="shared" si="28"/>
        <v>GESTIÓN ESTRATÉGICA INSTITUCIONAL: Gestionar el proceso de toma de decisiones conforme al contenido del plan estratégico con el fin de administrar los recursos presupuestarios en función de las prioridades institucionales.</v>
      </c>
      <c r="I700" s="203" t="s">
        <v>4229</v>
      </c>
      <c r="O700" s="203" t="s">
        <v>3012</v>
      </c>
      <c r="P700" s="203" t="s">
        <v>4230</v>
      </c>
      <c r="AB700" s="203" t="s">
        <v>6742</v>
      </c>
      <c r="AC700" s="203" t="s">
        <v>3450</v>
      </c>
      <c r="AD700" s="203" t="s">
        <v>6748</v>
      </c>
      <c r="AE700" s="203" t="s">
        <v>4368</v>
      </c>
      <c r="AI700" s="203" t="s">
        <v>6764</v>
      </c>
      <c r="AJ700" s="199" t="str">
        <f>VLOOKUP(AI700,'centroDeProyectos estrateg '!$E:$W,2,FALSE)</f>
        <v>Diseño del Edificio de los Tribunales de Justicia de Cañas</v>
      </c>
      <c r="AK700" s="200">
        <f>VLOOKUP(AI700,'centroDeProyectos estrateg '!$E:$W,7,FALSE)</f>
        <v>45260</v>
      </c>
      <c r="AL700" s="200">
        <v>47036</v>
      </c>
      <c r="AM700" s="201">
        <f>VLOOKUP(AI700,'centroDeProyectos estrateg '!$E:$W,5,FALSE)</f>
        <v>7.0000000000000007E-2</v>
      </c>
      <c r="AN700" s="199" t="str">
        <f>VLOOKUP(AI700,'centroDeProyectos estrateg '!$E:$W,18,FALSE)</f>
        <v>Dirección Ejecutiva</v>
      </c>
      <c r="AO700" s="199" t="str">
        <f>VLOOKUP(AI700,'centroDeProyectos estrateg '!$E:$W,19,FALSE)</f>
        <v>0117 DIRECCION EJECUTIVA</v>
      </c>
      <c r="AP700" s="199" t="str">
        <f>VLOOKUP(AI700,'centroDeProyectos estrateg '!$E:$W,4,FALSE)</f>
        <v>En ejecución</v>
      </c>
      <c r="AQ700" s="199" t="s">
        <v>3442</v>
      </c>
    </row>
  </sheetData>
  <autoFilter ref="A2:AQ700" xr:uid="{E5008E55-339F-4331-81F8-732354D5F08E}"/>
  <dataValidations count="1">
    <dataValidation type="list" allowBlank="1" showInputMessage="1" showErrorMessage="1" sqref="Q613 Q610 U73 AH73 Q664:Q697 Q616:Q648 Q3:Q607 S73 Q699:Q700" xr:uid="{FEA179EC-256E-4A65-A826-3A0D2074830F}">
      <formula1>#REF!</formula1>
    </dataValidation>
  </dataValidations>
  <pageMargins left="0.7" right="0.7" top="0.75" bottom="0.75" header="0.3" footer="0.3"/>
  <pageSetup orientation="portrait" horizontalDpi="4294967294" verticalDpi="4294967294"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A4C71-3FDA-45A2-81D4-16CA776E11D0}">
  <dimension ref="A1:AD654"/>
  <sheetViews>
    <sheetView topLeftCell="I4" zoomScaleNormal="100" workbookViewId="0">
      <pane ySplit="1" topLeftCell="A5" activePane="bottomLeft" state="frozen"/>
      <selection activeCell="I4" sqref="I4"/>
      <selection pane="bottomLeft" activeCell="J8" sqref="J8"/>
    </sheetView>
  </sheetViews>
  <sheetFormatPr baseColWidth="10" defaultColWidth="11.42578125" defaultRowHeight="14.25"/>
  <cols>
    <col min="1" max="1" width="15.28515625" style="10" customWidth="1"/>
    <col min="2" max="2" width="14.7109375" style="10" customWidth="1"/>
    <col min="3" max="3" width="15.28515625" style="10" customWidth="1"/>
    <col min="4" max="4" width="27.28515625" style="10" customWidth="1"/>
    <col min="5" max="5" width="16.7109375" style="10" hidden="1" customWidth="1"/>
    <col min="6" max="6" width="34.28515625" style="10" hidden="1" customWidth="1"/>
    <col min="7" max="7" width="34.28515625" style="10" customWidth="1"/>
    <col min="8" max="8" width="100.5703125" style="10" customWidth="1"/>
    <col min="9" max="9" width="15.7109375" style="10" customWidth="1"/>
    <col min="10" max="10" width="40" style="10" bestFit="1" customWidth="1"/>
    <col min="11" max="11" width="34.28515625" style="10" customWidth="1"/>
    <col min="12" max="12" width="7.5703125" style="10" customWidth="1"/>
    <col min="13" max="13" width="31.7109375" style="10" customWidth="1"/>
    <col min="14" max="14" width="17.7109375" style="10" customWidth="1"/>
    <col min="15" max="15" width="16.7109375" style="10" customWidth="1"/>
    <col min="16" max="16" width="11.7109375" style="10" customWidth="1"/>
    <col min="17" max="17" width="12.7109375" style="10" customWidth="1"/>
    <col min="18" max="23" width="11" style="10" customWidth="1"/>
    <col min="24" max="24" width="25" style="10" customWidth="1"/>
    <col min="25" max="30" width="14.7109375" style="10" customWidth="1"/>
    <col min="31" max="16384" width="11.42578125" style="10"/>
  </cols>
  <sheetData>
    <row r="1" spans="1:30" ht="94.5" hidden="1" customHeight="1">
      <c r="B1" s="736" t="s">
        <v>6765</v>
      </c>
      <c r="C1" s="737"/>
      <c r="D1" s="737"/>
      <c r="E1" s="737"/>
      <c r="F1" s="737"/>
      <c r="G1" s="737"/>
      <c r="H1" s="737"/>
      <c r="I1" s="24"/>
      <c r="J1" s="24"/>
      <c r="K1" s="25"/>
      <c r="L1" s="24"/>
      <c r="M1" s="25"/>
      <c r="N1" s="25"/>
      <c r="O1" s="25"/>
      <c r="P1" s="25"/>
      <c r="Q1" s="25"/>
      <c r="R1" s="25"/>
      <c r="S1" s="25"/>
      <c r="T1" s="25"/>
      <c r="U1" s="25"/>
      <c r="V1" s="25"/>
      <c r="W1" s="25"/>
      <c r="X1" s="25"/>
    </row>
    <row r="2" spans="1:30" s="1" customFormat="1" ht="63" hidden="1" customHeight="1">
      <c r="B2" s="2" t="s">
        <v>6766</v>
      </c>
      <c r="C2" s="2" t="s">
        <v>6767</v>
      </c>
      <c r="D2" s="2" t="s">
        <v>3376</v>
      </c>
      <c r="E2" s="2" t="s">
        <v>3377</v>
      </c>
      <c r="F2" s="2" t="s">
        <v>6768</v>
      </c>
      <c r="G2" s="2" t="s">
        <v>3379</v>
      </c>
      <c r="H2" s="2" t="s">
        <v>5870</v>
      </c>
      <c r="I2" s="2" t="s">
        <v>3380</v>
      </c>
      <c r="J2" s="2" t="s">
        <v>6769</v>
      </c>
      <c r="K2" s="2" t="s">
        <v>5966</v>
      </c>
      <c r="L2" s="2" t="s">
        <v>3394</v>
      </c>
      <c r="M2" s="2" t="s">
        <v>3395</v>
      </c>
      <c r="N2" s="2" t="s">
        <v>3396</v>
      </c>
      <c r="O2" s="2" t="s">
        <v>3388</v>
      </c>
      <c r="P2" s="2" t="s">
        <v>3390</v>
      </c>
      <c r="Q2" s="2" t="s">
        <v>3391</v>
      </c>
      <c r="R2" s="23" t="s">
        <v>6770</v>
      </c>
      <c r="S2" s="23"/>
      <c r="T2" s="23"/>
      <c r="U2" s="23"/>
      <c r="V2" s="23"/>
      <c r="W2" s="23"/>
      <c r="X2" s="2" t="s">
        <v>3400</v>
      </c>
      <c r="Y2" s="11" t="s">
        <v>6771</v>
      </c>
    </row>
    <row r="3" spans="1:30" s="1" customFormat="1" ht="13.15" hidden="1" customHeight="1">
      <c r="B3" s="11"/>
      <c r="C3" s="11"/>
      <c r="D3" s="11"/>
      <c r="E3" s="11"/>
      <c r="F3" s="11"/>
      <c r="G3" s="11"/>
      <c r="H3" s="11"/>
      <c r="I3" s="11"/>
      <c r="J3" s="11"/>
      <c r="K3" s="11"/>
      <c r="L3" s="11"/>
      <c r="M3" s="11"/>
      <c r="N3" s="11"/>
      <c r="O3" s="11"/>
      <c r="P3" s="11"/>
      <c r="Q3" s="11"/>
      <c r="R3" s="11">
        <v>2019</v>
      </c>
      <c r="S3" s="11">
        <v>2020</v>
      </c>
      <c r="T3" s="11">
        <v>2021</v>
      </c>
      <c r="U3" s="11">
        <v>2022</v>
      </c>
      <c r="V3" s="11">
        <v>2023</v>
      </c>
      <c r="W3" s="11">
        <v>2024</v>
      </c>
      <c r="X3" s="11"/>
    </row>
    <row r="4" spans="1:30" s="1" customFormat="1" ht="45.75" customHeight="1">
      <c r="A4" s="11" t="s">
        <v>3001</v>
      </c>
      <c r="B4" s="11" t="s">
        <v>6766</v>
      </c>
      <c r="C4" s="11" t="s">
        <v>6767</v>
      </c>
      <c r="D4" s="11" t="s">
        <v>3376</v>
      </c>
      <c r="E4" s="11" t="s">
        <v>3377</v>
      </c>
      <c r="F4" s="11" t="s">
        <v>6768</v>
      </c>
      <c r="G4" s="11" t="s">
        <v>3379</v>
      </c>
      <c r="H4" s="11" t="s">
        <v>5870</v>
      </c>
      <c r="I4" s="11" t="s">
        <v>3380</v>
      </c>
      <c r="J4" s="11" t="s">
        <v>6769</v>
      </c>
      <c r="K4" s="11" t="s">
        <v>5966</v>
      </c>
      <c r="L4" s="11" t="s">
        <v>3394</v>
      </c>
      <c r="M4" s="11" t="s">
        <v>3395</v>
      </c>
      <c r="N4" s="11" t="s">
        <v>3396</v>
      </c>
      <c r="O4" s="11" t="s">
        <v>3388</v>
      </c>
      <c r="P4" s="11" t="s">
        <v>3390</v>
      </c>
      <c r="Q4" s="11" t="s">
        <v>3391</v>
      </c>
      <c r="R4" s="11">
        <v>2019</v>
      </c>
      <c r="S4" s="11">
        <v>2020</v>
      </c>
      <c r="T4" s="11">
        <v>2021</v>
      </c>
      <c r="U4" s="11">
        <v>2022</v>
      </c>
      <c r="V4" s="11">
        <v>2023</v>
      </c>
      <c r="W4" s="11">
        <v>2024</v>
      </c>
      <c r="X4" s="11" t="s">
        <v>3400</v>
      </c>
      <c r="Y4" s="56" t="s">
        <v>3408</v>
      </c>
      <c r="Z4" s="56" t="s">
        <v>1</v>
      </c>
      <c r="AA4" s="56" t="s">
        <v>3409</v>
      </c>
      <c r="AB4" s="56" t="s">
        <v>3410</v>
      </c>
      <c r="AC4" s="56" t="s">
        <v>3411</v>
      </c>
      <c r="AD4" s="56" t="s">
        <v>3412</v>
      </c>
    </row>
    <row r="5" spans="1:30" ht="32.25" customHeight="1">
      <c r="A5" s="1" t="s">
        <v>5313</v>
      </c>
      <c r="B5" s="3" t="s">
        <v>3817</v>
      </c>
      <c r="C5" s="3" t="s">
        <v>3420</v>
      </c>
      <c r="D5" s="3" t="s">
        <v>3421</v>
      </c>
      <c r="E5" s="3" t="s">
        <v>3422</v>
      </c>
      <c r="F5" s="3" t="s">
        <v>3423</v>
      </c>
      <c r="G5" s="3" t="str">
        <f>_xlfn.CONCAT(E5,": ",F5)</f>
        <v xml:space="preserve">ABORDAJE INTEGRAL A LA CRIMINALIDAD : Definir e implementar una política de persecución penal y abordaje de la criminalidad, acorde a las realidades sociales y la criminalidad del país. </v>
      </c>
      <c r="H5" s="3" t="s">
        <v>3063</v>
      </c>
      <c r="I5" s="3" t="s">
        <v>3424</v>
      </c>
      <c r="J5" s="3" t="s">
        <v>3426</v>
      </c>
      <c r="K5" s="3" t="s">
        <v>75</v>
      </c>
      <c r="L5" s="3">
        <v>2019</v>
      </c>
      <c r="M5" s="3" t="s">
        <v>5969</v>
      </c>
      <c r="N5" s="3" t="s">
        <v>3426</v>
      </c>
      <c r="O5" s="3" t="s">
        <v>3582</v>
      </c>
      <c r="P5" s="3">
        <v>0</v>
      </c>
      <c r="Q5" s="3">
        <v>100</v>
      </c>
      <c r="R5" s="5">
        <v>0.1</v>
      </c>
      <c r="S5" s="5">
        <v>0.2</v>
      </c>
      <c r="T5" s="5">
        <v>0.4</v>
      </c>
      <c r="U5" s="5">
        <v>0.6</v>
      </c>
      <c r="V5" s="5">
        <v>0.8</v>
      </c>
      <c r="W5" s="5">
        <v>1</v>
      </c>
      <c r="X5" s="3" t="s">
        <v>5970</v>
      </c>
      <c r="Y5" s="10" t="e">
        <f>VLOOKUP(H5,'centroDeProyectos estrateg '!$B:$AB,2,FALSE)</f>
        <v>#N/A</v>
      </c>
      <c r="Z5" s="10" t="e">
        <f>VLOOKUP(I5,'centroDeProyectos estrateg '!$B:$AB,3,FALSE)</f>
        <v>#N/A</v>
      </c>
      <c r="AA5" s="10" t="e">
        <f>VLOOKUP(J5,'centroDeProyectos estrateg '!$B:$AB,7,FALSE)</f>
        <v>#N/A</v>
      </c>
      <c r="AB5" s="10" t="e">
        <f>VLOOKUP(K5,'centroDeProyectos estrateg '!$B:$AB,8,FALSE)</f>
        <v>#N/A</v>
      </c>
      <c r="AC5" s="10" t="e">
        <f>VLOOKUP(L5,'centroDeProyectos estrateg '!$B:$AB,5,FALSE)</f>
        <v>#N/A</v>
      </c>
      <c r="AD5" s="10" t="e">
        <f>VLOOKUP(M5,'centroDeProyectos estrateg '!$B:$AB,19,FALSE)</f>
        <v>#N/A</v>
      </c>
    </row>
    <row r="6" spans="1:30" ht="32.25" customHeight="1">
      <c r="A6" s="1"/>
      <c r="B6" s="3" t="s">
        <v>3817</v>
      </c>
      <c r="C6" s="3" t="s">
        <v>3420</v>
      </c>
      <c r="D6" s="3" t="s">
        <v>3421</v>
      </c>
      <c r="E6" s="3" t="s">
        <v>3422</v>
      </c>
      <c r="F6" s="3" t="s">
        <v>3423</v>
      </c>
      <c r="G6" s="3" t="s">
        <v>3427</v>
      </c>
      <c r="H6" s="3" t="s">
        <v>3063</v>
      </c>
      <c r="I6" s="3" t="s">
        <v>3424</v>
      </c>
      <c r="J6" s="3" t="s">
        <v>3426</v>
      </c>
      <c r="K6" s="3" t="s">
        <v>75</v>
      </c>
      <c r="L6" s="3">
        <v>2019</v>
      </c>
      <c r="M6" s="3" t="s">
        <v>5972</v>
      </c>
      <c r="N6" s="3" t="s">
        <v>3426</v>
      </c>
      <c r="O6" s="3"/>
      <c r="P6" s="3"/>
      <c r="Q6" s="3"/>
      <c r="R6" s="5"/>
      <c r="S6" s="5"/>
      <c r="T6" s="5"/>
      <c r="U6" s="5"/>
      <c r="V6" s="5"/>
      <c r="W6" s="5"/>
      <c r="X6" s="3"/>
      <c r="Y6" s="10" t="e">
        <f>VLOOKUP(H6,'centroDeProyectos estrateg '!$B:$AB,2,FALSE)</f>
        <v>#N/A</v>
      </c>
      <c r="Z6" s="10" t="e">
        <f>VLOOKUP(I6,'centroDeProyectos estrateg '!$B:$AB,3,FALSE)</f>
        <v>#N/A</v>
      </c>
      <c r="AA6" s="10" t="e">
        <f>VLOOKUP(J6,'centroDeProyectos estrateg '!$B:$AB,7,FALSE)</f>
        <v>#N/A</v>
      </c>
      <c r="AB6" s="10" t="e">
        <f>VLOOKUP(K6,'centroDeProyectos estrateg '!$B:$AB,8,FALSE)</f>
        <v>#N/A</v>
      </c>
      <c r="AC6" s="10" t="e">
        <f>VLOOKUP(L6,'centroDeProyectos estrateg '!$B:$AB,5,FALSE)</f>
        <v>#N/A</v>
      </c>
      <c r="AD6" s="10" t="e">
        <f>VLOOKUP(M6,'centroDeProyectos estrateg '!$B:$AB,19,FALSE)</f>
        <v>#N/A</v>
      </c>
    </row>
    <row r="7" spans="1:30" ht="32.25" customHeight="1">
      <c r="A7" s="1"/>
      <c r="B7" s="3" t="s">
        <v>3817</v>
      </c>
      <c r="C7" s="3" t="s">
        <v>3420</v>
      </c>
      <c r="D7" s="3" t="s">
        <v>3421</v>
      </c>
      <c r="E7" s="3" t="s">
        <v>3422</v>
      </c>
      <c r="F7" s="3" t="s">
        <v>3423</v>
      </c>
      <c r="G7" s="3" t="str">
        <f t="shared" ref="G7:G64" si="0">_xlfn.CONCAT(E7,": ",F7)</f>
        <v xml:space="preserve">ABORDAJE INTEGRAL A LA CRIMINALIDAD : Definir e implementar una política de persecución penal y abordaje de la criminalidad, acorde a las realidades sociales y la criminalidad del país. </v>
      </c>
      <c r="H7" s="3" t="s">
        <v>3063</v>
      </c>
      <c r="I7" s="3" t="s">
        <v>3424</v>
      </c>
      <c r="J7" s="3" t="s">
        <v>3426</v>
      </c>
      <c r="K7" s="3" t="s">
        <v>75</v>
      </c>
      <c r="L7" s="3">
        <v>2020</v>
      </c>
      <c r="M7" s="3" t="s">
        <v>5973</v>
      </c>
      <c r="N7" s="3" t="s">
        <v>3426</v>
      </c>
      <c r="O7" s="3"/>
      <c r="P7" s="3"/>
      <c r="Q7" s="3"/>
      <c r="R7" s="5"/>
      <c r="S7" s="5"/>
      <c r="T7" s="5"/>
      <c r="U7" s="5"/>
      <c r="V7" s="5"/>
      <c r="W7" s="5"/>
      <c r="X7" s="3"/>
      <c r="Y7" s="10" t="e">
        <f>VLOOKUP(H7,'centroDeProyectos estrateg '!$B:$AB,2,FALSE)</f>
        <v>#N/A</v>
      </c>
      <c r="Z7" s="10" t="e">
        <f>VLOOKUP(I7,'centroDeProyectos estrateg '!$B:$AB,3,FALSE)</f>
        <v>#N/A</v>
      </c>
      <c r="AA7" s="10" t="e">
        <f>VLOOKUP(J7,'centroDeProyectos estrateg '!$B:$AB,7,FALSE)</f>
        <v>#N/A</v>
      </c>
      <c r="AB7" s="10" t="e">
        <f>VLOOKUP(K7,'centroDeProyectos estrateg '!$B:$AB,8,FALSE)</f>
        <v>#N/A</v>
      </c>
      <c r="AC7" s="10" t="e">
        <f>VLOOKUP(L7,'centroDeProyectos estrateg '!$B:$AB,5,FALSE)</f>
        <v>#N/A</v>
      </c>
      <c r="AD7" s="10" t="e">
        <f>VLOOKUP(M7,'centroDeProyectos estrateg '!$B:$AB,19,FALSE)</f>
        <v>#N/A</v>
      </c>
    </row>
    <row r="8" spans="1:30" ht="71.25" customHeight="1">
      <c r="A8" s="1"/>
      <c r="B8" s="3" t="s">
        <v>3817</v>
      </c>
      <c r="C8" s="3" t="s">
        <v>3420</v>
      </c>
      <c r="D8" s="3" t="s">
        <v>3421</v>
      </c>
      <c r="E8" s="3" t="s">
        <v>3422</v>
      </c>
      <c r="F8" s="3" t="s">
        <v>3423</v>
      </c>
      <c r="G8" s="3" t="s">
        <v>3427</v>
      </c>
      <c r="H8" s="3" t="s">
        <v>3063</v>
      </c>
      <c r="I8" s="3" t="s">
        <v>3424</v>
      </c>
      <c r="J8" s="3" t="s">
        <v>3426</v>
      </c>
      <c r="K8" s="3" t="s">
        <v>75</v>
      </c>
      <c r="L8" s="3" t="s">
        <v>3450</v>
      </c>
      <c r="M8" s="3" t="s">
        <v>5974</v>
      </c>
      <c r="N8" s="3" t="s">
        <v>3426</v>
      </c>
      <c r="O8" s="3"/>
      <c r="P8" s="3"/>
      <c r="Q8" s="3"/>
      <c r="R8" s="5"/>
      <c r="S8" s="5"/>
      <c r="T8" s="5"/>
      <c r="U8" s="5"/>
      <c r="V8" s="5"/>
      <c r="W8" s="5"/>
      <c r="X8" s="3"/>
      <c r="Y8" s="10" t="e">
        <f>VLOOKUP(H8,'centroDeProyectos estrateg '!$B:$AB,2,FALSE)</f>
        <v>#N/A</v>
      </c>
      <c r="Z8" s="10" t="e">
        <f>VLOOKUP(I8,'centroDeProyectos estrateg '!$B:$AB,3,FALSE)</f>
        <v>#N/A</v>
      </c>
      <c r="AA8" s="10" t="e">
        <f>VLOOKUP(J8,'centroDeProyectos estrateg '!$B:$AB,7,FALSE)</f>
        <v>#N/A</v>
      </c>
      <c r="AB8" s="10" t="e">
        <f>VLOOKUP(K8,'centroDeProyectos estrateg '!$B:$AB,8,FALSE)</f>
        <v>#N/A</v>
      </c>
      <c r="AC8" s="10" t="e">
        <f>VLOOKUP(L8,'centroDeProyectos estrateg '!$B:$AB,5,FALSE)</f>
        <v>#N/A</v>
      </c>
      <c r="AD8" s="10" t="e">
        <f>VLOOKUP(M8,'centroDeProyectos estrateg '!$B:$AB,19,FALSE)</f>
        <v>#N/A</v>
      </c>
    </row>
    <row r="9" spans="1:30" ht="32.25" customHeight="1">
      <c r="A9" s="1"/>
      <c r="B9" s="4" t="s">
        <v>3817</v>
      </c>
      <c r="C9" s="4" t="s">
        <v>3420</v>
      </c>
      <c r="D9" s="4" t="s">
        <v>3421</v>
      </c>
      <c r="E9" s="4" t="s">
        <v>3422</v>
      </c>
      <c r="F9" s="4" t="s">
        <v>3428</v>
      </c>
      <c r="G9" s="4" t="s">
        <v>3427</v>
      </c>
      <c r="H9" s="4" t="s">
        <v>3072</v>
      </c>
      <c r="I9" s="4" t="s">
        <v>3429</v>
      </c>
      <c r="J9" s="4" t="s">
        <v>3426</v>
      </c>
      <c r="K9" s="4" t="s">
        <v>75</v>
      </c>
      <c r="L9" s="4">
        <v>2019</v>
      </c>
      <c r="M9" s="4" t="s">
        <v>5975</v>
      </c>
      <c r="N9" s="4" t="s">
        <v>3446</v>
      </c>
      <c r="O9" s="4" t="s">
        <v>3582</v>
      </c>
      <c r="P9" s="4">
        <v>0</v>
      </c>
      <c r="Q9" s="4">
        <v>100</v>
      </c>
      <c r="R9" s="15">
        <v>0.1</v>
      </c>
      <c r="S9" s="15">
        <v>0.2</v>
      </c>
      <c r="T9" s="15">
        <v>0.4</v>
      </c>
      <c r="U9" s="15">
        <v>0.6</v>
      </c>
      <c r="V9" s="15">
        <v>0.8</v>
      </c>
      <c r="W9" s="15">
        <v>1</v>
      </c>
      <c r="X9" s="4" t="s">
        <v>5970</v>
      </c>
      <c r="Y9" s="10" t="e">
        <f>VLOOKUP(H9,'centroDeProyectos estrateg '!$B:$AB,2,FALSE)</f>
        <v>#N/A</v>
      </c>
      <c r="Z9" s="10" t="e">
        <f>VLOOKUP(I9,'centroDeProyectos estrateg '!$B:$AB,3,FALSE)</f>
        <v>#N/A</v>
      </c>
      <c r="AA9" s="10" t="e">
        <f>VLOOKUP(J9,'centroDeProyectos estrateg '!$B:$AB,7,FALSE)</f>
        <v>#N/A</v>
      </c>
      <c r="AB9" s="10" t="e">
        <f>VLOOKUP(K9,'centroDeProyectos estrateg '!$B:$AB,8,FALSE)</f>
        <v>#N/A</v>
      </c>
      <c r="AC9" s="10" t="e">
        <f>VLOOKUP(L9,'centroDeProyectos estrateg '!$B:$AB,5,FALSE)</f>
        <v>#N/A</v>
      </c>
      <c r="AD9" s="10" t="e">
        <f>VLOOKUP(M9,'centroDeProyectos estrateg '!$B:$AB,19,FALSE)</f>
        <v>#N/A</v>
      </c>
    </row>
    <row r="10" spans="1:30" ht="32.25" customHeight="1">
      <c r="A10" s="1"/>
      <c r="B10" s="4" t="s">
        <v>3817</v>
      </c>
      <c r="C10" s="4" t="s">
        <v>3420</v>
      </c>
      <c r="D10" s="4" t="s">
        <v>3421</v>
      </c>
      <c r="E10" s="4" t="s">
        <v>3422</v>
      </c>
      <c r="F10" s="4" t="s">
        <v>3423</v>
      </c>
      <c r="G10" s="4" t="s">
        <v>3427</v>
      </c>
      <c r="H10" s="4" t="s">
        <v>3072</v>
      </c>
      <c r="I10" s="4" t="s">
        <v>3430</v>
      </c>
      <c r="J10" s="4" t="s">
        <v>3426</v>
      </c>
      <c r="K10" s="4" t="s">
        <v>75</v>
      </c>
      <c r="L10" s="4">
        <v>2020</v>
      </c>
      <c r="M10" s="4" t="s">
        <v>5976</v>
      </c>
      <c r="N10" s="4" t="s">
        <v>3446</v>
      </c>
      <c r="O10" s="4"/>
      <c r="P10" s="4"/>
      <c r="Q10" s="4"/>
      <c r="R10" s="15"/>
      <c r="S10" s="15"/>
      <c r="T10" s="15"/>
      <c r="U10" s="15"/>
      <c r="V10" s="15"/>
      <c r="W10" s="15"/>
      <c r="X10" s="4"/>
      <c r="Y10" s="10" t="e">
        <f>VLOOKUP(H10,'centroDeProyectos estrateg '!$B:$AB,2,FALSE)</f>
        <v>#N/A</v>
      </c>
      <c r="Z10" s="10" t="e">
        <f>VLOOKUP(I10,'centroDeProyectos estrateg '!$B:$AB,3,FALSE)</f>
        <v>#N/A</v>
      </c>
      <c r="AA10" s="10" t="e">
        <f>VLOOKUP(J10,'centroDeProyectos estrateg '!$B:$AB,7,FALSE)</f>
        <v>#N/A</v>
      </c>
      <c r="AB10" s="10" t="e">
        <f>VLOOKUP(K10,'centroDeProyectos estrateg '!$B:$AB,8,FALSE)</f>
        <v>#N/A</v>
      </c>
      <c r="AC10" s="10" t="e">
        <f>VLOOKUP(L10,'centroDeProyectos estrateg '!$B:$AB,5,FALSE)</f>
        <v>#N/A</v>
      </c>
      <c r="AD10" s="10" t="e">
        <f>VLOOKUP(M10,'centroDeProyectos estrateg '!$B:$AB,19,FALSE)</f>
        <v>#N/A</v>
      </c>
    </row>
    <row r="11" spans="1:30" ht="32.25" customHeight="1">
      <c r="A11" s="1"/>
      <c r="B11" s="4" t="s">
        <v>3817</v>
      </c>
      <c r="C11" s="4" t="s">
        <v>3420</v>
      </c>
      <c r="D11" s="4" t="s">
        <v>3421</v>
      </c>
      <c r="E11" s="4" t="s">
        <v>3422</v>
      </c>
      <c r="F11" s="4" t="s">
        <v>3423</v>
      </c>
      <c r="G11" s="4" t="s">
        <v>3427</v>
      </c>
      <c r="H11" s="4" t="s">
        <v>3072</v>
      </c>
      <c r="I11" s="4" t="s">
        <v>3430</v>
      </c>
      <c r="J11" s="4" t="s">
        <v>3426</v>
      </c>
      <c r="K11" s="4" t="s">
        <v>75</v>
      </c>
      <c r="L11" s="4" t="s">
        <v>3448</v>
      </c>
      <c r="M11" s="4" t="s">
        <v>5977</v>
      </c>
      <c r="N11" s="4" t="s">
        <v>3446</v>
      </c>
      <c r="O11" s="4"/>
      <c r="P11" s="4"/>
      <c r="Q11" s="4"/>
      <c r="R11" s="15"/>
      <c r="S11" s="15"/>
      <c r="T11" s="15"/>
      <c r="U11" s="15"/>
      <c r="V11" s="15"/>
      <c r="W11" s="15"/>
      <c r="X11" s="4"/>
      <c r="Y11" s="10" t="e">
        <f>VLOOKUP(H11,'centroDeProyectos estrateg '!$B:$AB,2,FALSE)</f>
        <v>#N/A</v>
      </c>
      <c r="Z11" s="10" t="e">
        <f>VLOOKUP(I11,'centroDeProyectos estrateg '!$B:$AB,3,FALSE)</f>
        <v>#N/A</v>
      </c>
      <c r="AA11" s="10" t="e">
        <f>VLOOKUP(J11,'centroDeProyectos estrateg '!$B:$AB,7,FALSE)</f>
        <v>#N/A</v>
      </c>
      <c r="AB11" s="10" t="e">
        <f>VLOOKUP(K11,'centroDeProyectos estrateg '!$B:$AB,8,FALSE)</f>
        <v>#N/A</v>
      </c>
      <c r="AC11" s="10" t="e">
        <f>VLOOKUP(L11,'centroDeProyectos estrateg '!$B:$AB,5,FALSE)</f>
        <v>#N/A</v>
      </c>
      <c r="AD11" s="10" t="e">
        <f>VLOOKUP(M11,'centroDeProyectos estrateg '!$B:$AB,19,FALSE)</f>
        <v>#N/A</v>
      </c>
    </row>
    <row r="12" spans="1:30" ht="32.25" customHeight="1">
      <c r="A12" s="1"/>
      <c r="B12" s="4" t="s">
        <v>3817</v>
      </c>
      <c r="C12" s="4" t="s">
        <v>3420</v>
      </c>
      <c r="D12" s="4" t="s">
        <v>3421</v>
      </c>
      <c r="E12" s="4" t="s">
        <v>3422</v>
      </c>
      <c r="F12" s="4" t="s">
        <v>3423</v>
      </c>
      <c r="G12" s="4" t="s">
        <v>3427</v>
      </c>
      <c r="H12" s="4" t="s">
        <v>3072</v>
      </c>
      <c r="I12" s="4" t="s">
        <v>3430</v>
      </c>
      <c r="J12" s="4" t="s">
        <v>3426</v>
      </c>
      <c r="K12" s="4" t="s">
        <v>75</v>
      </c>
      <c r="L12" s="4" t="s">
        <v>3450</v>
      </c>
      <c r="M12" s="4" t="s">
        <v>5978</v>
      </c>
      <c r="N12" s="4" t="s">
        <v>3446</v>
      </c>
      <c r="O12" s="4"/>
      <c r="P12" s="4"/>
      <c r="Q12" s="4"/>
      <c r="R12" s="15"/>
      <c r="S12" s="15"/>
      <c r="T12" s="15"/>
      <c r="U12" s="15"/>
      <c r="V12" s="15"/>
      <c r="W12" s="15"/>
      <c r="X12" s="4"/>
      <c r="Y12" s="10" t="e">
        <f>VLOOKUP(H12,'centroDeProyectos estrateg '!$B:$AB,2,FALSE)</f>
        <v>#N/A</v>
      </c>
      <c r="Z12" s="10" t="e">
        <f>VLOOKUP(I12,'centroDeProyectos estrateg '!$B:$AB,3,FALSE)</f>
        <v>#N/A</v>
      </c>
      <c r="AA12" s="10" t="e">
        <f>VLOOKUP(J12,'centroDeProyectos estrateg '!$B:$AB,7,FALSE)</f>
        <v>#N/A</v>
      </c>
      <c r="AB12" s="10" t="e">
        <f>VLOOKUP(K12,'centroDeProyectos estrateg '!$B:$AB,8,FALSE)</f>
        <v>#N/A</v>
      </c>
      <c r="AC12" s="10" t="e">
        <f>VLOOKUP(L12,'centroDeProyectos estrateg '!$B:$AB,5,FALSE)</f>
        <v>#N/A</v>
      </c>
      <c r="AD12" s="10" t="e">
        <f>VLOOKUP(M12,'centroDeProyectos estrateg '!$B:$AB,19,FALSE)</f>
        <v>#N/A</v>
      </c>
    </row>
    <row r="13" spans="1:30" ht="32.25" customHeight="1">
      <c r="A13" s="1"/>
      <c r="B13" s="3" t="s">
        <v>3817</v>
      </c>
      <c r="C13" s="3" t="s">
        <v>3420</v>
      </c>
      <c r="D13" s="3" t="s">
        <v>3421</v>
      </c>
      <c r="E13" s="3" t="s">
        <v>3422</v>
      </c>
      <c r="F13" s="3" t="s">
        <v>3423</v>
      </c>
      <c r="G13" s="3" t="s">
        <v>3427</v>
      </c>
      <c r="H13" s="3" t="s">
        <v>3090</v>
      </c>
      <c r="I13" s="3" t="s">
        <v>5979</v>
      </c>
      <c r="J13" s="3" t="s">
        <v>3426</v>
      </c>
      <c r="K13" s="3" t="s">
        <v>75</v>
      </c>
      <c r="L13" s="3">
        <v>2019</v>
      </c>
      <c r="M13" s="3" t="s">
        <v>5980</v>
      </c>
      <c r="N13" s="3" t="s">
        <v>3446</v>
      </c>
      <c r="O13" s="3" t="s">
        <v>3582</v>
      </c>
      <c r="P13" s="3">
        <v>0</v>
      </c>
      <c r="Q13" s="3">
        <v>100</v>
      </c>
      <c r="R13" s="5">
        <v>0.1</v>
      </c>
      <c r="S13" s="5">
        <v>0.2</v>
      </c>
      <c r="T13" s="5">
        <v>0.4</v>
      </c>
      <c r="U13" s="5">
        <v>0.6</v>
      </c>
      <c r="V13" s="5">
        <v>0.8</v>
      </c>
      <c r="W13" s="5">
        <v>1</v>
      </c>
      <c r="X13" s="3" t="s">
        <v>5970</v>
      </c>
      <c r="Y13" s="10" t="e">
        <f>VLOOKUP(H13,'centroDeProyectos estrateg '!$B:$AB,2,FALSE)</f>
        <v>#N/A</v>
      </c>
      <c r="Z13" s="10" t="e">
        <f>VLOOKUP(I13,'centroDeProyectos estrateg '!$B:$AB,3,FALSE)</f>
        <v>#N/A</v>
      </c>
      <c r="AA13" s="10" t="e">
        <f>VLOOKUP(J13,'centroDeProyectos estrateg '!$B:$AB,7,FALSE)</f>
        <v>#N/A</v>
      </c>
      <c r="AB13" s="10" t="e">
        <f>VLOOKUP(K13,'centroDeProyectos estrateg '!$B:$AB,8,FALSE)</f>
        <v>#N/A</v>
      </c>
      <c r="AC13" s="10" t="e">
        <f>VLOOKUP(L13,'centroDeProyectos estrateg '!$B:$AB,5,FALSE)</f>
        <v>#N/A</v>
      </c>
      <c r="AD13" s="10" t="e">
        <f>VLOOKUP(M13,'centroDeProyectos estrateg '!$B:$AB,19,FALSE)</f>
        <v>#N/A</v>
      </c>
    </row>
    <row r="14" spans="1:30" ht="32.25" customHeight="1">
      <c r="A14" s="1"/>
      <c r="B14" s="3" t="s">
        <v>3817</v>
      </c>
      <c r="C14" s="3" t="s">
        <v>3420</v>
      </c>
      <c r="D14" s="3" t="s">
        <v>3421</v>
      </c>
      <c r="E14" s="3" t="s">
        <v>3422</v>
      </c>
      <c r="F14" s="3" t="s">
        <v>3423</v>
      </c>
      <c r="G14" s="3" t="s">
        <v>3427</v>
      </c>
      <c r="H14" s="3" t="s">
        <v>3090</v>
      </c>
      <c r="I14" s="3" t="s">
        <v>5979</v>
      </c>
      <c r="J14" s="3" t="s">
        <v>3426</v>
      </c>
      <c r="K14" s="3" t="s">
        <v>75</v>
      </c>
      <c r="L14" s="3">
        <v>2020</v>
      </c>
      <c r="M14" s="3" t="s">
        <v>5981</v>
      </c>
      <c r="N14" s="3" t="s">
        <v>3446</v>
      </c>
      <c r="O14" s="3"/>
      <c r="P14" s="3"/>
      <c r="Q14" s="3"/>
      <c r="R14" s="5"/>
      <c r="S14" s="5"/>
      <c r="T14" s="5"/>
      <c r="U14" s="5"/>
      <c r="V14" s="5"/>
      <c r="W14" s="5"/>
      <c r="X14" s="3"/>
      <c r="Y14" s="10" t="e">
        <f>VLOOKUP(H14,'centroDeProyectos estrateg '!$B:$AB,2,FALSE)</f>
        <v>#N/A</v>
      </c>
      <c r="Z14" s="10" t="e">
        <f>VLOOKUP(I14,'centroDeProyectos estrateg '!$B:$AB,3,FALSE)</f>
        <v>#N/A</v>
      </c>
      <c r="AA14" s="10" t="e">
        <f>VLOOKUP(J14,'centroDeProyectos estrateg '!$B:$AB,7,FALSE)</f>
        <v>#N/A</v>
      </c>
      <c r="AB14" s="10" t="e">
        <f>VLOOKUP(K14,'centroDeProyectos estrateg '!$B:$AB,8,FALSE)</f>
        <v>#N/A</v>
      </c>
      <c r="AC14" s="10" t="e">
        <f>VLOOKUP(L14,'centroDeProyectos estrateg '!$B:$AB,5,FALSE)</f>
        <v>#N/A</v>
      </c>
      <c r="AD14" s="10" t="e">
        <f>VLOOKUP(M14,'centroDeProyectos estrateg '!$B:$AB,19,FALSE)</f>
        <v>#N/A</v>
      </c>
    </row>
    <row r="15" spans="1:30" ht="32.25" customHeight="1">
      <c r="A15" s="1"/>
      <c r="B15" s="3" t="s">
        <v>3817</v>
      </c>
      <c r="C15" s="3" t="s">
        <v>3420</v>
      </c>
      <c r="D15" s="3" t="s">
        <v>3421</v>
      </c>
      <c r="E15" s="3" t="s">
        <v>3422</v>
      </c>
      <c r="F15" s="3" t="s">
        <v>3423</v>
      </c>
      <c r="G15" s="3" t="s">
        <v>3427</v>
      </c>
      <c r="H15" s="3" t="s">
        <v>3090</v>
      </c>
      <c r="I15" s="3" t="s">
        <v>5979</v>
      </c>
      <c r="J15" s="3" t="s">
        <v>3426</v>
      </c>
      <c r="K15" s="3" t="s">
        <v>75</v>
      </c>
      <c r="L15" s="3" t="s">
        <v>3448</v>
      </c>
      <c r="M15" s="3" t="s">
        <v>5982</v>
      </c>
      <c r="N15" s="3" t="s">
        <v>3446</v>
      </c>
      <c r="O15" s="3"/>
      <c r="P15" s="3"/>
      <c r="Q15" s="3"/>
      <c r="R15" s="5"/>
      <c r="S15" s="5"/>
      <c r="T15" s="5"/>
      <c r="U15" s="5"/>
      <c r="V15" s="5"/>
      <c r="W15" s="5"/>
      <c r="X15" s="3"/>
      <c r="Y15" s="10" t="e">
        <f>VLOOKUP(H15,'centroDeProyectos estrateg '!$B:$AB,2,FALSE)</f>
        <v>#N/A</v>
      </c>
      <c r="Z15" s="10" t="e">
        <f>VLOOKUP(I15,'centroDeProyectos estrateg '!$B:$AB,3,FALSE)</f>
        <v>#N/A</v>
      </c>
      <c r="AA15" s="10" t="e">
        <f>VLOOKUP(J15,'centroDeProyectos estrateg '!$B:$AB,7,FALSE)</f>
        <v>#N/A</v>
      </c>
      <c r="AB15" s="10" t="e">
        <f>VLOOKUP(K15,'centroDeProyectos estrateg '!$B:$AB,8,FALSE)</f>
        <v>#N/A</v>
      </c>
      <c r="AC15" s="10" t="e">
        <f>VLOOKUP(L15,'centroDeProyectos estrateg '!$B:$AB,5,FALSE)</f>
        <v>#N/A</v>
      </c>
      <c r="AD15" s="10" t="e">
        <f>VLOOKUP(M15,'centroDeProyectos estrateg '!$B:$AB,19,FALSE)</f>
        <v>#N/A</v>
      </c>
    </row>
    <row r="16" spans="1:30" ht="32.25" customHeight="1">
      <c r="A16" s="1"/>
      <c r="B16" s="3" t="s">
        <v>3817</v>
      </c>
      <c r="C16" s="3" t="s">
        <v>3420</v>
      </c>
      <c r="D16" s="3" t="s">
        <v>3421</v>
      </c>
      <c r="E16" s="3" t="s">
        <v>3422</v>
      </c>
      <c r="F16" s="3" t="s">
        <v>3423</v>
      </c>
      <c r="G16" s="3" t="s">
        <v>3427</v>
      </c>
      <c r="H16" s="3" t="s">
        <v>3090</v>
      </c>
      <c r="I16" s="3" t="s">
        <v>5979</v>
      </c>
      <c r="J16" s="3" t="s">
        <v>3426</v>
      </c>
      <c r="K16" s="3" t="s">
        <v>75</v>
      </c>
      <c r="L16" s="3" t="s">
        <v>3450</v>
      </c>
      <c r="M16" s="3" t="s">
        <v>5983</v>
      </c>
      <c r="N16" s="3" t="s">
        <v>3446</v>
      </c>
      <c r="O16" s="3"/>
      <c r="P16" s="3"/>
      <c r="Q16" s="3"/>
      <c r="R16" s="5"/>
      <c r="S16" s="5"/>
      <c r="T16" s="5"/>
      <c r="U16" s="5"/>
      <c r="V16" s="5"/>
      <c r="W16" s="5"/>
      <c r="X16" s="3"/>
      <c r="Y16" s="10" t="e">
        <f>VLOOKUP(H16,'centroDeProyectos estrateg '!$B:$AB,2,FALSE)</f>
        <v>#N/A</v>
      </c>
      <c r="Z16" s="10" t="e">
        <f>VLOOKUP(I16,'centroDeProyectos estrateg '!$B:$AB,3,FALSE)</f>
        <v>#N/A</v>
      </c>
      <c r="AA16" s="10" t="e">
        <f>VLOOKUP(J16,'centroDeProyectos estrateg '!$B:$AB,7,FALSE)</f>
        <v>#N/A</v>
      </c>
      <c r="AB16" s="10" t="e">
        <f>VLOOKUP(K16,'centroDeProyectos estrateg '!$B:$AB,8,FALSE)</f>
        <v>#N/A</v>
      </c>
      <c r="AC16" s="10" t="e">
        <f>VLOOKUP(L16,'centroDeProyectos estrateg '!$B:$AB,5,FALSE)</f>
        <v>#N/A</v>
      </c>
      <c r="AD16" s="10" t="e">
        <f>VLOOKUP(M16,'centroDeProyectos estrateg '!$B:$AB,19,FALSE)</f>
        <v>#N/A</v>
      </c>
    </row>
    <row r="17" spans="1:30" ht="32.25" customHeight="1">
      <c r="A17" s="1"/>
      <c r="B17" s="4" t="s">
        <v>3817</v>
      </c>
      <c r="C17" s="4" t="s">
        <v>3420</v>
      </c>
      <c r="D17" s="4" t="s">
        <v>3421</v>
      </c>
      <c r="E17" s="4" t="s">
        <v>3422</v>
      </c>
      <c r="F17" s="4" t="s">
        <v>3423</v>
      </c>
      <c r="G17" s="4" t="s">
        <v>3427</v>
      </c>
      <c r="H17" s="4" t="s">
        <v>3041</v>
      </c>
      <c r="I17" s="4" t="s">
        <v>5984</v>
      </c>
      <c r="J17" s="4" t="s">
        <v>3426</v>
      </c>
      <c r="K17" s="4" t="s">
        <v>5985</v>
      </c>
      <c r="L17" s="4">
        <v>2019</v>
      </c>
      <c r="M17" s="4" t="s">
        <v>3445</v>
      </c>
      <c r="N17" s="4" t="s">
        <v>3446</v>
      </c>
      <c r="O17" s="4" t="s">
        <v>3582</v>
      </c>
      <c r="P17" s="4">
        <v>0</v>
      </c>
      <c r="Q17" s="4">
        <v>100</v>
      </c>
      <c r="R17" s="15">
        <v>0.1</v>
      </c>
      <c r="S17" s="15">
        <v>0.2</v>
      </c>
      <c r="T17" s="15">
        <v>0.4</v>
      </c>
      <c r="U17" s="15">
        <v>0.6</v>
      </c>
      <c r="V17" s="15">
        <v>0.8</v>
      </c>
      <c r="W17" s="15">
        <v>1</v>
      </c>
      <c r="X17" s="4" t="s">
        <v>5970</v>
      </c>
      <c r="Y17" s="10" t="e">
        <f>VLOOKUP(H17,'centroDeProyectos estrateg '!$B:$AB,2,FALSE)</f>
        <v>#N/A</v>
      </c>
      <c r="Z17" s="10" t="e">
        <f>VLOOKUP(I17,'centroDeProyectos estrateg '!$B:$AB,3,FALSE)</f>
        <v>#N/A</v>
      </c>
      <c r="AA17" s="10" t="e">
        <f>VLOOKUP(J17,'centroDeProyectos estrateg '!$B:$AB,7,FALSE)</f>
        <v>#N/A</v>
      </c>
      <c r="AB17" s="10" t="e">
        <f>VLOOKUP(K17,'centroDeProyectos estrateg '!$B:$AB,8,FALSE)</f>
        <v>#N/A</v>
      </c>
      <c r="AC17" s="10" t="e">
        <f>VLOOKUP(L17,'centroDeProyectos estrateg '!$B:$AB,5,FALSE)</f>
        <v>#N/A</v>
      </c>
      <c r="AD17" s="10" t="e">
        <f>VLOOKUP(M17,'centroDeProyectos estrateg '!$B:$AB,19,FALSE)</f>
        <v>#N/A</v>
      </c>
    </row>
    <row r="18" spans="1:30" ht="32.25" customHeight="1">
      <c r="A18" s="1"/>
      <c r="B18" s="4" t="s">
        <v>3817</v>
      </c>
      <c r="C18" s="4" t="s">
        <v>3420</v>
      </c>
      <c r="D18" s="4" t="s">
        <v>3421</v>
      </c>
      <c r="E18" s="4" t="s">
        <v>3422</v>
      </c>
      <c r="F18" s="4" t="s">
        <v>3423</v>
      </c>
      <c r="G18" s="4" t="s">
        <v>3427</v>
      </c>
      <c r="H18" s="4" t="s">
        <v>3041</v>
      </c>
      <c r="I18" s="4" t="s">
        <v>5984</v>
      </c>
      <c r="J18" s="4" t="s">
        <v>3426</v>
      </c>
      <c r="K18" s="4" t="s">
        <v>75</v>
      </c>
      <c r="L18" s="4">
        <v>2020</v>
      </c>
      <c r="M18" s="4" t="s">
        <v>3447</v>
      </c>
      <c r="N18" s="4" t="s">
        <v>3446</v>
      </c>
      <c r="O18" s="4"/>
      <c r="P18" s="4"/>
      <c r="Q18" s="4"/>
      <c r="R18" s="15"/>
      <c r="S18" s="15"/>
      <c r="T18" s="15"/>
      <c r="U18" s="15"/>
      <c r="V18" s="15"/>
      <c r="W18" s="15"/>
      <c r="X18" s="4"/>
      <c r="Y18" s="10" t="e">
        <f>VLOOKUP(H18,'centroDeProyectos estrateg '!$B:$AB,2,FALSE)</f>
        <v>#N/A</v>
      </c>
      <c r="Z18" s="10" t="e">
        <f>VLOOKUP(I18,'centroDeProyectos estrateg '!$B:$AB,3,FALSE)</f>
        <v>#N/A</v>
      </c>
      <c r="AA18" s="10" t="e">
        <f>VLOOKUP(J18,'centroDeProyectos estrateg '!$B:$AB,7,FALSE)</f>
        <v>#N/A</v>
      </c>
      <c r="AB18" s="10" t="e">
        <f>VLOOKUP(K18,'centroDeProyectos estrateg '!$B:$AB,8,FALSE)</f>
        <v>#N/A</v>
      </c>
      <c r="AC18" s="10" t="e">
        <f>VLOOKUP(L18,'centroDeProyectos estrateg '!$B:$AB,5,FALSE)</f>
        <v>#N/A</v>
      </c>
      <c r="AD18" s="10" t="e">
        <f>VLOOKUP(M18,'centroDeProyectos estrateg '!$B:$AB,19,FALSE)</f>
        <v>#N/A</v>
      </c>
    </row>
    <row r="19" spans="1:30" ht="32.25" customHeight="1">
      <c r="A19" s="1"/>
      <c r="B19" s="4" t="s">
        <v>3817</v>
      </c>
      <c r="C19" s="4" t="s">
        <v>3420</v>
      </c>
      <c r="D19" s="4" t="s">
        <v>3421</v>
      </c>
      <c r="E19" s="4" t="s">
        <v>3422</v>
      </c>
      <c r="F19" s="4" t="s">
        <v>3423</v>
      </c>
      <c r="G19" s="4" t="s">
        <v>3427</v>
      </c>
      <c r="H19" s="4" t="s">
        <v>3041</v>
      </c>
      <c r="I19" s="4" t="s">
        <v>5984</v>
      </c>
      <c r="J19" s="4" t="s">
        <v>3426</v>
      </c>
      <c r="K19" s="4" t="s">
        <v>75</v>
      </c>
      <c r="L19" s="4" t="s">
        <v>3448</v>
      </c>
      <c r="M19" s="4" t="s">
        <v>3449</v>
      </c>
      <c r="N19" s="4" t="s">
        <v>3446</v>
      </c>
      <c r="O19" s="4"/>
      <c r="P19" s="4"/>
      <c r="Q19" s="4"/>
      <c r="R19" s="15"/>
      <c r="S19" s="15"/>
      <c r="T19" s="15"/>
      <c r="U19" s="15"/>
      <c r="V19" s="15"/>
      <c r="W19" s="15"/>
      <c r="X19" s="4"/>
      <c r="Y19" s="10" t="e">
        <f>VLOOKUP(H19,'centroDeProyectos estrateg '!$B:$AB,2,FALSE)</f>
        <v>#N/A</v>
      </c>
      <c r="Z19" s="10" t="e">
        <f>VLOOKUP(I19,'centroDeProyectos estrateg '!$B:$AB,3,FALSE)</f>
        <v>#N/A</v>
      </c>
      <c r="AA19" s="10" t="e">
        <f>VLOOKUP(J19,'centroDeProyectos estrateg '!$B:$AB,7,FALSE)</f>
        <v>#N/A</v>
      </c>
      <c r="AB19" s="10" t="e">
        <f>VLOOKUP(K19,'centroDeProyectos estrateg '!$B:$AB,8,FALSE)</f>
        <v>#N/A</v>
      </c>
      <c r="AC19" s="10" t="e">
        <f>VLOOKUP(L19,'centroDeProyectos estrateg '!$B:$AB,5,FALSE)</f>
        <v>#N/A</v>
      </c>
      <c r="AD19" s="10" t="e">
        <f>VLOOKUP(M19,'centroDeProyectos estrateg '!$B:$AB,19,FALSE)</f>
        <v>#N/A</v>
      </c>
    </row>
    <row r="20" spans="1:30" ht="32.25" customHeight="1">
      <c r="A20" s="1"/>
      <c r="B20" s="4" t="s">
        <v>3817</v>
      </c>
      <c r="C20" s="4" t="s">
        <v>3420</v>
      </c>
      <c r="D20" s="4" t="s">
        <v>3421</v>
      </c>
      <c r="E20" s="4" t="s">
        <v>3422</v>
      </c>
      <c r="F20" s="4" t="s">
        <v>3423</v>
      </c>
      <c r="G20" s="4" t="s">
        <v>3427</v>
      </c>
      <c r="H20" s="4" t="s">
        <v>3041</v>
      </c>
      <c r="I20" s="4" t="s">
        <v>5984</v>
      </c>
      <c r="J20" s="4" t="s">
        <v>3426</v>
      </c>
      <c r="K20" s="4" t="s">
        <v>75</v>
      </c>
      <c r="L20" s="4" t="s">
        <v>3450</v>
      </c>
      <c r="M20" s="4" t="s">
        <v>3451</v>
      </c>
      <c r="N20" s="4" t="s">
        <v>3446</v>
      </c>
      <c r="O20" s="4"/>
      <c r="P20" s="4"/>
      <c r="Q20" s="4"/>
      <c r="R20" s="15"/>
      <c r="S20" s="15"/>
      <c r="T20" s="15"/>
      <c r="U20" s="15"/>
      <c r="V20" s="15"/>
      <c r="W20" s="15"/>
      <c r="X20" s="4"/>
      <c r="Y20" s="10" t="e">
        <f>VLOOKUP(H20,'centroDeProyectos estrateg '!$B:$AB,2,FALSE)</f>
        <v>#N/A</v>
      </c>
      <c r="Z20" s="10" t="e">
        <f>VLOOKUP(I20,'centroDeProyectos estrateg '!$B:$AB,3,FALSE)</f>
        <v>#N/A</v>
      </c>
      <c r="AA20" s="10" t="e">
        <f>VLOOKUP(J20,'centroDeProyectos estrateg '!$B:$AB,7,FALSE)</f>
        <v>#N/A</v>
      </c>
      <c r="AB20" s="10" t="e">
        <f>VLOOKUP(K20,'centroDeProyectos estrateg '!$B:$AB,8,FALSE)</f>
        <v>#N/A</v>
      </c>
      <c r="AC20" s="10" t="e">
        <f>VLOOKUP(L20,'centroDeProyectos estrateg '!$B:$AB,5,FALSE)</f>
        <v>#N/A</v>
      </c>
      <c r="AD20" s="10" t="e">
        <f>VLOOKUP(M20,'centroDeProyectos estrateg '!$B:$AB,19,FALSE)</f>
        <v>#N/A</v>
      </c>
    </row>
    <row r="21" spans="1:30" ht="32.25" customHeight="1">
      <c r="A21" s="1"/>
      <c r="B21" s="3" t="s">
        <v>3817</v>
      </c>
      <c r="C21" s="3" t="s">
        <v>3420</v>
      </c>
      <c r="D21" s="3" t="s">
        <v>3421</v>
      </c>
      <c r="E21" s="3" t="s">
        <v>3422</v>
      </c>
      <c r="F21" s="3" t="s">
        <v>3423</v>
      </c>
      <c r="G21" s="3" t="s">
        <v>3427</v>
      </c>
      <c r="H21" s="3" t="s">
        <v>3050</v>
      </c>
      <c r="I21" s="3" t="s">
        <v>3452</v>
      </c>
      <c r="J21" s="3" t="s">
        <v>3426</v>
      </c>
      <c r="K21" s="3" t="s">
        <v>75</v>
      </c>
      <c r="L21" s="3">
        <v>2019</v>
      </c>
      <c r="M21" s="3" t="s">
        <v>5986</v>
      </c>
      <c r="N21" s="3" t="s">
        <v>3426</v>
      </c>
      <c r="O21" s="3" t="s">
        <v>3582</v>
      </c>
      <c r="P21" s="3">
        <v>0</v>
      </c>
      <c r="Q21" s="3">
        <v>100</v>
      </c>
      <c r="R21" s="5">
        <v>0.1</v>
      </c>
      <c r="S21" s="5">
        <v>0.2</v>
      </c>
      <c r="T21" s="5">
        <v>0.4</v>
      </c>
      <c r="U21" s="5">
        <v>0.6</v>
      </c>
      <c r="V21" s="5">
        <v>0.8</v>
      </c>
      <c r="W21" s="5">
        <v>1</v>
      </c>
      <c r="X21" s="3" t="s">
        <v>5970</v>
      </c>
      <c r="Y21" s="10" t="e">
        <f>VLOOKUP(H21,'centroDeProyectos estrateg '!$B:$AB,2,FALSE)</f>
        <v>#N/A</v>
      </c>
      <c r="Z21" s="10" t="e">
        <f>VLOOKUP(I21,'centroDeProyectos estrateg '!$B:$AB,3,FALSE)</f>
        <v>#N/A</v>
      </c>
      <c r="AA21" s="10" t="e">
        <f>VLOOKUP(J21,'centroDeProyectos estrateg '!$B:$AB,7,FALSE)</f>
        <v>#N/A</v>
      </c>
      <c r="AB21" s="10" t="e">
        <f>VLOOKUP(K21,'centroDeProyectos estrateg '!$B:$AB,8,FALSE)</f>
        <v>#N/A</v>
      </c>
      <c r="AC21" s="10" t="e">
        <f>VLOOKUP(L21,'centroDeProyectos estrateg '!$B:$AB,5,FALSE)</f>
        <v>#N/A</v>
      </c>
      <c r="AD21" s="10" t="e">
        <f>VLOOKUP(M21,'centroDeProyectos estrateg '!$B:$AB,19,FALSE)</f>
        <v>#N/A</v>
      </c>
    </row>
    <row r="22" spans="1:30" ht="32.25" customHeight="1">
      <c r="A22" s="1"/>
      <c r="B22" s="3" t="s">
        <v>3817</v>
      </c>
      <c r="C22" s="3" t="s">
        <v>3420</v>
      </c>
      <c r="D22" s="3" t="s">
        <v>3421</v>
      </c>
      <c r="E22" s="3" t="s">
        <v>3422</v>
      </c>
      <c r="F22" s="3" t="s">
        <v>3423</v>
      </c>
      <c r="G22" s="3" t="s">
        <v>3427</v>
      </c>
      <c r="H22" s="3" t="s">
        <v>3050</v>
      </c>
      <c r="I22" s="3" t="s">
        <v>3452</v>
      </c>
      <c r="J22" s="3" t="s">
        <v>3426</v>
      </c>
      <c r="K22" s="3" t="s">
        <v>75</v>
      </c>
      <c r="L22" s="3">
        <v>2020</v>
      </c>
      <c r="M22" s="3" t="s">
        <v>5987</v>
      </c>
      <c r="N22" s="3" t="s">
        <v>3426</v>
      </c>
      <c r="O22" s="3"/>
      <c r="P22" s="3"/>
      <c r="Q22" s="3"/>
      <c r="R22" s="5"/>
      <c r="S22" s="5"/>
      <c r="T22" s="5"/>
      <c r="U22" s="5"/>
      <c r="V22" s="5"/>
      <c r="W22" s="5"/>
      <c r="X22" s="3"/>
      <c r="Y22" s="10" t="e">
        <f>VLOOKUP(H22,'centroDeProyectos estrateg '!$B:$AB,2,FALSE)</f>
        <v>#N/A</v>
      </c>
      <c r="Z22" s="10" t="e">
        <f>VLOOKUP(I22,'centroDeProyectos estrateg '!$B:$AB,3,FALSE)</f>
        <v>#N/A</v>
      </c>
      <c r="AA22" s="10" t="e">
        <f>VLOOKUP(J22,'centroDeProyectos estrateg '!$B:$AB,7,FALSE)</f>
        <v>#N/A</v>
      </c>
      <c r="AB22" s="10" t="e">
        <f>VLOOKUP(K22,'centroDeProyectos estrateg '!$B:$AB,8,FALSE)</f>
        <v>#N/A</v>
      </c>
      <c r="AC22" s="10" t="e">
        <f>VLOOKUP(L22,'centroDeProyectos estrateg '!$B:$AB,5,FALSE)</f>
        <v>#N/A</v>
      </c>
      <c r="AD22" s="10" t="e">
        <f>VLOOKUP(M22,'centroDeProyectos estrateg '!$B:$AB,19,FALSE)</f>
        <v>#N/A</v>
      </c>
    </row>
    <row r="23" spans="1:30" ht="32.25" customHeight="1">
      <c r="A23" s="1"/>
      <c r="B23" s="3" t="s">
        <v>3817</v>
      </c>
      <c r="C23" s="3" t="s">
        <v>3420</v>
      </c>
      <c r="D23" s="3" t="s">
        <v>3421</v>
      </c>
      <c r="E23" s="3" t="s">
        <v>3422</v>
      </c>
      <c r="F23" s="3" t="s">
        <v>3423</v>
      </c>
      <c r="G23" s="3" t="s">
        <v>3427</v>
      </c>
      <c r="H23" s="3" t="s">
        <v>3050</v>
      </c>
      <c r="I23" s="3" t="s">
        <v>3452</v>
      </c>
      <c r="J23" s="3" t="s">
        <v>3426</v>
      </c>
      <c r="K23" s="3" t="s">
        <v>75</v>
      </c>
      <c r="L23" s="3" t="s">
        <v>5988</v>
      </c>
      <c r="M23" s="3" t="s">
        <v>5989</v>
      </c>
      <c r="N23" s="3" t="s">
        <v>3426</v>
      </c>
      <c r="O23" s="3"/>
      <c r="P23" s="3"/>
      <c r="Q23" s="3"/>
      <c r="R23" s="5"/>
      <c r="S23" s="5"/>
      <c r="T23" s="5"/>
      <c r="U23" s="5"/>
      <c r="V23" s="5"/>
      <c r="W23" s="5"/>
      <c r="X23" s="3"/>
      <c r="Y23" s="10" t="e">
        <f>VLOOKUP(H23,'centroDeProyectos estrateg '!$B:$AB,2,FALSE)</f>
        <v>#N/A</v>
      </c>
      <c r="Z23" s="10" t="e">
        <f>VLOOKUP(I23,'centroDeProyectos estrateg '!$B:$AB,3,FALSE)</f>
        <v>#N/A</v>
      </c>
      <c r="AA23" s="10" t="e">
        <f>VLOOKUP(J23,'centroDeProyectos estrateg '!$B:$AB,7,FALSE)</f>
        <v>#N/A</v>
      </c>
      <c r="AB23" s="10" t="e">
        <f>VLOOKUP(K23,'centroDeProyectos estrateg '!$B:$AB,8,FALSE)</f>
        <v>#N/A</v>
      </c>
      <c r="AC23" s="10" t="e">
        <f>VLOOKUP(L23,'centroDeProyectos estrateg '!$B:$AB,5,FALSE)</f>
        <v>#N/A</v>
      </c>
      <c r="AD23" s="10" t="e">
        <f>VLOOKUP(M23,'centroDeProyectos estrateg '!$B:$AB,19,FALSE)</f>
        <v>#N/A</v>
      </c>
    </row>
    <row r="24" spans="1:30" ht="32.25" customHeight="1">
      <c r="A24" s="1"/>
      <c r="B24" s="3" t="s">
        <v>3817</v>
      </c>
      <c r="C24" s="3" t="s">
        <v>3420</v>
      </c>
      <c r="D24" s="3" t="s">
        <v>3421</v>
      </c>
      <c r="E24" s="3" t="s">
        <v>3422</v>
      </c>
      <c r="F24" s="3" t="s">
        <v>3423</v>
      </c>
      <c r="G24" s="3" t="s">
        <v>3427</v>
      </c>
      <c r="H24" s="3" t="s">
        <v>3050</v>
      </c>
      <c r="I24" s="3" t="s">
        <v>3452</v>
      </c>
      <c r="J24" s="3" t="s">
        <v>3426</v>
      </c>
      <c r="K24" s="3" t="s">
        <v>75</v>
      </c>
      <c r="L24" s="3">
        <v>2023</v>
      </c>
      <c r="M24" s="3" t="s">
        <v>5990</v>
      </c>
      <c r="N24" s="3" t="s">
        <v>3426</v>
      </c>
      <c r="O24" s="3"/>
      <c r="P24" s="3"/>
      <c r="Q24" s="3"/>
      <c r="R24" s="5"/>
      <c r="S24" s="5"/>
      <c r="T24" s="5"/>
      <c r="U24" s="5"/>
      <c r="V24" s="5"/>
      <c r="W24" s="5"/>
      <c r="X24" s="3"/>
      <c r="Y24" s="10" t="e">
        <f>VLOOKUP(H24,'centroDeProyectos estrateg '!$B:$AB,2,FALSE)</f>
        <v>#N/A</v>
      </c>
      <c r="Z24" s="10" t="e">
        <f>VLOOKUP(I24,'centroDeProyectos estrateg '!$B:$AB,3,FALSE)</f>
        <v>#N/A</v>
      </c>
      <c r="AA24" s="10" t="e">
        <f>VLOOKUP(J24,'centroDeProyectos estrateg '!$B:$AB,7,FALSE)</f>
        <v>#N/A</v>
      </c>
      <c r="AB24" s="10" t="e">
        <f>VLOOKUP(K24,'centroDeProyectos estrateg '!$B:$AB,8,FALSE)</f>
        <v>#N/A</v>
      </c>
      <c r="AC24" s="10" t="e">
        <f>VLOOKUP(L24,'centroDeProyectos estrateg '!$B:$AB,5,FALSE)</f>
        <v>#N/A</v>
      </c>
      <c r="AD24" s="10" t="e">
        <f>VLOOKUP(M24,'centroDeProyectos estrateg '!$B:$AB,19,FALSE)</f>
        <v>#N/A</v>
      </c>
    </row>
    <row r="25" spans="1:30" ht="32.25" customHeight="1">
      <c r="A25" s="1"/>
      <c r="B25" s="3" t="s">
        <v>3817</v>
      </c>
      <c r="C25" s="3" t="s">
        <v>3420</v>
      </c>
      <c r="D25" s="3" t="s">
        <v>3421</v>
      </c>
      <c r="E25" s="3" t="s">
        <v>3422</v>
      </c>
      <c r="F25" s="3" t="s">
        <v>3423</v>
      </c>
      <c r="G25" s="3" t="s">
        <v>3427</v>
      </c>
      <c r="H25" s="3" t="s">
        <v>3050</v>
      </c>
      <c r="I25" s="3" t="s">
        <v>3452</v>
      </c>
      <c r="J25" s="3" t="s">
        <v>3426</v>
      </c>
      <c r="K25" s="3" t="s">
        <v>75</v>
      </c>
      <c r="L25" s="3">
        <v>2024</v>
      </c>
      <c r="M25" s="3" t="s">
        <v>5991</v>
      </c>
      <c r="N25" s="3" t="s">
        <v>3426</v>
      </c>
      <c r="O25" s="3"/>
      <c r="P25" s="3"/>
      <c r="Q25" s="3"/>
      <c r="R25" s="5"/>
      <c r="S25" s="5"/>
      <c r="T25" s="5"/>
      <c r="U25" s="5"/>
      <c r="V25" s="5"/>
      <c r="W25" s="5"/>
      <c r="X25" s="3"/>
      <c r="Y25" s="10" t="e">
        <f>VLOOKUP(H25,'centroDeProyectos estrateg '!$B:$AB,2,FALSE)</f>
        <v>#N/A</v>
      </c>
      <c r="Z25" s="10" t="e">
        <f>VLOOKUP(I25,'centroDeProyectos estrateg '!$B:$AB,3,FALSE)</f>
        <v>#N/A</v>
      </c>
      <c r="AA25" s="10" t="e">
        <f>VLOOKUP(J25,'centroDeProyectos estrateg '!$B:$AB,7,FALSE)</f>
        <v>#N/A</v>
      </c>
      <c r="AB25" s="10" t="e">
        <f>VLOOKUP(K25,'centroDeProyectos estrateg '!$B:$AB,8,FALSE)</f>
        <v>#N/A</v>
      </c>
      <c r="AC25" s="10" t="e">
        <f>VLOOKUP(L25,'centroDeProyectos estrateg '!$B:$AB,5,FALSE)</f>
        <v>#N/A</v>
      </c>
      <c r="AD25" s="10" t="e">
        <f>VLOOKUP(M25,'centroDeProyectos estrateg '!$B:$AB,19,FALSE)</f>
        <v>#N/A</v>
      </c>
    </row>
    <row r="26" spans="1:30" ht="32.25" customHeight="1">
      <c r="A26" s="1"/>
      <c r="B26" s="4" t="s">
        <v>3463</v>
      </c>
      <c r="C26" s="4" t="s">
        <v>3420</v>
      </c>
      <c r="D26" s="4" t="s">
        <v>3421</v>
      </c>
      <c r="E26" s="4" t="s">
        <v>3453</v>
      </c>
      <c r="F26" s="4" t="s">
        <v>3454</v>
      </c>
      <c r="G26" s="4" t="str">
        <f t="shared" si="0"/>
        <v>CELERIDAD JUDICIAL: Implementar mecanismos de gestión que permitan aumentar la celeridad judicial de los juzgados y oficinas judiciales.</v>
      </c>
      <c r="H26" s="4" t="s">
        <v>3060</v>
      </c>
      <c r="I26" s="4" t="s">
        <v>5992</v>
      </c>
      <c r="J26" s="4" t="s">
        <v>3426</v>
      </c>
      <c r="K26" s="4"/>
      <c r="L26" s="4">
        <v>2019</v>
      </c>
      <c r="M26" s="4" t="s">
        <v>5999</v>
      </c>
      <c r="N26" s="4" t="s">
        <v>6000</v>
      </c>
      <c r="O26" s="4" t="s">
        <v>3456</v>
      </c>
      <c r="P26" s="16" t="s">
        <v>5993</v>
      </c>
      <c r="Q26" s="17">
        <v>186082</v>
      </c>
      <c r="R26" s="18" t="s">
        <v>5994</v>
      </c>
      <c r="S26" s="17" t="s">
        <v>5995</v>
      </c>
      <c r="T26" s="17" t="s">
        <v>5996</v>
      </c>
      <c r="U26" s="17">
        <v>182416</v>
      </c>
      <c r="V26" s="17" t="s">
        <v>5997</v>
      </c>
      <c r="W26" s="17" t="s">
        <v>5998</v>
      </c>
      <c r="X26" s="4" t="s">
        <v>6001</v>
      </c>
      <c r="Y26" s="10" t="e">
        <f>VLOOKUP(H26,'centroDeProyectos estrateg '!$B:$AB,2,FALSE)</f>
        <v>#VALUE!</v>
      </c>
      <c r="Z26" s="10" t="e">
        <f>VLOOKUP(I26,'centroDeProyectos estrateg '!$B:$AB,3,FALSE)</f>
        <v>#N/A</v>
      </c>
      <c r="AA26" s="10" t="e">
        <f>VLOOKUP(J26,'centroDeProyectos estrateg '!$B:$AB,7,FALSE)</f>
        <v>#N/A</v>
      </c>
      <c r="AB26" s="10" t="e">
        <f>VLOOKUP(K26,'centroDeProyectos estrateg '!$B:$AB,8,FALSE)</f>
        <v>#N/A</v>
      </c>
      <c r="AC26" s="10" t="e">
        <f>VLOOKUP(L26,'centroDeProyectos estrateg '!$B:$AB,5,FALSE)</f>
        <v>#N/A</v>
      </c>
      <c r="AD26" s="10" t="e">
        <f>VLOOKUP(M26,'centroDeProyectos estrateg '!$B:$AB,19,FALSE)</f>
        <v>#VALUE!</v>
      </c>
    </row>
    <row r="27" spans="1:30" ht="32.25" customHeight="1">
      <c r="A27" s="1"/>
      <c r="B27" s="4" t="s">
        <v>3463</v>
      </c>
      <c r="C27" s="4" t="s">
        <v>3420</v>
      </c>
      <c r="D27" s="4" t="s">
        <v>3421</v>
      </c>
      <c r="E27" s="4" t="s">
        <v>3453</v>
      </c>
      <c r="F27" s="4" t="s">
        <v>3454</v>
      </c>
      <c r="G27" s="4" t="str">
        <f t="shared" si="0"/>
        <v>CELERIDAD JUDICIAL: Implementar mecanismos de gestión que permitan aumentar la celeridad judicial de los juzgados y oficinas judiciales.</v>
      </c>
      <c r="H27" s="4" t="s">
        <v>3060</v>
      </c>
      <c r="I27" s="4" t="s">
        <v>5992</v>
      </c>
      <c r="J27" s="4" t="s">
        <v>3426</v>
      </c>
      <c r="K27" s="4"/>
      <c r="L27" s="4" t="s">
        <v>3475</v>
      </c>
      <c r="M27" s="4" t="s">
        <v>6002</v>
      </c>
      <c r="N27" s="4" t="s">
        <v>6000</v>
      </c>
      <c r="O27" s="4"/>
      <c r="P27" s="4"/>
      <c r="Q27" s="4"/>
      <c r="R27" s="4"/>
      <c r="S27" s="4"/>
      <c r="T27" s="4"/>
      <c r="U27" s="4"/>
      <c r="V27" s="4"/>
      <c r="W27" s="4"/>
      <c r="X27" s="4"/>
      <c r="Y27" s="10" t="e">
        <f>VLOOKUP(H27,'centroDeProyectos estrateg '!$B:$AB,2,FALSE)</f>
        <v>#VALUE!</v>
      </c>
      <c r="Z27" s="10" t="e">
        <f>VLOOKUP(I27,'centroDeProyectos estrateg '!$B:$AB,3,FALSE)</f>
        <v>#N/A</v>
      </c>
      <c r="AA27" s="10" t="e">
        <f>VLOOKUP(J27,'centroDeProyectos estrateg '!$B:$AB,7,FALSE)</f>
        <v>#N/A</v>
      </c>
      <c r="AB27" s="10" t="e">
        <f>VLOOKUP(K27,'centroDeProyectos estrateg '!$B:$AB,8,FALSE)</f>
        <v>#N/A</v>
      </c>
      <c r="AC27" s="10" t="e">
        <f>VLOOKUP(L27,'centroDeProyectos estrateg '!$B:$AB,5,FALSE)</f>
        <v>#N/A</v>
      </c>
      <c r="AD27" s="10" t="e">
        <f>VLOOKUP(M27,'centroDeProyectos estrateg '!$B:$AB,19,FALSE)</f>
        <v>#N/A</v>
      </c>
    </row>
    <row r="28" spans="1:30" ht="32.25" customHeight="1">
      <c r="A28" s="1"/>
      <c r="B28" s="4" t="s">
        <v>3463</v>
      </c>
      <c r="C28" s="4" t="s">
        <v>3420</v>
      </c>
      <c r="D28" s="4" t="s">
        <v>3421</v>
      </c>
      <c r="E28" s="4" t="s">
        <v>3453</v>
      </c>
      <c r="F28" s="4" t="s">
        <v>3454</v>
      </c>
      <c r="G28" s="4" t="str">
        <f t="shared" si="0"/>
        <v>CELERIDAD JUDICIAL: Implementar mecanismos de gestión que permitan aumentar la celeridad judicial de los juzgados y oficinas judiciales.</v>
      </c>
      <c r="H28" s="4" t="s">
        <v>3060</v>
      </c>
      <c r="I28" s="4" t="s">
        <v>5992</v>
      </c>
      <c r="J28" s="4" t="s">
        <v>3426</v>
      </c>
      <c r="K28" s="4"/>
      <c r="L28" s="4" t="s">
        <v>3475</v>
      </c>
      <c r="M28" s="4" t="s">
        <v>6003</v>
      </c>
      <c r="N28" s="4" t="s">
        <v>6000</v>
      </c>
      <c r="O28" s="4"/>
      <c r="P28" s="4"/>
      <c r="Q28" s="4"/>
      <c r="R28" s="4"/>
      <c r="S28" s="4"/>
      <c r="T28" s="4"/>
      <c r="U28" s="4"/>
      <c r="V28" s="4"/>
      <c r="W28" s="4"/>
      <c r="X28" s="4"/>
      <c r="Y28" s="10" t="e">
        <f>VLOOKUP(H28,'centroDeProyectos estrateg '!$B:$AB,2,FALSE)</f>
        <v>#VALUE!</v>
      </c>
      <c r="Z28" s="10" t="e">
        <f>VLOOKUP(I28,'centroDeProyectos estrateg '!$B:$AB,3,FALSE)</f>
        <v>#N/A</v>
      </c>
      <c r="AA28" s="10" t="e">
        <f>VLOOKUP(J28,'centroDeProyectos estrateg '!$B:$AB,7,FALSE)</f>
        <v>#N/A</v>
      </c>
      <c r="AB28" s="10" t="e">
        <f>VLOOKUP(K28,'centroDeProyectos estrateg '!$B:$AB,8,FALSE)</f>
        <v>#N/A</v>
      </c>
      <c r="AC28" s="10" t="e">
        <f>VLOOKUP(L28,'centroDeProyectos estrateg '!$B:$AB,5,FALSE)</f>
        <v>#N/A</v>
      </c>
      <c r="AD28" s="10" t="e">
        <f>VLOOKUP(M28,'centroDeProyectos estrateg '!$B:$AB,19,FALSE)</f>
        <v>#N/A</v>
      </c>
    </row>
    <row r="29" spans="1:30" ht="32.25" customHeight="1">
      <c r="A29" s="1"/>
      <c r="B29" s="4" t="s">
        <v>3463</v>
      </c>
      <c r="C29" s="4" t="s">
        <v>3420</v>
      </c>
      <c r="D29" s="4" t="s">
        <v>3421</v>
      </c>
      <c r="E29" s="4" t="s">
        <v>3453</v>
      </c>
      <c r="F29" s="4" t="s">
        <v>3454</v>
      </c>
      <c r="G29" s="4" t="str">
        <f t="shared" si="0"/>
        <v>CELERIDAD JUDICIAL: Implementar mecanismos de gestión que permitan aumentar la celeridad judicial de los juzgados y oficinas judiciales.</v>
      </c>
      <c r="H29" s="4" t="s">
        <v>3060</v>
      </c>
      <c r="I29" s="4" t="s">
        <v>5992</v>
      </c>
      <c r="J29" s="4" t="s">
        <v>3426</v>
      </c>
      <c r="K29" s="4"/>
      <c r="L29" s="4" t="s">
        <v>6004</v>
      </c>
      <c r="M29" s="4" t="s">
        <v>6005</v>
      </c>
      <c r="N29" s="4" t="s">
        <v>6000</v>
      </c>
      <c r="O29" s="4"/>
      <c r="P29" s="4"/>
      <c r="Q29" s="4"/>
      <c r="R29" s="4"/>
      <c r="S29" s="4"/>
      <c r="T29" s="4"/>
      <c r="U29" s="4"/>
      <c r="V29" s="4"/>
      <c r="W29" s="4"/>
      <c r="X29" s="4"/>
      <c r="Y29" s="10" t="e">
        <f>VLOOKUP(H29,'centroDeProyectos estrateg '!$B:$AB,2,FALSE)</f>
        <v>#VALUE!</v>
      </c>
      <c r="Z29" s="10" t="e">
        <f>VLOOKUP(I29,'centroDeProyectos estrateg '!$B:$AB,3,FALSE)</f>
        <v>#N/A</v>
      </c>
      <c r="AA29" s="10" t="e">
        <f>VLOOKUP(J29,'centroDeProyectos estrateg '!$B:$AB,7,FALSE)</f>
        <v>#N/A</v>
      </c>
      <c r="AB29" s="10" t="e">
        <f>VLOOKUP(K29,'centroDeProyectos estrateg '!$B:$AB,8,FALSE)</f>
        <v>#N/A</v>
      </c>
      <c r="AC29" s="10" t="e">
        <f>VLOOKUP(L29,'centroDeProyectos estrateg '!$B:$AB,5,FALSE)</f>
        <v>#N/A</v>
      </c>
      <c r="AD29" s="10" t="e">
        <f>VLOOKUP(M29,'centroDeProyectos estrateg '!$B:$AB,19,FALSE)</f>
        <v>#N/A</v>
      </c>
    </row>
    <row r="30" spans="1:30" ht="32.25" customHeight="1">
      <c r="A30" s="1"/>
      <c r="B30" s="3" t="s">
        <v>3463</v>
      </c>
      <c r="C30" s="3" t="s">
        <v>3420</v>
      </c>
      <c r="D30" s="3" t="s">
        <v>3421</v>
      </c>
      <c r="E30" s="3" t="s">
        <v>3453</v>
      </c>
      <c r="F30" s="3" t="s">
        <v>3454</v>
      </c>
      <c r="G30" s="3" t="str">
        <f t="shared" si="0"/>
        <v>CELERIDAD JUDICIAL: Implementar mecanismos de gestión que permitan aumentar la celeridad judicial de los juzgados y oficinas judiciales.</v>
      </c>
      <c r="H30" s="3" t="s">
        <v>3097</v>
      </c>
      <c r="I30" s="3" t="s">
        <v>3464</v>
      </c>
      <c r="J30" s="3" t="s">
        <v>75</v>
      </c>
      <c r="K30" s="3"/>
      <c r="L30" s="3" t="s">
        <v>3475</v>
      </c>
      <c r="M30" s="3" t="s">
        <v>3467</v>
      </c>
      <c r="N30" s="3" t="s">
        <v>75</v>
      </c>
      <c r="O30" s="3" t="s">
        <v>3456</v>
      </c>
      <c r="P30" s="3" t="s">
        <v>6006</v>
      </c>
      <c r="Q30" s="8">
        <v>92177</v>
      </c>
      <c r="R30" s="8" t="s">
        <v>6007</v>
      </c>
      <c r="S30" s="8" t="s">
        <v>6008</v>
      </c>
      <c r="T30" s="8" t="s">
        <v>6009</v>
      </c>
      <c r="U30" s="8" t="s">
        <v>6010</v>
      </c>
      <c r="V30" s="8" t="s">
        <v>6011</v>
      </c>
      <c r="W30" s="8" t="s">
        <v>6012</v>
      </c>
      <c r="X30" s="3" t="s">
        <v>6001</v>
      </c>
      <c r="Y30" s="10" t="e">
        <f>VLOOKUP(H30,'centroDeProyectos estrateg '!$B:$AB,2,FALSE)</f>
        <v>#N/A</v>
      </c>
      <c r="Z30" s="10" t="e">
        <f>VLOOKUP(I30,'centroDeProyectos estrateg '!$B:$AB,3,FALSE)</f>
        <v>#N/A</v>
      </c>
      <c r="AA30" s="10" t="e">
        <f>VLOOKUP(J30,'centroDeProyectos estrateg '!$B:$AB,7,FALSE)</f>
        <v>#N/A</v>
      </c>
      <c r="AB30" s="10" t="e">
        <f>VLOOKUP(K30,'centroDeProyectos estrateg '!$B:$AB,8,FALSE)</f>
        <v>#N/A</v>
      </c>
      <c r="AC30" s="10" t="e">
        <f>VLOOKUP(L30,'centroDeProyectos estrateg '!$B:$AB,5,FALSE)</f>
        <v>#N/A</v>
      </c>
      <c r="AD30" s="10" t="e">
        <f>VLOOKUP(M30,'centroDeProyectos estrateg '!$B:$AB,19,FALSE)</f>
        <v>#N/A</v>
      </c>
    </row>
    <row r="31" spans="1:30" ht="32.25" customHeight="1">
      <c r="A31" s="1"/>
      <c r="B31" s="3" t="s">
        <v>3463</v>
      </c>
      <c r="C31" s="3" t="s">
        <v>3420</v>
      </c>
      <c r="D31" s="3" t="s">
        <v>3421</v>
      </c>
      <c r="E31" s="3" t="s">
        <v>3453</v>
      </c>
      <c r="F31" s="3" t="s">
        <v>3454</v>
      </c>
      <c r="G31" s="3" t="str">
        <f t="shared" si="0"/>
        <v>CELERIDAD JUDICIAL: Implementar mecanismos de gestión que permitan aumentar la celeridad judicial de los juzgados y oficinas judiciales.</v>
      </c>
      <c r="H31" s="3" t="s">
        <v>3097</v>
      </c>
      <c r="I31" s="3" t="s">
        <v>3464</v>
      </c>
      <c r="J31" s="3" t="s">
        <v>75</v>
      </c>
      <c r="K31" s="3"/>
      <c r="L31" s="3" t="s">
        <v>3475</v>
      </c>
      <c r="M31" s="3" t="s">
        <v>3467</v>
      </c>
      <c r="N31" s="3" t="s">
        <v>75</v>
      </c>
      <c r="O31" s="3"/>
      <c r="P31" s="3"/>
      <c r="Q31" s="3"/>
      <c r="R31" s="3"/>
      <c r="S31" s="3"/>
      <c r="T31" s="3"/>
      <c r="U31" s="3"/>
      <c r="V31" s="3"/>
      <c r="W31" s="3"/>
      <c r="X31" s="3"/>
      <c r="Y31" s="10" t="e">
        <f>VLOOKUP(H31,'centroDeProyectos estrateg '!$B:$AB,2,FALSE)</f>
        <v>#N/A</v>
      </c>
      <c r="Z31" s="10" t="e">
        <f>VLOOKUP(I31,'centroDeProyectos estrateg '!$B:$AB,3,FALSE)</f>
        <v>#N/A</v>
      </c>
      <c r="AA31" s="10" t="e">
        <f>VLOOKUP(J31,'centroDeProyectos estrateg '!$B:$AB,7,FALSE)</f>
        <v>#N/A</v>
      </c>
      <c r="AB31" s="10" t="e">
        <f>VLOOKUP(K31,'centroDeProyectos estrateg '!$B:$AB,8,FALSE)</f>
        <v>#N/A</v>
      </c>
      <c r="AC31" s="10" t="e">
        <f>VLOOKUP(L31,'centroDeProyectos estrateg '!$B:$AB,5,FALSE)</f>
        <v>#N/A</v>
      </c>
      <c r="AD31" s="10" t="e">
        <f>VLOOKUP(M31,'centroDeProyectos estrateg '!$B:$AB,19,FALSE)</f>
        <v>#N/A</v>
      </c>
    </row>
    <row r="32" spans="1:30" ht="32.25" customHeight="1">
      <c r="A32" s="1"/>
      <c r="B32" s="4" t="s">
        <v>3463</v>
      </c>
      <c r="C32" s="4" t="s">
        <v>3420</v>
      </c>
      <c r="D32" s="4" t="s">
        <v>3421</v>
      </c>
      <c r="E32" s="4" t="s">
        <v>3453</v>
      </c>
      <c r="F32" s="4" t="s">
        <v>3454</v>
      </c>
      <c r="G32" s="4" t="str">
        <f t="shared" si="0"/>
        <v>CELERIDAD JUDICIAL: Implementar mecanismos de gestión que permitan aumentar la celeridad judicial de los juzgados y oficinas judiciales.</v>
      </c>
      <c r="H32" s="4" t="s">
        <v>3469</v>
      </c>
      <c r="I32" s="4" t="s">
        <v>3468</v>
      </c>
      <c r="J32" s="4" t="s">
        <v>3470</v>
      </c>
      <c r="K32" s="4" t="s">
        <v>3474</v>
      </c>
      <c r="L32" s="4" t="s">
        <v>3475</v>
      </c>
      <c r="M32" s="4" t="s">
        <v>3530</v>
      </c>
      <c r="N32" s="4" t="s">
        <v>3477</v>
      </c>
      <c r="O32" s="4" t="s">
        <v>3456</v>
      </c>
      <c r="P32" s="4" t="s">
        <v>6014</v>
      </c>
      <c r="Q32" s="17">
        <v>17024</v>
      </c>
      <c r="R32" s="17" t="s">
        <v>6015</v>
      </c>
      <c r="S32" s="17" t="s">
        <v>6015</v>
      </c>
      <c r="T32" s="17" t="s">
        <v>6016</v>
      </c>
      <c r="U32" s="17" t="s">
        <v>6017</v>
      </c>
      <c r="V32" s="17" t="s">
        <v>6018</v>
      </c>
      <c r="W32" s="17" t="s">
        <v>6019</v>
      </c>
      <c r="X32" s="4" t="s">
        <v>6001</v>
      </c>
      <c r="Y32" s="10" t="e">
        <f>VLOOKUP(H32,'centroDeProyectos estrateg '!$B:$AB,2,FALSE)</f>
        <v>#N/A</v>
      </c>
      <c r="Z32" s="10" t="e">
        <f>VLOOKUP(I32,'centroDeProyectos estrateg '!$B:$AB,3,FALSE)</f>
        <v>#N/A</v>
      </c>
      <c r="AA32" s="10" t="e">
        <f>VLOOKUP(J32,'centroDeProyectos estrateg '!$B:$AB,7,FALSE)</f>
        <v>#N/A</v>
      </c>
      <c r="AB32" s="10" t="e">
        <f>VLOOKUP(K32,'centroDeProyectos estrateg '!$B:$AB,8,FALSE)</f>
        <v>#N/A</v>
      </c>
      <c r="AC32" s="10" t="e">
        <f>VLOOKUP(L32,'centroDeProyectos estrateg '!$B:$AB,5,FALSE)</f>
        <v>#N/A</v>
      </c>
      <c r="AD32" s="10" t="e">
        <f>VLOOKUP(M32,'centroDeProyectos estrateg '!$B:$AB,19,FALSE)</f>
        <v>#N/A</v>
      </c>
    </row>
    <row r="33" spans="1:30" ht="32.25" customHeight="1">
      <c r="A33" s="1"/>
      <c r="B33" s="3" t="s">
        <v>3463</v>
      </c>
      <c r="C33" s="3" t="s">
        <v>3420</v>
      </c>
      <c r="D33" s="3" t="s">
        <v>3421</v>
      </c>
      <c r="E33" s="3" t="s">
        <v>3453</v>
      </c>
      <c r="F33" s="3" t="s">
        <v>3454</v>
      </c>
      <c r="G33" s="3" t="str">
        <f t="shared" si="0"/>
        <v>CELERIDAD JUDICIAL: Implementar mecanismos de gestión que permitan aumentar la celeridad judicial de los juzgados y oficinas judiciales.</v>
      </c>
      <c r="H33" s="3" t="s">
        <v>3472</v>
      </c>
      <c r="I33" s="3" t="s">
        <v>6020</v>
      </c>
      <c r="J33" s="3" t="s">
        <v>3470</v>
      </c>
      <c r="K33" s="3" t="s">
        <v>3474</v>
      </c>
      <c r="L33" s="3" t="s">
        <v>3475</v>
      </c>
      <c r="M33" s="3" t="s">
        <v>3476</v>
      </c>
      <c r="N33" s="3" t="s">
        <v>3477</v>
      </c>
      <c r="O33" s="3" t="s">
        <v>3456</v>
      </c>
      <c r="P33" s="3">
        <v>0</v>
      </c>
      <c r="Q33" s="3">
        <v>100</v>
      </c>
      <c r="R33" s="3">
        <v>16</v>
      </c>
      <c r="S33" s="3">
        <f>R33+16</f>
        <v>32</v>
      </c>
      <c r="T33" s="3">
        <f t="shared" ref="T33:V59" si="1">S33+16</f>
        <v>48</v>
      </c>
      <c r="U33" s="3">
        <f t="shared" si="1"/>
        <v>64</v>
      </c>
      <c r="V33" s="3">
        <f t="shared" si="1"/>
        <v>80</v>
      </c>
      <c r="W33" s="3">
        <v>100</v>
      </c>
      <c r="X33" s="3" t="s">
        <v>6001</v>
      </c>
      <c r="Y33" s="10" t="e">
        <f>VLOOKUP(H33,'centroDeProyectos estrateg '!$B:$AB,2,FALSE)</f>
        <v>#VALUE!</v>
      </c>
      <c r="Z33" s="10" t="e">
        <f>VLOOKUP(I33,'centroDeProyectos estrateg '!$B:$AB,3,FALSE)</f>
        <v>#N/A</v>
      </c>
      <c r="AA33" s="10" t="e">
        <f>VLOOKUP(J33,'centroDeProyectos estrateg '!$B:$AB,7,FALSE)</f>
        <v>#N/A</v>
      </c>
      <c r="AB33" s="10" t="e">
        <f>VLOOKUP(K33,'centroDeProyectos estrateg '!$B:$AB,8,FALSE)</f>
        <v>#N/A</v>
      </c>
      <c r="AC33" s="10" t="e">
        <f>VLOOKUP(L33,'centroDeProyectos estrateg '!$B:$AB,5,FALSE)</f>
        <v>#N/A</v>
      </c>
      <c r="AD33" s="10" t="e">
        <f>VLOOKUP(M33,'centroDeProyectos estrateg '!$B:$AB,19,FALSE)</f>
        <v>#VALUE!</v>
      </c>
    </row>
    <row r="34" spans="1:30" ht="32.25" customHeight="1">
      <c r="A34" s="1"/>
      <c r="B34" s="4" t="s">
        <v>3463</v>
      </c>
      <c r="C34" s="4" t="s">
        <v>3420</v>
      </c>
      <c r="D34" s="4" t="s">
        <v>3421</v>
      </c>
      <c r="E34" s="4" t="s">
        <v>3453</v>
      </c>
      <c r="F34" s="4" t="s">
        <v>3454</v>
      </c>
      <c r="G34" s="4" t="str">
        <f t="shared" si="0"/>
        <v>CELERIDAD JUDICIAL: Implementar mecanismos de gestión que permitan aumentar la celeridad judicial de los juzgados y oficinas judiciales.</v>
      </c>
      <c r="H34" s="4" t="s">
        <v>3478</v>
      </c>
      <c r="I34" s="4" t="s">
        <v>3468</v>
      </c>
      <c r="J34" s="4" t="s">
        <v>3470</v>
      </c>
      <c r="K34" s="4" t="s">
        <v>3474</v>
      </c>
      <c r="L34" s="4" t="s">
        <v>3475</v>
      </c>
      <c r="M34" s="4" t="s">
        <v>3530</v>
      </c>
      <c r="N34" s="4" t="s">
        <v>3477</v>
      </c>
      <c r="O34" s="4" t="s">
        <v>3456</v>
      </c>
      <c r="P34" s="4" t="s">
        <v>6021</v>
      </c>
      <c r="Q34" s="17">
        <v>75675</v>
      </c>
      <c r="R34" s="17" t="s">
        <v>6022</v>
      </c>
      <c r="S34" s="17" t="s">
        <v>6022</v>
      </c>
      <c r="T34" s="17" t="s">
        <v>6023</v>
      </c>
      <c r="U34" s="17" t="s">
        <v>6024</v>
      </c>
      <c r="V34" s="17" t="s">
        <v>6025</v>
      </c>
      <c r="W34" s="17" t="s">
        <v>6026</v>
      </c>
      <c r="X34" s="4" t="s">
        <v>6001</v>
      </c>
      <c r="Y34" s="10" t="e">
        <f>VLOOKUP(H34,'centroDeProyectos estrateg '!$B:$AB,2,FALSE)</f>
        <v>#N/A</v>
      </c>
      <c r="Z34" s="10" t="e">
        <f>VLOOKUP(I34,'centroDeProyectos estrateg '!$B:$AB,3,FALSE)</f>
        <v>#N/A</v>
      </c>
      <c r="AA34" s="10" t="e">
        <f>VLOOKUP(J34,'centroDeProyectos estrateg '!$B:$AB,7,FALSE)</f>
        <v>#N/A</v>
      </c>
      <c r="AB34" s="10" t="e">
        <f>VLOOKUP(K34,'centroDeProyectos estrateg '!$B:$AB,8,FALSE)</f>
        <v>#N/A</v>
      </c>
      <c r="AC34" s="10" t="e">
        <f>VLOOKUP(L34,'centroDeProyectos estrateg '!$B:$AB,5,FALSE)</f>
        <v>#N/A</v>
      </c>
      <c r="AD34" s="10" t="e">
        <f>VLOOKUP(M34,'centroDeProyectos estrateg '!$B:$AB,19,FALSE)</f>
        <v>#N/A</v>
      </c>
    </row>
    <row r="35" spans="1:30" ht="32.25" customHeight="1">
      <c r="A35" s="1"/>
      <c r="B35" s="3" t="s">
        <v>3463</v>
      </c>
      <c r="C35" s="3" t="s">
        <v>3420</v>
      </c>
      <c r="D35" s="3" t="s">
        <v>3421</v>
      </c>
      <c r="E35" s="3" t="s">
        <v>3453</v>
      </c>
      <c r="F35" s="3" t="s">
        <v>3454</v>
      </c>
      <c r="G35" s="3" t="str">
        <f t="shared" si="0"/>
        <v>CELERIDAD JUDICIAL: Implementar mecanismos de gestión que permitan aumentar la celeridad judicial de los juzgados y oficinas judiciales.</v>
      </c>
      <c r="H35" s="3" t="s">
        <v>3479</v>
      </c>
      <c r="I35" s="3" t="s">
        <v>6020</v>
      </c>
      <c r="J35" s="3" t="s">
        <v>3470</v>
      </c>
      <c r="K35" s="3" t="s">
        <v>3474</v>
      </c>
      <c r="L35" s="3" t="s">
        <v>3475</v>
      </c>
      <c r="M35" s="3" t="s">
        <v>3476</v>
      </c>
      <c r="N35" s="3" t="s">
        <v>3477</v>
      </c>
      <c r="O35" s="3" t="s">
        <v>3456</v>
      </c>
      <c r="P35" s="3">
        <v>0</v>
      </c>
      <c r="Q35" s="3">
        <v>100</v>
      </c>
      <c r="R35" s="3">
        <v>16</v>
      </c>
      <c r="S35" s="3">
        <f>R35+16</f>
        <v>32</v>
      </c>
      <c r="T35" s="3">
        <f t="shared" si="1"/>
        <v>48</v>
      </c>
      <c r="U35" s="3">
        <f t="shared" si="1"/>
        <v>64</v>
      </c>
      <c r="V35" s="3">
        <f t="shared" si="1"/>
        <v>80</v>
      </c>
      <c r="W35" s="3">
        <v>100</v>
      </c>
      <c r="X35" s="3" t="s">
        <v>6001</v>
      </c>
      <c r="Y35" s="10" t="e">
        <f>VLOOKUP(H35,'centroDeProyectos estrateg '!$B:$AB,2,FALSE)</f>
        <v>#VALUE!</v>
      </c>
      <c r="Z35" s="10" t="e">
        <f>VLOOKUP(I35,'centroDeProyectos estrateg '!$B:$AB,3,FALSE)</f>
        <v>#N/A</v>
      </c>
      <c r="AA35" s="10" t="e">
        <f>VLOOKUP(J35,'centroDeProyectos estrateg '!$B:$AB,7,FALSE)</f>
        <v>#N/A</v>
      </c>
      <c r="AB35" s="10" t="e">
        <f>VLOOKUP(K35,'centroDeProyectos estrateg '!$B:$AB,8,FALSE)</f>
        <v>#N/A</v>
      </c>
      <c r="AC35" s="10" t="e">
        <f>VLOOKUP(L35,'centroDeProyectos estrateg '!$B:$AB,5,FALSE)</f>
        <v>#N/A</v>
      </c>
      <c r="AD35" s="10" t="e">
        <f>VLOOKUP(M35,'centroDeProyectos estrateg '!$B:$AB,19,FALSE)</f>
        <v>#VALUE!</v>
      </c>
    </row>
    <row r="36" spans="1:30" ht="32.25" customHeight="1">
      <c r="A36" s="1"/>
      <c r="B36" s="4" t="s">
        <v>3463</v>
      </c>
      <c r="C36" s="4" t="s">
        <v>3420</v>
      </c>
      <c r="D36" s="4" t="s">
        <v>3421</v>
      </c>
      <c r="E36" s="4" t="s">
        <v>3453</v>
      </c>
      <c r="F36" s="4" t="s">
        <v>3454</v>
      </c>
      <c r="G36" s="4" t="str">
        <f t="shared" si="0"/>
        <v>CELERIDAD JUDICIAL: Implementar mecanismos de gestión que permitan aumentar la celeridad judicial de los juzgados y oficinas judiciales.</v>
      </c>
      <c r="H36" s="4" t="s">
        <v>3480</v>
      </c>
      <c r="I36" s="4" t="s">
        <v>3468</v>
      </c>
      <c r="J36" s="4" t="s">
        <v>3470</v>
      </c>
      <c r="K36" s="4" t="s">
        <v>3482</v>
      </c>
      <c r="L36" s="4" t="s">
        <v>3475</v>
      </c>
      <c r="M36" s="4" t="s">
        <v>3530</v>
      </c>
      <c r="N36" s="4" t="s">
        <v>3477</v>
      </c>
      <c r="O36" s="4" t="s">
        <v>3456</v>
      </c>
      <c r="P36" s="16" t="s">
        <v>6027</v>
      </c>
      <c r="Q36" s="17">
        <v>3154</v>
      </c>
      <c r="R36" s="17" t="s">
        <v>6028</v>
      </c>
      <c r="S36" s="17" t="s">
        <v>6028</v>
      </c>
      <c r="T36" s="17" t="s">
        <v>6029</v>
      </c>
      <c r="U36" s="17" t="s">
        <v>6030</v>
      </c>
      <c r="V36" s="17" t="s">
        <v>6031</v>
      </c>
      <c r="W36" s="17" t="s">
        <v>6032</v>
      </c>
      <c r="X36" s="4" t="s">
        <v>6001</v>
      </c>
      <c r="Y36" s="10" t="e">
        <f>VLOOKUP(H36,'centroDeProyectos estrateg '!$B:$AB,2,FALSE)</f>
        <v>#N/A</v>
      </c>
      <c r="Z36" s="10" t="e">
        <f>VLOOKUP(I36,'centroDeProyectos estrateg '!$B:$AB,3,FALSE)</f>
        <v>#N/A</v>
      </c>
      <c r="AA36" s="10" t="e">
        <f>VLOOKUP(J36,'centroDeProyectos estrateg '!$B:$AB,7,FALSE)</f>
        <v>#N/A</v>
      </c>
      <c r="AB36" s="10" t="e">
        <f>VLOOKUP(K36,'centroDeProyectos estrateg '!$B:$AB,8,FALSE)</f>
        <v>#N/A</v>
      </c>
      <c r="AC36" s="10" t="e">
        <f>VLOOKUP(L36,'centroDeProyectos estrateg '!$B:$AB,5,FALSE)</f>
        <v>#N/A</v>
      </c>
      <c r="AD36" s="10" t="e">
        <f>VLOOKUP(M36,'centroDeProyectos estrateg '!$B:$AB,19,FALSE)</f>
        <v>#N/A</v>
      </c>
    </row>
    <row r="37" spans="1:30" ht="32.25" customHeight="1">
      <c r="A37" s="1"/>
      <c r="B37" s="3" t="s">
        <v>3463</v>
      </c>
      <c r="C37" s="3" t="s">
        <v>3420</v>
      </c>
      <c r="D37" s="3" t="s">
        <v>3421</v>
      </c>
      <c r="E37" s="3" t="s">
        <v>3453</v>
      </c>
      <c r="F37" s="3" t="s">
        <v>3454</v>
      </c>
      <c r="G37" s="3" t="str">
        <f t="shared" si="0"/>
        <v>CELERIDAD JUDICIAL: Implementar mecanismos de gestión que permitan aumentar la celeridad judicial de los juzgados y oficinas judiciales.</v>
      </c>
      <c r="H37" s="3" t="s">
        <v>3481</v>
      </c>
      <c r="I37" s="3" t="s">
        <v>6020</v>
      </c>
      <c r="J37" s="3" t="s">
        <v>3470</v>
      </c>
      <c r="K37" s="3" t="s">
        <v>3482</v>
      </c>
      <c r="L37" s="3" t="s">
        <v>3475</v>
      </c>
      <c r="M37" s="3" t="s">
        <v>3476</v>
      </c>
      <c r="N37" s="3" t="s">
        <v>3477</v>
      </c>
      <c r="O37" s="3" t="s">
        <v>3456</v>
      </c>
      <c r="P37" s="3">
        <v>0</v>
      </c>
      <c r="Q37" s="3">
        <v>100</v>
      </c>
      <c r="R37" s="3">
        <v>16</v>
      </c>
      <c r="S37" s="3">
        <f>R37+16</f>
        <v>32</v>
      </c>
      <c r="T37" s="3">
        <f t="shared" si="1"/>
        <v>48</v>
      </c>
      <c r="U37" s="3">
        <f t="shared" si="1"/>
        <v>64</v>
      </c>
      <c r="V37" s="3">
        <f t="shared" si="1"/>
        <v>80</v>
      </c>
      <c r="W37" s="3">
        <v>100</v>
      </c>
      <c r="X37" s="3" t="s">
        <v>6001</v>
      </c>
      <c r="Y37" s="10" t="e">
        <f>VLOOKUP(H37,'centroDeProyectos estrateg '!$B:$AB,2,FALSE)</f>
        <v>#VALUE!</v>
      </c>
      <c r="Z37" s="10" t="e">
        <f>VLOOKUP(I37,'centroDeProyectos estrateg '!$B:$AB,3,FALSE)</f>
        <v>#N/A</v>
      </c>
      <c r="AA37" s="10" t="e">
        <f>VLOOKUP(J37,'centroDeProyectos estrateg '!$B:$AB,7,FALSE)</f>
        <v>#N/A</v>
      </c>
      <c r="AB37" s="10" t="e">
        <f>VLOOKUP(K37,'centroDeProyectos estrateg '!$B:$AB,8,FALSE)</f>
        <v>#N/A</v>
      </c>
      <c r="AC37" s="10" t="e">
        <f>VLOOKUP(L37,'centroDeProyectos estrateg '!$B:$AB,5,FALSE)</f>
        <v>#N/A</v>
      </c>
      <c r="AD37" s="10" t="e">
        <f>VLOOKUP(M37,'centroDeProyectos estrateg '!$B:$AB,19,FALSE)</f>
        <v>#VALUE!</v>
      </c>
    </row>
    <row r="38" spans="1:30" ht="32.25" customHeight="1">
      <c r="A38" s="1"/>
      <c r="B38" s="4" t="s">
        <v>3463</v>
      </c>
      <c r="C38" s="4" t="s">
        <v>3420</v>
      </c>
      <c r="D38" s="4" t="s">
        <v>3421</v>
      </c>
      <c r="E38" s="4" t="s">
        <v>3453</v>
      </c>
      <c r="F38" s="4" t="s">
        <v>3454</v>
      </c>
      <c r="G38" s="4" t="str">
        <f t="shared" si="0"/>
        <v>CELERIDAD JUDICIAL: Implementar mecanismos de gestión que permitan aumentar la celeridad judicial de los juzgados y oficinas judiciales.</v>
      </c>
      <c r="H38" s="4" t="s">
        <v>3483</v>
      </c>
      <c r="I38" s="4" t="s">
        <v>3468</v>
      </c>
      <c r="J38" s="4" t="s">
        <v>3470</v>
      </c>
      <c r="K38" s="4" t="s">
        <v>3485</v>
      </c>
      <c r="L38" s="4" t="s">
        <v>3475</v>
      </c>
      <c r="M38" s="4" t="s">
        <v>3530</v>
      </c>
      <c r="N38" s="4" t="s">
        <v>3477</v>
      </c>
      <c r="O38" s="4" t="s">
        <v>3456</v>
      </c>
      <c r="P38" s="4" t="s">
        <v>6033</v>
      </c>
      <c r="Q38" s="17">
        <v>21410</v>
      </c>
      <c r="R38" s="17" t="s">
        <v>6034</v>
      </c>
      <c r="S38" s="17" t="s">
        <v>6034</v>
      </c>
      <c r="T38" s="17" t="s">
        <v>6035</v>
      </c>
      <c r="U38" s="17" t="s">
        <v>6036</v>
      </c>
      <c r="V38" s="17" t="s">
        <v>6037</v>
      </c>
      <c r="W38" s="17" t="s">
        <v>6038</v>
      </c>
      <c r="X38" s="4" t="s">
        <v>6001</v>
      </c>
      <c r="Y38" s="10" t="e">
        <f>VLOOKUP(H38,'centroDeProyectos estrateg '!$B:$AB,2,FALSE)</f>
        <v>#N/A</v>
      </c>
      <c r="Z38" s="10" t="e">
        <f>VLOOKUP(I38,'centroDeProyectos estrateg '!$B:$AB,3,FALSE)</f>
        <v>#N/A</v>
      </c>
      <c r="AA38" s="10" t="e">
        <f>VLOOKUP(J38,'centroDeProyectos estrateg '!$B:$AB,7,FALSE)</f>
        <v>#N/A</v>
      </c>
      <c r="AB38" s="10" t="e">
        <f>VLOOKUP(K38,'centroDeProyectos estrateg '!$B:$AB,8,FALSE)</f>
        <v>#N/A</v>
      </c>
      <c r="AC38" s="10" t="e">
        <f>VLOOKUP(L38,'centroDeProyectos estrateg '!$B:$AB,5,FALSE)</f>
        <v>#N/A</v>
      </c>
      <c r="AD38" s="10" t="e">
        <f>VLOOKUP(M38,'centroDeProyectos estrateg '!$B:$AB,19,FALSE)</f>
        <v>#N/A</v>
      </c>
    </row>
    <row r="39" spans="1:30" ht="32.25" customHeight="1">
      <c r="A39" s="1"/>
      <c r="B39" s="3" t="s">
        <v>3463</v>
      </c>
      <c r="C39" s="3" t="s">
        <v>3420</v>
      </c>
      <c r="D39" s="3" t="s">
        <v>3421</v>
      </c>
      <c r="E39" s="3" t="s">
        <v>3453</v>
      </c>
      <c r="F39" s="3" t="s">
        <v>3454</v>
      </c>
      <c r="G39" s="3" t="str">
        <f t="shared" si="0"/>
        <v>CELERIDAD JUDICIAL: Implementar mecanismos de gestión que permitan aumentar la celeridad judicial de los juzgados y oficinas judiciales.</v>
      </c>
      <c r="H39" s="3" t="s">
        <v>3484</v>
      </c>
      <c r="I39" s="3" t="s">
        <v>6020</v>
      </c>
      <c r="J39" s="3" t="s">
        <v>3470</v>
      </c>
      <c r="K39" s="3" t="s">
        <v>3485</v>
      </c>
      <c r="L39" s="3" t="s">
        <v>3475</v>
      </c>
      <c r="M39" s="3" t="s">
        <v>3476</v>
      </c>
      <c r="N39" s="3" t="s">
        <v>3470</v>
      </c>
      <c r="O39" s="3" t="s">
        <v>3456</v>
      </c>
      <c r="P39" s="3">
        <v>0</v>
      </c>
      <c r="Q39" s="3">
        <v>100</v>
      </c>
      <c r="R39" s="3">
        <v>16</v>
      </c>
      <c r="S39" s="3">
        <f>R39+16</f>
        <v>32</v>
      </c>
      <c r="T39" s="3">
        <f t="shared" si="1"/>
        <v>48</v>
      </c>
      <c r="U39" s="3">
        <f t="shared" si="1"/>
        <v>64</v>
      </c>
      <c r="V39" s="3">
        <f t="shared" si="1"/>
        <v>80</v>
      </c>
      <c r="W39" s="3">
        <v>100</v>
      </c>
      <c r="X39" s="3" t="s">
        <v>6001</v>
      </c>
      <c r="Y39" s="10" t="e">
        <f>VLOOKUP(H39,'centroDeProyectos estrateg '!$B:$AB,2,FALSE)</f>
        <v>#VALUE!</v>
      </c>
      <c r="Z39" s="10" t="e">
        <f>VLOOKUP(I39,'centroDeProyectos estrateg '!$B:$AB,3,FALSE)</f>
        <v>#N/A</v>
      </c>
      <c r="AA39" s="10" t="e">
        <f>VLOOKUP(J39,'centroDeProyectos estrateg '!$B:$AB,7,FALSE)</f>
        <v>#N/A</v>
      </c>
      <c r="AB39" s="10" t="e">
        <f>VLOOKUP(K39,'centroDeProyectos estrateg '!$B:$AB,8,FALSE)</f>
        <v>#N/A</v>
      </c>
      <c r="AC39" s="10" t="e">
        <f>VLOOKUP(L39,'centroDeProyectos estrateg '!$B:$AB,5,FALSE)</f>
        <v>#N/A</v>
      </c>
      <c r="AD39" s="10" t="e">
        <f>VLOOKUP(M39,'centroDeProyectos estrateg '!$B:$AB,19,FALSE)</f>
        <v>#VALUE!</v>
      </c>
    </row>
    <row r="40" spans="1:30" ht="32.25" customHeight="1">
      <c r="A40" s="1"/>
      <c r="B40" s="4" t="s">
        <v>3463</v>
      </c>
      <c r="C40" s="4" t="s">
        <v>3420</v>
      </c>
      <c r="D40" s="4" t="s">
        <v>3421</v>
      </c>
      <c r="E40" s="4" t="s">
        <v>3453</v>
      </c>
      <c r="F40" s="4" t="s">
        <v>3454</v>
      </c>
      <c r="G40" s="4" t="str">
        <f t="shared" si="0"/>
        <v>CELERIDAD JUDICIAL: Implementar mecanismos de gestión que permitan aumentar la celeridad judicial de los juzgados y oficinas judiciales.</v>
      </c>
      <c r="H40" s="4" t="s">
        <v>3486</v>
      </c>
      <c r="I40" s="4" t="s">
        <v>3468</v>
      </c>
      <c r="J40" s="4" t="s">
        <v>3470</v>
      </c>
      <c r="K40" s="4" t="s">
        <v>3488</v>
      </c>
      <c r="L40" s="4" t="s">
        <v>3475</v>
      </c>
      <c r="M40" s="4" t="s">
        <v>3530</v>
      </c>
      <c r="N40" s="4" t="s">
        <v>3477</v>
      </c>
      <c r="O40" s="4" t="s">
        <v>3456</v>
      </c>
      <c r="P40" s="4" t="s">
        <v>6039</v>
      </c>
      <c r="Q40" s="17">
        <v>30306</v>
      </c>
      <c r="R40" s="17" t="s">
        <v>6040</v>
      </c>
      <c r="S40" s="17" t="s">
        <v>6040</v>
      </c>
      <c r="T40" s="17" t="s">
        <v>6041</v>
      </c>
      <c r="U40" s="17" t="s">
        <v>6042</v>
      </c>
      <c r="V40" s="17" t="s">
        <v>6043</v>
      </c>
      <c r="W40" s="17" t="s">
        <v>6044</v>
      </c>
      <c r="X40" s="4" t="s">
        <v>6001</v>
      </c>
      <c r="Y40" s="10" t="e">
        <f>VLOOKUP(H40,'centroDeProyectos estrateg '!$B:$AB,2,FALSE)</f>
        <v>#N/A</v>
      </c>
      <c r="Z40" s="10" t="e">
        <f>VLOOKUP(I40,'centroDeProyectos estrateg '!$B:$AB,3,FALSE)</f>
        <v>#N/A</v>
      </c>
      <c r="AA40" s="10" t="e">
        <f>VLOOKUP(J40,'centroDeProyectos estrateg '!$B:$AB,7,FALSE)</f>
        <v>#N/A</v>
      </c>
      <c r="AB40" s="10" t="e">
        <f>VLOOKUP(K40,'centroDeProyectos estrateg '!$B:$AB,8,FALSE)</f>
        <v>#N/A</v>
      </c>
      <c r="AC40" s="10" t="e">
        <f>VLOOKUP(L40,'centroDeProyectos estrateg '!$B:$AB,5,FALSE)</f>
        <v>#N/A</v>
      </c>
      <c r="AD40" s="10" t="e">
        <f>VLOOKUP(M40,'centroDeProyectos estrateg '!$B:$AB,19,FALSE)</f>
        <v>#N/A</v>
      </c>
    </row>
    <row r="41" spans="1:30" ht="32.25" customHeight="1">
      <c r="A41" s="1"/>
      <c r="B41" s="3" t="s">
        <v>3463</v>
      </c>
      <c r="C41" s="3" t="s">
        <v>3420</v>
      </c>
      <c r="D41" s="3" t="s">
        <v>3421</v>
      </c>
      <c r="E41" s="3" t="s">
        <v>3453</v>
      </c>
      <c r="F41" s="3" t="s">
        <v>3454</v>
      </c>
      <c r="G41" s="3" t="str">
        <f t="shared" si="0"/>
        <v>CELERIDAD JUDICIAL: Implementar mecanismos de gestión que permitan aumentar la celeridad judicial de los juzgados y oficinas judiciales.</v>
      </c>
      <c r="H41" s="3" t="s">
        <v>3487</v>
      </c>
      <c r="I41" s="3" t="s">
        <v>6020</v>
      </c>
      <c r="J41" s="3" t="s">
        <v>3470</v>
      </c>
      <c r="K41" s="3" t="s">
        <v>3488</v>
      </c>
      <c r="L41" s="3" t="s">
        <v>3475</v>
      </c>
      <c r="M41" s="3" t="s">
        <v>3476</v>
      </c>
      <c r="N41" s="3" t="s">
        <v>3477</v>
      </c>
      <c r="O41" s="3" t="s">
        <v>3456</v>
      </c>
      <c r="P41" s="3">
        <v>0</v>
      </c>
      <c r="Q41" s="3">
        <v>100</v>
      </c>
      <c r="R41" s="3">
        <v>16</v>
      </c>
      <c r="S41" s="3">
        <f>R41+16</f>
        <v>32</v>
      </c>
      <c r="T41" s="3">
        <f t="shared" si="1"/>
        <v>48</v>
      </c>
      <c r="U41" s="3">
        <f t="shared" si="1"/>
        <v>64</v>
      </c>
      <c r="V41" s="3">
        <f t="shared" si="1"/>
        <v>80</v>
      </c>
      <c r="W41" s="3">
        <v>100</v>
      </c>
      <c r="X41" s="3" t="s">
        <v>6001</v>
      </c>
      <c r="Y41" s="10" t="e">
        <f>VLOOKUP(H41,'centroDeProyectos estrateg '!$B:$AB,2,FALSE)</f>
        <v>#VALUE!</v>
      </c>
      <c r="Z41" s="10" t="e">
        <f>VLOOKUP(I41,'centroDeProyectos estrateg '!$B:$AB,3,FALSE)</f>
        <v>#N/A</v>
      </c>
      <c r="AA41" s="10" t="e">
        <f>VLOOKUP(J41,'centroDeProyectos estrateg '!$B:$AB,7,FALSE)</f>
        <v>#N/A</v>
      </c>
      <c r="AB41" s="10" t="e">
        <f>VLOOKUP(K41,'centroDeProyectos estrateg '!$B:$AB,8,FALSE)</f>
        <v>#N/A</v>
      </c>
      <c r="AC41" s="10" t="e">
        <f>VLOOKUP(L41,'centroDeProyectos estrateg '!$B:$AB,5,FALSE)</f>
        <v>#N/A</v>
      </c>
      <c r="AD41" s="10" t="e">
        <f>VLOOKUP(M41,'centroDeProyectos estrateg '!$B:$AB,19,FALSE)</f>
        <v>#VALUE!</v>
      </c>
    </row>
    <row r="42" spans="1:30" ht="32.25" customHeight="1">
      <c r="A42" s="1"/>
      <c r="B42" s="4" t="s">
        <v>3463</v>
      </c>
      <c r="C42" s="4" t="s">
        <v>3420</v>
      </c>
      <c r="D42" s="4" t="s">
        <v>3421</v>
      </c>
      <c r="E42" s="4" t="s">
        <v>3453</v>
      </c>
      <c r="F42" s="4" t="s">
        <v>3454</v>
      </c>
      <c r="G42" s="4" t="str">
        <f t="shared" si="0"/>
        <v>CELERIDAD JUDICIAL: Implementar mecanismos de gestión que permitan aumentar la celeridad judicial de los juzgados y oficinas judiciales.</v>
      </c>
      <c r="H42" s="4" t="s">
        <v>3489</v>
      </c>
      <c r="I42" s="4" t="s">
        <v>3468</v>
      </c>
      <c r="J42" s="4" t="s">
        <v>3470</v>
      </c>
      <c r="K42" s="4" t="s">
        <v>3488</v>
      </c>
      <c r="L42" s="4" t="s">
        <v>3475</v>
      </c>
      <c r="M42" s="4" t="s">
        <v>3530</v>
      </c>
      <c r="N42" s="4" t="s">
        <v>3477</v>
      </c>
      <c r="O42" s="4" t="s">
        <v>3456</v>
      </c>
      <c r="P42" s="4" t="s">
        <v>6045</v>
      </c>
      <c r="Q42" s="17">
        <v>27908</v>
      </c>
      <c r="R42" s="17" t="s">
        <v>6046</v>
      </c>
      <c r="S42" s="17" t="s">
        <v>6046</v>
      </c>
      <c r="T42" s="17" t="s">
        <v>6047</v>
      </c>
      <c r="U42" s="17" t="s">
        <v>6048</v>
      </c>
      <c r="V42" s="17" t="s">
        <v>6049</v>
      </c>
      <c r="W42" s="17" t="s">
        <v>6050</v>
      </c>
      <c r="X42" s="4" t="s">
        <v>6001</v>
      </c>
      <c r="Y42" s="10" t="e">
        <f>VLOOKUP(H42,'centroDeProyectos estrateg '!$B:$AB,2,FALSE)</f>
        <v>#N/A</v>
      </c>
      <c r="Z42" s="10" t="e">
        <f>VLOOKUP(I42,'centroDeProyectos estrateg '!$B:$AB,3,FALSE)</f>
        <v>#N/A</v>
      </c>
      <c r="AA42" s="10" t="e">
        <f>VLOOKUP(J42,'centroDeProyectos estrateg '!$B:$AB,7,FALSE)</f>
        <v>#N/A</v>
      </c>
      <c r="AB42" s="10" t="e">
        <f>VLOOKUP(K42,'centroDeProyectos estrateg '!$B:$AB,8,FALSE)</f>
        <v>#N/A</v>
      </c>
      <c r="AC42" s="10" t="e">
        <f>VLOOKUP(L42,'centroDeProyectos estrateg '!$B:$AB,5,FALSE)</f>
        <v>#N/A</v>
      </c>
      <c r="AD42" s="10" t="e">
        <f>VLOOKUP(M42,'centroDeProyectos estrateg '!$B:$AB,19,FALSE)</f>
        <v>#N/A</v>
      </c>
    </row>
    <row r="43" spans="1:30" ht="32.25" customHeight="1">
      <c r="A43" s="1"/>
      <c r="B43" s="3" t="s">
        <v>3463</v>
      </c>
      <c r="C43" s="3" t="s">
        <v>3420</v>
      </c>
      <c r="D43" s="3" t="s">
        <v>3421</v>
      </c>
      <c r="E43" s="3" t="s">
        <v>3453</v>
      </c>
      <c r="F43" s="3" t="s">
        <v>3454</v>
      </c>
      <c r="G43" s="3" t="str">
        <f t="shared" si="0"/>
        <v>CELERIDAD JUDICIAL: Implementar mecanismos de gestión que permitan aumentar la celeridad judicial de los juzgados y oficinas judiciales.</v>
      </c>
      <c r="H43" s="3" t="s">
        <v>3490</v>
      </c>
      <c r="I43" s="3" t="s">
        <v>6020</v>
      </c>
      <c r="J43" s="3" t="s">
        <v>3470</v>
      </c>
      <c r="K43" s="3" t="s">
        <v>3488</v>
      </c>
      <c r="L43" s="3" t="s">
        <v>3475</v>
      </c>
      <c r="M43" s="3" t="s">
        <v>3476</v>
      </c>
      <c r="N43" s="3" t="s">
        <v>3477</v>
      </c>
      <c r="O43" s="3" t="s">
        <v>3456</v>
      </c>
      <c r="P43" s="3">
        <v>0</v>
      </c>
      <c r="Q43" s="3">
        <v>100</v>
      </c>
      <c r="R43" s="3">
        <v>16</v>
      </c>
      <c r="S43" s="3">
        <f>R43+16</f>
        <v>32</v>
      </c>
      <c r="T43" s="3">
        <f t="shared" si="1"/>
        <v>48</v>
      </c>
      <c r="U43" s="3">
        <f t="shared" si="1"/>
        <v>64</v>
      </c>
      <c r="V43" s="3">
        <f t="shared" si="1"/>
        <v>80</v>
      </c>
      <c r="W43" s="3">
        <v>100</v>
      </c>
      <c r="X43" s="3" t="s">
        <v>6001</v>
      </c>
      <c r="Y43" s="10" t="e">
        <f>VLOOKUP(H43,'centroDeProyectos estrateg '!$B:$AB,2,FALSE)</f>
        <v>#VALUE!</v>
      </c>
      <c r="Z43" s="10" t="e">
        <f>VLOOKUP(I43,'centroDeProyectos estrateg '!$B:$AB,3,FALSE)</f>
        <v>#N/A</v>
      </c>
      <c r="AA43" s="10" t="e">
        <f>VLOOKUP(J43,'centroDeProyectos estrateg '!$B:$AB,7,FALSE)</f>
        <v>#N/A</v>
      </c>
      <c r="AB43" s="10" t="e">
        <f>VLOOKUP(K43,'centroDeProyectos estrateg '!$B:$AB,8,FALSE)</f>
        <v>#N/A</v>
      </c>
      <c r="AC43" s="10" t="e">
        <f>VLOOKUP(L43,'centroDeProyectos estrateg '!$B:$AB,5,FALSE)</f>
        <v>#N/A</v>
      </c>
      <c r="AD43" s="10" t="e">
        <f>VLOOKUP(M43,'centroDeProyectos estrateg '!$B:$AB,19,FALSE)</f>
        <v>#VALUE!</v>
      </c>
    </row>
    <row r="44" spans="1:30" ht="32.25" customHeight="1">
      <c r="A44" s="1"/>
      <c r="B44" s="4" t="s">
        <v>3463</v>
      </c>
      <c r="C44" s="4" t="s">
        <v>3420</v>
      </c>
      <c r="D44" s="4" t="s">
        <v>3421</v>
      </c>
      <c r="E44" s="4" t="s">
        <v>3453</v>
      </c>
      <c r="F44" s="4" t="s">
        <v>3454</v>
      </c>
      <c r="G44" s="4" t="str">
        <f t="shared" si="0"/>
        <v>CELERIDAD JUDICIAL: Implementar mecanismos de gestión que permitan aumentar la celeridad judicial de los juzgados y oficinas judiciales.</v>
      </c>
      <c r="H44" s="4" t="s">
        <v>3492</v>
      </c>
      <c r="I44" s="4" t="s">
        <v>3468</v>
      </c>
      <c r="J44" s="4" t="s">
        <v>3470</v>
      </c>
      <c r="K44" s="4" t="s">
        <v>3494</v>
      </c>
      <c r="L44" s="4" t="s">
        <v>3475</v>
      </c>
      <c r="M44" s="4" t="s">
        <v>3530</v>
      </c>
      <c r="N44" s="4" t="s">
        <v>3477</v>
      </c>
      <c r="O44" s="4" t="s">
        <v>3456</v>
      </c>
      <c r="P44" s="4" t="s">
        <v>6051</v>
      </c>
      <c r="Q44" s="17">
        <v>46608</v>
      </c>
      <c r="R44" s="17" t="s">
        <v>6052</v>
      </c>
      <c r="S44" s="17" t="s">
        <v>6052</v>
      </c>
      <c r="T44" s="17" t="s">
        <v>6053</v>
      </c>
      <c r="U44" s="17" t="s">
        <v>6054</v>
      </c>
      <c r="V44" s="17" t="s">
        <v>6055</v>
      </c>
      <c r="W44" s="17" t="s">
        <v>6056</v>
      </c>
      <c r="X44" s="4" t="s">
        <v>6001</v>
      </c>
      <c r="Y44" s="10" t="e">
        <f>VLOOKUP(H44,'centroDeProyectos estrateg '!$B:$AB,2,FALSE)</f>
        <v>#N/A</v>
      </c>
      <c r="Z44" s="10" t="e">
        <f>VLOOKUP(I44,'centroDeProyectos estrateg '!$B:$AB,3,FALSE)</f>
        <v>#N/A</v>
      </c>
      <c r="AA44" s="10" t="e">
        <f>VLOOKUP(J44,'centroDeProyectos estrateg '!$B:$AB,7,FALSE)</f>
        <v>#N/A</v>
      </c>
      <c r="AB44" s="10" t="e">
        <f>VLOOKUP(K44,'centroDeProyectos estrateg '!$B:$AB,8,FALSE)</f>
        <v>#N/A</v>
      </c>
      <c r="AC44" s="10" t="e">
        <f>VLOOKUP(L44,'centroDeProyectos estrateg '!$B:$AB,5,FALSE)</f>
        <v>#N/A</v>
      </c>
      <c r="AD44" s="10" t="e">
        <f>VLOOKUP(M44,'centroDeProyectos estrateg '!$B:$AB,19,FALSE)</f>
        <v>#N/A</v>
      </c>
    </row>
    <row r="45" spans="1:30" ht="32.25" customHeight="1">
      <c r="A45" s="1"/>
      <c r="B45" s="3" t="s">
        <v>3463</v>
      </c>
      <c r="C45" s="3" t="s">
        <v>3420</v>
      </c>
      <c r="D45" s="3" t="s">
        <v>3421</v>
      </c>
      <c r="E45" s="3" t="s">
        <v>3453</v>
      </c>
      <c r="F45" s="3" t="s">
        <v>3454</v>
      </c>
      <c r="G45" s="3" t="str">
        <f t="shared" si="0"/>
        <v>CELERIDAD JUDICIAL: Implementar mecanismos de gestión que permitan aumentar la celeridad judicial de los juzgados y oficinas judiciales.</v>
      </c>
      <c r="H45" s="3" t="s">
        <v>3493</v>
      </c>
      <c r="I45" s="3" t="s">
        <v>6020</v>
      </c>
      <c r="J45" s="3" t="s">
        <v>3470</v>
      </c>
      <c r="K45" s="3" t="s">
        <v>3494</v>
      </c>
      <c r="L45" s="3" t="s">
        <v>3475</v>
      </c>
      <c r="M45" s="3" t="s">
        <v>3476</v>
      </c>
      <c r="N45" s="3" t="s">
        <v>3477</v>
      </c>
      <c r="O45" s="3" t="s">
        <v>3456</v>
      </c>
      <c r="P45" s="3">
        <v>0</v>
      </c>
      <c r="Q45" s="3">
        <v>100</v>
      </c>
      <c r="R45" s="3">
        <v>16</v>
      </c>
      <c r="S45" s="3">
        <f>R45+16</f>
        <v>32</v>
      </c>
      <c r="T45" s="3">
        <f t="shared" si="1"/>
        <v>48</v>
      </c>
      <c r="U45" s="3">
        <f t="shared" si="1"/>
        <v>64</v>
      </c>
      <c r="V45" s="3">
        <f t="shared" si="1"/>
        <v>80</v>
      </c>
      <c r="W45" s="3">
        <v>100</v>
      </c>
      <c r="X45" s="3" t="s">
        <v>6001</v>
      </c>
      <c r="Y45" s="10" t="e">
        <f>VLOOKUP(H45,'centroDeProyectos estrateg '!$B:$AB,2,FALSE)</f>
        <v>#VALUE!</v>
      </c>
      <c r="Z45" s="10" t="e">
        <f>VLOOKUP(I45,'centroDeProyectos estrateg '!$B:$AB,3,FALSE)</f>
        <v>#N/A</v>
      </c>
      <c r="AA45" s="10" t="e">
        <f>VLOOKUP(J45,'centroDeProyectos estrateg '!$B:$AB,7,FALSE)</f>
        <v>#N/A</v>
      </c>
      <c r="AB45" s="10" t="e">
        <f>VLOOKUP(K45,'centroDeProyectos estrateg '!$B:$AB,8,FALSE)</f>
        <v>#N/A</v>
      </c>
      <c r="AC45" s="10" t="e">
        <f>VLOOKUP(L45,'centroDeProyectos estrateg '!$B:$AB,5,FALSE)</f>
        <v>#N/A</v>
      </c>
      <c r="AD45" s="10" t="e">
        <f>VLOOKUP(M45,'centroDeProyectos estrateg '!$B:$AB,19,FALSE)</f>
        <v>#VALUE!</v>
      </c>
    </row>
    <row r="46" spans="1:30" ht="32.25" customHeight="1">
      <c r="A46" s="1"/>
      <c r="B46" s="4" t="s">
        <v>3463</v>
      </c>
      <c r="C46" s="4" t="s">
        <v>3420</v>
      </c>
      <c r="D46" s="4" t="s">
        <v>3421</v>
      </c>
      <c r="E46" s="4" t="s">
        <v>3453</v>
      </c>
      <c r="F46" s="4" t="s">
        <v>3454</v>
      </c>
      <c r="G46" s="4" t="str">
        <f t="shared" si="0"/>
        <v>CELERIDAD JUDICIAL: Implementar mecanismos de gestión que permitan aumentar la celeridad judicial de los juzgados y oficinas judiciales.</v>
      </c>
      <c r="H46" s="4" t="s">
        <v>3495</v>
      </c>
      <c r="I46" s="4" t="s">
        <v>3468</v>
      </c>
      <c r="J46" s="4" t="s">
        <v>3470</v>
      </c>
      <c r="K46" s="4" t="s">
        <v>3497</v>
      </c>
      <c r="L46" s="4" t="s">
        <v>3475</v>
      </c>
      <c r="M46" s="4" t="s">
        <v>3530</v>
      </c>
      <c r="N46" s="4" t="s">
        <v>3477</v>
      </c>
      <c r="O46" s="4" t="s">
        <v>3456</v>
      </c>
      <c r="P46" s="4" t="s">
        <v>6057</v>
      </c>
      <c r="Q46" s="17">
        <v>174759</v>
      </c>
      <c r="R46" s="17" t="s">
        <v>6058</v>
      </c>
      <c r="S46" s="17" t="s">
        <v>6058</v>
      </c>
      <c r="T46" s="17" t="s">
        <v>6059</v>
      </c>
      <c r="U46" s="17" t="s">
        <v>6060</v>
      </c>
      <c r="V46" s="17" t="s">
        <v>6061</v>
      </c>
      <c r="W46" s="17" t="s">
        <v>6062</v>
      </c>
      <c r="X46" s="4" t="s">
        <v>6001</v>
      </c>
      <c r="Y46" s="10" t="e">
        <f>VLOOKUP(H46,'centroDeProyectos estrateg '!$B:$AB,2,FALSE)</f>
        <v>#N/A</v>
      </c>
      <c r="Z46" s="10" t="e">
        <f>VLOOKUP(I46,'centroDeProyectos estrateg '!$B:$AB,3,FALSE)</f>
        <v>#N/A</v>
      </c>
      <c r="AA46" s="10" t="e">
        <f>VLOOKUP(J46,'centroDeProyectos estrateg '!$B:$AB,7,FALSE)</f>
        <v>#N/A</v>
      </c>
      <c r="AB46" s="10" t="e">
        <f>VLOOKUP(K46,'centroDeProyectos estrateg '!$B:$AB,8,FALSE)</f>
        <v>#N/A</v>
      </c>
      <c r="AC46" s="10" t="e">
        <f>VLOOKUP(L46,'centroDeProyectos estrateg '!$B:$AB,5,FALSE)</f>
        <v>#N/A</v>
      </c>
      <c r="AD46" s="10" t="e">
        <f>VLOOKUP(M46,'centroDeProyectos estrateg '!$B:$AB,19,FALSE)</f>
        <v>#N/A</v>
      </c>
    </row>
    <row r="47" spans="1:30" ht="32.25" customHeight="1">
      <c r="A47" s="1"/>
      <c r="B47" s="3" t="s">
        <v>3463</v>
      </c>
      <c r="C47" s="3" t="s">
        <v>3420</v>
      </c>
      <c r="D47" s="3" t="s">
        <v>3421</v>
      </c>
      <c r="E47" s="3" t="s">
        <v>3453</v>
      </c>
      <c r="F47" s="3" t="s">
        <v>3454</v>
      </c>
      <c r="G47" s="3" t="str">
        <f t="shared" si="0"/>
        <v>CELERIDAD JUDICIAL: Implementar mecanismos de gestión que permitan aumentar la celeridad judicial de los juzgados y oficinas judiciales.</v>
      </c>
      <c r="H47" s="3" t="s">
        <v>3496</v>
      </c>
      <c r="I47" s="3" t="s">
        <v>6063</v>
      </c>
      <c r="J47" s="3" t="s">
        <v>3470</v>
      </c>
      <c r="K47" s="3" t="s">
        <v>3497</v>
      </c>
      <c r="L47" s="3" t="s">
        <v>3475</v>
      </c>
      <c r="M47" s="3" t="s">
        <v>3498</v>
      </c>
      <c r="N47" s="3" t="s">
        <v>3477</v>
      </c>
      <c r="O47" s="3" t="s">
        <v>3456</v>
      </c>
      <c r="P47" s="3">
        <v>0</v>
      </c>
      <c r="Q47" s="3">
        <v>100</v>
      </c>
      <c r="R47" s="3">
        <v>16</v>
      </c>
      <c r="S47" s="3">
        <f>R47+16</f>
        <v>32</v>
      </c>
      <c r="T47" s="3">
        <f t="shared" si="1"/>
        <v>48</v>
      </c>
      <c r="U47" s="3">
        <f t="shared" si="1"/>
        <v>64</v>
      </c>
      <c r="V47" s="3">
        <f t="shared" si="1"/>
        <v>80</v>
      </c>
      <c r="W47" s="3">
        <v>100</v>
      </c>
      <c r="X47" s="3" t="s">
        <v>6001</v>
      </c>
      <c r="Y47" s="10" t="e">
        <f>VLOOKUP(H47,'centroDeProyectos estrateg '!$B:$AB,2,FALSE)</f>
        <v>#VALUE!</v>
      </c>
      <c r="Z47" s="10" t="e">
        <f>VLOOKUP(I47,'centroDeProyectos estrateg '!$B:$AB,3,FALSE)</f>
        <v>#N/A</v>
      </c>
      <c r="AA47" s="10" t="e">
        <f>VLOOKUP(J47,'centroDeProyectos estrateg '!$B:$AB,7,FALSE)</f>
        <v>#N/A</v>
      </c>
      <c r="AB47" s="10" t="e">
        <f>VLOOKUP(K47,'centroDeProyectos estrateg '!$B:$AB,8,FALSE)</f>
        <v>#N/A</v>
      </c>
      <c r="AC47" s="10" t="e">
        <f>VLOOKUP(L47,'centroDeProyectos estrateg '!$B:$AB,5,FALSE)</f>
        <v>#N/A</v>
      </c>
      <c r="AD47" s="10" t="e">
        <f>VLOOKUP(M47,'centroDeProyectos estrateg '!$B:$AB,19,FALSE)</f>
        <v>#VALUE!</v>
      </c>
    </row>
    <row r="48" spans="1:30" ht="32.25" customHeight="1">
      <c r="A48" s="1"/>
      <c r="B48" s="4" t="s">
        <v>3463</v>
      </c>
      <c r="C48" s="4" t="s">
        <v>3420</v>
      </c>
      <c r="D48" s="4" t="s">
        <v>3421</v>
      </c>
      <c r="E48" s="4" t="s">
        <v>3453</v>
      </c>
      <c r="F48" s="4" t="s">
        <v>3454</v>
      </c>
      <c r="G48" s="4" t="str">
        <f t="shared" ref="G48:G49" si="2">_xlfn.CONCAT(E48,": ",F48)</f>
        <v>CELERIDAD JUDICIAL: Implementar mecanismos de gestión que permitan aumentar la celeridad judicial de los juzgados y oficinas judiciales.</v>
      </c>
      <c r="H48" s="4" t="s">
        <v>3499</v>
      </c>
      <c r="I48" s="4" t="s">
        <v>3468</v>
      </c>
      <c r="J48" s="4" t="s">
        <v>3470</v>
      </c>
      <c r="K48" s="4" t="s">
        <v>3497</v>
      </c>
      <c r="L48" s="4" t="s">
        <v>3475</v>
      </c>
      <c r="M48" s="4" t="s">
        <v>3530</v>
      </c>
      <c r="N48" s="4" t="s">
        <v>3477</v>
      </c>
      <c r="O48" s="4" t="s">
        <v>3456</v>
      </c>
      <c r="P48" s="19" t="s">
        <v>6064</v>
      </c>
      <c r="Q48" s="17">
        <v>22718</v>
      </c>
      <c r="R48" s="17">
        <f>21434+214</f>
        <v>21648</v>
      </c>
      <c r="S48" s="17">
        <f>21434+214</f>
        <v>21648</v>
      </c>
      <c r="T48" s="17">
        <f>21862+214</f>
        <v>22076</v>
      </c>
      <c r="U48" s="17">
        <f t="shared" ref="U48:W48" si="3">T48+214</f>
        <v>22290</v>
      </c>
      <c r="V48" s="17">
        <f t="shared" si="3"/>
        <v>22504</v>
      </c>
      <c r="W48" s="17">
        <f t="shared" si="3"/>
        <v>22718</v>
      </c>
      <c r="X48" s="4"/>
      <c r="Y48" s="10" t="e">
        <f>VLOOKUP(H48,'centroDeProyectos estrateg '!$B:$AB,2,FALSE)</f>
        <v>#N/A</v>
      </c>
      <c r="Z48" s="10" t="e">
        <f>VLOOKUP(I48,'centroDeProyectos estrateg '!$B:$AB,3,FALSE)</f>
        <v>#N/A</v>
      </c>
      <c r="AA48" s="10" t="e">
        <f>VLOOKUP(J48,'centroDeProyectos estrateg '!$B:$AB,7,FALSE)</f>
        <v>#N/A</v>
      </c>
      <c r="AB48" s="10" t="e">
        <f>VLOOKUP(K48,'centroDeProyectos estrateg '!$B:$AB,8,FALSE)</f>
        <v>#N/A</v>
      </c>
      <c r="AC48" s="10" t="e">
        <f>VLOOKUP(L48,'centroDeProyectos estrateg '!$B:$AB,5,FALSE)</f>
        <v>#N/A</v>
      </c>
      <c r="AD48" s="10" t="e">
        <f>VLOOKUP(M48,'centroDeProyectos estrateg '!$B:$AB,19,FALSE)</f>
        <v>#N/A</v>
      </c>
    </row>
    <row r="49" spans="1:30" ht="32.25" customHeight="1">
      <c r="A49" s="1"/>
      <c r="B49" s="3" t="s">
        <v>3463</v>
      </c>
      <c r="C49" s="3" t="s">
        <v>3420</v>
      </c>
      <c r="D49" s="3" t="s">
        <v>3421</v>
      </c>
      <c r="E49" s="3" t="s">
        <v>3453</v>
      </c>
      <c r="F49" s="3" t="s">
        <v>3454</v>
      </c>
      <c r="G49" s="3" t="str">
        <f t="shared" si="2"/>
        <v>CELERIDAD JUDICIAL: Implementar mecanismos de gestión que permitan aumentar la celeridad judicial de los juzgados y oficinas judiciales.</v>
      </c>
      <c r="H49" s="3" t="s">
        <v>3500</v>
      </c>
      <c r="I49" s="3" t="s">
        <v>6063</v>
      </c>
      <c r="J49" s="3" t="s">
        <v>3470</v>
      </c>
      <c r="K49" s="3" t="s">
        <v>3497</v>
      </c>
      <c r="L49" s="3" t="s">
        <v>3475</v>
      </c>
      <c r="M49" s="3" t="s">
        <v>3498</v>
      </c>
      <c r="N49" s="3" t="s">
        <v>3477</v>
      </c>
      <c r="O49" s="3" t="s">
        <v>3456</v>
      </c>
      <c r="P49" s="3">
        <v>0</v>
      </c>
      <c r="Q49" s="3">
        <v>100</v>
      </c>
      <c r="R49" s="3">
        <v>16</v>
      </c>
      <c r="S49" s="3">
        <f>R49+16</f>
        <v>32</v>
      </c>
      <c r="T49" s="3">
        <f t="shared" ref="T49" si="4">S49+16</f>
        <v>48</v>
      </c>
      <c r="U49" s="3">
        <f t="shared" ref="U49" si="5">T49+16</f>
        <v>64</v>
      </c>
      <c r="V49" s="3">
        <f t="shared" ref="V49" si="6">U49+16</f>
        <v>80</v>
      </c>
      <c r="W49" s="3">
        <v>100</v>
      </c>
      <c r="X49" s="3"/>
      <c r="Y49" s="10" t="e">
        <f>VLOOKUP(H49,'centroDeProyectos estrateg '!$B:$AB,2,FALSE)</f>
        <v>#VALUE!</v>
      </c>
      <c r="Z49" s="10" t="e">
        <f>VLOOKUP(I49,'centroDeProyectos estrateg '!$B:$AB,3,FALSE)</f>
        <v>#N/A</v>
      </c>
      <c r="AA49" s="10" t="e">
        <f>VLOOKUP(J49,'centroDeProyectos estrateg '!$B:$AB,7,FALSE)</f>
        <v>#N/A</v>
      </c>
      <c r="AB49" s="10" t="e">
        <f>VLOOKUP(K49,'centroDeProyectos estrateg '!$B:$AB,8,FALSE)</f>
        <v>#N/A</v>
      </c>
      <c r="AC49" s="10" t="e">
        <f>VLOOKUP(L49,'centroDeProyectos estrateg '!$B:$AB,5,FALSE)</f>
        <v>#N/A</v>
      </c>
      <c r="AD49" s="10" t="e">
        <f>VLOOKUP(M49,'centroDeProyectos estrateg '!$B:$AB,19,FALSE)</f>
        <v>#VALUE!</v>
      </c>
    </row>
    <row r="50" spans="1:30" ht="32.25" customHeight="1">
      <c r="A50" s="1"/>
      <c r="B50" s="4" t="s">
        <v>3463</v>
      </c>
      <c r="C50" s="4" t="s">
        <v>3420</v>
      </c>
      <c r="D50" s="4" t="s">
        <v>3421</v>
      </c>
      <c r="E50" s="4" t="s">
        <v>3453</v>
      </c>
      <c r="F50" s="4" t="s">
        <v>3454</v>
      </c>
      <c r="G50" s="4" t="str">
        <f t="shared" si="0"/>
        <v>CELERIDAD JUDICIAL: Implementar mecanismos de gestión que permitan aumentar la celeridad judicial de los juzgados y oficinas judiciales.</v>
      </c>
      <c r="H50" s="4" t="s">
        <v>3501</v>
      </c>
      <c r="I50" s="4" t="s">
        <v>3468</v>
      </c>
      <c r="J50" s="4" t="s">
        <v>3470</v>
      </c>
      <c r="K50" s="4" t="s">
        <v>3497</v>
      </c>
      <c r="L50" s="4" t="s">
        <v>3475</v>
      </c>
      <c r="M50" s="4" t="s">
        <v>3530</v>
      </c>
      <c r="N50" s="4" t="s">
        <v>3477</v>
      </c>
      <c r="O50" s="4" t="s">
        <v>3456</v>
      </c>
      <c r="P50" s="4" t="s">
        <v>6065</v>
      </c>
      <c r="Q50" s="17">
        <v>12416</v>
      </c>
      <c r="R50" s="17" t="s">
        <v>6066</v>
      </c>
      <c r="S50" s="17" t="s">
        <v>6066</v>
      </c>
      <c r="T50" s="17" t="s">
        <v>6067</v>
      </c>
      <c r="U50" s="17" t="s">
        <v>6068</v>
      </c>
      <c r="V50" s="17" t="s">
        <v>6069</v>
      </c>
      <c r="W50" s="17" t="s">
        <v>6070</v>
      </c>
      <c r="X50" s="4" t="s">
        <v>6001</v>
      </c>
      <c r="Y50" s="10" t="e">
        <f>VLOOKUP(H50,'centroDeProyectos estrateg '!$B:$AB,2,FALSE)</f>
        <v>#N/A</v>
      </c>
      <c r="Z50" s="10" t="e">
        <f>VLOOKUP(I50,'centroDeProyectos estrateg '!$B:$AB,3,FALSE)</f>
        <v>#N/A</v>
      </c>
      <c r="AA50" s="10" t="e">
        <f>VLOOKUP(J50,'centroDeProyectos estrateg '!$B:$AB,7,FALSE)</f>
        <v>#N/A</v>
      </c>
      <c r="AB50" s="10" t="e">
        <f>VLOOKUP(K50,'centroDeProyectos estrateg '!$B:$AB,8,FALSE)</f>
        <v>#N/A</v>
      </c>
      <c r="AC50" s="10" t="e">
        <f>VLOOKUP(L50,'centroDeProyectos estrateg '!$B:$AB,5,FALSE)</f>
        <v>#N/A</v>
      </c>
      <c r="AD50" s="10" t="e">
        <f>VLOOKUP(M50,'centroDeProyectos estrateg '!$B:$AB,19,FALSE)</f>
        <v>#N/A</v>
      </c>
    </row>
    <row r="51" spans="1:30" ht="32.25" customHeight="1">
      <c r="A51" s="1"/>
      <c r="B51" s="3" t="s">
        <v>3463</v>
      </c>
      <c r="C51" s="3" t="s">
        <v>3420</v>
      </c>
      <c r="D51" s="3" t="s">
        <v>3421</v>
      </c>
      <c r="E51" s="3" t="s">
        <v>3453</v>
      </c>
      <c r="F51" s="3" t="s">
        <v>3454</v>
      </c>
      <c r="G51" s="3" t="str">
        <f t="shared" si="0"/>
        <v>CELERIDAD JUDICIAL: Implementar mecanismos de gestión que permitan aumentar la celeridad judicial de los juzgados y oficinas judiciales.</v>
      </c>
      <c r="H51" s="3" t="s">
        <v>3502</v>
      </c>
      <c r="I51" s="3" t="s">
        <v>6063</v>
      </c>
      <c r="J51" s="3" t="s">
        <v>3470</v>
      </c>
      <c r="K51" s="3" t="s">
        <v>3497</v>
      </c>
      <c r="L51" s="3" t="s">
        <v>3475</v>
      </c>
      <c r="M51" s="3" t="s">
        <v>3498</v>
      </c>
      <c r="N51" s="3" t="s">
        <v>3477</v>
      </c>
      <c r="O51" s="3" t="s">
        <v>3456</v>
      </c>
      <c r="P51" s="3">
        <v>0</v>
      </c>
      <c r="Q51" s="3">
        <v>100</v>
      </c>
      <c r="R51" s="3">
        <v>16</v>
      </c>
      <c r="S51" s="3">
        <f>R51+16</f>
        <v>32</v>
      </c>
      <c r="T51" s="3">
        <f t="shared" si="1"/>
        <v>48</v>
      </c>
      <c r="U51" s="3">
        <f t="shared" si="1"/>
        <v>64</v>
      </c>
      <c r="V51" s="3">
        <f t="shared" si="1"/>
        <v>80</v>
      </c>
      <c r="W51" s="3">
        <v>100</v>
      </c>
      <c r="X51" s="3" t="s">
        <v>6001</v>
      </c>
      <c r="Y51" s="10" t="e">
        <f>VLOOKUP(H51,'centroDeProyectos estrateg '!$B:$AB,2,FALSE)</f>
        <v>#VALUE!</v>
      </c>
      <c r="Z51" s="10" t="e">
        <f>VLOOKUP(I51,'centroDeProyectos estrateg '!$B:$AB,3,FALSE)</f>
        <v>#N/A</v>
      </c>
      <c r="AA51" s="10" t="e">
        <f>VLOOKUP(J51,'centroDeProyectos estrateg '!$B:$AB,7,FALSE)</f>
        <v>#N/A</v>
      </c>
      <c r="AB51" s="10" t="e">
        <f>VLOOKUP(K51,'centroDeProyectos estrateg '!$B:$AB,8,FALSE)</f>
        <v>#N/A</v>
      </c>
      <c r="AC51" s="10" t="e">
        <f>VLOOKUP(L51,'centroDeProyectos estrateg '!$B:$AB,5,FALSE)</f>
        <v>#N/A</v>
      </c>
      <c r="AD51" s="10" t="e">
        <f>VLOOKUP(M51,'centroDeProyectos estrateg '!$B:$AB,19,FALSE)</f>
        <v>#VALUE!</v>
      </c>
    </row>
    <row r="52" spans="1:30" ht="32.25" customHeight="1">
      <c r="A52" s="1"/>
      <c r="B52" s="4" t="s">
        <v>3463</v>
      </c>
      <c r="C52" s="4" t="s">
        <v>3420</v>
      </c>
      <c r="D52" s="4" t="s">
        <v>3421</v>
      </c>
      <c r="E52" s="4" t="s">
        <v>3453</v>
      </c>
      <c r="F52" s="4" t="s">
        <v>3454</v>
      </c>
      <c r="G52" s="4" t="str">
        <f t="shared" si="0"/>
        <v>CELERIDAD JUDICIAL: Implementar mecanismos de gestión que permitan aumentar la celeridad judicial de los juzgados y oficinas judiciales.</v>
      </c>
      <c r="H52" s="4" t="s">
        <v>3503</v>
      </c>
      <c r="I52" s="4" t="s">
        <v>3468</v>
      </c>
      <c r="J52" s="4" t="s">
        <v>3470</v>
      </c>
      <c r="K52" s="4" t="s">
        <v>3497</v>
      </c>
      <c r="L52" s="4" t="s">
        <v>3475</v>
      </c>
      <c r="M52" s="4" t="s">
        <v>3530</v>
      </c>
      <c r="N52" s="4" t="s">
        <v>3477</v>
      </c>
      <c r="O52" s="4" t="s">
        <v>3456</v>
      </c>
      <c r="P52" s="4" t="s">
        <v>6071</v>
      </c>
      <c r="Q52" s="17">
        <v>36893</v>
      </c>
      <c r="R52" s="17" t="s">
        <v>6072</v>
      </c>
      <c r="S52" s="17" t="s">
        <v>6072</v>
      </c>
      <c r="T52" s="17" t="s">
        <v>6073</v>
      </c>
      <c r="U52" s="17" t="s">
        <v>6074</v>
      </c>
      <c r="V52" s="17" t="s">
        <v>6075</v>
      </c>
      <c r="W52" s="17" t="s">
        <v>6076</v>
      </c>
      <c r="X52" s="4" t="s">
        <v>6001</v>
      </c>
      <c r="Y52" s="10" t="e">
        <f>VLOOKUP(H52,'centroDeProyectos estrateg '!$B:$AB,2,FALSE)</f>
        <v>#N/A</v>
      </c>
      <c r="Z52" s="10" t="e">
        <f>VLOOKUP(I52,'centroDeProyectos estrateg '!$B:$AB,3,FALSE)</f>
        <v>#N/A</v>
      </c>
      <c r="AA52" s="10" t="e">
        <f>VLOOKUP(J52,'centroDeProyectos estrateg '!$B:$AB,7,FALSE)</f>
        <v>#N/A</v>
      </c>
      <c r="AB52" s="10" t="e">
        <f>VLOOKUP(K52,'centroDeProyectos estrateg '!$B:$AB,8,FALSE)</f>
        <v>#N/A</v>
      </c>
      <c r="AC52" s="10" t="e">
        <f>VLOOKUP(L52,'centroDeProyectos estrateg '!$B:$AB,5,FALSE)</f>
        <v>#N/A</v>
      </c>
      <c r="AD52" s="10" t="e">
        <f>VLOOKUP(M52,'centroDeProyectos estrateg '!$B:$AB,19,FALSE)</f>
        <v>#N/A</v>
      </c>
    </row>
    <row r="53" spans="1:30" ht="32.25" customHeight="1">
      <c r="A53" s="1"/>
      <c r="B53" s="3" t="s">
        <v>3463</v>
      </c>
      <c r="C53" s="3" t="s">
        <v>3420</v>
      </c>
      <c r="D53" s="3" t="s">
        <v>3421</v>
      </c>
      <c r="E53" s="3" t="s">
        <v>3453</v>
      </c>
      <c r="F53" s="3" t="s">
        <v>3454</v>
      </c>
      <c r="G53" s="3" t="str">
        <f t="shared" si="0"/>
        <v>CELERIDAD JUDICIAL: Implementar mecanismos de gestión que permitan aumentar la celeridad judicial de los juzgados y oficinas judiciales.</v>
      </c>
      <c r="H53" s="3" t="s">
        <v>3504</v>
      </c>
      <c r="I53" s="3" t="s">
        <v>6063</v>
      </c>
      <c r="J53" s="3" t="s">
        <v>3470</v>
      </c>
      <c r="K53" s="3" t="s">
        <v>3497</v>
      </c>
      <c r="L53" s="3" t="s">
        <v>3475</v>
      </c>
      <c r="M53" s="3" t="s">
        <v>3498</v>
      </c>
      <c r="N53" s="3" t="s">
        <v>3477</v>
      </c>
      <c r="O53" s="3" t="s">
        <v>3456</v>
      </c>
      <c r="P53" s="3">
        <v>0</v>
      </c>
      <c r="Q53" s="3">
        <v>100</v>
      </c>
      <c r="R53" s="3">
        <v>16</v>
      </c>
      <c r="S53" s="3">
        <f>R53+16</f>
        <v>32</v>
      </c>
      <c r="T53" s="3">
        <f t="shared" si="1"/>
        <v>48</v>
      </c>
      <c r="U53" s="3">
        <f t="shared" si="1"/>
        <v>64</v>
      </c>
      <c r="V53" s="3">
        <f t="shared" si="1"/>
        <v>80</v>
      </c>
      <c r="W53" s="3">
        <v>100</v>
      </c>
      <c r="X53" s="3" t="s">
        <v>6001</v>
      </c>
      <c r="Y53" s="10" t="e">
        <f>VLOOKUP(H53,'centroDeProyectos estrateg '!$B:$AB,2,FALSE)</f>
        <v>#VALUE!</v>
      </c>
      <c r="Z53" s="10" t="e">
        <f>VLOOKUP(I53,'centroDeProyectos estrateg '!$B:$AB,3,FALSE)</f>
        <v>#N/A</v>
      </c>
      <c r="AA53" s="10" t="e">
        <f>VLOOKUP(J53,'centroDeProyectos estrateg '!$B:$AB,7,FALSE)</f>
        <v>#N/A</v>
      </c>
      <c r="AB53" s="10" t="e">
        <f>VLOOKUP(K53,'centroDeProyectos estrateg '!$B:$AB,8,FALSE)</f>
        <v>#N/A</v>
      </c>
      <c r="AC53" s="10" t="e">
        <f>VLOOKUP(L53,'centroDeProyectos estrateg '!$B:$AB,5,FALSE)</f>
        <v>#N/A</v>
      </c>
      <c r="AD53" s="10" t="e">
        <f>VLOOKUP(M53,'centroDeProyectos estrateg '!$B:$AB,19,FALSE)</f>
        <v>#VALUE!</v>
      </c>
    </row>
    <row r="54" spans="1:30" ht="32.25" customHeight="1">
      <c r="A54" s="1"/>
      <c r="B54" s="4" t="s">
        <v>3463</v>
      </c>
      <c r="C54" s="4" t="s">
        <v>3420</v>
      </c>
      <c r="D54" s="4" t="s">
        <v>3421</v>
      </c>
      <c r="E54" s="4" t="s">
        <v>3453</v>
      </c>
      <c r="F54" s="4" t="s">
        <v>3454</v>
      </c>
      <c r="G54" s="4" t="str">
        <f t="shared" si="0"/>
        <v>CELERIDAD JUDICIAL: Implementar mecanismos de gestión que permitan aumentar la celeridad judicial de los juzgados y oficinas judiciales.</v>
      </c>
      <c r="H54" s="4" t="s">
        <v>3505</v>
      </c>
      <c r="I54" s="4" t="s">
        <v>3468</v>
      </c>
      <c r="J54" s="4" t="s">
        <v>3470</v>
      </c>
      <c r="K54" s="4" t="s">
        <v>3508</v>
      </c>
      <c r="L54" s="4" t="s">
        <v>3475</v>
      </c>
      <c r="M54" s="4" t="s">
        <v>3530</v>
      </c>
      <c r="N54" s="4" t="s">
        <v>3477</v>
      </c>
      <c r="O54" s="4" t="s">
        <v>3456</v>
      </c>
      <c r="P54" s="4" t="s">
        <v>6077</v>
      </c>
      <c r="Q54" s="17">
        <v>88467</v>
      </c>
      <c r="R54" s="17" t="s">
        <v>6078</v>
      </c>
      <c r="S54" s="17" t="s">
        <v>6078</v>
      </c>
      <c r="T54" s="17" t="s">
        <v>6079</v>
      </c>
      <c r="U54" s="17" t="s">
        <v>6080</v>
      </c>
      <c r="V54" s="17" t="s">
        <v>6081</v>
      </c>
      <c r="W54" s="17" t="s">
        <v>6082</v>
      </c>
      <c r="X54" s="4" t="s">
        <v>6001</v>
      </c>
      <c r="Y54" s="10" t="e">
        <f>VLOOKUP(H54,'centroDeProyectos estrateg '!$B:$AB,2,FALSE)</f>
        <v>#N/A</v>
      </c>
      <c r="Z54" s="10" t="e">
        <f>VLOOKUP(I54,'centroDeProyectos estrateg '!$B:$AB,3,FALSE)</f>
        <v>#N/A</v>
      </c>
      <c r="AA54" s="10" t="e">
        <f>VLOOKUP(J54,'centroDeProyectos estrateg '!$B:$AB,7,FALSE)</f>
        <v>#N/A</v>
      </c>
      <c r="AB54" s="10" t="e">
        <f>VLOOKUP(K54,'centroDeProyectos estrateg '!$B:$AB,8,FALSE)</f>
        <v>#N/A</v>
      </c>
      <c r="AC54" s="10" t="e">
        <f>VLOOKUP(L54,'centroDeProyectos estrateg '!$B:$AB,5,FALSE)</f>
        <v>#N/A</v>
      </c>
      <c r="AD54" s="10" t="e">
        <f>VLOOKUP(M54,'centroDeProyectos estrateg '!$B:$AB,19,FALSE)</f>
        <v>#N/A</v>
      </c>
    </row>
    <row r="55" spans="1:30" ht="32.25" customHeight="1">
      <c r="A55" s="1"/>
      <c r="B55" s="3" t="s">
        <v>3463</v>
      </c>
      <c r="C55" s="3" t="s">
        <v>3420</v>
      </c>
      <c r="D55" s="3" t="s">
        <v>3421</v>
      </c>
      <c r="E55" s="3" t="s">
        <v>3453</v>
      </c>
      <c r="F55" s="3" t="s">
        <v>3454</v>
      </c>
      <c r="G55" s="3" t="str">
        <f t="shared" si="0"/>
        <v>CELERIDAD JUDICIAL: Implementar mecanismos de gestión que permitan aumentar la celeridad judicial de los juzgados y oficinas judiciales.</v>
      </c>
      <c r="H55" s="3" t="s">
        <v>3506</v>
      </c>
      <c r="I55" s="3" t="s">
        <v>6063</v>
      </c>
      <c r="J55" s="3" t="s">
        <v>3470</v>
      </c>
      <c r="K55" s="3" t="s">
        <v>3508</v>
      </c>
      <c r="L55" s="3" t="s">
        <v>3475</v>
      </c>
      <c r="M55" s="3" t="s">
        <v>3498</v>
      </c>
      <c r="N55" s="3" t="s">
        <v>3477</v>
      </c>
      <c r="O55" s="3" t="s">
        <v>3456</v>
      </c>
      <c r="P55" s="3">
        <v>0</v>
      </c>
      <c r="Q55" s="3">
        <v>100</v>
      </c>
      <c r="R55" s="3">
        <v>16</v>
      </c>
      <c r="S55" s="3">
        <f>R55+16</f>
        <v>32</v>
      </c>
      <c r="T55" s="3">
        <f t="shared" si="1"/>
        <v>48</v>
      </c>
      <c r="U55" s="3">
        <f t="shared" si="1"/>
        <v>64</v>
      </c>
      <c r="V55" s="3">
        <f t="shared" si="1"/>
        <v>80</v>
      </c>
      <c r="W55" s="3">
        <v>100</v>
      </c>
      <c r="X55" s="3" t="s">
        <v>6001</v>
      </c>
      <c r="Y55" s="10" t="e">
        <f>VLOOKUP(H55,'centroDeProyectos estrateg '!$B:$AB,2,FALSE)</f>
        <v>#VALUE!</v>
      </c>
      <c r="Z55" s="10" t="e">
        <f>VLOOKUP(I55,'centroDeProyectos estrateg '!$B:$AB,3,FALSE)</f>
        <v>#N/A</v>
      </c>
      <c r="AA55" s="10" t="e">
        <f>VLOOKUP(J55,'centroDeProyectos estrateg '!$B:$AB,7,FALSE)</f>
        <v>#N/A</v>
      </c>
      <c r="AB55" s="10" t="e">
        <f>VLOOKUP(K55,'centroDeProyectos estrateg '!$B:$AB,8,FALSE)</f>
        <v>#N/A</v>
      </c>
      <c r="AC55" s="10" t="e">
        <f>VLOOKUP(L55,'centroDeProyectos estrateg '!$B:$AB,5,FALSE)</f>
        <v>#N/A</v>
      </c>
      <c r="AD55" s="10" t="e">
        <f>VLOOKUP(M55,'centroDeProyectos estrateg '!$B:$AB,19,FALSE)</f>
        <v>#VALUE!</v>
      </c>
    </row>
    <row r="56" spans="1:30" ht="32.25" customHeight="1">
      <c r="A56" s="1"/>
      <c r="B56" s="4" t="s">
        <v>3463</v>
      </c>
      <c r="C56" s="4" t="s">
        <v>3420</v>
      </c>
      <c r="D56" s="4" t="s">
        <v>3421</v>
      </c>
      <c r="E56" s="4" t="s">
        <v>3453</v>
      </c>
      <c r="F56" s="4" t="s">
        <v>3454</v>
      </c>
      <c r="G56" s="4" t="str">
        <f t="shared" si="0"/>
        <v>CELERIDAD JUDICIAL: Implementar mecanismos de gestión que permitan aumentar la celeridad judicial de los juzgados y oficinas judiciales.</v>
      </c>
      <c r="H56" s="4" t="s">
        <v>3509</v>
      </c>
      <c r="I56" s="4" t="s">
        <v>3468</v>
      </c>
      <c r="J56" s="4" t="s">
        <v>1146</v>
      </c>
      <c r="K56" s="4"/>
      <c r="L56" s="4" t="s">
        <v>3475</v>
      </c>
      <c r="M56" s="4" t="s">
        <v>3530</v>
      </c>
      <c r="N56" s="4" t="s">
        <v>1146</v>
      </c>
      <c r="O56" s="4" t="s">
        <v>3456</v>
      </c>
      <c r="P56" s="4" t="s">
        <v>6083</v>
      </c>
      <c r="Q56" s="17">
        <v>20891</v>
      </c>
      <c r="R56" s="17" t="s">
        <v>6084</v>
      </c>
      <c r="S56" s="17" t="s">
        <v>6084</v>
      </c>
      <c r="T56" s="17" t="s">
        <v>6085</v>
      </c>
      <c r="U56" s="17" t="s">
        <v>6086</v>
      </c>
      <c r="V56" s="17" t="s">
        <v>6087</v>
      </c>
      <c r="W56" s="17" t="s">
        <v>6088</v>
      </c>
      <c r="X56" s="4" t="s">
        <v>6001</v>
      </c>
      <c r="Y56" s="10" t="e">
        <f>VLOOKUP(H56,'centroDeProyectos estrateg '!$B:$AB,2,FALSE)</f>
        <v>#N/A</v>
      </c>
      <c r="Z56" s="10" t="e">
        <f>VLOOKUP(I56,'centroDeProyectos estrateg '!$B:$AB,3,FALSE)</f>
        <v>#N/A</v>
      </c>
      <c r="AA56" s="10" t="e">
        <f>VLOOKUP(J56,'centroDeProyectos estrateg '!$B:$AB,7,FALSE)</f>
        <v>#N/A</v>
      </c>
      <c r="AB56" s="10" t="e">
        <f>VLOOKUP(K56,'centroDeProyectos estrateg '!$B:$AB,8,FALSE)</f>
        <v>#N/A</v>
      </c>
      <c r="AC56" s="10" t="e">
        <f>VLOOKUP(L56,'centroDeProyectos estrateg '!$B:$AB,5,FALSE)</f>
        <v>#N/A</v>
      </c>
      <c r="AD56" s="10" t="e">
        <f>VLOOKUP(M56,'centroDeProyectos estrateg '!$B:$AB,19,FALSE)</f>
        <v>#N/A</v>
      </c>
    </row>
    <row r="57" spans="1:30" ht="32.25" customHeight="1">
      <c r="A57" s="1"/>
      <c r="B57" s="3" t="s">
        <v>3463</v>
      </c>
      <c r="C57" s="3" t="s">
        <v>3420</v>
      </c>
      <c r="D57" s="3" t="s">
        <v>3421</v>
      </c>
      <c r="E57" s="3" t="s">
        <v>3453</v>
      </c>
      <c r="F57" s="3" t="s">
        <v>3454</v>
      </c>
      <c r="G57" s="3" t="str">
        <f t="shared" si="0"/>
        <v>CELERIDAD JUDICIAL: Implementar mecanismos de gestión que permitan aumentar la celeridad judicial de los juzgados y oficinas judiciales.</v>
      </c>
      <c r="H57" s="3" t="s">
        <v>3510</v>
      </c>
      <c r="I57" s="3" t="s">
        <v>6063</v>
      </c>
      <c r="J57" s="3" t="s">
        <v>1146</v>
      </c>
      <c r="K57" s="3"/>
      <c r="L57" s="3" t="s">
        <v>3475</v>
      </c>
      <c r="M57" s="3" t="s">
        <v>3498</v>
      </c>
      <c r="N57" s="3" t="s">
        <v>1146</v>
      </c>
      <c r="O57" s="3" t="s">
        <v>3456</v>
      </c>
      <c r="P57" s="3">
        <v>0</v>
      </c>
      <c r="Q57" s="3">
        <v>100</v>
      </c>
      <c r="R57" s="3">
        <v>16</v>
      </c>
      <c r="S57" s="3">
        <f>R57+16</f>
        <v>32</v>
      </c>
      <c r="T57" s="3">
        <f t="shared" si="1"/>
        <v>48</v>
      </c>
      <c r="U57" s="3">
        <f t="shared" si="1"/>
        <v>64</v>
      </c>
      <c r="V57" s="3">
        <f t="shared" si="1"/>
        <v>80</v>
      </c>
      <c r="W57" s="3">
        <v>100</v>
      </c>
      <c r="X57" s="3" t="s">
        <v>6001</v>
      </c>
      <c r="Y57" s="10" t="e">
        <f>VLOOKUP(H57,'centroDeProyectos estrateg '!$B:$AB,2,FALSE)</f>
        <v>#N/A</v>
      </c>
      <c r="Z57" s="10" t="e">
        <f>VLOOKUP(I57,'centroDeProyectos estrateg '!$B:$AB,3,FALSE)</f>
        <v>#N/A</v>
      </c>
      <c r="AA57" s="10" t="e">
        <f>VLOOKUP(J57,'centroDeProyectos estrateg '!$B:$AB,7,FALSE)</f>
        <v>#N/A</v>
      </c>
      <c r="AB57" s="10" t="e">
        <f>VLOOKUP(K57,'centroDeProyectos estrateg '!$B:$AB,8,FALSE)</f>
        <v>#N/A</v>
      </c>
      <c r="AC57" s="10" t="e">
        <f>VLOOKUP(L57,'centroDeProyectos estrateg '!$B:$AB,5,FALSE)</f>
        <v>#N/A</v>
      </c>
      <c r="AD57" s="10" t="e">
        <f>VLOOKUP(M57,'centroDeProyectos estrateg '!$B:$AB,19,FALSE)</f>
        <v>#VALUE!</v>
      </c>
    </row>
    <row r="58" spans="1:30" ht="32.25" customHeight="1">
      <c r="A58" s="1"/>
      <c r="B58" s="4" t="s">
        <v>3463</v>
      </c>
      <c r="C58" s="4" t="s">
        <v>3420</v>
      </c>
      <c r="D58" s="4" t="s">
        <v>3421</v>
      </c>
      <c r="E58" s="4" t="s">
        <v>3453</v>
      </c>
      <c r="F58" s="4" t="s">
        <v>3454</v>
      </c>
      <c r="G58" s="4" t="str">
        <f t="shared" si="0"/>
        <v>CELERIDAD JUDICIAL: Implementar mecanismos de gestión que permitan aumentar la celeridad judicial de los juzgados y oficinas judiciales.</v>
      </c>
      <c r="H58" s="4" t="s">
        <v>3513</v>
      </c>
      <c r="I58" s="4" t="s">
        <v>3468</v>
      </c>
      <c r="J58" s="4" t="s">
        <v>3202</v>
      </c>
      <c r="K58" s="4"/>
      <c r="L58" s="4" t="s">
        <v>3475</v>
      </c>
      <c r="M58" s="4" t="s">
        <v>6095</v>
      </c>
      <c r="N58" s="4" t="s">
        <v>3202</v>
      </c>
      <c r="O58" s="4" t="s">
        <v>3456</v>
      </c>
      <c r="P58" s="4" t="s">
        <v>6089</v>
      </c>
      <c r="Q58" s="4">
        <v>929</v>
      </c>
      <c r="R58" s="17" t="s">
        <v>6090</v>
      </c>
      <c r="S58" s="17" t="s">
        <v>6090</v>
      </c>
      <c r="T58" s="17" t="s">
        <v>6091</v>
      </c>
      <c r="U58" s="17" t="s">
        <v>6092</v>
      </c>
      <c r="V58" s="17" t="s">
        <v>6093</v>
      </c>
      <c r="W58" s="17" t="s">
        <v>6094</v>
      </c>
      <c r="X58" s="4" t="s">
        <v>6001</v>
      </c>
      <c r="Y58" s="10" t="e">
        <f>VLOOKUP(H58,'centroDeProyectos estrateg '!$B:$AB,2,FALSE)</f>
        <v>#N/A</v>
      </c>
      <c r="Z58" s="10" t="e">
        <f>VLOOKUP(I58,'centroDeProyectos estrateg '!$B:$AB,3,FALSE)</f>
        <v>#N/A</v>
      </c>
      <c r="AA58" s="10" t="e">
        <f>VLOOKUP(J58,'centroDeProyectos estrateg '!$B:$AB,7,FALSE)</f>
        <v>#N/A</v>
      </c>
      <c r="AB58" s="10" t="e">
        <f>VLOOKUP(K58,'centroDeProyectos estrateg '!$B:$AB,8,FALSE)</f>
        <v>#N/A</v>
      </c>
      <c r="AC58" s="10" t="e">
        <f>VLOOKUP(L58,'centroDeProyectos estrateg '!$B:$AB,5,FALSE)</f>
        <v>#N/A</v>
      </c>
      <c r="AD58" s="10" t="e">
        <f>VLOOKUP(M58,'centroDeProyectos estrateg '!$B:$AB,19,FALSE)</f>
        <v>#N/A</v>
      </c>
    </row>
    <row r="59" spans="1:30" ht="32.25" customHeight="1">
      <c r="A59" s="1"/>
      <c r="B59" s="3" t="s">
        <v>3463</v>
      </c>
      <c r="C59" s="3" t="s">
        <v>3420</v>
      </c>
      <c r="D59" s="3" t="s">
        <v>3421</v>
      </c>
      <c r="E59" s="3" t="s">
        <v>3453</v>
      </c>
      <c r="F59" s="3" t="s">
        <v>3454</v>
      </c>
      <c r="G59" s="3" t="str">
        <f t="shared" si="0"/>
        <v>CELERIDAD JUDICIAL: Implementar mecanismos de gestión que permitan aumentar la celeridad judicial de los juzgados y oficinas judiciales.</v>
      </c>
      <c r="H59" s="3" t="s">
        <v>3514</v>
      </c>
      <c r="I59" s="3" t="s">
        <v>6063</v>
      </c>
      <c r="J59" s="3" t="s">
        <v>3202</v>
      </c>
      <c r="K59" s="3"/>
      <c r="L59" s="3" t="s">
        <v>3475</v>
      </c>
      <c r="M59" s="3" t="s">
        <v>3516</v>
      </c>
      <c r="N59" s="3" t="s">
        <v>3202</v>
      </c>
      <c r="O59" s="3" t="s">
        <v>3456</v>
      </c>
      <c r="P59" s="3">
        <v>0</v>
      </c>
      <c r="Q59" s="3">
        <v>100</v>
      </c>
      <c r="R59" s="3">
        <v>16</v>
      </c>
      <c r="S59" s="3">
        <f>R59+16</f>
        <v>32</v>
      </c>
      <c r="T59" s="3">
        <f t="shared" si="1"/>
        <v>48</v>
      </c>
      <c r="U59" s="3">
        <f t="shared" si="1"/>
        <v>64</v>
      </c>
      <c r="V59" s="3">
        <f t="shared" si="1"/>
        <v>80</v>
      </c>
      <c r="W59" s="3">
        <v>100</v>
      </c>
      <c r="X59" s="3" t="s">
        <v>6001</v>
      </c>
      <c r="Y59" s="10" t="e">
        <f>VLOOKUP(H59,'centroDeProyectos estrateg '!$B:$AB,2,FALSE)</f>
        <v>#N/A</v>
      </c>
      <c r="Z59" s="10" t="e">
        <f>VLOOKUP(I59,'centroDeProyectos estrateg '!$B:$AB,3,FALSE)</f>
        <v>#N/A</v>
      </c>
      <c r="AA59" s="10" t="e">
        <f>VLOOKUP(J59,'centroDeProyectos estrateg '!$B:$AB,7,FALSE)</f>
        <v>#N/A</v>
      </c>
      <c r="AB59" s="10" t="e">
        <f>VLOOKUP(K59,'centroDeProyectos estrateg '!$B:$AB,8,FALSE)</f>
        <v>#N/A</v>
      </c>
      <c r="AC59" s="10" t="e">
        <f>VLOOKUP(L59,'centroDeProyectos estrateg '!$B:$AB,5,FALSE)</f>
        <v>#N/A</v>
      </c>
      <c r="AD59" s="10" t="e">
        <f>VLOOKUP(M59,'centroDeProyectos estrateg '!$B:$AB,19,FALSE)</f>
        <v>#N/A</v>
      </c>
    </row>
    <row r="60" spans="1:30" ht="32.25" customHeight="1">
      <c r="A60" s="1"/>
      <c r="B60" s="4" t="s">
        <v>3463</v>
      </c>
      <c r="C60" s="4" t="s">
        <v>3420</v>
      </c>
      <c r="D60" s="4" t="s">
        <v>3421</v>
      </c>
      <c r="E60" s="4" t="s">
        <v>3453</v>
      </c>
      <c r="F60" s="4" t="s">
        <v>3454</v>
      </c>
      <c r="G60" s="4" t="str">
        <f t="shared" si="0"/>
        <v>CELERIDAD JUDICIAL: Implementar mecanismos de gestión que permitan aumentar la celeridad judicial de los juzgados y oficinas judiciales.</v>
      </c>
      <c r="H60" s="4" t="s">
        <v>3518</v>
      </c>
      <c r="I60" s="4" t="s">
        <v>3517</v>
      </c>
      <c r="J60" s="4" t="s">
        <v>3470</v>
      </c>
      <c r="K60" s="4" t="s">
        <v>3611</v>
      </c>
      <c r="L60" s="4" t="s">
        <v>3475</v>
      </c>
      <c r="M60" s="4" t="s">
        <v>6097</v>
      </c>
      <c r="N60" s="4" t="s">
        <v>3470</v>
      </c>
      <c r="O60" s="4" t="s">
        <v>3434</v>
      </c>
      <c r="P60" s="4">
        <v>0</v>
      </c>
      <c r="Q60" s="4">
        <v>6</v>
      </c>
      <c r="R60" s="4">
        <v>1</v>
      </c>
      <c r="S60" s="4">
        <v>2</v>
      </c>
      <c r="T60" s="4">
        <v>3</v>
      </c>
      <c r="U60" s="4">
        <v>4</v>
      </c>
      <c r="V60" s="4">
        <v>5</v>
      </c>
      <c r="W60" s="4">
        <v>6</v>
      </c>
      <c r="X60" s="4" t="s">
        <v>6001</v>
      </c>
      <c r="Y60" s="10" t="e">
        <f>VLOOKUP(H60,'centroDeProyectos estrateg '!$B:$AB,2,FALSE)</f>
        <v>#VALUE!</v>
      </c>
      <c r="Z60" s="10" t="e">
        <f>VLOOKUP(I60,'centroDeProyectos estrateg '!$B:$AB,3,FALSE)</f>
        <v>#N/A</v>
      </c>
      <c r="AA60" s="10" t="e">
        <f>VLOOKUP(J60,'centroDeProyectos estrateg '!$B:$AB,7,FALSE)</f>
        <v>#N/A</v>
      </c>
      <c r="AB60" s="10" t="e">
        <f>VLOOKUP(K60,'centroDeProyectos estrateg '!$B:$AB,8,FALSE)</f>
        <v>#N/A</v>
      </c>
      <c r="AC60" s="10" t="e">
        <f>VLOOKUP(L60,'centroDeProyectos estrateg '!$B:$AB,5,FALSE)</f>
        <v>#N/A</v>
      </c>
      <c r="AD60" s="10" t="e">
        <f>VLOOKUP(M60,'centroDeProyectos estrateg '!$B:$AB,19,FALSE)</f>
        <v>#N/A</v>
      </c>
    </row>
    <row r="61" spans="1:30" ht="32.25" customHeight="1">
      <c r="A61" s="1"/>
      <c r="B61" s="3" t="s">
        <v>3463</v>
      </c>
      <c r="C61" s="3" t="s">
        <v>3420</v>
      </c>
      <c r="D61" s="3" t="s">
        <v>3421</v>
      </c>
      <c r="E61" s="3" t="s">
        <v>3453</v>
      </c>
      <c r="F61" s="3" t="s">
        <v>3454</v>
      </c>
      <c r="G61" s="3" t="str">
        <f t="shared" si="0"/>
        <v>CELERIDAD JUDICIAL: Implementar mecanismos de gestión que permitan aumentar la celeridad judicial de los juzgados y oficinas judiciales.</v>
      </c>
      <c r="H61" s="3" t="s">
        <v>3519</v>
      </c>
      <c r="I61" s="3" t="s">
        <v>3468</v>
      </c>
      <c r="J61" s="3" t="s">
        <v>3470</v>
      </c>
      <c r="K61" s="3" t="s">
        <v>6099</v>
      </c>
      <c r="L61" s="3" t="s">
        <v>3475</v>
      </c>
      <c r="M61" s="3" t="s">
        <v>3530</v>
      </c>
      <c r="N61" s="3" t="s">
        <v>3470</v>
      </c>
      <c r="O61" s="3" t="s">
        <v>3456</v>
      </c>
      <c r="P61" s="3" t="s">
        <v>6098</v>
      </c>
      <c r="Q61" s="8">
        <v>1151</v>
      </c>
      <c r="R61" s="8">
        <v>1096</v>
      </c>
      <c r="S61" s="8">
        <v>1096</v>
      </c>
      <c r="T61" s="8">
        <v>1117</v>
      </c>
      <c r="U61" s="8">
        <v>1129</v>
      </c>
      <c r="V61" s="8">
        <v>1140</v>
      </c>
      <c r="W61" s="8">
        <v>1151</v>
      </c>
      <c r="X61" s="3" t="s">
        <v>6001</v>
      </c>
      <c r="Y61" s="10" t="e">
        <f>VLOOKUP(H61,'centroDeProyectos estrateg '!$B:$AB,2,FALSE)</f>
        <v>#N/A</v>
      </c>
      <c r="Z61" s="10" t="e">
        <f>VLOOKUP(I61,'centroDeProyectos estrateg '!$B:$AB,3,FALSE)</f>
        <v>#N/A</v>
      </c>
      <c r="AA61" s="10" t="e">
        <f>VLOOKUP(J61,'centroDeProyectos estrateg '!$B:$AB,7,FALSE)</f>
        <v>#N/A</v>
      </c>
      <c r="AB61" s="10" t="e">
        <f>VLOOKUP(K61,'centroDeProyectos estrateg '!$B:$AB,8,FALSE)</f>
        <v>#N/A</v>
      </c>
      <c r="AC61" s="10" t="e">
        <f>VLOOKUP(L61,'centroDeProyectos estrateg '!$B:$AB,5,FALSE)</f>
        <v>#N/A</v>
      </c>
      <c r="AD61" s="10" t="e">
        <f>VLOOKUP(M61,'centroDeProyectos estrateg '!$B:$AB,19,FALSE)</f>
        <v>#N/A</v>
      </c>
    </row>
    <row r="62" spans="1:30" ht="32.25" customHeight="1">
      <c r="A62" s="1"/>
      <c r="B62" s="4" t="s">
        <v>3463</v>
      </c>
      <c r="C62" s="4" t="s">
        <v>3420</v>
      </c>
      <c r="D62" s="4" t="s">
        <v>3421</v>
      </c>
      <c r="E62" s="4" t="s">
        <v>3453</v>
      </c>
      <c r="F62" s="4" t="s">
        <v>3454</v>
      </c>
      <c r="G62" s="4" t="str">
        <f t="shared" si="0"/>
        <v>CELERIDAD JUDICIAL: Implementar mecanismos de gestión que permitan aumentar la celeridad judicial de los juzgados y oficinas judiciales.</v>
      </c>
      <c r="H62" s="4" t="s">
        <v>3520</v>
      </c>
      <c r="I62" s="4" t="s">
        <v>3468</v>
      </c>
      <c r="J62" s="4" t="s">
        <v>3470</v>
      </c>
      <c r="K62" s="4" t="s">
        <v>6106</v>
      </c>
      <c r="L62" s="4" t="s">
        <v>3475</v>
      </c>
      <c r="M62" s="4" t="s">
        <v>3530</v>
      </c>
      <c r="N62" s="4" t="s">
        <v>3477</v>
      </c>
      <c r="O62" s="4" t="s">
        <v>3456</v>
      </c>
      <c r="P62" s="4" t="s">
        <v>6100</v>
      </c>
      <c r="Q62" s="17">
        <v>3309</v>
      </c>
      <c r="R62" s="17" t="s">
        <v>6101</v>
      </c>
      <c r="S62" s="17" t="s">
        <v>6101</v>
      </c>
      <c r="T62" s="17" t="s">
        <v>6102</v>
      </c>
      <c r="U62" s="17" t="s">
        <v>6103</v>
      </c>
      <c r="V62" s="17" t="s">
        <v>6104</v>
      </c>
      <c r="W62" s="17" t="s">
        <v>6105</v>
      </c>
      <c r="X62" s="4" t="s">
        <v>6001</v>
      </c>
      <c r="Y62" s="10" t="e">
        <f>VLOOKUP(H62,'centroDeProyectos estrateg '!$B:$AB,2,FALSE)</f>
        <v>#N/A</v>
      </c>
      <c r="Z62" s="10" t="e">
        <f>VLOOKUP(I62,'centroDeProyectos estrateg '!$B:$AB,3,FALSE)</f>
        <v>#N/A</v>
      </c>
      <c r="AA62" s="10" t="e">
        <f>VLOOKUP(J62,'centroDeProyectos estrateg '!$B:$AB,7,FALSE)</f>
        <v>#N/A</v>
      </c>
      <c r="AB62" s="10" t="e">
        <f>VLOOKUP(K62,'centroDeProyectos estrateg '!$B:$AB,8,FALSE)</f>
        <v>#N/A</v>
      </c>
      <c r="AC62" s="10" t="e">
        <f>VLOOKUP(L62,'centroDeProyectos estrateg '!$B:$AB,5,FALSE)</f>
        <v>#N/A</v>
      </c>
      <c r="AD62" s="10" t="e">
        <f>VLOOKUP(M62,'centroDeProyectos estrateg '!$B:$AB,19,FALSE)</f>
        <v>#N/A</v>
      </c>
    </row>
    <row r="63" spans="1:30" ht="32.25" customHeight="1">
      <c r="A63" s="1"/>
      <c r="B63" s="3" t="s">
        <v>3463</v>
      </c>
      <c r="C63" s="3" t="s">
        <v>3420</v>
      </c>
      <c r="D63" s="3" t="s">
        <v>3421</v>
      </c>
      <c r="E63" s="3" t="s">
        <v>3453</v>
      </c>
      <c r="F63" s="3" t="s">
        <v>3454</v>
      </c>
      <c r="G63" s="3" t="str">
        <f t="shared" si="0"/>
        <v>CELERIDAD JUDICIAL: Implementar mecanismos de gestión que permitan aumentar la celeridad judicial de los juzgados y oficinas judiciales.</v>
      </c>
      <c r="H63" s="3" t="s">
        <v>3521</v>
      </c>
      <c r="I63" s="3" t="s">
        <v>3468</v>
      </c>
      <c r="J63" s="3" t="s">
        <v>3470</v>
      </c>
      <c r="K63" s="3" t="s">
        <v>6113</v>
      </c>
      <c r="L63" s="3" t="s">
        <v>3475</v>
      </c>
      <c r="M63" s="3" t="s">
        <v>3530</v>
      </c>
      <c r="N63" s="3" t="s">
        <v>3477</v>
      </c>
      <c r="O63" s="3" t="s">
        <v>3456</v>
      </c>
      <c r="P63" s="3" t="s">
        <v>6107</v>
      </c>
      <c r="Q63" s="8">
        <v>440</v>
      </c>
      <c r="R63" s="8" t="s">
        <v>6108</v>
      </c>
      <c r="S63" s="8" t="s">
        <v>6108</v>
      </c>
      <c r="T63" s="8" t="s">
        <v>6109</v>
      </c>
      <c r="U63" s="8" t="s">
        <v>6110</v>
      </c>
      <c r="V63" s="8" t="s">
        <v>6111</v>
      </c>
      <c r="W63" s="8" t="s">
        <v>6112</v>
      </c>
      <c r="X63" s="3" t="s">
        <v>6001</v>
      </c>
      <c r="Y63" s="10" t="e">
        <f>VLOOKUP(H63,'centroDeProyectos estrateg '!$B:$AB,2,FALSE)</f>
        <v>#N/A</v>
      </c>
      <c r="Z63" s="10" t="e">
        <f>VLOOKUP(I63,'centroDeProyectos estrateg '!$B:$AB,3,FALSE)</f>
        <v>#N/A</v>
      </c>
      <c r="AA63" s="10" t="e">
        <f>VLOOKUP(J63,'centroDeProyectos estrateg '!$B:$AB,7,FALSE)</f>
        <v>#N/A</v>
      </c>
      <c r="AB63" s="10" t="e">
        <f>VLOOKUP(K63,'centroDeProyectos estrateg '!$B:$AB,8,FALSE)</f>
        <v>#N/A</v>
      </c>
      <c r="AC63" s="10" t="e">
        <f>VLOOKUP(L63,'centroDeProyectos estrateg '!$B:$AB,5,FALSE)</f>
        <v>#N/A</v>
      </c>
      <c r="AD63" s="10" t="e">
        <f>VLOOKUP(M63,'centroDeProyectos estrateg '!$B:$AB,19,FALSE)</f>
        <v>#N/A</v>
      </c>
    </row>
    <row r="64" spans="1:30" ht="32.25" customHeight="1">
      <c r="A64" s="1"/>
      <c r="B64" s="4" t="s">
        <v>3463</v>
      </c>
      <c r="C64" s="4" t="s">
        <v>3420</v>
      </c>
      <c r="D64" s="4" t="s">
        <v>3421</v>
      </c>
      <c r="E64" s="4" t="s">
        <v>3453</v>
      </c>
      <c r="F64" s="4" t="s">
        <v>3454</v>
      </c>
      <c r="G64" s="4" t="str">
        <f t="shared" si="0"/>
        <v>CELERIDAD JUDICIAL: Implementar mecanismos de gestión que permitan aumentar la celeridad judicial de los juzgados y oficinas judiciales.</v>
      </c>
      <c r="H64" s="4" t="s">
        <v>3522</v>
      </c>
      <c r="I64" s="4" t="s">
        <v>3468</v>
      </c>
      <c r="J64" s="4" t="s">
        <v>3470</v>
      </c>
      <c r="K64" s="4" t="s">
        <v>3474</v>
      </c>
      <c r="L64" s="4" t="s">
        <v>3475</v>
      </c>
      <c r="M64" s="4" t="s">
        <v>3530</v>
      </c>
      <c r="N64" s="4" t="s">
        <v>3477</v>
      </c>
      <c r="O64" s="4" t="s">
        <v>3456</v>
      </c>
      <c r="P64" s="4" t="s">
        <v>6114</v>
      </c>
      <c r="Q64" s="17">
        <v>5031</v>
      </c>
      <c r="R64" s="17" t="s">
        <v>6115</v>
      </c>
      <c r="S64" s="17" t="s">
        <v>6115</v>
      </c>
      <c r="T64" s="17" t="s">
        <v>6116</v>
      </c>
      <c r="U64" s="17" t="s">
        <v>6117</v>
      </c>
      <c r="V64" s="17" t="s">
        <v>6118</v>
      </c>
      <c r="W64" s="17" t="s">
        <v>6119</v>
      </c>
      <c r="X64" s="4" t="s">
        <v>6001</v>
      </c>
      <c r="Y64" s="10" t="e">
        <f>VLOOKUP(H64,'centroDeProyectos estrateg '!$B:$AB,2,FALSE)</f>
        <v>#N/A</v>
      </c>
      <c r="Z64" s="10" t="e">
        <f>VLOOKUP(I64,'centroDeProyectos estrateg '!$B:$AB,3,FALSE)</f>
        <v>#N/A</v>
      </c>
      <c r="AA64" s="10" t="e">
        <f>VLOOKUP(J64,'centroDeProyectos estrateg '!$B:$AB,7,FALSE)</f>
        <v>#N/A</v>
      </c>
      <c r="AB64" s="10" t="e">
        <f>VLOOKUP(K64,'centroDeProyectos estrateg '!$B:$AB,8,FALSE)</f>
        <v>#N/A</v>
      </c>
      <c r="AC64" s="10" t="e">
        <f>VLOOKUP(L64,'centroDeProyectos estrateg '!$B:$AB,5,FALSE)</f>
        <v>#N/A</v>
      </c>
      <c r="AD64" s="10" t="e">
        <f>VLOOKUP(M64,'centroDeProyectos estrateg '!$B:$AB,19,FALSE)</f>
        <v>#N/A</v>
      </c>
    </row>
    <row r="65" spans="1:30" ht="32.25" customHeight="1">
      <c r="A65" s="1"/>
      <c r="B65" s="3" t="s">
        <v>3463</v>
      </c>
      <c r="C65" s="3" t="s">
        <v>3420</v>
      </c>
      <c r="D65" s="3" t="s">
        <v>3421</v>
      </c>
      <c r="E65" s="3" t="s">
        <v>3453</v>
      </c>
      <c r="F65" s="3" t="s">
        <v>3454</v>
      </c>
      <c r="G65" s="3" t="str">
        <f t="shared" ref="G65:G137" si="7">_xlfn.CONCAT(E65,": ",F65)</f>
        <v>CELERIDAD JUDICIAL: Implementar mecanismos de gestión que permitan aumentar la celeridad judicial de los juzgados y oficinas judiciales.</v>
      </c>
      <c r="H65" s="3" t="s">
        <v>3523</v>
      </c>
      <c r="I65" s="3" t="s">
        <v>3468</v>
      </c>
      <c r="J65" s="3" t="s">
        <v>3470</v>
      </c>
      <c r="K65" s="3" t="s">
        <v>3482</v>
      </c>
      <c r="L65" s="3" t="s">
        <v>3475</v>
      </c>
      <c r="M65" s="3" t="s">
        <v>3530</v>
      </c>
      <c r="N65" s="3" t="s">
        <v>3477</v>
      </c>
      <c r="O65" s="3" t="s">
        <v>3456</v>
      </c>
      <c r="P65" s="3" t="s">
        <v>6120</v>
      </c>
      <c r="Q65" s="8">
        <v>1131</v>
      </c>
      <c r="R65" s="8">
        <v>1076</v>
      </c>
      <c r="S65" s="8">
        <v>1076</v>
      </c>
      <c r="T65" s="8">
        <v>1098</v>
      </c>
      <c r="U65" s="8">
        <v>1109</v>
      </c>
      <c r="V65" s="8">
        <v>1120</v>
      </c>
      <c r="W65" s="8">
        <v>1131</v>
      </c>
      <c r="X65" s="3" t="s">
        <v>6001</v>
      </c>
      <c r="Y65" s="10" t="e">
        <f>VLOOKUP(H65,'centroDeProyectos estrateg '!$B:$AB,2,FALSE)</f>
        <v>#N/A</v>
      </c>
      <c r="Z65" s="10" t="e">
        <f>VLOOKUP(I65,'centroDeProyectos estrateg '!$B:$AB,3,FALSE)</f>
        <v>#N/A</v>
      </c>
      <c r="AA65" s="10" t="e">
        <f>VLOOKUP(J65,'centroDeProyectos estrateg '!$B:$AB,7,FALSE)</f>
        <v>#N/A</v>
      </c>
      <c r="AB65" s="10" t="e">
        <f>VLOOKUP(K65,'centroDeProyectos estrateg '!$B:$AB,8,FALSE)</f>
        <v>#N/A</v>
      </c>
      <c r="AC65" s="10" t="e">
        <f>VLOOKUP(L65,'centroDeProyectos estrateg '!$B:$AB,5,FALSE)</f>
        <v>#N/A</v>
      </c>
      <c r="AD65" s="10" t="e">
        <f>VLOOKUP(M65,'centroDeProyectos estrateg '!$B:$AB,19,FALSE)</f>
        <v>#N/A</v>
      </c>
    </row>
    <row r="66" spans="1:30" ht="32.25" customHeight="1">
      <c r="A66" s="1"/>
      <c r="B66" s="4" t="s">
        <v>3463</v>
      </c>
      <c r="C66" s="4" t="s">
        <v>3420</v>
      </c>
      <c r="D66" s="4" t="s">
        <v>3421</v>
      </c>
      <c r="E66" s="4" t="s">
        <v>3453</v>
      </c>
      <c r="F66" s="4" t="s">
        <v>3454</v>
      </c>
      <c r="G66" s="4" t="str">
        <f t="shared" si="7"/>
        <v>CELERIDAD JUDICIAL: Implementar mecanismos de gestión que permitan aumentar la celeridad judicial de los juzgados y oficinas judiciales.</v>
      </c>
      <c r="H66" s="4" t="s">
        <v>3524</v>
      </c>
      <c r="I66" s="4" t="s">
        <v>3468</v>
      </c>
      <c r="J66" s="4" t="s">
        <v>3470</v>
      </c>
      <c r="K66" s="4" t="s">
        <v>3488</v>
      </c>
      <c r="L66" s="4" t="s">
        <v>3475</v>
      </c>
      <c r="M66" s="4" t="s">
        <v>3530</v>
      </c>
      <c r="N66" s="4" t="s">
        <v>3477</v>
      </c>
      <c r="O66" s="4" t="s">
        <v>3456</v>
      </c>
      <c r="P66" s="4" t="s">
        <v>6121</v>
      </c>
      <c r="Q66" s="17">
        <v>1200</v>
      </c>
      <c r="R66" s="17" t="s">
        <v>6122</v>
      </c>
      <c r="S66" s="17" t="s">
        <v>6122</v>
      </c>
      <c r="T66" s="17" t="s">
        <v>6123</v>
      </c>
      <c r="U66" s="17" t="s">
        <v>6124</v>
      </c>
      <c r="V66" s="17" t="s">
        <v>6125</v>
      </c>
      <c r="W66" s="17" t="s">
        <v>6126</v>
      </c>
      <c r="X66" s="4" t="s">
        <v>6001</v>
      </c>
      <c r="Y66" s="10" t="e">
        <f>VLOOKUP(H66,'centroDeProyectos estrateg '!$B:$AB,2,FALSE)</f>
        <v>#N/A</v>
      </c>
      <c r="Z66" s="10" t="e">
        <f>VLOOKUP(I66,'centroDeProyectos estrateg '!$B:$AB,3,FALSE)</f>
        <v>#N/A</v>
      </c>
      <c r="AA66" s="10" t="e">
        <f>VLOOKUP(J66,'centroDeProyectos estrateg '!$B:$AB,7,FALSE)</f>
        <v>#N/A</v>
      </c>
      <c r="AB66" s="10" t="e">
        <f>VLOOKUP(K66,'centroDeProyectos estrateg '!$B:$AB,8,FALSE)</f>
        <v>#N/A</v>
      </c>
      <c r="AC66" s="10" t="e">
        <f>VLOOKUP(L66,'centroDeProyectos estrateg '!$B:$AB,5,FALSE)</f>
        <v>#N/A</v>
      </c>
      <c r="AD66" s="10" t="e">
        <f>VLOOKUP(M66,'centroDeProyectos estrateg '!$B:$AB,19,FALSE)</f>
        <v>#N/A</v>
      </c>
    </row>
    <row r="67" spans="1:30" ht="32.25" customHeight="1">
      <c r="A67" s="1"/>
      <c r="B67" s="3" t="s">
        <v>3463</v>
      </c>
      <c r="C67" s="3" t="s">
        <v>3420</v>
      </c>
      <c r="D67" s="3" t="s">
        <v>3421</v>
      </c>
      <c r="E67" s="3" t="s">
        <v>3453</v>
      </c>
      <c r="F67" s="3" t="s">
        <v>3454</v>
      </c>
      <c r="G67" s="3" t="str">
        <f t="shared" si="7"/>
        <v>CELERIDAD JUDICIAL: Implementar mecanismos de gestión que permitan aumentar la celeridad judicial de los juzgados y oficinas judiciales.</v>
      </c>
      <c r="H67" s="3" t="s">
        <v>3525</v>
      </c>
      <c r="I67" s="3" t="s">
        <v>3468</v>
      </c>
      <c r="J67" s="3" t="s">
        <v>3470</v>
      </c>
      <c r="K67" s="3" t="s">
        <v>3494</v>
      </c>
      <c r="L67" s="3" t="s">
        <v>3475</v>
      </c>
      <c r="M67" s="3" t="s">
        <v>3530</v>
      </c>
      <c r="N67" s="3" t="s">
        <v>3477</v>
      </c>
      <c r="O67" s="3" t="s">
        <v>3456</v>
      </c>
      <c r="P67" s="3" t="s">
        <v>6127</v>
      </c>
      <c r="Q67" s="8">
        <v>8110</v>
      </c>
      <c r="R67" s="8" t="s">
        <v>6128</v>
      </c>
      <c r="S67" s="8" t="s">
        <v>6128</v>
      </c>
      <c r="T67" s="8">
        <v>7871</v>
      </c>
      <c r="U67" s="8" t="s">
        <v>6129</v>
      </c>
      <c r="V67" s="8" t="s">
        <v>6130</v>
      </c>
      <c r="W67" s="8" t="s">
        <v>6131</v>
      </c>
      <c r="X67" s="3" t="s">
        <v>6001</v>
      </c>
      <c r="Y67" s="10" t="e">
        <f>VLOOKUP(H67,'centroDeProyectos estrateg '!$B:$AB,2,FALSE)</f>
        <v>#N/A</v>
      </c>
      <c r="Z67" s="10" t="e">
        <f>VLOOKUP(I67,'centroDeProyectos estrateg '!$B:$AB,3,FALSE)</f>
        <v>#N/A</v>
      </c>
      <c r="AA67" s="10" t="e">
        <f>VLOOKUP(J67,'centroDeProyectos estrateg '!$B:$AB,7,FALSE)</f>
        <v>#N/A</v>
      </c>
      <c r="AB67" s="10" t="e">
        <f>VLOOKUP(K67,'centroDeProyectos estrateg '!$B:$AB,8,FALSE)</f>
        <v>#N/A</v>
      </c>
      <c r="AC67" s="10" t="e">
        <f>VLOOKUP(L67,'centroDeProyectos estrateg '!$B:$AB,5,FALSE)</f>
        <v>#N/A</v>
      </c>
      <c r="AD67" s="10" t="e">
        <f>VLOOKUP(M67,'centroDeProyectos estrateg '!$B:$AB,19,FALSE)</f>
        <v>#N/A</v>
      </c>
    </row>
    <row r="68" spans="1:30" ht="32.25" customHeight="1">
      <c r="A68" s="1"/>
      <c r="B68" s="4" t="s">
        <v>3463</v>
      </c>
      <c r="C68" s="4" t="s">
        <v>3420</v>
      </c>
      <c r="D68" s="4" t="s">
        <v>3421</v>
      </c>
      <c r="E68" s="4" t="s">
        <v>3453</v>
      </c>
      <c r="F68" s="4" t="s">
        <v>3454</v>
      </c>
      <c r="G68" s="4" t="str">
        <f t="shared" si="7"/>
        <v>CELERIDAD JUDICIAL: Implementar mecanismos de gestión que permitan aumentar la celeridad judicial de los juzgados y oficinas judiciales.</v>
      </c>
      <c r="H68" s="4" t="s">
        <v>3526</v>
      </c>
      <c r="I68" s="4" t="s">
        <v>3468</v>
      </c>
      <c r="J68" s="4" t="s">
        <v>3470</v>
      </c>
      <c r="K68" s="4" t="s">
        <v>6138</v>
      </c>
      <c r="L68" s="4" t="s">
        <v>3475</v>
      </c>
      <c r="M68" s="4" t="s">
        <v>3530</v>
      </c>
      <c r="N68" s="4" t="s">
        <v>3477</v>
      </c>
      <c r="O68" s="4" t="s">
        <v>3456</v>
      </c>
      <c r="P68" s="4" t="s">
        <v>6132</v>
      </c>
      <c r="Q68" s="17">
        <v>200</v>
      </c>
      <c r="R68" s="17" t="s">
        <v>6133</v>
      </c>
      <c r="S68" s="17" t="s">
        <v>6133</v>
      </c>
      <c r="T68" s="17" t="s">
        <v>6134</v>
      </c>
      <c r="U68" s="17" t="s">
        <v>6135</v>
      </c>
      <c r="V68" s="17" t="s">
        <v>6136</v>
      </c>
      <c r="W68" s="17" t="s">
        <v>6137</v>
      </c>
      <c r="X68" s="4" t="s">
        <v>6001</v>
      </c>
      <c r="Y68" s="10" t="e">
        <f>VLOOKUP(H68,'centroDeProyectos estrateg '!$B:$AB,2,FALSE)</f>
        <v>#N/A</v>
      </c>
      <c r="Z68" s="10" t="e">
        <f>VLOOKUP(I68,'centroDeProyectos estrateg '!$B:$AB,3,FALSE)</f>
        <v>#N/A</v>
      </c>
      <c r="AA68" s="10" t="e">
        <f>VLOOKUP(J68,'centroDeProyectos estrateg '!$B:$AB,7,FALSE)</f>
        <v>#N/A</v>
      </c>
      <c r="AB68" s="10" t="e">
        <f>VLOOKUP(K68,'centroDeProyectos estrateg '!$B:$AB,8,FALSE)</f>
        <v>#N/A</v>
      </c>
      <c r="AC68" s="10" t="e">
        <f>VLOOKUP(L68,'centroDeProyectos estrateg '!$B:$AB,5,FALSE)</f>
        <v>#N/A</v>
      </c>
      <c r="AD68" s="10" t="e">
        <f>VLOOKUP(M68,'centroDeProyectos estrateg '!$B:$AB,19,FALSE)</f>
        <v>#N/A</v>
      </c>
    </row>
    <row r="69" spans="1:30" ht="32.25" customHeight="1">
      <c r="A69" s="1"/>
      <c r="B69" s="3" t="s">
        <v>3463</v>
      </c>
      <c r="C69" s="3" t="s">
        <v>3420</v>
      </c>
      <c r="D69" s="3" t="s">
        <v>3421</v>
      </c>
      <c r="E69" s="3" t="s">
        <v>3453</v>
      </c>
      <c r="F69" s="3" t="s">
        <v>3454</v>
      </c>
      <c r="G69" s="3" t="str">
        <f t="shared" si="7"/>
        <v>CELERIDAD JUDICIAL: Implementar mecanismos de gestión que permitan aumentar la celeridad judicial de los juzgados y oficinas judiciales.</v>
      </c>
      <c r="H69" s="3" t="s">
        <v>3527</v>
      </c>
      <c r="I69" s="3" t="s">
        <v>3468</v>
      </c>
      <c r="J69" s="3" t="s">
        <v>3470</v>
      </c>
      <c r="K69" s="3" t="s">
        <v>3508</v>
      </c>
      <c r="L69" s="3" t="s">
        <v>3475</v>
      </c>
      <c r="M69" s="3" t="s">
        <v>3530</v>
      </c>
      <c r="N69" s="3" t="s">
        <v>3477</v>
      </c>
      <c r="O69" s="3" t="s">
        <v>3456</v>
      </c>
      <c r="P69" s="3" t="s">
        <v>6139</v>
      </c>
      <c r="Q69" s="8">
        <v>1554</v>
      </c>
      <c r="R69" s="8" t="s">
        <v>6140</v>
      </c>
      <c r="S69" s="8" t="s">
        <v>6140</v>
      </c>
      <c r="T69" s="8" t="s">
        <v>6141</v>
      </c>
      <c r="U69" s="8" t="s">
        <v>6142</v>
      </c>
      <c r="V69" s="8" t="s">
        <v>6143</v>
      </c>
      <c r="W69" s="8" t="s">
        <v>6144</v>
      </c>
      <c r="X69" s="3" t="s">
        <v>6001</v>
      </c>
      <c r="Y69" s="10" t="e">
        <f>VLOOKUP(H69,'centroDeProyectos estrateg '!$B:$AB,2,FALSE)</f>
        <v>#N/A</v>
      </c>
      <c r="Z69" s="10" t="e">
        <f>VLOOKUP(I69,'centroDeProyectos estrateg '!$B:$AB,3,FALSE)</f>
        <v>#N/A</v>
      </c>
      <c r="AA69" s="10" t="e">
        <f>VLOOKUP(J69,'centroDeProyectos estrateg '!$B:$AB,7,FALSE)</f>
        <v>#N/A</v>
      </c>
      <c r="AB69" s="10" t="e">
        <f>VLOOKUP(K69,'centroDeProyectos estrateg '!$B:$AB,8,FALSE)</f>
        <v>#N/A</v>
      </c>
      <c r="AC69" s="10" t="e">
        <f>VLOOKUP(L69,'centroDeProyectos estrateg '!$B:$AB,5,FALSE)</f>
        <v>#N/A</v>
      </c>
      <c r="AD69" s="10" t="e">
        <f>VLOOKUP(M69,'centroDeProyectos estrateg '!$B:$AB,19,FALSE)</f>
        <v>#N/A</v>
      </c>
    </row>
    <row r="70" spans="1:30" ht="32.25" customHeight="1">
      <c r="A70" s="1"/>
      <c r="B70" s="3" t="s">
        <v>3463</v>
      </c>
      <c r="C70" s="3" t="s">
        <v>3420</v>
      </c>
      <c r="D70" s="3" t="s">
        <v>3421</v>
      </c>
      <c r="E70" s="3" t="s">
        <v>3453</v>
      </c>
      <c r="F70" s="3" t="s">
        <v>3454</v>
      </c>
      <c r="G70" s="3" t="str">
        <f t="shared" si="7"/>
        <v>CELERIDAD JUDICIAL: Implementar mecanismos de gestión que permitan aumentar la celeridad judicial de los juzgados y oficinas judiciales.</v>
      </c>
      <c r="H70" s="3" t="s">
        <v>3528</v>
      </c>
      <c r="I70" s="3" t="s">
        <v>3468</v>
      </c>
      <c r="J70" s="3" t="s">
        <v>1082</v>
      </c>
      <c r="K70" s="3"/>
      <c r="L70" s="3" t="s">
        <v>3475</v>
      </c>
      <c r="M70" s="3" t="s">
        <v>3530</v>
      </c>
      <c r="N70" s="3" t="s">
        <v>1082</v>
      </c>
      <c r="O70" s="3" t="s">
        <v>3456</v>
      </c>
      <c r="P70" s="3" t="s">
        <v>6145</v>
      </c>
      <c r="Q70" s="8">
        <v>1500</v>
      </c>
      <c r="R70" s="8">
        <v>1413</v>
      </c>
      <c r="S70" s="8">
        <v>1413</v>
      </c>
      <c r="T70" s="8">
        <v>1456</v>
      </c>
      <c r="U70" s="8">
        <v>1470</v>
      </c>
      <c r="V70" s="8">
        <v>1485</v>
      </c>
      <c r="W70" s="8">
        <v>1500</v>
      </c>
      <c r="X70" s="3" t="s">
        <v>6001</v>
      </c>
      <c r="Y70" s="10" t="e">
        <f>VLOOKUP(H70,'centroDeProyectos estrateg '!$B:$AB,2,FALSE)</f>
        <v>#N/A</v>
      </c>
      <c r="Z70" s="10" t="e">
        <f>VLOOKUP(I70,'centroDeProyectos estrateg '!$B:$AB,3,FALSE)</f>
        <v>#N/A</v>
      </c>
      <c r="AA70" s="10" t="e">
        <f>VLOOKUP(J70,'centroDeProyectos estrateg '!$B:$AB,7,FALSE)</f>
        <v>#N/A</v>
      </c>
      <c r="AB70" s="10" t="e">
        <f>VLOOKUP(K70,'centroDeProyectos estrateg '!$B:$AB,8,FALSE)</f>
        <v>#N/A</v>
      </c>
      <c r="AC70" s="10" t="e">
        <f>VLOOKUP(L70,'centroDeProyectos estrateg '!$B:$AB,5,FALSE)</f>
        <v>#N/A</v>
      </c>
      <c r="AD70" s="10" t="e">
        <f>VLOOKUP(M70,'centroDeProyectos estrateg '!$B:$AB,19,FALSE)</f>
        <v>#N/A</v>
      </c>
    </row>
    <row r="71" spans="1:30" ht="32.25" customHeight="1">
      <c r="A71" s="1"/>
      <c r="B71" s="4" t="s">
        <v>3463</v>
      </c>
      <c r="C71" s="4" t="s">
        <v>3420</v>
      </c>
      <c r="D71" s="4" t="s">
        <v>3421</v>
      </c>
      <c r="E71" s="4" t="s">
        <v>3453</v>
      </c>
      <c r="F71" s="4" t="s">
        <v>3454</v>
      </c>
      <c r="G71" s="4" t="str">
        <f t="shared" si="7"/>
        <v>CELERIDAD JUDICIAL: Implementar mecanismos de gestión que permitan aumentar la celeridad judicial de los juzgados y oficinas judiciales.</v>
      </c>
      <c r="H71" s="4" t="s">
        <v>3531</v>
      </c>
      <c r="I71" s="4" t="s">
        <v>3468</v>
      </c>
      <c r="J71" s="4" t="s">
        <v>1112</v>
      </c>
      <c r="K71" s="4"/>
      <c r="L71" s="4" t="s">
        <v>3475</v>
      </c>
      <c r="M71" s="4" t="s">
        <v>3530</v>
      </c>
      <c r="N71" s="4" t="s">
        <v>1112</v>
      </c>
      <c r="O71" s="4" t="s">
        <v>3456</v>
      </c>
      <c r="P71" s="4" t="s">
        <v>6146</v>
      </c>
      <c r="Q71" s="17">
        <v>2113</v>
      </c>
      <c r="R71" s="17">
        <v>2010</v>
      </c>
      <c r="S71" s="17">
        <v>2010</v>
      </c>
      <c r="T71" s="17">
        <v>2051</v>
      </c>
      <c r="U71" s="17">
        <v>2071</v>
      </c>
      <c r="V71" s="17">
        <v>2092</v>
      </c>
      <c r="W71" s="17">
        <v>2113</v>
      </c>
      <c r="X71" s="4" t="s">
        <v>6001</v>
      </c>
      <c r="Y71" s="10" t="e">
        <f>VLOOKUP(H71,'centroDeProyectos estrateg '!$B:$AB,2,FALSE)</f>
        <v>#N/A</v>
      </c>
      <c r="Z71" s="10" t="e">
        <f>VLOOKUP(I71,'centroDeProyectos estrateg '!$B:$AB,3,FALSE)</f>
        <v>#N/A</v>
      </c>
      <c r="AA71" s="10" t="e">
        <f>VLOOKUP(J71,'centroDeProyectos estrateg '!$B:$AB,7,FALSE)</f>
        <v>#N/A</v>
      </c>
      <c r="AB71" s="10" t="e">
        <f>VLOOKUP(K71,'centroDeProyectos estrateg '!$B:$AB,8,FALSE)</f>
        <v>#N/A</v>
      </c>
      <c r="AC71" s="10" t="e">
        <f>VLOOKUP(L71,'centroDeProyectos estrateg '!$B:$AB,5,FALSE)</f>
        <v>#N/A</v>
      </c>
      <c r="AD71" s="10" t="e">
        <f>VLOOKUP(M71,'centroDeProyectos estrateg '!$B:$AB,19,FALSE)</f>
        <v>#N/A</v>
      </c>
    </row>
    <row r="72" spans="1:30" ht="32.25" customHeight="1">
      <c r="A72" s="1"/>
      <c r="B72" s="3" t="s">
        <v>3463</v>
      </c>
      <c r="C72" s="3" t="s">
        <v>3420</v>
      </c>
      <c r="D72" s="3" t="s">
        <v>3421</v>
      </c>
      <c r="E72" s="3" t="s">
        <v>3453</v>
      </c>
      <c r="F72" s="3" t="s">
        <v>3454</v>
      </c>
      <c r="G72" s="3" t="str">
        <f t="shared" si="7"/>
        <v>CELERIDAD JUDICIAL: Implementar mecanismos de gestión que permitan aumentar la celeridad judicial de los juzgados y oficinas judiciales.</v>
      </c>
      <c r="H72" s="3" t="s">
        <v>3533</v>
      </c>
      <c r="I72" s="3" t="s">
        <v>3468</v>
      </c>
      <c r="J72" s="3" t="s">
        <v>1134</v>
      </c>
      <c r="K72" s="3"/>
      <c r="L72" s="3" t="s">
        <v>3475</v>
      </c>
      <c r="M72" s="3" t="s">
        <v>3530</v>
      </c>
      <c r="N72" s="3" t="s">
        <v>1134</v>
      </c>
      <c r="O72" s="3" t="s">
        <v>3456</v>
      </c>
      <c r="P72" s="3" t="s">
        <v>6147</v>
      </c>
      <c r="Q72" s="8">
        <v>1016</v>
      </c>
      <c r="R72" s="8">
        <v>957</v>
      </c>
      <c r="S72" s="8">
        <v>957</v>
      </c>
      <c r="T72" s="8">
        <v>986</v>
      </c>
      <c r="U72" s="8">
        <v>996</v>
      </c>
      <c r="V72" s="8">
        <v>1006</v>
      </c>
      <c r="W72" s="8">
        <v>1016</v>
      </c>
      <c r="X72" s="3" t="s">
        <v>6001</v>
      </c>
      <c r="Y72" s="10" t="e">
        <f>VLOOKUP(H72,'centroDeProyectos estrateg '!$B:$AB,2,FALSE)</f>
        <v>#N/A</v>
      </c>
      <c r="Z72" s="10" t="e">
        <f>VLOOKUP(I72,'centroDeProyectos estrateg '!$B:$AB,3,FALSE)</f>
        <v>#N/A</v>
      </c>
      <c r="AA72" s="10" t="e">
        <f>VLOOKUP(J72,'centroDeProyectos estrateg '!$B:$AB,7,FALSE)</f>
        <v>#N/A</v>
      </c>
      <c r="AB72" s="10" t="e">
        <f>VLOOKUP(K72,'centroDeProyectos estrateg '!$B:$AB,8,FALSE)</f>
        <v>#N/A</v>
      </c>
      <c r="AC72" s="10" t="e">
        <f>VLOOKUP(L72,'centroDeProyectos estrateg '!$B:$AB,5,FALSE)</f>
        <v>#N/A</v>
      </c>
      <c r="AD72" s="10" t="e">
        <f>VLOOKUP(M72,'centroDeProyectos estrateg '!$B:$AB,19,FALSE)</f>
        <v>#N/A</v>
      </c>
    </row>
    <row r="73" spans="1:30" ht="32.25" customHeight="1">
      <c r="A73" s="1"/>
      <c r="B73" s="4" t="s">
        <v>3463</v>
      </c>
      <c r="C73" s="4" t="s">
        <v>3420</v>
      </c>
      <c r="D73" s="4" t="s">
        <v>3421</v>
      </c>
      <c r="E73" s="4" t="s">
        <v>3453</v>
      </c>
      <c r="F73" s="4" t="s">
        <v>3454</v>
      </c>
      <c r="G73" s="4" t="str">
        <f t="shared" si="7"/>
        <v>CELERIDAD JUDICIAL: Implementar mecanismos de gestión que permitan aumentar la celeridad judicial de los juzgados y oficinas judiciales.</v>
      </c>
      <c r="H73" s="4" t="s">
        <v>3537</v>
      </c>
      <c r="I73" s="4" t="s">
        <v>6148</v>
      </c>
      <c r="J73" s="4" t="s">
        <v>2204</v>
      </c>
      <c r="K73" s="4"/>
      <c r="L73" s="4" t="s">
        <v>3475</v>
      </c>
      <c r="M73" s="4" t="s">
        <v>6150</v>
      </c>
      <c r="N73" s="4" t="s">
        <v>2204</v>
      </c>
      <c r="O73" s="4" t="s">
        <v>3434</v>
      </c>
      <c r="P73" s="17" t="s">
        <v>6149</v>
      </c>
      <c r="Q73" s="4">
        <v>100</v>
      </c>
      <c r="R73" s="17">
        <f>15437*1.01</f>
        <v>15591.37</v>
      </c>
      <c r="S73" s="17">
        <f>R73*1.01</f>
        <v>15747.283700000002</v>
      </c>
      <c r="T73" s="17">
        <f>S73*1.01</f>
        <v>15904.756537000001</v>
      </c>
      <c r="U73" s="17">
        <f t="shared" ref="U73:W73" si="8">T73*1.01</f>
        <v>16063.804102370001</v>
      </c>
      <c r="V73" s="17">
        <f t="shared" si="8"/>
        <v>16224.4421433937</v>
      </c>
      <c r="W73" s="17">
        <f t="shared" si="8"/>
        <v>16386.686564827636</v>
      </c>
      <c r="X73" s="4" t="s">
        <v>6001</v>
      </c>
      <c r="Y73" s="10" t="e">
        <f>VLOOKUP(H73,'centroDeProyectos estrateg '!$B:$AB,2,FALSE)</f>
        <v>#N/A</v>
      </c>
      <c r="Z73" s="10" t="e">
        <f>VLOOKUP(I73,'centroDeProyectos estrateg '!$B:$AB,3,FALSE)</f>
        <v>#N/A</v>
      </c>
      <c r="AA73" s="10" t="e">
        <f>VLOOKUP(J73,'centroDeProyectos estrateg '!$B:$AB,7,FALSE)</f>
        <v>#N/A</v>
      </c>
      <c r="AB73" s="10" t="e">
        <f>VLOOKUP(K73,'centroDeProyectos estrateg '!$B:$AB,8,FALSE)</f>
        <v>#N/A</v>
      </c>
      <c r="AC73" s="10" t="e">
        <f>VLOOKUP(L73,'centroDeProyectos estrateg '!$B:$AB,5,FALSE)</f>
        <v>#N/A</v>
      </c>
      <c r="AD73" s="10" t="e">
        <f>VLOOKUP(M73,'centroDeProyectos estrateg '!$B:$AB,19,FALSE)</f>
        <v>#N/A</v>
      </c>
    </row>
    <row r="74" spans="1:30" ht="32.25" customHeight="1">
      <c r="A74" s="1"/>
      <c r="B74" s="3" t="s">
        <v>3463</v>
      </c>
      <c r="C74" s="3" t="s">
        <v>3420</v>
      </c>
      <c r="D74" s="3" t="s">
        <v>3421</v>
      </c>
      <c r="E74" s="3" t="s">
        <v>3453</v>
      </c>
      <c r="F74" s="3" t="s">
        <v>3454</v>
      </c>
      <c r="G74" s="3" t="str">
        <f t="shared" si="7"/>
        <v>CELERIDAD JUDICIAL: Implementar mecanismos de gestión que permitan aumentar la celeridad judicial de los juzgados y oficinas judiciales.</v>
      </c>
      <c r="H74" s="3" t="s">
        <v>3541</v>
      </c>
      <c r="I74" s="3" t="s">
        <v>3540</v>
      </c>
      <c r="J74" s="3" t="s">
        <v>840</v>
      </c>
      <c r="K74" s="3" t="s">
        <v>5511</v>
      </c>
      <c r="L74" s="3" t="s">
        <v>3475</v>
      </c>
      <c r="M74" s="3" t="s">
        <v>6152</v>
      </c>
      <c r="N74" s="3" t="s">
        <v>6153</v>
      </c>
      <c r="O74" s="3" t="s">
        <v>3456</v>
      </c>
      <c r="P74" s="3" t="s">
        <v>6151</v>
      </c>
      <c r="Q74" s="8">
        <v>214239</v>
      </c>
      <c r="R74" s="8">
        <v>203841</v>
      </c>
      <c r="S74" s="8">
        <v>205880</v>
      </c>
      <c r="T74" s="8">
        <v>207938</v>
      </c>
      <c r="U74" s="8">
        <v>210018</v>
      </c>
      <c r="V74" s="8">
        <v>212118</v>
      </c>
      <c r="W74" s="8">
        <v>214239</v>
      </c>
      <c r="X74" s="3" t="s">
        <v>6001</v>
      </c>
      <c r="Y74" s="10" t="e">
        <f>VLOOKUP(H74,'centroDeProyectos estrateg '!$B:$AB,2,FALSE)</f>
        <v>#N/A</v>
      </c>
      <c r="Z74" s="10" t="e">
        <f>VLOOKUP(I74,'centroDeProyectos estrateg '!$B:$AB,3,FALSE)</f>
        <v>#N/A</v>
      </c>
      <c r="AA74" s="10" t="e">
        <f>VLOOKUP(J74,'centroDeProyectos estrateg '!$B:$AB,7,FALSE)</f>
        <v>#N/A</v>
      </c>
      <c r="AB74" s="10" t="e">
        <f>VLOOKUP(K74,'centroDeProyectos estrateg '!$B:$AB,8,FALSE)</f>
        <v>#N/A</v>
      </c>
      <c r="AC74" s="10" t="e">
        <f>VLOOKUP(L74,'centroDeProyectos estrateg '!$B:$AB,5,FALSE)</f>
        <v>#N/A</v>
      </c>
      <c r="AD74" s="10" t="e">
        <f>VLOOKUP(M74,'centroDeProyectos estrateg '!$B:$AB,19,FALSE)</f>
        <v>#N/A</v>
      </c>
    </row>
    <row r="75" spans="1:30" ht="32.25" customHeight="1">
      <c r="A75" s="1"/>
      <c r="B75" s="3" t="s">
        <v>3463</v>
      </c>
      <c r="C75" s="3" t="s">
        <v>3420</v>
      </c>
      <c r="D75" s="3" t="s">
        <v>3421</v>
      </c>
      <c r="E75" s="3" t="s">
        <v>3453</v>
      </c>
      <c r="F75" s="3" t="s">
        <v>3454</v>
      </c>
      <c r="G75" s="3" t="str">
        <f t="shared" si="7"/>
        <v>CELERIDAD JUDICIAL: Implementar mecanismos de gestión que permitan aumentar la celeridad judicial de los juzgados y oficinas judiciales.</v>
      </c>
      <c r="H75" s="3" t="s">
        <v>3541</v>
      </c>
      <c r="I75" s="3" t="s">
        <v>3540</v>
      </c>
      <c r="J75" s="3" t="s">
        <v>840</v>
      </c>
      <c r="K75" s="3" t="s">
        <v>5511</v>
      </c>
      <c r="L75" s="3" t="s">
        <v>3475</v>
      </c>
      <c r="M75" s="3" t="s">
        <v>6154</v>
      </c>
      <c r="N75" s="3"/>
      <c r="O75" s="3"/>
      <c r="P75" s="3"/>
      <c r="Q75" s="3"/>
      <c r="R75" s="3"/>
      <c r="S75" s="8"/>
      <c r="T75" s="8"/>
      <c r="U75" s="8"/>
      <c r="V75" s="8"/>
      <c r="W75" s="8"/>
      <c r="X75" s="3"/>
      <c r="Y75" s="10" t="e">
        <f>VLOOKUP(H75,'centroDeProyectos estrateg '!$B:$AB,2,FALSE)</f>
        <v>#N/A</v>
      </c>
      <c r="Z75" s="10" t="e">
        <f>VLOOKUP(I75,'centroDeProyectos estrateg '!$B:$AB,3,FALSE)</f>
        <v>#N/A</v>
      </c>
      <c r="AA75" s="10" t="e">
        <f>VLOOKUP(J75,'centroDeProyectos estrateg '!$B:$AB,7,FALSE)</f>
        <v>#N/A</v>
      </c>
      <c r="AB75" s="10" t="e">
        <f>VLOOKUP(K75,'centroDeProyectos estrateg '!$B:$AB,8,FALSE)</f>
        <v>#N/A</v>
      </c>
      <c r="AC75" s="10" t="e">
        <f>VLOOKUP(L75,'centroDeProyectos estrateg '!$B:$AB,5,FALSE)</f>
        <v>#N/A</v>
      </c>
      <c r="AD75" s="10" t="e">
        <f>VLOOKUP(M75,'centroDeProyectos estrateg '!$B:$AB,19,FALSE)</f>
        <v>#N/A</v>
      </c>
    </row>
    <row r="76" spans="1:30" ht="32.25" customHeight="1">
      <c r="A76" s="1"/>
      <c r="B76" s="4" t="s">
        <v>3817</v>
      </c>
      <c r="C76" s="4" t="s">
        <v>3420</v>
      </c>
      <c r="D76" s="4" t="s">
        <v>3421</v>
      </c>
      <c r="E76" s="4" t="s">
        <v>5752</v>
      </c>
      <c r="F76" s="4" t="s">
        <v>3543</v>
      </c>
      <c r="G76" s="4" t="str">
        <f t="shared" si="7"/>
        <v xml:space="preserve">MEDIDAS ALTERNAS: Fortalecer la aplicación de las medidas alternas en la solución de conflictos, que contribuyan a agilizar los procesos judiciales y fomentar la paz social. </v>
      </c>
      <c r="H76" s="4" t="s">
        <v>3188</v>
      </c>
      <c r="I76" s="4" t="s">
        <v>3544</v>
      </c>
      <c r="J76" s="4" t="s">
        <v>3426</v>
      </c>
      <c r="K76" s="4" t="s">
        <v>6155</v>
      </c>
      <c r="L76" s="4">
        <v>2020</v>
      </c>
      <c r="M76" s="4" t="s">
        <v>6156</v>
      </c>
      <c r="N76" s="4" t="s">
        <v>3426</v>
      </c>
      <c r="O76" s="4" t="s">
        <v>3582</v>
      </c>
      <c r="P76" s="4">
        <v>0</v>
      </c>
      <c r="Q76" s="4">
        <v>100</v>
      </c>
      <c r="R76" s="15">
        <v>0.1</v>
      </c>
      <c r="S76" s="15">
        <v>0.2</v>
      </c>
      <c r="T76" s="15">
        <v>0.4</v>
      </c>
      <c r="U76" s="15">
        <v>0.6</v>
      </c>
      <c r="V76" s="15">
        <v>0.8</v>
      </c>
      <c r="W76" s="15">
        <v>1</v>
      </c>
      <c r="X76" s="4" t="s">
        <v>6157</v>
      </c>
      <c r="Y76" s="10" t="e">
        <f>VLOOKUP(H76,'centroDeProyectos estrateg '!$B:$AB,2,FALSE)</f>
        <v>#N/A</v>
      </c>
      <c r="Z76" s="10" t="e">
        <f>VLOOKUP(I76,'centroDeProyectos estrateg '!$B:$AB,3,FALSE)</f>
        <v>#N/A</v>
      </c>
      <c r="AA76" s="10" t="e">
        <f>VLOOKUP(J76,'centroDeProyectos estrateg '!$B:$AB,7,FALSE)</f>
        <v>#N/A</v>
      </c>
      <c r="AB76" s="10" t="e">
        <f>VLOOKUP(K76,'centroDeProyectos estrateg '!$B:$AB,8,FALSE)</f>
        <v>#N/A</v>
      </c>
      <c r="AC76" s="10" t="e">
        <f>VLOOKUP(L76,'centroDeProyectos estrateg '!$B:$AB,5,FALSE)</f>
        <v>#N/A</v>
      </c>
      <c r="AD76" s="10" t="e">
        <f>VLOOKUP(M76,'centroDeProyectos estrateg '!$B:$AB,19,FALSE)</f>
        <v>#N/A</v>
      </c>
    </row>
    <row r="77" spans="1:30" ht="32.25" customHeight="1">
      <c r="A77" s="1"/>
      <c r="B77" s="4" t="s">
        <v>3817</v>
      </c>
      <c r="C77" s="4" t="s">
        <v>3420</v>
      </c>
      <c r="D77" s="4" t="s">
        <v>3421</v>
      </c>
      <c r="E77" s="4" t="s">
        <v>5752</v>
      </c>
      <c r="F77" s="4" t="s">
        <v>3543</v>
      </c>
      <c r="G77" s="4" t="str">
        <f t="shared" si="7"/>
        <v xml:space="preserve">MEDIDAS ALTERNAS: Fortalecer la aplicación de las medidas alternas en la solución de conflictos, que contribuyan a agilizar los procesos judiciales y fomentar la paz social. </v>
      </c>
      <c r="H77" s="4" t="s">
        <v>3188</v>
      </c>
      <c r="I77" s="4" t="s">
        <v>3544</v>
      </c>
      <c r="J77" s="4" t="s">
        <v>3426</v>
      </c>
      <c r="K77" s="4" t="s">
        <v>6155</v>
      </c>
      <c r="L77" s="4">
        <v>2021</v>
      </c>
      <c r="M77" s="4" t="s">
        <v>6158</v>
      </c>
      <c r="N77" s="4" t="s">
        <v>3426</v>
      </c>
      <c r="O77" s="4"/>
      <c r="P77" s="4"/>
      <c r="Q77" s="4"/>
      <c r="R77" s="15"/>
      <c r="S77" s="15"/>
      <c r="T77" s="15"/>
      <c r="U77" s="15"/>
      <c r="V77" s="15"/>
      <c r="W77" s="15"/>
      <c r="X77" s="4"/>
      <c r="Y77" s="10" t="e">
        <f>VLOOKUP(H77,'centroDeProyectos estrateg '!$B:$AB,2,FALSE)</f>
        <v>#N/A</v>
      </c>
      <c r="Z77" s="10" t="e">
        <f>VLOOKUP(I77,'centroDeProyectos estrateg '!$B:$AB,3,FALSE)</f>
        <v>#N/A</v>
      </c>
      <c r="AA77" s="10" t="e">
        <f>VLOOKUP(J77,'centroDeProyectos estrateg '!$B:$AB,7,FALSE)</f>
        <v>#N/A</v>
      </c>
      <c r="AB77" s="10" t="e">
        <f>VLOOKUP(K77,'centroDeProyectos estrateg '!$B:$AB,8,FALSE)</f>
        <v>#N/A</v>
      </c>
      <c r="AC77" s="10" t="e">
        <f>VLOOKUP(L77,'centroDeProyectos estrateg '!$B:$AB,5,FALSE)</f>
        <v>#N/A</v>
      </c>
      <c r="AD77" s="10" t="e">
        <f>VLOOKUP(M77,'centroDeProyectos estrateg '!$B:$AB,19,FALSE)</f>
        <v>#N/A</v>
      </c>
    </row>
    <row r="78" spans="1:30" ht="32.25" customHeight="1">
      <c r="A78" s="1"/>
      <c r="B78" s="4" t="s">
        <v>3817</v>
      </c>
      <c r="C78" s="4" t="s">
        <v>3420</v>
      </c>
      <c r="D78" s="4" t="s">
        <v>3421</v>
      </c>
      <c r="E78" s="4" t="s">
        <v>5752</v>
      </c>
      <c r="F78" s="4" t="s">
        <v>3543</v>
      </c>
      <c r="G78" s="4" t="str">
        <f t="shared" si="7"/>
        <v xml:space="preserve">MEDIDAS ALTERNAS: Fortalecer la aplicación de las medidas alternas en la solución de conflictos, que contribuyan a agilizar los procesos judiciales y fomentar la paz social. </v>
      </c>
      <c r="H78" s="4" t="s">
        <v>3188</v>
      </c>
      <c r="I78" s="4" t="s">
        <v>3544</v>
      </c>
      <c r="J78" s="4" t="s">
        <v>3426</v>
      </c>
      <c r="K78" s="4" t="s">
        <v>6155</v>
      </c>
      <c r="L78" s="4">
        <v>2022</v>
      </c>
      <c r="M78" s="4" t="s">
        <v>6159</v>
      </c>
      <c r="N78" s="4" t="s">
        <v>3426</v>
      </c>
      <c r="O78" s="4"/>
      <c r="P78" s="4"/>
      <c r="Q78" s="4"/>
      <c r="R78" s="15"/>
      <c r="S78" s="15"/>
      <c r="T78" s="15"/>
      <c r="U78" s="15"/>
      <c r="V78" s="15"/>
      <c r="W78" s="15"/>
      <c r="X78" s="4"/>
      <c r="Y78" s="10" t="e">
        <f>VLOOKUP(H78,'centroDeProyectos estrateg '!$B:$AB,2,FALSE)</f>
        <v>#N/A</v>
      </c>
      <c r="Z78" s="10" t="e">
        <f>VLOOKUP(I78,'centroDeProyectos estrateg '!$B:$AB,3,FALSE)</f>
        <v>#N/A</v>
      </c>
      <c r="AA78" s="10" t="e">
        <f>VLOOKUP(J78,'centroDeProyectos estrateg '!$B:$AB,7,FALSE)</f>
        <v>#N/A</v>
      </c>
      <c r="AB78" s="10" t="e">
        <f>VLOOKUP(K78,'centroDeProyectos estrateg '!$B:$AB,8,FALSE)</f>
        <v>#N/A</v>
      </c>
      <c r="AC78" s="10" t="e">
        <f>VLOOKUP(L78,'centroDeProyectos estrateg '!$B:$AB,5,FALSE)</f>
        <v>#N/A</v>
      </c>
      <c r="AD78" s="10" t="e">
        <f>VLOOKUP(M78,'centroDeProyectos estrateg '!$B:$AB,19,FALSE)</f>
        <v>#N/A</v>
      </c>
    </row>
    <row r="79" spans="1:30" ht="32.25" customHeight="1">
      <c r="A79" s="1"/>
      <c r="B79" s="4" t="s">
        <v>3817</v>
      </c>
      <c r="C79" s="4" t="s">
        <v>3420</v>
      </c>
      <c r="D79" s="4" t="s">
        <v>3421</v>
      </c>
      <c r="E79" s="4" t="s">
        <v>5752</v>
      </c>
      <c r="F79" s="4" t="s">
        <v>3543</v>
      </c>
      <c r="G79" s="4" t="str">
        <f t="shared" si="7"/>
        <v xml:space="preserve">MEDIDAS ALTERNAS: Fortalecer la aplicación de las medidas alternas en la solución de conflictos, que contribuyan a agilizar los procesos judiciales y fomentar la paz social. </v>
      </c>
      <c r="H79" s="4" t="s">
        <v>3188</v>
      </c>
      <c r="I79" s="4" t="s">
        <v>3544</v>
      </c>
      <c r="J79" s="4" t="s">
        <v>3426</v>
      </c>
      <c r="K79" s="4" t="s">
        <v>6155</v>
      </c>
      <c r="L79" s="4">
        <v>2023</v>
      </c>
      <c r="M79" s="4" t="s">
        <v>6160</v>
      </c>
      <c r="N79" s="4" t="s">
        <v>3426</v>
      </c>
      <c r="O79" s="4"/>
      <c r="P79" s="4"/>
      <c r="Q79" s="4"/>
      <c r="R79" s="15"/>
      <c r="S79" s="15"/>
      <c r="T79" s="15"/>
      <c r="U79" s="15"/>
      <c r="V79" s="15"/>
      <c r="W79" s="15"/>
      <c r="X79" s="4"/>
      <c r="Y79" s="10" t="e">
        <f>VLOOKUP(H79,'centroDeProyectos estrateg '!$B:$AB,2,FALSE)</f>
        <v>#N/A</v>
      </c>
      <c r="Z79" s="10" t="e">
        <f>VLOOKUP(I79,'centroDeProyectos estrateg '!$B:$AB,3,FALSE)</f>
        <v>#N/A</v>
      </c>
      <c r="AA79" s="10" t="e">
        <f>VLOOKUP(J79,'centroDeProyectos estrateg '!$B:$AB,7,FALSE)</f>
        <v>#N/A</v>
      </c>
      <c r="AB79" s="10" t="e">
        <f>VLOOKUP(K79,'centroDeProyectos estrateg '!$B:$AB,8,FALSE)</f>
        <v>#N/A</v>
      </c>
      <c r="AC79" s="10" t="e">
        <f>VLOOKUP(L79,'centroDeProyectos estrateg '!$B:$AB,5,FALSE)</f>
        <v>#N/A</v>
      </c>
      <c r="AD79" s="10" t="e">
        <f>VLOOKUP(M79,'centroDeProyectos estrateg '!$B:$AB,19,FALSE)</f>
        <v>#N/A</v>
      </c>
    </row>
    <row r="80" spans="1:30" ht="32.25" customHeight="1">
      <c r="A80" s="1"/>
      <c r="B80" s="4" t="s">
        <v>3817</v>
      </c>
      <c r="C80" s="4" t="s">
        <v>3420</v>
      </c>
      <c r="D80" s="4" t="s">
        <v>3421</v>
      </c>
      <c r="E80" s="4" t="s">
        <v>5752</v>
      </c>
      <c r="F80" s="4" t="s">
        <v>3543</v>
      </c>
      <c r="G80" s="4" t="str">
        <f t="shared" si="7"/>
        <v xml:space="preserve">MEDIDAS ALTERNAS: Fortalecer la aplicación de las medidas alternas en la solución de conflictos, que contribuyan a agilizar los procesos judiciales y fomentar la paz social. </v>
      </c>
      <c r="H80" s="4" t="s">
        <v>3188</v>
      </c>
      <c r="I80" s="4" t="s">
        <v>3544</v>
      </c>
      <c r="J80" s="4" t="s">
        <v>3426</v>
      </c>
      <c r="K80" s="4" t="s">
        <v>6155</v>
      </c>
      <c r="L80" s="4">
        <v>2024</v>
      </c>
      <c r="M80" s="4" t="s">
        <v>6161</v>
      </c>
      <c r="N80" s="4" t="s">
        <v>3426</v>
      </c>
      <c r="O80" s="4"/>
      <c r="P80" s="4"/>
      <c r="Q80" s="4"/>
      <c r="R80" s="15"/>
      <c r="S80" s="15"/>
      <c r="T80" s="15"/>
      <c r="U80" s="15"/>
      <c r="V80" s="15"/>
      <c r="W80" s="15"/>
      <c r="X80" s="4"/>
      <c r="Y80" s="10" t="e">
        <f>VLOOKUP(H80,'centroDeProyectos estrateg '!$B:$AB,2,FALSE)</f>
        <v>#N/A</v>
      </c>
      <c r="Z80" s="10" t="e">
        <f>VLOOKUP(I80,'centroDeProyectos estrateg '!$B:$AB,3,FALSE)</f>
        <v>#N/A</v>
      </c>
      <c r="AA80" s="10" t="e">
        <f>VLOOKUP(J80,'centroDeProyectos estrateg '!$B:$AB,7,FALSE)</f>
        <v>#N/A</v>
      </c>
      <c r="AB80" s="10" t="e">
        <f>VLOOKUP(K80,'centroDeProyectos estrateg '!$B:$AB,8,FALSE)</f>
        <v>#N/A</v>
      </c>
      <c r="AC80" s="10" t="e">
        <f>VLOOKUP(L80,'centroDeProyectos estrateg '!$B:$AB,5,FALSE)</f>
        <v>#N/A</v>
      </c>
      <c r="AD80" s="10" t="e">
        <f>VLOOKUP(M80,'centroDeProyectos estrateg '!$B:$AB,19,FALSE)</f>
        <v>#N/A</v>
      </c>
    </row>
    <row r="81" spans="1:30" ht="32.25" customHeight="1">
      <c r="A81" s="1"/>
      <c r="B81" s="3" t="s">
        <v>3817</v>
      </c>
      <c r="C81" s="3" t="s">
        <v>3420</v>
      </c>
      <c r="D81" s="3" t="s">
        <v>3421</v>
      </c>
      <c r="E81" s="3" t="s">
        <v>5752</v>
      </c>
      <c r="F81" s="3" t="s">
        <v>3543</v>
      </c>
      <c r="G81" s="3" t="str">
        <f t="shared" si="7"/>
        <v xml:space="preserve">MEDIDAS ALTERNAS: Fortalecer la aplicación de las medidas alternas en la solución de conflictos, que contribuyan a agilizar los procesos judiciales y fomentar la paz social. </v>
      </c>
      <c r="H81" s="3" t="s">
        <v>3091</v>
      </c>
      <c r="I81" s="3" t="s">
        <v>3545</v>
      </c>
      <c r="J81" s="3" t="s">
        <v>3426</v>
      </c>
      <c r="K81" s="3" t="s">
        <v>6162</v>
      </c>
      <c r="L81" s="3">
        <v>2019</v>
      </c>
      <c r="M81" s="3" t="s">
        <v>6163</v>
      </c>
      <c r="N81" s="3" t="s">
        <v>3426</v>
      </c>
      <c r="O81" s="3" t="s">
        <v>3434</v>
      </c>
      <c r="P81" s="7">
        <v>0</v>
      </c>
      <c r="Q81" s="7">
        <f>572*0.2</f>
        <v>114.4</v>
      </c>
      <c r="R81" s="3">
        <v>0</v>
      </c>
      <c r="S81" s="3">
        <v>28</v>
      </c>
      <c r="T81" s="3">
        <v>57</v>
      </c>
      <c r="U81" s="3">
        <v>85</v>
      </c>
      <c r="V81" s="3">
        <v>114</v>
      </c>
      <c r="W81" s="3">
        <v>114</v>
      </c>
      <c r="X81" s="3" t="s">
        <v>6001</v>
      </c>
      <c r="Y81" s="10" t="e">
        <f>VLOOKUP(H81,'centroDeProyectos estrateg '!$B:$AB,2,FALSE)</f>
        <v>#N/A</v>
      </c>
      <c r="Z81" s="10" t="e">
        <f>VLOOKUP(I81,'centroDeProyectos estrateg '!$B:$AB,3,FALSE)</f>
        <v>#N/A</v>
      </c>
      <c r="AA81" s="10" t="e">
        <f>VLOOKUP(J81,'centroDeProyectos estrateg '!$B:$AB,7,FALSE)</f>
        <v>#N/A</v>
      </c>
      <c r="AB81" s="10" t="e">
        <f>VLOOKUP(K81,'centroDeProyectos estrateg '!$B:$AB,8,FALSE)</f>
        <v>#N/A</v>
      </c>
      <c r="AC81" s="10" t="e">
        <f>VLOOKUP(L81,'centroDeProyectos estrateg '!$B:$AB,5,FALSE)</f>
        <v>#N/A</v>
      </c>
      <c r="AD81" s="10" t="e">
        <f>VLOOKUP(M81,'centroDeProyectos estrateg '!$B:$AB,19,FALSE)</f>
        <v>#VALUE!</v>
      </c>
    </row>
    <row r="82" spans="1:30" ht="32.25" customHeight="1">
      <c r="A82" s="1"/>
      <c r="B82" s="3" t="s">
        <v>3817</v>
      </c>
      <c r="C82" s="3" t="s">
        <v>3420</v>
      </c>
      <c r="D82" s="3" t="s">
        <v>3421</v>
      </c>
      <c r="E82" s="3" t="s">
        <v>5752</v>
      </c>
      <c r="F82" s="3" t="s">
        <v>3543</v>
      </c>
      <c r="G82" s="3" t="str">
        <f t="shared" si="7"/>
        <v xml:space="preserve">MEDIDAS ALTERNAS: Fortalecer la aplicación de las medidas alternas en la solución de conflictos, que contribuyan a agilizar los procesos judiciales y fomentar la paz social. </v>
      </c>
      <c r="H82" s="3" t="s">
        <v>3195</v>
      </c>
      <c r="I82" s="3" t="s">
        <v>3545</v>
      </c>
      <c r="J82" s="3" t="s">
        <v>3426</v>
      </c>
      <c r="K82" s="3" t="s">
        <v>6164</v>
      </c>
      <c r="L82" s="3" t="s">
        <v>3639</v>
      </c>
      <c r="M82" s="3" t="s">
        <v>6165</v>
      </c>
      <c r="N82" s="3" t="s">
        <v>3426</v>
      </c>
      <c r="O82" s="3"/>
      <c r="P82" s="3"/>
      <c r="Q82" s="3"/>
      <c r="R82" s="3"/>
      <c r="S82" s="3"/>
      <c r="T82" s="3"/>
      <c r="U82" s="3"/>
      <c r="V82" s="3"/>
      <c r="W82" s="3"/>
      <c r="X82" s="3"/>
      <c r="Y82" s="10" t="e">
        <f>VLOOKUP(H82,'centroDeProyectos estrateg '!$B:$AB,2,FALSE)</f>
        <v>#N/A</v>
      </c>
      <c r="Z82" s="10" t="e">
        <f>VLOOKUP(I82,'centroDeProyectos estrateg '!$B:$AB,3,FALSE)</f>
        <v>#N/A</v>
      </c>
      <c r="AA82" s="10" t="e">
        <f>VLOOKUP(J82,'centroDeProyectos estrateg '!$B:$AB,7,FALSE)</f>
        <v>#N/A</v>
      </c>
      <c r="AB82" s="10" t="e">
        <f>VLOOKUP(K82,'centroDeProyectos estrateg '!$B:$AB,8,FALSE)</f>
        <v>#N/A</v>
      </c>
      <c r="AC82" s="10" t="e">
        <f>VLOOKUP(L82,'centroDeProyectos estrateg '!$B:$AB,5,FALSE)</f>
        <v>#N/A</v>
      </c>
      <c r="AD82" s="10" t="e">
        <f>VLOOKUP(M82,'centroDeProyectos estrateg '!$B:$AB,19,FALSE)</f>
        <v>#N/A</v>
      </c>
    </row>
    <row r="83" spans="1:30" ht="32.25" customHeight="1">
      <c r="A83" s="1"/>
      <c r="B83" s="3" t="s">
        <v>3817</v>
      </c>
      <c r="C83" s="3" t="s">
        <v>3420</v>
      </c>
      <c r="D83" s="3" t="s">
        <v>3421</v>
      </c>
      <c r="E83" s="3" t="s">
        <v>5752</v>
      </c>
      <c r="F83" s="3" t="s">
        <v>3543</v>
      </c>
      <c r="G83" s="3" t="str">
        <f t="shared" si="7"/>
        <v xml:space="preserve">MEDIDAS ALTERNAS: Fortalecer la aplicación de las medidas alternas en la solución de conflictos, que contribuyan a agilizar los procesos judiciales y fomentar la paz social. </v>
      </c>
      <c r="H83" s="3" t="s">
        <v>3195</v>
      </c>
      <c r="I83" s="3" t="s">
        <v>3545</v>
      </c>
      <c r="J83" s="3" t="s">
        <v>3426</v>
      </c>
      <c r="K83" s="3" t="s">
        <v>6164</v>
      </c>
      <c r="L83" s="3">
        <v>2024</v>
      </c>
      <c r="M83" s="3" t="s">
        <v>6166</v>
      </c>
      <c r="N83" s="3" t="s">
        <v>3426</v>
      </c>
      <c r="O83" s="3"/>
      <c r="P83" s="3"/>
      <c r="Q83" s="3"/>
      <c r="R83" s="3"/>
      <c r="S83" s="3"/>
      <c r="T83" s="3"/>
      <c r="U83" s="3"/>
      <c r="V83" s="3"/>
      <c r="W83" s="3"/>
      <c r="X83" s="3"/>
      <c r="Y83" s="10" t="e">
        <f>VLOOKUP(H83,'centroDeProyectos estrateg '!$B:$AB,2,FALSE)</f>
        <v>#N/A</v>
      </c>
      <c r="Z83" s="10" t="e">
        <f>VLOOKUP(I83,'centroDeProyectos estrateg '!$B:$AB,3,FALSE)</f>
        <v>#N/A</v>
      </c>
      <c r="AA83" s="10" t="e">
        <f>VLOOKUP(J83,'centroDeProyectos estrateg '!$B:$AB,7,FALSE)</f>
        <v>#N/A</v>
      </c>
      <c r="AB83" s="10" t="e">
        <f>VLOOKUP(K83,'centroDeProyectos estrateg '!$B:$AB,8,FALSE)</f>
        <v>#N/A</v>
      </c>
      <c r="AC83" s="10" t="e">
        <f>VLOOKUP(L83,'centroDeProyectos estrateg '!$B:$AB,5,FALSE)</f>
        <v>#N/A</v>
      </c>
      <c r="AD83" s="10" t="e">
        <f>VLOOKUP(M83,'centroDeProyectos estrateg '!$B:$AB,19,FALSE)</f>
        <v>#N/A</v>
      </c>
    </row>
    <row r="84" spans="1:30" ht="32.25" customHeight="1">
      <c r="A84" s="1"/>
      <c r="B84" s="4" t="s">
        <v>3817</v>
      </c>
      <c r="C84" s="4" t="s">
        <v>3420</v>
      </c>
      <c r="D84" s="4" t="s">
        <v>3421</v>
      </c>
      <c r="E84" s="4" t="s">
        <v>5752</v>
      </c>
      <c r="F84" s="4" t="s">
        <v>3543</v>
      </c>
      <c r="G84" s="4" t="str">
        <f t="shared" si="7"/>
        <v xml:space="preserve">MEDIDAS ALTERNAS: Fortalecer la aplicación de las medidas alternas en la solución de conflictos, que contribuyan a agilizar los procesos judiciales y fomentar la paz social. </v>
      </c>
      <c r="H84" s="4" t="s">
        <v>3547</v>
      </c>
      <c r="I84" s="4" t="s">
        <v>3546</v>
      </c>
      <c r="J84" s="4" t="s">
        <v>3426</v>
      </c>
      <c r="K84" s="4" t="s">
        <v>6167</v>
      </c>
      <c r="L84" s="4">
        <v>2019</v>
      </c>
      <c r="M84" s="4" t="s">
        <v>6168</v>
      </c>
      <c r="N84" s="4" t="s">
        <v>3426</v>
      </c>
      <c r="O84" s="4" t="s">
        <v>3456</v>
      </c>
      <c r="P84" s="17">
        <v>3233</v>
      </c>
      <c r="Q84" s="4">
        <v>3432</v>
      </c>
      <c r="R84" s="20">
        <f>P84*1.01</f>
        <v>3265.33</v>
      </c>
      <c r="S84" s="20">
        <f>R84*1.01</f>
        <v>3297.9832999999999</v>
      </c>
      <c r="T84" s="20">
        <f t="shared" ref="T84:W84" si="9">S84*1.01</f>
        <v>3330.9631329999997</v>
      </c>
      <c r="U84" s="20">
        <f t="shared" si="9"/>
        <v>3364.27276433</v>
      </c>
      <c r="V84" s="20">
        <f t="shared" si="9"/>
        <v>3397.9154919733</v>
      </c>
      <c r="W84" s="20">
        <f t="shared" si="9"/>
        <v>3431.894646893033</v>
      </c>
      <c r="X84" s="4" t="s">
        <v>6001</v>
      </c>
      <c r="Y84" s="10" t="e">
        <f>VLOOKUP(H84,'centroDeProyectos estrateg '!$B:$AB,2,FALSE)</f>
        <v>#N/A</v>
      </c>
      <c r="Z84" s="10" t="e">
        <f>VLOOKUP(I84,'centroDeProyectos estrateg '!$B:$AB,3,FALSE)</f>
        <v>#N/A</v>
      </c>
      <c r="AA84" s="10" t="e">
        <f>VLOOKUP(J84,'centroDeProyectos estrateg '!$B:$AB,7,FALSE)</f>
        <v>#N/A</v>
      </c>
      <c r="AB84" s="10" t="e">
        <f>VLOOKUP(K84,'centroDeProyectos estrateg '!$B:$AB,8,FALSE)</f>
        <v>#N/A</v>
      </c>
      <c r="AC84" s="10" t="e">
        <f>VLOOKUP(L84,'centroDeProyectos estrateg '!$B:$AB,5,FALSE)</f>
        <v>#N/A</v>
      </c>
      <c r="AD84" s="10" t="e">
        <f>VLOOKUP(M84,'centroDeProyectos estrateg '!$B:$AB,19,FALSE)</f>
        <v>#N/A</v>
      </c>
    </row>
    <row r="85" spans="1:30" ht="32.25" customHeight="1">
      <c r="A85" s="1"/>
      <c r="B85" s="4" t="s">
        <v>3817</v>
      </c>
      <c r="C85" s="4" t="s">
        <v>3420</v>
      </c>
      <c r="D85" s="4" t="s">
        <v>3421</v>
      </c>
      <c r="E85" s="4" t="s">
        <v>5752</v>
      </c>
      <c r="F85" s="4" t="s">
        <v>3543</v>
      </c>
      <c r="G85" s="4" t="str">
        <f t="shared" si="7"/>
        <v xml:space="preserve">MEDIDAS ALTERNAS: Fortalecer la aplicación de las medidas alternas en la solución de conflictos, que contribuyan a agilizar los procesos judiciales y fomentar la paz social. </v>
      </c>
      <c r="H85" s="4" t="s">
        <v>3547</v>
      </c>
      <c r="I85" s="4" t="s">
        <v>3546</v>
      </c>
      <c r="J85" s="4" t="s">
        <v>3426</v>
      </c>
      <c r="K85" s="4" t="s">
        <v>6167</v>
      </c>
      <c r="L85" s="4">
        <v>2020</v>
      </c>
      <c r="M85" s="4" t="s">
        <v>6169</v>
      </c>
      <c r="N85" s="4" t="s">
        <v>3426</v>
      </c>
      <c r="O85" s="4"/>
      <c r="P85" s="4"/>
      <c r="Q85" s="4"/>
      <c r="R85" s="4"/>
      <c r="S85" s="4"/>
      <c r="T85" s="4"/>
      <c r="U85" s="4"/>
      <c r="V85" s="4"/>
      <c r="W85" s="4"/>
      <c r="X85" s="4"/>
      <c r="Y85" s="10" t="e">
        <f>VLOOKUP(H85,'centroDeProyectos estrateg '!$B:$AB,2,FALSE)</f>
        <v>#N/A</v>
      </c>
      <c r="Z85" s="10" t="e">
        <f>VLOOKUP(I85,'centroDeProyectos estrateg '!$B:$AB,3,FALSE)</f>
        <v>#N/A</v>
      </c>
      <c r="AA85" s="10" t="e">
        <f>VLOOKUP(J85,'centroDeProyectos estrateg '!$B:$AB,7,FALSE)</f>
        <v>#N/A</v>
      </c>
      <c r="AB85" s="10" t="e">
        <f>VLOOKUP(K85,'centroDeProyectos estrateg '!$B:$AB,8,FALSE)</f>
        <v>#N/A</v>
      </c>
      <c r="AC85" s="10" t="e">
        <f>VLOOKUP(L85,'centroDeProyectos estrateg '!$B:$AB,5,FALSE)</f>
        <v>#N/A</v>
      </c>
      <c r="AD85" s="10" t="e">
        <f>VLOOKUP(M85,'centroDeProyectos estrateg '!$B:$AB,19,FALSE)</f>
        <v>#N/A</v>
      </c>
    </row>
    <row r="86" spans="1:30" ht="32.25" customHeight="1">
      <c r="A86" s="1"/>
      <c r="B86" s="4" t="s">
        <v>3817</v>
      </c>
      <c r="C86" s="4" t="s">
        <v>3420</v>
      </c>
      <c r="D86" s="4" t="s">
        <v>3421</v>
      </c>
      <c r="E86" s="4" t="s">
        <v>5752</v>
      </c>
      <c r="F86" s="4" t="s">
        <v>3543</v>
      </c>
      <c r="G86" s="4" t="str">
        <f t="shared" si="7"/>
        <v xml:space="preserve">MEDIDAS ALTERNAS: Fortalecer la aplicación de las medidas alternas en la solución de conflictos, que contribuyan a agilizar los procesos judiciales y fomentar la paz social. </v>
      </c>
      <c r="H86" s="4" t="s">
        <v>3547</v>
      </c>
      <c r="I86" s="4" t="s">
        <v>3546</v>
      </c>
      <c r="J86" s="4" t="s">
        <v>3426</v>
      </c>
      <c r="K86" s="4" t="s">
        <v>6170</v>
      </c>
      <c r="L86" s="4" t="s">
        <v>3448</v>
      </c>
      <c r="M86" s="4" t="s">
        <v>6171</v>
      </c>
      <c r="N86" s="4" t="s">
        <v>3426</v>
      </c>
      <c r="O86" s="4"/>
      <c r="P86" s="4"/>
      <c r="Q86" s="4"/>
      <c r="R86" s="4"/>
      <c r="S86" s="4"/>
      <c r="T86" s="4"/>
      <c r="U86" s="4"/>
      <c r="V86" s="4"/>
      <c r="W86" s="4"/>
      <c r="X86" s="4"/>
      <c r="Y86" s="10" t="e">
        <f>VLOOKUP(H86,'centroDeProyectos estrateg '!$B:$AB,2,FALSE)</f>
        <v>#N/A</v>
      </c>
      <c r="Z86" s="10" t="e">
        <f>VLOOKUP(I86,'centroDeProyectos estrateg '!$B:$AB,3,FALSE)</f>
        <v>#N/A</v>
      </c>
      <c r="AA86" s="10" t="e">
        <f>VLOOKUP(J86,'centroDeProyectos estrateg '!$B:$AB,7,FALSE)</f>
        <v>#N/A</v>
      </c>
      <c r="AB86" s="10" t="e">
        <f>VLOOKUP(K86,'centroDeProyectos estrateg '!$B:$AB,8,FALSE)</f>
        <v>#N/A</v>
      </c>
      <c r="AC86" s="10" t="e">
        <f>VLOOKUP(L86,'centroDeProyectos estrateg '!$B:$AB,5,FALSE)</f>
        <v>#N/A</v>
      </c>
      <c r="AD86" s="10" t="e">
        <f>VLOOKUP(M86,'centroDeProyectos estrateg '!$B:$AB,19,FALSE)</f>
        <v>#N/A</v>
      </c>
    </row>
    <row r="87" spans="1:30" ht="32.25" customHeight="1">
      <c r="A87" s="1"/>
      <c r="B87" s="4" t="s">
        <v>3817</v>
      </c>
      <c r="C87" s="4" t="s">
        <v>3420</v>
      </c>
      <c r="D87" s="4" t="s">
        <v>3421</v>
      </c>
      <c r="E87" s="4" t="s">
        <v>5752</v>
      </c>
      <c r="F87" s="4" t="s">
        <v>3543</v>
      </c>
      <c r="G87" s="4" t="str">
        <f t="shared" si="7"/>
        <v xml:space="preserve">MEDIDAS ALTERNAS: Fortalecer la aplicación de las medidas alternas en la solución de conflictos, que contribuyan a agilizar los procesos judiciales y fomentar la paz social. </v>
      </c>
      <c r="H87" s="4" t="s">
        <v>3547</v>
      </c>
      <c r="I87" s="4" t="s">
        <v>3546</v>
      </c>
      <c r="J87" s="4" t="s">
        <v>3426</v>
      </c>
      <c r="K87" s="4" t="s">
        <v>6170</v>
      </c>
      <c r="L87" s="4">
        <v>2024</v>
      </c>
      <c r="M87" s="4" t="s">
        <v>6172</v>
      </c>
      <c r="N87" s="4" t="s">
        <v>3426</v>
      </c>
      <c r="O87" s="4"/>
      <c r="P87" s="4"/>
      <c r="Q87" s="4"/>
      <c r="R87" s="4"/>
      <c r="S87" s="4"/>
      <c r="T87" s="4"/>
      <c r="U87" s="4"/>
      <c r="V87" s="4"/>
      <c r="W87" s="4"/>
      <c r="X87" s="4"/>
      <c r="Y87" s="10" t="e">
        <f>VLOOKUP(H87,'centroDeProyectos estrateg '!$B:$AB,2,FALSE)</f>
        <v>#N/A</v>
      </c>
      <c r="Z87" s="10" t="e">
        <f>VLOOKUP(I87,'centroDeProyectos estrateg '!$B:$AB,3,FALSE)</f>
        <v>#N/A</v>
      </c>
      <c r="AA87" s="10" t="e">
        <f>VLOOKUP(J87,'centroDeProyectos estrateg '!$B:$AB,7,FALSE)</f>
        <v>#N/A</v>
      </c>
      <c r="AB87" s="10" t="e">
        <f>VLOOKUP(K87,'centroDeProyectos estrateg '!$B:$AB,8,FALSE)</f>
        <v>#N/A</v>
      </c>
      <c r="AC87" s="10" t="e">
        <f>VLOOKUP(L87,'centroDeProyectos estrateg '!$B:$AB,5,FALSE)</f>
        <v>#N/A</v>
      </c>
      <c r="AD87" s="10" t="e">
        <f>VLOOKUP(M87,'centroDeProyectos estrateg '!$B:$AB,19,FALSE)</f>
        <v>#N/A</v>
      </c>
    </row>
    <row r="88" spans="1:30" ht="32.25" customHeight="1">
      <c r="A88" s="1"/>
      <c r="B88" s="3" t="s">
        <v>3548</v>
      </c>
      <c r="C88" s="3" t="s">
        <v>3420</v>
      </c>
      <c r="D88" s="3" t="s">
        <v>3421</v>
      </c>
      <c r="E88" s="3" t="s">
        <v>5752</v>
      </c>
      <c r="F88" s="3" t="s">
        <v>3543</v>
      </c>
      <c r="G88" s="3" t="str">
        <f>_xlfn.CONCAT(E88,": ",F88)</f>
        <v xml:space="preserve">MEDIDAS ALTERNAS: Fortalecer la aplicación de las medidas alternas en la solución de conflictos, que contribuyan a agilizar los procesos judiciales y fomentar la paz social. </v>
      </c>
      <c r="H88" s="3" t="s">
        <v>3554</v>
      </c>
      <c r="I88" s="3" t="s">
        <v>3549</v>
      </c>
      <c r="J88" s="3" t="s">
        <v>32</v>
      </c>
      <c r="K88" s="3" t="s">
        <v>6173</v>
      </c>
      <c r="L88" s="3" t="s">
        <v>6174</v>
      </c>
      <c r="M88" s="3" t="s">
        <v>6175</v>
      </c>
      <c r="N88" s="3" t="s">
        <v>32</v>
      </c>
      <c r="O88" s="3" t="s">
        <v>3456</v>
      </c>
      <c r="P88" s="8">
        <v>13979</v>
      </c>
      <c r="Q88" s="8">
        <v>14839</v>
      </c>
      <c r="R88" s="8">
        <f>P88*1.01</f>
        <v>14118.79</v>
      </c>
      <c r="S88" s="12">
        <f>R88*1.01</f>
        <v>14259.977900000002</v>
      </c>
      <c r="T88" s="12">
        <f t="shared" ref="T88:W88" si="10">S88*1.01</f>
        <v>14402.577679000002</v>
      </c>
      <c r="U88" s="12">
        <f t="shared" si="10"/>
        <v>14546.603455790002</v>
      </c>
      <c r="V88" s="12">
        <f t="shared" si="10"/>
        <v>14692.069490347902</v>
      </c>
      <c r="W88" s="12">
        <f t="shared" si="10"/>
        <v>14838.990185251381</v>
      </c>
      <c r="X88" s="3" t="s">
        <v>6001</v>
      </c>
      <c r="Y88" s="10" t="e">
        <f>VLOOKUP(H88,'centroDeProyectos estrateg '!$B:$AB,2,FALSE)</f>
        <v>#N/A</v>
      </c>
      <c r="Z88" s="10" t="e">
        <f>VLOOKUP(I88,'centroDeProyectos estrateg '!$B:$AB,3,FALSE)</f>
        <v>#N/A</v>
      </c>
      <c r="AA88" s="10" t="e">
        <f>VLOOKUP(J88,'centroDeProyectos estrateg '!$B:$AB,7,FALSE)</f>
        <v>#N/A</v>
      </c>
      <c r="AB88" s="10" t="e">
        <f>VLOOKUP(K88,'centroDeProyectos estrateg '!$B:$AB,8,FALSE)</f>
        <v>#N/A</v>
      </c>
      <c r="AC88" s="10" t="e">
        <f>VLOOKUP(L88,'centroDeProyectos estrateg '!$B:$AB,5,FALSE)</f>
        <v>#N/A</v>
      </c>
      <c r="AD88" s="10" t="e">
        <f>VLOOKUP(M88,'centroDeProyectos estrateg '!$B:$AB,19,FALSE)</f>
        <v>#N/A</v>
      </c>
    </row>
    <row r="89" spans="1:30" ht="32.25" customHeight="1">
      <c r="A89" s="1"/>
      <c r="B89" s="3" t="s">
        <v>3548</v>
      </c>
      <c r="C89" s="3" t="s">
        <v>3420</v>
      </c>
      <c r="D89" s="3" t="s">
        <v>3421</v>
      </c>
      <c r="E89" s="3" t="s">
        <v>5752</v>
      </c>
      <c r="F89" s="3" t="s">
        <v>3543</v>
      </c>
      <c r="G89" s="3" t="str">
        <f t="shared" si="7"/>
        <v xml:space="preserve">MEDIDAS ALTERNAS: Fortalecer la aplicación de las medidas alternas en la solución de conflictos, que contribuyan a agilizar los procesos judiciales y fomentar la paz social. </v>
      </c>
      <c r="H89" s="3" t="s">
        <v>3554</v>
      </c>
      <c r="I89" s="3" t="s">
        <v>3549</v>
      </c>
      <c r="J89" s="3" t="s">
        <v>3548</v>
      </c>
      <c r="K89" s="3" t="s">
        <v>6173</v>
      </c>
      <c r="L89" s="3" t="s">
        <v>3475</v>
      </c>
      <c r="M89" s="3" t="s">
        <v>6176</v>
      </c>
      <c r="N89" s="3" t="s">
        <v>32</v>
      </c>
      <c r="O89" s="3"/>
      <c r="P89" s="3"/>
      <c r="Q89" s="3"/>
      <c r="R89" s="3"/>
      <c r="S89" s="3"/>
      <c r="T89" s="3"/>
      <c r="U89" s="3"/>
      <c r="V89" s="3"/>
      <c r="W89" s="3"/>
      <c r="X89" s="3"/>
      <c r="Y89" s="10" t="e">
        <f>VLOOKUP(H89,'centroDeProyectos estrateg '!$B:$AB,2,FALSE)</f>
        <v>#N/A</v>
      </c>
      <c r="Z89" s="10" t="e">
        <f>VLOOKUP(I89,'centroDeProyectos estrateg '!$B:$AB,3,FALSE)</f>
        <v>#N/A</v>
      </c>
      <c r="AA89" s="10" t="e">
        <f>VLOOKUP(J89,'centroDeProyectos estrateg '!$B:$AB,7,FALSE)</f>
        <v>#N/A</v>
      </c>
      <c r="AB89" s="10" t="e">
        <f>VLOOKUP(K89,'centroDeProyectos estrateg '!$B:$AB,8,FALSE)</f>
        <v>#N/A</v>
      </c>
      <c r="AC89" s="10" t="e">
        <f>VLOOKUP(L89,'centroDeProyectos estrateg '!$B:$AB,5,FALSE)</f>
        <v>#N/A</v>
      </c>
      <c r="AD89" s="10" t="e">
        <f>VLOOKUP(M89,'centroDeProyectos estrateg '!$B:$AB,19,FALSE)</f>
        <v>#N/A</v>
      </c>
    </row>
    <row r="90" spans="1:30" ht="32.25" customHeight="1">
      <c r="A90" s="1"/>
      <c r="B90" s="3" t="s">
        <v>3548</v>
      </c>
      <c r="C90" s="3" t="s">
        <v>3420</v>
      </c>
      <c r="D90" s="3" t="s">
        <v>3421</v>
      </c>
      <c r="E90" s="3" t="s">
        <v>5752</v>
      </c>
      <c r="F90" s="3" t="s">
        <v>3543</v>
      </c>
      <c r="G90" s="3" t="str">
        <f t="shared" si="7"/>
        <v xml:space="preserve">MEDIDAS ALTERNAS: Fortalecer la aplicación de las medidas alternas en la solución de conflictos, que contribuyan a agilizar los procesos judiciales y fomentar la paz social. </v>
      </c>
      <c r="H90" s="3" t="s">
        <v>3554</v>
      </c>
      <c r="I90" s="3" t="s">
        <v>3549</v>
      </c>
      <c r="J90" s="3" t="s">
        <v>3548</v>
      </c>
      <c r="K90" s="3" t="s">
        <v>6173</v>
      </c>
      <c r="L90" s="3" t="s">
        <v>3475</v>
      </c>
      <c r="M90" s="3" t="s">
        <v>6177</v>
      </c>
      <c r="N90" s="3" t="s">
        <v>32</v>
      </c>
      <c r="O90" s="3"/>
      <c r="P90" s="3"/>
      <c r="Q90" s="3"/>
      <c r="R90" s="3"/>
      <c r="S90" s="3"/>
      <c r="T90" s="3"/>
      <c r="U90" s="3"/>
      <c r="V90" s="3"/>
      <c r="W90" s="3"/>
      <c r="X90" s="3"/>
      <c r="Y90" s="10" t="e">
        <f>VLOOKUP(H90,'centroDeProyectos estrateg '!$B:$AB,2,FALSE)</f>
        <v>#N/A</v>
      </c>
      <c r="Z90" s="10" t="e">
        <f>VLOOKUP(I90,'centroDeProyectos estrateg '!$B:$AB,3,FALSE)</f>
        <v>#N/A</v>
      </c>
      <c r="AA90" s="10" t="e">
        <f>VLOOKUP(J90,'centroDeProyectos estrateg '!$B:$AB,7,FALSE)</f>
        <v>#N/A</v>
      </c>
      <c r="AB90" s="10" t="e">
        <f>VLOOKUP(K90,'centroDeProyectos estrateg '!$B:$AB,8,FALSE)</f>
        <v>#N/A</v>
      </c>
      <c r="AC90" s="10" t="e">
        <f>VLOOKUP(L90,'centroDeProyectos estrateg '!$B:$AB,5,FALSE)</f>
        <v>#N/A</v>
      </c>
      <c r="AD90" s="10" t="e">
        <f>VLOOKUP(M90,'centroDeProyectos estrateg '!$B:$AB,19,FALSE)</f>
        <v>#N/A</v>
      </c>
    </row>
    <row r="91" spans="1:30" ht="32.25" customHeight="1">
      <c r="A91" s="1"/>
      <c r="B91" s="4" t="s">
        <v>3463</v>
      </c>
      <c r="C91" s="4" t="s">
        <v>3420</v>
      </c>
      <c r="D91" s="4" t="s">
        <v>3421</v>
      </c>
      <c r="E91" s="4" t="s">
        <v>5752</v>
      </c>
      <c r="F91" s="4" t="s">
        <v>3543</v>
      </c>
      <c r="G91" s="4" t="str">
        <f t="shared" si="7"/>
        <v xml:space="preserve">MEDIDAS ALTERNAS: Fortalecer la aplicación de las medidas alternas en la solución de conflictos, que contribuyan a agilizar los procesos judiciales y fomentar la paz social. </v>
      </c>
      <c r="H91" s="4" t="s">
        <v>3563</v>
      </c>
      <c r="I91" s="4" t="s">
        <v>3562</v>
      </c>
      <c r="J91" s="4" t="s">
        <v>3470</v>
      </c>
      <c r="K91" s="4" t="s">
        <v>6178</v>
      </c>
      <c r="L91" s="4" t="s">
        <v>3475</v>
      </c>
      <c r="M91" s="4" t="s">
        <v>6179</v>
      </c>
      <c r="N91" s="4" t="s">
        <v>3470</v>
      </c>
      <c r="O91" s="4" t="s">
        <v>3456</v>
      </c>
      <c r="P91" s="4">
        <v>1</v>
      </c>
      <c r="Q91" s="4">
        <v>12</v>
      </c>
      <c r="R91" s="4">
        <v>3</v>
      </c>
      <c r="S91" s="4">
        <v>5</v>
      </c>
      <c r="T91" s="4">
        <v>7</v>
      </c>
      <c r="U91" s="4">
        <v>9</v>
      </c>
      <c r="V91" s="4">
        <v>11</v>
      </c>
      <c r="W91" s="4">
        <v>12</v>
      </c>
      <c r="X91" s="4" t="s">
        <v>6001</v>
      </c>
      <c r="Y91" s="10" t="e">
        <f>VLOOKUP(H91,'centroDeProyectos estrateg '!$B:$AB,2,FALSE)</f>
        <v>#N/A</v>
      </c>
      <c r="Z91" s="10" t="e">
        <f>VLOOKUP(I91,'centroDeProyectos estrateg '!$B:$AB,3,FALSE)</f>
        <v>#N/A</v>
      </c>
      <c r="AA91" s="10" t="e">
        <f>VLOOKUP(J91,'centroDeProyectos estrateg '!$B:$AB,7,FALSE)</f>
        <v>#N/A</v>
      </c>
      <c r="AB91" s="10" t="e">
        <f>VLOOKUP(K91,'centroDeProyectos estrateg '!$B:$AB,8,FALSE)</f>
        <v>#N/A</v>
      </c>
      <c r="AC91" s="10" t="e">
        <f>VLOOKUP(L91,'centroDeProyectos estrateg '!$B:$AB,5,FALSE)</f>
        <v>#N/A</v>
      </c>
      <c r="AD91" s="10" t="e">
        <f>VLOOKUP(M91,'centroDeProyectos estrateg '!$B:$AB,19,FALSE)</f>
        <v>#N/A</v>
      </c>
    </row>
    <row r="92" spans="1:30" ht="32.25" customHeight="1">
      <c r="A92" s="1"/>
      <c r="B92" s="3" t="s">
        <v>3463</v>
      </c>
      <c r="C92" s="3" t="s">
        <v>3420</v>
      </c>
      <c r="D92" s="3" t="s">
        <v>3421</v>
      </c>
      <c r="E92" s="3" t="s">
        <v>5752</v>
      </c>
      <c r="F92" s="3" t="s">
        <v>3543</v>
      </c>
      <c r="G92" s="3" t="str">
        <f t="shared" si="7"/>
        <v xml:space="preserve">MEDIDAS ALTERNAS: Fortalecer la aplicación de las medidas alternas en la solución de conflictos, que contribuyan a agilizar los procesos judiciales y fomentar la paz social. </v>
      </c>
      <c r="H92" s="3" t="s">
        <v>3564</v>
      </c>
      <c r="I92" s="3" t="s">
        <v>3562</v>
      </c>
      <c r="J92" s="3" t="s">
        <v>3470</v>
      </c>
      <c r="K92" s="3" t="s">
        <v>6180</v>
      </c>
      <c r="L92" s="3" t="s">
        <v>3475</v>
      </c>
      <c r="M92" s="3" t="s">
        <v>6179</v>
      </c>
      <c r="N92" s="3" t="s">
        <v>3470</v>
      </c>
      <c r="O92" s="3" t="s">
        <v>3456</v>
      </c>
      <c r="P92" s="3">
        <v>208</v>
      </c>
      <c r="Q92" s="3">
        <v>220</v>
      </c>
      <c r="R92" s="3">
        <v>210</v>
      </c>
      <c r="S92" s="3">
        <v>212</v>
      </c>
      <c r="T92" s="3">
        <v>214</v>
      </c>
      <c r="U92" s="3">
        <v>216</v>
      </c>
      <c r="V92" s="3">
        <v>218</v>
      </c>
      <c r="W92" s="3">
        <v>220</v>
      </c>
      <c r="X92" s="3" t="s">
        <v>6001</v>
      </c>
      <c r="Y92" s="10" t="e">
        <f>VLOOKUP(H92,'centroDeProyectos estrateg '!$B:$AB,2,FALSE)</f>
        <v>#N/A</v>
      </c>
      <c r="Z92" s="10" t="e">
        <f>VLOOKUP(I92,'centroDeProyectos estrateg '!$B:$AB,3,FALSE)</f>
        <v>#N/A</v>
      </c>
      <c r="AA92" s="10" t="e">
        <f>VLOOKUP(J92,'centroDeProyectos estrateg '!$B:$AB,7,FALSE)</f>
        <v>#N/A</v>
      </c>
      <c r="AB92" s="10" t="e">
        <f>VLOOKUP(K92,'centroDeProyectos estrateg '!$B:$AB,8,FALSE)</f>
        <v>#N/A</v>
      </c>
      <c r="AC92" s="10" t="e">
        <f>VLOOKUP(L92,'centroDeProyectos estrateg '!$B:$AB,5,FALSE)</f>
        <v>#N/A</v>
      </c>
      <c r="AD92" s="10" t="e">
        <f>VLOOKUP(M92,'centroDeProyectos estrateg '!$B:$AB,19,FALSE)</f>
        <v>#N/A</v>
      </c>
    </row>
    <row r="93" spans="1:30" ht="32.25" customHeight="1">
      <c r="A93" s="1"/>
      <c r="B93" s="4" t="s">
        <v>3463</v>
      </c>
      <c r="C93" s="4" t="s">
        <v>3420</v>
      </c>
      <c r="D93" s="4" t="s">
        <v>3421</v>
      </c>
      <c r="E93" s="4" t="s">
        <v>5752</v>
      </c>
      <c r="F93" s="4" t="s">
        <v>3543</v>
      </c>
      <c r="G93" s="4" t="str">
        <f t="shared" si="7"/>
        <v xml:space="preserve">MEDIDAS ALTERNAS: Fortalecer la aplicación de las medidas alternas en la solución de conflictos, que contribuyan a agilizar los procesos judiciales y fomentar la paz social. </v>
      </c>
      <c r="H93" s="4" t="s">
        <v>3565</v>
      </c>
      <c r="I93" s="4" t="s">
        <v>3562</v>
      </c>
      <c r="J93" s="4" t="s">
        <v>3470</v>
      </c>
      <c r="K93" s="4" t="s">
        <v>6187</v>
      </c>
      <c r="L93" s="4" t="s">
        <v>3475</v>
      </c>
      <c r="M93" s="4" t="s">
        <v>6179</v>
      </c>
      <c r="N93" s="4" t="s">
        <v>3470</v>
      </c>
      <c r="O93" s="4" t="s">
        <v>3456</v>
      </c>
      <c r="P93" s="17">
        <v>7922</v>
      </c>
      <c r="Q93" s="4">
        <v>8493</v>
      </c>
      <c r="R93" s="17" t="s">
        <v>6181</v>
      </c>
      <c r="S93" s="17" t="s">
        <v>6182</v>
      </c>
      <c r="T93" s="17" t="s">
        <v>6183</v>
      </c>
      <c r="U93" s="17" t="s">
        <v>6184</v>
      </c>
      <c r="V93" s="17" t="s">
        <v>6185</v>
      </c>
      <c r="W93" s="17" t="s">
        <v>6186</v>
      </c>
      <c r="X93" s="4" t="s">
        <v>6001</v>
      </c>
      <c r="Y93" s="10" t="e">
        <f>VLOOKUP(H93,'centroDeProyectos estrateg '!$B:$AB,2,FALSE)</f>
        <v>#N/A</v>
      </c>
      <c r="Z93" s="10" t="e">
        <f>VLOOKUP(I93,'centroDeProyectos estrateg '!$B:$AB,3,FALSE)</f>
        <v>#N/A</v>
      </c>
      <c r="AA93" s="10" t="e">
        <f>VLOOKUP(J93,'centroDeProyectos estrateg '!$B:$AB,7,FALSE)</f>
        <v>#N/A</v>
      </c>
      <c r="AB93" s="10" t="e">
        <f>VLOOKUP(K93,'centroDeProyectos estrateg '!$B:$AB,8,FALSE)</f>
        <v>#N/A</v>
      </c>
      <c r="AC93" s="10" t="e">
        <f>VLOOKUP(L93,'centroDeProyectos estrateg '!$B:$AB,5,FALSE)</f>
        <v>#N/A</v>
      </c>
      <c r="AD93" s="10" t="e">
        <f>VLOOKUP(M93,'centroDeProyectos estrateg '!$B:$AB,19,FALSE)</f>
        <v>#N/A</v>
      </c>
    </row>
    <row r="94" spans="1:30" ht="32.25" customHeight="1">
      <c r="A94" s="1"/>
      <c r="B94" s="3" t="s">
        <v>3463</v>
      </c>
      <c r="C94" s="3" t="s">
        <v>3420</v>
      </c>
      <c r="D94" s="3" t="s">
        <v>3421</v>
      </c>
      <c r="E94" s="3" t="s">
        <v>5752</v>
      </c>
      <c r="F94" s="3" t="s">
        <v>3543</v>
      </c>
      <c r="G94" s="3" t="str">
        <f t="shared" si="7"/>
        <v xml:space="preserve">MEDIDAS ALTERNAS: Fortalecer la aplicación de las medidas alternas en la solución de conflictos, que contribuyan a agilizar los procesos judiciales y fomentar la paz social. </v>
      </c>
      <c r="H94" s="3" t="s">
        <v>3566</v>
      </c>
      <c r="I94" s="3" t="s">
        <v>3562</v>
      </c>
      <c r="J94" s="3" t="s">
        <v>3470</v>
      </c>
      <c r="K94" s="3" t="s">
        <v>6188</v>
      </c>
      <c r="L94" s="3" t="s">
        <v>3475</v>
      </c>
      <c r="M94" s="3" t="s">
        <v>6179</v>
      </c>
      <c r="N94" s="3" t="s">
        <v>3470</v>
      </c>
      <c r="O94" s="3" t="s">
        <v>3456</v>
      </c>
      <c r="P94" s="3">
        <v>88</v>
      </c>
      <c r="Q94" s="3">
        <v>100</v>
      </c>
      <c r="R94" s="3">
        <v>90</v>
      </c>
      <c r="S94" s="3">
        <v>92</v>
      </c>
      <c r="T94" s="3">
        <v>94</v>
      </c>
      <c r="U94" s="3">
        <v>96</v>
      </c>
      <c r="V94" s="3">
        <v>98</v>
      </c>
      <c r="W94" s="3">
        <v>100</v>
      </c>
      <c r="X94" s="3" t="s">
        <v>6001</v>
      </c>
      <c r="Y94" s="10" t="e">
        <f>VLOOKUP(H94,'centroDeProyectos estrateg '!$B:$AB,2,FALSE)</f>
        <v>#N/A</v>
      </c>
      <c r="Z94" s="10" t="e">
        <f>VLOOKUP(I94,'centroDeProyectos estrateg '!$B:$AB,3,FALSE)</f>
        <v>#N/A</v>
      </c>
      <c r="AA94" s="10" t="e">
        <f>VLOOKUP(J94,'centroDeProyectos estrateg '!$B:$AB,7,FALSE)</f>
        <v>#N/A</v>
      </c>
      <c r="AB94" s="10" t="e">
        <f>VLOOKUP(K94,'centroDeProyectos estrateg '!$B:$AB,8,FALSE)</f>
        <v>#N/A</v>
      </c>
      <c r="AC94" s="10" t="e">
        <f>VLOOKUP(L94,'centroDeProyectos estrateg '!$B:$AB,5,FALSE)</f>
        <v>#N/A</v>
      </c>
      <c r="AD94" s="10" t="e">
        <f>VLOOKUP(M94,'centroDeProyectos estrateg '!$B:$AB,19,FALSE)</f>
        <v>#N/A</v>
      </c>
    </row>
    <row r="95" spans="1:30" ht="32.25" customHeight="1">
      <c r="A95" s="1"/>
      <c r="B95" s="4" t="s">
        <v>3463</v>
      </c>
      <c r="C95" s="4" t="s">
        <v>3420</v>
      </c>
      <c r="D95" s="4" t="s">
        <v>3421</v>
      </c>
      <c r="E95" s="4" t="s">
        <v>5752</v>
      </c>
      <c r="F95" s="4" t="s">
        <v>3543</v>
      </c>
      <c r="G95" s="4" t="str">
        <f t="shared" si="7"/>
        <v xml:space="preserve">MEDIDAS ALTERNAS: Fortalecer la aplicación de las medidas alternas en la solución de conflictos, que contribuyan a agilizar los procesos judiciales y fomentar la paz social. </v>
      </c>
      <c r="H95" s="4" t="s">
        <v>3567</v>
      </c>
      <c r="I95" s="4" t="s">
        <v>3562</v>
      </c>
      <c r="J95" s="4" t="s">
        <v>3470</v>
      </c>
      <c r="K95" s="4" t="s">
        <v>6188</v>
      </c>
      <c r="L95" s="4" t="s">
        <v>3475</v>
      </c>
      <c r="M95" s="4" t="s">
        <v>6179</v>
      </c>
      <c r="N95" s="4" t="s">
        <v>3470</v>
      </c>
      <c r="O95" s="4" t="s">
        <v>3456</v>
      </c>
      <c r="P95" s="4">
        <v>12</v>
      </c>
      <c r="Q95" s="4">
        <v>24</v>
      </c>
      <c r="R95" s="4">
        <v>14</v>
      </c>
      <c r="S95" s="4">
        <v>16</v>
      </c>
      <c r="T95" s="4">
        <v>18</v>
      </c>
      <c r="U95" s="4">
        <v>20</v>
      </c>
      <c r="V95" s="4">
        <v>22</v>
      </c>
      <c r="W95" s="4">
        <v>24</v>
      </c>
      <c r="X95" s="4" t="s">
        <v>6001</v>
      </c>
      <c r="Y95" s="10" t="e">
        <f>VLOOKUP(H95,'centroDeProyectos estrateg '!$B:$AB,2,FALSE)</f>
        <v>#N/A</v>
      </c>
      <c r="Z95" s="10" t="e">
        <f>VLOOKUP(I95,'centroDeProyectos estrateg '!$B:$AB,3,FALSE)</f>
        <v>#N/A</v>
      </c>
      <c r="AA95" s="10" t="e">
        <f>VLOOKUP(J95,'centroDeProyectos estrateg '!$B:$AB,7,FALSE)</f>
        <v>#N/A</v>
      </c>
      <c r="AB95" s="10" t="e">
        <f>VLOOKUP(K95,'centroDeProyectos estrateg '!$B:$AB,8,FALSE)</f>
        <v>#N/A</v>
      </c>
      <c r="AC95" s="10" t="e">
        <f>VLOOKUP(L95,'centroDeProyectos estrateg '!$B:$AB,5,FALSE)</f>
        <v>#N/A</v>
      </c>
      <c r="AD95" s="10" t="e">
        <f>VLOOKUP(M95,'centroDeProyectos estrateg '!$B:$AB,19,FALSE)</f>
        <v>#N/A</v>
      </c>
    </row>
    <row r="96" spans="1:30" ht="32.25" customHeight="1">
      <c r="A96" s="1"/>
      <c r="B96" s="3" t="s">
        <v>3463</v>
      </c>
      <c r="C96" s="3" t="s">
        <v>3420</v>
      </c>
      <c r="D96" s="3" t="s">
        <v>3421</v>
      </c>
      <c r="E96" s="3" t="s">
        <v>5752</v>
      </c>
      <c r="F96" s="3" t="s">
        <v>3543</v>
      </c>
      <c r="G96" s="3" t="str">
        <f t="shared" si="7"/>
        <v xml:space="preserve">MEDIDAS ALTERNAS: Fortalecer la aplicación de las medidas alternas en la solución de conflictos, que contribuyan a agilizar los procesos judiciales y fomentar la paz social. </v>
      </c>
      <c r="H96" s="3" t="s">
        <v>3568</v>
      </c>
      <c r="I96" s="3" t="s">
        <v>3562</v>
      </c>
      <c r="J96" s="3" t="s">
        <v>3470</v>
      </c>
      <c r="K96" s="3" t="s">
        <v>6195</v>
      </c>
      <c r="L96" s="3" t="s">
        <v>3475</v>
      </c>
      <c r="M96" s="3" t="s">
        <v>6179</v>
      </c>
      <c r="N96" s="3" t="s">
        <v>3470</v>
      </c>
      <c r="O96" s="3" t="s">
        <v>3456</v>
      </c>
      <c r="P96" s="3">
        <v>56</v>
      </c>
      <c r="Q96" s="3" t="s">
        <v>6189</v>
      </c>
      <c r="R96" s="3" t="s">
        <v>6190</v>
      </c>
      <c r="S96" s="3" t="s">
        <v>6191</v>
      </c>
      <c r="T96" s="3" t="s">
        <v>6192</v>
      </c>
      <c r="U96" s="3" t="s">
        <v>6193</v>
      </c>
      <c r="V96" s="3" t="s">
        <v>6194</v>
      </c>
      <c r="W96" s="3" t="s">
        <v>6189</v>
      </c>
      <c r="X96" s="3" t="s">
        <v>6001</v>
      </c>
      <c r="Y96" s="10" t="e">
        <f>VLOOKUP(H96,'centroDeProyectos estrateg '!$B:$AB,2,FALSE)</f>
        <v>#N/A</v>
      </c>
      <c r="Z96" s="10" t="e">
        <f>VLOOKUP(I96,'centroDeProyectos estrateg '!$B:$AB,3,FALSE)</f>
        <v>#N/A</v>
      </c>
      <c r="AA96" s="10" t="e">
        <f>VLOOKUP(J96,'centroDeProyectos estrateg '!$B:$AB,7,FALSE)</f>
        <v>#N/A</v>
      </c>
      <c r="AB96" s="10" t="e">
        <f>VLOOKUP(K96,'centroDeProyectos estrateg '!$B:$AB,8,FALSE)</f>
        <v>#N/A</v>
      </c>
      <c r="AC96" s="10" t="e">
        <f>VLOOKUP(L96,'centroDeProyectos estrateg '!$B:$AB,5,FALSE)</f>
        <v>#N/A</v>
      </c>
      <c r="AD96" s="10" t="e">
        <f>VLOOKUP(M96,'centroDeProyectos estrateg '!$B:$AB,19,FALSE)</f>
        <v>#N/A</v>
      </c>
    </row>
    <row r="97" spans="1:30" ht="32.25" customHeight="1">
      <c r="A97" s="1"/>
      <c r="B97" s="4" t="s">
        <v>3463</v>
      </c>
      <c r="C97" s="4" t="s">
        <v>3420</v>
      </c>
      <c r="D97" s="4" t="s">
        <v>3421</v>
      </c>
      <c r="E97" s="4" t="s">
        <v>5752</v>
      </c>
      <c r="F97" s="4" t="s">
        <v>3543</v>
      </c>
      <c r="G97" s="4" t="str">
        <f t="shared" si="7"/>
        <v xml:space="preserve">MEDIDAS ALTERNAS: Fortalecer la aplicación de las medidas alternas en la solución de conflictos, que contribuyan a agilizar los procesos judiciales y fomentar la paz social. </v>
      </c>
      <c r="H97" s="4" t="s">
        <v>3569</v>
      </c>
      <c r="I97" s="4" t="s">
        <v>3562</v>
      </c>
      <c r="J97" s="4" t="s">
        <v>3470</v>
      </c>
      <c r="K97" s="4" t="s">
        <v>6196</v>
      </c>
      <c r="L97" s="4" t="s">
        <v>3475</v>
      </c>
      <c r="M97" s="4" t="s">
        <v>6179</v>
      </c>
      <c r="N97" s="4" t="s">
        <v>3470</v>
      </c>
      <c r="O97" s="4" t="s">
        <v>3456</v>
      </c>
      <c r="P97" s="4">
        <v>247</v>
      </c>
      <c r="Q97" s="4">
        <v>264</v>
      </c>
      <c r="R97" s="4">
        <v>251</v>
      </c>
      <c r="S97" s="4">
        <v>254</v>
      </c>
      <c r="T97" s="4">
        <v>257</v>
      </c>
      <c r="U97" s="4">
        <v>259</v>
      </c>
      <c r="V97" s="4">
        <v>262</v>
      </c>
      <c r="W97" s="4">
        <v>264</v>
      </c>
      <c r="X97" s="4" t="s">
        <v>6001</v>
      </c>
      <c r="Y97" s="10" t="e">
        <f>VLOOKUP(H97,'centroDeProyectos estrateg '!$B:$AB,2,FALSE)</f>
        <v>#N/A</v>
      </c>
      <c r="Z97" s="10" t="e">
        <f>VLOOKUP(I97,'centroDeProyectos estrateg '!$B:$AB,3,FALSE)</f>
        <v>#N/A</v>
      </c>
      <c r="AA97" s="10" t="e">
        <f>VLOOKUP(J97,'centroDeProyectos estrateg '!$B:$AB,7,FALSE)</f>
        <v>#N/A</v>
      </c>
      <c r="AB97" s="10" t="e">
        <f>VLOOKUP(K97,'centroDeProyectos estrateg '!$B:$AB,8,FALSE)</f>
        <v>#N/A</v>
      </c>
      <c r="AC97" s="10" t="e">
        <f>VLOOKUP(L97,'centroDeProyectos estrateg '!$B:$AB,5,FALSE)</f>
        <v>#N/A</v>
      </c>
      <c r="AD97" s="10" t="e">
        <f>VLOOKUP(M97,'centroDeProyectos estrateg '!$B:$AB,19,FALSE)</f>
        <v>#N/A</v>
      </c>
    </row>
    <row r="98" spans="1:30" ht="32.25" customHeight="1">
      <c r="A98" s="1"/>
      <c r="B98" s="3" t="s">
        <v>3463</v>
      </c>
      <c r="C98" s="3" t="s">
        <v>3420</v>
      </c>
      <c r="D98" s="3" t="s">
        <v>3421</v>
      </c>
      <c r="E98" s="3" t="s">
        <v>5752</v>
      </c>
      <c r="F98" s="3" t="s">
        <v>3543</v>
      </c>
      <c r="G98" s="3" t="str">
        <f t="shared" si="7"/>
        <v xml:space="preserve">MEDIDAS ALTERNAS: Fortalecer la aplicación de las medidas alternas en la solución de conflictos, que contribuyan a agilizar los procesos judiciales y fomentar la paz social. </v>
      </c>
      <c r="H98" s="3" t="s">
        <v>3570</v>
      </c>
      <c r="I98" s="3" t="s">
        <v>3562</v>
      </c>
      <c r="J98" s="3" t="s">
        <v>3470</v>
      </c>
      <c r="K98" s="3" t="s">
        <v>6203</v>
      </c>
      <c r="L98" s="3" t="s">
        <v>3475</v>
      </c>
      <c r="M98" s="3" t="s">
        <v>6179</v>
      </c>
      <c r="N98" s="3" t="s">
        <v>3470</v>
      </c>
      <c r="O98" s="3" t="s">
        <v>3456</v>
      </c>
      <c r="P98" s="3">
        <v>117</v>
      </c>
      <c r="Q98" s="3" t="s">
        <v>6197</v>
      </c>
      <c r="R98" s="3" t="s">
        <v>6198</v>
      </c>
      <c r="S98" s="3" t="s">
        <v>6199</v>
      </c>
      <c r="T98" s="3" t="s">
        <v>6200</v>
      </c>
      <c r="U98" s="3" t="s">
        <v>6201</v>
      </c>
      <c r="V98" s="3" t="s">
        <v>6202</v>
      </c>
      <c r="W98" s="3" t="s">
        <v>6197</v>
      </c>
      <c r="X98" s="3" t="s">
        <v>6001</v>
      </c>
      <c r="Y98" s="10" t="e">
        <f>VLOOKUP(H98,'centroDeProyectos estrateg '!$B:$AB,2,FALSE)</f>
        <v>#N/A</v>
      </c>
      <c r="Z98" s="10" t="e">
        <f>VLOOKUP(I98,'centroDeProyectos estrateg '!$B:$AB,3,FALSE)</f>
        <v>#N/A</v>
      </c>
      <c r="AA98" s="10" t="e">
        <f>VLOOKUP(J98,'centroDeProyectos estrateg '!$B:$AB,7,FALSE)</f>
        <v>#N/A</v>
      </c>
      <c r="AB98" s="10" t="e">
        <f>VLOOKUP(K98,'centroDeProyectos estrateg '!$B:$AB,8,FALSE)</f>
        <v>#N/A</v>
      </c>
      <c r="AC98" s="10" t="e">
        <f>VLOOKUP(L98,'centroDeProyectos estrateg '!$B:$AB,5,FALSE)</f>
        <v>#N/A</v>
      </c>
      <c r="AD98" s="10" t="e">
        <f>VLOOKUP(M98,'centroDeProyectos estrateg '!$B:$AB,19,FALSE)</f>
        <v>#N/A</v>
      </c>
    </row>
    <row r="99" spans="1:30" ht="32.25" customHeight="1">
      <c r="A99" s="1"/>
      <c r="B99" s="4" t="s">
        <v>3463</v>
      </c>
      <c r="C99" s="4" t="s">
        <v>3420</v>
      </c>
      <c r="D99" s="4" t="s">
        <v>3421</v>
      </c>
      <c r="E99" s="4" t="s">
        <v>5752</v>
      </c>
      <c r="F99" s="4" t="s">
        <v>3543</v>
      </c>
      <c r="G99" s="4" t="str">
        <f t="shared" si="7"/>
        <v xml:space="preserve">MEDIDAS ALTERNAS: Fortalecer la aplicación de las medidas alternas en la solución de conflictos, que contribuyan a agilizar los procesos judiciales y fomentar la paz social. </v>
      </c>
      <c r="H99" s="4" t="s">
        <v>3571</v>
      </c>
      <c r="I99" s="4" t="s">
        <v>3562</v>
      </c>
      <c r="J99" s="4" t="s">
        <v>3470</v>
      </c>
      <c r="K99" s="4" t="s">
        <v>6204</v>
      </c>
      <c r="L99" s="4" t="s">
        <v>3475</v>
      </c>
      <c r="M99" s="4" t="s">
        <v>6179</v>
      </c>
      <c r="N99" s="4" t="s">
        <v>3470</v>
      </c>
      <c r="O99" s="4" t="s">
        <v>3456</v>
      </c>
      <c r="P99" s="4">
        <v>5104</v>
      </c>
      <c r="Q99" s="4">
        <v>5417</v>
      </c>
      <c r="R99" s="4">
        <v>5155</v>
      </c>
      <c r="S99" s="4">
        <v>5206</v>
      </c>
      <c r="T99" s="4">
        <v>5258</v>
      </c>
      <c r="U99" s="4">
        <v>5311</v>
      </c>
      <c r="V99" s="4">
        <v>5364</v>
      </c>
      <c r="W99" s="4">
        <v>5417</v>
      </c>
      <c r="X99" s="4" t="s">
        <v>6001</v>
      </c>
      <c r="Y99" s="10" t="e">
        <f>VLOOKUP(H99,'centroDeProyectos estrateg '!$B:$AB,2,FALSE)</f>
        <v>#N/A</v>
      </c>
      <c r="Z99" s="10" t="e">
        <f>VLOOKUP(I99,'centroDeProyectos estrateg '!$B:$AB,3,FALSE)</f>
        <v>#N/A</v>
      </c>
      <c r="AA99" s="10" t="e">
        <f>VLOOKUP(J99,'centroDeProyectos estrateg '!$B:$AB,7,FALSE)</f>
        <v>#N/A</v>
      </c>
      <c r="AB99" s="10" t="e">
        <f>VLOOKUP(K99,'centroDeProyectos estrateg '!$B:$AB,8,FALSE)</f>
        <v>#N/A</v>
      </c>
      <c r="AC99" s="10" t="e">
        <f>VLOOKUP(L99,'centroDeProyectos estrateg '!$B:$AB,5,FALSE)</f>
        <v>#N/A</v>
      </c>
      <c r="AD99" s="10" t="e">
        <f>VLOOKUP(M99,'centroDeProyectos estrateg '!$B:$AB,19,FALSE)</f>
        <v>#N/A</v>
      </c>
    </row>
    <row r="100" spans="1:30" ht="32.25" customHeight="1">
      <c r="A100" s="1"/>
      <c r="B100" s="3" t="s">
        <v>3463</v>
      </c>
      <c r="C100" s="3" t="s">
        <v>3420</v>
      </c>
      <c r="D100" s="3" t="s">
        <v>3421</v>
      </c>
      <c r="E100" s="3" t="s">
        <v>5752</v>
      </c>
      <c r="F100" s="3" t="s">
        <v>3543</v>
      </c>
      <c r="G100" s="3" t="str">
        <f t="shared" si="7"/>
        <v xml:space="preserve">MEDIDAS ALTERNAS: Fortalecer la aplicación de las medidas alternas en la solución de conflictos, que contribuyan a agilizar los procesos judiciales y fomentar la paz social. </v>
      </c>
      <c r="H100" s="3" t="s">
        <v>3572</v>
      </c>
      <c r="I100" s="3" t="s">
        <v>3562</v>
      </c>
      <c r="J100" s="3" t="s">
        <v>3470</v>
      </c>
      <c r="K100" s="3" t="s">
        <v>6205</v>
      </c>
      <c r="L100" s="3" t="s">
        <v>3475</v>
      </c>
      <c r="M100" s="3" t="s">
        <v>6179</v>
      </c>
      <c r="N100" s="3" t="s">
        <v>3470</v>
      </c>
      <c r="O100" s="3" t="s">
        <v>3456</v>
      </c>
      <c r="P100" s="3">
        <v>373</v>
      </c>
      <c r="Q100" s="8">
        <f>P100*1.01</f>
        <v>376.73</v>
      </c>
      <c r="R100" s="8">
        <f>P100*1.01</f>
        <v>376.73</v>
      </c>
      <c r="S100" s="8">
        <f>R100*1.01</f>
        <v>380.4973</v>
      </c>
      <c r="T100" s="8">
        <f t="shared" ref="T100:W101" si="11">S100*1.01</f>
        <v>384.30227300000001</v>
      </c>
      <c r="U100" s="8">
        <f t="shared" si="11"/>
        <v>388.14529573000004</v>
      </c>
      <c r="V100" s="8">
        <f t="shared" si="11"/>
        <v>392.02674868730003</v>
      </c>
      <c r="W100" s="8">
        <f t="shared" si="11"/>
        <v>395.94701617417303</v>
      </c>
      <c r="X100" s="3" t="s">
        <v>6001</v>
      </c>
      <c r="Y100" s="10" t="e">
        <f>VLOOKUP(H100,'centroDeProyectos estrateg '!$B:$AB,2,FALSE)</f>
        <v>#N/A</v>
      </c>
      <c r="Z100" s="10" t="e">
        <f>VLOOKUP(I100,'centroDeProyectos estrateg '!$B:$AB,3,FALSE)</f>
        <v>#N/A</v>
      </c>
      <c r="AA100" s="10" t="e">
        <f>VLOOKUP(J100,'centroDeProyectos estrateg '!$B:$AB,7,FALSE)</f>
        <v>#N/A</v>
      </c>
      <c r="AB100" s="10" t="e">
        <f>VLOOKUP(K100,'centroDeProyectos estrateg '!$B:$AB,8,FALSE)</f>
        <v>#N/A</v>
      </c>
      <c r="AC100" s="10" t="e">
        <f>VLOOKUP(L100,'centroDeProyectos estrateg '!$B:$AB,5,FALSE)</f>
        <v>#N/A</v>
      </c>
      <c r="AD100" s="10" t="e">
        <f>VLOOKUP(M100,'centroDeProyectos estrateg '!$B:$AB,19,FALSE)</f>
        <v>#N/A</v>
      </c>
    </row>
    <row r="101" spans="1:30" ht="32.25" customHeight="1">
      <c r="A101" s="1"/>
      <c r="B101" s="4" t="s">
        <v>3463</v>
      </c>
      <c r="C101" s="4" t="s">
        <v>3420</v>
      </c>
      <c r="D101" s="4" t="s">
        <v>3421</v>
      </c>
      <c r="E101" s="4" t="s">
        <v>5752</v>
      </c>
      <c r="F101" s="4" t="s">
        <v>3543</v>
      </c>
      <c r="G101" s="4" t="str">
        <f t="shared" si="7"/>
        <v xml:space="preserve">MEDIDAS ALTERNAS: Fortalecer la aplicación de las medidas alternas en la solución de conflictos, que contribuyan a agilizar los procesos judiciales y fomentar la paz social. </v>
      </c>
      <c r="H101" s="4" t="s">
        <v>3575</v>
      </c>
      <c r="I101" s="4" t="s">
        <v>3574</v>
      </c>
      <c r="J101" s="4" t="s">
        <v>72</v>
      </c>
      <c r="K101" s="4" t="s">
        <v>6206</v>
      </c>
      <c r="L101" s="4">
        <v>2019</v>
      </c>
      <c r="M101" s="4" t="s">
        <v>6207</v>
      </c>
      <c r="N101" s="4"/>
      <c r="O101" s="4"/>
      <c r="P101" s="4"/>
      <c r="Q101" s="4"/>
      <c r="R101" s="17">
        <f>12476*1.01</f>
        <v>12600.76</v>
      </c>
      <c r="S101" s="17">
        <f>R101*1.01</f>
        <v>12726.767600000001</v>
      </c>
      <c r="T101" s="17">
        <f>12727*1.01</f>
        <v>12854.27</v>
      </c>
      <c r="U101" s="17">
        <f t="shared" si="11"/>
        <v>12982.8127</v>
      </c>
      <c r="V101" s="17">
        <f t="shared" si="11"/>
        <v>13112.640827000001</v>
      </c>
      <c r="W101" s="17">
        <f t="shared" si="11"/>
        <v>13243.767235270001</v>
      </c>
      <c r="X101" s="4"/>
      <c r="Y101" s="10" t="e">
        <f>VLOOKUP(H101,'centroDeProyectos estrateg '!$B:$AB,2,FALSE)</f>
        <v>#N/A</v>
      </c>
      <c r="Z101" s="10" t="e">
        <f>VLOOKUP(I101,'centroDeProyectos estrateg '!$B:$AB,3,FALSE)</f>
        <v>#N/A</v>
      </c>
      <c r="AA101" s="10" t="e">
        <f>VLOOKUP(J101,'centroDeProyectos estrateg '!$B:$AB,7,FALSE)</f>
        <v>#N/A</v>
      </c>
      <c r="AB101" s="10" t="e">
        <f>VLOOKUP(K101,'centroDeProyectos estrateg '!$B:$AB,8,FALSE)</f>
        <v>#VALUE!</v>
      </c>
      <c r="AC101" s="10" t="e">
        <f>VLOOKUP(L101,'centroDeProyectos estrateg '!$B:$AB,5,FALSE)</f>
        <v>#N/A</v>
      </c>
      <c r="AD101" s="10" t="e">
        <f>VLOOKUP(M101,'centroDeProyectos estrateg '!$B:$AB,19,FALSE)</f>
        <v>#N/A</v>
      </c>
    </row>
    <row r="102" spans="1:30" ht="32.25" customHeight="1">
      <c r="A102" s="1"/>
      <c r="B102" s="4" t="s">
        <v>3463</v>
      </c>
      <c r="C102" s="4" t="s">
        <v>3420</v>
      </c>
      <c r="D102" s="4" t="s">
        <v>3421</v>
      </c>
      <c r="E102" s="4" t="s">
        <v>5752</v>
      </c>
      <c r="F102" s="4" t="s">
        <v>3543</v>
      </c>
      <c r="G102" s="4" t="str">
        <f t="shared" si="7"/>
        <v xml:space="preserve">MEDIDAS ALTERNAS: Fortalecer la aplicación de las medidas alternas en la solución de conflictos, que contribuyan a agilizar los procesos judiciales y fomentar la paz social. </v>
      </c>
      <c r="H102" s="4" t="s">
        <v>3575</v>
      </c>
      <c r="I102" s="4" t="s">
        <v>3574</v>
      </c>
      <c r="J102" s="4" t="s">
        <v>72</v>
      </c>
      <c r="K102" s="4" t="s">
        <v>6206</v>
      </c>
      <c r="L102" s="4">
        <v>2019</v>
      </c>
      <c r="M102" s="4" t="s">
        <v>6208</v>
      </c>
      <c r="N102" s="4"/>
      <c r="O102" s="4"/>
      <c r="P102" s="4"/>
      <c r="Q102" s="17"/>
      <c r="R102" s="17"/>
      <c r="S102" s="17"/>
      <c r="T102" s="17"/>
      <c r="U102" s="17"/>
      <c r="V102" s="17"/>
      <c r="W102" s="17"/>
      <c r="X102" s="4"/>
      <c r="Y102" s="10" t="e">
        <f>VLOOKUP(H102,'centroDeProyectos estrateg '!$B:$AB,2,FALSE)</f>
        <v>#N/A</v>
      </c>
      <c r="Z102" s="10" t="e">
        <f>VLOOKUP(I102,'centroDeProyectos estrateg '!$B:$AB,3,FALSE)</f>
        <v>#N/A</v>
      </c>
      <c r="AA102" s="10" t="e">
        <f>VLOOKUP(J102,'centroDeProyectos estrateg '!$B:$AB,7,FALSE)</f>
        <v>#N/A</v>
      </c>
      <c r="AB102" s="10" t="e">
        <f>VLOOKUP(K102,'centroDeProyectos estrateg '!$B:$AB,8,FALSE)</f>
        <v>#VALUE!</v>
      </c>
      <c r="AC102" s="10" t="e">
        <f>VLOOKUP(L102,'centroDeProyectos estrateg '!$B:$AB,5,FALSE)</f>
        <v>#N/A</v>
      </c>
      <c r="AD102" s="10" t="e">
        <f>VLOOKUP(M102,'centroDeProyectos estrateg '!$B:$AB,19,FALSE)</f>
        <v>#N/A</v>
      </c>
    </row>
    <row r="103" spans="1:30" ht="32.25" customHeight="1">
      <c r="A103" s="1"/>
      <c r="B103" s="4" t="s">
        <v>3463</v>
      </c>
      <c r="C103" s="4" t="s">
        <v>3420</v>
      </c>
      <c r="D103" s="4" t="s">
        <v>3421</v>
      </c>
      <c r="E103" s="4" t="s">
        <v>5752</v>
      </c>
      <c r="F103" s="4" t="s">
        <v>3543</v>
      </c>
      <c r="G103" s="4" t="str">
        <f t="shared" si="7"/>
        <v xml:space="preserve">MEDIDAS ALTERNAS: Fortalecer la aplicación de las medidas alternas en la solución de conflictos, que contribuyan a agilizar los procesos judiciales y fomentar la paz social. </v>
      </c>
      <c r="H103" s="4" t="s">
        <v>3575</v>
      </c>
      <c r="I103" s="4" t="s">
        <v>3574</v>
      </c>
      <c r="J103" s="4" t="s">
        <v>72</v>
      </c>
      <c r="K103" s="4" t="s">
        <v>6206</v>
      </c>
      <c r="L103" s="4" t="s">
        <v>3475</v>
      </c>
      <c r="M103" s="4" t="s">
        <v>6209</v>
      </c>
      <c r="N103" s="4"/>
      <c r="O103" s="4"/>
      <c r="P103" s="4"/>
      <c r="Q103" s="17"/>
      <c r="R103" s="17"/>
      <c r="S103" s="17"/>
      <c r="T103" s="17"/>
      <c r="U103" s="17"/>
      <c r="V103" s="17"/>
      <c r="W103" s="17"/>
      <c r="X103" s="4"/>
      <c r="Y103" s="10" t="e">
        <f>VLOOKUP(H103,'centroDeProyectos estrateg '!$B:$AB,2,FALSE)</f>
        <v>#N/A</v>
      </c>
      <c r="Z103" s="10" t="e">
        <f>VLOOKUP(I103,'centroDeProyectos estrateg '!$B:$AB,3,FALSE)</f>
        <v>#N/A</v>
      </c>
      <c r="AA103" s="10" t="e">
        <f>VLOOKUP(J103,'centroDeProyectos estrateg '!$B:$AB,7,FALSE)</f>
        <v>#N/A</v>
      </c>
      <c r="AB103" s="10" t="e">
        <f>VLOOKUP(K103,'centroDeProyectos estrateg '!$B:$AB,8,FALSE)</f>
        <v>#VALUE!</v>
      </c>
      <c r="AC103" s="10" t="e">
        <f>VLOOKUP(L103,'centroDeProyectos estrateg '!$B:$AB,5,FALSE)</f>
        <v>#N/A</v>
      </c>
      <c r="AD103" s="10" t="e">
        <f>VLOOKUP(M103,'centroDeProyectos estrateg '!$B:$AB,19,FALSE)</f>
        <v>#N/A</v>
      </c>
    </row>
    <row r="104" spans="1:30" ht="32.25" customHeight="1">
      <c r="A104" s="1"/>
      <c r="B104" s="4" t="s">
        <v>3463</v>
      </c>
      <c r="C104" s="4" t="s">
        <v>3420</v>
      </c>
      <c r="D104" s="4" t="s">
        <v>3421</v>
      </c>
      <c r="E104" s="4" t="s">
        <v>5752</v>
      </c>
      <c r="F104" s="4" t="s">
        <v>3543</v>
      </c>
      <c r="G104" s="4" t="str">
        <f t="shared" si="7"/>
        <v xml:space="preserve">MEDIDAS ALTERNAS: Fortalecer la aplicación de las medidas alternas en la solución de conflictos, que contribuyan a agilizar los procesos judiciales y fomentar la paz social. </v>
      </c>
      <c r="H104" s="4" t="s">
        <v>3575</v>
      </c>
      <c r="I104" s="4" t="s">
        <v>3574</v>
      </c>
      <c r="J104" s="4" t="s">
        <v>72</v>
      </c>
      <c r="K104" s="4" t="s">
        <v>6206</v>
      </c>
      <c r="L104" s="4" t="s">
        <v>6004</v>
      </c>
      <c r="M104" s="4" t="s">
        <v>6210</v>
      </c>
      <c r="N104" s="4"/>
      <c r="O104" s="4"/>
      <c r="P104" s="4"/>
      <c r="Q104" s="17"/>
      <c r="R104" s="17"/>
      <c r="S104" s="17"/>
      <c r="T104" s="17"/>
      <c r="U104" s="17"/>
      <c r="V104" s="17"/>
      <c r="W104" s="17"/>
      <c r="X104" s="4"/>
      <c r="Y104" s="10" t="e">
        <f>VLOOKUP(H104,'centroDeProyectos estrateg '!$B:$AB,2,FALSE)</f>
        <v>#N/A</v>
      </c>
      <c r="Z104" s="10" t="e">
        <f>VLOOKUP(I104,'centroDeProyectos estrateg '!$B:$AB,3,FALSE)</f>
        <v>#N/A</v>
      </c>
      <c r="AA104" s="10" t="e">
        <f>VLOOKUP(J104,'centroDeProyectos estrateg '!$B:$AB,7,FALSE)</f>
        <v>#N/A</v>
      </c>
      <c r="AB104" s="10" t="e">
        <f>VLOOKUP(K104,'centroDeProyectos estrateg '!$B:$AB,8,FALSE)</f>
        <v>#VALUE!</v>
      </c>
      <c r="AC104" s="10" t="e">
        <f>VLOOKUP(L104,'centroDeProyectos estrateg '!$B:$AB,5,FALSE)</f>
        <v>#N/A</v>
      </c>
      <c r="AD104" s="10" t="e">
        <f>VLOOKUP(M104,'centroDeProyectos estrateg '!$B:$AB,19,FALSE)</f>
        <v>#N/A</v>
      </c>
    </row>
    <row r="105" spans="1:30" ht="32.25" customHeight="1">
      <c r="A105" s="1"/>
      <c r="B105" s="3" t="s">
        <v>3463</v>
      </c>
      <c r="C105" s="3" t="s">
        <v>3420</v>
      </c>
      <c r="D105" s="3" t="s">
        <v>3421</v>
      </c>
      <c r="E105" s="3" t="s">
        <v>5752</v>
      </c>
      <c r="F105" s="3" t="s">
        <v>3543</v>
      </c>
      <c r="G105" s="3" t="str">
        <f t="shared" si="7"/>
        <v xml:space="preserve">MEDIDAS ALTERNAS: Fortalecer la aplicación de las medidas alternas en la solución de conflictos, que contribuyan a agilizar los procesos judiciales y fomentar la paz social. </v>
      </c>
      <c r="H105" s="3" t="s">
        <v>3038</v>
      </c>
      <c r="I105" s="3" t="s">
        <v>6212</v>
      </c>
      <c r="J105" s="3" t="s">
        <v>3577</v>
      </c>
      <c r="K105" s="3" t="s">
        <v>6213</v>
      </c>
      <c r="L105" s="3">
        <v>2019</v>
      </c>
      <c r="M105" s="3" t="s">
        <v>6214</v>
      </c>
      <c r="N105" s="3"/>
      <c r="O105" s="3"/>
      <c r="P105" s="3"/>
      <c r="Q105" s="8"/>
      <c r="R105" s="8">
        <v>10</v>
      </c>
      <c r="S105" s="8">
        <v>20</v>
      </c>
      <c r="T105" s="8">
        <v>40</v>
      </c>
      <c r="U105" s="8">
        <v>60</v>
      </c>
      <c r="V105" s="8">
        <v>80</v>
      </c>
      <c r="W105" s="8">
        <v>100</v>
      </c>
      <c r="X105" s="3"/>
      <c r="Y105" s="10" t="str">
        <f>VLOOKUP(H105,'centroDeProyectos estrateg '!$B:$AB,2,FALSE)</f>
        <v>1-  Resolución oportuna de conflictos  (19)</v>
      </c>
      <c r="Z105" s="10" t="e">
        <f>VLOOKUP(I105,'centroDeProyectos estrateg '!$B:$AB,3,FALSE)</f>
        <v>#N/A</v>
      </c>
      <c r="AA105" s="10" t="e">
        <f>VLOOKUP(J105,'centroDeProyectos estrateg '!$B:$AB,7,FALSE)</f>
        <v>#N/A</v>
      </c>
      <c r="AB105" s="10" t="e">
        <f>VLOOKUP(K105,'centroDeProyectos estrateg '!$B:$AB,8,FALSE)</f>
        <v>#N/A</v>
      </c>
      <c r="AC105" s="10" t="e">
        <f>VLOOKUP(L105,'centroDeProyectos estrateg '!$B:$AB,5,FALSE)</f>
        <v>#N/A</v>
      </c>
      <c r="AD105" s="10" t="e">
        <f>VLOOKUP(M105,'centroDeProyectos estrateg '!$B:$AB,19,FALSE)</f>
        <v>#N/A</v>
      </c>
    </row>
    <row r="106" spans="1:30" ht="32.25" customHeight="1">
      <c r="A106" s="1"/>
      <c r="B106" s="4" t="s">
        <v>3463</v>
      </c>
      <c r="C106" s="4" t="s">
        <v>3420</v>
      </c>
      <c r="D106" s="4" t="s">
        <v>3421</v>
      </c>
      <c r="E106" s="4" t="s">
        <v>4589</v>
      </c>
      <c r="F106" s="28" t="s">
        <v>3590</v>
      </c>
      <c r="G106" s="4" t="str">
        <f t="shared" ref="G106" si="12">_xlfn.CONCAT(E106,": ",F106)</f>
        <v>JUSTICIA RESTAURATIVA: Fortalecer a nivel nacional la Justicia Restaurativa para agilizar la resolución de los procesos judiciales y fomentar a la paz social.</v>
      </c>
      <c r="H106" s="29" t="s">
        <v>3169</v>
      </c>
      <c r="I106" s="4" t="s">
        <v>3591</v>
      </c>
      <c r="J106" s="4" t="s">
        <v>3212</v>
      </c>
      <c r="K106" s="4" t="s">
        <v>3592</v>
      </c>
      <c r="L106" s="4">
        <v>2019</v>
      </c>
      <c r="M106" s="4" t="s">
        <v>6216</v>
      </c>
      <c r="N106" s="4" t="s">
        <v>3594</v>
      </c>
      <c r="O106" s="4"/>
      <c r="P106" s="4">
        <v>0</v>
      </c>
      <c r="Q106" s="17">
        <v>100</v>
      </c>
      <c r="R106" s="17">
        <v>10</v>
      </c>
      <c r="S106" s="17">
        <v>20</v>
      </c>
      <c r="T106" s="17">
        <v>40</v>
      </c>
      <c r="U106" s="17">
        <v>60</v>
      </c>
      <c r="V106" s="17">
        <v>80</v>
      </c>
      <c r="W106" s="17">
        <v>100</v>
      </c>
      <c r="X106" s="4" t="s">
        <v>6001</v>
      </c>
      <c r="Y106" s="10" t="str">
        <f>VLOOKUP(H106,'centroDeProyectos estrateg '!$B:$AB,2,FALSE)</f>
        <v>1-  Resolución oportuna de conflictos  (19)</v>
      </c>
      <c r="Z106" s="10" t="e">
        <f>VLOOKUP(I106,'centroDeProyectos estrateg '!$B:$AB,3,FALSE)</f>
        <v>#N/A</v>
      </c>
      <c r="AA106" s="10" t="e">
        <f>VLOOKUP(J106,'centroDeProyectos estrateg '!$B:$AB,7,FALSE)</f>
        <v>#N/A</v>
      </c>
      <c r="AB106" s="10" t="e">
        <f>VLOOKUP(K106,'centroDeProyectos estrateg '!$B:$AB,8,FALSE)</f>
        <v>#VALUE!</v>
      </c>
      <c r="AC106" s="10" t="e">
        <f>VLOOKUP(L106,'centroDeProyectos estrateg '!$B:$AB,5,FALSE)</f>
        <v>#N/A</v>
      </c>
      <c r="AD106" s="10" t="e">
        <f>VLOOKUP(M106,'centroDeProyectos estrateg '!$B:$AB,19,FALSE)</f>
        <v>#N/A</v>
      </c>
    </row>
    <row r="107" spans="1:30" ht="32.25" customHeight="1">
      <c r="A107" s="1"/>
      <c r="B107" s="4" t="s">
        <v>3463</v>
      </c>
      <c r="C107" s="4" t="s">
        <v>3420</v>
      </c>
      <c r="D107" s="4" t="s">
        <v>3421</v>
      </c>
      <c r="E107" s="4" t="s">
        <v>4589</v>
      </c>
      <c r="F107" s="28" t="s">
        <v>3590</v>
      </c>
      <c r="G107" s="4" t="str">
        <f t="shared" ref="G107:G109" si="13">_xlfn.CONCAT(E107,": ",F107)</f>
        <v>JUSTICIA RESTAURATIVA: Fortalecer a nivel nacional la Justicia Restaurativa para agilizar la resolución de los procesos judiciales y fomentar a la paz social.</v>
      </c>
      <c r="H107" s="29" t="s">
        <v>3169</v>
      </c>
      <c r="I107" s="4" t="s">
        <v>3591</v>
      </c>
      <c r="J107" s="4" t="s">
        <v>3212</v>
      </c>
      <c r="K107" s="4" t="s">
        <v>3592</v>
      </c>
      <c r="L107" s="4" t="s">
        <v>3475</v>
      </c>
      <c r="M107" s="4" t="s">
        <v>6217</v>
      </c>
      <c r="N107" s="4" t="s">
        <v>3594</v>
      </c>
      <c r="O107" s="4"/>
      <c r="P107" s="4">
        <v>0</v>
      </c>
      <c r="Q107" s="17">
        <v>100</v>
      </c>
      <c r="R107" s="17">
        <f>P107*1.01</f>
        <v>0</v>
      </c>
      <c r="S107" s="17">
        <f t="shared" ref="S107:S108" si="14">R107*1.01</f>
        <v>0</v>
      </c>
      <c r="T107" s="17">
        <f t="shared" ref="T107:T108" si="15">S107*1.01</f>
        <v>0</v>
      </c>
      <c r="U107" s="17">
        <f t="shared" ref="U107:U108" si="16">T107*1.01</f>
        <v>0</v>
      </c>
      <c r="V107" s="17">
        <f t="shared" ref="V107:V108" si="17">U107*1.01</f>
        <v>0</v>
      </c>
      <c r="W107" s="17">
        <f t="shared" ref="W107:W108" si="18">V107*1.01</f>
        <v>0</v>
      </c>
      <c r="X107" s="4" t="s">
        <v>6001</v>
      </c>
      <c r="Y107" s="10" t="str">
        <f>VLOOKUP(H107,'centroDeProyectos estrateg '!$B:$AB,2,FALSE)</f>
        <v>1-  Resolución oportuna de conflictos  (19)</v>
      </c>
      <c r="Z107" s="10" t="e">
        <f>VLOOKUP(I107,'centroDeProyectos estrateg '!$B:$AB,3,FALSE)</f>
        <v>#N/A</v>
      </c>
      <c r="AA107" s="10" t="e">
        <f>VLOOKUP(J107,'centroDeProyectos estrateg '!$B:$AB,7,FALSE)</f>
        <v>#N/A</v>
      </c>
      <c r="AB107" s="10" t="e">
        <f>VLOOKUP(K107,'centroDeProyectos estrateg '!$B:$AB,8,FALSE)</f>
        <v>#VALUE!</v>
      </c>
      <c r="AC107" s="10" t="e">
        <f>VLOOKUP(L107,'centroDeProyectos estrateg '!$B:$AB,5,FALSE)</f>
        <v>#N/A</v>
      </c>
      <c r="AD107" s="10" t="e">
        <f>VLOOKUP(M107,'centroDeProyectos estrateg '!$B:$AB,19,FALSE)</f>
        <v>#N/A</v>
      </c>
    </row>
    <row r="108" spans="1:30" ht="32.25" customHeight="1">
      <c r="A108" s="1"/>
      <c r="B108" s="4" t="s">
        <v>3463</v>
      </c>
      <c r="C108" s="4" t="s">
        <v>3420</v>
      </c>
      <c r="D108" s="4" t="s">
        <v>3421</v>
      </c>
      <c r="E108" s="4" t="s">
        <v>4589</v>
      </c>
      <c r="F108" s="28" t="s">
        <v>3590</v>
      </c>
      <c r="G108" s="4" t="str">
        <f t="shared" si="13"/>
        <v>JUSTICIA RESTAURATIVA: Fortalecer a nivel nacional la Justicia Restaurativa para agilizar la resolución de los procesos judiciales y fomentar a la paz social.</v>
      </c>
      <c r="H108" s="29" t="s">
        <v>3169</v>
      </c>
      <c r="I108" s="4" t="s">
        <v>3591</v>
      </c>
      <c r="J108" s="4" t="s">
        <v>3212</v>
      </c>
      <c r="K108" s="4" t="s">
        <v>3592</v>
      </c>
      <c r="L108" s="4" t="s">
        <v>3475</v>
      </c>
      <c r="M108" s="4" t="s">
        <v>6218</v>
      </c>
      <c r="N108" s="4" t="s">
        <v>3594</v>
      </c>
      <c r="O108" s="4"/>
      <c r="P108" s="4">
        <v>0</v>
      </c>
      <c r="Q108" s="17">
        <v>100</v>
      </c>
      <c r="R108" s="17">
        <f>P108*1.01</f>
        <v>0</v>
      </c>
      <c r="S108" s="17">
        <f t="shared" si="14"/>
        <v>0</v>
      </c>
      <c r="T108" s="17">
        <f t="shared" si="15"/>
        <v>0</v>
      </c>
      <c r="U108" s="17">
        <f t="shared" si="16"/>
        <v>0</v>
      </c>
      <c r="V108" s="17">
        <f t="shared" si="17"/>
        <v>0</v>
      </c>
      <c r="W108" s="17">
        <f t="shared" si="18"/>
        <v>0</v>
      </c>
      <c r="X108" s="4" t="s">
        <v>6001</v>
      </c>
      <c r="Y108" s="10" t="str">
        <f>VLOOKUP(H108,'centroDeProyectos estrateg '!$B:$AB,2,FALSE)</f>
        <v>1-  Resolución oportuna de conflictos  (19)</v>
      </c>
      <c r="Z108" s="10" t="e">
        <f>VLOOKUP(I108,'centroDeProyectos estrateg '!$B:$AB,3,FALSE)</f>
        <v>#N/A</v>
      </c>
      <c r="AA108" s="10" t="e">
        <f>VLOOKUP(J108,'centroDeProyectos estrateg '!$B:$AB,7,FALSE)</f>
        <v>#N/A</v>
      </c>
      <c r="AB108" s="10" t="e">
        <f>VLOOKUP(K108,'centroDeProyectos estrateg '!$B:$AB,8,FALSE)</f>
        <v>#VALUE!</v>
      </c>
      <c r="AC108" s="10" t="e">
        <f>VLOOKUP(L108,'centroDeProyectos estrateg '!$B:$AB,5,FALSE)</f>
        <v>#N/A</v>
      </c>
      <c r="AD108" s="10" t="e">
        <f>VLOOKUP(M108,'centroDeProyectos estrateg '!$B:$AB,19,FALSE)</f>
        <v>#N/A</v>
      </c>
    </row>
    <row r="109" spans="1:30" ht="32.25" customHeight="1">
      <c r="A109" s="1"/>
      <c r="B109" s="3" t="s">
        <v>3463</v>
      </c>
      <c r="C109" s="3" t="s">
        <v>3420</v>
      </c>
      <c r="D109" s="3" t="s">
        <v>3421</v>
      </c>
      <c r="E109" s="3" t="s">
        <v>4589</v>
      </c>
      <c r="F109" s="30" t="s">
        <v>3590</v>
      </c>
      <c r="G109" s="3" t="str">
        <f t="shared" si="13"/>
        <v>JUSTICIA RESTAURATIVA: Fortalecer a nivel nacional la Justicia Restaurativa para agilizar la resolución de los procesos judiciales y fomentar a la paz social.</v>
      </c>
      <c r="H109" s="13" t="s">
        <v>3077</v>
      </c>
      <c r="I109" s="3" t="s">
        <v>3598</v>
      </c>
      <c r="J109" s="3" t="s">
        <v>3212</v>
      </c>
      <c r="K109" s="3" t="s">
        <v>3592</v>
      </c>
      <c r="L109" s="3" t="s">
        <v>6174</v>
      </c>
      <c r="M109" s="13" t="s">
        <v>6219</v>
      </c>
      <c r="N109" s="3" t="s">
        <v>6220</v>
      </c>
      <c r="O109" s="3"/>
      <c r="P109" s="3">
        <v>40</v>
      </c>
      <c r="Q109" s="8">
        <v>100</v>
      </c>
      <c r="R109" s="8">
        <v>60</v>
      </c>
      <c r="S109" s="8">
        <v>100</v>
      </c>
      <c r="T109" s="8">
        <v>100</v>
      </c>
      <c r="U109" s="8">
        <v>100</v>
      </c>
      <c r="V109" s="8">
        <v>100</v>
      </c>
      <c r="W109" s="8">
        <v>100</v>
      </c>
      <c r="X109" s="3" t="s">
        <v>6001</v>
      </c>
      <c r="Y109" s="10" t="e">
        <f>VLOOKUP(H109,'centroDeProyectos estrateg '!$B:$AB,2,FALSE)</f>
        <v>#N/A</v>
      </c>
      <c r="Z109" s="10" t="e">
        <f>VLOOKUP(I109,'centroDeProyectos estrateg '!$B:$AB,3,FALSE)</f>
        <v>#N/A</v>
      </c>
      <c r="AA109" s="10" t="e">
        <f>VLOOKUP(J109,'centroDeProyectos estrateg '!$B:$AB,7,FALSE)</f>
        <v>#N/A</v>
      </c>
      <c r="AB109" s="10" t="e">
        <f>VLOOKUP(K109,'centroDeProyectos estrateg '!$B:$AB,8,FALSE)</f>
        <v>#VALUE!</v>
      </c>
      <c r="AC109" s="10" t="e">
        <f>VLOOKUP(L109,'centroDeProyectos estrateg '!$B:$AB,5,FALSE)</f>
        <v>#N/A</v>
      </c>
      <c r="AD109" s="10" t="e">
        <f>VLOOKUP(M109,'centroDeProyectos estrateg '!$B:$AB,19,FALSE)</f>
        <v>#N/A</v>
      </c>
    </row>
    <row r="110" spans="1:30" ht="32.25" customHeight="1">
      <c r="A110" s="1"/>
      <c r="B110" s="4" t="s">
        <v>3817</v>
      </c>
      <c r="C110" s="4" t="s">
        <v>3599</v>
      </c>
      <c r="D110" s="4" t="s">
        <v>3600</v>
      </c>
      <c r="E110" s="4" t="s">
        <v>3601</v>
      </c>
      <c r="F110" s="4" t="s">
        <v>3602</v>
      </c>
      <c r="G110" s="4" t="str">
        <f t="shared" si="7"/>
        <v>PROBIDAD Y ANTICORRUPCIÓN: Diseñar estrategias que permitan la prevención y abordaje de los delitos de probidad y corrupción en la gestión judicial.</v>
      </c>
      <c r="H110" s="4" t="s">
        <v>3156</v>
      </c>
      <c r="I110" s="4" t="s">
        <v>3603</v>
      </c>
      <c r="J110" s="4" t="s">
        <v>3426</v>
      </c>
      <c r="K110" s="4" t="s">
        <v>6221</v>
      </c>
      <c r="L110" s="4">
        <v>2019</v>
      </c>
      <c r="M110" s="4" t="s">
        <v>6222</v>
      </c>
      <c r="N110" s="4" t="s">
        <v>3426</v>
      </c>
      <c r="O110" s="4" t="s">
        <v>3582</v>
      </c>
      <c r="P110" s="4">
        <v>0</v>
      </c>
      <c r="Q110" s="4">
        <v>100</v>
      </c>
      <c r="R110" s="15">
        <v>0.1</v>
      </c>
      <c r="S110" s="15">
        <v>0.2</v>
      </c>
      <c r="T110" s="15">
        <v>0.4</v>
      </c>
      <c r="U110" s="15">
        <v>0.6</v>
      </c>
      <c r="V110" s="15">
        <v>0.8</v>
      </c>
      <c r="W110" s="15">
        <v>1</v>
      </c>
      <c r="X110" s="4" t="s">
        <v>6223</v>
      </c>
      <c r="Y110" s="10" t="e">
        <f>VLOOKUP(H110,'centroDeProyectos estrateg '!$B:$AB,2,FALSE)</f>
        <v>#VALUE!</v>
      </c>
      <c r="Z110" s="10" t="e">
        <f>VLOOKUP(I110,'centroDeProyectos estrateg '!$B:$AB,3,FALSE)</f>
        <v>#N/A</v>
      </c>
      <c r="AA110" s="10" t="e">
        <f>VLOOKUP(J110,'centroDeProyectos estrateg '!$B:$AB,7,FALSE)</f>
        <v>#N/A</v>
      </c>
      <c r="AB110" s="10" t="e">
        <f>VLOOKUP(K110,'centroDeProyectos estrateg '!$B:$AB,8,FALSE)</f>
        <v>#N/A</v>
      </c>
      <c r="AC110" s="10" t="e">
        <f>VLOOKUP(L110,'centroDeProyectos estrateg '!$B:$AB,5,FALSE)</f>
        <v>#N/A</v>
      </c>
      <c r="AD110" s="10" t="e">
        <f>VLOOKUP(M110,'centroDeProyectos estrateg '!$B:$AB,19,FALSE)</f>
        <v>#N/A</v>
      </c>
    </row>
    <row r="111" spans="1:30" ht="32.25" customHeight="1">
      <c r="A111" s="1"/>
      <c r="B111" s="4" t="s">
        <v>3817</v>
      </c>
      <c r="C111" s="4" t="s">
        <v>3599</v>
      </c>
      <c r="D111" s="4" t="s">
        <v>3600</v>
      </c>
      <c r="E111" s="4" t="s">
        <v>3601</v>
      </c>
      <c r="F111" s="4" t="s">
        <v>3602</v>
      </c>
      <c r="G111" s="4" t="str">
        <f t="shared" si="7"/>
        <v>PROBIDAD Y ANTICORRUPCIÓN: Diseñar estrategias que permitan la prevención y abordaje de los delitos de probidad y corrupción en la gestión judicial.</v>
      </c>
      <c r="H111" s="4" t="s">
        <v>3156</v>
      </c>
      <c r="I111" s="4" t="s">
        <v>3603</v>
      </c>
      <c r="J111" s="4" t="s">
        <v>3426</v>
      </c>
      <c r="K111" s="4" t="s">
        <v>6221</v>
      </c>
      <c r="L111" s="4" t="s">
        <v>6224</v>
      </c>
      <c r="M111" s="4" t="s">
        <v>6225</v>
      </c>
      <c r="N111" s="4" t="s">
        <v>3426</v>
      </c>
      <c r="O111" s="4"/>
      <c r="P111" s="4"/>
      <c r="Q111" s="4"/>
      <c r="R111" s="15"/>
      <c r="S111" s="15"/>
      <c r="T111" s="15"/>
      <c r="U111" s="15"/>
      <c r="V111" s="15"/>
      <c r="W111" s="15"/>
      <c r="X111" s="4"/>
      <c r="Y111" s="10" t="e">
        <f>VLOOKUP(H111,'centroDeProyectos estrateg '!$B:$AB,2,FALSE)</f>
        <v>#VALUE!</v>
      </c>
      <c r="Z111" s="10" t="e">
        <f>VLOOKUP(I111,'centroDeProyectos estrateg '!$B:$AB,3,FALSE)</f>
        <v>#N/A</v>
      </c>
      <c r="AA111" s="10" t="e">
        <f>VLOOKUP(J111,'centroDeProyectos estrateg '!$B:$AB,7,FALSE)</f>
        <v>#N/A</v>
      </c>
      <c r="AB111" s="10" t="e">
        <f>VLOOKUP(K111,'centroDeProyectos estrateg '!$B:$AB,8,FALSE)</f>
        <v>#N/A</v>
      </c>
      <c r="AC111" s="10" t="e">
        <f>VLOOKUP(L111,'centroDeProyectos estrateg '!$B:$AB,5,FALSE)</f>
        <v>#N/A</v>
      </c>
      <c r="AD111" s="10" t="e">
        <f>VLOOKUP(M111,'centroDeProyectos estrateg '!$B:$AB,19,FALSE)</f>
        <v>#N/A</v>
      </c>
    </row>
    <row r="112" spans="1:30" ht="32.25" customHeight="1">
      <c r="A112" s="1"/>
      <c r="B112" s="4" t="s">
        <v>3817</v>
      </c>
      <c r="C112" s="4" t="s">
        <v>3599</v>
      </c>
      <c r="D112" s="4" t="s">
        <v>3600</v>
      </c>
      <c r="E112" s="4" t="s">
        <v>3601</v>
      </c>
      <c r="F112" s="4" t="s">
        <v>3602</v>
      </c>
      <c r="G112" s="4" t="str">
        <f t="shared" si="7"/>
        <v>PROBIDAD Y ANTICORRUPCIÓN: Diseñar estrategias que permitan la prevención y abordaje de los delitos de probidad y corrupción en la gestión judicial.</v>
      </c>
      <c r="H112" s="4" t="s">
        <v>3156</v>
      </c>
      <c r="I112" s="4" t="s">
        <v>3603</v>
      </c>
      <c r="J112" s="4" t="s">
        <v>3426</v>
      </c>
      <c r="K112" s="4" t="s">
        <v>6221</v>
      </c>
      <c r="L112" s="4">
        <v>2021</v>
      </c>
      <c r="M112" s="4" t="s">
        <v>6226</v>
      </c>
      <c r="N112" s="4" t="s">
        <v>3426</v>
      </c>
      <c r="O112" s="4"/>
      <c r="P112" s="4"/>
      <c r="Q112" s="4"/>
      <c r="R112" s="15"/>
      <c r="S112" s="15"/>
      <c r="T112" s="15"/>
      <c r="U112" s="15"/>
      <c r="V112" s="15"/>
      <c r="W112" s="15"/>
      <c r="X112" s="4"/>
      <c r="Y112" s="10" t="e">
        <f>VLOOKUP(H112,'centroDeProyectos estrateg '!$B:$AB,2,FALSE)</f>
        <v>#VALUE!</v>
      </c>
      <c r="Z112" s="10" t="e">
        <f>VLOOKUP(I112,'centroDeProyectos estrateg '!$B:$AB,3,FALSE)</f>
        <v>#N/A</v>
      </c>
      <c r="AA112" s="10" t="e">
        <f>VLOOKUP(J112,'centroDeProyectos estrateg '!$B:$AB,7,FALSE)</f>
        <v>#N/A</v>
      </c>
      <c r="AB112" s="10" t="e">
        <f>VLOOKUP(K112,'centroDeProyectos estrateg '!$B:$AB,8,FALSE)</f>
        <v>#N/A</v>
      </c>
      <c r="AC112" s="10" t="e">
        <f>VLOOKUP(L112,'centroDeProyectos estrateg '!$B:$AB,5,FALSE)</f>
        <v>#N/A</v>
      </c>
      <c r="AD112" s="10" t="e">
        <f>VLOOKUP(M112,'centroDeProyectos estrateg '!$B:$AB,19,FALSE)</f>
        <v>#N/A</v>
      </c>
    </row>
    <row r="113" spans="1:30" ht="32.25" customHeight="1">
      <c r="A113" s="1"/>
      <c r="B113" s="4" t="s">
        <v>3817</v>
      </c>
      <c r="C113" s="4" t="s">
        <v>3599</v>
      </c>
      <c r="D113" s="4" t="s">
        <v>3600</v>
      </c>
      <c r="E113" s="4" t="s">
        <v>3601</v>
      </c>
      <c r="F113" s="4" t="s">
        <v>3602</v>
      </c>
      <c r="G113" s="4" t="str">
        <f t="shared" si="7"/>
        <v>PROBIDAD Y ANTICORRUPCIÓN: Diseñar estrategias que permitan la prevención y abordaje de los delitos de probidad y corrupción en la gestión judicial.</v>
      </c>
      <c r="H113" s="4" t="s">
        <v>3156</v>
      </c>
      <c r="I113" s="4" t="s">
        <v>3603</v>
      </c>
      <c r="J113" s="4" t="s">
        <v>3426</v>
      </c>
      <c r="K113" s="4" t="s">
        <v>6221</v>
      </c>
      <c r="L113" s="4" t="s">
        <v>4256</v>
      </c>
      <c r="M113" s="4" t="s">
        <v>6227</v>
      </c>
      <c r="N113" s="4" t="s">
        <v>6000</v>
      </c>
      <c r="O113" s="4"/>
      <c r="P113" s="4"/>
      <c r="Q113" s="4"/>
      <c r="R113" s="15"/>
      <c r="S113" s="15"/>
      <c r="T113" s="15"/>
      <c r="U113" s="15"/>
      <c r="V113" s="15"/>
      <c r="W113" s="15"/>
      <c r="X113" s="4"/>
      <c r="Y113" s="10" t="e">
        <f>VLOOKUP(H113,'centroDeProyectos estrateg '!$B:$AB,2,FALSE)</f>
        <v>#VALUE!</v>
      </c>
      <c r="Z113" s="10" t="e">
        <f>VLOOKUP(I113,'centroDeProyectos estrateg '!$B:$AB,3,FALSE)</f>
        <v>#N/A</v>
      </c>
      <c r="AA113" s="10" t="e">
        <f>VLOOKUP(J113,'centroDeProyectos estrateg '!$B:$AB,7,FALSE)</f>
        <v>#N/A</v>
      </c>
      <c r="AB113" s="10" t="e">
        <f>VLOOKUP(K113,'centroDeProyectos estrateg '!$B:$AB,8,FALSE)</f>
        <v>#N/A</v>
      </c>
      <c r="AC113" s="10" t="e">
        <f>VLOOKUP(L113,'centroDeProyectos estrateg '!$B:$AB,5,FALSE)</f>
        <v>#N/A</v>
      </c>
      <c r="AD113" s="10" t="e">
        <f>VLOOKUP(M113,'centroDeProyectos estrateg '!$B:$AB,19,FALSE)</f>
        <v>#N/A</v>
      </c>
    </row>
    <row r="114" spans="1:30" ht="32.25" customHeight="1">
      <c r="A114" s="1"/>
      <c r="B114" s="3" t="s">
        <v>3817</v>
      </c>
      <c r="C114" s="3" t="s">
        <v>3599</v>
      </c>
      <c r="D114" s="3" t="s">
        <v>3600</v>
      </c>
      <c r="E114" s="3" t="s">
        <v>3601</v>
      </c>
      <c r="F114" s="3" t="s">
        <v>3602</v>
      </c>
      <c r="G114" s="3" t="str">
        <f t="shared" si="7"/>
        <v>PROBIDAD Y ANTICORRUPCIÓN: Diseñar estrategias que permitan la prevención y abordaje de los delitos de probidad y corrupción en la gestión judicial.</v>
      </c>
      <c r="H114" s="3" t="s">
        <v>3129</v>
      </c>
      <c r="I114" s="3" t="s">
        <v>3604</v>
      </c>
      <c r="J114" s="3" t="s">
        <v>3426</v>
      </c>
      <c r="K114" s="3" t="s">
        <v>26</v>
      </c>
      <c r="L114" s="3">
        <v>2019</v>
      </c>
      <c r="M114" s="3" t="s">
        <v>6228</v>
      </c>
      <c r="N114" s="3" t="s">
        <v>3426</v>
      </c>
      <c r="O114" s="3" t="s">
        <v>3582</v>
      </c>
      <c r="P114" s="3">
        <v>0</v>
      </c>
      <c r="Q114" s="3">
        <v>100</v>
      </c>
      <c r="R114" s="5">
        <v>0.1</v>
      </c>
      <c r="S114" s="5">
        <v>0.2</v>
      </c>
      <c r="T114" s="5">
        <v>0.4</v>
      </c>
      <c r="U114" s="5">
        <v>0.6</v>
      </c>
      <c r="V114" s="5">
        <v>0.8</v>
      </c>
      <c r="W114" s="5">
        <v>1</v>
      </c>
      <c r="X114" s="3" t="s">
        <v>6223</v>
      </c>
      <c r="Y114" s="10" t="e">
        <f>VLOOKUP(H114,'centroDeProyectos estrateg '!$B:$AB,2,FALSE)</f>
        <v>#N/A</v>
      </c>
      <c r="Z114" s="10" t="e">
        <f>VLOOKUP(I114,'centroDeProyectos estrateg '!$B:$AB,3,FALSE)</f>
        <v>#N/A</v>
      </c>
      <c r="AA114" s="10" t="e">
        <f>VLOOKUP(J114,'centroDeProyectos estrateg '!$B:$AB,7,FALSE)</f>
        <v>#N/A</v>
      </c>
      <c r="AB114" s="10" t="e">
        <f>VLOOKUP(K114,'centroDeProyectos estrateg '!$B:$AB,8,FALSE)</f>
        <v>#N/A</v>
      </c>
      <c r="AC114" s="10" t="e">
        <f>VLOOKUP(L114,'centroDeProyectos estrateg '!$B:$AB,5,FALSE)</f>
        <v>#N/A</v>
      </c>
      <c r="AD114" s="10" t="e">
        <f>VLOOKUP(M114,'centroDeProyectos estrateg '!$B:$AB,19,FALSE)</f>
        <v>#N/A</v>
      </c>
    </row>
    <row r="115" spans="1:30" ht="32.25" customHeight="1">
      <c r="A115" s="1"/>
      <c r="B115" s="3" t="s">
        <v>3817</v>
      </c>
      <c r="C115" s="3" t="s">
        <v>3599</v>
      </c>
      <c r="D115" s="3" t="s">
        <v>3600</v>
      </c>
      <c r="E115" s="3" t="s">
        <v>3601</v>
      </c>
      <c r="F115" s="3" t="s">
        <v>3602</v>
      </c>
      <c r="G115" s="3" t="str">
        <f t="shared" si="7"/>
        <v>PROBIDAD Y ANTICORRUPCIÓN: Diseñar estrategias que permitan la prevención y abordaje de los delitos de probidad y corrupción en la gestión judicial.</v>
      </c>
      <c r="H115" s="3" t="s">
        <v>3129</v>
      </c>
      <c r="I115" s="3" t="s">
        <v>3604</v>
      </c>
      <c r="J115" s="3" t="s">
        <v>3426</v>
      </c>
      <c r="K115" s="3" t="s">
        <v>26</v>
      </c>
      <c r="L115" s="3">
        <v>2020</v>
      </c>
      <c r="M115" s="3" t="s">
        <v>6229</v>
      </c>
      <c r="N115" s="3" t="s">
        <v>3426</v>
      </c>
      <c r="O115" s="3"/>
      <c r="P115" s="3"/>
      <c r="Q115" s="3"/>
      <c r="R115" s="5"/>
      <c r="S115" s="5"/>
      <c r="T115" s="5"/>
      <c r="U115" s="5"/>
      <c r="V115" s="5"/>
      <c r="W115" s="5"/>
      <c r="X115" s="3"/>
      <c r="Y115" s="10" t="e">
        <f>VLOOKUP(H115,'centroDeProyectos estrateg '!$B:$AB,2,FALSE)</f>
        <v>#N/A</v>
      </c>
      <c r="Z115" s="10" t="e">
        <f>VLOOKUP(I115,'centroDeProyectos estrateg '!$B:$AB,3,FALSE)</f>
        <v>#N/A</v>
      </c>
      <c r="AA115" s="10" t="e">
        <f>VLOOKUP(J115,'centroDeProyectos estrateg '!$B:$AB,7,FALSE)</f>
        <v>#N/A</v>
      </c>
      <c r="AB115" s="10" t="e">
        <f>VLOOKUP(K115,'centroDeProyectos estrateg '!$B:$AB,8,FALSE)</f>
        <v>#N/A</v>
      </c>
      <c r="AC115" s="10" t="e">
        <f>VLOOKUP(L115,'centroDeProyectos estrateg '!$B:$AB,5,FALSE)</f>
        <v>#N/A</v>
      </c>
      <c r="AD115" s="10" t="e">
        <f>VLOOKUP(M115,'centroDeProyectos estrateg '!$B:$AB,19,FALSE)</f>
        <v>#N/A</v>
      </c>
    </row>
    <row r="116" spans="1:30" ht="32.25" customHeight="1">
      <c r="A116" s="1"/>
      <c r="B116" s="3" t="s">
        <v>3817</v>
      </c>
      <c r="C116" s="3" t="s">
        <v>3599</v>
      </c>
      <c r="D116" s="3" t="s">
        <v>3600</v>
      </c>
      <c r="E116" s="3" t="s">
        <v>3601</v>
      </c>
      <c r="F116" s="3" t="s">
        <v>3602</v>
      </c>
      <c r="G116" s="3" t="str">
        <f t="shared" si="7"/>
        <v>PROBIDAD Y ANTICORRUPCIÓN: Diseñar estrategias que permitan la prevención y abordaje de los delitos de probidad y corrupción en la gestión judicial.</v>
      </c>
      <c r="H116" s="3" t="s">
        <v>3129</v>
      </c>
      <c r="I116" s="3" t="s">
        <v>3604</v>
      </c>
      <c r="J116" s="3" t="s">
        <v>3426</v>
      </c>
      <c r="K116" s="3" t="s">
        <v>26</v>
      </c>
      <c r="L116" s="3" t="s">
        <v>6230</v>
      </c>
      <c r="M116" s="3" t="s">
        <v>6231</v>
      </c>
      <c r="N116" s="3" t="s">
        <v>3426</v>
      </c>
      <c r="O116" s="3"/>
      <c r="P116" s="3"/>
      <c r="Q116" s="3"/>
      <c r="R116" s="5"/>
      <c r="S116" s="5"/>
      <c r="T116" s="5"/>
      <c r="U116" s="5"/>
      <c r="V116" s="5"/>
      <c r="W116" s="5"/>
      <c r="X116" s="3"/>
      <c r="Y116" s="10" t="e">
        <f>VLOOKUP(H116,'centroDeProyectos estrateg '!$B:$AB,2,FALSE)</f>
        <v>#N/A</v>
      </c>
      <c r="Z116" s="10" t="e">
        <f>VLOOKUP(I116,'centroDeProyectos estrateg '!$B:$AB,3,FALSE)</f>
        <v>#N/A</v>
      </c>
      <c r="AA116" s="10" t="e">
        <f>VLOOKUP(J116,'centroDeProyectos estrateg '!$B:$AB,7,FALSE)</f>
        <v>#N/A</v>
      </c>
      <c r="AB116" s="10" t="e">
        <f>VLOOKUP(K116,'centroDeProyectos estrateg '!$B:$AB,8,FALSE)</f>
        <v>#N/A</v>
      </c>
      <c r="AC116" s="10" t="e">
        <f>VLOOKUP(L116,'centroDeProyectos estrateg '!$B:$AB,5,FALSE)</f>
        <v>#N/A</v>
      </c>
      <c r="AD116" s="10" t="e">
        <f>VLOOKUP(M116,'centroDeProyectos estrateg '!$B:$AB,19,FALSE)</f>
        <v>#N/A</v>
      </c>
    </row>
    <row r="117" spans="1:30" ht="32.25" customHeight="1">
      <c r="A117" s="1"/>
      <c r="B117" s="3" t="s">
        <v>3817</v>
      </c>
      <c r="C117" s="3" t="s">
        <v>3599</v>
      </c>
      <c r="D117" s="3" t="s">
        <v>3600</v>
      </c>
      <c r="E117" s="3" t="s">
        <v>3601</v>
      </c>
      <c r="F117" s="3" t="s">
        <v>3602</v>
      </c>
      <c r="G117" s="3" t="str">
        <f t="shared" si="7"/>
        <v>PROBIDAD Y ANTICORRUPCIÓN: Diseñar estrategias que permitan la prevención y abordaje de los delitos de probidad y corrupción en la gestión judicial.</v>
      </c>
      <c r="H117" s="3" t="s">
        <v>3129</v>
      </c>
      <c r="I117" s="3" t="s">
        <v>3604</v>
      </c>
      <c r="J117" s="3" t="s">
        <v>3426</v>
      </c>
      <c r="K117" s="3" t="s">
        <v>26</v>
      </c>
      <c r="L117" s="3">
        <v>2022</v>
      </c>
      <c r="M117" s="3" t="s">
        <v>6232</v>
      </c>
      <c r="N117" s="3" t="s">
        <v>3426</v>
      </c>
      <c r="O117" s="3"/>
      <c r="P117" s="3"/>
      <c r="Q117" s="3"/>
      <c r="R117" s="5"/>
      <c r="S117" s="5"/>
      <c r="T117" s="5"/>
      <c r="U117" s="5"/>
      <c r="V117" s="5"/>
      <c r="W117" s="5"/>
      <c r="X117" s="3"/>
      <c r="Y117" s="10" t="e">
        <f>VLOOKUP(H117,'centroDeProyectos estrateg '!$B:$AB,2,FALSE)</f>
        <v>#N/A</v>
      </c>
      <c r="Z117" s="10" t="e">
        <f>VLOOKUP(I117,'centroDeProyectos estrateg '!$B:$AB,3,FALSE)</f>
        <v>#N/A</v>
      </c>
      <c r="AA117" s="10" t="e">
        <f>VLOOKUP(J117,'centroDeProyectos estrateg '!$B:$AB,7,FALSE)</f>
        <v>#N/A</v>
      </c>
      <c r="AB117" s="10" t="e">
        <f>VLOOKUP(K117,'centroDeProyectos estrateg '!$B:$AB,8,FALSE)</f>
        <v>#N/A</v>
      </c>
      <c r="AC117" s="10" t="e">
        <f>VLOOKUP(L117,'centroDeProyectos estrateg '!$B:$AB,5,FALSE)</f>
        <v>#N/A</v>
      </c>
      <c r="AD117" s="10" t="e">
        <f>VLOOKUP(M117,'centroDeProyectos estrateg '!$B:$AB,19,FALSE)</f>
        <v>#N/A</v>
      </c>
    </row>
    <row r="118" spans="1:30" ht="32.25" customHeight="1">
      <c r="A118" s="1"/>
      <c r="B118" s="4" t="s">
        <v>3817</v>
      </c>
      <c r="C118" s="4" t="s">
        <v>3599</v>
      </c>
      <c r="D118" s="4" t="s">
        <v>3600</v>
      </c>
      <c r="E118" s="4" t="s">
        <v>3601</v>
      </c>
      <c r="F118" s="4" t="s">
        <v>3602</v>
      </c>
      <c r="G118" s="4" t="str">
        <f t="shared" si="7"/>
        <v>PROBIDAD Y ANTICORRUPCIÓN: Diseñar estrategias que permitan la prevención y abordaje de los delitos de probidad y corrupción en la gestión judicial.</v>
      </c>
      <c r="H118" s="4" t="s">
        <v>3071</v>
      </c>
      <c r="I118" s="4" t="s">
        <v>3605</v>
      </c>
      <c r="J118" s="4" t="s">
        <v>3426</v>
      </c>
      <c r="K118" s="4"/>
      <c r="L118" s="4">
        <v>2019</v>
      </c>
      <c r="M118" s="4" t="s">
        <v>6233</v>
      </c>
      <c r="N118" s="4" t="s">
        <v>3426</v>
      </c>
      <c r="O118" s="4" t="s">
        <v>3582</v>
      </c>
      <c r="P118" s="4">
        <v>0</v>
      </c>
      <c r="Q118" s="4">
        <v>100</v>
      </c>
      <c r="R118" s="15">
        <v>0.1</v>
      </c>
      <c r="S118" s="15">
        <v>0.2</v>
      </c>
      <c r="T118" s="15">
        <v>0.4</v>
      </c>
      <c r="U118" s="15">
        <v>0.6</v>
      </c>
      <c r="V118" s="15">
        <v>0.8</v>
      </c>
      <c r="W118" s="15">
        <v>1</v>
      </c>
      <c r="X118" s="4" t="s">
        <v>6223</v>
      </c>
      <c r="Y118" s="10" t="str">
        <f>VLOOKUP(H118,'centroDeProyectos estrateg '!$B:$AB,2,FALSE)</f>
        <v>2-  Confianza y probidad en la justicia  (22)</v>
      </c>
      <c r="Z118" s="10" t="e">
        <f>VLOOKUP(I118,'centroDeProyectos estrateg '!$B:$AB,3,FALSE)</f>
        <v>#N/A</v>
      </c>
      <c r="AA118" s="10" t="e">
        <f>VLOOKUP(J118,'centroDeProyectos estrateg '!$B:$AB,7,FALSE)</f>
        <v>#N/A</v>
      </c>
      <c r="AB118" s="10" t="e">
        <f>VLOOKUP(K118,'centroDeProyectos estrateg '!$B:$AB,8,FALSE)</f>
        <v>#N/A</v>
      </c>
      <c r="AC118" s="10" t="e">
        <f>VLOOKUP(L118,'centroDeProyectos estrateg '!$B:$AB,5,FALSE)</f>
        <v>#N/A</v>
      </c>
      <c r="AD118" s="10" t="e">
        <f>VLOOKUP(M118,'centroDeProyectos estrateg '!$B:$AB,19,FALSE)</f>
        <v>#N/A</v>
      </c>
    </row>
    <row r="119" spans="1:30" ht="32.25" customHeight="1">
      <c r="A119" s="1"/>
      <c r="B119" s="4" t="s">
        <v>3817</v>
      </c>
      <c r="C119" s="4" t="s">
        <v>3599</v>
      </c>
      <c r="D119" s="4" t="s">
        <v>3600</v>
      </c>
      <c r="E119" s="4" t="s">
        <v>3601</v>
      </c>
      <c r="F119" s="4" t="s">
        <v>3602</v>
      </c>
      <c r="G119" s="4" t="str">
        <f t="shared" si="7"/>
        <v>PROBIDAD Y ANTICORRUPCIÓN: Diseñar estrategias que permitan la prevención y abordaje de los delitos de probidad y corrupción en la gestión judicial.</v>
      </c>
      <c r="H119" s="4" t="s">
        <v>3071</v>
      </c>
      <c r="I119" s="4" t="s">
        <v>3605</v>
      </c>
      <c r="J119" s="4" t="s">
        <v>3426</v>
      </c>
      <c r="K119" s="4"/>
      <c r="L119" s="4" t="s">
        <v>3639</v>
      </c>
      <c r="M119" s="4" t="s">
        <v>6234</v>
      </c>
      <c r="N119" s="4" t="s">
        <v>3426</v>
      </c>
      <c r="O119" s="4"/>
      <c r="P119" s="4"/>
      <c r="Q119" s="4"/>
      <c r="R119" s="15"/>
      <c r="S119" s="15"/>
      <c r="T119" s="15"/>
      <c r="U119" s="15"/>
      <c r="V119" s="15"/>
      <c r="W119" s="15"/>
      <c r="X119" s="4"/>
      <c r="Y119" s="10" t="str">
        <f>VLOOKUP(H119,'centroDeProyectos estrateg '!$B:$AB,2,FALSE)</f>
        <v>2-  Confianza y probidad en la justicia  (22)</v>
      </c>
      <c r="Z119" s="10" t="e">
        <f>VLOOKUP(I119,'centroDeProyectos estrateg '!$B:$AB,3,FALSE)</f>
        <v>#N/A</v>
      </c>
      <c r="AA119" s="10" t="e">
        <f>VLOOKUP(J119,'centroDeProyectos estrateg '!$B:$AB,7,FALSE)</f>
        <v>#N/A</v>
      </c>
      <c r="AB119" s="10" t="e">
        <f>VLOOKUP(K119,'centroDeProyectos estrateg '!$B:$AB,8,FALSE)</f>
        <v>#N/A</v>
      </c>
      <c r="AC119" s="10" t="e">
        <f>VLOOKUP(L119,'centroDeProyectos estrateg '!$B:$AB,5,FALSE)</f>
        <v>#N/A</v>
      </c>
      <c r="AD119" s="10" t="e">
        <f>VLOOKUP(M119,'centroDeProyectos estrateg '!$B:$AB,19,FALSE)</f>
        <v>#N/A</v>
      </c>
    </row>
    <row r="120" spans="1:30" ht="32.25" customHeight="1">
      <c r="A120" s="1"/>
      <c r="B120" s="4" t="s">
        <v>3817</v>
      </c>
      <c r="C120" s="4" t="s">
        <v>3599</v>
      </c>
      <c r="D120" s="4" t="s">
        <v>3600</v>
      </c>
      <c r="E120" s="4" t="s">
        <v>3601</v>
      </c>
      <c r="F120" s="4" t="s">
        <v>3602</v>
      </c>
      <c r="G120" s="4" t="str">
        <f t="shared" si="7"/>
        <v>PROBIDAD Y ANTICORRUPCIÓN: Diseñar estrategias que permitan la prevención y abordaje de los delitos de probidad y corrupción en la gestión judicial.</v>
      </c>
      <c r="H120" s="4" t="s">
        <v>3071</v>
      </c>
      <c r="I120" s="4" t="s">
        <v>3605</v>
      </c>
      <c r="J120" s="4" t="s">
        <v>3426</v>
      </c>
      <c r="K120" s="4"/>
      <c r="L120" s="4">
        <v>2024</v>
      </c>
      <c r="M120" s="4" t="s">
        <v>6235</v>
      </c>
      <c r="N120" s="4" t="s">
        <v>3426</v>
      </c>
      <c r="O120" s="4"/>
      <c r="P120" s="4"/>
      <c r="Q120" s="4"/>
      <c r="R120" s="15"/>
      <c r="S120" s="15"/>
      <c r="T120" s="15"/>
      <c r="U120" s="15"/>
      <c r="V120" s="15"/>
      <c r="W120" s="15"/>
      <c r="X120" s="4"/>
      <c r="Y120" s="10" t="str">
        <f>VLOOKUP(H120,'centroDeProyectos estrateg '!$B:$AB,2,FALSE)</f>
        <v>2-  Confianza y probidad en la justicia  (22)</v>
      </c>
      <c r="Z120" s="10" t="e">
        <f>VLOOKUP(I120,'centroDeProyectos estrateg '!$B:$AB,3,FALSE)</f>
        <v>#N/A</v>
      </c>
      <c r="AA120" s="10" t="e">
        <f>VLOOKUP(J120,'centroDeProyectos estrateg '!$B:$AB,7,FALSE)</f>
        <v>#N/A</v>
      </c>
      <c r="AB120" s="10" t="e">
        <f>VLOOKUP(K120,'centroDeProyectos estrateg '!$B:$AB,8,FALSE)</f>
        <v>#N/A</v>
      </c>
      <c r="AC120" s="10" t="e">
        <f>VLOOKUP(L120,'centroDeProyectos estrateg '!$B:$AB,5,FALSE)</f>
        <v>#N/A</v>
      </c>
      <c r="AD120" s="10" t="e">
        <f>VLOOKUP(M120,'centroDeProyectos estrateg '!$B:$AB,19,FALSE)</f>
        <v>#N/A</v>
      </c>
    </row>
    <row r="121" spans="1:30" ht="32.25" customHeight="1">
      <c r="A121" s="1"/>
      <c r="B121" s="3" t="s">
        <v>3606</v>
      </c>
      <c r="C121" s="3" t="s">
        <v>3599</v>
      </c>
      <c r="D121" s="3" t="s">
        <v>3600</v>
      </c>
      <c r="E121" s="3" t="s">
        <v>6236</v>
      </c>
      <c r="F121" s="3" t="s">
        <v>3602</v>
      </c>
      <c r="G121" s="3" t="str">
        <f t="shared" si="7"/>
        <v>Probidad y anticorrupción: Diseñar estrategias que permitan la prevención y abordaje de los delitos de probidad y corrupción en la gestión judicial.</v>
      </c>
      <c r="H121" s="3" t="s">
        <v>3087</v>
      </c>
      <c r="I121" s="3" t="s">
        <v>3607</v>
      </c>
      <c r="J121" s="3" t="s">
        <v>75</v>
      </c>
      <c r="K121" s="3" t="s">
        <v>3609</v>
      </c>
      <c r="L121" s="3">
        <v>2019</v>
      </c>
      <c r="M121" s="3" t="s">
        <v>3610</v>
      </c>
      <c r="N121" s="3" t="s">
        <v>75</v>
      </c>
      <c r="O121" s="3" t="s">
        <v>3582</v>
      </c>
      <c r="P121" s="3">
        <v>0</v>
      </c>
      <c r="Q121" s="3">
        <v>100</v>
      </c>
      <c r="R121" s="5">
        <v>0.1</v>
      </c>
      <c r="S121" s="5">
        <v>0.2</v>
      </c>
      <c r="T121" s="5">
        <v>0.4</v>
      </c>
      <c r="U121" s="5">
        <v>0.6</v>
      </c>
      <c r="V121" s="5">
        <v>0.8</v>
      </c>
      <c r="W121" s="5">
        <v>1</v>
      </c>
      <c r="X121" s="3" t="s">
        <v>6237</v>
      </c>
      <c r="Y121" s="10" t="e">
        <f>VLOOKUP(H121,'centroDeProyectos estrateg '!$B:$AB,2,FALSE)</f>
        <v>#N/A</v>
      </c>
      <c r="Z121" s="10" t="e">
        <f>VLOOKUP(I121,'centroDeProyectos estrateg '!$B:$AB,3,FALSE)</f>
        <v>#N/A</v>
      </c>
      <c r="AA121" s="10" t="e">
        <f>VLOOKUP(J121,'centroDeProyectos estrateg '!$B:$AB,7,FALSE)</f>
        <v>#N/A</v>
      </c>
      <c r="AB121" s="10" t="e">
        <f>VLOOKUP(K121,'centroDeProyectos estrateg '!$B:$AB,8,FALSE)</f>
        <v>#N/A</v>
      </c>
      <c r="AC121" s="10" t="e">
        <f>VLOOKUP(L121,'centroDeProyectos estrateg '!$B:$AB,5,FALSE)</f>
        <v>#N/A</v>
      </c>
      <c r="AD121" s="10" t="e">
        <f>VLOOKUP(M121,'centroDeProyectos estrateg '!$B:$AB,19,FALSE)</f>
        <v>#N/A</v>
      </c>
    </row>
    <row r="122" spans="1:30" ht="32.25" customHeight="1">
      <c r="A122" s="1"/>
      <c r="B122" s="3" t="s">
        <v>3606</v>
      </c>
      <c r="C122" s="3" t="s">
        <v>3599</v>
      </c>
      <c r="D122" s="3" t="s">
        <v>3600</v>
      </c>
      <c r="E122" s="3" t="s">
        <v>6236</v>
      </c>
      <c r="F122" s="3" t="s">
        <v>3602</v>
      </c>
      <c r="G122" s="3" t="str">
        <f t="shared" si="7"/>
        <v>Probidad y anticorrupción: Diseñar estrategias que permitan la prevención y abordaje de los delitos de probidad y corrupción en la gestión judicial.</v>
      </c>
      <c r="H122" s="3" t="s">
        <v>3087</v>
      </c>
      <c r="I122" s="3" t="s">
        <v>3607</v>
      </c>
      <c r="J122" s="3" t="s">
        <v>75</v>
      </c>
      <c r="K122" s="3" t="s">
        <v>3611</v>
      </c>
      <c r="L122" s="3">
        <v>2019</v>
      </c>
      <c r="M122" s="3" t="s">
        <v>3612</v>
      </c>
      <c r="N122" s="3" t="s">
        <v>75</v>
      </c>
      <c r="O122" s="3"/>
      <c r="P122" s="3"/>
      <c r="Q122" s="3"/>
      <c r="R122" s="5"/>
      <c r="S122" s="5"/>
      <c r="T122" s="5"/>
      <c r="U122" s="5"/>
      <c r="V122" s="5"/>
      <c r="W122" s="5"/>
      <c r="X122" s="3"/>
      <c r="Y122" s="10" t="e">
        <f>VLOOKUP(H122,'centroDeProyectos estrateg '!$B:$AB,2,FALSE)</f>
        <v>#N/A</v>
      </c>
      <c r="Z122" s="10" t="e">
        <f>VLOOKUP(I122,'centroDeProyectos estrateg '!$B:$AB,3,FALSE)</f>
        <v>#N/A</v>
      </c>
      <c r="AA122" s="10" t="e">
        <f>VLOOKUP(J122,'centroDeProyectos estrateg '!$B:$AB,7,FALSE)</f>
        <v>#N/A</v>
      </c>
      <c r="AB122" s="10" t="e">
        <f>VLOOKUP(K122,'centroDeProyectos estrateg '!$B:$AB,8,FALSE)</f>
        <v>#N/A</v>
      </c>
      <c r="AC122" s="10" t="e">
        <f>VLOOKUP(L122,'centroDeProyectos estrateg '!$B:$AB,5,FALSE)</f>
        <v>#N/A</v>
      </c>
      <c r="AD122" s="10" t="e">
        <f>VLOOKUP(M122,'centroDeProyectos estrateg '!$B:$AB,19,FALSE)</f>
        <v>#N/A</v>
      </c>
    </row>
    <row r="123" spans="1:30" ht="32.25" customHeight="1">
      <c r="A123" s="1"/>
      <c r="B123" s="3" t="s">
        <v>3606</v>
      </c>
      <c r="C123" s="3" t="s">
        <v>3599</v>
      </c>
      <c r="D123" s="3" t="s">
        <v>3600</v>
      </c>
      <c r="E123" s="3" t="s">
        <v>6236</v>
      </c>
      <c r="F123" s="3" t="s">
        <v>3602</v>
      </c>
      <c r="G123" s="3" t="str">
        <f t="shared" si="7"/>
        <v>Probidad y anticorrupción: Diseñar estrategias que permitan la prevención y abordaje de los delitos de probidad y corrupción en la gestión judicial.</v>
      </c>
      <c r="H123" s="3" t="s">
        <v>3087</v>
      </c>
      <c r="I123" s="3" t="s">
        <v>3607</v>
      </c>
      <c r="J123" s="3" t="s">
        <v>75</v>
      </c>
      <c r="K123" s="3" t="s">
        <v>3613</v>
      </c>
      <c r="L123" s="3">
        <v>2020</v>
      </c>
      <c r="M123" s="3" t="s">
        <v>3614</v>
      </c>
      <c r="N123" s="3" t="s">
        <v>75</v>
      </c>
      <c r="O123" s="3"/>
      <c r="P123" s="3"/>
      <c r="Q123" s="3"/>
      <c r="R123" s="5"/>
      <c r="S123" s="5"/>
      <c r="T123" s="5"/>
      <c r="U123" s="5"/>
      <c r="V123" s="5"/>
      <c r="W123" s="5"/>
      <c r="X123" s="3"/>
      <c r="Y123" s="10" t="e">
        <f>VLOOKUP(H123,'centroDeProyectos estrateg '!$B:$AB,2,FALSE)</f>
        <v>#N/A</v>
      </c>
      <c r="Z123" s="10" t="e">
        <f>VLOOKUP(I123,'centroDeProyectos estrateg '!$B:$AB,3,FALSE)</f>
        <v>#N/A</v>
      </c>
      <c r="AA123" s="10" t="e">
        <f>VLOOKUP(J123,'centroDeProyectos estrateg '!$B:$AB,7,FALSE)</f>
        <v>#N/A</v>
      </c>
      <c r="AB123" s="10" t="e">
        <f>VLOOKUP(K123,'centroDeProyectos estrateg '!$B:$AB,8,FALSE)</f>
        <v>#N/A</v>
      </c>
      <c r="AC123" s="10" t="e">
        <f>VLOOKUP(L123,'centroDeProyectos estrateg '!$B:$AB,5,FALSE)</f>
        <v>#N/A</v>
      </c>
      <c r="AD123" s="10" t="e">
        <f>VLOOKUP(M123,'centroDeProyectos estrateg '!$B:$AB,19,FALSE)</f>
        <v>#N/A</v>
      </c>
    </row>
    <row r="124" spans="1:30" ht="32.25" customHeight="1">
      <c r="A124" s="1"/>
      <c r="B124" s="3" t="s">
        <v>3606</v>
      </c>
      <c r="C124" s="3" t="s">
        <v>3599</v>
      </c>
      <c r="D124" s="3" t="s">
        <v>3600</v>
      </c>
      <c r="E124" s="3" t="s">
        <v>6236</v>
      </c>
      <c r="F124" s="3" t="s">
        <v>3602</v>
      </c>
      <c r="G124" s="3" t="str">
        <f t="shared" si="7"/>
        <v>Probidad y anticorrupción: Diseñar estrategias que permitan la prevención y abordaje de los delitos de probidad y corrupción en la gestión judicial.</v>
      </c>
      <c r="H124" s="3" t="s">
        <v>3087</v>
      </c>
      <c r="I124" s="3" t="s">
        <v>3607</v>
      </c>
      <c r="J124" s="3" t="s">
        <v>75</v>
      </c>
      <c r="K124" s="3" t="s">
        <v>3611</v>
      </c>
      <c r="L124" s="3" t="s">
        <v>3450</v>
      </c>
      <c r="M124" s="3" t="s">
        <v>3616</v>
      </c>
      <c r="N124" s="3" t="s">
        <v>75</v>
      </c>
      <c r="O124" s="3"/>
      <c r="P124" s="3"/>
      <c r="Q124" s="3"/>
      <c r="R124" s="5"/>
      <c r="S124" s="5"/>
      <c r="T124" s="5"/>
      <c r="U124" s="5"/>
      <c r="V124" s="5"/>
      <c r="W124" s="5"/>
      <c r="X124" s="3"/>
      <c r="Y124" s="10" t="e">
        <f>VLOOKUP(H124,'centroDeProyectos estrateg '!$B:$AB,2,FALSE)</f>
        <v>#N/A</v>
      </c>
      <c r="Z124" s="10" t="e">
        <f>VLOOKUP(I124,'centroDeProyectos estrateg '!$B:$AB,3,FALSE)</f>
        <v>#N/A</v>
      </c>
      <c r="AA124" s="10" t="e">
        <f>VLOOKUP(J124,'centroDeProyectos estrateg '!$B:$AB,7,FALSE)</f>
        <v>#N/A</v>
      </c>
      <c r="AB124" s="10" t="e">
        <f>VLOOKUP(K124,'centroDeProyectos estrateg '!$B:$AB,8,FALSE)</f>
        <v>#N/A</v>
      </c>
      <c r="AC124" s="10" t="e">
        <f>VLOOKUP(L124,'centroDeProyectos estrateg '!$B:$AB,5,FALSE)</f>
        <v>#N/A</v>
      </c>
      <c r="AD124" s="10" t="e">
        <f>VLOOKUP(M124,'centroDeProyectos estrateg '!$B:$AB,19,FALSE)</f>
        <v>#N/A</v>
      </c>
    </row>
    <row r="125" spans="1:30" ht="32.25" customHeight="1">
      <c r="A125" s="1"/>
      <c r="B125" s="3" t="s">
        <v>3606</v>
      </c>
      <c r="C125" s="3" t="s">
        <v>3599</v>
      </c>
      <c r="D125" s="3" t="s">
        <v>3600</v>
      </c>
      <c r="E125" s="3" t="s">
        <v>6236</v>
      </c>
      <c r="F125" s="3" t="s">
        <v>3602</v>
      </c>
      <c r="G125" s="3" t="str">
        <f t="shared" si="7"/>
        <v>Probidad y anticorrupción: Diseñar estrategias que permitan la prevención y abordaje de los delitos de probidad y corrupción en la gestión judicial.</v>
      </c>
      <c r="H125" s="3" t="s">
        <v>3087</v>
      </c>
      <c r="I125" s="3" t="s">
        <v>3607</v>
      </c>
      <c r="J125" s="3" t="s">
        <v>75</v>
      </c>
      <c r="K125" s="3" t="s">
        <v>3611</v>
      </c>
      <c r="L125" s="3">
        <v>2024</v>
      </c>
      <c r="M125" s="3" t="s">
        <v>3617</v>
      </c>
      <c r="N125" s="3" t="s">
        <v>75</v>
      </c>
      <c r="O125" s="3"/>
      <c r="P125" s="3"/>
      <c r="Q125" s="3"/>
      <c r="R125" s="5"/>
      <c r="S125" s="5"/>
      <c r="T125" s="5"/>
      <c r="U125" s="5"/>
      <c r="V125" s="5"/>
      <c r="W125" s="5"/>
      <c r="X125" s="3"/>
      <c r="Y125" s="10" t="e">
        <f>VLOOKUP(H125,'centroDeProyectos estrateg '!$B:$AB,2,FALSE)</f>
        <v>#N/A</v>
      </c>
      <c r="Z125" s="10" t="e">
        <f>VLOOKUP(I125,'centroDeProyectos estrateg '!$B:$AB,3,FALSE)</f>
        <v>#N/A</v>
      </c>
      <c r="AA125" s="10" t="e">
        <f>VLOOKUP(J125,'centroDeProyectos estrateg '!$B:$AB,7,FALSE)</f>
        <v>#N/A</v>
      </c>
      <c r="AB125" s="10" t="e">
        <f>VLOOKUP(K125,'centroDeProyectos estrateg '!$B:$AB,8,FALSE)</f>
        <v>#N/A</v>
      </c>
      <c r="AC125" s="10" t="e">
        <f>VLOOKUP(L125,'centroDeProyectos estrateg '!$B:$AB,5,FALSE)</f>
        <v>#N/A</v>
      </c>
      <c r="AD125" s="10" t="e">
        <f>VLOOKUP(M125,'centroDeProyectos estrateg '!$B:$AB,19,FALSE)</f>
        <v>#N/A</v>
      </c>
    </row>
    <row r="126" spans="1:30" ht="32.25" customHeight="1">
      <c r="A126" s="1"/>
      <c r="B126" s="4" t="s">
        <v>3463</v>
      </c>
      <c r="C126" s="4" t="s">
        <v>3599</v>
      </c>
      <c r="D126" s="4" t="s">
        <v>3600</v>
      </c>
      <c r="E126" s="4" t="s">
        <v>3601</v>
      </c>
      <c r="F126" s="4" t="s">
        <v>3602</v>
      </c>
      <c r="G126" s="4" t="str">
        <f t="shared" si="7"/>
        <v>PROBIDAD Y ANTICORRUPCIÓN: Diseñar estrategias que permitan la prevención y abordaje de los delitos de probidad y corrupción en la gestión judicial.</v>
      </c>
      <c r="H126" s="4" t="s">
        <v>3102</v>
      </c>
      <c r="I126" s="4" t="s">
        <v>3619</v>
      </c>
      <c r="J126" s="4" t="s">
        <v>3211</v>
      </c>
      <c r="K126" s="4" t="s">
        <v>6238</v>
      </c>
      <c r="L126" s="4" t="s">
        <v>3475</v>
      </c>
      <c r="M126" s="4" t="s">
        <v>6239</v>
      </c>
      <c r="N126" s="4" t="s">
        <v>6240</v>
      </c>
      <c r="O126" s="4" t="s">
        <v>3582</v>
      </c>
      <c r="P126" s="4">
        <v>0</v>
      </c>
      <c r="Q126" s="4">
        <v>100</v>
      </c>
      <c r="R126" s="15">
        <v>0.1</v>
      </c>
      <c r="S126" s="15">
        <v>0.2</v>
      </c>
      <c r="T126" s="15">
        <v>0.4</v>
      </c>
      <c r="U126" s="15">
        <v>0.6</v>
      </c>
      <c r="V126" s="15">
        <v>0.8</v>
      </c>
      <c r="W126" s="15">
        <v>1</v>
      </c>
      <c r="X126" s="4" t="s">
        <v>6241</v>
      </c>
      <c r="Y126" s="10" t="e">
        <f>VLOOKUP(H126,'centroDeProyectos estrateg '!$B:$AB,2,FALSE)</f>
        <v>#N/A</v>
      </c>
      <c r="Z126" s="10" t="e">
        <f>VLOOKUP(I126,'centroDeProyectos estrateg '!$B:$AB,3,FALSE)</f>
        <v>#N/A</v>
      </c>
      <c r="AA126" s="10" t="e">
        <f>VLOOKUP(J126,'centroDeProyectos estrateg '!$B:$AB,7,FALSE)</f>
        <v>#N/A</v>
      </c>
      <c r="AB126" s="10" t="e">
        <f>VLOOKUP(K126,'centroDeProyectos estrateg '!$B:$AB,8,FALSE)</f>
        <v>#VALUE!</v>
      </c>
      <c r="AC126" s="10" t="e">
        <f>VLOOKUP(L126,'centroDeProyectos estrateg '!$B:$AB,5,FALSE)</f>
        <v>#N/A</v>
      </c>
      <c r="AD126" s="10" t="e">
        <f>VLOOKUP(M126,'centroDeProyectos estrateg '!$B:$AB,19,FALSE)</f>
        <v>#N/A</v>
      </c>
    </row>
    <row r="127" spans="1:30" ht="32.25" customHeight="1">
      <c r="A127" s="1"/>
      <c r="B127" s="3" t="s">
        <v>3463</v>
      </c>
      <c r="C127" s="3" t="s">
        <v>3599</v>
      </c>
      <c r="D127" s="3" t="s">
        <v>3600</v>
      </c>
      <c r="E127" s="3" t="s">
        <v>3601</v>
      </c>
      <c r="F127" s="3" t="s">
        <v>3602</v>
      </c>
      <c r="G127" s="3" t="str">
        <f t="shared" si="7"/>
        <v>PROBIDAD Y ANTICORRUPCIÓN: Diseñar estrategias que permitan la prevención y abordaje de los delitos de probidad y corrupción en la gestión judicial.</v>
      </c>
      <c r="H127" s="3" t="s">
        <v>3177</v>
      </c>
      <c r="I127" s="3" t="s">
        <v>3621</v>
      </c>
      <c r="J127" s="3" t="s">
        <v>2926</v>
      </c>
      <c r="K127" s="3" t="s">
        <v>3622</v>
      </c>
      <c r="L127" s="3">
        <v>2019</v>
      </c>
      <c r="M127" s="3" t="s">
        <v>6242</v>
      </c>
      <c r="N127" s="3" t="s">
        <v>3624</v>
      </c>
      <c r="O127" s="3" t="s">
        <v>3582</v>
      </c>
      <c r="P127" s="3">
        <v>0</v>
      </c>
      <c r="Q127" s="3">
        <v>100</v>
      </c>
      <c r="R127" s="5">
        <v>0.1</v>
      </c>
      <c r="S127" s="5">
        <v>0.2</v>
      </c>
      <c r="T127" s="5">
        <v>0.4</v>
      </c>
      <c r="U127" s="5">
        <v>0.6</v>
      </c>
      <c r="V127" s="5">
        <v>0.8</v>
      </c>
      <c r="W127" s="5">
        <v>1</v>
      </c>
      <c r="X127" s="3" t="s">
        <v>6243</v>
      </c>
      <c r="Y127" s="10" t="e">
        <f>VLOOKUP(H127,'centroDeProyectos estrateg '!$B:$AB,2,FALSE)</f>
        <v>#VALUE!</v>
      </c>
      <c r="Z127" s="10" t="e">
        <f>VLOOKUP(I127,'centroDeProyectos estrateg '!$B:$AB,3,FALSE)</f>
        <v>#N/A</v>
      </c>
      <c r="AA127" s="10" t="e">
        <f>VLOOKUP(J127,'centroDeProyectos estrateg '!$B:$AB,7,FALSE)</f>
        <v>#N/A</v>
      </c>
      <c r="AB127" s="10" t="e">
        <f>VLOOKUP(K127,'centroDeProyectos estrateg '!$B:$AB,8,FALSE)</f>
        <v>#VALUE!</v>
      </c>
      <c r="AC127" s="10" t="e">
        <f>VLOOKUP(L127,'centroDeProyectos estrateg '!$B:$AB,5,FALSE)</f>
        <v>#N/A</v>
      </c>
      <c r="AD127" s="10" t="e">
        <f>VLOOKUP(M127,'centroDeProyectos estrateg '!$B:$AB,19,FALSE)</f>
        <v>#N/A</v>
      </c>
    </row>
    <row r="128" spans="1:30" ht="32.25" customHeight="1">
      <c r="A128" s="1"/>
      <c r="B128" s="3" t="s">
        <v>3463</v>
      </c>
      <c r="C128" s="3" t="s">
        <v>3599</v>
      </c>
      <c r="D128" s="3" t="s">
        <v>3600</v>
      </c>
      <c r="E128" s="3" t="s">
        <v>3601</v>
      </c>
      <c r="F128" s="3" t="s">
        <v>3602</v>
      </c>
      <c r="G128" s="3" t="str">
        <f t="shared" si="7"/>
        <v>PROBIDAD Y ANTICORRUPCIÓN: Diseñar estrategias que permitan la prevención y abordaje de los delitos de probidad y corrupción en la gestión judicial.</v>
      </c>
      <c r="H128" s="3" t="s">
        <v>3177</v>
      </c>
      <c r="I128" s="3" t="s">
        <v>3621</v>
      </c>
      <c r="J128" s="3" t="s">
        <v>2926</v>
      </c>
      <c r="K128" s="3" t="s">
        <v>3622</v>
      </c>
      <c r="L128" s="3" t="s">
        <v>3876</v>
      </c>
      <c r="M128" s="3" t="s">
        <v>6244</v>
      </c>
      <c r="N128" s="3" t="s">
        <v>3624</v>
      </c>
      <c r="O128" s="3"/>
      <c r="P128" s="3"/>
      <c r="Q128" s="3"/>
      <c r="R128" s="5"/>
      <c r="S128" s="5"/>
      <c r="T128" s="5"/>
      <c r="U128" s="5"/>
      <c r="V128" s="5"/>
      <c r="W128" s="5"/>
      <c r="X128" s="3"/>
      <c r="Y128" s="10" t="e">
        <f>VLOOKUP(H128,'centroDeProyectos estrateg '!$B:$AB,2,FALSE)</f>
        <v>#VALUE!</v>
      </c>
      <c r="Z128" s="10" t="e">
        <f>VLOOKUP(I128,'centroDeProyectos estrateg '!$B:$AB,3,FALSE)</f>
        <v>#N/A</v>
      </c>
      <c r="AA128" s="10" t="e">
        <f>VLOOKUP(J128,'centroDeProyectos estrateg '!$B:$AB,7,FALSE)</f>
        <v>#N/A</v>
      </c>
      <c r="AB128" s="10" t="e">
        <f>VLOOKUP(K128,'centroDeProyectos estrateg '!$B:$AB,8,FALSE)</f>
        <v>#VALUE!</v>
      </c>
      <c r="AC128" s="10" t="e">
        <f>VLOOKUP(L128,'centroDeProyectos estrateg '!$B:$AB,5,FALSE)</f>
        <v>#N/A</v>
      </c>
      <c r="AD128" s="10" t="e">
        <f>VLOOKUP(M128,'centroDeProyectos estrateg '!$B:$AB,19,FALSE)</f>
        <v>#N/A</v>
      </c>
    </row>
    <row r="129" spans="1:30" ht="32.25" customHeight="1">
      <c r="A129" s="1"/>
      <c r="B129" s="3" t="s">
        <v>3463</v>
      </c>
      <c r="C129" s="3" t="s">
        <v>3599</v>
      </c>
      <c r="D129" s="3" t="s">
        <v>3600</v>
      </c>
      <c r="E129" s="3" t="s">
        <v>3601</v>
      </c>
      <c r="F129" s="3" t="s">
        <v>3602</v>
      </c>
      <c r="G129" s="3" t="str">
        <f t="shared" si="7"/>
        <v>PROBIDAD Y ANTICORRUPCIÓN: Diseñar estrategias que permitan la prevención y abordaje de los delitos de probidad y corrupción en la gestión judicial.</v>
      </c>
      <c r="H129" s="3" t="s">
        <v>3177</v>
      </c>
      <c r="I129" s="3" t="s">
        <v>3621</v>
      </c>
      <c r="J129" s="3" t="s">
        <v>2926</v>
      </c>
      <c r="K129" s="3" t="s">
        <v>3622</v>
      </c>
      <c r="L129" s="3">
        <v>2024</v>
      </c>
      <c r="M129" s="3" t="s">
        <v>6245</v>
      </c>
      <c r="N129" s="3" t="s">
        <v>3624</v>
      </c>
      <c r="O129" s="3"/>
      <c r="P129" s="3"/>
      <c r="Q129" s="3"/>
      <c r="R129" s="5"/>
      <c r="S129" s="5"/>
      <c r="T129" s="5"/>
      <c r="U129" s="5"/>
      <c r="V129" s="5"/>
      <c r="W129" s="5"/>
      <c r="X129" s="3"/>
      <c r="Y129" s="10" t="e">
        <f>VLOOKUP(H129,'centroDeProyectos estrateg '!$B:$AB,2,FALSE)</f>
        <v>#VALUE!</v>
      </c>
      <c r="Z129" s="10" t="e">
        <f>VLOOKUP(I129,'centroDeProyectos estrateg '!$B:$AB,3,FALSE)</f>
        <v>#N/A</v>
      </c>
      <c r="AA129" s="10" t="e">
        <f>VLOOKUP(J129,'centroDeProyectos estrateg '!$B:$AB,7,FALSE)</f>
        <v>#N/A</v>
      </c>
      <c r="AB129" s="10" t="e">
        <f>VLOOKUP(K129,'centroDeProyectos estrateg '!$B:$AB,8,FALSE)</f>
        <v>#VALUE!</v>
      </c>
      <c r="AC129" s="10" t="e">
        <f>VLOOKUP(L129,'centroDeProyectos estrateg '!$B:$AB,5,FALSE)</f>
        <v>#N/A</v>
      </c>
      <c r="AD129" s="10" t="e">
        <f>VLOOKUP(M129,'centroDeProyectos estrateg '!$B:$AB,19,FALSE)</f>
        <v>#N/A</v>
      </c>
    </row>
    <row r="130" spans="1:30" ht="32.25" customHeight="1">
      <c r="A130" s="1"/>
      <c r="B130" s="4" t="s">
        <v>3463</v>
      </c>
      <c r="C130" s="4" t="s">
        <v>3599</v>
      </c>
      <c r="D130" s="4" t="s">
        <v>3600</v>
      </c>
      <c r="E130" s="4" t="s">
        <v>3601</v>
      </c>
      <c r="F130" s="4" t="s">
        <v>3602</v>
      </c>
      <c r="G130" s="4" t="str">
        <f t="shared" si="7"/>
        <v>PROBIDAD Y ANTICORRUPCIÓN: Diseñar estrategias que permitan la prevención y abordaje de los delitos de probidad y corrupción en la gestión judicial.</v>
      </c>
      <c r="H130" s="4" t="s">
        <v>3076</v>
      </c>
      <c r="I130" s="4" t="s">
        <v>3627</v>
      </c>
      <c r="J130" s="4" t="s">
        <v>58</v>
      </c>
      <c r="K130" s="4" t="s">
        <v>3631</v>
      </c>
      <c r="L130" s="4">
        <v>2019</v>
      </c>
      <c r="M130" s="4" t="s">
        <v>3628</v>
      </c>
      <c r="N130" s="4" t="s">
        <v>58</v>
      </c>
      <c r="O130" s="4" t="s">
        <v>3582</v>
      </c>
      <c r="P130" s="4">
        <v>15</v>
      </c>
      <c r="Q130" s="4">
        <v>100</v>
      </c>
      <c r="R130" s="21">
        <f>15+14</f>
        <v>29</v>
      </c>
      <c r="S130" s="21">
        <f>R130+14</f>
        <v>43</v>
      </c>
      <c r="T130" s="21">
        <f t="shared" ref="T130:V130" si="19">S130+14</f>
        <v>57</v>
      </c>
      <c r="U130" s="21">
        <f t="shared" si="19"/>
        <v>71</v>
      </c>
      <c r="V130" s="21">
        <f t="shared" si="19"/>
        <v>85</v>
      </c>
      <c r="W130" s="21">
        <v>100</v>
      </c>
      <c r="X130" s="4" t="s">
        <v>6001</v>
      </c>
      <c r="Y130" s="10" t="str">
        <f>VLOOKUP(H130,'centroDeProyectos estrateg '!$B:$AB,2,FALSE)</f>
        <v>2-  Confianza y probidad en la justicia  (22)</v>
      </c>
      <c r="Z130" s="10" t="e">
        <f>VLOOKUP(I130,'centroDeProyectos estrateg '!$B:$AB,3,FALSE)</f>
        <v>#N/A</v>
      </c>
      <c r="AA130" s="10" t="e">
        <f>VLOOKUP(J130,'centroDeProyectos estrateg '!$B:$AB,7,FALSE)</f>
        <v>#N/A</v>
      </c>
      <c r="AB130" s="10" t="e">
        <f>VLOOKUP(K130,'centroDeProyectos estrateg '!$B:$AB,8,FALSE)</f>
        <v>#N/A</v>
      </c>
      <c r="AC130" s="10" t="e">
        <f>VLOOKUP(L130,'centroDeProyectos estrateg '!$B:$AB,5,FALSE)</f>
        <v>#N/A</v>
      </c>
      <c r="AD130" s="10" t="e">
        <f>VLOOKUP(M130,'centroDeProyectos estrateg '!$B:$AB,19,FALSE)</f>
        <v>#N/A</v>
      </c>
    </row>
    <row r="131" spans="1:30" ht="32.25" customHeight="1">
      <c r="A131" s="1"/>
      <c r="B131" s="4" t="s">
        <v>3463</v>
      </c>
      <c r="C131" s="4" t="s">
        <v>3599</v>
      </c>
      <c r="D131" s="4" t="s">
        <v>3600</v>
      </c>
      <c r="E131" s="4" t="s">
        <v>3601</v>
      </c>
      <c r="F131" s="4" t="s">
        <v>3602</v>
      </c>
      <c r="G131" s="4" t="str">
        <f t="shared" si="7"/>
        <v>PROBIDAD Y ANTICORRUPCIÓN: Diseñar estrategias que permitan la prevención y abordaje de los delitos de probidad y corrupción en la gestión judicial.</v>
      </c>
      <c r="H131" s="4" t="s">
        <v>3076</v>
      </c>
      <c r="I131" s="4" t="s">
        <v>3627</v>
      </c>
      <c r="J131" s="4" t="s">
        <v>58</v>
      </c>
      <c r="K131" s="4" t="s">
        <v>3631</v>
      </c>
      <c r="L131" s="4" t="s">
        <v>6174</v>
      </c>
      <c r="M131" s="4" t="s">
        <v>3629</v>
      </c>
      <c r="N131" s="4" t="s">
        <v>58</v>
      </c>
      <c r="O131" s="4"/>
      <c r="P131" s="4"/>
      <c r="Q131" s="4"/>
      <c r="R131" s="15"/>
      <c r="S131" s="15"/>
      <c r="T131" s="15"/>
      <c r="U131" s="15"/>
      <c r="V131" s="15"/>
      <c r="W131" s="15"/>
      <c r="X131" s="4"/>
      <c r="Y131" s="10" t="str">
        <f>VLOOKUP(H131,'centroDeProyectos estrateg '!$B:$AB,2,FALSE)</f>
        <v>2-  Confianza y probidad en la justicia  (22)</v>
      </c>
      <c r="Z131" s="10" t="e">
        <f>VLOOKUP(I131,'centroDeProyectos estrateg '!$B:$AB,3,FALSE)</f>
        <v>#N/A</v>
      </c>
      <c r="AA131" s="10" t="e">
        <f>VLOOKUP(J131,'centroDeProyectos estrateg '!$B:$AB,7,FALSE)</f>
        <v>#N/A</v>
      </c>
      <c r="AB131" s="10" t="e">
        <f>VLOOKUP(K131,'centroDeProyectos estrateg '!$B:$AB,8,FALSE)</f>
        <v>#N/A</v>
      </c>
      <c r="AC131" s="10" t="e">
        <f>VLOOKUP(L131,'centroDeProyectos estrateg '!$B:$AB,5,FALSE)</f>
        <v>#N/A</v>
      </c>
      <c r="AD131" s="10" t="e">
        <f>VLOOKUP(M131,'centroDeProyectos estrateg '!$B:$AB,19,FALSE)</f>
        <v>#N/A</v>
      </c>
    </row>
    <row r="132" spans="1:30" ht="32.25" customHeight="1">
      <c r="A132" s="1"/>
      <c r="B132" s="4" t="s">
        <v>3463</v>
      </c>
      <c r="C132" s="4" t="s">
        <v>3599</v>
      </c>
      <c r="D132" s="4" t="s">
        <v>3600</v>
      </c>
      <c r="E132" s="4" t="s">
        <v>3601</v>
      </c>
      <c r="F132" s="4" t="s">
        <v>3602</v>
      </c>
      <c r="G132" s="4" t="str">
        <f t="shared" si="7"/>
        <v>PROBIDAD Y ANTICORRUPCIÓN: Diseñar estrategias que permitan la prevención y abordaje de los delitos de probidad y corrupción en la gestión judicial.</v>
      </c>
      <c r="H132" s="4" t="s">
        <v>3076</v>
      </c>
      <c r="I132" s="4" t="s">
        <v>3627</v>
      </c>
      <c r="J132" s="4" t="s">
        <v>58</v>
      </c>
      <c r="K132" s="4" t="s">
        <v>3631</v>
      </c>
      <c r="L132" s="4" t="s">
        <v>6230</v>
      </c>
      <c r="M132" s="4" t="s">
        <v>3630</v>
      </c>
      <c r="N132" s="4" t="s">
        <v>58</v>
      </c>
      <c r="O132" s="4"/>
      <c r="P132" s="4"/>
      <c r="Q132" s="4"/>
      <c r="R132" s="15"/>
      <c r="S132" s="15"/>
      <c r="T132" s="15"/>
      <c r="U132" s="15"/>
      <c r="V132" s="15"/>
      <c r="W132" s="15"/>
      <c r="X132" s="4"/>
      <c r="Y132" s="10" t="str">
        <f>VLOOKUP(H132,'centroDeProyectos estrateg '!$B:$AB,2,FALSE)</f>
        <v>2-  Confianza y probidad en la justicia  (22)</v>
      </c>
      <c r="Z132" s="10" t="e">
        <f>VLOOKUP(I132,'centroDeProyectos estrateg '!$B:$AB,3,FALSE)</f>
        <v>#N/A</v>
      </c>
      <c r="AA132" s="10" t="e">
        <f>VLOOKUP(J132,'centroDeProyectos estrateg '!$B:$AB,7,FALSE)</f>
        <v>#N/A</v>
      </c>
      <c r="AB132" s="10" t="e">
        <f>VLOOKUP(K132,'centroDeProyectos estrateg '!$B:$AB,8,FALSE)</f>
        <v>#N/A</v>
      </c>
      <c r="AC132" s="10" t="e">
        <f>VLOOKUP(L132,'centroDeProyectos estrateg '!$B:$AB,5,FALSE)</f>
        <v>#N/A</v>
      </c>
      <c r="AD132" s="10" t="e">
        <f>VLOOKUP(M132,'centroDeProyectos estrateg '!$B:$AB,19,FALSE)</f>
        <v>#N/A</v>
      </c>
    </row>
    <row r="133" spans="1:30" ht="32.25" customHeight="1">
      <c r="A133" s="1"/>
      <c r="B133" s="4" t="s">
        <v>3463</v>
      </c>
      <c r="C133" s="4" t="s">
        <v>3599</v>
      </c>
      <c r="D133" s="4" t="s">
        <v>3600</v>
      </c>
      <c r="E133" s="4" t="s">
        <v>3601</v>
      </c>
      <c r="F133" s="4" t="s">
        <v>3602</v>
      </c>
      <c r="G133" s="4" t="str">
        <f t="shared" si="7"/>
        <v>PROBIDAD Y ANTICORRUPCIÓN: Diseñar estrategias que permitan la prevención y abordaje de los delitos de probidad y corrupción en la gestión judicial.</v>
      </c>
      <c r="H133" s="4" t="s">
        <v>3076</v>
      </c>
      <c r="I133" s="4" t="s">
        <v>3627</v>
      </c>
      <c r="J133" s="4" t="s">
        <v>58</v>
      </c>
      <c r="K133" s="4" t="s">
        <v>3631</v>
      </c>
      <c r="L133" s="4" t="s">
        <v>3450</v>
      </c>
      <c r="M133" s="4" t="s">
        <v>3632</v>
      </c>
      <c r="N133" s="4" t="s">
        <v>58</v>
      </c>
      <c r="O133" s="4"/>
      <c r="P133" s="4"/>
      <c r="Q133" s="4"/>
      <c r="R133" s="15"/>
      <c r="S133" s="15"/>
      <c r="T133" s="15"/>
      <c r="U133" s="15"/>
      <c r="V133" s="15"/>
      <c r="W133" s="15"/>
      <c r="X133" s="4"/>
      <c r="Y133" s="10" t="str">
        <f>VLOOKUP(H133,'centroDeProyectos estrateg '!$B:$AB,2,FALSE)</f>
        <v>2-  Confianza y probidad en la justicia  (22)</v>
      </c>
      <c r="Z133" s="10" t="e">
        <f>VLOOKUP(I133,'centroDeProyectos estrateg '!$B:$AB,3,FALSE)</f>
        <v>#N/A</v>
      </c>
      <c r="AA133" s="10" t="e">
        <f>VLOOKUP(J133,'centroDeProyectos estrateg '!$B:$AB,7,FALSE)</f>
        <v>#N/A</v>
      </c>
      <c r="AB133" s="10" t="e">
        <f>VLOOKUP(K133,'centroDeProyectos estrateg '!$B:$AB,8,FALSE)</f>
        <v>#N/A</v>
      </c>
      <c r="AC133" s="10" t="e">
        <f>VLOOKUP(L133,'centroDeProyectos estrateg '!$B:$AB,5,FALSE)</f>
        <v>#N/A</v>
      </c>
      <c r="AD133" s="10" t="e">
        <f>VLOOKUP(M133,'centroDeProyectos estrateg '!$B:$AB,19,FALSE)</f>
        <v>#N/A</v>
      </c>
    </row>
    <row r="134" spans="1:30" ht="32.25" customHeight="1">
      <c r="A134" s="1"/>
      <c r="B134" s="3" t="s">
        <v>3463</v>
      </c>
      <c r="C134" s="3" t="s">
        <v>3599</v>
      </c>
      <c r="D134" s="3" t="s">
        <v>3600</v>
      </c>
      <c r="E134" s="3" t="s">
        <v>3601</v>
      </c>
      <c r="F134" s="3" t="s">
        <v>3602</v>
      </c>
      <c r="G134" s="3" t="str">
        <f t="shared" si="7"/>
        <v>PROBIDAD Y ANTICORRUPCIÓN: Diseñar estrategias que permitan la prevención y abordaje de los delitos de probidad y corrupción en la gestión judicial.</v>
      </c>
      <c r="H134" s="3" t="s">
        <v>3075</v>
      </c>
      <c r="I134" s="3" t="s">
        <v>3633</v>
      </c>
      <c r="J134" s="3" t="s">
        <v>58</v>
      </c>
      <c r="K134" s="3" t="s">
        <v>6246</v>
      </c>
      <c r="L134" s="3">
        <v>2019</v>
      </c>
      <c r="M134" s="3" t="s">
        <v>6247</v>
      </c>
      <c r="N134" s="3" t="s">
        <v>58</v>
      </c>
      <c r="O134" s="3" t="s">
        <v>3582</v>
      </c>
      <c r="P134" s="3">
        <v>50</v>
      </c>
      <c r="Q134" s="3">
        <v>100</v>
      </c>
      <c r="R134" s="3">
        <v>58</v>
      </c>
      <c r="S134" s="3">
        <f>R134+8</f>
        <v>66</v>
      </c>
      <c r="T134" s="3">
        <f t="shared" ref="T134:V134" si="20">S134+8</f>
        <v>74</v>
      </c>
      <c r="U134" s="3">
        <f t="shared" si="20"/>
        <v>82</v>
      </c>
      <c r="V134" s="3">
        <f t="shared" si="20"/>
        <v>90</v>
      </c>
      <c r="W134" s="3">
        <v>100</v>
      </c>
      <c r="X134" s="3" t="s">
        <v>6001</v>
      </c>
      <c r="Y134" s="10" t="str">
        <f>VLOOKUP(H134,'centroDeProyectos estrateg '!$B:$AB,2,FALSE)</f>
        <v>2-  Confianza y probidad en la justicia  (22)</v>
      </c>
      <c r="Z134" s="10" t="e">
        <f>VLOOKUP(I134,'centroDeProyectos estrateg '!$B:$AB,3,FALSE)</f>
        <v>#N/A</v>
      </c>
      <c r="AA134" s="10" t="e">
        <f>VLOOKUP(J134,'centroDeProyectos estrateg '!$B:$AB,7,FALSE)</f>
        <v>#N/A</v>
      </c>
      <c r="AB134" s="10" t="e">
        <f>VLOOKUP(K134,'centroDeProyectos estrateg '!$B:$AB,8,FALSE)</f>
        <v>#N/A</v>
      </c>
      <c r="AC134" s="10" t="e">
        <f>VLOOKUP(L134,'centroDeProyectos estrateg '!$B:$AB,5,FALSE)</f>
        <v>#N/A</v>
      </c>
      <c r="AD134" s="10" t="e">
        <f>VLOOKUP(M134,'centroDeProyectos estrateg '!$B:$AB,19,FALSE)</f>
        <v>#N/A</v>
      </c>
    </row>
    <row r="135" spans="1:30" ht="32.25" customHeight="1">
      <c r="A135" s="1"/>
      <c r="B135" s="3" t="s">
        <v>3463</v>
      </c>
      <c r="C135" s="3" t="s">
        <v>3599</v>
      </c>
      <c r="D135" s="3" t="s">
        <v>3600</v>
      </c>
      <c r="E135" s="3" t="s">
        <v>3601</v>
      </c>
      <c r="F135" s="3" t="s">
        <v>3602</v>
      </c>
      <c r="G135" s="3" t="str">
        <f t="shared" si="7"/>
        <v>PROBIDAD Y ANTICORRUPCIÓN: Diseñar estrategias que permitan la prevención y abordaje de los delitos de probidad y corrupción en la gestión judicial.</v>
      </c>
      <c r="H135" s="3" t="s">
        <v>3075</v>
      </c>
      <c r="I135" s="3" t="s">
        <v>3633</v>
      </c>
      <c r="J135" s="3" t="s">
        <v>58</v>
      </c>
      <c r="K135" s="3" t="s">
        <v>6246</v>
      </c>
      <c r="L135" s="3" t="s">
        <v>6174</v>
      </c>
      <c r="M135" s="3" t="s">
        <v>3629</v>
      </c>
      <c r="N135" s="3" t="s">
        <v>58</v>
      </c>
      <c r="O135" s="3"/>
      <c r="P135" s="3"/>
      <c r="Q135" s="3"/>
      <c r="R135" s="5"/>
      <c r="S135" s="5"/>
      <c r="T135" s="5"/>
      <c r="U135" s="5"/>
      <c r="V135" s="5"/>
      <c r="W135" s="5"/>
      <c r="X135" s="3"/>
      <c r="Y135" s="10" t="str">
        <f>VLOOKUP(H135,'centroDeProyectos estrateg '!$B:$AB,2,FALSE)</f>
        <v>2-  Confianza y probidad en la justicia  (22)</v>
      </c>
      <c r="Z135" s="10" t="e">
        <f>VLOOKUP(I135,'centroDeProyectos estrateg '!$B:$AB,3,FALSE)</f>
        <v>#N/A</v>
      </c>
      <c r="AA135" s="10" t="e">
        <f>VLOOKUP(J135,'centroDeProyectos estrateg '!$B:$AB,7,FALSE)</f>
        <v>#N/A</v>
      </c>
      <c r="AB135" s="10" t="e">
        <f>VLOOKUP(K135,'centroDeProyectos estrateg '!$B:$AB,8,FALSE)</f>
        <v>#N/A</v>
      </c>
      <c r="AC135" s="10" t="e">
        <f>VLOOKUP(L135,'centroDeProyectos estrateg '!$B:$AB,5,FALSE)</f>
        <v>#N/A</v>
      </c>
      <c r="AD135" s="10" t="e">
        <f>VLOOKUP(M135,'centroDeProyectos estrateg '!$B:$AB,19,FALSE)</f>
        <v>#N/A</v>
      </c>
    </row>
    <row r="136" spans="1:30" ht="32.25" customHeight="1">
      <c r="A136" s="1"/>
      <c r="B136" s="3" t="s">
        <v>3463</v>
      </c>
      <c r="C136" s="3" t="s">
        <v>3599</v>
      </c>
      <c r="D136" s="3" t="s">
        <v>3600</v>
      </c>
      <c r="E136" s="3" t="s">
        <v>3601</v>
      </c>
      <c r="F136" s="3" t="s">
        <v>3602</v>
      </c>
      <c r="G136" s="3" t="str">
        <f t="shared" si="7"/>
        <v>PROBIDAD Y ANTICORRUPCIÓN: Diseñar estrategias que permitan la prevención y abordaje de los delitos de probidad y corrupción en la gestión judicial.</v>
      </c>
      <c r="H136" s="3" t="s">
        <v>3075</v>
      </c>
      <c r="I136" s="3" t="s">
        <v>3633</v>
      </c>
      <c r="J136" s="3" t="s">
        <v>58</v>
      </c>
      <c r="K136" s="3" t="s">
        <v>6246</v>
      </c>
      <c r="L136" s="3" t="s">
        <v>6230</v>
      </c>
      <c r="M136" s="3" t="s">
        <v>3630</v>
      </c>
      <c r="N136" s="3" t="s">
        <v>58</v>
      </c>
      <c r="O136" s="3"/>
      <c r="P136" s="3"/>
      <c r="Q136" s="3"/>
      <c r="R136" s="5"/>
      <c r="S136" s="5"/>
      <c r="T136" s="5"/>
      <c r="U136" s="5"/>
      <c r="V136" s="5"/>
      <c r="W136" s="5"/>
      <c r="X136" s="3"/>
      <c r="Y136" s="10" t="str">
        <f>VLOOKUP(H136,'centroDeProyectos estrateg '!$B:$AB,2,FALSE)</f>
        <v>2-  Confianza y probidad en la justicia  (22)</v>
      </c>
      <c r="Z136" s="10" t="e">
        <f>VLOOKUP(I136,'centroDeProyectos estrateg '!$B:$AB,3,FALSE)</f>
        <v>#N/A</v>
      </c>
      <c r="AA136" s="10" t="e">
        <f>VLOOKUP(J136,'centroDeProyectos estrateg '!$B:$AB,7,FALSE)</f>
        <v>#N/A</v>
      </c>
      <c r="AB136" s="10" t="e">
        <f>VLOOKUP(K136,'centroDeProyectos estrateg '!$B:$AB,8,FALSE)</f>
        <v>#N/A</v>
      </c>
      <c r="AC136" s="10" t="e">
        <f>VLOOKUP(L136,'centroDeProyectos estrateg '!$B:$AB,5,FALSE)</f>
        <v>#N/A</v>
      </c>
      <c r="AD136" s="10" t="e">
        <f>VLOOKUP(M136,'centroDeProyectos estrateg '!$B:$AB,19,FALSE)</f>
        <v>#N/A</v>
      </c>
    </row>
    <row r="137" spans="1:30" ht="32.25" customHeight="1">
      <c r="A137" s="1"/>
      <c r="B137" s="3" t="s">
        <v>3463</v>
      </c>
      <c r="C137" s="3" t="s">
        <v>3599</v>
      </c>
      <c r="D137" s="3" t="s">
        <v>3600</v>
      </c>
      <c r="E137" s="3" t="s">
        <v>3601</v>
      </c>
      <c r="F137" s="3" t="s">
        <v>3602</v>
      </c>
      <c r="G137" s="3" t="str">
        <f t="shared" si="7"/>
        <v>PROBIDAD Y ANTICORRUPCIÓN: Diseñar estrategias que permitan la prevención y abordaje de los delitos de probidad y corrupción en la gestión judicial.</v>
      </c>
      <c r="H137" s="3" t="s">
        <v>3075</v>
      </c>
      <c r="I137" s="3" t="s">
        <v>3633</v>
      </c>
      <c r="J137" s="3" t="s">
        <v>58</v>
      </c>
      <c r="K137" s="3" t="s">
        <v>6246</v>
      </c>
      <c r="L137" s="3" t="s">
        <v>3450</v>
      </c>
      <c r="M137" s="3" t="s">
        <v>3632</v>
      </c>
      <c r="N137" s="3" t="s">
        <v>58</v>
      </c>
      <c r="O137" s="3"/>
      <c r="P137" s="3"/>
      <c r="Q137" s="3"/>
      <c r="R137" s="5"/>
      <c r="S137" s="5"/>
      <c r="T137" s="5"/>
      <c r="U137" s="5"/>
      <c r="V137" s="5"/>
      <c r="W137" s="5"/>
      <c r="X137" s="3"/>
      <c r="Y137" s="10" t="str">
        <f>VLOOKUP(H137,'centroDeProyectos estrateg '!$B:$AB,2,FALSE)</f>
        <v>2-  Confianza y probidad en la justicia  (22)</v>
      </c>
      <c r="Z137" s="10" t="e">
        <f>VLOOKUP(I137,'centroDeProyectos estrateg '!$B:$AB,3,FALSE)</f>
        <v>#N/A</v>
      </c>
      <c r="AA137" s="10" t="e">
        <f>VLOOKUP(J137,'centroDeProyectos estrateg '!$B:$AB,7,FALSE)</f>
        <v>#N/A</v>
      </c>
      <c r="AB137" s="10" t="e">
        <f>VLOOKUP(K137,'centroDeProyectos estrateg '!$B:$AB,8,FALSE)</f>
        <v>#N/A</v>
      </c>
      <c r="AC137" s="10" t="e">
        <f>VLOOKUP(L137,'centroDeProyectos estrateg '!$B:$AB,5,FALSE)</f>
        <v>#N/A</v>
      </c>
      <c r="AD137" s="10" t="e">
        <f>VLOOKUP(M137,'centroDeProyectos estrateg '!$B:$AB,19,FALSE)</f>
        <v>#N/A</v>
      </c>
    </row>
    <row r="138" spans="1:30" ht="32.25" customHeight="1">
      <c r="A138" s="1"/>
      <c r="B138" s="4" t="s">
        <v>6248</v>
      </c>
      <c r="C138" s="4" t="s">
        <v>3599</v>
      </c>
      <c r="D138" s="4" t="s">
        <v>3600</v>
      </c>
      <c r="E138" s="4" t="s">
        <v>3601</v>
      </c>
      <c r="F138" s="4" t="s">
        <v>3602</v>
      </c>
      <c r="G138" s="4" t="str">
        <f t="shared" ref="G138:G198" si="21">_xlfn.CONCAT(E138,": ",F138)</f>
        <v>PROBIDAD Y ANTICORRUPCIÓN: Diseñar estrategias que permitan la prevención y abordaje de los delitos de probidad y corrupción en la gestión judicial.</v>
      </c>
      <c r="H138" s="4" t="s">
        <v>2458</v>
      </c>
      <c r="I138" s="4" t="s">
        <v>3634</v>
      </c>
      <c r="J138" s="4" t="s">
        <v>2459</v>
      </c>
      <c r="K138" s="4" t="s">
        <v>3635</v>
      </c>
      <c r="L138" s="4">
        <v>2019</v>
      </c>
      <c r="M138" s="4" t="s">
        <v>3636</v>
      </c>
      <c r="N138" s="4" t="s">
        <v>2459</v>
      </c>
      <c r="O138" s="4" t="s">
        <v>3582</v>
      </c>
      <c r="P138" s="4">
        <v>0</v>
      </c>
      <c r="Q138" s="4">
        <v>100</v>
      </c>
      <c r="R138" s="15">
        <v>0.1</v>
      </c>
      <c r="S138" s="15">
        <v>0.2</v>
      </c>
      <c r="T138" s="15">
        <v>0.4</v>
      </c>
      <c r="U138" s="15">
        <v>0.6</v>
      </c>
      <c r="V138" s="15">
        <v>0.8</v>
      </c>
      <c r="W138" s="15">
        <v>1</v>
      </c>
      <c r="X138" s="4" t="s">
        <v>6249</v>
      </c>
      <c r="Y138" s="10" t="str">
        <f>VLOOKUP(H138,'centroDeProyectos estrateg '!$B:$AB,2,FALSE)</f>
        <v>2-  Confianza y probidad en la justicia  (22)</v>
      </c>
      <c r="Z138" s="10" t="e">
        <f>VLOOKUP(I138,'centroDeProyectos estrateg '!$B:$AB,3,FALSE)</f>
        <v>#N/A</v>
      </c>
      <c r="AA138" s="10" t="e">
        <f>VLOOKUP(J138,'centroDeProyectos estrateg '!$B:$AB,7,FALSE)</f>
        <v>#N/A</v>
      </c>
      <c r="AB138" s="10" t="e">
        <f>VLOOKUP(K138,'centroDeProyectos estrateg '!$B:$AB,8,FALSE)</f>
        <v>#N/A</v>
      </c>
      <c r="AC138" s="10" t="e">
        <f>VLOOKUP(L138,'centroDeProyectos estrateg '!$B:$AB,5,FALSE)</f>
        <v>#N/A</v>
      </c>
      <c r="AD138" s="10" t="e">
        <f>VLOOKUP(M138,'centroDeProyectos estrateg '!$B:$AB,19,FALSE)</f>
        <v>#N/A</v>
      </c>
    </row>
    <row r="139" spans="1:30" ht="32.25" customHeight="1">
      <c r="A139" s="1"/>
      <c r="B139" s="4" t="s">
        <v>6248</v>
      </c>
      <c r="C139" s="4" t="s">
        <v>3599</v>
      </c>
      <c r="D139" s="4" t="s">
        <v>3600</v>
      </c>
      <c r="E139" s="4" t="s">
        <v>3601</v>
      </c>
      <c r="F139" s="4" t="s">
        <v>3602</v>
      </c>
      <c r="G139" s="4" t="str">
        <f t="shared" si="21"/>
        <v>PROBIDAD Y ANTICORRUPCIÓN: Diseñar estrategias que permitan la prevención y abordaje de los delitos de probidad y corrupción en la gestión judicial.</v>
      </c>
      <c r="H139" s="4" t="s">
        <v>2458</v>
      </c>
      <c r="I139" s="4" t="s">
        <v>3634</v>
      </c>
      <c r="J139" s="4" t="s">
        <v>2459</v>
      </c>
      <c r="K139" s="4" t="s">
        <v>3635</v>
      </c>
      <c r="L139" s="4" t="s">
        <v>3639</v>
      </c>
      <c r="M139" s="4" t="s">
        <v>3640</v>
      </c>
      <c r="N139" s="4" t="s">
        <v>2459</v>
      </c>
      <c r="O139" s="4"/>
      <c r="P139" s="4"/>
      <c r="Q139" s="4"/>
      <c r="R139" s="15"/>
      <c r="S139" s="15"/>
      <c r="T139" s="15"/>
      <c r="U139" s="15"/>
      <c r="V139" s="15"/>
      <c r="W139" s="15"/>
      <c r="X139" s="4"/>
      <c r="Y139" s="10" t="str">
        <f>VLOOKUP(H139,'centroDeProyectos estrateg '!$B:$AB,2,FALSE)</f>
        <v>2-  Confianza y probidad en la justicia  (22)</v>
      </c>
      <c r="Z139" s="10" t="e">
        <f>VLOOKUP(I139,'centroDeProyectos estrateg '!$B:$AB,3,FALSE)</f>
        <v>#N/A</v>
      </c>
      <c r="AA139" s="10" t="e">
        <f>VLOOKUP(J139,'centroDeProyectos estrateg '!$B:$AB,7,FALSE)</f>
        <v>#N/A</v>
      </c>
      <c r="AB139" s="10" t="e">
        <f>VLOOKUP(K139,'centroDeProyectos estrateg '!$B:$AB,8,FALSE)</f>
        <v>#N/A</v>
      </c>
      <c r="AC139" s="10" t="e">
        <f>VLOOKUP(L139,'centroDeProyectos estrateg '!$B:$AB,5,FALSE)</f>
        <v>#N/A</v>
      </c>
      <c r="AD139" s="10" t="e">
        <f>VLOOKUP(M139,'centroDeProyectos estrateg '!$B:$AB,19,FALSE)</f>
        <v>#N/A</v>
      </c>
    </row>
    <row r="140" spans="1:30" ht="32.25" customHeight="1">
      <c r="A140" s="1"/>
      <c r="B140" s="4" t="s">
        <v>6248</v>
      </c>
      <c r="C140" s="4" t="s">
        <v>3599</v>
      </c>
      <c r="D140" s="4" t="s">
        <v>3600</v>
      </c>
      <c r="E140" s="4" t="s">
        <v>3601</v>
      </c>
      <c r="F140" s="4" t="s">
        <v>3602</v>
      </c>
      <c r="G140" s="4" t="str">
        <f t="shared" si="21"/>
        <v>PROBIDAD Y ANTICORRUPCIÓN: Diseñar estrategias que permitan la prevención y abordaje de los delitos de probidad y corrupción en la gestión judicial.</v>
      </c>
      <c r="H140" s="4" t="s">
        <v>2458</v>
      </c>
      <c r="I140" s="4" t="s">
        <v>3634</v>
      </c>
      <c r="J140" s="4" t="s">
        <v>2459</v>
      </c>
      <c r="K140" s="4" t="s">
        <v>3635</v>
      </c>
      <c r="L140" s="4">
        <v>2024</v>
      </c>
      <c r="M140" s="4" t="s">
        <v>3641</v>
      </c>
      <c r="N140" s="4" t="s">
        <v>2459</v>
      </c>
      <c r="O140" s="4"/>
      <c r="P140" s="4"/>
      <c r="Q140" s="4"/>
      <c r="R140" s="15"/>
      <c r="S140" s="15"/>
      <c r="T140" s="15"/>
      <c r="U140" s="15"/>
      <c r="V140" s="15"/>
      <c r="W140" s="15"/>
      <c r="X140" s="4"/>
      <c r="Y140" s="10" t="str">
        <f>VLOOKUP(H140,'centroDeProyectos estrateg '!$B:$AB,2,FALSE)</f>
        <v>2-  Confianza y probidad en la justicia  (22)</v>
      </c>
      <c r="Z140" s="10" t="e">
        <f>VLOOKUP(I140,'centroDeProyectos estrateg '!$B:$AB,3,FALSE)</f>
        <v>#N/A</v>
      </c>
      <c r="AA140" s="10" t="e">
        <f>VLOOKUP(J140,'centroDeProyectos estrateg '!$B:$AB,7,FALSE)</f>
        <v>#N/A</v>
      </c>
      <c r="AB140" s="10" t="e">
        <f>VLOOKUP(K140,'centroDeProyectos estrateg '!$B:$AB,8,FALSE)</f>
        <v>#N/A</v>
      </c>
      <c r="AC140" s="10" t="e">
        <f>VLOOKUP(L140,'centroDeProyectos estrateg '!$B:$AB,5,FALSE)</f>
        <v>#N/A</v>
      </c>
      <c r="AD140" s="10" t="e">
        <f>VLOOKUP(M140,'centroDeProyectos estrateg '!$B:$AB,19,FALSE)</f>
        <v>#N/A</v>
      </c>
    </row>
    <row r="141" spans="1:30" ht="32.25" customHeight="1">
      <c r="A141" s="1"/>
      <c r="B141" s="3" t="s">
        <v>3463</v>
      </c>
      <c r="C141" s="3" t="s">
        <v>3599</v>
      </c>
      <c r="D141" s="3" t="s">
        <v>3600</v>
      </c>
      <c r="E141" s="3" t="s">
        <v>3642</v>
      </c>
      <c r="F141" s="3" t="s">
        <v>3643</v>
      </c>
      <c r="G141" s="3" t="str">
        <f t="shared" si="21"/>
        <v>PARTICIPACIÓN CIUDADANA: Desarrollar estrategias de participación ciudadana responsables, activas y sostenibles, que contribuya en la toma de decisiones del Poder Judicial y mejoramiento del servicio público.</v>
      </c>
      <c r="H141" s="3" t="s">
        <v>3112</v>
      </c>
      <c r="I141" s="3" t="s">
        <v>3644</v>
      </c>
      <c r="J141" s="3" t="s">
        <v>58</v>
      </c>
      <c r="K141" s="3" t="s">
        <v>6250</v>
      </c>
      <c r="L141" s="3">
        <v>2019</v>
      </c>
      <c r="M141" s="3" t="s">
        <v>6251</v>
      </c>
      <c r="N141" s="3" t="s">
        <v>58</v>
      </c>
      <c r="O141" s="3" t="s">
        <v>3582</v>
      </c>
      <c r="P141" s="3">
        <v>10</v>
      </c>
      <c r="Q141" s="3">
        <v>100</v>
      </c>
      <c r="R141" s="7">
        <v>25</v>
      </c>
      <c r="S141" s="3">
        <f>R141+15</f>
        <v>40</v>
      </c>
      <c r="T141" s="3">
        <f t="shared" ref="T141:W141" si="22">S141+15</f>
        <v>55</v>
      </c>
      <c r="U141" s="3">
        <f t="shared" si="22"/>
        <v>70</v>
      </c>
      <c r="V141" s="3">
        <f t="shared" si="22"/>
        <v>85</v>
      </c>
      <c r="W141" s="3">
        <f t="shared" si="22"/>
        <v>100</v>
      </c>
      <c r="X141" s="3" t="s">
        <v>6001</v>
      </c>
      <c r="Y141" s="10" t="str">
        <f>VLOOKUP(H141,'centroDeProyectos estrateg '!$B:$AB,2,FALSE)</f>
        <v>2-  Confianza y probidad en la justicia  (22)</v>
      </c>
      <c r="Z141" s="10" t="e">
        <f>VLOOKUP(I141,'centroDeProyectos estrateg '!$B:$AB,3,FALSE)</f>
        <v>#N/A</v>
      </c>
      <c r="AA141" s="10" t="e">
        <f>VLOOKUP(J141,'centroDeProyectos estrateg '!$B:$AB,7,FALSE)</f>
        <v>#N/A</v>
      </c>
      <c r="AB141" s="10" t="e">
        <f>VLOOKUP(K141,'centroDeProyectos estrateg '!$B:$AB,8,FALSE)</f>
        <v>#N/A</v>
      </c>
      <c r="AC141" s="10" t="e">
        <f>VLOOKUP(L141,'centroDeProyectos estrateg '!$B:$AB,5,FALSE)</f>
        <v>#N/A</v>
      </c>
      <c r="AD141" s="10" t="e">
        <f>VLOOKUP(M141,'centroDeProyectos estrateg '!$B:$AB,19,FALSE)</f>
        <v>#N/A</v>
      </c>
    </row>
    <row r="142" spans="1:30" ht="32.25" customHeight="1">
      <c r="A142" s="1"/>
      <c r="B142" s="3" t="s">
        <v>3463</v>
      </c>
      <c r="C142" s="3" t="s">
        <v>3599</v>
      </c>
      <c r="D142" s="3" t="s">
        <v>3600</v>
      </c>
      <c r="E142" s="3" t="s">
        <v>3642</v>
      </c>
      <c r="F142" s="3" t="s">
        <v>3643</v>
      </c>
      <c r="G142" s="3" t="str">
        <f t="shared" si="21"/>
        <v>PARTICIPACIÓN CIUDADANA: Desarrollar estrategias de participación ciudadana responsables, activas y sostenibles, que contribuya en la toma de decisiones del Poder Judicial y mejoramiento del servicio público.</v>
      </c>
      <c r="H142" s="3" t="s">
        <v>3112</v>
      </c>
      <c r="I142" s="3" t="s">
        <v>3644</v>
      </c>
      <c r="J142" s="3" t="s">
        <v>58</v>
      </c>
      <c r="K142" s="3" t="s">
        <v>6250</v>
      </c>
      <c r="L142" s="3" t="s">
        <v>6174</v>
      </c>
      <c r="M142" s="3" t="s">
        <v>3628</v>
      </c>
      <c r="N142" s="3" t="s">
        <v>58</v>
      </c>
      <c r="O142" s="3"/>
      <c r="P142" s="3"/>
      <c r="Q142" s="3"/>
      <c r="R142" s="5"/>
      <c r="S142" s="5"/>
      <c r="T142" s="5"/>
      <c r="U142" s="5"/>
      <c r="V142" s="5"/>
      <c r="W142" s="5"/>
      <c r="X142" s="3"/>
      <c r="Y142" s="10" t="str">
        <f>VLOOKUP(H142,'centroDeProyectos estrateg '!$B:$AB,2,FALSE)</f>
        <v>2-  Confianza y probidad en la justicia  (22)</v>
      </c>
      <c r="Z142" s="10" t="e">
        <f>VLOOKUP(I142,'centroDeProyectos estrateg '!$B:$AB,3,FALSE)</f>
        <v>#N/A</v>
      </c>
      <c r="AA142" s="10" t="e">
        <f>VLOOKUP(J142,'centroDeProyectos estrateg '!$B:$AB,7,FALSE)</f>
        <v>#N/A</v>
      </c>
      <c r="AB142" s="10" t="e">
        <f>VLOOKUP(K142,'centroDeProyectos estrateg '!$B:$AB,8,FALSE)</f>
        <v>#N/A</v>
      </c>
      <c r="AC142" s="10" t="e">
        <f>VLOOKUP(L142,'centroDeProyectos estrateg '!$B:$AB,5,FALSE)</f>
        <v>#N/A</v>
      </c>
      <c r="AD142" s="10" t="e">
        <f>VLOOKUP(M142,'centroDeProyectos estrateg '!$B:$AB,19,FALSE)</f>
        <v>#N/A</v>
      </c>
    </row>
    <row r="143" spans="1:30" ht="32.25" customHeight="1">
      <c r="A143" s="1"/>
      <c r="B143" s="3" t="s">
        <v>3463</v>
      </c>
      <c r="C143" s="3" t="s">
        <v>3599</v>
      </c>
      <c r="D143" s="3" t="s">
        <v>3600</v>
      </c>
      <c r="E143" s="3" t="s">
        <v>3642</v>
      </c>
      <c r="F143" s="3" t="s">
        <v>3643</v>
      </c>
      <c r="G143" s="3" t="str">
        <f t="shared" si="21"/>
        <v>PARTICIPACIÓN CIUDADANA: Desarrollar estrategias de participación ciudadana responsables, activas y sostenibles, que contribuya en la toma de decisiones del Poder Judicial y mejoramiento del servicio público.</v>
      </c>
      <c r="H143" s="3" t="s">
        <v>3112</v>
      </c>
      <c r="I143" s="3" t="s">
        <v>3644</v>
      </c>
      <c r="J143" s="3" t="s">
        <v>58</v>
      </c>
      <c r="K143" s="3" t="s">
        <v>6250</v>
      </c>
      <c r="L143" s="3" t="s">
        <v>6230</v>
      </c>
      <c r="M143" s="3" t="s">
        <v>3629</v>
      </c>
      <c r="N143" s="3" t="s">
        <v>58</v>
      </c>
      <c r="O143" s="3"/>
      <c r="P143" s="3"/>
      <c r="Q143" s="3"/>
      <c r="R143" s="5"/>
      <c r="S143" s="5"/>
      <c r="T143" s="5"/>
      <c r="U143" s="5"/>
      <c r="V143" s="5"/>
      <c r="W143" s="5"/>
      <c r="X143" s="3"/>
      <c r="Y143" s="10" t="str">
        <f>VLOOKUP(H143,'centroDeProyectos estrateg '!$B:$AB,2,FALSE)</f>
        <v>2-  Confianza y probidad en la justicia  (22)</v>
      </c>
      <c r="Z143" s="10" t="e">
        <f>VLOOKUP(I143,'centroDeProyectos estrateg '!$B:$AB,3,FALSE)</f>
        <v>#N/A</v>
      </c>
      <c r="AA143" s="10" t="e">
        <f>VLOOKUP(J143,'centroDeProyectos estrateg '!$B:$AB,7,FALSE)</f>
        <v>#N/A</v>
      </c>
      <c r="AB143" s="10" t="e">
        <f>VLOOKUP(K143,'centroDeProyectos estrateg '!$B:$AB,8,FALSE)</f>
        <v>#N/A</v>
      </c>
      <c r="AC143" s="10" t="e">
        <f>VLOOKUP(L143,'centroDeProyectos estrateg '!$B:$AB,5,FALSE)</f>
        <v>#N/A</v>
      </c>
      <c r="AD143" s="10" t="e">
        <f>VLOOKUP(M143,'centroDeProyectos estrateg '!$B:$AB,19,FALSE)</f>
        <v>#N/A</v>
      </c>
    </row>
    <row r="144" spans="1:30" ht="32.25" customHeight="1">
      <c r="A144" s="1"/>
      <c r="B144" s="3" t="s">
        <v>3463</v>
      </c>
      <c r="C144" s="3" t="s">
        <v>3599</v>
      </c>
      <c r="D144" s="3" t="s">
        <v>3600</v>
      </c>
      <c r="E144" s="3" t="s">
        <v>3642</v>
      </c>
      <c r="F144" s="3" t="s">
        <v>3643</v>
      </c>
      <c r="G144" s="3" t="str">
        <f t="shared" si="21"/>
        <v>PARTICIPACIÓN CIUDADANA: Desarrollar estrategias de participación ciudadana responsables, activas y sostenibles, que contribuya en la toma de decisiones del Poder Judicial y mejoramiento del servicio público.</v>
      </c>
      <c r="H144" s="3" t="s">
        <v>3112</v>
      </c>
      <c r="I144" s="3" t="s">
        <v>3644</v>
      </c>
      <c r="J144" s="3" t="s">
        <v>58</v>
      </c>
      <c r="K144" s="3" t="s">
        <v>6250</v>
      </c>
      <c r="L144" s="3" t="s">
        <v>5988</v>
      </c>
      <c r="M144" s="3" t="s">
        <v>3630</v>
      </c>
      <c r="N144" s="3" t="s">
        <v>58</v>
      </c>
      <c r="O144" s="3"/>
      <c r="P144" s="3"/>
      <c r="Q144" s="3"/>
      <c r="R144" s="5"/>
      <c r="S144" s="5"/>
      <c r="T144" s="5"/>
      <c r="U144" s="5"/>
      <c r="V144" s="5"/>
      <c r="W144" s="5"/>
      <c r="X144" s="3"/>
      <c r="Y144" s="10" t="str">
        <f>VLOOKUP(H144,'centroDeProyectos estrateg '!$B:$AB,2,FALSE)</f>
        <v>2-  Confianza y probidad en la justicia  (22)</v>
      </c>
      <c r="Z144" s="10" t="e">
        <f>VLOOKUP(I144,'centroDeProyectos estrateg '!$B:$AB,3,FALSE)</f>
        <v>#N/A</v>
      </c>
      <c r="AA144" s="10" t="e">
        <f>VLOOKUP(J144,'centroDeProyectos estrateg '!$B:$AB,7,FALSE)</f>
        <v>#N/A</v>
      </c>
      <c r="AB144" s="10" t="e">
        <f>VLOOKUP(K144,'centroDeProyectos estrateg '!$B:$AB,8,FALSE)</f>
        <v>#N/A</v>
      </c>
      <c r="AC144" s="10" t="e">
        <f>VLOOKUP(L144,'centroDeProyectos estrateg '!$B:$AB,5,FALSE)</f>
        <v>#N/A</v>
      </c>
      <c r="AD144" s="10" t="e">
        <f>VLOOKUP(M144,'centroDeProyectos estrateg '!$B:$AB,19,FALSE)</f>
        <v>#N/A</v>
      </c>
    </row>
    <row r="145" spans="1:30" ht="32.25" customHeight="1">
      <c r="A145" s="1"/>
      <c r="B145" s="3" t="s">
        <v>3463</v>
      </c>
      <c r="C145" s="3" t="s">
        <v>3599</v>
      </c>
      <c r="D145" s="3" t="s">
        <v>3600</v>
      </c>
      <c r="E145" s="3" t="s">
        <v>3642</v>
      </c>
      <c r="F145" s="3" t="s">
        <v>3643</v>
      </c>
      <c r="G145" s="3" t="str">
        <f t="shared" si="21"/>
        <v>PARTICIPACIÓN CIUDADANA: Desarrollar estrategias de participación ciudadana responsables, activas y sostenibles, que contribuya en la toma de decisiones del Poder Judicial y mejoramiento del servicio público.</v>
      </c>
      <c r="H145" s="3" t="s">
        <v>3112</v>
      </c>
      <c r="I145" s="3" t="s">
        <v>3644</v>
      </c>
      <c r="J145" s="3" t="s">
        <v>58</v>
      </c>
      <c r="K145" s="3" t="s">
        <v>6250</v>
      </c>
      <c r="L145" s="3" t="s">
        <v>4256</v>
      </c>
      <c r="M145" s="3" t="s">
        <v>3632</v>
      </c>
      <c r="N145" s="3" t="s">
        <v>2834</v>
      </c>
      <c r="O145" s="3"/>
      <c r="P145" s="3"/>
      <c r="Q145" s="3"/>
      <c r="R145" s="5"/>
      <c r="S145" s="5"/>
      <c r="T145" s="5"/>
      <c r="U145" s="5"/>
      <c r="V145" s="5"/>
      <c r="W145" s="5"/>
      <c r="X145" s="3"/>
      <c r="Y145" s="10" t="str">
        <f>VLOOKUP(H145,'centroDeProyectos estrateg '!$B:$AB,2,FALSE)</f>
        <v>2-  Confianza y probidad en la justicia  (22)</v>
      </c>
      <c r="Z145" s="10" t="e">
        <f>VLOOKUP(I145,'centroDeProyectos estrateg '!$B:$AB,3,FALSE)</f>
        <v>#N/A</v>
      </c>
      <c r="AA145" s="10" t="e">
        <f>VLOOKUP(J145,'centroDeProyectos estrateg '!$B:$AB,7,FALSE)</f>
        <v>#N/A</v>
      </c>
      <c r="AB145" s="10" t="e">
        <f>VLOOKUP(K145,'centroDeProyectos estrateg '!$B:$AB,8,FALSE)</f>
        <v>#N/A</v>
      </c>
      <c r="AC145" s="10" t="e">
        <f>VLOOKUP(L145,'centroDeProyectos estrateg '!$B:$AB,5,FALSE)</f>
        <v>#N/A</v>
      </c>
      <c r="AD145" s="10" t="e">
        <f>VLOOKUP(M145,'centroDeProyectos estrateg '!$B:$AB,19,FALSE)</f>
        <v>#N/A</v>
      </c>
    </row>
    <row r="146" spans="1:30" ht="32.25" customHeight="1">
      <c r="A146" s="1"/>
      <c r="B146" s="4" t="s">
        <v>3463</v>
      </c>
      <c r="C146" s="4" t="s">
        <v>3599</v>
      </c>
      <c r="D146" s="4" t="s">
        <v>3600</v>
      </c>
      <c r="E146" s="4" t="s">
        <v>3642</v>
      </c>
      <c r="F146" s="4" t="s">
        <v>3643</v>
      </c>
      <c r="G146" s="4" t="str">
        <f t="shared" si="21"/>
        <v>PARTICIPACIÓN CIUDADANA: Desarrollar estrategias de participación ciudadana responsables, activas y sostenibles, que contribuya en la toma de decisiones del Poder Judicial y mejoramiento del servicio público.</v>
      </c>
      <c r="H146" s="4" t="s">
        <v>3140</v>
      </c>
      <c r="I146" s="4" t="s">
        <v>6252</v>
      </c>
      <c r="J146" s="4" t="s">
        <v>3645</v>
      </c>
      <c r="K146" s="4" t="s">
        <v>3647</v>
      </c>
      <c r="L146" s="4" t="s">
        <v>6174</v>
      </c>
      <c r="M146" s="4" t="s">
        <v>6253</v>
      </c>
      <c r="N146" s="4" t="s">
        <v>3645</v>
      </c>
      <c r="O146" s="4" t="s">
        <v>3582</v>
      </c>
      <c r="P146" s="4">
        <v>0</v>
      </c>
      <c r="Q146" s="4">
        <v>100</v>
      </c>
      <c r="R146" s="15">
        <v>0.1</v>
      </c>
      <c r="S146" s="15">
        <v>0.2</v>
      </c>
      <c r="T146" s="15">
        <v>0.4</v>
      </c>
      <c r="U146" s="15">
        <v>0.6</v>
      </c>
      <c r="V146" s="15">
        <v>0.8</v>
      </c>
      <c r="W146" s="15">
        <v>1</v>
      </c>
      <c r="X146" s="4" t="s">
        <v>6254</v>
      </c>
      <c r="Y146" s="10" t="e">
        <f>VLOOKUP(H146,'centroDeProyectos estrateg '!$B:$AB,2,FALSE)</f>
        <v>#N/A</v>
      </c>
      <c r="Z146" s="10" t="e">
        <f>VLOOKUP(I146,'centroDeProyectos estrateg '!$B:$AB,3,FALSE)</f>
        <v>#N/A</v>
      </c>
      <c r="AA146" s="10" t="e">
        <f>VLOOKUP(J146,'centroDeProyectos estrateg '!$B:$AB,7,FALSE)</f>
        <v>#N/A</v>
      </c>
      <c r="AB146" s="10" t="e">
        <f>VLOOKUP(K146,'centroDeProyectos estrateg '!$B:$AB,8,FALSE)</f>
        <v>#N/A</v>
      </c>
      <c r="AC146" s="10" t="e">
        <f>VLOOKUP(L146,'centroDeProyectos estrateg '!$B:$AB,5,FALSE)</f>
        <v>#N/A</v>
      </c>
      <c r="AD146" s="10" t="e">
        <f>VLOOKUP(M146,'centroDeProyectos estrateg '!$B:$AB,19,FALSE)</f>
        <v>#N/A</v>
      </c>
    </row>
    <row r="147" spans="1:30" ht="32.25" customHeight="1">
      <c r="A147" s="1"/>
      <c r="B147" s="4" t="s">
        <v>3463</v>
      </c>
      <c r="C147" s="4" t="s">
        <v>3599</v>
      </c>
      <c r="D147" s="4" t="s">
        <v>3600</v>
      </c>
      <c r="E147" s="4" t="s">
        <v>3642</v>
      </c>
      <c r="F147" s="4" t="s">
        <v>3643</v>
      </c>
      <c r="G147" s="4" t="str">
        <f t="shared" si="21"/>
        <v>PARTICIPACIÓN CIUDADANA: Desarrollar estrategias de participación ciudadana responsables, activas y sostenibles, que contribuya en la toma de decisiones del Poder Judicial y mejoramiento del servicio público.</v>
      </c>
      <c r="H147" s="4" t="s">
        <v>3140</v>
      </c>
      <c r="I147" s="4" t="s">
        <v>6255</v>
      </c>
      <c r="J147" s="4" t="s">
        <v>3645</v>
      </c>
      <c r="K147" s="4" t="s">
        <v>3647</v>
      </c>
      <c r="L147" s="4" t="s">
        <v>6004</v>
      </c>
      <c r="M147" s="4" t="s">
        <v>6256</v>
      </c>
      <c r="N147" s="4" t="s">
        <v>3650</v>
      </c>
      <c r="O147" s="4"/>
      <c r="P147" s="4"/>
      <c r="Q147" s="4"/>
      <c r="R147" s="4"/>
      <c r="S147" s="4"/>
      <c r="T147" s="4"/>
      <c r="U147" s="4"/>
      <c r="V147" s="4"/>
      <c r="W147" s="4"/>
      <c r="X147" s="4"/>
      <c r="Y147" s="10" t="e">
        <f>VLOOKUP(H147,'centroDeProyectos estrateg '!$B:$AB,2,FALSE)</f>
        <v>#N/A</v>
      </c>
      <c r="Z147" s="10" t="e">
        <f>VLOOKUP(I147,'centroDeProyectos estrateg '!$B:$AB,3,FALSE)</f>
        <v>#N/A</v>
      </c>
      <c r="AA147" s="10" t="e">
        <f>VLOOKUP(J147,'centroDeProyectos estrateg '!$B:$AB,7,FALSE)</f>
        <v>#N/A</v>
      </c>
      <c r="AB147" s="10" t="e">
        <f>VLOOKUP(K147,'centroDeProyectos estrateg '!$B:$AB,8,FALSE)</f>
        <v>#N/A</v>
      </c>
      <c r="AC147" s="10" t="e">
        <f>VLOOKUP(L147,'centroDeProyectos estrateg '!$B:$AB,5,FALSE)</f>
        <v>#N/A</v>
      </c>
      <c r="AD147" s="10" t="e">
        <f>VLOOKUP(M147,'centroDeProyectos estrateg '!$B:$AB,19,FALSE)</f>
        <v>#N/A</v>
      </c>
    </row>
    <row r="148" spans="1:30" ht="32.25" customHeight="1">
      <c r="A148" s="1"/>
      <c r="B148" s="4" t="s">
        <v>3463</v>
      </c>
      <c r="C148" s="4" t="s">
        <v>3599</v>
      </c>
      <c r="D148" s="4" t="s">
        <v>3600</v>
      </c>
      <c r="E148" s="4" t="s">
        <v>3642</v>
      </c>
      <c r="F148" s="4" t="s">
        <v>3643</v>
      </c>
      <c r="G148" s="4" t="str">
        <f t="shared" si="21"/>
        <v>PARTICIPACIÓN CIUDADANA: Desarrollar estrategias de participación ciudadana responsables, activas y sostenibles, que contribuya en la toma de decisiones del Poder Judicial y mejoramiento del servicio público.</v>
      </c>
      <c r="H148" s="4" t="s">
        <v>3140</v>
      </c>
      <c r="I148" s="4" t="s">
        <v>6255</v>
      </c>
      <c r="J148" s="4" t="s">
        <v>3645</v>
      </c>
      <c r="K148" s="4" t="s">
        <v>3647</v>
      </c>
      <c r="L148" s="4">
        <v>2024</v>
      </c>
      <c r="M148" s="4" t="s">
        <v>6257</v>
      </c>
      <c r="N148" s="4" t="s">
        <v>3645</v>
      </c>
      <c r="O148" s="4"/>
      <c r="P148" s="4"/>
      <c r="Q148" s="4"/>
      <c r="R148" s="4"/>
      <c r="S148" s="4"/>
      <c r="T148" s="4"/>
      <c r="U148" s="4"/>
      <c r="V148" s="4"/>
      <c r="W148" s="4"/>
      <c r="X148" s="4"/>
      <c r="Y148" s="10" t="e">
        <f>VLOOKUP(H148,'centroDeProyectos estrateg '!$B:$AB,2,FALSE)</f>
        <v>#N/A</v>
      </c>
      <c r="Z148" s="10" t="e">
        <f>VLOOKUP(I148,'centroDeProyectos estrateg '!$B:$AB,3,FALSE)</f>
        <v>#N/A</v>
      </c>
      <c r="AA148" s="10" t="e">
        <f>VLOOKUP(J148,'centroDeProyectos estrateg '!$B:$AB,7,FALSE)</f>
        <v>#N/A</v>
      </c>
      <c r="AB148" s="10" t="e">
        <f>VLOOKUP(K148,'centroDeProyectos estrateg '!$B:$AB,8,FALSE)</f>
        <v>#N/A</v>
      </c>
      <c r="AC148" s="10" t="e">
        <f>VLOOKUP(L148,'centroDeProyectos estrateg '!$B:$AB,5,FALSE)</f>
        <v>#N/A</v>
      </c>
      <c r="AD148" s="10" t="e">
        <f>VLOOKUP(M148,'centroDeProyectos estrateg '!$B:$AB,19,FALSE)</f>
        <v>#N/A</v>
      </c>
    </row>
    <row r="149" spans="1:30" ht="32.25" customHeight="1">
      <c r="A149" s="1"/>
      <c r="B149" s="3" t="s">
        <v>3463</v>
      </c>
      <c r="C149" s="3" t="s">
        <v>3599</v>
      </c>
      <c r="D149" s="3" t="s">
        <v>3600</v>
      </c>
      <c r="E149" s="3" t="s">
        <v>3642</v>
      </c>
      <c r="F149" s="3" t="s">
        <v>3643</v>
      </c>
      <c r="G149" s="3" t="str">
        <f t="shared" si="21"/>
        <v>PARTICIPACIÓN CIUDADANA: Desarrollar estrategias de participación ciudadana responsables, activas y sostenibles, que contribuya en la toma de decisiones del Poder Judicial y mejoramiento del servicio público.</v>
      </c>
      <c r="H149" s="3" t="s">
        <v>3094</v>
      </c>
      <c r="I149" s="3" t="s">
        <v>3661</v>
      </c>
      <c r="J149" s="3" t="s">
        <v>2278</v>
      </c>
      <c r="K149" s="3" t="s">
        <v>6258</v>
      </c>
      <c r="L149" s="3" t="s">
        <v>6174</v>
      </c>
      <c r="M149" s="3" t="s">
        <v>6259</v>
      </c>
      <c r="N149" s="3" t="s">
        <v>2278</v>
      </c>
      <c r="O149" s="3" t="s">
        <v>3582</v>
      </c>
      <c r="P149" s="3">
        <v>0</v>
      </c>
      <c r="Q149" s="3">
        <v>100</v>
      </c>
      <c r="R149" s="5">
        <v>0.1</v>
      </c>
      <c r="S149" s="5">
        <v>0.2</v>
      </c>
      <c r="T149" s="5">
        <v>0.4</v>
      </c>
      <c r="U149" s="5">
        <v>0.6</v>
      </c>
      <c r="V149" s="5">
        <v>0.8</v>
      </c>
      <c r="W149" s="5">
        <v>1</v>
      </c>
      <c r="X149" s="3" t="s">
        <v>6260</v>
      </c>
      <c r="Y149" s="10" t="str">
        <f>VLOOKUP(H149,'centroDeProyectos estrateg '!$B:$AB,2,FALSE)</f>
        <v>2-  Confianza y probidad en la justicia  (22)</v>
      </c>
      <c r="Z149" s="10" t="e">
        <f>VLOOKUP(I149,'centroDeProyectos estrateg '!$B:$AB,3,FALSE)</f>
        <v>#N/A</v>
      </c>
      <c r="AA149" s="10" t="e">
        <f>VLOOKUP(J149,'centroDeProyectos estrateg '!$B:$AB,7,FALSE)</f>
        <v>#N/A</v>
      </c>
      <c r="AB149" s="10" t="e">
        <f>VLOOKUP(K149,'centroDeProyectos estrateg '!$B:$AB,8,FALSE)</f>
        <v>#VALUE!</v>
      </c>
      <c r="AC149" s="10" t="e">
        <f>VLOOKUP(L149,'centroDeProyectos estrateg '!$B:$AB,5,FALSE)</f>
        <v>#N/A</v>
      </c>
      <c r="AD149" s="10" t="e">
        <f>VLOOKUP(M149,'centroDeProyectos estrateg '!$B:$AB,19,FALSE)</f>
        <v>#N/A</v>
      </c>
    </row>
    <row r="150" spans="1:30" ht="32.25" customHeight="1">
      <c r="A150" s="1"/>
      <c r="B150" s="3" t="s">
        <v>3463</v>
      </c>
      <c r="C150" s="3" t="s">
        <v>3599</v>
      </c>
      <c r="D150" s="3" t="s">
        <v>3600</v>
      </c>
      <c r="E150" s="3" t="s">
        <v>3642</v>
      </c>
      <c r="F150" s="3" t="s">
        <v>3643</v>
      </c>
      <c r="G150" s="3" t="str">
        <f t="shared" si="21"/>
        <v>PARTICIPACIÓN CIUDADANA: Desarrollar estrategias de participación ciudadana responsables, activas y sostenibles, que contribuya en la toma de decisiones del Poder Judicial y mejoramiento del servicio público.</v>
      </c>
      <c r="H150" s="3" t="s">
        <v>3094</v>
      </c>
      <c r="I150" s="3" t="s">
        <v>3662</v>
      </c>
      <c r="J150" s="3" t="s">
        <v>2278</v>
      </c>
      <c r="K150" s="3" t="s">
        <v>6258</v>
      </c>
      <c r="L150" s="3" t="s">
        <v>3639</v>
      </c>
      <c r="M150" s="3" t="s">
        <v>6261</v>
      </c>
      <c r="N150" s="3" t="s">
        <v>2278</v>
      </c>
      <c r="O150" s="3"/>
      <c r="P150" s="3"/>
      <c r="Q150" s="3"/>
      <c r="R150" s="5"/>
      <c r="S150" s="5"/>
      <c r="T150" s="5"/>
      <c r="U150" s="5"/>
      <c r="V150" s="5"/>
      <c r="W150" s="5"/>
      <c r="X150" s="3"/>
      <c r="Y150" s="10" t="str">
        <f>VLOOKUP(H150,'centroDeProyectos estrateg '!$B:$AB,2,FALSE)</f>
        <v>2-  Confianza y probidad en la justicia  (22)</v>
      </c>
      <c r="Z150" s="10" t="e">
        <f>VLOOKUP(I150,'centroDeProyectos estrateg '!$B:$AB,3,FALSE)</f>
        <v>#N/A</v>
      </c>
      <c r="AA150" s="10" t="e">
        <f>VLOOKUP(J150,'centroDeProyectos estrateg '!$B:$AB,7,FALSE)</f>
        <v>#N/A</v>
      </c>
      <c r="AB150" s="10" t="e">
        <f>VLOOKUP(K150,'centroDeProyectos estrateg '!$B:$AB,8,FALSE)</f>
        <v>#VALUE!</v>
      </c>
      <c r="AC150" s="10" t="e">
        <f>VLOOKUP(L150,'centroDeProyectos estrateg '!$B:$AB,5,FALSE)</f>
        <v>#N/A</v>
      </c>
      <c r="AD150" s="10" t="e">
        <f>VLOOKUP(M150,'centroDeProyectos estrateg '!$B:$AB,19,FALSE)</f>
        <v>#N/A</v>
      </c>
    </row>
    <row r="151" spans="1:30" ht="32.25" customHeight="1">
      <c r="A151" s="1"/>
      <c r="B151" s="3" t="s">
        <v>3463</v>
      </c>
      <c r="C151" s="3" t="s">
        <v>3599</v>
      </c>
      <c r="D151" s="3" t="s">
        <v>3600</v>
      </c>
      <c r="E151" s="3" t="s">
        <v>3642</v>
      </c>
      <c r="F151" s="3" t="s">
        <v>3643</v>
      </c>
      <c r="G151" s="3" t="str">
        <f t="shared" si="21"/>
        <v>PARTICIPACIÓN CIUDADANA: Desarrollar estrategias de participación ciudadana responsables, activas y sostenibles, que contribuya en la toma de decisiones del Poder Judicial y mejoramiento del servicio público.</v>
      </c>
      <c r="H151" s="3" t="s">
        <v>3094</v>
      </c>
      <c r="I151" s="3" t="s">
        <v>3662</v>
      </c>
      <c r="J151" s="3" t="s">
        <v>2278</v>
      </c>
      <c r="K151" s="3" t="s">
        <v>6258</v>
      </c>
      <c r="L151" s="3" t="s">
        <v>3450</v>
      </c>
      <c r="M151" s="3" t="s">
        <v>6262</v>
      </c>
      <c r="N151" s="3" t="s">
        <v>2278</v>
      </c>
      <c r="O151" s="3"/>
      <c r="P151" s="3"/>
      <c r="Q151" s="3"/>
      <c r="R151" s="5"/>
      <c r="S151" s="5"/>
      <c r="T151" s="5"/>
      <c r="U151" s="5"/>
      <c r="V151" s="5"/>
      <c r="W151" s="5"/>
      <c r="X151" s="3"/>
      <c r="Y151" s="10" t="str">
        <f>VLOOKUP(H151,'centroDeProyectos estrateg '!$B:$AB,2,FALSE)</f>
        <v>2-  Confianza y probidad en la justicia  (22)</v>
      </c>
      <c r="Z151" s="10" t="e">
        <f>VLOOKUP(I151,'centroDeProyectos estrateg '!$B:$AB,3,FALSE)</f>
        <v>#N/A</v>
      </c>
      <c r="AA151" s="10" t="e">
        <f>VLOOKUP(J151,'centroDeProyectos estrateg '!$B:$AB,7,FALSE)</f>
        <v>#N/A</v>
      </c>
      <c r="AB151" s="10" t="e">
        <f>VLOOKUP(K151,'centroDeProyectos estrateg '!$B:$AB,8,FALSE)</f>
        <v>#VALUE!</v>
      </c>
      <c r="AC151" s="10" t="e">
        <f>VLOOKUP(L151,'centroDeProyectos estrateg '!$B:$AB,5,FALSE)</f>
        <v>#N/A</v>
      </c>
      <c r="AD151" s="10" t="e">
        <f>VLOOKUP(M151,'centroDeProyectos estrateg '!$B:$AB,19,FALSE)</f>
        <v>#N/A</v>
      </c>
    </row>
    <row r="152" spans="1:30" ht="32.25" customHeight="1">
      <c r="A152" s="1"/>
      <c r="B152" s="4" t="s">
        <v>3463</v>
      </c>
      <c r="C152" s="4" t="s">
        <v>3599</v>
      </c>
      <c r="D152" s="4" t="s">
        <v>3600</v>
      </c>
      <c r="E152" s="4" t="s">
        <v>3642</v>
      </c>
      <c r="F152" s="4" t="s">
        <v>3643</v>
      </c>
      <c r="G152" s="4" t="str">
        <f t="shared" si="21"/>
        <v>PARTICIPACIÓN CIUDADANA: Desarrollar estrategias de participación ciudadana responsables, activas y sostenibles, que contribuya en la toma de decisiones del Poder Judicial y mejoramiento del servicio público.</v>
      </c>
      <c r="H152" s="4" t="s">
        <v>3181</v>
      </c>
      <c r="I152" s="4" t="s">
        <v>6263</v>
      </c>
      <c r="J152" s="4" t="s">
        <v>3645</v>
      </c>
      <c r="K152" s="4" t="s">
        <v>3664</v>
      </c>
      <c r="L152" s="4">
        <v>2019</v>
      </c>
      <c r="M152" s="4" t="s">
        <v>6264</v>
      </c>
      <c r="N152" s="4" t="s">
        <v>3645</v>
      </c>
      <c r="O152" s="4" t="s">
        <v>3582</v>
      </c>
      <c r="P152" s="4">
        <v>0</v>
      </c>
      <c r="Q152" s="4">
        <v>100</v>
      </c>
      <c r="R152" s="15">
        <v>0.1</v>
      </c>
      <c r="S152" s="15">
        <v>0.2</v>
      </c>
      <c r="T152" s="15">
        <v>0.4</v>
      </c>
      <c r="U152" s="15">
        <v>0.6</v>
      </c>
      <c r="V152" s="15">
        <v>0.8</v>
      </c>
      <c r="W152" s="15">
        <v>1</v>
      </c>
      <c r="X152" s="4" t="s">
        <v>6254</v>
      </c>
      <c r="Y152" s="10" t="e">
        <f>VLOOKUP(H152,'centroDeProyectos estrateg '!$B:$AB,2,FALSE)</f>
        <v>#N/A</v>
      </c>
      <c r="Z152" s="10" t="e">
        <f>VLOOKUP(I152,'centroDeProyectos estrateg '!$B:$AB,3,FALSE)</f>
        <v>#N/A</v>
      </c>
      <c r="AA152" s="10" t="e">
        <f>VLOOKUP(J152,'centroDeProyectos estrateg '!$B:$AB,7,FALSE)</f>
        <v>#N/A</v>
      </c>
      <c r="AB152" s="10" t="e">
        <f>VLOOKUP(K152,'centroDeProyectos estrateg '!$B:$AB,8,FALSE)</f>
        <v>#N/A</v>
      </c>
      <c r="AC152" s="10" t="e">
        <f>VLOOKUP(L152,'centroDeProyectos estrateg '!$B:$AB,5,FALSE)</f>
        <v>#N/A</v>
      </c>
      <c r="AD152" s="10" t="e">
        <f>VLOOKUP(M152,'centroDeProyectos estrateg '!$B:$AB,19,FALSE)</f>
        <v>#N/A</v>
      </c>
    </row>
    <row r="153" spans="1:30" ht="32.25" customHeight="1">
      <c r="A153" s="1"/>
      <c r="B153" s="4" t="s">
        <v>3463</v>
      </c>
      <c r="C153" s="4" t="s">
        <v>3599</v>
      </c>
      <c r="D153" s="4" t="s">
        <v>3600</v>
      </c>
      <c r="E153" s="4" t="s">
        <v>3642</v>
      </c>
      <c r="F153" s="4" t="s">
        <v>3643</v>
      </c>
      <c r="G153" s="4" t="str">
        <f t="shared" si="21"/>
        <v>PARTICIPACIÓN CIUDADANA: Desarrollar estrategias de participación ciudadana responsables, activas y sostenibles, que contribuya en la toma de decisiones del Poder Judicial y mejoramiento del servicio público.</v>
      </c>
      <c r="H153" s="4" t="s">
        <v>3181</v>
      </c>
      <c r="I153" s="4" t="s">
        <v>6265</v>
      </c>
      <c r="J153" s="4" t="s">
        <v>3645</v>
      </c>
      <c r="K153" s="4" t="s">
        <v>3664</v>
      </c>
      <c r="L153" s="4" t="s">
        <v>3475</v>
      </c>
      <c r="M153" s="4" t="s">
        <v>6266</v>
      </c>
      <c r="N153" s="4" t="s">
        <v>3645</v>
      </c>
      <c r="O153" s="4"/>
      <c r="P153" s="4"/>
      <c r="Q153" s="4"/>
      <c r="R153" s="15"/>
      <c r="S153" s="15"/>
      <c r="T153" s="15"/>
      <c r="U153" s="15"/>
      <c r="V153" s="15"/>
      <c r="W153" s="15"/>
      <c r="X153" s="4"/>
      <c r="Y153" s="10" t="e">
        <f>VLOOKUP(H153,'centroDeProyectos estrateg '!$B:$AB,2,FALSE)</f>
        <v>#N/A</v>
      </c>
      <c r="Z153" s="10" t="e">
        <f>VLOOKUP(I153,'centroDeProyectos estrateg '!$B:$AB,3,FALSE)</f>
        <v>#N/A</v>
      </c>
      <c r="AA153" s="10" t="e">
        <f>VLOOKUP(J153,'centroDeProyectos estrateg '!$B:$AB,7,FALSE)</f>
        <v>#N/A</v>
      </c>
      <c r="AB153" s="10" t="e">
        <f>VLOOKUP(K153,'centroDeProyectos estrateg '!$B:$AB,8,FALSE)</f>
        <v>#N/A</v>
      </c>
      <c r="AC153" s="10" t="e">
        <f>VLOOKUP(L153,'centroDeProyectos estrateg '!$B:$AB,5,FALSE)</f>
        <v>#N/A</v>
      </c>
      <c r="AD153" s="10" t="e">
        <f>VLOOKUP(M153,'centroDeProyectos estrateg '!$B:$AB,19,FALSE)</f>
        <v>#N/A</v>
      </c>
    </row>
    <row r="154" spans="1:30" ht="32.25" customHeight="1">
      <c r="A154" s="1"/>
      <c r="B154" s="3" t="s">
        <v>3463</v>
      </c>
      <c r="C154" s="3" t="s">
        <v>3599</v>
      </c>
      <c r="D154" s="3" t="s">
        <v>3600</v>
      </c>
      <c r="E154" s="3" t="s">
        <v>3655</v>
      </c>
      <c r="F154" s="3" t="s">
        <v>3656</v>
      </c>
      <c r="G154"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4" s="3" t="s">
        <v>3055</v>
      </c>
      <c r="I154" s="3" t="s">
        <v>3667</v>
      </c>
      <c r="J154" s="3" t="s">
        <v>2926</v>
      </c>
      <c r="K154" s="3" t="s">
        <v>3668</v>
      </c>
      <c r="L154" s="3">
        <v>2019</v>
      </c>
      <c r="M154" s="3" t="s">
        <v>3669</v>
      </c>
      <c r="N154" s="3" t="s">
        <v>3670</v>
      </c>
      <c r="O154" s="3" t="s">
        <v>3582</v>
      </c>
      <c r="P154" s="3">
        <v>0</v>
      </c>
      <c r="Q154" s="3">
        <v>100</v>
      </c>
      <c r="R154" s="5">
        <v>0.1</v>
      </c>
      <c r="S154" s="5">
        <v>0.2</v>
      </c>
      <c r="T154" s="5">
        <v>0.4</v>
      </c>
      <c r="U154" s="5">
        <v>0.6</v>
      </c>
      <c r="V154" s="5">
        <v>0.8</v>
      </c>
      <c r="W154" s="5">
        <v>1</v>
      </c>
      <c r="X154" s="3" t="s">
        <v>6267</v>
      </c>
      <c r="Y154" s="10" t="e">
        <f>VLOOKUP(H154,'centroDeProyectos estrateg '!$B:$AB,2,FALSE)</f>
        <v>#VALUE!</v>
      </c>
      <c r="Z154" s="10" t="e">
        <f>VLOOKUP(I154,'centroDeProyectos estrateg '!$B:$AB,3,FALSE)</f>
        <v>#N/A</v>
      </c>
      <c r="AA154" s="10" t="e">
        <f>VLOOKUP(J154,'centroDeProyectos estrateg '!$B:$AB,7,FALSE)</f>
        <v>#N/A</v>
      </c>
      <c r="AB154" s="10" t="e">
        <f>VLOOKUP(K154,'centroDeProyectos estrateg '!$B:$AB,8,FALSE)</f>
        <v>#VALUE!</v>
      </c>
      <c r="AC154" s="10" t="e">
        <f>VLOOKUP(L154,'centroDeProyectos estrateg '!$B:$AB,5,FALSE)</f>
        <v>#N/A</v>
      </c>
      <c r="AD154" s="10" t="e">
        <f>VLOOKUP(M154,'centroDeProyectos estrateg '!$B:$AB,19,FALSE)</f>
        <v>#N/A</v>
      </c>
    </row>
    <row r="155" spans="1:30" ht="32.25" customHeight="1">
      <c r="A155" s="1"/>
      <c r="B155" s="3" t="s">
        <v>3463</v>
      </c>
      <c r="C155" s="3" t="s">
        <v>3599</v>
      </c>
      <c r="D155" s="3" t="s">
        <v>3600</v>
      </c>
      <c r="E155" s="3" t="s">
        <v>3655</v>
      </c>
      <c r="F155" s="3" t="s">
        <v>3656</v>
      </c>
      <c r="G155"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5" s="3" t="s">
        <v>3055</v>
      </c>
      <c r="I155" s="3" t="s">
        <v>3667</v>
      </c>
      <c r="J155" s="3" t="s">
        <v>2926</v>
      </c>
      <c r="K155" s="3" t="s">
        <v>3668</v>
      </c>
      <c r="L155" s="3" t="s">
        <v>3639</v>
      </c>
      <c r="M155" s="3" t="s">
        <v>3671</v>
      </c>
      <c r="N155" s="3" t="s">
        <v>3672</v>
      </c>
      <c r="O155" s="3"/>
      <c r="P155" s="3"/>
      <c r="Q155" s="3"/>
      <c r="R155" s="5"/>
      <c r="S155" s="5"/>
      <c r="T155" s="5"/>
      <c r="U155" s="5"/>
      <c r="V155" s="5"/>
      <c r="W155" s="5"/>
      <c r="X155" s="3"/>
      <c r="Y155" s="10" t="e">
        <f>VLOOKUP(H155,'centroDeProyectos estrateg '!$B:$AB,2,FALSE)</f>
        <v>#VALUE!</v>
      </c>
      <c r="Z155" s="10" t="e">
        <f>VLOOKUP(I155,'centroDeProyectos estrateg '!$B:$AB,3,FALSE)</f>
        <v>#N/A</v>
      </c>
      <c r="AA155" s="10" t="e">
        <f>VLOOKUP(J155,'centroDeProyectos estrateg '!$B:$AB,7,FALSE)</f>
        <v>#N/A</v>
      </c>
      <c r="AB155" s="10" t="e">
        <f>VLOOKUP(K155,'centroDeProyectos estrateg '!$B:$AB,8,FALSE)</f>
        <v>#VALUE!</v>
      </c>
      <c r="AC155" s="10" t="e">
        <f>VLOOKUP(L155,'centroDeProyectos estrateg '!$B:$AB,5,FALSE)</f>
        <v>#N/A</v>
      </c>
      <c r="AD155" s="10" t="e">
        <f>VLOOKUP(M155,'centroDeProyectos estrateg '!$B:$AB,19,FALSE)</f>
        <v>#VALUE!</v>
      </c>
    </row>
    <row r="156" spans="1:30" ht="32.25" customHeight="1">
      <c r="A156" s="1"/>
      <c r="B156" s="3" t="s">
        <v>3463</v>
      </c>
      <c r="C156" s="3" t="s">
        <v>3599</v>
      </c>
      <c r="D156" s="3" t="s">
        <v>3600</v>
      </c>
      <c r="E156" s="3" t="s">
        <v>3655</v>
      </c>
      <c r="F156" s="3" t="s">
        <v>3656</v>
      </c>
      <c r="G156"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6" s="3" t="s">
        <v>3055</v>
      </c>
      <c r="I156" s="3" t="s">
        <v>3667</v>
      </c>
      <c r="J156" s="3" t="s">
        <v>2926</v>
      </c>
      <c r="K156" s="3" t="s">
        <v>3668</v>
      </c>
      <c r="L156" s="3">
        <v>2024</v>
      </c>
      <c r="M156" s="3" t="s">
        <v>3673</v>
      </c>
      <c r="N156" s="3" t="s">
        <v>3674</v>
      </c>
      <c r="O156" s="3"/>
      <c r="P156" s="3"/>
      <c r="Q156" s="3"/>
      <c r="R156" s="5"/>
      <c r="S156" s="5"/>
      <c r="T156" s="5"/>
      <c r="U156" s="5"/>
      <c r="V156" s="5"/>
      <c r="W156" s="5"/>
      <c r="X156" s="3"/>
      <c r="Y156" s="10" t="e">
        <f>VLOOKUP(H156,'centroDeProyectos estrateg '!$B:$AB,2,FALSE)</f>
        <v>#VALUE!</v>
      </c>
      <c r="Z156" s="10" t="e">
        <f>VLOOKUP(I156,'centroDeProyectos estrateg '!$B:$AB,3,FALSE)</f>
        <v>#N/A</v>
      </c>
      <c r="AA156" s="10" t="e">
        <f>VLOOKUP(J156,'centroDeProyectos estrateg '!$B:$AB,7,FALSE)</f>
        <v>#N/A</v>
      </c>
      <c r="AB156" s="10" t="e">
        <f>VLOOKUP(K156,'centroDeProyectos estrateg '!$B:$AB,8,FALSE)</f>
        <v>#VALUE!</v>
      </c>
      <c r="AC156" s="10" t="e">
        <f>VLOOKUP(L156,'centroDeProyectos estrateg '!$B:$AB,5,FALSE)</f>
        <v>#N/A</v>
      </c>
      <c r="AD156" s="10" t="e">
        <f>VLOOKUP(M156,'centroDeProyectos estrateg '!$B:$AB,19,FALSE)</f>
        <v>#N/A</v>
      </c>
    </row>
    <row r="157" spans="1:30" ht="32.25" customHeight="1">
      <c r="A157" s="1"/>
      <c r="B157" s="4" t="s">
        <v>4014</v>
      </c>
      <c r="C157" s="4" t="s">
        <v>3599</v>
      </c>
      <c r="D157" s="4" t="s">
        <v>3600</v>
      </c>
      <c r="E157" s="4" t="s">
        <v>3655</v>
      </c>
      <c r="F157" s="4" t="s">
        <v>3656</v>
      </c>
      <c r="G157"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7" s="4" t="s">
        <v>3061</v>
      </c>
      <c r="I157" s="4" t="s">
        <v>3675</v>
      </c>
      <c r="J157" s="4" t="s">
        <v>3211</v>
      </c>
      <c r="K157" s="4" t="s">
        <v>6268</v>
      </c>
      <c r="L157" s="4">
        <v>2019</v>
      </c>
      <c r="M157" s="4" t="s">
        <v>6269</v>
      </c>
      <c r="N157" s="4" t="s">
        <v>50</v>
      </c>
      <c r="O157" s="4" t="s">
        <v>3582</v>
      </c>
      <c r="P157" s="4">
        <v>0</v>
      </c>
      <c r="Q157" s="4">
        <v>100</v>
      </c>
      <c r="R157" s="15">
        <v>0.1</v>
      </c>
      <c r="S157" s="15">
        <v>0.2</v>
      </c>
      <c r="T157" s="15">
        <v>0.4</v>
      </c>
      <c r="U157" s="15">
        <v>0.6</v>
      </c>
      <c r="V157" s="15">
        <v>0.8</v>
      </c>
      <c r="W157" s="15">
        <v>1</v>
      </c>
      <c r="X157" s="4" t="s">
        <v>6270</v>
      </c>
      <c r="Y157" s="10" t="e">
        <f>VLOOKUP(H157,'centroDeProyectos estrateg '!$B:$AB,2,FALSE)</f>
        <v>#N/A</v>
      </c>
      <c r="Z157" s="10" t="e">
        <f>VLOOKUP(I157,'centroDeProyectos estrateg '!$B:$AB,3,FALSE)</f>
        <v>#N/A</v>
      </c>
      <c r="AA157" s="10" t="e">
        <f>VLOOKUP(J157,'centroDeProyectos estrateg '!$B:$AB,7,FALSE)</f>
        <v>#N/A</v>
      </c>
      <c r="AB157" s="10" t="e">
        <f>VLOOKUP(K157,'centroDeProyectos estrateg '!$B:$AB,8,FALSE)</f>
        <v>#N/A</v>
      </c>
      <c r="AC157" s="10" t="e">
        <f>VLOOKUP(L157,'centroDeProyectos estrateg '!$B:$AB,5,FALSE)</f>
        <v>#N/A</v>
      </c>
      <c r="AD157" s="10" t="e">
        <f>VLOOKUP(M157,'centroDeProyectos estrateg '!$B:$AB,19,FALSE)</f>
        <v>#N/A</v>
      </c>
    </row>
    <row r="158" spans="1:30" ht="32.25" customHeight="1">
      <c r="A158" s="1"/>
      <c r="B158" s="4" t="s">
        <v>4014</v>
      </c>
      <c r="C158" s="4" t="s">
        <v>3599</v>
      </c>
      <c r="D158" s="4" t="s">
        <v>3600</v>
      </c>
      <c r="E158" s="4" t="s">
        <v>3655</v>
      </c>
      <c r="F158" s="4" t="s">
        <v>3656</v>
      </c>
      <c r="G158"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8" s="4" t="s">
        <v>3061</v>
      </c>
      <c r="I158" s="4" t="s">
        <v>3675</v>
      </c>
      <c r="J158" s="4" t="s">
        <v>58</v>
      </c>
      <c r="K158" s="4" t="s">
        <v>6268</v>
      </c>
      <c r="L158" s="4" t="s">
        <v>6224</v>
      </c>
      <c r="M158" s="4" t="s">
        <v>6271</v>
      </c>
      <c r="N158" s="4" t="s">
        <v>50</v>
      </c>
      <c r="O158" s="4"/>
      <c r="P158" s="4"/>
      <c r="Q158" s="4"/>
      <c r="R158" s="15"/>
      <c r="S158" s="15"/>
      <c r="T158" s="15"/>
      <c r="U158" s="15"/>
      <c r="V158" s="15"/>
      <c r="W158" s="15"/>
      <c r="X158" s="4"/>
      <c r="Y158" s="10" t="e">
        <f>VLOOKUP(H158,'centroDeProyectos estrateg '!$B:$AB,2,FALSE)</f>
        <v>#N/A</v>
      </c>
      <c r="Z158" s="10" t="e">
        <f>VLOOKUP(I158,'centroDeProyectos estrateg '!$B:$AB,3,FALSE)</f>
        <v>#N/A</v>
      </c>
      <c r="AA158" s="10" t="e">
        <f>VLOOKUP(J158,'centroDeProyectos estrateg '!$B:$AB,7,FALSE)</f>
        <v>#N/A</v>
      </c>
      <c r="AB158" s="10" t="e">
        <f>VLOOKUP(K158,'centroDeProyectos estrateg '!$B:$AB,8,FALSE)</f>
        <v>#N/A</v>
      </c>
      <c r="AC158" s="10" t="e">
        <f>VLOOKUP(L158,'centroDeProyectos estrateg '!$B:$AB,5,FALSE)</f>
        <v>#N/A</v>
      </c>
      <c r="AD158" s="10" t="e">
        <f>VLOOKUP(M158,'centroDeProyectos estrateg '!$B:$AB,19,FALSE)</f>
        <v>#N/A</v>
      </c>
    </row>
    <row r="159" spans="1:30" ht="32.25" customHeight="1">
      <c r="A159" s="1"/>
      <c r="B159" s="4" t="s">
        <v>4014</v>
      </c>
      <c r="C159" s="4" t="s">
        <v>3599</v>
      </c>
      <c r="D159" s="4" t="s">
        <v>3600</v>
      </c>
      <c r="E159" s="4" t="s">
        <v>3655</v>
      </c>
      <c r="F159" s="4" t="s">
        <v>3656</v>
      </c>
      <c r="G159"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59" s="4" t="s">
        <v>3061</v>
      </c>
      <c r="I159" s="4" t="s">
        <v>3675</v>
      </c>
      <c r="J159" s="4" t="s">
        <v>58</v>
      </c>
      <c r="K159" s="4" t="s">
        <v>6268</v>
      </c>
      <c r="L159" s="4">
        <v>2024</v>
      </c>
      <c r="M159" s="4" t="s">
        <v>6272</v>
      </c>
      <c r="N159" s="4" t="s">
        <v>50</v>
      </c>
      <c r="O159" s="4"/>
      <c r="P159" s="4"/>
      <c r="Q159" s="4"/>
      <c r="R159" s="15"/>
      <c r="S159" s="15"/>
      <c r="T159" s="15"/>
      <c r="U159" s="15"/>
      <c r="V159" s="15"/>
      <c r="W159" s="15"/>
      <c r="X159" s="4"/>
      <c r="Y159" s="10" t="e">
        <f>VLOOKUP(H159,'centroDeProyectos estrateg '!$B:$AB,2,FALSE)</f>
        <v>#N/A</v>
      </c>
      <c r="Z159" s="10" t="e">
        <f>VLOOKUP(I159,'centroDeProyectos estrateg '!$B:$AB,3,FALSE)</f>
        <v>#N/A</v>
      </c>
      <c r="AA159" s="10" t="e">
        <f>VLOOKUP(J159,'centroDeProyectos estrateg '!$B:$AB,7,FALSE)</f>
        <v>#N/A</v>
      </c>
      <c r="AB159" s="10" t="e">
        <f>VLOOKUP(K159,'centroDeProyectos estrateg '!$B:$AB,8,FALSE)</f>
        <v>#N/A</v>
      </c>
      <c r="AC159" s="10" t="e">
        <f>VLOOKUP(L159,'centroDeProyectos estrateg '!$B:$AB,5,FALSE)</f>
        <v>#N/A</v>
      </c>
      <c r="AD159" s="10" t="e">
        <f>VLOOKUP(M159,'centroDeProyectos estrateg '!$B:$AB,19,FALSE)</f>
        <v>#N/A</v>
      </c>
    </row>
    <row r="160" spans="1:30" ht="32.25" customHeight="1">
      <c r="A160" s="1"/>
      <c r="B160" s="3" t="s">
        <v>3463</v>
      </c>
      <c r="C160" s="3" t="s">
        <v>3599</v>
      </c>
      <c r="D160" s="3" t="s">
        <v>3600</v>
      </c>
      <c r="E160" s="3" t="s">
        <v>3655</v>
      </c>
      <c r="F160" s="3" t="s">
        <v>3656</v>
      </c>
      <c r="G160"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0" s="3" t="s">
        <v>3134</v>
      </c>
      <c r="I160" s="3" t="s">
        <v>3676</v>
      </c>
      <c r="J160" s="3" t="s">
        <v>3205</v>
      </c>
      <c r="K160" s="3" t="s">
        <v>3678</v>
      </c>
      <c r="L160" s="3">
        <v>2019</v>
      </c>
      <c r="M160" s="3" t="s">
        <v>3679</v>
      </c>
      <c r="N160" s="3" t="s">
        <v>3645</v>
      </c>
      <c r="O160" s="3" t="s">
        <v>3434</v>
      </c>
      <c r="P160" s="3">
        <v>0</v>
      </c>
      <c r="Q160" s="3">
        <v>100</v>
      </c>
      <c r="R160" s="5">
        <v>0.1</v>
      </c>
      <c r="S160" s="5">
        <v>0.2</v>
      </c>
      <c r="T160" s="5">
        <v>0.4</v>
      </c>
      <c r="U160" s="5">
        <v>0.6</v>
      </c>
      <c r="V160" s="5">
        <v>0.8</v>
      </c>
      <c r="W160" s="5">
        <v>1</v>
      </c>
      <c r="X160" s="3" t="s">
        <v>6001</v>
      </c>
      <c r="Y160" s="10" t="e">
        <f>VLOOKUP(H160,'centroDeProyectos estrateg '!$B:$AB,2,FALSE)</f>
        <v>#N/A</v>
      </c>
      <c r="Z160" s="10" t="e">
        <f>VLOOKUP(I160,'centroDeProyectos estrateg '!$B:$AB,3,FALSE)</f>
        <v>#N/A</v>
      </c>
      <c r="AA160" s="10" t="e">
        <f>VLOOKUP(J160,'centroDeProyectos estrateg '!$B:$AB,7,FALSE)</f>
        <v>#N/A</v>
      </c>
      <c r="AB160" s="10" t="e">
        <f>VLOOKUP(K160,'centroDeProyectos estrateg '!$B:$AB,8,FALSE)</f>
        <v>#VALUE!</v>
      </c>
      <c r="AC160" s="10" t="e">
        <f>VLOOKUP(L160,'centroDeProyectos estrateg '!$B:$AB,5,FALSE)</f>
        <v>#N/A</v>
      </c>
      <c r="AD160" s="10" t="e">
        <f>VLOOKUP(M160,'centroDeProyectos estrateg '!$B:$AB,19,FALSE)</f>
        <v>#N/A</v>
      </c>
    </row>
    <row r="161" spans="1:30" ht="32.25" customHeight="1">
      <c r="A161" s="1"/>
      <c r="B161" s="3" t="s">
        <v>3463</v>
      </c>
      <c r="C161" s="3" t="s">
        <v>3599</v>
      </c>
      <c r="D161" s="3" t="s">
        <v>3600</v>
      </c>
      <c r="E161" s="3" t="s">
        <v>3655</v>
      </c>
      <c r="F161" s="3" t="s">
        <v>3656</v>
      </c>
      <c r="G161"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1" s="3" t="s">
        <v>3134</v>
      </c>
      <c r="I161" s="3" t="s">
        <v>3676</v>
      </c>
      <c r="J161" s="3" t="s">
        <v>3205</v>
      </c>
      <c r="K161" s="3" t="s">
        <v>3678</v>
      </c>
      <c r="L161" s="3" t="s">
        <v>3475</v>
      </c>
      <c r="M161" s="3" t="s">
        <v>3680</v>
      </c>
      <c r="N161" s="3" t="s">
        <v>3645</v>
      </c>
      <c r="O161" s="3"/>
      <c r="P161" s="3"/>
      <c r="Q161" s="3"/>
      <c r="R161" s="5"/>
      <c r="S161" s="5"/>
      <c r="T161" s="5"/>
      <c r="U161" s="5"/>
      <c r="V161" s="5"/>
      <c r="W161" s="5"/>
      <c r="X161" s="3"/>
      <c r="Y161" s="10" t="e">
        <f>VLOOKUP(H161,'centroDeProyectos estrateg '!$B:$AB,2,FALSE)</f>
        <v>#N/A</v>
      </c>
      <c r="Z161" s="10" t="e">
        <f>VLOOKUP(I161,'centroDeProyectos estrateg '!$B:$AB,3,FALSE)</f>
        <v>#N/A</v>
      </c>
      <c r="AA161" s="10" t="e">
        <f>VLOOKUP(J161,'centroDeProyectos estrateg '!$B:$AB,7,FALSE)</f>
        <v>#N/A</v>
      </c>
      <c r="AB161" s="10" t="e">
        <f>VLOOKUP(K161,'centroDeProyectos estrateg '!$B:$AB,8,FALSE)</f>
        <v>#VALUE!</v>
      </c>
      <c r="AC161" s="10" t="e">
        <f>VLOOKUP(L161,'centroDeProyectos estrateg '!$B:$AB,5,FALSE)</f>
        <v>#N/A</v>
      </c>
      <c r="AD161" s="10" t="e">
        <f>VLOOKUP(M161,'centroDeProyectos estrateg '!$B:$AB,19,FALSE)</f>
        <v>#N/A</v>
      </c>
    </row>
    <row r="162" spans="1:30" ht="32.25" customHeight="1">
      <c r="A162" s="1"/>
      <c r="B162" s="4" t="s">
        <v>3817</v>
      </c>
      <c r="C162" s="4" t="s">
        <v>3599</v>
      </c>
      <c r="D162" s="4" t="s">
        <v>3600</v>
      </c>
      <c r="E162" s="4" t="s">
        <v>3655</v>
      </c>
      <c r="F162" s="4" t="s">
        <v>3656</v>
      </c>
      <c r="G162"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2" s="4" t="s">
        <v>3147</v>
      </c>
      <c r="I162" s="4" t="s">
        <v>6273</v>
      </c>
      <c r="J162" s="4" t="s">
        <v>3426</v>
      </c>
      <c r="K162" s="4"/>
      <c r="L162" s="4">
        <v>2019</v>
      </c>
      <c r="M162" s="4" t="s">
        <v>6274</v>
      </c>
      <c r="N162" s="4" t="s">
        <v>6000</v>
      </c>
      <c r="O162" s="4" t="s">
        <v>3582</v>
      </c>
      <c r="P162" s="4">
        <v>0</v>
      </c>
      <c r="Q162" s="4">
        <v>100</v>
      </c>
      <c r="R162" s="15">
        <v>0.1</v>
      </c>
      <c r="S162" s="15">
        <v>0.2</v>
      </c>
      <c r="T162" s="15">
        <v>0.4</v>
      </c>
      <c r="U162" s="15">
        <v>0.6</v>
      </c>
      <c r="V162" s="15">
        <v>0.8</v>
      </c>
      <c r="W162" s="15">
        <v>1</v>
      </c>
      <c r="X162" s="4" t="s">
        <v>6267</v>
      </c>
      <c r="Y162" s="10" t="e">
        <f>VLOOKUP(H162,'centroDeProyectos estrateg '!$B:$AB,2,FALSE)</f>
        <v>#N/A</v>
      </c>
      <c r="Z162" s="10" t="e">
        <f>VLOOKUP(I162,'centroDeProyectos estrateg '!$B:$AB,3,FALSE)</f>
        <v>#N/A</v>
      </c>
      <c r="AA162" s="10" t="e">
        <f>VLOOKUP(J162,'centroDeProyectos estrateg '!$B:$AB,7,FALSE)</f>
        <v>#N/A</v>
      </c>
      <c r="AB162" s="10" t="e">
        <f>VLOOKUP(K162,'centroDeProyectos estrateg '!$B:$AB,8,FALSE)</f>
        <v>#N/A</v>
      </c>
      <c r="AC162" s="10" t="e">
        <f>VLOOKUP(L162,'centroDeProyectos estrateg '!$B:$AB,5,FALSE)</f>
        <v>#N/A</v>
      </c>
      <c r="AD162" s="10" t="e">
        <f>VLOOKUP(M162,'centroDeProyectos estrateg '!$B:$AB,19,FALSE)</f>
        <v>#N/A</v>
      </c>
    </row>
    <row r="163" spans="1:30" ht="32.25" customHeight="1">
      <c r="A163" s="1"/>
      <c r="B163" s="4" t="s">
        <v>3817</v>
      </c>
      <c r="C163" s="4" t="s">
        <v>3599</v>
      </c>
      <c r="D163" s="4" t="s">
        <v>3600</v>
      </c>
      <c r="E163" s="4" t="s">
        <v>3655</v>
      </c>
      <c r="F163" s="4" t="s">
        <v>3656</v>
      </c>
      <c r="G163"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3" s="4" t="s">
        <v>3147</v>
      </c>
      <c r="I163" s="4" t="s">
        <v>6273</v>
      </c>
      <c r="J163" s="4" t="s">
        <v>3426</v>
      </c>
      <c r="K163" s="4"/>
      <c r="L163" s="4">
        <v>2020</v>
      </c>
      <c r="M163" s="4" t="s">
        <v>6275</v>
      </c>
      <c r="N163" s="4" t="s">
        <v>6000</v>
      </c>
      <c r="O163" s="4"/>
      <c r="P163" s="4"/>
      <c r="Q163" s="4"/>
      <c r="R163" s="4"/>
      <c r="S163" s="4"/>
      <c r="T163" s="4"/>
      <c r="U163" s="4"/>
      <c r="V163" s="4"/>
      <c r="W163" s="4"/>
      <c r="X163" s="4"/>
      <c r="Y163" s="10" t="e">
        <f>VLOOKUP(H163,'centroDeProyectos estrateg '!$B:$AB,2,FALSE)</f>
        <v>#N/A</v>
      </c>
      <c r="Z163" s="10" t="e">
        <f>VLOOKUP(I163,'centroDeProyectos estrateg '!$B:$AB,3,FALSE)</f>
        <v>#N/A</v>
      </c>
      <c r="AA163" s="10" t="e">
        <f>VLOOKUP(J163,'centroDeProyectos estrateg '!$B:$AB,7,FALSE)</f>
        <v>#N/A</v>
      </c>
      <c r="AB163" s="10" t="e">
        <f>VLOOKUP(K163,'centroDeProyectos estrateg '!$B:$AB,8,FALSE)</f>
        <v>#N/A</v>
      </c>
      <c r="AC163" s="10" t="e">
        <f>VLOOKUP(L163,'centroDeProyectos estrateg '!$B:$AB,5,FALSE)</f>
        <v>#N/A</v>
      </c>
      <c r="AD163" s="10" t="e">
        <f>VLOOKUP(M163,'centroDeProyectos estrateg '!$B:$AB,19,FALSE)</f>
        <v>#N/A</v>
      </c>
    </row>
    <row r="164" spans="1:30" ht="32.25" customHeight="1">
      <c r="A164" s="1"/>
      <c r="B164" s="4" t="s">
        <v>3817</v>
      </c>
      <c r="C164" s="4" t="s">
        <v>3599</v>
      </c>
      <c r="D164" s="4" t="s">
        <v>3600</v>
      </c>
      <c r="E164" s="4" t="s">
        <v>3655</v>
      </c>
      <c r="F164" s="4" t="s">
        <v>3656</v>
      </c>
      <c r="G164"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4" s="4" t="s">
        <v>3147</v>
      </c>
      <c r="I164" s="4" t="s">
        <v>6273</v>
      </c>
      <c r="J164" s="4" t="s">
        <v>3426</v>
      </c>
      <c r="K164" s="4"/>
      <c r="L164" s="4" t="s">
        <v>3450</v>
      </c>
      <c r="M164" s="4" t="s">
        <v>3694</v>
      </c>
      <c r="N164" s="4" t="s">
        <v>6000</v>
      </c>
      <c r="O164" s="4"/>
      <c r="P164" s="4"/>
      <c r="Q164" s="4"/>
      <c r="R164" s="4"/>
      <c r="S164" s="4"/>
      <c r="T164" s="4"/>
      <c r="U164" s="4"/>
      <c r="V164" s="4"/>
      <c r="W164" s="4"/>
      <c r="X164" s="4"/>
      <c r="Y164" s="10" t="e">
        <f>VLOOKUP(H164,'centroDeProyectos estrateg '!$B:$AB,2,FALSE)</f>
        <v>#N/A</v>
      </c>
      <c r="Z164" s="10" t="e">
        <f>VLOOKUP(I164,'centroDeProyectos estrateg '!$B:$AB,3,FALSE)</f>
        <v>#N/A</v>
      </c>
      <c r="AA164" s="10" t="e">
        <f>VLOOKUP(J164,'centroDeProyectos estrateg '!$B:$AB,7,FALSE)</f>
        <v>#N/A</v>
      </c>
      <c r="AB164" s="10" t="e">
        <f>VLOOKUP(K164,'centroDeProyectos estrateg '!$B:$AB,8,FALSE)</f>
        <v>#N/A</v>
      </c>
      <c r="AC164" s="10" t="e">
        <f>VLOOKUP(L164,'centroDeProyectos estrateg '!$B:$AB,5,FALSE)</f>
        <v>#N/A</v>
      </c>
      <c r="AD164" s="10" t="e">
        <f>VLOOKUP(M164,'centroDeProyectos estrateg '!$B:$AB,19,FALSE)</f>
        <v>#N/A</v>
      </c>
    </row>
    <row r="165" spans="1:30" ht="32.25" customHeight="1">
      <c r="A165" s="1"/>
      <c r="B165" s="3" t="s">
        <v>3548</v>
      </c>
      <c r="C165" s="3" t="s">
        <v>3599</v>
      </c>
      <c r="D165" s="3" t="s">
        <v>3600</v>
      </c>
      <c r="E165" s="3" t="s">
        <v>3655</v>
      </c>
      <c r="F165" s="3" t="s">
        <v>3656</v>
      </c>
      <c r="G165"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5" s="3" t="s">
        <v>3130</v>
      </c>
      <c r="I165" s="3" t="s">
        <v>3689</v>
      </c>
      <c r="J165" s="3" t="s">
        <v>32</v>
      </c>
      <c r="K165" s="3"/>
      <c r="L165" s="3">
        <v>2019</v>
      </c>
      <c r="M165" s="3" t="s">
        <v>6276</v>
      </c>
      <c r="N165" s="3" t="s">
        <v>32</v>
      </c>
      <c r="O165" s="3" t="s">
        <v>3582</v>
      </c>
      <c r="P165" s="3">
        <v>0</v>
      </c>
      <c r="Q165" s="3">
        <v>100</v>
      </c>
      <c r="R165" s="5">
        <v>0.1</v>
      </c>
      <c r="S165" s="5">
        <v>0.2</v>
      </c>
      <c r="T165" s="5">
        <v>0.4</v>
      </c>
      <c r="U165" s="5">
        <v>0.6</v>
      </c>
      <c r="V165" s="5">
        <v>0.8</v>
      </c>
      <c r="W165" s="5">
        <v>1</v>
      </c>
      <c r="X165" s="3" t="s">
        <v>6267</v>
      </c>
      <c r="Y165" s="10" t="e">
        <f>VLOOKUP(H165,'centroDeProyectos estrateg '!$B:$AB,2,FALSE)</f>
        <v>#N/A</v>
      </c>
      <c r="Z165" s="10" t="e">
        <f>VLOOKUP(I165,'centroDeProyectos estrateg '!$B:$AB,3,FALSE)</f>
        <v>#N/A</v>
      </c>
      <c r="AA165" s="10" t="e">
        <f>VLOOKUP(J165,'centroDeProyectos estrateg '!$B:$AB,7,FALSE)</f>
        <v>#N/A</v>
      </c>
      <c r="AB165" s="10" t="e">
        <f>VLOOKUP(K165,'centroDeProyectos estrateg '!$B:$AB,8,FALSE)</f>
        <v>#N/A</v>
      </c>
      <c r="AC165" s="10" t="e">
        <f>VLOOKUP(L165,'centroDeProyectos estrateg '!$B:$AB,5,FALSE)</f>
        <v>#N/A</v>
      </c>
      <c r="AD165" s="10" t="e">
        <f>VLOOKUP(M165,'centroDeProyectos estrateg '!$B:$AB,19,FALSE)</f>
        <v>#N/A</v>
      </c>
    </row>
    <row r="166" spans="1:30" ht="32.25" customHeight="1">
      <c r="A166" s="1"/>
      <c r="B166" s="3" t="s">
        <v>3548</v>
      </c>
      <c r="C166" s="3" t="s">
        <v>3599</v>
      </c>
      <c r="D166" s="3" t="s">
        <v>3600</v>
      </c>
      <c r="E166" s="3" t="s">
        <v>3655</v>
      </c>
      <c r="F166" s="3" t="s">
        <v>3656</v>
      </c>
      <c r="G166"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6" s="3" t="s">
        <v>3130</v>
      </c>
      <c r="I166" s="3" t="s">
        <v>3689</v>
      </c>
      <c r="J166" s="3" t="s">
        <v>32</v>
      </c>
      <c r="K166" s="3"/>
      <c r="L166" s="3" t="s">
        <v>3639</v>
      </c>
      <c r="M166" s="3" t="s">
        <v>3692</v>
      </c>
      <c r="N166" s="3" t="s">
        <v>32</v>
      </c>
      <c r="O166" s="3"/>
      <c r="P166" s="3"/>
      <c r="Q166" s="3"/>
      <c r="R166" s="5"/>
      <c r="S166" s="5"/>
      <c r="T166" s="5"/>
      <c r="U166" s="5"/>
      <c r="V166" s="5"/>
      <c r="W166" s="5"/>
      <c r="X166" s="3"/>
      <c r="Y166" s="10" t="e">
        <f>VLOOKUP(H166,'centroDeProyectos estrateg '!$B:$AB,2,FALSE)</f>
        <v>#N/A</v>
      </c>
      <c r="Z166" s="10" t="e">
        <f>VLOOKUP(I166,'centroDeProyectos estrateg '!$B:$AB,3,FALSE)</f>
        <v>#N/A</v>
      </c>
      <c r="AA166" s="10" t="e">
        <f>VLOOKUP(J166,'centroDeProyectos estrateg '!$B:$AB,7,FALSE)</f>
        <v>#N/A</v>
      </c>
      <c r="AB166" s="10" t="e">
        <f>VLOOKUP(K166,'centroDeProyectos estrateg '!$B:$AB,8,FALSE)</f>
        <v>#N/A</v>
      </c>
      <c r="AC166" s="10" t="e">
        <f>VLOOKUP(L166,'centroDeProyectos estrateg '!$B:$AB,5,FALSE)</f>
        <v>#N/A</v>
      </c>
      <c r="AD166" s="10" t="e">
        <f>VLOOKUP(M166,'centroDeProyectos estrateg '!$B:$AB,19,FALSE)</f>
        <v>#N/A</v>
      </c>
    </row>
    <row r="167" spans="1:30" ht="32.25" customHeight="1">
      <c r="A167" s="1"/>
      <c r="B167" s="3" t="s">
        <v>3548</v>
      </c>
      <c r="C167" s="3" t="s">
        <v>3599</v>
      </c>
      <c r="D167" s="3" t="s">
        <v>3600</v>
      </c>
      <c r="E167" s="3" t="s">
        <v>3655</v>
      </c>
      <c r="F167" s="3" t="s">
        <v>3656</v>
      </c>
      <c r="G167"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7" s="3" t="s">
        <v>3130</v>
      </c>
      <c r="I167" s="3" t="s">
        <v>3689</v>
      </c>
      <c r="J167" s="3" t="s">
        <v>32</v>
      </c>
      <c r="K167" s="3"/>
      <c r="L167" s="3">
        <v>2024</v>
      </c>
      <c r="M167" s="3" t="s">
        <v>3694</v>
      </c>
      <c r="N167" s="3" t="s">
        <v>32</v>
      </c>
      <c r="O167" s="3"/>
      <c r="P167" s="3"/>
      <c r="Q167" s="3"/>
      <c r="R167" s="5"/>
      <c r="S167" s="5"/>
      <c r="T167" s="5"/>
      <c r="U167" s="5"/>
      <c r="V167" s="5"/>
      <c r="W167" s="5"/>
      <c r="X167" s="3"/>
      <c r="Y167" s="10" t="e">
        <f>VLOOKUP(H167,'centroDeProyectos estrateg '!$B:$AB,2,FALSE)</f>
        <v>#N/A</v>
      </c>
      <c r="Z167" s="10" t="e">
        <f>VLOOKUP(I167,'centroDeProyectos estrateg '!$B:$AB,3,FALSE)</f>
        <v>#N/A</v>
      </c>
      <c r="AA167" s="10" t="e">
        <f>VLOOKUP(J167,'centroDeProyectos estrateg '!$B:$AB,7,FALSE)</f>
        <v>#N/A</v>
      </c>
      <c r="AB167" s="10" t="e">
        <f>VLOOKUP(K167,'centroDeProyectos estrateg '!$B:$AB,8,FALSE)</f>
        <v>#N/A</v>
      </c>
      <c r="AC167" s="10" t="e">
        <f>VLOOKUP(L167,'centroDeProyectos estrateg '!$B:$AB,5,FALSE)</f>
        <v>#N/A</v>
      </c>
      <c r="AD167" s="10" t="e">
        <f>VLOOKUP(M167,'centroDeProyectos estrateg '!$B:$AB,19,FALSE)</f>
        <v>#N/A</v>
      </c>
    </row>
    <row r="168" spans="1:30" ht="32.25" customHeight="1">
      <c r="A168" s="1"/>
      <c r="B168" s="4" t="s">
        <v>3548</v>
      </c>
      <c r="C168" s="4" t="s">
        <v>3599</v>
      </c>
      <c r="D168" s="4" t="s">
        <v>3600</v>
      </c>
      <c r="E168" s="4" t="s">
        <v>3655</v>
      </c>
      <c r="F168" s="4" t="s">
        <v>3656</v>
      </c>
      <c r="G168"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8" s="4" t="s">
        <v>3132</v>
      </c>
      <c r="I168" s="4" t="s">
        <v>3697</v>
      </c>
      <c r="J168" s="4" t="s">
        <v>3698</v>
      </c>
      <c r="K168" s="4" t="s">
        <v>75</v>
      </c>
      <c r="L168" s="4">
        <v>2019</v>
      </c>
      <c r="M168" s="4" t="s">
        <v>3699</v>
      </c>
      <c r="N168" s="4" t="s">
        <v>3698</v>
      </c>
      <c r="O168" s="4" t="s">
        <v>3582</v>
      </c>
      <c r="P168" s="4">
        <v>0</v>
      </c>
      <c r="Q168" s="4">
        <v>100</v>
      </c>
      <c r="R168" s="15">
        <v>0.1</v>
      </c>
      <c r="S168" s="15">
        <v>0.2</v>
      </c>
      <c r="T168" s="15">
        <v>0.4</v>
      </c>
      <c r="U168" s="15">
        <v>0.6</v>
      </c>
      <c r="V168" s="15">
        <v>0.8</v>
      </c>
      <c r="W168" s="15">
        <v>1</v>
      </c>
      <c r="X168" s="4" t="s">
        <v>6267</v>
      </c>
      <c r="Y168" s="10" t="e">
        <f>VLOOKUP(H168,'centroDeProyectos estrateg '!$B:$AB,2,FALSE)</f>
        <v>#N/A</v>
      </c>
      <c r="Z168" s="10" t="e">
        <f>VLOOKUP(I168,'centroDeProyectos estrateg '!$B:$AB,3,FALSE)</f>
        <v>#N/A</v>
      </c>
      <c r="AA168" s="10" t="e">
        <f>VLOOKUP(J168,'centroDeProyectos estrateg '!$B:$AB,7,FALSE)</f>
        <v>#N/A</v>
      </c>
      <c r="AB168" s="10" t="e">
        <f>VLOOKUP(K168,'centroDeProyectos estrateg '!$B:$AB,8,FALSE)</f>
        <v>#N/A</v>
      </c>
      <c r="AC168" s="10" t="e">
        <f>VLOOKUP(L168,'centroDeProyectos estrateg '!$B:$AB,5,FALSE)</f>
        <v>#N/A</v>
      </c>
      <c r="AD168" s="10" t="e">
        <f>VLOOKUP(M168,'centroDeProyectos estrateg '!$B:$AB,19,FALSE)</f>
        <v>#N/A</v>
      </c>
    </row>
    <row r="169" spans="1:30" ht="32.25" customHeight="1">
      <c r="A169" s="1"/>
      <c r="B169" s="4" t="s">
        <v>3548</v>
      </c>
      <c r="C169" s="4" t="s">
        <v>3599</v>
      </c>
      <c r="D169" s="4" t="s">
        <v>3600</v>
      </c>
      <c r="E169" s="4" t="s">
        <v>3655</v>
      </c>
      <c r="F169" s="4" t="s">
        <v>3656</v>
      </c>
      <c r="G169"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69" s="4" t="s">
        <v>3132</v>
      </c>
      <c r="I169" s="4" t="s">
        <v>3697</v>
      </c>
      <c r="J169" s="4" t="s">
        <v>3698</v>
      </c>
      <c r="K169" s="4" t="s">
        <v>75</v>
      </c>
      <c r="L169" s="4" t="s">
        <v>3639</v>
      </c>
      <c r="M169" s="4" t="s">
        <v>3692</v>
      </c>
      <c r="N169" s="4" t="s">
        <v>3698</v>
      </c>
      <c r="O169" s="4"/>
      <c r="P169" s="4"/>
      <c r="Q169" s="4"/>
      <c r="R169" s="15"/>
      <c r="S169" s="15"/>
      <c r="T169" s="15"/>
      <c r="U169" s="15"/>
      <c r="V169" s="15"/>
      <c r="W169" s="15"/>
      <c r="X169" s="4"/>
      <c r="Y169" s="10" t="e">
        <f>VLOOKUP(H169,'centroDeProyectos estrateg '!$B:$AB,2,FALSE)</f>
        <v>#N/A</v>
      </c>
      <c r="Z169" s="10" t="e">
        <f>VLOOKUP(I169,'centroDeProyectos estrateg '!$B:$AB,3,FALSE)</f>
        <v>#N/A</v>
      </c>
      <c r="AA169" s="10" t="e">
        <f>VLOOKUP(J169,'centroDeProyectos estrateg '!$B:$AB,7,FALSE)</f>
        <v>#N/A</v>
      </c>
      <c r="AB169" s="10" t="e">
        <f>VLOOKUP(K169,'centroDeProyectos estrateg '!$B:$AB,8,FALSE)</f>
        <v>#N/A</v>
      </c>
      <c r="AC169" s="10" t="e">
        <f>VLOOKUP(L169,'centroDeProyectos estrateg '!$B:$AB,5,FALSE)</f>
        <v>#N/A</v>
      </c>
      <c r="AD169" s="10" t="e">
        <f>VLOOKUP(M169,'centroDeProyectos estrateg '!$B:$AB,19,FALSE)</f>
        <v>#N/A</v>
      </c>
    </row>
    <row r="170" spans="1:30" ht="32.25" customHeight="1">
      <c r="A170" s="1"/>
      <c r="B170" s="4" t="s">
        <v>3548</v>
      </c>
      <c r="C170" s="4" t="s">
        <v>3599</v>
      </c>
      <c r="D170" s="4" t="s">
        <v>3600</v>
      </c>
      <c r="E170" s="4" t="s">
        <v>3655</v>
      </c>
      <c r="F170" s="4" t="s">
        <v>3656</v>
      </c>
      <c r="G170"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0" s="4" t="s">
        <v>3132</v>
      </c>
      <c r="I170" s="4" t="s">
        <v>3697</v>
      </c>
      <c r="J170" s="4" t="s">
        <v>3698</v>
      </c>
      <c r="K170" s="4" t="s">
        <v>75</v>
      </c>
      <c r="L170" s="4">
        <v>2024</v>
      </c>
      <c r="M170" s="4" t="s">
        <v>3694</v>
      </c>
      <c r="N170" s="4" t="s">
        <v>3698</v>
      </c>
      <c r="O170" s="4"/>
      <c r="P170" s="4"/>
      <c r="Q170" s="4"/>
      <c r="R170" s="15"/>
      <c r="S170" s="15"/>
      <c r="T170" s="15"/>
      <c r="U170" s="15"/>
      <c r="V170" s="15"/>
      <c r="W170" s="15"/>
      <c r="X170" s="4"/>
      <c r="Y170" s="10" t="e">
        <f>VLOOKUP(H170,'centroDeProyectos estrateg '!$B:$AB,2,FALSE)</f>
        <v>#N/A</v>
      </c>
      <c r="Z170" s="10" t="e">
        <f>VLOOKUP(I170,'centroDeProyectos estrateg '!$B:$AB,3,FALSE)</f>
        <v>#N/A</v>
      </c>
      <c r="AA170" s="10" t="e">
        <f>VLOOKUP(J170,'centroDeProyectos estrateg '!$B:$AB,7,FALSE)</f>
        <v>#N/A</v>
      </c>
      <c r="AB170" s="10" t="e">
        <f>VLOOKUP(K170,'centroDeProyectos estrateg '!$B:$AB,8,FALSE)</f>
        <v>#N/A</v>
      </c>
      <c r="AC170" s="10" t="e">
        <f>VLOOKUP(L170,'centroDeProyectos estrateg '!$B:$AB,5,FALSE)</f>
        <v>#N/A</v>
      </c>
      <c r="AD170" s="10" t="e">
        <f>VLOOKUP(M170,'centroDeProyectos estrateg '!$B:$AB,19,FALSE)</f>
        <v>#N/A</v>
      </c>
    </row>
    <row r="171" spans="1:30" ht="32.25" customHeight="1">
      <c r="A171" s="1"/>
      <c r="B171" s="3" t="s">
        <v>3548</v>
      </c>
      <c r="C171" s="3" t="s">
        <v>3599</v>
      </c>
      <c r="D171" s="3" t="s">
        <v>3600</v>
      </c>
      <c r="E171" s="3" t="s">
        <v>3655</v>
      </c>
      <c r="F171" s="3" t="s">
        <v>3656</v>
      </c>
      <c r="G171"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1" s="3" t="s">
        <v>3128</v>
      </c>
      <c r="I171" s="3" t="s">
        <v>3701</v>
      </c>
      <c r="J171" s="3" t="s">
        <v>75</v>
      </c>
      <c r="K171" s="3"/>
      <c r="L171" s="3">
        <v>2019</v>
      </c>
      <c r="M171" s="3" t="s">
        <v>3702</v>
      </c>
      <c r="N171" s="3" t="s">
        <v>75</v>
      </c>
      <c r="O171" s="3" t="s">
        <v>3582</v>
      </c>
      <c r="P171" s="3">
        <v>0</v>
      </c>
      <c r="Q171" s="3">
        <v>100</v>
      </c>
      <c r="R171" s="5">
        <v>0.1</v>
      </c>
      <c r="S171" s="5">
        <v>0.2</v>
      </c>
      <c r="T171" s="5">
        <v>0.4</v>
      </c>
      <c r="U171" s="5">
        <v>0.6</v>
      </c>
      <c r="V171" s="5">
        <v>0.8</v>
      </c>
      <c r="W171" s="5">
        <v>1</v>
      </c>
      <c r="X171" s="3" t="s">
        <v>6267</v>
      </c>
      <c r="Y171" s="10" t="e">
        <f>VLOOKUP(H171,'centroDeProyectos estrateg '!$B:$AB,2,FALSE)</f>
        <v>#N/A</v>
      </c>
      <c r="Z171" s="10" t="e">
        <f>VLOOKUP(I171,'centroDeProyectos estrateg '!$B:$AB,3,FALSE)</f>
        <v>#N/A</v>
      </c>
      <c r="AA171" s="10" t="e">
        <f>VLOOKUP(J171,'centroDeProyectos estrateg '!$B:$AB,7,FALSE)</f>
        <v>#N/A</v>
      </c>
      <c r="AB171" s="10" t="e">
        <f>VLOOKUP(K171,'centroDeProyectos estrateg '!$B:$AB,8,FALSE)</f>
        <v>#N/A</v>
      </c>
      <c r="AC171" s="10" t="e">
        <f>VLOOKUP(L171,'centroDeProyectos estrateg '!$B:$AB,5,FALSE)</f>
        <v>#N/A</v>
      </c>
      <c r="AD171" s="10" t="e">
        <f>VLOOKUP(M171,'centroDeProyectos estrateg '!$B:$AB,19,FALSE)</f>
        <v>#N/A</v>
      </c>
    </row>
    <row r="172" spans="1:30" ht="32.25" customHeight="1">
      <c r="A172" s="1"/>
      <c r="B172" s="3" t="s">
        <v>3548</v>
      </c>
      <c r="C172" s="3" t="s">
        <v>3599</v>
      </c>
      <c r="D172" s="3" t="s">
        <v>3600</v>
      </c>
      <c r="E172" s="3" t="s">
        <v>3655</v>
      </c>
      <c r="F172" s="3" t="s">
        <v>3656</v>
      </c>
      <c r="G172"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2" s="3" t="s">
        <v>3128</v>
      </c>
      <c r="I172" s="3" t="s">
        <v>3701</v>
      </c>
      <c r="J172" s="3" t="s">
        <v>75</v>
      </c>
      <c r="K172" s="3"/>
      <c r="L172" s="3" t="s">
        <v>3639</v>
      </c>
      <c r="M172" s="3" t="s">
        <v>3692</v>
      </c>
      <c r="N172" s="3" t="s">
        <v>75</v>
      </c>
      <c r="O172" s="3"/>
      <c r="P172" s="3"/>
      <c r="Q172" s="3"/>
      <c r="R172" s="5"/>
      <c r="S172" s="5"/>
      <c r="T172" s="5"/>
      <c r="U172" s="5"/>
      <c r="V172" s="5"/>
      <c r="W172" s="5"/>
      <c r="X172" s="3"/>
      <c r="Y172" s="10" t="e">
        <f>VLOOKUP(H172,'centroDeProyectos estrateg '!$B:$AB,2,FALSE)</f>
        <v>#N/A</v>
      </c>
      <c r="Z172" s="10" t="e">
        <f>VLOOKUP(I172,'centroDeProyectos estrateg '!$B:$AB,3,FALSE)</f>
        <v>#N/A</v>
      </c>
      <c r="AA172" s="10" t="e">
        <f>VLOOKUP(J172,'centroDeProyectos estrateg '!$B:$AB,7,FALSE)</f>
        <v>#N/A</v>
      </c>
      <c r="AB172" s="10" t="e">
        <f>VLOOKUP(K172,'centroDeProyectos estrateg '!$B:$AB,8,FALSE)</f>
        <v>#N/A</v>
      </c>
      <c r="AC172" s="10" t="e">
        <f>VLOOKUP(L172,'centroDeProyectos estrateg '!$B:$AB,5,FALSE)</f>
        <v>#N/A</v>
      </c>
      <c r="AD172" s="10" t="e">
        <f>VLOOKUP(M172,'centroDeProyectos estrateg '!$B:$AB,19,FALSE)</f>
        <v>#N/A</v>
      </c>
    </row>
    <row r="173" spans="1:30" ht="32.25" customHeight="1">
      <c r="A173" s="1"/>
      <c r="B173" s="3" t="s">
        <v>3548</v>
      </c>
      <c r="C173" s="3" t="s">
        <v>3599</v>
      </c>
      <c r="D173" s="3" t="s">
        <v>3600</v>
      </c>
      <c r="E173" s="3" t="s">
        <v>3655</v>
      </c>
      <c r="F173" s="3" t="s">
        <v>3656</v>
      </c>
      <c r="G173" s="3"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3" s="3" t="s">
        <v>3128</v>
      </c>
      <c r="I173" s="3" t="s">
        <v>3701</v>
      </c>
      <c r="J173" s="3" t="s">
        <v>75</v>
      </c>
      <c r="K173" s="3"/>
      <c r="L173" s="3">
        <v>2024</v>
      </c>
      <c r="M173" s="3" t="s">
        <v>3694</v>
      </c>
      <c r="N173" s="3" t="s">
        <v>75</v>
      </c>
      <c r="O173" s="3"/>
      <c r="P173" s="3"/>
      <c r="Q173" s="3"/>
      <c r="R173" s="5"/>
      <c r="S173" s="5"/>
      <c r="T173" s="5"/>
      <c r="U173" s="5"/>
      <c r="V173" s="5"/>
      <c r="W173" s="5"/>
      <c r="X173" s="3"/>
      <c r="Y173" s="10" t="e">
        <f>VLOOKUP(H173,'centroDeProyectos estrateg '!$B:$AB,2,FALSE)</f>
        <v>#N/A</v>
      </c>
      <c r="Z173" s="10" t="e">
        <f>VLOOKUP(I173,'centroDeProyectos estrateg '!$B:$AB,3,FALSE)</f>
        <v>#N/A</v>
      </c>
      <c r="AA173" s="10" t="e">
        <f>VLOOKUP(J173,'centroDeProyectos estrateg '!$B:$AB,7,FALSE)</f>
        <v>#N/A</v>
      </c>
      <c r="AB173" s="10" t="e">
        <f>VLOOKUP(K173,'centroDeProyectos estrateg '!$B:$AB,8,FALSE)</f>
        <v>#N/A</v>
      </c>
      <c r="AC173" s="10" t="e">
        <f>VLOOKUP(L173,'centroDeProyectos estrateg '!$B:$AB,5,FALSE)</f>
        <v>#N/A</v>
      </c>
      <c r="AD173" s="10" t="e">
        <f>VLOOKUP(M173,'centroDeProyectos estrateg '!$B:$AB,19,FALSE)</f>
        <v>#N/A</v>
      </c>
    </row>
    <row r="174" spans="1:30" ht="32.25" customHeight="1">
      <c r="A174" s="1"/>
      <c r="B174" s="4" t="s">
        <v>3463</v>
      </c>
      <c r="C174" s="4" t="s">
        <v>3599</v>
      </c>
      <c r="D174" s="4" t="s">
        <v>3600</v>
      </c>
      <c r="E174" s="4" t="s">
        <v>3655</v>
      </c>
      <c r="F174" s="4" t="s">
        <v>3656</v>
      </c>
      <c r="G174"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4" s="27" t="s">
        <v>3049</v>
      </c>
      <c r="I174" s="27" t="s">
        <v>6277</v>
      </c>
      <c r="J174" s="4" t="s">
        <v>26</v>
      </c>
      <c r="K174" s="4" t="s">
        <v>3211</v>
      </c>
      <c r="L174" s="4">
        <v>2019</v>
      </c>
      <c r="M174" s="4" t="s">
        <v>6278</v>
      </c>
      <c r="N174" s="4" t="s">
        <v>3708</v>
      </c>
      <c r="O174" s="4" t="s">
        <v>3582</v>
      </c>
      <c r="P174" s="4">
        <v>0</v>
      </c>
      <c r="Q174" s="4">
        <v>100</v>
      </c>
      <c r="R174" s="15">
        <v>0.1</v>
      </c>
      <c r="S174" s="15">
        <v>0.2</v>
      </c>
      <c r="T174" s="15">
        <v>0.4</v>
      </c>
      <c r="U174" s="15">
        <v>0.6</v>
      </c>
      <c r="V174" s="15">
        <v>0.8</v>
      </c>
      <c r="W174" s="15">
        <v>1</v>
      </c>
      <c r="X174" s="4" t="s">
        <v>6279</v>
      </c>
      <c r="Y174" s="10" t="str">
        <f>VLOOKUP(H174,'centroDeProyectos estrateg '!$B:$AB,2,FALSE)</f>
        <v>2-  Confianza y probidad en la justicia  (22)</v>
      </c>
      <c r="Z174" s="10" t="e">
        <f>VLOOKUP(I174,'centroDeProyectos estrateg '!$B:$AB,3,FALSE)</f>
        <v>#N/A</v>
      </c>
      <c r="AA174" s="10" t="e">
        <f>VLOOKUP(J174,'centroDeProyectos estrateg '!$B:$AB,7,FALSE)</f>
        <v>#N/A</v>
      </c>
      <c r="AB174" s="10" t="e">
        <f>VLOOKUP(K174,'centroDeProyectos estrateg '!$B:$AB,8,FALSE)</f>
        <v>#N/A</v>
      </c>
      <c r="AC174" s="10" t="e">
        <f>VLOOKUP(L174,'centroDeProyectos estrateg '!$B:$AB,5,FALSE)</f>
        <v>#N/A</v>
      </c>
      <c r="AD174" s="10" t="e">
        <f>VLOOKUP(M174,'centroDeProyectos estrateg '!$B:$AB,19,FALSE)</f>
        <v>#VALUE!</v>
      </c>
    </row>
    <row r="175" spans="1:30" ht="32.25" customHeight="1">
      <c r="A175" s="1"/>
      <c r="B175" s="4" t="s">
        <v>3463</v>
      </c>
      <c r="C175" s="4" t="s">
        <v>3599</v>
      </c>
      <c r="D175" s="4" t="s">
        <v>3600</v>
      </c>
      <c r="E175" s="4" t="s">
        <v>3655</v>
      </c>
      <c r="F175" s="4" t="s">
        <v>3656</v>
      </c>
      <c r="G175"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5" s="27" t="s">
        <v>3049</v>
      </c>
      <c r="I175" s="27" t="s">
        <v>6277</v>
      </c>
      <c r="J175" s="4" t="s">
        <v>26</v>
      </c>
      <c r="K175" s="4" t="s">
        <v>3211</v>
      </c>
      <c r="L175" s="4" t="s">
        <v>3475</v>
      </c>
      <c r="M175" s="4" t="s">
        <v>6280</v>
      </c>
      <c r="N175" s="4" t="s">
        <v>3708</v>
      </c>
      <c r="O175" s="4"/>
      <c r="P175" s="4"/>
      <c r="Q175" s="4"/>
      <c r="R175" s="15"/>
      <c r="S175" s="15"/>
      <c r="T175" s="15"/>
      <c r="U175" s="15"/>
      <c r="V175" s="15"/>
      <c r="W175" s="15"/>
      <c r="X175" s="4"/>
      <c r="Y175" s="10" t="str">
        <f>VLOOKUP(H175,'centroDeProyectos estrateg '!$B:$AB,2,FALSE)</f>
        <v>2-  Confianza y probidad en la justicia  (22)</v>
      </c>
      <c r="Z175" s="10" t="e">
        <f>VLOOKUP(I175,'centroDeProyectos estrateg '!$B:$AB,3,FALSE)</f>
        <v>#N/A</v>
      </c>
      <c r="AA175" s="10" t="e">
        <f>VLOOKUP(J175,'centroDeProyectos estrateg '!$B:$AB,7,FALSE)</f>
        <v>#N/A</v>
      </c>
      <c r="AB175" s="10" t="e">
        <f>VLOOKUP(K175,'centroDeProyectos estrateg '!$B:$AB,8,FALSE)</f>
        <v>#N/A</v>
      </c>
      <c r="AC175" s="10" t="e">
        <f>VLOOKUP(L175,'centroDeProyectos estrateg '!$B:$AB,5,FALSE)</f>
        <v>#N/A</v>
      </c>
      <c r="AD175" s="10" t="e">
        <f>VLOOKUP(M175,'centroDeProyectos estrateg '!$B:$AB,19,FALSE)</f>
        <v>#N/A</v>
      </c>
    </row>
    <row r="176" spans="1:30" ht="32.25" customHeight="1">
      <c r="A176" s="1"/>
      <c r="B176" s="4" t="s">
        <v>3463</v>
      </c>
      <c r="C176" s="4" t="s">
        <v>3599</v>
      </c>
      <c r="D176" s="4" t="s">
        <v>3600</v>
      </c>
      <c r="E176" s="4" t="s">
        <v>3655</v>
      </c>
      <c r="F176" s="4" t="s">
        <v>3656</v>
      </c>
      <c r="G176" s="4" t="str">
        <f t="shared" si="21"/>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176" s="27" t="s">
        <v>3049</v>
      </c>
      <c r="I176" s="27" t="s">
        <v>6277</v>
      </c>
      <c r="J176" s="4" t="s">
        <v>26</v>
      </c>
      <c r="K176" s="4" t="s">
        <v>3211</v>
      </c>
      <c r="L176" s="4" t="s">
        <v>3475</v>
      </c>
      <c r="M176" s="4" t="s">
        <v>6281</v>
      </c>
      <c r="N176" s="4" t="s">
        <v>3708</v>
      </c>
      <c r="O176" s="4"/>
      <c r="P176" s="4"/>
      <c r="Q176" s="4"/>
      <c r="R176" s="15"/>
      <c r="S176" s="15"/>
      <c r="T176" s="15"/>
      <c r="U176" s="15"/>
      <c r="V176" s="15"/>
      <c r="W176" s="15"/>
      <c r="X176" s="4"/>
      <c r="Y176" s="10" t="str">
        <f>VLOOKUP(H176,'centroDeProyectos estrateg '!$B:$AB,2,FALSE)</f>
        <v>2-  Confianza y probidad en la justicia  (22)</v>
      </c>
      <c r="Z176" s="10" t="e">
        <f>VLOOKUP(I176,'centroDeProyectos estrateg '!$B:$AB,3,FALSE)</f>
        <v>#N/A</v>
      </c>
      <c r="AA176" s="10" t="e">
        <f>VLOOKUP(J176,'centroDeProyectos estrateg '!$B:$AB,7,FALSE)</f>
        <v>#N/A</v>
      </c>
      <c r="AB176" s="10" t="e">
        <f>VLOOKUP(K176,'centroDeProyectos estrateg '!$B:$AB,8,FALSE)</f>
        <v>#N/A</v>
      </c>
      <c r="AC176" s="10" t="e">
        <f>VLOOKUP(L176,'centroDeProyectos estrateg '!$B:$AB,5,FALSE)</f>
        <v>#N/A</v>
      </c>
      <c r="AD176" s="10" t="e">
        <f>VLOOKUP(M176,'centroDeProyectos estrateg '!$B:$AB,19,FALSE)</f>
        <v>#N/A</v>
      </c>
    </row>
    <row r="177" spans="1:30" ht="32.25" customHeight="1">
      <c r="A177" s="1"/>
      <c r="B177" s="3" t="s">
        <v>3463</v>
      </c>
      <c r="C177" s="3" t="s">
        <v>3599</v>
      </c>
      <c r="D177" s="3" t="s">
        <v>3600</v>
      </c>
      <c r="E177" s="3" t="s">
        <v>5386</v>
      </c>
      <c r="F177" s="3" t="s">
        <v>3713</v>
      </c>
      <c r="G177" s="3" t="str">
        <f t="shared" si="21"/>
        <v xml:space="preserve">COMUNICACIÓN Y PROYECCIÓN INSTITUCIONAL: Proyectar la imagen del Poder Judicial mediante la divulgación del quehacer institucional, en la comunidad nacional e internacional. </v>
      </c>
      <c r="H177" s="3" t="s">
        <v>3155</v>
      </c>
      <c r="I177" s="3" t="s">
        <v>3714</v>
      </c>
      <c r="J177" s="3" t="s">
        <v>3715</v>
      </c>
      <c r="K177" s="3" t="s">
        <v>3716</v>
      </c>
      <c r="L177" s="3">
        <v>2019</v>
      </c>
      <c r="M177" s="3" t="s">
        <v>6282</v>
      </c>
      <c r="N177" s="3" t="s">
        <v>3715</v>
      </c>
      <c r="O177" s="3" t="s">
        <v>3582</v>
      </c>
      <c r="P177" s="3">
        <v>25</v>
      </c>
      <c r="Q177" s="3">
        <v>100</v>
      </c>
      <c r="R177" s="5">
        <v>0.37</v>
      </c>
      <c r="S177" s="5">
        <v>0.5</v>
      </c>
      <c r="T177" s="5">
        <v>0.62</v>
      </c>
      <c r="U177" s="5">
        <v>0.75</v>
      </c>
      <c r="V177" s="5">
        <v>0.87</v>
      </c>
      <c r="W177" s="5">
        <v>1</v>
      </c>
      <c r="X177" s="3" t="s">
        <v>6283</v>
      </c>
      <c r="Y177" s="10" t="e">
        <f>VLOOKUP(H177,'centroDeProyectos estrateg '!$B:$AB,2,FALSE)</f>
        <v>#N/A</v>
      </c>
      <c r="Z177" s="10" t="e">
        <f>VLOOKUP(I177,'centroDeProyectos estrateg '!$B:$AB,3,FALSE)</f>
        <v>#N/A</v>
      </c>
      <c r="AA177" s="10" t="e">
        <f>VLOOKUP(J177,'centroDeProyectos estrateg '!$B:$AB,7,FALSE)</f>
        <v>#N/A</v>
      </c>
      <c r="AB177" s="10" t="e">
        <f>VLOOKUP(K177,'centroDeProyectos estrateg '!$B:$AB,8,FALSE)</f>
        <v>#N/A</v>
      </c>
      <c r="AC177" s="10" t="e">
        <f>VLOOKUP(L177,'centroDeProyectos estrateg '!$B:$AB,5,FALSE)</f>
        <v>#N/A</v>
      </c>
      <c r="AD177" s="10" t="e">
        <f>VLOOKUP(M177,'centroDeProyectos estrateg '!$B:$AB,19,FALSE)</f>
        <v>#N/A</v>
      </c>
    </row>
    <row r="178" spans="1:30" ht="32.25" customHeight="1">
      <c r="A178" s="1"/>
      <c r="B178" s="3" t="s">
        <v>3463</v>
      </c>
      <c r="C178" s="3" t="s">
        <v>3599</v>
      </c>
      <c r="D178" s="3" t="s">
        <v>3600</v>
      </c>
      <c r="E178" s="3" t="s">
        <v>5386</v>
      </c>
      <c r="F178" s="3" t="s">
        <v>3713</v>
      </c>
      <c r="G178" s="3" t="str">
        <f t="shared" si="21"/>
        <v xml:space="preserve">COMUNICACIÓN Y PROYECCIÓN INSTITUCIONAL: Proyectar la imagen del Poder Judicial mediante la divulgación del quehacer institucional, en la comunidad nacional e internacional. </v>
      </c>
      <c r="H178" s="3" t="s">
        <v>3155</v>
      </c>
      <c r="I178" s="3" t="s">
        <v>3714</v>
      </c>
      <c r="J178" s="3" t="s">
        <v>3715</v>
      </c>
      <c r="K178" s="3" t="s">
        <v>3716</v>
      </c>
      <c r="L178" s="3">
        <v>2019</v>
      </c>
      <c r="M178" s="3" t="s">
        <v>6284</v>
      </c>
      <c r="N178" s="3" t="s">
        <v>3715</v>
      </c>
      <c r="O178" s="3"/>
      <c r="P178" s="3"/>
      <c r="Q178" s="3"/>
      <c r="R178" s="5"/>
      <c r="S178" s="5"/>
      <c r="T178" s="5"/>
      <c r="U178" s="5"/>
      <c r="V178" s="5"/>
      <c r="W178" s="5"/>
      <c r="X178" s="3"/>
      <c r="Y178" s="10" t="e">
        <f>VLOOKUP(H178,'centroDeProyectos estrateg '!$B:$AB,2,FALSE)</f>
        <v>#N/A</v>
      </c>
      <c r="Z178" s="10" t="e">
        <f>VLOOKUP(I178,'centroDeProyectos estrateg '!$B:$AB,3,FALSE)</f>
        <v>#N/A</v>
      </c>
      <c r="AA178" s="10" t="e">
        <f>VLOOKUP(J178,'centroDeProyectos estrateg '!$B:$AB,7,FALSE)</f>
        <v>#N/A</v>
      </c>
      <c r="AB178" s="10" t="e">
        <f>VLOOKUP(K178,'centroDeProyectos estrateg '!$B:$AB,8,FALSE)</f>
        <v>#N/A</v>
      </c>
      <c r="AC178" s="10" t="e">
        <f>VLOOKUP(L178,'centroDeProyectos estrateg '!$B:$AB,5,FALSE)</f>
        <v>#N/A</v>
      </c>
      <c r="AD178" s="10" t="e">
        <f>VLOOKUP(M178,'centroDeProyectos estrateg '!$B:$AB,19,FALSE)</f>
        <v>#N/A</v>
      </c>
    </row>
    <row r="179" spans="1:30" ht="32.25" customHeight="1">
      <c r="A179" s="1"/>
      <c r="B179" s="3" t="s">
        <v>3463</v>
      </c>
      <c r="C179" s="3" t="s">
        <v>3599</v>
      </c>
      <c r="D179" s="3" t="s">
        <v>3600</v>
      </c>
      <c r="E179" s="3" t="s">
        <v>5386</v>
      </c>
      <c r="F179" s="3" t="s">
        <v>3713</v>
      </c>
      <c r="G179" s="3" t="str">
        <f t="shared" si="21"/>
        <v xml:space="preserve">COMUNICACIÓN Y PROYECCIÓN INSTITUCIONAL: Proyectar la imagen del Poder Judicial mediante la divulgación del quehacer institucional, en la comunidad nacional e internacional. </v>
      </c>
      <c r="H179" s="3" t="s">
        <v>3155</v>
      </c>
      <c r="I179" s="3" t="s">
        <v>3714</v>
      </c>
      <c r="J179" s="3" t="s">
        <v>3715</v>
      </c>
      <c r="K179" s="3" t="s">
        <v>3716</v>
      </c>
      <c r="L179" s="3" t="s">
        <v>3639</v>
      </c>
      <c r="M179" s="3" t="s">
        <v>6285</v>
      </c>
      <c r="N179" s="3" t="s">
        <v>3715</v>
      </c>
      <c r="O179" s="3"/>
      <c r="P179" s="3"/>
      <c r="Q179" s="3"/>
      <c r="R179" s="5"/>
      <c r="S179" s="5"/>
      <c r="T179" s="5"/>
      <c r="U179" s="5"/>
      <c r="V179" s="5"/>
      <c r="W179" s="5"/>
      <c r="X179" s="3"/>
      <c r="Y179" s="10" t="e">
        <f>VLOOKUP(H179,'centroDeProyectos estrateg '!$B:$AB,2,FALSE)</f>
        <v>#N/A</v>
      </c>
      <c r="Z179" s="10" t="e">
        <f>VLOOKUP(I179,'centroDeProyectos estrateg '!$B:$AB,3,FALSE)</f>
        <v>#N/A</v>
      </c>
      <c r="AA179" s="10" t="e">
        <f>VLOOKUP(J179,'centroDeProyectos estrateg '!$B:$AB,7,FALSE)</f>
        <v>#N/A</v>
      </c>
      <c r="AB179" s="10" t="e">
        <f>VLOOKUP(K179,'centroDeProyectos estrateg '!$B:$AB,8,FALSE)</f>
        <v>#N/A</v>
      </c>
      <c r="AC179" s="10" t="e">
        <f>VLOOKUP(L179,'centroDeProyectos estrateg '!$B:$AB,5,FALSE)</f>
        <v>#N/A</v>
      </c>
      <c r="AD179" s="10" t="e">
        <f>VLOOKUP(M179,'centroDeProyectos estrateg '!$B:$AB,19,FALSE)</f>
        <v>#N/A</v>
      </c>
    </row>
    <row r="180" spans="1:30" ht="32.25" customHeight="1">
      <c r="A180" s="1"/>
      <c r="B180" s="3" t="s">
        <v>3463</v>
      </c>
      <c r="C180" s="3" t="s">
        <v>3599</v>
      </c>
      <c r="D180" s="3" t="s">
        <v>3600</v>
      </c>
      <c r="E180" s="3" t="s">
        <v>5386</v>
      </c>
      <c r="F180" s="3" t="s">
        <v>3713</v>
      </c>
      <c r="G180" s="3" t="str">
        <f t="shared" si="21"/>
        <v xml:space="preserve">COMUNICACIÓN Y PROYECCIÓN INSTITUCIONAL: Proyectar la imagen del Poder Judicial mediante la divulgación del quehacer institucional, en la comunidad nacional e internacional. </v>
      </c>
      <c r="H180" s="3" t="s">
        <v>3155</v>
      </c>
      <c r="I180" s="3" t="s">
        <v>3714</v>
      </c>
      <c r="J180" s="3" t="s">
        <v>3715</v>
      </c>
      <c r="K180" s="3" t="s">
        <v>3716</v>
      </c>
      <c r="L180" s="3" t="s">
        <v>3475</v>
      </c>
      <c r="M180" s="3" t="s">
        <v>6286</v>
      </c>
      <c r="N180" s="3" t="s">
        <v>3715</v>
      </c>
      <c r="O180" s="3"/>
      <c r="P180" s="3"/>
      <c r="Q180" s="3"/>
      <c r="R180" s="5"/>
      <c r="S180" s="5"/>
      <c r="T180" s="5"/>
      <c r="U180" s="5"/>
      <c r="V180" s="5"/>
      <c r="W180" s="5"/>
      <c r="X180" s="3"/>
      <c r="Y180" s="10" t="e">
        <f>VLOOKUP(H180,'centroDeProyectos estrateg '!$B:$AB,2,FALSE)</f>
        <v>#N/A</v>
      </c>
      <c r="Z180" s="10" t="e">
        <f>VLOOKUP(I180,'centroDeProyectos estrateg '!$B:$AB,3,FALSE)</f>
        <v>#N/A</v>
      </c>
      <c r="AA180" s="10" t="e">
        <f>VLOOKUP(J180,'centroDeProyectos estrateg '!$B:$AB,7,FALSE)</f>
        <v>#N/A</v>
      </c>
      <c r="AB180" s="10" t="e">
        <f>VLOOKUP(K180,'centroDeProyectos estrateg '!$B:$AB,8,FALSE)</f>
        <v>#N/A</v>
      </c>
      <c r="AC180" s="10" t="e">
        <f>VLOOKUP(L180,'centroDeProyectos estrateg '!$B:$AB,5,FALSE)</f>
        <v>#N/A</v>
      </c>
      <c r="AD180" s="10" t="e">
        <f>VLOOKUP(M180,'centroDeProyectos estrateg '!$B:$AB,19,FALSE)</f>
        <v>#N/A</v>
      </c>
    </row>
    <row r="181" spans="1:30" ht="32.25" customHeight="1">
      <c r="A181" s="1"/>
      <c r="B181" s="4" t="s">
        <v>3817</v>
      </c>
      <c r="C181" s="4" t="s">
        <v>3599</v>
      </c>
      <c r="D181" s="4" t="s">
        <v>3600</v>
      </c>
      <c r="E181" s="4" t="s">
        <v>5386</v>
      </c>
      <c r="F181" s="4" t="s">
        <v>3713</v>
      </c>
      <c r="G181" s="4" t="str">
        <f t="shared" si="21"/>
        <v xml:space="preserve">COMUNICACIÓN Y PROYECCIÓN INSTITUCIONAL: Proyectar la imagen del Poder Judicial mediante la divulgación del quehacer institucional, en la comunidad nacional e internacional. </v>
      </c>
      <c r="H181" s="4" t="s">
        <v>3046</v>
      </c>
      <c r="I181" s="4" t="s">
        <v>3725</v>
      </c>
      <c r="J181" s="4" t="s">
        <v>3426</v>
      </c>
      <c r="K181" s="4" t="s">
        <v>3730</v>
      </c>
      <c r="L181" s="4">
        <v>2019</v>
      </c>
      <c r="M181" s="4" t="s">
        <v>6287</v>
      </c>
      <c r="N181" s="4" t="s">
        <v>3426</v>
      </c>
      <c r="O181" s="4" t="s">
        <v>3582</v>
      </c>
      <c r="P181" s="4">
        <v>0</v>
      </c>
      <c r="Q181" s="4">
        <v>100</v>
      </c>
      <c r="R181" s="15">
        <v>0.1</v>
      </c>
      <c r="S181" s="15">
        <v>0.2</v>
      </c>
      <c r="T181" s="15">
        <v>0.4</v>
      </c>
      <c r="U181" s="15">
        <v>0.6</v>
      </c>
      <c r="V181" s="15">
        <v>0.8</v>
      </c>
      <c r="W181" s="15">
        <v>1</v>
      </c>
      <c r="X181" s="4" t="s">
        <v>6283</v>
      </c>
      <c r="Y181" s="10" t="e">
        <f>VLOOKUP(H181,'centroDeProyectos estrateg '!$B:$AB,2,FALSE)</f>
        <v>#N/A</v>
      </c>
      <c r="Z181" s="10" t="e">
        <f>VLOOKUP(I181,'centroDeProyectos estrateg '!$B:$AB,3,FALSE)</f>
        <v>#N/A</v>
      </c>
      <c r="AA181" s="10" t="e">
        <f>VLOOKUP(J181,'centroDeProyectos estrateg '!$B:$AB,7,FALSE)</f>
        <v>#N/A</v>
      </c>
      <c r="AB181" s="10" t="e">
        <f>VLOOKUP(K181,'centroDeProyectos estrateg '!$B:$AB,8,FALSE)</f>
        <v>#N/A</v>
      </c>
      <c r="AC181" s="10" t="e">
        <f>VLOOKUP(L181,'centroDeProyectos estrateg '!$B:$AB,5,FALSE)</f>
        <v>#N/A</v>
      </c>
      <c r="AD181" s="10" t="e">
        <f>VLOOKUP(M181,'centroDeProyectos estrateg '!$B:$AB,19,FALSE)</f>
        <v>#N/A</v>
      </c>
    </row>
    <row r="182" spans="1:30" ht="32.25" customHeight="1">
      <c r="A182" s="1"/>
      <c r="B182" s="4" t="s">
        <v>3817</v>
      </c>
      <c r="C182" s="4" t="s">
        <v>3599</v>
      </c>
      <c r="D182" s="4" t="s">
        <v>3600</v>
      </c>
      <c r="E182" s="4" t="s">
        <v>5386</v>
      </c>
      <c r="F182" s="4" t="s">
        <v>3713</v>
      </c>
      <c r="G182" s="4" t="str">
        <f t="shared" si="21"/>
        <v xml:space="preserve">COMUNICACIÓN Y PROYECCIÓN INSTITUCIONAL: Proyectar la imagen del Poder Judicial mediante la divulgación del quehacer institucional, en la comunidad nacional e internacional. </v>
      </c>
      <c r="H182" s="4" t="s">
        <v>3046</v>
      </c>
      <c r="I182" s="4" t="s">
        <v>3725</v>
      </c>
      <c r="J182" s="4" t="s">
        <v>3426</v>
      </c>
      <c r="K182" s="4" t="s">
        <v>3730</v>
      </c>
      <c r="L182" s="4">
        <v>2020</v>
      </c>
      <c r="M182" s="4" t="s">
        <v>6288</v>
      </c>
      <c r="N182" s="4" t="s">
        <v>3426</v>
      </c>
      <c r="O182" s="4"/>
      <c r="P182" s="4"/>
      <c r="Q182" s="4"/>
      <c r="R182" s="15"/>
      <c r="S182" s="15"/>
      <c r="T182" s="15"/>
      <c r="U182" s="15"/>
      <c r="V182" s="15"/>
      <c r="W182" s="15"/>
      <c r="X182" s="4"/>
      <c r="Y182" s="10" t="e">
        <f>VLOOKUP(H182,'centroDeProyectos estrateg '!$B:$AB,2,FALSE)</f>
        <v>#N/A</v>
      </c>
      <c r="Z182" s="10" t="e">
        <f>VLOOKUP(I182,'centroDeProyectos estrateg '!$B:$AB,3,FALSE)</f>
        <v>#N/A</v>
      </c>
      <c r="AA182" s="10" t="e">
        <f>VLOOKUP(J182,'centroDeProyectos estrateg '!$B:$AB,7,FALSE)</f>
        <v>#N/A</v>
      </c>
      <c r="AB182" s="10" t="e">
        <f>VLOOKUP(K182,'centroDeProyectos estrateg '!$B:$AB,8,FALSE)</f>
        <v>#N/A</v>
      </c>
      <c r="AC182" s="10" t="e">
        <f>VLOOKUP(L182,'centroDeProyectos estrateg '!$B:$AB,5,FALSE)</f>
        <v>#N/A</v>
      </c>
      <c r="AD182" s="10" t="e">
        <f>VLOOKUP(M182,'centroDeProyectos estrateg '!$B:$AB,19,FALSE)</f>
        <v>#N/A</v>
      </c>
    </row>
    <row r="183" spans="1:30" ht="32.25" customHeight="1">
      <c r="A183" s="1"/>
      <c r="B183" s="4" t="s">
        <v>3817</v>
      </c>
      <c r="C183" s="4" t="s">
        <v>3599</v>
      </c>
      <c r="D183" s="4" t="s">
        <v>3600</v>
      </c>
      <c r="E183" s="4" t="s">
        <v>5386</v>
      </c>
      <c r="F183" s="4" t="s">
        <v>3713</v>
      </c>
      <c r="G183" s="4" t="str">
        <f t="shared" si="21"/>
        <v xml:space="preserve">COMUNICACIÓN Y PROYECCIÓN INSTITUCIONAL: Proyectar la imagen del Poder Judicial mediante la divulgación del quehacer institucional, en la comunidad nacional e internacional. </v>
      </c>
      <c r="H183" s="4" t="s">
        <v>3046</v>
      </c>
      <c r="I183" s="4" t="s">
        <v>3725</v>
      </c>
      <c r="J183" s="4" t="s">
        <v>3426</v>
      </c>
      <c r="K183" s="4" t="s">
        <v>3730</v>
      </c>
      <c r="L183" s="4" t="s">
        <v>3448</v>
      </c>
      <c r="M183" s="4" t="s">
        <v>6289</v>
      </c>
      <c r="N183" s="4" t="s">
        <v>3426</v>
      </c>
      <c r="O183" s="4"/>
      <c r="P183" s="4"/>
      <c r="Q183" s="4"/>
      <c r="R183" s="15"/>
      <c r="S183" s="15"/>
      <c r="T183" s="15"/>
      <c r="U183" s="15"/>
      <c r="V183" s="15"/>
      <c r="W183" s="15"/>
      <c r="X183" s="4"/>
      <c r="Y183" s="10" t="e">
        <f>VLOOKUP(H183,'centroDeProyectos estrateg '!$B:$AB,2,FALSE)</f>
        <v>#N/A</v>
      </c>
      <c r="Z183" s="10" t="e">
        <f>VLOOKUP(I183,'centroDeProyectos estrateg '!$B:$AB,3,FALSE)</f>
        <v>#N/A</v>
      </c>
      <c r="AA183" s="10" t="e">
        <f>VLOOKUP(J183,'centroDeProyectos estrateg '!$B:$AB,7,FALSE)</f>
        <v>#N/A</v>
      </c>
      <c r="AB183" s="10" t="e">
        <f>VLOOKUP(K183,'centroDeProyectos estrateg '!$B:$AB,8,FALSE)</f>
        <v>#N/A</v>
      </c>
      <c r="AC183" s="10" t="e">
        <f>VLOOKUP(L183,'centroDeProyectos estrateg '!$B:$AB,5,FALSE)</f>
        <v>#N/A</v>
      </c>
      <c r="AD183" s="10" t="e">
        <f>VLOOKUP(M183,'centroDeProyectos estrateg '!$B:$AB,19,FALSE)</f>
        <v>#N/A</v>
      </c>
    </row>
    <row r="184" spans="1:30" ht="32.25" customHeight="1">
      <c r="A184" s="1"/>
      <c r="B184" s="4" t="s">
        <v>3817</v>
      </c>
      <c r="C184" s="4" t="s">
        <v>3599</v>
      </c>
      <c r="D184" s="4" t="s">
        <v>3600</v>
      </c>
      <c r="E184" s="4" t="s">
        <v>5386</v>
      </c>
      <c r="F184" s="4" t="s">
        <v>3713</v>
      </c>
      <c r="G184" s="4" t="str">
        <f t="shared" si="21"/>
        <v xml:space="preserve">COMUNICACIÓN Y PROYECCIÓN INSTITUCIONAL: Proyectar la imagen del Poder Judicial mediante la divulgación del quehacer institucional, en la comunidad nacional e internacional. </v>
      </c>
      <c r="H184" s="4" t="s">
        <v>3046</v>
      </c>
      <c r="I184" s="4" t="s">
        <v>3725</v>
      </c>
      <c r="J184" s="4" t="s">
        <v>3426</v>
      </c>
      <c r="K184" s="4" t="s">
        <v>3730</v>
      </c>
      <c r="L184" s="4">
        <v>2024</v>
      </c>
      <c r="M184" s="4" t="s">
        <v>6290</v>
      </c>
      <c r="N184" s="4" t="s">
        <v>3426</v>
      </c>
      <c r="O184" s="4"/>
      <c r="P184" s="4"/>
      <c r="Q184" s="4"/>
      <c r="R184" s="15"/>
      <c r="S184" s="15"/>
      <c r="T184" s="15"/>
      <c r="U184" s="15"/>
      <c r="V184" s="15"/>
      <c r="W184" s="15"/>
      <c r="X184" s="4"/>
      <c r="Y184" s="10" t="e">
        <f>VLOOKUP(H184,'centroDeProyectos estrateg '!$B:$AB,2,FALSE)</f>
        <v>#N/A</v>
      </c>
      <c r="Z184" s="10" t="e">
        <f>VLOOKUP(I184,'centroDeProyectos estrateg '!$B:$AB,3,FALSE)</f>
        <v>#N/A</v>
      </c>
      <c r="AA184" s="10" t="e">
        <f>VLOOKUP(J184,'centroDeProyectos estrateg '!$B:$AB,7,FALSE)</f>
        <v>#N/A</v>
      </c>
      <c r="AB184" s="10" t="e">
        <f>VLOOKUP(K184,'centroDeProyectos estrateg '!$B:$AB,8,FALSE)</f>
        <v>#N/A</v>
      </c>
      <c r="AC184" s="10" t="e">
        <f>VLOOKUP(L184,'centroDeProyectos estrateg '!$B:$AB,5,FALSE)</f>
        <v>#N/A</v>
      </c>
      <c r="AD184" s="10" t="e">
        <f>VLOOKUP(M184,'centroDeProyectos estrateg '!$B:$AB,19,FALSE)</f>
        <v>#N/A</v>
      </c>
    </row>
    <row r="185" spans="1:30" ht="32.25" customHeight="1">
      <c r="A185" s="1"/>
      <c r="B185" s="3" t="s">
        <v>3817</v>
      </c>
      <c r="C185" s="3" t="s">
        <v>3599</v>
      </c>
      <c r="D185" s="3" t="s">
        <v>3600</v>
      </c>
      <c r="E185" s="3" t="s">
        <v>5386</v>
      </c>
      <c r="F185" s="3" t="s">
        <v>3713</v>
      </c>
      <c r="G185" s="3" t="str">
        <f t="shared" si="21"/>
        <v xml:space="preserve">COMUNICACIÓN Y PROYECCIÓN INSTITUCIONAL: Proyectar la imagen del Poder Judicial mediante la divulgación del quehacer institucional, en la comunidad nacional e internacional. </v>
      </c>
      <c r="H185" s="3" t="s">
        <v>3051</v>
      </c>
      <c r="I185" s="3" t="s">
        <v>3726</v>
      </c>
      <c r="J185" s="3" t="s">
        <v>3426</v>
      </c>
      <c r="K185" s="3" t="s">
        <v>3730</v>
      </c>
      <c r="L185" s="3">
        <v>2019</v>
      </c>
      <c r="M185" s="3" t="s">
        <v>6291</v>
      </c>
      <c r="N185" s="3" t="s">
        <v>3426</v>
      </c>
      <c r="O185" s="3" t="s">
        <v>3582</v>
      </c>
      <c r="P185" s="3">
        <v>0</v>
      </c>
      <c r="Q185" s="3">
        <v>100</v>
      </c>
      <c r="R185" s="5">
        <v>0.1</v>
      </c>
      <c r="S185" s="5">
        <v>0.2</v>
      </c>
      <c r="T185" s="5">
        <v>0.4</v>
      </c>
      <c r="U185" s="5">
        <v>0.6</v>
      </c>
      <c r="V185" s="5">
        <v>0.8</v>
      </c>
      <c r="W185" s="5">
        <v>1</v>
      </c>
      <c r="X185" s="3" t="s">
        <v>6283</v>
      </c>
      <c r="Y185" s="10" t="e">
        <f>VLOOKUP(H185,'centroDeProyectos estrateg '!$B:$AB,2,FALSE)</f>
        <v>#N/A</v>
      </c>
      <c r="Z185" s="10" t="e">
        <f>VLOOKUP(I185,'centroDeProyectos estrateg '!$B:$AB,3,FALSE)</f>
        <v>#N/A</v>
      </c>
      <c r="AA185" s="10" t="e">
        <f>VLOOKUP(J185,'centroDeProyectos estrateg '!$B:$AB,7,FALSE)</f>
        <v>#N/A</v>
      </c>
      <c r="AB185" s="10" t="e">
        <f>VLOOKUP(K185,'centroDeProyectos estrateg '!$B:$AB,8,FALSE)</f>
        <v>#N/A</v>
      </c>
      <c r="AC185" s="10" t="e">
        <f>VLOOKUP(L185,'centroDeProyectos estrateg '!$B:$AB,5,FALSE)</f>
        <v>#N/A</v>
      </c>
      <c r="AD185" s="10" t="e">
        <f>VLOOKUP(M185,'centroDeProyectos estrateg '!$B:$AB,19,FALSE)</f>
        <v>#N/A</v>
      </c>
    </row>
    <row r="186" spans="1:30" ht="32.25" customHeight="1">
      <c r="A186" s="1"/>
      <c r="B186" s="3" t="s">
        <v>3817</v>
      </c>
      <c r="C186" s="3" t="s">
        <v>3599</v>
      </c>
      <c r="D186" s="3" t="s">
        <v>3600</v>
      </c>
      <c r="E186" s="3" t="s">
        <v>5386</v>
      </c>
      <c r="F186" s="3" t="s">
        <v>3713</v>
      </c>
      <c r="G186" s="3" t="str">
        <f t="shared" si="21"/>
        <v xml:space="preserve">COMUNICACIÓN Y PROYECCIÓN INSTITUCIONAL: Proyectar la imagen del Poder Judicial mediante la divulgación del quehacer institucional, en la comunidad nacional e internacional. </v>
      </c>
      <c r="H186" s="3" t="s">
        <v>3051</v>
      </c>
      <c r="I186" s="3" t="s">
        <v>3726</v>
      </c>
      <c r="J186" s="3" t="s">
        <v>3426</v>
      </c>
      <c r="K186" s="3" t="s">
        <v>3730</v>
      </c>
      <c r="L186" s="3" t="s">
        <v>3639</v>
      </c>
      <c r="M186" s="3" t="s">
        <v>6292</v>
      </c>
      <c r="N186" s="3" t="s">
        <v>3426</v>
      </c>
      <c r="O186" s="3"/>
      <c r="P186" s="3"/>
      <c r="Q186" s="3"/>
      <c r="R186" s="5"/>
      <c r="S186" s="5"/>
      <c r="T186" s="5"/>
      <c r="U186" s="5"/>
      <c r="V186" s="5"/>
      <c r="W186" s="5"/>
      <c r="X186" s="3"/>
      <c r="Y186" s="10" t="e">
        <f>VLOOKUP(H186,'centroDeProyectos estrateg '!$B:$AB,2,FALSE)</f>
        <v>#N/A</v>
      </c>
      <c r="Z186" s="10" t="e">
        <f>VLOOKUP(I186,'centroDeProyectos estrateg '!$B:$AB,3,FALSE)</f>
        <v>#N/A</v>
      </c>
      <c r="AA186" s="10" t="e">
        <f>VLOOKUP(J186,'centroDeProyectos estrateg '!$B:$AB,7,FALSE)</f>
        <v>#N/A</v>
      </c>
      <c r="AB186" s="10" t="e">
        <f>VLOOKUP(K186,'centroDeProyectos estrateg '!$B:$AB,8,FALSE)</f>
        <v>#N/A</v>
      </c>
      <c r="AC186" s="10" t="e">
        <f>VLOOKUP(L186,'centroDeProyectos estrateg '!$B:$AB,5,FALSE)</f>
        <v>#N/A</v>
      </c>
      <c r="AD186" s="10" t="e">
        <f>VLOOKUP(M186,'centroDeProyectos estrateg '!$B:$AB,19,FALSE)</f>
        <v>#N/A</v>
      </c>
    </row>
    <row r="187" spans="1:30" ht="32.25" customHeight="1">
      <c r="A187" s="1"/>
      <c r="B187" s="3" t="s">
        <v>3817</v>
      </c>
      <c r="C187" s="3" t="s">
        <v>3599</v>
      </c>
      <c r="D187" s="3" t="s">
        <v>3600</v>
      </c>
      <c r="E187" s="3" t="s">
        <v>5386</v>
      </c>
      <c r="F187" s="3" t="s">
        <v>3713</v>
      </c>
      <c r="G187" s="3" t="str">
        <f t="shared" si="21"/>
        <v xml:space="preserve">COMUNICACIÓN Y PROYECCIÓN INSTITUCIONAL: Proyectar la imagen del Poder Judicial mediante la divulgación del quehacer institucional, en la comunidad nacional e internacional. </v>
      </c>
      <c r="H187" s="3" t="s">
        <v>3051</v>
      </c>
      <c r="I187" s="3" t="s">
        <v>3726</v>
      </c>
      <c r="J187" s="3" t="s">
        <v>3426</v>
      </c>
      <c r="K187" s="3" t="s">
        <v>3730</v>
      </c>
      <c r="L187" s="3">
        <v>2024</v>
      </c>
      <c r="M187" s="3" t="s">
        <v>6293</v>
      </c>
      <c r="N187" s="3" t="s">
        <v>3426</v>
      </c>
      <c r="O187" s="3"/>
      <c r="P187" s="3"/>
      <c r="Q187" s="3"/>
      <c r="R187" s="5"/>
      <c r="S187" s="5"/>
      <c r="T187" s="5"/>
      <c r="U187" s="5"/>
      <c r="V187" s="5"/>
      <c r="W187" s="5"/>
      <c r="X187" s="3"/>
      <c r="Y187" s="10" t="e">
        <f>VLOOKUP(H187,'centroDeProyectos estrateg '!$B:$AB,2,FALSE)</f>
        <v>#N/A</v>
      </c>
      <c r="Z187" s="10" t="e">
        <f>VLOOKUP(I187,'centroDeProyectos estrateg '!$B:$AB,3,FALSE)</f>
        <v>#N/A</v>
      </c>
      <c r="AA187" s="10" t="e">
        <f>VLOOKUP(J187,'centroDeProyectos estrateg '!$B:$AB,7,FALSE)</f>
        <v>#N/A</v>
      </c>
      <c r="AB187" s="10" t="e">
        <f>VLOOKUP(K187,'centroDeProyectos estrateg '!$B:$AB,8,FALSE)</f>
        <v>#N/A</v>
      </c>
      <c r="AC187" s="10" t="e">
        <f>VLOOKUP(L187,'centroDeProyectos estrateg '!$B:$AB,5,FALSE)</f>
        <v>#N/A</v>
      </c>
      <c r="AD187" s="10" t="e">
        <f>VLOOKUP(M187,'centroDeProyectos estrateg '!$B:$AB,19,FALSE)</f>
        <v>#N/A</v>
      </c>
    </row>
    <row r="188" spans="1:30" ht="32.25" customHeight="1">
      <c r="A188" s="1"/>
      <c r="B188" s="4" t="s">
        <v>3548</v>
      </c>
      <c r="C188" s="4" t="s">
        <v>3599</v>
      </c>
      <c r="D188" s="4" t="s">
        <v>3600</v>
      </c>
      <c r="E188" s="4" t="s">
        <v>5386</v>
      </c>
      <c r="F188" s="4" t="s">
        <v>3713</v>
      </c>
      <c r="G188" s="4" t="str">
        <f t="shared" si="21"/>
        <v xml:space="preserve">COMUNICACIÓN Y PROYECCIÓN INSTITUCIONAL: Proyectar la imagen del Poder Judicial mediante la divulgación del quehacer institucional, en la comunidad nacional e internacional. </v>
      </c>
      <c r="H188" s="4" t="s">
        <v>3113</v>
      </c>
      <c r="I188" s="4" t="s">
        <v>3727</v>
      </c>
      <c r="J188" s="4" t="s">
        <v>32</v>
      </c>
      <c r="K188" s="4" t="s">
        <v>6294</v>
      </c>
      <c r="L188" s="4">
        <v>2019</v>
      </c>
      <c r="M188" s="4" t="s">
        <v>6295</v>
      </c>
      <c r="N188" s="4" t="s">
        <v>32</v>
      </c>
      <c r="O188" s="4" t="s">
        <v>3582</v>
      </c>
      <c r="P188" s="4">
        <v>0</v>
      </c>
      <c r="Q188" s="4">
        <v>100</v>
      </c>
      <c r="R188" s="15">
        <v>0.1</v>
      </c>
      <c r="S188" s="15">
        <v>0.2</v>
      </c>
      <c r="T188" s="15">
        <v>0.4</v>
      </c>
      <c r="U188" s="15">
        <v>0.6</v>
      </c>
      <c r="V188" s="15">
        <v>0.8</v>
      </c>
      <c r="W188" s="15">
        <v>1</v>
      </c>
      <c r="X188" s="4" t="s">
        <v>6283</v>
      </c>
      <c r="Y188" s="10" t="e">
        <f>VLOOKUP(H188,'centroDeProyectos estrateg '!$B:$AB,2,FALSE)</f>
        <v>#N/A</v>
      </c>
      <c r="Z188" s="10" t="e">
        <f>VLOOKUP(I188,'centroDeProyectos estrateg '!$B:$AB,3,FALSE)</f>
        <v>#N/A</v>
      </c>
      <c r="AA188" s="10" t="e">
        <f>VLOOKUP(J188,'centroDeProyectos estrateg '!$B:$AB,7,FALSE)</f>
        <v>#N/A</v>
      </c>
      <c r="AB188" s="10" t="e">
        <f>VLOOKUP(K188,'centroDeProyectos estrateg '!$B:$AB,8,FALSE)</f>
        <v>#N/A</v>
      </c>
      <c r="AC188" s="10" t="e">
        <f>VLOOKUP(L188,'centroDeProyectos estrateg '!$B:$AB,5,FALSE)</f>
        <v>#N/A</v>
      </c>
      <c r="AD188" s="10" t="e">
        <f>VLOOKUP(M188,'centroDeProyectos estrateg '!$B:$AB,19,FALSE)</f>
        <v>#N/A</v>
      </c>
    </row>
    <row r="189" spans="1:30" ht="32.25" customHeight="1">
      <c r="A189" s="1"/>
      <c r="B189" s="4" t="s">
        <v>3548</v>
      </c>
      <c r="C189" s="4" t="s">
        <v>3599</v>
      </c>
      <c r="D189" s="4" t="s">
        <v>3600</v>
      </c>
      <c r="E189" s="4" t="s">
        <v>5386</v>
      </c>
      <c r="F189" s="4" t="s">
        <v>3713</v>
      </c>
      <c r="G189" s="4" t="str">
        <f t="shared" si="21"/>
        <v xml:space="preserve">COMUNICACIÓN Y PROYECCIÓN INSTITUCIONAL: Proyectar la imagen del Poder Judicial mediante la divulgación del quehacer institucional, en la comunidad nacional e internacional. </v>
      </c>
      <c r="H189" s="4" t="s">
        <v>3113</v>
      </c>
      <c r="I189" s="4" t="s">
        <v>3727</v>
      </c>
      <c r="J189" s="4" t="s">
        <v>32</v>
      </c>
      <c r="K189" s="4" t="s">
        <v>6294</v>
      </c>
      <c r="L189" s="4">
        <v>2019</v>
      </c>
      <c r="M189" s="4" t="s">
        <v>6296</v>
      </c>
      <c r="N189" s="4" t="s">
        <v>32</v>
      </c>
      <c r="O189" s="4"/>
      <c r="P189" s="4"/>
      <c r="Q189" s="4"/>
      <c r="R189" s="15"/>
      <c r="S189" s="15"/>
      <c r="T189" s="15"/>
      <c r="U189" s="15"/>
      <c r="V189" s="15"/>
      <c r="W189" s="15"/>
      <c r="X189" s="4"/>
      <c r="Y189" s="10" t="e">
        <f>VLOOKUP(H189,'centroDeProyectos estrateg '!$B:$AB,2,FALSE)</f>
        <v>#N/A</v>
      </c>
      <c r="Z189" s="10" t="e">
        <f>VLOOKUP(I189,'centroDeProyectos estrateg '!$B:$AB,3,FALSE)</f>
        <v>#N/A</v>
      </c>
      <c r="AA189" s="10" t="e">
        <f>VLOOKUP(J189,'centroDeProyectos estrateg '!$B:$AB,7,FALSE)</f>
        <v>#N/A</v>
      </c>
      <c r="AB189" s="10" t="e">
        <f>VLOOKUP(K189,'centroDeProyectos estrateg '!$B:$AB,8,FALSE)</f>
        <v>#N/A</v>
      </c>
      <c r="AC189" s="10" t="e">
        <f>VLOOKUP(L189,'centroDeProyectos estrateg '!$B:$AB,5,FALSE)</f>
        <v>#N/A</v>
      </c>
      <c r="AD189" s="10" t="e">
        <f>VLOOKUP(M189,'centroDeProyectos estrateg '!$B:$AB,19,FALSE)</f>
        <v>#N/A</v>
      </c>
    </row>
    <row r="190" spans="1:30" ht="32.25" customHeight="1">
      <c r="A190" s="1"/>
      <c r="B190" s="4" t="s">
        <v>3548</v>
      </c>
      <c r="C190" s="4" t="s">
        <v>3599</v>
      </c>
      <c r="D190" s="4" t="s">
        <v>3600</v>
      </c>
      <c r="E190" s="4" t="s">
        <v>5386</v>
      </c>
      <c r="F190" s="4" t="s">
        <v>3713</v>
      </c>
      <c r="G190" s="4" t="str">
        <f t="shared" si="21"/>
        <v xml:space="preserve">COMUNICACIÓN Y PROYECCIÓN INSTITUCIONAL: Proyectar la imagen del Poder Judicial mediante la divulgación del quehacer institucional, en la comunidad nacional e internacional. </v>
      </c>
      <c r="H190" s="4" t="s">
        <v>3113</v>
      </c>
      <c r="I190" s="4" t="s">
        <v>3727</v>
      </c>
      <c r="J190" s="4" t="s">
        <v>32</v>
      </c>
      <c r="K190" s="4" t="s">
        <v>6294</v>
      </c>
      <c r="L190" s="4" t="s">
        <v>3475</v>
      </c>
      <c r="M190" s="4" t="s">
        <v>6297</v>
      </c>
      <c r="N190" s="4" t="s">
        <v>32</v>
      </c>
      <c r="O190" s="4"/>
      <c r="P190" s="4"/>
      <c r="Q190" s="4"/>
      <c r="R190" s="15"/>
      <c r="S190" s="15"/>
      <c r="T190" s="15"/>
      <c r="U190" s="15"/>
      <c r="V190" s="15"/>
      <c r="W190" s="15"/>
      <c r="X190" s="4"/>
      <c r="Y190" s="10" t="e">
        <f>VLOOKUP(H190,'centroDeProyectos estrateg '!$B:$AB,2,FALSE)</f>
        <v>#N/A</v>
      </c>
      <c r="Z190" s="10" t="e">
        <f>VLOOKUP(I190,'centroDeProyectos estrateg '!$B:$AB,3,FALSE)</f>
        <v>#N/A</v>
      </c>
      <c r="AA190" s="10" t="e">
        <f>VLOOKUP(J190,'centroDeProyectos estrateg '!$B:$AB,7,FALSE)</f>
        <v>#N/A</v>
      </c>
      <c r="AB190" s="10" t="e">
        <f>VLOOKUP(K190,'centroDeProyectos estrateg '!$B:$AB,8,FALSE)</f>
        <v>#N/A</v>
      </c>
      <c r="AC190" s="10" t="e">
        <f>VLOOKUP(L190,'centroDeProyectos estrateg '!$B:$AB,5,FALSE)</f>
        <v>#N/A</v>
      </c>
      <c r="AD190" s="10" t="e">
        <f>VLOOKUP(M190,'centroDeProyectos estrateg '!$B:$AB,19,FALSE)</f>
        <v>#N/A</v>
      </c>
    </row>
    <row r="191" spans="1:30" ht="32.25" customHeight="1">
      <c r="A191" s="1"/>
      <c r="B191" s="3" t="s">
        <v>3769</v>
      </c>
      <c r="C191" s="3" t="s">
        <v>3599</v>
      </c>
      <c r="D191" s="3" t="s">
        <v>3600</v>
      </c>
      <c r="E191" s="3" t="s">
        <v>5386</v>
      </c>
      <c r="F191" s="3" t="s">
        <v>3713</v>
      </c>
      <c r="G191" s="3" t="str">
        <f t="shared" si="21"/>
        <v xml:space="preserve">COMUNICACIÓN Y PROYECCIÓN INSTITUCIONAL: Proyectar la imagen del Poder Judicial mediante la divulgación del quehacer institucional, en la comunidad nacional e internacional. </v>
      </c>
      <c r="H191" s="3" t="s">
        <v>3192</v>
      </c>
      <c r="I191" s="3" t="s">
        <v>3728</v>
      </c>
      <c r="J191" s="3" t="s">
        <v>3698</v>
      </c>
      <c r="K191" s="3" t="s">
        <v>6298</v>
      </c>
      <c r="L191" s="3">
        <v>2019</v>
      </c>
      <c r="M191" s="3" t="s">
        <v>6299</v>
      </c>
      <c r="N191" s="3" t="s">
        <v>3698</v>
      </c>
      <c r="O191" s="3" t="s">
        <v>3582</v>
      </c>
      <c r="P191" s="3">
        <v>0</v>
      </c>
      <c r="Q191" s="3">
        <v>100</v>
      </c>
      <c r="R191" s="5">
        <v>0.1</v>
      </c>
      <c r="S191" s="5">
        <v>0.2</v>
      </c>
      <c r="T191" s="5">
        <v>0.4</v>
      </c>
      <c r="U191" s="5">
        <v>0.6</v>
      </c>
      <c r="V191" s="5">
        <v>0.8</v>
      </c>
      <c r="W191" s="5">
        <v>1</v>
      </c>
      <c r="X191" s="3" t="s">
        <v>6283</v>
      </c>
      <c r="Y191" s="10" t="e">
        <f>VLOOKUP(H191,'centroDeProyectos estrateg '!$B:$AB,2,FALSE)</f>
        <v>#N/A</v>
      </c>
      <c r="Z191" s="10" t="e">
        <f>VLOOKUP(I191,'centroDeProyectos estrateg '!$B:$AB,3,FALSE)</f>
        <v>#N/A</v>
      </c>
      <c r="AA191" s="10" t="e">
        <f>VLOOKUP(J191,'centroDeProyectos estrateg '!$B:$AB,7,FALSE)</f>
        <v>#N/A</v>
      </c>
      <c r="AB191" s="10" t="e">
        <f>VLOOKUP(K191,'centroDeProyectos estrateg '!$B:$AB,8,FALSE)</f>
        <v>#N/A</v>
      </c>
      <c r="AC191" s="10" t="e">
        <f>VLOOKUP(L191,'centroDeProyectos estrateg '!$B:$AB,5,FALSE)</f>
        <v>#N/A</v>
      </c>
      <c r="AD191" s="10" t="e">
        <f>VLOOKUP(M191,'centroDeProyectos estrateg '!$B:$AB,19,FALSE)</f>
        <v>#N/A</v>
      </c>
    </row>
    <row r="192" spans="1:30" ht="32.25" customHeight="1">
      <c r="A192" s="1"/>
      <c r="B192" s="3" t="s">
        <v>3463</v>
      </c>
      <c r="C192" s="3" t="s">
        <v>3599</v>
      </c>
      <c r="D192" s="3" t="s">
        <v>3600</v>
      </c>
      <c r="E192" s="3" t="s">
        <v>5386</v>
      </c>
      <c r="F192" s="3" t="s">
        <v>3713</v>
      </c>
      <c r="G192" s="3" t="str">
        <f t="shared" si="21"/>
        <v xml:space="preserve">COMUNICACIÓN Y PROYECCIÓN INSTITUCIONAL: Proyectar la imagen del Poder Judicial mediante la divulgación del quehacer institucional, en la comunidad nacional e internacional. </v>
      </c>
      <c r="H192" s="3" t="s">
        <v>3192</v>
      </c>
      <c r="I192" s="3" t="s">
        <v>3728</v>
      </c>
      <c r="J192" s="3" t="s">
        <v>3698</v>
      </c>
      <c r="K192" s="3" t="s">
        <v>6298</v>
      </c>
      <c r="L192" s="3">
        <v>2019</v>
      </c>
      <c r="M192" s="3" t="s">
        <v>6300</v>
      </c>
      <c r="N192" s="3" t="s">
        <v>3698</v>
      </c>
      <c r="O192" s="3"/>
      <c r="P192" s="3"/>
      <c r="Q192" s="3"/>
      <c r="R192" s="5"/>
      <c r="S192" s="5"/>
      <c r="T192" s="5"/>
      <c r="U192" s="5"/>
      <c r="V192" s="5"/>
      <c r="W192" s="5"/>
      <c r="X192" s="3"/>
      <c r="Y192" s="10" t="e">
        <f>VLOOKUP(H192,'centroDeProyectos estrateg '!$B:$AB,2,FALSE)</f>
        <v>#N/A</v>
      </c>
      <c r="Z192" s="10" t="e">
        <f>VLOOKUP(I192,'centroDeProyectos estrateg '!$B:$AB,3,FALSE)</f>
        <v>#N/A</v>
      </c>
      <c r="AA192" s="10" t="e">
        <f>VLOOKUP(J192,'centroDeProyectos estrateg '!$B:$AB,7,FALSE)</f>
        <v>#N/A</v>
      </c>
      <c r="AB192" s="10" t="e">
        <f>VLOOKUP(K192,'centroDeProyectos estrateg '!$B:$AB,8,FALSE)</f>
        <v>#N/A</v>
      </c>
      <c r="AC192" s="10" t="e">
        <f>VLOOKUP(L192,'centroDeProyectos estrateg '!$B:$AB,5,FALSE)</f>
        <v>#N/A</v>
      </c>
      <c r="AD192" s="10" t="e">
        <f>VLOOKUP(M192,'centroDeProyectos estrateg '!$B:$AB,19,FALSE)</f>
        <v>#N/A</v>
      </c>
    </row>
    <row r="193" spans="1:30" ht="32.25" customHeight="1">
      <c r="A193" s="1"/>
      <c r="B193" s="3" t="s">
        <v>3769</v>
      </c>
      <c r="C193" s="3" t="s">
        <v>3599</v>
      </c>
      <c r="D193" s="3" t="s">
        <v>3600</v>
      </c>
      <c r="E193" s="3" t="s">
        <v>5386</v>
      </c>
      <c r="F193" s="3" t="s">
        <v>3713</v>
      </c>
      <c r="G193" s="3" t="str">
        <f t="shared" si="21"/>
        <v xml:space="preserve">COMUNICACIÓN Y PROYECCIÓN INSTITUCIONAL: Proyectar la imagen del Poder Judicial mediante la divulgación del quehacer institucional, en la comunidad nacional e internacional. </v>
      </c>
      <c r="H193" s="3" t="s">
        <v>3192</v>
      </c>
      <c r="I193" s="3" t="s">
        <v>3728</v>
      </c>
      <c r="J193" s="3" t="s">
        <v>3698</v>
      </c>
      <c r="K193" s="3" t="s">
        <v>6298</v>
      </c>
      <c r="L193" s="3" t="s">
        <v>3639</v>
      </c>
      <c r="M193" s="3" t="s">
        <v>6301</v>
      </c>
      <c r="N193" s="3" t="s">
        <v>3698</v>
      </c>
      <c r="O193" s="3"/>
      <c r="P193" s="3"/>
      <c r="Q193" s="3"/>
      <c r="R193" s="5"/>
      <c r="S193" s="5"/>
      <c r="T193" s="5"/>
      <c r="U193" s="5"/>
      <c r="V193" s="5"/>
      <c r="W193" s="5"/>
      <c r="X193" s="3"/>
      <c r="Y193" s="10" t="e">
        <f>VLOOKUP(H193,'centroDeProyectos estrateg '!$B:$AB,2,FALSE)</f>
        <v>#N/A</v>
      </c>
      <c r="Z193" s="10" t="e">
        <f>VLOOKUP(I193,'centroDeProyectos estrateg '!$B:$AB,3,FALSE)</f>
        <v>#N/A</v>
      </c>
      <c r="AA193" s="10" t="e">
        <f>VLOOKUP(J193,'centroDeProyectos estrateg '!$B:$AB,7,FALSE)</f>
        <v>#N/A</v>
      </c>
      <c r="AB193" s="10" t="e">
        <f>VLOOKUP(K193,'centroDeProyectos estrateg '!$B:$AB,8,FALSE)</f>
        <v>#N/A</v>
      </c>
      <c r="AC193" s="10" t="e">
        <f>VLOOKUP(L193,'centroDeProyectos estrateg '!$B:$AB,5,FALSE)</f>
        <v>#N/A</v>
      </c>
      <c r="AD193" s="10" t="e">
        <f>VLOOKUP(M193,'centroDeProyectos estrateg '!$B:$AB,19,FALSE)</f>
        <v>#N/A</v>
      </c>
    </row>
    <row r="194" spans="1:30" ht="32.25" customHeight="1">
      <c r="A194" s="1"/>
      <c r="B194" s="3" t="s">
        <v>3769</v>
      </c>
      <c r="C194" s="3" t="s">
        <v>3599</v>
      </c>
      <c r="D194" s="3" t="s">
        <v>3600</v>
      </c>
      <c r="E194" s="3" t="s">
        <v>5386</v>
      </c>
      <c r="F194" s="3" t="s">
        <v>3713</v>
      </c>
      <c r="G194" s="3" t="str">
        <f t="shared" si="21"/>
        <v xml:space="preserve">COMUNICACIÓN Y PROYECCIÓN INSTITUCIONAL: Proyectar la imagen del Poder Judicial mediante la divulgación del quehacer institucional, en la comunidad nacional e internacional. </v>
      </c>
      <c r="H194" s="3" t="s">
        <v>3192</v>
      </c>
      <c r="I194" s="3" t="s">
        <v>3728</v>
      </c>
      <c r="J194" s="3" t="s">
        <v>3698</v>
      </c>
      <c r="K194" s="3" t="s">
        <v>6298</v>
      </c>
      <c r="L194" s="3" t="s">
        <v>6302</v>
      </c>
      <c r="M194" s="3" t="s">
        <v>6303</v>
      </c>
      <c r="N194" s="3" t="s">
        <v>3698</v>
      </c>
      <c r="O194" s="3"/>
      <c r="P194" s="3"/>
      <c r="Q194" s="3"/>
      <c r="R194" s="5"/>
      <c r="S194" s="5"/>
      <c r="T194" s="5"/>
      <c r="U194" s="5"/>
      <c r="V194" s="5"/>
      <c r="W194" s="5"/>
      <c r="X194" s="3"/>
      <c r="Y194" s="10" t="e">
        <f>VLOOKUP(H194,'centroDeProyectos estrateg '!$B:$AB,2,FALSE)</f>
        <v>#N/A</v>
      </c>
      <c r="Z194" s="10" t="e">
        <f>VLOOKUP(I194,'centroDeProyectos estrateg '!$B:$AB,3,FALSE)</f>
        <v>#N/A</v>
      </c>
      <c r="AA194" s="10" t="e">
        <f>VLOOKUP(J194,'centroDeProyectos estrateg '!$B:$AB,7,FALSE)</f>
        <v>#N/A</v>
      </c>
      <c r="AB194" s="10" t="e">
        <f>VLOOKUP(K194,'centroDeProyectos estrateg '!$B:$AB,8,FALSE)</f>
        <v>#N/A</v>
      </c>
      <c r="AC194" s="10" t="e">
        <f>VLOOKUP(L194,'centroDeProyectos estrateg '!$B:$AB,5,FALSE)</f>
        <v>#N/A</v>
      </c>
      <c r="AD194" s="10" t="e">
        <f>VLOOKUP(M194,'centroDeProyectos estrateg '!$B:$AB,19,FALSE)</f>
        <v>#N/A</v>
      </c>
    </row>
    <row r="195" spans="1:30" ht="32.25" customHeight="1">
      <c r="A195" s="1"/>
      <c r="B195" s="4" t="s">
        <v>3606</v>
      </c>
      <c r="C195" s="4" t="s">
        <v>3599</v>
      </c>
      <c r="D195" s="4" t="s">
        <v>3600</v>
      </c>
      <c r="E195" s="4" t="s">
        <v>5386</v>
      </c>
      <c r="F195" s="4" t="s">
        <v>3713</v>
      </c>
      <c r="G195" s="4" t="str">
        <f t="shared" si="21"/>
        <v xml:space="preserve">COMUNICACIÓN Y PROYECCIÓN INSTITUCIONAL: Proyectar la imagen del Poder Judicial mediante la divulgación del quehacer institucional, en la comunidad nacional e internacional. </v>
      </c>
      <c r="H195" s="4" t="s">
        <v>3048</v>
      </c>
      <c r="I195" s="4" t="s">
        <v>3729</v>
      </c>
      <c r="J195" s="4" t="s">
        <v>75</v>
      </c>
      <c r="K195" s="4" t="s">
        <v>3730</v>
      </c>
      <c r="L195" s="4">
        <v>2019</v>
      </c>
      <c r="M195" s="4" t="s">
        <v>6304</v>
      </c>
      <c r="N195" s="4" t="s">
        <v>3732</v>
      </c>
      <c r="O195" s="4" t="s">
        <v>3582</v>
      </c>
      <c r="P195" s="4">
        <v>0</v>
      </c>
      <c r="Q195" s="4">
        <v>100</v>
      </c>
      <c r="R195" s="15">
        <v>0.1</v>
      </c>
      <c r="S195" s="15">
        <v>0.2</v>
      </c>
      <c r="T195" s="15">
        <v>0.4</v>
      </c>
      <c r="U195" s="15">
        <v>0.6</v>
      </c>
      <c r="V195" s="15">
        <v>0.8</v>
      </c>
      <c r="W195" s="15">
        <v>1</v>
      </c>
      <c r="X195" s="4" t="s">
        <v>6283</v>
      </c>
      <c r="Y195" s="10" t="e">
        <f>VLOOKUP(H195,'centroDeProyectos estrateg '!$B:$AB,2,FALSE)</f>
        <v>#N/A</v>
      </c>
      <c r="Z195" s="10" t="e">
        <f>VLOOKUP(I195,'centroDeProyectos estrateg '!$B:$AB,3,FALSE)</f>
        <v>#N/A</v>
      </c>
      <c r="AA195" s="10" t="e">
        <f>VLOOKUP(J195,'centroDeProyectos estrateg '!$B:$AB,7,FALSE)</f>
        <v>#N/A</v>
      </c>
      <c r="AB195" s="10" t="e">
        <f>VLOOKUP(K195,'centroDeProyectos estrateg '!$B:$AB,8,FALSE)</f>
        <v>#N/A</v>
      </c>
      <c r="AC195" s="10" t="e">
        <f>VLOOKUP(L195,'centroDeProyectos estrateg '!$B:$AB,5,FALSE)</f>
        <v>#N/A</v>
      </c>
      <c r="AD195" s="10" t="e">
        <f>VLOOKUP(M195,'centroDeProyectos estrateg '!$B:$AB,19,FALSE)</f>
        <v>#N/A</v>
      </c>
    </row>
    <row r="196" spans="1:30" ht="32.25" customHeight="1">
      <c r="A196" s="1"/>
      <c r="B196" s="4" t="s">
        <v>3606</v>
      </c>
      <c r="C196" s="4" t="s">
        <v>3599</v>
      </c>
      <c r="D196" s="4" t="s">
        <v>3600</v>
      </c>
      <c r="E196" s="4" t="s">
        <v>5386</v>
      </c>
      <c r="F196" s="4" t="s">
        <v>3713</v>
      </c>
      <c r="G196" s="4" t="str">
        <f t="shared" si="21"/>
        <v xml:space="preserve">COMUNICACIÓN Y PROYECCIÓN INSTITUCIONAL: Proyectar la imagen del Poder Judicial mediante la divulgación del quehacer institucional, en la comunidad nacional e internacional. </v>
      </c>
      <c r="H196" s="4" t="s">
        <v>3048</v>
      </c>
      <c r="I196" s="4" t="s">
        <v>3729</v>
      </c>
      <c r="J196" s="4" t="s">
        <v>75</v>
      </c>
      <c r="K196" s="4" t="s">
        <v>3730</v>
      </c>
      <c r="L196" s="4">
        <v>2019</v>
      </c>
      <c r="M196" s="4" t="s">
        <v>6305</v>
      </c>
      <c r="N196" s="4" t="s">
        <v>3732</v>
      </c>
      <c r="O196" s="4"/>
      <c r="P196" s="4"/>
      <c r="Q196" s="4"/>
      <c r="R196" s="15"/>
      <c r="S196" s="15"/>
      <c r="T196" s="15"/>
      <c r="U196" s="15"/>
      <c r="V196" s="15"/>
      <c r="W196" s="15"/>
      <c r="X196" s="4"/>
      <c r="Y196" s="10" t="e">
        <f>VLOOKUP(H196,'centroDeProyectos estrateg '!$B:$AB,2,FALSE)</f>
        <v>#N/A</v>
      </c>
      <c r="Z196" s="10" t="e">
        <f>VLOOKUP(I196,'centroDeProyectos estrateg '!$B:$AB,3,FALSE)</f>
        <v>#N/A</v>
      </c>
      <c r="AA196" s="10" t="e">
        <f>VLOOKUP(J196,'centroDeProyectos estrateg '!$B:$AB,7,FALSE)</f>
        <v>#N/A</v>
      </c>
      <c r="AB196" s="10" t="e">
        <f>VLOOKUP(K196,'centroDeProyectos estrateg '!$B:$AB,8,FALSE)</f>
        <v>#N/A</v>
      </c>
      <c r="AC196" s="10" t="e">
        <f>VLOOKUP(L196,'centroDeProyectos estrateg '!$B:$AB,5,FALSE)</f>
        <v>#N/A</v>
      </c>
      <c r="AD196" s="10" t="e">
        <f>VLOOKUP(M196,'centroDeProyectos estrateg '!$B:$AB,19,FALSE)</f>
        <v>#N/A</v>
      </c>
    </row>
    <row r="197" spans="1:30" ht="32.25" customHeight="1">
      <c r="A197" s="1"/>
      <c r="B197" s="4" t="s">
        <v>3606</v>
      </c>
      <c r="C197" s="4" t="s">
        <v>3599</v>
      </c>
      <c r="D197" s="4" t="s">
        <v>3600</v>
      </c>
      <c r="E197" s="4" t="s">
        <v>5386</v>
      </c>
      <c r="F197" s="4" t="s">
        <v>3713</v>
      </c>
      <c r="G197" s="4" t="str">
        <f t="shared" si="21"/>
        <v xml:space="preserve">COMUNICACIÓN Y PROYECCIÓN INSTITUCIONAL: Proyectar la imagen del Poder Judicial mediante la divulgación del quehacer institucional, en la comunidad nacional e internacional. </v>
      </c>
      <c r="H197" s="4" t="s">
        <v>3048</v>
      </c>
      <c r="I197" s="4" t="s">
        <v>3729</v>
      </c>
      <c r="J197" s="4" t="s">
        <v>75</v>
      </c>
      <c r="K197" s="4" t="s">
        <v>3730</v>
      </c>
      <c r="L197" s="4" t="s">
        <v>3475</v>
      </c>
      <c r="M197" s="4" t="s">
        <v>3731</v>
      </c>
      <c r="N197" s="4" t="s">
        <v>3732</v>
      </c>
      <c r="O197" s="4"/>
      <c r="P197" s="4"/>
      <c r="Q197" s="4"/>
      <c r="R197" s="15"/>
      <c r="S197" s="15"/>
      <c r="T197" s="15"/>
      <c r="U197" s="15"/>
      <c r="V197" s="15"/>
      <c r="W197" s="15"/>
      <c r="X197" s="4"/>
      <c r="Y197" s="10" t="e">
        <f>VLOOKUP(H197,'centroDeProyectos estrateg '!$B:$AB,2,FALSE)</f>
        <v>#N/A</v>
      </c>
      <c r="Z197" s="10" t="e">
        <f>VLOOKUP(I197,'centroDeProyectos estrateg '!$B:$AB,3,FALSE)</f>
        <v>#N/A</v>
      </c>
      <c r="AA197" s="10" t="e">
        <f>VLOOKUP(J197,'centroDeProyectos estrateg '!$B:$AB,7,FALSE)</f>
        <v>#N/A</v>
      </c>
      <c r="AB197" s="10" t="e">
        <f>VLOOKUP(K197,'centroDeProyectos estrateg '!$B:$AB,8,FALSE)</f>
        <v>#N/A</v>
      </c>
      <c r="AC197" s="10" t="e">
        <f>VLOOKUP(L197,'centroDeProyectos estrateg '!$B:$AB,5,FALSE)</f>
        <v>#N/A</v>
      </c>
      <c r="AD197" s="10" t="e">
        <f>VLOOKUP(M197,'centroDeProyectos estrateg '!$B:$AB,19,FALSE)</f>
        <v>#N/A</v>
      </c>
    </row>
    <row r="198" spans="1:30" ht="32.25" customHeight="1">
      <c r="A198" s="1"/>
      <c r="B198" s="4" t="s">
        <v>3606</v>
      </c>
      <c r="C198" s="4" t="s">
        <v>3599</v>
      </c>
      <c r="D198" s="4" t="s">
        <v>3600</v>
      </c>
      <c r="E198" s="4" t="s">
        <v>5386</v>
      </c>
      <c r="F198" s="4" t="s">
        <v>3713</v>
      </c>
      <c r="G198" s="4" t="str">
        <f t="shared" si="21"/>
        <v xml:space="preserve">COMUNICACIÓN Y PROYECCIÓN INSTITUCIONAL: Proyectar la imagen del Poder Judicial mediante la divulgación del quehacer institucional, en la comunidad nacional e internacional. </v>
      </c>
      <c r="H198" s="4" t="s">
        <v>3048</v>
      </c>
      <c r="I198" s="4" t="s">
        <v>3729</v>
      </c>
      <c r="J198" s="4" t="s">
        <v>75</v>
      </c>
      <c r="K198" s="4" t="s">
        <v>3730</v>
      </c>
      <c r="L198" s="4">
        <v>2024</v>
      </c>
      <c r="M198" s="4" t="s">
        <v>3733</v>
      </c>
      <c r="N198" s="4" t="s">
        <v>3732</v>
      </c>
      <c r="O198" s="4"/>
      <c r="P198" s="4"/>
      <c r="Q198" s="4"/>
      <c r="R198" s="15"/>
      <c r="S198" s="15"/>
      <c r="T198" s="15"/>
      <c r="U198" s="15"/>
      <c r="V198" s="15"/>
      <c r="W198" s="15"/>
      <c r="X198" s="4"/>
      <c r="Y198" s="10" t="e">
        <f>VLOOKUP(H198,'centroDeProyectos estrateg '!$B:$AB,2,FALSE)</f>
        <v>#N/A</v>
      </c>
      <c r="Z198" s="10" t="e">
        <f>VLOOKUP(I198,'centroDeProyectos estrateg '!$B:$AB,3,FALSE)</f>
        <v>#N/A</v>
      </c>
      <c r="AA198" s="10" t="e">
        <f>VLOOKUP(J198,'centroDeProyectos estrateg '!$B:$AB,7,FALSE)</f>
        <v>#N/A</v>
      </c>
      <c r="AB198" s="10" t="e">
        <f>VLOOKUP(K198,'centroDeProyectos estrateg '!$B:$AB,8,FALSE)</f>
        <v>#N/A</v>
      </c>
      <c r="AC198" s="10" t="e">
        <f>VLOOKUP(L198,'centroDeProyectos estrateg '!$B:$AB,5,FALSE)</f>
        <v>#N/A</v>
      </c>
      <c r="AD198" s="10" t="e">
        <f>VLOOKUP(M198,'centroDeProyectos estrateg '!$B:$AB,19,FALSE)</f>
        <v>#N/A</v>
      </c>
    </row>
    <row r="199" spans="1:30" ht="32.25" customHeight="1">
      <c r="A199" s="1"/>
      <c r="B199" s="3" t="s">
        <v>6306</v>
      </c>
      <c r="C199" s="3" t="s">
        <v>3599</v>
      </c>
      <c r="D199" s="3" t="s">
        <v>3600</v>
      </c>
      <c r="E199" s="3" t="s">
        <v>5386</v>
      </c>
      <c r="F199" s="3" t="s">
        <v>3713</v>
      </c>
      <c r="G199" s="3" t="str">
        <f t="shared" ref="G199:G265" si="23">_xlfn.CONCAT(E199,": ",F199)</f>
        <v xml:space="preserve">COMUNICACIÓN Y PROYECCIÓN INSTITUCIONAL: Proyectar la imagen del Poder Judicial mediante la divulgación del quehacer institucional, en la comunidad nacional e internacional. </v>
      </c>
      <c r="H199" s="3" t="s">
        <v>3084</v>
      </c>
      <c r="I199" s="3" t="s">
        <v>3734</v>
      </c>
      <c r="J199" s="3" t="s">
        <v>3715</v>
      </c>
      <c r="K199" s="3" t="s">
        <v>58</v>
      </c>
      <c r="L199" s="3">
        <v>2019</v>
      </c>
      <c r="M199" s="3" t="s">
        <v>6307</v>
      </c>
      <c r="N199" s="3" t="s">
        <v>3715</v>
      </c>
      <c r="O199" s="3" t="s">
        <v>3582</v>
      </c>
      <c r="P199" s="3">
        <v>0</v>
      </c>
      <c r="Q199" s="3">
        <v>100</v>
      </c>
      <c r="R199" s="5">
        <v>0.1</v>
      </c>
      <c r="S199" s="5">
        <v>0.2</v>
      </c>
      <c r="T199" s="5">
        <v>0.4</v>
      </c>
      <c r="U199" s="5">
        <v>0.6</v>
      </c>
      <c r="V199" s="5">
        <v>0.8</v>
      </c>
      <c r="W199" s="5">
        <v>1</v>
      </c>
      <c r="X199" s="3" t="s">
        <v>6308</v>
      </c>
      <c r="Y199" s="10" t="str">
        <f>VLOOKUP(H199,'centroDeProyectos estrateg '!$B:$AB,2,FALSE)</f>
        <v>2-  Confianza y probidad en la justicia  (22)</v>
      </c>
      <c r="Z199" s="10" t="e">
        <f>VLOOKUP(I199,'centroDeProyectos estrateg '!$B:$AB,3,FALSE)</f>
        <v>#N/A</v>
      </c>
      <c r="AA199" s="10" t="e">
        <f>VLOOKUP(J199,'centroDeProyectos estrateg '!$B:$AB,7,FALSE)</f>
        <v>#N/A</v>
      </c>
      <c r="AB199" s="10" t="e">
        <f>VLOOKUP(K199,'centroDeProyectos estrateg '!$B:$AB,8,FALSE)</f>
        <v>#N/A</v>
      </c>
      <c r="AC199" s="10" t="e">
        <f>VLOOKUP(L199,'centroDeProyectos estrateg '!$B:$AB,5,FALSE)</f>
        <v>#N/A</v>
      </c>
      <c r="AD199" s="10" t="e">
        <f>VLOOKUP(M199,'centroDeProyectos estrateg '!$B:$AB,19,FALSE)</f>
        <v>#N/A</v>
      </c>
    </row>
    <row r="200" spans="1:30" ht="32.25" customHeight="1">
      <c r="A200" s="1"/>
      <c r="B200" s="3" t="s">
        <v>6306</v>
      </c>
      <c r="C200" s="3" t="s">
        <v>3599</v>
      </c>
      <c r="D200" s="3" t="s">
        <v>3600</v>
      </c>
      <c r="E200" s="3" t="s">
        <v>5386</v>
      </c>
      <c r="F200" s="3" t="s">
        <v>3713</v>
      </c>
      <c r="G200" s="3" t="str">
        <f t="shared" si="23"/>
        <v xml:space="preserve">COMUNICACIÓN Y PROYECCIÓN INSTITUCIONAL: Proyectar la imagen del Poder Judicial mediante la divulgación del quehacer institucional, en la comunidad nacional e internacional. </v>
      </c>
      <c r="H200" s="3" t="s">
        <v>3084</v>
      </c>
      <c r="I200" s="3" t="s">
        <v>3734</v>
      </c>
      <c r="J200" s="3" t="s">
        <v>3715</v>
      </c>
      <c r="K200" s="3" t="s">
        <v>58</v>
      </c>
      <c r="L200" s="3">
        <v>2020</v>
      </c>
      <c r="M200" s="3" t="s">
        <v>6309</v>
      </c>
      <c r="N200" s="3" t="s">
        <v>3715</v>
      </c>
      <c r="O200" s="3"/>
      <c r="P200" s="3"/>
      <c r="Q200" s="3"/>
      <c r="R200" s="5"/>
      <c r="S200" s="5"/>
      <c r="T200" s="5"/>
      <c r="U200" s="5"/>
      <c r="V200" s="5"/>
      <c r="W200" s="5"/>
      <c r="X200" s="3"/>
      <c r="Y200" s="10" t="str">
        <f>VLOOKUP(H200,'centroDeProyectos estrateg '!$B:$AB,2,FALSE)</f>
        <v>2-  Confianza y probidad en la justicia  (22)</v>
      </c>
      <c r="Z200" s="10" t="e">
        <f>VLOOKUP(I200,'centroDeProyectos estrateg '!$B:$AB,3,FALSE)</f>
        <v>#N/A</v>
      </c>
      <c r="AA200" s="10" t="e">
        <f>VLOOKUP(J200,'centroDeProyectos estrateg '!$B:$AB,7,FALSE)</f>
        <v>#N/A</v>
      </c>
      <c r="AB200" s="10" t="e">
        <f>VLOOKUP(K200,'centroDeProyectos estrateg '!$B:$AB,8,FALSE)</f>
        <v>#N/A</v>
      </c>
      <c r="AC200" s="10" t="e">
        <f>VLOOKUP(L200,'centroDeProyectos estrateg '!$B:$AB,5,FALSE)</f>
        <v>#N/A</v>
      </c>
      <c r="AD200" s="10" t="e">
        <f>VLOOKUP(M200,'centroDeProyectos estrateg '!$B:$AB,19,FALSE)</f>
        <v>#N/A</v>
      </c>
    </row>
    <row r="201" spans="1:30" ht="32.25" customHeight="1">
      <c r="A201" s="1"/>
      <c r="B201" s="3" t="s">
        <v>6306</v>
      </c>
      <c r="C201" s="3" t="s">
        <v>3599</v>
      </c>
      <c r="D201" s="3" t="s">
        <v>3600</v>
      </c>
      <c r="E201" s="3" t="s">
        <v>5386</v>
      </c>
      <c r="F201" s="3" t="s">
        <v>3713</v>
      </c>
      <c r="G201" s="3" t="str">
        <f t="shared" si="23"/>
        <v xml:space="preserve">COMUNICACIÓN Y PROYECCIÓN INSTITUCIONAL: Proyectar la imagen del Poder Judicial mediante la divulgación del quehacer institucional, en la comunidad nacional e internacional. </v>
      </c>
      <c r="H201" s="3" t="s">
        <v>3084</v>
      </c>
      <c r="I201" s="3" t="s">
        <v>3734</v>
      </c>
      <c r="J201" s="3" t="s">
        <v>3715</v>
      </c>
      <c r="K201" s="3" t="s">
        <v>58</v>
      </c>
      <c r="L201" s="3">
        <v>2020</v>
      </c>
      <c r="M201" s="3" t="s">
        <v>6310</v>
      </c>
      <c r="N201" s="3" t="s">
        <v>3715</v>
      </c>
      <c r="O201" s="3"/>
      <c r="P201" s="3"/>
      <c r="Q201" s="3"/>
      <c r="R201" s="5"/>
      <c r="S201" s="5"/>
      <c r="T201" s="5"/>
      <c r="U201" s="5"/>
      <c r="V201" s="5"/>
      <c r="W201" s="5"/>
      <c r="X201" s="3"/>
      <c r="Y201" s="10" t="str">
        <f>VLOOKUP(H201,'centroDeProyectos estrateg '!$B:$AB,2,FALSE)</f>
        <v>2-  Confianza y probidad en la justicia  (22)</v>
      </c>
      <c r="Z201" s="10" t="e">
        <f>VLOOKUP(I201,'centroDeProyectos estrateg '!$B:$AB,3,FALSE)</f>
        <v>#N/A</v>
      </c>
      <c r="AA201" s="10" t="e">
        <f>VLOOKUP(J201,'centroDeProyectos estrateg '!$B:$AB,7,FALSE)</f>
        <v>#N/A</v>
      </c>
      <c r="AB201" s="10" t="e">
        <f>VLOOKUP(K201,'centroDeProyectos estrateg '!$B:$AB,8,FALSE)</f>
        <v>#N/A</v>
      </c>
      <c r="AC201" s="10" t="e">
        <f>VLOOKUP(L201,'centroDeProyectos estrateg '!$B:$AB,5,FALSE)</f>
        <v>#N/A</v>
      </c>
      <c r="AD201" s="10" t="e">
        <f>VLOOKUP(M201,'centroDeProyectos estrateg '!$B:$AB,19,FALSE)</f>
        <v>#N/A</v>
      </c>
    </row>
    <row r="202" spans="1:30" ht="32.25" customHeight="1">
      <c r="A202" s="1"/>
      <c r="B202" s="3" t="s">
        <v>6306</v>
      </c>
      <c r="C202" s="3" t="s">
        <v>3599</v>
      </c>
      <c r="D202" s="3" t="s">
        <v>3600</v>
      </c>
      <c r="E202" s="3" t="s">
        <v>5386</v>
      </c>
      <c r="F202" s="3" t="s">
        <v>3713</v>
      </c>
      <c r="G202" s="3" t="str">
        <f t="shared" si="23"/>
        <v xml:space="preserve">COMUNICACIÓN Y PROYECCIÓN INSTITUCIONAL: Proyectar la imagen del Poder Judicial mediante la divulgación del quehacer institucional, en la comunidad nacional e internacional. </v>
      </c>
      <c r="H202" s="3" t="s">
        <v>3084</v>
      </c>
      <c r="I202" s="3" t="s">
        <v>3734</v>
      </c>
      <c r="J202" s="3" t="s">
        <v>3715</v>
      </c>
      <c r="K202" s="3" t="s">
        <v>58</v>
      </c>
      <c r="L202" s="3" t="s">
        <v>6004</v>
      </c>
      <c r="M202" s="3" t="s">
        <v>6311</v>
      </c>
      <c r="N202" s="3" t="s">
        <v>3715</v>
      </c>
      <c r="O202" s="3"/>
      <c r="P202" s="3"/>
      <c r="Q202" s="3"/>
      <c r="R202" s="5"/>
      <c r="S202" s="5"/>
      <c r="T202" s="5"/>
      <c r="U202" s="5"/>
      <c r="V202" s="5"/>
      <c r="W202" s="5"/>
      <c r="X202" s="3"/>
      <c r="Y202" s="10" t="str">
        <f>VLOOKUP(H202,'centroDeProyectos estrateg '!$B:$AB,2,FALSE)</f>
        <v>2-  Confianza y probidad en la justicia  (22)</v>
      </c>
      <c r="Z202" s="10" t="e">
        <f>VLOOKUP(I202,'centroDeProyectos estrateg '!$B:$AB,3,FALSE)</f>
        <v>#N/A</v>
      </c>
      <c r="AA202" s="10" t="e">
        <f>VLOOKUP(J202,'centroDeProyectos estrateg '!$B:$AB,7,FALSE)</f>
        <v>#N/A</v>
      </c>
      <c r="AB202" s="10" t="e">
        <f>VLOOKUP(K202,'centroDeProyectos estrateg '!$B:$AB,8,FALSE)</f>
        <v>#N/A</v>
      </c>
      <c r="AC202" s="10" t="e">
        <f>VLOOKUP(L202,'centroDeProyectos estrateg '!$B:$AB,5,FALSE)</f>
        <v>#N/A</v>
      </c>
      <c r="AD202" s="10" t="e">
        <f>VLOOKUP(M202,'centroDeProyectos estrateg '!$B:$AB,19,FALSE)</f>
        <v>#N/A</v>
      </c>
    </row>
    <row r="203" spans="1:30" ht="32.25" customHeight="1">
      <c r="A203" s="1"/>
      <c r="B203" s="3" t="s">
        <v>6306</v>
      </c>
      <c r="C203" s="3" t="s">
        <v>3599</v>
      </c>
      <c r="D203" s="3" t="s">
        <v>3600</v>
      </c>
      <c r="E203" s="3" t="s">
        <v>5386</v>
      </c>
      <c r="F203" s="3" t="s">
        <v>3713</v>
      </c>
      <c r="G203" s="3" t="str">
        <f t="shared" si="23"/>
        <v xml:space="preserve">COMUNICACIÓN Y PROYECCIÓN INSTITUCIONAL: Proyectar la imagen del Poder Judicial mediante la divulgación del quehacer institucional, en la comunidad nacional e internacional. </v>
      </c>
      <c r="H203" s="3" t="s">
        <v>3084</v>
      </c>
      <c r="I203" s="3" t="s">
        <v>3734</v>
      </c>
      <c r="J203" s="3" t="s">
        <v>3715</v>
      </c>
      <c r="K203" s="3" t="s">
        <v>58</v>
      </c>
      <c r="L203" s="3">
        <v>2024</v>
      </c>
      <c r="M203" s="3" t="s">
        <v>6312</v>
      </c>
      <c r="N203" s="3" t="s">
        <v>3715</v>
      </c>
      <c r="O203" s="3"/>
      <c r="P203" s="3"/>
      <c r="Q203" s="3"/>
      <c r="R203" s="5"/>
      <c r="S203" s="5"/>
      <c r="T203" s="5"/>
      <c r="U203" s="5"/>
      <c r="V203" s="5"/>
      <c r="W203" s="5"/>
      <c r="X203" s="3"/>
      <c r="Y203" s="10" t="str">
        <f>VLOOKUP(H203,'centroDeProyectos estrateg '!$B:$AB,2,FALSE)</f>
        <v>2-  Confianza y probidad en la justicia  (22)</v>
      </c>
      <c r="Z203" s="10" t="e">
        <f>VLOOKUP(I203,'centroDeProyectos estrateg '!$B:$AB,3,FALSE)</f>
        <v>#N/A</v>
      </c>
      <c r="AA203" s="10" t="e">
        <f>VLOOKUP(J203,'centroDeProyectos estrateg '!$B:$AB,7,FALSE)</f>
        <v>#N/A</v>
      </c>
      <c r="AB203" s="10" t="e">
        <f>VLOOKUP(K203,'centroDeProyectos estrateg '!$B:$AB,8,FALSE)</f>
        <v>#N/A</v>
      </c>
      <c r="AC203" s="10" t="e">
        <f>VLOOKUP(L203,'centroDeProyectos estrateg '!$B:$AB,5,FALSE)</f>
        <v>#N/A</v>
      </c>
      <c r="AD203" s="10" t="e">
        <f>VLOOKUP(M203,'centroDeProyectos estrateg '!$B:$AB,19,FALSE)</f>
        <v>#N/A</v>
      </c>
    </row>
    <row r="204" spans="1:30" ht="32.25" customHeight="1">
      <c r="A204" s="1"/>
      <c r="B204" s="4" t="s">
        <v>3645</v>
      </c>
      <c r="C204" s="4" t="s">
        <v>3599</v>
      </c>
      <c r="D204" s="4" t="s">
        <v>3600</v>
      </c>
      <c r="E204" s="4" t="s">
        <v>5345</v>
      </c>
      <c r="F204" s="4" t="s">
        <v>6313</v>
      </c>
      <c r="G204"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4" s="4" t="s">
        <v>3109</v>
      </c>
      <c r="I204" s="4" t="s">
        <v>3741</v>
      </c>
      <c r="J204" s="4" t="s">
        <v>3645</v>
      </c>
      <c r="K204" s="4" t="s">
        <v>3742</v>
      </c>
      <c r="L204" s="4">
        <v>2019</v>
      </c>
      <c r="M204" s="4" t="s">
        <v>6314</v>
      </c>
      <c r="N204" s="4" t="s">
        <v>3645</v>
      </c>
      <c r="O204" s="4" t="s">
        <v>3582</v>
      </c>
      <c r="P204" s="4">
        <v>0</v>
      </c>
      <c r="Q204" s="4">
        <v>100</v>
      </c>
      <c r="R204" s="15">
        <v>0.1</v>
      </c>
      <c r="S204" s="15">
        <v>0.2</v>
      </c>
      <c r="T204" s="15">
        <v>0.4</v>
      </c>
      <c r="U204" s="15">
        <v>0.6</v>
      </c>
      <c r="V204" s="15">
        <v>0.8</v>
      </c>
      <c r="W204" s="15">
        <v>1</v>
      </c>
      <c r="X204" s="4" t="s">
        <v>6315</v>
      </c>
      <c r="Y204" s="10" t="e">
        <f>VLOOKUP(H204,'centroDeProyectos estrateg '!$B:$AB,2,FALSE)</f>
        <v>#N/A</v>
      </c>
      <c r="Z204" s="10" t="e">
        <f>VLOOKUP(I204,'centroDeProyectos estrateg '!$B:$AB,3,FALSE)</f>
        <v>#N/A</v>
      </c>
      <c r="AA204" s="10" t="e">
        <f>VLOOKUP(J204,'centroDeProyectos estrateg '!$B:$AB,7,FALSE)</f>
        <v>#N/A</v>
      </c>
      <c r="AB204" s="10" t="e">
        <f>VLOOKUP(K204,'centroDeProyectos estrateg '!$B:$AB,8,FALSE)</f>
        <v>#N/A</v>
      </c>
      <c r="AC204" s="10" t="e">
        <f>VLOOKUP(L204,'centroDeProyectos estrateg '!$B:$AB,5,FALSE)</f>
        <v>#N/A</v>
      </c>
      <c r="AD204" s="10" t="e">
        <f>VLOOKUP(M204,'centroDeProyectos estrateg '!$B:$AB,19,FALSE)</f>
        <v>#N/A</v>
      </c>
    </row>
    <row r="205" spans="1:30" ht="32.25" customHeight="1">
      <c r="A205" s="1"/>
      <c r="B205" s="4" t="s">
        <v>3645</v>
      </c>
      <c r="C205" s="4" t="s">
        <v>3599</v>
      </c>
      <c r="D205" s="4" t="s">
        <v>3600</v>
      </c>
      <c r="E205" s="4" t="s">
        <v>5345</v>
      </c>
      <c r="F205" s="4" t="s">
        <v>6313</v>
      </c>
      <c r="G205"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5" s="4" t="s">
        <v>3109</v>
      </c>
      <c r="I205" s="4" t="s">
        <v>3741</v>
      </c>
      <c r="J205" s="4" t="s">
        <v>3645</v>
      </c>
      <c r="K205" s="4" t="s">
        <v>3742</v>
      </c>
      <c r="L205" s="4" t="s">
        <v>3475</v>
      </c>
      <c r="M205" s="4" t="s">
        <v>6316</v>
      </c>
      <c r="N205" s="4" t="s">
        <v>3645</v>
      </c>
      <c r="O205" s="4"/>
      <c r="P205" s="4"/>
      <c r="Q205" s="4"/>
      <c r="R205" s="15"/>
      <c r="S205" s="15"/>
      <c r="T205" s="15"/>
      <c r="U205" s="15"/>
      <c r="V205" s="15"/>
      <c r="W205" s="15"/>
      <c r="X205" s="4"/>
      <c r="Y205" s="10" t="e">
        <f>VLOOKUP(H205,'centroDeProyectos estrateg '!$B:$AB,2,FALSE)</f>
        <v>#N/A</v>
      </c>
      <c r="Z205" s="10" t="e">
        <f>VLOOKUP(I205,'centroDeProyectos estrateg '!$B:$AB,3,FALSE)</f>
        <v>#N/A</v>
      </c>
      <c r="AA205" s="10" t="e">
        <f>VLOOKUP(J205,'centroDeProyectos estrateg '!$B:$AB,7,FALSE)</f>
        <v>#N/A</v>
      </c>
      <c r="AB205" s="10" t="e">
        <f>VLOOKUP(K205,'centroDeProyectos estrateg '!$B:$AB,8,FALSE)</f>
        <v>#N/A</v>
      </c>
      <c r="AC205" s="10" t="e">
        <f>VLOOKUP(L205,'centroDeProyectos estrateg '!$B:$AB,5,FALSE)</f>
        <v>#N/A</v>
      </c>
      <c r="AD205" s="10" t="e">
        <f>VLOOKUP(M205,'centroDeProyectos estrateg '!$B:$AB,19,FALSE)</f>
        <v>#N/A</v>
      </c>
    </row>
    <row r="206" spans="1:30" ht="32.25" customHeight="1">
      <c r="A206" s="1"/>
      <c r="B206" s="3" t="s">
        <v>3817</v>
      </c>
      <c r="C206" s="3" t="s">
        <v>3599</v>
      </c>
      <c r="D206" s="3" t="s">
        <v>3600</v>
      </c>
      <c r="E206" s="3" t="s">
        <v>5345</v>
      </c>
      <c r="F206" s="3" t="s">
        <v>6313</v>
      </c>
      <c r="G206"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6" s="3" t="s">
        <v>3166</v>
      </c>
      <c r="I206" s="3" t="s">
        <v>3750</v>
      </c>
      <c r="J206" s="3" t="s">
        <v>3426</v>
      </c>
      <c r="K206" s="3"/>
      <c r="L206" s="3" t="s">
        <v>6174</v>
      </c>
      <c r="M206" s="3" t="s">
        <v>6317</v>
      </c>
      <c r="N206" s="3" t="s">
        <v>3426</v>
      </c>
      <c r="O206" s="3" t="s">
        <v>3582</v>
      </c>
      <c r="P206" s="3">
        <v>0</v>
      </c>
      <c r="Q206" s="3">
        <v>100</v>
      </c>
      <c r="R206" s="5">
        <v>0.1</v>
      </c>
      <c r="S206" s="5">
        <v>0.2</v>
      </c>
      <c r="T206" s="5">
        <v>0.4</v>
      </c>
      <c r="U206" s="5">
        <v>0.6</v>
      </c>
      <c r="V206" s="5">
        <v>0.8</v>
      </c>
      <c r="W206" s="5">
        <v>1</v>
      </c>
      <c r="X206" s="3" t="s">
        <v>6315</v>
      </c>
      <c r="Y206" s="10" t="e">
        <f>VLOOKUP(H206,'centroDeProyectos estrateg '!$B:$AB,2,FALSE)</f>
        <v>#VALUE!</v>
      </c>
      <c r="Z206" s="10" t="e">
        <f>VLOOKUP(I206,'centroDeProyectos estrateg '!$B:$AB,3,FALSE)</f>
        <v>#N/A</v>
      </c>
      <c r="AA206" s="10" t="e">
        <f>VLOOKUP(J206,'centroDeProyectos estrateg '!$B:$AB,7,FALSE)</f>
        <v>#N/A</v>
      </c>
      <c r="AB206" s="10" t="e">
        <f>VLOOKUP(K206,'centroDeProyectos estrateg '!$B:$AB,8,FALSE)</f>
        <v>#N/A</v>
      </c>
      <c r="AC206" s="10" t="e">
        <f>VLOOKUP(L206,'centroDeProyectos estrateg '!$B:$AB,5,FALSE)</f>
        <v>#N/A</v>
      </c>
      <c r="AD206" s="10" t="e">
        <f>VLOOKUP(M206,'centroDeProyectos estrateg '!$B:$AB,19,FALSE)</f>
        <v>#N/A</v>
      </c>
    </row>
    <row r="207" spans="1:30" ht="32.25" customHeight="1">
      <c r="A207" s="1"/>
      <c r="B207" s="3" t="s">
        <v>3817</v>
      </c>
      <c r="C207" s="3" t="s">
        <v>3599</v>
      </c>
      <c r="D207" s="3" t="s">
        <v>3600</v>
      </c>
      <c r="E207" s="3" t="s">
        <v>5345</v>
      </c>
      <c r="F207" s="3" t="s">
        <v>6313</v>
      </c>
      <c r="G207"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7" s="3" t="s">
        <v>3166</v>
      </c>
      <c r="I207" s="3" t="s">
        <v>3750</v>
      </c>
      <c r="J207" s="3" t="s">
        <v>3426</v>
      </c>
      <c r="K207" s="3"/>
      <c r="L207" s="3" t="s">
        <v>3448</v>
      </c>
      <c r="M207" s="3" t="s">
        <v>6318</v>
      </c>
      <c r="N207" s="3" t="s">
        <v>3426</v>
      </c>
      <c r="O207" s="3"/>
      <c r="P207" s="3"/>
      <c r="Q207" s="3"/>
      <c r="R207" s="5"/>
      <c r="S207" s="5"/>
      <c r="T207" s="5"/>
      <c r="U207" s="5"/>
      <c r="V207" s="5"/>
      <c r="W207" s="5"/>
      <c r="X207" s="3"/>
      <c r="Y207" s="10" t="e">
        <f>VLOOKUP(H207,'centroDeProyectos estrateg '!$B:$AB,2,FALSE)</f>
        <v>#VALUE!</v>
      </c>
      <c r="Z207" s="10" t="e">
        <f>VLOOKUP(I207,'centroDeProyectos estrateg '!$B:$AB,3,FALSE)</f>
        <v>#N/A</v>
      </c>
      <c r="AA207" s="10" t="e">
        <f>VLOOKUP(J207,'centroDeProyectos estrateg '!$B:$AB,7,FALSE)</f>
        <v>#N/A</v>
      </c>
      <c r="AB207" s="10" t="e">
        <f>VLOOKUP(K207,'centroDeProyectos estrateg '!$B:$AB,8,FALSE)</f>
        <v>#N/A</v>
      </c>
      <c r="AC207" s="10" t="e">
        <f>VLOOKUP(L207,'centroDeProyectos estrateg '!$B:$AB,5,FALSE)</f>
        <v>#N/A</v>
      </c>
      <c r="AD207" s="10" t="e">
        <f>VLOOKUP(M207,'centroDeProyectos estrateg '!$B:$AB,19,FALSE)</f>
        <v>#N/A</v>
      </c>
    </row>
    <row r="208" spans="1:30" ht="32.25" customHeight="1">
      <c r="A208" s="1"/>
      <c r="B208" s="3" t="s">
        <v>3817</v>
      </c>
      <c r="C208" s="3" t="s">
        <v>3599</v>
      </c>
      <c r="D208" s="3" t="s">
        <v>3600</v>
      </c>
      <c r="E208" s="3" t="s">
        <v>5345</v>
      </c>
      <c r="F208" s="3" t="s">
        <v>6313</v>
      </c>
      <c r="G208"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8" s="3" t="s">
        <v>3166</v>
      </c>
      <c r="I208" s="3" t="s">
        <v>3750</v>
      </c>
      <c r="J208" s="3" t="s">
        <v>3426</v>
      </c>
      <c r="K208" s="3"/>
      <c r="L208" s="3" t="s">
        <v>6302</v>
      </c>
      <c r="M208" s="3" t="s">
        <v>6319</v>
      </c>
      <c r="N208" s="3" t="s">
        <v>3426</v>
      </c>
      <c r="O208" s="3"/>
      <c r="P208" s="3"/>
      <c r="Q208" s="3"/>
      <c r="R208" s="5"/>
      <c r="S208" s="5"/>
      <c r="T208" s="5"/>
      <c r="U208" s="5"/>
      <c r="V208" s="5"/>
      <c r="W208" s="5"/>
      <c r="X208" s="3"/>
      <c r="Y208" s="10" t="e">
        <f>VLOOKUP(H208,'centroDeProyectos estrateg '!$B:$AB,2,FALSE)</f>
        <v>#VALUE!</v>
      </c>
      <c r="Z208" s="10" t="e">
        <f>VLOOKUP(I208,'centroDeProyectos estrateg '!$B:$AB,3,FALSE)</f>
        <v>#N/A</v>
      </c>
      <c r="AA208" s="10" t="e">
        <f>VLOOKUP(J208,'centroDeProyectos estrateg '!$B:$AB,7,FALSE)</f>
        <v>#N/A</v>
      </c>
      <c r="AB208" s="10" t="e">
        <f>VLOOKUP(K208,'centroDeProyectos estrateg '!$B:$AB,8,FALSE)</f>
        <v>#N/A</v>
      </c>
      <c r="AC208" s="10" t="e">
        <f>VLOOKUP(L208,'centroDeProyectos estrateg '!$B:$AB,5,FALSE)</f>
        <v>#N/A</v>
      </c>
      <c r="AD208" s="10" t="e">
        <f>VLOOKUP(M208,'centroDeProyectos estrateg '!$B:$AB,19,FALSE)</f>
        <v>#VALUE!</v>
      </c>
    </row>
    <row r="209" spans="1:30" ht="32.25" customHeight="1">
      <c r="A209" s="1"/>
      <c r="B209" s="4" t="s">
        <v>3548</v>
      </c>
      <c r="C209" s="4" t="s">
        <v>3599</v>
      </c>
      <c r="D209" s="4" t="s">
        <v>3600</v>
      </c>
      <c r="E209" s="4" t="s">
        <v>5345</v>
      </c>
      <c r="F209" s="4" t="s">
        <v>6313</v>
      </c>
      <c r="G209"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09" s="4" t="s">
        <v>3115</v>
      </c>
      <c r="I209" s="4" t="s">
        <v>3751</v>
      </c>
      <c r="J209" s="4" t="s">
        <v>32</v>
      </c>
      <c r="K209" s="4" t="s">
        <v>6320</v>
      </c>
      <c r="L209" s="4">
        <v>2019</v>
      </c>
      <c r="M209" s="4" t="s">
        <v>6321</v>
      </c>
      <c r="N209" s="4" t="s">
        <v>32</v>
      </c>
      <c r="O209" s="4" t="s">
        <v>3582</v>
      </c>
      <c r="P209" s="4">
        <v>0</v>
      </c>
      <c r="Q209" s="4">
        <v>100</v>
      </c>
      <c r="R209" s="15">
        <v>0.1</v>
      </c>
      <c r="S209" s="15">
        <v>0.2</v>
      </c>
      <c r="T209" s="15">
        <v>0.4</v>
      </c>
      <c r="U209" s="15">
        <v>0.6</v>
      </c>
      <c r="V209" s="15">
        <v>0.8</v>
      </c>
      <c r="W209" s="15">
        <v>1</v>
      </c>
      <c r="X209" s="4" t="s">
        <v>6315</v>
      </c>
      <c r="Y209" s="10" t="e">
        <f>VLOOKUP(H209,'centroDeProyectos estrateg '!$B:$AB,2,FALSE)</f>
        <v>#N/A</v>
      </c>
      <c r="Z209" s="10" t="e">
        <f>VLOOKUP(I209,'centroDeProyectos estrateg '!$B:$AB,3,FALSE)</f>
        <v>#N/A</v>
      </c>
      <c r="AA209" s="10" t="e">
        <f>VLOOKUP(J209,'centroDeProyectos estrateg '!$B:$AB,7,FALSE)</f>
        <v>#N/A</v>
      </c>
      <c r="AB209" s="10" t="e">
        <f>VLOOKUP(K209,'centroDeProyectos estrateg '!$B:$AB,8,FALSE)</f>
        <v>#N/A</v>
      </c>
      <c r="AC209" s="10" t="e">
        <f>VLOOKUP(L209,'centroDeProyectos estrateg '!$B:$AB,5,FALSE)</f>
        <v>#N/A</v>
      </c>
      <c r="AD209" s="10" t="e">
        <f>VLOOKUP(M209,'centroDeProyectos estrateg '!$B:$AB,19,FALSE)</f>
        <v>#VALUE!</v>
      </c>
    </row>
    <row r="210" spans="1:30" ht="32.25" customHeight="1">
      <c r="A210" s="1"/>
      <c r="B210" s="4" t="s">
        <v>3548</v>
      </c>
      <c r="C210" s="4" t="s">
        <v>3599</v>
      </c>
      <c r="D210" s="4" t="s">
        <v>3600</v>
      </c>
      <c r="E210" s="4" t="s">
        <v>5345</v>
      </c>
      <c r="F210" s="4" t="s">
        <v>6313</v>
      </c>
      <c r="G210"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0" s="4" t="s">
        <v>3115</v>
      </c>
      <c r="I210" s="4" t="s">
        <v>3751</v>
      </c>
      <c r="J210" s="4" t="s">
        <v>32</v>
      </c>
      <c r="K210" s="4" t="s">
        <v>3645</v>
      </c>
      <c r="L210" s="4" t="s">
        <v>3475</v>
      </c>
      <c r="M210" s="4" t="s">
        <v>6322</v>
      </c>
      <c r="N210" s="4" t="s">
        <v>32</v>
      </c>
      <c r="O210" s="4"/>
      <c r="P210" s="4"/>
      <c r="Q210" s="4"/>
      <c r="R210" s="15"/>
      <c r="S210" s="15"/>
      <c r="T210" s="15"/>
      <c r="U210" s="15"/>
      <c r="V210" s="15"/>
      <c r="W210" s="15"/>
      <c r="X210" s="4"/>
      <c r="Y210" s="10" t="e">
        <f>VLOOKUP(H210,'centroDeProyectos estrateg '!$B:$AB,2,FALSE)</f>
        <v>#N/A</v>
      </c>
      <c r="Z210" s="10" t="e">
        <f>VLOOKUP(I210,'centroDeProyectos estrateg '!$B:$AB,3,FALSE)</f>
        <v>#N/A</v>
      </c>
      <c r="AA210" s="10" t="e">
        <f>VLOOKUP(J210,'centroDeProyectos estrateg '!$B:$AB,7,FALSE)</f>
        <v>#N/A</v>
      </c>
      <c r="AB210" s="10" t="e">
        <f>VLOOKUP(K210,'centroDeProyectos estrateg '!$B:$AB,8,FALSE)</f>
        <v>#N/A</v>
      </c>
      <c r="AC210" s="10" t="e">
        <f>VLOOKUP(L210,'centroDeProyectos estrateg '!$B:$AB,5,FALSE)</f>
        <v>#N/A</v>
      </c>
      <c r="AD210" s="10" t="e">
        <f>VLOOKUP(M210,'centroDeProyectos estrateg '!$B:$AB,19,FALSE)</f>
        <v>#N/A</v>
      </c>
    </row>
    <row r="211" spans="1:30" ht="32.25" customHeight="1">
      <c r="A211" s="1"/>
      <c r="B211" s="4" t="s">
        <v>3548</v>
      </c>
      <c r="C211" s="4" t="s">
        <v>3599</v>
      </c>
      <c r="D211" s="4" t="s">
        <v>3600</v>
      </c>
      <c r="E211" s="4" t="s">
        <v>5345</v>
      </c>
      <c r="F211" s="4" t="s">
        <v>6313</v>
      </c>
      <c r="G211"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1" s="4" t="s">
        <v>3115</v>
      </c>
      <c r="I211" s="4" t="s">
        <v>3751</v>
      </c>
      <c r="J211" s="4" t="s">
        <v>32</v>
      </c>
      <c r="K211" s="4" t="s">
        <v>2278</v>
      </c>
      <c r="L211" s="4" t="s">
        <v>3475</v>
      </c>
      <c r="M211" s="4" t="s">
        <v>6323</v>
      </c>
      <c r="N211" s="4" t="s">
        <v>32</v>
      </c>
      <c r="O211" s="4"/>
      <c r="P211" s="4"/>
      <c r="Q211" s="4"/>
      <c r="R211" s="15"/>
      <c r="S211" s="15"/>
      <c r="T211" s="15"/>
      <c r="U211" s="15"/>
      <c r="V211" s="15"/>
      <c r="W211" s="15"/>
      <c r="X211" s="4"/>
      <c r="Y211" s="10" t="e">
        <f>VLOOKUP(H211,'centroDeProyectos estrateg '!$B:$AB,2,FALSE)</f>
        <v>#N/A</v>
      </c>
      <c r="Z211" s="10" t="e">
        <f>VLOOKUP(I211,'centroDeProyectos estrateg '!$B:$AB,3,FALSE)</f>
        <v>#N/A</v>
      </c>
      <c r="AA211" s="10" t="e">
        <f>VLOOKUP(J211,'centroDeProyectos estrateg '!$B:$AB,7,FALSE)</f>
        <v>#N/A</v>
      </c>
      <c r="AB211" s="10" t="e">
        <f>VLOOKUP(K211,'centroDeProyectos estrateg '!$B:$AB,8,FALSE)</f>
        <v>#N/A</v>
      </c>
      <c r="AC211" s="10" t="e">
        <f>VLOOKUP(L211,'centroDeProyectos estrateg '!$B:$AB,5,FALSE)</f>
        <v>#N/A</v>
      </c>
      <c r="AD211" s="10" t="e">
        <f>VLOOKUP(M211,'centroDeProyectos estrateg '!$B:$AB,19,FALSE)</f>
        <v>#N/A</v>
      </c>
    </row>
    <row r="212" spans="1:30" ht="32.25" customHeight="1">
      <c r="A212" s="1"/>
      <c r="B212" s="3" t="s">
        <v>3769</v>
      </c>
      <c r="C212" s="3" t="s">
        <v>3599</v>
      </c>
      <c r="D212" s="3" t="s">
        <v>3600</v>
      </c>
      <c r="E212" s="3" t="s">
        <v>5345</v>
      </c>
      <c r="F212" s="3" t="s">
        <v>6313</v>
      </c>
      <c r="G212"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2" s="3" t="s">
        <v>3148</v>
      </c>
      <c r="I212" s="3" t="s">
        <v>3752</v>
      </c>
      <c r="J212" s="3" t="s">
        <v>3698</v>
      </c>
      <c r="K212" s="3" t="s">
        <v>75</v>
      </c>
      <c r="L212" s="3">
        <v>2019</v>
      </c>
      <c r="M212" s="3" t="s">
        <v>6324</v>
      </c>
      <c r="N212" s="3" t="s">
        <v>3698</v>
      </c>
      <c r="O212" s="3" t="s">
        <v>3582</v>
      </c>
      <c r="P212" s="3">
        <v>0</v>
      </c>
      <c r="Q212" s="3">
        <v>100</v>
      </c>
      <c r="R212" s="5">
        <v>0.1</v>
      </c>
      <c r="S212" s="5">
        <v>0.2</v>
      </c>
      <c r="T212" s="5">
        <v>0.4</v>
      </c>
      <c r="U212" s="5">
        <v>0.6</v>
      </c>
      <c r="V212" s="5">
        <v>0.8</v>
      </c>
      <c r="W212" s="5">
        <v>1</v>
      </c>
      <c r="X212" s="3" t="s">
        <v>6315</v>
      </c>
      <c r="Y212" s="10" t="e">
        <f>VLOOKUP(H212,'centroDeProyectos estrateg '!$B:$AB,2,FALSE)</f>
        <v>#N/A</v>
      </c>
      <c r="Z212" s="10" t="e">
        <f>VLOOKUP(I212,'centroDeProyectos estrateg '!$B:$AB,3,FALSE)</f>
        <v>#N/A</v>
      </c>
      <c r="AA212" s="10" t="e">
        <f>VLOOKUP(J212,'centroDeProyectos estrateg '!$B:$AB,7,FALSE)</f>
        <v>#N/A</v>
      </c>
      <c r="AB212" s="10" t="e">
        <f>VLOOKUP(K212,'centroDeProyectos estrateg '!$B:$AB,8,FALSE)</f>
        <v>#N/A</v>
      </c>
      <c r="AC212" s="10" t="e">
        <f>VLOOKUP(L212,'centroDeProyectos estrateg '!$B:$AB,5,FALSE)</f>
        <v>#N/A</v>
      </c>
      <c r="AD212" s="10" t="e">
        <f>VLOOKUP(M212,'centroDeProyectos estrateg '!$B:$AB,19,FALSE)</f>
        <v>#VALUE!</v>
      </c>
    </row>
    <row r="213" spans="1:30" ht="32.25" customHeight="1">
      <c r="A213" s="1"/>
      <c r="B213" s="3" t="s">
        <v>3769</v>
      </c>
      <c r="C213" s="3" t="s">
        <v>3599</v>
      </c>
      <c r="D213" s="3" t="s">
        <v>3600</v>
      </c>
      <c r="E213" s="3" t="s">
        <v>5345</v>
      </c>
      <c r="F213" s="3" t="s">
        <v>6313</v>
      </c>
      <c r="G213"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3" s="3" t="s">
        <v>3148</v>
      </c>
      <c r="I213" s="3" t="s">
        <v>3752</v>
      </c>
      <c r="J213" s="3" t="s">
        <v>3698</v>
      </c>
      <c r="K213" s="3" t="s">
        <v>75</v>
      </c>
      <c r="L213" s="3" t="s">
        <v>3475</v>
      </c>
      <c r="M213" s="3" t="s">
        <v>6325</v>
      </c>
      <c r="N213" s="3" t="s">
        <v>3698</v>
      </c>
      <c r="O213" s="3"/>
      <c r="P213" s="3"/>
      <c r="Q213" s="3"/>
      <c r="R213" s="5"/>
      <c r="S213" s="5"/>
      <c r="T213" s="5"/>
      <c r="U213" s="5"/>
      <c r="V213" s="5"/>
      <c r="W213" s="5"/>
      <c r="X213" s="3"/>
      <c r="Y213" s="10" t="e">
        <f>VLOOKUP(H213,'centroDeProyectos estrateg '!$B:$AB,2,FALSE)</f>
        <v>#N/A</v>
      </c>
      <c r="Z213" s="10" t="e">
        <f>VLOOKUP(I213,'centroDeProyectos estrateg '!$B:$AB,3,FALSE)</f>
        <v>#N/A</v>
      </c>
      <c r="AA213" s="10" t="e">
        <f>VLOOKUP(J213,'centroDeProyectos estrateg '!$B:$AB,7,FALSE)</f>
        <v>#N/A</v>
      </c>
      <c r="AB213" s="10" t="e">
        <f>VLOOKUP(K213,'centroDeProyectos estrateg '!$B:$AB,8,FALSE)</f>
        <v>#N/A</v>
      </c>
      <c r="AC213" s="10" t="e">
        <f>VLOOKUP(L213,'centroDeProyectos estrateg '!$B:$AB,5,FALSE)</f>
        <v>#N/A</v>
      </c>
      <c r="AD213" s="10" t="e">
        <f>VLOOKUP(M213,'centroDeProyectos estrateg '!$B:$AB,19,FALSE)</f>
        <v>#N/A</v>
      </c>
    </row>
    <row r="214" spans="1:30" ht="32.25" customHeight="1">
      <c r="A214" s="1"/>
      <c r="B214" s="3" t="s">
        <v>3769</v>
      </c>
      <c r="C214" s="3" t="s">
        <v>3599</v>
      </c>
      <c r="D214" s="3" t="s">
        <v>3600</v>
      </c>
      <c r="E214" s="3" t="s">
        <v>5345</v>
      </c>
      <c r="F214" s="3" t="s">
        <v>6313</v>
      </c>
      <c r="G214"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4" s="3" t="s">
        <v>3148</v>
      </c>
      <c r="I214" s="3" t="s">
        <v>3752</v>
      </c>
      <c r="J214" s="3" t="s">
        <v>3698</v>
      </c>
      <c r="K214" s="3" t="s">
        <v>75</v>
      </c>
      <c r="L214" s="3" t="s">
        <v>6004</v>
      </c>
      <c r="M214" s="3" t="s">
        <v>6326</v>
      </c>
      <c r="N214" s="3" t="s">
        <v>3698</v>
      </c>
      <c r="O214" s="3"/>
      <c r="P214" s="3"/>
      <c r="Q214" s="3"/>
      <c r="R214" s="5"/>
      <c r="S214" s="5"/>
      <c r="T214" s="5"/>
      <c r="U214" s="5"/>
      <c r="V214" s="5"/>
      <c r="W214" s="5"/>
      <c r="X214" s="3"/>
      <c r="Y214" s="10" t="e">
        <f>VLOOKUP(H214,'centroDeProyectos estrateg '!$B:$AB,2,FALSE)</f>
        <v>#N/A</v>
      </c>
      <c r="Z214" s="10" t="e">
        <f>VLOOKUP(I214,'centroDeProyectos estrateg '!$B:$AB,3,FALSE)</f>
        <v>#N/A</v>
      </c>
      <c r="AA214" s="10" t="e">
        <f>VLOOKUP(J214,'centroDeProyectos estrateg '!$B:$AB,7,FALSE)</f>
        <v>#N/A</v>
      </c>
      <c r="AB214" s="10" t="e">
        <f>VLOOKUP(K214,'centroDeProyectos estrateg '!$B:$AB,8,FALSE)</f>
        <v>#N/A</v>
      </c>
      <c r="AC214" s="10" t="e">
        <f>VLOOKUP(L214,'centroDeProyectos estrateg '!$B:$AB,5,FALSE)</f>
        <v>#N/A</v>
      </c>
      <c r="AD214" s="10" t="e">
        <f>VLOOKUP(M214,'centroDeProyectos estrateg '!$B:$AB,19,FALSE)</f>
        <v>#N/A</v>
      </c>
    </row>
    <row r="215" spans="1:30" ht="32.25" customHeight="1">
      <c r="A215" s="1"/>
      <c r="B215" s="3" t="s">
        <v>3769</v>
      </c>
      <c r="C215" s="3" t="s">
        <v>3599</v>
      </c>
      <c r="D215" s="3" t="s">
        <v>3600</v>
      </c>
      <c r="E215" s="3" t="s">
        <v>5345</v>
      </c>
      <c r="F215" s="3" t="s">
        <v>6313</v>
      </c>
      <c r="G215"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5" s="3" t="s">
        <v>3148</v>
      </c>
      <c r="I215" s="3" t="s">
        <v>3752</v>
      </c>
      <c r="J215" s="3" t="s">
        <v>3698</v>
      </c>
      <c r="K215" s="3" t="s">
        <v>75</v>
      </c>
      <c r="L215" s="3" t="s">
        <v>3450</v>
      </c>
      <c r="M215" s="3" t="s">
        <v>6327</v>
      </c>
      <c r="N215" s="3" t="s">
        <v>3698</v>
      </c>
      <c r="O215" s="3"/>
      <c r="P215" s="3"/>
      <c r="Q215" s="3"/>
      <c r="R215" s="5"/>
      <c r="S215" s="5"/>
      <c r="T215" s="5"/>
      <c r="U215" s="5"/>
      <c r="V215" s="5"/>
      <c r="W215" s="5"/>
      <c r="X215" s="3"/>
      <c r="Y215" s="10" t="e">
        <f>VLOOKUP(H215,'centroDeProyectos estrateg '!$B:$AB,2,FALSE)</f>
        <v>#N/A</v>
      </c>
      <c r="Z215" s="10" t="e">
        <f>VLOOKUP(I215,'centroDeProyectos estrateg '!$B:$AB,3,FALSE)</f>
        <v>#N/A</v>
      </c>
      <c r="AA215" s="10" t="e">
        <f>VLOOKUP(J215,'centroDeProyectos estrateg '!$B:$AB,7,FALSE)</f>
        <v>#N/A</v>
      </c>
      <c r="AB215" s="10" t="e">
        <f>VLOOKUP(K215,'centroDeProyectos estrateg '!$B:$AB,8,FALSE)</f>
        <v>#N/A</v>
      </c>
      <c r="AC215" s="10" t="e">
        <f>VLOOKUP(L215,'centroDeProyectos estrateg '!$B:$AB,5,FALSE)</f>
        <v>#N/A</v>
      </c>
      <c r="AD215" s="10" t="e">
        <f>VLOOKUP(M215,'centroDeProyectos estrateg '!$B:$AB,19,FALSE)</f>
        <v>#N/A</v>
      </c>
    </row>
    <row r="216" spans="1:30" ht="32.25" customHeight="1">
      <c r="A216" s="1"/>
      <c r="B216" s="4" t="s">
        <v>3606</v>
      </c>
      <c r="C216" s="4" t="s">
        <v>3599</v>
      </c>
      <c r="D216" s="4" t="s">
        <v>3600</v>
      </c>
      <c r="E216" s="4" t="s">
        <v>5345</v>
      </c>
      <c r="F216" s="4" t="s">
        <v>6313</v>
      </c>
      <c r="G216"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6" s="4" t="s">
        <v>3126</v>
      </c>
      <c r="I216" s="4" t="s">
        <v>3753</v>
      </c>
      <c r="J216" s="4" t="s">
        <v>75</v>
      </c>
      <c r="K216" s="4" t="s">
        <v>3754</v>
      </c>
      <c r="L216" s="4">
        <v>2019</v>
      </c>
      <c r="M216" s="4" t="s">
        <v>6328</v>
      </c>
      <c r="N216" s="4" t="s">
        <v>75</v>
      </c>
      <c r="O216" s="4" t="s">
        <v>3582</v>
      </c>
      <c r="P216" s="4">
        <v>0</v>
      </c>
      <c r="Q216" s="4">
        <v>100</v>
      </c>
      <c r="R216" s="15">
        <v>0.1</v>
      </c>
      <c r="S216" s="15">
        <v>0.2</v>
      </c>
      <c r="T216" s="15">
        <v>0.4</v>
      </c>
      <c r="U216" s="15">
        <v>0.6</v>
      </c>
      <c r="V216" s="15">
        <v>0.8</v>
      </c>
      <c r="W216" s="15">
        <v>1</v>
      </c>
      <c r="X216" s="4" t="s">
        <v>6315</v>
      </c>
      <c r="Y216" s="10" t="e">
        <f>VLOOKUP(H216,'centroDeProyectos estrateg '!$B:$AB,2,FALSE)</f>
        <v>#VALUE!</v>
      </c>
      <c r="Z216" s="10" t="e">
        <f>VLOOKUP(I216,'centroDeProyectos estrateg '!$B:$AB,3,FALSE)</f>
        <v>#N/A</v>
      </c>
      <c r="AA216" s="10" t="e">
        <f>VLOOKUP(J216,'centroDeProyectos estrateg '!$B:$AB,7,FALSE)</f>
        <v>#N/A</v>
      </c>
      <c r="AB216" s="10" t="e">
        <f>VLOOKUP(K216,'centroDeProyectos estrateg '!$B:$AB,8,FALSE)</f>
        <v>#N/A</v>
      </c>
      <c r="AC216" s="10" t="e">
        <f>VLOOKUP(L216,'centroDeProyectos estrateg '!$B:$AB,5,FALSE)</f>
        <v>#N/A</v>
      </c>
      <c r="AD216" s="10" t="e">
        <f>VLOOKUP(M216,'centroDeProyectos estrateg '!$B:$AB,19,FALSE)</f>
        <v>#N/A</v>
      </c>
    </row>
    <row r="217" spans="1:30" ht="32.25" customHeight="1">
      <c r="A217" s="1"/>
      <c r="B217" s="4" t="s">
        <v>3606</v>
      </c>
      <c r="C217" s="4" t="s">
        <v>3599</v>
      </c>
      <c r="D217" s="4" t="s">
        <v>3600</v>
      </c>
      <c r="E217" s="4" t="s">
        <v>5345</v>
      </c>
      <c r="F217" s="4" t="s">
        <v>6313</v>
      </c>
      <c r="G217"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7" s="4" t="s">
        <v>3126</v>
      </c>
      <c r="I217" s="4" t="s">
        <v>3753</v>
      </c>
      <c r="J217" s="4" t="s">
        <v>75</v>
      </c>
      <c r="K217" s="4" t="s">
        <v>3754</v>
      </c>
      <c r="L217" s="4" t="s">
        <v>6174</v>
      </c>
      <c r="M217" s="4" t="s">
        <v>6329</v>
      </c>
      <c r="N217" s="4" t="s">
        <v>75</v>
      </c>
      <c r="O217" s="4"/>
      <c r="P217" s="4"/>
      <c r="Q217" s="4"/>
      <c r="R217" s="15"/>
      <c r="S217" s="15"/>
      <c r="T217" s="15"/>
      <c r="U217" s="15"/>
      <c r="V217" s="15"/>
      <c r="W217" s="15"/>
      <c r="X217" s="4"/>
      <c r="Y217" s="10" t="e">
        <f>VLOOKUP(H217,'centroDeProyectos estrateg '!$B:$AB,2,FALSE)</f>
        <v>#VALUE!</v>
      </c>
      <c r="Z217" s="10" t="e">
        <f>VLOOKUP(I217,'centroDeProyectos estrateg '!$B:$AB,3,FALSE)</f>
        <v>#N/A</v>
      </c>
      <c r="AA217" s="10" t="e">
        <f>VLOOKUP(J217,'centroDeProyectos estrateg '!$B:$AB,7,FALSE)</f>
        <v>#N/A</v>
      </c>
      <c r="AB217" s="10" t="e">
        <f>VLOOKUP(K217,'centroDeProyectos estrateg '!$B:$AB,8,FALSE)</f>
        <v>#N/A</v>
      </c>
      <c r="AC217" s="10" t="e">
        <f>VLOOKUP(L217,'centroDeProyectos estrateg '!$B:$AB,5,FALSE)</f>
        <v>#N/A</v>
      </c>
      <c r="AD217" s="10" t="e">
        <f>VLOOKUP(M217,'centroDeProyectos estrateg '!$B:$AB,19,FALSE)</f>
        <v>#N/A</v>
      </c>
    </row>
    <row r="218" spans="1:30" ht="32.25" customHeight="1">
      <c r="A218" s="1"/>
      <c r="B218" s="4" t="s">
        <v>3606</v>
      </c>
      <c r="C218" s="4" t="s">
        <v>3599</v>
      </c>
      <c r="D218" s="4" t="s">
        <v>3600</v>
      </c>
      <c r="E218" s="4" t="s">
        <v>5345</v>
      </c>
      <c r="F218" s="4" t="s">
        <v>6313</v>
      </c>
      <c r="G218"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8" s="4" t="s">
        <v>3126</v>
      </c>
      <c r="I218" s="4" t="s">
        <v>3753</v>
      </c>
      <c r="J218" s="4" t="s">
        <v>75</v>
      </c>
      <c r="K218" s="4" t="s">
        <v>3754</v>
      </c>
      <c r="L218" s="4" t="s">
        <v>3475</v>
      </c>
      <c r="M218" s="4" t="s">
        <v>6330</v>
      </c>
      <c r="N218" s="4" t="s">
        <v>75</v>
      </c>
      <c r="O218" s="4"/>
      <c r="P218" s="4"/>
      <c r="Q218" s="4"/>
      <c r="R218" s="15"/>
      <c r="S218" s="15"/>
      <c r="T218" s="15"/>
      <c r="U218" s="15"/>
      <c r="V218" s="15"/>
      <c r="W218" s="15"/>
      <c r="X218" s="4"/>
      <c r="Y218" s="10" t="e">
        <f>VLOOKUP(H218,'centroDeProyectos estrateg '!$B:$AB,2,FALSE)</f>
        <v>#VALUE!</v>
      </c>
      <c r="Z218" s="10" t="e">
        <f>VLOOKUP(I218,'centroDeProyectos estrateg '!$B:$AB,3,FALSE)</f>
        <v>#N/A</v>
      </c>
      <c r="AA218" s="10" t="e">
        <f>VLOOKUP(J218,'centroDeProyectos estrateg '!$B:$AB,7,FALSE)</f>
        <v>#N/A</v>
      </c>
      <c r="AB218" s="10" t="e">
        <f>VLOOKUP(K218,'centroDeProyectos estrateg '!$B:$AB,8,FALSE)</f>
        <v>#N/A</v>
      </c>
      <c r="AC218" s="10" t="e">
        <f>VLOOKUP(L218,'centroDeProyectos estrateg '!$B:$AB,5,FALSE)</f>
        <v>#N/A</v>
      </c>
      <c r="AD218" s="10" t="e">
        <f>VLOOKUP(M218,'centroDeProyectos estrateg '!$B:$AB,19,FALSE)</f>
        <v>#N/A</v>
      </c>
    </row>
    <row r="219" spans="1:30" ht="32.25" customHeight="1">
      <c r="A219" s="1"/>
      <c r="B219" s="4" t="s">
        <v>3606</v>
      </c>
      <c r="C219" s="4" t="s">
        <v>3599</v>
      </c>
      <c r="D219" s="4" t="s">
        <v>3600</v>
      </c>
      <c r="E219" s="4" t="s">
        <v>5345</v>
      </c>
      <c r="F219" s="4" t="s">
        <v>6313</v>
      </c>
      <c r="G219"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19" s="4" t="s">
        <v>3126</v>
      </c>
      <c r="I219" s="4" t="s">
        <v>3753</v>
      </c>
      <c r="J219" s="4" t="s">
        <v>75</v>
      </c>
      <c r="K219" s="4" t="s">
        <v>3754</v>
      </c>
      <c r="L219" s="4" t="s">
        <v>6302</v>
      </c>
      <c r="M219" s="4" t="s">
        <v>3756</v>
      </c>
      <c r="N219" s="4" t="s">
        <v>75</v>
      </c>
      <c r="O219" s="4"/>
      <c r="P219" s="4"/>
      <c r="Q219" s="4"/>
      <c r="R219" s="15"/>
      <c r="S219" s="15"/>
      <c r="T219" s="15"/>
      <c r="U219" s="15"/>
      <c r="V219" s="15"/>
      <c r="W219" s="15"/>
      <c r="X219" s="4"/>
      <c r="Y219" s="10" t="e">
        <f>VLOOKUP(H219,'centroDeProyectos estrateg '!$B:$AB,2,FALSE)</f>
        <v>#VALUE!</v>
      </c>
      <c r="Z219" s="10" t="e">
        <f>VLOOKUP(I219,'centroDeProyectos estrateg '!$B:$AB,3,FALSE)</f>
        <v>#N/A</v>
      </c>
      <c r="AA219" s="10" t="e">
        <f>VLOOKUP(J219,'centroDeProyectos estrateg '!$B:$AB,7,FALSE)</f>
        <v>#N/A</v>
      </c>
      <c r="AB219" s="10" t="e">
        <f>VLOOKUP(K219,'centroDeProyectos estrateg '!$B:$AB,8,FALSE)</f>
        <v>#N/A</v>
      </c>
      <c r="AC219" s="10" t="e">
        <f>VLOOKUP(L219,'centroDeProyectos estrateg '!$B:$AB,5,FALSE)</f>
        <v>#N/A</v>
      </c>
      <c r="AD219" s="10" t="e">
        <f>VLOOKUP(M219,'centroDeProyectos estrateg '!$B:$AB,19,FALSE)</f>
        <v>#N/A</v>
      </c>
    </row>
    <row r="220" spans="1:30" ht="32.25" customHeight="1">
      <c r="A220" s="1"/>
      <c r="B220" s="3" t="s">
        <v>6331</v>
      </c>
      <c r="C220" s="3" t="s">
        <v>3599</v>
      </c>
      <c r="D220" s="3" t="s">
        <v>3600</v>
      </c>
      <c r="E220" s="3" t="s">
        <v>5345</v>
      </c>
      <c r="F220" s="3" t="s">
        <v>6313</v>
      </c>
      <c r="G220"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0" s="3" t="s">
        <v>3146</v>
      </c>
      <c r="I220" s="3" t="s">
        <v>3757</v>
      </c>
      <c r="J220" s="3" t="s">
        <v>3211</v>
      </c>
      <c r="K220" s="3" t="s">
        <v>6332</v>
      </c>
      <c r="L220" s="3">
        <v>2019</v>
      </c>
      <c r="M220" s="3" t="s">
        <v>6333</v>
      </c>
      <c r="N220" s="3" t="s">
        <v>50</v>
      </c>
      <c r="O220" s="3" t="s">
        <v>3582</v>
      </c>
      <c r="P220" s="3">
        <v>0</v>
      </c>
      <c r="Q220" s="3">
        <v>100</v>
      </c>
      <c r="R220" s="5">
        <v>0.1</v>
      </c>
      <c r="S220" s="5">
        <v>0.2</v>
      </c>
      <c r="T220" s="5">
        <v>0.4</v>
      </c>
      <c r="U220" s="5">
        <v>0.6</v>
      </c>
      <c r="V220" s="5">
        <v>0.8</v>
      </c>
      <c r="W220" s="5">
        <v>1</v>
      </c>
      <c r="X220" s="3" t="s">
        <v>6334</v>
      </c>
      <c r="Y220" s="10" t="e">
        <f>VLOOKUP(H220,'centroDeProyectos estrateg '!$B:$AB,2,FALSE)</f>
        <v>#VALUE!</v>
      </c>
      <c r="Z220" s="10" t="e">
        <f>VLOOKUP(I220,'centroDeProyectos estrateg '!$B:$AB,3,FALSE)</f>
        <v>#N/A</v>
      </c>
      <c r="AA220" s="10" t="e">
        <f>VLOOKUP(J220,'centroDeProyectos estrateg '!$B:$AB,7,FALSE)</f>
        <v>#N/A</v>
      </c>
      <c r="AB220" s="10" t="e">
        <f>VLOOKUP(K220,'centroDeProyectos estrateg '!$B:$AB,8,FALSE)</f>
        <v>#N/A</v>
      </c>
      <c r="AC220" s="10" t="e">
        <f>VLOOKUP(L220,'centroDeProyectos estrateg '!$B:$AB,5,FALSE)</f>
        <v>#N/A</v>
      </c>
      <c r="AD220" s="10" t="e">
        <f>VLOOKUP(M220,'centroDeProyectos estrateg '!$B:$AB,19,FALSE)</f>
        <v>#N/A</v>
      </c>
    </row>
    <row r="221" spans="1:30" ht="32.25" customHeight="1">
      <c r="A221" s="1"/>
      <c r="B221" s="3" t="s">
        <v>6331</v>
      </c>
      <c r="C221" s="3" t="s">
        <v>3599</v>
      </c>
      <c r="D221" s="3" t="s">
        <v>3600</v>
      </c>
      <c r="E221" s="3" t="s">
        <v>5345</v>
      </c>
      <c r="F221" s="3" t="s">
        <v>6313</v>
      </c>
      <c r="G221"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1" s="3" t="s">
        <v>3146</v>
      </c>
      <c r="I221" s="3" t="s">
        <v>3757</v>
      </c>
      <c r="J221" s="3" t="s">
        <v>3211</v>
      </c>
      <c r="K221" s="3" t="s">
        <v>6332</v>
      </c>
      <c r="L221" s="3" t="s">
        <v>3876</v>
      </c>
      <c r="M221" s="3" t="s">
        <v>6335</v>
      </c>
      <c r="N221" s="3" t="s">
        <v>50</v>
      </c>
      <c r="O221" s="3"/>
      <c r="P221" s="3"/>
      <c r="Q221" s="3"/>
      <c r="R221" s="5"/>
      <c r="S221" s="5"/>
      <c r="T221" s="5"/>
      <c r="U221" s="5"/>
      <c r="V221" s="5"/>
      <c r="W221" s="5"/>
      <c r="X221" s="3"/>
      <c r="Y221" s="10" t="e">
        <f>VLOOKUP(H221,'centroDeProyectos estrateg '!$B:$AB,2,FALSE)</f>
        <v>#VALUE!</v>
      </c>
      <c r="Z221" s="10" t="e">
        <f>VLOOKUP(I221,'centroDeProyectos estrateg '!$B:$AB,3,FALSE)</f>
        <v>#N/A</v>
      </c>
      <c r="AA221" s="10" t="e">
        <f>VLOOKUP(J221,'centroDeProyectos estrateg '!$B:$AB,7,FALSE)</f>
        <v>#N/A</v>
      </c>
      <c r="AB221" s="10" t="e">
        <f>VLOOKUP(K221,'centroDeProyectos estrateg '!$B:$AB,8,FALSE)</f>
        <v>#N/A</v>
      </c>
      <c r="AC221" s="10" t="e">
        <f>VLOOKUP(L221,'centroDeProyectos estrateg '!$B:$AB,5,FALSE)</f>
        <v>#N/A</v>
      </c>
      <c r="AD221" s="10" t="e">
        <f>VLOOKUP(M221,'centroDeProyectos estrateg '!$B:$AB,19,FALSE)</f>
        <v>#N/A</v>
      </c>
    </row>
    <row r="222" spans="1:30" ht="32.25" customHeight="1">
      <c r="A222" s="1"/>
      <c r="B222" s="3" t="s">
        <v>6331</v>
      </c>
      <c r="C222" s="3" t="s">
        <v>3599</v>
      </c>
      <c r="D222" s="3" t="s">
        <v>3600</v>
      </c>
      <c r="E222" s="3" t="s">
        <v>5345</v>
      </c>
      <c r="F222" s="3" t="s">
        <v>6313</v>
      </c>
      <c r="G222" s="3"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2" s="3" t="s">
        <v>3146</v>
      </c>
      <c r="I222" s="3" t="s">
        <v>3757</v>
      </c>
      <c r="J222" s="3" t="s">
        <v>3211</v>
      </c>
      <c r="K222" s="3" t="s">
        <v>6332</v>
      </c>
      <c r="L222" s="3">
        <v>2024</v>
      </c>
      <c r="M222" s="3" t="s">
        <v>6336</v>
      </c>
      <c r="N222" s="3" t="s">
        <v>50</v>
      </c>
      <c r="O222" s="3"/>
      <c r="P222" s="3"/>
      <c r="Q222" s="3"/>
      <c r="R222" s="5"/>
      <c r="S222" s="5"/>
      <c r="T222" s="5"/>
      <c r="U222" s="5"/>
      <c r="V222" s="5"/>
      <c r="W222" s="5"/>
      <c r="X222" s="3"/>
      <c r="Y222" s="10" t="e">
        <f>VLOOKUP(H222,'centroDeProyectos estrateg '!$B:$AB,2,FALSE)</f>
        <v>#VALUE!</v>
      </c>
      <c r="Z222" s="10" t="e">
        <f>VLOOKUP(I222,'centroDeProyectos estrateg '!$B:$AB,3,FALSE)</f>
        <v>#N/A</v>
      </c>
      <c r="AA222" s="10" t="e">
        <f>VLOOKUP(J222,'centroDeProyectos estrateg '!$B:$AB,7,FALSE)</f>
        <v>#N/A</v>
      </c>
      <c r="AB222" s="10" t="e">
        <f>VLOOKUP(K222,'centroDeProyectos estrateg '!$B:$AB,8,FALSE)</f>
        <v>#N/A</v>
      </c>
      <c r="AC222" s="10" t="e">
        <f>VLOOKUP(L222,'centroDeProyectos estrateg '!$B:$AB,5,FALSE)</f>
        <v>#N/A</v>
      </c>
      <c r="AD222" s="10" t="e">
        <f>VLOOKUP(M222,'centroDeProyectos estrateg '!$B:$AB,19,FALSE)</f>
        <v>#N/A</v>
      </c>
    </row>
    <row r="223" spans="1:30" ht="32.25" customHeight="1">
      <c r="A223" s="1"/>
      <c r="B223" s="4" t="s">
        <v>3758</v>
      </c>
      <c r="C223" s="4" t="s">
        <v>3599</v>
      </c>
      <c r="D223" s="4" t="s">
        <v>3600</v>
      </c>
      <c r="E223" s="4" t="s">
        <v>5345</v>
      </c>
      <c r="F223" s="4" t="s">
        <v>6313</v>
      </c>
      <c r="G223"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3" s="4" t="s">
        <v>3083</v>
      </c>
      <c r="I223" s="4" t="s">
        <v>3759</v>
      </c>
      <c r="J223" s="4" t="s">
        <v>3760</v>
      </c>
      <c r="K223" s="4" t="s">
        <v>6337</v>
      </c>
      <c r="L223" s="4">
        <v>2019</v>
      </c>
      <c r="M223" s="4" t="s">
        <v>6338</v>
      </c>
      <c r="N223" s="4" t="s">
        <v>2864</v>
      </c>
      <c r="O223" s="4" t="s">
        <v>3582</v>
      </c>
      <c r="P223" s="4">
        <v>0</v>
      </c>
      <c r="Q223" s="4">
        <v>100</v>
      </c>
      <c r="R223" s="15">
        <v>0.1</v>
      </c>
      <c r="S223" s="15">
        <v>0.2</v>
      </c>
      <c r="T223" s="15">
        <v>0.4</v>
      </c>
      <c r="U223" s="15">
        <v>0.6</v>
      </c>
      <c r="V223" s="15">
        <v>0.8</v>
      </c>
      <c r="W223" s="15">
        <v>1</v>
      </c>
      <c r="X223" s="4" t="s">
        <v>6339</v>
      </c>
      <c r="Y223" s="10" t="e">
        <f>VLOOKUP(H223,'centroDeProyectos estrateg '!$B:$AB,2,FALSE)</f>
        <v>#VALUE!</v>
      </c>
      <c r="Z223" s="10" t="e">
        <f>VLOOKUP(I223,'centroDeProyectos estrateg '!$B:$AB,3,FALSE)</f>
        <v>#N/A</v>
      </c>
      <c r="AA223" s="10" t="e">
        <f>VLOOKUP(J223,'centroDeProyectos estrateg '!$B:$AB,7,FALSE)</f>
        <v>#N/A</v>
      </c>
      <c r="AB223" s="10" t="e">
        <f>VLOOKUP(K223,'centroDeProyectos estrateg '!$B:$AB,8,FALSE)</f>
        <v>#N/A</v>
      </c>
      <c r="AC223" s="10" t="e">
        <f>VLOOKUP(L223,'centroDeProyectos estrateg '!$B:$AB,5,FALSE)</f>
        <v>#N/A</v>
      </c>
      <c r="AD223" s="10" t="e">
        <f>VLOOKUP(M223,'centroDeProyectos estrateg '!$B:$AB,19,FALSE)</f>
        <v>#VALUE!</v>
      </c>
    </row>
    <row r="224" spans="1:30" ht="32.25" customHeight="1">
      <c r="A224" s="1"/>
      <c r="B224" s="4" t="s">
        <v>3758</v>
      </c>
      <c r="C224" s="4" t="s">
        <v>3599</v>
      </c>
      <c r="D224" s="4" t="s">
        <v>3600</v>
      </c>
      <c r="E224" s="4" t="s">
        <v>5345</v>
      </c>
      <c r="F224" s="4" t="s">
        <v>6313</v>
      </c>
      <c r="G224"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4" s="4" t="s">
        <v>3083</v>
      </c>
      <c r="I224" s="4" t="s">
        <v>3759</v>
      </c>
      <c r="J224" s="4" t="s">
        <v>3760</v>
      </c>
      <c r="K224" s="4" t="s">
        <v>6337</v>
      </c>
      <c r="L224" s="4" t="s">
        <v>3639</v>
      </c>
      <c r="M224" s="4" t="s">
        <v>6340</v>
      </c>
      <c r="N224" s="4" t="s">
        <v>2864</v>
      </c>
      <c r="O224" s="4"/>
      <c r="P224" s="4"/>
      <c r="Q224" s="4"/>
      <c r="R224" s="15"/>
      <c r="S224" s="15"/>
      <c r="T224" s="15"/>
      <c r="U224" s="15"/>
      <c r="V224" s="15"/>
      <c r="W224" s="15"/>
      <c r="X224" s="4"/>
      <c r="Y224" s="10" t="e">
        <f>VLOOKUP(H224,'centroDeProyectos estrateg '!$B:$AB,2,FALSE)</f>
        <v>#VALUE!</v>
      </c>
      <c r="Z224" s="10" t="e">
        <f>VLOOKUP(I224,'centroDeProyectos estrateg '!$B:$AB,3,FALSE)</f>
        <v>#N/A</v>
      </c>
      <c r="AA224" s="10" t="e">
        <f>VLOOKUP(J224,'centroDeProyectos estrateg '!$B:$AB,7,FALSE)</f>
        <v>#N/A</v>
      </c>
      <c r="AB224" s="10" t="e">
        <f>VLOOKUP(K224,'centroDeProyectos estrateg '!$B:$AB,8,FALSE)</f>
        <v>#N/A</v>
      </c>
      <c r="AC224" s="10" t="e">
        <f>VLOOKUP(L224,'centroDeProyectos estrateg '!$B:$AB,5,FALSE)</f>
        <v>#N/A</v>
      </c>
      <c r="AD224" s="10" t="e">
        <f>VLOOKUP(M224,'centroDeProyectos estrateg '!$B:$AB,19,FALSE)</f>
        <v>#VALUE!</v>
      </c>
    </row>
    <row r="225" spans="1:30" ht="32.25" customHeight="1">
      <c r="A225" s="1"/>
      <c r="B225" s="4" t="s">
        <v>3758</v>
      </c>
      <c r="C225" s="4" t="s">
        <v>3599</v>
      </c>
      <c r="D225" s="4" t="s">
        <v>3600</v>
      </c>
      <c r="E225" s="4" t="s">
        <v>5345</v>
      </c>
      <c r="F225" s="4" t="s">
        <v>6313</v>
      </c>
      <c r="G225" s="4" t="str">
        <f t="shared" si="23"/>
        <v>COLABORACIÓN INTERNA Y EXTERNA: Optimizar y desarrollar procesos estandarizados para la gestión técnica y administrativa que involucren a distintos actores sociales en el diseño, ejecución y evaluación de políticas, programas, proyectos, planes y otras acciones del Poder Judicial, mediante alianzas, la cocreación y las redes de trabajo y apoyo, con el fin de mejorar la calidad del servicio público que se brinda.</v>
      </c>
      <c r="H225" s="4" t="s">
        <v>3083</v>
      </c>
      <c r="I225" s="4" t="s">
        <v>3759</v>
      </c>
      <c r="J225" s="4" t="s">
        <v>3760</v>
      </c>
      <c r="K225" s="4" t="s">
        <v>6337</v>
      </c>
      <c r="L225" s="4">
        <v>2024</v>
      </c>
      <c r="M225" s="4" t="s">
        <v>6341</v>
      </c>
      <c r="N225" s="4" t="s">
        <v>2864</v>
      </c>
      <c r="O225" s="4"/>
      <c r="P225" s="4"/>
      <c r="Q225" s="4"/>
      <c r="R225" s="15"/>
      <c r="S225" s="15"/>
      <c r="T225" s="15"/>
      <c r="U225" s="15"/>
      <c r="V225" s="15"/>
      <c r="W225" s="15"/>
      <c r="X225" s="4"/>
      <c r="Y225" s="10" t="e">
        <f>VLOOKUP(H225,'centroDeProyectos estrateg '!$B:$AB,2,FALSE)</f>
        <v>#VALUE!</v>
      </c>
      <c r="Z225" s="10" t="e">
        <f>VLOOKUP(I225,'centroDeProyectos estrateg '!$B:$AB,3,FALSE)</f>
        <v>#N/A</v>
      </c>
      <c r="AA225" s="10" t="e">
        <f>VLOOKUP(J225,'centroDeProyectos estrateg '!$B:$AB,7,FALSE)</f>
        <v>#N/A</v>
      </c>
      <c r="AB225" s="10" t="e">
        <f>VLOOKUP(K225,'centroDeProyectos estrateg '!$B:$AB,8,FALSE)</f>
        <v>#N/A</v>
      </c>
      <c r="AC225" s="10" t="e">
        <f>VLOOKUP(L225,'centroDeProyectos estrateg '!$B:$AB,5,FALSE)</f>
        <v>#N/A</v>
      </c>
      <c r="AD225" s="10" t="e">
        <f>VLOOKUP(M225,'centroDeProyectos estrateg '!$B:$AB,19,FALSE)</f>
        <v>#VALUE!</v>
      </c>
    </row>
    <row r="226" spans="1:30" ht="32.25" customHeight="1">
      <c r="A226" s="1"/>
      <c r="B226" s="3" t="s">
        <v>3463</v>
      </c>
      <c r="C226" s="3" t="s">
        <v>5331</v>
      </c>
      <c r="D226" s="3" t="s">
        <v>3762</v>
      </c>
      <c r="E226" s="3" t="s">
        <v>5332</v>
      </c>
      <c r="F226" s="3" t="s">
        <v>3764</v>
      </c>
      <c r="G226" s="3" t="str">
        <f t="shared" si="23"/>
        <v>LEYES Y REFORMAS: Impulsar la aprobación y revisión de proyectos y reformas de Ley,  así como normativa interna que impacten el funcionamiento y estructura del Poder Judicial y sus dependencias.</v>
      </c>
      <c r="H226" s="3" t="s">
        <v>3114</v>
      </c>
      <c r="I226" s="3" t="s">
        <v>3765</v>
      </c>
      <c r="J226" s="3" t="s">
        <v>58</v>
      </c>
      <c r="K226" s="3" t="s">
        <v>6342</v>
      </c>
      <c r="L226" s="3">
        <v>2019</v>
      </c>
      <c r="M226" s="3" t="s">
        <v>6247</v>
      </c>
      <c r="N226" s="3" t="s">
        <v>58</v>
      </c>
      <c r="O226" s="3" t="s">
        <v>3582</v>
      </c>
      <c r="P226" s="3">
        <v>5</v>
      </c>
      <c r="Q226" s="3">
        <v>100</v>
      </c>
      <c r="R226" s="3">
        <f>5+16</f>
        <v>21</v>
      </c>
      <c r="S226" s="3">
        <f>R226+16</f>
        <v>37</v>
      </c>
      <c r="T226" s="3">
        <f t="shared" ref="T226:V226" si="24">S226+16</f>
        <v>53</v>
      </c>
      <c r="U226" s="3">
        <f t="shared" si="24"/>
        <v>69</v>
      </c>
      <c r="V226" s="3">
        <f t="shared" si="24"/>
        <v>85</v>
      </c>
      <c r="W226" s="3">
        <v>100</v>
      </c>
      <c r="X226" s="3" t="s">
        <v>6001</v>
      </c>
      <c r="Y226" s="10" t="str">
        <f>VLOOKUP(H226,'centroDeProyectos estrateg '!$B:$AB,2,FALSE)</f>
        <v>2-  Confianza y probidad en la justicia  (22)</v>
      </c>
      <c r="Z226" s="10" t="e">
        <f>VLOOKUP(I226,'centroDeProyectos estrateg '!$B:$AB,3,FALSE)</f>
        <v>#N/A</v>
      </c>
      <c r="AA226" s="10" t="e">
        <f>VLOOKUP(J226,'centroDeProyectos estrateg '!$B:$AB,7,FALSE)</f>
        <v>#N/A</v>
      </c>
      <c r="AB226" s="10" t="e">
        <f>VLOOKUP(K226,'centroDeProyectos estrateg '!$B:$AB,8,FALSE)</f>
        <v>#N/A</v>
      </c>
      <c r="AC226" s="10" t="e">
        <f>VLOOKUP(L226,'centroDeProyectos estrateg '!$B:$AB,5,FALSE)</f>
        <v>#N/A</v>
      </c>
      <c r="AD226" s="10" t="e">
        <f>VLOOKUP(M226,'centroDeProyectos estrateg '!$B:$AB,19,FALSE)</f>
        <v>#N/A</v>
      </c>
    </row>
    <row r="227" spans="1:30" ht="32.25" customHeight="1">
      <c r="A227" s="1"/>
      <c r="B227" s="3" t="s">
        <v>3463</v>
      </c>
      <c r="C227" s="3" t="s">
        <v>5331</v>
      </c>
      <c r="D227" s="3" t="s">
        <v>3762</v>
      </c>
      <c r="E227" s="3" t="s">
        <v>5332</v>
      </c>
      <c r="F227" s="3" t="s">
        <v>3764</v>
      </c>
      <c r="G227" s="3" t="str">
        <f t="shared" si="23"/>
        <v>LEYES Y REFORMAS: Impulsar la aprobación y revisión de proyectos y reformas de Ley,  así como normativa interna que impacten el funcionamiento y estructura del Poder Judicial y sus dependencias.</v>
      </c>
      <c r="H227" s="3" t="s">
        <v>3114</v>
      </c>
      <c r="I227" s="3" t="s">
        <v>3765</v>
      </c>
      <c r="J227" s="3" t="s">
        <v>58</v>
      </c>
      <c r="K227" s="3" t="s">
        <v>6342</v>
      </c>
      <c r="L227" s="3" t="s">
        <v>6174</v>
      </c>
      <c r="M227" s="3" t="s">
        <v>3629</v>
      </c>
      <c r="N227" s="3" t="s">
        <v>58</v>
      </c>
      <c r="O227" s="3"/>
      <c r="P227" s="3"/>
      <c r="Q227" s="3"/>
      <c r="R227" s="5"/>
      <c r="S227" s="5"/>
      <c r="T227" s="5"/>
      <c r="U227" s="5"/>
      <c r="V227" s="5"/>
      <c r="W227" s="5"/>
      <c r="X227" s="3"/>
      <c r="Y227" s="10" t="str">
        <f>VLOOKUP(H227,'centroDeProyectos estrateg '!$B:$AB,2,FALSE)</f>
        <v>2-  Confianza y probidad en la justicia  (22)</v>
      </c>
      <c r="Z227" s="10" t="e">
        <f>VLOOKUP(I227,'centroDeProyectos estrateg '!$B:$AB,3,FALSE)</f>
        <v>#N/A</v>
      </c>
      <c r="AA227" s="10" t="e">
        <f>VLOOKUP(J227,'centroDeProyectos estrateg '!$B:$AB,7,FALSE)</f>
        <v>#N/A</v>
      </c>
      <c r="AB227" s="10" t="e">
        <f>VLOOKUP(K227,'centroDeProyectos estrateg '!$B:$AB,8,FALSE)</f>
        <v>#N/A</v>
      </c>
      <c r="AC227" s="10" t="e">
        <f>VLOOKUP(L227,'centroDeProyectos estrateg '!$B:$AB,5,FALSE)</f>
        <v>#N/A</v>
      </c>
      <c r="AD227" s="10" t="e">
        <f>VLOOKUP(M227,'centroDeProyectos estrateg '!$B:$AB,19,FALSE)</f>
        <v>#N/A</v>
      </c>
    </row>
    <row r="228" spans="1:30" ht="32.25" customHeight="1">
      <c r="A228" s="1"/>
      <c r="B228" s="3" t="s">
        <v>3463</v>
      </c>
      <c r="C228" s="3" t="s">
        <v>5331</v>
      </c>
      <c r="D228" s="3" t="s">
        <v>3762</v>
      </c>
      <c r="E228" s="3" t="s">
        <v>5332</v>
      </c>
      <c r="F228" s="3" t="s">
        <v>3764</v>
      </c>
      <c r="G228" s="3" t="str">
        <f t="shared" si="23"/>
        <v>LEYES Y REFORMAS: Impulsar la aprobación y revisión de proyectos y reformas de Ley,  así como normativa interna que impacten el funcionamiento y estructura del Poder Judicial y sus dependencias.</v>
      </c>
      <c r="H228" s="3" t="s">
        <v>3114</v>
      </c>
      <c r="I228" s="3" t="s">
        <v>3765</v>
      </c>
      <c r="J228" s="3" t="s">
        <v>58</v>
      </c>
      <c r="K228" s="3" t="s">
        <v>6342</v>
      </c>
      <c r="L228" s="3" t="s">
        <v>6230</v>
      </c>
      <c r="M228" s="3" t="s">
        <v>3630</v>
      </c>
      <c r="N228" s="3" t="s">
        <v>58</v>
      </c>
      <c r="O228" s="3"/>
      <c r="P228" s="3"/>
      <c r="Q228" s="3"/>
      <c r="R228" s="5"/>
      <c r="S228" s="5"/>
      <c r="T228" s="5"/>
      <c r="U228" s="5"/>
      <c r="V228" s="5"/>
      <c r="W228" s="5"/>
      <c r="X228" s="3"/>
      <c r="Y228" s="10" t="str">
        <f>VLOOKUP(H228,'centroDeProyectos estrateg '!$B:$AB,2,FALSE)</f>
        <v>2-  Confianza y probidad en la justicia  (22)</v>
      </c>
      <c r="Z228" s="10" t="e">
        <f>VLOOKUP(I228,'centroDeProyectos estrateg '!$B:$AB,3,FALSE)</f>
        <v>#N/A</v>
      </c>
      <c r="AA228" s="10" t="e">
        <f>VLOOKUP(J228,'centroDeProyectos estrateg '!$B:$AB,7,FALSE)</f>
        <v>#N/A</v>
      </c>
      <c r="AB228" s="10" t="e">
        <f>VLOOKUP(K228,'centroDeProyectos estrateg '!$B:$AB,8,FALSE)</f>
        <v>#N/A</v>
      </c>
      <c r="AC228" s="10" t="e">
        <f>VLOOKUP(L228,'centroDeProyectos estrateg '!$B:$AB,5,FALSE)</f>
        <v>#N/A</v>
      </c>
      <c r="AD228" s="10" t="e">
        <f>VLOOKUP(M228,'centroDeProyectos estrateg '!$B:$AB,19,FALSE)</f>
        <v>#N/A</v>
      </c>
    </row>
    <row r="229" spans="1:30" ht="32.25" customHeight="1">
      <c r="A229" s="1"/>
      <c r="B229" s="3" t="s">
        <v>3463</v>
      </c>
      <c r="C229" s="3" t="s">
        <v>5331</v>
      </c>
      <c r="D229" s="3" t="s">
        <v>3762</v>
      </c>
      <c r="E229" s="3" t="s">
        <v>5332</v>
      </c>
      <c r="F229" s="3" t="s">
        <v>3764</v>
      </c>
      <c r="G229" s="3" t="str">
        <f t="shared" si="23"/>
        <v>LEYES Y REFORMAS: Impulsar la aprobación y revisión de proyectos y reformas de Ley,  así como normativa interna que impacten el funcionamiento y estructura del Poder Judicial y sus dependencias.</v>
      </c>
      <c r="H229" s="3" t="s">
        <v>3114</v>
      </c>
      <c r="I229" s="3" t="s">
        <v>3765</v>
      </c>
      <c r="J229" s="3" t="s">
        <v>58</v>
      </c>
      <c r="K229" s="3" t="s">
        <v>6342</v>
      </c>
      <c r="L229" s="3" t="s">
        <v>3450</v>
      </c>
      <c r="M229" s="3" t="s">
        <v>3632</v>
      </c>
      <c r="N229" s="3" t="s">
        <v>58</v>
      </c>
      <c r="O229" s="3"/>
      <c r="P229" s="3"/>
      <c r="Q229" s="3"/>
      <c r="R229" s="5"/>
      <c r="S229" s="5"/>
      <c r="T229" s="5"/>
      <c r="U229" s="5"/>
      <c r="V229" s="5"/>
      <c r="W229" s="5"/>
      <c r="X229" s="3"/>
      <c r="Y229" s="10" t="str">
        <f>VLOOKUP(H229,'centroDeProyectos estrateg '!$B:$AB,2,FALSE)</f>
        <v>2-  Confianza y probidad en la justicia  (22)</v>
      </c>
      <c r="Z229" s="10" t="e">
        <f>VLOOKUP(I229,'centroDeProyectos estrateg '!$B:$AB,3,FALSE)</f>
        <v>#N/A</v>
      </c>
      <c r="AA229" s="10" t="e">
        <f>VLOOKUP(J229,'centroDeProyectos estrateg '!$B:$AB,7,FALSE)</f>
        <v>#N/A</v>
      </c>
      <c r="AB229" s="10" t="e">
        <f>VLOOKUP(K229,'centroDeProyectos estrateg '!$B:$AB,8,FALSE)</f>
        <v>#N/A</v>
      </c>
      <c r="AC229" s="10" t="e">
        <f>VLOOKUP(L229,'centroDeProyectos estrateg '!$B:$AB,5,FALSE)</f>
        <v>#N/A</v>
      </c>
      <c r="AD229" s="10" t="e">
        <f>VLOOKUP(M229,'centroDeProyectos estrateg '!$B:$AB,19,FALSE)</f>
        <v>#N/A</v>
      </c>
    </row>
    <row r="230" spans="1:30" ht="32.25" customHeight="1">
      <c r="A230" s="1"/>
      <c r="B230" s="4" t="s">
        <v>3817</v>
      </c>
      <c r="C230" s="4" t="s">
        <v>5331</v>
      </c>
      <c r="D230" s="4" t="s">
        <v>3762</v>
      </c>
      <c r="E230" s="4" t="s">
        <v>5332</v>
      </c>
      <c r="F230" s="4" t="s">
        <v>3764</v>
      </c>
      <c r="G230" s="4" t="str">
        <f t="shared" si="23"/>
        <v>LEYES Y REFORMAS: Impulsar la aprobación y revisión de proyectos y reformas de Ley,  así como normativa interna que impacten el funcionamiento y estructura del Poder Judicial y sus dependencias.</v>
      </c>
      <c r="H230" s="4" t="s">
        <v>3105</v>
      </c>
      <c r="I230" s="4" t="s">
        <v>3766</v>
      </c>
      <c r="J230" s="4" t="s">
        <v>3426</v>
      </c>
      <c r="K230" s="4" t="s">
        <v>6343</v>
      </c>
      <c r="L230" s="4">
        <v>2019</v>
      </c>
      <c r="M230" s="4" t="s">
        <v>6344</v>
      </c>
      <c r="N230" s="4" t="s">
        <v>3426</v>
      </c>
      <c r="O230" s="4" t="s">
        <v>3434</v>
      </c>
      <c r="P230" s="4">
        <v>0</v>
      </c>
      <c r="Q230" s="4">
        <v>100</v>
      </c>
      <c r="R230" s="15">
        <v>0.1</v>
      </c>
      <c r="S230" s="15">
        <v>0.2</v>
      </c>
      <c r="T230" s="15">
        <v>0.4</v>
      </c>
      <c r="U230" s="15">
        <v>0.6</v>
      </c>
      <c r="V230" s="15">
        <v>0.8</v>
      </c>
      <c r="W230" s="15">
        <v>1</v>
      </c>
      <c r="X230" s="4" t="s">
        <v>6001</v>
      </c>
      <c r="Y230" s="10" t="e">
        <f>VLOOKUP(H230,'centroDeProyectos estrateg '!$B:$AB,2,FALSE)</f>
        <v>#VALUE!</v>
      </c>
      <c r="Z230" s="10" t="e">
        <f>VLOOKUP(I230,'centroDeProyectos estrateg '!$B:$AB,3,FALSE)</f>
        <v>#N/A</v>
      </c>
      <c r="AA230" s="10" t="e">
        <f>VLOOKUP(J230,'centroDeProyectos estrateg '!$B:$AB,7,FALSE)</f>
        <v>#N/A</v>
      </c>
      <c r="AB230" s="10" t="e">
        <f>VLOOKUP(K230,'centroDeProyectos estrateg '!$B:$AB,8,FALSE)</f>
        <v>#N/A</v>
      </c>
      <c r="AC230" s="10" t="e">
        <f>VLOOKUP(L230,'centroDeProyectos estrateg '!$B:$AB,5,FALSE)</f>
        <v>#N/A</v>
      </c>
      <c r="AD230" s="10" t="e">
        <f>VLOOKUP(M230,'centroDeProyectos estrateg '!$B:$AB,19,FALSE)</f>
        <v>#N/A</v>
      </c>
    </row>
    <row r="231" spans="1:30" ht="32.25" customHeight="1">
      <c r="A231" s="1"/>
      <c r="B231" s="4" t="s">
        <v>3817</v>
      </c>
      <c r="C231" s="4" t="s">
        <v>5331</v>
      </c>
      <c r="D231" s="4" t="s">
        <v>3762</v>
      </c>
      <c r="E231" s="4" t="s">
        <v>5332</v>
      </c>
      <c r="F231" s="4" t="s">
        <v>3764</v>
      </c>
      <c r="G231" s="4" t="str">
        <f t="shared" si="23"/>
        <v>LEYES Y REFORMAS: Impulsar la aprobación y revisión de proyectos y reformas de Ley,  así como normativa interna que impacten el funcionamiento y estructura del Poder Judicial y sus dependencias.</v>
      </c>
      <c r="H231" s="4" t="s">
        <v>3105</v>
      </c>
      <c r="I231" s="4" t="s">
        <v>3766</v>
      </c>
      <c r="J231" s="4" t="s">
        <v>3426</v>
      </c>
      <c r="K231" s="4" t="s">
        <v>2834</v>
      </c>
      <c r="L231" s="4">
        <v>2020</v>
      </c>
      <c r="M231" s="4" t="s">
        <v>6345</v>
      </c>
      <c r="N231" s="4" t="s">
        <v>3426</v>
      </c>
      <c r="O231" s="4"/>
      <c r="P231" s="4"/>
      <c r="Q231" s="4"/>
      <c r="R231" s="15"/>
      <c r="S231" s="15"/>
      <c r="T231" s="15"/>
      <c r="U231" s="15"/>
      <c r="V231" s="15"/>
      <c r="W231" s="15"/>
      <c r="X231" s="4"/>
      <c r="Y231" s="10" t="e">
        <f>VLOOKUP(H231,'centroDeProyectos estrateg '!$B:$AB,2,FALSE)</f>
        <v>#VALUE!</v>
      </c>
      <c r="Z231" s="10" t="e">
        <f>VLOOKUP(I231,'centroDeProyectos estrateg '!$B:$AB,3,FALSE)</f>
        <v>#N/A</v>
      </c>
      <c r="AA231" s="10" t="e">
        <f>VLOOKUP(J231,'centroDeProyectos estrateg '!$B:$AB,7,FALSE)</f>
        <v>#N/A</v>
      </c>
      <c r="AB231" s="10" t="e">
        <f>VLOOKUP(K231,'centroDeProyectos estrateg '!$B:$AB,8,FALSE)</f>
        <v>#N/A</v>
      </c>
      <c r="AC231" s="10" t="e">
        <f>VLOOKUP(L231,'centroDeProyectos estrateg '!$B:$AB,5,FALSE)</f>
        <v>#N/A</v>
      </c>
      <c r="AD231" s="10" t="e">
        <f>VLOOKUP(M231,'centroDeProyectos estrateg '!$B:$AB,19,FALSE)</f>
        <v>#N/A</v>
      </c>
    </row>
    <row r="232" spans="1:30" ht="32.25" customHeight="1">
      <c r="A232" s="1"/>
      <c r="B232" s="4" t="s">
        <v>3817</v>
      </c>
      <c r="C232" s="4" t="s">
        <v>5331</v>
      </c>
      <c r="D232" s="4" t="s">
        <v>3762</v>
      </c>
      <c r="E232" s="4" t="s">
        <v>5332</v>
      </c>
      <c r="F232" s="4" t="s">
        <v>3764</v>
      </c>
      <c r="G232" s="4" t="str">
        <f t="shared" si="23"/>
        <v>LEYES Y REFORMAS: Impulsar la aprobación y revisión de proyectos y reformas de Ley,  así como normativa interna que impacten el funcionamiento y estructura del Poder Judicial y sus dependencias.</v>
      </c>
      <c r="H232" s="4" t="s">
        <v>3105</v>
      </c>
      <c r="I232" s="4" t="s">
        <v>3766</v>
      </c>
      <c r="J232" s="4" t="s">
        <v>3426</v>
      </c>
      <c r="K232" s="4" t="s">
        <v>2834</v>
      </c>
      <c r="L232" s="4" t="s">
        <v>3475</v>
      </c>
      <c r="M232" s="4" t="s">
        <v>6346</v>
      </c>
      <c r="N232" s="4" t="s">
        <v>3426</v>
      </c>
      <c r="O232" s="4"/>
      <c r="P232" s="4"/>
      <c r="Q232" s="4"/>
      <c r="R232" s="15"/>
      <c r="S232" s="15"/>
      <c r="T232" s="15"/>
      <c r="U232" s="15"/>
      <c r="V232" s="15"/>
      <c r="W232" s="15"/>
      <c r="X232" s="4"/>
      <c r="Y232" s="10" t="e">
        <f>VLOOKUP(H232,'centroDeProyectos estrateg '!$B:$AB,2,FALSE)</f>
        <v>#VALUE!</v>
      </c>
      <c r="Z232" s="10" t="e">
        <f>VLOOKUP(I232,'centroDeProyectos estrateg '!$B:$AB,3,FALSE)</f>
        <v>#N/A</v>
      </c>
      <c r="AA232" s="10" t="e">
        <f>VLOOKUP(J232,'centroDeProyectos estrateg '!$B:$AB,7,FALSE)</f>
        <v>#N/A</v>
      </c>
      <c r="AB232" s="10" t="e">
        <f>VLOOKUP(K232,'centroDeProyectos estrateg '!$B:$AB,8,FALSE)</f>
        <v>#N/A</v>
      </c>
      <c r="AC232" s="10" t="e">
        <f>VLOOKUP(L232,'centroDeProyectos estrateg '!$B:$AB,5,FALSE)</f>
        <v>#N/A</v>
      </c>
      <c r="AD232" s="10" t="e">
        <f>VLOOKUP(M232,'centroDeProyectos estrateg '!$B:$AB,19,FALSE)</f>
        <v>#N/A</v>
      </c>
    </row>
    <row r="233" spans="1:30" ht="32.25" customHeight="1">
      <c r="A233" s="1"/>
      <c r="B233" s="3" t="s">
        <v>3548</v>
      </c>
      <c r="C233" s="3" t="s">
        <v>5331</v>
      </c>
      <c r="D233" s="3" t="s">
        <v>3762</v>
      </c>
      <c r="E233" s="3" t="s">
        <v>5332</v>
      </c>
      <c r="F233" s="3" t="s">
        <v>3764</v>
      </c>
      <c r="G233" s="3" t="str">
        <f t="shared" si="23"/>
        <v>LEYES Y REFORMAS: Impulsar la aprobación y revisión de proyectos y reformas de Ley,  así como normativa interna que impacten el funcionamiento y estructura del Poder Judicial y sus dependencias.</v>
      </c>
      <c r="H233" s="3" t="s">
        <v>3062</v>
      </c>
      <c r="I233" s="3" t="s">
        <v>3767</v>
      </c>
      <c r="J233" s="3" t="s">
        <v>32</v>
      </c>
      <c r="K233" s="3" t="s">
        <v>2834</v>
      </c>
      <c r="L233" s="3">
        <v>2019</v>
      </c>
      <c r="M233" s="3" t="s">
        <v>6347</v>
      </c>
      <c r="N233" s="3" t="s">
        <v>32</v>
      </c>
      <c r="O233" s="3" t="s">
        <v>3434</v>
      </c>
      <c r="P233" s="3">
        <v>0</v>
      </c>
      <c r="Q233" s="3">
        <v>100</v>
      </c>
      <c r="R233" s="5">
        <v>0.1</v>
      </c>
      <c r="S233" s="5">
        <v>0.2</v>
      </c>
      <c r="T233" s="5">
        <v>0.4</v>
      </c>
      <c r="U233" s="5">
        <v>0.6</v>
      </c>
      <c r="V233" s="5">
        <v>0.8</v>
      </c>
      <c r="W233" s="5">
        <v>1</v>
      </c>
      <c r="X233" s="3" t="s">
        <v>6001</v>
      </c>
      <c r="Y233" s="10" t="e">
        <f>VLOOKUP(H233,'centroDeProyectos estrateg '!$B:$AB,2,FALSE)</f>
        <v>#N/A</v>
      </c>
      <c r="Z233" s="10" t="e">
        <f>VLOOKUP(I233,'centroDeProyectos estrateg '!$B:$AB,3,FALSE)</f>
        <v>#N/A</v>
      </c>
      <c r="AA233" s="10" t="e">
        <f>VLOOKUP(J233,'centroDeProyectos estrateg '!$B:$AB,7,FALSE)</f>
        <v>#N/A</v>
      </c>
      <c r="AB233" s="10" t="e">
        <f>VLOOKUP(K233,'centroDeProyectos estrateg '!$B:$AB,8,FALSE)</f>
        <v>#N/A</v>
      </c>
      <c r="AC233" s="10" t="e">
        <f>VLOOKUP(L233,'centroDeProyectos estrateg '!$B:$AB,5,FALSE)</f>
        <v>#N/A</v>
      </c>
      <c r="AD233" s="10" t="e">
        <f>VLOOKUP(M233,'centroDeProyectos estrateg '!$B:$AB,19,FALSE)</f>
        <v>#N/A</v>
      </c>
    </row>
    <row r="234" spans="1:30" ht="32.25" customHeight="1">
      <c r="A234" s="1"/>
      <c r="B234" s="3" t="s">
        <v>3548</v>
      </c>
      <c r="C234" s="3" t="s">
        <v>5331</v>
      </c>
      <c r="D234" s="3" t="s">
        <v>3762</v>
      </c>
      <c r="E234" s="3" t="s">
        <v>5332</v>
      </c>
      <c r="F234" s="3" t="s">
        <v>3764</v>
      </c>
      <c r="G234" s="3" t="str">
        <f t="shared" si="23"/>
        <v>LEYES Y REFORMAS: Impulsar la aprobación y revisión de proyectos y reformas de Ley,  así como normativa interna que impacten el funcionamiento y estructura del Poder Judicial y sus dependencias.</v>
      </c>
      <c r="H234" s="3" t="s">
        <v>3190</v>
      </c>
      <c r="I234" s="3" t="s">
        <v>3767</v>
      </c>
      <c r="J234" s="3" t="s">
        <v>32</v>
      </c>
      <c r="K234" s="3" t="s">
        <v>2834</v>
      </c>
      <c r="L234" s="3">
        <v>2019</v>
      </c>
      <c r="M234" s="3" t="s">
        <v>6348</v>
      </c>
      <c r="N234" s="3" t="s">
        <v>32</v>
      </c>
      <c r="O234" s="3"/>
      <c r="P234" s="3"/>
      <c r="Q234" s="3"/>
      <c r="R234" s="5"/>
      <c r="S234" s="5"/>
      <c r="T234" s="5"/>
      <c r="U234" s="5"/>
      <c r="V234" s="5"/>
      <c r="W234" s="5"/>
      <c r="X234" s="3"/>
      <c r="Y234" s="10" t="e">
        <f>VLOOKUP(H234,'centroDeProyectos estrateg '!$B:$AB,2,FALSE)</f>
        <v>#N/A</v>
      </c>
      <c r="Z234" s="10" t="e">
        <f>VLOOKUP(I234,'centroDeProyectos estrateg '!$B:$AB,3,FALSE)</f>
        <v>#N/A</v>
      </c>
      <c r="AA234" s="10" t="e">
        <f>VLOOKUP(J234,'centroDeProyectos estrateg '!$B:$AB,7,FALSE)</f>
        <v>#N/A</v>
      </c>
      <c r="AB234" s="10" t="e">
        <f>VLOOKUP(K234,'centroDeProyectos estrateg '!$B:$AB,8,FALSE)</f>
        <v>#N/A</v>
      </c>
      <c r="AC234" s="10" t="e">
        <f>VLOOKUP(L234,'centroDeProyectos estrateg '!$B:$AB,5,FALSE)</f>
        <v>#N/A</v>
      </c>
      <c r="AD234" s="10" t="e">
        <f>VLOOKUP(M234,'centroDeProyectos estrateg '!$B:$AB,19,FALSE)</f>
        <v>#N/A</v>
      </c>
    </row>
    <row r="235" spans="1:30" ht="32.25" customHeight="1">
      <c r="A235" s="1"/>
      <c r="B235" s="3" t="s">
        <v>3548</v>
      </c>
      <c r="C235" s="3" t="s">
        <v>5331</v>
      </c>
      <c r="D235" s="3" t="s">
        <v>3762</v>
      </c>
      <c r="E235" s="3" t="s">
        <v>5332</v>
      </c>
      <c r="F235" s="3" t="s">
        <v>3764</v>
      </c>
      <c r="G235" s="3" t="str">
        <f t="shared" si="23"/>
        <v>LEYES Y REFORMAS: Impulsar la aprobación y revisión de proyectos y reformas de Ley,  así como normativa interna que impacten el funcionamiento y estructura del Poder Judicial y sus dependencias.</v>
      </c>
      <c r="H235" s="3" t="s">
        <v>3190</v>
      </c>
      <c r="I235" s="3" t="s">
        <v>3767</v>
      </c>
      <c r="J235" s="3" t="s">
        <v>32</v>
      </c>
      <c r="K235" s="3" t="s">
        <v>2834</v>
      </c>
      <c r="L235" s="3" t="s">
        <v>6004</v>
      </c>
      <c r="M235" s="3" t="s">
        <v>6349</v>
      </c>
      <c r="N235" s="3" t="s">
        <v>32</v>
      </c>
      <c r="O235" s="3"/>
      <c r="P235" s="3"/>
      <c r="Q235" s="3"/>
      <c r="R235" s="5"/>
      <c r="S235" s="5"/>
      <c r="T235" s="5"/>
      <c r="U235" s="5"/>
      <c r="V235" s="5"/>
      <c r="W235" s="5"/>
      <c r="X235" s="3"/>
      <c r="Y235" s="10" t="e">
        <f>VLOOKUP(H235,'centroDeProyectos estrateg '!$B:$AB,2,FALSE)</f>
        <v>#N/A</v>
      </c>
      <c r="Z235" s="10" t="e">
        <f>VLOOKUP(I235,'centroDeProyectos estrateg '!$B:$AB,3,FALSE)</f>
        <v>#N/A</v>
      </c>
      <c r="AA235" s="10" t="e">
        <f>VLOOKUP(J235,'centroDeProyectos estrateg '!$B:$AB,7,FALSE)</f>
        <v>#N/A</v>
      </c>
      <c r="AB235" s="10" t="e">
        <f>VLOOKUP(K235,'centroDeProyectos estrateg '!$B:$AB,8,FALSE)</f>
        <v>#N/A</v>
      </c>
      <c r="AC235" s="10" t="e">
        <f>VLOOKUP(L235,'centroDeProyectos estrateg '!$B:$AB,5,FALSE)</f>
        <v>#N/A</v>
      </c>
      <c r="AD235" s="10" t="e">
        <f>VLOOKUP(M235,'centroDeProyectos estrateg '!$B:$AB,19,FALSE)</f>
        <v>#N/A</v>
      </c>
    </row>
    <row r="236" spans="1:30" ht="32.25" customHeight="1">
      <c r="A236" s="1"/>
      <c r="B236" s="4" t="s">
        <v>3769</v>
      </c>
      <c r="C236" s="4" t="s">
        <v>5331</v>
      </c>
      <c r="D236" s="4" t="s">
        <v>3762</v>
      </c>
      <c r="E236" s="4" t="s">
        <v>5332</v>
      </c>
      <c r="F236" s="4" t="s">
        <v>3764</v>
      </c>
      <c r="G236" s="4" t="str">
        <f t="shared" si="23"/>
        <v>LEYES Y REFORMAS: Impulsar la aprobación y revisión de proyectos y reformas de Ley,  así como normativa interna que impacten el funcionamiento y estructura del Poder Judicial y sus dependencias.</v>
      </c>
      <c r="H236" s="4" t="s">
        <v>3074</v>
      </c>
      <c r="I236" s="4" t="s">
        <v>3768</v>
      </c>
      <c r="J236" s="4" t="s">
        <v>3698</v>
      </c>
      <c r="K236" s="4" t="s">
        <v>3771</v>
      </c>
      <c r="L236" s="4">
        <v>2020</v>
      </c>
      <c r="M236" s="4" t="s">
        <v>6350</v>
      </c>
      <c r="N236" s="4" t="s">
        <v>3698</v>
      </c>
      <c r="O236" s="4" t="s">
        <v>3582</v>
      </c>
      <c r="P236" s="4">
        <v>0</v>
      </c>
      <c r="Q236" s="4">
        <v>100</v>
      </c>
      <c r="R236" s="15">
        <v>0.1</v>
      </c>
      <c r="S236" s="15">
        <v>0.2</v>
      </c>
      <c r="T236" s="15">
        <v>0.4</v>
      </c>
      <c r="U236" s="15">
        <v>0.6</v>
      </c>
      <c r="V236" s="15">
        <v>0.8</v>
      </c>
      <c r="W236" s="15">
        <v>1</v>
      </c>
      <c r="X236" s="4" t="s">
        <v>6351</v>
      </c>
      <c r="Y236" s="10" t="e">
        <f>VLOOKUP(H236,'centroDeProyectos estrateg '!$B:$AB,2,FALSE)</f>
        <v>#VALUE!</v>
      </c>
      <c r="Z236" s="10" t="e">
        <f>VLOOKUP(I236,'centroDeProyectos estrateg '!$B:$AB,3,FALSE)</f>
        <v>#N/A</v>
      </c>
      <c r="AA236" s="10" t="e">
        <f>VLOOKUP(J236,'centroDeProyectos estrateg '!$B:$AB,7,FALSE)</f>
        <v>#N/A</v>
      </c>
      <c r="AB236" s="10" t="e">
        <f>VLOOKUP(K236,'centroDeProyectos estrateg '!$B:$AB,8,FALSE)</f>
        <v>#N/A</v>
      </c>
      <c r="AC236" s="10" t="e">
        <f>VLOOKUP(L236,'centroDeProyectos estrateg '!$B:$AB,5,FALSE)</f>
        <v>#N/A</v>
      </c>
      <c r="AD236" s="10" t="e">
        <f>VLOOKUP(M236,'centroDeProyectos estrateg '!$B:$AB,19,FALSE)</f>
        <v>#N/A</v>
      </c>
    </row>
    <row r="237" spans="1:30" ht="32.25" customHeight="1">
      <c r="A237" s="1"/>
      <c r="B237" s="4" t="s">
        <v>3769</v>
      </c>
      <c r="C237" s="4" t="s">
        <v>5331</v>
      </c>
      <c r="D237" s="4" t="s">
        <v>3762</v>
      </c>
      <c r="E237" s="4" t="s">
        <v>5332</v>
      </c>
      <c r="F237" s="4" t="s">
        <v>3764</v>
      </c>
      <c r="G237" s="4" t="str">
        <f t="shared" si="23"/>
        <v>LEYES Y REFORMAS: Impulsar la aprobación y revisión de proyectos y reformas de Ley,  así como normativa interna que impacten el funcionamiento y estructura del Poder Judicial y sus dependencias.</v>
      </c>
      <c r="H237" s="4" t="s">
        <v>3074</v>
      </c>
      <c r="I237" s="4" t="s">
        <v>3768</v>
      </c>
      <c r="J237" s="4" t="s">
        <v>3698</v>
      </c>
      <c r="K237" s="4" t="s">
        <v>3771</v>
      </c>
      <c r="L237" s="4">
        <v>2021</v>
      </c>
      <c r="M237" s="4" t="s">
        <v>6352</v>
      </c>
      <c r="N237" s="4" t="s">
        <v>3698</v>
      </c>
      <c r="O237" s="4"/>
      <c r="P237" s="4"/>
      <c r="Q237" s="4"/>
      <c r="R237" s="15"/>
      <c r="S237" s="15"/>
      <c r="T237" s="15"/>
      <c r="U237" s="15"/>
      <c r="V237" s="15"/>
      <c r="W237" s="15"/>
      <c r="X237" s="4"/>
      <c r="Y237" s="10" t="e">
        <f>VLOOKUP(H237,'centroDeProyectos estrateg '!$B:$AB,2,FALSE)</f>
        <v>#VALUE!</v>
      </c>
      <c r="Z237" s="10" t="e">
        <f>VLOOKUP(I237,'centroDeProyectos estrateg '!$B:$AB,3,FALSE)</f>
        <v>#N/A</v>
      </c>
      <c r="AA237" s="10" t="e">
        <f>VLOOKUP(J237,'centroDeProyectos estrateg '!$B:$AB,7,FALSE)</f>
        <v>#N/A</v>
      </c>
      <c r="AB237" s="10" t="e">
        <f>VLOOKUP(K237,'centroDeProyectos estrateg '!$B:$AB,8,FALSE)</f>
        <v>#N/A</v>
      </c>
      <c r="AC237" s="10" t="e">
        <f>VLOOKUP(L237,'centroDeProyectos estrateg '!$B:$AB,5,FALSE)</f>
        <v>#N/A</v>
      </c>
      <c r="AD237" s="10" t="e">
        <f>VLOOKUP(M237,'centroDeProyectos estrateg '!$B:$AB,19,FALSE)</f>
        <v>#N/A</v>
      </c>
    </row>
    <row r="238" spans="1:30" ht="32.25" customHeight="1">
      <c r="A238" s="1"/>
      <c r="B238" s="4" t="s">
        <v>3769</v>
      </c>
      <c r="C238" s="4" t="s">
        <v>5331</v>
      </c>
      <c r="D238" s="4" t="s">
        <v>3762</v>
      </c>
      <c r="E238" s="4" t="s">
        <v>5332</v>
      </c>
      <c r="F238" s="4" t="s">
        <v>3764</v>
      </c>
      <c r="G238" s="4" t="str">
        <f t="shared" si="23"/>
        <v>LEYES Y REFORMAS: Impulsar la aprobación y revisión de proyectos y reformas de Ley,  así como normativa interna que impacten el funcionamiento y estructura del Poder Judicial y sus dependencias.</v>
      </c>
      <c r="H238" s="4" t="s">
        <v>3074</v>
      </c>
      <c r="I238" s="4" t="s">
        <v>3768</v>
      </c>
      <c r="J238" s="4" t="s">
        <v>3698</v>
      </c>
      <c r="K238" s="4" t="s">
        <v>3771</v>
      </c>
      <c r="L238" s="4">
        <v>2022</v>
      </c>
      <c r="M238" s="4" t="s">
        <v>6353</v>
      </c>
      <c r="N238" s="4" t="s">
        <v>3698</v>
      </c>
      <c r="O238" s="4"/>
      <c r="P238" s="4"/>
      <c r="Q238" s="4"/>
      <c r="R238" s="15"/>
      <c r="S238" s="15"/>
      <c r="T238" s="15"/>
      <c r="U238" s="15"/>
      <c r="V238" s="15"/>
      <c r="W238" s="15"/>
      <c r="X238" s="4"/>
      <c r="Y238" s="10" t="e">
        <f>VLOOKUP(H238,'centroDeProyectos estrateg '!$B:$AB,2,FALSE)</f>
        <v>#VALUE!</v>
      </c>
      <c r="Z238" s="10" t="e">
        <f>VLOOKUP(I238,'centroDeProyectos estrateg '!$B:$AB,3,FALSE)</f>
        <v>#N/A</v>
      </c>
      <c r="AA238" s="10" t="e">
        <f>VLOOKUP(J238,'centroDeProyectos estrateg '!$B:$AB,7,FALSE)</f>
        <v>#N/A</v>
      </c>
      <c r="AB238" s="10" t="e">
        <f>VLOOKUP(K238,'centroDeProyectos estrateg '!$B:$AB,8,FALSE)</f>
        <v>#N/A</v>
      </c>
      <c r="AC238" s="10" t="e">
        <f>VLOOKUP(L238,'centroDeProyectos estrateg '!$B:$AB,5,FALSE)</f>
        <v>#N/A</v>
      </c>
      <c r="AD238" s="10" t="e">
        <f>VLOOKUP(M238,'centroDeProyectos estrateg '!$B:$AB,19,FALSE)</f>
        <v>#N/A</v>
      </c>
    </row>
    <row r="239" spans="1:30" ht="32.25" customHeight="1">
      <c r="A239" s="1"/>
      <c r="B239" s="4" t="s">
        <v>3769</v>
      </c>
      <c r="C239" s="4" t="s">
        <v>5331</v>
      </c>
      <c r="D239" s="4" t="s">
        <v>3762</v>
      </c>
      <c r="E239" s="4" t="s">
        <v>5332</v>
      </c>
      <c r="F239" s="4" t="s">
        <v>3764</v>
      </c>
      <c r="G239" s="4" t="str">
        <f t="shared" si="23"/>
        <v>LEYES Y REFORMAS: Impulsar la aprobación y revisión de proyectos y reformas de Ley,  así como normativa interna que impacten el funcionamiento y estructura del Poder Judicial y sus dependencias.</v>
      </c>
      <c r="H239" s="4" t="s">
        <v>3074</v>
      </c>
      <c r="I239" s="4" t="s">
        <v>3768</v>
      </c>
      <c r="J239" s="4" t="s">
        <v>3698</v>
      </c>
      <c r="K239" s="4" t="s">
        <v>3771</v>
      </c>
      <c r="L239" s="4">
        <v>2023</v>
      </c>
      <c r="M239" s="4" t="s">
        <v>6354</v>
      </c>
      <c r="N239" s="4" t="s">
        <v>3698</v>
      </c>
      <c r="O239" s="4"/>
      <c r="P239" s="4"/>
      <c r="Q239" s="4"/>
      <c r="R239" s="15"/>
      <c r="S239" s="15"/>
      <c r="T239" s="15"/>
      <c r="U239" s="15"/>
      <c r="V239" s="15"/>
      <c r="W239" s="15"/>
      <c r="X239" s="4"/>
      <c r="Y239" s="10" t="e">
        <f>VLOOKUP(H239,'centroDeProyectos estrateg '!$B:$AB,2,FALSE)</f>
        <v>#VALUE!</v>
      </c>
      <c r="Z239" s="10" t="e">
        <f>VLOOKUP(I239,'centroDeProyectos estrateg '!$B:$AB,3,FALSE)</f>
        <v>#N/A</v>
      </c>
      <c r="AA239" s="10" t="e">
        <f>VLOOKUP(J239,'centroDeProyectos estrateg '!$B:$AB,7,FALSE)</f>
        <v>#N/A</v>
      </c>
      <c r="AB239" s="10" t="e">
        <f>VLOOKUP(K239,'centroDeProyectos estrateg '!$B:$AB,8,FALSE)</f>
        <v>#N/A</v>
      </c>
      <c r="AC239" s="10" t="e">
        <f>VLOOKUP(L239,'centroDeProyectos estrateg '!$B:$AB,5,FALSE)</f>
        <v>#N/A</v>
      </c>
      <c r="AD239" s="10" t="e">
        <f>VLOOKUP(M239,'centroDeProyectos estrateg '!$B:$AB,19,FALSE)</f>
        <v>#N/A</v>
      </c>
    </row>
    <row r="240" spans="1:30" ht="32.25" customHeight="1">
      <c r="A240" s="1"/>
      <c r="B240" s="4" t="s">
        <v>3769</v>
      </c>
      <c r="C240" s="4" t="s">
        <v>5331</v>
      </c>
      <c r="D240" s="4" t="s">
        <v>3762</v>
      </c>
      <c r="E240" s="4" t="s">
        <v>5332</v>
      </c>
      <c r="F240" s="4" t="s">
        <v>3764</v>
      </c>
      <c r="G240" s="4" t="str">
        <f t="shared" si="23"/>
        <v>LEYES Y REFORMAS: Impulsar la aprobación y revisión de proyectos y reformas de Ley,  así como normativa interna que impacten el funcionamiento y estructura del Poder Judicial y sus dependencias.</v>
      </c>
      <c r="H240" s="4" t="s">
        <v>3074</v>
      </c>
      <c r="I240" s="4" t="s">
        <v>3768</v>
      </c>
      <c r="J240" s="4" t="s">
        <v>3698</v>
      </c>
      <c r="K240" s="4" t="s">
        <v>3771</v>
      </c>
      <c r="L240" s="4">
        <v>2024</v>
      </c>
      <c r="M240" s="4" t="s">
        <v>6355</v>
      </c>
      <c r="N240" s="4" t="s">
        <v>3698</v>
      </c>
      <c r="O240" s="4"/>
      <c r="P240" s="4"/>
      <c r="Q240" s="4"/>
      <c r="R240" s="15"/>
      <c r="S240" s="15"/>
      <c r="T240" s="15"/>
      <c r="U240" s="15"/>
      <c r="V240" s="15"/>
      <c r="W240" s="15"/>
      <c r="X240" s="4"/>
      <c r="Y240" s="10" t="e">
        <f>VLOOKUP(H240,'centroDeProyectos estrateg '!$B:$AB,2,FALSE)</f>
        <v>#VALUE!</v>
      </c>
      <c r="Z240" s="10" t="e">
        <f>VLOOKUP(I240,'centroDeProyectos estrateg '!$B:$AB,3,FALSE)</f>
        <v>#N/A</v>
      </c>
      <c r="AA240" s="10" t="e">
        <f>VLOOKUP(J240,'centroDeProyectos estrateg '!$B:$AB,7,FALSE)</f>
        <v>#N/A</v>
      </c>
      <c r="AB240" s="10" t="e">
        <f>VLOOKUP(K240,'centroDeProyectos estrateg '!$B:$AB,8,FALSE)</f>
        <v>#N/A</v>
      </c>
      <c r="AC240" s="10" t="e">
        <f>VLOOKUP(L240,'centroDeProyectos estrateg '!$B:$AB,5,FALSE)</f>
        <v>#N/A</v>
      </c>
      <c r="AD240" s="10" t="e">
        <f>VLOOKUP(M240,'centroDeProyectos estrateg '!$B:$AB,19,FALSE)</f>
        <v>#N/A</v>
      </c>
    </row>
    <row r="241" spans="1:30" ht="32.25" customHeight="1">
      <c r="A241" s="1"/>
      <c r="B241" s="3" t="s">
        <v>3769</v>
      </c>
      <c r="C241" s="3" t="s">
        <v>5331</v>
      </c>
      <c r="D241" s="3" t="s">
        <v>3762</v>
      </c>
      <c r="E241" s="3" t="s">
        <v>5332</v>
      </c>
      <c r="F241" s="3" t="s">
        <v>3764</v>
      </c>
      <c r="G241" s="3" t="str">
        <f t="shared" si="23"/>
        <v>LEYES Y REFORMAS: Impulsar la aprobación y revisión de proyectos y reformas de Ley,  así como normativa interna que impacten el funcionamiento y estructura del Poder Judicial y sus dependencias.</v>
      </c>
      <c r="H241" s="3" t="s">
        <v>3101</v>
      </c>
      <c r="I241" s="3" t="s">
        <v>3770</v>
      </c>
      <c r="J241" s="3" t="s">
        <v>3698</v>
      </c>
      <c r="K241" s="3" t="s">
        <v>3771</v>
      </c>
      <c r="L241" s="3">
        <v>2020</v>
      </c>
      <c r="M241" s="3" t="s">
        <v>6356</v>
      </c>
      <c r="N241" s="3" t="s">
        <v>3698</v>
      </c>
      <c r="O241" s="3" t="s">
        <v>3582</v>
      </c>
      <c r="P241" s="3">
        <v>0</v>
      </c>
      <c r="Q241" s="3">
        <v>100</v>
      </c>
      <c r="R241" s="5">
        <v>0.1</v>
      </c>
      <c r="S241" s="5">
        <v>0.2</v>
      </c>
      <c r="T241" s="5">
        <v>0.4</v>
      </c>
      <c r="U241" s="5">
        <v>0.6</v>
      </c>
      <c r="V241" s="5">
        <v>0.8</v>
      </c>
      <c r="W241" s="5">
        <v>1</v>
      </c>
      <c r="X241" s="3" t="s">
        <v>6351</v>
      </c>
      <c r="Y241" s="10" t="e">
        <f>VLOOKUP(H241,'centroDeProyectos estrateg '!$B:$AB,2,FALSE)</f>
        <v>#N/A</v>
      </c>
      <c r="Z241" s="10" t="e">
        <f>VLOOKUP(I241,'centroDeProyectos estrateg '!$B:$AB,3,FALSE)</f>
        <v>#N/A</v>
      </c>
      <c r="AA241" s="10" t="e">
        <f>VLOOKUP(J241,'centroDeProyectos estrateg '!$B:$AB,7,FALSE)</f>
        <v>#N/A</v>
      </c>
      <c r="AB241" s="10" t="e">
        <f>VLOOKUP(K241,'centroDeProyectos estrateg '!$B:$AB,8,FALSE)</f>
        <v>#N/A</v>
      </c>
      <c r="AC241" s="10" t="e">
        <f>VLOOKUP(L241,'centroDeProyectos estrateg '!$B:$AB,5,FALSE)</f>
        <v>#N/A</v>
      </c>
      <c r="AD241" s="10" t="e">
        <f>VLOOKUP(M241,'centroDeProyectos estrateg '!$B:$AB,19,FALSE)</f>
        <v>#N/A</v>
      </c>
    </row>
    <row r="242" spans="1:30" ht="32.25" customHeight="1">
      <c r="A242" s="1"/>
      <c r="B242" s="3" t="s">
        <v>3769</v>
      </c>
      <c r="C242" s="3" t="s">
        <v>5331</v>
      </c>
      <c r="D242" s="3" t="s">
        <v>3762</v>
      </c>
      <c r="E242" s="3" t="s">
        <v>5332</v>
      </c>
      <c r="F242" s="3" t="s">
        <v>3764</v>
      </c>
      <c r="G242" s="3" t="str">
        <f t="shared" si="23"/>
        <v>LEYES Y REFORMAS: Impulsar la aprobación y revisión de proyectos y reformas de Ley,  así como normativa interna que impacten el funcionamiento y estructura del Poder Judicial y sus dependencias.</v>
      </c>
      <c r="H242" s="3" t="s">
        <v>3101</v>
      </c>
      <c r="I242" s="3" t="s">
        <v>3770</v>
      </c>
      <c r="J242" s="3" t="s">
        <v>3698</v>
      </c>
      <c r="K242" s="3" t="s">
        <v>3771</v>
      </c>
      <c r="L242" s="3">
        <v>2021</v>
      </c>
      <c r="M242" s="3" t="s">
        <v>6357</v>
      </c>
      <c r="N242" s="3" t="s">
        <v>3698</v>
      </c>
      <c r="O242" s="3"/>
      <c r="P242" s="3"/>
      <c r="Q242" s="3"/>
      <c r="R242" s="5"/>
      <c r="S242" s="5"/>
      <c r="T242" s="5"/>
      <c r="U242" s="5"/>
      <c r="V242" s="5"/>
      <c r="W242" s="5"/>
      <c r="X242" s="3"/>
      <c r="Y242" s="10" t="e">
        <f>VLOOKUP(H242,'centroDeProyectos estrateg '!$B:$AB,2,FALSE)</f>
        <v>#N/A</v>
      </c>
      <c r="Z242" s="10" t="e">
        <f>VLOOKUP(I242,'centroDeProyectos estrateg '!$B:$AB,3,FALSE)</f>
        <v>#N/A</v>
      </c>
      <c r="AA242" s="10" t="e">
        <f>VLOOKUP(J242,'centroDeProyectos estrateg '!$B:$AB,7,FALSE)</f>
        <v>#N/A</v>
      </c>
      <c r="AB242" s="10" t="e">
        <f>VLOOKUP(K242,'centroDeProyectos estrateg '!$B:$AB,8,FALSE)</f>
        <v>#N/A</v>
      </c>
      <c r="AC242" s="10" t="e">
        <f>VLOOKUP(L242,'centroDeProyectos estrateg '!$B:$AB,5,FALSE)</f>
        <v>#N/A</v>
      </c>
      <c r="AD242" s="10" t="e">
        <f>VLOOKUP(M242,'centroDeProyectos estrateg '!$B:$AB,19,FALSE)</f>
        <v>#N/A</v>
      </c>
    </row>
    <row r="243" spans="1:30" ht="32.25" customHeight="1">
      <c r="A243" s="1"/>
      <c r="B243" s="3" t="s">
        <v>3769</v>
      </c>
      <c r="C243" s="3" t="s">
        <v>5331</v>
      </c>
      <c r="D243" s="3" t="s">
        <v>3762</v>
      </c>
      <c r="E243" s="3" t="s">
        <v>5332</v>
      </c>
      <c r="F243" s="3" t="s">
        <v>3764</v>
      </c>
      <c r="G243" s="3" t="str">
        <f t="shared" si="23"/>
        <v>LEYES Y REFORMAS: Impulsar la aprobación y revisión de proyectos y reformas de Ley,  así como normativa interna que impacten el funcionamiento y estructura del Poder Judicial y sus dependencias.</v>
      </c>
      <c r="H243" s="3" t="s">
        <v>3101</v>
      </c>
      <c r="I243" s="3" t="s">
        <v>3770</v>
      </c>
      <c r="J243" s="3" t="s">
        <v>3698</v>
      </c>
      <c r="K243" s="3" t="s">
        <v>3771</v>
      </c>
      <c r="L243" s="3">
        <v>2022</v>
      </c>
      <c r="M243" s="3" t="s">
        <v>6358</v>
      </c>
      <c r="N243" s="3" t="s">
        <v>3698</v>
      </c>
      <c r="O243" s="3"/>
      <c r="P243" s="3"/>
      <c r="Q243" s="3"/>
      <c r="R243" s="5"/>
      <c r="S243" s="5"/>
      <c r="T243" s="5"/>
      <c r="U243" s="5"/>
      <c r="V243" s="5"/>
      <c r="W243" s="5"/>
      <c r="X243" s="3"/>
      <c r="Y243" s="10" t="e">
        <f>VLOOKUP(H243,'centroDeProyectos estrateg '!$B:$AB,2,FALSE)</f>
        <v>#N/A</v>
      </c>
      <c r="Z243" s="10" t="e">
        <f>VLOOKUP(I243,'centroDeProyectos estrateg '!$B:$AB,3,FALSE)</f>
        <v>#N/A</v>
      </c>
      <c r="AA243" s="10" t="e">
        <f>VLOOKUP(J243,'centroDeProyectos estrateg '!$B:$AB,7,FALSE)</f>
        <v>#N/A</v>
      </c>
      <c r="AB243" s="10" t="e">
        <f>VLOOKUP(K243,'centroDeProyectos estrateg '!$B:$AB,8,FALSE)</f>
        <v>#N/A</v>
      </c>
      <c r="AC243" s="10" t="e">
        <f>VLOOKUP(L243,'centroDeProyectos estrateg '!$B:$AB,5,FALSE)</f>
        <v>#N/A</v>
      </c>
      <c r="AD243" s="10" t="e">
        <f>VLOOKUP(M243,'centroDeProyectos estrateg '!$B:$AB,19,FALSE)</f>
        <v>#N/A</v>
      </c>
    </row>
    <row r="244" spans="1:30" ht="32.25" customHeight="1">
      <c r="A244" s="1"/>
      <c r="B244" s="3" t="s">
        <v>3769</v>
      </c>
      <c r="C244" s="3" t="s">
        <v>5331</v>
      </c>
      <c r="D244" s="3" t="s">
        <v>3762</v>
      </c>
      <c r="E244" s="3" t="s">
        <v>5332</v>
      </c>
      <c r="F244" s="3" t="s">
        <v>3764</v>
      </c>
      <c r="G244" s="3" t="str">
        <f t="shared" si="23"/>
        <v>LEYES Y REFORMAS: Impulsar la aprobación y revisión de proyectos y reformas de Ley,  así como normativa interna que impacten el funcionamiento y estructura del Poder Judicial y sus dependencias.</v>
      </c>
      <c r="H244" s="3" t="s">
        <v>3101</v>
      </c>
      <c r="I244" s="3" t="s">
        <v>3770</v>
      </c>
      <c r="J244" s="3" t="s">
        <v>3698</v>
      </c>
      <c r="K244" s="3" t="s">
        <v>3771</v>
      </c>
      <c r="L244" s="3">
        <v>2023</v>
      </c>
      <c r="M244" s="3" t="s">
        <v>6359</v>
      </c>
      <c r="N244" s="3" t="s">
        <v>3698</v>
      </c>
      <c r="O244" s="3"/>
      <c r="P244" s="3"/>
      <c r="Q244" s="3"/>
      <c r="R244" s="5"/>
      <c r="S244" s="5"/>
      <c r="T244" s="5"/>
      <c r="U244" s="5"/>
      <c r="V244" s="5"/>
      <c r="W244" s="5"/>
      <c r="X244" s="3"/>
      <c r="Y244" s="10" t="e">
        <f>VLOOKUP(H244,'centroDeProyectos estrateg '!$B:$AB,2,FALSE)</f>
        <v>#N/A</v>
      </c>
      <c r="Z244" s="10" t="e">
        <f>VLOOKUP(I244,'centroDeProyectos estrateg '!$B:$AB,3,FALSE)</f>
        <v>#N/A</v>
      </c>
      <c r="AA244" s="10" t="e">
        <f>VLOOKUP(J244,'centroDeProyectos estrateg '!$B:$AB,7,FALSE)</f>
        <v>#N/A</v>
      </c>
      <c r="AB244" s="10" t="e">
        <f>VLOOKUP(K244,'centroDeProyectos estrateg '!$B:$AB,8,FALSE)</f>
        <v>#N/A</v>
      </c>
      <c r="AC244" s="10" t="e">
        <f>VLOOKUP(L244,'centroDeProyectos estrateg '!$B:$AB,5,FALSE)</f>
        <v>#N/A</v>
      </c>
      <c r="AD244" s="10" t="e">
        <f>VLOOKUP(M244,'centroDeProyectos estrateg '!$B:$AB,19,FALSE)</f>
        <v>#N/A</v>
      </c>
    </row>
    <row r="245" spans="1:30" ht="32.25" customHeight="1">
      <c r="A245" s="1"/>
      <c r="B245" s="4" t="s">
        <v>3463</v>
      </c>
      <c r="C245" s="4" t="s">
        <v>5331</v>
      </c>
      <c r="D245" s="4" t="s">
        <v>3762</v>
      </c>
      <c r="E245" s="4" t="s">
        <v>5332</v>
      </c>
      <c r="F245" s="4" t="s">
        <v>3764</v>
      </c>
      <c r="G245" s="4" t="str">
        <f t="shared" si="23"/>
        <v>LEYES Y REFORMAS: Impulsar la aprobación y revisión de proyectos y reformas de Ley,  así como normativa interna que impacten el funcionamiento y estructura del Poder Judicial y sus dependencias.</v>
      </c>
      <c r="H245" s="4" t="s">
        <v>3104</v>
      </c>
      <c r="I245" s="4" t="s">
        <v>3778</v>
      </c>
      <c r="J245" s="4" t="s">
        <v>58</v>
      </c>
      <c r="K245" s="4" t="s">
        <v>6360</v>
      </c>
      <c r="L245" s="4">
        <v>2019</v>
      </c>
      <c r="M245" s="4" t="s">
        <v>3628</v>
      </c>
      <c r="N245" s="4" t="s">
        <v>58</v>
      </c>
      <c r="O245" s="4" t="s">
        <v>3582</v>
      </c>
      <c r="P245" s="4">
        <v>63</v>
      </c>
      <c r="Q245" s="4">
        <v>100</v>
      </c>
      <c r="R245" s="4">
        <f>63+6</f>
        <v>69</v>
      </c>
      <c r="S245" s="4">
        <f>R245+6</f>
        <v>75</v>
      </c>
      <c r="T245" s="4">
        <f t="shared" ref="T245:V245" si="25">S245+6</f>
        <v>81</v>
      </c>
      <c r="U245" s="4">
        <f t="shared" si="25"/>
        <v>87</v>
      </c>
      <c r="V245" s="4">
        <f t="shared" si="25"/>
        <v>93</v>
      </c>
      <c r="W245" s="4">
        <v>100</v>
      </c>
      <c r="X245" s="4" t="s">
        <v>6001</v>
      </c>
      <c r="Y245" s="10" t="str">
        <f>VLOOKUP(H245,'centroDeProyectos estrateg '!$B:$AB,2,FALSE)</f>
        <v>3-  Optimización e innovación de los servicios judiciales (21)</v>
      </c>
      <c r="Z245" s="10" t="e">
        <f>VLOOKUP(I245,'centroDeProyectos estrateg '!$B:$AB,3,FALSE)</f>
        <v>#N/A</v>
      </c>
      <c r="AA245" s="10" t="e">
        <f>VLOOKUP(J245,'centroDeProyectos estrateg '!$B:$AB,7,FALSE)</f>
        <v>#N/A</v>
      </c>
      <c r="AB245" s="10" t="e">
        <f>VLOOKUP(K245,'centroDeProyectos estrateg '!$B:$AB,8,FALSE)</f>
        <v>#N/A</v>
      </c>
      <c r="AC245" s="10" t="e">
        <f>VLOOKUP(L245,'centroDeProyectos estrateg '!$B:$AB,5,FALSE)</f>
        <v>#N/A</v>
      </c>
      <c r="AD245" s="10" t="e">
        <f>VLOOKUP(M245,'centroDeProyectos estrateg '!$B:$AB,19,FALSE)</f>
        <v>#N/A</v>
      </c>
    </row>
    <row r="246" spans="1:30" ht="32.25" customHeight="1">
      <c r="A246" s="1"/>
      <c r="B246" s="4" t="s">
        <v>3463</v>
      </c>
      <c r="C246" s="4" t="s">
        <v>5331</v>
      </c>
      <c r="D246" s="4" t="s">
        <v>3762</v>
      </c>
      <c r="E246" s="4" t="s">
        <v>5332</v>
      </c>
      <c r="F246" s="4" t="s">
        <v>3764</v>
      </c>
      <c r="G246" s="4" t="str">
        <f t="shared" si="23"/>
        <v>LEYES Y REFORMAS: Impulsar la aprobación y revisión de proyectos y reformas de Ley,  así como normativa interna que impacten el funcionamiento y estructura del Poder Judicial y sus dependencias.</v>
      </c>
      <c r="H246" s="4" t="s">
        <v>3104</v>
      </c>
      <c r="I246" s="4" t="s">
        <v>3779</v>
      </c>
      <c r="J246" s="4" t="s">
        <v>58</v>
      </c>
      <c r="K246" s="4" t="s">
        <v>6360</v>
      </c>
      <c r="L246" s="4" t="s">
        <v>6174</v>
      </c>
      <c r="M246" s="4" t="s">
        <v>3629</v>
      </c>
      <c r="N246" s="4" t="s">
        <v>58</v>
      </c>
      <c r="O246" s="4"/>
      <c r="P246" s="4"/>
      <c r="Q246" s="4"/>
      <c r="R246" s="15"/>
      <c r="S246" s="15"/>
      <c r="T246" s="15"/>
      <c r="U246" s="15"/>
      <c r="V246" s="15"/>
      <c r="W246" s="15"/>
      <c r="X246" s="4"/>
      <c r="Y246" s="10" t="str">
        <f>VLOOKUP(H246,'centroDeProyectos estrateg '!$B:$AB,2,FALSE)</f>
        <v>3-  Optimización e innovación de los servicios judiciales (21)</v>
      </c>
      <c r="Z246" s="10" t="e">
        <f>VLOOKUP(I246,'centroDeProyectos estrateg '!$B:$AB,3,FALSE)</f>
        <v>#N/A</v>
      </c>
      <c r="AA246" s="10" t="e">
        <f>VLOOKUP(J246,'centroDeProyectos estrateg '!$B:$AB,7,FALSE)</f>
        <v>#N/A</v>
      </c>
      <c r="AB246" s="10" t="e">
        <f>VLOOKUP(K246,'centroDeProyectos estrateg '!$B:$AB,8,FALSE)</f>
        <v>#N/A</v>
      </c>
      <c r="AC246" s="10" t="e">
        <f>VLOOKUP(L246,'centroDeProyectos estrateg '!$B:$AB,5,FALSE)</f>
        <v>#N/A</v>
      </c>
      <c r="AD246" s="10" t="e">
        <f>VLOOKUP(M246,'centroDeProyectos estrateg '!$B:$AB,19,FALSE)</f>
        <v>#N/A</v>
      </c>
    </row>
    <row r="247" spans="1:30" ht="32.25" customHeight="1">
      <c r="A247" s="1"/>
      <c r="B247" s="4" t="s">
        <v>3463</v>
      </c>
      <c r="C247" s="4" t="s">
        <v>5331</v>
      </c>
      <c r="D247" s="4" t="s">
        <v>3762</v>
      </c>
      <c r="E247" s="4" t="s">
        <v>5332</v>
      </c>
      <c r="F247" s="4" t="s">
        <v>3764</v>
      </c>
      <c r="G247" s="4" t="str">
        <f t="shared" si="23"/>
        <v>LEYES Y REFORMAS: Impulsar la aprobación y revisión de proyectos y reformas de Ley,  así como normativa interna que impacten el funcionamiento y estructura del Poder Judicial y sus dependencias.</v>
      </c>
      <c r="H247" s="4" t="s">
        <v>3104</v>
      </c>
      <c r="I247" s="4" t="s">
        <v>3779</v>
      </c>
      <c r="J247" s="4" t="s">
        <v>58</v>
      </c>
      <c r="K247" s="4" t="s">
        <v>6360</v>
      </c>
      <c r="L247" s="4" t="s">
        <v>6230</v>
      </c>
      <c r="M247" s="4" t="s">
        <v>3630</v>
      </c>
      <c r="N247" s="4" t="s">
        <v>58</v>
      </c>
      <c r="O247" s="4"/>
      <c r="P247" s="4"/>
      <c r="Q247" s="4"/>
      <c r="R247" s="15"/>
      <c r="S247" s="15"/>
      <c r="T247" s="15"/>
      <c r="U247" s="15"/>
      <c r="V247" s="15"/>
      <c r="W247" s="15"/>
      <c r="X247" s="4"/>
      <c r="Y247" s="10" t="str">
        <f>VLOOKUP(H247,'centroDeProyectos estrateg '!$B:$AB,2,FALSE)</f>
        <v>3-  Optimización e innovación de los servicios judiciales (21)</v>
      </c>
      <c r="Z247" s="10" t="e">
        <f>VLOOKUP(I247,'centroDeProyectos estrateg '!$B:$AB,3,FALSE)</f>
        <v>#N/A</v>
      </c>
      <c r="AA247" s="10" t="e">
        <f>VLOOKUP(J247,'centroDeProyectos estrateg '!$B:$AB,7,FALSE)</f>
        <v>#N/A</v>
      </c>
      <c r="AB247" s="10" t="e">
        <f>VLOOKUP(K247,'centroDeProyectos estrateg '!$B:$AB,8,FALSE)</f>
        <v>#N/A</v>
      </c>
      <c r="AC247" s="10" t="e">
        <f>VLOOKUP(L247,'centroDeProyectos estrateg '!$B:$AB,5,FALSE)</f>
        <v>#N/A</v>
      </c>
      <c r="AD247" s="10" t="e">
        <f>VLOOKUP(M247,'centroDeProyectos estrateg '!$B:$AB,19,FALSE)</f>
        <v>#N/A</v>
      </c>
    </row>
    <row r="248" spans="1:30" ht="32.25" customHeight="1">
      <c r="A248" s="1"/>
      <c r="B248" s="4" t="s">
        <v>3463</v>
      </c>
      <c r="C248" s="4" t="s">
        <v>5331</v>
      </c>
      <c r="D248" s="4" t="s">
        <v>3762</v>
      </c>
      <c r="E248" s="4" t="s">
        <v>5332</v>
      </c>
      <c r="F248" s="4" t="s">
        <v>3764</v>
      </c>
      <c r="G248" s="4" t="str">
        <f t="shared" si="23"/>
        <v>LEYES Y REFORMAS: Impulsar la aprobación y revisión de proyectos y reformas de Ley,  así como normativa interna que impacten el funcionamiento y estructura del Poder Judicial y sus dependencias.</v>
      </c>
      <c r="H248" s="4" t="s">
        <v>3104</v>
      </c>
      <c r="I248" s="4" t="s">
        <v>3779</v>
      </c>
      <c r="J248" s="4" t="s">
        <v>58</v>
      </c>
      <c r="K248" s="4" t="s">
        <v>6360</v>
      </c>
      <c r="L248" s="4" t="s">
        <v>3450</v>
      </c>
      <c r="M248" s="4" t="s">
        <v>3632</v>
      </c>
      <c r="N248" s="4" t="s">
        <v>58</v>
      </c>
      <c r="O248" s="4"/>
      <c r="P248" s="4"/>
      <c r="Q248" s="4"/>
      <c r="R248" s="15"/>
      <c r="S248" s="15"/>
      <c r="T248" s="15"/>
      <c r="U248" s="15"/>
      <c r="V248" s="15"/>
      <c r="W248" s="15"/>
      <c r="X248" s="4"/>
      <c r="Y248" s="10" t="str">
        <f>VLOOKUP(H248,'centroDeProyectos estrateg '!$B:$AB,2,FALSE)</f>
        <v>3-  Optimización e innovación de los servicios judiciales (21)</v>
      </c>
      <c r="Z248" s="10" t="e">
        <f>VLOOKUP(I248,'centroDeProyectos estrateg '!$B:$AB,3,FALSE)</f>
        <v>#N/A</v>
      </c>
      <c r="AA248" s="10" t="e">
        <f>VLOOKUP(J248,'centroDeProyectos estrateg '!$B:$AB,7,FALSE)</f>
        <v>#N/A</v>
      </c>
      <c r="AB248" s="10" t="e">
        <f>VLOOKUP(K248,'centroDeProyectos estrateg '!$B:$AB,8,FALSE)</f>
        <v>#N/A</v>
      </c>
      <c r="AC248" s="10" t="e">
        <f>VLOOKUP(L248,'centroDeProyectos estrateg '!$B:$AB,5,FALSE)</f>
        <v>#N/A</v>
      </c>
      <c r="AD248" s="10" t="e">
        <f>VLOOKUP(M248,'centroDeProyectos estrateg '!$B:$AB,19,FALSE)</f>
        <v>#N/A</v>
      </c>
    </row>
    <row r="249" spans="1:30" ht="32.25" customHeight="1">
      <c r="A249" s="1"/>
      <c r="B249" s="3" t="s">
        <v>3463</v>
      </c>
      <c r="C249" s="3" t="s">
        <v>5331</v>
      </c>
      <c r="D249" s="3" t="s">
        <v>3762</v>
      </c>
      <c r="E249" s="3" t="s">
        <v>5332</v>
      </c>
      <c r="F249" s="3" t="s">
        <v>3764</v>
      </c>
      <c r="G249" s="3" t="str">
        <f t="shared" si="23"/>
        <v>LEYES Y REFORMAS: Impulsar la aprobación y revisión de proyectos y reformas de Ley,  así como normativa interna que impacten el funcionamiento y estructura del Poder Judicial y sus dependencias.</v>
      </c>
      <c r="H249" s="3" t="s">
        <v>3103</v>
      </c>
      <c r="I249" s="3" t="s">
        <v>3780</v>
      </c>
      <c r="J249" s="3" t="s">
        <v>1082</v>
      </c>
      <c r="K249" s="3" t="s">
        <v>6361</v>
      </c>
      <c r="L249" s="3">
        <v>2019</v>
      </c>
      <c r="M249" s="3" t="s">
        <v>6251</v>
      </c>
      <c r="N249" s="3" t="s">
        <v>1051</v>
      </c>
      <c r="O249" s="3" t="s">
        <v>3582</v>
      </c>
      <c r="P249" s="3">
        <v>0</v>
      </c>
      <c r="Q249" s="3">
        <v>100</v>
      </c>
      <c r="R249" s="5">
        <v>0.1</v>
      </c>
      <c r="S249" s="5">
        <v>0.2</v>
      </c>
      <c r="T249" s="5">
        <v>0.4</v>
      </c>
      <c r="U249" s="5">
        <v>0.6</v>
      </c>
      <c r="V249" s="5">
        <v>0.8</v>
      </c>
      <c r="W249" s="5">
        <v>1</v>
      </c>
      <c r="X249" s="3" t="s">
        <v>6362</v>
      </c>
      <c r="Y249" s="10" t="e">
        <f>VLOOKUP(H249,'centroDeProyectos estrateg '!$B:$AB,2,FALSE)</f>
        <v>#VALUE!</v>
      </c>
      <c r="Z249" s="10" t="e">
        <f>VLOOKUP(I249,'centroDeProyectos estrateg '!$B:$AB,3,FALSE)</f>
        <v>#VALUE!</v>
      </c>
      <c r="AA249" s="10" t="e">
        <f>VLOOKUP(J249,'centroDeProyectos estrateg '!$B:$AB,7,FALSE)</f>
        <v>#N/A</v>
      </c>
      <c r="AB249" s="10" t="e">
        <f>VLOOKUP(K249,'centroDeProyectos estrateg '!$B:$AB,8,FALSE)</f>
        <v>#N/A</v>
      </c>
      <c r="AC249" s="10" t="e">
        <f>VLOOKUP(L249,'centroDeProyectos estrateg '!$B:$AB,5,FALSE)</f>
        <v>#N/A</v>
      </c>
      <c r="AD249" s="10" t="e">
        <f>VLOOKUP(M249,'centroDeProyectos estrateg '!$B:$AB,19,FALSE)</f>
        <v>#N/A</v>
      </c>
    </row>
    <row r="250" spans="1:30" ht="32.25" customHeight="1">
      <c r="A250" s="1"/>
      <c r="B250" s="3" t="s">
        <v>3463</v>
      </c>
      <c r="C250" s="3" t="s">
        <v>5331</v>
      </c>
      <c r="D250" s="3" t="s">
        <v>3762</v>
      </c>
      <c r="E250" s="3" t="s">
        <v>5332</v>
      </c>
      <c r="F250" s="3" t="s">
        <v>3764</v>
      </c>
      <c r="G250" s="3" t="str">
        <f t="shared" si="23"/>
        <v>LEYES Y REFORMAS: Impulsar la aprobación y revisión de proyectos y reformas de Ley,  así como normativa interna que impacten el funcionamiento y estructura del Poder Judicial y sus dependencias.</v>
      </c>
      <c r="H250" s="3" t="s">
        <v>3103</v>
      </c>
      <c r="I250" s="3" t="s">
        <v>3780</v>
      </c>
      <c r="J250" s="3" t="s">
        <v>1082</v>
      </c>
      <c r="K250" s="3" t="s">
        <v>6361</v>
      </c>
      <c r="L250" s="3" t="s">
        <v>6174</v>
      </c>
      <c r="M250" s="3" t="s">
        <v>3628</v>
      </c>
      <c r="N250" s="3" t="s">
        <v>1051</v>
      </c>
      <c r="O250" s="3"/>
      <c r="P250" s="3"/>
      <c r="Q250" s="3"/>
      <c r="R250" s="5"/>
      <c r="S250" s="5"/>
      <c r="T250" s="5"/>
      <c r="U250" s="5"/>
      <c r="V250" s="5"/>
      <c r="W250" s="5"/>
      <c r="X250" s="3"/>
      <c r="Y250" s="10" t="e">
        <f>VLOOKUP(H250,'centroDeProyectos estrateg '!$B:$AB,2,FALSE)</f>
        <v>#VALUE!</v>
      </c>
      <c r="Z250" s="10" t="e">
        <f>VLOOKUP(I250,'centroDeProyectos estrateg '!$B:$AB,3,FALSE)</f>
        <v>#VALUE!</v>
      </c>
      <c r="AA250" s="10" t="e">
        <f>VLOOKUP(J250,'centroDeProyectos estrateg '!$B:$AB,7,FALSE)</f>
        <v>#N/A</v>
      </c>
      <c r="AB250" s="10" t="e">
        <f>VLOOKUP(K250,'centroDeProyectos estrateg '!$B:$AB,8,FALSE)</f>
        <v>#N/A</v>
      </c>
      <c r="AC250" s="10" t="e">
        <f>VLOOKUP(L250,'centroDeProyectos estrateg '!$B:$AB,5,FALSE)</f>
        <v>#N/A</v>
      </c>
      <c r="AD250" s="10" t="e">
        <f>VLOOKUP(M250,'centroDeProyectos estrateg '!$B:$AB,19,FALSE)</f>
        <v>#N/A</v>
      </c>
    </row>
    <row r="251" spans="1:30" ht="32.25" customHeight="1">
      <c r="A251" s="1"/>
      <c r="B251" s="3" t="s">
        <v>3463</v>
      </c>
      <c r="C251" s="3" t="s">
        <v>5331</v>
      </c>
      <c r="D251" s="3" t="s">
        <v>3762</v>
      </c>
      <c r="E251" s="3" t="s">
        <v>5332</v>
      </c>
      <c r="F251" s="3" t="s">
        <v>3764</v>
      </c>
      <c r="G251" s="3" t="str">
        <f t="shared" si="23"/>
        <v>LEYES Y REFORMAS: Impulsar la aprobación y revisión de proyectos y reformas de Ley,  así como normativa interna que impacten el funcionamiento y estructura del Poder Judicial y sus dependencias.</v>
      </c>
      <c r="H251" s="3" t="s">
        <v>3103</v>
      </c>
      <c r="I251" s="3" t="s">
        <v>3780</v>
      </c>
      <c r="J251" s="3" t="s">
        <v>1082</v>
      </c>
      <c r="K251" s="3" t="s">
        <v>6361</v>
      </c>
      <c r="L251" s="3" t="s">
        <v>6230</v>
      </c>
      <c r="M251" s="3" t="s">
        <v>3629</v>
      </c>
      <c r="N251" s="3" t="s">
        <v>1051</v>
      </c>
      <c r="O251" s="3"/>
      <c r="P251" s="3"/>
      <c r="Q251" s="3"/>
      <c r="R251" s="5"/>
      <c r="S251" s="5"/>
      <c r="T251" s="5"/>
      <c r="U251" s="5"/>
      <c r="V251" s="5"/>
      <c r="W251" s="5"/>
      <c r="X251" s="3"/>
      <c r="Y251" s="10" t="e">
        <f>VLOOKUP(H251,'centroDeProyectos estrateg '!$B:$AB,2,FALSE)</f>
        <v>#VALUE!</v>
      </c>
      <c r="Z251" s="10" t="e">
        <f>VLOOKUP(I251,'centroDeProyectos estrateg '!$B:$AB,3,FALSE)</f>
        <v>#VALUE!</v>
      </c>
      <c r="AA251" s="10" t="e">
        <f>VLOOKUP(J251,'centroDeProyectos estrateg '!$B:$AB,7,FALSE)</f>
        <v>#N/A</v>
      </c>
      <c r="AB251" s="10" t="e">
        <f>VLOOKUP(K251,'centroDeProyectos estrateg '!$B:$AB,8,FALSE)</f>
        <v>#N/A</v>
      </c>
      <c r="AC251" s="10" t="e">
        <f>VLOOKUP(L251,'centroDeProyectos estrateg '!$B:$AB,5,FALSE)</f>
        <v>#N/A</v>
      </c>
      <c r="AD251" s="10" t="e">
        <f>VLOOKUP(M251,'centroDeProyectos estrateg '!$B:$AB,19,FALSE)</f>
        <v>#N/A</v>
      </c>
    </row>
    <row r="252" spans="1:30" ht="32.25" customHeight="1">
      <c r="A252" s="1"/>
      <c r="B252" s="3" t="s">
        <v>3463</v>
      </c>
      <c r="C252" s="3" t="s">
        <v>5331</v>
      </c>
      <c r="D252" s="3" t="s">
        <v>3762</v>
      </c>
      <c r="E252" s="3" t="s">
        <v>5332</v>
      </c>
      <c r="F252" s="3" t="s">
        <v>3764</v>
      </c>
      <c r="G252" s="3" t="str">
        <f t="shared" si="23"/>
        <v>LEYES Y REFORMAS: Impulsar la aprobación y revisión de proyectos y reformas de Ley,  así como normativa interna que impacten el funcionamiento y estructura del Poder Judicial y sus dependencias.</v>
      </c>
      <c r="H252" s="3" t="s">
        <v>3103</v>
      </c>
      <c r="I252" s="3" t="s">
        <v>3780</v>
      </c>
      <c r="J252" s="3" t="s">
        <v>1082</v>
      </c>
      <c r="K252" s="3" t="s">
        <v>6361</v>
      </c>
      <c r="L252" s="3" t="s">
        <v>5988</v>
      </c>
      <c r="M252" s="3" t="s">
        <v>3630</v>
      </c>
      <c r="N252" s="3" t="s">
        <v>1051</v>
      </c>
      <c r="O252" s="3"/>
      <c r="P252" s="3"/>
      <c r="Q252" s="3"/>
      <c r="R252" s="5"/>
      <c r="S252" s="5"/>
      <c r="T252" s="5"/>
      <c r="U252" s="5"/>
      <c r="V252" s="5"/>
      <c r="W252" s="5"/>
      <c r="X252" s="3"/>
      <c r="Y252" s="10" t="e">
        <f>VLOOKUP(H252,'centroDeProyectos estrateg '!$B:$AB,2,FALSE)</f>
        <v>#VALUE!</v>
      </c>
      <c r="Z252" s="10" t="e">
        <f>VLOOKUP(I252,'centroDeProyectos estrateg '!$B:$AB,3,FALSE)</f>
        <v>#VALUE!</v>
      </c>
      <c r="AA252" s="10" t="e">
        <f>VLOOKUP(J252,'centroDeProyectos estrateg '!$B:$AB,7,FALSE)</f>
        <v>#N/A</v>
      </c>
      <c r="AB252" s="10" t="e">
        <f>VLOOKUP(K252,'centroDeProyectos estrateg '!$B:$AB,8,FALSE)</f>
        <v>#N/A</v>
      </c>
      <c r="AC252" s="10" t="e">
        <f>VLOOKUP(L252,'centroDeProyectos estrateg '!$B:$AB,5,FALSE)</f>
        <v>#N/A</v>
      </c>
      <c r="AD252" s="10" t="e">
        <f>VLOOKUP(M252,'centroDeProyectos estrateg '!$B:$AB,19,FALSE)</f>
        <v>#N/A</v>
      </c>
    </row>
    <row r="253" spans="1:30" ht="32.25" customHeight="1">
      <c r="A253" s="1"/>
      <c r="B253" s="3" t="s">
        <v>3463</v>
      </c>
      <c r="C253" s="3" t="s">
        <v>5331</v>
      </c>
      <c r="D253" s="3" t="s">
        <v>3762</v>
      </c>
      <c r="E253" s="3" t="s">
        <v>5332</v>
      </c>
      <c r="F253" s="3" t="s">
        <v>3764</v>
      </c>
      <c r="G253" s="3" t="str">
        <f t="shared" si="23"/>
        <v>LEYES Y REFORMAS: Impulsar la aprobación y revisión de proyectos y reformas de Ley,  así como normativa interna que impacten el funcionamiento y estructura del Poder Judicial y sus dependencias.</v>
      </c>
      <c r="H253" s="3" t="s">
        <v>3103</v>
      </c>
      <c r="I253" s="3" t="s">
        <v>3780</v>
      </c>
      <c r="J253" s="3" t="s">
        <v>1082</v>
      </c>
      <c r="K253" s="3" t="s">
        <v>6361</v>
      </c>
      <c r="L253" s="3" t="s">
        <v>4256</v>
      </c>
      <c r="M253" s="3" t="s">
        <v>3632</v>
      </c>
      <c r="N253" s="3" t="s">
        <v>2834</v>
      </c>
      <c r="O253" s="3"/>
      <c r="P253" s="3"/>
      <c r="Q253" s="3"/>
      <c r="R253" s="5"/>
      <c r="S253" s="5"/>
      <c r="T253" s="5"/>
      <c r="U253" s="5"/>
      <c r="V253" s="5"/>
      <c r="W253" s="5"/>
      <c r="X253" s="3"/>
      <c r="Y253" s="10" t="e">
        <f>VLOOKUP(H253,'centroDeProyectos estrateg '!$B:$AB,2,FALSE)</f>
        <v>#VALUE!</v>
      </c>
      <c r="Z253" s="10" t="e">
        <f>VLOOKUP(I253,'centroDeProyectos estrateg '!$B:$AB,3,FALSE)</f>
        <v>#VALUE!</v>
      </c>
      <c r="AA253" s="10" t="e">
        <f>VLOOKUP(J253,'centroDeProyectos estrateg '!$B:$AB,7,FALSE)</f>
        <v>#N/A</v>
      </c>
      <c r="AB253" s="10" t="e">
        <f>VLOOKUP(K253,'centroDeProyectos estrateg '!$B:$AB,8,FALSE)</f>
        <v>#N/A</v>
      </c>
      <c r="AC253" s="10" t="e">
        <f>VLOOKUP(L253,'centroDeProyectos estrateg '!$B:$AB,5,FALSE)</f>
        <v>#N/A</v>
      </c>
      <c r="AD253" s="10" t="e">
        <f>VLOOKUP(M253,'centroDeProyectos estrateg '!$B:$AB,19,FALSE)</f>
        <v>#N/A</v>
      </c>
    </row>
    <row r="254" spans="1:30" ht="32.25" customHeight="1">
      <c r="A254" s="1"/>
      <c r="B254" s="4" t="s">
        <v>3463</v>
      </c>
      <c r="C254" s="4" t="s">
        <v>5331</v>
      </c>
      <c r="D254" s="4" t="s">
        <v>3762</v>
      </c>
      <c r="E254" s="4" t="s">
        <v>5332</v>
      </c>
      <c r="F254" s="4" t="s">
        <v>3764</v>
      </c>
      <c r="G254" s="4" t="str">
        <f t="shared" si="23"/>
        <v>LEYES Y REFORMAS: Impulsar la aprobación y revisión de proyectos y reformas de Ley,  así como normativa interna que impacten el funcionamiento y estructura del Poder Judicial y sus dependencias.</v>
      </c>
      <c r="H254" s="4" t="s">
        <v>3149</v>
      </c>
      <c r="I254" s="4" t="s">
        <v>3788</v>
      </c>
      <c r="J254" s="4" t="s">
        <v>75</v>
      </c>
      <c r="K254" s="4" t="s">
        <v>6363</v>
      </c>
      <c r="L254" s="4">
        <v>2019</v>
      </c>
      <c r="M254" s="4" t="s">
        <v>6247</v>
      </c>
      <c r="N254" s="4" t="s">
        <v>75</v>
      </c>
      <c r="O254" s="4"/>
      <c r="P254" s="4">
        <v>0</v>
      </c>
      <c r="Q254" s="4">
        <v>100</v>
      </c>
      <c r="R254" s="15">
        <v>0.1</v>
      </c>
      <c r="S254" s="15">
        <v>0.2</v>
      </c>
      <c r="T254" s="15">
        <v>0.4</v>
      </c>
      <c r="U254" s="15">
        <v>0.6</v>
      </c>
      <c r="V254" s="15">
        <v>0.8</v>
      </c>
      <c r="W254" s="15">
        <v>1</v>
      </c>
      <c r="X254" s="4" t="s">
        <v>6364</v>
      </c>
      <c r="Y254" s="10" t="e">
        <f>VLOOKUP(H254,'centroDeProyectos estrateg '!$B:$AB,2,FALSE)</f>
        <v>#N/A</v>
      </c>
      <c r="Z254" s="10" t="e">
        <f>VLOOKUP(I254,'centroDeProyectos estrateg '!$B:$AB,3,FALSE)</f>
        <v>#N/A</v>
      </c>
      <c r="AA254" s="10" t="e">
        <f>VLOOKUP(J254,'centroDeProyectos estrateg '!$B:$AB,7,FALSE)</f>
        <v>#N/A</v>
      </c>
      <c r="AB254" s="10" t="e">
        <f>VLOOKUP(K254,'centroDeProyectos estrateg '!$B:$AB,8,FALSE)</f>
        <v>#N/A</v>
      </c>
      <c r="AC254" s="10" t="e">
        <f>VLOOKUP(L254,'centroDeProyectos estrateg '!$B:$AB,5,FALSE)</f>
        <v>#N/A</v>
      </c>
      <c r="AD254" s="10" t="e">
        <f>VLOOKUP(M254,'centroDeProyectos estrateg '!$B:$AB,19,FALSE)</f>
        <v>#N/A</v>
      </c>
    </row>
    <row r="255" spans="1:30" ht="32.25" customHeight="1">
      <c r="A255" s="1"/>
      <c r="B255" s="4" t="s">
        <v>3463</v>
      </c>
      <c r="C255" s="4" t="s">
        <v>5331</v>
      </c>
      <c r="D255" s="4" t="s">
        <v>3762</v>
      </c>
      <c r="E255" s="4" t="s">
        <v>5332</v>
      </c>
      <c r="F255" s="4" t="s">
        <v>3764</v>
      </c>
      <c r="G255" s="4" t="str">
        <f t="shared" si="23"/>
        <v>LEYES Y REFORMAS: Impulsar la aprobación y revisión de proyectos y reformas de Ley,  así como normativa interna que impacten el funcionamiento y estructura del Poder Judicial y sus dependencias.</v>
      </c>
      <c r="H255" s="4" t="s">
        <v>3149</v>
      </c>
      <c r="I255" s="4" t="s">
        <v>3788</v>
      </c>
      <c r="J255" s="4" t="s">
        <v>75</v>
      </c>
      <c r="K255" s="4" t="s">
        <v>6363</v>
      </c>
      <c r="L255" s="4" t="s">
        <v>6174</v>
      </c>
      <c r="M255" s="4" t="s">
        <v>3629</v>
      </c>
      <c r="N255" s="4" t="s">
        <v>75</v>
      </c>
      <c r="O255" s="4"/>
      <c r="P255" s="4"/>
      <c r="Q255" s="4"/>
      <c r="R255" s="15"/>
      <c r="S255" s="15"/>
      <c r="T255" s="15"/>
      <c r="U255" s="15"/>
      <c r="V255" s="15"/>
      <c r="W255" s="15"/>
      <c r="X255" s="4"/>
      <c r="Y255" s="10" t="e">
        <f>VLOOKUP(H255,'centroDeProyectos estrateg '!$B:$AB,2,FALSE)</f>
        <v>#N/A</v>
      </c>
      <c r="Z255" s="10" t="e">
        <f>VLOOKUP(I255,'centroDeProyectos estrateg '!$B:$AB,3,FALSE)</f>
        <v>#N/A</v>
      </c>
      <c r="AA255" s="10" t="e">
        <f>VLOOKUP(J255,'centroDeProyectos estrateg '!$B:$AB,7,FALSE)</f>
        <v>#N/A</v>
      </c>
      <c r="AB255" s="10" t="e">
        <f>VLOOKUP(K255,'centroDeProyectos estrateg '!$B:$AB,8,FALSE)</f>
        <v>#N/A</v>
      </c>
      <c r="AC255" s="10" t="e">
        <f>VLOOKUP(L255,'centroDeProyectos estrateg '!$B:$AB,5,FALSE)</f>
        <v>#N/A</v>
      </c>
      <c r="AD255" s="10" t="e">
        <f>VLOOKUP(M255,'centroDeProyectos estrateg '!$B:$AB,19,FALSE)</f>
        <v>#N/A</v>
      </c>
    </row>
    <row r="256" spans="1:30" ht="32.25" customHeight="1">
      <c r="A256" s="1"/>
      <c r="B256" s="4" t="s">
        <v>3463</v>
      </c>
      <c r="C256" s="4" t="s">
        <v>5331</v>
      </c>
      <c r="D256" s="4" t="s">
        <v>3762</v>
      </c>
      <c r="E256" s="4" t="s">
        <v>5332</v>
      </c>
      <c r="F256" s="4" t="s">
        <v>3764</v>
      </c>
      <c r="G256" s="4" t="str">
        <f t="shared" si="23"/>
        <v>LEYES Y REFORMAS: Impulsar la aprobación y revisión de proyectos y reformas de Ley,  así como normativa interna que impacten el funcionamiento y estructura del Poder Judicial y sus dependencias.</v>
      </c>
      <c r="H256" s="4" t="s">
        <v>3149</v>
      </c>
      <c r="I256" s="4" t="s">
        <v>3788</v>
      </c>
      <c r="J256" s="4" t="s">
        <v>75</v>
      </c>
      <c r="K256" s="4" t="s">
        <v>6363</v>
      </c>
      <c r="L256" s="4" t="s">
        <v>6230</v>
      </c>
      <c r="M256" s="4" t="s">
        <v>3630</v>
      </c>
      <c r="N256" s="4" t="s">
        <v>75</v>
      </c>
      <c r="O256" s="4"/>
      <c r="P256" s="4"/>
      <c r="Q256" s="4"/>
      <c r="R256" s="15"/>
      <c r="S256" s="15"/>
      <c r="T256" s="15"/>
      <c r="U256" s="15"/>
      <c r="V256" s="15"/>
      <c r="W256" s="15"/>
      <c r="X256" s="4"/>
      <c r="Y256" s="10" t="e">
        <f>VLOOKUP(H256,'centroDeProyectos estrateg '!$B:$AB,2,FALSE)</f>
        <v>#N/A</v>
      </c>
      <c r="Z256" s="10" t="e">
        <f>VLOOKUP(I256,'centroDeProyectos estrateg '!$B:$AB,3,FALSE)</f>
        <v>#N/A</v>
      </c>
      <c r="AA256" s="10" t="e">
        <f>VLOOKUP(J256,'centroDeProyectos estrateg '!$B:$AB,7,FALSE)</f>
        <v>#N/A</v>
      </c>
      <c r="AB256" s="10" t="e">
        <f>VLOOKUP(K256,'centroDeProyectos estrateg '!$B:$AB,8,FALSE)</f>
        <v>#N/A</v>
      </c>
      <c r="AC256" s="10" t="e">
        <f>VLOOKUP(L256,'centroDeProyectos estrateg '!$B:$AB,5,FALSE)</f>
        <v>#N/A</v>
      </c>
      <c r="AD256" s="10" t="e">
        <f>VLOOKUP(M256,'centroDeProyectos estrateg '!$B:$AB,19,FALSE)</f>
        <v>#N/A</v>
      </c>
    </row>
    <row r="257" spans="1:30" ht="32.25" customHeight="1">
      <c r="A257" s="1"/>
      <c r="B257" s="4" t="s">
        <v>3463</v>
      </c>
      <c r="C257" s="4" t="s">
        <v>5331</v>
      </c>
      <c r="D257" s="4" t="s">
        <v>3762</v>
      </c>
      <c r="E257" s="4" t="s">
        <v>5332</v>
      </c>
      <c r="F257" s="4" t="s">
        <v>3764</v>
      </c>
      <c r="G257" s="4" t="str">
        <f t="shared" si="23"/>
        <v>LEYES Y REFORMAS: Impulsar la aprobación y revisión de proyectos y reformas de Ley,  así como normativa interna que impacten el funcionamiento y estructura del Poder Judicial y sus dependencias.</v>
      </c>
      <c r="H257" s="4" t="s">
        <v>3149</v>
      </c>
      <c r="I257" s="4" t="s">
        <v>3788</v>
      </c>
      <c r="J257" s="4" t="s">
        <v>75</v>
      </c>
      <c r="K257" s="4" t="s">
        <v>6363</v>
      </c>
      <c r="L257" s="4" t="s">
        <v>3450</v>
      </c>
      <c r="M257" s="4" t="s">
        <v>3632</v>
      </c>
      <c r="N257" s="4" t="s">
        <v>75</v>
      </c>
      <c r="O257" s="4"/>
      <c r="P257" s="4"/>
      <c r="Q257" s="4"/>
      <c r="R257" s="15"/>
      <c r="S257" s="15"/>
      <c r="T257" s="15"/>
      <c r="U257" s="15"/>
      <c r="V257" s="15"/>
      <c r="W257" s="15"/>
      <c r="X257" s="4"/>
      <c r="Y257" s="10" t="e">
        <f>VLOOKUP(H257,'centroDeProyectos estrateg '!$B:$AB,2,FALSE)</f>
        <v>#N/A</v>
      </c>
      <c r="Z257" s="10" t="e">
        <f>VLOOKUP(I257,'centroDeProyectos estrateg '!$B:$AB,3,FALSE)</f>
        <v>#N/A</v>
      </c>
      <c r="AA257" s="10" t="e">
        <f>VLOOKUP(J257,'centroDeProyectos estrateg '!$B:$AB,7,FALSE)</f>
        <v>#N/A</v>
      </c>
      <c r="AB257" s="10" t="e">
        <f>VLOOKUP(K257,'centroDeProyectos estrateg '!$B:$AB,8,FALSE)</f>
        <v>#N/A</v>
      </c>
      <c r="AC257" s="10" t="e">
        <f>VLOOKUP(L257,'centroDeProyectos estrateg '!$B:$AB,5,FALSE)</f>
        <v>#N/A</v>
      </c>
      <c r="AD257" s="10" t="e">
        <f>VLOOKUP(M257,'centroDeProyectos estrateg '!$B:$AB,19,FALSE)</f>
        <v>#N/A</v>
      </c>
    </row>
    <row r="258" spans="1:30" ht="32.25" customHeight="1">
      <c r="A258" s="1"/>
      <c r="B258" s="3" t="s">
        <v>3817</v>
      </c>
      <c r="C258" s="3" t="s">
        <v>5331</v>
      </c>
      <c r="D258" s="3" t="s">
        <v>3762</v>
      </c>
      <c r="E258" s="3" t="s">
        <v>3790</v>
      </c>
      <c r="F258" s="3" t="s">
        <v>3791</v>
      </c>
      <c r="G258" s="3"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58" s="3" t="s">
        <v>3186</v>
      </c>
      <c r="I258" s="3" t="s">
        <v>3792</v>
      </c>
      <c r="J258" s="3" t="s">
        <v>3426</v>
      </c>
      <c r="K258" s="3" t="s">
        <v>3793</v>
      </c>
      <c r="L258" s="3">
        <v>2020</v>
      </c>
      <c r="M258" s="3" t="s">
        <v>6365</v>
      </c>
      <c r="N258" s="3" t="s">
        <v>3426</v>
      </c>
      <c r="O258" s="3" t="s">
        <v>3434</v>
      </c>
      <c r="P258" s="3">
        <v>0</v>
      </c>
      <c r="Q258" s="3">
        <v>100</v>
      </c>
      <c r="R258" s="5">
        <v>0.1</v>
      </c>
      <c r="S258" s="5">
        <v>0.2</v>
      </c>
      <c r="T258" s="5">
        <v>0.4</v>
      </c>
      <c r="U258" s="5">
        <v>0.6</v>
      </c>
      <c r="V258" s="5">
        <v>0.8</v>
      </c>
      <c r="W258" s="5">
        <v>1</v>
      </c>
      <c r="X258" s="3" t="s">
        <v>6001</v>
      </c>
      <c r="Y258" s="10" t="e">
        <f>VLOOKUP(H258,'centroDeProyectos estrateg '!$B:$AB,2,FALSE)</f>
        <v>#N/A</v>
      </c>
      <c r="Z258" s="10" t="e">
        <f>VLOOKUP(I258,'centroDeProyectos estrateg '!$B:$AB,3,FALSE)</f>
        <v>#N/A</v>
      </c>
      <c r="AA258" s="10" t="e">
        <f>VLOOKUP(J258,'centroDeProyectos estrateg '!$B:$AB,7,FALSE)</f>
        <v>#N/A</v>
      </c>
      <c r="AB258" s="10" t="e">
        <f>VLOOKUP(K258,'centroDeProyectos estrateg '!$B:$AB,8,FALSE)</f>
        <v>#N/A</v>
      </c>
      <c r="AC258" s="10" t="e">
        <f>VLOOKUP(L258,'centroDeProyectos estrateg '!$B:$AB,5,FALSE)</f>
        <v>#N/A</v>
      </c>
      <c r="AD258" s="10" t="e">
        <f>VLOOKUP(M258,'centroDeProyectos estrateg '!$B:$AB,19,FALSE)</f>
        <v>#N/A</v>
      </c>
    </row>
    <row r="259" spans="1:30" ht="32.25" customHeight="1">
      <c r="A259" s="1"/>
      <c r="B259" s="3" t="s">
        <v>3817</v>
      </c>
      <c r="C259" s="3" t="s">
        <v>5331</v>
      </c>
      <c r="D259" s="3" t="s">
        <v>3762</v>
      </c>
      <c r="E259" s="3" t="s">
        <v>3790</v>
      </c>
      <c r="F259" s="3" t="s">
        <v>3791</v>
      </c>
      <c r="G259" s="3"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59" s="3" t="s">
        <v>3186</v>
      </c>
      <c r="I259" s="3" t="s">
        <v>3792</v>
      </c>
      <c r="J259" s="3" t="s">
        <v>3426</v>
      </c>
      <c r="K259" s="3" t="s">
        <v>3793</v>
      </c>
      <c r="L259" s="3">
        <v>2021</v>
      </c>
      <c r="M259" s="3" t="s">
        <v>6366</v>
      </c>
      <c r="N259" s="3" t="s">
        <v>3426</v>
      </c>
      <c r="O259" s="3"/>
      <c r="P259" s="3"/>
      <c r="Q259" s="3"/>
      <c r="R259" s="5"/>
      <c r="S259" s="5"/>
      <c r="T259" s="5"/>
      <c r="U259" s="5"/>
      <c r="V259" s="5"/>
      <c r="W259" s="5"/>
      <c r="X259" s="3"/>
      <c r="Y259" s="10" t="e">
        <f>VLOOKUP(H259,'centroDeProyectos estrateg '!$B:$AB,2,FALSE)</f>
        <v>#N/A</v>
      </c>
      <c r="Z259" s="10" t="e">
        <f>VLOOKUP(I259,'centroDeProyectos estrateg '!$B:$AB,3,FALSE)</f>
        <v>#N/A</v>
      </c>
      <c r="AA259" s="10" t="e">
        <f>VLOOKUP(J259,'centroDeProyectos estrateg '!$B:$AB,7,FALSE)</f>
        <v>#N/A</v>
      </c>
      <c r="AB259" s="10" t="e">
        <f>VLOOKUP(K259,'centroDeProyectos estrateg '!$B:$AB,8,FALSE)</f>
        <v>#N/A</v>
      </c>
      <c r="AC259" s="10" t="e">
        <f>VLOOKUP(L259,'centroDeProyectos estrateg '!$B:$AB,5,FALSE)</f>
        <v>#N/A</v>
      </c>
      <c r="AD259" s="10" t="e">
        <f>VLOOKUP(M259,'centroDeProyectos estrateg '!$B:$AB,19,FALSE)</f>
        <v>#N/A</v>
      </c>
    </row>
    <row r="260" spans="1:30" ht="32.25" customHeight="1">
      <c r="A260" s="1"/>
      <c r="B260" s="3" t="s">
        <v>3817</v>
      </c>
      <c r="C260" s="3" t="s">
        <v>5331</v>
      </c>
      <c r="D260" s="3" t="s">
        <v>3762</v>
      </c>
      <c r="E260" s="3" t="s">
        <v>3790</v>
      </c>
      <c r="F260" s="3" t="s">
        <v>3791</v>
      </c>
      <c r="G260" s="3"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0" s="3" t="s">
        <v>3186</v>
      </c>
      <c r="I260" s="3" t="s">
        <v>3792</v>
      </c>
      <c r="J260" s="3" t="s">
        <v>3426</v>
      </c>
      <c r="K260" s="3" t="s">
        <v>3793</v>
      </c>
      <c r="L260" s="3" t="s">
        <v>4256</v>
      </c>
      <c r="M260" s="3" t="s">
        <v>6367</v>
      </c>
      <c r="N260" s="3" t="s">
        <v>3426</v>
      </c>
      <c r="O260" s="3"/>
      <c r="P260" s="3"/>
      <c r="Q260" s="3"/>
      <c r="R260" s="5"/>
      <c r="S260" s="5"/>
      <c r="T260" s="5"/>
      <c r="U260" s="5"/>
      <c r="V260" s="5"/>
      <c r="W260" s="5"/>
      <c r="X260" s="3"/>
      <c r="Y260" s="10" t="e">
        <f>VLOOKUP(H260,'centroDeProyectos estrateg '!$B:$AB,2,FALSE)</f>
        <v>#N/A</v>
      </c>
      <c r="Z260" s="10" t="e">
        <f>VLOOKUP(I260,'centroDeProyectos estrateg '!$B:$AB,3,FALSE)</f>
        <v>#N/A</v>
      </c>
      <c r="AA260" s="10" t="e">
        <f>VLOOKUP(J260,'centroDeProyectos estrateg '!$B:$AB,7,FALSE)</f>
        <v>#N/A</v>
      </c>
      <c r="AB260" s="10" t="e">
        <f>VLOOKUP(K260,'centroDeProyectos estrateg '!$B:$AB,8,FALSE)</f>
        <v>#N/A</v>
      </c>
      <c r="AC260" s="10" t="e">
        <f>VLOOKUP(L260,'centroDeProyectos estrateg '!$B:$AB,5,FALSE)</f>
        <v>#N/A</v>
      </c>
      <c r="AD260" s="10" t="e">
        <f>VLOOKUP(M260,'centroDeProyectos estrateg '!$B:$AB,19,FALSE)</f>
        <v>#N/A</v>
      </c>
    </row>
    <row r="261" spans="1:30" ht="32.25" customHeight="1">
      <c r="A261" s="1"/>
      <c r="B261" s="4" t="s">
        <v>3817</v>
      </c>
      <c r="C261" s="4" t="s">
        <v>5331</v>
      </c>
      <c r="D261" s="4" t="s">
        <v>3762</v>
      </c>
      <c r="E261" s="4" t="s">
        <v>3790</v>
      </c>
      <c r="F261" s="4" t="s">
        <v>3791</v>
      </c>
      <c r="G261" s="4"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1" s="4" t="s">
        <v>3150</v>
      </c>
      <c r="I261" s="4" t="s">
        <v>3802</v>
      </c>
      <c r="J261" s="4" t="s">
        <v>32</v>
      </c>
      <c r="K261" s="4" t="s">
        <v>3793</v>
      </c>
      <c r="L261" s="4">
        <v>2020</v>
      </c>
      <c r="M261" s="4" t="s">
        <v>6365</v>
      </c>
      <c r="N261" s="4" t="s">
        <v>3426</v>
      </c>
      <c r="O261" s="4" t="s">
        <v>3434</v>
      </c>
      <c r="P261" s="4">
        <v>0</v>
      </c>
      <c r="Q261" s="4">
        <v>100</v>
      </c>
      <c r="R261" s="15">
        <v>0.1</v>
      </c>
      <c r="S261" s="15">
        <v>0.2</v>
      </c>
      <c r="T261" s="15">
        <v>0.4</v>
      </c>
      <c r="U261" s="15">
        <v>0.6</v>
      </c>
      <c r="V261" s="15">
        <v>0.8</v>
      </c>
      <c r="W261" s="15">
        <v>1</v>
      </c>
      <c r="X261" s="4" t="s">
        <v>6001</v>
      </c>
      <c r="Y261" s="10" t="str">
        <f>VLOOKUP(H261,'centroDeProyectos estrateg '!$B:$AB,2,FALSE)</f>
        <v>3-  Optimización e innovación de los servicios judiciales (21)</v>
      </c>
      <c r="Z261" s="10" t="e">
        <f>VLOOKUP(I261,'centroDeProyectos estrateg '!$B:$AB,3,FALSE)</f>
        <v>#N/A</v>
      </c>
      <c r="AA261" s="10" t="e">
        <f>VLOOKUP(J261,'centroDeProyectos estrateg '!$B:$AB,7,FALSE)</f>
        <v>#N/A</v>
      </c>
      <c r="AB261" s="10" t="e">
        <f>VLOOKUP(K261,'centroDeProyectos estrateg '!$B:$AB,8,FALSE)</f>
        <v>#N/A</v>
      </c>
      <c r="AC261" s="10" t="e">
        <f>VLOOKUP(L261,'centroDeProyectos estrateg '!$B:$AB,5,FALSE)</f>
        <v>#N/A</v>
      </c>
      <c r="AD261" s="10" t="e">
        <f>VLOOKUP(M261,'centroDeProyectos estrateg '!$B:$AB,19,FALSE)</f>
        <v>#N/A</v>
      </c>
    </row>
    <row r="262" spans="1:30" ht="32.25" customHeight="1">
      <c r="A262" s="1"/>
      <c r="B262" s="4" t="s">
        <v>3817</v>
      </c>
      <c r="C262" s="4" t="s">
        <v>5331</v>
      </c>
      <c r="D262" s="4" t="s">
        <v>3762</v>
      </c>
      <c r="E262" s="4" t="s">
        <v>3790</v>
      </c>
      <c r="F262" s="4" t="s">
        <v>3791</v>
      </c>
      <c r="G262" s="4"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2" s="4" t="s">
        <v>3150</v>
      </c>
      <c r="I262" s="4" t="s">
        <v>3802</v>
      </c>
      <c r="J262" s="4" t="s">
        <v>32</v>
      </c>
      <c r="K262" s="4" t="s">
        <v>3793</v>
      </c>
      <c r="L262" s="4">
        <v>2021</v>
      </c>
      <c r="M262" s="4" t="s">
        <v>6368</v>
      </c>
      <c r="N262" s="4" t="s">
        <v>3426</v>
      </c>
      <c r="O262" s="4"/>
      <c r="P262" s="4"/>
      <c r="Q262" s="4"/>
      <c r="R262" s="15"/>
      <c r="S262" s="15"/>
      <c r="T262" s="15"/>
      <c r="U262" s="15"/>
      <c r="V262" s="15"/>
      <c r="W262" s="15"/>
      <c r="X262" s="4"/>
      <c r="Y262" s="10" t="str">
        <f>VLOOKUP(H262,'centroDeProyectos estrateg '!$B:$AB,2,FALSE)</f>
        <v>3-  Optimización e innovación de los servicios judiciales (21)</v>
      </c>
      <c r="Z262" s="10" t="e">
        <f>VLOOKUP(I262,'centroDeProyectos estrateg '!$B:$AB,3,FALSE)</f>
        <v>#N/A</v>
      </c>
      <c r="AA262" s="10" t="e">
        <f>VLOOKUP(J262,'centroDeProyectos estrateg '!$B:$AB,7,FALSE)</f>
        <v>#N/A</v>
      </c>
      <c r="AB262" s="10" t="e">
        <f>VLOOKUP(K262,'centroDeProyectos estrateg '!$B:$AB,8,FALSE)</f>
        <v>#N/A</v>
      </c>
      <c r="AC262" s="10" t="e">
        <f>VLOOKUP(L262,'centroDeProyectos estrateg '!$B:$AB,5,FALSE)</f>
        <v>#N/A</v>
      </c>
      <c r="AD262" s="10" t="e">
        <f>VLOOKUP(M262,'centroDeProyectos estrateg '!$B:$AB,19,FALSE)</f>
        <v>#N/A</v>
      </c>
    </row>
    <row r="263" spans="1:30" ht="32.25" customHeight="1">
      <c r="A263" s="1"/>
      <c r="B263" s="4" t="s">
        <v>3817</v>
      </c>
      <c r="C263" s="4" t="s">
        <v>5331</v>
      </c>
      <c r="D263" s="4" t="s">
        <v>3762</v>
      </c>
      <c r="E263" s="4" t="s">
        <v>3790</v>
      </c>
      <c r="F263" s="4" t="s">
        <v>3791</v>
      </c>
      <c r="G263" s="4"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3" s="4" t="s">
        <v>3150</v>
      </c>
      <c r="I263" s="4" t="s">
        <v>3802</v>
      </c>
      <c r="J263" s="4" t="s">
        <v>32</v>
      </c>
      <c r="K263" s="4" t="s">
        <v>3793</v>
      </c>
      <c r="L263" s="4" t="s">
        <v>4256</v>
      </c>
      <c r="M263" s="4" t="s">
        <v>6369</v>
      </c>
      <c r="N263" s="4" t="s">
        <v>3426</v>
      </c>
      <c r="O263" s="4"/>
      <c r="P263" s="4"/>
      <c r="Q263" s="4"/>
      <c r="R263" s="15"/>
      <c r="S263" s="15"/>
      <c r="T263" s="15"/>
      <c r="U263" s="15"/>
      <c r="V263" s="15"/>
      <c r="W263" s="15"/>
      <c r="X263" s="4"/>
      <c r="Y263" s="10" t="str">
        <f>VLOOKUP(H263,'centroDeProyectos estrateg '!$B:$AB,2,FALSE)</f>
        <v>3-  Optimización e innovación de los servicios judiciales (21)</v>
      </c>
      <c r="Z263" s="10" t="e">
        <f>VLOOKUP(I263,'centroDeProyectos estrateg '!$B:$AB,3,FALSE)</f>
        <v>#N/A</v>
      </c>
      <c r="AA263" s="10" t="e">
        <f>VLOOKUP(J263,'centroDeProyectos estrateg '!$B:$AB,7,FALSE)</f>
        <v>#N/A</v>
      </c>
      <c r="AB263" s="10" t="e">
        <f>VLOOKUP(K263,'centroDeProyectos estrateg '!$B:$AB,8,FALSE)</f>
        <v>#N/A</v>
      </c>
      <c r="AC263" s="10" t="e">
        <f>VLOOKUP(L263,'centroDeProyectos estrateg '!$B:$AB,5,FALSE)</f>
        <v>#N/A</v>
      </c>
      <c r="AD263" s="10" t="e">
        <f>VLOOKUP(M263,'centroDeProyectos estrateg '!$B:$AB,19,FALSE)</f>
        <v>#N/A</v>
      </c>
    </row>
    <row r="264" spans="1:30" ht="32.25" customHeight="1">
      <c r="A264" s="1"/>
      <c r="B264" s="3" t="s">
        <v>3606</v>
      </c>
      <c r="C264" s="3" t="s">
        <v>5331</v>
      </c>
      <c r="D264" s="3" t="s">
        <v>3762</v>
      </c>
      <c r="E264" s="3" t="s">
        <v>3790</v>
      </c>
      <c r="F264" s="3" t="s">
        <v>3791</v>
      </c>
      <c r="G264" s="3"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4" s="3" t="s">
        <v>3034</v>
      </c>
      <c r="I264" s="3" t="s">
        <v>3803</v>
      </c>
      <c r="J264" s="3" t="s">
        <v>75</v>
      </c>
      <c r="K264" s="3" t="s">
        <v>3804</v>
      </c>
      <c r="L264" s="3">
        <v>2019</v>
      </c>
      <c r="M264" s="3" t="s">
        <v>3805</v>
      </c>
      <c r="N264" s="3" t="s">
        <v>75</v>
      </c>
      <c r="O264" s="3" t="s">
        <v>3434</v>
      </c>
      <c r="P264" s="3">
        <v>0</v>
      </c>
      <c r="Q264" s="3">
        <v>3</v>
      </c>
      <c r="R264" s="3">
        <v>0</v>
      </c>
      <c r="S264" s="3">
        <v>1</v>
      </c>
      <c r="T264" s="3">
        <v>1</v>
      </c>
      <c r="U264" s="3">
        <v>2</v>
      </c>
      <c r="V264" s="3">
        <v>2</v>
      </c>
      <c r="W264" s="3">
        <v>3</v>
      </c>
      <c r="X264" s="3" t="s">
        <v>6001</v>
      </c>
      <c r="Y264" s="10" t="str">
        <f>VLOOKUP(H264,'centroDeProyectos estrateg '!$B:$AB,2,FALSE)</f>
        <v>3-  Optimización e innovación de los servicios judiciales (21)</v>
      </c>
      <c r="Z264" s="10" t="e">
        <f>VLOOKUP(I264,'centroDeProyectos estrateg '!$B:$AB,3,FALSE)</f>
        <v>#N/A</v>
      </c>
      <c r="AA264" s="10" t="e">
        <f>VLOOKUP(J264,'centroDeProyectos estrateg '!$B:$AB,7,FALSE)</f>
        <v>#N/A</v>
      </c>
      <c r="AB264" s="10" t="e">
        <f>VLOOKUP(K264,'centroDeProyectos estrateg '!$B:$AB,8,FALSE)</f>
        <v>#N/A</v>
      </c>
      <c r="AC264" s="10" t="e">
        <f>VLOOKUP(L264,'centroDeProyectos estrateg '!$B:$AB,5,FALSE)</f>
        <v>#N/A</v>
      </c>
      <c r="AD264" s="10" t="e">
        <f>VLOOKUP(M264,'centroDeProyectos estrateg '!$B:$AB,19,FALSE)</f>
        <v>#N/A</v>
      </c>
    </row>
    <row r="265" spans="1:30" ht="32.25" customHeight="1">
      <c r="A265" s="1"/>
      <c r="B265" s="3" t="s">
        <v>3606</v>
      </c>
      <c r="C265" s="3" t="s">
        <v>5331</v>
      </c>
      <c r="D265" s="3" t="s">
        <v>3762</v>
      </c>
      <c r="E265" s="3" t="s">
        <v>3790</v>
      </c>
      <c r="F265" s="3" t="s">
        <v>3791</v>
      </c>
      <c r="G265" s="3" t="str">
        <f t="shared" si="23"/>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5" s="3" t="s">
        <v>3034</v>
      </c>
      <c r="I265" s="3" t="s">
        <v>3803</v>
      </c>
      <c r="J265" s="3" t="s">
        <v>75</v>
      </c>
      <c r="K265" s="3" t="s">
        <v>3804</v>
      </c>
      <c r="L265" s="3" t="s">
        <v>3475</v>
      </c>
      <c r="M265" s="3" t="s">
        <v>3807</v>
      </c>
      <c r="N265" s="3" t="s">
        <v>75</v>
      </c>
      <c r="O265" s="3"/>
      <c r="P265" s="3"/>
      <c r="Q265" s="3"/>
      <c r="R265" s="3"/>
      <c r="S265" s="3"/>
      <c r="T265" s="3"/>
      <c r="U265" s="3"/>
      <c r="V265" s="3"/>
      <c r="W265" s="3"/>
      <c r="X265" s="3"/>
      <c r="Y265" s="10" t="str">
        <f>VLOOKUP(H265,'centroDeProyectos estrateg '!$B:$AB,2,FALSE)</f>
        <v>3-  Optimización e innovación de los servicios judiciales (21)</v>
      </c>
      <c r="Z265" s="10" t="e">
        <f>VLOOKUP(I265,'centroDeProyectos estrateg '!$B:$AB,3,FALSE)</f>
        <v>#N/A</v>
      </c>
      <c r="AA265" s="10" t="e">
        <f>VLOOKUP(J265,'centroDeProyectos estrateg '!$B:$AB,7,FALSE)</f>
        <v>#N/A</v>
      </c>
      <c r="AB265" s="10" t="e">
        <f>VLOOKUP(K265,'centroDeProyectos estrateg '!$B:$AB,8,FALSE)</f>
        <v>#N/A</v>
      </c>
      <c r="AC265" s="10" t="e">
        <f>VLOOKUP(L265,'centroDeProyectos estrateg '!$B:$AB,5,FALSE)</f>
        <v>#N/A</v>
      </c>
      <c r="AD265" s="10" t="e">
        <f>VLOOKUP(M265,'centroDeProyectos estrateg '!$B:$AB,19,FALSE)</f>
        <v>#N/A</v>
      </c>
    </row>
    <row r="266" spans="1:30" ht="32.25" customHeight="1">
      <c r="A266" s="1"/>
      <c r="B266" s="3" t="s">
        <v>3606</v>
      </c>
      <c r="C266" s="3" t="s">
        <v>5331</v>
      </c>
      <c r="D266" s="3" t="s">
        <v>3762</v>
      </c>
      <c r="E266" s="3" t="s">
        <v>3790</v>
      </c>
      <c r="F266" s="3" t="s">
        <v>3791</v>
      </c>
      <c r="G266" s="3" t="str">
        <f t="shared" ref="G266:G329" si="26">_xlfn.CONCAT(E266,": ",F266)</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6" s="3" t="s">
        <v>3034</v>
      </c>
      <c r="I266" s="3" t="s">
        <v>3803</v>
      </c>
      <c r="J266" s="3" t="s">
        <v>75</v>
      </c>
      <c r="K266" s="3" t="s">
        <v>3804</v>
      </c>
      <c r="L266" s="3" t="s">
        <v>6004</v>
      </c>
      <c r="M266" s="3" t="s">
        <v>3808</v>
      </c>
      <c r="N266" s="3" t="s">
        <v>75</v>
      </c>
      <c r="O266" s="3"/>
      <c r="P266" s="3"/>
      <c r="Q266" s="3"/>
      <c r="R266" s="3"/>
      <c r="S266" s="3"/>
      <c r="T266" s="3"/>
      <c r="U266" s="3"/>
      <c r="V266" s="3"/>
      <c r="W266" s="3"/>
      <c r="X266" s="3"/>
      <c r="Y266" s="10" t="str">
        <f>VLOOKUP(H266,'centroDeProyectos estrateg '!$B:$AB,2,FALSE)</f>
        <v>3-  Optimización e innovación de los servicios judiciales (21)</v>
      </c>
      <c r="Z266" s="10" t="e">
        <f>VLOOKUP(I266,'centroDeProyectos estrateg '!$B:$AB,3,FALSE)</f>
        <v>#N/A</v>
      </c>
      <c r="AA266" s="10" t="e">
        <f>VLOOKUP(J266,'centroDeProyectos estrateg '!$B:$AB,7,FALSE)</f>
        <v>#N/A</v>
      </c>
      <c r="AB266" s="10" t="e">
        <f>VLOOKUP(K266,'centroDeProyectos estrateg '!$B:$AB,8,FALSE)</f>
        <v>#N/A</v>
      </c>
      <c r="AC266" s="10" t="e">
        <f>VLOOKUP(L266,'centroDeProyectos estrateg '!$B:$AB,5,FALSE)</f>
        <v>#N/A</v>
      </c>
      <c r="AD266" s="10" t="e">
        <f>VLOOKUP(M266,'centroDeProyectos estrateg '!$B:$AB,19,FALSE)</f>
        <v>#N/A</v>
      </c>
    </row>
    <row r="267" spans="1:30" ht="32.25" customHeight="1">
      <c r="A267" s="1"/>
      <c r="B267" s="4" t="s">
        <v>3769</v>
      </c>
      <c r="C267" s="4" t="s">
        <v>5331</v>
      </c>
      <c r="D267" s="4" t="s">
        <v>3762</v>
      </c>
      <c r="E267" s="4" t="s">
        <v>3790</v>
      </c>
      <c r="F267" s="4" t="s">
        <v>3791</v>
      </c>
      <c r="G267"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7" s="4" t="s">
        <v>3073</v>
      </c>
      <c r="I267" s="4" t="s">
        <v>3809</v>
      </c>
      <c r="J267" s="4" t="s">
        <v>3698</v>
      </c>
      <c r="K267" s="4" t="s">
        <v>3810</v>
      </c>
      <c r="L267" s="4">
        <v>2019</v>
      </c>
      <c r="M267" s="4" t="s">
        <v>6370</v>
      </c>
      <c r="N267" s="4" t="s">
        <v>3698</v>
      </c>
      <c r="O267" s="4" t="s">
        <v>3434</v>
      </c>
      <c r="P267" s="4">
        <v>0</v>
      </c>
      <c r="Q267" s="4">
        <v>80</v>
      </c>
      <c r="R267" s="15">
        <v>0.1</v>
      </c>
      <c r="S267" s="15">
        <v>0.2</v>
      </c>
      <c r="T267" s="15">
        <v>0.4</v>
      </c>
      <c r="U267" s="15">
        <v>0.6</v>
      </c>
      <c r="V267" s="15">
        <v>0.8</v>
      </c>
      <c r="W267" s="15">
        <v>0.8</v>
      </c>
      <c r="X267" s="4" t="s">
        <v>6001</v>
      </c>
      <c r="Y267" s="10" t="e">
        <f>VLOOKUP(H267,'centroDeProyectos estrateg '!$B:$AB,2,FALSE)</f>
        <v>#VALUE!</v>
      </c>
      <c r="Z267" s="10" t="e">
        <f>VLOOKUP(I267,'centroDeProyectos estrateg '!$B:$AB,3,FALSE)</f>
        <v>#N/A</v>
      </c>
      <c r="AA267" s="10" t="e">
        <f>VLOOKUP(J267,'centroDeProyectos estrateg '!$B:$AB,7,FALSE)</f>
        <v>#N/A</v>
      </c>
      <c r="AB267" s="10" t="e">
        <f>VLOOKUP(K267,'centroDeProyectos estrateg '!$B:$AB,8,FALSE)</f>
        <v>#N/A</v>
      </c>
      <c r="AC267" s="10" t="e">
        <f>VLOOKUP(L267,'centroDeProyectos estrateg '!$B:$AB,5,FALSE)</f>
        <v>#N/A</v>
      </c>
      <c r="AD267" s="10" t="e">
        <f>VLOOKUP(M267,'centroDeProyectos estrateg '!$B:$AB,19,FALSE)</f>
        <v>#N/A</v>
      </c>
    </row>
    <row r="268" spans="1:30" ht="32.25" customHeight="1">
      <c r="A268" s="1"/>
      <c r="B268" s="4" t="s">
        <v>3769</v>
      </c>
      <c r="C268" s="4" t="s">
        <v>5331</v>
      </c>
      <c r="D268" s="4" t="s">
        <v>3762</v>
      </c>
      <c r="E268" s="4" t="s">
        <v>3790</v>
      </c>
      <c r="F268" s="4" t="s">
        <v>3791</v>
      </c>
      <c r="G268"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8" s="4" t="s">
        <v>3073</v>
      </c>
      <c r="I268" s="4" t="s">
        <v>3809</v>
      </c>
      <c r="J268" s="4" t="s">
        <v>3698</v>
      </c>
      <c r="K268" s="4" t="s">
        <v>3810</v>
      </c>
      <c r="L268" s="4" t="s">
        <v>3448</v>
      </c>
      <c r="M268" s="4" t="s">
        <v>6371</v>
      </c>
      <c r="N268" s="4" t="s">
        <v>3698</v>
      </c>
      <c r="O268" s="4"/>
      <c r="P268" s="4"/>
      <c r="Q268" s="4"/>
      <c r="R268" s="15"/>
      <c r="S268" s="15"/>
      <c r="T268" s="15"/>
      <c r="U268" s="15"/>
      <c r="V268" s="15"/>
      <c r="W268" s="15"/>
      <c r="X268" s="4"/>
      <c r="Y268" s="10" t="e">
        <f>VLOOKUP(H268,'centroDeProyectos estrateg '!$B:$AB,2,FALSE)</f>
        <v>#VALUE!</v>
      </c>
      <c r="Z268" s="10" t="e">
        <f>VLOOKUP(I268,'centroDeProyectos estrateg '!$B:$AB,3,FALSE)</f>
        <v>#N/A</v>
      </c>
      <c r="AA268" s="10" t="e">
        <f>VLOOKUP(J268,'centroDeProyectos estrateg '!$B:$AB,7,FALSE)</f>
        <v>#N/A</v>
      </c>
      <c r="AB268" s="10" t="e">
        <f>VLOOKUP(K268,'centroDeProyectos estrateg '!$B:$AB,8,FALSE)</f>
        <v>#N/A</v>
      </c>
      <c r="AC268" s="10" t="e">
        <f>VLOOKUP(L268,'centroDeProyectos estrateg '!$B:$AB,5,FALSE)</f>
        <v>#N/A</v>
      </c>
      <c r="AD268" s="10" t="e">
        <f>VLOOKUP(M268,'centroDeProyectos estrateg '!$B:$AB,19,FALSE)</f>
        <v>#N/A</v>
      </c>
    </row>
    <row r="269" spans="1:30" ht="32.25" customHeight="1">
      <c r="A269" s="1"/>
      <c r="B269" s="4" t="s">
        <v>3769</v>
      </c>
      <c r="C269" s="4" t="s">
        <v>5331</v>
      </c>
      <c r="D269" s="4" t="s">
        <v>3762</v>
      </c>
      <c r="E269" s="4" t="s">
        <v>3790</v>
      </c>
      <c r="F269" s="4" t="s">
        <v>3791</v>
      </c>
      <c r="G269"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69" s="4" t="s">
        <v>3073</v>
      </c>
      <c r="I269" s="4" t="s">
        <v>3809</v>
      </c>
      <c r="J269" s="4" t="s">
        <v>3698</v>
      </c>
      <c r="K269" s="4" t="s">
        <v>3810</v>
      </c>
      <c r="L269" s="4">
        <v>2024</v>
      </c>
      <c r="M269" s="4" t="s">
        <v>6372</v>
      </c>
      <c r="N269" s="4" t="s">
        <v>840</v>
      </c>
      <c r="O269" s="4"/>
      <c r="P269" s="4"/>
      <c r="Q269" s="4"/>
      <c r="R269" s="15"/>
      <c r="S269" s="15"/>
      <c r="T269" s="15"/>
      <c r="U269" s="15"/>
      <c r="V269" s="15"/>
      <c r="W269" s="15"/>
      <c r="X269" s="4"/>
      <c r="Y269" s="10" t="e">
        <f>VLOOKUP(H269,'centroDeProyectos estrateg '!$B:$AB,2,FALSE)</f>
        <v>#VALUE!</v>
      </c>
      <c r="Z269" s="10" t="e">
        <f>VLOOKUP(I269,'centroDeProyectos estrateg '!$B:$AB,3,FALSE)</f>
        <v>#N/A</v>
      </c>
      <c r="AA269" s="10" t="e">
        <f>VLOOKUP(J269,'centroDeProyectos estrateg '!$B:$AB,7,FALSE)</f>
        <v>#N/A</v>
      </c>
      <c r="AB269" s="10" t="e">
        <f>VLOOKUP(K269,'centroDeProyectos estrateg '!$B:$AB,8,FALSE)</f>
        <v>#N/A</v>
      </c>
      <c r="AC269" s="10" t="e">
        <f>VLOOKUP(L269,'centroDeProyectos estrateg '!$B:$AB,5,FALSE)</f>
        <v>#N/A</v>
      </c>
      <c r="AD269" s="10" t="e">
        <f>VLOOKUP(M269,'centroDeProyectos estrateg '!$B:$AB,19,FALSE)</f>
        <v>#N/A</v>
      </c>
    </row>
    <row r="270" spans="1:30" ht="32.25" customHeight="1">
      <c r="A270" s="1"/>
      <c r="B270" s="3" t="s">
        <v>3817</v>
      </c>
      <c r="C270" s="3" t="s">
        <v>5331</v>
      </c>
      <c r="D270" s="3" t="s">
        <v>3762</v>
      </c>
      <c r="E270" s="3" t="s">
        <v>3790</v>
      </c>
      <c r="F270" s="3" t="s">
        <v>3791</v>
      </c>
      <c r="G270"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0" s="3" t="s">
        <v>3159</v>
      </c>
      <c r="I270" s="3" t="s">
        <v>3818</v>
      </c>
      <c r="J270" s="3" t="s">
        <v>840</v>
      </c>
      <c r="K270" s="3" t="s">
        <v>4221</v>
      </c>
      <c r="L270" s="3">
        <v>2019</v>
      </c>
      <c r="M270" s="3" t="s">
        <v>6373</v>
      </c>
      <c r="N270" s="3" t="s">
        <v>840</v>
      </c>
      <c r="O270" s="3" t="s">
        <v>3582</v>
      </c>
      <c r="P270" s="3">
        <v>0</v>
      </c>
      <c r="Q270" s="3">
        <v>100</v>
      </c>
      <c r="R270" s="5">
        <v>0.1</v>
      </c>
      <c r="S270" s="5">
        <v>0.2</v>
      </c>
      <c r="T270" s="5">
        <v>0.4</v>
      </c>
      <c r="U270" s="5">
        <v>0.6</v>
      </c>
      <c r="V270" s="5">
        <v>0.8</v>
      </c>
      <c r="W270" s="5">
        <v>1</v>
      </c>
      <c r="X270" s="3" t="s">
        <v>6374</v>
      </c>
      <c r="Y270" s="10" t="str">
        <f>VLOOKUP(H270,'centroDeProyectos estrateg '!$B:$AB,2,FALSE)</f>
        <v>3-  Optimización e innovación de los servicios judiciales (21)</v>
      </c>
      <c r="Z270" s="10" t="e">
        <f>VLOOKUP(I270,'centroDeProyectos estrateg '!$B:$AB,3,FALSE)</f>
        <v>#N/A</v>
      </c>
      <c r="AA270" s="10" t="e">
        <f>VLOOKUP(J270,'centroDeProyectos estrateg '!$B:$AB,7,FALSE)</f>
        <v>#N/A</v>
      </c>
      <c r="AB270" s="10" t="e">
        <f>VLOOKUP(K270,'centroDeProyectos estrateg '!$B:$AB,8,FALSE)</f>
        <v>#VALUE!</v>
      </c>
      <c r="AC270" s="10" t="e">
        <f>VLOOKUP(L270,'centroDeProyectos estrateg '!$B:$AB,5,FALSE)</f>
        <v>#N/A</v>
      </c>
      <c r="AD270" s="10" t="e">
        <f>VLOOKUP(M270,'centroDeProyectos estrateg '!$B:$AB,19,FALSE)</f>
        <v>#N/A</v>
      </c>
    </row>
    <row r="271" spans="1:30" ht="32.25" customHeight="1">
      <c r="A271" s="1"/>
      <c r="B271" s="3" t="s">
        <v>3817</v>
      </c>
      <c r="C271" s="3" t="s">
        <v>5331</v>
      </c>
      <c r="D271" s="3" t="s">
        <v>3762</v>
      </c>
      <c r="E271" s="3" t="s">
        <v>3790</v>
      </c>
      <c r="F271" s="3" t="s">
        <v>3791</v>
      </c>
      <c r="G271"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1" s="3" t="s">
        <v>3159</v>
      </c>
      <c r="I271" s="3" t="s">
        <v>3818</v>
      </c>
      <c r="J271" s="3" t="s">
        <v>840</v>
      </c>
      <c r="K271" s="3" t="s">
        <v>4221</v>
      </c>
      <c r="L271" s="3">
        <v>2021</v>
      </c>
      <c r="M271" s="3" t="s">
        <v>6376</v>
      </c>
      <c r="N271" s="3" t="s">
        <v>840</v>
      </c>
      <c r="O271" s="3"/>
      <c r="P271" s="3"/>
      <c r="Q271" s="3"/>
      <c r="R271" s="5"/>
      <c r="S271" s="5"/>
      <c r="T271" s="5"/>
      <c r="U271" s="5"/>
      <c r="V271" s="5"/>
      <c r="W271" s="5"/>
      <c r="X271" s="3"/>
      <c r="Y271" s="10" t="str">
        <f>VLOOKUP(H271,'centroDeProyectos estrateg '!$B:$AB,2,FALSE)</f>
        <v>3-  Optimización e innovación de los servicios judiciales (21)</v>
      </c>
      <c r="Z271" s="10" t="e">
        <f>VLOOKUP(I271,'centroDeProyectos estrateg '!$B:$AB,3,FALSE)</f>
        <v>#N/A</v>
      </c>
      <c r="AA271" s="10" t="e">
        <f>VLOOKUP(J271,'centroDeProyectos estrateg '!$B:$AB,7,FALSE)</f>
        <v>#N/A</v>
      </c>
      <c r="AB271" s="10" t="e">
        <f>VLOOKUP(K271,'centroDeProyectos estrateg '!$B:$AB,8,FALSE)</f>
        <v>#VALUE!</v>
      </c>
      <c r="AC271" s="10" t="e">
        <f>VLOOKUP(L271,'centroDeProyectos estrateg '!$B:$AB,5,FALSE)</f>
        <v>#N/A</v>
      </c>
      <c r="AD271" s="10" t="e">
        <f>VLOOKUP(M271,'centroDeProyectos estrateg '!$B:$AB,19,FALSE)</f>
        <v>#N/A</v>
      </c>
    </row>
    <row r="272" spans="1:30" ht="32.25" customHeight="1">
      <c r="A272" s="1"/>
      <c r="B272" s="3" t="s">
        <v>3817</v>
      </c>
      <c r="C272" s="3" t="s">
        <v>5331</v>
      </c>
      <c r="D272" s="3" t="s">
        <v>3762</v>
      </c>
      <c r="E272" s="3" t="s">
        <v>3790</v>
      </c>
      <c r="F272" s="3" t="s">
        <v>3791</v>
      </c>
      <c r="G272"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2" s="3" t="s">
        <v>3159</v>
      </c>
      <c r="I272" s="3" t="s">
        <v>3818</v>
      </c>
      <c r="J272" s="3" t="s">
        <v>840</v>
      </c>
      <c r="K272" s="3" t="s">
        <v>4221</v>
      </c>
      <c r="L272" s="3" t="s">
        <v>4256</v>
      </c>
      <c r="M272" s="3" t="s">
        <v>6377</v>
      </c>
      <c r="N272" s="3" t="s">
        <v>840</v>
      </c>
      <c r="O272" s="3"/>
      <c r="P272" s="3"/>
      <c r="Q272" s="3"/>
      <c r="R272" s="5"/>
      <c r="S272" s="5"/>
      <c r="T272" s="5"/>
      <c r="U272" s="5"/>
      <c r="V272" s="5"/>
      <c r="W272" s="5"/>
      <c r="X272" s="3"/>
      <c r="Y272" s="10" t="str">
        <f>VLOOKUP(H272,'centroDeProyectos estrateg '!$B:$AB,2,FALSE)</f>
        <v>3-  Optimización e innovación de los servicios judiciales (21)</v>
      </c>
      <c r="Z272" s="10" t="e">
        <f>VLOOKUP(I272,'centroDeProyectos estrateg '!$B:$AB,3,FALSE)</f>
        <v>#N/A</v>
      </c>
      <c r="AA272" s="10" t="e">
        <f>VLOOKUP(J272,'centroDeProyectos estrateg '!$B:$AB,7,FALSE)</f>
        <v>#N/A</v>
      </c>
      <c r="AB272" s="10" t="e">
        <f>VLOOKUP(K272,'centroDeProyectos estrateg '!$B:$AB,8,FALSE)</f>
        <v>#VALUE!</v>
      </c>
      <c r="AC272" s="10" t="e">
        <f>VLOOKUP(L272,'centroDeProyectos estrateg '!$B:$AB,5,FALSE)</f>
        <v>#N/A</v>
      </c>
      <c r="AD272" s="10" t="e">
        <f>VLOOKUP(M272,'centroDeProyectos estrateg '!$B:$AB,19,FALSE)</f>
        <v>#N/A</v>
      </c>
    </row>
    <row r="273" spans="1:30" ht="32.25" customHeight="1">
      <c r="A273" s="1"/>
      <c r="B273" s="4" t="s">
        <v>3819</v>
      </c>
      <c r="C273" s="4" t="s">
        <v>5331</v>
      </c>
      <c r="D273" s="4" t="s">
        <v>3762</v>
      </c>
      <c r="E273" s="4" t="s">
        <v>3790</v>
      </c>
      <c r="F273" s="4" t="s">
        <v>3791</v>
      </c>
      <c r="G273"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3" s="4" t="s">
        <v>3157</v>
      </c>
      <c r="I273" s="4" t="s">
        <v>3820</v>
      </c>
      <c r="J273" s="4" t="s">
        <v>3821</v>
      </c>
      <c r="K273" s="4" t="s">
        <v>6378</v>
      </c>
      <c r="L273" s="4">
        <v>2019</v>
      </c>
      <c r="M273" s="4" t="s">
        <v>6379</v>
      </c>
      <c r="N273" s="4" t="s">
        <v>2145</v>
      </c>
      <c r="O273" s="4" t="s">
        <v>3434</v>
      </c>
      <c r="P273" s="4">
        <v>0</v>
      </c>
      <c r="Q273" s="4">
        <v>3</v>
      </c>
      <c r="R273" s="4">
        <v>0</v>
      </c>
      <c r="S273" s="4">
        <v>1</v>
      </c>
      <c r="T273" s="4">
        <v>1</v>
      </c>
      <c r="U273" s="4">
        <v>2</v>
      </c>
      <c r="V273" s="4">
        <v>2</v>
      </c>
      <c r="W273" s="4">
        <v>3</v>
      </c>
      <c r="X273" s="4" t="s">
        <v>6001</v>
      </c>
      <c r="Y273" s="10" t="e">
        <f>VLOOKUP(H273,'centroDeProyectos estrateg '!$B:$AB,2,FALSE)</f>
        <v>#N/A</v>
      </c>
      <c r="Z273" s="10" t="e">
        <f>VLOOKUP(I273,'centroDeProyectos estrateg '!$B:$AB,3,FALSE)</f>
        <v>#N/A</v>
      </c>
      <c r="AA273" s="10" t="e">
        <f>VLOOKUP(J273,'centroDeProyectos estrateg '!$B:$AB,7,FALSE)</f>
        <v>#N/A</v>
      </c>
      <c r="AB273" s="10" t="e">
        <f>VLOOKUP(K273,'centroDeProyectos estrateg '!$B:$AB,8,FALSE)</f>
        <v>#N/A</v>
      </c>
      <c r="AC273" s="10" t="e">
        <f>VLOOKUP(L273,'centroDeProyectos estrateg '!$B:$AB,5,FALSE)</f>
        <v>#N/A</v>
      </c>
      <c r="AD273" s="10" t="e">
        <f>VLOOKUP(M273,'centroDeProyectos estrateg '!$B:$AB,19,FALSE)</f>
        <v>#N/A</v>
      </c>
    </row>
    <row r="274" spans="1:30" ht="32.25" customHeight="1">
      <c r="A274" s="1"/>
      <c r="B274" s="4" t="s">
        <v>3819</v>
      </c>
      <c r="C274" s="4" t="s">
        <v>5331</v>
      </c>
      <c r="D274" s="4" t="s">
        <v>3762</v>
      </c>
      <c r="E274" s="4" t="s">
        <v>3790</v>
      </c>
      <c r="F274" s="4" t="s">
        <v>3791</v>
      </c>
      <c r="G274"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4" s="4" t="s">
        <v>3157</v>
      </c>
      <c r="I274" s="4" t="s">
        <v>3820</v>
      </c>
      <c r="J274" s="4" t="s">
        <v>3821</v>
      </c>
      <c r="K274" s="4" t="s">
        <v>6378</v>
      </c>
      <c r="L274" s="4">
        <v>2020</v>
      </c>
      <c r="M274" s="4" t="s">
        <v>6380</v>
      </c>
      <c r="N274" s="4" t="s">
        <v>2145</v>
      </c>
      <c r="O274" s="4"/>
      <c r="P274" s="4"/>
      <c r="Q274" s="4"/>
      <c r="R274" s="4"/>
      <c r="S274" s="4"/>
      <c r="T274" s="4"/>
      <c r="U274" s="4"/>
      <c r="V274" s="4"/>
      <c r="W274" s="4"/>
      <c r="X274" s="4"/>
      <c r="Y274" s="10" t="e">
        <f>VLOOKUP(H274,'centroDeProyectos estrateg '!$B:$AB,2,FALSE)</f>
        <v>#N/A</v>
      </c>
      <c r="Z274" s="10" t="e">
        <f>VLOOKUP(I274,'centroDeProyectos estrateg '!$B:$AB,3,FALSE)</f>
        <v>#N/A</v>
      </c>
      <c r="AA274" s="10" t="e">
        <f>VLOOKUP(J274,'centroDeProyectos estrateg '!$B:$AB,7,FALSE)</f>
        <v>#N/A</v>
      </c>
      <c r="AB274" s="10" t="e">
        <f>VLOOKUP(K274,'centroDeProyectos estrateg '!$B:$AB,8,FALSE)</f>
        <v>#N/A</v>
      </c>
      <c r="AC274" s="10" t="e">
        <f>VLOOKUP(L274,'centroDeProyectos estrateg '!$B:$AB,5,FALSE)</f>
        <v>#N/A</v>
      </c>
      <c r="AD274" s="10" t="e">
        <f>VLOOKUP(M274,'centroDeProyectos estrateg '!$B:$AB,19,FALSE)</f>
        <v>#N/A</v>
      </c>
    </row>
    <row r="275" spans="1:30" ht="32.25" customHeight="1">
      <c r="A275" s="1"/>
      <c r="B275" s="4" t="s">
        <v>3819</v>
      </c>
      <c r="C275" s="4" t="s">
        <v>5331</v>
      </c>
      <c r="D275" s="4" t="s">
        <v>3762</v>
      </c>
      <c r="E275" s="4" t="s">
        <v>3790</v>
      </c>
      <c r="F275" s="4" t="s">
        <v>3791</v>
      </c>
      <c r="G275"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5" s="4" t="s">
        <v>3157</v>
      </c>
      <c r="I275" s="4" t="s">
        <v>3820</v>
      </c>
      <c r="J275" s="4" t="s">
        <v>3821</v>
      </c>
      <c r="K275" s="4" t="s">
        <v>6378</v>
      </c>
      <c r="L275" s="4">
        <v>2020</v>
      </c>
      <c r="M275" s="4" t="s">
        <v>6381</v>
      </c>
      <c r="N275" s="4" t="s">
        <v>2145</v>
      </c>
      <c r="O275" s="4"/>
      <c r="P275" s="4"/>
      <c r="Q275" s="4"/>
      <c r="R275" s="4"/>
      <c r="S275" s="4"/>
      <c r="T275" s="4"/>
      <c r="U275" s="4"/>
      <c r="V275" s="4"/>
      <c r="W275" s="4"/>
      <c r="X275" s="4"/>
      <c r="Y275" s="10" t="e">
        <f>VLOOKUP(H275,'centroDeProyectos estrateg '!$B:$AB,2,FALSE)</f>
        <v>#N/A</v>
      </c>
      <c r="Z275" s="10" t="e">
        <f>VLOOKUP(I275,'centroDeProyectos estrateg '!$B:$AB,3,FALSE)</f>
        <v>#N/A</v>
      </c>
      <c r="AA275" s="10" t="e">
        <f>VLOOKUP(J275,'centroDeProyectos estrateg '!$B:$AB,7,FALSE)</f>
        <v>#N/A</v>
      </c>
      <c r="AB275" s="10" t="e">
        <f>VLOOKUP(K275,'centroDeProyectos estrateg '!$B:$AB,8,FALSE)</f>
        <v>#N/A</v>
      </c>
      <c r="AC275" s="10" t="e">
        <f>VLOOKUP(L275,'centroDeProyectos estrateg '!$B:$AB,5,FALSE)</f>
        <v>#N/A</v>
      </c>
      <c r="AD275" s="10" t="e">
        <f>VLOOKUP(M275,'centroDeProyectos estrateg '!$B:$AB,19,FALSE)</f>
        <v>#N/A</v>
      </c>
    </row>
    <row r="276" spans="1:30" ht="32.25" customHeight="1">
      <c r="A276" s="1"/>
      <c r="B276" s="4" t="s">
        <v>3819</v>
      </c>
      <c r="C276" s="4" t="s">
        <v>5331</v>
      </c>
      <c r="D276" s="4" t="s">
        <v>3762</v>
      </c>
      <c r="E276" s="4" t="s">
        <v>3790</v>
      </c>
      <c r="F276" s="4" t="s">
        <v>3791</v>
      </c>
      <c r="G276"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6" s="4" t="s">
        <v>3822</v>
      </c>
      <c r="I276" s="4" t="s">
        <v>3820</v>
      </c>
      <c r="J276" s="4" t="s">
        <v>3821</v>
      </c>
      <c r="K276" s="4" t="s">
        <v>6378</v>
      </c>
      <c r="L276" s="4">
        <v>2020</v>
      </c>
      <c r="M276" s="4" t="s">
        <v>6382</v>
      </c>
      <c r="N276" s="4" t="s">
        <v>2145</v>
      </c>
      <c r="O276" s="4"/>
      <c r="P276" s="4"/>
      <c r="Q276" s="4"/>
      <c r="R276" s="4"/>
      <c r="S276" s="4"/>
      <c r="T276" s="4"/>
      <c r="U276" s="4"/>
      <c r="V276" s="4"/>
      <c r="W276" s="4"/>
      <c r="X276" s="4"/>
      <c r="Y276" s="10" t="e">
        <f>VLOOKUP(H276,'centroDeProyectos estrateg '!$B:$AB,2,FALSE)</f>
        <v>#N/A</v>
      </c>
      <c r="Z276" s="10" t="e">
        <f>VLOOKUP(I276,'centroDeProyectos estrateg '!$B:$AB,3,FALSE)</f>
        <v>#N/A</v>
      </c>
      <c r="AA276" s="10" t="e">
        <f>VLOOKUP(J276,'centroDeProyectos estrateg '!$B:$AB,7,FALSE)</f>
        <v>#N/A</v>
      </c>
      <c r="AB276" s="10" t="e">
        <f>VLOOKUP(K276,'centroDeProyectos estrateg '!$B:$AB,8,FALSE)</f>
        <v>#N/A</v>
      </c>
      <c r="AC276" s="10" t="e">
        <f>VLOOKUP(L276,'centroDeProyectos estrateg '!$B:$AB,5,FALSE)</f>
        <v>#N/A</v>
      </c>
      <c r="AD276" s="10" t="e">
        <f>VLOOKUP(M276,'centroDeProyectos estrateg '!$B:$AB,19,FALSE)</f>
        <v>#N/A</v>
      </c>
    </row>
    <row r="277" spans="1:30" ht="32.25" customHeight="1">
      <c r="A277" s="1"/>
      <c r="B277" s="4" t="s">
        <v>3819</v>
      </c>
      <c r="C277" s="4" t="s">
        <v>5331</v>
      </c>
      <c r="D277" s="4" t="s">
        <v>3762</v>
      </c>
      <c r="E277" s="4" t="s">
        <v>3790</v>
      </c>
      <c r="F277" s="4" t="s">
        <v>3791</v>
      </c>
      <c r="G277"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7" s="4" t="s">
        <v>3157</v>
      </c>
      <c r="I277" s="4" t="s">
        <v>3820</v>
      </c>
      <c r="J277" s="4" t="s">
        <v>3821</v>
      </c>
      <c r="K277" s="4" t="s">
        <v>6378</v>
      </c>
      <c r="L277" s="4" t="s">
        <v>3448</v>
      </c>
      <c r="M277" s="4" t="s">
        <v>6383</v>
      </c>
      <c r="N277" s="4" t="s">
        <v>2145</v>
      </c>
      <c r="O277" s="4"/>
      <c r="P277" s="4"/>
      <c r="Q277" s="4"/>
      <c r="R277" s="4"/>
      <c r="S277" s="4"/>
      <c r="T277" s="4"/>
      <c r="U277" s="4"/>
      <c r="V277" s="4"/>
      <c r="W277" s="4"/>
      <c r="X277" s="4"/>
      <c r="Y277" s="10" t="e">
        <f>VLOOKUP(H277,'centroDeProyectos estrateg '!$B:$AB,2,FALSE)</f>
        <v>#N/A</v>
      </c>
      <c r="Z277" s="10" t="e">
        <f>VLOOKUP(I277,'centroDeProyectos estrateg '!$B:$AB,3,FALSE)</f>
        <v>#N/A</v>
      </c>
      <c r="AA277" s="10" t="e">
        <f>VLOOKUP(J277,'centroDeProyectos estrateg '!$B:$AB,7,FALSE)</f>
        <v>#N/A</v>
      </c>
      <c r="AB277" s="10" t="e">
        <f>VLOOKUP(K277,'centroDeProyectos estrateg '!$B:$AB,8,FALSE)</f>
        <v>#N/A</v>
      </c>
      <c r="AC277" s="10" t="e">
        <f>VLOOKUP(L277,'centroDeProyectos estrateg '!$B:$AB,5,FALSE)</f>
        <v>#N/A</v>
      </c>
      <c r="AD277" s="10" t="e">
        <f>VLOOKUP(M277,'centroDeProyectos estrateg '!$B:$AB,19,FALSE)</f>
        <v>#N/A</v>
      </c>
    </row>
    <row r="278" spans="1:30" ht="32.25" customHeight="1">
      <c r="A278" s="1"/>
      <c r="B278" s="4" t="s">
        <v>3819</v>
      </c>
      <c r="C278" s="4" t="s">
        <v>5331</v>
      </c>
      <c r="D278" s="4" t="s">
        <v>3762</v>
      </c>
      <c r="E278" s="4" t="s">
        <v>3790</v>
      </c>
      <c r="F278" s="4" t="s">
        <v>3791</v>
      </c>
      <c r="G278"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8" s="4" t="s">
        <v>3157</v>
      </c>
      <c r="I278" s="4" t="s">
        <v>3820</v>
      </c>
      <c r="J278" s="4" t="s">
        <v>3821</v>
      </c>
      <c r="K278" s="4" t="s">
        <v>6378</v>
      </c>
      <c r="L278" s="4">
        <v>2024</v>
      </c>
      <c r="M278" s="4" t="s">
        <v>6384</v>
      </c>
      <c r="N278" s="4" t="s">
        <v>2145</v>
      </c>
      <c r="O278" s="4"/>
      <c r="P278" s="4"/>
      <c r="Q278" s="4"/>
      <c r="R278" s="4"/>
      <c r="S278" s="4"/>
      <c r="T278" s="4"/>
      <c r="U278" s="4"/>
      <c r="V278" s="4"/>
      <c r="W278" s="4"/>
      <c r="X278" s="4"/>
      <c r="Y278" s="10" t="e">
        <f>VLOOKUP(H278,'centroDeProyectos estrateg '!$B:$AB,2,FALSE)</f>
        <v>#N/A</v>
      </c>
      <c r="Z278" s="10" t="e">
        <f>VLOOKUP(I278,'centroDeProyectos estrateg '!$B:$AB,3,FALSE)</f>
        <v>#N/A</v>
      </c>
      <c r="AA278" s="10" t="e">
        <f>VLOOKUP(J278,'centroDeProyectos estrateg '!$B:$AB,7,FALSE)</f>
        <v>#N/A</v>
      </c>
      <c r="AB278" s="10" t="e">
        <f>VLOOKUP(K278,'centroDeProyectos estrateg '!$B:$AB,8,FALSE)</f>
        <v>#N/A</v>
      </c>
      <c r="AC278" s="10" t="e">
        <f>VLOOKUP(L278,'centroDeProyectos estrateg '!$B:$AB,5,FALSE)</f>
        <v>#N/A</v>
      </c>
      <c r="AD278" s="10" t="e">
        <f>VLOOKUP(M278,'centroDeProyectos estrateg '!$B:$AB,19,FALSE)</f>
        <v>#N/A</v>
      </c>
    </row>
    <row r="279" spans="1:30" ht="32.25" customHeight="1">
      <c r="A279" s="1"/>
      <c r="B279" s="3" t="s">
        <v>3819</v>
      </c>
      <c r="C279" s="3" t="s">
        <v>5331</v>
      </c>
      <c r="D279" s="3" t="s">
        <v>3762</v>
      </c>
      <c r="E279" s="3" t="s">
        <v>3790</v>
      </c>
      <c r="F279" s="3" t="s">
        <v>3791</v>
      </c>
      <c r="G279"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79" s="3" t="s">
        <v>2101</v>
      </c>
      <c r="I279" s="3" t="s">
        <v>3825</v>
      </c>
      <c r="J279" s="3" t="s">
        <v>3821</v>
      </c>
      <c r="K279" s="3" t="s">
        <v>3211</v>
      </c>
      <c r="L279" s="3">
        <v>2019</v>
      </c>
      <c r="M279" s="3" t="s">
        <v>6385</v>
      </c>
      <c r="N279" s="3" t="s">
        <v>2145</v>
      </c>
      <c r="O279" s="3" t="s">
        <v>3434</v>
      </c>
      <c r="P279" s="3">
        <v>0</v>
      </c>
      <c r="Q279" s="3">
        <v>100</v>
      </c>
      <c r="R279" s="3">
        <v>10</v>
      </c>
      <c r="S279" s="3">
        <v>20</v>
      </c>
      <c r="T279" s="3">
        <v>40</v>
      </c>
      <c r="U279" s="3">
        <v>60</v>
      </c>
      <c r="V279" s="3">
        <v>80</v>
      </c>
      <c r="W279" s="3">
        <v>100</v>
      </c>
      <c r="X279" s="3" t="s">
        <v>6001</v>
      </c>
      <c r="Y279" s="10" t="str">
        <f>VLOOKUP(H279,'centroDeProyectos estrateg '!$B:$AB,2,FALSE)</f>
        <v>4-  Gestión de personal (23)</v>
      </c>
      <c r="Z279" s="10" t="e">
        <f>VLOOKUP(I279,'centroDeProyectos estrateg '!$B:$AB,3,FALSE)</f>
        <v>#N/A</v>
      </c>
      <c r="AA279" s="10" t="e">
        <f>VLOOKUP(J279,'centroDeProyectos estrateg '!$B:$AB,7,FALSE)</f>
        <v>#N/A</v>
      </c>
      <c r="AB279" s="10" t="e">
        <f>VLOOKUP(K279,'centroDeProyectos estrateg '!$B:$AB,8,FALSE)</f>
        <v>#N/A</v>
      </c>
      <c r="AC279" s="10" t="e">
        <f>VLOOKUP(L279,'centroDeProyectos estrateg '!$B:$AB,5,FALSE)</f>
        <v>#N/A</v>
      </c>
      <c r="AD279" s="10" t="e">
        <f>VLOOKUP(M279,'centroDeProyectos estrateg '!$B:$AB,19,FALSE)</f>
        <v>#N/A</v>
      </c>
    </row>
    <row r="280" spans="1:30" ht="32.25" customHeight="1">
      <c r="A280" s="1"/>
      <c r="B280" s="3" t="s">
        <v>3819</v>
      </c>
      <c r="C280" s="3" t="s">
        <v>5331</v>
      </c>
      <c r="D280" s="3" t="s">
        <v>3762</v>
      </c>
      <c r="E280" s="3" t="s">
        <v>3790</v>
      </c>
      <c r="F280" s="3" t="s">
        <v>3791</v>
      </c>
      <c r="G280"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0" s="3" t="s">
        <v>2101</v>
      </c>
      <c r="I280" s="3" t="s">
        <v>3825</v>
      </c>
      <c r="J280" s="3" t="s">
        <v>3821</v>
      </c>
      <c r="K280" s="3"/>
      <c r="L280" s="3">
        <v>2020</v>
      </c>
      <c r="M280" s="3" t="s">
        <v>6386</v>
      </c>
      <c r="N280" s="3" t="s">
        <v>2145</v>
      </c>
      <c r="O280" s="3"/>
      <c r="P280" s="3"/>
      <c r="Q280" s="3"/>
      <c r="R280" s="3"/>
      <c r="S280" s="3"/>
      <c r="T280" s="3"/>
      <c r="U280" s="3"/>
      <c r="V280" s="3"/>
      <c r="W280" s="3"/>
      <c r="X280" s="3"/>
      <c r="Y280" s="10" t="str">
        <f>VLOOKUP(H280,'centroDeProyectos estrateg '!$B:$AB,2,FALSE)</f>
        <v>4-  Gestión de personal (23)</v>
      </c>
      <c r="Z280" s="10" t="e">
        <f>VLOOKUP(I280,'centroDeProyectos estrateg '!$B:$AB,3,FALSE)</f>
        <v>#N/A</v>
      </c>
      <c r="AA280" s="10" t="e">
        <f>VLOOKUP(J280,'centroDeProyectos estrateg '!$B:$AB,7,FALSE)</f>
        <v>#N/A</v>
      </c>
      <c r="AB280" s="10" t="e">
        <f>VLOOKUP(K280,'centroDeProyectos estrateg '!$B:$AB,8,FALSE)</f>
        <v>#N/A</v>
      </c>
      <c r="AC280" s="10" t="e">
        <f>VLOOKUP(L280,'centroDeProyectos estrateg '!$B:$AB,5,FALSE)</f>
        <v>#N/A</v>
      </c>
      <c r="AD280" s="10" t="e">
        <f>VLOOKUP(M280,'centroDeProyectos estrateg '!$B:$AB,19,FALSE)</f>
        <v>#N/A</v>
      </c>
    </row>
    <row r="281" spans="1:30" ht="32.25" customHeight="1">
      <c r="A281" s="1"/>
      <c r="B281" s="3" t="s">
        <v>3819</v>
      </c>
      <c r="C281" s="3" t="s">
        <v>5331</v>
      </c>
      <c r="D281" s="3" t="s">
        <v>3762</v>
      </c>
      <c r="E281" s="3" t="s">
        <v>3790</v>
      </c>
      <c r="F281" s="3" t="s">
        <v>3791</v>
      </c>
      <c r="G281"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1" s="3" t="s">
        <v>2101</v>
      </c>
      <c r="I281" s="3" t="s">
        <v>3825</v>
      </c>
      <c r="J281" s="3" t="s">
        <v>3821</v>
      </c>
      <c r="K281" s="3"/>
      <c r="L281" s="3">
        <v>2020</v>
      </c>
      <c r="M281" s="3" t="s">
        <v>6387</v>
      </c>
      <c r="N281" s="3" t="s">
        <v>2145</v>
      </c>
      <c r="O281" s="3"/>
      <c r="P281" s="3"/>
      <c r="Q281" s="3"/>
      <c r="R281" s="3"/>
      <c r="S281" s="3"/>
      <c r="T281" s="3"/>
      <c r="U281" s="3"/>
      <c r="V281" s="3"/>
      <c r="W281" s="3"/>
      <c r="X281" s="3"/>
      <c r="Y281" s="10" t="str">
        <f>VLOOKUP(H281,'centroDeProyectos estrateg '!$B:$AB,2,FALSE)</f>
        <v>4-  Gestión de personal (23)</v>
      </c>
      <c r="Z281" s="10" t="e">
        <f>VLOOKUP(I281,'centroDeProyectos estrateg '!$B:$AB,3,FALSE)</f>
        <v>#N/A</v>
      </c>
      <c r="AA281" s="10" t="e">
        <f>VLOOKUP(J281,'centroDeProyectos estrateg '!$B:$AB,7,FALSE)</f>
        <v>#N/A</v>
      </c>
      <c r="AB281" s="10" t="e">
        <f>VLOOKUP(K281,'centroDeProyectos estrateg '!$B:$AB,8,FALSE)</f>
        <v>#N/A</v>
      </c>
      <c r="AC281" s="10" t="e">
        <f>VLOOKUP(L281,'centroDeProyectos estrateg '!$B:$AB,5,FALSE)</f>
        <v>#N/A</v>
      </c>
      <c r="AD281" s="10" t="e">
        <f>VLOOKUP(M281,'centroDeProyectos estrateg '!$B:$AB,19,FALSE)</f>
        <v>#N/A</v>
      </c>
    </row>
    <row r="282" spans="1:30" ht="32.25" customHeight="1">
      <c r="A282" s="1"/>
      <c r="B282" s="3" t="s">
        <v>3819</v>
      </c>
      <c r="C282" s="3" t="s">
        <v>5331</v>
      </c>
      <c r="D282" s="3" t="s">
        <v>3762</v>
      </c>
      <c r="E282" s="3" t="s">
        <v>3790</v>
      </c>
      <c r="F282" s="3" t="s">
        <v>3791</v>
      </c>
      <c r="G282"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2" s="3" t="s">
        <v>2101</v>
      </c>
      <c r="I282" s="3" t="s">
        <v>3825</v>
      </c>
      <c r="J282" s="3" t="s">
        <v>3821</v>
      </c>
      <c r="K282" s="3"/>
      <c r="L282" s="3" t="s">
        <v>3448</v>
      </c>
      <c r="M282" s="3" t="s">
        <v>6388</v>
      </c>
      <c r="N282" s="3" t="s">
        <v>2145</v>
      </c>
      <c r="O282" s="3"/>
      <c r="P282" s="3"/>
      <c r="Q282" s="3"/>
      <c r="R282" s="3"/>
      <c r="S282" s="3"/>
      <c r="T282" s="3"/>
      <c r="U282" s="3"/>
      <c r="V282" s="3"/>
      <c r="W282" s="3"/>
      <c r="X282" s="3"/>
      <c r="Y282" s="10" t="str">
        <f>VLOOKUP(H282,'centroDeProyectos estrateg '!$B:$AB,2,FALSE)</f>
        <v>4-  Gestión de personal (23)</v>
      </c>
      <c r="Z282" s="10" t="e">
        <f>VLOOKUP(I282,'centroDeProyectos estrateg '!$B:$AB,3,FALSE)</f>
        <v>#N/A</v>
      </c>
      <c r="AA282" s="10" t="e">
        <f>VLOOKUP(J282,'centroDeProyectos estrateg '!$B:$AB,7,FALSE)</f>
        <v>#N/A</v>
      </c>
      <c r="AB282" s="10" t="e">
        <f>VLOOKUP(K282,'centroDeProyectos estrateg '!$B:$AB,8,FALSE)</f>
        <v>#N/A</v>
      </c>
      <c r="AC282" s="10" t="e">
        <f>VLOOKUP(L282,'centroDeProyectos estrateg '!$B:$AB,5,FALSE)</f>
        <v>#N/A</v>
      </c>
      <c r="AD282" s="10" t="e">
        <f>VLOOKUP(M282,'centroDeProyectos estrateg '!$B:$AB,19,FALSE)</f>
        <v>#N/A</v>
      </c>
    </row>
    <row r="283" spans="1:30" ht="32.25" customHeight="1">
      <c r="A283" s="1"/>
      <c r="B283" s="3" t="s">
        <v>3819</v>
      </c>
      <c r="C283" s="3" t="s">
        <v>5331</v>
      </c>
      <c r="D283" s="3" t="s">
        <v>3762</v>
      </c>
      <c r="E283" s="3" t="s">
        <v>3790</v>
      </c>
      <c r="F283" s="3" t="s">
        <v>3791</v>
      </c>
      <c r="G283"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3" s="3" t="s">
        <v>2101</v>
      </c>
      <c r="I283" s="3" t="s">
        <v>3825</v>
      </c>
      <c r="J283" s="3" t="s">
        <v>3821</v>
      </c>
      <c r="K283" s="3"/>
      <c r="L283" s="3">
        <v>2024</v>
      </c>
      <c r="M283" s="3" t="s">
        <v>6389</v>
      </c>
      <c r="N283" s="3" t="s">
        <v>2145</v>
      </c>
      <c r="O283" s="3"/>
      <c r="P283" s="3"/>
      <c r="Q283" s="3"/>
      <c r="R283" s="3"/>
      <c r="S283" s="3"/>
      <c r="T283" s="3"/>
      <c r="U283" s="3"/>
      <c r="V283" s="3"/>
      <c r="W283" s="3"/>
      <c r="X283" s="3"/>
      <c r="Y283" s="10" t="str">
        <f>VLOOKUP(H283,'centroDeProyectos estrateg '!$B:$AB,2,FALSE)</f>
        <v>4-  Gestión de personal (23)</v>
      </c>
      <c r="Z283" s="10" t="e">
        <f>VLOOKUP(I283,'centroDeProyectos estrateg '!$B:$AB,3,FALSE)</f>
        <v>#N/A</v>
      </c>
      <c r="AA283" s="10" t="e">
        <f>VLOOKUP(J283,'centroDeProyectos estrateg '!$B:$AB,7,FALSE)</f>
        <v>#N/A</v>
      </c>
      <c r="AB283" s="10" t="e">
        <f>VLOOKUP(K283,'centroDeProyectos estrateg '!$B:$AB,8,FALSE)</f>
        <v>#N/A</v>
      </c>
      <c r="AC283" s="10" t="e">
        <f>VLOOKUP(L283,'centroDeProyectos estrateg '!$B:$AB,5,FALSE)</f>
        <v>#N/A</v>
      </c>
      <c r="AD283" s="10" t="e">
        <f>VLOOKUP(M283,'centroDeProyectos estrateg '!$B:$AB,19,FALSE)</f>
        <v>#N/A</v>
      </c>
    </row>
    <row r="284" spans="1:30" ht="32.25" customHeight="1">
      <c r="A284" s="1"/>
      <c r="B284" s="4" t="s">
        <v>3769</v>
      </c>
      <c r="C284" s="4" t="s">
        <v>5331</v>
      </c>
      <c r="D284" s="4" t="s">
        <v>3762</v>
      </c>
      <c r="E284" s="4" t="s">
        <v>3790</v>
      </c>
      <c r="F284" s="4" t="s">
        <v>3791</v>
      </c>
      <c r="G284"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4" s="4" t="s">
        <v>3111</v>
      </c>
      <c r="I284" s="4" t="s">
        <v>3826</v>
      </c>
      <c r="J284" s="4" t="s">
        <v>3698</v>
      </c>
      <c r="K284" s="4" t="s">
        <v>3827</v>
      </c>
      <c r="L284" s="4">
        <v>2019</v>
      </c>
      <c r="M284" s="4" t="s">
        <v>6390</v>
      </c>
      <c r="N284" s="4" t="s">
        <v>3698</v>
      </c>
      <c r="O284" s="4" t="s">
        <v>3434</v>
      </c>
      <c r="P284" s="4">
        <v>0</v>
      </c>
      <c r="Q284" s="4">
        <v>100</v>
      </c>
      <c r="R284" s="15">
        <v>0.1</v>
      </c>
      <c r="S284" s="15">
        <v>0.2</v>
      </c>
      <c r="T284" s="15">
        <v>0.4</v>
      </c>
      <c r="U284" s="15">
        <v>0.6</v>
      </c>
      <c r="V284" s="15">
        <v>0.8</v>
      </c>
      <c r="W284" s="15">
        <v>1</v>
      </c>
      <c r="X284" s="4" t="s">
        <v>6001</v>
      </c>
      <c r="Y284" s="10" t="e">
        <f>VLOOKUP(H284,'centroDeProyectos estrateg '!$B:$AB,2,FALSE)</f>
        <v>#VALUE!</v>
      </c>
      <c r="Z284" s="10" t="e">
        <f>VLOOKUP(I284,'centroDeProyectos estrateg '!$B:$AB,3,FALSE)</f>
        <v>#N/A</v>
      </c>
      <c r="AA284" s="10" t="e">
        <f>VLOOKUP(J284,'centroDeProyectos estrateg '!$B:$AB,7,FALSE)</f>
        <v>#N/A</v>
      </c>
      <c r="AB284" s="10" t="e">
        <f>VLOOKUP(K284,'centroDeProyectos estrateg '!$B:$AB,8,FALSE)</f>
        <v>#N/A</v>
      </c>
      <c r="AC284" s="10" t="e">
        <f>VLOOKUP(L284,'centroDeProyectos estrateg '!$B:$AB,5,FALSE)</f>
        <v>#N/A</v>
      </c>
      <c r="AD284" s="10" t="e">
        <f>VLOOKUP(M284,'centroDeProyectos estrateg '!$B:$AB,19,FALSE)</f>
        <v>#N/A</v>
      </c>
    </row>
    <row r="285" spans="1:30" ht="32.25" customHeight="1">
      <c r="A285" s="1"/>
      <c r="B285" s="4" t="s">
        <v>3769</v>
      </c>
      <c r="C285" s="4" t="s">
        <v>5331</v>
      </c>
      <c r="D285" s="4" t="s">
        <v>3762</v>
      </c>
      <c r="E285" s="4" t="s">
        <v>3790</v>
      </c>
      <c r="F285" s="4" t="s">
        <v>3791</v>
      </c>
      <c r="G285"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5" s="4" t="s">
        <v>3111</v>
      </c>
      <c r="I285" s="4" t="s">
        <v>3826</v>
      </c>
      <c r="J285" s="4" t="s">
        <v>3698</v>
      </c>
      <c r="K285" s="4" t="s">
        <v>3827</v>
      </c>
      <c r="L285" s="4" t="s">
        <v>3639</v>
      </c>
      <c r="M285" s="4" t="s">
        <v>6391</v>
      </c>
      <c r="N285" s="4" t="s">
        <v>3698</v>
      </c>
      <c r="O285" s="4"/>
      <c r="P285" s="4"/>
      <c r="Q285" s="4"/>
      <c r="R285" s="15"/>
      <c r="S285" s="15"/>
      <c r="T285" s="15"/>
      <c r="U285" s="15"/>
      <c r="V285" s="15"/>
      <c r="W285" s="15"/>
      <c r="X285" s="4"/>
      <c r="Y285" s="10" t="e">
        <f>VLOOKUP(H285,'centroDeProyectos estrateg '!$B:$AB,2,FALSE)</f>
        <v>#VALUE!</v>
      </c>
      <c r="Z285" s="10" t="e">
        <f>VLOOKUP(I285,'centroDeProyectos estrateg '!$B:$AB,3,FALSE)</f>
        <v>#N/A</v>
      </c>
      <c r="AA285" s="10" t="e">
        <f>VLOOKUP(J285,'centroDeProyectos estrateg '!$B:$AB,7,FALSE)</f>
        <v>#N/A</v>
      </c>
      <c r="AB285" s="10" t="e">
        <f>VLOOKUP(K285,'centroDeProyectos estrateg '!$B:$AB,8,FALSE)</f>
        <v>#N/A</v>
      </c>
      <c r="AC285" s="10" t="e">
        <f>VLOOKUP(L285,'centroDeProyectos estrateg '!$B:$AB,5,FALSE)</f>
        <v>#N/A</v>
      </c>
      <c r="AD285" s="10" t="e">
        <f>VLOOKUP(M285,'centroDeProyectos estrateg '!$B:$AB,19,FALSE)</f>
        <v>#N/A</v>
      </c>
    </row>
    <row r="286" spans="1:30" ht="32.25" customHeight="1">
      <c r="A286" s="1"/>
      <c r="B286" s="4" t="s">
        <v>3769</v>
      </c>
      <c r="C286" s="4" t="s">
        <v>5331</v>
      </c>
      <c r="D286" s="4" t="s">
        <v>3762</v>
      </c>
      <c r="E286" s="4" t="s">
        <v>3790</v>
      </c>
      <c r="F286" s="4" t="s">
        <v>3791</v>
      </c>
      <c r="G286"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6" s="4" t="s">
        <v>3111</v>
      </c>
      <c r="I286" s="4" t="s">
        <v>3826</v>
      </c>
      <c r="J286" s="4" t="s">
        <v>3698</v>
      </c>
      <c r="K286" s="4" t="s">
        <v>3827</v>
      </c>
      <c r="L286" s="4">
        <v>2024</v>
      </c>
      <c r="M286" s="4" t="s">
        <v>6392</v>
      </c>
      <c r="N286" s="4" t="s">
        <v>3698</v>
      </c>
      <c r="O286" s="4"/>
      <c r="P286" s="4"/>
      <c r="Q286" s="4"/>
      <c r="R286" s="15"/>
      <c r="S286" s="15"/>
      <c r="T286" s="15"/>
      <c r="U286" s="15"/>
      <c r="V286" s="15"/>
      <c r="W286" s="15"/>
      <c r="X286" s="4"/>
      <c r="Y286" s="10" t="e">
        <f>VLOOKUP(H286,'centroDeProyectos estrateg '!$B:$AB,2,FALSE)</f>
        <v>#VALUE!</v>
      </c>
      <c r="Z286" s="10" t="e">
        <f>VLOOKUP(I286,'centroDeProyectos estrateg '!$B:$AB,3,FALSE)</f>
        <v>#N/A</v>
      </c>
      <c r="AA286" s="10" t="e">
        <f>VLOOKUP(J286,'centroDeProyectos estrateg '!$B:$AB,7,FALSE)</f>
        <v>#N/A</v>
      </c>
      <c r="AB286" s="10" t="e">
        <f>VLOOKUP(K286,'centroDeProyectos estrateg '!$B:$AB,8,FALSE)</f>
        <v>#N/A</v>
      </c>
      <c r="AC286" s="10" t="e">
        <f>VLOOKUP(L286,'centroDeProyectos estrateg '!$B:$AB,5,FALSE)</f>
        <v>#N/A</v>
      </c>
      <c r="AD286" s="10" t="e">
        <f>VLOOKUP(M286,'centroDeProyectos estrateg '!$B:$AB,19,FALSE)</f>
        <v>#N/A</v>
      </c>
    </row>
    <row r="287" spans="1:30" ht="32.25" customHeight="1">
      <c r="A287" s="1"/>
      <c r="B287" s="3" t="s">
        <v>3606</v>
      </c>
      <c r="C287" s="3" t="s">
        <v>5331</v>
      </c>
      <c r="D287" s="3" t="s">
        <v>3762</v>
      </c>
      <c r="E287" s="3" t="s">
        <v>3790</v>
      </c>
      <c r="F287" s="3" t="s">
        <v>3791</v>
      </c>
      <c r="G287"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7" s="3" t="s">
        <v>3045</v>
      </c>
      <c r="I287" s="3" t="s">
        <v>3832</v>
      </c>
      <c r="J287" s="3" t="s">
        <v>75</v>
      </c>
      <c r="K287" s="3"/>
      <c r="L287" s="3">
        <v>2019</v>
      </c>
      <c r="M287" s="3" t="s">
        <v>3833</v>
      </c>
      <c r="N287" s="3" t="s">
        <v>75</v>
      </c>
      <c r="O287" s="3" t="s">
        <v>3434</v>
      </c>
      <c r="P287" s="3">
        <v>0</v>
      </c>
      <c r="Q287" s="3">
        <v>5</v>
      </c>
      <c r="R287" s="3">
        <v>0</v>
      </c>
      <c r="S287" s="3">
        <v>1</v>
      </c>
      <c r="T287" s="3">
        <v>2</v>
      </c>
      <c r="U287" s="3">
        <v>3</v>
      </c>
      <c r="V287" s="3">
        <v>4</v>
      </c>
      <c r="W287" s="3">
        <v>5</v>
      </c>
      <c r="X287" s="3" t="s">
        <v>6001</v>
      </c>
      <c r="Y287" s="10" t="e">
        <f>VLOOKUP(H287,'centroDeProyectos estrateg '!$B:$AB,2,FALSE)</f>
        <v>#N/A</v>
      </c>
      <c r="Z287" s="10" t="e">
        <f>VLOOKUP(I287,'centroDeProyectos estrateg '!$B:$AB,3,FALSE)</f>
        <v>#N/A</v>
      </c>
      <c r="AA287" s="10" t="e">
        <f>VLOOKUP(J287,'centroDeProyectos estrateg '!$B:$AB,7,FALSE)</f>
        <v>#N/A</v>
      </c>
      <c r="AB287" s="10" t="e">
        <f>VLOOKUP(K287,'centroDeProyectos estrateg '!$B:$AB,8,FALSE)</f>
        <v>#N/A</v>
      </c>
      <c r="AC287" s="10" t="e">
        <f>VLOOKUP(L287,'centroDeProyectos estrateg '!$B:$AB,5,FALSE)</f>
        <v>#N/A</v>
      </c>
      <c r="AD287" s="10" t="e">
        <f>VLOOKUP(M287,'centroDeProyectos estrateg '!$B:$AB,19,FALSE)</f>
        <v>#N/A</v>
      </c>
    </row>
    <row r="288" spans="1:30" ht="32.25" customHeight="1">
      <c r="A288" s="1"/>
      <c r="B288" s="3" t="s">
        <v>3606</v>
      </c>
      <c r="C288" s="3" t="s">
        <v>5331</v>
      </c>
      <c r="D288" s="3" t="s">
        <v>3762</v>
      </c>
      <c r="E288" s="3" t="s">
        <v>3790</v>
      </c>
      <c r="F288" s="3" t="s">
        <v>3791</v>
      </c>
      <c r="G288"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8" s="3" t="s">
        <v>3045</v>
      </c>
      <c r="I288" s="3" t="s">
        <v>3832</v>
      </c>
      <c r="J288" s="3" t="s">
        <v>75</v>
      </c>
      <c r="K288" s="3"/>
      <c r="L288" s="3" t="s">
        <v>3639</v>
      </c>
      <c r="M288" s="3" t="s">
        <v>3836</v>
      </c>
      <c r="N288" s="3" t="s">
        <v>75</v>
      </c>
      <c r="O288" s="3"/>
      <c r="P288" s="3"/>
      <c r="Q288" s="3"/>
      <c r="R288" s="3"/>
      <c r="S288" s="3"/>
      <c r="T288" s="3"/>
      <c r="U288" s="3"/>
      <c r="V288" s="3"/>
      <c r="W288" s="3"/>
      <c r="X288" s="3"/>
      <c r="Y288" s="10" t="e">
        <f>VLOOKUP(H288,'centroDeProyectos estrateg '!$B:$AB,2,FALSE)</f>
        <v>#N/A</v>
      </c>
      <c r="Z288" s="10" t="e">
        <f>VLOOKUP(I288,'centroDeProyectos estrateg '!$B:$AB,3,FALSE)</f>
        <v>#N/A</v>
      </c>
      <c r="AA288" s="10" t="e">
        <f>VLOOKUP(J288,'centroDeProyectos estrateg '!$B:$AB,7,FALSE)</f>
        <v>#N/A</v>
      </c>
      <c r="AB288" s="10" t="e">
        <f>VLOOKUP(K288,'centroDeProyectos estrateg '!$B:$AB,8,FALSE)</f>
        <v>#N/A</v>
      </c>
      <c r="AC288" s="10" t="e">
        <f>VLOOKUP(L288,'centroDeProyectos estrateg '!$B:$AB,5,FALSE)</f>
        <v>#N/A</v>
      </c>
      <c r="AD288" s="10" t="e">
        <f>VLOOKUP(M288,'centroDeProyectos estrateg '!$B:$AB,19,FALSE)</f>
        <v>#N/A</v>
      </c>
    </row>
    <row r="289" spans="1:30" ht="32.25" customHeight="1">
      <c r="A289" s="1"/>
      <c r="B289" s="3" t="s">
        <v>3606</v>
      </c>
      <c r="C289" s="3" t="s">
        <v>5331</v>
      </c>
      <c r="D289" s="3" t="s">
        <v>3762</v>
      </c>
      <c r="E289" s="3" t="s">
        <v>3790</v>
      </c>
      <c r="F289" s="3" t="s">
        <v>3791</v>
      </c>
      <c r="G289"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89" s="3" t="s">
        <v>3045</v>
      </c>
      <c r="I289" s="3" t="s">
        <v>3832</v>
      </c>
      <c r="J289" s="3" t="s">
        <v>75</v>
      </c>
      <c r="K289" s="3"/>
      <c r="L289" s="3">
        <v>2024</v>
      </c>
      <c r="M289" s="3" t="s">
        <v>3839</v>
      </c>
      <c r="N289" s="3" t="s">
        <v>75</v>
      </c>
      <c r="O289" s="3"/>
      <c r="P289" s="3"/>
      <c r="Q289" s="3"/>
      <c r="R289" s="3"/>
      <c r="S289" s="3"/>
      <c r="T289" s="3"/>
      <c r="U289" s="3"/>
      <c r="V289" s="3"/>
      <c r="W289" s="3"/>
      <c r="X289" s="3"/>
      <c r="Y289" s="10" t="e">
        <f>VLOOKUP(H289,'centroDeProyectos estrateg '!$B:$AB,2,FALSE)</f>
        <v>#N/A</v>
      </c>
      <c r="Z289" s="10" t="e">
        <f>VLOOKUP(I289,'centroDeProyectos estrateg '!$B:$AB,3,FALSE)</f>
        <v>#N/A</v>
      </c>
      <c r="AA289" s="10" t="e">
        <f>VLOOKUP(J289,'centroDeProyectos estrateg '!$B:$AB,7,FALSE)</f>
        <v>#N/A</v>
      </c>
      <c r="AB289" s="10" t="e">
        <f>VLOOKUP(K289,'centroDeProyectos estrateg '!$B:$AB,8,FALSE)</f>
        <v>#N/A</v>
      </c>
      <c r="AC289" s="10" t="e">
        <f>VLOOKUP(L289,'centroDeProyectos estrateg '!$B:$AB,5,FALSE)</f>
        <v>#N/A</v>
      </c>
      <c r="AD289" s="10" t="e">
        <f>VLOOKUP(M289,'centroDeProyectos estrateg '!$B:$AB,19,FALSE)</f>
        <v>#N/A</v>
      </c>
    </row>
    <row r="290" spans="1:30" ht="32.25" customHeight="1">
      <c r="A290" s="1"/>
      <c r="B290" s="4" t="s">
        <v>3606</v>
      </c>
      <c r="C290" s="4" t="s">
        <v>5331</v>
      </c>
      <c r="D290" s="4" t="s">
        <v>3762</v>
      </c>
      <c r="E290" s="4" t="s">
        <v>3790</v>
      </c>
      <c r="F290" s="4" t="s">
        <v>3791</v>
      </c>
      <c r="G290"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0" s="4" t="s">
        <v>3110</v>
      </c>
      <c r="I290" s="4" t="s">
        <v>3841</v>
      </c>
      <c r="J290" s="4" t="s">
        <v>75</v>
      </c>
      <c r="K290" s="4"/>
      <c r="L290" s="4">
        <v>2019</v>
      </c>
      <c r="M290" s="4" t="s">
        <v>3842</v>
      </c>
      <c r="N290" s="4" t="s">
        <v>75</v>
      </c>
      <c r="O290" s="4" t="s">
        <v>3582</v>
      </c>
      <c r="P290" s="4">
        <v>0</v>
      </c>
      <c r="Q290" s="4">
        <v>100</v>
      </c>
      <c r="R290" s="15">
        <v>0.1</v>
      </c>
      <c r="S290" s="15">
        <v>0.2</v>
      </c>
      <c r="T290" s="15">
        <v>0.4</v>
      </c>
      <c r="U290" s="15">
        <v>0.6</v>
      </c>
      <c r="V290" s="15">
        <v>0.8</v>
      </c>
      <c r="W290" s="15">
        <v>1</v>
      </c>
      <c r="X290" s="4" t="s">
        <v>6393</v>
      </c>
      <c r="Y290" s="10" t="e">
        <f>VLOOKUP(H290,'centroDeProyectos estrateg '!$B:$AB,2,FALSE)</f>
        <v>#VALUE!</v>
      </c>
      <c r="Z290" s="10" t="e">
        <f>VLOOKUP(I290,'centroDeProyectos estrateg '!$B:$AB,3,FALSE)</f>
        <v>#N/A</v>
      </c>
      <c r="AA290" s="10" t="e">
        <f>VLOOKUP(J290,'centroDeProyectos estrateg '!$B:$AB,7,FALSE)</f>
        <v>#N/A</v>
      </c>
      <c r="AB290" s="10" t="e">
        <f>VLOOKUP(K290,'centroDeProyectos estrateg '!$B:$AB,8,FALSE)</f>
        <v>#N/A</v>
      </c>
      <c r="AC290" s="10" t="e">
        <f>VLOOKUP(L290,'centroDeProyectos estrateg '!$B:$AB,5,FALSE)</f>
        <v>#N/A</v>
      </c>
      <c r="AD290" s="10" t="e">
        <f>VLOOKUP(M290,'centroDeProyectos estrateg '!$B:$AB,19,FALSE)</f>
        <v>#N/A</v>
      </c>
    </row>
    <row r="291" spans="1:30" ht="32.25" customHeight="1">
      <c r="A291" s="1"/>
      <c r="B291" s="4" t="s">
        <v>3606</v>
      </c>
      <c r="C291" s="4" t="s">
        <v>5331</v>
      </c>
      <c r="D291" s="4" t="s">
        <v>3762</v>
      </c>
      <c r="E291" s="4" t="s">
        <v>3790</v>
      </c>
      <c r="F291" s="4" t="s">
        <v>3791</v>
      </c>
      <c r="G291"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1" s="4" t="s">
        <v>3110</v>
      </c>
      <c r="I291" s="4" t="s">
        <v>3841</v>
      </c>
      <c r="J291" s="4" t="s">
        <v>75</v>
      </c>
      <c r="K291" s="4"/>
      <c r="L291" s="4" t="s">
        <v>3876</v>
      </c>
      <c r="M291" s="4" t="s">
        <v>3843</v>
      </c>
      <c r="N291" s="4" t="s">
        <v>75</v>
      </c>
      <c r="O291" s="4"/>
      <c r="P291" s="4"/>
      <c r="Q291" s="4"/>
      <c r="R291" s="15"/>
      <c r="S291" s="15"/>
      <c r="T291" s="15"/>
      <c r="U291" s="15"/>
      <c r="V291" s="15"/>
      <c r="W291" s="15"/>
      <c r="X291" s="4"/>
      <c r="Y291" s="10" t="e">
        <f>VLOOKUP(H291,'centroDeProyectos estrateg '!$B:$AB,2,FALSE)</f>
        <v>#VALUE!</v>
      </c>
      <c r="Z291" s="10" t="e">
        <f>VLOOKUP(I291,'centroDeProyectos estrateg '!$B:$AB,3,FALSE)</f>
        <v>#N/A</v>
      </c>
      <c r="AA291" s="10" t="e">
        <f>VLOOKUP(J291,'centroDeProyectos estrateg '!$B:$AB,7,FALSE)</f>
        <v>#N/A</v>
      </c>
      <c r="AB291" s="10" t="e">
        <f>VLOOKUP(K291,'centroDeProyectos estrateg '!$B:$AB,8,FALSE)</f>
        <v>#N/A</v>
      </c>
      <c r="AC291" s="10" t="e">
        <f>VLOOKUP(L291,'centroDeProyectos estrateg '!$B:$AB,5,FALSE)</f>
        <v>#N/A</v>
      </c>
      <c r="AD291" s="10" t="e">
        <f>VLOOKUP(M291,'centroDeProyectos estrateg '!$B:$AB,19,FALSE)</f>
        <v>#N/A</v>
      </c>
    </row>
    <row r="292" spans="1:30" ht="32.25" customHeight="1">
      <c r="A292" s="1"/>
      <c r="B292" s="4" t="s">
        <v>3606</v>
      </c>
      <c r="C292" s="4" t="s">
        <v>5331</v>
      </c>
      <c r="D292" s="4" t="s">
        <v>3762</v>
      </c>
      <c r="E292" s="4" t="s">
        <v>3790</v>
      </c>
      <c r="F292" s="4" t="s">
        <v>3791</v>
      </c>
      <c r="G292"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2" s="4" t="s">
        <v>3110</v>
      </c>
      <c r="I292" s="4" t="s">
        <v>3841</v>
      </c>
      <c r="J292" s="4" t="s">
        <v>75</v>
      </c>
      <c r="K292" s="4"/>
      <c r="L292" s="4" t="s">
        <v>3475</v>
      </c>
      <c r="M292" s="4" t="s">
        <v>3844</v>
      </c>
      <c r="N292" s="4" t="s">
        <v>75</v>
      </c>
      <c r="O292" s="4"/>
      <c r="P292" s="4"/>
      <c r="Q292" s="4"/>
      <c r="R292" s="15"/>
      <c r="S292" s="15"/>
      <c r="T292" s="15"/>
      <c r="U292" s="15"/>
      <c r="V292" s="15"/>
      <c r="W292" s="15"/>
      <c r="X292" s="4"/>
      <c r="Y292" s="10" t="e">
        <f>VLOOKUP(H292,'centroDeProyectos estrateg '!$B:$AB,2,FALSE)</f>
        <v>#VALUE!</v>
      </c>
      <c r="Z292" s="10" t="e">
        <f>VLOOKUP(I292,'centroDeProyectos estrateg '!$B:$AB,3,FALSE)</f>
        <v>#N/A</v>
      </c>
      <c r="AA292" s="10" t="e">
        <f>VLOOKUP(J292,'centroDeProyectos estrateg '!$B:$AB,7,FALSE)</f>
        <v>#N/A</v>
      </c>
      <c r="AB292" s="10" t="e">
        <f>VLOOKUP(K292,'centroDeProyectos estrateg '!$B:$AB,8,FALSE)</f>
        <v>#N/A</v>
      </c>
      <c r="AC292" s="10" t="e">
        <f>VLOOKUP(L292,'centroDeProyectos estrateg '!$B:$AB,5,FALSE)</f>
        <v>#N/A</v>
      </c>
      <c r="AD292" s="10" t="e">
        <f>VLOOKUP(M292,'centroDeProyectos estrateg '!$B:$AB,19,FALSE)</f>
        <v>#N/A</v>
      </c>
    </row>
    <row r="293" spans="1:30" ht="32.25" customHeight="1">
      <c r="A293" s="1"/>
      <c r="B293" s="3" t="s">
        <v>3606</v>
      </c>
      <c r="C293" s="3" t="s">
        <v>5331</v>
      </c>
      <c r="D293" s="3" t="s">
        <v>3762</v>
      </c>
      <c r="E293" s="3" t="s">
        <v>3790</v>
      </c>
      <c r="F293" s="3" t="s">
        <v>3791</v>
      </c>
      <c r="G293"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3" s="3" t="s">
        <v>3040</v>
      </c>
      <c r="I293" s="3" t="s">
        <v>3845</v>
      </c>
      <c r="J293" s="3" t="s">
        <v>75</v>
      </c>
      <c r="K293" s="3" t="s">
        <v>3846</v>
      </c>
      <c r="L293" s="3" t="s">
        <v>6174</v>
      </c>
      <c r="M293" s="3" t="s">
        <v>6394</v>
      </c>
      <c r="N293" s="3" t="s">
        <v>75</v>
      </c>
      <c r="O293" s="3" t="s">
        <v>3582</v>
      </c>
      <c r="P293" s="3">
        <v>0</v>
      </c>
      <c r="Q293" s="3">
        <v>100</v>
      </c>
      <c r="R293" s="5">
        <v>0.1</v>
      </c>
      <c r="S293" s="5">
        <v>0.2</v>
      </c>
      <c r="T293" s="5">
        <v>0.4</v>
      </c>
      <c r="U293" s="5">
        <v>0.6</v>
      </c>
      <c r="V293" s="5">
        <v>0.8</v>
      </c>
      <c r="W293" s="5">
        <v>1</v>
      </c>
      <c r="X293" s="3" t="s">
        <v>6395</v>
      </c>
      <c r="Y293" s="10" t="e">
        <f>VLOOKUP(H293,'centroDeProyectos estrateg '!$B:$AB,2,FALSE)</f>
        <v>#VALUE!</v>
      </c>
      <c r="Z293" s="10" t="e">
        <f>VLOOKUP(I293,'centroDeProyectos estrateg '!$B:$AB,3,FALSE)</f>
        <v>#N/A</v>
      </c>
      <c r="AA293" s="10" t="e">
        <f>VLOOKUP(J293,'centroDeProyectos estrateg '!$B:$AB,7,FALSE)</f>
        <v>#N/A</v>
      </c>
      <c r="AB293" s="10" t="e">
        <f>VLOOKUP(K293,'centroDeProyectos estrateg '!$B:$AB,8,FALSE)</f>
        <v>#N/A</v>
      </c>
      <c r="AC293" s="10" t="e">
        <f>VLOOKUP(L293,'centroDeProyectos estrateg '!$B:$AB,5,FALSE)</f>
        <v>#N/A</v>
      </c>
      <c r="AD293" s="10" t="e">
        <f>VLOOKUP(M293,'centroDeProyectos estrateg '!$B:$AB,19,FALSE)</f>
        <v>#N/A</v>
      </c>
    </row>
    <row r="294" spans="1:30" ht="32.25" customHeight="1">
      <c r="A294" s="1"/>
      <c r="B294" s="3" t="s">
        <v>3606</v>
      </c>
      <c r="C294" s="3" t="s">
        <v>5331</v>
      </c>
      <c r="D294" s="3" t="s">
        <v>3762</v>
      </c>
      <c r="E294" s="3" t="s">
        <v>3790</v>
      </c>
      <c r="F294" s="3" t="s">
        <v>3791</v>
      </c>
      <c r="G294"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4" s="3" t="s">
        <v>3040</v>
      </c>
      <c r="I294" s="3" t="s">
        <v>3845</v>
      </c>
      <c r="J294" s="3" t="s">
        <v>75</v>
      </c>
      <c r="K294" s="3" t="s">
        <v>3846</v>
      </c>
      <c r="L294" s="3" t="s">
        <v>3448</v>
      </c>
      <c r="M294" s="3" t="s">
        <v>3847</v>
      </c>
      <c r="N294" s="3" t="s">
        <v>75</v>
      </c>
      <c r="O294" s="3"/>
      <c r="P294" s="3"/>
      <c r="Q294" s="3"/>
      <c r="R294" s="5"/>
      <c r="S294" s="5"/>
      <c r="T294" s="5"/>
      <c r="U294" s="5"/>
      <c r="V294" s="5"/>
      <c r="W294" s="5"/>
      <c r="X294" s="3"/>
      <c r="Y294" s="10" t="e">
        <f>VLOOKUP(H294,'centroDeProyectos estrateg '!$B:$AB,2,FALSE)</f>
        <v>#VALUE!</v>
      </c>
      <c r="Z294" s="10" t="e">
        <f>VLOOKUP(I294,'centroDeProyectos estrateg '!$B:$AB,3,FALSE)</f>
        <v>#N/A</v>
      </c>
      <c r="AA294" s="10" t="e">
        <f>VLOOKUP(J294,'centroDeProyectos estrateg '!$B:$AB,7,FALSE)</f>
        <v>#N/A</v>
      </c>
      <c r="AB294" s="10" t="e">
        <f>VLOOKUP(K294,'centroDeProyectos estrateg '!$B:$AB,8,FALSE)</f>
        <v>#N/A</v>
      </c>
      <c r="AC294" s="10" t="e">
        <f>VLOOKUP(L294,'centroDeProyectos estrateg '!$B:$AB,5,FALSE)</f>
        <v>#N/A</v>
      </c>
      <c r="AD294" s="10" t="e">
        <f>VLOOKUP(M294,'centroDeProyectos estrateg '!$B:$AB,19,FALSE)</f>
        <v>#N/A</v>
      </c>
    </row>
    <row r="295" spans="1:30" ht="32.25" customHeight="1">
      <c r="A295" s="1"/>
      <c r="B295" s="3" t="s">
        <v>3606</v>
      </c>
      <c r="C295" s="3" t="s">
        <v>5331</v>
      </c>
      <c r="D295" s="3" t="s">
        <v>3762</v>
      </c>
      <c r="E295" s="3" t="s">
        <v>3790</v>
      </c>
      <c r="F295" s="3" t="s">
        <v>3791</v>
      </c>
      <c r="G295"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5" s="3" t="s">
        <v>3040</v>
      </c>
      <c r="I295" s="3" t="s">
        <v>3845</v>
      </c>
      <c r="J295" s="3" t="s">
        <v>75</v>
      </c>
      <c r="K295" s="3" t="s">
        <v>3846</v>
      </c>
      <c r="L295" s="3">
        <v>2024</v>
      </c>
      <c r="M295" s="3" t="s">
        <v>3848</v>
      </c>
      <c r="N295" s="3" t="s">
        <v>75</v>
      </c>
      <c r="O295" s="3"/>
      <c r="P295" s="3"/>
      <c r="Q295" s="3"/>
      <c r="R295" s="5"/>
      <c r="S295" s="5"/>
      <c r="T295" s="5"/>
      <c r="U295" s="5"/>
      <c r="V295" s="5"/>
      <c r="W295" s="5"/>
      <c r="X295" s="3"/>
      <c r="Y295" s="10" t="e">
        <f>VLOOKUP(H295,'centroDeProyectos estrateg '!$B:$AB,2,FALSE)</f>
        <v>#VALUE!</v>
      </c>
      <c r="Z295" s="10" t="e">
        <f>VLOOKUP(I295,'centroDeProyectos estrateg '!$B:$AB,3,FALSE)</f>
        <v>#N/A</v>
      </c>
      <c r="AA295" s="10" t="e">
        <f>VLOOKUP(J295,'centroDeProyectos estrateg '!$B:$AB,7,FALSE)</f>
        <v>#N/A</v>
      </c>
      <c r="AB295" s="10" t="e">
        <f>VLOOKUP(K295,'centroDeProyectos estrateg '!$B:$AB,8,FALSE)</f>
        <v>#N/A</v>
      </c>
      <c r="AC295" s="10" t="e">
        <f>VLOOKUP(L295,'centroDeProyectos estrateg '!$B:$AB,5,FALSE)</f>
        <v>#N/A</v>
      </c>
      <c r="AD295" s="10" t="e">
        <f>VLOOKUP(M295,'centroDeProyectos estrateg '!$B:$AB,19,FALSE)</f>
        <v>#N/A</v>
      </c>
    </row>
    <row r="296" spans="1:30" ht="32.25" customHeight="1">
      <c r="A296" s="1"/>
      <c r="B296" s="4" t="s">
        <v>6397</v>
      </c>
      <c r="C296" s="4" t="s">
        <v>5331</v>
      </c>
      <c r="D296" s="4" t="s">
        <v>3762</v>
      </c>
      <c r="E296" s="4" t="s">
        <v>3790</v>
      </c>
      <c r="F296" s="4" t="s">
        <v>3791</v>
      </c>
      <c r="G296"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6" s="4" t="s">
        <v>3011</v>
      </c>
      <c r="I296" s="4" t="s">
        <v>3850</v>
      </c>
      <c r="J296" s="4" t="s">
        <v>2306</v>
      </c>
      <c r="K296" s="4" t="s">
        <v>3851</v>
      </c>
      <c r="L296" s="4" t="s">
        <v>3852</v>
      </c>
      <c r="M296" s="4" t="s">
        <v>3853</v>
      </c>
      <c r="N296" s="4" t="s">
        <v>2306</v>
      </c>
      <c r="O296" s="4" t="s">
        <v>3582</v>
      </c>
      <c r="P296" s="4">
        <v>0</v>
      </c>
      <c r="Q296" s="4">
        <v>100</v>
      </c>
      <c r="R296" s="15">
        <v>0.1</v>
      </c>
      <c r="S296" s="15">
        <v>0.2</v>
      </c>
      <c r="T296" s="15">
        <v>0.4</v>
      </c>
      <c r="U296" s="15">
        <v>0.6</v>
      </c>
      <c r="V296" s="15">
        <v>0.8</v>
      </c>
      <c r="W296" s="15">
        <v>1</v>
      </c>
      <c r="X296" s="4" t="s">
        <v>6396</v>
      </c>
      <c r="Y296" s="10" t="e">
        <f>VLOOKUP(H296,'centroDeProyectos estrateg '!$B:$AB,2,FALSE)</f>
        <v>#N/A</v>
      </c>
      <c r="Z296" s="10" t="e">
        <f>VLOOKUP(I296,'centroDeProyectos estrateg '!$B:$AB,3,FALSE)</f>
        <v>#N/A</v>
      </c>
      <c r="AA296" s="10" t="e">
        <f>VLOOKUP(J296,'centroDeProyectos estrateg '!$B:$AB,7,FALSE)</f>
        <v>#N/A</v>
      </c>
      <c r="AB296" s="10" t="e">
        <f>VLOOKUP(K296,'centroDeProyectos estrateg '!$B:$AB,8,FALSE)</f>
        <v>#N/A</v>
      </c>
      <c r="AC296" s="10" t="e">
        <f>VLOOKUP(L296,'centroDeProyectos estrateg '!$B:$AB,5,FALSE)</f>
        <v>#N/A</v>
      </c>
      <c r="AD296" s="10" t="e">
        <f>VLOOKUP(M296,'centroDeProyectos estrateg '!$B:$AB,19,FALSE)</f>
        <v>#N/A</v>
      </c>
    </row>
    <row r="297" spans="1:30" ht="32.25" customHeight="1">
      <c r="A297" s="1"/>
      <c r="B297" s="4" t="s">
        <v>6397</v>
      </c>
      <c r="C297" s="4" t="s">
        <v>5331</v>
      </c>
      <c r="D297" s="4" t="s">
        <v>3762</v>
      </c>
      <c r="E297" s="4" t="s">
        <v>3790</v>
      </c>
      <c r="F297" s="4" t="s">
        <v>3791</v>
      </c>
      <c r="G297"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7" s="4" t="s">
        <v>3011</v>
      </c>
      <c r="I297" s="4" t="s">
        <v>3850</v>
      </c>
      <c r="J297" s="4" t="s">
        <v>2306</v>
      </c>
      <c r="K297" s="4" t="s">
        <v>3851</v>
      </c>
      <c r="L297" s="4" t="s">
        <v>3448</v>
      </c>
      <c r="M297" s="4" t="s">
        <v>3857</v>
      </c>
      <c r="N297" s="4" t="s">
        <v>2306</v>
      </c>
      <c r="O297" s="4"/>
      <c r="P297" s="4"/>
      <c r="Q297" s="4"/>
      <c r="R297" s="15"/>
      <c r="S297" s="15"/>
      <c r="T297" s="15"/>
      <c r="U297" s="15"/>
      <c r="V297" s="15"/>
      <c r="W297" s="15"/>
      <c r="X297" s="4"/>
      <c r="Y297" s="10" t="e">
        <f>VLOOKUP(H297,'centroDeProyectos estrateg '!$B:$AB,2,FALSE)</f>
        <v>#N/A</v>
      </c>
      <c r="Z297" s="10" t="e">
        <f>VLOOKUP(I297,'centroDeProyectos estrateg '!$B:$AB,3,FALSE)</f>
        <v>#N/A</v>
      </c>
      <c r="AA297" s="10" t="e">
        <f>VLOOKUP(J297,'centroDeProyectos estrateg '!$B:$AB,7,FALSE)</f>
        <v>#N/A</v>
      </c>
      <c r="AB297" s="10" t="e">
        <f>VLOOKUP(K297,'centroDeProyectos estrateg '!$B:$AB,8,FALSE)</f>
        <v>#N/A</v>
      </c>
      <c r="AC297" s="10" t="e">
        <f>VLOOKUP(L297,'centroDeProyectos estrateg '!$B:$AB,5,FALSE)</f>
        <v>#N/A</v>
      </c>
      <c r="AD297" s="10" t="e">
        <f>VLOOKUP(M297,'centroDeProyectos estrateg '!$B:$AB,19,FALSE)</f>
        <v>#N/A</v>
      </c>
    </row>
    <row r="298" spans="1:30" ht="32.25" customHeight="1">
      <c r="A298" s="1"/>
      <c r="B298" s="4" t="s">
        <v>6397</v>
      </c>
      <c r="C298" s="4" t="s">
        <v>5331</v>
      </c>
      <c r="D298" s="4" t="s">
        <v>3762</v>
      </c>
      <c r="E298" s="4" t="s">
        <v>3790</v>
      </c>
      <c r="F298" s="4" t="s">
        <v>3791</v>
      </c>
      <c r="G298"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8" s="4" t="s">
        <v>3011</v>
      </c>
      <c r="I298" s="4" t="s">
        <v>3850</v>
      </c>
      <c r="J298" s="4" t="s">
        <v>2306</v>
      </c>
      <c r="K298" s="4" t="s">
        <v>3851</v>
      </c>
      <c r="L298" s="4">
        <v>2024</v>
      </c>
      <c r="M298" s="4" t="s">
        <v>3861</v>
      </c>
      <c r="N298" s="4" t="s">
        <v>2306</v>
      </c>
      <c r="O298" s="4"/>
      <c r="P298" s="4"/>
      <c r="Q298" s="4"/>
      <c r="R298" s="15"/>
      <c r="S298" s="15"/>
      <c r="T298" s="15"/>
      <c r="U298" s="15"/>
      <c r="V298" s="15"/>
      <c r="W298" s="15"/>
      <c r="X298" s="4"/>
      <c r="Y298" s="10" t="e">
        <f>VLOOKUP(H298,'centroDeProyectos estrateg '!$B:$AB,2,FALSE)</f>
        <v>#N/A</v>
      </c>
      <c r="Z298" s="10" t="e">
        <f>VLOOKUP(I298,'centroDeProyectos estrateg '!$B:$AB,3,FALSE)</f>
        <v>#N/A</v>
      </c>
      <c r="AA298" s="10" t="e">
        <f>VLOOKUP(J298,'centroDeProyectos estrateg '!$B:$AB,7,FALSE)</f>
        <v>#N/A</v>
      </c>
      <c r="AB298" s="10" t="e">
        <f>VLOOKUP(K298,'centroDeProyectos estrateg '!$B:$AB,8,FALSE)</f>
        <v>#N/A</v>
      </c>
      <c r="AC298" s="10" t="e">
        <f>VLOOKUP(L298,'centroDeProyectos estrateg '!$B:$AB,5,FALSE)</f>
        <v>#N/A</v>
      </c>
      <c r="AD298" s="10" t="e">
        <f>VLOOKUP(M298,'centroDeProyectos estrateg '!$B:$AB,19,FALSE)</f>
        <v>#N/A</v>
      </c>
    </row>
    <row r="299" spans="1:30" ht="32.25" customHeight="1">
      <c r="A299" s="1"/>
      <c r="B299" s="3" t="s">
        <v>6331</v>
      </c>
      <c r="C299" s="3" t="s">
        <v>5331</v>
      </c>
      <c r="D299" s="3" t="s">
        <v>3762</v>
      </c>
      <c r="E299" s="3" t="s">
        <v>3790</v>
      </c>
      <c r="F299" s="3" t="s">
        <v>3791</v>
      </c>
      <c r="G299"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299" s="3" t="s">
        <v>3044</v>
      </c>
      <c r="I299" s="3" t="s">
        <v>6398</v>
      </c>
      <c r="J299" s="3" t="s">
        <v>3865</v>
      </c>
      <c r="K299" s="3" t="s">
        <v>3866</v>
      </c>
      <c r="L299" s="3">
        <v>2019</v>
      </c>
      <c r="M299" s="3" t="s">
        <v>6399</v>
      </c>
      <c r="N299" s="3" t="s">
        <v>3865</v>
      </c>
      <c r="O299" s="3" t="s">
        <v>3582</v>
      </c>
      <c r="P299" s="3">
        <v>0</v>
      </c>
      <c r="Q299" s="3">
        <v>100</v>
      </c>
      <c r="R299" s="5">
        <v>0.1</v>
      </c>
      <c r="S299" s="5">
        <v>0.2</v>
      </c>
      <c r="T299" s="5">
        <v>0.4</v>
      </c>
      <c r="U299" s="5">
        <v>0.6</v>
      </c>
      <c r="V299" s="5">
        <v>0.8</v>
      </c>
      <c r="W299" s="5">
        <v>1</v>
      </c>
      <c r="X299" s="3" t="s">
        <v>6400</v>
      </c>
      <c r="Y299" s="10" t="e">
        <f>VLOOKUP(H299,'centroDeProyectos estrateg '!$B:$AB,2,FALSE)</f>
        <v>#N/A</v>
      </c>
      <c r="Z299" s="10" t="e">
        <f>VLOOKUP(I299,'centroDeProyectos estrateg '!$B:$AB,3,FALSE)</f>
        <v>#N/A</v>
      </c>
      <c r="AA299" s="10" t="e">
        <f>VLOOKUP(J299,'centroDeProyectos estrateg '!$B:$AB,7,FALSE)</f>
        <v>#N/A</v>
      </c>
      <c r="AB299" s="10" t="e">
        <f>VLOOKUP(K299,'centroDeProyectos estrateg '!$B:$AB,8,FALSE)</f>
        <v>#N/A</v>
      </c>
      <c r="AC299" s="10" t="e">
        <f>VLOOKUP(L299,'centroDeProyectos estrateg '!$B:$AB,5,FALSE)</f>
        <v>#N/A</v>
      </c>
      <c r="AD299" s="10" t="e">
        <f>VLOOKUP(M299,'centroDeProyectos estrateg '!$B:$AB,19,FALSE)</f>
        <v>#N/A</v>
      </c>
    </row>
    <row r="300" spans="1:30" ht="32.25" customHeight="1">
      <c r="A300" s="1"/>
      <c r="B300" s="3" t="s">
        <v>6331</v>
      </c>
      <c r="C300" s="3" t="s">
        <v>5331</v>
      </c>
      <c r="D300" s="3" t="s">
        <v>3762</v>
      </c>
      <c r="E300" s="3" t="s">
        <v>3790</v>
      </c>
      <c r="F300" s="3" t="s">
        <v>3791</v>
      </c>
      <c r="G300"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0" s="3" t="s">
        <v>3044</v>
      </c>
      <c r="I300" s="3" t="s">
        <v>6398</v>
      </c>
      <c r="J300" s="3" t="s">
        <v>3865</v>
      </c>
      <c r="K300" s="3" t="s">
        <v>3866</v>
      </c>
      <c r="L300" s="3" t="s">
        <v>3639</v>
      </c>
      <c r="M300" s="3" t="s">
        <v>6401</v>
      </c>
      <c r="N300" s="3" t="s">
        <v>3865</v>
      </c>
      <c r="O300" s="3"/>
      <c r="P300" s="3"/>
      <c r="Q300" s="3"/>
      <c r="R300" s="5"/>
      <c r="S300" s="5"/>
      <c r="T300" s="5"/>
      <c r="U300" s="5"/>
      <c r="V300" s="5"/>
      <c r="W300" s="5"/>
      <c r="X300" s="3"/>
      <c r="Y300" s="10" t="e">
        <f>VLOOKUP(H300,'centroDeProyectos estrateg '!$B:$AB,2,FALSE)</f>
        <v>#N/A</v>
      </c>
      <c r="Z300" s="10" t="e">
        <f>VLOOKUP(I300,'centroDeProyectos estrateg '!$B:$AB,3,FALSE)</f>
        <v>#N/A</v>
      </c>
      <c r="AA300" s="10" t="e">
        <f>VLOOKUP(J300,'centroDeProyectos estrateg '!$B:$AB,7,FALSE)</f>
        <v>#N/A</v>
      </c>
      <c r="AB300" s="10" t="e">
        <f>VLOOKUP(K300,'centroDeProyectos estrateg '!$B:$AB,8,FALSE)</f>
        <v>#N/A</v>
      </c>
      <c r="AC300" s="10" t="e">
        <f>VLOOKUP(L300,'centroDeProyectos estrateg '!$B:$AB,5,FALSE)</f>
        <v>#N/A</v>
      </c>
      <c r="AD300" s="10" t="e">
        <f>VLOOKUP(M300,'centroDeProyectos estrateg '!$B:$AB,19,FALSE)</f>
        <v>#N/A</v>
      </c>
    </row>
    <row r="301" spans="1:30" ht="32.25" customHeight="1">
      <c r="A301" s="1"/>
      <c r="B301" s="3" t="s">
        <v>6331</v>
      </c>
      <c r="C301" s="3" t="s">
        <v>5331</v>
      </c>
      <c r="D301" s="3" t="s">
        <v>3762</v>
      </c>
      <c r="E301" s="3" t="s">
        <v>3790</v>
      </c>
      <c r="F301" s="3" t="s">
        <v>3791</v>
      </c>
      <c r="G301"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1" s="3" t="s">
        <v>3044</v>
      </c>
      <c r="I301" s="3" t="s">
        <v>6398</v>
      </c>
      <c r="J301" s="3" t="s">
        <v>3865</v>
      </c>
      <c r="K301" s="3" t="s">
        <v>3866</v>
      </c>
      <c r="L301" s="3">
        <v>2024</v>
      </c>
      <c r="M301" s="3" t="s">
        <v>6402</v>
      </c>
      <c r="N301" s="3" t="s">
        <v>3865</v>
      </c>
      <c r="O301" s="3"/>
      <c r="P301" s="3"/>
      <c r="Q301" s="3"/>
      <c r="R301" s="5"/>
      <c r="S301" s="5"/>
      <c r="T301" s="5"/>
      <c r="U301" s="5"/>
      <c r="V301" s="5"/>
      <c r="W301" s="5"/>
      <c r="X301" s="3"/>
      <c r="Y301" s="10" t="e">
        <f>VLOOKUP(H301,'centroDeProyectos estrateg '!$B:$AB,2,FALSE)</f>
        <v>#N/A</v>
      </c>
      <c r="Z301" s="10" t="e">
        <f>VLOOKUP(I301,'centroDeProyectos estrateg '!$B:$AB,3,FALSE)</f>
        <v>#N/A</v>
      </c>
      <c r="AA301" s="10" t="e">
        <f>VLOOKUP(J301,'centroDeProyectos estrateg '!$B:$AB,7,FALSE)</f>
        <v>#N/A</v>
      </c>
      <c r="AB301" s="10" t="e">
        <f>VLOOKUP(K301,'centroDeProyectos estrateg '!$B:$AB,8,FALSE)</f>
        <v>#N/A</v>
      </c>
      <c r="AC301" s="10" t="e">
        <f>VLOOKUP(L301,'centroDeProyectos estrateg '!$B:$AB,5,FALSE)</f>
        <v>#N/A</v>
      </c>
      <c r="AD301" s="10" t="e">
        <f>VLOOKUP(M301,'centroDeProyectos estrateg '!$B:$AB,19,FALSE)</f>
        <v>#N/A</v>
      </c>
    </row>
    <row r="302" spans="1:30" ht="32.25" customHeight="1">
      <c r="A302" s="1"/>
      <c r="B302" s="4" t="s">
        <v>6248</v>
      </c>
      <c r="C302" s="4" t="s">
        <v>5331</v>
      </c>
      <c r="D302" s="4" t="s">
        <v>3762</v>
      </c>
      <c r="E302" s="4" t="s">
        <v>3790</v>
      </c>
      <c r="F302" s="4" t="s">
        <v>3791</v>
      </c>
      <c r="G302"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2" s="4" t="s">
        <v>3098</v>
      </c>
      <c r="I302" s="4" t="s">
        <v>3871</v>
      </c>
      <c r="J302" s="4" t="s">
        <v>2306</v>
      </c>
      <c r="K302" s="4" t="s">
        <v>3872</v>
      </c>
      <c r="L302" s="4">
        <v>2019</v>
      </c>
      <c r="M302" s="4" t="s">
        <v>3873</v>
      </c>
      <c r="N302" s="4" t="s">
        <v>2306</v>
      </c>
      <c r="O302" s="4" t="s">
        <v>3582</v>
      </c>
      <c r="P302" s="4">
        <v>0</v>
      </c>
      <c r="Q302" s="4">
        <v>100</v>
      </c>
      <c r="R302" s="15">
        <v>0.1</v>
      </c>
      <c r="S302" s="15">
        <v>0.2</v>
      </c>
      <c r="T302" s="15">
        <v>0.4</v>
      </c>
      <c r="U302" s="15">
        <v>0.6</v>
      </c>
      <c r="V302" s="15">
        <v>0.8</v>
      </c>
      <c r="W302" s="15">
        <v>1</v>
      </c>
      <c r="X302" s="4" t="s">
        <v>6403</v>
      </c>
      <c r="Y302" s="10" t="e">
        <f>VLOOKUP(H302,'centroDeProyectos estrateg '!$B:$AB,2,FALSE)</f>
        <v>#N/A</v>
      </c>
      <c r="Z302" s="10" t="e">
        <f>VLOOKUP(I302,'centroDeProyectos estrateg '!$B:$AB,3,FALSE)</f>
        <v>#N/A</v>
      </c>
      <c r="AA302" s="10" t="e">
        <f>VLOOKUP(J302,'centroDeProyectos estrateg '!$B:$AB,7,FALSE)</f>
        <v>#N/A</v>
      </c>
      <c r="AB302" s="10" t="e">
        <f>VLOOKUP(K302,'centroDeProyectos estrateg '!$B:$AB,8,FALSE)</f>
        <v>#N/A</v>
      </c>
      <c r="AC302" s="10" t="e">
        <f>VLOOKUP(L302,'centroDeProyectos estrateg '!$B:$AB,5,FALSE)</f>
        <v>#N/A</v>
      </c>
      <c r="AD302" s="10" t="e">
        <f>VLOOKUP(M302,'centroDeProyectos estrateg '!$B:$AB,19,FALSE)</f>
        <v>#N/A</v>
      </c>
    </row>
    <row r="303" spans="1:30" ht="32.25" customHeight="1">
      <c r="A303" s="1"/>
      <c r="B303" s="4" t="s">
        <v>6248</v>
      </c>
      <c r="C303" s="4" t="s">
        <v>5331</v>
      </c>
      <c r="D303" s="4" t="s">
        <v>3762</v>
      </c>
      <c r="E303" s="4" t="s">
        <v>3790</v>
      </c>
      <c r="F303" s="4" t="s">
        <v>3791</v>
      </c>
      <c r="G303"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3" s="4" t="s">
        <v>3098</v>
      </c>
      <c r="I303" s="4" t="s">
        <v>3871</v>
      </c>
      <c r="J303" s="4" t="s">
        <v>2306</v>
      </c>
      <c r="K303" s="4" t="s">
        <v>3872</v>
      </c>
      <c r="L303" s="4" t="s">
        <v>3876</v>
      </c>
      <c r="M303" s="4" t="s">
        <v>3877</v>
      </c>
      <c r="N303" s="4" t="s">
        <v>2306</v>
      </c>
      <c r="O303" s="4"/>
      <c r="P303" s="4"/>
      <c r="Q303" s="4"/>
      <c r="R303" s="15"/>
      <c r="S303" s="15"/>
      <c r="T303" s="15"/>
      <c r="U303" s="15"/>
      <c r="V303" s="15"/>
      <c r="W303" s="15"/>
      <c r="X303" s="4"/>
      <c r="Y303" s="10" t="e">
        <f>VLOOKUP(H303,'centroDeProyectos estrateg '!$B:$AB,2,FALSE)</f>
        <v>#N/A</v>
      </c>
      <c r="Z303" s="10" t="e">
        <f>VLOOKUP(I303,'centroDeProyectos estrateg '!$B:$AB,3,FALSE)</f>
        <v>#N/A</v>
      </c>
      <c r="AA303" s="10" t="e">
        <f>VLOOKUP(J303,'centroDeProyectos estrateg '!$B:$AB,7,FALSE)</f>
        <v>#N/A</v>
      </c>
      <c r="AB303" s="10" t="e">
        <f>VLOOKUP(K303,'centroDeProyectos estrateg '!$B:$AB,8,FALSE)</f>
        <v>#N/A</v>
      </c>
      <c r="AC303" s="10" t="e">
        <f>VLOOKUP(L303,'centroDeProyectos estrateg '!$B:$AB,5,FALSE)</f>
        <v>#N/A</v>
      </c>
      <c r="AD303" s="10" t="e">
        <f>VLOOKUP(M303,'centroDeProyectos estrateg '!$B:$AB,19,FALSE)</f>
        <v>#N/A</v>
      </c>
    </row>
    <row r="304" spans="1:30" ht="32.25" customHeight="1">
      <c r="A304" s="1"/>
      <c r="B304" s="4" t="s">
        <v>6248</v>
      </c>
      <c r="C304" s="4" t="s">
        <v>5331</v>
      </c>
      <c r="D304" s="4" t="s">
        <v>3762</v>
      </c>
      <c r="E304" s="4" t="s">
        <v>3790</v>
      </c>
      <c r="F304" s="4" t="s">
        <v>3791</v>
      </c>
      <c r="G304"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4" s="4" t="s">
        <v>3098</v>
      </c>
      <c r="I304" s="4" t="s">
        <v>3871</v>
      </c>
      <c r="J304" s="4" t="s">
        <v>2306</v>
      </c>
      <c r="K304" s="4" t="s">
        <v>3872</v>
      </c>
      <c r="L304" s="4">
        <v>2024</v>
      </c>
      <c r="M304" s="4" t="s">
        <v>3878</v>
      </c>
      <c r="N304" s="4" t="s">
        <v>2306</v>
      </c>
      <c r="O304" s="4"/>
      <c r="P304" s="4"/>
      <c r="Q304" s="4"/>
      <c r="R304" s="15"/>
      <c r="S304" s="15"/>
      <c r="T304" s="15"/>
      <c r="U304" s="15"/>
      <c r="V304" s="15"/>
      <c r="W304" s="15"/>
      <c r="X304" s="4"/>
      <c r="Y304" s="10" t="e">
        <f>VLOOKUP(H304,'centroDeProyectos estrateg '!$B:$AB,2,FALSE)</f>
        <v>#N/A</v>
      </c>
      <c r="Z304" s="10" t="e">
        <f>VLOOKUP(I304,'centroDeProyectos estrateg '!$B:$AB,3,FALSE)</f>
        <v>#N/A</v>
      </c>
      <c r="AA304" s="10" t="e">
        <f>VLOOKUP(J304,'centroDeProyectos estrateg '!$B:$AB,7,FALSE)</f>
        <v>#N/A</v>
      </c>
      <c r="AB304" s="10" t="e">
        <f>VLOOKUP(K304,'centroDeProyectos estrateg '!$B:$AB,8,FALSE)</f>
        <v>#N/A</v>
      </c>
      <c r="AC304" s="10" t="e">
        <f>VLOOKUP(L304,'centroDeProyectos estrateg '!$B:$AB,5,FALSE)</f>
        <v>#N/A</v>
      </c>
      <c r="AD304" s="10" t="e">
        <f>VLOOKUP(M304,'centroDeProyectos estrateg '!$B:$AB,19,FALSE)</f>
        <v>#N/A</v>
      </c>
    </row>
    <row r="305" spans="1:30" ht="32.25" customHeight="1">
      <c r="A305" s="1"/>
      <c r="B305" s="3" t="s">
        <v>3769</v>
      </c>
      <c r="C305" s="3" t="s">
        <v>5331</v>
      </c>
      <c r="D305" s="3" t="s">
        <v>3762</v>
      </c>
      <c r="E305" s="3" t="s">
        <v>3790</v>
      </c>
      <c r="F305" s="3" t="s">
        <v>3791</v>
      </c>
      <c r="G305"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5" s="3" t="s">
        <v>3882</v>
      </c>
      <c r="I305" s="3" t="s">
        <v>3881</v>
      </c>
      <c r="J305" s="3" t="s">
        <v>75</v>
      </c>
      <c r="K305" s="3" t="s">
        <v>3698</v>
      </c>
      <c r="L305" s="3">
        <v>2019</v>
      </c>
      <c r="M305" s="3" t="s">
        <v>6404</v>
      </c>
      <c r="N305" s="3" t="s">
        <v>75</v>
      </c>
      <c r="O305" s="3" t="s">
        <v>3434</v>
      </c>
      <c r="P305" s="3">
        <v>0</v>
      </c>
      <c r="Q305" s="3">
        <v>100</v>
      </c>
      <c r="R305" s="5">
        <v>0.1</v>
      </c>
      <c r="S305" s="5">
        <v>0.2</v>
      </c>
      <c r="T305" s="5">
        <v>0.4</v>
      </c>
      <c r="U305" s="5">
        <v>0.6</v>
      </c>
      <c r="V305" s="5">
        <v>0.8</v>
      </c>
      <c r="W305" s="5">
        <v>1</v>
      </c>
      <c r="X305" s="3" t="s">
        <v>6001</v>
      </c>
      <c r="Y305" s="10" t="e">
        <f>VLOOKUP(H305,'centroDeProyectos estrateg '!$B:$AB,2,FALSE)</f>
        <v>#N/A</v>
      </c>
      <c r="Z305" s="10" t="e">
        <f>VLOOKUP(I305,'centroDeProyectos estrateg '!$B:$AB,3,FALSE)</f>
        <v>#N/A</v>
      </c>
      <c r="AA305" s="10" t="e">
        <f>VLOOKUP(J305,'centroDeProyectos estrateg '!$B:$AB,7,FALSE)</f>
        <v>#N/A</v>
      </c>
      <c r="AB305" s="10" t="e">
        <f>VLOOKUP(K305,'centroDeProyectos estrateg '!$B:$AB,8,FALSE)</f>
        <v>#N/A</v>
      </c>
      <c r="AC305" s="10" t="e">
        <f>VLOOKUP(L305,'centroDeProyectos estrateg '!$B:$AB,5,FALSE)</f>
        <v>#N/A</v>
      </c>
      <c r="AD305" s="10" t="e">
        <f>VLOOKUP(M305,'centroDeProyectos estrateg '!$B:$AB,19,FALSE)</f>
        <v>#N/A</v>
      </c>
    </row>
    <row r="306" spans="1:30" ht="32.25" customHeight="1">
      <c r="A306" s="1"/>
      <c r="B306" s="3" t="s">
        <v>3769</v>
      </c>
      <c r="C306" s="3" t="s">
        <v>5331</v>
      </c>
      <c r="D306" s="3" t="s">
        <v>3762</v>
      </c>
      <c r="E306" s="3" t="s">
        <v>3790</v>
      </c>
      <c r="F306" s="3" t="s">
        <v>3791</v>
      </c>
      <c r="G306"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6" s="3" t="s">
        <v>3882</v>
      </c>
      <c r="I306" s="3" t="s">
        <v>3881</v>
      </c>
      <c r="J306" s="3" t="s">
        <v>75</v>
      </c>
      <c r="K306" s="3" t="s">
        <v>3698</v>
      </c>
      <c r="L306" s="3" t="s">
        <v>3639</v>
      </c>
      <c r="M306" s="3" t="s">
        <v>6405</v>
      </c>
      <c r="N306" s="3" t="s">
        <v>75</v>
      </c>
      <c r="O306" s="3"/>
      <c r="P306" s="3"/>
      <c r="Q306" s="3"/>
      <c r="R306" s="5"/>
      <c r="S306" s="5"/>
      <c r="T306" s="5"/>
      <c r="U306" s="5"/>
      <c r="V306" s="5"/>
      <c r="W306" s="5"/>
      <c r="X306" s="3"/>
      <c r="Y306" s="10" t="e">
        <f>VLOOKUP(H306,'centroDeProyectos estrateg '!$B:$AB,2,FALSE)</f>
        <v>#N/A</v>
      </c>
      <c r="Z306" s="10" t="e">
        <f>VLOOKUP(I306,'centroDeProyectos estrateg '!$B:$AB,3,FALSE)</f>
        <v>#N/A</v>
      </c>
      <c r="AA306" s="10" t="e">
        <f>VLOOKUP(J306,'centroDeProyectos estrateg '!$B:$AB,7,FALSE)</f>
        <v>#N/A</v>
      </c>
      <c r="AB306" s="10" t="e">
        <f>VLOOKUP(K306,'centroDeProyectos estrateg '!$B:$AB,8,FALSE)</f>
        <v>#N/A</v>
      </c>
      <c r="AC306" s="10" t="e">
        <f>VLOOKUP(L306,'centroDeProyectos estrateg '!$B:$AB,5,FALSE)</f>
        <v>#N/A</v>
      </c>
      <c r="AD306" s="10" t="e">
        <f>VLOOKUP(M306,'centroDeProyectos estrateg '!$B:$AB,19,FALSE)</f>
        <v>#N/A</v>
      </c>
    </row>
    <row r="307" spans="1:30" ht="32.25" customHeight="1">
      <c r="A307" s="1"/>
      <c r="B307" s="3" t="s">
        <v>3769</v>
      </c>
      <c r="C307" s="3" t="s">
        <v>5331</v>
      </c>
      <c r="D307" s="3" t="s">
        <v>3762</v>
      </c>
      <c r="E307" s="3" t="s">
        <v>3790</v>
      </c>
      <c r="F307" s="3" t="s">
        <v>3791</v>
      </c>
      <c r="G307"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7" s="3" t="s">
        <v>3882</v>
      </c>
      <c r="I307" s="3" t="s">
        <v>3881</v>
      </c>
      <c r="J307" s="3" t="s">
        <v>75</v>
      </c>
      <c r="K307" s="3" t="s">
        <v>3698</v>
      </c>
      <c r="L307" s="3">
        <v>2024</v>
      </c>
      <c r="M307" s="3" t="s">
        <v>6406</v>
      </c>
      <c r="N307" s="3" t="s">
        <v>75</v>
      </c>
      <c r="O307" s="3"/>
      <c r="P307" s="3"/>
      <c r="Q307" s="3"/>
      <c r="R307" s="5"/>
      <c r="S307" s="5"/>
      <c r="T307" s="5"/>
      <c r="U307" s="5"/>
      <c r="V307" s="5"/>
      <c r="W307" s="5"/>
      <c r="X307" s="3"/>
      <c r="Y307" s="10" t="e">
        <f>VLOOKUP(H307,'centroDeProyectos estrateg '!$B:$AB,2,FALSE)</f>
        <v>#N/A</v>
      </c>
      <c r="Z307" s="10" t="e">
        <f>VLOOKUP(I307,'centroDeProyectos estrateg '!$B:$AB,3,FALSE)</f>
        <v>#N/A</v>
      </c>
      <c r="AA307" s="10" t="e">
        <f>VLOOKUP(J307,'centroDeProyectos estrateg '!$B:$AB,7,FALSE)</f>
        <v>#N/A</v>
      </c>
      <c r="AB307" s="10" t="e">
        <f>VLOOKUP(K307,'centroDeProyectos estrateg '!$B:$AB,8,FALSE)</f>
        <v>#N/A</v>
      </c>
      <c r="AC307" s="10" t="e">
        <f>VLOOKUP(L307,'centroDeProyectos estrateg '!$B:$AB,5,FALSE)</f>
        <v>#N/A</v>
      </c>
      <c r="AD307" s="10" t="e">
        <f>VLOOKUP(M307,'centroDeProyectos estrateg '!$B:$AB,19,FALSE)</f>
        <v>#N/A</v>
      </c>
    </row>
    <row r="308" spans="1:30" ht="32.25" customHeight="1">
      <c r="A308" s="1"/>
      <c r="B308" s="4" t="s">
        <v>3463</v>
      </c>
      <c r="C308" s="4" t="s">
        <v>5331</v>
      </c>
      <c r="D308" s="4" t="s">
        <v>3762</v>
      </c>
      <c r="E308" s="4" t="s">
        <v>3790</v>
      </c>
      <c r="F308" s="4" t="s">
        <v>3791</v>
      </c>
      <c r="G308"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8" s="27" t="s">
        <v>3136</v>
      </c>
      <c r="I308" s="27" t="s">
        <v>6407</v>
      </c>
      <c r="J308" s="4" t="s">
        <v>26</v>
      </c>
      <c r="K308" s="4" t="s">
        <v>1070</v>
      </c>
      <c r="L308" s="4" t="s">
        <v>3475</v>
      </c>
      <c r="M308" s="4" t="s">
        <v>6408</v>
      </c>
      <c r="N308" s="4" t="s">
        <v>26</v>
      </c>
      <c r="O308" s="4" t="s">
        <v>3434</v>
      </c>
      <c r="P308" s="4">
        <v>0</v>
      </c>
      <c r="Q308" s="4">
        <v>6</v>
      </c>
      <c r="R308" s="17">
        <v>1</v>
      </c>
      <c r="S308" s="17">
        <v>2</v>
      </c>
      <c r="T308" s="17">
        <v>3</v>
      </c>
      <c r="U308" s="17">
        <v>4</v>
      </c>
      <c r="V308" s="17">
        <v>5</v>
      </c>
      <c r="W308" s="17">
        <v>6</v>
      </c>
      <c r="X308" s="4" t="s">
        <v>6001</v>
      </c>
      <c r="Y308" s="10" t="e">
        <f>VLOOKUP(H308,'centroDeProyectos estrateg '!$B:$AB,2,FALSE)</f>
        <v>#N/A</v>
      </c>
      <c r="Z308" s="10" t="e">
        <f>VLOOKUP(I308,'centroDeProyectos estrateg '!$B:$AB,3,FALSE)</f>
        <v>#N/A</v>
      </c>
      <c r="AA308" s="10" t="e">
        <f>VLOOKUP(J308,'centroDeProyectos estrateg '!$B:$AB,7,FALSE)</f>
        <v>#N/A</v>
      </c>
      <c r="AB308" s="10" t="e">
        <f>VLOOKUP(K308,'centroDeProyectos estrateg '!$B:$AB,8,FALSE)</f>
        <v>#N/A</v>
      </c>
      <c r="AC308" s="10" t="e">
        <f>VLOOKUP(L308,'centroDeProyectos estrateg '!$B:$AB,5,FALSE)</f>
        <v>#N/A</v>
      </c>
      <c r="AD308" s="10" t="e">
        <f>VLOOKUP(M308,'centroDeProyectos estrateg '!$B:$AB,19,FALSE)</f>
        <v>#N/A</v>
      </c>
    </row>
    <row r="309" spans="1:30" ht="32.25" customHeight="1">
      <c r="A309" s="1"/>
      <c r="B309" s="4" t="s">
        <v>3463</v>
      </c>
      <c r="C309" s="4" t="s">
        <v>5331</v>
      </c>
      <c r="D309" s="4" t="s">
        <v>3762</v>
      </c>
      <c r="E309" s="4" t="s">
        <v>3790</v>
      </c>
      <c r="F309" s="4" t="s">
        <v>3791</v>
      </c>
      <c r="G309"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09" s="27" t="s">
        <v>3887</v>
      </c>
      <c r="I309" s="27" t="s">
        <v>6409</v>
      </c>
      <c r="J309" s="4" t="s">
        <v>26</v>
      </c>
      <c r="K309" s="4" t="s">
        <v>6410</v>
      </c>
      <c r="L309" s="4">
        <v>2019</v>
      </c>
      <c r="M309" s="4" t="s">
        <v>6411</v>
      </c>
      <c r="N309" s="4" t="s">
        <v>26</v>
      </c>
      <c r="O309" s="4" t="s">
        <v>3582</v>
      </c>
      <c r="P309" s="4">
        <v>0</v>
      </c>
      <c r="Q309" s="4">
        <v>100</v>
      </c>
      <c r="R309" s="15">
        <v>0.1</v>
      </c>
      <c r="S309" s="15">
        <v>0.2</v>
      </c>
      <c r="T309" s="15">
        <v>0.4</v>
      </c>
      <c r="U309" s="15">
        <v>0.6</v>
      </c>
      <c r="V309" s="15">
        <v>0.8</v>
      </c>
      <c r="W309" s="15">
        <v>1</v>
      </c>
      <c r="X309" s="4" t="s">
        <v>6412</v>
      </c>
      <c r="Y309" s="10" t="e">
        <f>VLOOKUP(H309,'centroDeProyectos estrateg '!$B:$AB,2,FALSE)</f>
        <v>#VALUE!</v>
      </c>
      <c r="Z309" s="10" t="e">
        <f>VLOOKUP(I309,'centroDeProyectos estrateg '!$B:$AB,3,FALSE)</f>
        <v>#N/A</v>
      </c>
      <c r="AA309" s="10" t="e">
        <f>VLOOKUP(J309,'centroDeProyectos estrateg '!$B:$AB,7,FALSE)</f>
        <v>#N/A</v>
      </c>
      <c r="AB309" s="10" t="e">
        <f>VLOOKUP(K309,'centroDeProyectos estrateg '!$B:$AB,8,FALSE)</f>
        <v>#N/A</v>
      </c>
      <c r="AC309" s="10" t="e">
        <f>VLOOKUP(L309,'centroDeProyectos estrateg '!$B:$AB,5,FALSE)</f>
        <v>#N/A</v>
      </c>
      <c r="AD309" s="10" t="e">
        <f>VLOOKUP(M309,'centroDeProyectos estrateg '!$B:$AB,19,FALSE)</f>
        <v>#N/A</v>
      </c>
    </row>
    <row r="310" spans="1:30" ht="32.25" customHeight="1">
      <c r="A310" s="1"/>
      <c r="B310" s="4" t="s">
        <v>3463</v>
      </c>
      <c r="C310" s="4" t="s">
        <v>5331</v>
      </c>
      <c r="D310" s="4" t="s">
        <v>3762</v>
      </c>
      <c r="E310" s="4" t="s">
        <v>3790</v>
      </c>
      <c r="F310" s="4" t="s">
        <v>3791</v>
      </c>
      <c r="G310"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0" s="27" t="s">
        <v>3887</v>
      </c>
      <c r="I310" s="27" t="s">
        <v>6409</v>
      </c>
      <c r="J310" s="4" t="s">
        <v>26</v>
      </c>
      <c r="K310" s="4" t="s">
        <v>6410</v>
      </c>
      <c r="L310" s="4">
        <v>2019</v>
      </c>
      <c r="M310" s="4" t="s">
        <v>6413</v>
      </c>
      <c r="N310" s="4" t="s">
        <v>26</v>
      </c>
      <c r="O310" s="4"/>
      <c r="P310" s="4"/>
      <c r="Q310" s="4"/>
      <c r="R310" s="15"/>
      <c r="S310" s="15"/>
      <c r="T310" s="15"/>
      <c r="U310" s="15"/>
      <c r="V310" s="15"/>
      <c r="W310" s="15"/>
      <c r="X310" s="4"/>
      <c r="Y310" s="10" t="e">
        <f>VLOOKUP(H310,'centroDeProyectos estrateg '!$B:$AB,2,FALSE)</f>
        <v>#VALUE!</v>
      </c>
      <c r="Z310" s="10" t="e">
        <f>VLOOKUP(I310,'centroDeProyectos estrateg '!$B:$AB,3,FALSE)</f>
        <v>#N/A</v>
      </c>
      <c r="AA310" s="10" t="e">
        <f>VLOOKUP(J310,'centroDeProyectos estrateg '!$B:$AB,7,FALSE)</f>
        <v>#N/A</v>
      </c>
      <c r="AB310" s="10" t="e">
        <f>VLOOKUP(K310,'centroDeProyectos estrateg '!$B:$AB,8,FALSE)</f>
        <v>#N/A</v>
      </c>
      <c r="AC310" s="10" t="e">
        <f>VLOOKUP(L310,'centroDeProyectos estrateg '!$B:$AB,5,FALSE)</f>
        <v>#N/A</v>
      </c>
      <c r="AD310" s="10" t="e">
        <f>VLOOKUP(M310,'centroDeProyectos estrateg '!$B:$AB,19,FALSE)</f>
        <v>#VALUE!</v>
      </c>
    </row>
    <row r="311" spans="1:30" ht="32.25" customHeight="1">
      <c r="A311" s="1"/>
      <c r="B311" s="4" t="s">
        <v>3463</v>
      </c>
      <c r="C311" s="4" t="s">
        <v>5331</v>
      </c>
      <c r="D311" s="4" t="s">
        <v>3762</v>
      </c>
      <c r="E311" s="4" t="s">
        <v>3790</v>
      </c>
      <c r="F311" s="4" t="s">
        <v>3791</v>
      </c>
      <c r="G311"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1" s="27" t="s">
        <v>3887</v>
      </c>
      <c r="I311" s="27" t="s">
        <v>6409</v>
      </c>
      <c r="J311" s="4" t="s">
        <v>26</v>
      </c>
      <c r="K311" s="4" t="s">
        <v>6410</v>
      </c>
      <c r="L311" s="4" t="s">
        <v>6004</v>
      </c>
      <c r="M311" s="4" t="s">
        <v>6414</v>
      </c>
      <c r="N311" s="4" t="s">
        <v>26</v>
      </c>
      <c r="O311" s="4"/>
      <c r="P311" s="4"/>
      <c r="Q311" s="4"/>
      <c r="R311" s="15"/>
      <c r="S311" s="15"/>
      <c r="T311" s="15"/>
      <c r="U311" s="15"/>
      <c r="V311" s="15"/>
      <c r="W311" s="15"/>
      <c r="X311" s="4"/>
      <c r="Y311" s="10" t="e">
        <f>VLOOKUP(H311,'centroDeProyectos estrateg '!$B:$AB,2,FALSE)</f>
        <v>#VALUE!</v>
      </c>
      <c r="Z311" s="10" t="e">
        <f>VLOOKUP(I311,'centroDeProyectos estrateg '!$B:$AB,3,FALSE)</f>
        <v>#N/A</v>
      </c>
      <c r="AA311" s="10" t="e">
        <f>VLOOKUP(J311,'centroDeProyectos estrateg '!$B:$AB,7,FALSE)</f>
        <v>#N/A</v>
      </c>
      <c r="AB311" s="10" t="e">
        <f>VLOOKUP(K311,'centroDeProyectos estrateg '!$B:$AB,8,FALSE)</f>
        <v>#N/A</v>
      </c>
      <c r="AC311" s="10" t="e">
        <f>VLOOKUP(L311,'centroDeProyectos estrateg '!$B:$AB,5,FALSE)</f>
        <v>#N/A</v>
      </c>
      <c r="AD311" s="10" t="e">
        <f>VLOOKUP(M311,'centroDeProyectos estrateg '!$B:$AB,19,FALSE)</f>
        <v>#N/A</v>
      </c>
    </row>
    <row r="312" spans="1:30" ht="32.25" customHeight="1">
      <c r="A312" s="1"/>
      <c r="B312" s="4" t="s">
        <v>3463</v>
      </c>
      <c r="C312" s="4" t="s">
        <v>5331</v>
      </c>
      <c r="D312" s="4" t="s">
        <v>3762</v>
      </c>
      <c r="E312" s="4" t="s">
        <v>3790</v>
      </c>
      <c r="F312" s="4" t="s">
        <v>3791</v>
      </c>
      <c r="G312"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2" s="27" t="s">
        <v>3887</v>
      </c>
      <c r="I312" s="27" t="s">
        <v>6409</v>
      </c>
      <c r="J312" s="4" t="s">
        <v>26</v>
      </c>
      <c r="K312" s="4" t="s">
        <v>6410</v>
      </c>
      <c r="L312" s="4" t="s">
        <v>4256</v>
      </c>
      <c r="M312" s="4" t="s">
        <v>6415</v>
      </c>
      <c r="N312" s="4" t="s">
        <v>26</v>
      </c>
      <c r="O312" s="4"/>
      <c r="P312" s="4"/>
      <c r="Q312" s="4"/>
      <c r="R312" s="15"/>
      <c r="S312" s="15"/>
      <c r="T312" s="15"/>
      <c r="U312" s="15"/>
      <c r="V312" s="15"/>
      <c r="W312" s="15"/>
      <c r="X312" s="4"/>
      <c r="Y312" s="10" t="e">
        <f>VLOOKUP(H312,'centroDeProyectos estrateg '!$B:$AB,2,FALSE)</f>
        <v>#VALUE!</v>
      </c>
      <c r="Z312" s="10" t="e">
        <f>VLOOKUP(I312,'centroDeProyectos estrateg '!$B:$AB,3,FALSE)</f>
        <v>#N/A</v>
      </c>
      <c r="AA312" s="10" t="e">
        <f>VLOOKUP(J312,'centroDeProyectos estrateg '!$B:$AB,7,FALSE)</f>
        <v>#N/A</v>
      </c>
      <c r="AB312" s="10" t="e">
        <f>VLOOKUP(K312,'centroDeProyectos estrateg '!$B:$AB,8,FALSE)</f>
        <v>#N/A</v>
      </c>
      <c r="AC312" s="10" t="e">
        <f>VLOOKUP(L312,'centroDeProyectos estrateg '!$B:$AB,5,FALSE)</f>
        <v>#N/A</v>
      </c>
      <c r="AD312" s="10" t="e">
        <f>VLOOKUP(M312,'centroDeProyectos estrateg '!$B:$AB,19,FALSE)</f>
        <v>#N/A</v>
      </c>
    </row>
    <row r="313" spans="1:30" ht="32.25" customHeight="1">
      <c r="A313" s="1"/>
      <c r="B313" s="3" t="s">
        <v>3463</v>
      </c>
      <c r="C313" s="3" t="s">
        <v>5331</v>
      </c>
      <c r="D313" s="3" t="s">
        <v>3762</v>
      </c>
      <c r="E313" s="3" t="s">
        <v>3790</v>
      </c>
      <c r="F313" s="3" t="s">
        <v>3791</v>
      </c>
      <c r="G313"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3" s="26" t="s">
        <v>3179</v>
      </c>
      <c r="I313" s="26" t="s">
        <v>3891</v>
      </c>
      <c r="J313" s="3" t="s">
        <v>26</v>
      </c>
      <c r="K313" s="3" t="s">
        <v>6416</v>
      </c>
      <c r="L313" s="3">
        <v>2019</v>
      </c>
      <c r="M313" s="3" t="s">
        <v>6417</v>
      </c>
      <c r="N313" s="3" t="s">
        <v>26</v>
      </c>
      <c r="O313" s="3" t="s">
        <v>3582</v>
      </c>
      <c r="P313" s="3">
        <v>0</v>
      </c>
      <c r="Q313" s="3">
        <v>100</v>
      </c>
      <c r="R313" s="5">
        <v>0.1</v>
      </c>
      <c r="S313" s="5">
        <v>0.2</v>
      </c>
      <c r="T313" s="5">
        <v>0.4</v>
      </c>
      <c r="U313" s="5">
        <v>0.6</v>
      </c>
      <c r="V313" s="5">
        <v>0.8</v>
      </c>
      <c r="W313" s="5">
        <v>1</v>
      </c>
      <c r="X313" s="3" t="s">
        <v>6418</v>
      </c>
      <c r="Y313" s="10" t="e">
        <f>VLOOKUP(H313,'centroDeProyectos estrateg '!$B:$AB,2,FALSE)</f>
        <v>#N/A</v>
      </c>
      <c r="Z313" s="10" t="e">
        <f>VLOOKUP(I313,'centroDeProyectos estrateg '!$B:$AB,3,FALSE)</f>
        <v>#N/A</v>
      </c>
      <c r="AA313" s="10" t="e">
        <f>VLOOKUP(J313,'centroDeProyectos estrateg '!$B:$AB,7,FALSE)</f>
        <v>#N/A</v>
      </c>
      <c r="AB313" s="10" t="e">
        <f>VLOOKUP(K313,'centroDeProyectos estrateg '!$B:$AB,8,FALSE)</f>
        <v>#N/A</v>
      </c>
      <c r="AC313" s="10" t="e">
        <f>VLOOKUP(L313,'centroDeProyectos estrateg '!$B:$AB,5,FALSE)</f>
        <v>#N/A</v>
      </c>
      <c r="AD313" s="10" t="e">
        <f>VLOOKUP(M313,'centroDeProyectos estrateg '!$B:$AB,19,FALSE)</f>
        <v>#N/A</v>
      </c>
    </row>
    <row r="314" spans="1:30" ht="32.25" customHeight="1">
      <c r="A314" s="1"/>
      <c r="B314" s="4" t="s">
        <v>3463</v>
      </c>
      <c r="C314" s="4" t="s">
        <v>5331</v>
      </c>
      <c r="D314" s="4" t="s">
        <v>3762</v>
      </c>
      <c r="E314" s="4" t="s">
        <v>3790</v>
      </c>
      <c r="F314" s="4" t="s">
        <v>3791</v>
      </c>
      <c r="G314"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4" s="27" t="s">
        <v>3120</v>
      </c>
      <c r="I314" s="27" t="s">
        <v>3892</v>
      </c>
      <c r="J314" s="4" t="s">
        <v>26</v>
      </c>
      <c r="K314" s="4" t="s">
        <v>6416</v>
      </c>
      <c r="L314" s="4">
        <v>2019</v>
      </c>
      <c r="M314" s="4" t="s">
        <v>6419</v>
      </c>
      <c r="N314" s="4" t="s">
        <v>26</v>
      </c>
      <c r="O314" s="4" t="s">
        <v>3582</v>
      </c>
      <c r="P314" s="4">
        <v>0</v>
      </c>
      <c r="Q314" s="4">
        <v>100</v>
      </c>
      <c r="R314" s="15">
        <v>0.1</v>
      </c>
      <c r="S314" s="15">
        <v>0.2</v>
      </c>
      <c r="T314" s="15">
        <v>0.4</v>
      </c>
      <c r="U314" s="15">
        <v>0.6</v>
      </c>
      <c r="V314" s="15">
        <v>0.8</v>
      </c>
      <c r="W314" s="15">
        <v>1</v>
      </c>
      <c r="X314" s="4" t="s">
        <v>6418</v>
      </c>
      <c r="Y314" s="10" t="e">
        <f>VLOOKUP(H314,'centroDeProyectos estrateg '!$B:$AB,2,FALSE)</f>
        <v>#N/A</v>
      </c>
      <c r="Z314" s="10" t="e">
        <f>VLOOKUP(I314,'centroDeProyectos estrateg '!$B:$AB,3,FALSE)</f>
        <v>#N/A</v>
      </c>
      <c r="AA314" s="10" t="e">
        <f>VLOOKUP(J314,'centroDeProyectos estrateg '!$B:$AB,7,FALSE)</f>
        <v>#N/A</v>
      </c>
      <c r="AB314" s="10" t="e">
        <f>VLOOKUP(K314,'centroDeProyectos estrateg '!$B:$AB,8,FALSE)</f>
        <v>#N/A</v>
      </c>
      <c r="AC314" s="10" t="e">
        <f>VLOOKUP(L314,'centroDeProyectos estrateg '!$B:$AB,5,FALSE)</f>
        <v>#N/A</v>
      </c>
      <c r="AD314" s="10" t="e">
        <f>VLOOKUP(M314,'centroDeProyectos estrateg '!$B:$AB,19,FALSE)</f>
        <v>#N/A</v>
      </c>
    </row>
    <row r="315" spans="1:30" ht="32.25" customHeight="1">
      <c r="A315" s="1"/>
      <c r="B315" s="3" t="s">
        <v>3463</v>
      </c>
      <c r="C315" s="3" t="s">
        <v>5331</v>
      </c>
      <c r="D315" s="3" t="s">
        <v>3762</v>
      </c>
      <c r="E315" s="3" t="s">
        <v>3790</v>
      </c>
      <c r="F315" s="3" t="s">
        <v>3791</v>
      </c>
      <c r="G315"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5" s="26" t="s">
        <v>2947</v>
      </c>
      <c r="I315" s="26" t="s">
        <v>3893</v>
      </c>
      <c r="J315" s="3" t="s">
        <v>26</v>
      </c>
      <c r="K315" s="3" t="s">
        <v>3894</v>
      </c>
      <c r="L315" s="3">
        <v>2019</v>
      </c>
      <c r="M315" s="3" t="s">
        <v>6420</v>
      </c>
      <c r="N315" s="3" t="s">
        <v>26</v>
      </c>
      <c r="O315" s="3" t="s">
        <v>3582</v>
      </c>
      <c r="P315" s="3">
        <v>0</v>
      </c>
      <c r="Q315" s="3">
        <v>17</v>
      </c>
      <c r="R315" s="3">
        <v>17</v>
      </c>
      <c r="S315" s="3">
        <v>17</v>
      </c>
      <c r="T315" s="3">
        <v>17</v>
      </c>
      <c r="U315" s="3">
        <v>17</v>
      </c>
      <c r="V315" s="3">
        <v>17</v>
      </c>
      <c r="W315" s="3">
        <v>17</v>
      </c>
      <c r="X315" s="3" t="s">
        <v>3896</v>
      </c>
      <c r="Y315" s="10" t="str">
        <f>VLOOKUP(H315,'centroDeProyectos estrateg '!$B:$AB,2,FALSE)</f>
        <v>3-  Optimización e innovación de los servicios judiciales (21)</v>
      </c>
      <c r="Z315" s="10" t="e">
        <f>VLOOKUP(I315,'centroDeProyectos estrateg '!$B:$AB,3,FALSE)</f>
        <v>#N/A</v>
      </c>
      <c r="AA315" s="10" t="e">
        <f>VLOOKUP(J315,'centroDeProyectos estrateg '!$B:$AB,7,FALSE)</f>
        <v>#N/A</v>
      </c>
      <c r="AB315" s="10" t="e">
        <f>VLOOKUP(K315,'centroDeProyectos estrateg '!$B:$AB,8,FALSE)</f>
        <v>#N/A</v>
      </c>
      <c r="AC315" s="10" t="e">
        <f>VLOOKUP(L315,'centroDeProyectos estrateg '!$B:$AB,5,FALSE)</f>
        <v>#N/A</v>
      </c>
      <c r="AD315" s="10" t="e">
        <f>VLOOKUP(M315,'centroDeProyectos estrateg '!$B:$AB,19,FALSE)</f>
        <v>#N/A</v>
      </c>
    </row>
    <row r="316" spans="1:30" ht="32.25" customHeight="1">
      <c r="A316" s="1"/>
      <c r="B316" s="4" t="s">
        <v>3463</v>
      </c>
      <c r="C316" s="4" t="s">
        <v>5331</v>
      </c>
      <c r="D316" s="4" t="s">
        <v>3762</v>
      </c>
      <c r="E316" s="4" t="s">
        <v>3790</v>
      </c>
      <c r="F316" s="4" t="s">
        <v>3791</v>
      </c>
      <c r="G316"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6" s="27" t="s">
        <v>1356</v>
      </c>
      <c r="I316" s="27" t="s">
        <v>3897</v>
      </c>
      <c r="J316" s="4" t="s">
        <v>3898</v>
      </c>
      <c r="K316" s="4" t="s">
        <v>6421</v>
      </c>
      <c r="L316" s="4">
        <v>2019</v>
      </c>
      <c r="M316" s="4" t="s">
        <v>6422</v>
      </c>
      <c r="N316" s="4" t="s">
        <v>26</v>
      </c>
      <c r="O316" s="4" t="s">
        <v>3582</v>
      </c>
      <c r="P316" s="4">
        <v>0</v>
      </c>
      <c r="Q316" s="4">
        <v>30</v>
      </c>
      <c r="R316" s="4">
        <v>30</v>
      </c>
      <c r="S316" s="4">
        <v>30</v>
      </c>
      <c r="T316" s="4">
        <v>30</v>
      </c>
      <c r="U316" s="4">
        <v>30</v>
      </c>
      <c r="V316" s="4">
        <v>30</v>
      </c>
      <c r="W316" s="4">
        <v>30</v>
      </c>
      <c r="X316" s="4" t="s">
        <v>88</v>
      </c>
      <c r="Y316" s="10" t="str">
        <f>VLOOKUP(H316,'centroDeProyectos estrateg '!$B:$AB,2,FALSE)</f>
        <v>3-  Optimización e innovación de los servicios judiciales (21)</v>
      </c>
      <c r="Z316" s="10" t="e">
        <f>VLOOKUP(I316,'centroDeProyectos estrateg '!$B:$AB,3,FALSE)</f>
        <v>#N/A</v>
      </c>
      <c r="AA316" s="10" t="e">
        <f>VLOOKUP(J316,'centroDeProyectos estrateg '!$B:$AB,7,FALSE)</f>
        <v>#N/A</v>
      </c>
      <c r="AB316" s="10" t="e">
        <f>VLOOKUP(K316,'centroDeProyectos estrateg '!$B:$AB,8,FALSE)</f>
        <v>#N/A</v>
      </c>
      <c r="AC316" s="10" t="e">
        <f>VLOOKUP(L316,'centroDeProyectos estrateg '!$B:$AB,5,FALSE)</f>
        <v>#N/A</v>
      </c>
      <c r="AD316" s="10" t="e">
        <f>VLOOKUP(M316,'centroDeProyectos estrateg '!$B:$AB,19,FALSE)</f>
        <v>#N/A</v>
      </c>
    </row>
    <row r="317" spans="1:30" ht="32.25" customHeight="1">
      <c r="A317" s="1"/>
      <c r="B317" s="3" t="s">
        <v>3463</v>
      </c>
      <c r="C317" s="3" t="s">
        <v>5331</v>
      </c>
      <c r="D317" s="3" t="s">
        <v>3762</v>
      </c>
      <c r="E317" s="3" t="s">
        <v>3790</v>
      </c>
      <c r="F317" s="3" t="s">
        <v>3791</v>
      </c>
      <c r="G317"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7" s="26" t="s">
        <v>3031</v>
      </c>
      <c r="I317" s="26" t="s">
        <v>3899</v>
      </c>
      <c r="J317" s="3" t="s">
        <v>26</v>
      </c>
      <c r="K317" s="3" t="s">
        <v>6423</v>
      </c>
      <c r="L317" s="3" t="s">
        <v>3852</v>
      </c>
      <c r="M317" s="3" t="s">
        <v>6424</v>
      </c>
      <c r="N317" s="3" t="s">
        <v>26</v>
      </c>
      <c r="O317" s="3" t="s">
        <v>3582</v>
      </c>
      <c r="P317" s="3">
        <v>0</v>
      </c>
      <c r="Q317" s="3">
        <v>100</v>
      </c>
      <c r="R317" s="5">
        <v>0.1</v>
      </c>
      <c r="S317" s="5">
        <v>0.2</v>
      </c>
      <c r="T317" s="5">
        <v>0.4</v>
      </c>
      <c r="U317" s="5">
        <v>0.6</v>
      </c>
      <c r="V317" s="5">
        <v>0.8</v>
      </c>
      <c r="W317" s="5">
        <v>1</v>
      </c>
      <c r="X317" s="3" t="s">
        <v>3902</v>
      </c>
      <c r="Y317" s="10" t="str">
        <f>VLOOKUP(H317,'centroDeProyectos estrateg '!$B:$AB,2,FALSE)</f>
        <v>3-  Optimización e innovación de los servicios judiciales (21)</v>
      </c>
      <c r="Z317" s="10" t="e">
        <f>VLOOKUP(I317,'centroDeProyectos estrateg '!$B:$AB,3,FALSE)</f>
        <v>#N/A</v>
      </c>
      <c r="AA317" s="10" t="e">
        <f>VLOOKUP(J317,'centroDeProyectos estrateg '!$B:$AB,7,FALSE)</f>
        <v>#N/A</v>
      </c>
      <c r="AB317" s="10" t="e">
        <f>VLOOKUP(K317,'centroDeProyectos estrateg '!$B:$AB,8,FALSE)</f>
        <v>#N/A</v>
      </c>
      <c r="AC317" s="10" t="e">
        <f>VLOOKUP(L317,'centroDeProyectos estrateg '!$B:$AB,5,FALSE)</f>
        <v>#N/A</v>
      </c>
      <c r="AD317" s="10" t="e">
        <f>VLOOKUP(M317,'centroDeProyectos estrateg '!$B:$AB,19,FALSE)</f>
        <v>#N/A</v>
      </c>
    </row>
    <row r="318" spans="1:30" ht="32.25" customHeight="1">
      <c r="A318" s="1"/>
      <c r="B318" s="4" t="s">
        <v>3463</v>
      </c>
      <c r="C318" s="4" t="s">
        <v>5331</v>
      </c>
      <c r="D318" s="4" t="s">
        <v>3762</v>
      </c>
      <c r="E318" s="4" t="s">
        <v>3790</v>
      </c>
      <c r="F318" s="4" t="s">
        <v>3791</v>
      </c>
      <c r="G318"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8" s="4" t="s">
        <v>3023</v>
      </c>
      <c r="I318" s="4" t="s">
        <v>3905</v>
      </c>
      <c r="J318" s="4" t="s">
        <v>26</v>
      </c>
      <c r="K318" s="4" t="s">
        <v>6425</v>
      </c>
      <c r="L318" s="4" t="s">
        <v>6174</v>
      </c>
      <c r="M318" s="4" t="s">
        <v>6426</v>
      </c>
      <c r="N318" s="4" t="s">
        <v>26</v>
      </c>
      <c r="O318" s="4" t="s">
        <v>3582</v>
      </c>
      <c r="P318" s="4">
        <v>2</v>
      </c>
      <c r="Q318" s="4">
        <v>7</v>
      </c>
      <c r="R318" s="4">
        <v>0</v>
      </c>
      <c r="S318" s="4">
        <v>1</v>
      </c>
      <c r="T318" s="4">
        <v>3</v>
      </c>
      <c r="U318" s="4">
        <v>4</v>
      </c>
      <c r="V318" s="4">
        <v>6</v>
      </c>
      <c r="W318" s="4">
        <v>7</v>
      </c>
      <c r="X318" s="4" t="s">
        <v>6427</v>
      </c>
      <c r="Y318" s="10" t="str">
        <f>VLOOKUP(H318,'centroDeProyectos estrateg '!$B:$AB,2,FALSE)</f>
        <v>3-  Optimización e innovación de los servicios judiciales (21)</v>
      </c>
      <c r="Z318" s="10" t="e">
        <f>VLOOKUP(I318,'centroDeProyectos estrateg '!$B:$AB,3,FALSE)</f>
        <v>#N/A</v>
      </c>
      <c r="AA318" s="10" t="e">
        <f>VLOOKUP(J318,'centroDeProyectos estrateg '!$B:$AB,7,FALSE)</f>
        <v>#N/A</v>
      </c>
      <c r="AB318" s="10" t="e">
        <f>VLOOKUP(K318,'centroDeProyectos estrateg '!$B:$AB,8,FALSE)</f>
        <v>#VALUE!</v>
      </c>
      <c r="AC318" s="10" t="e">
        <f>VLOOKUP(L318,'centroDeProyectos estrateg '!$B:$AB,5,FALSE)</f>
        <v>#N/A</v>
      </c>
      <c r="AD318" s="10" t="e">
        <f>VLOOKUP(M318,'centroDeProyectos estrateg '!$B:$AB,19,FALSE)</f>
        <v>#N/A</v>
      </c>
    </row>
    <row r="319" spans="1:30" ht="32.25" customHeight="1">
      <c r="A319" s="1"/>
      <c r="B319" s="4" t="s">
        <v>3463</v>
      </c>
      <c r="C319" s="4" t="s">
        <v>5331</v>
      </c>
      <c r="D319" s="4" t="s">
        <v>3762</v>
      </c>
      <c r="E319" s="4" t="s">
        <v>3790</v>
      </c>
      <c r="F319" s="4" t="s">
        <v>3791</v>
      </c>
      <c r="G319"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19" s="4" t="s">
        <v>3023</v>
      </c>
      <c r="I319" s="4" t="s">
        <v>3905</v>
      </c>
      <c r="J319" s="4" t="s">
        <v>26</v>
      </c>
      <c r="K319" s="4" t="s">
        <v>6425</v>
      </c>
      <c r="L319" s="4" t="s">
        <v>6004</v>
      </c>
      <c r="M319" s="4" t="s">
        <v>6428</v>
      </c>
      <c r="N319" s="4" t="s">
        <v>26</v>
      </c>
      <c r="O319" s="4"/>
      <c r="P319" s="4"/>
      <c r="Q319" s="4"/>
      <c r="R319" s="4"/>
      <c r="S319" s="4"/>
      <c r="T319" s="4"/>
      <c r="U319" s="4"/>
      <c r="V319" s="4"/>
      <c r="W319" s="4"/>
      <c r="X319" s="4"/>
      <c r="Y319" s="10" t="str">
        <f>VLOOKUP(H319,'centroDeProyectos estrateg '!$B:$AB,2,FALSE)</f>
        <v>3-  Optimización e innovación de los servicios judiciales (21)</v>
      </c>
      <c r="Z319" s="10" t="e">
        <f>VLOOKUP(I319,'centroDeProyectos estrateg '!$B:$AB,3,FALSE)</f>
        <v>#N/A</v>
      </c>
      <c r="AA319" s="10" t="e">
        <f>VLOOKUP(J319,'centroDeProyectos estrateg '!$B:$AB,7,FALSE)</f>
        <v>#N/A</v>
      </c>
      <c r="AB319" s="10" t="e">
        <f>VLOOKUP(K319,'centroDeProyectos estrateg '!$B:$AB,8,FALSE)</f>
        <v>#VALUE!</v>
      </c>
      <c r="AC319" s="10" t="e">
        <f>VLOOKUP(L319,'centroDeProyectos estrateg '!$B:$AB,5,FALSE)</f>
        <v>#N/A</v>
      </c>
      <c r="AD319" s="10" t="e">
        <f>VLOOKUP(M319,'centroDeProyectos estrateg '!$B:$AB,19,FALSE)</f>
        <v>#N/A</v>
      </c>
    </row>
    <row r="320" spans="1:30" ht="32.25" customHeight="1">
      <c r="A320" s="1"/>
      <c r="B320" s="4" t="s">
        <v>3463</v>
      </c>
      <c r="C320" s="4" t="s">
        <v>5331</v>
      </c>
      <c r="D320" s="4" t="s">
        <v>3762</v>
      </c>
      <c r="E320" s="4" t="s">
        <v>3790</v>
      </c>
      <c r="F320" s="4" t="s">
        <v>3791</v>
      </c>
      <c r="G320"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0" s="4" t="s">
        <v>3023</v>
      </c>
      <c r="I320" s="4" t="s">
        <v>3905</v>
      </c>
      <c r="J320" s="4" t="s">
        <v>26</v>
      </c>
      <c r="K320" s="4" t="s">
        <v>6425</v>
      </c>
      <c r="L320" s="4" t="s">
        <v>6004</v>
      </c>
      <c r="M320" s="4" t="s">
        <v>6429</v>
      </c>
      <c r="N320" s="4" t="s">
        <v>26</v>
      </c>
      <c r="O320" s="4"/>
      <c r="P320" s="4"/>
      <c r="Q320" s="4"/>
      <c r="R320" s="4"/>
      <c r="S320" s="4"/>
      <c r="T320" s="4"/>
      <c r="U320" s="4"/>
      <c r="V320" s="4"/>
      <c r="W320" s="4"/>
      <c r="X320" s="4"/>
      <c r="Y320" s="10" t="str">
        <f>VLOOKUP(H320,'centroDeProyectos estrateg '!$B:$AB,2,FALSE)</f>
        <v>3-  Optimización e innovación de los servicios judiciales (21)</v>
      </c>
      <c r="Z320" s="10" t="e">
        <f>VLOOKUP(I320,'centroDeProyectos estrateg '!$B:$AB,3,FALSE)</f>
        <v>#N/A</v>
      </c>
      <c r="AA320" s="10" t="e">
        <f>VLOOKUP(J320,'centroDeProyectos estrateg '!$B:$AB,7,FALSE)</f>
        <v>#N/A</v>
      </c>
      <c r="AB320" s="10" t="e">
        <f>VLOOKUP(K320,'centroDeProyectos estrateg '!$B:$AB,8,FALSE)</f>
        <v>#VALUE!</v>
      </c>
      <c r="AC320" s="10" t="e">
        <f>VLOOKUP(L320,'centroDeProyectos estrateg '!$B:$AB,5,FALSE)</f>
        <v>#N/A</v>
      </c>
      <c r="AD320" s="10" t="e">
        <f>VLOOKUP(M320,'centroDeProyectos estrateg '!$B:$AB,19,FALSE)</f>
        <v>#N/A</v>
      </c>
    </row>
    <row r="321" spans="1:30" ht="32.25" customHeight="1">
      <c r="A321" s="1"/>
      <c r="B321" s="3" t="s">
        <v>3463</v>
      </c>
      <c r="C321" s="3" t="s">
        <v>5331</v>
      </c>
      <c r="D321" s="3" t="s">
        <v>3762</v>
      </c>
      <c r="E321" s="3" t="s">
        <v>3790</v>
      </c>
      <c r="F321" s="3" t="s">
        <v>3791</v>
      </c>
      <c r="G321"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1" s="26" t="s">
        <v>3088</v>
      </c>
      <c r="I321" s="26" t="s">
        <v>6430</v>
      </c>
      <c r="J321" s="3" t="s">
        <v>26</v>
      </c>
      <c r="K321" s="3" t="s">
        <v>6431</v>
      </c>
      <c r="L321" s="3">
        <v>2019</v>
      </c>
      <c r="M321" s="3" t="s">
        <v>6432</v>
      </c>
      <c r="N321" s="3" t="s">
        <v>26</v>
      </c>
      <c r="O321" s="3" t="s">
        <v>3434</v>
      </c>
      <c r="P321" s="3">
        <v>2</v>
      </c>
      <c r="Q321" s="3">
        <v>7</v>
      </c>
      <c r="R321" s="7">
        <v>2</v>
      </c>
      <c r="S321" s="7">
        <v>3</v>
      </c>
      <c r="T321" s="7">
        <v>4</v>
      </c>
      <c r="U321" s="7">
        <v>5</v>
      </c>
      <c r="V321" s="7">
        <v>6</v>
      </c>
      <c r="W321" s="7">
        <v>7</v>
      </c>
      <c r="X321" s="3" t="s">
        <v>6001</v>
      </c>
      <c r="Y321" s="10" t="e">
        <f>VLOOKUP(H321,'centroDeProyectos estrateg '!$B:$AB,2,FALSE)</f>
        <v>#N/A</v>
      </c>
      <c r="Z321" s="10" t="e">
        <f>VLOOKUP(I321,'centroDeProyectos estrateg '!$B:$AB,3,FALSE)</f>
        <v>#N/A</v>
      </c>
      <c r="AA321" s="10" t="e">
        <f>VLOOKUP(J321,'centroDeProyectos estrateg '!$B:$AB,7,FALSE)</f>
        <v>#N/A</v>
      </c>
      <c r="AB321" s="10" t="e">
        <f>VLOOKUP(K321,'centroDeProyectos estrateg '!$B:$AB,8,FALSE)</f>
        <v>#N/A</v>
      </c>
      <c r="AC321" s="10" t="e">
        <f>VLOOKUP(L321,'centroDeProyectos estrateg '!$B:$AB,5,FALSE)</f>
        <v>#N/A</v>
      </c>
      <c r="AD321" s="10" t="e">
        <f>VLOOKUP(M321,'centroDeProyectos estrateg '!$B:$AB,19,FALSE)</f>
        <v>#N/A</v>
      </c>
    </row>
    <row r="322" spans="1:30" ht="32.25" customHeight="1">
      <c r="A322" s="1"/>
      <c r="B322" s="3" t="s">
        <v>3463</v>
      </c>
      <c r="C322" s="3" t="s">
        <v>5331</v>
      </c>
      <c r="D322" s="3" t="s">
        <v>3762</v>
      </c>
      <c r="E322" s="3" t="s">
        <v>3790</v>
      </c>
      <c r="F322" s="3" t="s">
        <v>3791</v>
      </c>
      <c r="G322"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2" s="26" t="s">
        <v>3088</v>
      </c>
      <c r="I322" s="26" t="s">
        <v>6430</v>
      </c>
      <c r="J322" s="3" t="s">
        <v>26</v>
      </c>
      <c r="K322" s="3" t="s">
        <v>6431</v>
      </c>
      <c r="L322" s="3" t="s">
        <v>6004</v>
      </c>
      <c r="M322" s="3" t="s">
        <v>6433</v>
      </c>
      <c r="N322" s="3" t="s">
        <v>26</v>
      </c>
      <c r="O322" s="3"/>
      <c r="P322" s="3"/>
      <c r="Q322" s="3"/>
      <c r="R322" s="5"/>
      <c r="S322" s="5"/>
      <c r="T322" s="5"/>
      <c r="U322" s="5"/>
      <c r="V322" s="5"/>
      <c r="W322" s="5"/>
      <c r="X322" s="3"/>
      <c r="Y322" s="10" t="e">
        <f>VLOOKUP(H322,'centroDeProyectos estrateg '!$B:$AB,2,FALSE)</f>
        <v>#N/A</v>
      </c>
      <c r="Z322" s="10" t="e">
        <f>VLOOKUP(I322,'centroDeProyectos estrateg '!$B:$AB,3,FALSE)</f>
        <v>#N/A</v>
      </c>
      <c r="AA322" s="10" t="e">
        <f>VLOOKUP(J322,'centroDeProyectos estrateg '!$B:$AB,7,FALSE)</f>
        <v>#N/A</v>
      </c>
      <c r="AB322" s="10" t="e">
        <f>VLOOKUP(K322,'centroDeProyectos estrateg '!$B:$AB,8,FALSE)</f>
        <v>#N/A</v>
      </c>
      <c r="AC322" s="10" t="e">
        <f>VLOOKUP(L322,'centroDeProyectos estrateg '!$B:$AB,5,FALSE)</f>
        <v>#N/A</v>
      </c>
      <c r="AD322" s="10" t="e">
        <f>VLOOKUP(M322,'centroDeProyectos estrateg '!$B:$AB,19,FALSE)</f>
        <v>#N/A</v>
      </c>
    </row>
    <row r="323" spans="1:30" ht="32.25" customHeight="1">
      <c r="A323" s="1"/>
      <c r="B323" s="4" t="s">
        <v>3463</v>
      </c>
      <c r="C323" s="4" t="s">
        <v>5331</v>
      </c>
      <c r="D323" s="4" t="s">
        <v>3762</v>
      </c>
      <c r="E323" s="4" t="s">
        <v>3790</v>
      </c>
      <c r="F323" s="4" t="s">
        <v>3791</v>
      </c>
      <c r="G323"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3" s="27" t="s">
        <v>3068</v>
      </c>
      <c r="I323" s="27" t="s">
        <v>3910</v>
      </c>
      <c r="J323" s="4" t="s">
        <v>3211</v>
      </c>
      <c r="K323" s="4"/>
      <c r="L323" s="4">
        <v>2019</v>
      </c>
      <c r="M323" s="4" t="s">
        <v>6434</v>
      </c>
      <c r="N323" s="4" t="s">
        <v>50</v>
      </c>
      <c r="O323" s="4" t="s">
        <v>3582</v>
      </c>
      <c r="P323" s="4">
        <v>0</v>
      </c>
      <c r="Q323" s="4">
        <v>100</v>
      </c>
      <c r="R323" s="15">
        <v>0.1</v>
      </c>
      <c r="S323" s="15">
        <v>0.2</v>
      </c>
      <c r="T323" s="15">
        <v>0.4</v>
      </c>
      <c r="U323" s="15">
        <v>0.6</v>
      </c>
      <c r="V323" s="15">
        <v>0.8</v>
      </c>
      <c r="W323" s="15">
        <v>1</v>
      </c>
      <c r="X323" s="4" t="s">
        <v>6435</v>
      </c>
      <c r="Y323" s="10" t="str">
        <f>VLOOKUP(H323,'centroDeProyectos estrateg '!$B:$AB,2,FALSE)</f>
        <v>3-  Optimización e innovación de los servicios judiciales (21)</v>
      </c>
      <c r="Z323" s="10" t="e">
        <f>VLOOKUP(I323,'centroDeProyectos estrateg '!$B:$AB,3,FALSE)</f>
        <v>#N/A</v>
      </c>
      <c r="AA323" s="10" t="e">
        <f>VLOOKUP(J323,'centroDeProyectos estrateg '!$B:$AB,7,FALSE)</f>
        <v>#N/A</v>
      </c>
      <c r="AB323" s="10" t="e">
        <f>VLOOKUP(K323,'centroDeProyectos estrateg '!$B:$AB,8,FALSE)</f>
        <v>#N/A</v>
      </c>
      <c r="AC323" s="10" t="e">
        <f>VLOOKUP(L323,'centroDeProyectos estrateg '!$B:$AB,5,FALSE)</f>
        <v>#N/A</v>
      </c>
      <c r="AD323" s="10" t="e">
        <f>VLOOKUP(M323,'centroDeProyectos estrateg '!$B:$AB,19,FALSE)</f>
        <v>#N/A</v>
      </c>
    </row>
    <row r="324" spans="1:30" ht="32.25" customHeight="1">
      <c r="A324" s="1"/>
      <c r="B324" s="4" t="s">
        <v>3463</v>
      </c>
      <c r="C324" s="4" t="s">
        <v>5331</v>
      </c>
      <c r="D324" s="4" t="s">
        <v>3762</v>
      </c>
      <c r="E324" s="4" t="s">
        <v>3790</v>
      </c>
      <c r="F324" s="4" t="s">
        <v>3791</v>
      </c>
      <c r="G324"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4" s="27" t="s">
        <v>3068</v>
      </c>
      <c r="I324" s="27" t="s">
        <v>3910</v>
      </c>
      <c r="J324" s="4" t="s">
        <v>3211</v>
      </c>
      <c r="K324" s="4"/>
      <c r="L324" s="4" t="s">
        <v>3475</v>
      </c>
      <c r="M324" s="4" t="s">
        <v>6217</v>
      </c>
      <c r="N324" s="4" t="s">
        <v>50</v>
      </c>
      <c r="O324" s="4"/>
      <c r="P324" s="4"/>
      <c r="Q324" s="4"/>
      <c r="R324" s="15"/>
      <c r="S324" s="15"/>
      <c r="T324" s="15"/>
      <c r="U324" s="15"/>
      <c r="V324" s="15"/>
      <c r="W324" s="15"/>
      <c r="X324" s="4"/>
      <c r="Y324" s="10" t="str">
        <f>VLOOKUP(H324,'centroDeProyectos estrateg '!$B:$AB,2,FALSE)</f>
        <v>3-  Optimización e innovación de los servicios judiciales (21)</v>
      </c>
      <c r="Z324" s="10" t="e">
        <f>VLOOKUP(I324,'centroDeProyectos estrateg '!$B:$AB,3,FALSE)</f>
        <v>#N/A</v>
      </c>
      <c r="AA324" s="10" t="e">
        <f>VLOOKUP(J324,'centroDeProyectos estrateg '!$B:$AB,7,FALSE)</f>
        <v>#N/A</v>
      </c>
      <c r="AB324" s="10" t="e">
        <f>VLOOKUP(K324,'centroDeProyectos estrateg '!$B:$AB,8,FALSE)</f>
        <v>#N/A</v>
      </c>
      <c r="AC324" s="10" t="e">
        <f>VLOOKUP(L324,'centroDeProyectos estrateg '!$B:$AB,5,FALSE)</f>
        <v>#N/A</v>
      </c>
      <c r="AD324" s="10" t="e">
        <f>VLOOKUP(M324,'centroDeProyectos estrateg '!$B:$AB,19,FALSE)</f>
        <v>#N/A</v>
      </c>
    </row>
    <row r="325" spans="1:30" ht="32.25" customHeight="1">
      <c r="A325" s="1"/>
      <c r="B325" s="4" t="s">
        <v>3463</v>
      </c>
      <c r="C325" s="4" t="s">
        <v>5331</v>
      </c>
      <c r="D325" s="4" t="s">
        <v>3762</v>
      </c>
      <c r="E325" s="4" t="s">
        <v>3790</v>
      </c>
      <c r="F325" s="4" t="s">
        <v>3791</v>
      </c>
      <c r="G325" s="4"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5" s="27" t="s">
        <v>3068</v>
      </c>
      <c r="I325" s="27" t="s">
        <v>3910</v>
      </c>
      <c r="J325" s="4" t="s">
        <v>3211</v>
      </c>
      <c r="K325" s="4"/>
      <c r="L325" s="4" t="s">
        <v>3475</v>
      </c>
      <c r="M325" s="4" t="s">
        <v>6436</v>
      </c>
      <c r="N325" s="4" t="s">
        <v>50</v>
      </c>
      <c r="O325" s="4"/>
      <c r="P325" s="4"/>
      <c r="Q325" s="4"/>
      <c r="R325" s="15"/>
      <c r="S325" s="15"/>
      <c r="T325" s="15"/>
      <c r="U325" s="15"/>
      <c r="V325" s="15"/>
      <c r="W325" s="15"/>
      <c r="X325" s="4"/>
      <c r="Y325" s="10" t="str">
        <f>VLOOKUP(H325,'centroDeProyectos estrateg '!$B:$AB,2,FALSE)</f>
        <v>3-  Optimización e innovación de los servicios judiciales (21)</v>
      </c>
      <c r="Z325" s="10" t="e">
        <f>VLOOKUP(I325,'centroDeProyectos estrateg '!$B:$AB,3,FALSE)</f>
        <v>#N/A</v>
      </c>
      <c r="AA325" s="10" t="e">
        <f>VLOOKUP(J325,'centroDeProyectos estrateg '!$B:$AB,7,FALSE)</f>
        <v>#N/A</v>
      </c>
      <c r="AB325" s="10" t="e">
        <f>VLOOKUP(K325,'centroDeProyectos estrateg '!$B:$AB,8,FALSE)</f>
        <v>#N/A</v>
      </c>
      <c r="AC325" s="10" t="e">
        <f>VLOOKUP(L325,'centroDeProyectos estrateg '!$B:$AB,5,FALSE)</f>
        <v>#N/A</v>
      </c>
      <c r="AD325" s="10" t="e">
        <f>VLOOKUP(M325,'centroDeProyectos estrateg '!$B:$AB,19,FALSE)</f>
        <v>#N/A</v>
      </c>
    </row>
    <row r="326" spans="1:30" ht="32.25" customHeight="1">
      <c r="A326" s="1"/>
      <c r="B326" s="3" t="s">
        <v>3606</v>
      </c>
      <c r="C326" s="3" t="s">
        <v>5331</v>
      </c>
      <c r="D326" s="3" t="s">
        <v>3762</v>
      </c>
      <c r="E326" s="3" t="s">
        <v>3790</v>
      </c>
      <c r="F326" s="3" t="s">
        <v>3791</v>
      </c>
      <c r="G326"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6" s="3" t="s">
        <v>3018</v>
      </c>
      <c r="I326" s="3" t="s">
        <v>3911</v>
      </c>
      <c r="J326" s="3" t="s">
        <v>75</v>
      </c>
      <c r="K326" s="3" t="s">
        <v>3912</v>
      </c>
      <c r="L326" s="3">
        <v>2019</v>
      </c>
      <c r="M326" s="3" t="s">
        <v>3913</v>
      </c>
      <c r="N326" s="3" t="s">
        <v>75</v>
      </c>
      <c r="O326" s="3" t="s">
        <v>3582</v>
      </c>
      <c r="P326" s="3">
        <v>0</v>
      </c>
      <c r="Q326" s="3">
        <v>100</v>
      </c>
      <c r="R326" s="5">
        <v>0.1</v>
      </c>
      <c r="S326" s="5">
        <v>0.2</v>
      </c>
      <c r="T326" s="5">
        <v>0.4</v>
      </c>
      <c r="U326" s="5">
        <v>0.6</v>
      </c>
      <c r="V326" s="5">
        <v>0.8</v>
      </c>
      <c r="W326" s="5">
        <v>1</v>
      </c>
      <c r="X326" s="3" t="s">
        <v>6437</v>
      </c>
      <c r="Y326" s="10" t="e">
        <f>VLOOKUP(H326,'centroDeProyectos estrateg '!$B:$AB,2,FALSE)</f>
        <v>#VALUE!</v>
      </c>
      <c r="Z326" s="10" t="e">
        <f>VLOOKUP(I326,'centroDeProyectos estrateg '!$B:$AB,3,FALSE)</f>
        <v>#N/A</v>
      </c>
      <c r="AA326" s="10" t="e">
        <f>VLOOKUP(J326,'centroDeProyectos estrateg '!$B:$AB,7,FALSE)</f>
        <v>#N/A</v>
      </c>
      <c r="AB326" s="10" t="e">
        <f>VLOOKUP(K326,'centroDeProyectos estrateg '!$B:$AB,8,FALSE)</f>
        <v>#N/A</v>
      </c>
      <c r="AC326" s="10" t="e">
        <f>VLOOKUP(L326,'centroDeProyectos estrateg '!$B:$AB,5,FALSE)</f>
        <v>#N/A</v>
      </c>
      <c r="AD326" s="10" t="e">
        <f>VLOOKUP(M326,'centroDeProyectos estrateg '!$B:$AB,19,FALSE)</f>
        <v>#VALUE!</v>
      </c>
    </row>
    <row r="327" spans="1:30" ht="32.25" customHeight="1">
      <c r="A327" s="1"/>
      <c r="B327" s="3" t="s">
        <v>3606</v>
      </c>
      <c r="C327" s="3" t="s">
        <v>5331</v>
      </c>
      <c r="D327" s="3" t="s">
        <v>3762</v>
      </c>
      <c r="E327" s="3" t="s">
        <v>3790</v>
      </c>
      <c r="F327" s="3" t="s">
        <v>3791</v>
      </c>
      <c r="G327"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7" s="3" t="s">
        <v>3018</v>
      </c>
      <c r="I327" s="3" t="s">
        <v>3911</v>
      </c>
      <c r="J327" s="3" t="s">
        <v>75</v>
      </c>
      <c r="K327" s="3" t="s">
        <v>3912</v>
      </c>
      <c r="L327" s="3">
        <v>2019</v>
      </c>
      <c r="M327" s="3" t="s">
        <v>3915</v>
      </c>
      <c r="N327" s="3" t="s">
        <v>75</v>
      </c>
      <c r="O327" s="3"/>
      <c r="P327" s="3"/>
      <c r="Q327" s="3"/>
      <c r="R327" s="5"/>
      <c r="S327" s="5"/>
      <c r="T327" s="5"/>
      <c r="U327" s="5"/>
      <c r="V327" s="5"/>
      <c r="W327" s="5"/>
      <c r="X327" s="3"/>
      <c r="Y327" s="10" t="e">
        <f>VLOOKUP(H327,'centroDeProyectos estrateg '!$B:$AB,2,FALSE)</f>
        <v>#VALUE!</v>
      </c>
      <c r="Z327" s="10" t="e">
        <f>VLOOKUP(I327,'centroDeProyectos estrateg '!$B:$AB,3,FALSE)</f>
        <v>#N/A</v>
      </c>
      <c r="AA327" s="10" t="e">
        <f>VLOOKUP(J327,'centroDeProyectos estrateg '!$B:$AB,7,FALSE)</f>
        <v>#N/A</v>
      </c>
      <c r="AB327" s="10" t="e">
        <f>VLOOKUP(K327,'centroDeProyectos estrateg '!$B:$AB,8,FALSE)</f>
        <v>#N/A</v>
      </c>
      <c r="AC327" s="10" t="e">
        <f>VLOOKUP(L327,'centroDeProyectos estrateg '!$B:$AB,5,FALSE)</f>
        <v>#N/A</v>
      </c>
      <c r="AD327" s="10" t="e">
        <f>VLOOKUP(M327,'centroDeProyectos estrateg '!$B:$AB,19,FALSE)</f>
        <v>#N/A</v>
      </c>
    </row>
    <row r="328" spans="1:30" ht="32.25" customHeight="1">
      <c r="A328" s="1"/>
      <c r="B328" s="3" t="s">
        <v>3606</v>
      </c>
      <c r="C328" s="3" t="s">
        <v>5331</v>
      </c>
      <c r="D328" s="3" t="s">
        <v>3762</v>
      </c>
      <c r="E328" s="3" t="s">
        <v>3790</v>
      </c>
      <c r="F328" s="3" t="s">
        <v>3791</v>
      </c>
      <c r="G328"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8" s="3" t="s">
        <v>3018</v>
      </c>
      <c r="I328" s="3" t="s">
        <v>3911</v>
      </c>
      <c r="J328" s="3" t="s">
        <v>75</v>
      </c>
      <c r="K328" s="3" t="s">
        <v>3912</v>
      </c>
      <c r="L328" s="3">
        <v>2019</v>
      </c>
      <c r="M328" s="3" t="s">
        <v>3916</v>
      </c>
      <c r="N328" s="3" t="s">
        <v>75</v>
      </c>
      <c r="O328" s="3"/>
      <c r="P328" s="3"/>
      <c r="Q328" s="3"/>
      <c r="R328" s="5"/>
      <c r="S328" s="5"/>
      <c r="T328" s="5"/>
      <c r="U328" s="5"/>
      <c r="V328" s="5"/>
      <c r="W328" s="5"/>
      <c r="X328" s="3"/>
      <c r="Y328" s="10" t="e">
        <f>VLOOKUP(H328,'centroDeProyectos estrateg '!$B:$AB,2,FALSE)</f>
        <v>#VALUE!</v>
      </c>
      <c r="Z328" s="10" t="e">
        <f>VLOOKUP(I328,'centroDeProyectos estrateg '!$B:$AB,3,FALSE)</f>
        <v>#N/A</v>
      </c>
      <c r="AA328" s="10" t="e">
        <f>VLOOKUP(J328,'centroDeProyectos estrateg '!$B:$AB,7,FALSE)</f>
        <v>#N/A</v>
      </c>
      <c r="AB328" s="10" t="e">
        <f>VLOOKUP(K328,'centroDeProyectos estrateg '!$B:$AB,8,FALSE)</f>
        <v>#N/A</v>
      </c>
      <c r="AC328" s="10" t="e">
        <f>VLOOKUP(L328,'centroDeProyectos estrateg '!$B:$AB,5,FALSE)</f>
        <v>#N/A</v>
      </c>
      <c r="AD328" s="10" t="e">
        <f>VLOOKUP(M328,'centroDeProyectos estrateg '!$B:$AB,19,FALSE)</f>
        <v>#N/A</v>
      </c>
    </row>
    <row r="329" spans="1:30" ht="32.25" customHeight="1">
      <c r="A329" s="1"/>
      <c r="B329" s="3" t="s">
        <v>3606</v>
      </c>
      <c r="C329" s="3" t="s">
        <v>5331</v>
      </c>
      <c r="D329" s="3" t="s">
        <v>3762</v>
      </c>
      <c r="E329" s="3" t="s">
        <v>3790</v>
      </c>
      <c r="F329" s="3" t="s">
        <v>3791</v>
      </c>
      <c r="G329" s="3" t="str">
        <f t="shared" si="26"/>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29" s="3" t="s">
        <v>3018</v>
      </c>
      <c r="I329" s="3" t="s">
        <v>3911</v>
      </c>
      <c r="J329" s="3" t="s">
        <v>75</v>
      </c>
      <c r="K329" s="3" t="s">
        <v>3912</v>
      </c>
      <c r="L329" s="3" t="s">
        <v>3852</v>
      </c>
      <c r="M329" s="3" t="s">
        <v>3917</v>
      </c>
      <c r="N329" s="3" t="s">
        <v>75</v>
      </c>
      <c r="O329" s="3"/>
      <c r="P329" s="3"/>
      <c r="Q329" s="3"/>
      <c r="R329" s="5"/>
      <c r="S329" s="5"/>
      <c r="T329" s="5"/>
      <c r="U329" s="5"/>
      <c r="V329" s="5"/>
      <c r="W329" s="5"/>
      <c r="X329" s="3"/>
      <c r="Y329" s="10" t="e">
        <f>VLOOKUP(H329,'centroDeProyectos estrateg '!$B:$AB,2,FALSE)</f>
        <v>#VALUE!</v>
      </c>
      <c r="Z329" s="10" t="e">
        <f>VLOOKUP(I329,'centroDeProyectos estrateg '!$B:$AB,3,FALSE)</f>
        <v>#N/A</v>
      </c>
      <c r="AA329" s="10" t="e">
        <f>VLOOKUP(J329,'centroDeProyectos estrateg '!$B:$AB,7,FALSE)</f>
        <v>#N/A</v>
      </c>
      <c r="AB329" s="10" t="e">
        <f>VLOOKUP(K329,'centroDeProyectos estrateg '!$B:$AB,8,FALSE)</f>
        <v>#N/A</v>
      </c>
      <c r="AC329" s="10" t="e">
        <f>VLOOKUP(L329,'centroDeProyectos estrateg '!$B:$AB,5,FALSE)</f>
        <v>#N/A</v>
      </c>
      <c r="AD329" s="10" t="e">
        <f>VLOOKUP(M329,'centroDeProyectos estrateg '!$B:$AB,19,FALSE)</f>
        <v>#VALUE!</v>
      </c>
    </row>
    <row r="330" spans="1:30" ht="32.25" customHeight="1">
      <c r="A330" s="1"/>
      <c r="B330" s="3" t="s">
        <v>3606</v>
      </c>
      <c r="C330" s="3" t="s">
        <v>5331</v>
      </c>
      <c r="D330" s="3" t="s">
        <v>3762</v>
      </c>
      <c r="E330" s="3" t="s">
        <v>3790</v>
      </c>
      <c r="F330" s="3" t="s">
        <v>3791</v>
      </c>
      <c r="G330" s="3" t="str">
        <f t="shared" ref="G330:G404" si="27">_xlfn.CONCAT(E330,": ",F330)</f>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0" s="3" t="s">
        <v>3018</v>
      </c>
      <c r="I330" s="3" t="s">
        <v>3911</v>
      </c>
      <c r="J330" s="3" t="s">
        <v>75</v>
      </c>
      <c r="K330" s="3" t="s">
        <v>3912</v>
      </c>
      <c r="L330" s="3">
        <v>2020</v>
      </c>
      <c r="M330" s="3" t="s">
        <v>3918</v>
      </c>
      <c r="N330" s="3" t="s">
        <v>75</v>
      </c>
      <c r="O330" s="3"/>
      <c r="P330" s="3"/>
      <c r="Q330" s="3"/>
      <c r="R330" s="5"/>
      <c r="S330" s="5"/>
      <c r="T330" s="5"/>
      <c r="U330" s="5"/>
      <c r="V330" s="5"/>
      <c r="W330" s="5"/>
      <c r="X330" s="3"/>
      <c r="Y330" s="10" t="e">
        <f>VLOOKUP(H330,'centroDeProyectos estrateg '!$B:$AB,2,FALSE)</f>
        <v>#VALUE!</v>
      </c>
      <c r="Z330" s="10" t="e">
        <f>VLOOKUP(I330,'centroDeProyectos estrateg '!$B:$AB,3,FALSE)</f>
        <v>#N/A</v>
      </c>
      <c r="AA330" s="10" t="e">
        <f>VLOOKUP(J330,'centroDeProyectos estrateg '!$B:$AB,7,FALSE)</f>
        <v>#N/A</v>
      </c>
      <c r="AB330" s="10" t="e">
        <f>VLOOKUP(K330,'centroDeProyectos estrateg '!$B:$AB,8,FALSE)</f>
        <v>#N/A</v>
      </c>
      <c r="AC330" s="10" t="e">
        <f>VLOOKUP(L330,'centroDeProyectos estrateg '!$B:$AB,5,FALSE)</f>
        <v>#N/A</v>
      </c>
      <c r="AD330" s="10" t="e">
        <f>VLOOKUP(M330,'centroDeProyectos estrateg '!$B:$AB,19,FALSE)</f>
        <v>#N/A</v>
      </c>
    </row>
    <row r="331" spans="1:30" ht="32.25" customHeight="1">
      <c r="A331" s="1"/>
      <c r="B331" s="3" t="s">
        <v>3606</v>
      </c>
      <c r="C331" s="3" t="s">
        <v>5331</v>
      </c>
      <c r="D331" s="3" t="s">
        <v>3762</v>
      </c>
      <c r="E331" s="3" t="s">
        <v>3790</v>
      </c>
      <c r="F331" s="3" t="s">
        <v>3791</v>
      </c>
      <c r="G331"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1" s="3" t="s">
        <v>3018</v>
      </c>
      <c r="I331" s="3" t="s">
        <v>3911</v>
      </c>
      <c r="J331" s="3" t="s">
        <v>75</v>
      </c>
      <c r="K331" s="3" t="s">
        <v>3912</v>
      </c>
      <c r="L331" s="3">
        <v>2021</v>
      </c>
      <c r="M331" s="3" t="s">
        <v>6439</v>
      </c>
      <c r="N331" s="3" t="s">
        <v>75</v>
      </c>
      <c r="O331" s="3"/>
      <c r="P331" s="3"/>
      <c r="Q331" s="3"/>
      <c r="R331" s="5"/>
      <c r="S331" s="5"/>
      <c r="T331" s="5"/>
      <c r="U331" s="5"/>
      <c r="V331" s="5"/>
      <c r="W331" s="5"/>
      <c r="X331" s="3"/>
      <c r="Y331" s="10" t="e">
        <f>VLOOKUP(H331,'centroDeProyectos estrateg '!$B:$AB,2,FALSE)</f>
        <v>#VALUE!</v>
      </c>
      <c r="Z331" s="10" t="e">
        <f>VLOOKUP(I331,'centroDeProyectos estrateg '!$B:$AB,3,FALSE)</f>
        <v>#N/A</v>
      </c>
      <c r="AA331" s="10" t="e">
        <f>VLOOKUP(J331,'centroDeProyectos estrateg '!$B:$AB,7,FALSE)</f>
        <v>#N/A</v>
      </c>
      <c r="AB331" s="10" t="e">
        <f>VLOOKUP(K331,'centroDeProyectos estrateg '!$B:$AB,8,FALSE)</f>
        <v>#N/A</v>
      </c>
      <c r="AC331" s="10" t="e">
        <f>VLOOKUP(L331,'centroDeProyectos estrateg '!$B:$AB,5,FALSE)</f>
        <v>#N/A</v>
      </c>
      <c r="AD331" s="10" t="e">
        <f>VLOOKUP(M331,'centroDeProyectos estrateg '!$B:$AB,19,FALSE)</f>
        <v>#N/A</v>
      </c>
    </row>
    <row r="332" spans="1:30" ht="32.25" customHeight="1">
      <c r="A332" s="1"/>
      <c r="B332" s="3" t="s">
        <v>3606</v>
      </c>
      <c r="C332" s="3" t="s">
        <v>5331</v>
      </c>
      <c r="D332" s="3" t="s">
        <v>3762</v>
      </c>
      <c r="E332" s="3" t="s">
        <v>3790</v>
      </c>
      <c r="F332" s="3" t="s">
        <v>3791</v>
      </c>
      <c r="G332"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2" s="3" t="s">
        <v>3018</v>
      </c>
      <c r="I332" s="3" t="s">
        <v>3911</v>
      </c>
      <c r="J332" s="3" t="s">
        <v>75</v>
      </c>
      <c r="K332" s="3" t="s">
        <v>3912</v>
      </c>
      <c r="L332" s="3">
        <v>2020</v>
      </c>
      <c r="M332" s="3" t="s">
        <v>6440</v>
      </c>
      <c r="N332" s="3" t="s">
        <v>75</v>
      </c>
      <c r="O332" s="3"/>
      <c r="P332" s="3"/>
      <c r="Q332" s="3"/>
      <c r="R332" s="5"/>
      <c r="S332" s="5"/>
      <c r="T332" s="5"/>
      <c r="U332" s="5"/>
      <c r="V332" s="5"/>
      <c r="W332" s="5"/>
      <c r="X332" s="3"/>
      <c r="Y332" s="10" t="e">
        <f>VLOOKUP(H332,'centroDeProyectos estrateg '!$B:$AB,2,FALSE)</f>
        <v>#VALUE!</v>
      </c>
      <c r="Z332" s="10" t="e">
        <f>VLOOKUP(I332,'centroDeProyectos estrateg '!$B:$AB,3,FALSE)</f>
        <v>#N/A</v>
      </c>
      <c r="AA332" s="10" t="e">
        <f>VLOOKUP(J332,'centroDeProyectos estrateg '!$B:$AB,7,FALSE)</f>
        <v>#N/A</v>
      </c>
      <c r="AB332" s="10" t="e">
        <f>VLOOKUP(K332,'centroDeProyectos estrateg '!$B:$AB,8,FALSE)</f>
        <v>#N/A</v>
      </c>
      <c r="AC332" s="10" t="e">
        <f>VLOOKUP(L332,'centroDeProyectos estrateg '!$B:$AB,5,FALSE)</f>
        <v>#N/A</v>
      </c>
      <c r="AD332" s="10" t="e">
        <f>VLOOKUP(M332,'centroDeProyectos estrateg '!$B:$AB,19,FALSE)</f>
        <v>#N/A</v>
      </c>
    </row>
    <row r="333" spans="1:30" ht="32.25" customHeight="1">
      <c r="A333" s="1"/>
      <c r="B333" s="3" t="s">
        <v>3606</v>
      </c>
      <c r="C333" s="3" t="s">
        <v>5331</v>
      </c>
      <c r="D333" s="3" t="s">
        <v>3762</v>
      </c>
      <c r="E333" s="3" t="s">
        <v>3790</v>
      </c>
      <c r="F333" s="3" t="s">
        <v>3791</v>
      </c>
      <c r="G333"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3" s="3" t="s">
        <v>3018</v>
      </c>
      <c r="I333" s="3" t="s">
        <v>3911</v>
      </c>
      <c r="J333" s="3" t="s">
        <v>75</v>
      </c>
      <c r="K333" s="3" t="s">
        <v>3912</v>
      </c>
      <c r="L333" s="3" t="s">
        <v>3450</v>
      </c>
      <c r="M333" s="3" t="s">
        <v>6441</v>
      </c>
      <c r="N333" s="3" t="s">
        <v>75</v>
      </c>
      <c r="O333" s="3"/>
      <c r="P333" s="3"/>
      <c r="Q333" s="3"/>
      <c r="R333" s="5"/>
      <c r="S333" s="5"/>
      <c r="T333" s="5"/>
      <c r="U333" s="5"/>
      <c r="V333" s="5"/>
      <c r="W333" s="5"/>
      <c r="X333" s="3"/>
      <c r="Y333" s="10" t="e">
        <f>VLOOKUP(H333,'centroDeProyectos estrateg '!$B:$AB,2,FALSE)</f>
        <v>#VALUE!</v>
      </c>
      <c r="Z333" s="10" t="e">
        <f>VLOOKUP(I333,'centroDeProyectos estrateg '!$B:$AB,3,FALSE)</f>
        <v>#N/A</v>
      </c>
      <c r="AA333" s="10" t="e">
        <f>VLOOKUP(J333,'centroDeProyectos estrateg '!$B:$AB,7,FALSE)</f>
        <v>#N/A</v>
      </c>
      <c r="AB333" s="10" t="e">
        <f>VLOOKUP(K333,'centroDeProyectos estrateg '!$B:$AB,8,FALSE)</f>
        <v>#N/A</v>
      </c>
      <c r="AC333" s="10" t="e">
        <f>VLOOKUP(L333,'centroDeProyectos estrateg '!$B:$AB,5,FALSE)</f>
        <v>#N/A</v>
      </c>
      <c r="AD333" s="10" t="e">
        <f>VLOOKUP(M333,'centroDeProyectos estrateg '!$B:$AB,19,FALSE)</f>
        <v>#N/A</v>
      </c>
    </row>
    <row r="334" spans="1:30" ht="32.25" customHeight="1">
      <c r="A334" s="1"/>
      <c r="B334" s="4" t="s">
        <v>6248</v>
      </c>
      <c r="C334" s="4" t="s">
        <v>5331</v>
      </c>
      <c r="D334" s="4" t="s">
        <v>3762</v>
      </c>
      <c r="E334" s="4" t="s">
        <v>3790</v>
      </c>
      <c r="F334" s="4" t="s">
        <v>3791</v>
      </c>
      <c r="G334"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4" s="4" t="s">
        <v>3079</v>
      </c>
      <c r="I334" s="4" t="s">
        <v>3920</v>
      </c>
      <c r="J334" s="4" t="s">
        <v>3921</v>
      </c>
      <c r="K334" s="4" t="s">
        <v>2864</v>
      </c>
      <c r="L334" s="4" t="s">
        <v>6174</v>
      </c>
      <c r="M334" s="4" t="s">
        <v>6442</v>
      </c>
      <c r="N334" s="4" t="s">
        <v>2864</v>
      </c>
      <c r="O334" s="4" t="s">
        <v>3582</v>
      </c>
      <c r="P334" s="4">
        <v>0</v>
      </c>
      <c r="Q334" s="4">
        <v>100</v>
      </c>
      <c r="R334" s="15">
        <v>0.1</v>
      </c>
      <c r="S334" s="15">
        <v>0.2</v>
      </c>
      <c r="T334" s="15">
        <v>0.4</v>
      </c>
      <c r="U334" s="15">
        <v>0.6</v>
      </c>
      <c r="V334" s="15">
        <v>0.8</v>
      </c>
      <c r="W334" s="15">
        <v>1</v>
      </c>
      <c r="X334" s="4" t="s">
        <v>6443</v>
      </c>
      <c r="Y334" s="10" t="e">
        <f>VLOOKUP(H334,'centroDeProyectos estrateg '!$B:$AB,2,FALSE)</f>
        <v>#N/A</v>
      </c>
      <c r="Z334" s="10" t="e">
        <f>VLOOKUP(I334,'centroDeProyectos estrateg '!$B:$AB,3,FALSE)</f>
        <v>#N/A</v>
      </c>
      <c r="AA334" s="10" t="e">
        <f>VLOOKUP(J334,'centroDeProyectos estrateg '!$B:$AB,7,FALSE)</f>
        <v>#N/A</v>
      </c>
      <c r="AB334" s="10" t="e">
        <f>VLOOKUP(K334,'centroDeProyectos estrateg '!$B:$AB,8,FALSE)</f>
        <v>#N/A</v>
      </c>
      <c r="AC334" s="10" t="e">
        <f>VLOOKUP(L334,'centroDeProyectos estrateg '!$B:$AB,5,FALSE)</f>
        <v>#N/A</v>
      </c>
      <c r="AD334" s="10" t="e">
        <f>VLOOKUP(M334,'centroDeProyectos estrateg '!$B:$AB,19,FALSE)</f>
        <v>#N/A</v>
      </c>
    </row>
    <row r="335" spans="1:30" ht="32.25" customHeight="1">
      <c r="A335" s="1"/>
      <c r="B335" s="4" t="s">
        <v>6248</v>
      </c>
      <c r="C335" s="4" t="s">
        <v>5331</v>
      </c>
      <c r="D335" s="4" t="s">
        <v>3762</v>
      </c>
      <c r="E335" s="4" t="s">
        <v>3790</v>
      </c>
      <c r="F335" s="4" t="s">
        <v>3791</v>
      </c>
      <c r="G335"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5" s="4" t="s">
        <v>3079</v>
      </c>
      <c r="I335" s="4" t="s">
        <v>3920</v>
      </c>
      <c r="J335" s="4" t="s">
        <v>3921</v>
      </c>
      <c r="K335" s="4" t="s">
        <v>2864</v>
      </c>
      <c r="L335" s="4" t="s">
        <v>3639</v>
      </c>
      <c r="M335" s="4" t="s">
        <v>6444</v>
      </c>
      <c r="N335" s="4" t="s">
        <v>2864</v>
      </c>
      <c r="O335" s="4"/>
      <c r="P335" s="4"/>
      <c r="Q335" s="4"/>
      <c r="R335" s="15"/>
      <c r="S335" s="15"/>
      <c r="T335" s="15"/>
      <c r="U335" s="15"/>
      <c r="V335" s="15"/>
      <c r="W335" s="15"/>
      <c r="X335" s="4"/>
      <c r="Y335" s="10" t="e">
        <f>VLOOKUP(H335,'centroDeProyectos estrateg '!$B:$AB,2,FALSE)</f>
        <v>#N/A</v>
      </c>
      <c r="Z335" s="10" t="e">
        <f>VLOOKUP(I335,'centroDeProyectos estrateg '!$B:$AB,3,FALSE)</f>
        <v>#N/A</v>
      </c>
      <c r="AA335" s="10" t="e">
        <f>VLOOKUP(J335,'centroDeProyectos estrateg '!$B:$AB,7,FALSE)</f>
        <v>#N/A</v>
      </c>
      <c r="AB335" s="10" t="e">
        <f>VLOOKUP(K335,'centroDeProyectos estrateg '!$B:$AB,8,FALSE)</f>
        <v>#N/A</v>
      </c>
      <c r="AC335" s="10" t="e">
        <f>VLOOKUP(L335,'centroDeProyectos estrateg '!$B:$AB,5,FALSE)</f>
        <v>#N/A</v>
      </c>
      <c r="AD335" s="10" t="e">
        <f>VLOOKUP(M335,'centroDeProyectos estrateg '!$B:$AB,19,FALSE)</f>
        <v>#N/A</v>
      </c>
    </row>
    <row r="336" spans="1:30" ht="32.25" customHeight="1">
      <c r="A336" s="1"/>
      <c r="B336" s="4" t="s">
        <v>6248</v>
      </c>
      <c r="C336" s="4" t="s">
        <v>5331</v>
      </c>
      <c r="D336" s="4" t="s">
        <v>3762</v>
      </c>
      <c r="E336" s="4" t="s">
        <v>3790</v>
      </c>
      <c r="F336" s="4" t="s">
        <v>3791</v>
      </c>
      <c r="G336"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6" s="4" t="s">
        <v>3079</v>
      </c>
      <c r="I336" s="4" t="s">
        <v>3920</v>
      </c>
      <c r="J336" s="4" t="s">
        <v>3921</v>
      </c>
      <c r="K336" s="4" t="s">
        <v>2864</v>
      </c>
      <c r="L336" s="4">
        <v>2021</v>
      </c>
      <c r="M336" s="4" t="s">
        <v>6445</v>
      </c>
      <c r="N336" s="4" t="s">
        <v>2864</v>
      </c>
      <c r="O336" s="4"/>
      <c r="P336" s="4"/>
      <c r="Q336" s="4"/>
      <c r="R336" s="15"/>
      <c r="S336" s="15"/>
      <c r="T336" s="15"/>
      <c r="U336" s="15"/>
      <c r="V336" s="15"/>
      <c r="W336" s="15"/>
      <c r="X336" s="4"/>
      <c r="Y336" s="10" t="e">
        <f>VLOOKUP(H336,'centroDeProyectos estrateg '!$B:$AB,2,FALSE)</f>
        <v>#N/A</v>
      </c>
      <c r="Z336" s="10" t="e">
        <f>VLOOKUP(I336,'centroDeProyectos estrateg '!$B:$AB,3,FALSE)</f>
        <v>#N/A</v>
      </c>
      <c r="AA336" s="10" t="e">
        <f>VLOOKUP(J336,'centroDeProyectos estrateg '!$B:$AB,7,FALSE)</f>
        <v>#N/A</v>
      </c>
      <c r="AB336" s="10" t="e">
        <f>VLOOKUP(K336,'centroDeProyectos estrateg '!$B:$AB,8,FALSE)</f>
        <v>#N/A</v>
      </c>
      <c r="AC336" s="10" t="e">
        <f>VLOOKUP(L336,'centroDeProyectos estrateg '!$B:$AB,5,FALSE)</f>
        <v>#N/A</v>
      </c>
      <c r="AD336" s="10" t="e">
        <f>VLOOKUP(M336,'centroDeProyectos estrateg '!$B:$AB,19,FALSE)</f>
        <v>#N/A</v>
      </c>
    </row>
    <row r="337" spans="1:30" ht="32.25" customHeight="1">
      <c r="A337" s="1"/>
      <c r="B337" s="3" t="s">
        <v>3463</v>
      </c>
      <c r="C337" s="3" t="s">
        <v>5331</v>
      </c>
      <c r="D337" s="3" t="s">
        <v>3762</v>
      </c>
      <c r="E337" s="3" t="s">
        <v>3790</v>
      </c>
      <c r="F337" s="3" t="s">
        <v>3791</v>
      </c>
      <c r="G337"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7" s="3" t="s">
        <v>3124</v>
      </c>
      <c r="I337" s="3" t="s">
        <v>3930</v>
      </c>
      <c r="J337" s="3" t="s">
        <v>75</v>
      </c>
      <c r="K337" s="3" t="s">
        <v>3804</v>
      </c>
      <c r="L337" s="3">
        <v>2019</v>
      </c>
      <c r="M337" s="3" t="s">
        <v>6446</v>
      </c>
      <c r="N337" s="3" t="s">
        <v>75</v>
      </c>
      <c r="O337" s="3"/>
      <c r="P337" s="3"/>
      <c r="Q337" s="3">
        <v>100</v>
      </c>
      <c r="R337" s="5">
        <v>0.1</v>
      </c>
      <c r="S337" s="5">
        <v>0.2</v>
      </c>
      <c r="T337" s="5">
        <v>0.4</v>
      </c>
      <c r="U337" s="5">
        <v>0.6</v>
      </c>
      <c r="V337" s="5">
        <v>0.8</v>
      </c>
      <c r="W337" s="5">
        <v>1</v>
      </c>
      <c r="X337" s="3"/>
      <c r="Y337" s="10" t="e">
        <f>VLOOKUP(H337,'centroDeProyectos estrateg '!$B:$AB,2,FALSE)</f>
        <v>#N/A</v>
      </c>
      <c r="Z337" s="10" t="e">
        <f>VLOOKUP(I337,'centroDeProyectos estrateg '!$B:$AB,3,FALSE)</f>
        <v>#N/A</v>
      </c>
      <c r="AA337" s="10" t="e">
        <f>VLOOKUP(J337,'centroDeProyectos estrateg '!$B:$AB,7,FALSE)</f>
        <v>#N/A</v>
      </c>
      <c r="AB337" s="10" t="e">
        <f>VLOOKUP(K337,'centroDeProyectos estrateg '!$B:$AB,8,FALSE)</f>
        <v>#N/A</v>
      </c>
      <c r="AC337" s="10" t="e">
        <f>VLOOKUP(L337,'centroDeProyectos estrateg '!$B:$AB,5,FALSE)</f>
        <v>#N/A</v>
      </c>
      <c r="AD337" s="10" t="e">
        <f>VLOOKUP(M337,'centroDeProyectos estrateg '!$B:$AB,19,FALSE)</f>
        <v>#N/A</v>
      </c>
    </row>
    <row r="338" spans="1:30" ht="32.25" customHeight="1">
      <c r="A338" s="1"/>
      <c r="B338" s="3" t="s">
        <v>3463</v>
      </c>
      <c r="C338" s="3" t="s">
        <v>5331</v>
      </c>
      <c r="D338" s="3" t="s">
        <v>3762</v>
      </c>
      <c r="E338" s="3" t="s">
        <v>3790</v>
      </c>
      <c r="F338" s="3" t="s">
        <v>3791</v>
      </c>
      <c r="G338"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8" s="3" t="s">
        <v>3124</v>
      </c>
      <c r="I338" s="3" t="s">
        <v>3930</v>
      </c>
      <c r="J338" s="3" t="s">
        <v>75</v>
      </c>
      <c r="K338" s="3" t="s">
        <v>3804</v>
      </c>
      <c r="L338" s="3">
        <v>2020</v>
      </c>
      <c r="M338" s="3" t="s">
        <v>6447</v>
      </c>
      <c r="N338" s="3" t="s">
        <v>75</v>
      </c>
      <c r="O338" s="3"/>
      <c r="P338" s="3"/>
      <c r="Q338" s="3"/>
      <c r="R338" s="5"/>
      <c r="S338" s="5"/>
      <c r="T338" s="5"/>
      <c r="U338" s="5"/>
      <c r="V338" s="5"/>
      <c r="W338" s="5"/>
      <c r="X338" s="3"/>
      <c r="Y338" s="10" t="e">
        <f>VLOOKUP(H338,'centroDeProyectos estrateg '!$B:$AB,2,FALSE)</f>
        <v>#N/A</v>
      </c>
      <c r="Z338" s="10" t="e">
        <f>VLOOKUP(I338,'centroDeProyectos estrateg '!$B:$AB,3,FALSE)</f>
        <v>#N/A</v>
      </c>
      <c r="AA338" s="10" t="e">
        <f>VLOOKUP(J338,'centroDeProyectos estrateg '!$B:$AB,7,FALSE)</f>
        <v>#N/A</v>
      </c>
      <c r="AB338" s="10" t="e">
        <f>VLOOKUP(K338,'centroDeProyectos estrateg '!$B:$AB,8,FALSE)</f>
        <v>#N/A</v>
      </c>
      <c r="AC338" s="10" t="e">
        <f>VLOOKUP(L338,'centroDeProyectos estrateg '!$B:$AB,5,FALSE)</f>
        <v>#N/A</v>
      </c>
      <c r="AD338" s="10" t="e">
        <f>VLOOKUP(M338,'centroDeProyectos estrateg '!$B:$AB,19,FALSE)</f>
        <v>#N/A</v>
      </c>
    </row>
    <row r="339" spans="1:30" ht="32.25" customHeight="1">
      <c r="A339" s="1"/>
      <c r="B339" s="3" t="s">
        <v>3463</v>
      </c>
      <c r="C339" s="3" t="s">
        <v>5331</v>
      </c>
      <c r="D339" s="3" t="s">
        <v>3762</v>
      </c>
      <c r="E339" s="3" t="s">
        <v>3790</v>
      </c>
      <c r="F339" s="3" t="s">
        <v>3791</v>
      </c>
      <c r="G339"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39" s="3" t="s">
        <v>3124</v>
      </c>
      <c r="I339" s="3" t="s">
        <v>3930</v>
      </c>
      <c r="J339" s="3" t="s">
        <v>75</v>
      </c>
      <c r="K339" s="3" t="s">
        <v>3804</v>
      </c>
      <c r="L339" s="3" t="s">
        <v>3450</v>
      </c>
      <c r="M339" s="3" t="s">
        <v>6448</v>
      </c>
      <c r="N339" s="3" t="s">
        <v>75</v>
      </c>
      <c r="O339" s="3"/>
      <c r="P339" s="3"/>
      <c r="Q339" s="3"/>
      <c r="R339" s="5"/>
      <c r="S339" s="5"/>
      <c r="T339" s="5"/>
      <c r="U339" s="5"/>
      <c r="V339" s="5"/>
      <c r="W339" s="5"/>
      <c r="X339" s="3"/>
      <c r="Y339" s="10" t="e">
        <f>VLOOKUP(H339,'centroDeProyectos estrateg '!$B:$AB,2,FALSE)</f>
        <v>#N/A</v>
      </c>
      <c r="Z339" s="10" t="e">
        <f>VLOOKUP(I339,'centroDeProyectos estrateg '!$B:$AB,3,FALSE)</f>
        <v>#N/A</v>
      </c>
      <c r="AA339" s="10" t="e">
        <f>VLOOKUP(J339,'centroDeProyectos estrateg '!$B:$AB,7,FALSE)</f>
        <v>#N/A</v>
      </c>
      <c r="AB339" s="10" t="e">
        <f>VLOOKUP(K339,'centroDeProyectos estrateg '!$B:$AB,8,FALSE)</f>
        <v>#N/A</v>
      </c>
      <c r="AC339" s="10" t="e">
        <f>VLOOKUP(L339,'centroDeProyectos estrateg '!$B:$AB,5,FALSE)</f>
        <v>#N/A</v>
      </c>
      <c r="AD339" s="10" t="e">
        <f>VLOOKUP(M339,'centroDeProyectos estrateg '!$B:$AB,19,FALSE)</f>
        <v>#N/A</v>
      </c>
    </row>
    <row r="340" spans="1:30" ht="32.25" customHeight="1">
      <c r="A340" s="1"/>
      <c r="B340" s="3" t="s">
        <v>3463</v>
      </c>
      <c r="C340" s="3" t="s">
        <v>5331</v>
      </c>
      <c r="D340" s="3" t="s">
        <v>3762</v>
      </c>
      <c r="E340" s="3" t="s">
        <v>3790</v>
      </c>
      <c r="F340" s="3" t="s">
        <v>3791</v>
      </c>
      <c r="G340"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0" s="3" t="s">
        <v>3124</v>
      </c>
      <c r="I340" s="3" t="s">
        <v>3930</v>
      </c>
      <c r="J340" s="3" t="s">
        <v>75</v>
      </c>
      <c r="K340" s="3" t="s">
        <v>3804</v>
      </c>
      <c r="L340" s="3" t="s">
        <v>3450</v>
      </c>
      <c r="M340" s="3" t="s">
        <v>6449</v>
      </c>
      <c r="N340" s="3" t="s">
        <v>75</v>
      </c>
      <c r="O340" s="3"/>
      <c r="P340" s="3"/>
      <c r="Q340" s="3"/>
      <c r="R340" s="5"/>
      <c r="S340" s="5"/>
      <c r="T340" s="5"/>
      <c r="U340" s="5"/>
      <c r="V340" s="5"/>
      <c r="W340" s="5"/>
      <c r="X340" s="3"/>
      <c r="Y340" s="10" t="e">
        <f>VLOOKUP(H340,'centroDeProyectos estrateg '!$B:$AB,2,FALSE)</f>
        <v>#N/A</v>
      </c>
      <c r="Z340" s="10" t="e">
        <f>VLOOKUP(I340,'centroDeProyectos estrateg '!$B:$AB,3,FALSE)</f>
        <v>#N/A</v>
      </c>
      <c r="AA340" s="10" t="e">
        <f>VLOOKUP(J340,'centroDeProyectos estrateg '!$B:$AB,7,FALSE)</f>
        <v>#N/A</v>
      </c>
      <c r="AB340" s="10" t="e">
        <f>VLOOKUP(K340,'centroDeProyectos estrateg '!$B:$AB,8,FALSE)</f>
        <v>#N/A</v>
      </c>
      <c r="AC340" s="10" t="e">
        <f>VLOOKUP(L340,'centroDeProyectos estrateg '!$B:$AB,5,FALSE)</f>
        <v>#N/A</v>
      </c>
      <c r="AD340" s="10" t="e">
        <f>VLOOKUP(M340,'centroDeProyectos estrateg '!$B:$AB,19,FALSE)</f>
        <v>#N/A</v>
      </c>
    </row>
    <row r="341" spans="1:30" ht="32.25" customHeight="1">
      <c r="A341" s="1"/>
      <c r="B341" s="4" t="s">
        <v>3463</v>
      </c>
      <c r="C341" s="4" t="s">
        <v>5331</v>
      </c>
      <c r="D341" s="4" t="s">
        <v>3762</v>
      </c>
      <c r="E341" s="4" t="s">
        <v>3790</v>
      </c>
      <c r="F341" s="4" t="s">
        <v>3791</v>
      </c>
      <c r="G341"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1" s="4" t="s">
        <v>3028</v>
      </c>
      <c r="I341" s="4" t="s">
        <v>3931</v>
      </c>
      <c r="J341" s="4" t="s">
        <v>75</v>
      </c>
      <c r="K341" s="4" t="s">
        <v>3804</v>
      </c>
      <c r="L341" s="4">
        <v>2019</v>
      </c>
      <c r="M341" s="4" t="s">
        <v>3932</v>
      </c>
      <c r="N341" s="4" t="s">
        <v>75</v>
      </c>
      <c r="O341" s="4"/>
      <c r="P341" s="4"/>
      <c r="Q341" s="4">
        <v>100</v>
      </c>
      <c r="R341" s="15">
        <v>0.1</v>
      </c>
      <c r="S341" s="15">
        <v>0.2</v>
      </c>
      <c r="T341" s="15">
        <v>0.4</v>
      </c>
      <c r="U341" s="15">
        <v>0.6</v>
      </c>
      <c r="V341" s="15">
        <v>0.8</v>
      </c>
      <c r="W341" s="15">
        <v>1</v>
      </c>
      <c r="X341" s="4"/>
      <c r="Y341" s="10" t="e">
        <f>VLOOKUP(H341,'centroDeProyectos estrateg '!$B:$AB,2,FALSE)</f>
        <v>#VALUE!</v>
      </c>
      <c r="Z341" s="10" t="e">
        <f>VLOOKUP(I341,'centroDeProyectos estrateg '!$B:$AB,3,FALSE)</f>
        <v>#N/A</v>
      </c>
      <c r="AA341" s="10" t="e">
        <f>VLOOKUP(J341,'centroDeProyectos estrateg '!$B:$AB,7,FALSE)</f>
        <v>#N/A</v>
      </c>
      <c r="AB341" s="10" t="e">
        <f>VLOOKUP(K341,'centroDeProyectos estrateg '!$B:$AB,8,FALSE)</f>
        <v>#N/A</v>
      </c>
      <c r="AC341" s="10" t="e">
        <f>VLOOKUP(L341,'centroDeProyectos estrateg '!$B:$AB,5,FALSE)</f>
        <v>#N/A</v>
      </c>
      <c r="AD341" s="10" t="e">
        <f>VLOOKUP(M341,'centroDeProyectos estrateg '!$B:$AB,19,FALSE)</f>
        <v>#VALUE!</v>
      </c>
    </row>
    <row r="342" spans="1:30" ht="32.25" customHeight="1">
      <c r="A342" s="1"/>
      <c r="B342" s="4" t="s">
        <v>3463</v>
      </c>
      <c r="C342" s="4" t="s">
        <v>5331</v>
      </c>
      <c r="D342" s="4" t="s">
        <v>3762</v>
      </c>
      <c r="E342" s="4" t="s">
        <v>3790</v>
      </c>
      <c r="F342" s="4" t="s">
        <v>3791</v>
      </c>
      <c r="G342"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2" s="4" t="s">
        <v>3028</v>
      </c>
      <c r="I342" s="4" t="s">
        <v>3931</v>
      </c>
      <c r="J342" s="4" t="s">
        <v>75</v>
      </c>
      <c r="K342" s="4" t="s">
        <v>3804</v>
      </c>
      <c r="L342" s="4" t="s">
        <v>6004</v>
      </c>
      <c r="M342" s="4" t="s">
        <v>3934</v>
      </c>
      <c r="N342" s="4" t="s">
        <v>75</v>
      </c>
      <c r="O342" s="4"/>
      <c r="P342" s="4"/>
      <c r="Q342" s="4"/>
      <c r="R342" s="15"/>
      <c r="S342" s="15"/>
      <c r="T342" s="15"/>
      <c r="U342" s="15"/>
      <c r="V342" s="15"/>
      <c r="W342" s="15"/>
      <c r="X342" s="4"/>
      <c r="Y342" s="10" t="e">
        <f>VLOOKUP(H342,'centroDeProyectos estrateg '!$B:$AB,2,FALSE)</f>
        <v>#VALUE!</v>
      </c>
      <c r="Z342" s="10" t="e">
        <f>VLOOKUP(I342,'centroDeProyectos estrateg '!$B:$AB,3,FALSE)</f>
        <v>#N/A</v>
      </c>
      <c r="AA342" s="10" t="e">
        <f>VLOOKUP(J342,'centroDeProyectos estrateg '!$B:$AB,7,FALSE)</f>
        <v>#N/A</v>
      </c>
      <c r="AB342" s="10" t="e">
        <f>VLOOKUP(K342,'centroDeProyectos estrateg '!$B:$AB,8,FALSE)</f>
        <v>#N/A</v>
      </c>
      <c r="AC342" s="10" t="e">
        <f>VLOOKUP(L342,'centroDeProyectos estrateg '!$B:$AB,5,FALSE)</f>
        <v>#N/A</v>
      </c>
      <c r="AD342" s="10" t="e">
        <f>VLOOKUP(M342,'centroDeProyectos estrateg '!$B:$AB,19,FALSE)</f>
        <v>#N/A</v>
      </c>
    </row>
    <row r="343" spans="1:30" ht="32.25" customHeight="1">
      <c r="A343" s="1"/>
      <c r="B343" s="4" t="s">
        <v>3463</v>
      </c>
      <c r="C343" s="4" t="s">
        <v>5331</v>
      </c>
      <c r="D343" s="4" t="s">
        <v>3762</v>
      </c>
      <c r="E343" s="4" t="s">
        <v>3790</v>
      </c>
      <c r="F343" s="4" t="s">
        <v>3791</v>
      </c>
      <c r="G343"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3" s="4" t="s">
        <v>3028</v>
      </c>
      <c r="I343" s="4" t="s">
        <v>3931</v>
      </c>
      <c r="J343" s="4" t="s">
        <v>75</v>
      </c>
      <c r="K343" s="4" t="s">
        <v>3804</v>
      </c>
      <c r="L343" s="4" t="s">
        <v>6004</v>
      </c>
      <c r="M343" s="4" t="s">
        <v>3935</v>
      </c>
      <c r="N343" s="4" t="s">
        <v>75</v>
      </c>
      <c r="O343" s="4"/>
      <c r="P343" s="4"/>
      <c r="Q343" s="4"/>
      <c r="R343" s="15"/>
      <c r="S343" s="15"/>
      <c r="T343" s="15"/>
      <c r="U343" s="15"/>
      <c r="V343" s="15"/>
      <c r="W343" s="15"/>
      <c r="X343" s="4"/>
      <c r="Y343" s="10" t="e">
        <f>VLOOKUP(H343,'centroDeProyectos estrateg '!$B:$AB,2,FALSE)</f>
        <v>#VALUE!</v>
      </c>
      <c r="Z343" s="10" t="e">
        <f>VLOOKUP(I343,'centroDeProyectos estrateg '!$B:$AB,3,FALSE)</f>
        <v>#N/A</v>
      </c>
      <c r="AA343" s="10" t="e">
        <f>VLOOKUP(J343,'centroDeProyectos estrateg '!$B:$AB,7,FALSE)</f>
        <v>#N/A</v>
      </c>
      <c r="AB343" s="10" t="e">
        <f>VLOOKUP(K343,'centroDeProyectos estrateg '!$B:$AB,8,FALSE)</f>
        <v>#N/A</v>
      </c>
      <c r="AC343" s="10" t="e">
        <f>VLOOKUP(L343,'centroDeProyectos estrateg '!$B:$AB,5,FALSE)</f>
        <v>#N/A</v>
      </c>
      <c r="AD343" s="10" t="e">
        <f>VLOOKUP(M343,'centroDeProyectos estrateg '!$B:$AB,19,FALSE)</f>
        <v>#N/A</v>
      </c>
    </row>
    <row r="344" spans="1:30" ht="32.25" customHeight="1">
      <c r="A344" s="1"/>
      <c r="B344" s="3" t="s">
        <v>3463</v>
      </c>
      <c r="C344" s="3" t="s">
        <v>5331</v>
      </c>
      <c r="D344" s="3" t="s">
        <v>3762</v>
      </c>
      <c r="E344" s="3" t="s">
        <v>3790</v>
      </c>
      <c r="F344" s="3" t="s">
        <v>3791</v>
      </c>
      <c r="G344" s="3"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4" s="3" t="s">
        <v>3138</v>
      </c>
      <c r="I344" s="3" t="s">
        <v>3937</v>
      </c>
      <c r="J344" s="3" t="s">
        <v>3470</v>
      </c>
      <c r="K344" s="3" t="s">
        <v>6450</v>
      </c>
      <c r="L344" s="3" t="s">
        <v>3475</v>
      </c>
      <c r="M344" s="3" t="s">
        <v>6451</v>
      </c>
      <c r="N344" s="3" t="s">
        <v>4437</v>
      </c>
      <c r="O344" s="3"/>
      <c r="P344" s="3"/>
      <c r="Q344" s="3"/>
      <c r="R344" s="5">
        <v>0.1</v>
      </c>
      <c r="S344" s="5">
        <v>0.2</v>
      </c>
      <c r="T344" s="5">
        <v>0.4</v>
      </c>
      <c r="U344" s="5">
        <v>0.6</v>
      </c>
      <c r="V344" s="5">
        <v>0.8</v>
      </c>
      <c r="W344" s="5">
        <v>1</v>
      </c>
      <c r="X344" s="3" t="s">
        <v>6452</v>
      </c>
      <c r="Y344" s="10" t="e">
        <f>VLOOKUP(H344,'centroDeProyectos estrateg '!$B:$AB,2,FALSE)</f>
        <v>#N/A</v>
      </c>
      <c r="Z344" s="10" t="e">
        <f>VLOOKUP(I344,'centroDeProyectos estrateg '!$B:$AB,3,FALSE)</f>
        <v>#N/A</v>
      </c>
      <c r="AA344" s="10" t="e">
        <f>VLOOKUP(J344,'centroDeProyectos estrateg '!$B:$AB,7,FALSE)</f>
        <v>#N/A</v>
      </c>
      <c r="AB344" s="10" t="e">
        <f>VLOOKUP(K344,'centroDeProyectos estrateg '!$B:$AB,8,FALSE)</f>
        <v>#N/A</v>
      </c>
      <c r="AC344" s="10" t="e">
        <f>VLOOKUP(L344,'centroDeProyectos estrateg '!$B:$AB,5,FALSE)</f>
        <v>#N/A</v>
      </c>
      <c r="AD344" s="10" t="e">
        <f>VLOOKUP(M344,'centroDeProyectos estrateg '!$B:$AB,19,FALSE)</f>
        <v>#N/A</v>
      </c>
    </row>
    <row r="345" spans="1:30" ht="32.25" customHeight="1">
      <c r="A345" s="1"/>
      <c r="B345" s="4" t="s">
        <v>3463</v>
      </c>
      <c r="C345" s="4" t="s">
        <v>5331</v>
      </c>
      <c r="D345" s="4" t="s">
        <v>3762</v>
      </c>
      <c r="E345" s="4" t="s">
        <v>3790</v>
      </c>
      <c r="F345" s="4" t="s">
        <v>3791</v>
      </c>
      <c r="G345"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5" s="4" t="s">
        <v>3036</v>
      </c>
      <c r="I345" s="4" t="s">
        <v>6453</v>
      </c>
      <c r="J345" s="4" t="s">
        <v>840</v>
      </c>
      <c r="K345" s="4" t="s">
        <v>3941</v>
      </c>
      <c r="L345" s="4">
        <v>2019</v>
      </c>
      <c r="M345" s="4" t="s">
        <v>6454</v>
      </c>
      <c r="N345" s="4" t="s">
        <v>840</v>
      </c>
      <c r="O345" s="4"/>
      <c r="P345" s="4"/>
      <c r="Q345" s="4"/>
      <c r="R345" s="15">
        <v>0.1</v>
      </c>
      <c r="S345" s="15">
        <v>0.2</v>
      </c>
      <c r="T345" s="15">
        <v>0.4</v>
      </c>
      <c r="U345" s="15">
        <v>0.6</v>
      </c>
      <c r="V345" s="15">
        <v>0.8</v>
      </c>
      <c r="W345" s="15">
        <v>1</v>
      </c>
      <c r="X345" s="4"/>
      <c r="Y345" s="10" t="e">
        <f>VLOOKUP(H345,'centroDeProyectos estrateg '!$B:$AB,2,FALSE)</f>
        <v>#N/A</v>
      </c>
      <c r="Z345" s="10" t="e">
        <f>VLOOKUP(I345,'centroDeProyectos estrateg '!$B:$AB,3,FALSE)</f>
        <v>#N/A</v>
      </c>
      <c r="AA345" s="10" t="e">
        <f>VLOOKUP(J345,'centroDeProyectos estrateg '!$B:$AB,7,FALSE)</f>
        <v>#N/A</v>
      </c>
      <c r="AB345" s="10" t="e">
        <f>VLOOKUP(K345,'centroDeProyectos estrateg '!$B:$AB,8,FALSE)</f>
        <v>#VALUE!</v>
      </c>
      <c r="AC345" s="10" t="e">
        <f>VLOOKUP(L345,'centroDeProyectos estrateg '!$B:$AB,5,FALSE)</f>
        <v>#N/A</v>
      </c>
      <c r="AD345" s="10" t="e">
        <f>VLOOKUP(M345,'centroDeProyectos estrateg '!$B:$AB,19,FALSE)</f>
        <v>#N/A</v>
      </c>
    </row>
    <row r="346" spans="1:30" ht="32.25" customHeight="1">
      <c r="A346" s="1"/>
      <c r="B346" s="4" t="s">
        <v>3463</v>
      </c>
      <c r="C346" s="4" t="s">
        <v>5331</v>
      </c>
      <c r="D346" s="4" t="s">
        <v>3762</v>
      </c>
      <c r="E346" s="4" t="s">
        <v>3790</v>
      </c>
      <c r="F346" s="4" t="s">
        <v>3791</v>
      </c>
      <c r="G346"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6" s="4" t="s">
        <v>3036</v>
      </c>
      <c r="I346" s="4" t="s">
        <v>6453</v>
      </c>
      <c r="J346" s="4" t="s">
        <v>840</v>
      </c>
      <c r="K346" s="4" t="s">
        <v>3941</v>
      </c>
      <c r="L346" s="4">
        <v>2020</v>
      </c>
      <c r="M346" s="4" t="s">
        <v>6455</v>
      </c>
      <c r="N346" s="4" t="s">
        <v>840</v>
      </c>
      <c r="O346" s="4"/>
      <c r="P346" s="4"/>
      <c r="Q346" s="4"/>
      <c r="R346" s="15">
        <v>0.1</v>
      </c>
      <c r="S346" s="15">
        <v>0.2</v>
      </c>
      <c r="T346" s="15">
        <v>0.4</v>
      </c>
      <c r="U346" s="15">
        <v>0.6</v>
      </c>
      <c r="V346" s="15">
        <v>0.8</v>
      </c>
      <c r="W346" s="15">
        <v>1</v>
      </c>
      <c r="X346" s="4"/>
      <c r="Y346" s="10" t="e">
        <f>VLOOKUP(H346,'centroDeProyectos estrateg '!$B:$AB,2,FALSE)</f>
        <v>#N/A</v>
      </c>
      <c r="Z346" s="10" t="e">
        <f>VLOOKUP(I346,'centroDeProyectos estrateg '!$B:$AB,3,FALSE)</f>
        <v>#N/A</v>
      </c>
      <c r="AA346" s="10" t="e">
        <f>VLOOKUP(J346,'centroDeProyectos estrateg '!$B:$AB,7,FALSE)</f>
        <v>#N/A</v>
      </c>
      <c r="AB346" s="10" t="e">
        <f>VLOOKUP(K346,'centroDeProyectos estrateg '!$B:$AB,8,FALSE)</f>
        <v>#VALUE!</v>
      </c>
      <c r="AC346" s="10" t="e">
        <f>VLOOKUP(L346,'centroDeProyectos estrateg '!$B:$AB,5,FALSE)</f>
        <v>#N/A</v>
      </c>
      <c r="AD346" s="10" t="e">
        <f>VLOOKUP(M346,'centroDeProyectos estrateg '!$B:$AB,19,FALSE)</f>
        <v>#N/A</v>
      </c>
    </row>
    <row r="347" spans="1:30" ht="32.25" customHeight="1">
      <c r="A347" s="1"/>
      <c r="B347" s="4" t="s">
        <v>3463</v>
      </c>
      <c r="C347" s="4" t="s">
        <v>5331</v>
      </c>
      <c r="D347" s="4" t="s">
        <v>3762</v>
      </c>
      <c r="E347" s="4" t="s">
        <v>3790</v>
      </c>
      <c r="F347" s="4" t="s">
        <v>3791</v>
      </c>
      <c r="G347" s="4" t="str">
        <f t="shared" si="27"/>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347" s="4" t="s">
        <v>3036</v>
      </c>
      <c r="I347" s="4" t="s">
        <v>6453</v>
      </c>
      <c r="J347" s="4" t="s">
        <v>840</v>
      </c>
      <c r="K347" s="4" t="s">
        <v>3941</v>
      </c>
      <c r="L347" s="4" t="s">
        <v>3450</v>
      </c>
      <c r="M347" s="4" t="s">
        <v>6456</v>
      </c>
      <c r="N347" s="4" t="s">
        <v>840</v>
      </c>
      <c r="O347" s="4"/>
      <c r="P347" s="4"/>
      <c r="Q347" s="4"/>
      <c r="R347" s="15">
        <v>0.1</v>
      </c>
      <c r="S347" s="15">
        <v>0.2</v>
      </c>
      <c r="T347" s="15">
        <v>0.4</v>
      </c>
      <c r="U347" s="15">
        <v>0.6</v>
      </c>
      <c r="V347" s="15">
        <v>0.8</v>
      </c>
      <c r="W347" s="15">
        <v>1</v>
      </c>
      <c r="X347" s="4"/>
      <c r="Y347" s="10" t="e">
        <f>VLOOKUP(H347,'centroDeProyectos estrateg '!$B:$AB,2,FALSE)</f>
        <v>#N/A</v>
      </c>
      <c r="Z347" s="10" t="e">
        <f>VLOOKUP(I347,'centroDeProyectos estrateg '!$B:$AB,3,FALSE)</f>
        <v>#N/A</v>
      </c>
      <c r="AA347" s="10" t="e">
        <f>VLOOKUP(J347,'centroDeProyectos estrateg '!$B:$AB,7,FALSE)</f>
        <v>#N/A</v>
      </c>
      <c r="AB347" s="10" t="e">
        <f>VLOOKUP(K347,'centroDeProyectos estrateg '!$B:$AB,8,FALSE)</f>
        <v>#VALUE!</v>
      </c>
      <c r="AC347" s="10" t="e">
        <f>VLOOKUP(L347,'centroDeProyectos estrateg '!$B:$AB,5,FALSE)</f>
        <v>#N/A</v>
      </c>
      <c r="AD347" s="10" t="e">
        <f>VLOOKUP(M347,'centroDeProyectos estrateg '!$B:$AB,19,FALSE)</f>
        <v>#N/A</v>
      </c>
    </row>
    <row r="348" spans="1:30" ht="32.25" customHeight="1">
      <c r="A348" s="1"/>
      <c r="B348" s="3" t="s">
        <v>3463</v>
      </c>
      <c r="C348" s="3" t="s">
        <v>5331</v>
      </c>
      <c r="D348" s="3" t="s">
        <v>3762</v>
      </c>
      <c r="E348" s="3" t="s">
        <v>5659</v>
      </c>
      <c r="F348" s="3" t="s">
        <v>5660</v>
      </c>
      <c r="G348" s="3" t="str">
        <f t="shared" si="27"/>
        <v xml:space="preserve">BUENAS PRÁCTICAS: Participar e involucrar a las oficinas judiciales en el Programa de Buenas Prácticas, con el fin de innovar y mejorar los servicios de justicia.    </v>
      </c>
      <c r="H348" s="26" t="s">
        <v>3144</v>
      </c>
      <c r="I348" s="26" t="s">
        <v>3970</v>
      </c>
      <c r="J348" s="3" t="s">
        <v>26</v>
      </c>
      <c r="K348" s="3" t="s">
        <v>6457</v>
      </c>
      <c r="L348" s="3">
        <v>2019</v>
      </c>
      <c r="M348" s="3" t="s">
        <v>6458</v>
      </c>
      <c r="N348" s="3" t="s">
        <v>26</v>
      </c>
      <c r="O348" s="3" t="s">
        <v>3434</v>
      </c>
      <c r="P348" s="3">
        <v>0</v>
      </c>
      <c r="Q348" s="3">
        <v>100</v>
      </c>
      <c r="R348" s="5">
        <v>0.1</v>
      </c>
      <c r="S348" s="5">
        <v>0.2</v>
      </c>
      <c r="T348" s="5">
        <v>0.4</v>
      </c>
      <c r="U348" s="5">
        <v>0.6</v>
      </c>
      <c r="V348" s="5">
        <v>0.8</v>
      </c>
      <c r="W348" s="5">
        <v>1</v>
      </c>
      <c r="X348" s="3" t="s">
        <v>6001</v>
      </c>
      <c r="Y348" s="10" t="e">
        <f>VLOOKUP(H348,'centroDeProyectos estrateg '!$B:$AB,2,FALSE)</f>
        <v>#N/A</v>
      </c>
      <c r="Z348" s="10" t="e">
        <f>VLOOKUP(I348,'centroDeProyectos estrateg '!$B:$AB,3,FALSE)</f>
        <v>#N/A</v>
      </c>
      <c r="AA348" s="10" t="e">
        <f>VLOOKUP(J348,'centroDeProyectos estrateg '!$B:$AB,7,FALSE)</f>
        <v>#N/A</v>
      </c>
      <c r="AB348" s="10" t="e">
        <f>VLOOKUP(K348,'centroDeProyectos estrateg '!$B:$AB,8,FALSE)</f>
        <v>#N/A</v>
      </c>
      <c r="AC348" s="10" t="e">
        <f>VLOOKUP(L348,'centroDeProyectos estrateg '!$B:$AB,5,FALSE)</f>
        <v>#N/A</v>
      </c>
      <c r="AD348" s="10" t="e">
        <f>VLOOKUP(M348,'centroDeProyectos estrateg '!$B:$AB,19,FALSE)</f>
        <v>#N/A</v>
      </c>
    </row>
    <row r="349" spans="1:30" ht="32.25" customHeight="1">
      <c r="A349" s="1"/>
      <c r="B349" s="3" t="s">
        <v>3463</v>
      </c>
      <c r="C349" s="3" t="s">
        <v>5331</v>
      </c>
      <c r="D349" s="3" t="s">
        <v>3762</v>
      </c>
      <c r="E349" s="3" t="s">
        <v>5659</v>
      </c>
      <c r="F349" s="3" t="s">
        <v>5660</v>
      </c>
      <c r="G349" s="3" t="str">
        <f t="shared" si="27"/>
        <v xml:space="preserve">BUENAS PRÁCTICAS: Participar e involucrar a las oficinas judiciales en el Programa de Buenas Prácticas, con el fin de innovar y mejorar los servicios de justicia.    </v>
      </c>
      <c r="H349" s="26" t="s">
        <v>3144</v>
      </c>
      <c r="I349" s="26" t="s">
        <v>3970</v>
      </c>
      <c r="J349" s="3" t="s">
        <v>26</v>
      </c>
      <c r="K349" s="3" t="s">
        <v>6457</v>
      </c>
      <c r="L349" s="3">
        <v>2020</v>
      </c>
      <c r="M349" s="3" t="s">
        <v>6459</v>
      </c>
      <c r="N349" s="3" t="s">
        <v>26</v>
      </c>
      <c r="O349" s="3"/>
      <c r="P349" s="3"/>
      <c r="Q349" s="3"/>
      <c r="R349" s="5"/>
      <c r="S349" s="5"/>
      <c r="T349" s="5"/>
      <c r="U349" s="5"/>
      <c r="V349" s="5"/>
      <c r="W349" s="5"/>
      <c r="X349" s="3"/>
      <c r="Y349" s="10" t="e">
        <f>VLOOKUP(H349,'centroDeProyectos estrateg '!$B:$AB,2,FALSE)</f>
        <v>#N/A</v>
      </c>
      <c r="Z349" s="10" t="e">
        <f>VLOOKUP(I349,'centroDeProyectos estrateg '!$B:$AB,3,FALSE)</f>
        <v>#N/A</v>
      </c>
      <c r="AA349" s="10" t="e">
        <f>VLOOKUP(J349,'centroDeProyectos estrateg '!$B:$AB,7,FALSE)</f>
        <v>#N/A</v>
      </c>
      <c r="AB349" s="10" t="e">
        <f>VLOOKUP(K349,'centroDeProyectos estrateg '!$B:$AB,8,FALSE)</f>
        <v>#N/A</v>
      </c>
      <c r="AC349" s="10" t="e">
        <f>VLOOKUP(L349,'centroDeProyectos estrateg '!$B:$AB,5,FALSE)</f>
        <v>#N/A</v>
      </c>
      <c r="AD349" s="10" t="e">
        <f>VLOOKUP(M349,'centroDeProyectos estrateg '!$B:$AB,19,FALSE)</f>
        <v>#N/A</v>
      </c>
    </row>
    <row r="350" spans="1:30" ht="32.25" customHeight="1">
      <c r="A350" s="1"/>
      <c r="B350" s="3" t="s">
        <v>3463</v>
      </c>
      <c r="C350" s="3" t="s">
        <v>5331</v>
      </c>
      <c r="D350" s="3" t="s">
        <v>3762</v>
      </c>
      <c r="E350" s="3" t="s">
        <v>5659</v>
      </c>
      <c r="F350" s="3" t="s">
        <v>5660</v>
      </c>
      <c r="G350" s="3" t="str">
        <f t="shared" si="27"/>
        <v xml:space="preserve">BUENAS PRÁCTICAS: Participar e involucrar a las oficinas judiciales en el Programa de Buenas Prácticas, con el fin de innovar y mejorar los servicios de justicia.    </v>
      </c>
      <c r="H350" s="26" t="s">
        <v>3144</v>
      </c>
      <c r="I350" s="26" t="s">
        <v>3970</v>
      </c>
      <c r="J350" s="3" t="s">
        <v>26</v>
      </c>
      <c r="K350" s="3" t="s">
        <v>6457</v>
      </c>
      <c r="L350" s="3" t="s">
        <v>6004</v>
      </c>
      <c r="M350" s="3" t="s">
        <v>6460</v>
      </c>
      <c r="N350" s="3" t="s">
        <v>26</v>
      </c>
      <c r="O350" s="3"/>
      <c r="P350" s="3"/>
      <c r="Q350" s="3"/>
      <c r="R350" s="5"/>
      <c r="S350" s="5"/>
      <c r="T350" s="5"/>
      <c r="U350" s="5"/>
      <c r="V350" s="5"/>
      <c r="W350" s="5"/>
      <c r="X350" s="3"/>
      <c r="Y350" s="10" t="e">
        <f>VLOOKUP(H350,'centroDeProyectos estrateg '!$B:$AB,2,FALSE)</f>
        <v>#N/A</v>
      </c>
      <c r="Z350" s="10" t="e">
        <f>VLOOKUP(I350,'centroDeProyectos estrateg '!$B:$AB,3,FALSE)</f>
        <v>#N/A</v>
      </c>
      <c r="AA350" s="10" t="e">
        <f>VLOOKUP(J350,'centroDeProyectos estrateg '!$B:$AB,7,FALSE)</f>
        <v>#N/A</v>
      </c>
      <c r="AB350" s="10" t="e">
        <f>VLOOKUP(K350,'centroDeProyectos estrateg '!$B:$AB,8,FALSE)</f>
        <v>#N/A</v>
      </c>
      <c r="AC350" s="10" t="e">
        <f>VLOOKUP(L350,'centroDeProyectos estrateg '!$B:$AB,5,FALSE)</f>
        <v>#N/A</v>
      </c>
      <c r="AD350" s="10" t="e">
        <f>VLOOKUP(M350,'centroDeProyectos estrateg '!$B:$AB,19,FALSE)</f>
        <v>#N/A</v>
      </c>
    </row>
    <row r="351" spans="1:30" ht="32.25" customHeight="1">
      <c r="A351" s="1"/>
      <c r="B351" s="3" t="s">
        <v>3463</v>
      </c>
      <c r="C351" s="3" t="s">
        <v>5331</v>
      </c>
      <c r="D351" s="3" t="s">
        <v>3762</v>
      </c>
      <c r="E351" s="3" t="s">
        <v>5659</v>
      </c>
      <c r="F351" s="3" t="s">
        <v>5660</v>
      </c>
      <c r="G351" s="3" t="str">
        <f t="shared" si="27"/>
        <v xml:space="preserve">BUENAS PRÁCTICAS: Participar e involucrar a las oficinas judiciales en el Programa de Buenas Prácticas, con el fin de innovar y mejorar los servicios de justicia.    </v>
      </c>
      <c r="H351" s="26" t="s">
        <v>3144</v>
      </c>
      <c r="I351" s="26" t="s">
        <v>3970</v>
      </c>
      <c r="J351" s="3" t="s">
        <v>26</v>
      </c>
      <c r="K351" s="3" t="s">
        <v>6457</v>
      </c>
      <c r="L351" s="3" t="s">
        <v>6004</v>
      </c>
      <c r="M351" s="3" t="s">
        <v>6461</v>
      </c>
      <c r="N351" s="3" t="s">
        <v>26</v>
      </c>
      <c r="O351" s="3"/>
      <c r="P351" s="3"/>
      <c r="Q351" s="3"/>
      <c r="R351" s="5"/>
      <c r="S351" s="5"/>
      <c r="T351" s="5"/>
      <c r="U351" s="5"/>
      <c r="V351" s="5"/>
      <c r="W351" s="5"/>
      <c r="X351" s="3"/>
      <c r="Y351" s="10" t="e">
        <f>VLOOKUP(H351,'centroDeProyectos estrateg '!$B:$AB,2,FALSE)</f>
        <v>#N/A</v>
      </c>
      <c r="Z351" s="10" t="e">
        <f>VLOOKUP(I351,'centroDeProyectos estrateg '!$B:$AB,3,FALSE)</f>
        <v>#N/A</v>
      </c>
      <c r="AA351" s="10" t="e">
        <f>VLOOKUP(J351,'centroDeProyectos estrateg '!$B:$AB,7,FALSE)</f>
        <v>#N/A</v>
      </c>
      <c r="AB351" s="10" t="e">
        <f>VLOOKUP(K351,'centroDeProyectos estrateg '!$B:$AB,8,FALSE)</f>
        <v>#N/A</v>
      </c>
      <c r="AC351" s="10" t="e">
        <f>VLOOKUP(L351,'centroDeProyectos estrateg '!$B:$AB,5,FALSE)</f>
        <v>#N/A</v>
      </c>
      <c r="AD351" s="10" t="e">
        <f>VLOOKUP(M351,'centroDeProyectos estrateg '!$B:$AB,19,FALSE)</f>
        <v>#N/A</v>
      </c>
    </row>
    <row r="352" spans="1:30" ht="32.25" customHeight="1">
      <c r="A352" s="1"/>
      <c r="B352" s="4" t="s">
        <v>3463</v>
      </c>
      <c r="C352" s="4" t="s">
        <v>5331</v>
      </c>
      <c r="D352" s="4" t="s">
        <v>3762</v>
      </c>
      <c r="E352" s="4" t="s">
        <v>5659</v>
      </c>
      <c r="F352" s="4" t="s">
        <v>5660</v>
      </c>
      <c r="G352" s="4" t="str">
        <f t="shared" si="27"/>
        <v xml:space="preserve">BUENAS PRÁCTICAS: Participar e involucrar a las oficinas judiciales en el Programa de Buenas Prácticas, con el fin de innovar y mejorar los servicios de justicia.    </v>
      </c>
      <c r="H352" s="27" t="s">
        <v>3152</v>
      </c>
      <c r="I352" s="27" t="s">
        <v>3971</v>
      </c>
      <c r="J352" s="4" t="s">
        <v>26</v>
      </c>
      <c r="K352" s="4" t="s">
        <v>6462</v>
      </c>
      <c r="L352" s="4">
        <v>2019</v>
      </c>
      <c r="M352" s="4" t="s">
        <v>6463</v>
      </c>
      <c r="N352" s="4" t="s">
        <v>26</v>
      </c>
      <c r="O352" s="4" t="s">
        <v>3456</v>
      </c>
      <c r="P352" s="4">
        <v>50</v>
      </c>
      <c r="Q352" s="4">
        <v>150</v>
      </c>
      <c r="R352" s="17">
        <v>50</v>
      </c>
      <c r="S352" s="17">
        <v>50</v>
      </c>
      <c r="T352" s="17">
        <v>100</v>
      </c>
      <c r="U352" s="17">
        <v>100</v>
      </c>
      <c r="V352" s="17">
        <v>150</v>
      </c>
      <c r="W352" s="17">
        <v>150</v>
      </c>
      <c r="X352" s="4" t="s">
        <v>6001</v>
      </c>
      <c r="Y352" s="10" t="e">
        <f>VLOOKUP(H352,'centroDeProyectos estrateg '!$B:$AB,2,FALSE)</f>
        <v>#N/A</v>
      </c>
      <c r="Z352" s="10" t="e">
        <f>VLOOKUP(I352,'centroDeProyectos estrateg '!$B:$AB,3,FALSE)</f>
        <v>#N/A</v>
      </c>
      <c r="AA352" s="10" t="e">
        <f>VLOOKUP(J352,'centroDeProyectos estrateg '!$B:$AB,7,FALSE)</f>
        <v>#N/A</v>
      </c>
      <c r="AB352" s="10" t="e">
        <f>VLOOKUP(K352,'centroDeProyectos estrateg '!$B:$AB,8,FALSE)</f>
        <v>#N/A</v>
      </c>
      <c r="AC352" s="10" t="e">
        <f>VLOOKUP(L352,'centroDeProyectos estrateg '!$B:$AB,5,FALSE)</f>
        <v>#N/A</v>
      </c>
      <c r="AD352" s="10" t="e">
        <f>VLOOKUP(M352,'centroDeProyectos estrateg '!$B:$AB,19,FALSE)</f>
        <v>#N/A</v>
      </c>
    </row>
    <row r="353" spans="1:30" ht="32.25" customHeight="1">
      <c r="A353" s="1"/>
      <c r="B353" s="4" t="s">
        <v>3463</v>
      </c>
      <c r="C353" s="4" t="s">
        <v>5331</v>
      </c>
      <c r="D353" s="4" t="s">
        <v>3762</v>
      </c>
      <c r="E353" s="4" t="s">
        <v>5659</v>
      </c>
      <c r="F353" s="4" t="s">
        <v>5660</v>
      </c>
      <c r="G353" s="4" t="str">
        <f t="shared" si="27"/>
        <v xml:space="preserve">BUENAS PRÁCTICAS: Participar e involucrar a las oficinas judiciales en el Programa de Buenas Prácticas, con el fin de innovar y mejorar los servicios de justicia.    </v>
      </c>
      <c r="H353" s="27" t="s">
        <v>3152</v>
      </c>
      <c r="I353" s="27" t="s">
        <v>3971</v>
      </c>
      <c r="J353" s="4" t="s">
        <v>26</v>
      </c>
      <c r="K353" s="4" t="s">
        <v>6462</v>
      </c>
      <c r="L353" s="4">
        <v>2020</v>
      </c>
      <c r="M353" s="4" t="s">
        <v>6465</v>
      </c>
      <c r="N353" s="4" t="s">
        <v>26</v>
      </c>
      <c r="O353" s="4"/>
      <c r="P353" s="4"/>
      <c r="Q353" s="4"/>
      <c r="R353" s="15"/>
      <c r="S353" s="15"/>
      <c r="T353" s="15"/>
      <c r="U353" s="15"/>
      <c r="V353" s="15"/>
      <c r="W353" s="15"/>
      <c r="X353" s="4"/>
      <c r="Y353" s="10" t="e">
        <f>VLOOKUP(H353,'centroDeProyectos estrateg '!$B:$AB,2,FALSE)</f>
        <v>#N/A</v>
      </c>
      <c r="Z353" s="10" t="e">
        <f>VLOOKUP(I353,'centroDeProyectos estrateg '!$B:$AB,3,FALSE)</f>
        <v>#N/A</v>
      </c>
      <c r="AA353" s="10" t="e">
        <f>VLOOKUP(J353,'centroDeProyectos estrateg '!$B:$AB,7,FALSE)</f>
        <v>#N/A</v>
      </c>
      <c r="AB353" s="10" t="e">
        <f>VLOOKUP(K353,'centroDeProyectos estrateg '!$B:$AB,8,FALSE)</f>
        <v>#N/A</v>
      </c>
      <c r="AC353" s="10" t="e">
        <f>VLOOKUP(L353,'centroDeProyectos estrateg '!$B:$AB,5,FALSE)</f>
        <v>#N/A</v>
      </c>
      <c r="AD353" s="10" t="e">
        <f>VLOOKUP(M353,'centroDeProyectos estrateg '!$B:$AB,19,FALSE)</f>
        <v>#N/A</v>
      </c>
    </row>
    <row r="354" spans="1:30" ht="32.25" customHeight="1">
      <c r="A354" s="1"/>
      <c r="B354" s="4" t="s">
        <v>3463</v>
      </c>
      <c r="C354" s="4" t="s">
        <v>5331</v>
      </c>
      <c r="D354" s="4" t="s">
        <v>3762</v>
      </c>
      <c r="E354" s="4" t="s">
        <v>5659</v>
      </c>
      <c r="F354" s="4" t="s">
        <v>5660</v>
      </c>
      <c r="G354" s="4" t="str">
        <f t="shared" si="27"/>
        <v xml:space="preserve">BUENAS PRÁCTICAS: Participar e involucrar a las oficinas judiciales en el Programa de Buenas Prácticas, con el fin de innovar y mejorar los servicios de justicia.    </v>
      </c>
      <c r="H354" s="27" t="s">
        <v>3152</v>
      </c>
      <c r="I354" s="27" t="s">
        <v>3971</v>
      </c>
      <c r="J354" s="4" t="s">
        <v>26</v>
      </c>
      <c r="K354" s="4" t="s">
        <v>6462</v>
      </c>
      <c r="L354" s="4">
        <v>2021</v>
      </c>
      <c r="M354" s="4" t="s">
        <v>6466</v>
      </c>
      <c r="N354" s="4" t="s">
        <v>26</v>
      </c>
      <c r="O354" s="4"/>
      <c r="P354" s="4"/>
      <c r="Q354" s="4"/>
      <c r="R354" s="15"/>
      <c r="S354" s="15"/>
      <c r="T354" s="15"/>
      <c r="U354" s="15"/>
      <c r="V354" s="15"/>
      <c r="W354" s="15"/>
      <c r="X354" s="4"/>
      <c r="Y354" s="10" t="e">
        <f>VLOOKUP(H354,'centroDeProyectos estrateg '!$B:$AB,2,FALSE)</f>
        <v>#N/A</v>
      </c>
      <c r="Z354" s="10" t="e">
        <f>VLOOKUP(I354,'centroDeProyectos estrateg '!$B:$AB,3,FALSE)</f>
        <v>#N/A</v>
      </c>
      <c r="AA354" s="10" t="e">
        <f>VLOOKUP(J354,'centroDeProyectos estrateg '!$B:$AB,7,FALSE)</f>
        <v>#N/A</v>
      </c>
      <c r="AB354" s="10" t="e">
        <f>VLOOKUP(K354,'centroDeProyectos estrateg '!$B:$AB,8,FALSE)</f>
        <v>#N/A</v>
      </c>
      <c r="AC354" s="10" t="e">
        <f>VLOOKUP(L354,'centroDeProyectos estrateg '!$B:$AB,5,FALSE)</f>
        <v>#N/A</v>
      </c>
      <c r="AD354" s="10" t="e">
        <f>VLOOKUP(M354,'centroDeProyectos estrateg '!$B:$AB,19,FALSE)</f>
        <v>#N/A</v>
      </c>
    </row>
    <row r="355" spans="1:30" ht="32.25" customHeight="1">
      <c r="A355" s="1"/>
      <c r="B355" s="4" t="s">
        <v>3463</v>
      </c>
      <c r="C355" s="4" t="s">
        <v>5331</v>
      </c>
      <c r="D355" s="4" t="s">
        <v>3762</v>
      </c>
      <c r="E355" s="4" t="s">
        <v>5659</v>
      </c>
      <c r="F355" s="4" t="s">
        <v>5660</v>
      </c>
      <c r="G355" s="4" t="str">
        <f t="shared" si="27"/>
        <v xml:space="preserve">BUENAS PRÁCTICAS: Participar e involucrar a las oficinas judiciales en el Programa de Buenas Prácticas, con el fin de innovar y mejorar los servicios de justicia.    </v>
      </c>
      <c r="H355" s="27" t="s">
        <v>3152</v>
      </c>
      <c r="I355" s="27" t="s">
        <v>3971</v>
      </c>
      <c r="J355" s="4" t="s">
        <v>26</v>
      </c>
      <c r="K355" s="4" t="s">
        <v>6462</v>
      </c>
      <c r="L355" s="4">
        <v>2022</v>
      </c>
      <c r="M355" s="4" t="s">
        <v>6465</v>
      </c>
      <c r="N355" s="4" t="s">
        <v>26</v>
      </c>
      <c r="O355" s="4"/>
      <c r="P355" s="4"/>
      <c r="Q355" s="4"/>
      <c r="R355" s="15"/>
      <c r="S355" s="15"/>
      <c r="T355" s="15"/>
      <c r="U355" s="15"/>
      <c r="V355" s="15"/>
      <c r="W355" s="15"/>
      <c r="X355" s="4"/>
      <c r="Y355" s="10" t="e">
        <f>VLOOKUP(H355,'centroDeProyectos estrateg '!$B:$AB,2,FALSE)</f>
        <v>#N/A</v>
      </c>
      <c r="Z355" s="10" t="e">
        <f>VLOOKUP(I355,'centroDeProyectos estrateg '!$B:$AB,3,FALSE)</f>
        <v>#N/A</v>
      </c>
      <c r="AA355" s="10" t="e">
        <f>VLOOKUP(J355,'centroDeProyectos estrateg '!$B:$AB,7,FALSE)</f>
        <v>#N/A</v>
      </c>
      <c r="AB355" s="10" t="e">
        <f>VLOOKUP(K355,'centroDeProyectos estrateg '!$B:$AB,8,FALSE)</f>
        <v>#N/A</v>
      </c>
      <c r="AC355" s="10" t="e">
        <f>VLOOKUP(L355,'centroDeProyectos estrateg '!$B:$AB,5,FALSE)</f>
        <v>#N/A</v>
      </c>
      <c r="AD355" s="10" t="e">
        <f>VLOOKUP(M355,'centroDeProyectos estrateg '!$B:$AB,19,FALSE)</f>
        <v>#N/A</v>
      </c>
    </row>
    <row r="356" spans="1:30" ht="32.25" customHeight="1">
      <c r="A356" s="1"/>
      <c r="B356" s="4" t="s">
        <v>3463</v>
      </c>
      <c r="C356" s="4" t="s">
        <v>5331</v>
      </c>
      <c r="D356" s="4" t="s">
        <v>3762</v>
      </c>
      <c r="E356" s="4" t="s">
        <v>5659</v>
      </c>
      <c r="F356" s="4" t="s">
        <v>5660</v>
      </c>
      <c r="G356" s="4" t="str">
        <f t="shared" si="27"/>
        <v xml:space="preserve">BUENAS PRÁCTICAS: Participar e involucrar a las oficinas judiciales en el Programa de Buenas Prácticas, con el fin de innovar y mejorar los servicios de justicia.    </v>
      </c>
      <c r="H356" s="27" t="s">
        <v>3152</v>
      </c>
      <c r="I356" s="27" t="s">
        <v>3971</v>
      </c>
      <c r="J356" s="4" t="s">
        <v>26</v>
      </c>
      <c r="K356" s="4" t="s">
        <v>6462</v>
      </c>
      <c r="L356" s="4">
        <v>2023</v>
      </c>
      <c r="M356" s="4" t="s">
        <v>6467</v>
      </c>
      <c r="N356" s="4" t="s">
        <v>26</v>
      </c>
      <c r="O356" s="4"/>
      <c r="P356" s="4"/>
      <c r="Q356" s="4"/>
      <c r="R356" s="15"/>
      <c r="S356" s="15"/>
      <c r="T356" s="15"/>
      <c r="U356" s="15"/>
      <c r="V356" s="15"/>
      <c r="W356" s="15"/>
      <c r="X356" s="4"/>
      <c r="Y356" s="10" t="e">
        <f>VLOOKUP(H356,'centroDeProyectos estrateg '!$B:$AB,2,FALSE)</f>
        <v>#N/A</v>
      </c>
      <c r="Z356" s="10" t="e">
        <f>VLOOKUP(I356,'centroDeProyectos estrateg '!$B:$AB,3,FALSE)</f>
        <v>#N/A</v>
      </c>
      <c r="AA356" s="10" t="e">
        <f>VLOOKUP(J356,'centroDeProyectos estrateg '!$B:$AB,7,FALSE)</f>
        <v>#N/A</v>
      </c>
      <c r="AB356" s="10" t="e">
        <f>VLOOKUP(K356,'centroDeProyectos estrateg '!$B:$AB,8,FALSE)</f>
        <v>#N/A</v>
      </c>
      <c r="AC356" s="10" t="e">
        <f>VLOOKUP(L356,'centroDeProyectos estrateg '!$B:$AB,5,FALSE)</f>
        <v>#N/A</v>
      </c>
      <c r="AD356" s="10" t="e">
        <f>VLOOKUP(M356,'centroDeProyectos estrateg '!$B:$AB,19,FALSE)</f>
        <v>#N/A</v>
      </c>
    </row>
    <row r="357" spans="1:30" ht="32.25" customHeight="1">
      <c r="A357" s="1"/>
      <c r="B357" s="4" t="s">
        <v>3463</v>
      </c>
      <c r="C357" s="4" t="s">
        <v>5331</v>
      </c>
      <c r="D357" s="4" t="s">
        <v>3762</v>
      </c>
      <c r="E357" s="4" t="s">
        <v>5659</v>
      </c>
      <c r="F357" s="4" t="s">
        <v>5660</v>
      </c>
      <c r="G357" s="4" t="str">
        <f t="shared" si="27"/>
        <v xml:space="preserve">BUENAS PRÁCTICAS: Participar e involucrar a las oficinas judiciales en el Programa de Buenas Prácticas, con el fin de innovar y mejorar los servicios de justicia.    </v>
      </c>
      <c r="H357" s="27" t="s">
        <v>3152</v>
      </c>
      <c r="I357" s="27" t="s">
        <v>3971</v>
      </c>
      <c r="J357" s="4" t="s">
        <v>26</v>
      </c>
      <c r="K357" s="4" t="s">
        <v>6462</v>
      </c>
      <c r="L357" s="4">
        <v>2024</v>
      </c>
      <c r="M357" s="4" t="s">
        <v>6465</v>
      </c>
      <c r="N357" s="4" t="s">
        <v>26</v>
      </c>
      <c r="O357" s="4"/>
      <c r="P357" s="4"/>
      <c r="Q357" s="4"/>
      <c r="R357" s="15"/>
      <c r="S357" s="15"/>
      <c r="T357" s="15"/>
      <c r="U357" s="15"/>
      <c r="V357" s="15"/>
      <c r="W357" s="15"/>
      <c r="X357" s="4"/>
      <c r="Y357" s="10" t="e">
        <f>VLOOKUP(H357,'centroDeProyectos estrateg '!$B:$AB,2,FALSE)</f>
        <v>#N/A</v>
      </c>
      <c r="Z357" s="10" t="e">
        <f>VLOOKUP(I357,'centroDeProyectos estrateg '!$B:$AB,3,FALSE)</f>
        <v>#N/A</v>
      </c>
      <c r="AA357" s="10" t="e">
        <f>VLOOKUP(J357,'centroDeProyectos estrateg '!$B:$AB,7,FALSE)</f>
        <v>#N/A</v>
      </c>
      <c r="AB357" s="10" t="e">
        <f>VLOOKUP(K357,'centroDeProyectos estrateg '!$B:$AB,8,FALSE)</f>
        <v>#N/A</v>
      </c>
      <c r="AC357" s="10" t="e">
        <f>VLOOKUP(L357,'centroDeProyectos estrateg '!$B:$AB,5,FALSE)</f>
        <v>#N/A</v>
      </c>
      <c r="AD357" s="10" t="e">
        <f>VLOOKUP(M357,'centroDeProyectos estrateg '!$B:$AB,19,FALSE)</f>
        <v>#N/A</v>
      </c>
    </row>
    <row r="358" spans="1:30" ht="32.25" customHeight="1">
      <c r="A358" s="1"/>
      <c r="B358" s="3" t="s">
        <v>3819</v>
      </c>
      <c r="C358" s="3" t="s">
        <v>5331</v>
      </c>
      <c r="D358" s="3" t="s">
        <v>3762</v>
      </c>
      <c r="E358" s="3" t="s">
        <v>5452</v>
      </c>
      <c r="F358" s="3" t="s">
        <v>6468</v>
      </c>
      <c r="G358" s="3" t="str">
        <f t="shared" si="27"/>
        <v>MODALIDADES ALTERNATIVAS DE TRABAJO: Contar con diferentes modalidades alternas de trabajo que permitan alcanzar los objetivos institucionales y brindar un servicio publico de calidad.</v>
      </c>
      <c r="H358" s="3" t="s">
        <v>3066</v>
      </c>
      <c r="I358" s="3" t="s">
        <v>6469</v>
      </c>
      <c r="J358" s="3" t="s">
        <v>2145</v>
      </c>
      <c r="K358" s="3" t="s">
        <v>3975</v>
      </c>
      <c r="L358" s="3" t="s">
        <v>6174</v>
      </c>
      <c r="M358" s="3" t="s">
        <v>6470</v>
      </c>
      <c r="N358" s="3" t="s">
        <v>3977</v>
      </c>
      <c r="O358" s="3" t="s">
        <v>3434</v>
      </c>
      <c r="P358" s="5">
        <v>0.02</v>
      </c>
      <c r="Q358" s="5">
        <v>0.14000000000000001</v>
      </c>
      <c r="R358" s="5">
        <v>0.04</v>
      </c>
      <c r="S358" s="5">
        <v>0.06</v>
      </c>
      <c r="T358" s="5">
        <v>0.08</v>
      </c>
      <c r="U358" s="5">
        <v>0.1</v>
      </c>
      <c r="V358" s="5">
        <v>0.12</v>
      </c>
      <c r="W358" s="5">
        <v>0.14000000000000001</v>
      </c>
      <c r="X358" s="3" t="s">
        <v>6001</v>
      </c>
      <c r="Y358" s="10" t="str">
        <f>VLOOKUP(H358,'centroDeProyectos estrateg '!$B:$AB,2,FALSE)</f>
        <v>3-  Optimización e innovación de los servicios judiciales (21)</v>
      </c>
      <c r="Z358" s="10" t="e">
        <f>VLOOKUP(I358,'centroDeProyectos estrateg '!$B:$AB,3,FALSE)</f>
        <v>#N/A</v>
      </c>
      <c r="AA358" s="10" t="e">
        <f>VLOOKUP(J358,'centroDeProyectos estrateg '!$B:$AB,7,FALSE)</f>
        <v>#N/A</v>
      </c>
      <c r="AB358" s="10" t="e">
        <f>VLOOKUP(K358,'centroDeProyectos estrateg '!$B:$AB,8,FALSE)</f>
        <v>#N/A</v>
      </c>
      <c r="AC358" s="10" t="e">
        <f>VLOOKUP(L358,'centroDeProyectos estrateg '!$B:$AB,5,FALSE)</f>
        <v>#N/A</v>
      </c>
      <c r="AD358" s="10" t="e">
        <f>VLOOKUP(M358,'centroDeProyectos estrateg '!$B:$AB,19,FALSE)</f>
        <v>#N/A</v>
      </c>
    </row>
    <row r="359" spans="1:30" ht="32.25" customHeight="1">
      <c r="A359" s="1"/>
      <c r="B359" s="3" t="s">
        <v>3819</v>
      </c>
      <c r="C359" s="3" t="s">
        <v>5331</v>
      </c>
      <c r="D359" s="3" t="s">
        <v>3762</v>
      </c>
      <c r="E359" s="3" t="s">
        <v>5452</v>
      </c>
      <c r="F359" s="3" t="s">
        <v>6468</v>
      </c>
      <c r="G359" s="3" t="str">
        <f t="shared" si="27"/>
        <v>MODALIDADES ALTERNATIVAS DE TRABAJO: Contar con diferentes modalidades alternas de trabajo que permitan alcanzar los objetivos institucionales y brindar un servicio publico de calidad.</v>
      </c>
      <c r="H359" s="3" t="s">
        <v>3066</v>
      </c>
      <c r="I359" s="3" t="s">
        <v>6469</v>
      </c>
      <c r="J359" s="3" t="s">
        <v>2145</v>
      </c>
      <c r="K359" s="3" t="s">
        <v>3975</v>
      </c>
      <c r="L359" s="3" t="s">
        <v>3475</v>
      </c>
      <c r="M359" s="3" t="s">
        <v>6471</v>
      </c>
      <c r="N359" s="3" t="s">
        <v>3982</v>
      </c>
      <c r="O359" s="3"/>
      <c r="P359" s="3"/>
      <c r="Q359" s="3"/>
      <c r="R359" s="3"/>
      <c r="S359" s="3"/>
      <c r="T359" s="3"/>
      <c r="U359" s="3"/>
      <c r="V359" s="3"/>
      <c r="W359" s="3"/>
      <c r="X359" s="3"/>
      <c r="Y359" s="10" t="str">
        <f>VLOOKUP(H359,'centroDeProyectos estrateg '!$B:$AB,2,FALSE)</f>
        <v>3-  Optimización e innovación de los servicios judiciales (21)</v>
      </c>
      <c r="Z359" s="10" t="e">
        <f>VLOOKUP(I359,'centroDeProyectos estrateg '!$B:$AB,3,FALSE)</f>
        <v>#N/A</v>
      </c>
      <c r="AA359" s="10" t="e">
        <f>VLOOKUP(J359,'centroDeProyectos estrateg '!$B:$AB,7,FALSE)</f>
        <v>#N/A</v>
      </c>
      <c r="AB359" s="10" t="e">
        <f>VLOOKUP(K359,'centroDeProyectos estrateg '!$B:$AB,8,FALSE)</f>
        <v>#N/A</v>
      </c>
      <c r="AC359" s="10" t="e">
        <f>VLOOKUP(L359,'centroDeProyectos estrateg '!$B:$AB,5,FALSE)</f>
        <v>#N/A</v>
      </c>
      <c r="AD359" s="10" t="e">
        <f>VLOOKUP(M359,'centroDeProyectos estrateg '!$B:$AB,19,FALSE)</f>
        <v>#N/A</v>
      </c>
    </row>
    <row r="360" spans="1:30" ht="32.25" customHeight="1">
      <c r="A360" s="1"/>
      <c r="B360" s="3" t="s">
        <v>3819</v>
      </c>
      <c r="C360" s="3" t="s">
        <v>5331</v>
      </c>
      <c r="D360" s="3" t="s">
        <v>3762</v>
      </c>
      <c r="E360" s="3" t="s">
        <v>5452</v>
      </c>
      <c r="F360" s="3" t="s">
        <v>6468</v>
      </c>
      <c r="G360" s="3" t="str">
        <f t="shared" si="27"/>
        <v>MODALIDADES ALTERNATIVAS DE TRABAJO: Contar con diferentes modalidades alternas de trabajo que permitan alcanzar los objetivos institucionales y brindar un servicio publico de calidad.</v>
      </c>
      <c r="H360" s="3" t="s">
        <v>3066</v>
      </c>
      <c r="I360" s="3" t="s">
        <v>6469</v>
      </c>
      <c r="J360" s="3" t="s">
        <v>2145</v>
      </c>
      <c r="K360" s="3" t="s">
        <v>3975</v>
      </c>
      <c r="L360" s="3" t="s">
        <v>3852</v>
      </c>
      <c r="M360" s="3" t="s">
        <v>6472</v>
      </c>
      <c r="N360" s="3" t="s">
        <v>3982</v>
      </c>
      <c r="O360" s="3"/>
      <c r="P360" s="3"/>
      <c r="Q360" s="3"/>
      <c r="R360" s="3"/>
      <c r="S360" s="3"/>
      <c r="T360" s="3"/>
      <c r="U360" s="3"/>
      <c r="V360" s="3"/>
      <c r="W360" s="3"/>
      <c r="X360" s="3"/>
      <c r="Y360" s="10" t="str">
        <f>VLOOKUP(H360,'centroDeProyectos estrateg '!$B:$AB,2,FALSE)</f>
        <v>3-  Optimización e innovación de los servicios judiciales (21)</v>
      </c>
      <c r="Z360" s="10" t="e">
        <f>VLOOKUP(I360,'centroDeProyectos estrateg '!$B:$AB,3,FALSE)</f>
        <v>#N/A</v>
      </c>
      <c r="AA360" s="10" t="e">
        <f>VLOOKUP(J360,'centroDeProyectos estrateg '!$B:$AB,7,FALSE)</f>
        <v>#N/A</v>
      </c>
      <c r="AB360" s="10" t="e">
        <f>VLOOKUP(K360,'centroDeProyectos estrateg '!$B:$AB,8,FALSE)</f>
        <v>#N/A</v>
      </c>
      <c r="AC360" s="10" t="e">
        <f>VLOOKUP(L360,'centroDeProyectos estrateg '!$B:$AB,5,FALSE)</f>
        <v>#N/A</v>
      </c>
      <c r="AD360" s="10" t="e">
        <f>VLOOKUP(M360,'centroDeProyectos estrateg '!$B:$AB,19,FALSE)</f>
        <v>#N/A</v>
      </c>
    </row>
    <row r="361" spans="1:30" ht="32.25" customHeight="1">
      <c r="A361" s="1"/>
      <c r="B361" s="3" t="s">
        <v>3819</v>
      </c>
      <c r="C361" s="3" t="s">
        <v>5331</v>
      </c>
      <c r="D361" s="3" t="s">
        <v>3762</v>
      </c>
      <c r="E361" s="3" t="s">
        <v>5452</v>
      </c>
      <c r="F361" s="3" t="s">
        <v>6468</v>
      </c>
      <c r="G361" s="3" t="str">
        <f t="shared" si="27"/>
        <v>MODALIDADES ALTERNATIVAS DE TRABAJO: Contar con diferentes modalidades alternas de trabajo que permitan alcanzar los objetivos institucionales y brindar un servicio publico de calidad.</v>
      </c>
      <c r="H361" s="3" t="s">
        <v>3066</v>
      </c>
      <c r="I361" s="3" t="s">
        <v>6469</v>
      </c>
      <c r="J361" s="3" t="s">
        <v>2145</v>
      </c>
      <c r="K361" s="3" t="s">
        <v>3975</v>
      </c>
      <c r="L361" s="3" t="s">
        <v>6004</v>
      </c>
      <c r="M361" s="3" t="s">
        <v>6473</v>
      </c>
      <c r="N361" s="3" t="s">
        <v>3982</v>
      </c>
      <c r="O361" s="3"/>
      <c r="P361" s="3"/>
      <c r="Q361" s="3"/>
      <c r="R361" s="3"/>
      <c r="S361" s="3"/>
      <c r="T361" s="3"/>
      <c r="U361" s="3"/>
      <c r="V361" s="3"/>
      <c r="W361" s="3"/>
      <c r="X361" s="3"/>
      <c r="Y361" s="10" t="str">
        <f>VLOOKUP(H361,'centroDeProyectos estrateg '!$B:$AB,2,FALSE)</f>
        <v>3-  Optimización e innovación de los servicios judiciales (21)</v>
      </c>
      <c r="Z361" s="10" t="e">
        <f>VLOOKUP(I361,'centroDeProyectos estrateg '!$B:$AB,3,FALSE)</f>
        <v>#N/A</v>
      </c>
      <c r="AA361" s="10" t="e">
        <f>VLOOKUP(J361,'centroDeProyectos estrateg '!$B:$AB,7,FALSE)</f>
        <v>#N/A</v>
      </c>
      <c r="AB361" s="10" t="e">
        <f>VLOOKUP(K361,'centroDeProyectos estrateg '!$B:$AB,8,FALSE)</f>
        <v>#N/A</v>
      </c>
      <c r="AC361" s="10" t="e">
        <f>VLOOKUP(L361,'centroDeProyectos estrateg '!$B:$AB,5,FALSE)</f>
        <v>#N/A</v>
      </c>
      <c r="AD361" s="10" t="e">
        <f>VLOOKUP(M361,'centroDeProyectos estrateg '!$B:$AB,19,FALSE)</f>
        <v>#N/A</v>
      </c>
    </row>
    <row r="362" spans="1:30" ht="32.25" customHeight="1">
      <c r="A362" s="1"/>
      <c r="B362" s="3" t="s">
        <v>3819</v>
      </c>
      <c r="C362" s="3" t="s">
        <v>5331</v>
      </c>
      <c r="D362" s="3" t="s">
        <v>3762</v>
      </c>
      <c r="E362" s="3" t="s">
        <v>5452</v>
      </c>
      <c r="F362" s="3" t="s">
        <v>6468</v>
      </c>
      <c r="G362" s="3" t="str">
        <f t="shared" si="27"/>
        <v>MODALIDADES ALTERNATIVAS DE TRABAJO: Contar con diferentes modalidades alternas de trabajo que permitan alcanzar los objetivos institucionales y brindar un servicio publico de calidad.</v>
      </c>
      <c r="H362" s="3" t="s">
        <v>3066</v>
      </c>
      <c r="I362" s="3" t="s">
        <v>6469</v>
      </c>
      <c r="J362" s="3" t="s">
        <v>2145</v>
      </c>
      <c r="K362" s="3" t="s">
        <v>3975</v>
      </c>
      <c r="L362" s="3" t="s">
        <v>3475</v>
      </c>
      <c r="M362" s="3" t="s">
        <v>6474</v>
      </c>
      <c r="N362" s="3" t="s">
        <v>2145</v>
      </c>
      <c r="O362" s="3"/>
      <c r="P362" s="3"/>
      <c r="Q362" s="3"/>
      <c r="R362" s="3"/>
      <c r="S362" s="3"/>
      <c r="T362" s="3"/>
      <c r="U362" s="3"/>
      <c r="V362" s="3"/>
      <c r="W362" s="3"/>
      <c r="X362" s="3"/>
      <c r="Y362" s="10" t="str">
        <f>VLOOKUP(H362,'centroDeProyectos estrateg '!$B:$AB,2,FALSE)</f>
        <v>3-  Optimización e innovación de los servicios judiciales (21)</v>
      </c>
      <c r="Z362" s="10" t="e">
        <f>VLOOKUP(I362,'centroDeProyectos estrateg '!$B:$AB,3,FALSE)</f>
        <v>#N/A</v>
      </c>
      <c r="AA362" s="10" t="e">
        <f>VLOOKUP(J362,'centroDeProyectos estrateg '!$B:$AB,7,FALSE)</f>
        <v>#N/A</v>
      </c>
      <c r="AB362" s="10" t="e">
        <f>VLOOKUP(K362,'centroDeProyectos estrateg '!$B:$AB,8,FALSE)</f>
        <v>#N/A</v>
      </c>
      <c r="AC362" s="10" t="e">
        <f>VLOOKUP(L362,'centroDeProyectos estrateg '!$B:$AB,5,FALSE)</f>
        <v>#N/A</v>
      </c>
      <c r="AD362" s="10" t="e">
        <f>VLOOKUP(M362,'centroDeProyectos estrateg '!$B:$AB,19,FALSE)</f>
        <v>#N/A</v>
      </c>
    </row>
    <row r="363" spans="1:30" ht="32.25" customHeight="1">
      <c r="A363" s="1"/>
      <c r="B363" s="3" t="s">
        <v>3819</v>
      </c>
      <c r="C363" s="3" t="s">
        <v>5331</v>
      </c>
      <c r="D363" s="3" t="s">
        <v>3762</v>
      </c>
      <c r="E363" s="3" t="s">
        <v>5452</v>
      </c>
      <c r="F363" s="3" t="s">
        <v>6468</v>
      </c>
      <c r="G363" s="3" t="str">
        <f t="shared" si="27"/>
        <v>MODALIDADES ALTERNATIVAS DE TRABAJO: Contar con diferentes modalidades alternas de trabajo que permitan alcanzar los objetivos institucionales y brindar un servicio publico de calidad.</v>
      </c>
      <c r="H363" s="3" t="s">
        <v>3066</v>
      </c>
      <c r="I363" s="3" t="s">
        <v>6469</v>
      </c>
      <c r="J363" s="3" t="s">
        <v>2145</v>
      </c>
      <c r="K363" s="3" t="s">
        <v>3975</v>
      </c>
      <c r="L363" s="3" t="s">
        <v>6004</v>
      </c>
      <c r="M363" s="3" t="s">
        <v>6475</v>
      </c>
      <c r="N363" s="3" t="s">
        <v>3982</v>
      </c>
      <c r="O363" s="3"/>
      <c r="P363" s="3"/>
      <c r="Q363" s="3"/>
      <c r="R363" s="3"/>
      <c r="S363" s="3"/>
      <c r="T363" s="3"/>
      <c r="U363" s="3"/>
      <c r="V363" s="3"/>
      <c r="W363" s="3"/>
      <c r="X363" s="3"/>
      <c r="Y363" s="10" t="str">
        <f>VLOOKUP(H363,'centroDeProyectos estrateg '!$B:$AB,2,FALSE)</f>
        <v>3-  Optimización e innovación de los servicios judiciales (21)</v>
      </c>
      <c r="Z363" s="10" t="e">
        <f>VLOOKUP(I363,'centroDeProyectos estrateg '!$B:$AB,3,FALSE)</f>
        <v>#N/A</v>
      </c>
      <c r="AA363" s="10" t="e">
        <f>VLOOKUP(J363,'centroDeProyectos estrateg '!$B:$AB,7,FALSE)</f>
        <v>#N/A</v>
      </c>
      <c r="AB363" s="10" t="e">
        <f>VLOOKUP(K363,'centroDeProyectos estrateg '!$B:$AB,8,FALSE)</f>
        <v>#N/A</v>
      </c>
      <c r="AC363" s="10" t="e">
        <f>VLOOKUP(L363,'centroDeProyectos estrateg '!$B:$AB,5,FALSE)</f>
        <v>#N/A</v>
      </c>
      <c r="AD363" s="10" t="e">
        <f>VLOOKUP(M363,'centroDeProyectos estrateg '!$B:$AB,19,FALSE)</f>
        <v>#N/A</v>
      </c>
    </row>
    <row r="364" spans="1:30" ht="32.25" customHeight="1">
      <c r="A364" s="1"/>
      <c r="B364" s="4" t="s">
        <v>3819</v>
      </c>
      <c r="C364" s="4" t="s">
        <v>5331</v>
      </c>
      <c r="D364" s="4" t="s">
        <v>3762</v>
      </c>
      <c r="E364" s="4" t="s">
        <v>5452</v>
      </c>
      <c r="F364" s="4" t="s">
        <v>6468</v>
      </c>
      <c r="G364" s="4" t="str">
        <f t="shared" si="27"/>
        <v>MODALIDADES ALTERNATIVAS DE TRABAJO: Contar con diferentes modalidades alternas de trabajo que permitan alcanzar los objetivos institucionales y brindar un servicio publico de calidad.</v>
      </c>
      <c r="H364" s="4" t="s">
        <v>3056</v>
      </c>
      <c r="I364" s="4" t="s">
        <v>3986</v>
      </c>
      <c r="J364" s="4" t="s">
        <v>3211</v>
      </c>
      <c r="K364" s="4" t="s">
        <v>6476</v>
      </c>
      <c r="L364" s="4" t="s">
        <v>3475</v>
      </c>
      <c r="M364" s="4" t="s">
        <v>6477</v>
      </c>
      <c r="N364" s="4" t="s">
        <v>6240</v>
      </c>
      <c r="O364" s="4" t="s">
        <v>3434</v>
      </c>
      <c r="P364" s="4">
        <v>0</v>
      </c>
      <c r="Q364" s="4">
        <v>100</v>
      </c>
      <c r="R364" s="4">
        <v>10</v>
      </c>
      <c r="S364" s="4">
        <v>20</v>
      </c>
      <c r="T364" s="4">
        <v>40</v>
      </c>
      <c r="U364" s="4">
        <v>60</v>
      </c>
      <c r="V364" s="4">
        <v>80</v>
      </c>
      <c r="W364" s="4">
        <v>100</v>
      </c>
      <c r="X364" s="4" t="s">
        <v>6001</v>
      </c>
      <c r="Y364" s="10" t="e">
        <f>VLOOKUP(H364,'centroDeProyectos estrateg '!$B:$AB,2,FALSE)</f>
        <v>#N/A</v>
      </c>
      <c r="Z364" s="10" t="e">
        <f>VLOOKUP(I364,'centroDeProyectos estrateg '!$B:$AB,3,FALSE)</f>
        <v>#N/A</v>
      </c>
      <c r="AA364" s="10" t="e">
        <f>VLOOKUP(J364,'centroDeProyectos estrateg '!$B:$AB,7,FALSE)</f>
        <v>#N/A</v>
      </c>
      <c r="AB364" s="10" t="e">
        <f>VLOOKUP(K364,'centroDeProyectos estrateg '!$B:$AB,8,FALSE)</f>
        <v>#N/A</v>
      </c>
      <c r="AC364" s="10" t="e">
        <f>VLOOKUP(L364,'centroDeProyectos estrateg '!$B:$AB,5,FALSE)</f>
        <v>#N/A</v>
      </c>
      <c r="AD364" s="10" t="e">
        <f>VLOOKUP(M364,'centroDeProyectos estrateg '!$B:$AB,19,FALSE)</f>
        <v>#N/A</v>
      </c>
    </row>
    <row r="365" spans="1:30" ht="32.25" customHeight="1">
      <c r="A365" s="1"/>
      <c r="B365" s="3" t="s">
        <v>3819</v>
      </c>
      <c r="C365" s="3" t="s">
        <v>5331</v>
      </c>
      <c r="D365" s="3" t="s">
        <v>3762</v>
      </c>
      <c r="E365" s="3" t="s">
        <v>5452</v>
      </c>
      <c r="F365" s="3" t="s">
        <v>6468</v>
      </c>
      <c r="G365" s="3" t="str">
        <f t="shared" si="27"/>
        <v>MODALIDADES ALTERNATIVAS DE TRABAJO: Contar con diferentes modalidades alternas de trabajo que permitan alcanzar los objetivos institucionales y brindar un servicio publico de calidad.</v>
      </c>
      <c r="H365" s="3" t="s">
        <v>3135</v>
      </c>
      <c r="I365" s="3" t="s">
        <v>3987</v>
      </c>
      <c r="J365" s="3" t="s">
        <v>2145</v>
      </c>
      <c r="K365" s="3" t="s">
        <v>3977</v>
      </c>
      <c r="L365" s="3">
        <v>2019</v>
      </c>
      <c r="M365" s="3" t="s">
        <v>6478</v>
      </c>
      <c r="N365" s="3" t="s">
        <v>2145</v>
      </c>
      <c r="O365" s="3" t="s">
        <v>3434</v>
      </c>
      <c r="P365" s="3">
        <v>0</v>
      </c>
      <c r="Q365" s="3">
        <v>1200</v>
      </c>
      <c r="R365" s="3">
        <v>200</v>
      </c>
      <c r="S365" s="3">
        <v>400</v>
      </c>
      <c r="T365" s="3">
        <v>600</v>
      </c>
      <c r="U365" s="3">
        <v>800</v>
      </c>
      <c r="V365" s="3">
        <v>1000</v>
      </c>
      <c r="W365" s="3">
        <v>1200</v>
      </c>
      <c r="X365" s="3" t="s">
        <v>6001</v>
      </c>
      <c r="Y365" s="10" t="e">
        <f>VLOOKUP(H365,'centroDeProyectos estrateg '!$B:$AB,2,FALSE)</f>
        <v>#N/A</v>
      </c>
      <c r="Z365" s="10" t="e">
        <f>VLOOKUP(I365,'centroDeProyectos estrateg '!$B:$AB,3,FALSE)</f>
        <v>#N/A</v>
      </c>
      <c r="AA365" s="10" t="e">
        <f>VLOOKUP(J365,'centroDeProyectos estrateg '!$B:$AB,7,FALSE)</f>
        <v>#N/A</v>
      </c>
      <c r="AB365" s="10" t="e">
        <f>VLOOKUP(K365,'centroDeProyectos estrateg '!$B:$AB,8,FALSE)</f>
        <v>#N/A</v>
      </c>
      <c r="AC365" s="10" t="e">
        <f>VLOOKUP(L365,'centroDeProyectos estrateg '!$B:$AB,5,FALSE)</f>
        <v>#N/A</v>
      </c>
      <c r="AD365" s="10" t="e">
        <f>VLOOKUP(M365,'centroDeProyectos estrateg '!$B:$AB,19,FALSE)</f>
        <v>#N/A</v>
      </c>
    </row>
    <row r="366" spans="1:30" ht="32.25" customHeight="1">
      <c r="A366" s="1"/>
      <c r="B366" s="3" t="s">
        <v>3819</v>
      </c>
      <c r="C366" s="3" t="s">
        <v>5331</v>
      </c>
      <c r="D366" s="3" t="s">
        <v>3762</v>
      </c>
      <c r="E366" s="3" t="s">
        <v>5452</v>
      </c>
      <c r="F366" s="3" t="s">
        <v>6468</v>
      </c>
      <c r="G366" s="3" t="str">
        <f t="shared" si="27"/>
        <v>MODALIDADES ALTERNATIVAS DE TRABAJO: Contar con diferentes modalidades alternas de trabajo que permitan alcanzar los objetivos institucionales y brindar un servicio publico de calidad.</v>
      </c>
      <c r="H366" s="3" t="s">
        <v>3135</v>
      </c>
      <c r="I366" s="3" t="s">
        <v>3987</v>
      </c>
      <c r="J366" s="3" t="s">
        <v>2145</v>
      </c>
      <c r="K366" s="3" t="s">
        <v>3977</v>
      </c>
      <c r="L366" s="3">
        <v>2020</v>
      </c>
      <c r="M366" s="3" t="s">
        <v>6479</v>
      </c>
      <c r="N366" s="3" t="s">
        <v>2145</v>
      </c>
      <c r="O366" s="3"/>
      <c r="P366" s="3"/>
      <c r="Q366" s="3"/>
      <c r="R366" s="3"/>
      <c r="S366" s="3"/>
      <c r="T366" s="3"/>
      <c r="U366" s="3"/>
      <c r="V366" s="3"/>
      <c r="W366" s="3"/>
      <c r="X366" s="3"/>
      <c r="Y366" s="10" t="e">
        <f>VLOOKUP(H366,'centroDeProyectos estrateg '!$B:$AB,2,FALSE)</f>
        <v>#N/A</v>
      </c>
      <c r="Z366" s="10" t="e">
        <f>VLOOKUP(I366,'centroDeProyectos estrateg '!$B:$AB,3,FALSE)</f>
        <v>#N/A</v>
      </c>
      <c r="AA366" s="10" t="e">
        <f>VLOOKUP(J366,'centroDeProyectos estrateg '!$B:$AB,7,FALSE)</f>
        <v>#N/A</v>
      </c>
      <c r="AB366" s="10" t="e">
        <f>VLOOKUP(K366,'centroDeProyectos estrateg '!$B:$AB,8,FALSE)</f>
        <v>#N/A</v>
      </c>
      <c r="AC366" s="10" t="e">
        <f>VLOOKUP(L366,'centroDeProyectos estrateg '!$B:$AB,5,FALSE)</f>
        <v>#N/A</v>
      </c>
      <c r="AD366" s="10" t="e">
        <f>VLOOKUP(M366,'centroDeProyectos estrateg '!$B:$AB,19,FALSE)</f>
        <v>#N/A</v>
      </c>
    </row>
    <row r="367" spans="1:30" ht="32.25" customHeight="1">
      <c r="A367" s="1"/>
      <c r="B367" s="3" t="s">
        <v>3819</v>
      </c>
      <c r="C367" s="3" t="s">
        <v>5331</v>
      </c>
      <c r="D367" s="3" t="s">
        <v>3762</v>
      </c>
      <c r="E367" s="3" t="s">
        <v>5452</v>
      </c>
      <c r="F367" s="3" t="s">
        <v>6468</v>
      </c>
      <c r="G367" s="3" t="str">
        <f t="shared" si="27"/>
        <v>MODALIDADES ALTERNATIVAS DE TRABAJO: Contar con diferentes modalidades alternas de trabajo que permitan alcanzar los objetivos institucionales y brindar un servicio publico de calidad.</v>
      </c>
      <c r="H367" s="3" t="s">
        <v>3135</v>
      </c>
      <c r="I367" s="3" t="s">
        <v>3987</v>
      </c>
      <c r="J367" s="3" t="s">
        <v>2145</v>
      </c>
      <c r="K367" s="3" t="s">
        <v>3977</v>
      </c>
      <c r="L367" s="3">
        <v>2020</v>
      </c>
      <c r="M367" s="3" t="s">
        <v>6480</v>
      </c>
      <c r="N367" s="3" t="s">
        <v>2145</v>
      </c>
      <c r="O367" s="3"/>
      <c r="P367" s="3"/>
      <c r="Q367" s="3"/>
      <c r="R367" s="3"/>
      <c r="S367" s="3"/>
      <c r="T367" s="3"/>
      <c r="U367" s="3"/>
      <c r="V367" s="3"/>
      <c r="W367" s="3"/>
      <c r="X367" s="3"/>
      <c r="Y367" s="10" t="e">
        <f>VLOOKUP(H367,'centroDeProyectos estrateg '!$B:$AB,2,FALSE)</f>
        <v>#N/A</v>
      </c>
      <c r="Z367" s="10" t="e">
        <f>VLOOKUP(I367,'centroDeProyectos estrateg '!$B:$AB,3,FALSE)</f>
        <v>#N/A</v>
      </c>
      <c r="AA367" s="10" t="e">
        <f>VLOOKUP(J367,'centroDeProyectos estrateg '!$B:$AB,7,FALSE)</f>
        <v>#N/A</v>
      </c>
      <c r="AB367" s="10" t="e">
        <f>VLOOKUP(K367,'centroDeProyectos estrateg '!$B:$AB,8,FALSE)</f>
        <v>#N/A</v>
      </c>
      <c r="AC367" s="10" t="e">
        <f>VLOOKUP(L367,'centroDeProyectos estrateg '!$B:$AB,5,FALSE)</f>
        <v>#N/A</v>
      </c>
      <c r="AD367" s="10" t="e">
        <f>VLOOKUP(M367,'centroDeProyectos estrateg '!$B:$AB,19,FALSE)</f>
        <v>#N/A</v>
      </c>
    </row>
    <row r="368" spans="1:30" ht="32.25" customHeight="1">
      <c r="A368" s="1"/>
      <c r="B368" s="3" t="s">
        <v>3819</v>
      </c>
      <c r="C368" s="3" t="s">
        <v>5331</v>
      </c>
      <c r="D368" s="3" t="s">
        <v>3762</v>
      </c>
      <c r="E368" s="3" t="s">
        <v>5452</v>
      </c>
      <c r="F368" s="3" t="s">
        <v>6468</v>
      </c>
      <c r="G368" s="3" t="str">
        <f t="shared" si="27"/>
        <v>MODALIDADES ALTERNATIVAS DE TRABAJO: Contar con diferentes modalidades alternas de trabajo que permitan alcanzar los objetivos institucionales y brindar un servicio publico de calidad.</v>
      </c>
      <c r="H368" s="3" t="s">
        <v>3135</v>
      </c>
      <c r="I368" s="3" t="s">
        <v>3987</v>
      </c>
      <c r="J368" s="3" t="s">
        <v>2145</v>
      </c>
      <c r="K368" s="3" t="s">
        <v>3977</v>
      </c>
      <c r="L368" s="3">
        <v>2020</v>
      </c>
      <c r="M368" s="3" t="s">
        <v>6481</v>
      </c>
      <c r="N368" s="3" t="s">
        <v>2145</v>
      </c>
      <c r="O368" s="3"/>
      <c r="P368" s="3"/>
      <c r="Q368" s="3"/>
      <c r="R368" s="3"/>
      <c r="S368" s="3"/>
      <c r="T368" s="3"/>
      <c r="U368" s="3"/>
      <c r="V368" s="3"/>
      <c r="W368" s="3"/>
      <c r="X368" s="3"/>
      <c r="Y368" s="10" t="e">
        <f>VLOOKUP(H368,'centroDeProyectos estrateg '!$B:$AB,2,FALSE)</f>
        <v>#N/A</v>
      </c>
      <c r="Z368" s="10" t="e">
        <f>VLOOKUP(I368,'centroDeProyectos estrateg '!$B:$AB,3,FALSE)</f>
        <v>#N/A</v>
      </c>
      <c r="AA368" s="10" t="e">
        <f>VLOOKUP(J368,'centroDeProyectos estrateg '!$B:$AB,7,FALSE)</f>
        <v>#N/A</v>
      </c>
      <c r="AB368" s="10" t="e">
        <f>VLOOKUP(K368,'centroDeProyectos estrateg '!$B:$AB,8,FALSE)</f>
        <v>#N/A</v>
      </c>
      <c r="AC368" s="10" t="e">
        <f>VLOOKUP(L368,'centroDeProyectos estrateg '!$B:$AB,5,FALSE)</f>
        <v>#N/A</v>
      </c>
      <c r="AD368" s="10" t="e">
        <f>VLOOKUP(M368,'centroDeProyectos estrateg '!$B:$AB,19,FALSE)</f>
        <v>#N/A</v>
      </c>
    </row>
    <row r="369" spans="1:30" ht="32.25" customHeight="1">
      <c r="A369" s="1"/>
      <c r="B369" s="3" t="s">
        <v>3819</v>
      </c>
      <c r="C369" s="3" t="s">
        <v>5331</v>
      </c>
      <c r="D369" s="3" t="s">
        <v>3762</v>
      </c>
      <c r="E369" s="3" t="s">
        <v>5452</v>
      </c>
      <c r="F369" s="3" t="s">
        <v>6468</v>
      </c>
      <c r="G369" s="3" t="str">
        <f t="shared" si="27"/>
        <v>MODALIDADES ALTERNATIVAS DE TRABAJO: Contar con diferentes modalidades alternas de trabajo que permitan alcanzar los objetivos institucionales y brindar un servicio publico de calidad.</v>
      </c>
      <c r="H369" s="3" t="s">
        <v>3135</v>
      </c>
      <c r="I369" s="3" t="s">
        <v>3987</v>
      </c>
      <c r="J369" s="3" t="s">
        <v>2145</v>
      </c>
      <c r="K369" s="3" t="s">
        <v>3977</v>
      </c>
      <c r="L369" s="3" t="s">
        <v>3450</v>
      </c>
      <c r="M369" s="3" t="s">
        <v>6482</v>
      </c>
      <c r="N369" s="3" t="s">
        <v>2145</v>
      </c>
      <c r="O369" s="3"/>
      <c r="P369" s="3"/>
      <c r="Q369" s="3"/>
      <c r="R369" s="3"/>
      <c r="S369" s="3"/>
      <c r="T369" s="3"/>
      <c r="U369" s="3"/>
      <c r="V369" s="3"/>
      <c r="W369" s="3"/>
      <c r="X369" s="3"/>
      <c r="Y369" s="10" t="e">
        <f>VLOOKUP(H369,'centroDeProyectos estrateg '!$B:$AB,2,FALSE)</f>
        <v>#N/A</v>
      </c>
      <c r="Z369" s="10" t="e">
        <f>VLOOKUP(I369,'centroDeProyectos estrateg '!$B:$AB,3,FALSE)</f>
        <v>#N/A</v>
      </c>
      <c r="AA369" s="10" t="e">
        <f>VLOOKUP(J369,'centroDeProyectos estrateg '!$B:$AB,7,FALSE)</f>
        <v>#N/A</v>
      </c>
      <c r="AB369" s="10" t="e">
        <f>VLOOKUP(K369,'centroDeProyectos estrateg '!$B:$AB,8,FALSE)</f>
        <v>#N/A</v>
      </c>
      <c r="AC369" s="10" t="e">
        <f>VLOOKUP(L369,'centroDeProyectos estrateg '!$B:$AB,5,FALSE)</f>
        <v>#N/A</v>
      </c>
      <c r="AD369" s="10" t="e">
        <f>VLOOKUP(M369,'centroDeProyectos estrateg '!$B:$AB,19,FALSE)</f>
        <v>#N/A</v>
      </c>
    </row>
    <row r="370" spans="1:30" ht="32.25" customHeight="1">
      <c r="A370" s="1"/>
      <c r="B370" s="4" t="s">
        <v>3819</v>
      </c>
      <c r="C370" s="4" t="s">
        <v>5331</v>
      </c>
      <c r="D370" s="4" t="s">
        <v>3762</v>
      </c>
      <c r="E370" s="4" t="s">
        <v>5452</v>
      </c>
      <c r="F370" s="4" t="s">
        <v>6468</v>
      </c>
      <c r="G370" s="4" t="str">
        <f t="shared" si="27"/>
        <v>MODALIDADES ALTERNATIVAS DE TRABAJO: Contar con diferentes modalidades alternas de trabajo que permitan alcanzar los objetivos institucionales y brindar un servicio publico de calidad.</v>
      </c>
      <c r="H370" s="4" t="s">
        <v>3058</v>
      </c>
      <c r="I370" s="4" t="s">
        <v>3988</v>
      </c>
      <c r="J370" s="4" t="s">
        <v>3211</v>
      </c>
      <c r="K370" s="4" t="s">
        <v>6476</v>
      </c>
      <c r="L370" s="4" t="s">
        <v>3475</v>
      </c>
      <c r="M370" s="4" t="s">
        <v>6483</v>
      </c>
      <c r="N370" s="4" t="s">
        <v>6240</v>
      </c>
      <c r="O370" s="4" t="s">
        <v>3582</v>
      </c>
      <c r="P370" s="4">
        <v>0</v>
      </c>
      <c r="Q370" s="4">
        <v>100</v>
      </c>
      <c r="R370" s="4">
        <v>10</v>
      </c>
      <c r="S370" s="4">
        <v>20</v>
      </c>
      <c r="T370" s="4">
        <v>40</v>
      </c>
      <c r="U370" s="4">
        <v>60</v>
      </c>
      <c r="V370" s="4">
        <v>80</v>
      </c>
      <c r="W370" s="4">
        <v>100</v>
      </c>
      <c r="X370" s="4" t="s">
        <v>6484</v>
      </c>
      <c r="Y370" s="10" t="e">
        <f>VLOOKUP(H370,'centroDeProyectos estrateg '!$B:$AB,2,FALSE)</f>
        <v>#N/A</v>
      </c>
      <c r="Z370" s="10" t="e">
        <f>VLOOKUP(I370,'centroDeProyectos estrateg '!$B:$AB,3,FALSE)</f>
        <v>#N/A</v>
      </c>
      <c r="AA370" s="10" t="e">
        <f>VLOOKUP(J370,'centroDeProyectos estrateg '!$B:$AB,7,FALSE)</f>
        <v>#N/A</v>
      </c>
      <c r="AB370" s="10" t="e">
        <f>VLOOKUP(K370,'centroDeProyectos estrateg '!$B:$AB,8,FALSE)</f>
        <v>#N/A</v>
      </c>
      <c r="AC370" s="10" t="e">
        <f>VLOOKUP(L370,'centroDeProyectos estrateg '!$B:$AB,5,FALSE)</f>
        <v>#N/A</v>
      </c>
      <c r="AD370" s="10" t="e">
        <f>VLOOKUP(M370,'centroDeProyectos estrateg '!$B:$AB,19,FALSE)</f>
        <v>#N/A</v>
      </c>
    </row>
    <row r="371" spans="1:30" ht="32.25" customHeight="1">
      <c r="A371" s="1"/>
      <c r="B371" s="3" t="s">
        <v>3819</v>
      </c>
      <c r="C371" s="3" t="s">
        <v>5331</v>
      </c>
      <c r="D371" s="3" t="s">
        <v>3762</v>
      </c>
      <c r="E371" s="3" t="s">
        <v>5452</v>
      </c>
      <c r="F371" s="3" t="s">
        <v>6468</v>
      </c>
      <c r="G371" s="3" t="str">
        <f t="shared" si="27"/>
        <v>MODALIDADES ALTERNATIVAS DE TRABAJO: Contar con diferentes modalidades alternas de trabajo que permitan alcanzar los objetivos institucionales y brindar un servicio publico de calidad.</v>
      </c>
      <c r="H371" s="3" t="s">
        <v>3153</v>
      </c>
      <c r="I371" s="3" t="s">
        <v>3989</v>
      </c>
      <c r="J371" s="3" t="s">
        <v>2145</v>
      </c>
      <c r="K371" s="3" t="s">
        <v>6485</v>
      </c>
      <c r="L371" s="3" t="s">
        <v>3475</v>
      </c>
      <c r="M371" s="3" t="s">
        <v>6486</v>
      </c>
      <c r="N371" s="3" t="s">
        <v>2145</v>
      </c>
      <c r="O371" s="3" t="s">
        <v>3434</v>
      </c>
      <c r="P371" s="3">
        <v>0</v>
      </c>
      <c r="Q371" s="3">
        <v>100</v>
      </c>
      <c r="R371" s="3">
        <v>10</v>
      </c>
      <c r="S371" s="3">
        <v>20</v>
      </c>
      <c r="T371" s="3">
        <v>40</v>
      </c>
      <c r="U371" s="3">
        <v>60</v>
      </c>
      <c r="V371" s="3">
        <v>80</v>
      </c>
      <c r="W371" s="3">
        <v>100</v>
      </c>
      <c r="X371" s="3" t="s">
        <v>6001</v>
      </c>
      <c r="Y371" s="10" t="e">
        <f>VLOOKUP(H371,'centroDeProyectos estrateg '!$B:$AB,2,FALSE)</f>
        <v>#VALUE!</v>
      </c>
      <c r="Z371" s="10" t="e">
        <f>VLOOKUP(I371,'centroDeProyectos estrateg '!$B:$AB,3,FALSE)</f>
        <v>#N/A</v>
      </c>
      <c r="AA371" s="10" t="e">
        <f>VLOOKUP(J371,'centroDeProyectos estrateg '!$B:$AB,7,FALSE)</f>
        <v>#N/A</v>
      </c>
      <c r="AB371" s="10" t="e">
        <f>VLOOKUP(K371,'centroDeProyectos estrateg '!$B:$AB,8,FALSE)</f>
        <v>#N/A</v>
      </c>
      <c r="AC371" s="10" t="e">
        <f>VLOOKUP(L371,'centroDeProyectos estrateg '!$B:$AB,5,FALSE)</f>
        <v>#N/A</v>
      </c>
      <c r="AD371" s="10" t="e">
        <f>VLOOKUP(M371,'centroDeProyectos estrateg '!$B:$AB,19,FALSE)</f>
        <v>#N/A</v>
      </c>
    </row>
    <row r="372" spans="1:30" ht="32.25" customHeight="1">
      <c r="A372" s="1"/>
      <c r="B372" s="3" t="s">
        <v>3548</v>
      </c>
      <c r="C372" s="3" t="s">
        <v>5331</v>
      </c>
      <c r="D372" s="3" t="s">
        <v>3762</v>
      </c>
      <c r="E372" s="3" t="s">
        <v>6487</v>
      </c>
      <c r="F372" s="3" t="s">
        <v>6488</v>
      </c>
      <c r="G372" s="3" t="str">
        <f t="shared" si="27"/>
        <v xml:space="preserve">SERVICIOS TECNOLÓGICOS: Implementar soluciones tecnológicas estandarizadas, innovadoras e integrales para una gestión judicial, técnica y administrativa eficiente.  </v>
      </c>
      <c r="H372" s="3" t="s">
        <v>3070</v>
      </c>
      <c r="I372" s="3" t="s">
        <v>3990</v>
      </c>
      <c r="J372" s="3" t="s">
        <v>32</v>
      </c>
      <c r="K372" s="3" t="s">
        <v>3211</v>
      </c>
      <c r="L372" s="3">
        <v>2019</v>
      </c>
      <c r="M372" s="3" t="s">
        <v>6489</v>
      </c>
      <c r="N372" s="3" t="s">
        <v>6490</v>
      </c>
      <c r="O372" s="3" t="s">
        <v>3582</v>
      </c>
      <c r="P372" s="3">
        <v>0</v>
      </c>
      <c r="Q372" s="3">
        <v>100</v>
      </c>
      <c r="R372" s="5">
        <v>0.1</v>
      </c>
      <c r="S372" s="5">
        <v>0.2</v>
      </c>
      <c r="T372" s="5">
        <v>0.4</v>
      </c>
      <c r="U372" s="5">
        <v>0.6</v>
      </c>
      <c r="V372" s="5">
        <v>0.8</v>
      </c>
      <c r="W372" s="5">
        <v>1</v>
      </c>
      <c r="X372" s="3" t="s">
        <v>6491</v>
      </c>
      <c r="Y372" s="10" t="e">
        <f>VLOOKUP(H372,'centroDeProyectos estrateg '!$B:$AB,2,FALSE)</f>
        <v>#VALUE!</v>
      </c>
      <c r="Z372" s="10" t="e">
        <f>VLOOKUP(I372,'centroDeProyectos estrateg '!$B:$AB,3,FALSE)</f>
        <v>#N/A</v>
      </c>
      <c r="AA372" s="10" t="e">
        <f>VLOOKUP(J372,'centroDeProyectos estrateg '!$B:$AB,7,FALSE)</f>
        <v>#N/A</v>
      </c>
      <c r="AB372" s="10" t="e">
        <f>VLOOKUP(K372,'centroDeProyectos estrateg '!$B:$AB,8,FALSE)</f>
        <v>#N/A</v>
      </c>
      <c r="AC372" s="10" t="e">
        <f>VLOOKUP(L372,'centroDeProyectos estrateg '!$B:$AB,5,FALSE)</f>
        <v>#N/A</v>
      </c>
      <c r="AD372" s="10" t="e">
        <f>VLOOKUP(M372,'centroDeProyectos estrateg '!$B:$AB,19,FALSE)</f>
        <v>#N/A</v>
      </c>
    </row>
    <row r="373" spans="1:30" ht="32.25" customHeight="1">
      <c r="A373" s="1"/>
      <c r="B373" s="4" t="s">
        <v>3548</v>
      </c>
      <c r="C373" s="4" t="s">
        <v>5331</v>
      </c>
      <c r="D373" s="4" t="s">
        <v>3762</v>
      </c>
      <c r="E373" s="4" t="s">
        <v>6487</v>
      </c>
      <c r="F373" s="4" t="s">
        <v>6488</v>
      </c>
      <c r="G373" s="4" t="str">
        <f t="shared" si="27"/>
        <v xml:space="preserve">SERVICIOS TECNOLÓGICOS: Implementar soluciones tecnológicas estandarizadas, innovadoras e integrales para una gestión judicial, técnica y administrativa eficiente.  </v>
      </c>
      <c r="H373" s="4" t="s">
        <v>3070</v>
      </c>
      <c r="I373" s="4" t="s">
        <v>3990</v>
      </c>
      <c r="J373" s="4" t="s">
        <v>32</v>
      </c>
      <c r="K373" s="4" t="s">
        <v>3211</v>
      </c>
      <c r="L373" s="4">
        <v>2019</v>
      </c>
      <c r="M373" s="4" t="s">
        <v>6492</v>
      </c>
      <c r="N373" s="4" t="s">
        <v>6490</v>
      </c>
      <c r="O373" s="4"/>
      <c r="P373" s="4"/>
      <c r="Q373" s="4"/>
      <c r="R373" s="15"/>
      <c r="S373" s="15"/>
      <c r="T373" s="15"/>
      <c r="U373" s="15"/>
      <c r="V373" s="15"/>
      <c r="W373" s="15"/>
      <c r="X373" s="4"/>
      <c r="Y373" s="10" t="e">
        <f>VLOOKUP(H373,'centroDeProyectos estrateg '!$B:$AB,2,FALSE)</f>
        <v>#VALUE!</v>
      </c>
      <c r="Z373" s="10" t="e">
        <f>VLOOKUP(I373,'centroDeProyectos estrateg '!$B:$AB,3,FALSE)</f>
        <v>#N/A</v>
      </c>
      <c r="AA373" s="10" t="e">
        <f>VLOOKUP(J373,'centroDeProyectos estrateg '!$B:$AB,7,FALSE)</f>
        <v>#N/A</v>
      </c>
      <c r="AB373" s="10" t="e">
        <f>VLOOKUP(K373,'centroDeProyectos estrateg '!$B:$AB,8,FALSE)</f>
        <v>#N/A</v>
      </c>
      <c r="AC373" s="10" t="e">
        <f>VLOOKUP(L373,'centroDeProyectos estrateg '!$B:$AB,5,FALSE)</f>
        <v>#N/A</v>
      </c>
      <c r="AD373" s="10" t="e">
        <f>VLOOKUP(M373,'centroDeProyectos estrateg '!$B:$AB,19,FALSE)</f>
        <v>#N/A</v>
      </c>
    </row>
    <row r="374" spans="1:30" ht="32.25" customHeight="1">
      <c r="A374" s="1"/>
      <c r="B374" s="4" t="s">
        <v>3548</v>
      </c>
      <c r="C374" s="4" t="s">
        <v>5331</v>
      </c>
      <c r="D374" s="4" t="s">
        <v>3762</v>
      </c>
      <c r="E374" s="4" t="s">
        <v>6487</v>
      </c>
      <c r="F374" s="4" t="s">
        <v>6488</v>
      </c>
      <c r="G374" s="4" t="str">
        <f t="shared" si="27"/>
        <v xml:space="preserve">SERVICIOS TECNOLÓGICOS: Implementar soluciones tecnológicas estandarizadas, innovadoras e integrales para una gestión judicial, técnica y administrativa eficiente.  </v>
      </c>
      <c r="H374" s="4" t="s">
        <v>3070</v>
      </c>
      <c r="I374" s="4" t="s">
        <v>3990</v>
      </c>
      <c r="J374" s="4" t="s">
        <v>32</v>
      </c>
      <c r="K374" s="4" t="s">
        <v>3211</v>
      </c>
      <c r="L374" s="4">
        <v>2020</v>
      </c>
      <c r="M374" s="4" t="s">
        <v>6493</v>
      </c>
      <c r="N374" s="4" t="s">
        <v>50</v>
      </c>
      <c r="O374" s="4"/>
      <c r="P374" s="4"/>
      <c r="Q374" s="4"/>
      <c r="R374" s="15"/>
      <c r="S374" s="15"/>
      <c r="T374" s="15"/>
      <c r="U374" s="15"/>
      <c r="V374" s="15"/>
      <c r="W374" s="15"/>
      <c r="X374" s="4"/>
      <c r="Y374" s="10" t="e">
        <f>VLOOKUP(H374,'centroDeProyectos estrateg '!$B:$AB,2,FALSE)</f>
        <v>#VALUE!</v>
      </c>
      <c r="Z374" s="10" t="e">
        <f>VLOOKUP(I374,'centroDeProyectos estrateg '!$B:$AB,3,FALSE)</f>
        <v>#N/A</v>
      </c>
      <c r="AA374" s="10" t="e">
        <f>VLOOKUP(J374,'centroDeProyectos estrateg '!$B:$AB,7,FALSE)</f>
        <v>#N/A</v>
      </c>
      <c r="AB374" s="10" t="e">
        <f>VLOOKUP(K374,'centroDeProyectos estrateg '!$B:$AB,8,FALSE)</f>
        <v>#N/A</v>
      </c>
      <c r="AC374" s="10" t="e">
        <f>VLOOKUP(L374,'centroDeProyectos estrateg '!$B:$AB,5,FALSE)</f>
        <v>#N/A</v>
      </c>
      <c r="AD374" s="10" t="e">
        <f>VLOOKUP(M374,'centroDeProyectos estrateg '!$B:$AB,19,FALSE)</f>
        <v>#N/A</v>
      </c>
    </row>
    <row r="375" spans="1:30" ht="32.25" customHeight="1">
      <c r="A375" s="1"/>
      <c r="B375" s="4" t="s">
        <v>3548</v>
      </c>
      <c r="C375" s="4" t="s">
        <v>5331</v>
      </c>
      <c r="D375" s="4" t="s">
        <v>3762</v>
      </c>
      <c r="E375" s="4" t="s">
        <v>6487</v>
      </c>
      <c r="F375" s="4" t="s">
        <v>6488</v>
      </c>
      <c r="G375" s="4" t="str">
        <f t="shared" si="27"/>
        <v xml:space="preserve">SERVICIOS TECNOLÓGICOS: Implementar soluciones tecnológicas estandarizadas, innovadoras e integrales para una gestión judicial, técnica y administrativa eficiente.  </v>
      </c>
      <c r="H375" s="4" t="s">
        <v>3070</v>
      </c>
      <c r="I375" s="4" t="s">
        <v>3990</v>
      </c>
      <c r="J375" s="4" t="s">
        <v>32</v>
      </c>
      <c r="K375" s="4" t="s">
        <v>3211</v>
      </c>
      <c r="L375" s="4" t="s">
        <v>6004</v>
      </c>
      <c r="M375" s="4" t="s">
        <v>6494</v>
      </c>
      <c r="N375" s="4" t="s">
        <v>50</v>
      </c>
      <c r="O375" s="4"/>
      <c r="P375" s="4"/>
      <c r="Q375" s="4"/>
      <c r="R375" s="15"/>
      <c r="S375" s="15"/>
      <c r="T375" s="15"/>
      <c r="U375" s="15"/>
      <c r="V375" s="15"/>
      <c r="W375" s="15"/>
      <c r="X375" s="4"/>
      <c r="Y375" s="10" t="e">
        <f>VLOOKUP(H375,'centroDeProyectos estrateg '!$B:$AB,2,FALSE)</f>
        <v>#VALUE!</v>
      </c>
      <c r="Z375" s="10" t="e">
        <f>VLOOKUP(I375,'centroDeProyectos estrateg '!$B:$AB,3,FALSE)</f>
        <v>#N/A</v>
      </c>
      <c r="AA375" s="10" t="e">
        <f>VLOOKUP(J375,'centroDeProyectos estrateg '!$B:$AB,7,FALSE)</f>
        <v>#N/A</v>
      </c>
      <c r="AB375" s="10" t="e">
        <f>VLOOKUP(K375,'centroDeProyectos estrateg '!$B:$AB,8,FALSE)</f>
        <v>#N/A</v>
      </c>
      <c r="AC375" s="10" t="e">
        <f>VLOOKUP(L375,'centroDeProyectos estrateg '!$B:$AB,5,FALSE)</f>
        <v>#N/A</v>
      </c>
      <c r="AD375" s="10" t="e">
        <f>VLOOKUP(M375,'centroDeProyectos estrateg '!$B:$AB,19,FALSE)</f>
        <v>#N/A</v>
      </c>
    </row>
    <row r="376" spans="1:30" ht="32.25" customHeight="1">
      <c r="A376" s="1"/>
      <c r="B376" s="4" t="s">
        <v>3548</v>
      </c>
      <c r="C376" s="4" t="s">
        <v>5331</v>
      </c>
      <c r="D376" s="4" t="s">
        <v>3762</v>
      </c>
      <c r="E376" s="4" t="s">
        <v>6487</v>
      </c>
      <c r="F376" s="4" t="s">
        <v>6488</v>
      </c>
      <c r="G376" s="4" t="str">
        <f t="shared" si="27"/>
        <v xml:space="preserve">SERVICIOS TECNOLÓGICOS: Implementar soluciones tecnológicas estandarizadas, innovadoras e integrales para una gestión judicial, técnica y administrativa eficiente.  </v>
      </c>
      <c r="H376" s="4" t="s">
        <v>3070</v>
      </c>
      <c r="I376" s="4" t="s">
        <v>3990</v>
      </c>
      <c r="J376" s="4" t="s">
        <v>32</v>
      </c>
      <c r="K376" s="4" t="s">
        <v>3211</v>
      </c>
      <c r="L376" s="4" t="s">
        <v>6230</v>
      </c>
      <c r="M376" s="4" t="s">
        <v>6495</v>
      </c>
      <c r="N376" s="4" t="s">
        <v>6490</v>
      </c>
      <c r="O376" s="4"/>
      <c r="P376" s="4"/>
      <c r="Q376" s="4"/>
      <c r="R376" s="15"/>
      <c r="S376" s="15"/>
      <c r="T376" s="15"/>
      <c r="U376" s="15"/>
      <c r="V376" s="15"/>
      <c r="W376" s="15"/>
      <c r="X376" s="4"/>
      <c r="Y376" s="10" t="e">
        <f>VLOOKUP(H376,'centroDeProyectos estrateg '!$B:$AB,2,FALSE)</f>
        <v>#VALUE!</v>
      </c>
      <c r="Z376" s="10" t="e">
        <f>VLOOKUP(I376,'centroDeProyectos estrateg '!$B:$AB,3,FALSE)</f>
        <v>#N/A</v>
      </c>
      <c r="AA376" s="10" t="e">
        <f>VLOOKUP(J376,'centroDeProyectos estrateg '!$B:$AB,7,FALSE)</f>
        <v>#N/A</v>
      </c>
      <c r="AB376" s="10" t="e">
        <f>VLOOKUP(K376,'centroDeProyectos estrateg '!$B:$AB,8,FALSE)</f>
        <v>#N/A</v>
      </c>
      <c r="AC376" s="10" t="e">
        <f>VLOOKUP(L376,'centroDeProyectos estrateg '!$B:$AB,5,FALSE)</f>
        <v>#N/A</v>
      </c>
      <c r="AD376" s="10" t="e">
        <f>VLOOKUP(M376,'centroDeProyectos estrateg '!$B:$AB,19,FALSE)</f>
        <v>#VALUE!</v>
      </c>
    </row>
    <row r="377" spans="1:30" ht="32.25" customHeight="1">
      <c r="A377" s="1"/>
      <c r="B377" s="3" t="s">
        <v>3769</v>
      </c>
      <c r="C377" s="3" t="s">
        <v>5331</v>
      </c>
      <c r="D377" s="3" t="s">
        <v>3762</v>
      </c>
      <c r="E377" s="3" t="s">
        <v>6487</v>
      </c>
      <c r="F377" s="3" t="s">
        <v>6488</v>
      </c>
      <c r="G377" s="3" t="str">
        <f t="shared" si="27"/>
        <v xml:space="preserve">SERVICIOS TECNOLÓGICOS: Implementar soluciones tecnológicas estandarizadas, innovadoras e integrales para una gestión judicial, técnica y administrativa eficiente.  </v>
      </c>
      <c r="H377" s="3" t="s">
        <v>3189</v>
      </c>
      <c r="I377" s="3" t="s">
        <v>3991</v>
      </c>
      <c r="J377" s="3" t="s">
        <v>3211</v>
      </c>
      <c r="K377" s="3" t="s">
        <v>6496</v>
      </c>
      <c r="L377" s="3">
        <v>2019</v>
      </c>
      <c r="M377" s="3" t="s">
        <v>6497</v>
      </c>
      <c r="N377" s="3" t="s">
        <v>50</v>
      </c>
      <c r="O377" s="3" t="s">
        <v>3582</v>
      </c>
      <c r="P377" s="3">
        <v>0</v>
      </c>
      <c r="Q377" s="3">
        <v>100</v>
      </c>
      <c r="R377" s="5">
        <v>0.1</v>
      </c>
      <c r="S377" s="5">
        <v>0.2</v>
      </c>
      <c r="T377" s="5">
        <v>0.4</v>
      </c>
      <c r="U377" s="5">
        <v>0.6</v>
      </c>
      <c r="V377" s="5">
        <v>0.8</v>
      </c>
      <c r="W377" s="5">
        <v>1</v>
      </c>
      <c r="X377" s="3" t="s">
        <v>6498</v>
      </c>
      <c r="Y377" s="10" t="e">
        <f>VLOOKUP(H377,'centroDeProyectos estrateg '!$B:$AB,2,FALSE)</f>
        <v>#VALUE!</v>
      </c>
      <c r="Z377" s="10" t="e">
        <f>VLOOKUP(I377,'centroDeProyectos estrateg '!$B:$AB,3,FALSE)</f>
        <v>#N/A</v>
      </c>
      <c r="AA377" s="10" t="e">
        <f>VLOOKUP(J377,'centroDeProyectos estrateg '!$B:$AB,7,FALSE)</f>
        <v>#N/A</v>
      </c>
      <c r="AB377" s="10" t="e">
        <f>VLOOKUP(K377,'centroDeProyectos estrateg '!$B:$AB,8,FALSE)</f>
        <v>#N/A</v>
      </c>
      <c r="AC377" s="10" t="e">
        <f>VLOOKUP(L377,'centroDeProyectos estrateg '!$B:$AB,5,FALSE)</f>
        <v>#N/A</v>
      </c>
      <c r="AD377" s="10" t="e">
        <f>VLOOKUP(M377,'centroDeProyectos estrateg '!$B:$AB,19,FALSE)</f>
        <v>#N/A</v>
      </c>
    </row>
    <row r="378" spans="1:30" ht="32.25" customHeight="1">
      <c r="A378" s="1"/>
      <c r="B378" s="3" t="s">
        <v>3769</v>
      </c>
      <c r="C378" s="3" t="s">
        <v>5331</v>
      </c>
      <c r="D378" s="3" t="s">
        <v>3762</v>
      </c>
      <c r="E378" s="3" t="s">
        <v>6487</v>
      </c>
      <c r="F378" s="3" t="s">
        <v>6488</v>
      </c>
      <c r="G378" s="3" t="str">
        <f t="shared" si="27"/>
        <v xml:space="preserve">SERVICIOS TECNOLÓGICOS: Implementar soluciones tecnológicas estandarizadas, innovadoras e integrales para una gestión judicial, técnica y administrativa eficiente.  </v>
      </c>
      <c r="H378" s="3" t="s">
        <v>3189</v>
      </c>
      <c r="I378" s="3" t="s">
        <v>3991</v>
      </c>
      <c r="J378" s="3" t="s">
        <v>3698</v>
      </c>
      <c r="K378" s="3" t="s">
        <v>6499</v>
      </c>
      <c r="L378" s="3">
        <v>2020</v>
      </c>
      <c r="M378" s="3" t="s">
        <v>6500</v>
      </c>
      <c r="N378" s="3" t="s">
        <v>50</v>
      </c>
      <c r="O378" s="3"/>
      <c r="P378" s="3"/>
      <c r="Q378" s="3"/>
      <c r="R378" s="5"/>
      <c r="S378" s="5"/>
      <c r="T378" s="5"/>
      <c r="U378" s="5"/>
      <c r="V378" s="5"/>
      <c r="W378" s="5"/>
      <c r="X378" s="3"/>
      <c r="Y378" s="10" t="e">
        <f>VLOOKUP(H378,'centroDeProyectos estrateg '!$B:$AB,2,FALSE)</f>
        <v>#VALUE!</v>
      </c>
      <c r="Z378" s="10" t="e">
        <f>VLOOKUP(I378,'centroDeProyectos estrateg '!$B:$AB,3,FALSE)</f>
        <v>#N/A</v>
      </c>
      <c r="AA378" s="10" t="e">
        <f>VLOOKUP(J378,'centroDeProyectos estrateg '!$B:$AB,7,FALSE)</f>
        <v>#N/A</v>
      </c>
      <c r="AB378" s="10" t="e">
        <f>VLOOKUP(K378,'centroDeProyectos estrateg '!$B:$AB,8,FALSE)</f>
        <v>#N/A</v>
      </c>
      <c r="AC378" s="10" t="e">
        <f>VLOOKUP(L378,'centroDeProyectos estrateg '!$B:$AB,5,FALSE)</f>
        <v>#N/A</v>
      </c>
      <c r="AD378" s="10" t="e">
        <f>VLOOKUP(M378,'centroDeProyectos estrateg '!$B:$AB,19,FALSE)</f>
        <v>#N/A</v>
      </c>
    </row>
    <row r="379" spans="1:30" ht="32.25" customHeight="1">
      <c r="A379" s="1"/>
      <c r="B379" s="3" t="s">
        <v>3769</v>
      </c>
      <c r="C379" s="3" t="s">
        <v>5331</v>
      </c>
      <c r="D379" s="3" t="s">
        <v>3762</v>
      </c>
      <c r="E379" s="3" t="s">
        <v>6487</v>
      </c>
      <c r="F379" s="3" t="s">
        <v>6488</v>
      </c>
      <c r="G379" s="3" t="str">
        <f t="shared" si="27"/>
        <v xml:space="preserve">SERVICIOS TECNOLÓGICOS: Implementar soluciones tecnológicas estandarizadas, innovadoras e integrales para una gestión judicial, técnica y administrativa eficiente.  </v>
      </c>
      <c r="H379" s="3" t="s">
        <v>3189</v>
      </c>
      <c r="I379" s="3" t="s">
        <v>3991</v>
      </c>
      <c r="J379" s="3" t="s">
        <v>3698</v>
      </c>
      <c r="K379" s="3" t="s">
        <v>6499</v>
      </c>
      <c r="L379" s="3" t="s">
        <v>3448</v>
      </c>
      <c r="M379" s="3" t="s">
        <v>6501</v>
      </c>
      <c r="N379" s="3" t="s">
        <v>50</v>
      </c>
      <c r="O379" s="3"/>
      <c r="P379" s="3"/>
      <c r="Q379" s="3"/>
      <c r="R379" s="5"/>
      <c r="S379" s="5"/>
      <c r="T379" s="5"/>
      <c r="U379" s="5"/>
      <c r="V379" s="5"/>
      <c r="W379" s="5"/>
      <c r="X379" s="3"/>
      <c r="Y379" s="10" t="e">
        <f>VLOOKUP(H379,'centroDeProyectos estrateg '!$B:$AB,2,FALSE)</f>
        <v>#VALUE!</v>
      </c>
      <c r="Z379" s="10" t="e">
        <f>VLOOKUP(I379,'centroDeProyectos estrateg '!$B:$AB,3,FALSE)</f>
        <v>#N/A</v>
      </c>
      <c r="AA379" s="10" t="e">
        <f>VLOOKUP(J379,'centroDeProyectos estrateg '!$B:$AB,7,FALSE)</f>
        <v>#N/A</v>
      </c>
      <c r="AB379" s="10" t="e">
        <f>VLOOKUP(K379,'centroDeProyectos estrateg '!$B:$AB,8,FALSE)</f>
        <v>#N/A</v>
      </c>
      <c r="AC379" s="10" t="e">
        <f>VLOOKUP(L379,'centroDeProyectos estrateg '!$B:$AB,5,FALSE)</f>
        <v>#N/A</v>
      </c>
      <c r="AD379" s="10" t="e">
        <f>VLOOKUP(M379,'centroDeProyectos estrateg '!$B:$AB,19,FALSE)</f>
        <v>#N/A</v>
      </c>
    </row>
    <row r="380" spans="1:30" ht="32.25" customHeight="1">
      <c r="A380" s="1"/>
      <c r="B380" s="3" t="s">
        <v>3769</v>
      </c>
      <c r="C380" s="3" t="s">
        <v>5331</v>
      </c>
      <c r="D380" s="3" t="s">
        <v>3762</v>
      </c>
      <c r="E380" s="3" t="s">
        <v>6487</v>
      </c>
      <c r="F380" s="3" t="s">
        <v>6488</v>
      </c>
      <c r="G380" s="3" t="str">
        <f t="shared" si="27"/>
        <v xml:space="preserve">SERVICIOS TECNOLÓGICOS: Implementar soluciones tecnológicas estandarizadas, innovadoras e integrales para una gestión judicial, técnica y administrativa eficiente.  </v>
      </c>
      <c r="H380" s="3" t="s">
        <v>3189</v>
      </c>
      <c r="I380" s="3" t="s">
        <v>3991</v>
      </c>
      <c r="J380" s="3" t="s">
        <v>3698</v>
      </c>
      <c r="K380" s="3" t="s">
        <v>6499</v>
      </c>
      <c r="L380" s="3">
        <v>2024</v>
      </c>
      <c r="M380" s="3" t="s">
        <v>6502</v>
      </c>
      <c r="N380" s="3" t="s">
        <v>50</v>
      </c>
      <c r="O380" s="3"/>
      <c r="P380" s="3"/>
      <c r="Q380" s="3"/>
      <c r="R380" s="5"/>
      <c r="S380" s="5"/>
      <c r="T380" s="5"/>
      <c r="U380" s="5"/>
      <c r="V380" s="5"/>
      <c r="W380" s="5"/>
      <c r="X380" s="3"/>
      <c r="Y380" s="10" t="e">
        <f>VLOOKUP(H380,'centroDeProyectos estrateg '!$B:$AB,2,FALSE)</f>
        <v>#VALUE!</v>
      </c>
      <c r="Z380" s="10" t="e">
        <f>VLOOKUP(I380,'centroDeProyectos estrateg '!$B:$AB,3,FALSE)</f>
        <v>#N/A</v>
      </c>
      <c r="AA380" s="10" t="e">
        <f>VLOOKUP(J380,'centroDeProyectos estrateg '!$B:$AB,7,FALSE)</f>
        <v>#N/A</v>
      </c>
      <c r="AB380" s="10" t="e">
        <f>VLOOKUP(K380,'centroDeProyectos estrateg '!$B:$AB,8,FALSE)</f>
        <v>#N/A</v>
      </c>
      <c r="AC380" s="10" t="e">
        <f>VLOOKUP(L380,'centroDeProyectos estrateg '!$B:$AB,5,FALSE)</f>
        <v>#N/A</v>
      </c>
      <c r="AD380" s="10" t="e">
        <f>VLOOKUP(M380,'centroDeProyectos estrateg '!$B:$AB,19,FALSE)</f>
        <v>#N/A</v>
      </c>
    </row>
    <row r="381" spans="1:30" ht="32.25" customHeight="1">
      <c r="A381" s="1"/>
      <c r="B381" s="4" t="s">
        <v>3606</v>
      </c>
      <c r="C381" s="4" t="s">
        <v>5331</v>
      </c>
      <c r="D381" s="4" t="s">
        <v>3762</v>
      </c>
      <c r="E381" s="4" t="s">
        <v>6487</v>
      </c>
      <c r="F381" s="4" t="s">
        <v>6488</v>
      </c>
      <c r="G381" s="4" t="str">
        <f t="shared" si="27"/>
        <v xml:space="preserve">SERVICIOS TECNOLÓGICOS: Implementar soluciones tecnológicas estandarizadas, innovadoras e integrales para una gestión judicial, técnica y administrativa eficiente.  </v>
      </c>
      <c r="H381" s="4" t="s">
        <v>3016</v>
      </c>
      <c r="I381" s="4" t="s">
        <v>3993</v>
      </c>
      <c r="J381" s="4" t="s">
        <v>75</v>
      </c>
      <c r="K381" s="4" t="s">
        <v>3994</v>
      </c>
      <c r="L381" s="4">
        <v>2019</v>
      </c>
      <c r="M381" s="4" t="s">
        <v>3995</v>
      </c>
      <c r="N381" s="4" t="s">
        <v>75</v>
      </c>
      <c r="O381" s="4" t="s">
        <v>3582</v>
      </c>
      <c r="P381" s="4">
        <v>0</v>
      </c>
      <c r="Q381" s="4">
        <v>100</v>
      </c>
      <c r="R381" s="15">
        <v>0.1</v>
      </c>
      <c r="S381" s="15">
        <v>0.2</v>
      </c>
      <c r="T381" s="15">
        <v>0.4</v>
      </c>
      <c r="U381" s="15">
        <v>0.6</v>
      </c>
      <c r="V381" s="15">
        <v>0.8</v>
      </c>
      <c r="W381" s="15">
        <v>1</v>
      </c>
      <c r="X381" s="4" t="s">
        <v>6503</v>
      </c>
      <c r="Y381" s="10" t="e">
        <f>VLOOKUP(H381,'centroDeProyectos estrateg '!$B:$AB,2,FALSE)</f>
        <v>#N/A</v>
      </c>
      <c r="Z381" s="10" t="e">
        <f>VLOOKUP(I381,'centroDeProyectos estrateg '!$B:$AB,3,FALSE)</f>
        <v>#N/A</v>
      </c>
      <c r="AA381" s="10" t="e">
        <f>VLOOKUP(J381,'centroDeProyectos estrateg '!$B:$AB,7,FALSE)</f>
        <v>#N/A</v>
      </c>
      <c r="AB381" s="10" t="e">
        <f>VLOOKUP(K381,'centroDeProyectos estrateg '!$B:$AB,8,FALSE)</f>
        <v>#N/A</v>
      </c>
      <c r="AC381" s="10" t="e">
        <f>VLOOKUP(L381,'centroDeProyectos estrateg '!$B:$AB,5,FALSE)</f>
        <v>#N/A</v>
      </c>
      <c r="AD381" s="10" t="e">
        <f>VLOOKUP(M381,'centroDeProyectos estrateg '!$B:$AB,19,FALSE)</f>
        <v>#VALUE!</v>
      </c>
    </row>
    <row r="382" spans="1:30" ht="32.25" customHeight="1">
      <c r="A382" s="1"/>
      <c r="B382" s="4" t="s">
        <v>3606</v>
      </c>
      <c r="C382" s="4" t="s">
        <v>5331</v>
      </c>
      <c r="D382" s="4" t="s">
        <v>3762</v>
      </c>
      <c r="E382" s="4" t="s">
        <v>6487</v>
      </c>
      <c r="F382" s="4" t="s">
        <v>6488</v>
      </c>
      <c r="G382" s="4" t="str">
        <f t="shared" si="27"/>
        <v xml:space="preserve">SERVICIOS TECNOLÓGICOS: Implementar soluciones tecnológicas estandarizadas, innovadoras e integrales para una gestión judicial, técnica y administrativa eficiente.  </v>
      </c>
      <c r="H382" s="4" t="s">
        <v>3016</v>
      </c>
      <c r="I382" s="4" t="s">
        <v>3993</v>
      </c>
      <c r="J382" s="4" t="s">
        <v>75</v>
      </c>
      <c r="K382" s="4" t="s">
        <v>3994</v>
      </c>
      <c r="L382" s="4">
        <v>2020</v>
      </c>
      <c r="M382" s="4" t="s">
        <v>3997</v>
      </c>
      <c r="N382" s="4" t="s">
        <v>75</v>
      </c>
      <c r="O382" s="4"/>
      <c r="P382" s="4"/>
      <c r="Q382" s="4"/>
      <c r="R382" s="15"/>
      <c r="S382" s="15"/>
      <c r="T382" s="15"/>
      <c r="U382" s="15"/>
      <c r="V382" s="15"/>
      <c r="W382" s="15"/>
      <c r="X382" s="4"/>
      <c r="Y382" s="10" t="e">
        <f>VLOOKUP(H382,'centroDeProyectos estrateg '!$B:$AB,2,FALSE)</f>
        <v>#N/A</v>
      </c>
      <c r="Z382" s="10" t="e">
        <f>VLOOKUP(I382,'centroDeProyectos estrateg '!$B:$AB,3,FALSE)</f>
        <v>#N/A</v>
      </c>
      <c r="AA382" s="10" t="e">
        <f>VLOOKUP(J382,'centroDeProyectos estrateg '!$B:$AB,7,FALSE)</f>
        <v>#N/A</v>
      </c>
      <c r="AB382" s="10" t="e">
        <f>VLOOKUP(K382,'centroDeProyectos estrateg '!$B:$AB,8,FALSE)</f>
        <v>#N/A</v>
      </c>
      <c r="AC382" s="10" t="e">
        <f>VLOOKUP(L382,'centroDeProyectos estrateg '!$B:$AB,5,FALSE)</f>
        <v>#N/A</v>
      </c>
      <c r="AD382" s="10" t="e">
        <f>VLOOKUP(M382,'centroDeProyectos estrateg '!$B:$AB,19,FALSE)</f>
        <v>#N/A</v>
      </c>
    </row>
    <row r="383" spans="1:30" ht="32.25" customHeight="1">
      <c r="A383" s="1"/>
      <c r="B383" s="4" t="s">
        <v>3606</v>
      </c>
      <c r="C383" s="4" t="s">
        <v>5331</v>
      </c>
      <c r="D383" s="4" t="s">
        <v>3762</v>
      </c>
      <c r="E383" s="4" t="s">
        <v>6487</v>
      </c>
      <c r="F383" s="4" t="s">
        <v>6488</v>
      </c>
      <c r="G383" s="4" t="str">
        <f t="shared" si="27"/>
        <v xml:space="preserve">SERVICIOS TECNOLÓGICOS: Implementar soluciones tecnológicas estandarizadas, innovadoras e integrales para una gestión judicial, técnica y administrativa eficiente.  </v>
      </c>
      <c r="H383" s="4" t="s">
        <v>3016</v>
      </c>
      <c r="I383" s="4" t="s">
        <v>3993</v>
      </c>
      <c r="J383" s="4" t="s">
        <v>75</v>
      </c>
      <c r="K383" s="4" t="s">
        <v>3994</v>
      </c>
      <c r="L383" s="4">
        <v>2021</v>
      </c>
      <c r="M383" s="4" t="s">
        <v>3998</v>
      </c>
      <c r="N383" s="4" t="s">
        <v>75</v>
      </c>
      <c r="O383" s="4"/>
      <c r="P383" s="4"/>
      <c r="Q383" s="4"/>
      <c r="R383" s="15"/>
      <c r="S383" s="15"/>
      <c r="T383" s="15"/>
      <c r="U383" s="15"/>
      <c r="V383" s="15"/>
      <c r="W383" s="15"/>
      <c r="X383" s="4"/>
      <c r="Y383" s="10" t="e">
        <f>VLOOKUP(H383,'centroDeProyectos estrateg '!$B:$AB,2,FALSE)</f>
        <v>#N/A</v>
      </c>
      <c r="Z383" s="10" t="e">
        <f>VLOOKUP(I383,'centroDeProyectos estrateg '!$B:$AB,3,FALSE)</f>
        <v>#N/A</v>
      </c>
      <c r="AA383" s="10" t="e">
        <f>VLOOKUP(J383,'centroDeProyectos estrateg '!$B:$AB,7,FALSE)</f>
        <v>#N/A</v>
      </c>
      <c r="AB383" s="10" t="e">
        <f>VLOOKUP(K383,'centroDeProyectos estrateg '!$B:$AB,8,FALSE)</f>
        <v>#N/A</v>
      </c>
      <c r="AC383" s="10" t="e">
        <f>VLOOKUP(L383,'centroDeProyectos estrateg '!$B:$AB,5,FALSE)</f>
        <v>#N/A</v>
      </c>
      <c r="AD383" s="10" t="e">
        <f>VLOOKUP(M383,'centroDeProyectos estrateg '!$B:$AB,19,FALSE)</f>
        <v>#N/A</v>
      </c>
    </row>
    <row r="384" spans="1:30" ht="32.25" customHeight="1">
      <c r="A384" s="1"/>
      <c r="B384" s="4" t="s">
        <v>3606</v>
      </c>
      <c r="C384" s="4" t="s">
        <v>5331</v>
      </c>
      <c r="D384" s="4" t="s">
        <v>3762</v>
      </c>
      <c r="E384" s="4" t="s">
        <v>6487</v>
      </c>
      <c r="F384" s="4" t="s">
        <v>6488</v>
      </c>
      <c r="G384" s="4" t="str">
        <f t="shared" si="27"/>
        <v xml:space="preserve">SERVICIOS TECNOLÓGICOS: Implementar soluciones tecnológicas estandarizadas, innovadoras e integrales para una gestión judicial, técnica y administrativa eficiente.  </v>
      </c>
      <c r="H384" s="4" t="s">
        <v>3016</v>
      </c>
      <c r="I384" s="4" t="s">
        <v>3993</v>
      </c>
      <c r="J384" s="4" t="s">
        <v>75</v>
      </c>
      <c r="K384" s="4" t="s">
        <v>3994</v>
      </c>
      <c r="L384" s="4" t="s">
        <v>3475</v>
      </c>
      <c r="M384" s="4" t="s">
        <v>3999</v>
      </c>
      <c r="N384" s="4" t="s">
        <v>75</v>
      </c>
      <c r="O384" s="4"/>
      <c r="P384" s="4"/>
      <c r="Q384" s="4"/>
      <c r="R384" s="15"/>
      <c r="S384" s="15"/>
      <c r="T384" s="15"/>
      <c r="U384" s="15"/>
      <c r="V384" s="15"/>
      <c r="W384" s="15"/>
      <c r="X384" s="4"/>
      <c r="Y384" s="10" t="e">
        <f>VLOOKUP(H384,'centroDeProyectos estrateg '!$B:$AB,2,FALSE)</f>
        <v>#N/A</v>
      </c>
      <c r="Z384" s="10" t="e">
        <f>VLOOKUP(I384,'centroDeProyectos estrateg '!$B:$AB,3,FALSE)</f>
        <v>#N/A</v>
      </c>
      <c r="AA384" s="10" t="e">
        <f>VLOOKUP(J384,'centroDeProyectos estrateg '!$B:$AB,7,FALSE)</f>
        <v>#N/A</v>
      </c>
      <c r="AB384" s="10" t="e">
        <f>VLOOKUP(K384,'centroDeProyectos estrateg '!$B:$AB,8,FALSE)</f>
        <v>#N/A</v>
      </c>
      <c r="AC384" s="10" t="e">
        <f>VLOOKUP(L384,'centroDeProyectos estrateg '!$B:$AB,5,FALSE)</f>
        <v>#N/A</v>
      </c>
      <c r="AD384" s="10" t="e">
        <f>VLOOKUP(M384,'centroDeProyectos estrateg '!$B:$AB,19,FALSE)</f>
        <v>#N/A</v>
      </c>
    </row>
    <row r="385" spans="1:30" ht="32.25" customHeight="1">
      <c r="A385" s="1"/>
      <c r="B385" s="4" t="s">
        <v>3606</v>
      </c>
      <c r="C385" s="4" t="s">
        <v>5331</v>
      </c>
      <c r="D385" s="4" t="s">
        <v>3762</v>
      </c>
      <c r="E385" s="4" t="s">
        <v>6487</v>
      </c>
      <c r="F385" s="4" t="s">
        <v>6488</v>
      </c>
      <c r="G385" s="4" t="str">
        <f t="shared" si="27"/>
        <v xml:space="preserve">SERVICIOS TECNOLÓGICOS: Implementar soluciones tecnológicas estandarizadas, innovadoras e integrales para una gestión judicial, técnica y administrativa eficiente.  </v>
      </c>
      <c r="H385" s="4" t="s">
        <v>3016</v>
      </c>
      <c r="I385" s="4" t="s">
        <v>3993</v>
      </c>
      <c r="J385" s="4" t="s">
        <v>75</v>
      </c>
      <c r="K385" s="4" t="s">
        <v>3994</v>
      </c>
      <c r="L385" s="4">
        <v>2024</v>
      </c>
      <c r="M385" s="4" t="s">
        <v>4000</v>
      </c>
      <c r="N385" s="4" t="s">
        <v>75</v>
      </c>
      <c r="O385" s="4"/>
      <c r="P385" s="4"/>
      <c r="Q385" s="4"/>
      <c r="R385" s="15"/>
      <c r="S385" s="15"/>
      <c r="T385" s="15"/>
      <c r="U385" s="15"/>
      <c r="V385" s="15"/>
      <c r="W385" s="15"/>
      <c r="X385" s="4"/>
      <c r="Y385" s="10" t="e">
        <f>VLOOKUP(H385,'centroDeProyectos estrateg '!$B:$AB,2,FALSE)</f>
        <v>#N/A</v>
      </c>
      <c r="Z385" s="10" t="e">
        <f>VLOOKUP(I385,'centroDeProyectos estrateg '!$B:$AB,3,FALSE)</f>
        <v>#N/A</v>
      </c>
      <c r="AA385" s="10" t="e">
        <f>VLOOKUP(J385,'centroDeProyectos estrateg '!$B:$AB,7,FALSE)</f>
        <v>#N/A</v>
      </c>
      <c r="AB385" s="10" t="e">
        <f>VLOOKUP(K385,'centroDeProyectos estrateg '!$B:$AB,8,FALSE)</f>
        <v>#N/A</v>
      </c>
      <c r="AC385" s="10" t="e">
        <f>VLOOKUP(L385,'centroDeProyectos estrateg '!$B:$AB,5,FALSE)</f>
        <v>#N/A</v>
      </c>
      <c r="AD385" s="10" t="e">
        <f>VLOOKUP(M385,'centroDeProyectos estrateg '!$B:$AB,19,FALSE)</f>
        <v>#N/A</v>
      </c>
    </row>
    <row r="386" spans="1:30" ht="32.25" customHeight="1">
      <c r="A386" s="1"/>
      <c r="B386" s="3" t="s">
        <v>6331</v>
      </c>
      <c r="C386" s="3" t="s">
        <v>5331</v>
      </c>
      <c r="D386" s="3" t="s">
        <v>3762</v>
      </c>
      <c r="E386" s="3" t="s">
        <v>6487</v>
      </c>
      <c r="F386" s="3" t="s">
        <v>6488</v>
      </c>
      <c r="G386" s="3" t="str">
        <f t="shared" si="27"/>
        <v xml:space="preserve">SERVICIOS TECNOLÓGICOS: Implementar soluciones tecnológicas estandarizadas, innovadoras e integrales para una gestión judicial, técnica y administrativa eficiente.  </v>
      </c>
      <c r="H386" s="3" t="s">
        <v>3162</v>
      </c>
      <c r="I386" s="3" t="s">
        <v>4002</v>
      </c>
      <c r="J386" s="3" t="s">
        <v>3211</v>
      </c>
      <c r="K386" s="3" t="s">
        <v>6504</v>
      </c>
      <c r="L386" s="3">
        <v>2019</v>
      </c>
      <c r="M386" s="3" t="s">
        <v>6505</v>
      </c>
      <c r="N386" s="3" t="s">
        <v>50</v>
      </c>
      <c r="O386" s="3" t="s">
        <v>3582</v>
      </c>
      <c r="P386" s="3">
        <v>0</v>
      </c>
      <c r="Q386" s="3">
        <v>100</v>
      </c>
      <c r="R386" s="5">
        <v>0.1</v>
      </c>
      <c r="S386" s="5">
        <v>0.2</v>
      </c>
      <c r="T386" s="5">
        <v>0.4</v>
      </c>
      <c r="U386" s="5">
        <v>0.6</v>
      </c>
      <c r="V386" s="5">
        <v>0.8</v>
      </c>
      <c r="W386" s="5">
        <v>1</v>
      </c>
      <c r="X386" s="3" t="s">
        <v>6506</v>
      </c>
      <c r="Y386" s="10" t="str">
        <f>VLOOKUP(H386,'centroDeProyectos estrateg '!$B:$AB,2,FALSE)</f>
        <v>3-  Optimización e innovación de los servicios judiciales (21)</v>
      </c>
      <c r="Z386" s="10" t="e">
        <f>VLOOKUP(I386,'centroDeProyectos estrateg '!$B:$AB,3,FALSE)</f>
        <v>#N/A</v>
      </c>
      <c r="AA386" s="10" t="e">
        <f>VLOOKUP(J386,'centroDeProyectos estrateg '!$B:$AB,7,FALSE)</f>
        <v>#N/A</v>
      </c>
      <c r="AB386" s="10" t="e">
        <f>VLOOKUP(K386,'centroDeProyectos estrateg '!$B:$AB,8,FALSE)</f>
        <v>#N/A</v>
      </c>
      <c r="AC386" s="10" t="e">
        <f>VLOOKUP(L386,'centroDeProyectos estrateg '!$B:$AB,5,FALSE)</f>
        <v>#N/A</v>
      </c>
      <c r="AD386" s="10" t="e">
        <f>VLOOKUP(M386,'centroDeProyectos estrateg '!$B:$AB,19,FALSE)</f>
        <v>#N/A</v>
      </c>
    </row>
    <row r="387" spans="1:30" ht="32.25" customHeight="1">
      <c r="A387" s="1"/>
      <c r="B387" s="3" t="s">
        <v>6331</v>
      </c>
      <c r="C387" s="3" t="s">
        <v>5331</v>
      </c>
      <c r="D387" s="3" t="s">
        <v>3762</v>
      </c>
      <c r="E387" s="3" t="s">
        <v>6487</v>
      </c>
      <c r="F387" s="3" t="s">
        <v>6488</v>
      </c>
      <c r="G387" s="3" t="str">
        <f t="shared" si="27"/>
        <v xml:space="preserve">SERVICIOS TECNOLÓGICOS: Implementar soluciones tecnológicas estandarizadas, innovadoras e integrales para una gestión judicial, técnica y administrativa eficiente.  </v>
      </c>
      <c r="H387" s="3" t="s">
        <v>3162</v>
      </c>
      <c r="I387" s="3" t="s">
        <v>4002</v>
      </c>
      <c r="J387" s="3" t="s">
        <v>3211</v>
      </c>
      <c r="K387" s="3" t="s">
        <v>6504</v>
      </c>
      <c r="L387" s="3">
        <v>2020</v>
      </c>
      <c r="M387" s="3" t="s">
        <v>6507</v>
      </c>
      <c r="N387" s="3" t="s">
        <v>50</v>
      </c>
      <c r="O387" s="3"/>
      <c r="P387" s="3"/>
      <c r="Q387" s="3"/>
      <c r="R387" s="5"/>
      <c r="S387" s="5"/>
      <c r="T387" s="5"/>
      <c r="U387" s="5"/>
      <c r="V387" s="5"/>
      <c r="W387" s="5"/>
      <c r="X387" s="3"/>
      <c r="Y387" s="10" t="str">
        <f>VLOOKUP(H387,'centroDeProyectos estrateg '!$B:$AB,2,FALSE)</f>
        <v>3-  Optimización e innovación de los servicios judiciales (21)</v>
      </c>
      <c r="Z387" s="10" t="e">
        <f>VLOOKUP(I387,'centroDeProyectos estrateg '!$B:$AB,3,FALSE)</f>
        <v>#N/A</v>
      </c>
      <c r="AA387" s="10" t="e">
        <f>VLOOKUP(J387,'centroDeProyectos estrateg '!$B:$AB,7,FALSE)</f>
        <v>#N/A</v>
      </c>
      <c r="AB387" s="10" t="e">
        <f>VLOOKUP(K387,'centroDeProyectos estrateg '!$B:$AB,8,FALSE)</f>
        <v>#N/A</v>
      </c>
      <c r="AC387" s="10" t="e">
        <f>VLOOKUP(L387,'centroDeProyectos estrateg '!$B:$AB,5,FALSE)</f>
        <v>#N/A</v>
      </c>
      <c r="AD387" s="10" t="e">
        <f>VLOOKUP(M387,'centroDeProyectos estrateg '!$B:$AB,19,FALSE)</f>
        <v>#N/A</v>
      </c>
    </row>
    <row r="388" spans="1:30" ht="32.25" customHeight="1">
      <c r="A388" s="1"/>
      <c r="B388" s="3" t="s">
        <v>6331</v>
      </c>
      <c r="C388" s="3" t="s">
        <v>5331</v>
      </c>
      <c r="D388" s="3" t="s">
        <v>3762</v>
      </c>
      <c r="E388" s="3" t="s">
        <v>6487</v>
      </c>
      <c r="F388" s="3" t="s">
        <v>6488</v>
      </c>
      <c r="G388" s="3" t="str">
        <f t="shared" si="27"/>
        <v xml:space="preserve">SERVICIOS TECNOLÓGICOS: Implementar soluciones tecnológicas estandarizadas, innovadoras e integrales para una gestión judicial, técnica y administrativa eficiente.  </v>
      </c>
      <c r="H388" s="3" t="s">
        <v>3162</v>
      </c>
      <c r="I388" s="3" t="s">
        <v>4002</v>
      </c>
      <c r="J388" s="3" t="s">
        <v>3211</v>
      </c>
      <c r="K388" s="3" t="s">
        <v>6504</v>
      </c>
      <c r="L388" s="3" t="s">
        <v>3448</v>
      </c>
      <c r="M388" s="3" t="s">
        <v>6508</v>
      </c>
      <c r="N388" s="3" t="s">
        <v>50</v>
      </c>
      <c r="O388" s="3"/>
      <c r="P388" s="3"/>
      <c r="Q388" s="3"/>
      <c r="R388" s="5"/>
      <c r="S388" s="5"/>
      <c r="T388" s="5"/>
      <c r="U388" s="5"/>
      <c r="V388" s="5"/>
      <c r="W388" s="5"/>
      <c r="X388" s="3"/>
      <c r="Y388" s="10" t="str">
        <f>VLOOKUP(H388,'centroDeProyectos estrateg '!$B:$AB,2,FALSE)</f>
        <v>3-  Optimización e innovación de los servicios judiciales (21)</v>
      </c>
      <c r="Z388" s="10" t="e">
        <f>VLOOKUP(I388,'centroDeProyectos estrateg '!$B:$AB,3,FALSE)</f>
        <v>#N/A</v>
      </c>
      <c r="AA388" s="10" t="e">
        <f>VLOOKUP(J388,'centroDeProyectos estrateg '!$B:$AB,7,FALSE)</f>
        <v>#N/A</v>
      </c>
      <c r="AB388" s="10" t="e">
        <f>VLOOKUP(K388,'centroDeProyectos estrateg '!$B:$AB,8,FALSE)</f>
        <v>#N/A</v>
      </c>
      <c r="AC388" s="10" t="e">
        <f>VLOOKUP(L388,'centroDeProyectos estrateg '!$B:$AB,5,FALSE)</f>
        <v>#N/A</v>
      </c>
      <c r="AD388" s="10" t="e">
        <f>VLOOKUP(M388,'centroDeProyectos estrateg '!$B:$AB,19,FALSE)</f>
        <v>#N/A</v>
      </c>
    </row>
    <row r="389" spans="1:30" ht="32.25" customHeight="1">
      <c r="A389" s="1"/>
      <c r="B389" s="3" t="s">
        <v>6331</v>
      </c>
      <c r="C389" s="3" t="s">
        <v>5331</v>
      </c>
      <c r="D389" s="3" t="s">
        <v>3762</v>
      </c>
      <c r="E389" s="3" t="s">
        <v>6487</v>
      </c>
      <c r="F389" s="3" t="s">
        <v>6488</v>
      </c>
      <c r="G389" s="3" t="str">
        <f t="shared" si="27"/>
        <v xml:space="preserve">SERVICIOS TECNOLÓGICOS: Implementar soluciones tecnológicas estandarizadas, innovadoras e integrales para una gestión judicial, técnica y administrativa eficiente.  </v>
      </c>
      <c r="H389" s="3" t="s">
        <v>3162</v>
      </c>
      <c r="I389" s="3" t="s">
        <v>4002</v>
      </c>
      <c r="J389" s="3" t="s">
        <v>3211</v>
      </c>
      <c r="K389" s="3" t="s">
        <v>6504</v>
      </c>
      <c r="L389" s="3">
        <v>2024</v>
      </c>
      <c r="M389" s="3" t="s">
        <v>6509</v>
      </c>
      <c r="N389" s="3" t="s">
        <v>50</v>
      </c>
      <c r="O389" s="3"/>
      <c r="P389" s="3"/>
      <c r="Q389" s="3"/>
      <c r="R389" s="5"/>
      <c r="S389" s="5"/>
      <c r="T389" s="5"/>
      <c r="U389" s="5"/>
      <c r="V389" s="5"/>
      <c r="W389" s="5"/>
      <c r="X389" s="3"/>
      <c r="Y389" s="10" t="str">
        <f>VLOOKUP(H389,'centroDeProyectos estrateg '!$B:$AB,2,FALSE)</f>
        <v>3-  Optimización e innovación de los servicios judiciales (21)</v>
      </c>
      <c r="Z389" s="10" t="e">
        <f>VLOOKUP(I389,'centroDeProyectos estrateg '!$B:$AB,3,FALSE)</f>
        <v>#N/A</v>
      </c>
      <c r="AA389" s="10" t="e">
        <f>VLOOKUP(J389,'centroDeProyectos estrateg '!$B:$AB,7,FALSE)</f>
        <v>#N/A</v>
      </c>
      <c r="AB389" s="10" t="e">
        <f>VLOOKUP(K389,'centroDeProyectos estrateg '!$B:$AB,8,FALSE)</f>
        <v>#N/A</v>
      </c>
      <c r="AC389" s="10" t="e">
        <f>VLOOKUP(L389,'centroDeProyectos estrateg '!$B:$AB,5,FALSE)</f>
        <v>#N/A</v>
      </c>
      <c r="AD389" s="10" t="e">
        <f>VLOOKUP(M389,'centroDeProyectos estrateg '!$B:$AB,19,FALSE)</f>
        <v>#N/A</v>
      </c>
    </row>
    <row r="390" spans="1:30" ht="32.25" customHeight="1">
      <c r="A390" s="1"/>
      <c r="B390" s="4" t="s">
        <v>4014</v>
      </c>
      <c r="C390" s="4" t="s">
        <v>5331</v>
      </c>
      <c r="D390" s="4" t="s">
        <v>3762</v>
      </c>
      <c r="E390" s="4" t="s">
        <v>6487</v>
      </c>
      <c r="F390" s="4" t="s">
        <v>6488</v>
      </c>
      <c r="G390" s="4" t="str">
        <f t="shared" si="27"/>
        <v xml:space="preserve">SERVICIOS TECNOLÓGICOS: Implementar soluciones tecnológicas estandarizadas, innovadoras e integrales para una gestión judicial, técnica y administrativa eficiente.  </v>
      </c>
      <c r="H390" s="4" t="s">
        <v>3137</v>
      </c>
      <c r="I390" s="4" t="s">
        <v>4003</v>
      </c>
      <c r="J390" s="4" t="s">
        <v>3211</v>
      </c>
      <c r="K390" s="4"/>
      <c r="L390" s="4" t="s">
        <v>6174</v>
      </c>
      <c r="M390" s="4" t="s">
        <v>6510</v>
      </c>
      <c r="N390" s="4" t="s">
        <v>50</v>
      </c>
      <c r="O390" s="4" t="s">
        <v>3582</v>
      </c>
      <c r="P390" s="4">
        <v>0</v>
      </c>
      <c r="Q390" s="4">
        <v>100</v>
      </c>
      <c r="R390" s="15">
        <v>0.1</v>
      </c>
      <c r="S390" s="15">
        <v>0.2</v>
      </c>
      <c r="T390" s="15">
        <v>0.4</v>
      </c>
      <c r="U390" s="15">
        <v>0.6</v>
      </c>
      <c r="V390" s="15">
        <v>0.8</v>
      </c>
      <c r="W390" s="15">
        <v>1</v>
      </c>
      <c r="X390" s="4" t="s">
        <v>6511</v>
      </c>
      <c r="Y390" s="10" t="e">
        <f>VLOOKUP(H390,'centroDeProyectos estrateg '!$B:$AB,2,FALSE)</f>
        <v>#N/A</v>
      </c>
      <c r="Z390" s="10" t="e">
        <f>VLOOKUP(I390,'centroDeProyectos estrateg '!$B:$AB,3,FALSE)</f>
        <v>#N/A</v>
      </c>
      <c r="AA390" s="10" t="e">
        <f>VLOOKUP(J390,'centroDeProyectos estrateg '!$B:$AB,7,FALSE)</f>
        <v>#N/A</v>
      </c>
      <c r="AB390" s="10" t="e">
        <f>VLOOKUP(K390,'centroDeProyectos estrateg '!$B:$AB,8,FALSE)</f>
        <v>#N/A</v>
      </c>
      <c r="AC390" s="10" t="e">
        <f>VLOOKUP(L390,'centroDeProyectos estrateg '!$B:$AB,5,FALSE)</f>
        <v>#N/A</v>
      </c>
      <c r="AD390" s="10" t="e">
        <f>VLOOKUP(M390,'centroDeProyectos estrateg '!$B:$AB,19,FALSE)</f>
        <v>#N/A</v>
      </c>
    </row>
    <row r="391" spans="1:30" ht="32.25" customHeight="1">
      <c r="A391" s="1"/>
      <c r="B391" s="4" t="s">
        <v>4014</v>
      </c>
      <c r="C391" s="4" t="s">
        <v>5331</v>
      </c>
      <c r="D391" s="4" t="s">
        <v>3762</v>
      </c>
      <c r="E391" s="4" t="s">
        <v>6487</v>
      </c>
      <c r="F391" s="4" t="s">
        <v>6488</v>
      </c>
      <c r="G391" s="4" t="str">
        <f t="shared" si="27"/>
        <v xml:space="preserve">SERVICIOS TECNOLÓGICOS: Implementar soluciones tecnológicas estandarizadas, innovadoras e integrales para una gestión judicial, técnica y administrativa eficiente.  </v>
      </c>
      <c r="H391" s="4" t="s">
        <v>3137</v>
      </c>
      <c r="I391" s="4" t="s">
        <v>4003</v>
      </c>
      <c r="J391" s="4" t="s">
        <v>3211</v>
      </c>
      <c r="K391" s="4"/>
      <c r="L391" s="4">
        <v>2021</v>
      </c>
      <c r="M391" s="4" t="s">
        <v>6512</v>
      </c>
      <c r="N391" s="4" t="s">
        <v>50</v>
      </c>
      <c r="O391" s="4"/>
      <c r="P391" s="4"/>
      <c r="Q391" s="4"/>
      <c r="R391" s="15"/>
      <c r="S391" s="15"/>
      <c r="T391" s="15"/>
      <c r="U391" s="15"/>
      <c r="V391" s="15"/>
      <c r="W391" s="15"/>
      <c r="X391" s="4"/>
      <c r="Y391" s="10" t="e">
        <f>VLOOKUP(H391,'centroDeProyectos estrateg '!$B:$AB,2,FALSE)</f>
        <v>#N/A</v>
      </c>
      <c r="Z391" s="10" t="e">
        <f>VLOOKUP(I391,'centroDeProyectos estrateg '!$B:$AB,3,FALSE)</f>
        <v>#N/A</v>
      </c>
      <c r="AA391" s="10" t="e">
        <f>VLOOKUP(J391,'centroDeProyectos estrateg '!$B:$AB,7,FALSE)</f>
        <v>#N/A</v>
      </c>
      <c r="AB391" s="10" t="e">
        <f>VLOOKUP(K391,'centroDeProyectos estrateg '!$B:$AB,8,FALSE)</f>
        <v>#N/A</v>
      </c>
      <c r="AC391" s="10" t="e">
        <f>VLOOKUP(L391,'centroDeProyectos estrateg '!$B:$AB,5,FALSE)</f>
        <v>#N/A</v>
      </c>
      <c r="AD391" s="10" t="e">
        <f>VLOOKUP(M391,'centroDeProyectos estrateg '!$B:$AB,19,FALSE)</f>
        <v>#N/A</v>
      </c>
    </row>
    <row r="392" spans="1:30" ht="32.25" customHeight="1">
      <c r="A392" s="1"/>
      <c r="B392" s="4" t="s">
        <v>4014</v>
      </c>
      <c r="C392" s="4" t="s">
        <v>5331</v>
      </c>
      <c r="D392" s="4" t="s">
        <v>3762</v>
      </c>
      <c r="E392" s="4" t="s">
        <v>6487</v>
      </c>
      <c r="F392" s="4" t="s">
        <v>6488</v>
      </c>
      <c r="G392" s="4" t="str">
        <f t="shared" si="27"/>
        <v xml:space="preserve">SERVICIOS TECNOLÓGICOS: Implementar soluciones tecnológicas estandarizadas, innovadoras e integrales para una gestión judicial, técnica y administrativa eficiente.  </v>
      </c>
      <c r="H392" s="4" t="s">
        <v>3137</v>
      </c>
      <c r="I392" s="4" t="s">
        <v>4003</v>
      </c>
      <c r="J392" s="4" t="s">
        <v>3211</v>
      </c>
      <c r="K392" s="4"/>
      <c r="L392" s="4" t="s">
        <v>6513</v>
      </c>
      <c r="M392" s="4" t="s">
        <v>6514</v>
      </c>
      <c r="N392" s="4" t="s">
        <v>50</v>
      </c>
      <c r="O392" s="4"/>
      <c r="P392" s="4"/>
      <c r="Q392" s="4"/>
      <c r="R392" s="15"/>
      <c r="S392" s="15"/>
      <c r="T392" s="15"/>
      <c r="U392" s="15"/>
      <c r="V392" s="15"/>
      <c r="W392" s="15"/>
      <c r="X392" s="4"/>
      <c r="Y392" s="10" t="e">
        <f>VLOOKUP(H392,'centroDeProyectos estrateg '!$B:$AB,2,FALSE)</f>
        <v>#N/A</v>
      </c>
      <c r="Z392" s="10" t="e">
        <f>VLOOKUP(I392,'centroDeProyectos estrateg '!$B:$AB,3,FALSE)</f>
        <v>#N/A</v>
      </c>
      <c r="AA392" s="10" t="e">
        <f>VLOOKUP(J392,'centroDeProyectos estrateg '!$B:$AB,7,FALSE)</f>
        <v>#N/A</v>
      </c>
      <c r="AB392" s="10" t="e">
        <f>VLOOKUP(K392,'centroDeProyectos estrateg '!$B:$AB,8,FALSE)</f>
        <v>#N/A</v>
      </c>
      <c r="AC392" s="10" t="e">
        <f>VLOOKUP(L392,'centroDeProyectos estrateg '!$B:$AB,5,FALSE)</f>
        <v>#N/A</v>
      </c>
      <c r="AD392" s="10" t="e">
        <f>VLOOKUP(M392,'centroDeProyectos estrateg '!$B:$AB,19,FALSE)</f>
        <v>#N/A</v>
      </c>
    </row>
    <row r="393" spans="1:30" ht="32.25" customHeight="1">
      <c r="A393" s="1"/>
      <c r="B393" s="4" t="s">
        <v>4014</v>
      </c>
      <c r="C393" s="4" t="s">
        <v>5331</v>
      </c>
      <c r="D393" s="4" t="s">
        <v>3762</v>
      </c>
      <c r="E393" s="4" t="s">
        <v>6487</v>
      </c>
      <c r="F393" s="4" t="s">
        <v>6488</v>
      </c>
      <c r="G393" s="4" t="str">
        <f t="shared" si="27"/>
        <v xml:space="preserve">SERVICIOS TECNOLÓGICOS: Implementar soluciones tecnológicas estandarizadas, innovadoras e integrales para una gestión judicial, técnica y administrativa eficiente.  </v>
      </c>
      <c r="H393" s="4" t="s">
        <v>3137</v>
      </c>
      <c r="I393" s="4" t="s">
        <v>4003</v>
      </c>
      <c r="J393" s="4" t="s">
        <v>3211</v>
      </c>
      <c r="K393" s="4"/>
      <c r="L393" s="4">
        <v>2024</v>
      </c>
      <c r="M393" s="4" t="s">
        <v>6515</v>
      </c>
      <c r="N393" s="4" t="s">
        <v>50</v>
      </c>
      <c r="O393" s="4"/>
      <c r="P393" s="4"/>
      <c r="Q393" s="4"/>
      <c r="R393" s="15"/>
      <c r="S393" s="15"/>
      <c r="T393" s="15"/>
      <c r="U393" s="15"/>
      <c r="V393" s="15"/>
      <c r="W393" s="15"/>
      <c r="X393" s="4"/>
      <c r="Y393" s="10" t="e">
        <f>VLOOKUP(H393,'centroDeProyectos estrateg '!$B:$AB,2,FALSE)</f>
        <v>#N/A</v>
      </c>
      <c r="Z393" s="10" t="e">
        <f>VLOOKUP(I393,'centroDeProyectos estrateg '!$B:$AB,3,FALSE)</f>
        <v>#N/A</v>
      </c>
      <c r="AA393" s="10" t="e">
        <f>VLOOKUP(J393,'centroDeProyectos estrateg '!$B:$AB,7,FALSE)</f>
        <v>#N/A</v>
      </c>
      <c r="AB393" s="10" t="e">
        <f>VLOOKUP(K393,'centroDeProyectos estrateg '!$B:$AB,8,FALSE)</f>
        <v>#N/A</v>
      </c>
      <c r="AC393" s="10" t="e">
        <f>VLOOKUP(L393,'centroDeProyectos estrateg '!$B:$AB,5,FALSE)</f>
        <v>#N/A</v>
      </c>
      <c r="AD393" s="10" t="e">
        <f>VLOOKUP(M393,'centroDeProyectos estrateg '!$B:$AB,19,FALSE)</f>
        <v>#N/A</v>
      </c>
    </row>
    <row r="394" spans="1:30" ht="32.25" customHeight="1">
      <c r="A394" s="1"/>
      <c r="B394" s="3" t="s">
        <v>4014</v>
      </c>
      <c r="C394" s="3" t="s">
        <v>5331</v>
      </c>
      <c r="D394" s="3" t="s">
        <v>3762</v>
      </c>
      <c r="E394" s="3" t="s">
        <v>6487</v>
      </c>
      <c r="F394" s="3" t="s">
        <v>6488</v>
      </c>
      <c r="G394" s="3" t="str">
        <f t="shared" si="27"/>
        <v xml:space="preserve">SERVICIOS TECNOLÓGICOS: Implementar soluciones tecnológicas estandarizadas, innovadoras e integrales para una gestión judicial, técnica y administrativa eficiente.  </v>
      </c>
      <c r="H394" s="3" t="s">
        <v>3042</v>
      </c>
      <c r="I394" s="3" t="s">
        <v>4004</v>
      </c>
      <c r="J394" s="3" t="s">
        <v>3211</v>
      </c>
      <c r="K394" s="3" t="s">
        <v>4005</v>
      </c>
      <c r="L394" s="3">
        <v>2019</v>
      </c>
      <c r="M394" s="3" t="s">
        <v>6516</v>
      </c>
      <c r="N394" s="3" t="s">
        <v>3211</v>
      </c>
      <c r="O394" s="3" t="s">
        <v>3582</v>
      </c>
      <c r="P394" s="3">
        <v>0</v>
      </c>
      <c r="Q394" s="3">
        <v>100</v>
      </c>
      <c r="R394" s="5">
        <v>0.1</v>
      </c>
      <c r="S394" s="5">
        <v>0.2</v>
      </c>
      <c r="T394" s="5">
        <v>0.4</v>
      </c>
      <c r="U394" s="5">
        <v>0.6</v>
      </c>
      <c r="V394" s="5">
        <v>0.8</v>
      </c>
      <c r="W394" s="5">
        <v>1</v>
      </c>
      <c r="X394" s="3" t="s">
        <v>6517</v>
      </c>
      <c r="Y394" s="10" t="str">
        <f>VLOOKUP(H394,'centroDeProyectos estrateg '!$B:$AB,2,FALSE)</f>
        <v>3-  Optimización e innovación de los servicios judiciales (21)</v>
      </c>
      <c r="Z394" s="10" t="e">
        <f>VLOOKUP(I394,'centroDeProyectos estrateg '!$B:$AB,3,FALSE)</f>
        <v>#N/A</v>
      </c>
      <c r="AA394" s="10" t="e">
        <f>VLOOKUP(J394,'centroDeProyectos estrateg '!$B:$AB,7,FALSE)</f>
        <v>#N/A</v>
      </c>
      <c r="AB394" s="10" t="e">
        <f>VLOOKUP(K394,'centroDeProyectos estrateg '!$B:$AB,8,FALSE)</f>
        <v>#N/A</v>
      </c>
      <c r="AC394" s="10" t="e">
        <f>VLOOKUP(L394,'centroDeProyectos estrateg '!$B:$AB,5,FALSE)</f>
        <v>#N/A</v>
      </c>
      <c r="AD394" s="10" t="e">
        <f>VLOOKUP(M394,'centroDeProyectos estrateg '!$B:$AB,19,FALSE)</f>
        <v>#N/A</v>
      </c>
    </row>
    <row r="395" spans="1:30" ht="32.25" customHeight="1">
      <c r="A395" s="1"/>
      <c r="B395" s="3" t="s">
        <v>4014</v>
      </c>
      <c r="C395" s="3" t="s">
        <v>5331</v>
      </c>
      <c r="D395" s="3" t="s">
        <v>3762</v>
      </c>
      <c r="E395" s="3" t="s">
        <v>6487</v>
      </c>
      <c r="F395" s="3" t="s">
        <v>6488</v>
      </c>
      <c r="G395" s="3" t="str">
        <f t="shared" si="27"/>
        <v xml:space="preserve">SERVICIOS TECNOLÓGICOS: Implementar soluciones tecnológicas estandarizadas, innovadoras e integrales para una gestión judicial, técnica y administrativa eficiente.  </v>
      </c>
      <c r="H395" s="3" t="s">
        <v>3042</v>
      </c>
      <c r="I395" s="3" t="s">
        <v>4004</v>
      </c>
      <c r="J395" s="3" t="s">
        <v>3211</v>
      </c>
      <c r="K395" s="3" t="s">
        <v>4005</v>
      </c>
      <c r="L395" s="3" t="s">
        <v>3876</v>
      </c>
      <c r="M395" s="3" t="s">
        <v>6209</v>
      </c>
      <c r="N395" s="3" t="s">
        <v>3211</v>
      </c>
      <c r="O395" s="3"/>
      <c r="P395" s="3"/>
      <c r="Q395" s="3"/>
      <c r="R395" s="5"/>
      <c r="S395" s="5"/>
      <c r="T395" s="5"/>
      <c r="U395" s="5"/>
      <c r="V395" s="5"/>
      <c r="W395" s="5"/>
      <c r="X395" s="3"/>
      <c r="Y395" s="10" t="str">
        <f>VLOOKUP(H395,'centroDeProyectos estrateg '!$B:$AB,2,FALSE)</f>
        <v>3-  Optimización e innovación de los servicios judiciales (21)</v>
      </c>
      <c r="Z395" s="10" t="e">
        <f>VLOOKUP(I395,'centroDeProyectos estrateg '!$B:$AB,3,FALSE)</f>
        <v>#N/A</v>
      </c>
      <c r="AA395" s="10" t="e">
        <f>VLOOKUP(J395,'centroDeProyectos estrateg '!$B:$AB,7,FALSE)</f>
        <v>#N/A</v>
      </c>
      <c r="AB395" s="10" t="e">
        <f>VLOOKUP(K395,'centroDeProyectos estrateg '!$B:$AB,8,FALSE)</f>
        <v>#N/A</v>
      </c>
      <c r="AC395" s="10" t="e">
        <f>VLOOKUP(L395,'centroDeProyectos estrateg '!$B:$AB,5,FALSE)</f>
        <v>#N/A</v>
      </c>
      <c r="AD395" s="10" t="e">
        <f>VLOOKUP(M395,'centroDeProyectos estrateg '!$B:$AB,19,FALSE)</f>
        <v>#N/A</v>
      </c>
    </row>
    <row r="396" spans="1:30" ht="32.25" customHeight="1">
      <c r="A396" s="1"/>
      <c r="B396" s="3" t="s">
        <v>4014</v>
      </c>
      <c r="C396" s="3" t="s">
        <v>5331</v>
      </c>
      <c r="D396" s="3" t="s">
        <v>3762</v>
      </c>
      <c r="E396" s="3" t="s">
        <v>6487</v>
      </c>
      <c r="F396" s="3" t="s">
        <v>6488</v>
      </c>
      <c r="G396" s="3" t="str">
        <f t="shared" si="27"/>
        <v xml:space="preserve">SERVICIOS TECNOLÓGICOS: Implementar soluciones tecnológicas estandarizadas, innovadoras e integrales para una gestión judicial, técnica y administrativa eficiente.  </v>
      </c>
      <c r="H396" s="3" t="s">
        <v>3042</v>
      </c>
      <c r="I396" s="3" t="s">
        <v>4004</v>
      </c>
      <c r="J396" s="3" t="s">
        <v>3211</v>
      </c>
      <c r="K396" s="3" t="s">
        <v>4005</v>
      </c>
      <c r="L396" s="3">
        <v>2024</v>
      </c>
      <c r="M396" s="3" t="s">
        <v>6518</v>
      </c>
      <c r="N396" s="3" t="s">
        <v>3211</v>
      </c>
      <c r="O396" s="3"/>
      <c r="P396" s="3"/>
      <c r="Q396" s="3"/>
      <c r="R396" s="5"/>
      <c r="S396" s="5"/>
      <c r="T396" s="5"/>
      <c r="U396" s="5"/>
      <c r="V396" s="5"/>
      <c r="W396" s="5"/>
      <c r="X396" s="3"/>
      <c r="Y396" s="10" t="str">
        <f>VLOOKUP(H396,'centroDeProyectos estrateg '!$B:$AB,2,FALSE)</f>
        <v>3-  Optimización e innovación de los servicios judiciales (21)</v>
      </c>
      <c r="Z396" s="10" t="e">
        <f>VLOOKUP(I396,'centroDeProyectos estrateg '!$B:$AB,3,FALSE)</f>
        <v>#N/A</v>
      </c>
      <c r="AA396" s="10" t="e">
        <f>VLOOKUP(J396,'centroDeProyectos estrateg '!$B:$AB,7,FALSE)</f>
        <v>#N/A</v>
      </c>
      <c r="AB396" s="10" t="e">
        <f>VLOOKUP(K396,'centroDeProyectos estrateg '!$B:$AB,8,FALSE)</f>
        <v>#N/A</v>
      </c>
      <c r="AC396" s="10" t="e">
        <f>VLOOKUP(L396,'centroDeProyectos estrateg '!$B:$AB,5,FALSE)</f>
        <v>#N/A</v>
      </c>
      <c r="AD396" s="10" t="e">
        <f>VLOOKUP(M396,'centroDeProyectos estrateg '!$B:$AB,19,FALSE)</f>
        <v>#N/A</v>
      </c>
    </row>
    <row r="397" spans="1:30" ht="32.25" customHeight="1">
      <c r="A397" s="1"/>
      <c r="B397" s="4" t="s">
        <v>4014</v>
      </c>
      <c r="C397" s="4" t="s">
        <v>5331</v>
      </c>
      <c r="D397" s="4" t="s">
        <v>3762</v>
      </c>
      <c r="E397" s="4" t="s">
        <v>6487</v>
      </c>
      <c r="F397" s="4" t="s">
        <v>6488</v>
      </c>
      <c r="G397" s="4" t="str">
        <f t="shared" si="27"/>
        <v xml:space="preserve">SERVICIOS TECNOLÓGICOS: Implementar soluciones tecnológicas estandarizadas, innovadoras e integrales para una gestión judicial, técnica y administrativa eficiente.  </v>
      </c>
      <c r="H397" s="4" t="s">
        <v>3033</v>
      </c>
      <c r="I397" s="4" t="s">
        <v>4015</v>
      </c>
      <c r="J397" s="4" t="s">
        <v>3211</v>
      </c>
      <c r="K397" s="4"/>
      <c r="L397" s="4" t="s">
        <v>6174</v>
      </c>
      <c r="M397" s="4" t="s">
        <v>6519</v>
      </c>
      <c r="N397" s="4" t="s">
        <v>50</v>
      </c>
      <c r="O397" s="4" t="s">
        <v>3582</v>
      </c>
      <c r="P397" s="4">
        <v>0</v>
      </c>
      <c r="Q397" s="4">
        <v>100</v>
      </c>
      <c r="R397" s="15">
        <v>0.1</v>
      </c>
      <c r="S397" s="15">
        <v>0.2</v>
      </c>
      <c r="T397" s="15">
        <v>0.4</v>
      </c>
      <c r="U397" s="15">
        <v>0.6</v>
      </c>
      <c r="V397" s="15">
        <v>0.8</v>
      </c>
      <c r="W397" s="15">
        <v>1</v>
      </c>
      <c r="X397" s="4" t="s">
        <v>6520</v>
      </c>
      <c r="Y397" s="10" t="str">
        <f>VLOOKUP(H397,'centroDeProyectos estrateg '!$B:$AB,2,FALSE)</f>
        <v>3-  Optimización e innovación de los servicios judiciales (21)</v>
      </c>
      <c r="Z397" s="10" t="e">
        <f>VLOOKUP(I397,'centroDeProyectos estrateg '!$B:$AB,3,FALSE)</f>
        <v>#N/A</v>
      </c>
      <c r="AA397" s="10" t="e">
        <f>VLOOKUP(J397,'centroDeProyectos estrateg '!$B:$AB,7,FALSE)</f>
        <v>#N/A</v>
      </c>
      <c r="AB397" s="10" t="e">
        <f>VLOOKUP(K397,'centroDeProyectos estrateg '!$B:$AB,8,FALSE)</f>
        <v>#N/A</v>
      </c>
      <c r="AC397" s="10" t="e">
        <f>VLOOKUP(L397,'centroDeProyectos estrateg '!$B:$AB,5,FALSE)</f>
        <v>#N/A</v>
      </c>
      <c r="AD397" s="10" t="e">
        <f>VLOOKUP(M397,'centroDeProyectos estrateg '!$B:$AB,19,FALSE)</f>
        <v>#VALUE!</v>
      </c>
    </row>
    <row r="398" spans="1:30" ht="32.25" customHeight="1">
      <c r="A398" s="1"/>
      <c r="B398" s="4" t="s">
        <v>4014</v>
      </c>
      <c r="C398" s="4" t="s">
        <v>5331</v>
      </c>
      <c r="D398" s="4" t="s">
        <v>3762</v>
      </c>
      <c r="E398" s="4" t="s">
        <v>6487</v>
      </c>
      <c r="F398" s="4" t="s">
        <v>6488</v>
      </c>
      <c r="G398" s="4" t="str">
        <f t="shared" si="27"/>
        <v xml:space="preserve">SERVICIOS TECNOLÓGICOS: Implementar soluciones tecnológicas estandarizadas, innovadoras e integrales para una gestión judicial, técnica y administrativa eficiente.  </v>
      </c>
      <c r="H398" s="4" t="s">
        <v>3033</v>
      </c>
      <c r="I398" s="4" t="s">
        <v>4015</v>
      </c>
      <c r="J398" s="4" t="s">
        <v>3211</v>
      </c>
      <c r="K398" s="4"/>
      <c r="L398" s="4" t="s">
        <v>3448</v>
      </c>
      <c r="M398" s="4" t="s">
        <v>6521</v>
      </c>
      <c r="N398" s="4" t="s">
        <v>50</v>
      </c>
      <c r="O398" s="4"/>
      <c r="P398" s="4"/>
      <c r="Q398" s="4"/>
      <c r="R398" s="15"/>
      <c r="S398" s="15"/>
      <c r="T398" s="15"/>
      <c r="U398" s="15"/>
      <c r="V398" s="15"/>
      <c r="W398" s="15"/>
      <c r="X398" s="4"/>
      <c r="Y398" s="10" t="str">
        <f>VLOOKUP(H398,'centroDeProyectos estrateg '!$B:$AB,2,FALSE)</f>
        <v>3-  Optimización e innovación de los servicios judiciales (21)</v>
      </c>
      <c r="Z398" s="10" t="e">
        <f>VLOOKUP(I398,'centroDeProyectos estrateg '!$B:$AB,3,FALSE)</f>
        <v>#N/A</v>
      </c>
      <c r="AA398" s="10" t="e">
        <f>VLOOKUP(J398,'centroDeProyectos estrateg '!$B:$AB,7,FALSE)</f>
        <v>#N/A</v>
      </c>
      <c r="AB398" s="10" t="e">
        <f>VLOOKUP(K398,'centroDeProyectos estrateg '!$B:$AB,8,FALSE)</f>
        <v>#N/A</v>
      </c>
      <c r="AC398" s="10" t="e">
        <f>VLOOKUP(L398,'centroDeProyectos estrateg '!$B:$AB,5,FALSE)</f>
        <v>#N/A</v>
      </c>
      <c r="AD398" s="10" t="e">
        <f>VLOOKUP(M398,'centroDeProyectos estrateg '!$B:$AB,19,FALSE)</f>
        <v>#N/A</v>
      </c>
    </row>
    <row r="399" spans="1:30" ht="32.25" customHeight="1">
      <c r="A399" s="1"/>
      <c r="B399" s="4" t="s">
        <v>4014</v>
      </c>
      <c r="C399" s="4" t="s">
        <v>5331</v>
      </c>
      <c r="D399" s="4" t="s">
        <v>3762</v>
      </c>
      <c r="E399" s="4" t="s">
        <v>6487</v>
      </c>
      <c r="F399" s="4" t="s">
        <v>6488</v>
      </c>
      <c r="G399" s="4" t="str">
        <f t="shared" si="27"/>
        <v xml:space="preserve">SERVICIOS TECNOLÓGICOS: Implementar soluciones tecnológicas estandarizadas, innovadoras e integrales para una gestión judicial, técnica y administrativa eficiente.  </v>
      </c>
      <c r="H399" s="4" t="s">
        <v>3033</v>
      </c>
      <c r="I399" s="4" t="s">
        <v>4015</v>
      </c>
      <c r="J399" s="4" t="s">
        <v>3211</v>
      </c>
      <c r="K399" s="4"/>
      <c r="L399" s="4">
        <v>2024</v>
      </c>
      <c r="M399" s="4" t="s">
        <v>6522</v>
      </c>
      <c r="N399" s="4" t="s">
        <v>50</v>
      </c>
      <c r="O399" s="4"/>
      <c r="P399" s="4"/>
      <c r="Q399" s="4"/>
      <c r="R399" s="15"/>
      <c r="S399" s="15"/>
      <c r="T399" s="15"/>
      <c r="U399" s="15"/>
      <c r="V399" s="15"/>
      <c r="W399" s="15"/>
      <c r="X399" s="4"/>
      <c r="Y399" s="10" t="str">
        <f>VLOOKUP(H399,'centroDeProyectos estrateg '!$B:$AB,2,FALSE)</f>
        <v>3-  Optimización e innovación de los servicios judiciales (21)</v>
      </c>
      <c r="Z399" s="10" t="e">
        <f>VLOOKUP(I399,'centroDeProyectos estrateg '!$B:$AB,3,FALSE)</f>
        <v>#N/A</v>
      </c>
      <c r="AA399" s="10" t="e">
        <f>VLOOKUP(J399,'centroDeProyectos estrateg '!$B:$AB,7,FALSE)</f>
        <v>#N/A</v>
      </c>
      <c r="AB399" s="10" t="e">
        <f>VLOOKUP(K399,'centroDeProyectos estrateg '!$B:$AB,8,FALSE)</f>
        <v>#N/A</v>
      </c>
      <c r="AC399" s="10" t="e">
        <f>VLOOKUP(L399,'centroDeProyectos estrateg '!$B:$AB,5,FALSE)</f>
        <v>#N/A</v>
      </c>
      <c r="AD399" s="10" t="e">
        <f>VLOOKUP(M399,'centroDeProyectos estrateg '!$B:$AB,19,FALSE)</f>
        <v>#N/A</v>
      </c>
    </row>
    <row r="400" spans="1:30" ht="32.25" customHeight="1">
      <c r="A400" s="1"/>
      <c r="B400" s="3" t="s">
        <v>4014</v>
      </c>
      <c r="C400" s="3" t="s">
        <v>5331</v>
      </c>
      <c r="D400" s="3" t="s">
        <v>3762</v>
      </c>
      <c r="E400" s="3" t="s">
        <v>6487</v>
      </c>
      <c r="F400" s="3" t="s">
        <v>6488</v>
      </c>
      <c r="G400" s="3" t="str">
        <f t="shared" si="27"/>
        <v xml:space="preserve">SERVICIOS TECNOLÓGICOS: Implementar soluciones tecnológicas estandarizadas, innovadoras e integrales para una gestión judicial, técnica y administrativa eficiente.  </v>
      </c>
      <c r="H400" s="3" t="s">
        <v>3047</v>
      </c>
      <c r="I400" s="3" t="s">
        <v>4016</v>
      </c>
      <c r="J400" s="3" t="s">
        <v>3211</v>
      </c>
      <c r="K400" s="3" t="s">
        <v>4017</v>
      </c>
      <c r="L400" s="3">
        <v>2019</v>
      </c>
      <c r="M400" s="3" t="s">
        <v>6523</v>
      </c>
      <c r="N400" s="3" t="s">
        <v>50</v>
      </c>
      <c r="O400" s="3" t="s">
        <v>3582</v>
      </c>
      <c r="P400" s="3">
        <v>0</v>
      </c>
      <c r="Q400" s="3">
        <v>100</v>
      </c>
      <c r="R400" s="5">
        <v>0.1</v>
      </c>
      <c r="S400" s="5">
        <v>0.2</v>
      </c>
      <c r="T400" s="5">
        <v>0.4</v>
      </c>
      <c r="U400" s="5">
        <v>0.6</v>
      </c>
      <c r="V400" s="5">
        <v>0.8</v>
      </c>
      <c r="W400" s="5">
        <v>1</v>
      </c>
      <c r="X400" s="3" t="s">
        <v>6524</v>
      </c>
      <c r="Y400" s="10" t="e">
        <f>VLOOKUP(H400,'centroDeProyectos estrateg '!$B:$AB,2,FALSE)</f>
        <v>#VALUE!</v>
      </c>
      <c r="Z400" s="10" t="e">
        <f>VLOOKUP(I400,'centroDeProyectos estrateg '!$B:$AB,3,FALSE)</f>
        <v>#N/A</v>
      </c>
      <c r="AA400" s="10" t="e">
        <f>VLOOKUP(J400,'centroDeProyectos estrateg '!$B:$AB,7,FALSE)</f>
        <v>#N/A</v>
      </c>
      <c r="AB400" s="10" t="e">
        <f>VLOOKUP(K400,'centroDeProyectos estrateg '!$B:$AB,8,FALSE)</f>
        <v>#N/A</v>
      </c>
      <c r="AC400" s="10" t="e">
        <f>VLOOKUP(L400,'centroDeProyectos estrateg '!$B:$AB,5,FALSE)</f>
        <v>#N/A</v>
      </c>
      <c r="AD400" s="10" t="e">
        <f>VLOOKUP(M400,'centroDeProyectos estrateg '!$B:$AB,19,FALSE)</f>
        <v>#N/A</v>
      </c>
    </row>
    <row r="401" spans="1:30" ht="32.25" customHeight="1">
      <c r="A401" s="1"/>
      <c r="B401" s="3" t="s">
        <v>4014</v>
      </c>
      <c r="C401" s="3" t="s">
        <v>5331</v>
      </c>
      <c r="D401" s="3" t="s">
        <v>3762</v>
      </c>
      <c r="E401" s="3" t="s">
        <v>6487</v>
      </c>
      <c r="F401" s="3" t="s">
        <v>6488</v>
      </c>
      <c r="G401" s="3" t="str">
        <f t="shared" si="27"/>
        <v xml:space="preserve">SERVICIOS TECNOLÓGICOS: Implementar soluciones tecnológicas estandarizadas, innovadoras e integrales para una gestión judicial, técnica y administrativa eficiente.  </v>
      </c>
      <c r="H401" s="3" t="s">
        <v>3047</v>
      </c>
      <c r="I401" s="3" t="s">
        <v>4016</v>
      </c>
      <c r="J401" s="3" t="s">
        <v>3211</v>
      </c>
      <c r="K401" s="3" t="s">
        <v>4017</v>
      </c>
      <c r="L401" s="3" t="s">
        <v>3639</v>
      </c>
      <c r="M401" s="3" t="s">
        <v>6525</v>
      </c>
      <c r="N401" s="3" t="s">
        <v>50</v>
      </c>
      <c r="O401" s="3"/>
      <c r="P401" s="3"/>
      <c r="Q401" s="3"/>
      <c r="R401" s="5"/>
      <c r="S401" s="5"/>
      <c r="T401" s="5"/>
      <c r="U401" s="5"/>
      <c r="V401" s="5"/>
      <c r="W401" s="5"/>
      <c r="X401" s="3"/>
      <c r="Y401" s="10" t="e">
        <f>VLOOKUP(H401,'centroDeProyectos estrateg '!$B:$AB,2,FALSE)</f>
        <v>#VALUE!</v>
      </c>
      <c r="Z401" s="10" t="e">
        <f>VLOOKUP(I401,'centroDeProyectos estrateg '!$B:$AB,3,FALSE)</f>
        <v>#N/A</v>
      </c>
      <c r="AA401" s="10" t="e">
        <f>VLOOKUP(J401,'centroDeProyectos estrateg '!$B:$AB,7,FALSE)</f>
        <v>#N/A</v>
      </c>
      <c r="AB401" s="10" t="e">
        <f>VLOOKUP(K401,'centroDeProyectos estrateg '!$B:$AB,8,FALSE)</f>
        <v>#N/A</v>
      </c>
      <c r="AC401" s="10" t="e">
        <f>VLOOKUP(L401,'centroDeProyectos estrateg '!$B:$AB,5,FALSE)</f>
        <v>#N/A</v>
      </c>
      <c r="AD401" s="10" t="e">
        <f>VLOOKUP(M401,'centroDeProyectos estrateg '!$B:$AB,19,FALSE)</f>
        <v>#N/A</v>
      </c>
    </row>
    <row r="402" spans="1:30" ht="32.25" customHeight="1">
      <c r="A402" s="1"/>
      <c r="B402" s="3" t="s">
        <v>4014</v>
      </c>
      <c r="C402" s="3" t="s">
        <v>5331</v>
      </c>
      <c r="D402" s="3" t="s">
        <v>3762</v>
      </c>
      <c r="E402" s="3" t="s">
        <v>6487</v>
      </c>
      <c r="F402" s="3" t="s">
        <v>6488</v>
      </c>
      <c r="G402" s="3" t="str">
        <f t="shared" si="27"/>
        <v xml:space="preserve">SERVICIOS TECNOLÓGICOS: Implementar soluciones tecnológicas estandarizadas, innovadoras e integrales para una gestión judicial, técnica y administrativa eficiente.  </v>
      </c>
      <c r="H402" s="3" t="s">
        <v>3047</v>
      </c>
      <c r="I402" s="3" t="s">
        <v>4016</v>
      </c>
      <c r="J402" s="3" t="s">
        <v>3211</v>
      </c>
      <c r="K402" s="3" t="s">
        <v>4017</v>
      </c>
      <c r="L402" s="3">
        <v>2024</v>
      </c>
      <c r="M402" s="3" t="s">
        <v>6526</v>
      </c>
      <c r="N402" s="3" t="s">
        <v>50</v>
      </c>
      <c r="O402" s="3"/>
      <c r="P402" s="3"/>
      <c r="Q402" s="3"/>
      <c r="R402" s="5"/>
      <c r="S402" s="5"/>
      <c r="T402" s="5"/>
      <c r="U402" s="5"/>
      <c r="V402" s="5"/>
      <c r="W402" s="5"/>
      <c r="X402" s="3"/>
      <c r="Y402" s="10" t="e">
        <f>VLOOKUP(H402,'centroDeProyectos estrateg '!$B:$AB,2,FALSE)</f>
        <v>#VALUE!</v>
      </c>
      <c r="Z402" s="10" t="e">
        <f>VLOOKUP(I402,'centroDeProyectos estrateg '!$B:$AB,3,FALSE)</f>
        <v>#N/A</v>
      </c>
      <c r="AA402" s="10" t="e">
        <f>VLOOKUP(J402,'centroDeProyectos estrateg '!$B:$AB,7,FALSE)</f>
        <v>#N/A</v>
      </c>
      <c r="AB402" s="10" t="e">
        <f>VLOOKUP(K402,'centroDeProyectos estrateg '!$B:$AB,8,FALSE)</f>
        <v>#N/A</v>
      </c>
      <c r="AC402" s="10" t="e">
        <f>VLOOKUP(L402,'centroDeProyectos estrateg '!$B:$AB,5,FALSE)</f>
        <v>#N/A</v>
      </c>
      <c r="AD402" s="10" t="e">
        <f>VLOOKUP(M402,'centroDeProyectos estrateg '!$B:$AB,19,FALSE)</f>
        <v>#N/A</v>
      </c>
    </row>
    <row r="403" spans="1:30" ht="32.25" customHeight="1">
      <c r="A403" s="1"/>
      <c r="B403" s="4" t="s">
        <v>4014</v>
      </c>
      <c r="C403" s="4" t="s">
        <v>5331</v>
      </c>
      <c r="D403" s="4" t="s">
        <v>3762</v>
      </c>
      <c r="E403" s="4" t="s">
        <v>6487</v>
      </c>
      <c r="F403" s="4" t="s">
        <v>6488</v>
      </c>
      <c r="G403" s="4" t="str">
        <f t="shared" si="27"/>
        <v xml:space="preserve">SERVICIOS TECNOLÓGICOS: Implementar soluciones tecnológicas estandarizadas, innovadoras e integrales para una gestión judicial, técnica y administrativa eficiente.  </v>
      </c>
      <c r="H403" s="4" t="s">
        <v>3035</v>
      </c>
      <c r="I403" s="4" t="s">
        <v>4024</v>
      </c>
      <c r="J403" s="4" t="s">
        <v>3211</v>
      </c>
      <c r="K403" s="4" t="s">
        <v>4025</v>
      </c>
      <c r="L403" s="4">
        <v>2019</v>
      </c>
      <c r="M403" s="4" t="s">
        <v>6527</v>
      </c>
      <c r="N403" s="4" t="s">
        <v>50</v>
      </c>
      <c r="O403" s="4" t="s">
        <v>3582</v>
      </c>
      <c r="P403" s="4">
        <v>0</v>
      </c>
      <c r="Q403" s="4">
        <v>100</v>
      </c>
      <c r="R403" s="15">
        <v>0.1</v>
      </c>
      <c r="S403" s="15">
        <v>0.2</v>
      </c>
      <c r="T403" s="15">
        <v>0.4</v>
      </c>
      <c r="U403" s="15">
        <v>0.6</v>
      </c>
      <c r="V403" s="15">
        <v>0.8</v>
      </c>
      <c r="W403" s="15">
        <v>1</v>
      </c>
      <c r="X403" s="4" t="s">
        <v>6528</v>
      </c>
      <c r="Y403" s="10" t="str">
        <f>VLOOKUP(H403,'centroDeProyectos estrateg '!$B:$AB,2,FALSE)</f>
        <v>3-  Optimización e innovación de los servicios judiciales (21)</v>
      </c>
      <c r="Z403" s="10" t="e">
        <f>VLOOKUP(I403,'centroDeProyectos estrateg '!$B:$AB,3,FALSE)</f>
        <v>#N/A</v>
      </c>
      <c r="AA403" s="10" t="e">
        <f>VLOOKUP(J403,'centroDeProyectos estrateg '!$B:$AB,7,FALSE)</f>
        <v>#N/A</v>
      </c>
      <c r="AB403" s="10" t="e">
        <f>VLOOKUP(K403,'centroDeProyectos estrateg '!$B:$AB,8,FALSE)</f>
        <v>#N/A</v>
      </c>
      <c r="AC403" s="10" t="e">
        <f>VLOOKUP(L403,'centroDeProyectos estrateg '!$B:$AB,5,FALSE)</f>
        <v>#N/A</v>
      </c>
      <c r="AD403" s="10" t="e">
        <f>VLOOKUP(M403,'centroDeProyectos estrateg '!$B:$AB,19,FALSE)</f>
        <v>#N/A</v>
      </c>
    </row>
    <row r="404" spans="1:30" ht="32.25" customHeight="1">
      <c r="A404" s="1"/>
      <c r="B404" s="4" t="s">
        <v>4014</v>
      </c>
      <c r="C404" s="4" t="s">
        <v>5331</v>
      </c>
      <c r="D404" s="4" t="s">
        <v>3762</v>
      </c>
      <c r="E404" s="4" t="s">
        <v>6487</v>
      </c>
      <c r="F404" s="4" t="s">
        <v>6488</v>
      </c>
      <c r="G404" s="4" t="str">
        <f t="shared" si="27"/>
        <v xml:space="preserve">SERVICIOS TECNOLÓGICOS: Implementar soluciones tecnológicas estandarizadas, innovadoras e integrales para una gestión judicial, técnica y administrativa eficiente.  </v>
      </c>
      <c r="H404" s="4" t="s">
        <v>3035</v>
      </c>
      <c r="I404" s="4" t="s">
        <v>4024</v>
      </c>
      <c r="J404" s="4" t="s">
        <v>3211</v>
      </c>
      <c r="K404" s="4" t="s">
        <v>4025</v>
      </c>
      <c r="L404" s="4">
        <v>2019</v>
      </c>
      <c r="M404" s="4" t="s">
        <v>6529</v>
      </c>
      <c r="N404" s="4"/>
      <c r="O404" s="4"/>
      <c r="P404" s="4"/>
      <c r="Q404" s="4"/>
      <c r="R404" s="15"/>
      <c r="S404" s="15"/>
      <c r="T404" s="15"/>
      <c r="U404" s="15"/>
      <c r="V404" s="15"/>
      <c r="W404" s="15"/>
      <c r="X404" s="4"/>
      <c r="Y404" s="10" t="str">
        <f>VLOOKUP(H404,'centroDeProyectos estrateg '!$B:$AB,2,FALSE)</f>
        <v>3-  Optimización e innovación de los servicios judiciales (21)</v>
      </c>
      <c r="Z404" s="10" t="e">
        <f>VLOOKUP(I404,'centroDeProyectos estrateg '!$B:$AB,3,FALSE)</f>
        <v>#N/A</v>
      </c>
      <c r="AA404" s="10" t="e">
        <f>VLOOKUP(J404,'centroDeProyectos estrateg '!$B:$AB,7,FALSE)</f>
        <v>#N/A</v>
      </c>
      <c r="AB404" s="10" t="e">
        <f>VLOOKUP(K404,'centroDeProyectos estrateg '!$B:$AB,8,FALSE)</f>
        <v>#N/A</v>
      </c>
      <c r="AC404" s="10" t="e">
        <f>VLOOKUP(L404,'centroDeProyectos estrateg '!$B:$AB,5,FALSE)</f>
        <v>#N/A</v>
      </c>
      <c r="AD404" s="10" t="e">
        <f>VLOOKUP(M404,'centroDeProyectos estrateg '!$B:$AB,19,FALSE)</f>
        <v>#N/A</v>
      </c>
    </row>
    <row r="405" spans="1:30" ht="32.25" customHeight="1">
      <c r="A405" s="1"/>
      <c r="B405" s="4" t="s">
        <v>4014</v>
      </c>
      <c r="C405" s="4" t="s">
        <v>5331</v>
      </c>
      <c r="D405" s="4" t="s">
        <v>3762</v>
      </c>
      <c r="E405" s="4" t="s">
        <v>6487</v>
      </c>
      <c r="F405" s="4" t="s">
        <v>6488</v>
      </c>
      <c r="G405" s="4" t="str">
        <f t="shared" ref="G405:G468" si="28">_xlfn.CONCAT(E405,": ",F405)</f>
        <v xml:space="preserve">SERVICIOS TECNOLÓGICOS: Implementar soluciones tecnológicas estandarizadas, innovadoras e integrales para una gestión judicial, técnica y administrativa eficiente.  </v>
      </c>
      <c r="H405" s="4" t="s">
        <v>3035</v>
      </c>
      <c r="I405" s="4" t="s">
        <v>4024</v>
      </c>
      <c r="J405" s="4" t="s">
        <v>3211</v>
      </c>
      <c r="K405" s="4" t="s">
        <v>4025</v>
      </c>
      <c r="L405" s="4" t="s">
        <v>3475</v>
      </c>
      <c r="M405" s="4" t="s">
        <v>6530</v>
      </c>
      <c r="N405" s="4"/>
      <c r="O405" s="4"/>
      <c r="P405" s="4"/>
      <c r="Q405" s="4"/>
      <c r="R405" s="15"/>
      <c r="S405" s="15"/>
      <c r="T405" s="15"/>
      <c r="U405" s="15"/>
      <c r="V405" s="15"/>
      <c r="W405" s="15"/>
      <c r="X405" s="4"/>
      <c r="Y405" s="10" t="str">
        <f>VLOOKUP(H405,'centroDeProyectos estrateg '!$B:$AB,2,FALSE)</f>
        <v>3-  Optimización e innovación de los servicios judiciales (21)</v>
      </c>
      <c r="Z405" s="10" t="e">
        <f>VLOOKUP(I405,'centroDeProyectos estrateg '!$B:$AB,3,FALSE)</f>
        <v>#N/A</v>
      </c>
      <c r="AA405" s="10" t="e">
        <f>VLOOKUP(J405,'centroDeProyectos estrateg '!$B:$AB,7,FALSE)</f>
        <v>#N/A</v>
      </c>
      <c r="AB405" s="10" t="e">
        <f>VLOOKUP(K405,'centroDeProyectos estrateg '!$B:$AB,8,FALSE)</f>
        <v>#N/A</v>
      </c>
      <c r="AC405" s="10" t="e">
        <f>VLOOKUP(L405,'centroDeProyectos estrateg '!$B:$AB,5,FALSE)</f>
        <v>#N/A</v>
      </c>
      <c r="AD405" s="10" t="e">
        <f>VLOOKUP(M405,'centroDeProyectos estrateg '!$B:$AB,19,FALSE)</f>
        <v>#N/A</v>
      </c>
    </row>
    <row r="406" spans="1:30" ht="32.25" customHeight="1">
      <c r="A406" s="1"/>
      <c r="B406" s="3" t="s">
        <v>4014</v>
      </c>
      <c r="C406" s="3" t="s">
        <v>5331</v>
      </c>
      <c r="D406" s="3" t="s">
        <v>3762</v>
      </c>
      <c r="E406" s="3" t="s">
        <v>6487</v>
      </c>
      <c r="F406" s="3" t="s">
        <v>6488</v>
      </c>
      <c r="G406" s="3" t="str">
        <f t="shared" si="28"/>
        <v xml:space="preserve">SERVICIOS TECNOLÓGICOS: Implementar soluciones tecnológicas estandarizadas, innovadoras e integrales para una gestión judicial, técnica y administrativa eficiente.  </v>
      </c>
      <c r="H406" s="3" t="s">
        <v>3175</v>
      </c>
      <c r="I406" s="3" t="s">
        <v>4030</v>
      </c>
      <c r="J406" s="3" t="s">
        <v>3211</v>
      </c>
      <c r="K406" s="3" t="s">
        <v>4025</v>
      </c>
      <c r="L406" s="3">
        <v>2019</v>
      </c>
      <c r="M406" s="3" t="s">
        <v>6527</v>
      </c>
      <c r="N406" s="3" t="s">
        <v>50</v>
      </c>
      <c r="O406" s="3" t="s">
        <v>3582</v>
      </c>
      <c r="P406" s="3">
        <v>0</v>
      </c>
      <c r="Q406" s="3">
        <v>100</v>
      </c>
      <c r="R406" s="5">
        <v>0.1</v>
      </c>
      <c r="S406" s="5">
        <v>0.2</v>
      </c>
      <c r="T406" s="5">
        <v>0.4</v>
      </c>
      <c r="U406" s="5">
        <v>0.6</v>
      </c>
      <c r="V406" s="5">
        <v>0.8</v>
      </c>
      <c r="W406" s="5">
        <v>1</v>
      </c>
      <c r="X406" s="3" t="s">
        <v>6531</v>
      </c>
      <c r="Y406" s="10" t="e">
        <f>VLOOKUP(H406,'centroDeProyectos estrateg '!$B:$AB,2,FALSE)</f>
        <v>#N/A</v>
      </c>
      <c r="Z406" s="10" t="e">
        <f>VLOOKUP(I406,'centroDeProyectos estrateg '!$B:$AB,3,FALSE)</f>
        <v>#N/A</v>
      </c>
      <c r="AA406" s="10" t="e">
        <f>VLOOKUP(J406,'centroDeProyectos estrateg '!$B:$AB,7,FALSE)</f>
        <v>#N/A</v>
      </c>
      <c r="AB406" s="10" t="e">
        <f>VLOOKUP(K406,'centroDeProyectos estrateg '!$B:$AB,8,FALSE)</f>
        <v>#N/A</v>
      </c>
      <c r="AC406" s="10" t="e">
        <f>VLOOKUP(L406,'centroDeProyectos estrateg '!$B:$AB,5,FALSE)</f>
        <v>#N/A</v>
      </c>
      <c r="AD406" s="10" t="e">
        <f>VLOOKUP(M406,'centroDeProyectos estrateg '!$B:$AB,19,FALSE)</f>
        <v>#N/A</v>
      </c>
    </row>
    <row r="407" spans="1:30" ht="32.25" customHeight="1">
      <c r="A407" s="1"/>
      <c r="B407" s="3" t="s">
        <v>4014</v>
      </c>
      <c r="C407" s="3" t="s">
        <v>5331</v>
      </c>
      <c r="D407" s="3" t="s">
        <v>3762</v>
      </c>
      <c r="E407" s="3" t="s">
        <v>6487</v>
      </c>
      <c r="F407" s="3" t="s">
        <v>6488</v>
      </c>
      <c r="G407" s="3" t="str">
        <f t="shared" si="28"/>
        <v xml:space="preserve">SERVICIOS TECNOLÓGICOS: Implementar soluciones tecnológicas estandarizadas, innovadoras e integrales para una gestión judicial, técnica y administrativa eficiente.  </v>
      </c>
      <c r="H407" s="3" t="s">
        <v>3175</v>
      </c>
      <c r="I407" s="3" t="s">
        <v>4030</v>
      </c>
      <c r="J407" s="3" t="s">
        <v>3211</v>
      </c>
      <c r="K407" s="3" t="s">
        <v>4025</v>
      </c>
      <c r="L407" s="3">
        <v>2019</v>
      </c>
      <c r="M407" s="3" t="s">
        <v>6529</v>
      </c>
      <c r="N407" s="3"/>
      <c r="O407" s="3"/>
      <c r="P407" s="3"/>
      <c r="Q407" s="3"/>
      <c r="R407" s="5"/>
      <c r="S407" s="5"/>
      <c r="T407" s="5"/>
      <c r="U407" s="5"/>
      <c r="V407" s="5"/>
      <c r="W407" s="5"/>
      <c r="X407" s="3"/>
      <c r="Y407" s="10" t="e">
        <f>VLOOKUP(H407,'centroDeProyectos estrateg '!$B:$AB,2,FALSE)</f>
        <v>#N/A</v>
      </c>
      <c r="Z407" s="10" t="e">
        <f>VLOOKUP(I407,'centroDeProyectos estrateg '!$B:$AB,3,FALSE)</f>
        <v>#N/A</v>
      </c>
      <c r="AA407" s="10" t="e">
        <f>VLOOKUP(J407,'centroDeProyectos estrateg '!$B:$AB,7,FALSE)</f>
        <v>#N/A</v>
      </c>
      <c r="AB407" s="10" t="e">
        <f>VLOOKUP(K407,'centroDeProyectos estrateg '!$B:$AB,8,FALSE)</f>
        <v>#N/A</v>
      </c>
      <c r="AC407" s="10" t="e">
        <f>VLOOKUP(L407,'centroDeProyectos estrateg '!$B:$AB,5,FALSE)</f>
        <v>#N/A</v>
      </c>
      <c r="AD407" s="10" t="e">
        <f>VLOOKUP(M407,'centroDeProyectos estrateg '!$B:$AB,19,FALSE)</f>
        <v>#N/A</v>
      </c>
    </row>
    <row r="408" spans="1:30" ht="32.25" customHeight="1">
      <c r="A408" s="1"/>
      <c r="B408" s="3" t="s">
        <v>4014</v>
      </c>
      <c r="C408" s="3" t="s">
        <v>5331</v>
      </c>
      <c r="D408" s="3" t="s">
        <v>3762</v>
      </c>
      <c r="E408" s="3" t="s">
        <v>6487</v>
      </c>
      <c r="F408" s="3" t="s">
        <v>6488</v>
      </c>
      <c r="G408" s="3" t="str">
        <f t="shared" si="28"/>
        <v xml:space="preserve">SERVICIOS TECNOLÓGICOS: Implementar soluciones tecnológicas estandarizadas, innovadoras e integrales para una gestión judicial, técnica y administrativa eficiente.  </v>
      </c>
      <c r="H408" s="3" t="s">
        <v>3175</v>
      </c>
      <c r="I408" s="3" t="s">
        <v>4030</v>
      </c>
      <c r="J408" s="3" t="s">
        <v>3211</v>
      </c>
      <c r="K408" s="3" t="s">
        <v>4025</v>
      </c>
      <c r="L408" s="3" t="s">
        <v>3475</v>
      </c>
      <c r="M408" s="3" t="s">
        <v>6532</v>
      </c>
      <c r="N408" s="3"/>
      <c r="O408" s="3"/>
      <c r="P408" s="3"/>
      <c r="Q408" s="3"/>
      <c r="R408" s="5"/>
      <c r="S408" s="5"/>
      <c r="T408" s="5"/>
      <c r="U408" s="5"/>
      <c r="V408" s="5"/>
      <c r="W408" s="5"/>
      <c r="X408" s="3"/>
      <c r="Y408" s="10" t="e">
        <f>VLOOKUP(H408,'centroDeProyectos estrateg '!$B:$AB,2,FALSE)</f>
        <v>#N/A</v>
      </c>
      <c r="Z408" s="10" t="e">
        <f>VLOOKUP(I408,'centroDeProyectos estrateg '!$B:$AB,3,FALSE)</f>
        <v>#N/A</v>
      </c>
      <c r="AA408" s="10" t="e">
        <f>VLOOKUP(J408,'centroDeProyectos estrateg '!$B:$AB,7,FALSE)</f>
        <v>#N/A</v>
      </c>
      <c r="AB408" s="10" t="e">
        <f>VLOOKUP(K408,'centroDeProyectos estrateg '!$B:$AB,8,FALSE)</f>
        <v>#N/A</v>
      </c>
      <c r="AC408" s="10" t="e">
        <f>VLOOKUP(L408,'centroDeProyectos estrateg '!$B:$AB,5,FALSE)</f>
        <v>#N/A</v>
      </c>
      <c r="AD408" s="10" t="e">
        <f>VLOOKUP(M408,'centroDeProyectos estrateg '!$B:$AB,19,FALSE)</f>
        <v>#N/A</v>
      </c>
    </row>
    <row r="409" spans="1:30" ht="32.25" customHeight="1">
      <c r="A409" s="1"/>
      <c r="B409" s="4" t="s">
        <v>4014</v>
      </c>
      <c r="C409" s="4" t="s">
        <v>5331</v>
      </c>
      <c r="D409" s="4" t="s">
        <v>3762</v>
      </c>
      <c r="E409" s="4" t="s">
        <v>6487</v>
      </c>
      <c r="F409" s="4" t="s">
        <v>6488</v>
      </c>
      <c r="G409" s="4" t="str">
        <f t="shared" si="28"/>
        <v xml:space="preserve">SERVICIOS TECNOLÓGICOS: Implementar soluciones tecnológicas estandarizadas, innovadoras e integrales para una gestión judicial, técnica y administrativa eficiente.  </v>
      </c>
      <c r="H409" s="4" t="s">
        <v>3099</v>
      </c>
      <c r="I409" s="4" t="s">
        <v>4031</v>
      </c>
      <c r="J409" s="4" t="s">
        <v>3211</v>
      </c>
      <c r="K409" s="4" t="s">
        <v>4025</v>
      </c>
      <c r="L409" s="4">
        <v>2019</v>
      </c>
      <c r="M409" s="4" t="s">
        <v>6527</v>
      </c>
      <c r="N409" s="4" t="s">
        <v>50</v>
      </c>
      <c r="O409" s="4" t="s">
        <v>3582</v>
      </c>
      <c r="P409" s="4">
        <v>0</v>
      </c>
      <c r="Q409" s="4">
        <v>100</v>
      </c>
      <c r="R409" s="15">
        <v>0.1</v>
      </c>
      <c r="S409" s="15">
        <v>0.2</v>
      </c>
      <c r="T409" s="15">
        <v>0.4</v>
      </c>
      <c r="U409" s="15">
        <v>0.6</v>
      </c>
      <c r="V409" s="15">
        <v>0.8</v>
      </c>
      <c r="W409" s="15">
        <v>1</v>
      </c>
      <c r="X409" s="4" t="s">
        <v>6533</v>
      </c>
      <c r="Y409" s="10" t="str">
        <f>VLOOKUP(H409,'centroDeProyectos estrateg '!$B:$AB,2,FALSE)</f>
        <v>3-  Optimización e innovación de los servicios judiciales (21)</v>
      </c>
      <c r="Z409" s="10" t="e">
        <f>VLOOKUP(I409,'centroDeProyectos estrateg '!$B:$AB,3,FALSE)</f>
        <v>#N/A</v>
      </c>
      <c r="AA409" s="10" t="e">
        <f>VLOOKUP(J409,'centroDeProyectos estrateg '!$B:$AB,7,FALSE)</f>
        <v>#N/A</v>
      </c>
      <c r="AB409" s="10" t="e">
        <f>VLOOKUP(K409,'centroDeProyectos estrateg '!$B:$AB,8,FALSE)</f>
        <v>#N/A</v>
      </c>
      <c r="AC409" s="10" t="e">
        <f>VLOOKUP(L409,'centroDeProyectos estrateg '!$B:$AB,5,FALSE)</f>
        <v>#N/A</v>
      </c>
      <c r="AD409" s="10" t="e">
        <f>VLOOKUP(M409,'centroDeProyectos estrateg '!$B:$AB,19,FALSE)</f>
        <v>#N/A</v>
      </c>
    </row>
    <row r="410" spans="1:30" ht="32.25" customHeight="1">
      <c r="A410" s="1"/>
      <c r="B410" s="4" t="s">
        <v>4014</v>
      </c>
      <c r="C410" s="4" t="s">
        <v>5331</v>
      </c>
      <c r="D410" s="4" t="s">
        <v>3762</v>
      </c>
      <c r="E410" s="4" t="s">
        <v>6487</v>
      </c>
      <c r="F410" s="4" t="s">
        <v>6488</v>
      </c>
      <c r="G410" s="4" t="str">
        <f t="shared" si="28"/>
        <v xml:space="preserve">SERVICIOS TECNOLÓGICOS: Implementar soluciones tecnológicas estandarizadas, innovadoras e integrales para una gestión judicial, técnica y administrativa eficiente.  </v>
      </c>
      <c r="H410" s="4" t="s">
        <v>3099</v>
      </c>
      <c r="I410" s="4" t="s">
        <v>4031</v>
      </c>
      <c r="J410" s="4" t="s">
        <v>3211</v>
      </c>
      <c r="K410" s="4" t="s">
        <v>4025</v>
      </c>
      <c r="L410" s="4">
        <v>2019</v>
      </c>
      <c r="M410" s="4" t="s">
        <v>6529</v>
      </c>
      <c r="N410" s="4"/>
      <c r="O410" s="4"/>
      <c r="P410" s="4"/>
      <c r="Q410" s="4"/>
      <c r="R410" s="15"/>
      <c r="S410" s="15"/>
      <c r="T410" s="15"/>
      <c r="U410" s="15"/>
      <c r="V410" s="15"/>
      <c r="W410" s="15"/>
      <c r="X410" s="4"/>
      <c r="Y410" s="10" t="str">
        <f>VLOOKUP(H410,'centroDeProyectos estrateg '!$B:$AB,2,FALSE)</f>
        <v>3-  Optimización e innovación de los servicios judiciales (21)</v>
      </c>
      <c r="Z410" s="10" t="e">
        <f>VLOOKUP(I410,'centroDeProyectos estrateg '!$B:$AB,3,FALSE)</f>
        <v>#N/A</v>
      </c>
      <c r="AA410" s="10" t="e">
        <f>VLOOKUP(J410,'centroDeProyectos estrateg '!$B:$AB,7,FALSE)</f>
        <v>#N/A</v>
      </c>
      <c r="AB410" s="10" t="e">
        <f>VLOOKUP(K410,'centroDeProyectos estrateg '!$B:$AB,8,FALSE)</f>
        <v>#N/A</v>
      </c>
      <c r="AC410" s="10" t="e">
        <f>VLOOKUP(L410,'centroDeProyectos estrateg '!$B:$AB,5,FALSE)</f>
        <v>#N/A</v>
      </c>
      <c r="AD410" s="10" t="e">
        <f>VLOOKUP(M410,'centroDeProyectos estrateg '!$B:$AB,19,FALSE)</f>
        <v>#N/A</v>
      </c>
    </row>
    <row r="411" spans="1:30" ht="32.25" customHeight="1">
      <c r="A411" s="1"/>
      <c r="B411" s="4" t="s">
        <v>4014</v>
      </c>
      <c r="C411" s="4" t="s">
        <v>5331</v>
      </c>
      <c r="D411" s="4" t="s">
        <v>3762</v>
      </c>
      <c r="E411" s="4" t="s">
        <v>6487</v>
      </c>
      <c r="F411" s="4" t="s">
        <v>6488</v>
      </c>
      <c r="G411" s="4" t="str">
        <f t="shared" si="28"/>
        <v xml:space="preserve">SERVICIOS TECNOLÓGICOS: Implementar soluciones tecnológicas estandarizadas, innovadoras e integrales para una gestión judicial, técnica y administrativa eficiente.  </v>
      </c>
      <c r="H411" s="4" t="s">
        <v>3099</v>
      </c>
      <c r="I411" s="4" t="s">
        <v>4031</v>
      </c>
      <c r="J411" s="4" t="s">
        <v>3211</v>
      </c>
      <c r="K411" s="4" t="s">
        <v>4025</v>
      </c>
      <c r="L411" s="4" t="s">
        <v>3475</v>
      </c>
      <c r="M411" s="4" t="s">
        <v>6534</v>
      </c>
      <c r="N411" s="4"/>
      <c r="O411" s="4"/>
      <c r="P411" s="4"/>
      <c r="Q411" s="4"/>
      <c r="R411" s="15"/>
      <c r="S411" s="15"/>
      <c r="T411" s="15"/>
      <c r="U411" s="15"/>
      <c r="V411" s="15"/>
      <c r="W411" s="15"/>
      <c r="X411" s="4"/>
      <c r="Y411" s="10" t="str">
        <f>VLOOKUP(H411,'centroDeProyectos estrateg '!$B:$AB,2,FALSE)</f>
        <v>3-  Optimización e innovación de los servicios judiciales (21)</v>
      </c>
      <c r="Z411" s="10" t="e">
        <f>VLOOKUP(I411,'centroDeProyectos estrateg '!$B:$AB,3,FALSE)</f>
        <v>#N/A</v>
      </c>
      <c r="AA411" s="10" t="e">
        <f>VLOOKUP(J411,'centroDeProyectos estrateg '!$B:$AB,7,FALSE)</f>
        <v>#N/A</v>
      </c>
      <c r="AB411" s="10" t="e">
        <f>VLOOKUP(K411,'centroDeProyectos estrateg '!$B:$AB,8,FALSE)</f>
        <v>#N/A</v>
      </c>
      <c r="AC411" s="10" t="e">
        <f>VLOOKUP(L411,'centroDeProyectos estrateg '!$B:$AB,5,FALSE)</f>
        <v>#N/A</v>
      </c>
      <c r="AD411" s="10" t="e">
        <f>VLOOKUP(M411,'centroDeProyectos estrateg '!$B:$AB,19,FALSE)</f>
        <v>#N/A</v>
      </c>
    </row>
    <row r="412" spans="1:30" ht="32.25" customHeight="1">
      <c r="A412" s="1"/>
      <c r="B412" s="3" t="s">
        <v>4014</v>
      </c>
      <c r="C412" s="3" t="s">
        <v>5331</v>
      </c>
      <c r="D412" s="3" t="s">
        <v>3762</v>
      </c>
      <c r="E412" s="3" t="s">
        <v>6487</v>
      </c>
      <c r="F412" s="3" t="s">
        <v>6488</v>
      </c>
      <c r="G412" s="3" t="str">
        <f t="shared" si="28"/>
        <v xml:space="preserve">SERVICIOS TECNOLÓGICOS: Implementar soluciones tecnológicas estandarizadas, innovadoras e integrales para una gestión judicial, técnica y administrativa eficiente.  </v>
      </c>
      <c r="H412" s="3" t="s">
        <v>3180</v>
      </c>
      <c r="I412" s="3" t="s">
        <v>4034</v>
      </c>
      <c r="J412" s="3" t="s">
        <v>3211</v>
      </c>
      <c r="K412" s="3" t="s">
        <v>4025</v>
      </c>
      <c r="L412" s="3">
        <v>2019</v>
      </c>
      <c r="M412" s="3" t="s">
        <v>6527</v>
      </c>
      <c r="N412" s="3" t="s">
        <v>50</v>
      </c>
      <c r="O412" s="3" t="s">
        <v>3582</v>
      </c>
      <c r="P412" s="3">
        <v>0</v>
      </c>
      <c r="Q412" s="3">
        <v>100</v>
      </c>
      <c r="R412" s="5">
        <v>0.1</v>
      </c>
      <c r="S412" s="5">
        <v>0.2</v>
      </c>
      <c r="T412" s="5">
        <v>0.4</v>
      </c>
      <c r="U412" s="5">
        <v>0.6</v>
      </c>
      <c r="V412" s="5">
        <v>0.8</v>
      </c>
      <c r="W412" s="5">
        <v>1</v>
      </c>
      <c r="X412" s="3" t="s">
        <v>6535</v>
      </c>
      <c r="Y412" s="10" t="e">
        <f>VLOOKUP(H412,'centroDeProyectos estrateg '!$B:$AB,2,FALSE)</f>
        <v>#N/A</v>
      </c>
      <c r="Z412" s="10" t="e">
        <f>VLOOKUP(I412,'centroDeProyectos estrateg '!$B:$AB,3,FALSE)</f>
        <v>#N/A</v>
      </c>
      <c r="AA412" s="10" t="e">
        <f>VLOOKUP(J412,'centroDeProyectos estrateg '!$B:$AB,7,FALSE)</f>
        <v>#N/A</v>
      </c>
      <c r="AB412" s="10" t="e">
        <f>VLOOKUP(K412,'centroDeProyectos estrateg '!$B:$AB,8,FALSE)</f>
        <v>#N/A</v>
      </c>
      <c r="AC412" s="10" t="e">
        <f>VLOOKUP(L412,'centroDeProyectos estrateg '!$B:$AB,5,FALSE)</f>
        <v>#N/A</v>
      </c>
      <c r="AD412" s="10" t="e">
        <f>VLOOKUP(M412,'centroDeProyectos estrateg '!$B:$AB,19,FALSE)</f>
        <v>#N/A</v>
      </c>
    </row>
    <row r="413" spans="1:30" ht="32.25" customHeight="1">
      <c r="A413" s="1"/>
      <c r="B413" s="3" t="s">
        <v>4014</v>
      </c>
      <c r="C413" s="3" t="s">
        <v>5331</v>
      </c>
      <c r="D413" s="3" t="s">
        <v>3762</v>
      </c>
      <c r="E413" s="3" t="s">
        <v>6487</v>
      </c>
      <c r="F413" s="3" t="s">
        <v>6488</v>
      </c>
      <c r="G413" s="3" t="str">
        <f t="shared" si="28"/>
        <v xml:space="preserve">SERVICIOS TECNOLÓGICOS: Implementar soluciones tecnológicas estandarizadas, innovadoras e integrales para una gestión judicial, técnica y administrativa eficiente.  </v>
      </c>
      <c r="H413" s="3" t="s">
        <v>3180</v>
      </c>
      <c r="I413" s="3" t="s">
        <v>4034</v>
      </c>
      <c r="J413" s="3" t="s">
        <v>3211</v>
      </c>
      <c r="K413" s="3" t="s">
        <v>4025</v>
      </c>
      <c r="L413" s="3">
        <v>2019</v>
      </c>
      <c r="M413" s="3" t="s">
        <v>6529</v>
      </c>
      <c r="N413" s="3"/>
      <c r="O413" s="3"/>
      <c r="P413" s="3"/>
      <c r="Q413" s="3"/>
      <c r="R413" s="5"/>
      <c r="S413" s="5"/>
      <c r="T413" s="5"/>
      <c r="U413" s="5"/>
      <c r="V413" s="5"/>
      <c r="W413" s="5"/>
      <c r="X413" s="3"/>
      <c r="Y413" s="10" t="e">
        <f>VLOOKUP(H413,'centroDeProyectos estrateg '!$B:$AB,2,FALSE)</f>
        <v>#N/A</v>
      </c>
      <c r="Z413" s="10" t="e">
        <f>VLOOKUP(I413,'centroDeProyectos estrateg '!$B:$AB,3,FALSE)</f>
        <v>#N/A</v>
      </c>
      <c r="AA413" s="10" t="e">
        <f>VLOOKUP(J413,'centroDeProyectos estrateg '!$B:$AB,7,FALSE)</f>
        <v>#N/A</v>
      </c>
      <c r="AB413" s="10" t="e">
        <f>VLOOKUP(K413,'centroDeProyectos estrateg '!$B:$AB,8,FALSE)</f>
        <v>#N/A</v>
      </c>
      <c r="AC413" s="10" t="e">
        <f>VLOOKUP(L413,'centroDeProyectos estrateg '!$B:$AB,5,FALSE)</f>
        <v>#N/A</v>
      </c>
      <c r="AD413" s="10" t="e">
        <f>VLOOKUP(M413,'centroDeProyectos estrateg '!$B:$AB,19,FALSE)</f>
        <v>#N/A</v>
      </c>
    </row>
    <row r="414" spans="1:30" ht="32.25" customHeight="1">
      <c r="A414" s="1"/>
      <c r="B414" s="3" t="s">
        <v>4014</v>
      </c>
      <c r="C414" s="3" t="s">
        <v>5331</v>
      </c>
      <c r="D414" s="3" t="s">
        <v>3762</v>
      </c>
      <c r="E414" s="3" t="s">
        <v>6487</v>
      </c>
      <c r="F414" s="3" t="s">
        <v>6488</v>
      </c>
      <c r="G414" s="3" t="str">
        <f t="shared" si="28"/>
        <v xml:space="preserve">SERVICIOS TECNOLÓGICOS: Implementar soluciones tecnológicas estandarizadas, innovadoras e integrales para una gestión judicial, técnica y administrativa eficiente.  </v>
      </c>
      <c r="H414" s="3" t="s">
        <v>3180</v>
      </c>
      <c r="I414" s="3" t="s">
        <v>4034</v>
      </c>
      <c r="J414" s="3" t="s">
        <v>3211</v>
      </c>
      <c r="K414" s="3" t="s">
        <v>4025</v>
      </c>
      <c r="L414" s="3" t="s">
        <v>3475</v>
      </c>
      <c r="M414" s="3" t="s">
        <v>6536</v>
      </c>
      <c r="N414" s="3"/>
      <c r="O414" s="3"/>
      <c r="P414" s="3"/>
      <c r="Q414" s="3"/>
      <c r="R414" s="5"/>
      <c r="S414" s="5"/>
      <c r="T414" s="5"/>
      <c r="U414" s="5"/>
      <c r="V414" s="5"/>
      <c r="W414" s="5"/>
      <c r="X414" s="3"/>
      <c r="Y414" s="10" t="e">
        <f>VLOOKUP(H414,'centroDeProyectos estrateg '!$B:$AB,2,FALSE)</f>
        <v>#N/A</v>
      </c>
      <c r="Z414" s="10" t="e">
        <f>VLOOKUP(I414,'centroDeProyectos estrateg '!$B:$AB,3,FALSE)</f>
        <v>#N/A</v>
      </c>
      <c r="AA414" s="10" t="e">
        <f>VLOOKUP(J414,'centroDeProyectos estrateg '!$B:$AB,7,FALSE)</f>
        <v>#N/A</v>
      </c>
      <c r="AB414" s="10" t="e">
        <f>VLOOKUP(K414,'centroDeProyectos estrateg '!$B:$AB,8,FALSE)</f>
        <v>#N/A</v>
      </c>
      <c r="AC414" s="10" t="e">
        <f>VLOOKUP(L414,'centroDeProyectos estrateg '!$B:$AB,5,FALSE)</f>
        <v>#N/A</v>
      </c>
      <c r="AD414" s="10" t="e">
        <f>VLOOKUP(M414,'centroDeProyectos estrateg '!$B:$AB,19,FALSE)</f>
        <v>#N/A</v>
      </c>
    </row>
    <row r="415" spans="1:30" ht="32.25" customHeight="1">
      <c r="A415" s="1"/>
      <c r="B415" s="4" t="s">
        <v>4014</v>
      </c>
      <c r="C415" s="4" t="s">
        <v>5331</v>
      </c>
      <c r="D415" s="4" t="s">
        <v>3762</v>
      </c>
      <c r="E415" s="4" t="s">
        <v>6487</v>
      </c>
      <c r="F415" s="4" t="s">
        <v>6488</v>
      </c>
      <c r="G415" s="4" t="str">
        <f t="shared" si="28"/>
        <v xml:space="preserve">SERVICIOS TECNOLÓGICOS: Implementar soluciones tecnológicas estandarizadas, innovadoras e integrales para una gestión judicial, técnica y administrativa eficiente.  </v>
      </c>
      <c r="H415" s="4" t="s">
        <v>3176</v>
      </c>
      <c r="I415" s="4" t="s">
        <v>4035</v>
      </c>
      <c r="J415" s="4" t="s">
        <v>3211</v>
      </c>
      <c r="K415" s="4" t="s">
        <v>4025</v>
      </c>
      <c r="L415" s="4">
        <v>2019</v>
      </c>
      <c r="M415" s="4" t="s">
        <v>6527</v>
      </c>
      <c r="N415" s="4" t="s">
        <v>50</v>
      </c>
      <c r="O415" s="4" t="s">
        <v>3582</v>
      </c>
      <c r="P415" s="4">
        <v>0</v>
      </c>
      <c r="Q415" s="4">
        <v>100</v>
      </c>
      <c r="R415" s="15">
        <v>0.1</v>
      </c>
      <c r="S415" s="15">
        <v>0.2</v>
      </c>
      <c r="T415" s="15">
        <v>0.4</v>
      </c>
      <c r="U415" s="15">
        <v>0.6</v>
      </c>
      <c r="V415" s="15">
        <v>0.8</v>
      </c>
      <c r="W415" s="15">
        <v>1</v>
      </c>
      <c r="X415" s="4" t="s">
        <v>6537</v>
      </c>
      <c r="Y415" s="10" t="e">
        <f>VLOOKUP(H415,'centroDeProyectos estrateg '!$B:$AB,2,FALSE)</f>
        <v>#N/A</v>
      </c>
      <c r="Z415" s="10" t="e">
        <f>VLOOKUP(I415,'centroDeProyectos estrateg '!$B:$AB,3,FALSE)</f>
        <v>#N/A</v>
      </c>
      <c r="AA415" s="10" t="e">
        <f>VLOOKUP(J415,'centroDeProyectos estrateg '!$B:$AB,7,FALSE)</f>
        <v>#N/A</v>
      </c>
      <c r="AB415" s="10" t="e">
        <f>VLOOKUP(K415,'centroDeProyectos estrateg '!$B:$AB,8,FALSE)</f>
        <v>#N/A</v>
      </c>
      <c r="AC415" s="10" t="e">
        <f>VLOOKUP(L415,'centroDeProyectos estrateg '!$B:$AB,5,FALSE)</f>
        <v>#N/A</v>
      </c>
      <c r="AD415" s="10" t="e">
        <f>VLOOKUP(M415,'centroDeProyectos estrateg '!$B:$AB,19,FALSE)</f>
        <v>#N/A</v>
      </c>
    </row>
    <row r="416" spans="1:30" ht="32.25" customHeight="1">
      <c r="A416" s="1"/>
      <c r="B416" s="4" t="s">
        <v>4014</v>
      </c>
      <c r="C416" s="4" t="s">
        <v>5331</v>
      </c>
      <c r="D416" s="4" t="s">
        <v>3762</v>
      </c>
      <c r="E416" s="4" t="s">
        <v>6487</v>
      </c>
      <c r="F416" s="4" t="s">
        <v>6488</v>
      </c>
      <c r="G416" s="4" t="str">
        <f t="shared" si="28"/>
        <v xml:space="preserve">SERVICIOS TECNOLÓGICOS: Implementar soluciones tecnológicas estandarizadas, innovadoras e integrales para una gestión judicial, técnica y administrativa eficiente.  </v>
      </c>
      <c r="H416" s="4" t="s">
        <v>3176</v>
      </c>
      <c r="I416" s="4" t="s">
        <v>4035</v>
      </c>
      <c r="J416" s="4" t="s">
        <v>3211</v>
      </c>
      <c r="K416" s="4" t="s">
        <v>4025</v>
      </c>
      <c r="L416" s="4">
        <v>2019</v>
      </c>
      <c r="M416" s="4" t="s">
        <v>6529</v>
      </c>
      <c r="N416" s="4"/>
      <c r="O416" s="4"/>
      <c r="P416" s="4"/>
      <c r="Q416" s="4"/>
      <c r="R416" s="15"/>
      <c r="S416" s="15"/>
      <c r="T416" s="15"/>
      <c r="U416" s="15"/>
      <c r="V416" s="15"/>
      <c r="W416" s="15"/>
      <c r="X416" s="4"/>
      <c r="Y416" s="10" t="e">
        <f>VLOOKUP(H416,'centroDeProyectos estrateg '!$B:$AB,2,FALSE)</f>
        <v>#N/A</v>
      </c>
      <c r="Z416" s="10" t="e">
        <f>VLOOKUP(I416,'centroDeProyectos estrateg '!$B:$AB,3,FALSE)</f>
        <v>#N/A</v>
      </c>
      <c r="AA416" s="10" t="e">
        <f>VLOOKUP(J416,'centroDeProyectos estrateg '!$B:$AB,7,FALSE)</f>
        <v>#N/A</v>
      </c>
      <c r="AB416" s="10" t="e">
        <f>VLOOKUP(K416,'centroDeProyectos estrateg '!$B:$AB,8,FALSE)</f>
        <v>#N/A</v>
      </c>
      <c r="AC416" s="10" t="e">
        <f>VLOOKUP(L416,'centroDeProyectos estrateg '!$B:$AB,5,FALSE)</f>
        <v>#N/A</v>
      </c>
      <c r="AD416" s="10" t="e">
        <f>VLOOKUP(M416,'centroDeProyectos estrateg '!$B:$AB,19,FALSE)</f>
        <v>#N/A</v>
      </c>
    </row>
    <row r="417" spans="1:30" ht="32.25" customHeight="1">
      <c r="A417" s="1"/>
      <c r="B417" s="4" t="s">
        <v>4014</v>
      </c>
      <c r="C417" s="4" t="s">
        <v>5331</v>
      </c>
      <c r="D417" s="4" t="s">
        <v>3762</v>
      </c>
      <c r="E417" s="4" t="s">
        <v>6487</v>
      </c>
      <c r="F417" s="4" t="s">
        <v>6488</v>
      </c>
      <c r="G417" s="4" t="str">
        <f t="shared" si="28"/>
        <v xml:space="preserve">SERVICIOS TECNOLÓGICOS: Implementar soluciones tecnológicas estandarizadas, innovadoras e integrales para una gestión judicial, técnica y administrativa eficiente.  </v>
      </c>
      <c r="H417" s="4" t="s">
        <v>3176</v>
      </c>
      <c r="I417" s="4" t="s">
        <v>4035</v>
      </c>
      <c r="J417" s="4" t="s">
        <v>3211</v>
      </c>
      <c r="K417" s="4" t="s">
        <v>4025</v>
      </c>
      <c r="L417" s="4" t="s">
        <v>3475</v>
      </c>
      <c r="M417" s="4" t="s">
        <v>6538</v>
      </c>
      <c r="N417" s="4"/>
      <c r="O417" s="4"/>
      <c r="P417" s="4"/>
      <c r="Q417" s="4"/>
      <c r="R417" s="15"/>
      <c r="S417" s="15"/>
      <c r="T417" s="15"/>
      <c r="U417" s="15"/>
      <c r="V417" s="15"/>
      <c r="W417" s="15"/>
      <c r="X417" s="4"/>
      <c r="Y417" s="10" t="e">
        <f>VLOOKUP(H417,'centroDeProyectos estrateg '!$B:$AB,2,FALSE)</f>
        <v>#N/A</v>
      </c>
      <c r="Z417" s="10" t="e">
        <f>VLOOKUP(I417,'centroDeProyectos estrateg '!$B:$AB,3,FALSE)</f>
        <v>#N/A</v>
      </c>
      <c r="AA417" s="10" t="e">
        <f>VLOOKUP(J417,'centroDeProyectos estrateg '!$B:$AB,7,FALSE)</f>
        <v>#N/A</v>
      </c>
      <c r="AB417" s="10" t="e">
        <f>VLOOKUP(K417,'centroDeProyectos estrateg '!$B:$AB,8,FALSE)</f>
        <v>#N/A</v>
      </c>
      <c r="AC417" s="10" t="e">
        <f>VLOOKUP(L417,'centroDeProyectos estrateg '!$B:$AB,5,FALSE)</f>
        <v>#N/A</v>
      </c>
      <c r="AD417" s="10" t="e">
        <f>VLOOKUP(M417,'centroDeProyectos estrateg '!$B:$AB,19,FALSE)</f>
        <v>#N/A</v>
      </c>
    </row>
    <row r="418" spans="1:30" ht="32.25" customHeight="1">
      <c r="A418" s="1"/>
      <c r="B418" s="3" t="s">
        <v>4014</v>
      </c>
      <c r="C418" s="3" t="s">
        <v>5331</v>
      </c>
      <c r="D418" s="3" t="s">
        <v>3762</v>
      </c>
      <c r="E418" s="3" t="s">
        <v>6487</v>
      </c>
      <c r="F418" s="3" t="s">
        <v>6488</v>
      </c>
      <c r="G418" s="3" t="str">
        <f t="shared" si="28"/>
        <v xml:space="preserve">SERVICIOS TECNOLÓGICOS: Implementar soluciones tecnológicas estandarizadas, innovadoras e integrales para una gestión judicial, técnica y administrativa eficiente.  </v>
      </c>
      <c r="H418" s="3" t="s">
        <v>3171</v>
      </c>
      <c r="I418" s="3" t="s">
        <v>4036</v>
      </c>
      <c r="J418" s="3" t="s">
        <v>3211</v>
      </c>
      <c r="K418" s="3" t="s">
        <v>4025</v>
      </c>
      <c r="L418" s="3">
        <v>2019</v>
      </c>
      <c r="M418" s="3" t="s">
        <v>6527</v>
      </c>
      <c r="N418" s="3" t="s">
        <v>50</v>
      </c>
      <c r="O418" s="3" t="s">
        <v>3582</v>
      </c>
      <c r="P418" s="3">
        <v>0</v>
      </c>
      <c r="Q418" s="3">
        <v>100</v>
      </c>
      <c r="R418" s="5">
        <v>0.1</v>
      </c>
      <c r="S418" s="5">
        <v>0.2</v>
      </c>
      <c r="T418" s="5">
        <v>0.4</v>
      </c>
      <c r="U418" s="5">
        <v>0.6</v>
      </c>
      <c r="V418" s="5">
        <v>0.8</v>
      </c>
      <c r="W418" s="5">
        <v>1</v>
      </c>
      <c r="X418" s="3" t="s">
        <v>6539</v>
      </c>
      <c r="Y418" s="10" t="e">
        <f>VLOOKUP(H418,'centroDeProyectos estrateg '!$B:$AB,2,FALSE)</f>
        <v>#N/A</v>
      </c>
      <c r="Z418" s="10" t="e">
        <f>VLOOKUP(I418,'centroDeProyectos estrateg '!$B:$AB,3,FALSE)</f>
        <v>#N/A</v>
      </c>
      <c r="AA418" s="10" t="e">
        <f>VLOOKUP(J418,'centroDeProyectos estrateg '!$B:$AB,7,FALSE)</f>
        <v>#N/A</v>
      </c>
      <c r="AB418" s="10" t="e">
        <f>VLOOKUP(K418,'centroDeProyectos estrateg '!$B:$AB,8,FALSE)</f>
        <v>#N/A</v>
      </c>
      <c r="AC418" s="10" t="e">
        <f>VLOOKUP(L418,'centroDeProyectos estrateg '!$B:$AB,5,FALSE)</f>
        <v>#N/A</v>
      </c>
      <c r="AD418" s="10" t="e">
        <f>VLOOKUP(M418,'centroDeProyectos estrateg '!$B:$AB,19,FALSE)</f>
        <v>#N/A</v>
      </c>
    </row>
    <row r="419" spans="1:30" ht="32.25" customHeight="1">
      <c r="A419" s="1"/>
      <c r="B419" s="3" t="s">
        <v>4014</v>
      </c>
      <c r="C419" s="3" t="s">
        <v>5331</v>
      </c>
      <c r="D419" s="3" t="s">
        <v>3762</v>
      </c>
      <c r="E419" s="3" t="s">
        <v>6487</v>
      </c>
      <c r="F419" s="3" t="s">
        <v>6488</v>
      </c>
      <c r="G419" s="3" t="str">
        <f t="shared" si="28"/>
        <v xml:space="preserve">SERVICIOS TECNOLÓGICOS: Implementar soluciones tecnológicas estandarizadas, innovadoras e integrales para una gestión judicial, técnica y administrativa eficiente.  </v>
      </c>
      <c r="H419" s="3" t="s">
        <v>3171</v>
      </c>
      <c r="I419" s="3" t="s">
        <v>4036</v>
      </c>
      <c r="J419" s="3" t="s">
        <v>3211</v>
      </c>
      <c r="K419" s="3" t="s">
        <v>4025</v>
      </c>
      <c r="L419" s="3">
        <v>2019</v>
      </c>
      <c r="M419" s="3" t="s">
        <v>6529</v>
      </c>
      <c r="N419" s="3"/>
      <c r="O419" s="3"/>
      <c r="P419" s="3"/>
      <c r="Q419" s="3"/>
      <c r="R419" s="5"/>
      <c r="S419" s="5"/>
      <c r="T419" s="5"/>
      <c r="U419" s="5"/>
      <c r="V419" s="5"/>
      <c r="W419" s="5"/>
      <c r="X419" s="3"/>
      <c r="Y419" s="10" t="e">
        <f>VLOOKUP(H419,'centroDeProyectos estrateg '!$B:$AB,2,FALSE)</f>
        <v>#N/A</v>
      </c>
      <c r="Z419" s="10" t="e">
        <f>VLOOKUP(I419,'centroDeProyectos estrateg '!$B:$AB,3,FALSE)</f>
        <v>#N/A</v>
      </c>
      <c r="AA419" s="10" t="e">
        <f>VLOOKUP(J419,'centroDeProyectos estrateg '!$B:$AB,7,FALSE)</f>
        <v>#N/A</v>
      </c>
      <c r="AB419" s="10" t="e">
        <f>VLOOKUP(K419,'centroDeProyectos estrateg '!$B:$AB,8,FALSE)</f>
        <v>#N/A</v>
      </c>
      <c r="AC419" s="10" t="e">
        <f>VLOOKUP(L419,'centroDeProyectos estrateg '!$B:$AB,5,FALSE)</f>
        <v>#N/A</v>
      </c>
      <c r="AD419" s="10" t="e">
        <f>VLOOKUP(M419,'centroDeProyectos estrateg '!$B:$AB,19,FALSE)</f>
        <v>#N/A</v>
      </c>
    </row>
    <row r="420" spans="1:30" ht="32.25" customHeight="1">
      <c r="A420" s="1"/>
      <c r="B420" s="3" t="s">
        <v>4014</v>
      </c>
      <c r="C420" s="3" t="s">
        <v>5331</v>
      </c>
      <c r="D420" s="3" t="s">
        <v>3762</v>
      </c>
      <c r="E420" s="3" t="s">
        <v>6487</v>
      </c>
      <c r="F420" s="3" t="s">
        <v>6488</v>
      </c>
      <c r="G420" s="3" t="str">
        <f t="shared" si="28"/>
        <v xml:space="preserve">SERVICIOS TECNOLÓGICOS: Implementar soluciones tecnológicas estandarizadas, innovadoras e integrales para una gestión judicial, técnica y administrativa eficiente.  </v>
      </c>
      <c r="H420" s="3" t="s">
        <v>3171</v>
      </c>
      <c r="I420" s="3" t="s">
        <v>4036</v>
      </c>
      <c r="J420" s="3" t="s">
        <v>3211</v>
      </c>
      <c r="K420" s="3" t="s">
        <v>4025</v>
      </c>
      <c r="L420" s="3" t="s">
        <v>3475</v>
      </c>
      <c r="M420" s="3" t="s">
        <v>6540</v>
      </c>
      <c r="N420" s="3"/>
      <c r="O420" s="3"/>
      <c r="P420" s="3"/>
      <c r="Q420" s="3"/>
      <c r="R420" s="5"/>
      <c r="S420" s="5"/>
      <c r="T420" s="5"/>
      <c r="U420" s="5"/>
      <c r="V420" s="5"/>
      <c r="W420" s="5"/>
      <c r="X420" s="3"/>
      <c r="Y420" s="10" t="e">
        <f>VLOOKUP(H420,'centroDeProyectos estrateg '!$B:$AB,2,FALSE)</f>
        <v>#N/A</v>
      </c>
      <c r="Z420" s="10" t="e">
        <f>VLOOKUP(I420,'centroDeProyectos estrateg '!$B:$AB,3,FALSE)</f>
        <v>#N/A</v>
      </c>
      <c r="AA420" s="10" t="e">
        <f>VLOOKUP(J420,'centroDeProyectos estrateg '!$B:$AB,7,FALSE)</f>
        <v>#N/A</v>
      </c>
      <c r="AB420" s="10" t="e">
        <f>VLOOKUP(K420,'centroDeProyectos estrateg '!$B:$AB,8,FALSE)</f>
        <v>#N/A</v>
      </c>
      <c r="AC420" s="10" t="e">
        <f>VLOOKUP(L420,'centroDeProyectos estrateg '!$B:$AB,5,FALSE)</f>
        <v>#N/A</v>
      </c>
      <c r="AD420" s="10" t="e">
        <f>VLOOKUP(M420,'centroDeProyectos estrateg '!$B:$AB,19,FALSE)</f>
        <v>#N/A</v>
      </c>
    </row>
    <row r="421" spans="1:30" ht="32.25" customHeight="1">
      <c r="A421" s="1"/>
      <c r="B421" s="4" t="s">
        <v>4014</v>
      </c>
      <c r="C421" s="4" t="s">
        <v>5331</v>
      </c>
      <c r="D421" s="4" t="s">
        <v>3762</v>
      </c>
      <c r="E421" s="4" t="s">
        <v>6487</v>
      </c>
      <c r="F421" s="4" t="s">
        <v>6488</v>
      </c>
      <c r="G421" s="4" t="str">
        <f t="shared" si="28"/>
        <v xml:space="preserve">SERVICIOS TECNOLÓGICOS: Implementar soluciones tecnológicas estandarizadas, innovadoras e integrales para una gestión judicial, técnica y administrativa eficiente.  </v>
      </c>
      <c r="H421" s="4" t="s">
        <v>3184</v>
      </c>
      <c r="I421" s="4" t="s">
        <v>4037</v>
      </c>
      <c r="J421" s="4" t="s">
        <v>3211</v>
      </c>
      <c r="K421" s="4" t="s">
        <v>4025</v>
      </c>
      <c r="L421" s="4">
        <v>2019</v>
      </c>
      <c r="M421" s="4" t="s">
        <v>6527</v>
      </c>
      <c r="N421" s="4" t="s">
        <v>50</v>
      </c>
      <c r="O421" s="4" t="s">
        <v>3582</v>
      </c>
      <c r="P421" s="4">
        <v>0</v>
      </c>
      <c r="Q421" s="4">
        <v>100</v>
      </c>
      <c r="R421" s="15">
        <v>0.1</v>
      </c>
      <c r="S421" s="15">
        <v>0.2</v>
      </c>
      <c r="T421" s="15">
        <v>0.4</v>
      </c>
      <c r="U421" s="15">
        <v>0.6</v>
      </c>
      <c r="V421" s="15">
        <v>0.8</v>
      </c>
      <c r="W421" s="15">
        <v>1</v>
      </c>
      <c r="X421" s="4" t="s">
        <v>6541</v>
      </c>
      <c r="Y421" s="10" t="e">
        <f>VLOOKUP(H421,'centroDeProyectos estrateg '!$B:$AB,2,FALSE)</f>
        <v>#N/A</v>
      </c>
      <c r="Z421" s="10" t="e">
        <f>VLOOKUP(I421,'centroDeProyectos estrateg '!$B:$AB,3,FALSE)</f>
        <v>#N/A</v>
      </c>
      <c r="AA421" s="10" t="e">
        <f>VLOOKUP(J421,'centroDeProyectos estrateg '!$B:$AB,7,FALSE)</f>
        <v>#N/A</v>
      </c>
      <c r="AB421" s="10" t="e">
        <f>VLOOKUP(K421,'centroDeProyectos estrateg '!$B:$AB,8,FALSE)</f>
        <v>#N/A</v>
      </c>
      <c r="AC421" s="10" t="e">
        <f>VLOOKUP(L421,'centroDeProyectos estrateg '!$B:$AB,5,FALSE)</f>
        <v>#N/A</v>
      </c>
      <c r="AD421" s="10" t="e">
        <f>VLOOKUP(M421,'centroDeProyectos estrateg '!$B:$AB,19,FALSE)</f>
        <v>#N/A</v>
      </c>
    </row>
    <row r="422" spans="1:30" ht="32.25" customHeight="1">
      <c r="A422" s="1"/>
      <c r="B422" s="4" t="s">
        <v>4014</v>
      </c>
      <c r="C422" s="4" t="s">
        <v>5331</v>
      </c>
      <c r="D422" s="4" t="s">
        <v>3762</v>
      </c>
      <c r="E422" s="4" t="s">
        <v>6487</v>
      </c>
      <c r="F422" s="4" t="s">
        <v>6488</v>
      </c>
      <c r="G422" s="4" t="str">
        <f t="shared" si="28"/>
        <v xml:space="preserve">SERVICIOS TECNOLÓGICOS: Implementar soluciones tecnológicas estandarizadas, innovadoras e integrales para una gestión judicial, técnica y administrativa eficiente.  </v>
      </c>
      <c r="H422" s="4" t="s">
        <v>3184</v>
      </c>
      <c r="I422" s="4" t="s">
        <v>4037</v>
      </c>
      <c r="J422" s="4" t="s">
        <v>3211</v>
      </c>
      <c r="K422" s="4" t="s">
        <v>4025</v>
      </c>
      <c r="L422" s="4">
        <v>2019</v>
      </c>
      <c r="M422" s="4" t="s">
        <v>6529</v>
      </c>
      <c r="N422" s="4"/>
      <c r="O422" s="4"/>
      <c r="P422" s="4"/>
      <c r="Q422" s="4"/>
      <c r="R422" s="15"/>
      <c r="S422" s="15"/>
      <c r="T422" s="15"/>
      <c r="U422" s="15"/>
      <c r="V422" s="15"/>
      <c r="W422" s="15"/>
      <c r="X422" s="4"/>
      <c r="Y422" s="10" t="e">
        <f>VLOOKUP(H422,'centroDeProyectos estrateg '!$B:$AB,2,FALSE)</f>
        <v>#N/A</v>
      </c>
      <c r="Z422" s="10" t="e">
        <f>VLOOKUP(I422,'centroDeProyectos estrateg '!$B:$AB,3,FALSE)</f>
        <v>#N/A</v>
      </c>
      <c r="AA422" s="10" t="e">
        <f>VLOOKUP(J422,'centroDeProyectos estrateg '!$B:$AB,7,FALSE)</f>
        <v>#N/A</v>
      </c>
      <c r="AB422" s="10" t="e">
        <f>VLOOKUP(K422,'centroDeProyectos estrateg '!$B:$AB,8,FALSE)</f>
        <v>#N/A</v>
      </c>
      <c r="AC422" s="10" t="e">
        <f>VLOOKUP(L422,'centroDeProyectos estrateg '!$B:$AB,5,FALSE)</f>
        <v>#N/A</v>
      </c>
      <c r="AD422" s="10" t="e">
        <f>VLOOKUP(M422,'centroDeProyectos estrateg '!$B:$AB,19,FALSE)</f>
        <v>#N/A</v>
      </c>
    </row>
    <row r="423" spans="1:30" ht="32.25" customHeight="1">
      <c r="A423" s="1"/>
      <c r="B423" s="4" t="s">
        <v>4014</v>
      </c>
      <c r="C423" s="4" t="s">
        <v>5331</v>
      </c>
      <c r="D423" s="4" t="s">
        <v>3762</v>
      </c>
      <c r="E423" s="4" t="s">
        <v>6487</v>
      </c>
      <c r="F423" s="4" t="s">
        <v>6488</v>
      </c>
      <c r="G423" s="4" t="str">
        <f t="shared" si="28"/>
        <v xml:space="preserve">SERVICIOS TECNOLÓGICOS: Implementar soluciones tecnológicas estandarizadas, innovadoras e integrales para una gestión judicial, técnica y administrativa eficiente.  </v>
      </c>
      <c r="H423" s="4" t="s">
        <v>3184</v>
      </c>
      <c r="I423" s="4" t="s">
        <v>4037</v>
      </c>
      <c r="J423" s="4" t="s">
        <v>3211</v>
      </c>
      <c r="K423" s="4" t="s">
        <v>4025</v>
      </c>
      <c r="L423" s="4" t="s">
        <v>3475</v>
      </c>
      <c r="M423" s="4" t="s">
        <v>6542</v>
      </c>
      <c r="N423" s="4"/>
      <c r="O423" s="4"/>
      <c r="P423" s="4"/>
      <c r="Q423" s="4"/>
      <c r="R423" s="15"/>
      <c r="S423" s="15"/>
      <c r="T423" s="15"/>
      <c r="U423" s="15"/>
      <c r="V423" s="15"/>
      <c r="W423" s="15"/>
      <c r="X423" s="4"/>
      <c r="Y423" s="10" t="e">
        <f>VLOOKUP(H423,'centroDeProyectos estrateg '!$B:$AB,2,FALSE)</f>
        <v>#N/A</v>
      </c>
      <c r="Z423" s="10" t="e">
        <f>VLOOKUP(I423,'centroDeProyectos estrateg '!$B:$AB,3,FALSE)</f>
        <v>#N/A</v>
      </c>
      <c r="AA423" s="10" t="e">
        <f>VLOOKUP(J423,'centroDeProyectos estrateg '!$B:$AB,7,FALSE)</f>
        <v>#N/A</v>
      </c>
      <c r="AB423" s="10" t="e">
        <f>VLOOKUP(K423,'centroDeProyectos estrateg '!$B:$AB,8,FALSE)</f>
        <v>#N/A</v>
      </c>
      <c r="AC423" s="10" t="e">
        <f>VLOOKUP(L423,'centroDeProyectos estrateg '!$B:$AB,5,FALSE)</f>
        <v>#N/A</v>
      </c>
      <c r="AD423" s="10" t="e">
        <f>VLOOKUP(M423,'centroDeProyectos estrateg '!$B:$AB,19,FALSE)</f>
        <v>#N/A</v>
      </c>
    </row>
    <row r="424" spans="1:30" ht="32.25" customHeight="1">
      <c r="A424" s="1"/>
      <c r="B424" s="3" t="s">
        <v>4014</v>
      </c>
      <c r="C424" s="3" t="s">
        <v>5331</v>
      </c>
      <c r="D424" s="3" t="s">
        <v>3762</v>
      </c>
      <c r="E424" s="3" t="s">
        <v>6487</v>
      </c>
      <c r="F424" s="3" t="s">
        <v>6488</v>
      </c>
      <c r="G424" s="3" t="str">
        <f t="shared" si="28"/>
        <v xml:space="preserve">SERVICIOS TECNOLÓGICOS: Implementar soluciones tecnológicas estandarizadas, innovadoras e integrales para una gestión judicial, técnica y administrativa eficiente.  </v>
      </c>
      <c r="H424" s="3" t="s">
        <v>3080</v>
      </c>
      <c r="I424" s="3" t="s">
        <v>4038</v>
      </c>
      <c r="J424" s="3" t="s">
        <v>3211</v>
      </c>
      <c r="K424" s="3" t="s">
        <v>4025</v>
      </c>
      <c r="L424" s="3">
        <v>2019</v>
      </c>
      <c r="M424" s="3" t="s">
        <v>6527</v>
      </c>
      <c r="N424" s="3" t="s">
        <v>50</v>
      </c>
      <c r="O424" s="3" t="s">
        <v>3582</v>
      </c>
      <c r="P424" s="3">
        <v>0</v>
      </c>
      <c r="Q424" s="3">
        <v>100</v>
      </c>
      <c r="R424" s="5">
        <v>0.1</v>
      </c>
      <c r="S424" s="5">
        <v>0.2</v>
      </c>
      <c r="T424" s="5">
        <v>0.4</v>
      </c>
      <c r="U424" s="5">
        <v>0.6</v>
      </c>
      <c r="V424" s="5">
        <v>0.8</v>
      </c>
      <c r="W424" s="5">
        <v>1</v>
      </c>
      <c r="X424" s="3" t="s">
        <v>6543</v>
      </c>
      <c r="Y424" s="10" t="e">
        <f>VLOOKUP(H424,'centroDeProyectos estrateg '!$B:$AB,2,FALSE)</f>
        <v>#N/A</v>
      </c>
      <c r="Z424" s="10" t="e">
        <f>VLOOKUP(I424,'centroDeProyectos estrateg '!$B:$AB,3,FALSE)</f>
        <v>#N/A</v>
      </c>
      <c r="AA424" s="10" t="e">
        <f>VLOOKUP(J424,'centroDeProyectos estrateg '!$B:$AB,7,FALSE)</f>
        <v>#N/A</v>
      </c>
      <c r="AB424" s="10" t="e">
        <f>VLOOKUP(K424,'centroDeProyectos estrateg '!$B:$AB,8,FALSE)</f>
        <v>#N/A</v>
      </c>
      <c r="AC424" s="10" t="e">
        <f>VLOOKUP(L424,'centroDeProyectos estrateg '!$B:$AB,5,FALSE)</f>
        <v>#N/A</v>
      </c>
      <c r="AD424" s="10" t="e">
        <f>VLOOKUP(M424,'centroDeProyectos estrateg '!$B:$AB,19,FALSE)</f>
        <v>#N/A</v>
      </c>
    </row>
    <row r="425" spans="1:30" ht="32.25" customHeight="1">
      <c r="A425" s="1"/>
      <c r="B425" s="3" t="s">
        <v>4014</v>
      </c>
      <c r="C425" s="3" t="s">
        <v>5331</v>
      </c>
      <c r="D425" s="3" t="s">
        <v>3762</v>
      </c>
      <c r="E425" s="3" t="s">
        <v>6487</v>
      </c>
      <c r="F425" s="3" t="s">
        <v>6488</v>
      </c>
      <c r="G425" s="3" t="str">
        <f t="shared" si="28"/>
        <v xml:space="preserve">SERVICIOS TECNOLÓGICOS: Implementar soluciones tecnológicas estandarizadas, innovadoras e integrales para una gestión judicial, técnica y administrativa eficiente.  </v>
      </c>
      <c r="H425" s="3" t="s">
        <v>3080</v>
      </c>
      <c r="I425" s="3" t="s">
        <v>4038</v>
      </c>
      <c r="J425" s="3" t="s">
        <v>3211</v>
      </c>
      <c r="K425" s="3" t="s">
        <v>4025</v>
      </c>
      <c r="L425" s="3">
        <v>2019</v>
      </c>
      <c r="M425" s="3" t="s">
        <v>6529</v>
      </c>
      <c r="N425" s="3"/>
      <c r="O425" s="3"/>
      <c r="P425" s="3"/>
      <c r="Q425" s="3"/>
      <c r="R425" s="5"/>
      <c r="S425" s="5"/>
      <c r="T425" s="5"/>
      <c r="U425" s="5"/>
      <c r="V425" s="5"/>
      <c r="W425" s="5"/>
      <c r="X425" s="3"/>
      <c r="Y425" s="10" t="e">
        <f>VLOOKUP(H425,'centroDeProyectos estrateg '!$B:$AB,2,FALSE)</f>
        <v>#N/A</v>
      </c>
      <c r="Z425" s="10" t="e">
        <f>VLOOKUP(I425,'centroDeProyectos estrateg '!$B:$AB,3,FALSE)</f>
        <v>#N/A</v>
      </c>
      <c r="AA425" s="10" t="e">
        <f>VLOOKUP(J425,'centroDeProyectos estrateg '!$B:$AB,7,FALSE)</f>
        <v>#N/A</v>
      </c>
      <c r="AB425" s="10" t="e">
        <f>VLOOKUP(K425,'centroDeProyectos estrateg '!$B:$AB,8,FALSE)</f>
        <v>#N/A</v>
      </c>
      <c r="AC425" s="10" t="e">
        <f>VLOOKUP(L425,'centroDeProyectos estrateg '!$B:$AB,5,FALSE)</f>
        <v>#N/A</v>
      </c>
      <c r="AD425" s="10" t="e">
        <f>VLOOKUP(M425,'centroDeProyectos estrateg '!$B:$AB,19,FALSE)</f>
        <v>#N/A</v>
      </c>
    </row>
    <row r="426" spans="1:30" ht="32.25" customHeight="1">
      <c r="A426" s="1"/>
      <c r="B426" s="3" t="s">
        <v>4014</v>
      </c>
      <c r="C426" s="3" t="s">
        <v>5331</v>
      </c>
      <c r="D426" s="3" t="s">
        <v>3762</v>
      </c>
      <c r="E426" s="3" t="s">
        <v>6487</v>
      </c>
      <c r="F426" s="3" t="s">
        <v>6488</v>
      </c>
      <c r="G426" s="3" t="str">
        <f t="shared" si="28"/>
        <v xml:space="preserve">SERVICIOS TECNOLÓGICOS: Implementar soluciones tecnológicas estandarizadas, innovadoras e integrales para una gestión judicial, técnica y administrativa eficiente.  </v>
      </c>
      <c r="H426" s="3" t="s">
        <v>3080</v>
      </c>
      <c r="I426" s="3" t="s">
        <v>4038</v>
      </c>
      <c r="J426" s="3" t="s">
        <v>3211</v>
      </c>
      <c r="K426" s="3" t="s">
        <v>4025</v>
      </c>
      <c r="L426" s="3" t="s">
        <v>3475</v>
      </c>
      <c r="M426" s="3" t="s">
        <v>6544</v>
      </c>
      <c r="N426" s="3"/>
      <c r="O426" s="3"/>
      <c r="P426" s="3"/>
      <c r="Q426" s="3"/>
      <c r="R426" s="5"/>
      <c r="S426" s="5"/>
      <c r="T426" s="5"/>
      <c r="U426" s="5"/>
      <c r="V426" s="5"/>
      <c r="W426" s="5"/>
      <c r="X426" s="3"/>
      <c r="Y426" s="10" t="e">
        <f>VLOOKUP(H426,'centroDeProyectos estrateg '!$B:$AB,2,FALSE)</f>
        <v>#N/A</v>
      </c>
      <c r="Z426" s="10" t="e">
        <f>VLOOKUP(I426,'centroDeProyectos estrateg '!$B:$AB,3,FALSE)</f>
        <v>#N/A</v>
      </c>
      <c r="AA426" s="10" t="e">
        <f>VLOOKUP(J426,'centroDeProyectos estrateg '!$B:$AB,7,FALSE)</f>
        <v>#N/A</v>
      </c>
      <c r="AB426" s="10" t="e">
        <f>VLOOKUP(K426,'centroDeProyectos estrateg '!$B:$AB,8,FALSE)</f>
        <v>#N/A</v>
      </c>
      <c r="AC426" s="10" t="e">
        <f>VLOOKUP(L426,'centroDeProyectos estrateg '!$B:$AB,5,FALSE)</f>
        <v>#N/A</v>
      </c>
      <c r="AD426" s="10" t="e">
        <f>VLOOKUP(M426,'centroDeProyectos estrateg '!$B:$AB,19,FALSE)</f>
        <v>#N/A</v>
      </c>
    </row>
    <row r="427" spans="1:30" ht="32.25" customHeight="1">
      <c r="A427" s="1"/>
      <c r="B427" s="4" t="s">
        <v>4014</v>
      </c>
      <c r="C427" s="4" t="s">
        <v>5331</v>
      </c>
      <c r="D427" s="4" t="s">
        <v>3762</v>
      </c>
      <c r="E427" s="4" t="s">
        <v>6487</v>
      </c>
      <c r="F427" s="4" t="s">
        <v>6488</v>
      </c>
      <c r="G427" s="4" t="str">
        <f t="shared" si="28"/>
        <v xml:space="preserve">SERVICIOS TECNOLÓGICOS: Implementar soluciones tecnológicas estandarizadas, innovadoras e integrales para una gestión judicial, técnica y administrativa eficiente.  </v>
      </c>
      <c r="H427" s="4" t="s">
        <v>3173</v>
      </c>
      <c r="I427" s="4" t="s">
        <v>4039</v>
      </c>
      <c r="J427" s="4" t="s">
        <v>3211</v>
      </c>
      <c r="K427" s="4" t="s">
        <v>4025</v>
      </c>
      <c r="L427" s="4">
        <v>2019</v>
      </c>
      <c r="M427" s="4" t="s">
        <v>6527</v>
      </c>
      <c r="N427" s="4" t="s">
        <v>50</v>
      </c>
      <c r="O427" s="4" t="s">
        <v>3582</v>
      </c>
      <c r="P427" s="4">
        <v>0</v>
      </c>
      <c r="Q427" s="4">
        <v>100</v>
      </c>
      <c r="R427" s="15">
        <v>0.1</v>
      </c>
      <c r="S427" s="15">
        <v>0.2</v>
      </c>
      <c r="T427" s="15">
        <v>0.4</v>
      </c>
      <c r="U427" s="15">
        <v>0.6</v>
      </c>
      <c r="V427" s="15">
        <v>0.8</v>
      </c>
      <c r="W427" s="15">
        <v>1</v>
      </c>
      <c r="X427" s="4" t="s">
        <v>6545</v>
      </c>
      <c r="Y427" s="10" t="e">
        <f>VLOOKUP(H427,'centroDeProyectos estrateg '!$B:$AB,2,FALSE)</f>
        <v>#N/A</v>
      </c>
      <c r="Z427" s="10" t="e">
        <f>VLOOKUP(I427,'centroDeProyectos estrateg '!$B:$AB,3,FALSE)</f>
        <v>#N/A</v>
      </c>
      <c r="AA427" s="10" t="e">
        <f>VLOOKUP(J427,'centroDeProyectos estrateg '!$B:$AB,7,FALSE)</f>
        <v>#N/A</v>
      </c>
      <c r="AB427" s="10" t="e">
        <f>VLOOKUP(K427,'centroDeProyectos estrateg '!$B:$AB,8,FALSE)</f>
        <v>#N/A</v>
      </c>
      <c r="AC427" s="10" t="e">
        <f>VLOOKUP(L427,'centroDeProyectos estrateg '!$B:$AB,5,FALSE)</f>
        <v>#N/A</v>
      </c>
      <c r="AD427" s="10" t="e">
        <f>VLOOKUP(M427,'centroDeProyectos estrateg '!$B:$AB,19,FALSE)</f>
        <v>#N/A</v>
      </c>
    </row>
    <row r="428" spans="1:30" ht="32.25" customHeight="1">
      <c r="A428" s="1"/>
      <c r="B428" s="4" t="s">
        <v>4014</v>
      </c>
      <c r="C428" s="4" t="s">
        <v>5331</v>
      </c>
      <c r="D428" s="4" t="s">
        <v>3762</v>
      </c>
      <c r="E428" s="4" t="s">
        <v>6487</v>
      </c>
      <c r="F428" s="4" t="s">
        <v>6488</v>
      </c>
      <c r="G428" s="4" t="str">
        <f t="shared" si="28"/>
        <v xml:space="preserve">SERVICIOS TECNOLÓGICOS: Implementar soluciones tecnológicas estandarizadas, innovadoras e integrales para una gestión judicial, técnica y administrativa eficiente.  </v>
      </c>
      <c r="H428" s="4" t="s">
        <v>3173</v>
      </c>
      <c r="I428" s="4" t="s">
        <v>4039</v>
      </c>
      <c r="J428" s="4" t="s">
        <v>3211</v>
      </c>
      <c r="K428" s="4" t="s">
        <v>4025</v>
      </c>
      <c r="L428" s="4">
        <v>2019</v>
      </c>
      <c r="M428" s="4" t="s">
        <v>6529</v>
      </c>
      <c r="N428" s="4"/>
      <c r="O428" s="4"/>
      <c r="P428" s="4"/>
      <c r="Q428" s="4"/>
      <c r="R428" s="15"/>
      <c r="S428" s="15"/>
      <c r="T428" s="15"/>
      <c r="U428" s="15"/>
      <c r="V428" s="15"/>
      <c r="W428" s="15"/>
      <c r="X428" s="4"/>
      <c r="Y428" s="10" t="e">
        <f>VLOOKUP(H428,'centroDeProyectos estrateg '!$B:$AB,2,FALSE)</f>
        <v>#N/A</v>
      </c>
      <c r="Z428" s="10" t="e">
        <f>VLOOKUP(I428,'centroDeProyectos estrateg '!$B:$AB,3,FALSE)</f>
        <v>#N/A</v>
      </c>
      <c r="AA428" s="10" t="e">
        <f>VLOOKUP(J428,'centroDeProyectos estrateg '!$B:$AB,7,FALSE)</f>
        <v>#N/A</v>
      </c>
      <c r="AB428" s="10" t="e">
        <f>VLOOKUP(K428,'centroDeProyectos estrateg '!$B:$AB,8,FALSE)</f>
        <v>#N/A</v>
      </c>
      <c r="AC428" s="10" t="e">
        <f>VLOOKUP(L428,'centroDeProyectos estrateg '!$B:$AB,5,FALSE)</f>
        <v>#N/A</v>
      </c>
      <c r="AD428" s="10" t="e">
        <f>VLOOKUP(M428,'centroDeProyectos estrateg '!$B:$AB,19,FALSE)</f>
        <v>#N/A</v>
      </c>
    </row>
    <row r="429" spans="1:30" ht="32.25" customHeight="1">
      <c r="A429" s="1"/>
      <c r="B429" s="4" t="s">
        <v>4014</v>
      </c>
      <c r="C429" s="4" t="s">
        <v>5331</v>
      </c>
      <c r="D429" s="4" t="s">
        <v>3762</v>
      </c>
      <c r="E429" s="4" t="s">
        <v>6487</v>
      </c>
      <c r="F429" s="4" t="s">
        <v>6488</v>
      </c>
      <c r="G429" s="4" t="str">
        <f t="shared" si="28"/>
        <v xml:space="preserve">SERVICIOS TECNOLÓGICOS: Implementar soluciones tecnológicas estandarizadas, innovadoras e integrales para una gestión judicial, técnica y administrativa eficiente.  </v>
      </c>
      <c r="H429" s="4" t="s">
        <v>3173</v>
      </c>
      <c r="I429" s="4" t="s">
        <v>4039</v>
      </c>
      <c r="J429" s="4" t="s">
        <v>3211</v>
      </c>
      <c r="K429" s="4" t="s">
        <v>4025</v>
      </c>
      <c r="L429" s="4" t="s">
        <v>3475</v>
      </c>
      <c r="M429" s="4" t="s">
        <v>6546</v>
      </c>
      <c r="N429" s="4"/>
      <c r="O429" s="4"/>
      <c r="P429" s="4"/>
      <c r="Q429" s="4"/>
      <c r="R429" s="15"/>
      <c r="S429" s="15"/>
      <c r="T429" s="15"/>
      <c r="U429" s="15"/>
      <c r="V429" s="15"/>
      <c r="W429" s="15"/>
      <c r="X429" s="4"/>
      <c r="Y429" s="10" t="e">
        <f>VLOOKUP(H429,'centroDeProyectos estrateg '!$B:$AB,2,FALSE)</f>
        <v>#N/A</v>
      </c>
      <c r="Z429" s="10" t="e">
        <f>VLOOKUP(I429,'centroDeProyectos estrateg '!$B:$AB,3,FALSE)</f>
        <v>#N/A</v>
      </c>
      <c r="AA429" s="10" t="e">
        <f>VLOOKUP(J429,'centroDeProyectos estrateg '!$B:$AB,7,FALSE)</f>
        <v>#N/A</v>
      </c>
      <c r="AB429" s="10" t="e">
        <f>VLOOKUP(K429,'centroDeProyectos estrateg '!$B:$AB,8,FALSE)</f>
        <v>#N/A</v>
      </c>
      <c r="AC429" s="10" t="e">
        <f>VLOOKUP(L429,'centroDeProyectos estrateg '!$B:$AB,5,FALSE)</f>
        <v>#N/A</v>
      </c>
      <c r="AD429" s="10" t="e">
        <f>VLOOKUP(M429,'centroDeProyectos estrateg '!$B:$AB,19,FALSE)</f>
        <v>#N/A</v>
      </c>
    </row>
    <row r="430" spans="1:30" ht="32.25" customHeight="1">
      <c r="A430" s="1"/>
      <c r="B430" s="3" t="s">
        <v>4014</v>
      </c>
      <c r="C430" s="3" t="s">
        <v>5331</v>
      </c>
      <c r="D430" s="3" t="s">
        <v>3762</v>
      </c>
      <c r="E430" s="3" t="s">
        <v>6487</v>
      </c>
      <c r="F430" s="3" t="s">
        <v>6488</v>
      </c>
      <c r="G430" s="3" t="str">
        <f t="shared" si="28"/>
        <v xml:space="preserve">SERVICIOS TECNOLÓGICOS: Implementar soluciones tecnológicas estandarizadas, innovadoras e integrales para una gestión judicial, técnica y administrativa eficiente.  </v>
      </c>
      <c r="H430" s="3" t="s">
        <v>3085</v>
      </c>
      <c r="I430" s="3" t="s">
        <v>4040</v>
      </c>
      <c r="J430" s="3" t="s">
        <v>3211</v>
      </c>
      <c r="K430" s="3" t="s">
        <v>4025</v>
      </c>
      <c r="L430" s="3">
        <v>2019</v>
      </c>
      <c r="M430" s="3" t="s">
        <v>6527</v>
      </c>
      <c r="N430" s="3" t="s">
        <v>50</v>
      </c>
      <c r="O430" s="3" t="s">
        <v>3582</v>
      </c>
      <c r="P430" s="3">
        <v>0</v>
      </c>
      <c r="Q430" s="3">
        <v>100</v>
      </c>
      <c r="R430" s="5">
        <v>0.1</v>
      </c>
      <c r="S430" s="5">
        <v>0.2</v>
      </c>
      <c r="T430" s="5">
        <v>0.4</v>
      </c>
      <c r="U430" s="5">
        <v>0.6</v>
      </c>
      <c r="V430" s="5">
        <v>0.8</v>
      </c>
      <c r="W430" s="5">
        <v>1</v>
      </c>
      <c r="X430" s="3" t="s">
        <v>6547</v>
      </c>
      <c r="Y430" s="10" t="e">
        <f>VLOOKUP(H430,'centroDeProyectos estrateg '!$B:$AB,2,FALSE)</f>
        <v>#N/A</v>
      </c>
      <c r="Z430" s="10" t="e">
        <f>VLOOKUP(I430,'centroDeProyectos estrateg '!$B:$AB,3,FALSE)</f>
        <v>#N/A</v>
      </c>
      <c r="AA430" s="10" t="e">
        <f>VLOOKUP(J430,'centroDeProyectos estrateg '!$B:$AB,7,FALSE)</f>
        <v>#N/A</v>
      </c>
      <c r="AB430" s="10" t="e">
        <f>VLOOKUP(K430,'centroDeProyectos estrateg '!$B:$AB,8,FALSE)</f>
        <v>#N/A</v>
      </c>
      <c r="AC430" s="10" t="e">
        <f>VLOOKUP(L430,'centroDeProyectos estrateg '!$B:$AB,5,FALSE)</f>
        <v>#N/A</v>
      </c>
      <c r="AD430" s="10" t="e">
        <f>VLOOKUP(M430,'centroDeProyectos estrateg '!$B:$AB,19,FALSE)</f>
        <v>#N/A</v>
      </c>
    </row>
    <row r="431" spans="1:30" ht="32.25" customHeight="1">
      <c r="A431" s="1"/>
      <c r="B431" s="3" t="s">
        <v>4014</v>
      </c>
      <c r="C431" s="3" t="s">
        <v>5331</v>
      </c>
      <c r="D431" s="3" t="s">
        <v>3762</v>
      </c>
      <c r="E431" s="3" t="s">
        <v>6487</v>
      </c>
      <c r="F431" s="3" t="s">
        <v>6488</v>
      </c>
      <c r="G431" s="3" t="str">
        <f t="shared" si="28"/>
        <v xml:space="preserve">SERVICIOS TECNOLÓGICOS: Implementar soluciones tecnológicas estandarizadas, innovadoras e integrales para una gestión judicial, técnica y administrativa eficiente.  </v>
      </c>
      <c r="H431" s="3" t="s">
        <v>3085</v>
      </c>
      <c r="I431" s="3" t="s">
        <v>4040</v>
      </c>
      <c r="J431" s="3" t="s">
        <v>3211</v>
      </c>
      <c r="K431" s="3" t="s">
        <v>4025</v>
      </c>
      <c r="L431" s="3">
        <v>2019</v>
      </c>
      <c r="M431" s="3" t="s">
        <v>6529</v>
      </c>
      <c r="N431" s="3"/>
      <c r="O431" s="3"/>
      <c r="P431" s="3"/>
      <c r="Q431" s="3"/>
      <c r="R431" s="5"/>
      <c r="S431" s="5"/>
      <c r="T431" s="5"/>
      <c r="U431" s="5"/>
      <c r="V431" s="5"/>
      <c r="W431" s="5"/>
      <c r="X431" s="3"/>
      <c r="Y431" s="10" t="e">
        <f>VLOOKUP(H431,'centroDeProyectos estrateg '!$B:$AB,2,FALSE)</f>
        <v>#N/A</v>
      </c>
      <c r="Z431" s="10" t="e">
        <f>VLOOKUP(I431,'centroDeProyectos estrateg '!$B:$AB,3,FALSE)</f>
        <v>#N/A</v>
      </c>
      <c r="AA431" s="10" t="e">
        <f>VLOOKUP(J431,'centroDeProyectos estrateg '!$B:$AB,7,FALSE)</f>
        <v>#N/A</v>
      </c>
      <c r="AB431" s="10" t="e">
        <f>VLOOKUP(K431,'centroDeProyectos estrateg '!$B:$AB,8,FALSE)</f>
        <v>#N/A</v>
      </c>
      <c r="AC431" s="10" t="e">
        <f>VLOOKUP(L431,'centroDeProyectos estrateg '!$B:$AB,5,FALSE)</f>
        <v>#N/A</v>
      </c>
      <c r="AD431" s="10" t="e">
        <f>VLOOKUP(M431,'centroDeProyectos estrateg '!$B:$AB,19,FALSE)</f>
        <v>#N/A</v>
      </c>
    </row>
    <row r="432" spans="1:30" ht="32.25" customHeight="1">
      <c r="A432" s="1"/>
      <c r="B432" s="3" t="s">
        <v>4014</v>
      </c>
      <c r="C432" s="3" t="s">
        <v>5331</v>
      </c>
      <c r="D432" s="3" t="s">
        <v>3762</v>
      </c>
      <c r="E432" s="3" t="s">
        <v>6487</v>
      </c>
      <c r="F432" s="3" t="s">
        <v>6488</v>
      </c>
      <c r="G432" s="3" t="str">
        <f t="shared" si="28"/>
        <v xml:space="preserve">SERVICIOS TECNOLÓGICOS: Implementar soluciones tecnológicas estandarizadas, innovadoras e integrales para una gestión judicial, técnica y administrativa eficiente.  </v>
      </c>
      <c r="H432" s="3" t="s">
        <v>3085</v>
      </c>
      <c r="I432" s="3" t="s">
        <v>4040</v>
      </c>
      <c r="J432" s="3" t="s">
        <v>3211</v>
      </c>
      <c r="K432" s="3" t="s">
        <v>4025</v>
      </c>
      <c r="L432" s="3" t="s">
        <v>3475</v>
      </c>
      <c r="M432" s="3" t="s">
        <v>6548</v>
      </c>
      <c r="N432" s="3"/>
      <c r="O432" s="3"/>
      <c r="P432" s="3"/>
      <c r="Q432" s="3"/>
      <c r="R432" s="5"/>
      <c r="S432" s="5"/>
      <c r="T432" s="5"/>
      <c r="U432" s="5"/>
      <c r="V432" s="5"/>
      <c r="W432" s="5"/>
      <c r="X432" s="3"/>
      <c r="Y432" s="10" t="e">
        <f>VLOOKUP(H432,'centroDeProyectos estrateg '!$B:$AB,2,FALSE)</f>
        <v>#N/A</v>
      </c>
      <c r="Z432" s="10" t="e">
        <f>VLOOKUP(I432,'centroDeProyectos estrateg '!$B:$AB,3,FALSE)</f>
        <v>#N/A</v>
      </c>
      <c r="AA432" s="10" t="e">
        <f>VLOOKUP(J432,'centroDeProyectos estrateg '!$B:$AB,7,FALSE)</f>
        <v>#N/A</v>
      </c>
      <c r="AB432" s="10" t="e">
        <f>VLOOKUP(K432,'centroDeProyectos estrateg '!$B:$AB,8,FALSE)</f>
        <v>#N/A</v>
      </c>
      <c r="AC432" s="10" t="e">
        <f>VLOOKUP(L432,'centroDeProyectos estrateg '!$B:$AB,5,FALSE)</f>
        <v>#N/A</v>
      </c>
      <c r="AD432" s="10" t="e">
        <f>VLOOKUP(M432,'centroDeProyectos estrateg '!$B:$AB,19,FALSE)</f>
        <v>#N/A</v>
      </c>
    </row>
    <row r="433" spans="1:30" ht="32.25" customHeight="1">
      <c r="A433" s="1"/>
      <c r="B433" s="4" t="s">
        <v>4014</v>
      </c>
      <c r="C433" s="4" t="s">
        <v>5331</v>
      </c>
      <c r="D433" s="4" t="s">
        <v>3762</v>
      </c>
      <c r="E433" s="4" t="s">
        <v>6487</v>
      </c>
      <c r="F433" s="4" t="s">
        <v>6488</v>
      </c>
      <c r="G433" s="4" t="str">
        <f t="shared" si="28"/>
        <v xml:space="preserve">SERVICIOS TECNOLÓGICOS: Implementar soluciones tecnológicas estandarizadas, innovadoras e integrales para una gestión judicial, técnica y administrativa eficiente.  </v>
      </c>
      <c r="H433" s="4" t="s">
        <v>3182</v>
      </c>
      <c r="I433" s="4" t="s">
        <v>4041</v>
      </c>
      <c r="J433" s="4" t="s">
        <v>3211</v>
      </c>
      <c r="K433" s="4" t="s">
        <v>4025</v>
      </c>
      <c r="L433" s="4">
        <v>2019</v>
      </c>
      <c r="M433" s="4" t="s">
        <v>6527</v>
      </c>
      <c r="N433" s="4" t="s">
        <v>50</v>
      </c>
      <c r="O433" s="4" t="s">
        <v>3582</v>
      </c>
      <c r="P433" s="4">
        <v>0</v>
      </c>
      <c r="Q433" s="4">
        <v>100</v>
      </c>
      <c r="R433" s="15">
        <v>0.1</v>
      </c>
      <c r="S433" s="15">
        <v>0.2</v>
      </c>
      <c r="T433" s="15">
        <v>0.4</v>
      </c>
      <c r="U433" s="15">
        <v>0.6</v>
      </c>
      <c r="V433" s="15">
        <v>0.8</v>
      </c>
      <c r="W433" s="15">
        <v>1</v>
      </c>
      <c r="X433" s="4" t="s">
        <v>6549</v>
      </c>
      <c r="Y433" s="10" t="e">
        <f>VLOOKUP(H433,'centroDeProyectos estrateg '!$B:$AB,2,FALSE)</f>
        <v>#N/A</v>
      </c>
      <c r="Z433" s="10" t="e">
        <f>VLOOKUP(I433,'centroDeProyectos estrateg '!$B:$AB,3,FALSE)</f>
        <v>#N/A</v>
      </c>
      <c r="AA433" s="10" t="e">
        <f>VLOOKUP(J433,'centroDeProyectos estrateg '!$B:$AB,7,FALSE)</f>
        <v>#N/A</v>
      </c>
      <c r="AB433" s="10" t="e">
        <f>VLOOKUP(K433,'centroDeProyectos estrateg '!$B:$AB,8,FALSE)</f>
        <v>#N/A</v>
      </c>
      <c r="AC433" s="10" t="e">
        <f>VLOOKUP(L433,'centroDeProyectos estrateg '!$B:$AB,5,FALSE)</f>
        <v>#N/A</v>
      </c>
      <c r="AD433" s="10" t="e">
        <f>VLOOKUP(M433,'centroDeProyectos estrateg '!$B:$AB,19,FALSE)</f>
        <v>#N/A</v>
      </c>
    </row>
    <row r="434" spans="1:30" ht="32.25" customHeight="1">
      <c r="A434" s="1"/>
      <c r="B434" s="4" t="s">
        <v>4014</v>
      </c>
      <c r="C434" s="4" t="s">
        <v>5331</v>
      </c>
      <c r="D434" s="4" t="s">
        <v>3762</v>
      </c>
      <c r="E434" s="4" t="s">
        <v>6487</v>
      </c>
      <c r="F434" s="4" t="s">
        <v>6488</v>
      </c>
      <c r="G434" s="4" t="str">
        <f t="shared" si="28"/>
        <v xml:space="preserve">SERVICIOS TECNOLÓGICOS: Implementar soluciones tecnológicas estandarizadas, innovadoras e integrales para una gestión judicial, técnica y administrativa eficiente.  </v>
      </c>
      <c r="H434" s="4" t="s">
        <v>3182</v>
      </c>
      <c r="I434" s="4" t="s">
        <v>4041</v>
      </c>
      <c r="J434" s="4" t="s">
        <v>3211</v>
      </c>
      <c r="K434" s="4" t="s">
        <v>4025</v>
      </c>
      <c r="L434" s="4">
        <v>2019</v>
      </c>
      <c r="M434" s="4" t="s">
        <v>6529</v>
      </c>
      <c r="N434" s="4"/>
      <c r="O434" s="4"/>
      <c r="P434" s="4"/>
      <c r="Q434" s="4"/>
      <c r="R434" s="15"/>
      <c r="S434" s="15"/>
      <c r="T434" s="15"/>
      <c r="U434" s="15"/>
      <c r="V434" s="15"/>
      <c r="W434" s="15"/>
      <c r="X434" s="4"/>
      <c r="Y434" s="10" t="e">
        <f>VLOOKUP(H434,'centroDeProyectos estrateg '!$B:$AB,2,FALSE)</f>
        <v>#N/A</v>
      </c>
      <c r="Z434" s="10" t="e">
        <f>VLOOKUP(I434,'centroDeProyectos estrateg '!$B:$AB,3,FALSE)</f>
        <v>#N/A</v>
      </c>
      <c r="AA434" s="10" t="e">
        <f>VLOOKUP(J434,'centroDeProyectos estrateg '!$B:$AB,7,FALSE)</f>
        <v>#N/A</v>
      </c>
      <c r="AB434" s="10" t="e">
        <f>VLOOKUP(K434,'centroDeProyectos estrateg '!$B:$AB,8,FALSE)</f>
        <v>#N/A</v>
      </c>
      <c r="AC434" s="10" t="e">
        <f>VLOOKUP(L434,'centroDeProyectos estrateg '!$B:$AB,5,FALSE)</f>
        <v>#N/A</v>
      </c>
      <c r="AD434" s="10" t="e">
        <f>VLOOKUP(M434,'centroDeProyectos estrateg '!$B:$AB,19,FALSE)</f>
        <v>#N/A</v>
      </c>
    </row>
    <row r="435" spans="1:30" ht="32.25" customHeight="1">
      <c r="A435" s="1"/>
      <c r="B435" s="4" t="s">
        <v>4014</v>
      </c>
      <c r="C435" s="4" t="s">
        <v>5331</v>
      </c>
      <c r="D435" s="4" t="s">
        <v>3762</v>
      </c>
      <c r="E435" s="4" t="s">
        <v>6487</v>
      </c>
      <c r="F435" s="4" t="s">
        <v>6488</v>
      </c>
      <c r="G435" s="4" t="str">
        <f t="shared" si="28"/>
        <v xml:space="preserve">SERVICIOS TECNOLÓGICOS: Implementar soluciones tecnológicas estandarizadas, innovadoras e integrales para una gestión judicial, técnica y administrativa eficiente.  </v>
      </c>
      <c r="H435" s="4" t="s">
        <v>3182</v>
      </c>
      <c r="I435" s="4" t="s">
        <v>4041</v>
      </c>
      <c r="J435" s="4" t="s">
        <v>3211</v>
      </c>
      <c r="K435" s="4" t="s">
        <v>4025</v>
      </c>
      <c r="L435" s="4" t="s">
        <v>3475</v>
      </c>
      <c r="M435" s="4" t="s">
        <v>6550</v>
      </c>
      <c r="N435" s="4"/>
      <c r="O435" s="4"/>
      <c r="P435" s="4"/>
      <c r="Q435" s="4"/>
      <c r="R435" s="15"/>
      <c r="S435" s="15"/>
      <c r="T435" s="15"/>
      <c r="U435" s="15"/>
      <c r="V435" s="15"/>
      <c r="W435" s="15"/>
      <c r="X435" s="4"/>
      <c r="Y435" s="10" t="e">
        <f>VLOOKUP(H435,'centroDeProyectos estrateg '!$B:$AB,2,FALSE)</f>
        <v>#N/A</v>
      </c>
      <c r="Z435" s="10" t="e">
        <f>VLOOKUP(I435,'centroDeProyectos estrateg '!$B:$AB,3,FALSE)</f>
        <v>#N/A</v>
      </c>
      <c r="AA435" s="10" t="e">
        <f>VLOOKUP(J435,'centroDeProyectos estrateg '!$B:$AB,7,FALSE)</f>
        <v>#N/A</v>
      </c>
      <c r="AB435" s="10" t="e">
        <f>VLOOKUP(K435,'centroDeProyectos estrateg '!$B:$AB,8,FALSE)</f>
        <v>#N/A</v>
      </c>
      <c r="AC435" s="10" t="e">
        <f>VLOOKUP(L435,'centroDeProyectos estrateg '!$B:$AB,5,FALSE)</f>
        <v>#N/A</v>
      </c>
      <c r="AD435" s="10" t="e">
        <f>VLOOKUP(M435,'centroDeProyectos estrateg '!$B:$AB,19,FALSE)</f>
        <v>#N/A</v>
      </c>
    </row>
    <row r="436" spans="1:30" ht="32.25" customHeight="1">
      <c r="A436" s="1"/>
      <c r="B436" s="3" t="s">
        <v>4014</v>
      </c>
      <c r="C436" s="3" t="s">
        <v>5331</v>
      </c>
      <c r="D436" s="3" t="s">
        <v>3762</v>
      </c>
      <c r="E436" s="3" t="s">
        <v>6487</v>
      </c>
      <c r="F436" s="3" t="s">
        <v>6488</v>
      </c>
      <c r="G436" s="3" t="str">
        <f t="shared" si="28"/>
        <v xml:space="preserve">SERVICIOS TECNOLÓGICOS: Implementar soluciones tecnológicas estandarizadas, innovadoras e integrales para una gestión judicial, técnica y administrativa eficiente.  </v>
      </c>
      <c r="H436" s="3" t="s">
        <v>3178</v>
      </c>
      <c r="I436" s="3" t="s">
        <v>4042</v>
      </c>
      <c r="J436" s="3" t="s">
        <v>3211</v>
      </c>
      <c r="K436" s="3" t="s">
        <v>4025</v>
      </c>
      <c r="L436" s="3">
        <v>2019</v>
      </c>
      <c r="M436" s="3" t="s">
        <v>6527</v>
      </c>
      <c r="N436" s="3" t="s">
        <v>50</v>
      </c>
      <c r="O436" s="3" t="s">
        <v>3582</v>
      </c>
      <c r="P436" s="3">
        <v>0</v>
      </c>
      <c r="Q436" s="3">
        <v>100</v>
      </c>
      <c r="R436" s="5">
        <v>0.1</v>
      </c>
      <c r="S436" s="5">
        <v>0.2</v>
      </c>
      <c r="T436" s="5">
        <v>0.4</v>
      </c>
      <c r="U436" s="5">
        <v>0.6</v>
      </c>
      <c r="V436" s="5">
        <v>0.8</v>
      </c>
      <c r="W436" s="5">
        <v>1</v>
      </c>
      <c r="X436" s="3" t="s">
        <v>6551</v>
      </c>
      <c r="Y436" s="10" t="e">
        <f>VLOOKUP(H436,'centroDeProyectos estrateg '!$B:$AB,2,FALSE)</f>
        <v>#N/A</v>
      </c>
      <c r="Z436" s="10" t="e">
        <f>VLOOKUP(I436,'centroDeProyectos estrateg '!$B:$AB,3,FALSE)</f>
        <v>#N/A</v>
      </c>
      <c r="AA436" s="10" t="e">
        <f>VLOOKUP(J436,'centroDeProyectos estrateg '!$B:$AB,7,FALSE)</f>
        <v>#N/A</v>
      </c>
      <c r="AB436" s="10" t="e">
        <f>VLOOKUP(K436,'centroDeProyectos estrateg '!$B:$AB,8,FALSE)</f>
        <v>#N/A</v>
      </c>
      <c r="AC436" s="10" t="e">
        <f>VLOOKUP(L436,'centroDeProyectos estrateg '!$B:$AB,5,FALSE)</f>
        <v>#N/A</v>
      </c>
      <c r="AD436" s="10" t="e">
        <f>VLOOKUP(M436,'centroDeProyectos estrateg '!$B:$AB,19,FALSE)</f>
        <v>#N/A</v>
      </c>
    </row>
    <row r="437" spans="1:30" ht="32.25" customHeight="1">
      <c r="A437" s="1"/>
      <c r="B437" s="3" t="s">
        <v>4014</v>
      </c>
      <c r="C437" s="3" t="s">
        <v>5331</v>
      </c>
      <c r="D437" s="3" t="s">
        <v>3762</v>
      </c>
      <c r="E437" s="3" t="s">
        <v>6487</v>
      </c>
      <c r="F437" s="3" t="s">
        <v>6488</v>
      </c>
      <c r="G437" s="3" t="str">
        <f t="shared" si="28"/>
        <v xml:space="preserve">SERVICIOS TECNOLÓGICOS: Implementar soluciones tecnológicas estandarizadas, innovadoras e integrales para una gestión judicial, técnica y administrativa eficiente.  </v>
      </c>
      <c r="H437" s="3" t="s">
        <v>3178</v>
      </c>
      <c r="I437" s="3" t="s">
        <v>4042</v>
      </c>
      <c r="J437" s="3" t="s">
        <v>3211</v>
      </c>
      <c r="K437" s="3" t="s">
        <v>4025</v>
      </c>
      <c r="L437" s="3">
        <v>2019</v>
      </c>
      <c r="M437" s="3" t="s">
        <v>6529</v>
      </c>
      <c r="N437" s="3"/>
      <c r="O437" s="3"/>
      <c r="P437" s="3"/>
      <c r="Q437" s="3"/>
      <c r="R437" s="5"/>
      <c r="S437" s="5"/>
      <c r="T437" s="5"/>
      <c r="U437" s="5"/>
      <c r="V437" s="5"/>
      <c r="W437" s="5"/>
      <c r="X437" s="3"/>
      <c r="Y437" s="10" t="e">
        <f>VLOOKUP(H437,'centroDeProyectos estrateg '!$B:$AB,2,FALSE)</f>
        <v>#N/A</v>
      </c>
      <c r="Z437" s="10" t="e">
        <f>VLOOKUP(I437,'centroDeProyectos estrateg '!$B:$AB,3,FALSE)</f>
        <v>#N/A</v>
      </c>
      <c r="AA437" s="10" t="e">
        <f>VLOOKUP(J437,'centroDeProyectos estrateg '!$B:$AB,7,FALSE)</f>
        <v>#N/A</v>
      </c>
      <c r="AB437" s="10" t="e">
        <f>VLOOKUP(K437,'centroDeProyectos estrateg '!$B:$AB,8,FALSE)</f>
        <v>#N/A</v>
      </c>
      <c r="AC437" s="10" t="e">
        <f>VLOOKUP(L437,'centroDeProyectos estrateg '!$B:$AB,5,FALSE)</f>
        <v>#N/A</v>
      </c>
      <c r="AD437" s="10" t="e">
        <f>VLOOKUP(M437,'centroDeProyectos estrateg '!$B:$AB,19,FALSE)</f>
        <v>#N/A</v>
      </c>
    </row>
    <row r="438" spans="1:30" ht="32.25" customHeight="1">
      <c r="A438" s="1"/>
      <c r="B438" s="3" t="s">
        <v>4014</v>
      </c>
      <c r="C438" s="3" t="s">
        <v>5331</v>
      </c>
      <c r="D438" s="3" t="s">
        <v>3762</v>
      </c>
      <c r="E438" s="3" t="s">
        <v>6487</v>
      </c>
      <c r="F438" s="3" t="s">
        <v>6488</v>
      </c>
      <c r="G438" s="3" t="str">
        <f t="shared" si="28"/>
        <v xml:space="preserve">SERVICIOS TECNOLÓGICOS: Implementar soluciones tecnológicas estandarizadas, innovadoras e integrales para una gestión judicial, técnica y administrativa eficiente.  </v>
      </c>
      <c r="H438" s="3" t="s">
        <v>3178</v>
      </c>
      <c r="I438" s="3" t="s">
        <v>4042</v>
      </c>
      <c r="J438" s="3" t="s">
        <v>3211</v>
      </c>
      <c r="K438" s="3" t="s">
        <v>4025</v>
      </c>
      <c r="L438" s="3" t="s">
        <v>3475</v>
      </c>
      <c r="M438" s="3" t="s">
        <v>6552</v>
      </c>
      <c r="N438" s="3"/>
      <c r="O438" s="3"/>
      <c r="P438" s="3"/>
      <c r="Q438" s="3"/>
      <c r="R438" s="5"/>
      <c r="S438" s="5"/>
      <c r="T438" s="5"/>
      <c r="U438" s="5"/>
      <c r="V438" s="5"/>
      <c r="W438" s="5"/>
      <c r="X438" s="3"/>
      <c r="Y438" s="10" t="e">
        <f>VLOOKUP(H438,'centroDeProyectos estrateg '!$B:$AB,2,FALSE)</f>
        <v>#N/A</v>
      </c>
      <c r="Z438" s="10" t="e">
        <f>VLOOKUP(I438,'centroDeProyectos estrateg '!$B:$AB,3,FALSE)</f>
        <v>#N/A</v>
      </c>
      <c r="AA438" s="10" t="e">
        <f>VLOOKUP(J438,'centroDeProyectos estrateg '!$B:$AB,7,FALSE)</f>
        <v>#N/A</v>
      </c>
      <c r="AB438" s="10" t="e">
        <f>VLOOKUP(K438,'centroDeProyectos estrateg '!$B:$AB,8,FALSE)</f>
        <v>#N/A</v>
      </c>
      <c r="AC438" s="10" t="e">
        <f>VLOOKUP(L438,'centroDeProyectos estrateg '!$B:$AB,5,FALSE)</f>
        <v>#N/A</v>
      </c>
      <c r="AD438" s="10" t="e">
        <f>VLOOKUP(M438,'centroDeProyectos estrateg '!$B:$AB,19,FALSE)</f>
        <v>#N/A</v>
      </c>
    </row>
    <row r="439" spans="1:30" ht="32.25" customHeight="1">
      <c r="A439" s="1"/>
      <c r="B439" s="4" t="s">
        <v>4014</v>
      </c>
      <c r="C439" s="4" t="s">
        <v>5331</v>
      </c>
      <c r="D439" s="4" t="s">
        <v>3762</v>
      </c>
      <c r="E439" s="4" t="s">
        <v>6487</v>
      </c>
      <c r="F439" s="4" t="s">
        <v>6488</v>
      </c>
      <c r="G439" s="4" t="str">
        <f t="shared" si="28"/>
        <v xml:space="preserve">SERVICIOS TECNOLÓGICOS: Implementar soluciones tecnológicas estandarizadas, innovadoras e integrales para una gestión judicial, técnica y administrativa eficiente.  </v>
      </c>
      <c r="H439" s="4" t="s">
        <v>3160</v>
      </c>
      <c r="I439" s="4" t="s">
        <v>4043</v>
      </c>
      <c r="J439" s="4" t="s">
        <v>3211</v>
      </c>
      <c r="K439" s="4"/>
      <c r="L439" s="4">
        <v>2019</v>
      </c>
      <c r="M439" s="4" t="s">
        <v>6553</v>
      </c>
      <c r="N439" s="4" t="s">
        <v>50</v>
      </c>
      <c r="O439" s="4" t="s">
        <v>3582</v>
      </c>
      <c r="P439" s="4">
        <v>0</v>
      </c>
      <c r="Q439" s="4">
        <v>100</v>
      </c>
      <c r="R439" s="15">
        <v>0.1</v>
      </c>
      <c r="S439" s="15">
        <v>0.2</v>
      </c>
      <c r="T439" s="15">
        <v>0.4</v>
      </c>
      <c r="U439" s="15">
        <v>0.6</v>
      </c>
      <c r="V439" s="15">
        <v>0.8</v>
      </c>
      <c r="W439" s="15">
        <v>1</v>
      </c>
      <c r="X439" s="4" t="s">
        <v>6554</v>
      </c>
      <c r="Y439" s="10" t="e">
        <f>VLOOKUP(H439,'centroDeProyectos estrateg '!$B:$AB,2,FALSE)</f>
        <v>#N/A</v>
      </c>
      <c r="Z439" s="10" t="e">
        <f>VLOOKUP(I439,'centroDeProyectos estrateg '!$B:$AB,3,FALSE)</f>
        <v>#N/A</v>
      </c>
      <c r="AA439" s="10" t="e">
        <f>VLOOKUP(J439,'centroDeProyectos estrateg '!$B:$AB,7,FALSE)</f>
        <v>#N/A</v>
      </c>
      <c r="AB439" s="10" t="e">
        <f>VLOOKUP(K439,'centroDeProyectos estrateg '!$B:$AB,8,FALSE)</f>
        <v>#N/A</v>
      </c>
      <c r="AC439" s="10" t="e">
        <f>VLOOKUP(L439,'centroDeProyectos estrateg '!$B:$AB,5,FALSE)</f>
        <v>#N/A</v>
      </c>
      <c r="AD439" s="10" t="e">
        <f>VLOOKUP(M439,'centroDeProyectos estrateg '!$B:$AB,19,FALSE)</f>
        <v>#N/A</v>
      </c>
    </row>
    <row r="440" spans="1:30" ht="32.25" customHeight="1">
      <c r="A440" s="1"/>
      <c r="B440" s="4" t="s">
        <v>4014</v>
      </c>
      <c r="C440" s="4" t="s">
        <v>5331</v>
      </c>
      <c r="D440" s="4" t="s">
        <v>3762</v>
      </c>
      <c r="E440" s="4" t="s">
        <v>6487</v>
      </c>
      <c r="F440" s="4" t="s">
        <v>6488</v>
      </c>
      <c r="G440" s="4" t="str">
        <f t="shared" si="28"/>
        <v xml:space="preserve">SERVICIOS TECNOLÓGICOS: Implementar soluciones tecnológicas estandarizadas, innovadoras e integrales para una gestión judicial, técnica y administrativa eficiente.  </v>
      </c>
      <c r="H440" s="4" t="s">
        <v>3160</v>
      </c>
      <c r="I440" s="4" t="s">
        <v>4043</v>
      </c>
      <c r="J440" s="4" t="s">
        <v>3211</v>
      </c>
      <c r="K440" s="4"/>
      <c r="L440" s="4" t="s">
        <v>3876</v>
      </c>
      <c r="M440" s="4" t="s">
        <v>6555</v>
      </c>
      <c r="N440" s="4" t="s">
        <v>50</v>
      </c>
      <c r="O440" s="4"/>
      <c r="P440" s="4"/>
      <c r="Q440" s="4"/>
      <c r="R440" s="15"/>
      <c r="S440" s="15"/>
      <c r="T440" s="15"/>
      <c r="U440" s="15"/>
      <c r="V440" s="15"/>
      <c r="W440" s="15"/>
      <c r="X440" s="4"/>
      <c r="Y440" s="10" t="e">
        <f>VLOOKUP(H440,'centroDeProyectos estrateg '!$B:$AB,2,FALSE)</f>
        <v>#N/A</v>
      </c>
      <c r="Z440" s="10" t="e">
        <f>VLOOKUP(I440,'centroDeProyectos estrateg '!$B:$AB,3,FALSE)</f>
        <v>#N/A</v>
      </c>
      <c r="AA440" s="10" t="e">
        <f>VLOOKUP(J440,'centroDeProyectos estrateg '!$B:$AB,7,FALSE)</f>
        <v>#N/A</v>
      </c>
      <c r="AB440" s="10" t="e">
        <f>VLOOKUP(K440,'centroDeProyectos estrateg '!$B:$AB,8,FALSE)</f>
        <v>#N/A</v>
      </c>
      <c r="AC440" s="10" t="e">
        <f>VLOOKUP(L440,'centroDeProyectos estrateg '!$B:$AB,5,FALSE)</f>
        <v>#N/A</v>
      </c>
      <c r="AD440" s="10" t="e">
        <f>VLOOKUP(M440,'centroDeProyectos estrateg '!$B:$AB,19,FALSE)</f>
        <v>#N/A</v>
      </c>
    </row>
    <row r="441" spans="1:30" ht="32.25" customHeight="1">
      <c r="A441" s="1"/>
      <c r="B441" s="4" t="s">
        <v>4014</v>
      </c>
      <c r="C441" s="4" t="s">
        <v>5331</v>
      </c>
      <c r="D441" s="4" t="s">
        <v>3762</v>
      </c>
      <c r="E441" s="4" t="s">
        <v>6487</v>
      </c>
      <c r="F441" s="4" t="s">
        <v>6488</v>
      </c>
      <c r="G441" s="4" t="str">
        <f t="shared" si="28"/>
        <v xml:space="preserve">SERVICIOS TECNOLÓGICOS: Implementar soluciones tecnológicas estandarizadas, innovadoras e integrales para una gestión judicial, técnica y administrativa eficiente.  </v>
      </c>
      <c r="H441" s="4" t="s">
        <v>3160</v>
      </c>
      <c r="I441" s="4" t="s">
        <v>4043</v>
      </c>
      <c r="J441" s="4" t="s">
        <v>3211</v>
      </c>
      <c r="K441" s="4"/>
      <c r="L441" s="4">
        <v>2024</v>
      </c>
      <c r="M441" s="4" t="s">
        <v>6556</v>
      </c>
      <c r="N441" s="4" t="s">
        <v>50</v>
      </c>
      <c r="O441" s="4"/>
      <c r="P441" s="4"/>
      <c r="Q441" s="4"/>
      <c r="R441" s="15"/>
      <c r="S441" s="15"/>
      <c r="T441" s="15"/>
      <c r="U441" s="15"/>
      <c r="V441" s="15"/>
      <c r="W441" s="15"/>
      <c r="X441" s="4"/>
      <c r="Y441" s="10" t="e">
        <f>VLOOKUP(H441,'centroDeProyectos estrateg '!$B:$AB,2,FALSE)</f>
        <v>#N/A</v>
      </c>
      <c r="Z441" s="10" t="e">
        <f>VLOOKUP(I441,'centroDeProyectos estrateg '!$B:$AB,3,FALSE)</f>
        <v>#N/A</v>
      </c>
      <c r="AA441" s="10" t="e">
        <f>VLOOKUP(J441,'centroDeProyectos estrateg '!$B:$AB,7,FALSE)</f>
        <v>#N/A</v>
      </c>
      <c r="AB441" s="10" t="e">
        <f>VLOOKUP(K441,'centroDeProyectos estrateg '!$B:$AB,8,FALSE)</f>
        <v>#N/A</v>
      </c>
      <c r="AC441" s="10" t="e">
        <f>VLOOKUP(L441,'centroDeProyectos estrateg '!$B:$AB,5,FALSE)</f>
        <v>#N/A</v>
      </c>
      <c r="AD441" s="10" t="e">
        <f>VLOOKUP(M441,'centroDeProyectos estrateg '!$B:$AB,19,FALSE)</f>
        <v>#N/A</v>
      </c>
    </row>
    <row r="442" spans="1:30" ht="32.25" customHeight="1">
      <c r="A442" s="1"/>
      <c r="B442" s="3" t="s">
        <v>3463</v>
      </c>
      <c r="C442" s="3" t="s">
        <v>5331</v>
      </c>
      <c r="D442" s="3" t="s">
        <v>3762</v>
      </c>
      <c r="E442" s="3" t="s">
        <v>6487</v>
      </c>
      <c r="F442" s="3" t="s">
        <v>6488</v>
      </c>
      <c r="G442" s="3" t="str">
        <f t="shared" si="28"/>
        <v xml:space="preserve">SERVICIOS TECNOLÓGICOS: Implementar soluciones tecnológicas estandarizadas, innovadoras e integrales para una gestión judicial, técnica y administrativa eficiente.  </v>
      </c>
      <c r="H442" s="3" t="s">
        <v>3141</v>
      </c>
      <c r="I442" s="3" t="s">
        <v>4044</v>
      </c>
      <c r="J442" s="3" t="s">
        <v>3645</v>
      </c>
      <c r="K442" s="3" t="s">
        <v>50</v>
      </c>
      <c r="L442" s="3">
        <v>2019</v>
      </c>
      <c r="M442" s="3" t="s">
        <v>6557</v>
      </c>
      <c r="N442" s="3" t="s">
        <v>3645</v>
      </c>
      <c r="O442" s="3" t="s">
        <v>3582</v>
      </c>
      <c r="P442" s="3">
        <v>0</v>
      </c>
      <c r="Q442" s="3">
        <v>100</v>
      </c>
      <c r="R442" s="5">
        <v>0.1</v>
      </c>
      <c r="S442" s="5">
        <v>0.2</v>
      </c>
      <c r="T442" s="5">
        <v>0.4</v>
      </c>
      <c r="U442" s="5">
        <v>0.6</v>
      </c>
      <c r="V442" s="5">
        <v>0.8</v>
      </c>
      <c r="W442" s="5">
        <v>1</v>
      </c>
      <c r="X442" s="3" t="s">
        <v>6558</v>
      </c>
      <c r="Y442" s="10" t="e">
        <f>VLOOKUP(H442,'centroDeProyectos estrateg '!$B:$AB,2,FALSE)</f>
        <v>#VALUE!</v>
      </c>
      <c r="Z442" s="10" t="e">
        <f>VLOOKUP(I442,'centroDeProyectos estrateg '!$B:$AB,3,FALSE)</f>
        <v>#N/A</v>
      </c>
      <c r="AA442" s="10" t="e">
        <f>VLOOKUP(J442,'centroDeProyectos estrateg '!$B:$AB,7,FALSE)</f>
        <v>#N/A</v>
      </c>
      <c r="AB442" s="10" t="e">
        <f>VLOOKUP(K442,'centroDeProyectos estrateg '!$B:$AB,8,FALSE)</f>
        <v>#N/A</v>
      </c>
      <c r="AC442" s="10" t="e">
        <f>VLOOKUP(L442,'centroDeProyectos estrateg '!$B:$AB,5,FALSE)</f>
        <v>#N/A</v>
      </c>
      <c r="AD442" s="10" t="e">
        <f>VLOOKUP(M442,'centroDeProyectos estrateg '!$B:$AB,19,FALSE)</f>
        <v>#N/A</v>
      </c>
    </row>
    <row r="443" spans="1:30" ht="32.25" customHeight="1">
      <c r="A443" s="1"/>
      <c r="B443" s="3" t="s">
        <v>3463</v>
      </c>
      <c r="C443" s="3" t="s">
        <v>5331</v>
      </c>
      <c r="D443" s="3" t="s">
        <v>3762</v>
      </c>
      <c r="E443" s="3" t="s">
        <v>6487</v>
      </c>
      <c r="F443" s="3" t="s">
        <v>6488</v>
      </c>
      <c r="G443" s="3" t="str">
        <f t="shared" si="28"/>
        <v xml:space="preserve">SERVICIOS TECNOLÓGICOS: Implementar soluciones tecnológicas estandarizadas, innovadoras e integrales para una gestión judicial, técnica y administrativa eficiente.  </v>
      </c>
      <c r="H443" s="3" t="s">
        <v>3141</v>
      </c>
      <c r="I443" s="3" t="s">
        <v>4044</v>
      </c>
      <c r="J443" s="3" t="s">
        <v>3645</v>
      </c>
      <c r="K443" s="3" t="s">
        <v>50</v>
      </c>
      <c r="L443" s="3">
        <v>2020</v>
      </c>
      <c r="M443" s="3" t="s">
        <v>6559</v>
      </c>
      <c r="N443" s="3" t="s">
        <v>50</v>
      </c>
      <c r="O443" s="3"/>
      <c r="P443" s="3"/>
      <c r="Q443" s="3"/>
      <c r="R443" s="5"/>
      <c r="S443" s="5"/>
      <c r="T443" s="5"/>
      <c r="U443" s="5"/>
      <c r="V443" s="5"/>
      <c r="W443" s="5"/>
      <c r="X443" s="3"/>
      <c r="Y443" s="10" t="e">
        <f>VLOOKUP(H443,'centroDeProyectos estrateg '!$B:$AB,2,FALSE)</f>
        <v>#VALUE!</v>
      </c>
      <c r="Z443" s="10" t="e">
        <f>VLOOKUP(I443,'centroDeProyectos estrateg '!$B:$AB,3,FALSE)</f>
        <v>#N/A</v>
      </c>
      <c r="AA443" s="10" t="e">
        <f>VLOOKUP(J443,'centroDeProyectos estrateg '!$B:$AB,7,FALSE)</f>
        <v>#N/A</v>
      </c>
      <c r="AB443" s="10" t="e">
        <f>VLOOKUP(K443,'centroDeProyectos estrateg '!$B:$AB,8,FALSE)</f>
        <v>#N/A</v>
      </c>
      <c r="AC443" s="10" t="e">
        <f>VLOOKUP(L443,'centroDeProyectos estrateg '!$B:$AB,5,FALSE)</f>
        <v>#N/A</v>
      </c>
      <c r="AD443" s="10" t="e">
        <f>VLOOKUP(M443,'centroDeProyectos estrateg '!$B:$AB,19,FALSE)</f>
        <v>#N/A</v>
      </c>
    </row>
    <row r="444" spans="1:30" ht="32.25" customHeight="1">
      <c r="A444" s="1"/>
      <c r="B444" s="3" t="s">
        <v>3463</v>
      </c>
      <c r="C444" s="3" t="s">
        <v>5331</v>
      </c>
      <c r="D444" s="3" t="s">
        <v>3762</v>
      </c>
      <c r="E444" s="3" t="s">
        <v>6487</v>
      </c>
      <c r="F444" s="3" t="s">
        <v>6488</v>
      </c>
      <c r="G444" s="3" t="str">
        <f t="shared" si="28"/>
        <v xml:space="preserve">SERVICIOS TECNOLÓGICOS: Implementar soluciones tecnológicas estandarizadas, innovadoras e integrales para una gestión judicial, técnica y administrativa eficiente.  </v>
      </c>
      <c r="H444" s="3" t="s">
        <v>3141</v>
      </c>
      <c r="I444" s="3" t="s">
        <v>4044</v>
      </c>
      <c r="J444" s="3" t="s">
        <v>3645</v>
      </c>
      <c r="K444" s="3" t="s">
        <v>50</v>
      </c>
      <c r="L444" s="3" t="s">
        <v>3448</v>
      </c>
      <c r="M444" s="3" t="s">
        <v>6560</v>
      </c>
      <c r="N444" s="3" t="s">
        <v>50</v>
      </c>
      <c r="O444" s="3"/>
      <c r="P444" s="3"/>
      <c r="Q444" s="3"/>
      <c r="R444" s="5"/>
      <c r="S444" s="5"/>
      <c r="T444" s="5"/>
      <c r="U444" s="5"/>
      <c r="V444" s="5"/>
      <c r="W444" s="5"/>
      <c r="X444" s="3"/>
      <c r="Y444" s="10" t="e">
        <f>VLOOKUP(H444,'centroDeProyectos estrateg '!$B:$AB,2,FALSE)</f>
        <v>#VALUE!</v>
      </c>
      <c r="Z444" s="10" t="e">
        <f>VLOOKUP(I444,'centroDeProyectos estrateg '!$B:$AB,3,FALSE)</f>
        <v>#N/A</v>
      </c>
      <c r="AA444" s="10" t="e">
        <f>VLOOKUP(J444,'centroDeProyectos estrateg '!$B:$AB,7,FALSE)</f>
        <v>#N/A</v>
      </c>
      <c r="AB444" s="10" t="e">
        <f>VLOOKUP(K444,'centroDeProyectos estrateg '!$B:$AB,8,FALSE)</f>
        <v>#N/A</v>
      </c>
      <c r="AC444" s="10" t="e">
        <f>VLOOKUP(L444,'centroDeProyectos estrateg '!$B:$AB,5,FALSE)</f>
        <v>#N/A</v>
      </c>
      <c r="AD444" s="10" t="e">
        <f>VLOOKUP(M444,'centroDeProyectos estrateg '!$B:$AB,19,FALSE)</f>
        <v>#N/A</v>
      </c>
    </row>
    <row r="445" spans="1:30" ht="32.25" customHeight="1">
      <c r="A445" s="1"/>
      <c r="B445" s="3" t="s">
        <v>3463</v>
      </c>
      <c r="C445" s="3" t="s">
        <v>5331</v>
      </c>
      <c r="D445" s="3" t="s">
        <v>3762</v>
      </c>
      <c r="E445" s="3" t="s">
        <v>6487</v>
      </c>
      <c r="F445" s="3" t="s">
        <v>6488</v>
      </c>
      <c r="G445" s="3" t="str">
        <f t="shared" si="28"/>
        <v xml:space="preserve">SERVICIOS TECNOLÓGICOS: Implementar soluciones tecnológicas estandarizadas, innovadoras e integrales para una gestión judicial, técnica y administrativa eficiente.  </v>
      </c>
      <c r="H445" s="3" t="s">
        <v>3141</v>
      </c>
      <c r="I445" s="3" t="s">
        <v>4044</v>
      </c>
      <c r="J445" s="3" t="s">
        <v>3645</v>
      </c>
      <c r="K445" s="3" t="s">
        <v>50</v>
      </c>
      <c r="L445" s="3">
        <v>2024</v>
      </c>
      <c r="M445" s="3" t="s">
        <v>6561</v>
      </c>
      <c r="N445" s="3" t="s">
        <v>3645</v>
      </c>
      <c r="O445" s="3"/>
      <c r="P445" s="3"/>
      <c r="Q445" s="3"/>
      <c r="R445" s="5"/>
      <c r="S445" s="5"/>
      <c r="T445" s="5"/>
      <c r="U445" s="5"/>
      <c r="V445" s="5"/>
      <c r="W445" s="5"/>
      <c r="X445" s="3"/>
      <c r="Y445" s="10" t="e">
        <f>VLOOKUP(H445,'centroDeProyectos estrateg '!$B:$AB,2,FALSE)</f>
        <v>#VALUE!</v>
      </c>
      <c r="Z445" s="10" t="e">
        <f>VLOOKUP(I445,'centroDeProyectos estrateg '!$B:$AB,3,FALSE)</f>
        <v>#N/A</v>
      </c>
      <c r="AA445" s="10" t="e">
        <f>VLOOKUP(J445,'centroDeProyectos estrateg '!$B:$AB,7,FALSE)</f>
        <v>#N/A</v>
      </c>
      <c r="AB445" s="10" t="e">
        <f>VLOOKUP(K445,'centroDeProyectos estrateg '!$B:$AB,8,FALSE)</f>
        <v>#N/A</v>
      </c>
      <c r="AC445" s="10" t="e">
        <f>VLOOKUP(L445,'centroDeProyectos estrateg '!$B:$AB,5,FALSE)</f>
        <v>#N/A</v>
      </c>
      <c r="AD445" s="10" t="e">
        <f>VLOOKUP(M445,'centroDeProyectos estrateg '!$B:$AB,19,FALSE)</f>
        <v>#N/A</v>
      </c>
    </row>
    <row r="446" spans="1:30" ht="32.25" customHeight="1">
      <c r="A446" s="1"/>
      <c r="B446" s="4" t="s">
        <v>3819</v>
      </c>
      <c r="C446" s="4" t="s">
        <v>5351</v>
      </c>
      <c r="D446" s="4" t="s">
        <v>4046</v>
      </c>
      <c r="E446" s="4" t="s">
        <v>3790</v>
      </c>
      <c r="F446" s="4" t="s">
        <v>3791</v>
      </c>
      <c r="G446" s="4"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446" s="4" t="s">
        <v>3069</v>
      </c>
      <c r="I446" s="4" t="s">
        <v>4045</v>
      </c>
      <c r="J446" s="4" t="s">
        <v>2145</v>
      </c>
      <c r="K446" s="4" t="s">
        <v>6378</v>
      </c>
      <c r="L446" s="4">
        <v>2020</v>
      </c>
      <c r="M446" s="4" t="s">
        <v>6562</v>
      </c>
      <c r="N446" s="4" t="s">
        <v>6378</v>
      </c>
      <c r="O446" s="4" t="s">
        <v>3582</v>
      </c>
      <c r="P446" s="4">
        <v>0</v>
      </c>
      <c r="Q446" s="4">
        <v>100</v>
      </c>
      <c r="R446" s="15">
        <v>0.1</v>
      </c>
      <c r="S446" s="15">
        <v>0.2</v>
      </c>
      <c r="T446" s="15">
        <v>0.4</v>
      </c>
      <c r="U446" s="15">
        <v>0.6</v>
      </c>
      <c r="V446" s="15">
        <v>0.8</v>
      </c>
      <c r="W446" s="15">
        <v>1</v>
      </c>
      <c r="X446" s="4" t="s">
        <v>6563</v>
      </c>
      <c r="Y446" s="10" t="e">
        <f>VLOOKUP(H446,'centroDeProyectos estrateg '!$B:$AB,2,FALSE)</f>
        <v>#N/A</v>
      </c>
      <c r="Z446" s="10" t="e">
        <f>VLOOKUP(I446,'centroDeProyectos estrateg '!$B:$AB,3,FALSE)</f>
        <v>#N/A</v>
      </c>
      <c r="AA446" s="10" t="e">
        <f>VLOOKUP(J446,'centroDeProyectos estrateg '!$B:$AB,7,FALSE)</f>
        <v>#N/A</v>
      </c>
      <c r="AB446" s="10" t="e">
        <f>VLOOKUP(K446,'centroDeProyectos estrateg '!$B:$AB,8,FALSE)</f>
        <v>#N/A</v>
      </c>
      <c r="AC446" s="10" t="e">
        <f>VLOOKUP(L446,'centroDeProyectos estrateg '!$B:$AB,5,FALSE)</f>
        <v>#N/A</v>
      </c>
      <c r="AD446" s="10" t="e">
        <f>VLOOKUP(M446,'centroDeProyectos estrateg '!$B:$AB,19,FALSE)</f>
        <v>#N/A</v>
      </c>
    </row>
    <row r="447" spans="1:30" ht="32.25" customHeight="1">
      <c r="A447" s="1"/>
      <c r="B447" s="4" t="s">
        <v>3819</v>
      </c>
      <c r="C447" s="4" t="s">
        <v>5351</v>
      </c>
      <c r="D447" s="4" t="s">
        <v>4046</v>
      </c>
      <c r="E447" s="4" t="s">
        <v>3790</v>
      </c>
      <c r="F447" s="4" t="s">
        <v>3791</v>
      </c>
      <c r="G447" s="4"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447" s="4" t="s">
        <v>3069</v>
      </c>
      <c r="I447" s="4" t="s">
        <v>4045</v>
      </c>
      <c r="J447" s="4" t="s">
        <v>2145</v>
      </c>
      <c r="K447" s="4" t="s">
        <v>6378</v>
      </c>
      <c r="L447" s="4">
        <v>2021</v>
      </c>
      <c r="M447" s="4" t="s">
        <v>6564</v>
      </c>
      <c r="N447" s="4" t="s">
        <v>6378</v>
      </c>
      <c r="O447" s="4"/>
      <c r="P447" s="4"/>
      <c r="Q447" s="4"/>
      <c r="R447" s="15"/>
      <c r="S447" s="15"/>
      <c r="T447" s="15"/>
      <c r="U447" s="15"/>
      <c r="V447" s="15"/>
      <c r="W447" s="15"/>
      <c r="X447" s="4"/>
      <c r="Y447" s="10" t="e">
        <f>VLOOKUP(H447,'centroDeProyectos estrateg '!$B:$AB,2,FALSE)</f>
        <v>#N/A</v>
      </c>
      <c r="Z447" s="10" t="e">
        <f>VLOOKUP(I447,'centroDeProyectos estrateg '!$B:$AB,3,FALSE)</f>
        <v>#N/A</v>
      </c>
      <c r="AA447" s="10" t="e">
        <f>VLOOKUP(J447,'centroDeProyectos estrateg '!$B:$AB,7,FALSE)</f>
        <v>#N/A</v>
      </c>
      <c r="AB447" s="10" t="e">
        <f>VLOOKUP(K447,'centroDeProyectos estrateg '!$B:$AB,8,FALSE)</f>
        <v>#N/A</v>
      </c>
      <c r="AC447" s="10" t="e">
        <f>VLOOKUP(L447,'centroDeProyectos estrateg '!$B:$AB,5,FALSE)</f>
        <v>#N/A</v>
      </c>
      <c r="AD447" s="10" t="e">
        <f>VLOOKUP(M447,'centroDeProyectos estrateg '!$B:$AB,19,FALSE)</f>
        <v>#N/A</v>
      </c>
    </row>
    <row r="448" spans="1:30" ht="32.25" customHeight="1">
      <c r="A448" s="1"/>
      <c r="B448" s="4" t="s">
        <v>3819</v>
      </c>
      <c r="C448" s="4" t="s">
        <v>5351</v>
      </c>
      <c r="D448" s="4" t="s">
        <v>4046</v>
      </c>
      <c r="E448" s="4" t="s">
        <v>3790</v>
      </c>
      <c r="F448" s="4" t="s">
        <v>3791</v>
      </c>
      <c r="G448" s="4"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448" s="4" t="s">
        <v>3069</v>
      </c>
      <c r="I448" s="4" t="s">
        <v>4045</v>
      </c>
      <c r="J448" s="4" t="s">
        <v>2145</v>
      </c>
      <c r="K448" s="4" t="s">
        <v>6378</v>
      </c>
      <c r="L448" s="4" t="s">
        <v>3639</v>
      </c>
      <c r="M448" s="4" t="s">
        <v>6565</v>
      </c>
      <c r="N448" s="4" t="s">
        <v>2145</v>
      </c>
      <c r="O448" s="4"/>
      <c r="P448" s="4"/>
      <c r="Q448" s="4"/>
      <c r="R448" s="15"/>
      <c r="S448" s="15"/>
      <c r="T448" s="15"/>
      <c r="U448" s="15"/>
      <c r="V448" s="15"/>
      <c r="W448" s="15"/>
      <c r="X448" s="4"/>
      <c r="Y448" s="10" t="e">
        <f>VLOOKUP(H448,'centroDeProyectos estrateg '!$B:$AB,2,FALSE)</f>
        <v>#N/A</v>
      </c>
      <c r="Z448" s="10" t="e">
        <f>VLOOKUP(I448,'centroDeProyectos estrateg '!$B:$AB,3,FALSE)</f>
        <v>#N/A</v>
      </c>
      <c r="AA448" s="10" t="e">
        <f>VLOOKUP(J448,'centroDeProyectos estrateg '!$B:$AB,7,FALSE)</f>
        <v>#N/A</v>
      </c>
      <c r="AB448" s="10" t="e">
        <f>VLOOKUP(K448,'centroDeProyectos estrateg '!$B:$AB,8,FALSE)</f>
        <v>#N/A</v>
      </c>
      <c r="AC448" s="10" t="e">
        <f>VLOOKUP(L448,'centroDeProyectos estrateg '!$B:$AB,5,FALSE)</f>
        <v>#N/A</v>
      </c>
      <c r="AD448" s="10" t="e">
        <f>VLOOKUP(M448,'centroDeProyectos estrateg '!$B:$AB,19,FALSE)</f>
        <v>#N/A</v>
      </c>
    </row>
    <row r="449" spans="1:30" ht="32.25" customHeight="1">
      <c r="A449" s="1"/>
      <c r="B449" s="4" t="s">
        <v>3819</v>
      </c>
      <c r="C449" s="4" t="s">
        <v>5351</v>
      </c>
      <c r="D449" s="4" t="s">
        <v>4046</v>
      </c>
      <c r="E449" s="4" t="s">
        <v>3790</v>
      </c>
      <c r="F449" s="4" t="s">
        <v>3791</v>
      </c>
      <c r="G449" s="4"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449" s="4" t="s">
        <v>3069</v>
      </c>
      <c r="I449" s="4" t="s">
        <v>4045</v>
      </c>
      <c r="J449" s="4" t="s">
        <v>2145</v>
      </c>
      <c r="K449" s="4" t="s">
        <v>6378</v>
      </c>
      <c r="L449" s="4">
        <v>2024</v>
      </c>
      <c r="M449" s="4" t="s">
        <v>6566</v>
      </c>
      <c r="N449" s="4" t="s">
        <v>2145</v>
      </c>
      <c r="O449" s="4"/>
      <c r="P449" s="4"/>
      <c r="Q449" s="4"/>
      <c r="R449" s="15"/>
      <c r="S449" s="15"/>
      <c r="T449" s="15"/>
      <c r="U449" s="15"/>
      <c r="V449" s="15"/>
      <c r="W449" s="15"/>
      <c r="X449" s="4"/>
      <c r="Y449" s="10" t="e">
        <f>VLOOKUP(H449,'centroDeProyectos estrateg '!$B:$AB,2,FALSE)</f>
        <v>#N/A</v>
      </c>
      <c r="Z449" s="10" t="e">
        <f>VLOOKUP(I449,'centroDeProyectos estrateg '!$B:$AB,3,FALSE)</f>
        <v>#N/A</v>
      </c>
      <c r="AA449" s="10" t="e">
        <f>VLOOKUP(J449,'centroDeProyectos estrateg '!$B:$AB,7,FALSE)</f>
        <v>#N/A</v>
      </c>
      <c r="AB449" s="10" t="e">
        <f>VLOOKUP(K449,'centroDeProyectos estrateg '!$B:$AB,8,FALSE)</f>
        <v>#N/A</v>
      </c>
      <c r="AC449" s="10" t="e">
        <f>VLOOKUP(L449,'centroDeProyectos estrateg '!$B:$AB,5,FALSE)</f>
        <v>#N/A</v>
      </c>
      <c r="AD449" s="10" t="e">
        <f>VLOOKUP(M449,'centroDeProyectos estrateg '!$B:$AB,19,FALSE)</f>
        <v>#N/A</v>
      </c>
    </row>
    <row r="450" spans="1:30" ht="32.25" customHeight="1">
      <c r="A450" s="1"/>
      <c r="B450" s="4" t="s">
        <v>3819</v>
      </c>
      <c r="C450" s="4" t="s">
        <v>5351</v>
      </c>
      <c r="D450" s="4" t="s">
        <v>4046</v>
      </c>
      <c r="E450" s="4" t="s">
        <v>3790</v>
      </c>
      <c r="F450" s="4" t="s">
        <v>3791</v>
      </c>
      <c r="G450" s="4" t="str">
        <f t="shared" si="2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450" s="4" t="s">
        <v>3069</v>
      </c>
      <c r="I450" s="4" t="s">
        <v>4045</v>
      </c>
      <c r="J450" s="4" t="s">
        <v>2145</v>
      </c>
      <c r="K450" s="4" t="s">
        <v>6378</v>
      </c>
      <c r="L450" s="4">
        <v>2024</v>
      </c>
      <c r="M450" s="4" t="s">
        <v>6567</v>
      </c>
      <c r="N450" s="4" t="s">
        <v>2145</v>
      </c>
      <c r="O450" s="4"/>
      <c r="P450" s="4"/>
      <c r="Q450" s="4"/>
      <c r="R450" s="15"/>
      <c r="S450" s="15"/>
      <c r="T450" s="15"/>
      <c r="U450" s="15"/>
      <c r="V450" s="15"/>
      <c r="W450" s="15"/>
      <c r="X450" s="4"/>
      <c r="Y450" s="10" t="e">
        <f>VLOOKUP(H450,'centroDeProyectos estrateg '!$B:$AB,2,FALSE)</f>
        <v>#N/A</v>
      </c>
      <c r="Z450" s="10" t="e">
        <f>VLOOKUP(I450,'centroDeProyectos estrateg '!$B:$AB,3,FALSE)</f>
        <v>#N/A</v>
      </c>
      <c r="AA450" s="10" t="e">
        <f>VLOOKUP(J450,'centroDeProyectos estrateg '!$B:$AB,7,FALSE)</f>
        <v>#N/A</v>
      </c>
      <c r="AB450" s="10" t="e">
        <f>VLOOKUP(K450,'centroDeProyectos estrateg '!$B:$AB,8,FALSE)</f>
        <v>#N/A</v>
      </c>
      <c r="AC450" s="10" t="e">
        <f>VLOOKUP(L450,'centroDeProyectos estrateg '!$B:$AB,5,FALSE)</f>
        <v>#N/A</v>
      </c>
      <c r="AD450" s="10" t="e">
        <f>VLOOKUP(M450,'centroDeProyectos estrateg '!$B:$AB,19,FALSE)</f>
        <v>#N/A</v>
      </c>
    </row>
    <row r="451" spans="1:30" ht="32.25" customHeight="1">
      <c r="A451" s="1"/>
      <c r="B451" s="3" t="s">
        <v>3463</v>
      </c>
      <c r="C451" s="3" t="s">
        <v>5351</v>
      </c>
      <c r="D451" s="3" t="s">
        <v>4046</v>
      </c>
      <c r="E451" s="3" t="s">
        <v>4047</v>
      </c>
      <c r="F451" s="3" t="s">
        <v>4048</v>
      </c>
      <c r="G451" s="3" t="str">
        <f t="shared" si="28"/>
        <v>CARRERA: Diseñar el modelo de carrera escalonada dirigido al personal de los diferentes ámbitos, considerando las condición de género y vulnerabilidad del personal.</v>
      </c>
      <c r="H451" s="3" t="s">
        <v>3089</v>
      </c>
      <c r="I451" s="3" t="s">
        <v>4049</v>
      </c>
      <c r="J451" s="3" t="s">
        <v>58</v>
      </c>
      <c r="K451" s="3" t="s">
        <v>6568</v>
      </c>
      <c r="L451" s="3">
        <v>2019</v>
      </c>
      <c r="M451" s="3" t="s">
        <v>6247</v>
      </c>
      <c r="N451" s="3" t="s">
        <v>58</v>
      </c>
      <c r="O451" s="3" t="s">
        <v>3582</v>
      </c>
      <c r="P451" s="3">
        <v>23</v>
      </c>
      <c r="Q451" s="3">
        <v>100</v>
      </c>
      <c r="R451" s="3">
        <f>23+13</f>
        <v>36</v>
      </c>
      <c r="S451" s="3">
        <f>R451+13</f>
        <v>49</v>
      </c>
      <c r="T451" s="3">
        <f t="shared" ref="T451:V451" si="29">S451+13</f>
        <v>62</v>
      </c>
      <c r="U451" s="3">
        <f t="shared" si="29"/>
        <v>75</v>
      </c>
      <c r="V451" s="3">
        <f t="shared" si="29"/>
        <v>88</v>
      </c>
      <c r="W451" s="3">
        <v>100</v>
      </c>
      <c r="X451" s="3" t="s">
        <v>6001</v>
      </c>
      <c r="Y451" s="10" t="str">
        <f>VLOOKUP(H451,'centroDeProyectos estrateg '!$B:$AB,2,FALSE)</f>
        <v>4-  Gestión de personal (23)</v>
      </c>
      <c r="Z451" s="10" t="e">
        <f>VLOOKUP(I451,'centroDeProyectos estrateg '!$B:$AB,3,FALSE)</f>
        <v>#N/A</v>
      </c>
      <c r="AA451" s="10" t="e">
        <f>VLOOKUP(J451,'centroDeProyectos estrateg '!$B:$AB,7,FALSE)</f>
        <v>#N/A</v>
      </c>
      <c r="AB451" s="10" t="e">
        <f>VLOOKUP(K451,'centroDeProyectos estrateg '!$B:$AB,8,FALSE)</f>
        <v>#N/A</v>
      </c>
      <c r="AC451" s="10" t="e">
        <f>VLOOKUP(L451,'centroDeProyectos estrateg '!$B:$AB,5,FALSE)</f>
        <v>#N/A</v>
      </c>
      <c r="AD451" s="10" t="e">
        <f>VLOOKUP(M451,'centroDeProyectos estrateg '!$B:$AB,19,FALSE)</f>
        <v>#N/A</v>
      </c>
    </row>
    <row r="452" spans="1:30" ht="32.25" customHeight="1">
      <c r="A452" s="1"/>
      <c r="B452" s="3" t="s">
        <v>3463</v>
      </c>
      <c r="C452" s="3" t="s">
        <v>5351</v>
      </c>
      <c r="D452" s="3" t="s">
        <v>4046</v>
      </c>
      <c r="E452" s="3" t="s">
        <v>4047</v>
      </c>
      <c r="F452" s="3" t="s">
        <v>4048</v>
      </c>
      <c r="G452" s="3" t="str">
        <f t="shared" si="28"/>
        <v>CARRERA: Diseñar el modelo de carrera escalonada dirigido al personal de los diferentes ámbitos, considerando las condición de género y vulnerabilidad del personal.</v>
      </c>
      <c r="H452" s="3" t="s">
        <v>3089</v>
      </c>
      <c r="I452" s="3" t="s">
        <v>4049</v>
      </c>
      <c r="J452" s="3" t="s">
        <v>58</v>
      </c>
      <c r="K452" s="3" t="s">
        <v>6568</v>
      </c>
      <c r="L452" s="3" t="s">
        <v>6174</v>
      </c>
      <c r="M452" s="3" t="s">
        <v>3629</v>
      </c>
      <c r="N452" s="3" t="s">
        <v>58</v>
      </c>
      <c r="O452" s="3"/>
      <c r="P452" s="3"/>
      <c r="Q452" s="3"/>
      <c r="R452" s="5"/>
      <c r="S452" s="5"/>
      <c r="T452" s="5"/>
      <c r="U452" s="5"/>
      <c r="V452" s="5"/>
      <c r="W452" s="5"/>
      <c r="X452" s="3"/>
      <c r="Y452" s="10" t="str">
        <f>VLOOKUP(H452,'centroDeProyectos estrateg '!$B:$AB,2,FALSE)</f>
        <v>4-  Gestión de personal (23)</v>
      </c>
      <c r="Z452" s="10" t="e">
        <f>VLOOKUP(I452,'centroDeProyectos estrateg '!$B:$AB,3,FALSE)</f>
        <v>#N/A</v>
      </c>
      <c r="AA452" s="10" t="e">
        <f>VLOOKUP(J452,'centroDeProyectos estrateg '!$B:$AB,7,FALSE)</f>
        <v>#N/A</v>
      </c>
      <c r="AB452" s="10" t="e">
        <f>VLOOKUP(K452,'centroDeProyectos estrateg '!$B:$AB,8,FALSE)</f>
        <v>#N/A</v>
      </c>
      <c r="AC452" s="10" t="e">
        <f>VLOOKUP(L452,'centroDeProyectos estrateg '!$B:$AB,5,FALSE)</f>
        <v>#N/A</v>
      </c>
      <c r="AD452" s="10" t="e">
        <f>VLOOKUP(M452,'centroDeProyectos estrateg '!$B:$AB,19,FALSE)</f>
        <v>#N/A</v>
      </c>
    </row>
    <row r="453" spans="1:30" ht="32.25" customHeight="1">
      <c r="A453" s="1"/>
      <c r="B453" s="3" t="s">
        <v>3463</v>
      </c>
      <c r="C453" s="3" t="s">
        <v>5351</v>
      </c>
      <c r="D453" s="3" t="s">
        <v>4046</v>
      </c>
      <c r="E453" s="3" t="s">
        <v>4047</v>
      </c>
      <c r="F453" s="3" t="s">
        <v>4048</v>
      </c>
      <c r="G453" s="3" t="str">
        <f t="shared" si="28"/>
        <v>CARRERA: Diseñar el modelo de carrera escalonada dirigido al personal de los diferentes ámbitos, considerando las condición de género y vulnerabilidad del personal.</v>
      </c>
      <c r="H453" s="3" t="s">
        <v>3089</v>
      </c>
      <c r="I453" s="3" t="s">
        <v>4049</v>
      </c>
      <c r="J453" s="3" t="s">
        <v>58</v>
      </c>
      <c r="K453" s="3" t="s">
        <v>6568</v>
      </c>
      <c r="L453" s="3" t="s">
        <v>6230</v>
      </c>
      <c r="M453" s="3" t="s">
        <v>3630</v>
      </c>
      <c r="N453" s="3" t="s">
        <v>58</v>
      </c>
      <c r="O453" s="3"/>
      <c r="P453" s="3"/>
      <c r="Q453" s="3"/>
      <c r="R453" s="5"/>
      <c r="S453" s="5"/>
      <c r="T453" s="5"/>
      <c r="U453" s="5"/>
      <c r="V453" s="5"/>
      <c r="W453" s="5"/>
      <c r="X453" s="3"/>
      <c r="Y453" s="10" t="str">
        <f>VLOOKUP(H453,'centroDeProyectos estrateg '!$B:$AB,2,FALSE)</f>
        <v>4-  Gestión de personal (23)</v>
      </c>
      <c r="Z453" s="10" t="e">
        <f>VLOOKUP(I453,'centroDeProyectos estrateg '!$B:$AB,3,FALSE)</f>
        <v>#N/A</v>
      </c>
      <c r="AA453" s="10" t="e">
        <f>VLOOKUP(J453,'centroDeProyectos estrateg '!$B:$AB,7,FALSE)</f>
        <v>#N/A</v>
      </c>
      <c r="AB453" s="10" t="e">
        <f>VLOOKUP(K453,'centroDeProyectos estrateg '!$B:$AB,8,FALSE)</f>
        <v>#N/A</v>
      </c>
      <c r="AC453" s="10" t="e">
        <f>VLOOKUP(L453,'centroDeProyectos estrateg '!$B:$AB,5,FALSE)</f>
        <v>#N/A</v>
      </c>
      <c r="AD453" s="10" t="e">
        <f>VLOOKUP(M453,'centroDeProyectos estrateg '!$B:$AB,19,FALSE)</f>
        <v>#N/A</v>
      </c>
    </row>
    <row r="454" spans="1:30" ht="32.25" customHeight="1">
      <c r="A454" s="1"/>
      <c r="B454" s="3" t="s">
        <v>3463</v>
      </c>
      <c r="C454" s="3" t="s">
        <v>5351</v>
      </c>
      <c r="D454" s="3" t="s">
        <v>4046</v>
      </c>
      <c r="E454" s="3" t="s">
        <v>4047</v>
      </c>
      <c r="F454" s="3" t="s">
        <v>4048</v>
      </c>
      <c r="G454" s="3" t="str">
        <f t="shared" si="28"/>
        <v>CARRERA: Diseñar el modelo de carrera escalonada dirigido al personal de los diferentes ámbitos, considerando las condición de género y vulnerabilidad del personal.</v>
      </c>
      <c r="H454" s="3" t="s">
        <v>3089</v>
      </c>
      <c r="I454" s="3" t="s">
        <v>4049</v>
      </c>
      <c r="J454" s="3" t="s">
        <v>58</v>
      </c>
      <c r="K454" s="3" t="s">
        <v>6568</v>
      </c>
      <c r="L454" s="3" t="s">
        <v>3450</v>
      </c>
      <c r="M454" s="3" t="s">
        <v>3632</v>
      </c>
      <c r="N454" s="3" t="s">
        <v>58</v>
      </c>
      <c r="O454" s="3"/>
      <c r="P454" s="3"/>
      <c r="Q454" s="3"/>
      <c r="R454" s="5"/>
      <c r="S454" s="5"/>
      <c r="T454" s="5"/>
      <c r="U454" s="5"/>
      <c r="V454" s="5"/>
      <c r="W454" s="5"/>
      <c r="X454" s="3"/>
      <c r="Y454" s="10" t="str">
        <f>VLOOKUP(H454,'centroDeProyectos estrateg '!$B:$AB,2,FALSE)</f>
        <v>4-  Gestión de personal (23)</v>
      </c>
      <c r="Z454" s="10" t="e">
        <f>VLOOKUP(I454,'centroDeProyectos estrateg '!$B:$AB,3,FALSE)</f>
        <v>#N/A</v>
      </c>
      <c r="AA454" s="10" t="e">
        <f>VLOOKUP(J454,'centroDeProyectos estrateg '!$B:$AB,7,FALSE)</f>
        <v>#N/A</v>
      </c>
      <c r="AB454" s="10" t="e">
        <f>VLOOKUP(K454,'centroDeProyectos estrateg '!$B:$AB,8,FALSE)</f>
        <v>#N/A</v>
      </c>
      <c r="AC454" s="10" t="e">
        <f>VLOOKUP(L454,'centroDeProyectos estrateg '!$B:$AB,5,FALSE)</f>
        <v>#N/A</v>
      </c>
      <c r="AD454" s="10" t="e">
        <f>VLOOKUP(M454,'centroDeProyectos estrateg '!$B:$AB,19,FALSE)</f>
        <v>#N/A</v>
      </c>
    </row>
    <row r="455" spans="1:30" ht="32.25" customHeight="1">
      <c r="A455" s="1"/>
      <c r="B455" s="4" t="s">
        <v>3817</v>
      </c>
      <c r="C455" s="4" t="s">
        <v>5351</v>
      </c>
      <c r="D455" s="4" t="s">
        <v>4046</v>
      </c>
      <c r="E455" s="4" t="s">
        <v>4047</v>
      </c>
      <c r="F455" s="4" t="s">
        <v>4048</v>
      </c>
      <c r="G455" s="4" t="str">
        <f t="shared" si="28"/>
        <v>CARRERA: Diseñar el modelo de carrera escalonada dirigido al personal de los diferentes ámbitos, considerando las condición de género y vulnerabilidad del personal.</v>
      </c>
      <c r="H455" s="4" t="s">
        <v>3054</v>
      </c>
      <c r="I455" s="4" t="s">
        <v>4050</v>
      </c>
      <c r="J455" s="4" t="s">
        <v>58</v>
      </c>
      <c r="K455" s="4" t="s">
        <v>6569</v>
      </c>
      <c r="L455" s="4" t="s">
        <v>3475</v>
      </c>
      <c r="M455" s="4" t="s">
        <v>6570</v>
      </c>
      <c r="N455" s="4" t="s">
        <v>3426</v>
      </c>
      <c r="O455" s="4" t="s">
        <v>3582</v>
      </c>
      <c r="P455" s="4">
        <v>60</v>
      </c>
      <c r="Q455" s="4">
        <v>100</v>
      </c>
      <c r="R455" s="4">
        <v>67</v>
      </c>
      <c r="S455" s="4">
        <f>R455+7</f>
        <v>74</v>
      </c>
      <c r="T455" s="4">
        <f t="shared" ref="T455:V455" si="30">S455+7</f>
        <v>81</v>
      </c>
      <c r="U455" s="4">
        <f t="shared" si="30"/>
        <v>88</v>
      </c>
      <c r="V455" s="4">
        <f t="shared" si="30"/>
        <v>95</v>
      </c>
      <c r="W455" s="4">
        <v>100</v>
      </c>
      <c r="X455" s="4" t="s">
        <v>6001</v>
      </c>
      <c r="Y455" s="10" t="str">
        <f>VLOOKUP(H455,'centroDeProyectos estrateg '!$B:$AB,2,FALSE)</f>
        <v>4-  Gestión de personal (23)</v>
      </c>
      <c r="Z455" s="10" t="e">
        <f>VLOOKUP(I455,'centroDeProyectos estrateg '!$B:$AB,3,FALSE)</f>
        <v>#N/A</v>
      </c>
      <c r="AA455" s="10" t="e">
        <f>VLOOKUP(J455,'centroDeProyectos estrateg '!$B:$AB,7,FALSE)</f>
        <v>#N/A</v>
      </c>
      <c r="AB455" s="10" t="e">
        <f>VLOOKUP(K455,'centroDeProyectos estrateg '!$B:$AB,8,FALSE)</f>
        <v>#N/A</v>
      </c>
      <c r="AC455" s="10" t="e">
        <f>VLOOKUP(L455,'centroDeProyectos estrateg '!$B:$AB,5,FALSE)</f>
        <v>#N/A</v>
      </c>
      <c r="AD455" s="10" t="e">
        <f>VLOOKUP(M455,'centroDeProyectos estrateg '!$B:$AB,19,FALSE)</f>
        <v>#N/A</v>
      </c>
    </row>
    <row r="456" spans="1:30" ht="32.25" customHeight="1">
      <c r="A456" s="1"/>
      <c r="B456" s="4" t="s">
        <v>3817</v>
      </c>
      <c r="C456" s="4" t="s">
        <v>5351</v>
      </c>
      <c r="D456" s="4" t="s">
        <v>4046</v>
      </c>
      <c r="E456" s="4" t="s">
        <v>4047</v>
      </c>
      <c r="F456" s="4" t="s">
        <v>4048</v>
      </c>
      <c r="G456" s="4" t="str">
        <f t="shared" si="28"/>
        <v>CARRERA: Diseñar el modelo de carrera escalonada dirigido al personal de los diferentes ámbitos, considerando las condición de género y vulnerabilidad del personal.</v>
      </c>
      <c r="H456" s="4" t="s">
        <v>3054</v>
      </c>
      <c r="I456" s="4" t="s">
        <v>4050</v>
      </c>
      <c r="J456" s="4" t="s">
        <v>58</v>
      </c>
      <c r="K456" s="4" t="s">
        <v>6569</v>
      </c>
      <c r="L456" s="4" t="s">
        <v>3475</v>
      </c>
      <c r="M456" s="4" t="s">
        <v>6571</v>
      </c>
      <c r="N456" s="4" t="s">
        <v>3426</v>
      </c>
      <c r="O456" s="4"/>
      <c r="P456" s="4"/>
      <c r="Q456" s="4"/>
      <c r="R456" s="15"/>
      <c r="S456" s="15"/>
      <c r="T456" s="15"/>
      <c r="U456" s="15"/>
      <c r="V456" s="15"/>
      <c r="W456" s="15"/>
      <c r="X456" s="4"/>
      <c r="Y456" s="10" t="str">
        <f>VLOOKUP(H456,'centroDeProyectos estrateg '!$B:$AB,2,FALSE)</f>
        <v>4-  Gestión de personal (23)</v>
      </c>
      <c r="Z456" s="10" t="e">
        <f>VLOOKUP(I456,'centroDeProyectos estrateg '!$B:$AB,3,FALSE)</f>
        <v>#N/A</v>
      </c>
      <c r="AA456" s="10" t="e">
        <f>VLOOKUP(J456,'centroDeProyectos estrateg '!$B:$AB,7,FALSE)</f>
        <v>#N/A</v>
      </c>
      <c r="AB456" s="10" t="e">
        <f>VLOOKUP(K456,'centroDeProyectos estrateg '!$B:$AB,8,FALSE)</f>
        <v>#N/A</v>
      </c>
      <c r="AC456" s="10" t="e">
        <f>VLOOKUP(L456,'centroDeProyectos estrateg '!$B:$AB,5,FALSE)</f>
        <v>#N/A</v>
      </c>
      <c r="AD456" s="10" t="e">
        <f>VLOOKUP(M456,'centroDeProyectos estrateg '!$B:$AB,19,FALSE)</f>
        <v>#N/A</v>
      </c>
    </row>
    <row r="457" spans="1:30" ht="32.25" customHeight="1">
      <c r="A457" s="1"/>
      <c r="B457" s="4" t="s">
        <v>3606</v>
      </c>
      <c r="C457" s="4" t="s">
        <v>5351</v>
      </c>
      <c r="D457" s="4" t="s">
        <v>4046</v>
      </c>
      <c r="E457" s="4" t="s">
        <v>4047</v>
      </c>
      <c r="F457" s="4" t="s">
        <v>4048</v>
      </c>
      <c r="G457" s="4" t="str">
        <f t="shared" si="28"/>
        <v>CARRERA: Diseñar el modelo de carrera escalonada dirigido al personal de los diferentes ámbitos, considerando las condición de género y vulnerabilidad del personal.</v>
      </c>
      <c r="H457" s="4" t="s">
        <v>3095</v>
      </c>
      <c r="I457" s="4" t="s">
        <v>4051</v>
      </c>
      <c r="J457" s="4" t="s">
        <v>75</v>
      </c>
      <c r="K457" s="4" t="s">
        <v>4052</v>
      </c>
      <c r="L457" s="4" t="s">
        <v>6174</v>
      </c>
      <c r="M457" s="4" t="s">
        <v>4053</v>
      </c>
      <c r="N457" s="4" t="s">
        <v>75</v>
      </c>
      <c r="O457" s="4" t="s">
        <v>3582</v>
      </c>
      <c r="P457" s="4">
        <v>0</v>
      </c>
      <c r="Q457" s="4">
        <v>100</v>
      </c>
      <c r="R457" s="15">
        <v>0.1</v>
      </c>
      <c r="S457" s="15">
        <v>0.2</v>
      </c>
      <c r="T457" s="15">
        <v>0.4</v>
      </c>
      <c r="U457" s="15">
        <v>0.6</v>
      </c>
      <c r="V457" s="15">
        <v>0.8</v>
      </c>
      <c r="W457" s="15">
        <v>1</v>
      </c>
      <c r="X457" s="4" t="s">
        <v>4054</v>
      </c>
      <c r="Y457" s="10" t="e">
        <f>VLOOKUP(H457,'centroDeProyectos estrateg '!$B:$AB,2,FALSE)</f>
        <v>#VALUE!</v>
      </c>
      <c r="Z457" s="10" t="e">
        <f>VLOOKUP(I457,'centroDeProyectos estrateg '!$B:$AB,3,FALSE)</f>
        <v>#N/A</v>
      </c>
      <c r="AA457" s="10" t="e">
        <f>VLOOKUP(J457,'centroDeProyectos estrateg '!$B:$AB,7,FALSE)</f>
        <v>#N/A</v>
      </c>
      <c r="AB457" s="10" t="e">
        <f>VLOOKUP(K457,'centroDeProyectos estrateg '!$B:$AB,8,FALSE)</f>
        <v>#N/A</v>
      </c>
      <c r="AC457" s="10" t="e">
        <f>VLOOKUP(L457,'centroDeProyectos estrateg '!$B:$AB,5,FALSE)</f>
        <v>#N/A</v>
      </c>
      <c r="AD457" s="10" t="e">
        <f>VLOOKUP(M457,'centroDeProyectos estrateg '!$B:$AB,19,FALSE)</f>
        <v>#N/A</v>
      </c>
    </row>
    <row r="458" spans="1:30" ht="32.25" customHeight="1">
      <c r="A458" s="1"/>
      <c r="B458" s="4" t="s">
        <v>3606</v>
      </c>
      <c r="C458" s="4" t="s">
        <v>5351</v>
      </c>
      <c r="D458" s="4" t="s">
        <v>4046</v>
      </c>
      <c r="E458" s="4" t="s">
        <v>4047</v>
      </c>
      <c r="F458" s="4" t="s">
        <v>4048</v>
      </c>
      <c r="G458" s="4" t="str">
        <f t="shared" si="28"/>
        <v>CARRERA: Diseñar el modelo de carrera escalonada dirigido al personal de los diferentes ámbitos, considerando las condición de género y vulnerabilidad del personal.</v>
      </c>
      <c r="H458" s="4" t="s">
        <v>3095</v>
      </c>
      <c r="I458" s="4" t="s">
        <v>4051</v>
      </c>
      <c r="J458" s="4" t="s">
        <v>75</v>
      </c>
      <c r="K458" s="4" t="s">
        <v>4052</v>
      </c>
      <c r="L458" s="4">
        <v>2020</v>
      </c>
      <c r="M458" s="4" t="s">
        <v>4055</v>
      </c>
      <c r="N458" s="4" t="s">
        <v>75</v>
      </c>
      <c r="O458" s="4"/>
      <c r="P458" s="4"/>
      <c r="Q458" s="4"/>
      <c r="R458" s="15"/>
      <c r="S458" s="15"/>
      <c r="T458" s="15"/>
      <c r="U458" s="15"/>
      <c r="V458" s="15"/>
      <c r="W458" s="15"/>
      <c r="X458" s="4"/>
      <c r="Y458" s="10" t="e">
        <f>VLOOKUP(H458,'centroDeProyectos estrateg '!$B:$AB,2,FALSE)</f>
        <v>#VALUE!</v>
      </c>
      <c r="Z458" s="10" t="e">
        <f>VLOOKUP(I458,'centroDeProyectos estrateg '!$B:$AB,3,FALSE)</f>
        <v>#N/A</v>
      </c>
      <c r="AA458" s="10" t="e">
        <f>VLOOKUP(J458,'centroDeProyectos estrateg '!$B:$AB,7,FALSE)</f>
        <v>#N/A</v>
      </c>
      <c r="AB458" s="10" t="e">
        <f>VLOOKUP(K458,'centroDeProyectos estrateg '!$B:$AB,8,FALSE)</f>
        <v>#N/A</v>
      </c>
      <c r="AC458" s="10" t="e">
        <f>VLOOKUP(L458,'centroDeProyectos estrateg '!$B:$AB,5,FALSE)</f>
        <v>#N/A</v>
      </c>
      <c r="AD458" s="10" t="e">
        <f>VLOOKUP(M458,'centroDeProyectos estrateg '!$B:$AB,19,FALSE)</f>
        <v>#N/A</v>
      </c>
    </row>
    <row r="459" spans="1:30" ht="32.25" customHeight="1">
      <c r="A459" s="1"/>
      <c r="B459" s="4" t="s">
        <v>3606</v>
      </c>
      <c r="C459" s="4" t="s">
        <v>5351</v>
      </c>
      <c r="D459" s="4" t="s">
        <v>4046</v>
      </c>
      <c r="E459" s="4" t="s">
        <v>4047</v>
      </c>
      <c r="F459" s="4" t="s">
        <v>4048</v>
      </c>
      <c r="G459" s="4" t="str">
        <f t="shared" si="28"/>
        <v>CARRERA: Diseñar el modelo de carrera escalonada dirigido al personal de los diferentes ámbitos, considerando las condición de género y vulnerabilidad del personal.</v>
      </c>
      <c r="H459" s="4" t="s">
        <v>3095</v>
      </c>
      <c r="I459" s="4" t="s">
        <v>4051</v>
      </c>
      <c r="J459" s="4" t="s">
        <v>75</v>
      </c>
      <c r="K459" s="4" t="s">
        <v>4052</v>
      </c>
      <c r="L459" s="4" t="s">
        <v>6513</v>
      </c>
      <c r="M459" s="4" t="s">
        <v>4056</v>
      </c>
      <c r="N459" s="4" t="s">
        <v>75</v>
      </c>
      <c r="O459" s="4"/>
      <c r="P459" s="4"/>
      <c r="Q459" s="4"/>
      <c r="R459" s="15"/>
      <c r="S459" s="15"/>
      <c r="T459" s="15"/>
      <c r="U459" s="15"/>
      <c r="V459" s="15"/>
      <c r="W459" s="15"/>
      <c r="X459" s="4"/>
      <c r="Y459" s="10" t="e">
        <f>VLOOKUP(H459,'centroDeProyectos estrateg '!$B:$AB,2,FALSE)</f>
        <v>#VALUE!</v>
      </c>
      <c r="Z459" s="10" t="e">
        <f>VLOOKUP(I459,'centroDeProyectos estrateg '!$B:$AB,3,FALSE)</f>
        <v>#N/A</v>
      </c>
      <c r="AA459" s="10" t="e">
        <f>VLOOKUP(J459,'centroDeProyectos estrateg '!$B:$AB,7,FALSE)</f>
        <v>#N/A</v>
      </c>
      <c r="AB459" s="10" t="e">
        <f>VLOOKUP(K459,'centroDeProyectos estrateg '!$B:$AB,8,FALSE)</f>
        <v>#N/A</v>
      </c>
      <c r="AC459" s="10" t="e">
        <f>VLOOKUP(L459,'centroDeProyectos estrateg '!$B:$AB,5,FALSE)</f>
        <v>#N/A</v>
      </c>
      <c r="AD459" s="10" t="e">
        <f>VLOOKUP(M459,'centroDeProyectos estrateg '!$B:$AB,19,FALSE)</f>
        <v>#N/A</v>
      </c>
    </row>
    <row r="460" spans="1:30" ht="32.25" customHeight="1">
      <c r="A460" s="1"/>
      <c r="B460" s="4" t="s">
        <v>3606</v>
      </c>
      <c r="C460" s="4" t="s">
        <v>5351</v>
      </c>
      <c r="D460" s="4" t="s">
        <v>4046</v>
      </c>
      <c r="E460" s="4" t="s">
        <v>4047</v>
      </c>
      <c r="F460" s="4" t="s">
        <v>4048</v>
      </c>
      <c r="G460" s="4" t="str">
        <f t="shared" si="28"/>
        <v>CARRERA: Diseñar el modelo de carrera escalonada dirigido al personal de los diferentes ámbitos, considerando las condición de género y vulnerabilidad del personal.</v>
      </c>
      <c r="H460" s="4" t="s">
        <v>3095</v>
      </c>
      <c r="I460" s="4" t="s">
        <v>4051</v>
      </c>
      <c r="J460" s="4" t="s">
        <v>75</v>
      </c>
      <c r="K460" s="4" t="s">
        <v>4052</v>
      </c>
      <c r="L460" s="4">
        <v>2024</v>
      </c>
      <c r="M460" s="4" t="s">
        <v>4057</v>
      </c>
      <c r="N460" s="4" t="s">
        <v>75</v>
      </c>
      <c r="O460" s="4"/>
      <c r="P460" s="4"/>
      <c r="Q460" s="4"/>
      <c r="R460" s="15"/>
      <c r="S460" s="15"/>
      <c r="T460" s="15"/>
      <c r="U460" s="15"/>
      <c r="V460" s="15"/>
      <c r="W460" s="15"/>
      <c r="X460" s="4"/>
      <c r="Y460" s="10" t="e">
        <f>VLOOKUP(H460,'centroDeProyectos estrateg '!$B:$AB,2,FALSE)</f>
        <v>#VALUE!</v>
      </c>
      <c r="Z460" s="10" t="e">
        <f>VLOOKUP(I460,'centroDeProyectos estrateg '!$B:$AB,3,FALSE)</f>
        <v>#N/A</v>
      </c>
      <c r="AA460" s="10" t="e">
        <f>VLOOKUP(J460,'centroDeProyectos estrateg '!$B:$AB,7,FALSE)</f>
        <v>#N/A</v>
      </c>
      <c r="AB460" s="10" t="e">
        <f>VLOOKUP(K460,'centroDeProyectos estrateg '!$B:$AB,8,FALSE)</f>
        <v>#N/A</v>
      </c>
      <c r="AC460" s="10" t="e">
        <f>VLOOKUP(L460,'centroDeProyectos estrateg '!$B:$AB,5,FALSE)</f>
        <v>#N/A</v>
      </c>
      <c r="AD460" s="10" t="e">
        <f>VLOOKUP(M460,'centroDeProyectos estrateg '!$B:$AB,19,FALSE)</f>
        <v>#N/A</v>
      </c>
    </row>
    <row r="461" spans="1:30" ht="32.25" customHeight="1">
      <c r="A461" s="1"/>
      <c r="B461" s="3" t="s">
        <v>3819</v>
      </c>
      <c r="C461" s="3" t="s">
        <v>5351</v>
      </c>
      <c r="D461" s="3" t="s">
        <v>4046</v>
      </c>
      <c r="E461" s="3" t="s">
        <v>4047</v>
      </c>
      <c r="F461" s="3" t="s">
        <v>4048</v>
      </c>
      <c r="G461" s="3" t="str">
        <f t="shared" si="28"/>
        <v>CARRERA: Diseñar el modelo de carrera escalonada dirigido al personal de los diferentes ámbitos, considerando las condición de género y vulnerabilidad del personal.</v>
      </c>
      <c r="H461" s="3" t="s">
        <v>4059</v>
      </c>
      <c r="I461" s="3" t="s">
        <v>4058</v>
      </c>
      <c r="J461" s="3" t="s">
        <v>2145</v>
      </c>
      <c r="K461" s="3" t="s">
        <v>6572</v>
      </c>
      <c r="L461" s="3">
        <v>2019</v>
      </c>
      <c r="M461" s="3" t="s">
        <v>6573</v>
      </c>
      <c r="N461" s="3" t="s">
        <v>2145</v>
      </c>
      <c r="O461" s="3" t="s">
        <v>3582</v>
      </c>
      <c r="P461" s="3">
        <v>0</v>
      </c>
      <c r="Q461" s="3">
        <v>100</v>
      </c>
      <c r="R461" s="5">
        <v>0.1</v>
      </c>
      <c r="S461" s="5">
        <v>0.2</v>
      </c>
      <c r="T461" s="5">
        <v>0.4</v>
      </c>
      <c r="U461" s="5">
        <v>0.6</v>
      </c>
      <c r="V461" s="5">
        <v>0.8</v>
      </c>
      <c r="W461" s="5">
        <v>1</v>
      </c>
      <c r="X461" s="3" t="s">
        <v>6574</v>
      </c>
      <c r="Y461" s="10" t="e">
        <f>VLOOKUP(H461,'centroDeProyectos estrateg '!$B:$AB,2,FALSE)</f>
        <v>#N/A</v>
      </c>
      <c r="Z461" s="10" t="e">
        <f>VLOOKUP(I461,'centroDeProyectos estrateg '!$B:$AB,3,FALSE)</f>
        <v>#N/A</v>
      </c>
      <c r="AA461" s="10" t="e">
        <f>VLOOKUP(J461,'centroDeProyectos estrateg '!$B:$AB,7,FALSE)</f>
        <v>#N/A</v>
      </c>
      <c r="AB461" s="10" t="e">
        <f>VLOOKUP(K461,'centroDeProyectos estrateg '!$B:$AB,8,FALSE)</f>
        <v>#N/A</v>
      </c>
      <c r="AC461" s="10" t="e">
        <f>VLOOKUP(L461,'centroDeProyectos estrateg '!$B:$AB,5,FALSE)</f>
        <v>#N/A</v>
      </c>
      <c r="AD461" s="10" t="e">
        <f>VLOOKUP(M461,'centroDeProyectos estrateg '!$B:$AB,19,FALSE)</f>
        <v>#N/A</v>
      </c>
    </row>
    <row r="462" spans="1:30" ht="32.25" customHeight="1">
      <c r="A462" s="1"/>
      <c r="B462" s="3" t="s">
        <v>3819</v>
      </c>
      <c r="C462" s="3" t="s">
        <v>5351</v>
      </c>
      <c r="D462" s="3" t="s">
        <v>4046</v>
      </c>
      <c r="E462" s="3" t="s">
        <v>4047</v>
      </c>
      <c r="F462" s="3" t="s">
        <v>4048</v>
      </c>
      <c r="G462" s="3" t="str">
        <f t="shared" si="28"/>
        <v>CARRERA: Diseñar el modelo de carrera escalonada dirigido al personal de los diferentes ámbitos, considerando las condición de género y vulnerabilidad del personal.</v>
      </c>
      <c r="H462" s="3" t="s">
        <v>4059</v>
      </c>
      <c r="I462" s="3" t="s">
        <v>4058</v>
      </c>
      <c r="J462" s="3" t="s">
        <v>2145</v>
      </c>
      <c r="K462" s="3" t="s">
        <v>6572</v>
      </c>
      <c r="L462" s="3">
        <v>2019</v>
      </c>
      <c r="M462" s="3" t="s">
        <v>6575</v>
      </c>
      <c r="N462" s="3" t="s">
        <v>2145</v>
      </c>
      <c r="O462" s="3"/>
      <c r="P462" s="3"/>
      <c r="Q462" s="3"/>
      <c r="R462" s="5"/>
      <c r="S462" s="5"/>
      <c r="T462" s="5"/>
      <c r="U462" s="5"/>
      <c r="V462" s="5"/>
      <c r="W462" s="5"/>
      <c r="X462" s="3"/>
      <c r="Y462" s="10" t="e">
        <f>VLOOKUP(H462,'centroDeProyectos estrateg '!$B:$AB,2,FALSE)</f>
        <v>#N/A</v>
      </c>
      <c r="Z462" s="10" t="e">
        <f>VLOOKUP(I462,'centroDeProyectos estrateg '!$B:$AB,3,FALSE)</f>
        <v>#N/A</v>
      </c>
      <c r="AA462" s="10" t="e">
        <f>VLOOKUP(J462,'centroDeProyectos estrateg '!$B:$AB,7,FALSE)</f>
        <v>#N/A</v>
      </c>
      <c r="AB462" s="10" t="e">
        <f>VLOOKUP(K462,'centroDeProyectos estrateg '!$B:$AB,8,FALSE)</f>
        <v>#N/A</v>
      </c>
      <c r="AC462" s="10" t="e">
        <f>VLOOKUP(L462,'centroDeProyectos estrateg '!$B:$AB,5,FALSE)</f>
        <v>#N/A</v>
      </c>
      <c r="AD462" s="10" t="e">
        <f>VLOOKUP(M462,'centroDeProyectos estrateg '!$B:$AB,19,FALSE)</f>
        <v>#N/A</v>
      </c>
    </row>
    <row r="463" spans="1:30" ht="32.25" customHeight="1">
      <c r="A463" s="1"/>
      <c r="B463" s="3" t="s">
        <v>3819</v>
      </c>
      <c r="C463" s="3" t="s">
        <v>5351</v>
      </c>
      <c r="D463" s="3" t="s">
        <v>4046</v>
      </c>
      <c r="E463" s="3" t="s">
        <v>4047</v>
      </c>
      <c r="F463" s="3" t="s">
        <v>4048</v>
      </c>
      <c r="G463" s="3" t="str">
        <f t="shared" si="28"/>
        <v>CARRERA: Diseñar el modelo de carrera escalonada dirigido al personal de los diferentes ámbitos, considerando las condición de género y vulnerabilidad del personal.</v>
      </c>
      <c r="H463" s="3" t="s">
        <v>4059</v>
      </c>
      <c r="I463" s="3" t="s">
        <v>4058</v>
      </c>
      <c r="J463" s="3" t="s">
        <v>2145</v>
      </c>
      <c r="K463" s="3" t="s">
        <v>6572</v>
      </c>
      <c r="L463" s="3">
        <v>2020</v>
      </c>
      <c r="M463" s="3" t="s">
        <v>6576</v>
      </c>
      <c r="N463" s="3" t="s">
        <v>2145</v>
      </c>
      <c r="O463" s="3"/>
      <c r="P463" s="3"/>
      <c r="Q463" s="3"/>
      <c r="R463" s="5"/>
      <c r="S463" s="5"/>
      <c r="T463" s="5"/>
      <c r="U463" s="5"/>
      <c r="V463" s="5"/>
      <c r="W463" s="5"/>
      <c r="X463" s="3"/>
      <c r="Y463" s="10" t="e">
        <f>VLOOKUP(H463,'centroDeProyectos estrateg '!$B:$AB,2,FALSE)</f>
        <v>#N/A</v>
      </c>
      <c r="Z463" s="10" t="e">
        <f>VLOOKUP(I463,'centroDeProyectos estrateg '!$B:$AB,3,FALSE)</f>
        <v>#N/A</v>
      </c>
      <c r="AA463" s="10" t="e">
        <f>VLOOKUP(J463,'centroDeProyectos estrateg '!$B:$AB,7,FALSE)</f>
        <v>#N/A</v>
      </c>
      <c r="AB463" s="10" t="e">
        <f>VLOOKUP(K463,'centroDeProyectos estrateg '!$B:$AB,8,FALSE)</f>
        <v>#N/A</v>
      </c>
      <c r="AC463" s="10" t="e">
        <f>VLOOKUP(L463,'centroDeProyectos estrateg '!$B:$AB,5,FALSE)</f>
        <v>#N/A</v>
      </c>
      <c r="AD463" s="10" t="e">
        <f>VLOOKUP(M463,'centroDeProyectos estrateg '!$B:$AB,19,FALSE)</f>
        <v>#N/A</v>
      </c>
    </row>
    <row r="464" spans="1:30" ht="32.25" customHeight="1">
      <c r="A464" s="1"/>
      <c r="B464" s="3" t="s">
        <v>3819</v>
      </c>
      <c r="C464" s="3" t="s">
        <v>5351</v>
      </c>
      <c r="D464" s="3" t="s">
        <v>4046</v>
      </c>
      <c r="E464" s="3" t="s">
        <v>4047</v>
      </c>
      <c r="F464" s="3" t="s">
        <v>4048</v>
      </c>
      <c r="G464" s="3" t="str">
        <f t="shared" si="28"/>
        <v>CARRERA: Diseñar el modelo de carrera escalonada dirigido al personal de los diferentes ámbitos, considerando las condición de género y vulnerabilidad del personal.</v>
      </c>
      <c r="H464" s="3" t="s">
        <v>4059</v>
      </c>
      <c r="I464" s="3" t="s">
        <v>4058</v>
      </c>
      <c r="J464" s="3" t="s">
        <v>2145</v>
      </c>
      <c r="K464" s="3" t="s">
        <v>6572</v>
      </c>
      <c r="L464" s="3">
        <v>2020</v>
      </c>
      <c r="M464" s="3" t="s">
        <v>6577</v>
      </c>
      <c r="N464" s="3" t="s">
        <v>2145</v>
      </c>
      <c r="O464" s="3"/>
      <c r="P464" s="3"/>
      <c r="Q464" s="3"/>
      <c r="R464" s="5"/>
      <c r="S464" s="5"/>
      <c r="T464" s="5"/>
      <c r="U464" s="5"/>
      <c r="V464" s="5"/>
      <c r="W464" s="5"/>
      <c r="X464" s="3"/>
      <c r="Y464" s="10" t="e">
        <f>VLOOKUP(H464,'centroDeProyectos estrateg '!$B:$AB,2,FALSE)</f>
        <v>#N/A</v>
      </c>
      <c r="Z464" s="10" t="e">
        <f>VLOOKUP(I464,'centroDeProyectos estrateg '!$B:$AB,3,FALSE)</f>
        <v>#N/A</v>
      </c>
      <c r="AA464" s="10" t="e">
        <f>VLOOKUP(J464,'centroDeProyectos estrateg '!$B:$AB,7,FALSE)</f>
        <v>#N/A</v>
      </c>
      <c r="AB464" s="10" t="e">
        <f>VLOOKUP(K464,'centroDeProyectos estrateg '!$B:$AB,8,FALSE)</f>
        <v>#N/A</v>
      </c>
      <c r="AC464" s="10" t="e">
        <f>VLOOKUP(L464,'centroDeProyectos estrateg '!$B:$AB,5,FALSE)</f>
        <v>#N/A</v>
      </c>
      <c r="AD464" s="10" t="e">
        <f>VLOOKUP(M464,'centroDeProyectos estrateg '!$B:$AB,19,FALSE)</f>
        <v>#N/A</v>
      </c>
    </row>
    <row r="465" spans="1:30" ht="32.25" customHeight="1">
      <c r="A465" s="1"/>
      <c r="B465" s="3" t="s">
        <v>3819</v>
      </c>
      <c r="C465" s="3" t="s">
        <v>5351</v>
      </c>
      <c r="D465" s="3" t="s">
        <v>4046</v>
      </c>
      <c r="E465" s="3" t="s">
        <v>4047</v>
      </c>
      <c r="F465" s="3" t="s">
        <v>4048</v>
      </c>
      <c r="G465" s="3" t="str">
        <f t="shared" si="28"/>
        <v>CARRERA: Diseñar el modelo de carrera escalonada dirigido al personal de los diferentes ámbitos, considerando las condición de género y vulnerabilidad del personal.</v>
      </c>
      <c r="H465" s="3" t="s">
        <v>4059</v>
      </c>
      <c r="I465" s="3" t="s">
        <v>4058</v>
      </c>
      <c r="J465" s="3" t="s">
        <v>2145</v>
      </c>
      <c r="K465" s="3" t="s">
        <v>6572</v>
      </c>
      <c r="L465" s="3">
        <v>2021</v>
      </c>
      <c r="M465" s="3" t="s">
        <v>6578</v>
      </c>
      <c r="N465" s="3" t="s">
        <v>2145</v>
      </c>
      <c r="O465" s="3"/>
      <c r="P465" s="3"/>
      <c r="Q465" s="3"/>
      <c r="R465" s="5"/>
      <c r="S465" s="5"/>
      <c r="T465" s="5"/>
      <c r="U465" s="5"/>
      <c r="V465" s="5"/>
      <c r="W465" s="5"/>
      <c r="X465" s="3"/>
      <c r="Y465" s="10" t="e">
        <f>VLOOKUP(H465,'centroDeProyectos estrateg '!$B:$AB,2,FALSE)</f>
        <v>#N/A</v>
      </c>
      <c r="Z465" s="10" t="e">
        <f>VLOOKUP(I465,'centroDeProyectos estrateg '!$B:$AB,3,FALSE)</f>
        <v>#N/A</v>
      </c>
      <c r="AA465" s="10" t="e">
        <f>VLOOKUP(J465,'centroDeProyectos estrateg '!$B:$AB,7,FALSE)</f>
        <v>#N/A</v>
      </c>
      <c r="AB465" s="10" t="e">
        <f>VLOOKUP(K465,'centroDeProyectos estrateg '!$B:$AB,8,FALSE)</f>
        <v>#N/A</v>
      </c>
      <c r="AC465" s="10" t="e">
        <f>VLOOKUP(L465,'centroDeProyectos estrateg '!$B:$AB,5,FALSE)</f>
        <v>#N/A</v>
      </c>
      <c r="AD465" s="10" t="e">
        <f>VLOOKUP(M465,'centroDeProyectos estrateg '!$B:$AB,19,FALSE)</f>
        <v>#N/A</v>
      </c>
    </row>
    <row r="466" spans="1:30" ht="32.25" customHeight="1">
      <c r="A466" s="1"/>
      <c r="B466" s="3" t="s">
        <v>3819</v>
      </c>
      <c r="C466" s="3" t="s">
        <v>5351</v>
      </c>
      <c r="D466" s="3" t="s">
        <v>4046</v>
      </c>
      <c r="E466" s="3" t="s">
        <v>4047</v>
      </c>
      <c r="F466" s="3" t="s">
        <v>4048</v>
      </c>
      <c r="G466" s="3" t="str">
        <f t="shared" si="28"/>
        <v>CARRERA: Diseñar el modelo de carrera escalonada dirigido al personal de los diferentes ámbitos, considerando las condición de género y vulnerabilidad del personal.</v>
      </c>
      <c r="H466" s="3" t="s">
        <v>4059</v>
      </c>
      <c r="I466" s="3" t="s">
        <v>4058</v>
      </c>
      <c r="J466" s="3" t="s">
        <v>2145</v>
      </c>
      <c r="K466" s="3" t="s">
        <v>6572</v>
      </c>
      <c r="L466" s="3">
        <v>2021</v>
      </c>
      <c r="M466" s="3" t="s">
        <v>6579</v>
      </c>
      <c r="N466" s="3" t="s">
        <v>2145</v>
      </c>
      <c r="O466" s="3"/>
      <c r="P466" s="3"/>
      <c r="Q466" s="3"/>
      <c r="R466" s="5"/>
      <c r="S466" s="5"/>
      <c r="T466" s="5"/>
      <c r="U466" s="5"/>
      <c r="V466" s="5"/>
      <c r="W466" s="5"/>
      <c r="X466" s="3"/>
      <c r="Y466" s="10" t="e">
        <f>VLOOKUP(H466,'centroDeProyectos estrateg '!$B:$AB,2,FALSE)</f>
        <v>#N/A</v>
      </c>
      <c r="Z466" s="10" t="e">
        <f>VLOOKUP(I466,'centroDeProyectos estrateg '!$B:$AB,3,FALSE)</f>
        <v>#N/A</v>
      </c>
      <c r="AA466" s="10" t="e">
        <f>VLOOKUP(J466,'centroDeProyectos estrateg '!$B:$AB,7,FALSE)</f>
        <v>#N/A</v>
      </c>
      <c r="AB466" s="10" t="e">
        <f>VLOOKUP(K466,'centroDeProyectos estrateg '!$B:$AB,8,FALSE)</f>
        <v>#N/A</v>
      </c>
      <c r="AC466" s="10" t="e">
        <f>VLOOKUP(L466,'centroDeProyectos estrateg '!$B:$AB,5,FALSE)</f>
        <v>#N/A</v>
      </c>
      <c r="AD466" s="10" t="e">
        <f>VLOOKUP(M466,'centroDeProyectos estrateg '!$B:$AB,19,FALSE)</f>
        <v>#N/A</v>
      </c>
    </row>
    <row r="467" spans="1:30" ht="32.25" customHeight="1">
      <c r="A467" s="1"/>
      <c r="B467" s="3" t="s">
        <v>3819</v>
      </c>
      <c r="C467" s="3" t="s">
        <v>5351</v>
      </c>
      <c r="D467" s="3" t="s">
        <v>4046</v>
      </c>
      <c r="E467" s="3" t="s">
        <v>4047</v>
      </c>
      <c r="F467" s="3" t="s">
        <v>4048</v>
      </c>
      <c r="G467" s="3" t="str">
        <f t="shared" si="28"/>
        <v>CARRERA: Diseñar el modelo de carrera escalonada dirigido al personal de los diferentes ámbitos, considerando las condición de género y vulnerabilidad del personal.</v>
      </c>
      <c r="H467" s="3" t="s">
        <v>4059</v>
      </c>
      <c r="I467" s="3" t="s">
        <v>4058</v>
      </c>
      <c r="J467" s="3" t="s">
        <v>2145</v>
      </c>
      <c r="K467" s="3" t="s">
        <v>6572</v>
      </c>
      <c r="L467" s="3">
        <v>2022</v>
      </c>
      <c r="M467" s="3" t="s">
        <v>6580</v>
      </c>
      <c r="N467" s="3" t="s">
        <v>2145</v>
      </c>
      <c r="O467" s="3"/>
      <c r="P467" s="3"/>
      <c r="Q467" s="3"/>
      <c r="R467" s="5"/>
      <c r="S467" s="5"/>
      <c r="T467" s="5"/>
      <c r="U467" s="5"/>
      <c r="V467" s="5"/>
      <c r="W467" s="5"/>
      <c r="X467" s="3"/>
      <c r="Y467" s="10" t="e">
        <f>VLOOKUP(H467,'centroDeProyectos estrateg '!$B:$AB,2,FALSE)</f>
        <v>#N/A</v>
      </c>
      <c r="Z467" s="10" t="e">
        <f>VLOOKUP(I467,'centroDeProyectos estrateg '!$B:$AB,3,FALSE)</f>
        <v>#N/A</v>
      </c>
      <c r="AA467" s="10" t="e">
        <f>VLOOKUP(J467,'centroDeProyectos estrateg '!$B:$AB,7,FALSE)</f>
        <v>#N/A</v>
      </c>
      <c r="AB467" s="10" t="e">
        <f>VLOOKUP(K467,'centroDeProyectos estrateg '!$B:$AB,8,FALSE)</f>
        <v>#N/A</v>
      </c>
      <c r="AC467" s="10" t="e">
        <f>VLOOKUP(L467,'centroDeProyectos estrateg '!$B:$AB,5,FALSE)</f>
        <v>#N/A</v>
      </c>
      <c r="AD467" s="10" t="e">
        <f>VLOOKUP(M467,'centroDeProyectos estrateg '!$B:$AB,19,FALSE)</f>
        <v>#N/A</v>
      </c>
    </row>
    <row r="468" spans="1:30" ht="32.25" customHeight="1">
      <c r="A468" s="1"/>
      <c r="B468" s="3" t="s">
        <v>3819</v>
      </c>
      <c r="C468" s="3" t="s">
        <v>5351</v>
      </c>
      <c r="D468" s="3" t="s">
        <v>4046</v>
      </c>
      <c r="E468" s="3" t="s">
        <v>4047</v>
      </c>
      <c r="F468" s="3" t="s">
        <v>4048</v>
      </c>
      <c r="G468" s="3" t="str">
        <f t="shared" si="28"/>
        <v>CARRERA: Diseñar el modelo de carrera escalonada dirigido al personal de los diferentes ámbitos, considerando las condición de género y vulnerabilidad del personal.</v>
      </c>
      <c r="H468" s="3" t="s">
        <v>4059</v>
      </c>
      <c r="I468" s="3" t="s">
        <v>4058</v>
      </c>
      <c r="J468" s="3" t="s">
        <v>2145</v>
      </c>
      <c r="K468" s="3" t="s">
        <v>6572</v>
      </c>
      <c r="L468" s="3" t="s">
        <v>6581</v>
      </c>
      <c r="M468" s="3" t="s">
        <v>6582</v>
      </c>
      <c r="N468" s="3" t="s">
        <v>2145</v>
      </c>
      <c r="O468" s="3"/>
      <c r="P468" s="3"/>
      <c r="Q468" s="3"/>
      <c r="R468" s="5"/>
      <c r="S468" s="5"/>
      <c r="T468" s="5"/>
      <c r="U468" s="5"/>
      <c r="V468" s="5"/>
      <c r="W468" s="5"/>
      <c r="X468" s="3"/>
      <c r="Y468" s="10" t="e">
        <f>VLOOKUP(H468,'centroDeProyectos estrateg '!$B:$AB,2,FALSE)</f>
        <v>#N/A</v>
      </c>
      <c r="Z468" s="10" t="e">
        <f>VLOOKUP(I468,'centroDeProyectos estrateg '!$B:$AB,3,FALSE)</f>
        <v>#N/A</v>
      </c>
      <c r="AA468" s="10" t="e">
        <f>VLOOKUP(J468,'centroDeProyectos estrateg '!$B:$AB,7,FALSE)</f>
        <v>#N/A</v>
      </c>
      <c r="AB468" s="10" t="e">
        <f>VLOOKUP(K468,'centroDeProyectos estrateg '!$B:$AB,8,FALSE)</f>
        <v>#N/A</v>
      </c>
      <c r="AC468" s="10" t="e">
        <f>VLOOKUP(L468,'centroDeProyectos estrateg '!$B:$AB,5,FALSE)</f>
        <v>#N/A</v>
      </c>
      <c r="AD468" s="10" t="e">
        <f>VLOOKUP(M468,'centroDeProyectos estrateg '!$B:$AB,19,FALSE)</f>
        <v>#N/A</v>
      </c>
    </row>
    <row r="469" spans="1:30" ht="32.25" customHeight="1">
      <c r="A469" s="1"/>
      <c r="B469" s="4" t="s">
        <v>3548</v>
      </c>
      <c r="C469" s="4" t="s">
        <v>5351</v>
      </c>
      <c r="D469" s="4" t="s">
        <v>4046</v>
      </c>
      <c r="E469" s="4" t="s">
        <v>4047</v>
      </c>
      <c r="F469" s="4" t="s">
        <v>4048</v>
      </c>
      <c r="G469" s="4" t="str">
        <f t="shared" ref="G469:G524" si="31">_xlfn.CONCAT(E469,": ",F469)</f>
        <v>CARRERA: Diseñar el modelo de carrera escalonada dirigido al personal de los diferentes ámbitos, considerando las condición de género y vulnerabilidad del personal.</v>
      </c>
      <c r="H469" s="4" t="s">
        <v>3107</v>
      </c>
      <c r="I469" s="4" t="s">
        <v>4060</v>
      </c>
      <c r="J469" s="4" t="s">
        <v>58</v>
      </c>
      <c r="K469" s="4" t="s">
        <v>6583</v>
      </c>
      <c r="L469" s="4" t="s">
        <v>3475</v>
      </c>
      <c r="M469" s="4" t="s">
        <v>6584</v>
      </c>
      <c r="N469" s="4" t="s">
        <v>32</v>
      </c>
      <c r="O469" s="4" t="s">
        <v>3582</v>
      </c>
      <c r="P469" s="4">
        <v>5</v>
      </c>
      <c r="Q469" s="4">
        <v>100</v>
      </c>
      <c r="R469" s="4">
        <f>5+16</f>
        <v>21</v>
      </c>
      <c r="S469" s="4">
        <f>R469+16</f>
        <v>37</v>
      </c>
      <c r="T469" s="4">
        <f t="shared" ref="T469:V469" si="32">S469+16</f>
        <v>53</v>
      </c>
      <c r="U469" s="4">
        <f t="shared" si="32"/>
        <v>69</v>
      </c>
      <c r="V469" s="4">
        <f t="shared" si="32"/>
        <v>85</v>
      </c>
      <c r="W469" s="4">
        <v>100</v>
      </c>
      <c r="X469" s="4" t="s">
        <v>6001</v>
      </c>
      <c r="Y469" s="10" t="e">
        <f>VLOOKUP(H469,'centroDeProyectos estrateg '!$B:$AB,2,FALSE)</f>
        <v>#N/A</v>
      </c>
      <c r="Z469" s="10" t="e">
        <f>VLOOKUP(I469,'centroDeProyectos estrateg '!$B:$AB,3,FALSE)</f>
        <v>#N/A</v>
      </c>
      <c r="AA469" s="10" t="e">
        <f>VLOOKUP(J469,'centroDeProyectos estrateg '!$B:$AB,7,FALSE)</f>
        <v>#N/A</v>
      </c>
      <c r="AB469" s="10" t="e">
        <f>VLOOKUP(K469,'centroDeProyectos estrateg '!$B:$AB,8,FALSE)</f>
        <v>#N/A</v>
      </c>
      <c r="AC469" s="10" t="e">
        <f>VLOOKUP(L469,'centroDeProyectos estrateg '!$B:$AB,5,FALSE)</f>
        <v>#N/A</v>
      </c>
      <c r="AD469" s="10" t="e">
        <f>VLOOKUP(M469,'centroDeProyectos estrateg '!$B:$AB,19,FALSE)</f>
        <v>#N/A</v>
      </c>
    </row>
    <row r="470" spans="1:30" ht="32.25" customHeight="1">
      <c r="A470" s="1"/>
      <c r="B470" s="3" t="s">
        <v>3463</v>
      </c>
      <c r="C470" s="3" t="s">
        <v>5351</v>
      </c>
      <c r="D470" s="3" t="s">
        <v>4046</v>
      </c>
      <c r="E470" s="3" t="s">
        <v>5822</v>
      </c>
      <c r="F470" s="3" t="s">
        <v>6585</v>
      </c>
      <c r="G470" s="3" t="str">
        <f t="shared" si="31"/>
        <v xml:space="preserve">RECLUTAMIENTO Y SELECCIÓN: Mejorar los procesos de reclutamiento y selección con el fin de lograr mayor eficacia en el desempeño de las funciones en los puestos de trabajo. </v>
      </c>
      <c r="H470" s="3" t="s">
        <v>3043</v>
      </c>
      <c r="I470" s="3" t="s">
        <v>4061</v>
      </c>
      <c r="J470" s="3" t="s">
        <v>58</v>
      </c>
      <c r="K470" s="3" t="s">
        <v>6586</v>
      </c>
      <c r="L470" s="3">
        <v>2019</v>
      </c>
      <c r="M470" s="3" t="s">
        <v>6247</v>
      </c>
      <c r="N470" s="3" t="s">
        <v>58</v>
      </c>
      <c r="O470" s="3" t="s">
        <v>3582</v>
      </c>
      <c r="P470" s="3">
        <v>15</v>
      </c>
      <c r="Q470" s="3">
        <v>100</v>
      </c>
      <c r="R470" s="5">
        <v>0.28999999999999998</v>
      </c>
      <c r="S470" s="5">
        <v>0.43</v>
      </c>
      <c r="T470" s="5">
        <v>0.56999999999999995</v>
      </c>
      <c r="U470" s="5">
        <v>0.71</v>
      </c>
      <c r="V470" s="5">
        <v>0.85</v>
      </c>
      <c r="W470" s="5">
        <v>1</v>
      </c>
      <c r="X470" s="3" t="s">
        <v>6001</v>
      </c>
      <c r="Y470" s="10" t="str">
        <f>VLOOKUP(H470,'centroDeProyectos estrateg '!$B:$AB,2,FALSE)</f>
        <v>4-  Gestión de personal (23)</v>
      </c>
      <c r="Z470" s="10" t="e">
        <f>VLOOKUP(I470,'centroDeProyectos estrateg '!$B:$AB,3,FALSE)</f>
        <v>#N/A</v>
      </c>
      <c r="AA470" s="10" t="e">
        <f>VLOOKUP(J470,'centroDeProyectos estrateg '!$B:$AB,7,FALSE)</f>
        <v>#N/A</v>
      </c>
      <c r="AB470" s="10" t="e">
        <f>VLOOKUP(K470,'centroDeProyectos estrateg '!$B:$AB,8,FALSE)</f>
        <v>#N/A</v>
      </c>
      <c r="AC470" s="10" t="e">
        <f>VLOOKUP(L470,'centroDeProyectos estrateg '!$B:$AB,5,FALSE)</f>
        <v>#N/A</v>
      </c>
      <c r="AD470" s="10" t="e">
        <f>VLOOKUP(M470,'centroDeProyectos estrateg '!$B:$AB,19,FALSE)</f>
        <v>#N/A</v>
      </c>
    </row>
    <row r="471" spans="1:30" ht="32.25" customHeight="1">
      <c r="A471" s="1"/>
      <c r="B471" s="3" t="s">
        <v>3463</v>
      </c>
      <c r="C471" s="3" t="s">
        <v>5351</v>
      </c>
      <c r="D471" s="3" t="s">
        <v>4046</v>
      </c>
      <c r="E471" s="3" t="s">
        <v>5822</v>
      </c>
      <c r="F471" s="3" t="s">
        <v>6585</v>
      </c>
      <c r="G471" s="3" t="str">
        <f t="shared" si="31"/>
        <v xml:space="preserve">RECLUTAMIENTO Y SELECCIÓN: Mejorar los procesos de reclutamiento y selección con el fin de lograr mayor eficacia en el desempeño de las funciones en los puestos de trabajo. </v>
      </c>
      <c r="H471" s="3" t="s">
        <v>3043</v>
      </c>
      <c r="I471" s="3" t="s">
        <v>4061</v>
      </c>
      <c r="J471" s="3" t="s">
        <v>58</v>
      </c>
      <c r="K471" s="3" t="s">
        <v>6586</v>
      </c>
      <c r="L471" s="3" t="s">
        <v>6174</v>
      </c>
      <c r="M471" s="3" t="s">
        <v>3629</v>
      </c>
      <c r="N471" s="3" t="s">
        <v>58</v>
      </c>
      <c r="O471" s="3"/>
      <c r="P471" s="3"/>
      <c r="Q471" s="3"/>
      <c r="R471" s="5"/>
      <c r="S471" s="5"/>
      <c r="T471" s="5"/>
      <c r="U471" s="5"/>
      <c r="V471" s="5"/>
      <c r="W471" s="5"/>
      <c r="X471" s="3"/>
      <c r="Y471" s="10" t="str">
        <f>VLOOKUP(H471,'centroDeProyectos estrateg '!$B:$AB,2,FALSE)</f>
        <v>4-  Gestión de personal (23)</v>
      </c>
      <c r="Z471" s="10" t="e">
        <f>VLOOKUP(I471,'centroDeProyectos estrateg '!$B:$AB,3,FALSE)</f>
        <v>#N/A</v>
      </c>
      <c r="AA471" s="10" t="e">
        <f>VLOOKUP(J471,'centroDeProyectos estrateg '!$B:$AB,7,FALSE)</f>
        <v>#N/A</v>
      </c>
      <c r="AB471" s="10" t="e">
        <f>VLOOKUP(K471,'centroDeProyectos estrateg '!$B:$AB,8,FALSE)</f>
        <v>#N/A</v>
      </c>
      <c r="AC471" s="10" t="e">
        <f>VLOOKUP(L471,'centroDeProyectos estrateg '!$B:$AB,5,FALSE)</f>
        <v>#N/A</v>
      </c>
      <c r="AD471" s="10" t="e">
        <f>VLOOKUP(M471,'centroDeProyectos estrateg '!$B:$AB,19,FALSE)</f>
        <v>#N/A</v>
      </c>
    </row>
    <row r="472" spans="1:30" ht="32.25" customHeight="1">
      <c r="A472" s="1"/>
      <c r="B472" s="3" t="s">
        <v>3463</v>
      </c>
      <c r="C472" s="3" t="s">
        <v>5351</v>
      </c>
      <c r="D472" s="3" t="s">
        <v>4046</v>
      </c>
      <c r="E472" s="3" t="s">
        <v>5822</v>
      </c>
      <c r="F472" s="3" t="s">
        <v>6585</v>
      </c>
      <c r="G472" s="3" t="str">
        <f t="shared" si="31"/>
        <v xml:space="preserve">RECLUTAMIENTO Y SELECCIÓN: Mejorar los procesos de reclutamiento y selección con el fin de lograr mayor eficacia en el desempeño de las funciones en los puestos de trabajo. </v>
      </c>
      <c r="H472" s="3" t="s">
        <v>3043</v>
      </c>
      <c r="I472" s="3" t="s">
        <v>4061</v>
      </c>
      <c r="J472" s="3" t="s">
        <v>58</v>
      </c>
      <c r="K472" s="3" t="s">
        <v>6586</v>
      </c>
      <c r="L472" s="3" t="s">
        <v>6230</v>
      </c>
      <c r="M472" s="3" t="s">
        <v>3630</v>
      </c>
      <c r="N472" s="3" t="s">
        <v>58</v>
      </c>
      <c r="O472" s="3"/>
      <c r="P472" s="3"/>
      <c r="Q472" s="3"/>
      <c r="R472" s="5"/>
      <c r="S472" s="5"/>
      <c r="T472" s="5"/>
      <c r="U472" s="5"/>
      <c r="V472" s="5"/>
      <c r="W472" s="5"/>
      <c r="X472" s="3"/>
      <c r="Y472" s="10" t="str">
        <f>VLOOKUP(H472,'centroDeProyectos estrateg '!$B:$AB,2,FALSE)</f>
        <v>4-  Gestión de personal (23)</v>
      </c>
      <c r="Z472" s="10" t="e">
        <f>VLOOKUP(I472,'centroDeProyectos estrateg '!$B:$AB,3,FALSE)</f>
        <v>#N/A</v>
      </c>
      <c r="AA472" s="10" t="e">
        <f>VLOOKUP(J472,'centroDeProyectos estrateg '!$B:$AB,7,FALSE)</f>
        <v>#N/A</v>
      </c>
      <c r="AB472" s="10" t="e">
        <f>VLOOKUP(K472,'centroDeProyectos estrateg '!$B:$AB,8,FALSE)</f>
        <v>#N/A</v>
      </c>
      <c r="AC472" s="10" t="e">
        <f>VLOOKUP(L472,'centroDeProyectos estrateg '!$B:$AB,5,FALSE)</f>
        <v>#N/A</v>
      </c>
      <c r="AD472" s="10" t="e">
        <f>VLOOKUP(M472,'centroDeProyectos estrateg '!$B:$AB,19,FALSE)</f>
        <v>#N/A</v>
      </c>
    </row>
    <row r="473" spans="1:30" ht="32.25" customHeight="1">
      <c r="A473" s="1"/>
      <c r="B473" s="3" t="s">
        <v>3463</v>
      </c>
      <c r="C473" s="3" t="s">
        <v>5351</v>
      </c>
      <c r="D473" s="3" t="s">
        <v>4046</v>
      </c>
      <c r="E473" s="3" t="s">
        <v>5822</v>
      </c>
      <c r="F473" s="3" t="s">
        <v>6585</v>
      </c>
      <c r="G473" s="3" t="str">
        <f t="shared" si="31"/>
        <v xml:space="preserve">RECLUTAMIENTO Y SELECCIÓN: Mejorar los procesos de reclutamiento y selección con el fin de lograr mayor eficacia en el desempeño de las funciones en los puestos de trabajo. </v>
      </c>
      <c r="H473" s="3" t="s">
        <v>3043</v>
      </c>
      <c r="I473" s="3" t="s">
        <v>4061</v>
      </c>
      <c r="J473" s="3" t="s">
        <v>58</v>
      </c>
      <c r="K473" s="3" t="s">
        <v>6586</v>
      </c>
      <c r="L473" s="3" t="s">
        <v>3450</v>
      </c>
      <c r="M473" s="3" t="s">
        <v>3632</v>
      </c>
      <c r="N473" s="3" t="s">
        <v>58</v>
      </c>
      <c r="O473" s="3"/>
      <c r="P473" s="3"/>
      <c r="Q473" s="3"/>
      <c r="R473" s="5"/>
      <c r="S473" s="5"/>
      <c r="T473" s="5"/>
      <c r="U473" s="5"/>
      <c r="V473" s="5"/>
      <c r="W473" s="5"/>
      <c r="X473" s="3"/>
      <c r="Y473" s="10" t="str">
        <f>VLOOKUP(H473,'centroDeProyectos estrateg '!$B:$AB,2,FALSE)</f>
        <v>4-  Gestión de personal (23)</v>
      </c>
      <c r="Z473" s="10" t="e">
        <f>VLOOKUP(I473,'centroDeProyectos estrateg '!$B:$AB,3,FALSE)</f>
        <v>#N/A</v>
      </c>
      <c r="AA473" s="10" t="e">
        <f>VLOOKUP(J473,'centroDeProyectos estrateg '!$B:$AB,7,FALSE)</f>
        <v>#N/A</v>
      </c>
      <c r="AB473" s="10" t="e">
        <f>VLOOKUP(K473,'centroDeProyectos estrateg '!$B:$AB,8,FALSE)</f>
        <v>#N/A</v>
      </c>
      <c r="AC473" s="10" t="e">
        <f>VLOOKUP(L473,'centroDeProyectos estrateg '!$B:$AB,5,FALSE)</f>
        <v>#N/A</v>
      </c>
      <c r="AD473" s="10" t="e">
        <f>VLOOKUP(M473,'centroDeProyectos estrateg '!$B:$AB,19,FALSE)</f>
        <v>#N/A</v>
      </c>
    </row>
    <row r="474" spans="1:30" ht="32.25" customHeight="1">
      <c r="A474" s="1"/>
      <c r="B474" s="4" t="s">
        <v>3819</v>
      </c>
      <c r="C474" s="4" t="s">
        <v>5351</v>
      </c>
      <c r="D474" s="4" t="s">
        <v>4046</v>
      </c>
      <c r="E474" s="4" t="s">
        <v>5822</v>
      </c>
      <c r="F474" s="4" t="s">
        <v>6585</v>
      </c>
      <c r="G474" s="4" t="str">
        <f t="shared" si="31"/>
        <v xml:space="preserve">RECLUTAMIENTO Y SELECCIÓN: Mejorar los procesos de reclutamiento y selección con el fin de lograr mayor eficacia en el desempeño de las funciones en los puestos de trabajo. </v>
      </c>
      <c r="H474" s="4" t="s">
        <v>3092</v>
      </c>
      <c r="I474" s="4" t="s">
        <v>6587</v>
      </c>
      <c r="J474" s="4" t="s">
        <v>2145</v>
      </c>
      <c r="K474" s="4" t="s">
        <v>4063</v>
      </c>
      <c r="L474" s="4">
        <v>2019</v>
      </c>
      <c r="M474" s="4" t="s">
        <v>6588</v>
      </c>
      <c r="N474" s="4" t="s">
        <v>2145</v>
      </c>
      <c r="O474" s="4" t="s">
        <v>3582</v>
      </c>
      <c r="P474" s="4">
        <v>0</v>
      </c>
      <c r="Q474" s="4">
        <v>100</v>
      </c>
      <c r="R474" s="15">
        <v>0.1</v>
      </c>
      <c r="S474" s="15">
        <v>0.2</v>
      </c>
      <c r="T474" s="15">
        <v>0.4</v>
      </c>
      <c r="U474" s="15">
        <v>0.6</v>
      </c>
      <c r="V474" s="15">
        <v>0.8</v>
      </c>
      <c r="W474" s="15">
        <v>1</v>
      </c>
      <c r="X474" s="4" t="s">
        <v>6589</v>
      </c>
      <c r="Y474" s="10" t="str">
        <f>VLOOKUP(H474,'centroDeProyectos estrateg '!$B:$AB,2,FALSE)</f>
        <v>4-  Gestión de personal (23)</v>
      </c>
      <c r="Z474" s="10" t="e">
        <f>VLOOKUP(I474,'centroDeProyectos estrateg '!$B:$AB,3,FALSE)</f>
        <v>#N/A</v>
      </c>
      <c r="AA474" s="10" t="e">
        <f>VLOOKUP(J474,'centroDeProyectos estrateg '!$B:$AB,7,FALSE)</f>
        <v>#N/A</v>
      </c>
      <c r="AB474" s="10" t="e">
        <f>VLOOKUP(K474,'centroDeProyectos estrateg '!$B:$AB,8,FALSE)</f>
        <v>#VALUE!</v>
      </c>
      <c r="AC474" s="10" t="e">
        <f>VLOOKUP(L474,'centroDeProyectos estrateg '!$B:$AB,5,FALSE)</f>
        <v>#N/A</v>
      </c>
      <c r="AD474" s="10" t="e">
        <f>VLOOKUP(M474,'centroDeProyectos estrateg '!$B:$AB,19,FALSE)</f>
        <v>#N/A</v>
      </c>
    </row>
    <row r="475" spans="1:30" ht="32.25" customHeight="1">
      <c r="A475" s="1"/>
      <c r="B475" s="4" t="s">
        <v>3819</v>
      </c>
      <c r="C475" s="4" t="s">
        <v>5351</v>
      </c>
      <c r="D475" s="4" t="s">
        <v>4046</v>
      </c>
      <c r="E475" s="4" t="s">
        <v>5822</v>
      </c>
      <c r="F475" s="4" t="s">
        <v>6585</v>
      </c>
      <c r="G475" s="4" t="str">
        <f t="shared" si="31"/>
        <v xml:space="preserve">RECLUTAMIENTO Y SELECCIÓN: Mejorar los procesos de reclutamiento y selección con el fin de lograr mayor eficacia en el desempeño de las funciones en los puestos de trabajo. </v>
      </c>
      <c r="H475" s="4" t="s">
        <v>3092</v>
      </c>
      <c r="I475" s="4" t="s">
        <v>6587</v>
      </c>
      <c r="J475" s="4" t="s">
        <v>2145</v>
      </c>
      <c r="K475" s="4" t="s">
        <v>4063</v>
      </c>
      <c r="L475" s="4">
        <v>2020</v>
      </c>
      <c r="M475" s="4" t="s">
        <v>6590</v>
      </c>
      <c r="N475" s="4" t="s">
        <v>2145</v>
      </c>
      <c r="O475" s="4"/>
      <c r="P475" s="4"/>
      <c r="Q475" s="4"/>
      <c r="R475" s="15"/>
      <c r="S475" s="15"/>
      <c r="T475" s="15"/>
      <c r="U475" s="15"/>
      <c r="V475" s="15"/>
      <c r="W475" s="15"/>
      <c r="X475" s="4"/>
      <c r="Y475" s="10" t="str">
        <f>VLOOKUP(H475,'centroDeProyectos estrateg '!$B:$AB,2,FALSE)</f>
        <v>4-  Gestión de personal (23)</v>
      </c>
      <c r="Z475" s="10" t="e">
        <f>VLOOKUP(I475,'centroDeProyectos estrateg '!$B:$AB,3,FALSE)</f>
        <v>#N/A</v>
      </c>
      <c r="AA475" s="10" t="e">
        <f>VLOOKUP(J475,'centroDeProyectos estrateg '!$B:$AB,7,FALSE)</f>
        <v>#N/A</v>
      </c>
      <c r="AB475" s="10" t="e">
        <f>VLOOKUP(K475,'centroDeProyectos estrateg '!$B:$AB,8,FALSE)</f>
        <v>#VALUE!</v>
      </c>
      <c r="AC475" s="10" t="e">
        <f>VLOOKUP(L475,'centroDeProyectos estrateg '!$B:$AB,5,FALSE)</f>
        <v>#N/A</v>
      </c>
      <c r="AD475" s="10" t="e">
        <f>VLOOKUP(M475,'centroDeProyectos estrateg '!$B:$AB,19,FALSE)</f>
        <v>#N/A</v>
      </c>
    </row>
    <row r="476" spans="1:30" ht="32.25" customHeight="1">
      <c r="A476" s="1"/>
      <c r="B476" s="4" t="s">
        <v>3819</v>
      </c>
      <c r="C476" s="4" t="s">
        <v>5351</v>
      </c>
      <c r="D476" s="4" t="s">
        <v>4046</v>
      </c>
      <c r="E476" s="4" t="s">
        <v>5822</v>
      </c>
      <c r="F476" s="4" t="s">
        <v>6585</v>
      </c>
      <c r="G476" s="4" t="str">
        <f t="shared" si="31"/>
        <v xml:space="preserve">RECLUTAMIENTO Y SELECCIÓN: Mejorar los procesos de reclutamiento y selección con el fin de lograr mayor eficacia en el desempeño de las funciones en los puestos de trabajo. </v>
      </c>
      <c r="H476" s="4" t="s">
        <v>3092</v>
      </c>
      <c r="I476" s="4" t="s">
        <v>6587</v>
      </c>
      <c r="J476" s="4" t="s">
        <v>2145</v>
      </c>
      <c r="K476" s="4" t="s">
        <v>4063</v>
      </c>
      <c r="L476" s="4" t="s">
        <v>6591</v>
      </c>
      <c r="M476" s="4" t="s">
        <v>6592</v>
      </c>
      <c r="N476" s="4" t="s">
        <v>2145</v>
      </c>
      <c r="O476" s="4"/>
      <c r="P476" s="4"/>
      <c r="Q476" s="4"/>
      <c r="R476" s="15"/>
      <c r="S476" s="15"/>
      <c r="T476" s="15"/>
      <c r="U476" s="15"/>
      <c r="V476" s="15"/>
      <c r="W476" s="15"/>
      <c r="X476" s="4"/>
      <c r="Y476" s="10" t="str">
        <f>VLOOKUP(H476,'centroDeProyectos estrateg '!$B:$AB,2,FALSE)</f>
        <v>4-  Gestión de personal (23)</v>
      </c>
      <c r="Z476" s="10" t="e">
        <f>VLOOKUP(I476,'centroDeProyectos estrateg '!$B:$AB,3,FALSE)</f>
        <v>#N/A</v>
      </c>
      <c r="AA476" s="10" t="e">
        <f>VLOOKUP(J476,'centroDeProyectos estrateg '!$B:$AB,7,FALSE)</f>
        <v>#N/A</v>
      </c>
      <c r="AB476" s="10" t="e">
        <f>VLOOKUP(K476,'centroDeProyectos estrateg '!$B:$AB,8,FALSE)</f>
        <v>#VALUE!</v>
      </c>
      <c r="AC476" s="10" t="e">
        <f>VLOOKUP(L476,'centroDeProyectos estrateg '!$B:$AB,5,FALSE)</f>
        <v>#N/A</v>
      </c>
      <c r="AD476" s="10" t="e">
        <f>VLOOKUP(M476,'centroDeProyectos estrateg '!$B:$AB,19,FALSE)</f>
        <v>#N/A</v>
      </c>
    </row>
    <row r="477" spans="1:30" ht="32.25" customHeight="1">
      <c r="A477" s="1"/>
      <c r="B477" s="4" t="s">
        <v>3819</v>
      </c>
      <c r="C477" s="4" t="s">
        <v>5351</v>
      </c>
      <c r="D477" s="4" t="s">
        <v>4046</v>
      </c>
      <c r="E477" s="4" t="s">
        <v>5822</v>
      </c>
      <c r="F477" s="4" t="s">
        <v>6585</v>
      </c>
      <c r="G477" s="4" t="str">
        <f t="shared" si="31"/>
        <v xml:space="preserve">RECLUTAMIENTO Y SELECCIÓN: Mejorar los procesos de reclutamiento y selección con el fin de lograr mayor eficacia en el desempeño de las funciones en los puestos de trabajo. </v>
      </c>
      <c r="H477" s="4" t="s">
        <v>3092</v>
      </c>
      <c r="I477" s="4" t="s">
        <v>6587</v>
      </c>
      <c r="J477" s="4" t="s">
        <v>2145</v>
      </c>
      <c r="K477" s="4" t="s">
        <v>4063</v>
      </c>
      <c r="L477" s="4">
        <v>2024</v>
      </c>
      <c r="M477" s="4" t="s">
        <v>6593</v>
      </c>
      <c r="N477" s="4" t="s">
        <v>2145</v>
      </c>
      <c r="O477" s="4"/>
      <c r="P477" s="4"/>
      <c r="Q477" s="4"/>
      <c r="R477" s="15"/>
      <c r="S477" s="15"/>
      <c r="T477" s="15"/>
      <c r="U477" s="15"/>
      <c r="V477" s="15"/>
      <c r="W477" s="15"/>
      <c r="X477" s="4"/>
      <c r="Y477" s="10" t="str">
        <f>VLOOKUP(H477,'centroDeProyectos estrateg '!$B:$AB,2,FALSE)</f>
        <v>4-  Gestión de personal (23)</v>
      </c>
      <c r="Z477" s="10" t="e">
        <f>VLOOKUP(I477,'centroDeProyectos estrateg '!$B:$AB,3,FALSE)</f>
        <v>#N/A</v>
      </c>
      <c r="AA477" s="10" t="e">
        <f>VLOOKUP(J477,'centroDeProyectos estrateg '!$B:$AB,7,FALSE)</f>
        <v>#N/A</v>
      </c>
      <c r="AB477" s="10" t="e">
        <f>VLOOKUP(K477,'centroDeProyectos estrateg '!$B:$AB,8,FALSE)</f>
        <v>#VALUE!</v>
      </c>
      <c r="AC477" s="10" t="e">
        <f>VLOOKUP(L477,'centroDeProyectos estrateg '!$B:$AB,5,FALSE)</f>
        <v>#N/A</v>
      </c>
      <c r="AD477" s="10" t="e">
        <f>VLOOKUP(M477,'centroDeProyectos estrateg '!$B:$AB,19,FALSE)</f>
        <v>#N/A</v>
      </c>
    </row>
    <row r="478" spans="1:30" ht="32.25" customHeight="1">
      <c r="A478" s="1"/>
      <c r="B478" s="3" t="s">
        <v>3819</v>
      </c>
      <c r="C478" s="3" t="s">
        <v>5351</v>
      </c>
      <c r="D478" s="3" t="s">
        <v>4046</v>
      </c>
      <c r="E478" s="3" t="s">
        <v>5822</v>
      </c>
      <c r="F478" s="3" t="s">
        <v>6585</v>
      </c>
      <c r="G478" s="3" t="str">
        <f t="shared" si="31"/>
        <v xml:space="preserve">RECLUTAMIENTO Y SELECCIÓN: Mejorar los procesos de reclutamiento y selección con el fin de lograr mayor eficacia en el desempeño de las funciones en los puestos de trabajo. </v>
      </c>
      <c r="H478" s="3" t="s">
        <v>3052</v>
      </c>
      <c r="I478" s="3" t="s">
        <v>4074</v>
      </c>
      <c r="J478" s="3" t="s">
        <v>2145</v>
      </c>
      <c r="K478" s="3" t="s">
        <v>6594</v>
      </c>
      <c r="L478" s="3" t="s">
        <v>6595</v>
      </c>
      <c r="M478" s="3" t="s">
        <v>6596</v>
      </c>
      <c r="N478" s="3" t="s">
        <v>2145</v>
      </c>
      <c r="O478" s="3" t="s">
        <v>3434</v>
      </c>
      <c r="P478" s="3">
        <v>0</v>
      </c>
      <c r="Q478" s="3">
        <v>100</v>
      </c>
      <c r="R478" s="5">
        <v>0.1</v>
      </c>
      <c r="S478" s="5">
        <v>0.2</v>
      </c>
      <c r="T478" s="5">
        <v>0.4</v>
      </c>
      <c r="U478" s="5">
        <v>0.6</v>
      </c>
      <c r="V478" s="5">
        <v>0.8</v>
      </c>
      <c r="W478" s="5">
        <v>1</v>
      </c>
      <c r="X478" s="3" t="s">
        <v>6001</v>
      </c>
      <c r="Y478" s="10" t="str">
        <f>VLOOKUP(H478,'centroDeProyectos estrateg '!$B:$AB,2,FALSE)</f>
        <v>4-  Gestión de personal (23)</v>
      </c>
      <c r="Z478" s="10" t="e">
        <f>VLOOKUP(I478,'centroDeProyectos estrateg '!$B:$AB,3,FALSE)</f>
        <v>#N/A</v>
      </c>
      <c r="AA478" s="10" t="e">
        <f>VLOOKUP(J478,'centroDeProyectos estrateg '!$B:$AB,7,FALSE)</f>
        <v>#N/A</v>
      </c>
      <c r="AB478" s="10" t="e">
        <f>VLOOKUP(K478,'centroDeProyectos estrateg '!$B:$AB,8,FALSE)</f>
        <v>#N/A</v>
      </c>
      <c r="AC478" s="10" t="e">
        <f>VLOOKUP(L478,'centroDeProyectos estrateg '!$B:$AB,5,FALSE)</f>
        <v>#N/A</v>
      </c>
      <c r="AD478" s="10" t="e">
        <f>VLOOKUP(M478,'centroDeProyectos estrateg '!$B:$AB,19,FALSE)</f>
        <v>#N/A</v>
      </c>
    </row>
    <row r="479" spans="1:30" ht="32.25" customHeight="1">
      <c r="A479" s="1"/>
      <c r="B479" s="3" t="s">
        <v>3819</v>
      </c>
      <c r="C479" s="3" t="s">
        <v>5351</v>
      </c>
      <c r="D479" s="3" t="s">
        <v>4046</v>
      </c>
      <c r="E479" s="3" t="s">
        <v>5822</v>
      </c>
      <c r="F479" s="3" t="s">
        <v>6585</v>
      </c>
      <c r="G479" s="3" t="str">
        <f t="shared" si="31"/>
        <v xml:space="preserve">RECLUTAMIENTO Y SELECCIÓN: Mejorar los procesos de reclutamiento y selección con el fin de lograr mayor eficacia en el desempeño de las funciones en los puestos de trabajo. </v>
      </c>
      <c r="H479" s="3" t="s">
        <v>3052</v>
      </c>
      <c r="I479" s="3" t="s">
        <v>4074</v>
      </c>
      <c r="J479" s="3" t="s">
        <v>2145</v>
      </c>
      <c r="K479" s="3" t="s">
        <v>6594</v>
      </c>
      <c r="L479" s="3">
        <v>2021</v>
      </c>
      <c r="M479" s="3" t="s">
        <v>6597</v>
      </c>
      <c r="N479" s="3" t="s">
        <v>2145</v>
      </c>
      <c r="O479" s="3"/>
      <c r="P479" s="3"/>
      <c r="Q479" s="3"/>
      <c r="R479" s="5"/>
      <c r="S479" s="5"/>
      <c r="T479" s="5"/>
      <c r="U479" s="5"/>
      <c r="V479" s="5"/>
      <c r="W479" s="5"/>
      <c r="X479" s="3"/>
      <c r="Y479" s="10" t="str">
        <f>VLOOKUP(H479,'centroDeProyectos estrateg '!$B:$AB,2,FALSE)</f>
        <v>4-  Gestión de personal (23)</v>
      </c>
      <c r="Z479" s="10" t="e">
        <f>VLOOKUP(I479,'centroDeProyectos estrateg '!$B:$AB,3,FALSE)</f>
        <v>#N/A</v>
      </c>
      <c r="AA479" s="10" t="e">
        <f>VLOOKUP(J479,'centroDeProyectos estrateg '!$B:$AB,7,FALSE)</f>
        <v>#N/A</v>
      </c>
      <c r="AB479" s="10" t="e">
        <f>VLOOKUP(K479,'centroDeProyectos estrateg '!$B:$AB,8,FALSE)</f>
        <v>#N/A</v>
      </c>
      <c r="AC479" s="10" t="e">
        <f>VLOOKUP(L479,'centroDeProyectos estrateg '!$B:$AB,5,FALSE)</f>
        <v>#N/A</v>
      </c>
      <c r="AD479" s="10" t="e">
        <f>VLOOKUP(M479,'centroDeProyectos estrateg '!$B:$AB,19,FALSE)</f>
        <v>#N/A</v>
      </c>
    </row>
    <row r="480" spans="1:30" ht="32.25" customHeight="1">
      <c r="A480" s="1"/>
      <c r="B480" s="3" t="s">
        <v>3819</v>
      </c>
      <c r="C480" s="3" t="s">
        <v>5351</v>
      </c>
      <c r="D480" s="3" t="s">
        <v>4046</v>
      </c>
      <c r="E480" s="3" t="s">
        <v>5822</v>
      </c>
      <c r="F480" s="3" t="s">
        <v>6585</v>
      </c>
      <c r="G480" s="3" t="str">
        <f t="shared" si="31"/>
        <v xml:space="preserve">RECLUTAMIENTO Y SELECCIÓN: Mejorar los procesos de reclutamiento y selección con el fin de lograr mayor eficacia en el desempeño de las funciones en los puestos de trabajo. </v>
      </c>
      <c r="H480" s="3" t="s">
        <v>3052</v>
      </c>
      <c r="I480" s="3" t="s">
        <v>4074</v>
      </c>
      <c r="J480" s="3" t="s">
        <v>2145</v>
      </c>
      <c r="K480" s="3" t="s">
        <v>6594</v>
      </c>
      <c r="L480" s="3" t="s">
        <v>4256</v>
      </c>
      <c r="M480" s="3" t="s">
        <v>6598</v>
      </c>
      <c r="N480" s="3" t="s">
        <v>2145</v>
      </c>
      <c r="O480" s="3"/>
      <c r="P480" s="3"/>
      <c r="Q480" s="3"/>
      <c r="R480" s="5"/>
      <c r="S480" s="5"/>
      <c r="T480" s="5"/>
      <c r="U480" s="5"/>
      <c r="V480" s="5"/>
      <c r="W480" s="5"/>
      <c r="X480" s="3"/>
      <c r="Y480" s="10" t="str">
        <f>VLOOKUP(H480,'centroDeProyectos estrateg '!$B:$AB,2,FALSE)</f>
        <v>4-  Gestión de personal (23)</v>
      </c>
      <c r="Z480" s="10" t="e">
        <f>VLOOKUP(I480,'centroDeProyectos estrateg '!$B:$AB,3,FALSE)</f>
        <v>#N/A</v>
      </c>
      <c r="AA480" s="10" t="e">
        <f>VLOOKUP(J480,'centroDeProyectos estrateg '!$B:$AB,7,FALSE)</f>
        <v>#N/A</v>
      </c>
      <c r="AB480" s="10" t="e">
        <f>VLOOKUP(K480,'centroDeProyectos estrateg '!$B:$AB,8,FALSE)</f>
        <v>#N/A</v>
      </c>
      <c r="AC480" s="10" t="e">
        <f>VLOOKUP(L480,'centroDeProyectos estrateg '!$B:$AB,5,FALSE)</f>
        <v>#N/A</v>
      </c>
      <c r="AD480" s="10" t="e">
        <f>VLOOKUP(M480,'centroDeProyectos estrateg '!$B:$AB,19,FALSE)</f>
        <v>#N/A</v>
      </c>
    </row>
    <row r="481" spans="1:30" ht="32.25" customHeight="1">
      <c r="A481" s="1"/>
      <c r="B481" s="4" t="s">
        <v>3819</v>
      </c>
      <c r="C481" s="4" t="s">
        <v>5351</v>
      </c>
      <c r="D481" s="4" t="s">
        <v>4046</v>
      </c>
      <c r="E481" s="4" t="s">
        <v>5822</v>
      </c>
      <c r="F481" s="4" t="s">
        <v>6585</v>
      </c>
      <c r="G481" s="4" t="str">
        <f t="shared" si="31"/>
        <v xml:space="preserve">RECLUTAMIENTO Y SELECCIÓN: Mejorar los procesos de reclutamiento y selección con el fin de lograr mayor eficacia en el desempeño de las funciones en los puestos de trabajo. </v>
      </c>
      <c r="H481" s="4" t="s">
        <v>3154</v>
      </c>
      <c r="I481" s="4" t="s">
        <v>4075</v>
      </c>
      <c r="J481" s="4" t="s">
        <v>2145</v>
      </c>
      <c r="K481" s="4" t="s">
        <v>6594</v>
      </c>
      <c r="L481" s="4" t="s">
        <v>3639</v>
      </c>
      <c r="M481" s="4" t="s">
        <v>6599</v>
      </c>
      <c r="N481" s="4" t="s">
        <v>2145</v>
      </c>
      <c r="O481" s="4" t="s">
        <v>3434</v>
      </c>
      <c r="P481" s="4">
        <v>0</v>
      </c>
      <c r="Q481" s="4">
        <v>100</v>
      </c>
      <c r="R481" s="15">
        <v>0.1</v>
      </c>
      <c r="S481" s="15">
        <v>0.2</v>
      </c>
      <c r="T481" s="15">
        <v>0.4</v>
      </c>
      <c r="U481" s="15">
        <v>0.6</v>
      </c>
      <c r="V481" s="15">
        <v>0.8</v>
      </c>
      <c r="W481" s="15">
        <v>1</v>
      </c>
      <c r="X481" s="4" t="s">
        <v>6001</v>
      </c>
      <c r="Y481" s="10" t="e">
        <f>VLOOKUP(H481,'centroDeProyectos estrateg '!$B:$AB,2,FALSE)</f>
        <v>#N/A</v>
      </c>
      <c r="Z481" s="10" t="e">
        <f>VLOOKUP(I481,'centroDeProyectos estrateg '!$B:$AB,3,FALSE)</f>
        <v>#N/A</v>
      </c>
      <c r="AA481" s="10" t="e">
        <f>VLOOKUP(J481,'centroDeProyectos estrateg '!$B:$AB,7,FALSE)</f>
        <v>#N/A</v>
      </c>
      <c r="AB481" s="10" t="e">
        <f>VLOOKUP(K481,'centroDeProyectos estrateg '!$B:$AB,8,FALSE)</f>
        <v>#N/A</v>
      </c>
      <c r="AC481" s="10" t="e">
        <f>VLOOKUP(L481,'centroDeProyectos estrateg '!$B:$AB,5,FALSE)</f>
        <v>#N/A</v>
      </c>
      <c r="AD481" s="10" t="e">
        <f>VLOOKUP(M481,'centroDeProyectos estrateg '!$B:$AB,19,FALSE)</f>
        <v>#N/A</v>
      </c>
    </row>
    <row r="482" spans="1:30" ht="32.25" customHeight="1">
      <c r="A482" s="1"/>
      <c r="B482" s="4" t="s">
        <v>3819</v>
      </c>
      <c r="C482" s="4" t="s">
        <v>5351</v>
      </c>
      <c r="D482" s="4" t="s">
        <v>4046</v>
      </c>
      <c r="E482" s="4" t="s">
        <v>5822</v>
      </c>
      <c r="F482" s="4" t="s">
        <v>6585</v>
      </c>
      <c r="G482" s="4" t="str">
        <f t="shared" si="31"/>
        <v xml:space="preserve">RECLUTAMIENTO Y SELECCIÓN: Mejorar los procesos de reclutamiento y selección con el fin de lograr mayor eficacia en el desempeño de las funciones en los puestos de trabajo. </v>
      </c>
      <c r="H482" s="4" t="s">
        <v>3154</v>
      </c>
      <c r="I482" s="4" t="s">
        <v>4075</v>
      </c>
      <c r="J482" s="4" t="s">
        <v>2145</v>
      </c>
      <c r="K482" s="4" t="s">
        <v>6594</v>
      </c>
      <c r="L482" s="4">
        <v>2024</v>
      </c>
      <c r="M482" s="4" t="s">
        <v>6600</v>
      </c>
      <c r="N482" s="4" t="s">
        <v>2145</v>
      </c>
      <c r="O482" s="4"/>
      <c r="P482" s="4"/>
      <c r="Q482" s="4"/>
      <c r="R482" s="15"/>
      <c r="S482" s="15"/>
      <c r="T482" s="15"/>
      <c r="U482" s="15"/>
      <c r="V482" s="15"/>
      <c r="W482" s="15"/>
      <c r="X482" s="4"/>
      <c r="Y482" s="10" t="e">
        <f>VLOOKUP(H482,'centroDeProyectos estrateg '!$B:$AB,2,FALSE)</f>
        <v>#N/A</v>
      </c>
      <c r="Z482" s="10" t="e">
        <f>VLOOKUP(I482,'centroDeProyectos estrateg '!$B:$AB,3,FALSE)</f>
        <v>#N/A</v>
      </c>
      <c r="AA482" s="10" t="e">
        <f>VLOOKUP(J482,'centroDeProyectos estrateg '!$B:$AB,7,FALSE)</f>
        <v>#N/A</v>
      </c>
      <c r="AB482" s="10" t="e">
        <f>VLOOKUP(K482,'centroDeProyectos estrateg '!$B:$AB,8,FALSE)</f>
        <v>#N/A</v>
      </c>
      <c r="AC482" s="10" t="e">
        <f>VLOOKUP(L482,'centroDeProyectos estrateg '!$B:$AB,5,FALSE)</f>
        <v>#N/A</v>
      </c>
      <c r="AD482" s="10" t="e">
        <f>VLOOKUP(M482,'centroDeProyectos estrateg '!$B:$AB,19,FALSE)</f>
        <v>#N/A</v>
      </c>
    </row>
    <row r="483" spans="1:30" ht="32.25" customHeight="1">
      <c r="A483" s="1"/>
      <c r="B483" s="3" t="s">
        <v>3548</v>
      </c>
      <c r="C483" s="3" t="s">
        <v>5351</v>
      </c>
      <c r="D483" s="3" t="s">
        <v>4046</v>
      </c>
      <c r="E483" s="3" t="s">
        <v>5822</v>
      </c>
      <c r="F483" s="3" t="s">
        <v>6585</v>
      </c>
      <c r="G483" s="3" t="str">
        <f t="shared" si="31"/>
        <v xml:space="preserve">RECLUTAMIENTO Y SELECCIÓN: Mejorar los procesos de reclutamiento y selección con el fin de lograr mayor eficacia en el desempeño de las funciones en los puestos de trabajo. </v>
      </c>
      <c r="H483" s="3" t="s">
        <v>3082</v>
      </c>
      <c r="I483" s="3" t="s">
        <v>4076</v>
      </c>
      <c r="J483" s="3" t="s">
        <v>2145</v>
      </c>
      <c r="K483" s="3" t="s">
        <v>6601</v>
      </c>
      <c r="L483" s="3" t="s">
        <v>6174</v>
      </c>
      <c r="M483" s="3" t="s">
        <v>6602</v>
      </c>
      <c r="N483" s="3" t="s">
        <v>2145</v>
      </c>
      <c r="O483" s="3" t="s">
        <v>3582</v>
      </c>
      <c r="P483" s="3">
        <v>0</v>
      </c>
      <c r="Q483" s="3">
        <v>100</v>
      </c>
      <c r="R483" s="5">
        <v>0.1</v>
      </c>
      <c r="S483" s="5">
        <v>0.2</v>
      </c>
      <c r="T483" s="5">
        <v>0.4</v>
      </c>
      <c r="U483" s="5">
        <v>0.6</v>
      </c>
      <c r="V483" s="5">
        <v>0.8</v>
      </c>
      <c r="W483" s="5">
        <v>1</v>
      </c>
      <c r="X483" s="3" t="s">
        <v>6589</v>
      </c>
      <c r="Y483" s="10" t="e">
        <f>VLOOKUP(H483,'centroDeProyectos estrateg '!$B:$AB,2,FALSE)</f>
        <v>#VALUE!</v>
      </c>
      <c r="Z483" s="10" t="e">
        <f>VLOOKUP(I483,'centroDeProyectos estrateg '!$B:$AB,3,FALSE)</f>
        <v>#N/A</v>
      </c>
      <c r="AA483" s="10" t="e">
        <f>VLOOKUP(J483,'centroDeProyectos estrateg '!$B:$AB,7,FALSE)</f>
        <v>#N/A</v>
      </c>
      <c r="AB483" s="10" t="e">
        <f>VLOOKUP(K483,'centroDeProyectos estrateg '!$B:$AB,8,FALSE)</f>
        <v>#VALUE!</v>
      </c>
      <c r="AC483" s="10" t="e">
        <f>VLOOKUP(L483,'centroDeProyectos estrateg '!$B:$AB,5,FALSE)</f>
        <v>#N/A</v>
      </c>
      <c r="AD483" s="10" t="e">
        <f>VLOOKUP(M483,'centroDeProyectos estrateg '!$B:$AB,19,FALSE)</f>
        <v>#N/A</v>
      </c>
    </row>
    <row r="484" spans="1:30" ht="32.25" customHeight="1">
      <c r="A484" s="1"/>
      <c r="B484" s="3" t="s">
        <v>3548</v>
      </c>
      <c r="C484" s="3" t="s">
        <v>5351</v>
      </c>
      <c r="D484" s="3" t="s">
        <v>4046</v>
      </c>
      <c r="E484" s="3" t="s">
        <v>5822</v>
      </c>
      <c r="F484" s="3" t="s">
        <v>6585</v>
      </c>
      <c r="G484" s="3" t="str">
        <f t="shared" si="31"/>
        <v xml:space="preserve">RECLUTAMIENTO Y SELECCIÓN: Mejorar los procesos de reclutamiento y selección con el fin de lograr mayor eficacia en el desempeño de las funciones en los puestos de trabajo. </v>
      </c>
      <c r="H484" s="3" t="s">
        <v>3082</v>
      </c>
      <c r="I484" s="3" t="s">
        <v>4076</v>
      </c>
      <c r="J484" s="3" t="s">
        <v>2145</v>
      </c>
      <c r="K484" s="3" t="s">
        <v>6601</v>
      </c>
      <c r="L484" s="3" t="s">
        <v>3448</v>
      </c>
      <c r="M484" s="3" t="s">
        <v>6603</v>
      </c>
      <c r="N484" s="3" t="s">
        <v>2145</v>
      </c>
      <c r="O484" s="3"/>
      <c r="P484" s="3"/>
      <c r="Q484" s="3"/>
      <c r="R484" s="5"/>
      <c r="S484" s="5"/>
      <c r="T484" s="5"/>
      <c r="U484" s="5"/>
      <c r="V484" s="5"/>
      <c r="W484" s="5"/>
      <c r="X484" s="3"/>
      <c r="Y484" s="10" t="e">
        <f>VLOOKUP(H484,'centroDeProyectos estrateg '!$B:$AB,2,FALSE)</f>
        <v>#VALUE!</v>
      </c>
      <c r="Z484" s="10" t="e">
        <f>VLOOKUP(I484,'centroDeProyectos estrateg '!$B:$AB,3,FALSE)</f>
        <v>#N/A</v>
      </c>
      <c r="AA484" s="10" t="e">
        <f>VLOOKUP(J484,'centroDeProyectos estrateg '!$B:$AB,7,FALSE)</f>
        <v>#N/A</v>
      </c>
      <c r="AB484" s="10" t="e">
        <f>VLOOKUP(K484,'centroDeProyectos estrateg '!$B:$AB,8,FALSE)</f>
        <v>#VALUE!</v>
      </c>
      <c r="AC484" s="10" t="e">
        <f>VLOOKUP(L484,'centroDeProyectos estrateg '!$B:$AB,5,FALSE)</f>
        <v>#N/A</v>
      </c>
      <c r="AD484" s="10" t="e">
        <f>VLOOKUP(M484,'centroDeProyectos estrateg '!$B:$AB,19,FALSE)</f>
        <v>#N/A</v>
      </c>
    </row>
    <row r="485" spans="1:30" ht="32.25" customHeight="1">
      <c r="A485" s="1"/>
      <c r="B485" s="3" t="s">
        <v>3548</v>
      </c>
      <c r="C485" s="3" t="s">
        <v>5351</v>
      </c>
      <c r="D485" s="3" t="s">
        <v>4046</v>
      </c>
      <c r="E485" s="3" t="s">
        <v>5822</v>
      </c>
      <c r="F485" s="3" t="s">
        <v>6585</v>
      </c>
      <c r="G485" s="3" t="str">
        <f t="shared" si="31"/>
        <v xml:space="preserve">RECLUTAMIENTO Y SELECCIÓN: Mejorar los procesos de reclutamiento y selección con el fin de lograr mayor eficacia en el desempeño de las funciones en los puestos de trabajo. </v>
      </c>
      <c r="H485" s="3" t="s">
        <v>3082</v>
      </c>
      <c r="I485" s="3" t="s">
        <v>4076</v>
      </c>
      <c r="J485" s="3" t="s">
        <v>2145</v>
      </c>
      <c r="K485" s="3" t="s">
        <v>6601</v>
      </c>
      <c r="L485" s="3">
        <v>2024</v>
      </c>
      <c r="M485" s="3" t="s">
        <v>6604</v>
      </c>
      <c r="N485" s="3" t="s">
        <v>2145</v>
      </c>
      <c r="O485" s="3"/>
      <c r="P485" s="3"/>
      <c r="Q485" s="3"/>
      <c r="R485" s="5"/>
      <c r="S485" s="5"/>
      <c r="T485" s="5"/>
      <c r="U485" s="5"/>
      <c r="V485" s="5"/>
      <c r="W485" s="5"/>
      <c r="X485" s="3"/>
      <c r="Y485" s="10" t="e">
        <f>VLOOKUP(H485,'centroDeProyectos estrateg '!$B:$AB,2,FALSE)</f>
        <v>#VALUE!</v>
      </c>
      <c r="Z485" s="10" t="e">
        <f>VLOOKUP(I485,'centroDeProyectos estrateg '!$B:$AB,3,FALSE)</f>
        <v>#N/A</v>
      </c>
      <c r="AA485" s="10" t="e">
        <f>VLOOKUP(J485,'centroDeProyectos estrateg '!$B:$AB,7,FALSE)</f>
        <v>#N/A</v>
      </c>
      <c r="AB485" s="10" t="e">
        <f>VLOOKUP(K485,'centroDeProyectos estrateg '!$B:$AB,8,FALSE)</f>
        <v>#VALUE!</v>
      </c>
      <c r="AC485" s="10" t="e">
        <f>VLOOKUP(L485,'centroDeProyectos estrateg '!$B:$AB,5,FALSE)</f>
        <v>#N/A</v>
      </c>
      <c r="AD485" s="10" t="e">
        <f>VLOOKUP(M485,'centroDeProyectos estrateg '!$B:$AB,19,FALSE)</f>
        <v>#N/A</v>
      </c>
    </row>
    <row r="486" spans="1:30" ht="32.25" customHeight="1">
      <c r="A486" s="1"/>
      <c r="B486" s="4" t="s">
        <v>3606</v>
      </c>
      <c r="C486" s="4" t="s">
        <v>5351</v>
      </c>
      <c r="D486" s="4" t="s">
        <v>4046</v>
      </c>
      <c r="E486" s="4" t="s">
        <v>5822</v>
      </c>
      <c r="F486" s="4" t="s">
        <v>6585</v>
      </c>
      <c r="G486" s="4" t="str">
        <f t="shared" si="31"/>
        <v xml:space="preserve">RECLUTAMIENTO Y SELECCIÓN: Mejorar los procesos de reclutamiento y selección con el fin de lograr mayor eficacia en el desempeño de las funciones en los puestos de trabajo. </v>
      </c>
      <c r="H486" s="4" t="s">
        <v>3078</v>
      </c>
      <c r="I486" s="4" t="s">
        <v>4077</v>
      </c>
      <c r="J486" s="4" t="s">
        <v>75</v>
      </c>
      <c r="K486" s="4" t="s">
        <v>4078</v>
      </c>
      <c r="L486" s="4">
        <v>2019</v>
      </c>
      <c r="M486" s="4" t="s">
        <v>4079</v>
      </c>
      <c r="N486" s="4" t="s">
        <v>75</v>
      </c>
      <c r="O486" s="4" t="s">
        <v>3434</v>
      </c>
      <c r="P486" s="4">
        <v>0</v>
      </c>
      <c r="Q486" s="4">
        <v>3</v>
      </c>
      <c r="R486" s="4">
        <v>10</v>
      </c>
      <c r="S486" s="4">
        <v>20</v>
      </c>
      <c r="T486" s="4">
        <v>40</v>
      </c>
      <c r="U486" s="4">
        <v>60</v>
      </c>
      <c r="V486" s="4">
        <v>80</v>
      </c>
      <c r="W486" s="4">
        <v>100</v>
      </c>
      <c r="X486" s="4" t="s">
        <v>6001</v>
      </c>
      <c r="Y486" s="10" t="str">
        <f>VLOOKUP(H486,'centroDeProyectos estrateg '!$B:$AB,2,FALSE)</f>
        <v>4-  Gestión de personal (23)</v>
      </c>
      <c r="Z486" s="10" t="e">
        <f>VLOOKUP(I486,'centroDeProyectos estrateg '!$B:$AB,3,FALSE)</f>
        <v>#N/A</v>
      </c>
      <c r="AA486" s="10" t="e">
        <f>VLOOKUP(J486,'centroDeProyectos estrateg '!$B:$AB,7,FALSE)</f>
        <v>#N/A</v>
      </c>
      <c r="AB486" s="10" t="e">
        <f>VLOOKUP(K486,'centroDeProyectos estrateg '!$B:$AB,8,FALSE)</f>
        <v>#N/A</v>
      </c>
      <c r="AC486" s="10" t="e">
        <f>VLOOKUP(L486,'centroDeProyectos estrateg '!$B:$AB,5,FALSE)</f>
        <v>#N/A</v>
      </c>
      <c r="AD486" s="10" t="e">
        <f>VLOOKUP(M486,'centroDeProyectos estrateg '!$B:$AB,19,FALSE)</f>
        <v>#N/A</v>
      </c>
    </row>
    <row r="487" spans="1:30" ht="32.25" customHeight="1">
      <c r="A487" s="1"/>
      <c r="B487" s="4" t="s">
        <v>3606</v>
      </c>
      <c r="C487" s="4" t="s">
        <v>5351</v>
      </c>
      <c r="D487" s="4" t="s">
        <v>4046</v>
      </c>
      <c r="E487" s="4" t="s">
        <v>5822</v>
      </c>
      <c r="F487" s="4" t="s">
        <v>6585</v>
      </c>
      <c r="G487" s="4" t="str">
        <f t="shared" si="31"/>
        <v xml:space="preserve">RECLUTAMIENTO Y SELECCIÓN: Mejorar los procesos de reclutamiento y selección con el fin de lograr mayor eficacia en el desempeño de las funciones en los puestos de trabajo. </v>
      </c>
      <c r="H487" s="4" t="s">
        <v>3078</v>
      </c>
      <c r="I487" s="4" t="s">
        <v>4077</v>
      </c>
      <c r="J487" s="4" t="s">
        <v>75</v>
      </c>
      <c r="K487" s="4" t="s">
        <v>4078</v>
      </c>
      <c r="L487" s="4" t="s">
        <v>3639</v>
      </c>
      <c r="M487" s="4" t="s">
        <v>4080</v>
      </c>
      <c r="N487" s="4" t="s">
        <v>75</v>
      </c>
      <c r="O487" s="4"/>
      <c r="P487" s="4"/>
      <c r="Q487" s="4"/>
      <c r="R487" s="4"/>
      <c r="S487" s="4"/>
      <c r="T487" s="4"/>
      <c r="U487" s="4"/>
      <c r="V487" s="4"/>
      <c r="W487" s="4"/>
      <c r="X487" s="4"/>
      <c r="Y487" s="10" t="str">
        <f>VLOOKUP(H487,'centroDeProyectos estrateg '!$B:$AB,2,FALSE)</f>
        <v>4-  Gestión de personal (23)</v>
      </c>
      <c r="Z487" s="10" t="e">
        <f>VLOOKUP(I487,'centroDeProyectos estrateg '!$B:$AB,3,FALSE)</f>
        <v>#N/A</v>
      </c>
      <c r="AA487" s="10" t="e">
        <f>VLOOKUP(J487,'centroDeProyectos estrateg '!$B:$AB,7,FALSE)</f>
        <v>#N/A</v>
      </c>
      <c r="AB487" s="10" t="e">
        <f>VLOOKUP(K487,'centroDeProyectos estrateg '!$B:$AB,8,FALSE)</f>
        <v>#N/A</v>
      </c>
      <c r="AC487" s="10" t="e">
        <f>VLOOKUP(L487,'centroDeProyectos estrateg '!$B:$AB,5,FALSE)</f>
        <v>#N/A</v>
      </c>
      <c r="AD487" s="10" t="e">
        <f>VLOOKUP(M487,'centroDeProyectos estrateg '!$B:$AB,19,FALSE)</f>
        <v>#N/A</v>
      </c>
    </row>
    <row r="488" spans="1:30" ht="32.25" customHeight="1">
      <c r="A488" s="1"/>
      <c r="B488" s="4" t="s">
        <v>3606</v>
      </c>
      <c r="C488" s="4" t="s">
        <v>5351</v>
      </c>
      <c r="D488" s="4" t="s">
        <v>4046</v>
      </c>
      <c r="E488" s="4" t="s">
        <v>5822</v>
      </c>
      <c r="F488" s="4" t="s">
        <v>6585</v>
      </c>
      <c r="G488" s="4" t="str">
        <f t="shared" si="31"/>
        <v xml:space="preserve">RECLUTAMIENTO Y SELECCIÓN: Mejorar los procesos de reclutamiento y selección con el fin de lograr mayor eficacia en el desempeño de las funciones en los puestos de trabajo. </v>
      </c>
      <c r="H488" s="4" t="s">
        <v>3078</v>
      </c>
      <c r="I488" s="4" t="s">
        <v>4077</v>
      </c>
      <c r="J488" s="4" t="s">
        <v>75</v>
      </c>
      <c r="K488" s="4" t="s">
        <v>4078</v>
      </c>
      <c r="L488" s="4">
        <v>2024</v>
      </c>
      <c r="M488" s="4" t="s">
        <v>4081</v>
      </c>
      <c r="N488" s="4" t="s">
        <v>75</v>
      </c>
      <c r="O488" s="4"/>
      <c r="P488" s="4"/>
      <c r="Q488" s="4"/>
      <c r="R488" s="4"/>
      <c r="S488" s="4"/>
      <c r="T488" s="4"/>
      <c r="U488" s="4"/>
      <c r="V488" s="4"/>
      <c r="W488" s="4"/>
      <c r="X488" s="4"/>
      <c r="Y488" s="10" t="str">
        <f>VLOOKUP(H488,'centroDeProyectos estrateg '!$B:$AB,2,FALSE)</f>
        <v>4-  Gestión de personal (23)</v>
      </c>
      <c r="Z488" s="10" t="e">
        <f>VLOOKUP(I488,'centroDeProyectos estrateg '!$B:$AB,3,FALSE)</f>
        <v>#N/A</v>
      </c>
      <c r="AA488" s="10" t="e">
        <f>VLOOKUP(J488,'centroDeProyectos estrateg '!$B:$AB,7,FALSE)</f>
        <v>#N/A</v>
      </c>
      <c r="AB488" s="10" t="e">
        <f>VLOOKUP(K488,'centroDeProyectos estrateg '!$B:$AB,8,FALSE)</f>
        <v>#N/A</v>
      </c>
      <c r="AC488" s="10" t="e">
        <f>VLOOKUP(L488,'centroDeProyectos estrateg '!$B:$AB,5,FALSE)</f>
        <v>#N/A</v>
      </c>
      <c r="AD488" s="10" t="e">
        <f>VLOOKUP(M488,'centroDeProyectos estrateg '!$B:$AB,19,FALSE)</f>
        <v>#N/A</v>
      </c>
    </row>
    <row r="489" spans="1:30" ht="32.25" customHeight="1">
      <c r="A489" s="1"/>
      <c r="B489" s="3" t="s">
        <v>3606</v>
      </c>
      <c r="C489" s="3" t="s">
        <v>5351</v>
      </c>
      <c r="D489" s="3" t="s">
        <v>4046</v>
      </c>
      <c r="E489" s="3" t="s">
        <v>5822</v>
      </c>
      <c r="F489" s="3" t="s">
        <v>6585</v>
      </c>
      <c r="G489" s="3" t="str">
        <f t="shared" si="31"/>
        <v xml:space="preserve">RECLUTAMIENTO Y SELECCIÓN: Mejorar los procesos de reclutamiento y selección con el fin de lograr mayor eficacia en el desempeño de las funciones en los puestos de trabajo. </v>
      </c>
      <c r="H489" s="3" t="s">
        <v>3163</v>
      </c>
      <c r="I489" s="3" t="s">
        <v>6605</v>
      </c>
      <c r="J489" s="3" t="s">
        <v>2145</v>
      </c>
      <c r="K489" s="3" t="s">
        <v>4083</v>
      </c>
      <c r="L489" s="3">
        <v>2019</v>
      </c>
      <c r="M489" s="3" t="s">
        <v>6606</v>
      </c>
      <c r="N489" s="3" t="s">
        <v>2145</v>
      </c>
      <c r="O489" s="3" t="s">
        <v>3434</v>
      </c>
      <c r="P489" s="3">
        <v>57</v>
      </c>
      <c r="Q489" s="3">
        <v>100</v>
      </c>
      <c r="R489" s="3">
        <v>64</v>
      </c>
      <c r="S489" s="3">
        <v>71</v>
      </c>
      <c r="T489" s="3">
        <v>78</v>
      </c>
      <c r="U489" s="3">
        <v>85</v>
      </c>
      <c r="V489" s="3">
        <v>92</v>
      </c>
      <c r="W489" s="3">
        <v>100</v>
      </c>
      <c r="X489" s="3" t="s">
        <v>6001</v>
      </c>
      <c r="Y489" s="10" t="e">
        <f>VLOOKUP(H489,'centroDeProyectos estrateg '!$B:$AB,2,FALSE)</f>
        <v>#N/A</v>
      </c>
      <c r="Z489" s="10" t="e">
        <f>VLOOKUP(I489,'centroDeProyectos estrateg '!$B:$AB,3,FALSE)</f>
        <v>#N/A</v>
      </c>
      <c r="AA489" s="10" t="e">
        <f>VLOOKUP(J489,'centroDeProyectos estrateg '!$B:$AB,7,FALSE)</f>
        <v>#N/A</v>
      </c>
      <c r="AB489" s="10" t="e">
        <f>VLOOKUP(K489,'centroDeProyectos estrateg '!$B:$AB,8,FALSE)</f>
        <v>#N/A</v>
      </c>
      <c r="AC489" s="10" t="e">
        <f>VLOOKUP(L489,'centroDeProyectos estrateg '!$B:$AB,5,FALSE)</f>
        <v>#N/A</v>
      </c>
      <c r="AD489" s="10" t="e">
        <f>VLOOKUP(M489,'centroDeProyectos estrateg '!$B:$AB,19,FALSE)</f>
        <v>#N/A</v>
      </c>
    </row>
    <row r="490" spans="1:30" ht="32.25" customHeight="1">
      <c r="A490" s="1"/>
      <c r="B490" s="3" t="s">
        <v>3606</v>
      </c>
      <c r="C490" s="3" t="s">
        <v>5351</v>
      </c>
      <c r="D490" s="3" t="s">
        <v>4046</v>
      </c>
      <c r="E490" s="3" t="s">
        <v>5822</v>
      </c>
      <c r="F490" s="3" t="s">
        <v>6585</v>
      </c>
      <c r="G490" s="3" t="str">
        <f t="shared" si="31"/>
        <v xml:space="preserve">RECLUTAMIENTO Y SELECCIÓN: Mejorar los procesos de reclutamiento y selección con el fin de lograr mayor eficacia en el desempeño de las funciones en los puestos de trabajo. </v>
      </c>
      <c r="H490" s="3" t="s">
        <v>3163</v>
      </c>
      <c r="I490" s="3" t="s">
        <v>6605</v>
      </c>
      <c r="J490" s="3" t="s">
        <v>2145</v>
      </c>
      <c r="K490" s="3" t="s">
        <v>4083</v>
      </c>
      <c r="L490" s="3" t="s">
        <v>3475</v>
      </c>
      <c r="M490" s="3" t="s">
        <v>6607</v>
      </c>
      <c r="N490" s="3" t="s">
        <v>2145</v>
      </c>
      <c r="O490" s="3"/>
      <c r="P490" s="3"/>
      <c r="Q490" s="3"/>
      <c r="R490" s="3"/>
      <c r="S490" s="3"/>
      <c r="T490" s="3"/>
      <c r="U490" s="3"/>
      <c r="V490" s="3"/>
      <c r="W490" s="3"/>
      <c r="X490" s="3"/>
      <c r="Y490" s="10" t="e">
        <f>VLOOKUP(H490,'centroDeProyectos estrateg '!$B:$AB,2,FALSE)</f>
        <v>#N/A</v>
      </c>
      <c r="Z490" s="10" t="e">
        <f>VLOOKUP(I490,'centroDeProyectos estrateg '!$B:$AB,3,FALSE)</f>
        <v>#N/A</v>
      </c>
      <c r="AA490" s="10" t="e">
        <f>VLOOKUP(J490,'centroDeProyectos estrateg '!$B:$AB,7,FALSE)</f>
        <v>#N/A</v>
      </c>
      <c r="AB490" s="10" t="e">
        <f>VLOOKUP(K490,'centroDeProyectos estrateg '!$B:$AB,8,FALSE)</f>
        <v>#N/A</v>
      </c>
      <c r="AC490" s="10" t="e">
        <f>VLOOKUP(L490,'centroDeProyectos estrateg '!$B:$AB,5,FALSE)</f>
        <v>#N/A</v>
      </c>
      <c r="AD490" s="10" t="e">
        <f>VLOOKUP(M490,'centroDeProyectos estrateg '!$B:$AB,19,FALSE)</f>
        <v>#N/A</v>
      </c>
    </row>
    <row r="491" spans="1:30" ht="32.25" customHeight="1">
      <c r="A491" s="1"/>
      <c r="B491" s="3" t="s">
        <v>3606</v>
      </c>
      <c r="C491" s="3" t="s">
        <v>5351</v>
      </c>
      <c r="D491" s="3" t="s">
        <v>4046</v>
      </c>
      <c r="E491" s="3" t="s">
        <v>5822</v>
      </c>
      <c r="F491" s="3" t="s">
        <v>6585</v>
      </c>
      <c r="G491" s="3" t="str">
        <f t="shared" si="31"/>
        <v xml:space="preserve">RECLUTAMIENTO Y SELECCIÓN: Mejorar los procesos de reclutamiento y selección con el fin de lograr mayor eficacia en el desempeño de las funciones en los puestos de trabajo. </v>
      </c>
      <c r="H491" s="3" t="s">
        <v>3163</v>
      </c>
      <c r="I491" s="3" t="s">
        <v>6605</v>
      </c>
      <c r="J491" s="3" t="s">
        <v>2145</v>
      </c>
      <c r="K491" s="3" t="s">
        <v>4083</v>
      </c>
      <c r="L491" s="3">
        <v>2024</v>
      </c>
      <c r="M491" s="3" t="s">
        <v>6608</v>
      </c>
      <c r="N491" s="3" t="s">
        <v>2145</v>
      </c>
      <c r="O491" s="3"/>
      <c r="P491" s="3"/>
      <c r="Q491" s="3"/>
      <c r="R491" s="3"/>
      <c r="S491" s="3"/>
      <c r="T491" s="3"/>
      <c r="U491" s="3"/>
      <c r="V491" s="3"/>
      <c r="W491" s="3"/>
      <c r="X491" s="3"/>
      <c r="Y491" s="10" t="e">
        <f>VLOOKUP(H491,'centroDeProyectos estrateg '!$B:$AB,2,FALSE)</f>
        <v>#N/A</v>
      </c>
      <c r="Z491" s="10" t="e">
        <f>VLOOKUP(I491,'centroDeProyectos estrateg '!$B:$AB,3,FALSE)</f>
        <v>#N/A</v>
      </c>
      <c r="AA491" s="10" t="e">
        <f>VLOOKUP(J491,'centroDeProyectos estrateg '!$B:$AB,7,FALSE)</f>
        <v>#N/A</v>
      </c>
      <c r="AB491" s="10" t="e">
        <f>VLOOKUP(K491,'centroDeProyectos estrateg '!$B:$AB,8,FALSE)</f>
        <v>#N/A</v>
      </c>
      <c r="AC491" s="10" t="e">
        <f>VLOOKUP(L491,'centroDeProyectos estrateg '!$B:$AB,5,FALSE)</f>
        <v>#N/A</v>
      </c>
      <c r="AD491" s="10" t="e">
        <f>VLOOKUP(M491,'centroDeProyectos estrateg '!$B:$AB,19,FALSE)</f>
        <v>#N/A</v>
      </c>
    </row>
    <row r="492" spans="1:30" ht="32.25" customHeight="1">
      <c r="A492" s="1"/>
      <c r="B492" s="4" t="s">
        <v>3463</v>
      </c>
      <c r="C492" s="4" t="s">
        <v>5351</v>
      </c>
      <c r="D492" s="4" t="s">
        <v>4046</v>
      </c>
      <c r="E492" s="4" t="s">
        <v>5830</v>
      </c>
      <c r="F492" s="4" t="s">
        <v>4091</v>
      </c>
      <c r="G492" s="4" t="str">
        <f t="shared" si="31"/>
        <v xml:space="preserve">EVALUACIÓN DEL DESEMPEÑO: Implementar el sistema integrado de evaluación del desempeño, que permita la mejora en el desempeño integral del personal judicial. </v>
      </c>
      <c r="H492" s="4" t="s">
        <v>3151</v>
      </c>
      <c r="I492" s="4" t="s">
        <v>4092</v>
      </c>
      <c r="J492" s="4" t="s">
        <v>58</v>
      </c>
      <c r="K492" s="4" t="s">
        <v>6609</v>
      </c>
      <c r="L492" s="4">
        <v>2019</v>
      </c>
      <c r="M492" s="4" t="s">
        <v>3628</v>
      </c>
      <c r="N492" s="4" t="s">
        <v>58</v>
      </c>
      <c r="O492" s="4" t="s">
        <v>3582</v>
      </c>
      <c r="P492" s="4">
        <v>15</v>
      </c>
      <c r="Q492" s="4">
        <v>100</v>
      </c>
      <c r="R492" s="15">
        <v>0.28999999999999998</v>
      </c>
      <c r="S492" s="15">
        <v>0.43</v>
      </c>
      <c r="T492" s="15">
        <v>0.56999999999999995</v>
      </c>
      <c r="U492" s="15">
        <v>0.71</v>
      </c>
      <c r="V492" s="15">
        <v>0.85</v>
      </c>
      <c r="W492" s="15">
        <v>1</v>
      </c>
      <c r="X492" s="4" t="s">
        <v>6001</v>
      </c>
      <c r="Y492" s="10" t="e">
        <f>VLOOKUP(H492,'centroDeProyectos estrateg '!$B:$AB,2,FALSE)</f>
        <v>#N/A</v>
      </c>
      <c r="Z492" s="10" t="e">
        <f>VLOOKUP(I492,'centroDeProyectos estrateg '!$B:$AB,3,FALSE)</f>
        <v>#N/A</v>
      </c>
      <c r="AA492" s="10" t="e">
        <f>VLOOKUP(J492,'centroDeProyectos estrateg '!$B:$AB,7,FALSE)</f>
        <v>#N/A</v>
      </c>
      <c r="AB492" s="10" t="e">
        <f>VLOOKUP(K492,'centroDeProyectos estrateg '!$B:$AB,8,FALSE)</f>
        <v>#N/A</v>
      </c>
      <c r="AC492" s="10" t="e">
        <f>VLOOKUP(L492,'centroDeProyectos estrateg '!$B:$AB,5,FALSE)</f>
        <v>#N/A</v>
      </c>
      <c r="AD492" s="10" t="e">
        <f>VLOOKUP(M492,'centroDeProyectos estrateg '!$B:$AB,19,FALSE)</f>
        <v>#N/A</v>
      </c>
    </row>
    <row r="493" spans="1:30" ht="32.25" customHeight="1">
      <c r="A493" s="1"/>
      <c r="B493" s="4" t="s">
        <v>3463</v>
      </c>
      <c r="C493" s="4" t="s">
        <v>5351</v>
      </c>
      <c r="D493" s="4" t="s">
        <v>4046</v>
      </c>
      <c r="E493" s="4" t="s">
        <v>5830</v>
      </c>
      <c r="F493" s="4" t="s">
        <v>4091</v>
      </c>
      <c r="G493" s="4" t="str">
        <f t="shared" si="31"/>
        <v xml:space="preserve">EVALUACIÓN DEL DESEMPEÑO: Implementar el sistema integrado de evaluación del desempeño, que permita la mejora en el desempeño integral del personal judicial. </v>
      </c>
      <c r="H493" s="4" t="s">
        <v>3151</v>
      </c>
      <c r="I493" s="4" t="s">
        <v>4092</v>
      </c>
      <c r="J493" s="4" t="s">
        <v>58</v>
      </c>
      <c r="K493" s="4" t="s">
        <v>6609</v>
      </c>
      <c r="L493" s="4">
        <v>2019</v>
      </c>
      <c r="M493" s="4" t="s">
        <v>3629</v>
      </c>
      <c r="N493" s="4" t="s">
        <v>58</v>
      </c>
      <c r="O493" s="4"/>
      <c r="P493" s="4"/>
      <c r="Q493" s="4"/>
      <c r="R493" s="15"/>
      <c r="S493" s="15"/>
      <c r="T493" s="15"/>
      <c r="U493" s="15"/>
      <c r="V493" s="15"/>
      <c r="W493" s="15"/>
      <c r="X493" s="4"/>
      <c r="Y493" s="10" t="e">
        <f>VLOOKUP(H493,'centroDeProyectos estrateg '!$B:$AB,2,FALSE)</f>
        <v>#N/A</v>
      </c>
      <c r="Z493" s="10" t="e">
        <f>VLOOKUP(I493,'centroDeProyectos estrateg '!$B:$AB,3,FALSE)</f>
        <v>#N/A</v>
      </c>
      <c r="AA493" s="10" t="e">
        <f>VLOOKUP(J493,'centroDeProyectos estrateg '!$B:$AB,7,FALSE)</f>
        <v>#N/A</v>
      </c>
      <c r="AB493" s="10" t="e">
        <f>VLOOKUP(K493,'centroDeProyectos estrateg '!$B:$AB,8,FALSE)</f>
        <v>#N/A</v>
      </c>
      <c r="AC493" s="10" t="e">
        <f>VLOOKUP(L493,'centroDeProyectos estrateg '!$B:$AB,5,FALSE)</f>
        <v>#N/A</v>
      </c>
      <c r="AD493" s="10" t="e">
        <f>VLOOKUP(M493,'centroDeProyectos estrateg '!$B:$AB,19,FALSE)</f>
        <v>#N/A</v>
      </c>
    </row>
    <row r="494" spans="1:30" ht="32.25" customHeight="1">
      <c r="A494" s="1"/>
      <c r="B494" s="4" t="s">
        <v>3463</v>
      </c>
      <c r="C494" s="4" t="s">
        <v>5351</v>
      </c>
      <c r="D494" s="4" t="s">
        <v>4046</v>
      </c>
      <c r="E494" s="4" t="s">
        <v>5830</v>
      </c>
      <c r="F494" s="4" t="s">
        <v>4091</v>
      </c>
      <c r="G494" s="4" t="str">
        <f t="shared" si="31"/>
        <v xml:space="preserve">EVALUACIÓN DEL DESEMPEÑO: Implementar el sistema integrado de evaluación del desempeño, que permita la mejora en el desempeño integral del personal judicial. </v>
      </c>
      <c r="H494" s="4" t="s">
        <v>3151</v>
      </c>
      <c r="I494" s="4" t="s">
        <v>4092</v>
      </c>
      <c r="J494" s="4" t="s">
        <v>58</v>
      </c>
      <c r="K494" s="4" t="s">
        <v>6609</v>
      </c>
      <c r="L494" s="4">
        <v>2019</v>
      </c>
      <c r="M494" s="4" t="s">
        <v>3630</v>
      </c>
      <c r="N494" s="4" t="s">
        <v>58</v>
      </c>
      <c r="O494" s="4"/>
      <c r="P494" s="4"/>
      <c r="Q494" s="4"/>
      <c r="R494" s="15"/>
      <c r="S494" s="15"/>
      <c r="T494" s="15"/>
      <c r="U494" s="15"/>
      <c r="V494" s="15"/>
      <c r="W494" s="15"/>
      <c r="X494" s="4"/>
      <c r="Y494" s="10" t="e">
        <f>VLOOKUP(H494,'centroDeProyectos estrateg '!$B:$AB,2,FALSE)</f>
        <v>#N/A</v>
      </c>
      <c r="Z494" s="10" t="e">
        <f>VLOOKUP(I494,'centroDeProyectos estrateg '!$B:$AB,3,FALSE)</f>
        <v>#N/A</v>
      </c>
      <c r="AA494" s="10" t="e">
        <f>VLOOKUP(J494,'centroDeProyectos estrateg '!$B:$AB,7,FALSE)</f>
        <v>#N/A</v>
      </c>
      <c r="AB494" s="10" t="e">
        <f>VLOOKUP(K494,'centroDeProyectos estrateg '!$B:$AB,8,FALSE)</f>
        <v>#N/A</v>
      </c>
      <c r="AC494" s="10" t="e">
        <f>VLOOKUP(L494,'centroDeProyectos estrateg '!$B:$AB,5,FALSE)</f>
        <v>#N/A</v>
      </c>
      <c r="AD494" s="10" t="e">
        <f>VLOOKUP(M494,'centroDeProyectos estrateg '!$B:$AB,19,FALSE)</f>
        <v>#N/A</v>
      </c>
    </row>
    <row r="495" spans="1:30" ht="32.25" customHeight="1">
      <c r="A495" s="1"/>
      <c r="B495" s="4" t="s">
        <v>3463</v>
      </c>
      <c r="C495" s="4" t="s">
        <v>5351</v>
      </c>
      <c r="D495" s="4" t="s">
        <v>4046</v>
      </c>
      <c r="E495" s="4" t="s">
        <v>5830</v>
      </c>
      <c r="F495" s="4" t="s">
        <v>4091</v>
      </c>
      <c r="G495" s="4" t="str">
        <f t="shared" si="31"/>
        <v xml:space="preserve">EVALUACIÓN DEL DESEMPEÑO: Implementar el sistema integrado de evaluación del desempeño, que permita la mejora en el desempeño integral del personal judicial. </v>
      </c>
      <c r="H495" s="4" t="s">
        <v>3151</v>
      </c>
      <c r="I495" s="4" t="s">
        <v>4092</v>
      </c>
      <c r="J495" s="4" t="s">
        <v>58</v>
      </c>
      <c r="K495" s="4" t="s">
        <v>6609</v>
      </c>
      <c r="L495" s="4" t="s">
        <v>6004</v>
      </c>
      <c r="M495" s="4" t="s">
        <v>3632</v>
      </c>
      <c r="N495" s="4" t="s">
        <v>58</v>
      </c>
      <c r="O495" s="4"/>
      <c r="P495" s="4"/>
      <c r="Q495" s="4"/>
      <c r="R495" s="15"/>
      <c r="S495" s="15"/>
      <c r="T495" s="15"/>
      <c r="U495" s="15"/>
      <c r="V495" s="15"/>
      <c r="W495" s="15"/>
      <c r="X495" s="4"/>
      <c r="Y495" s="10" t="e">
        <f>VLOOKUP(H495,'centroDeProyectos estrateg '!$B:$AB,2,FALSE)</f>
        <v>#N/A</v>
      </c>
      <c r="Z495" s="10" t="e">
        <f>VLOOKUP(I495,'centroDeProyectos estrateg '!$B:$AB,3,FALSE)</f>
        <v>#N/A</v>
      </c>
      <c r="AA495" s="10" t="e">
        <f>VLOOKUP(J495,'centroDeProyectos estrateg '!$B:$AB,7,FALSE)</f>
        <v>#N/A</v>
      </c>
      <c r="AB495" s="10" t="e">
        <f>VLOOKUP(K495,'centroDeProyectos estrateg '!$B:$AB,8,FALSE)</f>
        <v>#N/A</v>
      </c>
      <c r="AC495" s="10" t="e">
        <f>VLOOKUP(L495,'centroDeProyectos estrateg '!$B:$AB,5,FALSE)</f>
        <v>#N/A</v>
      </c>
      <c r="AD495" s="10" t="e">
        <f>VLOOKUP(M495,'centroDeProyectos estrateg '!$B:$AB,19,FALSE)</f>
        <v>#N/A</v>
      </c>
    </row>
    <row r="496" spans="1:30" ht="32.25" customHeight="1">
      <c r="A496" s="1"/>
      <c r="B496" s="3" t="s">
        <v>3819</v>
      </c>
      <c r="C496" s="3" t="s">
        <v>5351</v>
      </c>
      <c r="D496" s="3" t="s">
        <v>4046</v>
      </c>
      <c r="E496" s="3" t="s">
        <v>5830</v>
      </c>
      <c r="F496" s="3" t="s">
        <v>4091</v>
      </c>
      <c r="G496" s="3" t="str">
        <f t="shared" si="31"/>
        <v xml:space="preserve">EVALUACIÓN DEL DESEMPEÑO: Implementar el sistema integrado de evaluación del desempeño, que permita la mejora en el desempeño integral del personal judicial. </v>
      </c>
      <c r="H496" s="3" t="s">
        <v>3086</v>
      </c>
      <c r="I496" s="3" t="s">
        <v>6610</v>
      </c>
      <c r="J496" s="3" t="s">
        <v>2145</v>
      </c>
      <c r="K496" s="3" t="s">
        <v>6611</v>
      </c>
      <c r="L496" s="3" t="s">
        <v>3475</v>
      </c>
      <c r="M496" s="3" t="s">
        <v>6612</v>
      </c>
      <c r="N496" s="3" t="s">
        <v>2145</v>
      </c>
      <c r="O496" s="3" t="s">
        <v>3434</v>
      </c>
      <c r="P496" s="14">
        <v>7.9000000000000001E-2</v>
      </c>
      <c r="Q496" s="5">
        <v>0.8</v>
      </c>
      <c r="R496" s="6">
        <v>0.15</v>
      </c>
      <c r="S496" s="6">
        <v>0.27</v>
      </c>
      <c r="T496" s="6">
        <v>0.4</v>
      </c>
      <c r="U496" s="6">
        <v>0.53</v>
      </c>
      <c r="V496" s="6">
        <v>0.66</v>
      </c>
      <c r="W496" s="6">
        <v>0.8</v>
      </c>
      <c r="X496" s="3" t="s">
        <v>6001</v>
      </c>
      <c r="Y496" s="10" t="str">
        <f>VLOOKUP(H496,'centroDeProyectos estrateg '!$B:$AB,2,FALSE)</f>
        <v>4-  Gestión de personal (23)</v>
      </c>
      <c r="Z496" s="10" t="e">
        <f>VLOOKUP(I496,'centroDeProyectos estrateg '!$B:$AB,3,FALSE)</f>
        <v>#N/A</v>
      </c>
      <c r="AA496" s="10" t="e">
        <f>VLOOKUP(J496,'centroDeProyectos estrateg '!$B:$AB,7,FALSE)</f>
        <v>#N/A</v>
      </c>
      <c r="AB496" s="10" t="e">
        <f>VLOOKUP(K496,'centroDeProyectos estrateg '!$B:$AB,8,FALSE)</f>
        <v>#VALUE!</v>
      </c>
      <c r="AC496" s="10" t="e">
        <f>VLOOKUP(L496,'centroDeProyectos estrateg '!$B:$AB,5,FALSE)</f>
        <v>#N/A</v>
      </c>
      <c r="AD496" s="10" t="e">
        <f>VLOOKUP(M496,'centroDeProyectos estrateg '!$B:$AB,19,FALSE)</f>
        <v>#N/A</v>
      </c>
    </row>
    <row r="497" spans="1:30" ht="32.25" customHeight="1">
      <c r="A497" s="1"/>
      <c r="B497" s="3" t="s">
        <v>3819</v>
      </c>
      <c r="C497" s="3" t="s">
        <v>5351</v>
      </c>
      <c r="D497" s="3" t="s">
        <v>4046</v>
      </c>
      <c r="E497" s="3" t="s">
        <v>5830</v>
      </c>
      <c r="F497" s="3" t="s">
        <v>4091</v>
      </c>
      <c r="G497" s="3" t="str">
        <f t="shared" si="31"/>
        <v xml:space="preserve">EVALUACIÓN DEL DESEMPEÑO: Implementar el sistema integrado de evaluación del desempeño, que permita la mejora en el desempeño integral del personal judicial. </v>
      </c>
      <c r="H497" s="3" t="s">
        <v>3086</v>
      </c>
      <c r="I497" s="3" t="s">
        <v>6610</v>
      </c>
      <c r="J497" s="3" t="s">
        <v>2145</v>
      </c>
      <c r="K497" s="3" t="s">
        <v>6611</v>
      </c>
      <c r="L497" s="3" t="s">
        <v>3475</v>
      </c>
      <c r="M497" s="3" t="s">
        <v>6613</v>
      </c>
      <c r="N497" s="3" t="s">
        <v>2145</v>
      </c>
      <c r="O497" s="3"/>
      <c r="P497" s="3"/>
      <c r="Q497" s="3"/>
      <c r="R497" s="6"/>
      <c r="S497" s="6"/>
      <c r="T497" s="6"/>
      <c r="U497" s="6"/>
      <c r="V497" s="6"/>
      <c r="W497" s="6"/>
      <c r="X497" s="3"/>
      <c r="Y497" s="10" t="str">
        <f>VLOOKUP(H497,'centroDeProyectos estrateg '!$B:$AB,2,FALSE)</f>
        <v>4-  Gestión de personal (23)</v>
      </c>
      <c r="Z497" s="10" t="e">
        <f>VLOOKUP(I497,'centroDeProyectos estrateg '!$B:$AB,3,FALSE)</f>
        <v>#N/A</v>
      </c>
      <c r="AA497" s="10" t="e">
        <f>VLOOKUP(J497,'centroDeProyectos estrateg '!$B:$AB,7,FALSE)</f>
        <v>#N/A</v>
      </c>
      <c r="AB497" s="10" t="e">
        <f>VLOOKUP(K497,'centroDeProyectos estrateg '!$B:$AB,8,FALSE)</f>
        <v>#VALUE!</v>
      </c>
      <c r="AC497" s="10" t="e">
        <f>VLOOKUP(L497,'centroDeProyectos estrateg '!$B:$AB,5,FALSE)</f>
        <v>#N/A</v>
      </c>
      <c r="AD497" s="10" t="e">
        <f>VLOOKUP(M497,'centroDeProyectos estrateg '!$B:$AB,19,FALSE)</f>
        <v>#N/A</v>
      </c>
    </row>
    <row r="498" spans="1:30" ht="32.25" customHeight="1">
      <c r="A498" s="1"/>
      <c r="B498" s="3" t="s">
        <v>3819</v>
      </c>
      <c r="C498" s="3" t="s">
        <v>5351</v>
      </c>
      <c r="D498" s="3" t="s">
        <v>4046</v>
      </c>
      <c r="E498" s="3" t="s">
        <v>5830</v>
      </c>
      <c r="F498" s="3" t="s">
        <v>4091</v>
      </c>
      <c r="G498" s="3" t="str">
        <f t="shared" si="31"/>
        <v xml:space="preserve">EVALUACIÓN DEL DESEMPEÑO: Implementar el sistema integrado de evaluación del desempeño, que permita la mejora en el desempeño integral del personal judicial. </v>
      </c>
      <c r="H498" s="3" t="s">
        <v>3086</v>
      </c>
      <c r="I498" s="3" t="s">
        <v>6610</v>
      </c>
      <c r="J498" s="3" t="s">
        <v>2145</v>
      </c>
      <c r="K498" s="3" t="s">
        <v>6611</v>
      </c>
      <c r="L498" s="3" t="s">
        <v>3475</v>
      </c>
      <c r="M498" s="3" t="s">
        <v>6614</v>
      </c>
      <c r="N498" s="3" t="s">
        <v>2145</v>
      </c>
      <c r="O498" s="3"/>
      <c r="P498" s="3"/>
      <c r="Q498" s="3"/>
      <c r="R498" s="6"/>
      <c r="S498" s="6"/>
      <c r="T498" s="6"/>
      <c r="U498" s="6"/>
      <c r="V498" s="6"/>
      <c r="W498" s="6"/>
      <c r="X498" s="3"/>
      <c r="Y498" s="10" t="str">
        <f>VLOOKUP(H498,'centroDeProyectos estrateg '!$B:$AB,2,FALSE)</f>
        <v>4-  Gestión de personal (23)</v>
      </c>
      <c r="Z498" s="10" t="e">
        <f>VLOOKUP(I498,'centroDeProyectos estrateg '!$B:$AB,3,FALSE)</f>
        <v>#N/A</v>
      </c>
      <c r="AA498" s="10" t="e">
        <f>VLOOKUP(J498,'centroDeProyectos estrateg '!$B:$AB,7,FALSE)</f>
        <v>#N/A</v>
      </c>
      <c r="AB498" s="10" t="e">
        <f>VLOOKUP(K498,'centroDeProyectos estrateg '!$B:$AB,8,FALSE)</f>
        <v>#VALUE!</v>
      </c>
      <c r="AC498" s="10" t="e">
        <f>VLOOKUP(L498,'centroDeProyectos estrateg '!$B:$AB,5,FALSE)</f>
        <v>#N/A</v>
      </c>
      <c r="AD498" s="10" t="e">
        <f>VLOOKUP(M498,'centroDeProyectos estrateg '!$B:$AB,19,FALSE)</f>
        <v>#N/A</v>
      </c>
    </row>
    <row r="499" spans="1:30" ht="32.25" customHeight="1">
      <c r="A499" s="1"/>
      <c r="B499" s="4" t="s">
        <v>3819</v>
      </c>
      <c r="C499" s="4" t="s">
        <v>5351</v>
      </c>
      <c r="D499" s="4" t="s">
        <v>4046</v>
      </c>
      <c r="E499" s="4" t="s">
        <v>5830</v>
      </c>
      <c r="F499" s="4" t="s">
        <v>4091</v>
      </c>
      <c r="G499" s="4" t="str">
        <f t="shared" si="31"/>
        <v xml:space="preserve">EVALUACIÓN DEL DESEMPEÑO: Implementar el sistema integrado de evaluación del desempeño, que permita la mejora en el desempeño integral del personal judicial. </v>
      </c>
      <c r="H499" s="4" t="s">
        <v>3125</v>
      </c>
      <c r="I499" s="4" t="s">
        <v>4103</v>
      </c>
      <c r="J499" s="4" t="s">
        <v>2145</v>
      </c>
      <c r="K499" s="4" t="s">
        <v>6615</v>
      </c>
      <c r="L499" s="4">
        <v>2019</v>
      </c>
      <c r="M499" s="4" t="s">
        <v>6616</v>
      </c>
      <c r="N499" s="4" t="s">
        <v>2145</v>
      </c>
      <c r="O499" s="4" t="s">
        <v>3582</v>
      </c>
      <c r="P499" s="4">
        <v>0</v>
      </c>
      <c r="Q499" s="4">
        <v>100</v>
      </c>
      <c r="R499" s="15">
        <v>0.1</v>
      </c>
      <c r="S499" s="15">
        <v>0.2</v>
      </c>
      <c r="T499" s="15">
        <v>0.4</v>
      </c>
      <c r="U499" s="15">
        <v>0.6</v>
      </c>
      <c r="V499" s="15">
        <v>0.8</v>
      </c>
      <c r="W499" s="15">
        <v>1</v>
      </c>
      <c r="X499" s="4" t="s">
        <v>6617</v>
      </c>
      <c r="Y499" s="10" t="e">
        <f>VLOOKUP(H499,'centroDeProyectos estrateg '!$B:$AB,2,FALSE)</f>
        <v>#N/A</v>
      </c>
      <c r="Z499" s="10" t="e">
        <f>VLOOKUP(I499,'centroDeProyectos estrateg '!$B:$AB,3,FALSE)</f>
        <v>#N/A</v>
      </c>
      <c r="AA499" s="10" t="e">
        <f>VLOOKUP(J499,'centroDeProyectos estrateg '!$B:$AB,7,FALSE)</f>
        <v>#N/A</v>
      </c>
      <c r="AB499" s="10" t="e">
        <f>VLOOKUP(K499,'centroDeProyectos estrateg '!$B:$AB,8,FALSE)</f>
        <v>#N/A</v>
      </c>
      <c r="AC499" s="10" t="e">
        <f>VLOOKUP(L499,'centroDeProyectos estrateg '!$B:$AB,5,FALSE)</f>
        <v>#N/A</v>
      </c>
      <c r="AD499" s="10" t="e">
        <f>VLOOKUP(M499,'centroDeProyectos estrateg '!$B:$AB,19,FALSE)</f>
        <v>#N/A</v>
      </c>
    </row>
    <row r="500" spans="1:30" ht="32.25" customHeight="1">
      <c r="A500" s="1"/>
      <c r="B500" s="4" t="s">
        <v>3819</v>
      </c>
      <c r="C500" s="4" t="s">
        <v>5351</v>
      </c>
      <c r="D500" s="4" t="s">
        <v>4046</v>
      </c>
      <c r="E500" s="4" t="s">
        <v>5830</v>
      </c>
      <c r="F500" s="4" t="s">
        <v>4091</v>
      </c>
      <c r="G500" s="4" t="str">
        <f t="shared" si="31"/>
        <v xml:space="preserve">EVALUACIÓN DEL DESEMPEÑO: Implementar el sistema integrado de evaluación del desempeño, que permita la mejora en el desempeño integral del personal judicial. </v>
      </c>
      <c r="H500" s="4" t="s">
        <v>3125</v>
      </c>
      <c r="I500" s="4" t="s">
        <v>4103</v>
      </c>
      <c r="J500" s="4" t="s">
        <v>2145</v>
      </c>
      <c r="K500" s="4" t="s">
        <v>6615</v>
      </c>
      <c r="L500" s="4" t="s">
        <v>6230</v>
      </c>
      <c r="M500" s="4" t="s">
        <v>6618</v>
      </c>
      <c r="N500" s="4" t="s">
        <v>50</v>
      </c>
      <c r="O500" s="4"/>
      <c r="P500" s="4"/>
      <c r="Q500" s="4"/>
      <c r="R500" s="15"/>
      <c r="S500" s="15"/>
      <c r="T500" s="15"/>
      <c r="U500" s="15"/>
      <c r="V500" s="15"/>
      <c r="W500" s="15"/>
      <c r="X500" s="4"/>
      <c r="Y500" s="10" t="e">
        <f>VLOOKUP(H500,'centroDeProyectos estrateg '!$B:$AB,2,FALSE)</f>
        <v>#N/A</v>
      </c>
      <c r="Z500" s="10" t="e">
        <f>VLOOKUP(I500,'centroDeProyectos estrateg '!$B:$AB,3,FALSE)</f>
        <v>#N/A</v>
      </c>
      <c r="AA500" s="10" t="e">
        <f>VLOOKUP(J500,'centroDeProyectos estrateg '!$B:$AB,7,FALSE)</f>
        <v>#N/A</v>
      </c>
      <c r="AB500" s="10" t="e">
        <f>VLOOKUP(K500,'centroDeProyectos estrateg '!$B:$AB,8,FALSE)</f>
        <v>#N/A</v>
      </c>
      <c r="AC500" s="10" t="e">
        <f>VLOOKUP(L500,'centroDeProyectos estrateg '!$B:$AB,5,FALSE)</f>
        <v>#N/A</v>
      </c>
      <c r="AD500" s="10" t="e">
        <f>VLOOKUP(M500,'centroDeProyectos estrateg '!$B:$AB,19,FALSE)</f>
        <v>#N/A</v>
      </c>
    </row>
    <row r="501" spans="1:30" ht="32.25" customHeight="1">
      <c r="A501" s="1"/>
      <c r="B501" s="4" t="s">
        <v>3819</v>
      </c>
      <c r="C501" s="4" t="s">
        <v>5351</v>
      </c>
      <c r="D501" s="4" t="s">
        <v>4046</v>
      </c>
      <c r="E501" s="4" t="s">
        <v>5830</v>
      </c>
      <c r="F501" s="4" t="s">
        <v>4091</v>
      </c>
      <c r="G501" s="4" t="str">
        <f t="shared" si="31"/>
        <v xml:space="preserve">EVALUACIÓN DEL DESEMPEÑO: Implementar el sistema integrado de evaluación del desempeño, que permita la mejora en el desempeño integral del personal judicial. </v>
      </c>
      <c r="H501" s="4" t="s">
        <v>3125</v>
      </c>
      <c r="I501" s="4" t="s">
        <v>4103</v>
      </c>
      <c r="J501" s="4" t="s">
        <v>2145</v>
      </c>
      <c r="K501" s="4" t="s">
        <v>6615</v>
      </c>
      <c r="L501" s="4">
        <v>2021</v>
      </c>
      <c r="M501" s="4" t="s">
        <v>6619</v>
      </c>
      <c r="N501" s="4" t="s">
        <v>2145</v>
      </c>
      <c r="O501" s="4"/>
      <c r="P501" s="4"/>
      <c r="Q501" s="4"/>
      <c r="R501" s="15"/>
      <c r="S501" s="15"/>
      <c r="T501" s="15"/>
      <c r="U501" s="15"/>
      <c r="V501" s="15"/>
      <c r="W501" s="15"/>
      <c r="X501" s="4"/>
      <c r="Y501" s="10" t="e">
        <f>VLOOKUP(H501,'centroDeProyectos estrateg '!$B:$AB,2,FALSE)</f>
        <v>#N/A</v>
      </c>
      <c r="Z501" s="10" t="e">
        <f>VLOOKUP(I501,'centroDeProyectos estrateg '!$B:$AB,3,FALSE)</f>
        <v>#N/A</v>
      </c>
      <c r="AA501" s="10" t="e">
        <f>VLOOKUP(J501,'centroDeProyectos estrateg '!$B:$AB,7,FALSE)</f>
        <v>#N/A</v>
      </c>
      <c r="AB501" s="10" t="e">
        <f>VLOOKUP(K501,'centroDeProyectos estrateg '!$B:$AB,8,FALSE)</f>
        <v>#N/A</v>
      </c>
      <c r="AC501" s="10" t="e">
        <f>VLOOKUP(L501,'centroDeProyectos estrateg '!$B:$AB,5,FALSE)</f>
        <v>#N/A</v>
      </c>
      <c r="AD501" s="10" t="e">
        <f>VLOOKUP(M501,'centroDeProyectos estrateg '!$B:$AB,19,FALSE)</f>
        <v>#N/A</v>
      </c>
    </row>
    <row r="502" spans="1:30" ht="32.25" customHeight="1">
      <c r="A502" s="1"/>
      <c r="B502" s="3" t="s">
        <v>3548</v>
      </c>
      <c r="C502" s="3" t="s">
        <v>5351</v>
      </c>
      <c r="D502" s="3" t="s">
        <v>4046</v>
      </c>
      <c r="E502" s="3" t="s">
        <v>5830</v>
      </c>
      <c r="F502" s="3" t="s">
        <v>4091</v>
      </c>
      <c r="G502" s="3" t="str">
        <f t="shared" si="31"/>
        <v xml:space="preserve">EVALUACIÓN DEL DESEMPEÑO: Implementar el sistema integrado de evaluación del desempeño, que permita la mejora en el desempeño integral del personal judicial. </v>
      </c>
      <c r="H502" s="3" t="s">
        <v>3123</v>
      </c>
      <c r="I502" s="3" t="s">
        <v>4104</v>
      </c>
      <c r="J502" s="3" t="s">
        <v>32</v>
      </c>
      <c r="K502" s="3" t="s">
        <v>4078</v>
      </c>
      <c r="L502" s="3">
        <v>2019</v>
      </c>
      <c r="M502" s="3" t="s">
        <v>6620</v>
      </c>
      <c r="N502" s="3" t="s">
        <v>32</v>
      </c>
      <c r="O502" s="3" t="s">
        <v>3582</v>
      </c>
      <c r="P502" s="3">
        <v>0</v>
      </c>
      <c r="Q502" s="3">
        <v>80</v>
      </c>
      <c r="R502" s="5">
        <v>0.1</v>
      </c>
      <c r="S502" s="5">
        <v>0.2</v>
      </c>
      <c r="T502" s="5">
        <v>0.4</v>
      </c>
      <c r="U502" s="5">
        <v>0.6</v>
      </c>
      <c r="V502" s="5">
        <v>0.8</v>
      </c>
      <c r="W502" s="5">
        <v>0.8</v>
      </c>
      <c r="X502" s="3" t="s">
        <v>6617</v>
      </c>
      <c r="Y502" s="10" t="e">
        <f>VLOOKUP(H502,'centroDeProyectos estrateg '!$B:$AB,2,FALSE)</f>
        <v>#N/A</v>
      </c>
      <c r="Z502" s="10" t="e">
        <f>VLOOKUP(I502,'centroDeProyectos estrateg '!$B:$AB,3,FALSE)</f>
        <v>#N/A</v>
      </c>
      <c r="AA502" s="10" t="e">
        <f>VLOOKUP(J502,'centroDeProyectos estrateg '!$B:$AB,7,FALSE)</f>
        <v>#N/A</v>
      </c>
      <c r="AB502" s="10" t="e">
        <f>VLOOKUP(K502,'centroDeProyectos estrateg '!$B:$AB,8,FALSE)</f>
        <v>#N/A</v>
      </c>
      <c r="AC502" s="10" t="e">
        <f>VLOOKUP(L502,'centroDeProyectos estrateg '!$B:$AB,5,FALSE)</f>
        <v>#N/A</v>
      </c>
      <c r="AD502" s="10" t="e">
        <f>VLOOKUP(M502,'centroDeProyectos estrateg '!$B:$AB,19,FALSE)</f>
        <v>#VALUE!</v>
      </c>
    </row>
    <row r="503" spans="1:30" ht="32.25" customHeight="1">
      <c r="A503" s="1"/>
      <c r="B503" s="3" t="s">
        <v>3548</v>
      </c>
      <c r="C503" s="3" t="s">
        <v>5351</v>
      </c>
      <c r="D503" s="3" t="s">
        <v>4046</v>
      </c>
      <c r="E503" s="3" t="s">
        <v>5830</v>
      </c>
      <c r="F503" s="3" t="s">
        <v>4091</v>
      </c>
      <c r="G503" s="3" t="str">
        <f t="shared" si="31"/>
        <v xml:space="preserve">EVALUACIÓN DEL DESEMPEÑO: Implementar el sistema integrado de evaluación del desempeño, que permita la mejora en el desempeño integral del personal judicial. </v>
      </c>
      <c r="H503" s="3" t="s">
        <v>3123</v>
      </c>
      <c r="I503" s="3" t="s">
        <v>4104</v>
      </c>
      <c r="J503" s="3" t="s">
        <v>32</v>
      </c>
      <c r="K503" s="3" t="s">
        <v>4078</v>
      </c>
      <c r="L503" s="3">
        <v>2020</v>
      </c>
      <c r="M503" s="3" t="s">
        <v>6621</v>
      </c>
      <c r="N503" s="3" t="s">
        <v>32</v>
      </c>
      <c r="O503" s="3"/>
      <c r="P503" s="3"/>
      <c r="Q503" s="3"/>
      <c r="R503" s="3"/>
      <c r="S503" s="3"/>
      <c r="T503" s="3"/>
      <c r="U503" s="3"/>
      <c r="V503" s="3"/>
      <c r="W503" s="3"/>
      <c r="X503" s="3"/>
      <c r="Y503" s="10" t="e">
        <f>VLOOKUP(H503,'centroDeProyectos estrateg '!$B:$AB,2,FALSE)</f>
        <v>#N/A</v>
      </c>
      <c r="Z503" s="10" t="e">
        <f>VLOOKUP(I503,'centroDeProyectos estrateg '!$B:$AB,3,FALSE)</f>
        <v>#N/A</v>
      </c>
      <c r="AA503" s="10" t="e">
        <f>VLOOKUP(J503,'centroDeProyectos estrateg '!$B:$AB,7,FALSE)</f>
        <v>#N/A</v>
      </c>
      <c r="AB503" s="10" t="e">
        <f>VLOOKUP(K503,'centroDeProyectos estrateg '!$B:$AB,8,FALSE)</f>
        <v>#N/A</v>
      </c>
      <c r="AC503" s="10" t="e">
        <f>VLOOKUP(L503,'centroDeProyectos estrateg '!$B:$AB,5,FALSE)</f>
        <v>#N/A</v>
      </c>
      <c r="AD503" s="10" t="e">
        <f>VLOOKUP(M503,'centroDeProyectos estrateg '!$B:$AB,19,FALSE)</f>
        <v>#N/A</v>
      </c>
    </row>
    <row r="504" spans="1:30" ht="32.25" customHeight="1">
      <c r="A504" s="1"/>
      <c r="B504" s="3" t="s">
        <v>3548</v>
      </c>
      <c r="C504" s="3" t="s">
        <v>5351</v>
      </c>
      <c r="D504" s="3" t="s">
        <v>4046</v>
      </c>
      <c r="E504" s="3" t="s">
        <v>5830</v>
      </c>
      <c r="F504" s="3" t="s">
        <v>4091</v>
      </c>
      <c r="G504" s="3" t="str">
        <f t="shared" si="31"/>
        <v xml:space="preserve">EVALUACIÓN DEL DESEMPEÑO: Implementar el sistema integrado de evaluación del desempeño, que permita la mejora en el desempeño integral del personal judicial. </v>
      </c>
      <c r="H504" s="3" t="s">
        <v>3123</v>
      </c>
      <c r="I504" s="3" t="s">
        <v>4104</v>
      </c>
      <c r="J504" s="3" t="s">
        <v>32</v>
      </c>
      <c r="K504" s="3" t="s">
        <v>4078</v>
      </c>
      <c r="L504" s="3">
        <v>2021</v>
      </c>
      <c r="M504" s="3" t="s">
        <v>6622</v>
      </c>
      <c r="N504" s="3" t="s">
        <v>32</v>
      </c>
      <c r="O504" s="3"/>
      <c r="P504" s="3"/>
      <c r="Q504" s="3"/>
      <c r="R504" s="3"/>
      <c r="S504" s="3"/>
      <c r="T504" s="3"/>
      <c r="U504" s="3"/>
      <c r="V504" s="3"/>
      <c r="W504" s="3"/>
      <c r="X504" s="3"/>
      <c r="Y504" s="10" t="e">
        <f>VLOOKUP(H504,'centroDeProyectos estrateg '!$B:$AB,2,FALSE)</f>
        <v>#N/A</v>
      </c>
      <c r="Z504" s="10" t="e">
        <f>VLOOKUP(I504,'centroDeProyectos estrateg '!$B:$AB,3,FALSE)</f>
        <v>#N/A</v>
      </c>
      <c r="AA504" s="10" t="e">
        <f>VLOOKUP(J504,'centroDeProyectos estrateg '!$B:$AB,7,FALSE)</f>
        <v>#N/A</v>
      </c>
      <c r="AB504" s="10" t="e">
        <f>VLOOKUP(K504,'centroDeProyectos estrateg '!$B:$AB,8,FALSE)</f>
        <v>#N/A</v>
      </c>
      <c r="AC504" s="10" t="e">
        <f>VLOOKUP(L504,'centroDeProyectos estrateg '!$B:$AB,5,FALSE)</f>
        <v>#N/A</v>
      </c>
      <c r="AD504" s="10" t="e">
        <f>VLOOKUP(M504,'centroDeProyectos estrateg '!$B:$AB,19,FALSE)</f>
        <v>#N/A</v>
      </c>
    </row>
    <row r="505" spans="1:30" ht="32.25" customHeight="1">
      <c r="A505" s="1"/>
      <c r="B505" s="3" t="s">
        <v>3548</v>
      </c>
      <c r="C505" s="3" t="s">
        <v>5351</v>
      </c>
      <c r="D505" s="3" t="s">
        <v>4046</v>
      </c>
      <c r="E505" s="3" t="s">
        <v>5830</v>
      </c>
      <c r="F505" s="3" t="s">
        <v>4091</v>
      </c>
      <c r="G505" s="3" t="str">
        <f t="shared" si="31"/>
        <v xml:space="preserve">EVALUACIÓN DEL DESEMPEÑO: Implementar el sistema integrado de evaluación del desempeño, que permita la mejora en el desempeño integral del personal judicial. </v>
      </c>
      <c r="H505" s="3" t="s">
        <v>3123</v>
      </c>
      <c r="I505" s="3" t="s">
        <v>4104</v>
      </c>
      <c r="J505" s="3" t="s">
        <v>32</v>
      </c>
      <c r="K505" s="3" t="s">
        <v>4078</v>
      </c>
      <c r="L505" s="3" t="s">
        <v>6513</v>
      </c>
      <c r="M505" s="3" t="s">
        <v>6623</v>
      </c>
      <c r="N505" s="3" t="s">
        <v>32</v>
      </c>
      <c r="O505" s="3"/>
      <c r="P505" s="3"/>
      <c r="Q505" s="3"/>
      <c r="R505" s="3"/>
      <c r="S505" s="3"/>
      <c r="T505" s="3"/>
      <c r="U505" s="3"/>
      <c r="V505" s="3"/>
      <c r="W505" s="3"/>
      <c r="X505" s="3"/>
      <c r="Y505" s="10" t="e">
        <f>VLOOKUP(H505,'centroDeProyectos estrateg '!$B:$AB,2,FALSE)</f>
        <v>#N/A</v>
      </c>
      <c r="Z505" s="10" t="e">
        <f>VLOOKUP(I505,'centroDeProyectos estrateg '!$B:$AB,3,FALSE)</f>
        <v>#N/A</v>
      </c>
      <c r="AA505" s="10" t="e">
        <f>VLOOKUP(J505,'centroDeProyectos estrateg '!$B:$AB,7,FALSE)</f>
        <v>#N/A</v>
      </c>
      <c r="AB505" s="10" t="e">
        <f>VLOOKUP(K505,'centroDeProyectos estrateg '!$B:$AB,8,FALSE)</f>
        <v>#N/A</v>
      </c>
      <c r="AC505" s="10" t="e">
        <f>VLOOKUP(L505,'centroDeProyectos estrateg '!$B:$AB,5,FALSE)</f>
        <v>#N/A</v>
      </c>
      <c r="AD505" s="10" t="e">
        <f>VLOOKUP(M505,'centroDeProyectos estrateg '!$B:$AB,19,FALSE)</f>
        <v>#N/A</v>
      </c>
    </row>
    <row r="506" spans="1:30" ht="32.25" customHeight="1">
      <c r="A506" s="1"/>
      <c r="B506" s="3" t="s">
        <v>3548</v>
      </c>
      <c r="C506" s="3" t="s">
        <v>5351</v>
      </c>
      <c r="D506" s="3" t="s">
        <v>4046</v>
      </c>
      <c r="E506" s="3" t="s">
        <v>5830</v>
      </c>
      <c r="F506" s="3" t="s">
        <v>4091</v>
      </c>
      <c r="G506" s="3" t="str">
        <f t="shared" si="31"/>
        <v xml:space="preserve">EVALUACIÓN DEL DESEMPEÑO: Implementar el sistema integrado de evaluación del desempeño, que permita la mejora en el desempeño integral del personal judicial. </v>
      </c>
      <c r="H506" s="3" t="s">
        <v>3123</v>
      </c>
      <c r="I506" s="3" t="s">
        <v>4104</v>
      </c>
      <c r="J506" s="3" t="s">
        <v>32</v>
      </c>
      <c r="K506" s="3" t="s">
        <v>4078</v>
      </c>
      <c r="L506" s="3">
        <v>2024</v>
      </c>
      <c r="M506" s="3" t="s">
        <v>6624</v>
      </c>
      <c r="N506" s="3" t="s">
        <v>32</v>
      </c>
      <c r="O506" s="3"/>
      <c r="P506" s="3"/>
      <c r="Q506" s="3"/>
      <c r="R506" s="3"/>
      <c r="S506" s="3"/>
      <c r="T506" s="3"/>
      <c r="U506" s="3"/>
      <c r="V506" s="3"/>
      <c r="W506" s="3"/>
      <c r="X506" s="3"/>
      <c r="Y506" s="10" t="e">
        <f>VLOOKUP(H506,'centroDeProyectos estrateg '!$B:$AB,2,FALSE)</f>
        <v>#N/A</v>
      </c>
      <c r="Z506" s="10" t="e">
        <f>VLOOKUP(I506,'centroDeProyectos estrateg '!$B:$AB,3,FALSE)</f>
        <v>#N/A</v>
      </c>
      <c r="AA506" s="10" t="e">
        <f>VLOOKUP(J506,'centroDeProyectos estrateg '!$B:$AB,7,FALSE)</f>
        <v>#N/A</v>
      </c>
      <c r="AB506" s="10" t="e">
        <f>VLOOKUP(K506,'centroDeProyectos estrateg '!$B:$AB,8,FALSE)</f>
        <v>#N/A</v>
      </c>
      <c r="AC506" s="10" t="e">
        <f>VLOOKUP(L506,'centroDeProyectos estrateg '!$B:$AB,5,FALSE)</f>
        <v>#N/A</v>
      </c>
      <c r="AD506" s="10" t="e">
        <f>VLOOKUP(M506,'centroDeProyectos estrateg '!$B:$AB,19,FALSE)</f>
        <v>#N/A</v>
      </c>
    </row>
    <row r="507" spans="1:30" ht="32.25" customHeight="1">
      <c r="A507" s="1"/>
      <c r="B507" s="3" t="s">
        <v>3548</v>
      </c>
      <c r="C507" s="3" t="s">
        <v>5351</v>
      </c>
      <c r="D507" s="3" t="s">
        <v>4046</v>
      </c>
      <c r="E507" s="3" t="s">
        <v>5830</v>
      </c>
      <c r="F507" s="3" t="s">
        <v>4091</v>
      </c>
      <c r="G507" s="3" t="str">
        <f t="shared" si="31"/>
        <v xml:space="preserve">EVALUACIÓN DEL DESEMPEÑO: Implementar el sistema integrado de evaluación del desempeño, que permita la mejora en el desempeño integral del personal judicial. </v>
      </c>
      <c r="H507" s="3" t="s">
        <v>3123</v>
      </c>
      <c r="I507" s="3" t="s">
        <v>4104</v>
      </c>
      <c r="J507" s="3" t="s">
        <v>32</v>
      </c>
      <c r="K507" s="3" t="s">
        <v>4078</v>
      </c>
      <c r="L507" s="3" t="s">
        <v>3475</v>
      </c>
      <c r="M507" s="3" t="s">
        <v>6625</v>
      </c>
      <c r="N507" s="3" t="s">
        <v>32</v>
      </c>
      <c r="O507" s="3"/>
      <c r="P507" s="3"/>
      <c r="Q507" s="3"/>
      <c r="R507" s="3"/>
      <c r="S507" s="3"/>
      <c r="T507" s="3"/>
      <c r="U507" s="3"/>
      <c r="V507" s="3"/>
      <c r="W507" s="3"/>
      <c r="X507" s="3"/>
      <c r="Y507" s="10" t="e">
        <f>VLOOKUP(H507,'centroDeProyectos estrateg '!$B:$AB,2,FALSE)</f>
        <v>#N/A</v>
      </c>
      <c r="Z507" s="10" t="e">
        <f>VLOOKUP(I507,'centroDeProyectos estrateg '!$B:$AB,3,FALSE)</f>
        <v>#N/A</v>
      </c>
      <c r="AA507" s="10" t="e">
        <f>VLOOKUP(J507,'centroDeProyectos estrateg '!$B:$AB,7,FALSE)</f>
        <v>#N/A</v>
      </c>
      <c r="AB507" s="10" t="e">
        <f>VLOOKUP(K507,'centroDeProyectos estrateg '!$B:$AB,8,FALSE)</f>
        <v>#N/A</v>
      </c>
      <c r="AC507" s="10" t="e">
        <f>VLOOKUP(L507,'centroDeProyectos estrateg '!$B:$AB,5,FALSE)</f>
        <v>#N/A</v>
      </c>
      <c r="AD507" s="10" t="e">
        <f>VLOOKUP(M507,'centroDeProyectos estrateg '!$B:$AB,19,FALSE)</f>
        <v>#N/A</v>
      </c>
    </row>
    <row r="508" spans="1:30" ht="32.25" customHeight="1">
      <c r="A508" s="1"/>
      <c r="B508" s="4" t="s">
        <v>3769</v>
      </c>
      <c r="C508" s="4" t="s">
        <v>5351</v>
      </c>
      <c r="D508" s="4" t="s">
        <v>4046</v>
      </c>
      <c r="E508" s="4" t="s">
        <v>5830</v>
      </c>
      <c r="F508" s="4" t="s">
        <v>4091</v>
      </c>
      <c r="G508" s="4" t="str">
        <f t="shared" si="31"/>
        <v xml:space="preserve">EVALUACIÓN DEL DESEMPEÑO: Implementar el sistema integrado de evaluación del desempeño, que permita la mejora en el desempeño integral del personal judicial. </v>
      </c>
      <c r="H508" s="4" t="s">
        <v>3057</v>
      </c>
      <c r="I508" s="4" t="s">
        <v>4105</v>
      </c>
      <c r="J508" s="4" t="s">
        <v>3698</v>
      </c>
      <c r="K508" s="4" t="s">
        <v>6626</v>
      </c>
      <c r="L508" s="4">
        <v>2019</v>
      </c>
      <c r="M508" s="4" t="s">
        <v>6627</v>
      </c>
      <c r="N508" s="4" t="s">
        <v>3698</v>
      </c>
      <c r="O508" s="4" t="s">
        <v>3582</v>
      </c>
      <c r="P508" s="4">
        <v>0</v>
      </c>
      <c r="Q508" s="4">
        <v>80</v>
      </c>
      <c r="R508" s="15">
        <v>0.1</v>
      </c>
      <c r="S508" s="15">
        <v>0.2</v>
      </c>
      <c r="T508" s="15">
        <v>0.4</v>
      </c>
      <c r="U508" s="15">
        <v>0.6</v>
      </c>
      <c r="V508" s="15">
        <v>0.8</v>
      </c>
      <c r="W508" s="15">
        <v>0.8</v>
      </c>
      <c r="X508" s="4" t="s">
        <v>6617</v>
      </c>
      <c r="Y508" s="10" t="e">
        <f>VLOOKUP(H508,'centroDeProyectos estrateg '!$B:$AB,2,FALSE)</f>
        <v>#N/A</v>
      </c>
      <c r="Z508" s="10" t="e">
        <f>VLOOKUP(I508,'centroDeProyectos estrateg '!$B:$AB,3,FALSE)</f>
        <v>#N/A</v>
      </c>
      <c r="AA508" s="10" t="e">
        <f>VLOOKUP(J508,'centroDeProyectos estrateg '!$B:$AB,7,FALSE)</f>
        <v>#N/A</v>
      </c>
      <c r="AB508" s="10" t="e">
        <f>VLOOKUP(K508,'centroDeProyectos estrateg '!$B:$AB,8,FALSE)</f>
        <v>#N/A</v>
      </c>
      <c r="AC508" s="10" t="e">
        <f>VLOOKUP(L508,'centroDeProyectos estrateg '!$B:$AB,5,FALSE)</f>
        <v>#N/A</v>
      </c>
      <c r="AD508" s="10" t="e">
        <f>VLOOKUP(M508,'centroDeProyectos estrateg '!$B:$AB,19,FALSE)</f>
        <v>#N/A</v>
      </c>
    </row>
    <row r="509" spans="1:30" ht="32.25" customHeight="1">
      <c r="A509" s="1"/>
      <c r="B509" s="4" t="s">
        <v>3769</v>
      </c>
      <c r="C509" s="4" t="s">
        <v>5351</v>
      </c>
      <c r="D509" s="4" t="s">
        <v>4046</v>
      </c>
      <c r="E509" s="4" t="s">
        <v>5830</v>
      </c>
      <c r="F509" s="4" t="s">
        <v>4091</v>
      </c>
      <c r="G509" s="4" t="str">
        <f t="shared" si="31"/>
        <v xml:space="preserve">EVALUACIÓN DEL DESEMPEÑO: Implementar el sistema integrado de evaluación del desempeño, que permita la mejora en el desempeño integral del personal judicial. </v>
      </c>
      <c r="H509" s="4" t="s">
        <v>3057</v>
      </c>
      <c r="I509" s="4" t="s">
        <v>4105</v>
      </c>
      <c r="J509" s="4" t="s">
        <v>3698</v>
      </c>
      <c r="K509" s="4" t="s">
        <v>6626</v>
      </c>
      <c r="L509" s="4" t="s">
        <v>3639</v>
      </c>
      <c r="M509" s="4" t="s">
        <v>6628</v>
      </c>
      <c r="N509" s="4" t="s">
        <v>3698</v>
      </c>
      <c r="O509" s="4"/>
      <c r="P509" s="4"/>
      <c r="Q509" s="4"/>
      <c r="R509" s="4"/>
      <c r="S509" s="4"/>
      <c r="T509" s="4"/>
      <c r="U509" s="4"/>
      <c r="V509" s="4"/>
      <c r="W509" s="4"/>
      <c r="X509" s="4"/>
      <c r="Y509" s="10" t="e">
        <f>VLOOKUP(H509,'centroDeProyectos estrateg '!$B:$AB,2,FALSE)</f>
        <v>#N/A</v>
      </c>
      <c r="Z509" s="10" t="e">
        <f>VLOOKUP(I509,'centroDeProyectos estrateg '!$B:$AB,3,FALSE)</f>
        <v>#N/A</v>
      </c>
      <c r="AA509" s="10" t="e">
        <f>VLOOKUP(J509,'centroDeProyectos estrateg '!$B:$AB,7,FALSE)</f>
        <v>#N/A</v>
      </c>
      <c r="AB509" s="10" t="e">
        <f>VLOOKUP(K509,'centroDeProyectos estrateg '!$B:$AB,8,FALSE)</f>
        <v>#N/A</v>
      </c>
      <c r="AC509" s="10" t="e">
        <f>VLOOKUP(L509,'centroDeProyectos estrateg '!$B:$AB,5,FALSE)</f>
        <v>#N/A</v>
      </c>
      <c r="AD509" s="10" t="e">
        <f>VLOOKUP(M509,'centroDeProyectos estrateg '!$B:$AB,19,FALSE)</f>
        <v>#N/A</v>
      </c>
    </row>
    <row r="510" spans="1:30" ht="32.25" customHeight="1">
      <c r="A510" s="1"/>
      <c r="B510" s="4" t="s">
        <v>3769</v>
      </c>
      <c r="C510" s="4" t="s">
        <v>5351</v>
      </c>
      <c r="D510" s="4" t="s">
        <v>4046</v>
      </c>
      <c r="E510" s="4" t="s">
        <v>5830</v>
      </c>
      <c r="F510" s="4" t="s">
        <v>4091</v>
      </c>
      <c r="G510" s="4" t="str">
        <f t="shared" si="31"/>
        <v xml:space="preserve">EVALUACIÓN DEL DESEMPEÑO: Implementar el sistema integrado de evaluación del desempeño, que permita la mejora en el desempeño integral del personal judicial. </v>
      </c>
      <c r="H510" s="4" t="s">
        <v>3057</v>
      </c>
      <c r="I510" s="4" t="s">
        <v>4105</v>
      </c>
      <c r="J510" s="4" t="s">
        <v>3698</v>
      </c>
      <c r="K510" s="4" t="s">
        <v>6626</v>
      </c>
      <c r="L510" s="4">
        <v>2024</v>
      </c>
      <c r="M510" s="4" t="s">
        <v>6629</v>
      </c>
      <c r="N510" s="4" t="s">
        <v>3698</v>
      </c>
      <c r="O510" s="4"/>
      <c r="P510" s="4"/>
      <c r="Q510" s="4"/>
      <c r="R510" s="4"/>
      <c r="S510" s="4"/>
      <c r="T510" s="4"/>
      <c r="U510" s="4"/>
      <c r="V510" s="4"/>
      <c r="W510" s="4"/>
      <c r="X510" s="4"/>
      <c r="Y510" s="10" t="e">
        <f>VLOOKUP(H510,'centroDeProyectos estrateg '!$B:$AB,2,FALSE)</f>
        <v>#N/A</v>
      </c>
      <c r="Z510" s="10" t="e">
        <f>VLOOKUP(I510,'centroDeProyectos estrateg '!$B:$AB,3,FALSE)</f>
        <v>#N/A</v>
      </c>
      <c r="AA510" s="10" t="e">
        <f>VLOOKUP(J510,'centroDeProyectos estrateg '!$B:$AB,7,FALSE)</f>
        <v>#N/A</v>
      </c>
      <c r="AB510" s="10" t="e">
        <f>VLOOKUP(K510,'centroDeProyectos estrateg '!$B:$AB,8,FALSE)</f>
        <v>#N/A</v>
      </c>
      <c r="AC510" s="10" t="e">
        <f>VLOOKUP(L510,'centroDeProyectos estrateg '!$B:$AB,5,FALSE)</f>
        <v>#N/A</v>
      </c>
      <c r="AD510" s="10" t="e">
        <f>VLOOKUP(M510,'centroDeProyectos estrateg '!$B:$AB,19,FALSE)</f>
        <v>#N/A</v>
      </c>
    </row>
    <row r="511" spans="1:30" ht="32.25" customHeight="1">
      <c r="A511" s="1"/>
      <c r="B511" s="3" t="s">
        <v>3606</v>
      </c>
      <c r="C511" s="3" t="s">
        <v>5351</v>
      </c>
      <c r="D511" s="3" t="s">
        <v>4046</v>
      </c>
      <c r="E511" s="3" t="s">
        <v>5830</v>
      </c>
      <c r="F511" s="3" t="s">
        <v>4091</v>
      </c>
      <c r="G511" s="3" t="str">
        <f t="shared" si="31"/>
        <v xml:space="preserve">EVALUACIÓN DEL DESEMPEÑO: Implementar el sistema integrado de evaluación del desempeño, que permita la mejora en el desempeño integral del personal judicial. </v>
      </c>
      <c r="H511" s="3" t="s">
        <v>3121</v>
      </c>
      <c r="I511" s="3" t="s">
        <v>4106</v>
      </c>
      <c r="J511" s="3" t="s">
        <v>75</v>
      </c>
      <c r="K511" s="3" t="s">
        <v>6630</v>
      </c>
      <c r="L511" s="3" t="s">
        <v>6174</v>
      </c>
      <c r="M511" s="3" t="s">
        <v>6627</v>
      </c>
      <c r="N511" s="3" t="s">
        <v>3732</v>
      </c>
      <c r="O511" s="3" t="s">
        <v>3582</v>
      </c>
      <c r="P511" s="3">
        <v>0</v>
      </c>
      <c r="Q511" s="3">
        <v>80</v>
      </c>
      <c r="R511" s="5">
        <v>0.1</v>
      </c>
      <c r="S511" s="5">
        <v>0.2</v>
      </c>
      <c r="T511" s="5">
        <v>0.4</v>
      </c>
      <c r="U511" s="5">
        <v>0.6</v>
      </c>
      <c r="V511" s="5">
        <v>0.8</v>
      </c>
      <c r="W511" s="5">
        <v>0.8</v>
      </c>
      <c r="X511" s="3" t="s">
        <v>6617</v>
      </c>
      <c r="Y511" s="10" t="e">
        <f>VLOOKUP(H511,'centroDeProyectos estrateg '!$B:$AB,2,FALSE)</f>
        <v>#N/A</v>
      </c>
      <c r="Z511" s="10" t="e">
        <f>VLOOKUP(I511,'centroDeProyectos estrateg '!$B:$AB,3,FALSE)</f>
        <v>#N/A</v>
      </c>
      <c r="AA511" s="10" t="e">
        <f>VLOOKUP(J511,'centroDeProyectos estrateg '!$B:$AB,7,FALSE)</f>
        <v>#N/A</v>
      </c>
      <c r="AB511" s="10" t="e">
        <f>VLOOKUP(K511,'centroDeProyectos estrateg '!$B:$AB,8,FALSE)</f>
        <v>#N/A</v>
      </c>
      <c r="AC511" s="10" t="e">
        <f>VLOOKUP(L511,'centroDeProyectos estrateg '!$B:$AB,5,FALSE)</f>
        <v>#N/A</v>
      </c>
      <c r="AD511" s="10" t="e">
        <f>VLOOKUP(M511,'centroDeProyectos estrateg '!$B:$AB,19,FALSE)</f>
        <v>#N/A</v>
      </c>
    </row>
    <row r="512" spans="1:30" ht="32.25" customHeight="1">
      <c r="A512" s="1"/>
      <c r="B512" s="3" t="s">
        <v>3606</v>
      </c>
      <c r="C512" s="3" t="s">
        <v>5351</v>
      </c>
      <c r="D512" s="3" t="s">
        <v>4046</v>
      </c>
      <c r="E512" s="3" t="s">
        <v>5830</v>
      </c>
      <c r="F512" s="3" t="s">
        <v>4091</v>
      </c>
      <c r="G512" s="3" t="str">
        <f t="shared" si="31"/>
        <v xml:space="preserve">EVALUACIÓN DEL DESEMPEÑO: Implementar el sistema integrado de evaluación del desempeño, que permita la mejora en el desempeño integral del personal judicial. </v>
      </c>
      <c r="H512" s="3" t="s">
        <v>3121</v>
      </c>
      <c r="I512" s="3" t="s">
        <v>4106</v>
      </c>
      <c r="J512" s="3" t="s">
        <v>75</v>
      </c>
      <c r="K512" s="3" t="s">
        <v>6630</v>
      </c>
      <c r="L512" s="3" t="s">
        <v>3475</v>
      </c>
      <c r="M512" s="3" t="s">
        <v>6631</v>
      </c>
      <c r="N512" s="3" t="s">
        <v>3732</v>
      </c>
      <c r="O512" s="3"/>
      <c r="P512" s="3"/>
      <c r="Q512" s="3"/>
      <c r="R512" s="5"/>
      <c r="S512" s="5"/>
      <c r="T512" s="5"/>
      <c r="U512" s="5"/>
      <c r="V512" s="5"/>
      <c r="W512" s="5"/>
      <c r="X512" s="3"/>
      <c r="Y512" s="10" t="e">
        <f>VLOOKUP(H512,'centroDeProyectos estrateg '!$B:$AB,2,FALSE)</f>
        <v>#N/A</v>
      </c>
      <c r="Z512" s="10" t="e">
        <f>VLOOKUP(I512,'centroDeProyectos estrateg '!$B:$AB,3,FALSE)</f>
        <v>#N/A</v>
      </c>
      <c r="AA512" s="10" t="e">
        <f>VLOOKUP(J512,'centroDeProyectos estrateg '!$B:$AB,7,FALSE)</f>
        <v>#N/A</v>
      </c>
      <c r="AB512" s="10" t="e">
        <f>VLOOKUP(K512,'centroDeProyectos estrateg '!$B:$AB,8,FALSE)</f>
        <v>#N/A</v>
      </c>
      <c r="AC512" s="10" t="e">
        <f>VLOOKUP(L512,'centroDeProyectos estrateg '!$B:$AB,5,FALSE)</f>
        <v>#N/A</v>
      </c>
      <c r="AD512" s="10" t="e">
        <f>VLOOKUP(M512,'centroDeProyectos estrateg '!$B:$AB,19,FALSE)</f>
        <v>#N/A</v>
      </c>
    </row>
    <row r="513" spans="1:30" ht="32.25" customHeight="1">
      <c r="A513" s="1"/>
      <c r="B513" s="3" t="s">
        <v>3606</v>
      </c>
      <c r="C513" s="3" t="s">
        <v>5351</v>
      </c>
      <c r="D513" s="3" t="s">
        <v>4046</v>
      </c>
      <c r="E513" s="3" t="s">
        <v>5830</v>
      </c>
      <c r="F513" s="3" t="s">
        <v>4091</v>
      </c>
      <c r="G513" s="3" t="str">
        <f t="shared" si="31"/>
        <v xml:space="preserve">EVALUACIÓN DEL DESEMPEÑO: Implementar el sistema integrado de evaluación del desempeño, que permita la mejora en el desempeño integral del personal judicial. </v>
      </c>
      <c r="H513" s="3" t="s">
        <v>3121</v>
      </c>
      <c r="I513" s="3" t="s">
        <v>4106</v>
      </c>
      <c r="J513" s="3" t="s">
        <v>75</v>
      </c>
      <c r="K513" s="3" t="s">
        <v>6630</v>
      </c>
      <c r="L513" s="3" t="s">
        <v>6302</v>
      </c>
      <c r="M513" s="3" t="s">
        <v>6632</v>
      </c>
      <c r="N513" s="3" t="s">
        <v>3732</v>
      </c>
      <c r="O513" s="3"/>
      <c r="P513" s="3"/>
      <c r="Q513" s="3"/>
      <c r="R513" s="5"/>
      <c r="S513" s="5"/>
      <c r="T513" s="5"/>
      <c r="U513" s="5"/>
      <c r="V513" s="5"/>
      <c r="W513" s="5"/>
      <c r="X513" s="3"/>
      <c r="Y513" s="10" t="e">
        <f>VLOOKUP(H513,'centroDeProyectos estrateg '!$B:$AB,2,FALSE)</f>
        <v>#N/A</v>
      </c>
      <c r="Z513" s="10" t="e">
        <f>VLOOKUP(I513,'centroDeProyectos estrateg '!$B:$AB,3,FALSE)</f>
        <v>#N/A</v>
      </c>
      <c r="AA513" s="10" t="e">
        <f>VLOOKUP(J513,'centroDeProyectos estrateg '!$B:$AB,7,FALSE)</f>
        <v>#N/A</v>
      </c>
      <c r="AB513" s="10" t="e">
        <f>VLOOKUP(K513,'centroDeProyectos estrateg '!$B:$AB,8,FALSE)</f>
        <v>#N/A</v>
      </c>
      <c r="AC513" s="10" t="e">
        <f>VLOOKUP(L513,'centroDeProyectos estrateg '!$B:$AB,5,FALSE)</f>
        <v>#N/A</v>
      </c>
      <c r="AD513" s="10" t="e">
        <f>VLOOKUP(M513,'centroDeProyectos estrateg '!$B:$AB,19,FALSE)</f>
        <v>#N/A</v>
      </c>
    </row>
    <row r="514" spans="1:30" ht="32.25" customHeight="1">
      <c r="A514" s="1"/>
      <c r="B514" s="3" t="s">
        <v>3606</v>
      </c>
      <c r="C514" s="3" t="s">
        <v>5351</v>
      </c>
      <c r="D514" s="3" t="s">
        <v>4046</v>
      </c>
      <c r="E514" s="3" t="s">
        <v>5830</v>
      </c>
      <c r="F514" s="3" t="s">
        <v>4091</v>
      </c>
      <c r="G514" s="3" t="str">
        <f t="shared" si="31"/>
        <v xml:space="preserve">EVALUACIÓN DEL DESEMPEÑO: Implementar el sistema integrado de evaluación del desempeño, que permita la mejora en el desempeño integral del personal judicial. </v>
      </c>
      <c r="H514" s="3" t="s">
        <v>3121</v>
      </c>
      <c r="I514" s="3" t="s">
        <v>4106</v>
      </c>
      <c r="J514" s="3" t="s">
        <v>75</v>
      </c>
      <c r="K514" s="3" t="s">
        <v>6630</v>
      </c>
      <c r="L514" s="3" t="s">
        <v>3475</v>
      </c>
      <c r="M514" s="3" t="s">
        <v>6633</v>
      </c>
      <c r="N514" s="3" t="s">
        <v>3732</v>
      </c>
      <c r="O514" s="3"/>
      <c r="P514" s="3"/>
      <c r="Q514" s="3"/>
      <c r="R514" s="5"/>
      <c r="S514" s="5"/>
      <c r="T514" s="5"/>
      <c r="U514" s="5"/>
      <c r="V514" s="5"/>
      <c r="W514" s="5"/>
      <c r="X514" s="3"/>
      <c r="Y514" s="10" t="e">
        <f>VLOOKUP(H514,'centroDeProyectos estrateg '!$B:$AB,2,FALSE)</f>
        <v>#N/A</v>
      </c>
      <c r="Z514" s="10" t="e">
        <f>VLOOKUP(I514,'centroDeProyectos estrateg '!$B:$AB,3,FALSE)</f>
        <v>#N/A</v>
      </c>
      <c r="AA514" s="10" t="e">
        <f>VLOOKUP(J514,'centroDeProyectos estrateg '!$B:$AB,7,FALSE)</f>
        <v>#N/A</v>
      </c>
      <c r="AB514" s="10" t="e">
        <f>VLOOKUP(K514,'centroDeProyectos estrateg '!$B:$AB,8,FALSE)</f>
        <v>#N/A</v>
      </c>
      <c r="AC514" s="10" t="e">
        <f>VLOOKUP(L514,'centroDeProyectos estrateg '!$B:$AB,5,FALSE)</f>
        <v>#N/A</v>
      </c>
      <c r="AD514" s="10" t="e">
        <f>VLOOKUP(M514,'centroDeProyectos estrateg '!$B:$AB,19,FALSE)</f>
        <v>#N/A</v>
      </c>
    </row>
    <row r="515" spans="1:30" ht="32.25" customHeight="1">
      <c r="A515" s="1"/>
      <c r="B515" s="4" t="s">
        <v>3819</v>
      </c>
      <c r="C515" s="4" t="s">
        <v>5351</v>
      </c>
      <c r="D515" s="4" t="s">
        <v>4046</v>
      </c>
      <c r="E515" s="4" t="s">
        <v>3973</v>
      </c>
      <c r="F515" s="4" t="s">
        <v>4107</v>
      </c>
      <c r="G515" s="4" t="str">
        <f t="shared" si="31"/>
        <v>BIENESTAR Y SALUD: Mejorar el cumplimiento de los objetivos organizacionales, por medio de la conciliación de la vida personal, familiar y laboral del personal judicial.</v>
      </c>
      <c r="H515" s="4" t="s">
        <v>3059</v>
      </c>
      <c r="I515" s="4" t="s">
        <v>4108</v>
      </c>
      <c r="J515" s="4" t="s">
        <v>3821</v>
      </c>
      <c r="K515" s="4" t="s">
        <v>4109</v>
      </c>
      <c r="L515" s="4" t="s">
        <v>6174</v>
      </c>
      <c r="M515" s="4" t="s">
        <v>6634</v>
      </c>
      <c r="N515" s="4" t="s">
        <v>2145</v>
      </c>
      <c r="O515" s="4" t="s">
        <v>3582</v>
      </c>
      <c r="P515" s="4">
        <v>0</v>
      </c>
      <c r="Q515" s="4">
        <v>100</v>
      </c>
      <c r="R515" s="15">
        <v>0.1</v>
      </c>
      <c r="S515" s="15">
        <v>0.2</v>
      </c>
      <c r="T515" s="15">
        <v>0.4</v>
      </c>
      <c r="U515" s="15">
        <v>0.6</v>
      </c>
      <c r="V515" s="15">
        <v>0.8</v>
      </c>
      <c r="W515" s="15">
        <v>1</v>
      </c>
      <c r="X515" s="4" t="s">
        <v>6635</v>
      </c>
      <c r="Y515" s="10" t="e">
        <f>VLOOKUP(H515,'centroDeProyectos estrateg '!$B:$AB,2,FALSE)</f>
        <v>#N/A</v>
      </c>
      <c r="Z515" s="10" t="e">
        <f>VLOOKUP(I515,'centroDeProyectos estrateg '!$B:$AB,3,FALSE)</f>
        <v>#N/A</v>
      </c>
      <c r="AA515" s="10" t="e">
        <f>VLOOKUP(J515,'centroDeProyectos estrateg '!$B:$AB,7,FALSE)</f>
        <v>#N/A</v>
      </c>
      <c r="AB515" s="10" t="e">
        <f>VLOOKUP(K515,'centroDeProyectos estrateg '!$B:$AB,8,FALSE)</f>
        <v>#VALUE!</v>
      </c>
      <c r="AC515" s="10" t="e">
        <f>VLOOKUP(L515,'centroDeProyectos estrateg '!$B:$AB,5,FALSE)</f>
        <v>#N/A</v>
      </c>
      <c r="AD515" s="10" t="e">
        <f>VLOOKUP(M515,'centroDeProyectos estrateg '!$B:$AB,19,FALSE)</f>
        <v>#N/A</v>
      </c>
    </row>
    <row r="516" spans="1:30" ht="32.25" customHeight="1">
      <c r="A516" s="1"/>
      <c r="B516" s="4" t="s">
        <v>3819</v>
      </c>
      <c r="C516" s="4" t="s">
        <v>5351</v>
      </c>
      <c r="D516" s="4" t="s">
        <v>4046</v>
      </c>
      <c r="E516" s="4" t="s">
        <v>3973</v>
      </c>
      <c r="F516" s="4" t="s">
        <v>4107</v>
      </c>
      <c r="G516" s="4" t="str">
        <f t="shared" si="31"/>
        <v>BIENESTAR Y SALUD: Mejorar el cumplimiento de los objetivos organizacionales, por medio de la conciliación de la vida personal, familiar y laboral del personal judicial.</v>
      </c>
      <c r="H516" s="4" t="s">
        <v>3059</v>
      </c>
      <c r="I516" s="4" t="s">
        <v>4108</v>
      </c>
      <c r="J516" s="4" t="s">
        <v>3821</v>
      </c>
      <c r="K516" s="4" t="s">
        <v>4109</v>
      </c>
      <c r="L516" s="4" t="s">
        <v>3852</v>
      </c>
      <c r="M516" s="4" t="s">
        <v>6636</v>
      </c>
      <c r="N516" s="4" t="s">
        <v>2145</v>
      </c>
      <c r="O516" s="4"/>
      <c r="P516" s="4"/>
      <c r="Q516" s="4"/>
      <c r="R516" s="15"/>
      <c r="S516" s="15"/>
      <c r="T516" s="15"/>
      <c r="U516" s="15"/>
      <c r="V516" s="15"/>
      <c r="W516" s="15"/>
      <c r="X516" s="4"/>
      <c r="Y516" s="10" t="e">
        <f>VLOOKUP(H516,'centroDeProyectos estrateg '!$B:$AB,2,FALSE)</f>
        <v>#N/A</v>
      </c>
      <c r="Z516" s="10" t="e">
        <f>VLOOKUP(I516,'centroDeProyectos estrateg '!$B:$AB,3,FALSE)</f>
        <v>#N/A</v>
      </c>
      <c r="AA516" s="10" t="e">
        <f>VLOOKUP(J516,'centroDeProyectos estrateg '!$B:$AB,7,FALSE)</f>
        <v>#N/A</v>
      </c>
      <c r="AB516" s="10" t="e">
        <f>VLOOKUP(K516,'centroDeProyectos estrateg '!$B:$AB,8,FALSE)</f>
        <v>#VALUE!</v>
      </c>
      <c r="AC516" s="10" t="e">
        <f>VLOOKUP(L516,'centroDeProyectos estrateg '!$B:$AB,5,FALSE)</f>
        <v>#N/A</v>
      </c>
      <c r="AD516" s="10" t="e">
        <f>VLOOKUP(M516,'centroDeProyectos estrateg '!$B:$AB,19,FALSE)</f>
        <v>#N/A</v>
      </c>
    </row>
    <row r="517" spans="1:30" ht="32.25" customHeight="1">
      <c r="A517" s="1"/>
      <c r="B517" s="4" t="s">
        <v>3819</v>
      </c>
      <c r="C517" s="4" t="s">
        <v>5351</v>
      </c>
      <c r="D517" s="4" t="s">
        <v>4046</v>
      </c>
      <c r="E517" s="4" t="s">
        <v>3973</v>
      </c>
      <c r="F517" s="4" t="s">
        <v>4107</v>
      </c>
      <c r="G517" s="4" t="str">
        <f t="shared" si="31"/>
        <v>BIENESTAR Y SALUD: Mejorar el cumplimiento de los objetivos organizacionales, por medio de la conciliación de la vida personal, familiar y laboral del personal judicial.</v>
      </c>
      <c r="H517" s="4" t="s">
        <v>3059</v>
      </c>
      <c r="I517" s="4" t="s">
        <v>4108</v>
      </c>
      <c r="J517" s="4" t="s">
        <v>3821</v>
      </c>
      <c r="K517" s="4" t="s">
        <v>4109</v>
      </c>
      <c r="L517" s="4" t="s">
        <v>6230</v>
      </c>
      <c r="M517" s="4" t="s">
        <v>6637</v>
      </c>
      <c r="N517" s="4" t="s">
        <v>2145</v>
      </c>
      <c r="O517" s="4"/>
      <c r="P517" s="4"/>
      <c r="Q517" s="4"/>
      <c r="R517" s="15"/>
      <c r="S517" s="15"/>
      <c r="T517" s="15"/>
      <c r="U517" s="15"/>
      <c r="V517" s="15"/>
      <c r="W517" s="15"/>
      <c r="X517" s="4"/>
      <c r="Y517" s="10" t="e">
        <f>VLOOKUP(H517,'centroDeProyectos estrateg '!$B:$AB,2,FALSE)</f>
        <v>#N/A</v>
      </c>
      <c r="Z517" s="10" t="e">
        <f>VLOOKUP(I517,'centroDeProyectos estrateg '!$B:$AB,3,FALSE)</f>
        <v>#N/A</v>
      </c>
      <c r="AA517" s="10" t="e">
        <f>VLOOKUP(J517,'centroDeProyectos estrateg '!$B:$AB,7,FALSE)</f>
        <v>#N/A</v>
      </c>
      <c r="AB517" s="10" t="e">
        <f>VLOOKUP(K517,'centroDeProyectos estrateg '!$B:$AB,8,FALSE)</f>
        <v>#VALUE!</v>
      </c>
      <c r="AC517" s="10" t="e">
        <f>VLOOKUP(L517,'centroDeProyectos estrateg '!$B:$AB,5,FALSE)</f>
        <v>#N/A</v>
      </c>
      <c r="AD517" s="10" t="e">
        <f>VLOOKUP(M517,'centroDeProyectos estrateg '!$B:$AB,19,FALSE)</f>
        <v>#N/A</v>
      </c>
    </row>
    <row r="518" spans="1:30" ht="32.25" customHeight="1">
      <c r="A518" s="1"/>
      <c r="B518" s="4" t="s">
        <v>3819</v>
      </c>
      <c r="C518" s="4" t="s">
        <v>5351</v>
      </c>
      <c r="D518" s="4" t="s">
        <v>4046</v>
      </c>
      <c r="E518" s="4" t="s">
        <v>3973</v>
      </c>
      <c r="F518" s="4" t="s">
        <v>4107</v>
      </c>
      <c r="G518" s="4" t="str">
        <f t="shared" si="31"/>
        <v>BIENESTAR Y SALUD: Mejorar el cumplimiento de los objetivos organizacionales, por medio de la conciliación de la vida personal, familiar y laboral del personal judicial.</v>
      </c>
      <c r="H518" s="4" t="s">
        <v>3059</v>
      </c>
      <c r="I518" s="4" t="s">
        <v>4108</v>
      </c>
      <c r="J518" s="4" t="s">
        <v>3821</v>
      </c>
      <c r="K518" s="4" t="s">
        <v>4109</v>
      </c>
      <c r="L518" s="4">
        <v>2020</v>
      </c>
      <c r="M518" s="4" t="s">
        <v>6638</v>
      </c>
      <c r="N518" s="4" t="s">
        <v>2145</v>
      </c>
      <c r="O518" s="4"/>
      <c r="P518" s="4"/>
      <c r="Q518" s="4"/>
      <c r="R518" s="15"/>
      <c r="S518" s="15"/>
      <c r="T518" s="15"/>
      <c r="U518" s="15"/>
      <c r="V518" s="15"/>
      <c r="W518" s="15"/>
      <c r="X518" s="4"/>
      <c r="Y518" s="10" t="e">
        <f>VLOOKUP(H518,'centroDeProyectos estrateg '!$B:$AB,2,FALSE)</f>
        <v>#N/A</v>
      </c>
      <c r="Z518" s="10" t="e">
        <f>VLOOKUP(I518,'centroDeProyectos estrateg '!$B:$AB,3,FALSE)</f>
        <v>#N/A</v>
      </c>
      <c r="AA518" s="10" t="e">
        <f>VLOOKUP(J518,'centroDeProyectos estrateg '!$B:$AB,7,FALSE)</f>
        <v>#N/A</v>
      </c>
      <c r="AB518" s="10" t="e">
        <f>VLOOKUP(K518,'centroDeProyectos estrateg '!$B:$AB,8,FALSE)</f>
        <v>#VALUE!</v>
      </c>
      <c r="AC518" s="10" t="e">
        <f>VLOOKUP(L518,'centroDeProyectos estrateg '!$B:$AB,5,FALSE)</f>
        <v>#N/A</v>
      </c>
      <c r="AD518" s="10" t="e">
        <f>VLOOKUP(M518,'centroDeProyectos estrateg '!$B:$AB,19,FALSE)</f>
        <v>#N/A</v>
      </c>
    </row>
    <row r="519" spans="1:30" ht="32.25" customHeight="1">
      <c r="A519" s="1"/>
      <c r="B519" s="4" t="s">
        <v>3819</v>
      </c>
      <c r="C519" s="4" t="s">
        <v>5351</v>
      </c>
      <c r="D519" s="4" t="s">
        <v>4046</v>
      </c>
      <c r="E519" s="4" t="s">
        <v>3973</v>
      </c>
      <c r="F519" s="4" t="s">
        <v>4107</v>
      </c>
      <c r="G519" s="4" t="str">
        <f t="shared" si="31"/>
        <v>BIENESTAR Y SALUD: Mejorar el cumplimiento de los objetivos organizacionales, por medio de la conciliación de la vida personal, familiar y laboral del personal judicial.</v>
      </c>
      <c r="H519" s="4" t="s">
        <v>3059</v>
      </c>
      <c r="I519" s="4" t="s">
        <v>4108</v>
      </c>
      <c r="J519" s="4" t="s">
        <v>3821</v>
      </c>
      <c r="K519" s="4" t="s">
        <v>4109</v>
      </c>
      <c r="L519" s="4">
        <v>2021</v>
      </c>
      <c r="M519" s="4" t="s">
        <v>6639</v>
      </c>
      <c r="N519" s="4" t="s">
        <v>2145</v>
      </c>
      <c r="O519" s="4"/>
      <c r="P519" s="4"/>
      <c r="Q519" s="4"/>
      <c r="R519" s="15"/>
      <c r="S519" s="15"/>
      <c r="T519" s="15"/>
      <c r="U519" s="15"/>
      <c r="V519" s="15"/>
      <c r="W519" s="15"/>
      <c r="X519" s="4"/>
      <c r="Y519" s="10" t="e">
        <f>VLOOKUP(H519,'centroDeProyectos estrateg '!$B:$AB,2,FALSE)</f>
        <v>#N/A</v>
      </c>
      <c r="Z519" s="10" t="e">
        <f>VLOOKUP(I519,'centroDeProyectos estrateg '!$B:$AB,3,FALSE)</f>
        <v>#N/A</v>
      </c>
      <c r="AA519" s="10" t="e">
        <f>VLOOKUP(J519,'centroDeProyectos estrateg '!$B:$AB,7,FALSE)</f>
        <v>#N/A</v>
      </c>
      <c r="AB519" s="10" t="e">
        <f>VLOOKUP(K519,'centroDeProyectos estrateg '!$B:$AB,8,FALSE)</f>
        <v>#VALUE!</v>
      </c>
      <c r="AC519" s="10" t="e">
        <f>VLOOKUP(L519,'centroDeProyectos estrateg '!$B:$AB,5,FALSE)</f>
        <v>#N/A</v>
      </c>
      <c r="AD519" s="10" t="e">
        <f>VLOOKUP(M519,'centroDeProyectos estrateg '!$B:$AB,19,FALSE)</f>
        <v>#N/A</v>
      </c>
    </row>
    <row r="520" spans="1:30" ht="32.25" customHeight="1">
      <c r="A520" s="1"/>
      <c r="B520" s="4" t="s">
        <v>3819</v>
      </c>
      <c r="C520" s="4" t="s">
        <v>5351</v>
      </c>
      <c r="D520" s="4" t="s">
        <v>4046</v>
      </c>
      <c r="E520" s="4" t="s">
        <v>3973</v>
      </c>
      <c r="F520" s="4" t="s">
        <v>4107</v>
      </c>
      <c r="G520" s="4" t="str">
        <f t="shared" si="31"/>
        <v>BIENESTAR Y SALUD: Mejorar el cumplimiento de los objetivos organizacionales, por medio de la conciliación de la vida personal, familiar y laboral del personal judicial.</v>
      </c>
      <c r="H520" s="4" t="s">
        <v>3059</v>
      </c>
      <c r="I520" s="4" t="s">
        <v>4108</v>
      </c>
      <c r="J520" s="4" t="s">
        <v>3821</v>
      </c>
      <c r="K520" s="4" t="s">
        <v>4109</v>
      </c>
      <c r="L520" s="4">
        <v>2024</v>
      </c>
      <c r="M520" s="4" t="s">
        <v>6640</v>
      </c>
      <c r="N520" s="4" t="s">
        <v>2145</v>
      </c>
      <c r="O520" s="4"/>
      <c r="P520" s="4"/>
      <c r="Q520" s="4"/>
      <c r="R520" s="15"/>
      <c r="S520" s="15"/>
      <c r="T520" s="15"/>
      <c r="U520" s="15"/>
      <c r="V520" s="15"/>
      <c r="W520" s="15"/>
      <c r="X520" s="4"/>
      <c r="Y520" s="10" t="e">
        <f>VLOOKUP(H520,'centroDeProyectos estrateg '!$B:$AB,2,FALSE)</f>
        <v>#N/A</v>
      </c>
      <c r="Z520" s="10" t="e">
        <f>VLOOKUP(I520,'centroDeProyectos estrateg '!$B:$AB,3,FALSE)</f>
        <v>#N/A</v>
      </c>
      <c r="AA520" s="10" t="e">
        <f>VLOOKUP(J520,'centroDeProyectos estrateg '!$B:$AB,7,FALSE)</f>
        <v>#N/A</v>
      </c>
      <c r="AB520" s="10" t="e">
        <f>VLOOKUP(K520,'centroDeProyectos estrateg '!$B:$AB,8,FALSE)</f>
        <v>#VALUE!</v>
      </c>
      <c r="AC520" s="10" t="e">
        <f>VLOOKUP(L520,'centroDeProyectos estrateg '!$B:$AB,5,FALSE)</f>
        <v>#N/A</v>
      </c>
      <c r="AD520" s="10" t="e">
        <f>VLOOKUP(M520,'centroDeProyectos estrateg '!$B:$AB,19,FALSE)</f>
        <v>#N/A</v>
      </c>
    </row>
    <row r="521" spans="1:30" ht="32.25" customHeight="1">
      <c r="A521" s="1"/>
      <c r="B521" s="3" t="s">
        <v>3769</v>
      </c>
      <c r="C521" s="3" t="s">
        <v>5351</v>
      </c>
      <c r="D521" s="3" t="s">
        <v>4046</v>
      </c>
      <c r="E521" s="3" t="s">
        <v>3973</v>
      </c>
      <c r="F521" s="3" t="s">
        <v>4107</v>
      </c>
      <c r="G521" s="3" t="str">
        <f t="shared" si="31"/>
        <v>BIENESTAR Y SALUD: Mejorar el cumplimiento de los objetivos organizacionales, por medio de la conciliación de la vida personal, familiar y laboral del personal judicial.</v>
      </c>
      <c r="H521" s="3" t="s">
        <v>3116</v>
      </c>
      <c r="I521" s="3" t="s">
        <v>4117</v>
      </c>
      <c r="J521" s="3" t="s">
        <v>3698</v>
      </c>
      <c r="K521" s="3" t="s">
        <v>6641</v>
      </c>
      <c r="L521" s="3">
        <v>2019</v>
      </c>
      <c r="M521" s="3" t="s">
        <v>6642</v>
      </c>
      <c r="N521" s="3" t="s">
        <v>6643</v>
      </c>
      <c r="O521" s="3" t="s">
        <v>3434</v>
      </c>
      <c r="P521" s="3">
        <v>0</v>
      </c>
      <c r="Q521" s="3">
        <v>100</v>
      </c>
      <c r="R521" s="5">
        <v>0.1</v>
      </c>
      <c r="S521" s="5">
        <v>0.2</v>
      </c>
      <c r="T521" s="5">
        <v>0.4</v>
      </c>
      <c r="U521" s="5">
        <v>0.6</v>
      </c>
      <c r="V521" s="5">
        <v>0.8</v>
      </c>
      <c r="W521" s="5">
        <v>1</v>
      </c>
      <c r="X521" s="3" t="s">
        <v>6001</v>
      </c>
      <c r="Y521" s="10" t="e">
        <f>VLOOKUP(H521,'centroDeProyectos estrateg '!$B:$AB,2,FALSE)</f>
        <v>#VALUE!</v>
      </c>
      <c r="Z521" s="10" t="e">
        <f>VLOOKUP(I521,'centroDeProyectos estrateg '!$B:$AB,3,FALSE)</f>
        <v>#N/A</v>
      </c>
      <c r="AA521" s="10" t="e">
        <f>VLOOKUP(J521,'centroDeProyectos estrateg '!$B:$AB,7,FALSE)</f>
        <v>#N/A</v>
      </c>
      <c r="AB521" s="10" t="e">
        <f>VLOOKUP(K521,'centroDeProyectos estrateg '!$B:$AB,8,FALSE)</f>
        <v>#N/A</v>
      </c>
      <c r="AC521" s="10" t="e">
        <f>VLOOKUP(L521,'centroDeProyectos estrateg '!$B:$AB,5,FALSE)</f>
        <v>#N/A</v>
      </c>
      <c r="AD521" s="10" t="e">
        <f>VLOOKUP(M521,'centroDeProyectos estrateg '!$B:$AB,19,FALSE)</f>
        <v>#N/A</v>
      </c>
    </row>
    <row r="522" spans="1:30" ht="32.25" customHeight="1">
      <c r="A522" s="1"/>
      <c r="B522" s="3" t="s">
        <v>3769</v>
      </c>
      <c r="C522" s="3" t="s">
        <v>5351</v>
      </c>
      <c r="D522" s="3" t="s">
        <v>4046</v>
      </c>
      <c r="E522" s="3" t="s">
        <v>3973</v>
      </c>
      <c r="F522" s="3" t="s">
        <v>4107</v>
      </c>
      <c r="G522" s="3" t="str">
        <f t="shared" si="31"/>
        <v>BIENESTAR Y SALUD: Mejorar el cumplimiento de los objetivos organizacionales, por medio de la conciliación de la vida personal, familiar y laboral del personal judicial.</v>
      </c>
      <c r="H522" s="3" t="s">
        <v>3116</v>
      </c>
      <c r="I522" s="3" t="s">
        <v>4117</v>
      </c>
      <c r="J522" s="3" t="s">
        <v>3698</v>
      </c>
      <c r="K522" s="3" t="s">
        <v>6641</v>
      </c>
      <c r="L522" s="3">
        <v>2019</v>
      </c>
      <c r="M522" s="3" t="s">
        <v>6644</v>
      </c>
      <c r="N522" s="3" t="s">
        <v>6643</v>
      </c>
      <c r="O522" s="3"/>
      <c r="P522" s="3"/>
      <c r="Q522" s="3"/>
      <c r="R522" s="5"/>
      <c r="S522" s="5"/>
      <c r="T522" s="5"/>
      <c r="U522" s="5"/>
      <c r="V522" s="5"/>
      <c r="W522" s="5"/>
      <c r="X522" s="3"/>
      <c r="Y522" s="10" t="e">
        <f>VLOOKUP(H522,'centroDeProyectos estrateg '!$B:$AB,2,FALSE)</f>
        <v>#VALUE!</v>
      </c>
      <c r="Z522" s="10" t="e">
        <f>VLOOKUP(I522,'centroDeProyectos estrateg '!$B:$AB,3,FALSE)</f>
        <v>#N/A</v>
      </c>
      <c r="AA522" s="10" t="e">
        <f>VLOOKUP(J522,'centroDeProyectos estrateg '!$B:$AB,7,FALSE)</f>
        <v>#N/A</v>
      </c>
      <c r="AB522" s="10" t="e">
        <f>VLOOKUP(K522,'centroDeProyectos estrateg '!$B:$AB,8,FALSE)</f>
        <v>#N/A</v>
      </c>
      <c r="AC522" s="10" t="e">
        <f>VLOOKUP(L522,'centroDeProyectos estrateg '!$B:$AB,5,FALSE)</f>
        <v>#N/A</v>
      </c>
      <c r="AD522" s="10" t="e">
        <f>VLOOKUP(M522,'centroDeProyectos estrateg '!$B:$AB,19,FALSE)</f>
        <v>#N/A</v>
      </c>
    </row>
    <row r="523" spans="1:30" ht="32.25" customHeight="1">
      <c r="A523" s="1"/>
      <c r="B523" s="3" t="s">
        <v>3769</v>
      </c>
      <c r="C523" s="3" t="s">
        <v>5351</v>
      </c>
      <c r="D523" s="3" t="s">
        <v>4046</v>
      </c>
      <c r="E523" s="3" t="s">
        <v>3973</v>
      </c>
      <c r="F523" s="3" t="s">
        <v>4107</v>
      </c>
      <c r="G523" s="3" t="str">
        <f t="shared" si="31"/>
        <v>BIENESTAR Y SALUD: Mejorar el cumplimiento de los objetivos organizacionales, por medio de la conciliación de la vida personal, familiar y laboral del personal judicial.</v>
      </c>
      <c r="H523" s="3" t="s">
        <v>3116</v>
      </c>
      <c r="I523" s="3" t="s">
        <v>4117</v>
      </c>
      <c r="J523" s="3" t="s">
        <v>3698</v>
      </c>
      <c r="K523" s="3" t="s">
        <v>6641</v>
      </c>
      <c r="L523" s="3">
        <v>2020</v>
      </c>
      <c r="M523" s="3" t="s">
        <v>6391</v>
      </c>
      <c r="N523" s="3" t="s">
        <v>6643</v>
      </c>
      <c r="O523" s="3"/>
      <c r="P523" s="3"/>
      <c r="Q523" s="3"/>
      <c r="R523" s="5"/>
      <c r="S523" s="5"/>
      <c r="T523" s="5"/>
      <c r="U523" s="5"/>
      <c r="V523" s="5"/>
      <c r="W523" s="5"/>
      <c r="X523" s="3"/>
      <c r="Y523" s="10" t="e">
        <f>VLOOKUP(H523,'centroDeProyectos estrateg '!$B:$AB,2,FALSE)</f>
        <v>#VALUE!</v>
      </c>
      <c r="Z523" s="10" t="e">
        <f>VLOOKUP(I523,'centroDeProyectos estrateg '!$B:$AB,3,FALSE)</f>
        <v>#N/A</v>
      </c>
      <c r="AA523" s="10" t="e">
        <f>VLOOKUP(J523,'centroDeProyectos estrateg '!$B:$AB,7,FALSE)</f>
        <v>#N/A</v>
      </c>
      <c r="AB523" s="10" t="e">
        <f>VLOOKUP(K523,'centroDeProyectos estrateg '!$B:$AB,8,FALSE)</f>
        <v>#N/A</v>
      </c>
      <c r="AC523" s="10" t="e">
        <f>VLOOKUP(L523,'centroDeProyectos estrateg '!$B:$AB,5,FALSE)</f>
        <v>#N/A</v>
      </c>
      <c r="AD523" s="10" t="e">
        <f>VLOOKUP(M523,'centroDeProyectos estrateg '!$B:$AB,19,FALSE)</f>
        <v>#N/A</v>
      </c>
    </row>
    <row r="524" spans="1:30" ht="32.25" customHeight="1">
      <c r="A524" s="1"/>
      <c r="B524" s="3" t="s">
        <v>3769</v>
      </c>
      <c r="C524" s="3" t="s">
        <v>5351</v>
      </c>
      <c r="D524" s="3" t="s">
        <v>4046</v>
      </c>
      <c r="E524" s="3" t="s">
        <v>3973</v>
      </c>
      <c r="F524" s="3" t="s">
        <v>4107</v>
      </c>
      <c r="G524" s="3" t="str">
        <f t="shared" si="31"/>
        <v>BIENESTAR Y SALUD: Mejorar el cumplimiento de los objetivos organizacionales, por medio de la conciliación de la vida personal, familiar y laboral del personal judicial.</v>
      </c>
      <c r="H524" s="3" t="s">
        <v>3116</v>
      </c>
      <c r="I524" s="3" t="s">
        <v>4117</v>
      </c>
      <c r="J524" s="3" t="s">
        <v>3698</v>
      </c>
      <c r="K524" s="3" t="s">
        <v>6641</v>
      </c>
      <c r="L524" s="3">
        <v>2021</v>
      </c>
      <c r="M524" s="3" t="s">
        <v>6645</v>
      </c>
      <c r="N524" s="3" t="s">
        <v>6643</v>
      </c>
      <c r="O524" s="3"/>
      <c r="P524" s="3"/>
      <c r="Q524" s="3"/>
      <c r="R524" s="5"/>
      <c r="S524" s="5"/>
      <c r="T524" s="5"/>
      <c r="U524" s="5"/>
      <c r="V524" s="5"/>
      <c r="W524" s="5"/>
      <c r="X524" s="3"/>
      <c r="Y524" s="10" t="e">
        <f>VLOOKUP(H524,'centroDeProyectos estrateg '!$B:$AB,2,FALSE)</f>
        <v>#VALUE!</v>
      </c>
      <c r="Z524" s="10" t="e">
        <f>VLOOKUP(I524,'centroDeProyectos estrateg '!$B:$AB,3,FALSE)</f>
        <v>#N/A</v>
      </c>
      <c r="AA524" s="10" t="e">
        <f>VLOOKUP(J524,'centroDeProyectos estrateg '!$B:$AB,7,FALSE)</f>
        <v>#N/A</v>
      </c>
      <c r="AB524" s="10" t="e">
        <f>VLOOKUP(K524,'centroDeProyectos estrateg '!$B:$AB,8,FALSE)</f>
        <v>#N/A</v>
      </c>
      <c r="AC524" s="10" t="e">
        <f>VLOOKUP(L524,'centroDeProyectos estrateg '!$B:$AB,5,FALSE)</f>
        <v>#N/A</v>
      </c>
      <c r="AD524" s="10" t="e">
        <f>VLOOKUP(M524,'centroDeProyectos estrateg '!$B:$AB,19,FALSE)</f>
        <v>#N/A</v>
      </c>
    </row>
    <row r="525" spans="1:30" ht="32.25" customHeight="1">
      <c r="A525" s="1"/>
      <c r="B525" s="3" t="s">
        <v>3769</v>
      </c>
      <c r="C525" s="3" t="s">
        <v>5351</v>
      </c>
      <c r="D525" s="3" t="s">
        <v>4046</v>
      </c>
      <c r="E525" s="3" t="s">
        <v>3973</v>
      </c>
      <c r="F525" s="3" t="s">
        <v>4107</v>
      </c>
      <c r="G525" s="3" t="str">
        <f t="shared" ref="G525:G612" si="33">_xlfn.CONCAT(E525,": ",F525)</f>
        <v>BIENESTAR Y SALUD: Mejorar el cumplimiento de los objetivos organizacionales, por medio de la conciliación de la vida personal, familiar y laboral del personal judicial.</v>
      </c>
      <c r="H525" s="3" t="s">
        <v>3116</v>
      </c>
      <c r="I525" s="3" t="s">
        <v>4117</v>
      </c>
      <c r="J525" s="3" t="s">
        <v>3698</v>
      </c>
      <c r="K525" s="3" t="s">
        <v>6641</v>
      </c>
      <c r="L525" s="3">
        <v>2022</v>
      </c>
      <c r="M525" s="3" t="s">
        <v>6646</v>
      </c>
      <c r="N525" s="3" t="s">
        <v>6647</v>
      </c>
      <c r="O525" s="3"/>
      <c r="P525" s="3"/>
      <c r="Q525" s="3"/>
      <c r="R525" s="5"/>
      <c r="S525" s="5"/>
      <c r="T525" s="5"/>
      <c r="U525" s="5"/>
      <c r="V525" s="5"/>
      <c r="W525" s="5"/>
      <c r="X525" s="3"/>
      <c r="Y525" s="10" t="e">
        <f>VLOOKUP(H525,'centroDeProyectos estrateg '!$B:$AB,2,FALSE)</f>
        <v>#VALUE!</v>
      </c>
      <c r="Z525" s="10" t="e">
        <f>VLOOKUP(I525,'centroDeProyectos estrateg '!$B:$AB,3,FALSE)</f>
        <v>#N/A</v>
      </c>
      <c r="AA525" s="10" t="e">
        <f>VLOOKUP(J525,'centroDeProyectos estrateg '!$B:$AB,7,FALSE)</f>
        <v>#N/A</v>
      </c>
      <c r="AB525" s="10" t="e">
        <f>VLOOKUP(K525,'centroDeProyectos estrateg '!$B:$AB,8,FALSE)</f>
        <v>#N/A</v>
      </c>
      <c r="AC525" s="10" t="e">
        <f>VLOOKUP(L525,'centroDeProyectos estrateg '!$B:$AB,5,FALSE)</f>
        <v>#N/A</v>
      </c>
      <c r="AD525" s="10" t="e">
        <f>VLOOKUP(M525,'centroDeProyectos estrateg '!$B:$AB,19,FALSE)</f>
        <v>#N/A</v>
      </c>
    </row>
    <row r="526" spans="1:30" ht="32.25" customHeight="1">
      <c r="A526" s="1"/>
      <c r="B526" s="4" t="s">
        <v>3606</v>
      </c>
      <c r="C526" s="4" t="s">
        <v>5351</v>
      </c>
      <c r="D526" s="4" t="s">
        <v>4046</v>
      </c>
      <c r="E526" s="4" t="s">
        <v>3973</v>
      </c>
      <c r="F526" s="4" t="s">
        <v>4107</v>
      </c>
      <c r="G526" s="4" t="str">
        <f t="shared" si="33"/>
        <v>BIENESTAR Y SALUD: Mejorar el cumplimiento de los objetivos organizacionales, por medio de la conciliación de la vida personal, familiar y laboral del personal judicial.</v>
      </c>
      <c r="H526" s="4" t="s">
        <v>3067</v>
      </c>
      <c r="I526" s="4" t="s">
        <v>4118</v>
      </c>
      <c r="J526" s="4" t="s">
        <v>75</v>
      </c>
      <c r="K526" s="4" t="s">
        <v>4119</v>
      </c>
      <c r="L526" s="4">
        <v>2019</v>
      </c>
      <c r="M526" s="4" t="s">
        <v>4120</v>
      </c>
      <c r="N526" s="4" t="s">
        <v>2145</v>
      </c>
      <c r="O526" s="4" t="s">
        <v>3434</v>
      </c>
      <c r="P526" s="4">
        <v>0</v>
      </c>
      <c r="Q526" s="4">
        <v>100</v>
      </c>
      <c r="R526" s="15">
        <v>0.1</v>
      </c>
      <c r="S526" s="15">
        <v>0.2</v>
      </c>
      <c r="T526" s="15">
        <v>0.4</v>
      </c>
      <c r="U526" s="15">
        <v>0.6</v>
      </c>
      <c r="V526" s="15">
        <v>0.8</v>
      </c>
      <c r="W526" s="15">
        <v>1</v>
      </c>
      <c r="X526" s="4" t="s">
        <v>6001</v>
      </c>
      <c r="Y526" s="10" t="e">
        <f>VLOOKUP(H526,'centroDeProyectos estrateg '!$B:$AB,2,FALSE)</f>
        <v>#N/A</v>
      </c>
      <c r="Z526" s="10" t="e">
        <f>VLOOKUP(I526,'centroDeProyectos estrateg '!$B:$AB,3,FALSE)</f>
        <v>#N/A</v>
      </c>
      <c r="AA526" s="10" t="e">
        <f>VLOOKUP(J526,'centroDeProyectos estrateg '!$B:$AB,7,FALSE)</f>
        <v>#N/A</v>
      </c>
      <c r="AB526" s="10" t="e">
        <f>VLOOKUP(K526,'centroDeProyectos estrateg '!$B:$AB,8,FALSE)</f>
        <v>#N/A</v>
      </c>
      <c r="AC526" s="10" t="e">
        <f>VLOOKUP(L526,'centroDeProyectos estrateg '!$B:$AB,5,FALSE)</f>
        <v>#N/A</v>
      </c>
      <c r="AD526" s="10" t="e">
        <f>VLOOKUP(M526,'centroDeProyectos estrateg '!$B:$AB,19,FALSE)</f>
        <v>#N/A</v>
      </c>
    </row>
    <row r="527" spans="1:30" ht="32.25" customHeight="1">
      <c r="A527" s="1"/>
      <c r="B527" s="4" t="s">
        <v>3606</v>
      </c>
      <c r="C527" s="4" t="s">
        <v>5351</v>
      </c>
      <c r="D527" s="4" t="s">
        <v>4046</v>
      </c>
      <c r="E527" s="4" t="s">
        <v>3973</v>
      </c>
      <c r="F527" s="4" t="s">
        <v>4107</v>
      </c>
      <c r="G527" s="4" t="str">
        <f t="shared" si="33"/>
        <v>BIENESTAR Y SALUD: Mejorar el cumplimiento de los objetivos organizacionales, por medio de la conciliación de la vida personal, familiar y laboral del personal judicial.</v>
      </c>
      <c r="H527" s="4" t="s">
        <v>3067</v>
      </c>
      <c r="I527" s="4" t="s">
        <v>4118</v>
      </c>
      <c r="J527" s="4" t="s">
        <v>75</v>
      </c>
      <c r="K527" s="4" t="s">
        <v>4119</v>
      </c>
      <c r="L527" s="4" t="s">
        <v>3475</v>
      </c>
      <c r="M527" s="4" t="s">
        <v>4123</v>
      </c>
      <c r="N527" s="4" t="s">
        <v>2145</v>
      </c>
      <c r="O527" s="4"/>
      <c r="P527" s="4"/>
      <c r="Q527" s="4"/>
      <c r="R527" s="15"/>
      <c r="S527" s="15"/>
      <c r="T527" s="15"/>
      <c r="U527" s="15"/>
      <c r="V527" s="15"/>
      <c r="W527" s="15"/>
      <c r="X527" s="4"/>
      <c r="Y527" s="10" t="e">
        <f>VLOOKUP(H527,'centroDeProyectos estrateg '!$B:$AB,2,FALSE)</f>
        <v>#N/A</v>
      </c>
      <c r="Z527" s="10" t="e">
        <f>VLOOKUP(I527,'centroDeProyectos estrateg '!$B:$AB,3,FALSE)</f>
        <v>#N/A</v>
      </c>
      <c r="AA527" s="10" t="e">
        <f>VLOOKUP(J527,'centroDeProyectos estrateg '!$B:$AB,7,FALSE)</f>
        <v>#N/A</v>
      </c>
      <c r="AB527" s="10" t="e">
        <f>VLOOKUP(K527,'centroDeProyectos estrateg '!$B:$AB,8,FALSE)</f>
        <v>#N/A</v>
      </c>
      <c r="AC527" s="10" t="e">
        <f>VLOOKUP(L527,'centroDeProyectos estrateg '!$B:$AB,5,FALSE)</f>
        <v>#N/A</v>
      </c>
      <c r="AD527" s="10" t="e">
        <f>VLOOKUP(M527,'centroDeProyectos estrateg '!$B:$AB,19,FALSE)</f>
        <v>#N/A</v>
      </c>
    </row>
    <row r="528" spans="1:30" ht="32.25" customHeight="1">
      <c r="A528" s="1"/>
      <c r="B528" s="4" t="s">
        <v>3606</v>
      </c>
      <c r="C528" s="4" t="s">
        <v>5351</v>
      </c>
      <c r="D528" s="4" t="s">
        <v>4046</v>
      </c>
      <c r="E528" s="4" t="s">
        <v>3973</v>
      </c>
      <c r="F528" s="4" t="s">
        <v>4107</v>
      </c>
      <c r="G528" s="4" t="str">
        <f t="shared" si="33"/>
        <v>BIENESTAR Y SALUD: Mejorar el cumplimiento de los objetivos organizacionales, por medio de la conciliación de la vida personal, familiar y laboral del personal judicial.</v>
      </c>
      <c r="H528" s="4" t="s">
        <v>3067</v>
      </c>
      <c r="I528" s="4" t="s">
        <v>4118</v>
      </c>
      <c r="J528" s="4" t="s">
        <v>75</v>
      </c>
      <c r="K528" s="4" t="s">
        <v>4119</v>
      </c>
      <c r="L528" s="4" t="s">
        <v>3475</v>
      </c>
      <c r="M528" s="4" t="s">
        <v>4124</v>
      </c>
      <c r="N528" s="4" t="s">
        <v>75</v>
      </c>
      <c r="O528" s="4"/>
      <c r="P528" s="4"/>
      <c r="Q528" s="4"/>
      <c r="R528" s="15"/>
      <c r="S528" s="15"/>
      <c r="T528" s="15"/>
      <c r="U528" s="15"/>
      <c r="V528" s="15"/>
      <c r="W528" s="15"/>
      <c r="X528" s="4"/>
      <c r="Y528" s="10" t="e">
        <f>VLOOKUP(H528,'centroDeProyectos estrateg '!$B:$AB,2,FALSE)</f>
        <v>#N/A</v>
      </c>
      <c r="Z528" s="10" t="e">
        <f>VLOOKUP(I528,'centroDeProyectos estrateg '!$B:$AB,3,FALSE)</f>
        <v>#N/A</v>
      </c>
      <c r="AA528" s="10" t="e">
        <f>VLOOKUP(J528,'centroDeProyectos estrateg '!$B:$AB,7,FALSE)</f>
        <v>#N/A</v>
      </c>
      <c r="AB528" s="10" t="e">
        <f>VLOOKUP(K528,'centroDeProyectos estrateg '!$B:$AB,8,FALSE)</f>
        <v>#N/A</v>
      </c>
      <c r="AC528" s="10" t="e">
        <f>VLOOKUP(L528,'centroDeProyectos estrateg '!$B:$AB,5,FALSE)</f>
        <v>#N/A</v>
      </c>
      <c r="AD528" s="10" t="e">
        <f>VLOOKUP(M528,'centroDeProyectos estrateg '!$B:$AB,19,FALSE)</f>
        <v>#N/A</v>
      </c>
    </row>
    <row r="529" spans="1:30" ht="32.25" customHeight="1">
      <c r="A529" s="1"/>
      <c r="B529" s="3" t="s">
        <v>3463</v>
      </c>
      <c r="C529" s="3" t="s">
        <v>5351</v>
      </c>
      <c r="D529" s="3" t="s">
        <v>4046</v>
      </c>
      <c r="E529" s="3" t="s">
        <v>3973</v>
      </c>
      <c r="F529" s="3" t="s">
        <v>4107</v>
      </c>
      <c r="G529" s="3" t="str">
        <f t="shared" si="33"/>
        <v>BIENESTAR Y SALUD: Mejorar el cumplimiento de los objetivos organizacionales, por medio de la conciliación de la vida personal, familiar y laboral del personal judicial.</v>
      </c>
      <c r="H529" s="3" t="s">
        <v>3168</v>
      </c>
      <c r="I529" s="3" t="s">
        <v>4125</v>
      </c>
      <c r="J529" s="3" t="s">
        <v>2145</v>
      </c>
      <c r="K529" s="3" t="s">
        <v>6648</v>
      </c>
      <c r="L529" s="3">
        <v>2019</v>
      </c>
      <c r="M529" s="3" t="s">
        <v>6649</v>
      </c>
      <c r="N529" s="3" t="s">
        <v>2145</v>
      </c>
      <c r="O529" s="3" t="s">
        <v>3434</v>
      </c>
      <c r="P529" s="3">
        <v>0</v>
      </c>
      <c r="Q529" s="3">
        <v>100</v>
      </c>
      <c r="R529" s="3">
        <v>10</v>
      </c>
      <c r="S529" s="3">
        <v>20</v>
      </c>
      <c r="T529" s="3">
        <v>40</v>
      </c>
      <c r="U529" s="3">
        <v>60</v>
      </c>
      <c r="V529" s="3">
        <v>80</v>
      </c>
      <c r="W529" s="3">
        <v>100</v>
      </c>
      <c r="X529" s="3" t="s">
        <v>6001</v>
      </c>
      <c r="Y529" s="10" t="e">
        <f>VLOOKUP(H529,'centroDeProyectos estrateg '!$B:$AB,2,FALSE)</f>
        <v>#N/A</v>
      </c>
      <c r="Z529" s="10" t="e">
        <f>VLOOKUP(I529,'centroDeProyectos estrateg '!$B:$AB,3,FALSE)</f>
        <v>#N/A</v>
      </c>
      <c r="AA529" s="10" t="e">
        <f>VLOOKUP(J529,'centroDeProyectos estrateg '!$B:$AB,7,FALSE)</f>
        <v>#N/A</v>
      </c>
      <c r="AB529" s="10" t="e">
        <f>VLOOKUP(K529,'centroDeProyectos estrateg '!$B:$AB,8,FALSE)</f>
        <v>#N/A</v>
      </c>
      <c r="AC529" s="10" t="e">
        <f>VLOOKUP(L529,'centroDeProyectos estrateg '!$B:$AB,5,FALSE)</f>
        <v>#N/A</v>
      </c>
      <c r="AD529" s="10" t="e">
        <f>VLOOKUP(M529,'centroDeProyectos estrateg '!$B:$AB,19,FALSE)</f>
        <v>#N/A</v>
      </c>
    </row>
    <row r="530" spans="1:30" ht="32.25" customHeight="1">
      <c r="A530" s="1"/>
      <c r="B530" s="3" t="s">
        <v>3463</v>
      </c>
      <c r="C530" s="3" t="s">
        <v>5351</v>
      </c>
      <c r="D530" s="3" t="s">
        <v>4046</v>
      </c>
      <c r="E530" s="3" t="s">
        <v>3973</v>
      </c>
      <c r="F530" s="3" t="s">
        <v>4107</v>
      </c>
      <c r="G530" s="3" t="str">
        <f t="shared" si="33"/>
        <v>BIENESTAR Y SALUD: Mejorar el cumplimiento de los objetivos organizacionales, por medio de la conciliación de la vida personal, familiar y laboral del personal judicial.</v>
      </c>
      <c r="H530" s="3" t="s">
        <v>3168</v>
      </c>
      <c r="I530" s="3" t="s">
        <v>4125</v>
      </c>
      <c r="J530" s="3" t="s">
        <v>2145</v>
      </c>
      <c r="K530" s="3" t="s">
        <v>6648</v>
      </c>
      <c r="L530" s="3" t="s">
        <v>6004</v>
      </c>
      <c r="M530" s="3" t="s">
        <v>6650</v>
      </c>
      <c r="N530" s="3" t="s">
        <v>2145</v>
      </c>
      <c r="O530" s="3"/>
      <c r="P530" s="3"/>
      <c r="Q530" s="3"/>
      <c r="R530" s="3"/>
      <c r="S530" s="3"/>
      <c r="T530" s="3"/>
      <c r="U530" s="3"/>
      <c r="V530" s="3"/>
      <c r="W530" s="3"/>
      <c r="X530" s="3"/>
      <c r="Y530" s="10" t="e">
        <f>VLOOKUP(H530,'centroDeProyectos estrateg '!$B:$AB,2,FALSE)</f>
        <v>#N/A</v>
      </c>
      <c r="Z530" s="10" t="e">
        <f>VLOOKUP(I530,'centroDeProyectos estrateg '!$B:$AB,3,FALSE)</f>
        <v>#N/A</v>
      </c>
      <c r="AA530" s="10" t="e">
        <f>VLOOKUP(J530,'centroDeProyectos estrateg '!$B:$AB,7,FALSE)</f>
        <v>#N/A</v>
      </c>
      <c r="AB530" s="10" t="e">
        <f>VLOOKUP(K530,'centroDeProyectos estrateg '!$B:$AB,8,FALSE)</f>
        <v>#N/A</v>
      </c>
      <c r="AC530" s="10" t="e">
        <f>VLOOKUP(L530,'centroDeProyectos estrateg '!$B:$AB,5,FALSE)</f>
        <v>#N/A</v>
      </c>
      <c r="AD530" s="10" t="e">
        <f>VLOOKUP(M530,'centroDeProyectos estrateg '!$B:$AB,19,FALSE)</f>
        <v>#N/A</v>
      </c>
    </row>
    <row r="531" spans="1:30" ht="32.25" customHeight="1">
      <c r="A531" s="1"/>
      <c r="B531" s="4" t="s">
        <v>3463</v>
      </c>
      <c r="C531" s="4" t="s">
        <v>5351</v>
      </c>
      <c r="D531" s="4" t="s">
        <v>4046</v>
      </c>
      <c r="E531" s="4" t="s">
        <v>3973</v>
      </c>
      <c r="F531" s="4" t="s">
        <v>4107</v>
      </c>
      <c r="G531" s="4" t="str">
        <f t="shared" si="33"/>
        <v>BIENESTAR Y SALUD: Mejorar el cumplimiento de los objetivos organizacionales, por medio de la conciliación de la vida personal, familiar y laboral del personal judicial.</v>
      </c>
      <c r="H531" s="4" t="s">
        <v>3161</v>
      </c>
      <c r="I531" s="4" t="s">
        <v>4126</v>
      </c>
      <c r="J531" s="4" t="s">
        <v>3305</v>
      </c>
      <c r="K531" s="4" t="s">
        <v>6651</v>
      </c>
      <c r="L531" s="4">
        <v>2019</v>
      </c>
      <c r="M531" s="4" t="s">
        <v>6652</v>
      </c>
      <c r="N531" s="4" t="s">
        <v>2459</v>
      </c>
      <c r="O531" s="4" t="s">
        <v>3434</v>
      </c>
      <c r="P531" s="4">
        <v>0</v>
      </c>
      <c r="Q531" s="4">
        <v>100</v>
      </c>
      <c r="R531" s="15">
        <v>0.1</v>
      </c>
      <c r="S531" s="15">
        <v>0.2</v>
      </c>
      <c r="T531" s="15">
        <v>0.4</v>
      </c>
      <c r="U531" s="15">
        <v>0.6</v>
      </c>
      <c r="V531" s="15">
        <v>0.8</v>
      </c>
      <c r="W531" s="15">
        <v>1</v>
      </c>
      <c r="X531" s="4" t="s">
        <v>6001</v>
      </c>
      <c r="Y531" s="10" t="e">
        <f>VLOOKUP(H531,'centroDeProyectos estrateg '!$B:$AB,2,FALSE)</f>
        <v>#N/A</v>
      </c>
      <c r="Z531" s="10" t="e">
        <f>VLOOKUP(I531,'centroDeProyectos estrateg '!$B:$AB,3,FALSE)</f>
        <v>#N/A</v>
      </c>
      <c r="AA531" s="10" t="e">
        <f>VLOOKUP(J531,'centroDeProyectos estrateg '!$B:$AB,7,FALSE)</f>
        <v>#N/A</v>
      </c>
      <c r="AB531" s="10" t="e">
        <f>VLOOKUP(K531,'centroDeProyectos estrateg '!$B:$AB,8,FALSE)</f>
        <v>#N/A</v>
      </c>
      <c r="AC531" s="10" t="e">
        <f>VLOOKUP(L531,'centroDeProyectos estrateg '!$B:$AB,5,FALSE)</f>
        <v>#N/A</v>
      </c>
      <c r="AD531" s="10" t="e">
        <f>VLOOKUP(M531,'centroDeProyectos estrateg '!$B:$AB,19,FALSE)</f>
        <v>#N/A</v>
      </c>
    </row>
    <row r="532" spans="1:30" ht="32.25" customHeight="1">
      <c r="A532" s="1"/>
      <c r="B532" s="4" t="s">
        <v>3463</v>
      </c>
      <c r="C532" s="4" t="s">
        <v>5351</v>
      </c>
      <c r="D532" s="4" t="s">
        <v>4046</v>
      </c>
      <c r="E532" s="4" t="s">
        <v>3973</v>
      </c>
      <c r="F532" s="4" t="s">
        <v>4107</v>
      </c>
      <c r="G532" s="4" t="str">
        <f t="shared" si="33"/>
        <v>BIENESTAR Y SALUD: Mejorar el cumplimiento de los objetivos organizacionales, por medio de la conciliación de la vida personal, familiar y laboral del personal judicial.</v>
      </c>
      <c r="H532" s="4" t="s">
        <v>3161</v>
      </c>
      <c r="I532" s="4" t="s">
        <v>4126</v>
      </c>
      <c r="J532" s="4" t="s">
        <v>3305</v>
      </c>
      <c r="K532" s="4" t="s">
        <v>6651</v>
      </c>
      <c r="L532" s="4">
        <v>2020</v>
      </c>
      <c r="M532" s="4" t="s">
        <v>6653</v>
      </c>
      <c r="N532" s="4" t="s">
        <v>6654</v>
      </c>
      <c r="O532" s="4"/>
      <c r="P532" s="4"/>
      <c r="Q532" s="4"/>
      <c r="R532" s="15"/>
      <c r="S532" s="15"/>
      <c r="T532" s="15"/>
      <c r="U532" s="15"/>
      <c r="V532" s="15"/>
      <c r="W532" s="15"/>
      <c r="X532" s="4"/>
      <c r="Y532" s="10" t="e">
        <f>VLOOKUP(H532,'centroDeProyectos estrateg '!$B:$AB,2,FALSE)</f>
        <v>#N/A</v>
      </c>
      <c r="Z532" s="10" t="e">
        <f>VLOOKUP(I532,'centroDeProyectos estrateg '!$B:$AB,3,FALSE)</f>
        <v>#N/A</v>
      </c>
      <c r="AA532" s="10" t="e">
        <f>VLOOKUP(J532,'centroDeProyectos estrateg '!$B:$AB,7,FALSE)</f>
        <v>#N/A</v>
      </c>
      <c r="AB532" s="10" t="e">
        <f>VLOOKUP(K532,'centroDeProyectos estrateg '!$B:$AB,8,FALSE)</f>
        <v>#N/A</v>
      </c>
      <c r="AC532" s="10" t="e">
        <f>VLOOKUP(L532,'centroDeProyectos estrateg '!$B:$AB,5,FALSE)</f>
        <v>#N/A</v>
      </c>
      <c r="AD532" s="10" t="e">
        <f>VLOOKUP(M532,'centroDeProyectos estrateg '!$B:$AB,19,FALSE)</f>
        <v>#N/A</v>
      </c>
    </row>
    <row r="533" spans="1:30" ht="32.25" customHeight="1">
      <c r="A533" s="1"/>
      <c r="B533" s="4" t="s">
        <v>3463</v>
      </c>
      <c r="C533" s="4" t="s">
        <v>5351</v>
      </c>
      <c r="D533" s="4" t="s">
        <v>4046</v>
      </c>
      <c r="E533" s="4" t="s">
        <v>3973</v>
      </c>
      <c r="F533" s="4" t="s">
        <v>4107</v>
      </c>
      <c r="G533" s="4" t="str">
        <f t="shared" si="33"/>
        <v>BIENESTAR Y SALUD: Mejorar el cumplimiento de los objetivos organizacionales, por medio de la conciliación de la vida personal, familiar y laboral del personal judicial.</v>
      </c>
      <c r="H533" s="4" t="s">
        <v>3161</v>
      </c>
      <c r="I533" s="4" t="s">
        <v>4126</v>
      </c>
      <c r="J533" s="4" t="s">
        <v>3305</v>
      </c>
      <c r="K533" s="4" t="s">
        <v>6651</v>
      </c>
      <c r="L533" s="4">
        <v>2021</v>
      </c>
      <c r="M533" s="4" t="s">
        <v>6655</v>
      </c>
      <c r="N533" s="4" t="s">
        <v>6654</v>
      </c>
      <c r="O533" s="4"/>
      <c r="P533" s="4"/>
      <c r="Q533" s="4"/>
      <c r="R533" s="15"/>
      <c r="S533" s="15"/>
      <c r="T533" s="15"/>
      <c r="U533" s="15"/>
      <c r="V533" s="15"/>
      <c r="W533" s="15"/>
      <c r="X533" s="4"/>
      <c r="Y533" s="10" t="e">
        <f>VLOOKUP(H533,'centroDeProyectos estrateg '!$B:$AB,2,FALSE)</f>
        <v>#N/A</v>
      </c>
      <c r="Z533" s="10" t="e">
        <f>VLOOKUP(I533,'centroDeProyectos estrateg '!$B:$AB,3,FALSE)</f>
        <v>#N/A</v>
      </c>
      <c r="AA533" s="10" t="e">
        <f>VLOOKUP(J533,'centroDeProyectos estrateg '!$B:$AB,7,FALSE)</f>
        <v>#N/A</v>
      </c>
      <c r="AB533" s="10" t="e">
        <f>VLOOKUP(K533,'centroDeProyectos estrateg '!$B:$AB,8,FALSE)</f>
        <v>#N/A</v>
      </c>
      <c r="AC533" s="10" t="e">
        <f>VLOOKUP(L533,'centroDeProyectos estrateg '!$B:$AB,5,FALSE)</f>
        <v>#N/A</v>
      </c>
      <c r="AD533" s="10" t="e">
        <f>VLOOKUP(M533,'centroDeProyectos estrateg '!$B:$AB,19,FALSE)</f>
        <v>#N/A</v>
      </c>
    </row>
    <row r="534" spans="1:30" ht="32.25" customHeight="1">
      <c r="A534" s="1"/>
      <c r="B534" s="4" t="s">
        <v>3463</v>
      </c>
      <c r="C534" s="4" t="s">
        <v>5351</v>
      </c>
      <c r="D534" s="4" t="s">
        <v>4046</v>
      </c>
      <c r="E534" s="4" t="s">
        <v>3973</v>
      </c>
      <c r="F534" s="4" t="s">
        <v>4107</v>
      </c>
      <c r="G534" s="4" t="str">
        <f t="shared" si="33"/>
        <v>BIENESTAR Y SALUD: Mejorar el cumplimiento de los objetivos organizacionales, por medio de la conciliación de la vida personal, familiar y laboral del personal judicial.</v>
      </c>
      <c r="H534" s="4" t="s">
        <v>3161</v>
      </c>
      <c r="I534" s="4" t="s">
        <v>4126</v>
      </c>
      <c r="J534" s="4" t="s">
        <v>3305</v>
      </c>
      <c r="K534" s="4" t="s">
        <v>6651</v>
      </c>
      <c r="L534" s="4">
        <v>2022</v>
      </c>
      <c r="M534" s="4" t="s">
        <v>6656</v>
      </c>
      <c r="N534" s="4" t="s">
        <v>6654</v>
      </c>
      <c r="O534" s="4"/>
      <c r="P534" s="4"/>
      <c r="Q534" s="4"/>
      <c r="R534" s="15"/>
      <c r="S534" s="15"/>
      <c r="T534" s="15"/>
      <c r="U534" s="15"/>
      <c r="V534" s="15"/>
      <c r="W534" s="15"/>
      <c r="X534" s="4"/>
      <c r="Y534" s="10" t="e">
        <f>VLOOKUP(H534,'centroDeProyectos estrateg '!$B:$AB,2,FALSE)</f>
        <v>#N/A</v>
      </c>
      <c r="Z534" s="10" t="e">
        <f>VLOOKUP(I534,'centroDeProyectos estrateg '!$B:$AB,3,FALSE)</f>
        <v>#N/A</v>
      </c>
      <c r="AA534" s="10" t="e">
        <f>VLOOKUP(J534,'centroDeProyectos estrateg '!$B:$AB,7,FALSE)</f>
        <v>#N/A</v>
      </c>
      <c r="AB534" s="10" t="e">
        <f>VLOOKUP(K534,'centroDeProyectos estrateg '!$B:$AB,8,FALSE)</f>
        <v>#N/A</v>
      </c>
      <c r="AC534" s="10" t="e">
        <f>VLOOKUP(L534,'centroDeProyectos estrateg '!$B:$AB,5,FALSE)</f>
        <v>#N/A</v>
      </c>
      <c r="AD534" s="10" t="e">
        <f>VLOOKUP(M534,'centroDeProyectos estrateg '!$B:$AB,19,FALSE)</f>
        <v>#N/A</v>
      </c>
    </row>
    <row r="535" spans="1:30" ht="32.25" customHeight="1">
      <c r="A535" s="1"/>
      <c r="B535" s="4" t="s">
        <v>3463</v>
      </c>
      <c r="C535" s="4" t="s">
        <v>5351</v>
      </c>
      <c r="D535" s="4" t="s">
        <v>4046</v>
      </c>
      <c r="E535" s="4" t="s">
        <v>3973</v>
      </c>
      <c r="F535" s="4" t="s">
        <v>4107</v>
      </c>
      <c r="G535" s="4" t="str">
        <f t="shared" si="33"/>
        <v>BIENESTAR Y SALUD: Mejorar el cumplimiento de los objetivos organizacionales, por medio de la conciliación de la vida personal, familiar y laboral del personal judicial.</v>
      </c>
      <c r="H535" s="4" t="s">
        <v>3161</v>
      </c>
      <c r="I535" s="4" t="s">
        <v>4126</v>
      </c>
      <c r="J535" s="4" t="s">
        <v>3305</v>
      </c>
      <c r="K535" s="4" t="s">
        <v>6651</v>
      </c>
      <c r="L535" s="4" t="s">
        <v>6302</v>
      </c>
      <c r="M535" s="4" t="s">
        <v>6657</v>
      </c>
      <c r="N535" s="4" t="s">
        <v>6654</v>
      </c>
      <c r="O535" s="4"/>
      <c r="P535" s="4"/>
      <c r="Q535" s="4"/>
      <c r="R535" s="15"/>
      <c r="S535" s="15"/>
      <c r="T535" s="15"/>
      <c r="U535" s="15"/>
      <c r="V535" s="15"/>
      <c r="W535" s="15"/>
      <c r="X535" s="4"/>
      <c r="Y535" s="10" t="e">
        <f>VLOOKUP(H535,'centroDeProyectos estrateg '!$B:$AB,2,FALSE)</f>
        <v>#N/A</v>
      </c>
      <c r="Z535" s="10" t="e">
        <f>VLOOKUP(I535,'centroDeProyectos estrateg '!$B:$AB,3,FALSE)</f>
        <v>#N/A</v>
      </c>
      <c r="AA535" s="10" t="e">
        <f>VLOOKUP(J535,'centroDeProyectos estrateg '!$B:$AB,7,FALSE)</f>
        <v>#N/A</v>
      </c>
      <c r="AB535" s="10" t="e">
        <f>VLOOKUP(K535,'centroDeProyectos estrateg '!$B:$AB,8,FALSE)</f>
        <v>#N/A</v>
      </c>
      <c r="AC535" s="10" t="e">
        <f>VLOOKUP(L535,'centroDeProyectos estrateg '!$B:$AB,5,FALSE)</f>
        <v>#N/A</v>
      </c>
      <c r="AD535" s="10" t="e">
        <f>VLOOKUP(M535,'centroDeProyectos estrateg '!$B:$AB,19,FALSE)</f>
        <v>#N/A</v>
      </c>
    </row>
    <row r="536" spans="1:30" ht="32.25" customHeight="1">
      <c r="A536" s="1"/>
      <c r="B536" s="4" t="s">
        <v>3463</v>
      </c>
      <c r="C536" s="4" t="s">
        <v>5351</v>
      </c>
      <c r="D536" s="4" t="s">
        <v>4046</v>
      </c>
      <c r="E536" s="4" t="s">
        <v>3973</v>
      </c>
      <c r="F536" s="4" t="s">
        <v>4107</v>
      </c>
      <c r="G536" s="4" t="str">
        <f t="shared" si="33"/>
        <v>BIENESTAR Y SALUD: Mejorar el cumplimiento de los objetivos organizacionales, por medio de la conciliación de la vida personal, familiar y laboral del personal judicial.</v>
      </c>
      <c r="H536" s="4" t="s">
        <v>3161</v>
      </c>
      <c r="I536" s="4" t="s">
        <v>4126</v>
      </c>
      <c r="J536" s="4" t="s">
        <v>3305</v>
      </c>
      <c r="K536" s="4" t="s">
        <v>6651</v>
      </c>
      <c r="L536" s="4" t="s">
        <v>6302</v>
      </c>
      <c r="M536" s="4" t="s">
        <v>6658</v>
      </c>
      <c r="N536" s="4" t="s">
        <v>6654</v>
      </c>
      <c r="O536" s="4"/>
      <c r="P536" s="4"/>
      <c r="Q536" s="4"/>
      <c r="R536" s="15"/>
      <c r="S536" s="15"/>
      <c r="T536" s="15"/>
      <c r="U536" s="15"/>
      <c r="V536" s="15"/>
      <c r="W536" s="15"/>
      <c r="X536" s="4"/>
      <c r="Y536" s="10" t="e">
        <f>VLOOKUP(H536,'centroDeProyectos estrateg '!$B:$AB,2,FALSE)</f>
        <v>#N/A</v>
      </c>
      <c r="Z536" s="10" t="e">
        <f>VLOOKUP(I536,'centroDeProyectos estrateg '!$B:$AB,3,FALSE)</f>
        <v>#N/A</v>
      </c>
      <c r="AA536" s="10" t="e">
        <f>VLOOKUP(J536,'centroDeProyectos estrateg '!$B:$AB,7,FALSE)</f>
        <v>#N/A</v>
      </c>
      <c r="AB536" s="10" t="e">
        <f>VLOOKUP(K536,'centroDeProyectos estrateg '!$B:$AB,8,FALSE)</f>
        <v>#N/A</v>
      </c>
      <c r="AC536" s="10" t="e">
        <f>VLOOKUP(L536,'centroDeProyectos estrateg '!$B:$AB,5,FALSE)</f>
        <v>#N/A</v>
      </c>
      <c r="AD536" s="10" t="e">
        <f>VLOOKUP(M536,'centroDeProyectos estrateg '!$B:$AB,19,FALSE)</f>
        <v>#N/A</v>
      </c>
    </row>
    <row r="537" spans="1:30" ht="32.25" customHeight="1">
      <c r="A537" s="1"/>
      <c r="B537" s="4" t="s">
        <v>4127</v>
      </c>
      <c r="C537" s="4" t="s">
        <v>5351</v>
      </c>
      <c r="D537" s="4" t="s">
        <v>4046</v>
      </c>
      <c r="E537" s="4" t="s">
        <v>4128</v>
      </c>
      <c r="F537" s="4" t="s">
        <v>4129</v>
      </c>
      <c r="G537" s="4" t="str">
        <f t="shared" ref="G537:G539" si="34">_xlfn.CONCAT(E537,": ",F537)</f>
        <v xml:space="preserve">CAPACITACIÓN: Implementar estrategias de capacitación y formación para mejorar las habilidades y conocimientos del personal en el desempeño de sus funciones, acorde a las necesidades, valores y ejes institucionales. </v>
      </c>
      <c r="H537" s="4" t="s">
        <v>3017</v>
      </c>
      <c r="I537" s="4" t="s">
        <v>4131</v>
      </c>
      <c r="J537" s="4" t="s">
        <v>1270</v>
      </c>
      <c r="K537" s="4" t="s">
        <v>4132</v>
      </c>
      <c r="L537" s="4">
        <v>2019</v>
      </c>
      <c r="M537" s="4" t="s">
        <v>6659</v>
      </c>
      <c r="N537" s="4" t="s">
        <v>1270</v>
      </c>
      <c r="O537" s="4" t="s">
        <v>3434</v>
      </c>
      <c r="P537" s="4">
        <v>0</v>
      </c>
      <c r="Q537" s="4">
        <v>10</v>
      </c>
      <c r="R537" s="17">
        <v>1</v>
      </c>
      <c r="S537" s="17">
        <v>2</v>
      </c>
      <c r="T537" s="17">
        <v>4</v>
      </c>
      <c r="U537" s="17">
        <v>6</v>
      </c>
      <c r="V537" s="17">
        <v>8</v>
      </c>
      <c r="W537" s="17">
        <v>10</v>
      </c>
      <c r="X537" s="4" t="s">
        <v>6001</v>
      </c>
      <c r="Y537" s="10" t="e">
        <f>VLOOKUP(H537,'centroDeProyectos estrateg '!$B:$AB,2,FALSE)</f>
        <v>#N/A</v>
      </c>
      <c r="Z537" s="10" t="e">
        <f>VLOOKUP(I537,'centroDeProyectos estrateg '!$B:$AB,3,FALSE)</f>
        <v>#N/A</v>
      </c>
      <c r="AA537" s="10" t="e">
        <f>VLOOKUP(J537,'centroDeProyectos estrateg '!$B:$AB,7,FALSE)</f>
        <v>#N/A</v>
      </c>
      <c r="AB537" s="10" t="e">
        <f>VLOOKUP(K537,'centroDeProyectos estrateg '!$B:$AB,8,FALSE)</f>
        <v>#N/A</v>
      </c>
      <c r="AC537" s="10" t="e">
        <f>VLOOKUP(L537,'centroDeProyectos estrateg '!$B:$AB,5,FALSE)</f>
        <v>#N/A</v>
      </c>
      <c r="AD537" s="10" t="e">
        <f>VLOOKUP(M537,'centroDeProyectos estrateg '!$B:$AB,19,FALSE)</f>
        <v>#N/A</v>
      </c>
    </row>
    <row r="538" spans="1:30" ht="32.25" customHeight="1">
      <c r="A538" s="1"/>
      <c r="B538" s="4" t="s">
        <v>4127</v>
      </c>
      <c r="C538" s="4" t="s">
        <v>5351</v>
      </c>
      <c r="D538" s="4" t="s">
        <v>4046</v>
      </c>
      <c r="E538" s="4" t="s">
        <v>4128</v>
      </c>
      <c r="F538" s="4" t="s">
        <v>4129</v>
      </c>
      <c r="G538" s="4" t="str">
        <f t="shared" si="34"/>
        <v xml:space="preserve">CAPACITACIÓN: Implementar estrategias de capacitación y formación para mejorar las habilidades y conocimientos del personal en el desempeño de sus funciones, acorde a las necesidades, valores y ejes institucionales. </v>
      </c>
      <c r="H538" s="4" t="s">
        <v>3017</v>
      </c>
      <c r="I538" s="4" t="s">
        <v>4131</v>
      </c>
      <c r="J538" s="4" t="s">
        <v>1270</v>
      </c>
      <c r="K538" s="4" t="s">
        <v>4132</v>
      </c>
      <c r="L538" s="4" t="s">
        <v>6004</v>
      </c>
      <c r="M538" s="4" t="s">
        <v>6660</v>
      </c>
      <c r="N538" s="4" t="s">
        <v>1270</v>
      </c>
      <c r="O538" s="4"/>
      <c r="P538" s="4"/>
      <c r="Q538" s="4"/>
      <c r="R538" s="15"/>
      <c r="S538" s="15"/>
      <c r="T538" s="15"/>
      <c r="U538" s="15"/>
      <c r="V538" s="15"/>
      <c r="W538" s="15"/>
      <c r="X538" s="4"/>
      <c r="Y538" s="10" t="e">
        <f>VLOOKUP(H538,'centroDeProyectos estrateg '!$B:$AB,2,FALSE)</f>
        <v>#N/A</v>
      </c>
      <c r="Z538" s="10" t="e">
        <f>VLOOKUP(I538,'centroDeProyectos estrateg '!$B:$AB,3,FALSE)</f>
        <v>#N/A</v>
      </c>
      <c r="AA538" s="10" t="e">
        <f>VLOOKUP(J538,'centroDeProyectos estrateg '!$B:$AB,7,FALSE)</f>
        <v>#N/A</v>
      </c>
      <c r="AB538" s="10" t="e">
        <f>VLOOKUP(K538,'centroDeProyectos estrateg '!$B:$AB,8,FALSE)</f>
        <v>#N/A</v>
      </c>
      <c r="AC538" s="10" t="e">
        <f>VLOOKUP(L538,'centroDeProyectos estrateg '!$B:$AB,5,FALSE)</f>
        <v>#N/A</v>
      </c>
      <c r="AD538" s="10" t="e">
        <f>VLOOKUP(M538,'centroDeProyectos estrateg '!$B:$AB,19,FALSE)</f>
        <v>#N/A</v>
      </c>
    </row>
    <row r="539" spans="1:30" ht="32.25" customHeight="1">
      <c r="A539" s="1"/>
      <c r="B539" s="4" t="s">
        <v>4127</v>
      </c>
      <c r="C539" s="4" t="s">
        <v>5351</v>
      </c>
      <c r="D539" s="4" t="s">
        <v>4046</v>
      </c>
      <c r="E539" s="4" t="s">
        <v>4128</v>
      </c>
      <c r="F539" s="4" t="s">
        <v>4129</v>
      </c>
      <c r="G539" s="4" t="str">
        <f t="shared" si="34"/>
        <v xml:space="preserve">CAPACITACIÓN: Implementar estrategias de capacitación y formación para mejorar las habilidades y conocimientos del personal en el desempeño de sus funciones, acorde a las necesidades, valores y ejes institucionales. </v>
      </c>
      <c r="H539" s="4" t="s">
        <v>3017</v>
      </c>
      <c r="I539" s="4" t="s">
        <v>4131</v>
      </c>
      <c r="J539" s="4" t="s">
        <v>1270</v>
      </c>
      <c r="K539" s="4" t="s">
        <v>4132</v>
      </c>
      <c r="L539" s="4" t="s">
        <v>6004</v>
      </c>
      <c r="M539" s="4" t="s">
        <v>6661</v>
      </c>
      <c r="N539" s="4" t="s">
        <v>1270</v>
      </c>
      <c r="O539" s="4"/>
      <c r="P539" s="4"/>
      <c r="Q539" s="4"/>
      <c r="R539" s="15"/>
      <c r="S539" s="15"/>
      <c r="T539" s="15"/>
      <c r="U539" s="15"/>
      <c r="V539" s="15"/>
      <c r="W539" s="15"/>
      <c r="X539" s="4"/>
      <c r="Y539" s="10" t="e">
        <f>VLOOKUP(H539,'centroDeProyectos estrateg '!$B:$AB,2,FALSE)</f>
        <v>#N/A</v>
      </c>
      <c r="Z539" s="10" t="e">
        <f>VLOOKUP(I539,'centroDeProyectos estrateg '!$B:$AB,3,FALSE)</f>
        <v>#N/A</v>
      </c>
      <c r="AA539" s="10" t="e">
        <f>VLOOKUP(J539,'centroDeProyectos estrateg '!$B:$AB,7,FALSE)</f>
        <v>#N/A</v>
      </c>
      <c r="AB539" s="10" t="e">
        <f>VLOOKUP(K539,'centroDeProyectos estrateg '!$B:$AB,8,FALSE)</f>
        <v>#N/A</v>
      </c>
      <c r="AC539" s="10" t="e">
        <f>VLOOKUP(L539,'centroDeProyectos estrateg '!$B:$AB,5,FALSE)</f>
        <v>#N/A</v>
      </c>
      <c r="AD539" s="10" t="e">
        <f>VLOOKUP(M539,'centroDeProyectos estrateg '!$B:$AB,19,FALSE)</f>
        <v>#N/A</v>
      </c>
    </row>
    <row r="540" spans="1:30" ht="32.25" customHeight="1">
      <c r="A540" s="1"/>
      <c r="B540" s="3" t="s">
        <v>4127</v>
      </c>
      <c r="C540" s="3" t="s">
        <v>5351</v>
      </c>
      <c r="D540" s="3" t="s">
        <v>4046</v>
      </c>
      <c r="E540" s="3" t="s">
        <v>4128</v>
      </c>
      <c r="F540" s="3" t="s">
        <v>4129</v>
      </c>
      <c r="G540" s="3" t="str">
        <f t="shared" ref="G540:G542" si="35">_xlfn.CONCAT(E540,": ",F540)</f>
        <v xml:space="preserve">CAPACITACIÓN: Implementar estrategias de capacitación y formación para mejorar las habilidades y conocimientos del personal en el desempeño de sus funciones, acorde a las necesidades, valores y ejes institucionales. </v>
      </c>
      <c r="H540" s="3" t="s">
        <v>3027</v>
      </c>
      <c r="I540" s="3" t="s">
        <v>4131</v>
      </c>
      <c r="J540" s="3" t="s">
        <v>3426</v>
      </c>
      <c r="K540" s="3" t="s">
        <v>4132</v>
      </c>
      <c r="L540" s="3">
        <v>2019</v>
      </c>
      <c r="M540" s="3" t="s">
        <v>6659</v>
      </c>
      <c r="N540" s="3" t="s">
        <v>1270</v>
      </c>
      <c r="O540" s="3" t="s">
        <v>3434</v>
      </c>
      <c r="P540" s="3">
        <v>0</v>
      </c>
      <c r="Q540" s="3">
        <v>10</v>
      </c>
      <c r="R540" s="8">
        <v>1</v>
      </c>
      <c r="S540" s="8">
        <v>2</v>
      </c>
      <c r="T540" s="8">
        <v>4</v>
      </c>
      <c r="U540" s="8">
        <v>6</v>
      </c>
      <c r="V540" s="8">
        <v>8</v>
      </c>
      <c r="W540" s="8">
        <v>10</v>
      </c>
      <c r="X540" s="3" t="s">
        <v>6001</v>
      </c>
      <c r="Y540" s="10" t="e">
        <f>VLOOKUP(H540,'centroDeProyectos estrateg '!$B:$AB,2,FALSE)</f>
        <v>#N/A</v>
      </c>
      <c r="Z540" s="10" t="e">
        <f>VLOOKUP(I540,'centroDeProyectos estrateg '!$B:$AB,3,FALSE)</f>
        <v>#N/A</v>
      </c>
      <c r="AA540" s="10" t="e">
        <f>VLOOKUP(J540,'centroDeProyectos estrateg '!$B:$AB,7,FALSE)</f>
        <v>#N/A</v>
      </c>
      <c r="AB540" s="10" t="e">
        <f>VLOOKUP(K540,'centroDeProyectos estrateg '!$B:$AB,8,FALSE)</f>
        <v>#N/A</v>
      </c>
      <c r="AC540" s="10" t="e">
        <f>VLOOKUP(L540,'centroDeProyectos estrateg '!$B:$AB,5,FALSE)</f>
        <v>#N/A</v>
      </c>
      <c r="AD540" s="10" t="e">
        <f>VLOOKUP(M540,'centroDeProyectos estrateg '!$B:$AB,19,FALSE)</f>
        <v>#N/A</v>
      </c>
    </row>
    <row r="541" spans="1:30" ht="32.25" customHeight="1">
      <c r="A541" s="1"/>
      <c r="B541" s="3" t="s">
        <v>4127</v>
      </c>
      <c r="C541" s="3" t="s">
        <v>5351</v>
      </c>
      <c r="D541" s="3" t="s">
        <v>4046</v>
      </c>
      <c r="E541" s="3" t="s">
        <v>4128</v>
      </c>
      <c r="F541" s="3" t="s">
        <v>4129</v>
      </c>
      <c r="G541" s="3" t="str">
        <f t="shared" si="35"/>
        <v xml:space="preserve">CAPACITACIÓN: Implementar estrategias de capacitación y formación para mejorar las habilidades y conocimientos del personal en el desempeño de sus funciones, acorde a las necesidades, valores y ejes institucionales. </v>
      </c>
      <c r="H541" s="3" t="s">
        <v>3027</v>
      </c>
      <c r="I541" s="3" t="s">
        <v>4131</v>
      </c>
      <c r="J541" s="3" t="s">
        <v>3426</v>
      </c>
      <c r="K541" s="3" t="s">
        <v>4132</v>
      </c>
      <c r="L541" s="3" t="s">
        <v>6004</v>
      </c>
      <c r="M541" s="3" t="s">
        <v>6660</v>
      </c>
      <c r="N541" s="3" t="s">
        <v>1270</v>
      </c>
      <c r="O541" s="3"/>
      <c r="P541" s="3"/>
      <c r="Q541" s="3"/>
      <c r="R541" s="5"/>
      <c r="S541" s="5"/>
      <c r="T541" s="5"/>
      <c r="U541" s="5"/>
      <c r="V541" s="5"/>
      <c r="W541" s="5"/>
      <c r="X541" s="3"/>
      <c r="Y541" s="10" t="e">
        <f>VLOOKUP(H541,'centroDeProyectos estrateg '!$B:$AB,2,FALSE)</f>
        <v>#N/A</v>
      </c>
      <c r="Z541" s="10" t="e">
        <f>VLOOKUP(I541,'centroDeProyectos estrateg '!$B:$AB,3,FALSE)</f>
        <v>#N/A</v>
      </c>
      <c r="AA541" s="10" t="e">
        <f>VLOOKUP(J541,'centroDeProyectos estrateg '!$B:$AB,7,FALSE)</f>
        <v>#N/A</v>
      </c>
      <c r="AB541" s="10" t="e">
        <f>VLOOKUP(K541,'centroDeProyectos estrateg '!$B:$AB,8,FALSE)</f>
        <v>#N/A</v>
      </c>
      <c r="AC541" s="10" t="e">
        <f>VLOOKUP(L541,'centroDeProyectos estrateg '!$B:$AB,5,FALSE)</f>
        <v>#N/A</v>
      </c>
      <c r="AD541" s="10" t="e">
        <f>VLOOKUP(M541,'centroDeProyectos estrateg '!$B:$AB,19,FALSE)</f>
        <v>#N/A</v>
      </c>
    </row>
    <row r="542" spans="1:30" ht="32.25" customHeight="1">
      <c r="A542" s="1"/>
      <c r="B542" s="3" t="s">
        <v>4127</v>
      </c>
      <c r="C542" s="3" t="s">
        <v>5351</v>
      </c>
      <c r="D542" s="3" t="s">
        <v>4046</v>
      </c>
      <c r="E542" s="3" t="s">
        <v>4128</v>
      </c>
      <c r="F542" s="3" t="s">
        <v>4129</v>
      </c>
      <c r="G542" s="3" t="str">
        <f t="shared" si="35"/>
        <v xml:space="preserve">CAPACITACIÓN: Implementar estrategias de capacitación y formación para mejorar las habilidades y conocimientos del personal en el desempeño de sus funciones, acorde a las necesidades, valores y ejes institucionales. </v>
      </c>
      <c r="H542" s="3" t="s">
        <v>3027</v>
      </c>
      <c r="I542" s="3" t="s">
        <v>4131</v>
      </c>
      <c r="J542" s="3" t="s">
        <v>3426</v>
      </c>
      <c r="K542" s="3" t="s">
        <v>4132</v>
      </c>
      <c r="L542" s="3" t="s">
        <v>6004</v>
      </c>
      <c r="M542" s="3" t="s">
        <v>6661</v>
      </c>
      <c r="N542" s="3" t="s">
        <v>1270</v>
      </c>
      <c r="O542" s="3"/>
      <c r="P542" s="3"/>
      <c r="Q542" s="3"/>
      <c r="R542" s="5"/>
      <c r="S542" s="5"/>
      <c r="T542" s="5"/>
      <c r="U542" s="5"/>
      <c r="V542" s="5"/>
      <c r="W542" s="5"/>
      <c r="X542" s="3"/>
      <c r="Y542" s="10" t="e">
        <f>VLOOKUP(H542,'centroDeProyectos estrateg '!$B:$AB,2,FALSE)</f>
        <v>#N/A</v>
      </c>
      <c r="Z542" s="10" t="e">
        <f>VLOOKUP(I542,'centroDeProyectos estrateg '!$B:$AB,3,FALSE)</f>
        <v>#N/A</v>
      </c>
      <c r="AA542" s="10" t="e">
        <f>VLOOKUP(J542,'centroDeProyectos estrateg '!$B:$AB,7,FALSE)</f>
        <v>#N/A</v>
      </c>
      <c r="AB542" s="10" t="e">
        <f>VLOOKUP(K542,'centroDeProyectos estrateg '!$B:$AB,8,FALSE)</f>
        <v>#N/A</v>
      </c>
      <c r="AC542" s="10" t="e">
        <f>VLOOKUP(L542,'centroDeProyectos estrateg '!$B:$AB,5,FALSE)</f>
        <v>#N/A</v>
      </c>
      <c r="AD542" s="10" t="e">
        <f>VLOOKUP(M542,'centroDeProyectos estrateg '!$B:$AB,19,FALSE)</f>
        <v>#N/A</v>
      </c>
    </row>
    <row r="543" spans="1:30" ht="32.25" customHeight="1">
      <c r="A543" s="1"/>
      <c r="B543" s="4" t="s">
        <v>4127</v>
      </c>
      <c r="C543" s="4" t="s">
        <v>5351</v>
      </c>
      <c r="D543" s="4" t="s">
        <v>4046</v>
      </c>
      <c r="E543" s="4" t="s">
        <v>4128</v>
      </c>
      <c r="F543" s="4" t="s">
        <v>4129</v>
      </c>
      <c r="G543" s="4" t="str">
        <f t="shared" si="33"/>
        <v xml:space="preserve">CAPACITACIÓN: Implementar estrategias de capacitación y formación para mejorar las habilidades y conocimientos del personal en el desempeño de sus funciones, acorde a las necesidades, valores y ejes institucionales. </v>
      </c>
      <c r="H543" s="4" t="s">
        <v>3022</v>
      </c>
      <c r="I543" s="4" t="s">
        <v>4131</v>
      </c>
      <c r="J543" s="4" t="s">
        <v>32</v>
      </c>
      <c r="K543" s="4" t="s">
        <v>4132</v>
      </c>
      <c r="L543" s="4">
        <v>2019</v>
      </c>
      <c r="M543" s="4" t="s">
        <v>6659</v>
      </c>
      <c r="N543" s="4" t="s">
        <v>1270</v>
      </c>
      <c r="O543" s="4" t="s">
        <v>3434</v>
      </c>
      <c r="P543" s="4">
        <v>0</v>
      </c>
      <c r="Q543" s="4">
        <v>10</v>
      </c>
      <c r="R543" s="17">
        <v>1</v>
      </c>
      <c r="S543" s="17">
        <v>2</v>
      </c>
      <c r="T543" s="17">
        <v>4</v>
      </c>
      <c r="U543" s="17">
        <v>6</v>
      </c>
      <c r="V543" s="17">
        <v>8</v>
      </c>
      <c r="W543" s="17">
        <v>10</v>
      </c>
      <c r="X543" s="4" t="s">
        <v>6001</v>
      </c>
      <c r="Y543" s="10" t="e">
        <f>VLOOKUP(H543,'centroDeProyectos estrateg '!$B:$AB,2,FALSE)</f>
        <v>#N/A</v>
      </c>
      <c r="Z543" s="10" t="e">
        <f>VLOOKUP(I543,'centroDeProyectos estrateg '!$B:$AB,3,FALSE)</f>
        <v>#N/A</v>
      </c>
      <c r="AA543" s="10" t="e">
        <f>VLOOKUP(J543,'centroDeProyectos estrateg '!$B:$AB,7,FALSE)</f>
        <v>#N/A</v>
      </c>
      <c r="AB543" s="10" t="e">
        <f>VLOOKUP(K543,'centroDeProyectos estrateg '!$B:$AB,8,FALSE)</f>
        <v>#N/A</v>
      </c>
      <c r="AC543" s="10" t="e">
        <f>VLOOKUP(L543,'centroDeProyectos estrateg '!$B:$AB,5,FALSE)</f>
        <v>#N/A</v>
      </c>
      <c r="AD543" s="10" t="e">
        <f>VLOOKUP(M543,'centroDeProyectos estrateg '!$B:$AB,19,FALSE)</f>
        <v>#N/A</v>
      </c>
    </row>
    <row r="544" spans="1:30" ht="32.25" customHeight="1">
      <c r="A544" s="1"/>
      <c r="B544" s="4" t="s">
        <v>4127</v>
      </c>
      <c r="C544" s="4" t="s">
        <v>5351</v>
      </c>
      <c r="D544" s="4" t="s">
        <v>4046</v>
      </c>
      <c r="E544" s="4" t="s">
        <v>4128</v>
      </c>
      <c r="F544" s="4" t="s">
        <v>4129</v>
      </c>
      <c r="G544" s="4" t="str">
        <f t="shared" si="33"/>
        <v xml:space="preserve">CAPACITACIÓN: Implementar estrategias de capacitación y formación para mejorar las habilidades y conocimientos del personal en el desempeño de sus funciones, acorde a las necesidades, valores y ejes institucionales. </v>
      </c>
      <c r="H544" s="4" t="s">
        <v>3022</v>
      </c>
      <c r="I544" s="4" t="s">
        <v>4131</v>
      </c>
      <c r="J544" s="4" t="s">
        <v>32</v>
      </c>
      <c r="K544" s="4" t="s">
        <v>4132</v>
      </c>
      <c r="L544" s="4" t="s">
        <v>6004</v>
      </c>
      <c r="M544" s="4" t="s">
        <v>6660</v>
      </c>
      <c r="N544" s="4" t="s">
        <v>1270</v>
      </c>
      <c r="O544" s="4"/>
      <c r="P544" s="4"/>
      <c r="Q544" s="4"/>
      <c r="R544" s="15"/>
      <c r="S544" s="15"/>
      <c r="T544" s="15"/>
      <c r="U544" s="15"/>
      <c r="V544" s="15"/>
      <c r="W544" s="15"/>
      <c r="X544" s="4"/>
      <c r="Y544" s="10" t="e">
        <f>VLOOKUP(H544,'centroDeProyectos estrateg '!$B:$AB,2,FALSE)</f>
        <v>#N/A</v>
      </c>
      <c r="Z544" s="10" t="e">
        <f>VLOOKUP(I544,'centroDeProyectos estrateg '!$B:$AB,3,FALSE)</f>
        <v>#N/A</v>
      </c>
      <c r="AA544" s="10" t="e">
        <f>VLOOKUP(J544,'centroDeProyectos estrateg '!$B:$AB,7,FALSE)</f>
        <v>#N/A</v>
      </c>
      <c r="AB544" s="10" t="e">
        <f>VLOOKUP(K544,'centroDeProyectos estrateg '!$B:$AB,8,FALSE)</f>
        <v>#N/A</v>
      </c>
      <c r="AC544" s="10" t="e">
        <f>VLOOKUP(L544,'centroDeProyectos estrateg '!$B:$AB,5,FALSE)</f>
        <v>#N/A</v>
      </c>
      <c r="AD544" s="10" t="e">
        <f>VLOOKUP(M544,'centroDeProyectos estrateg '!$B:$AB,19,FALSE)</f>
        <v>#N/A</v>
      </c>
    </row>
    <row r="545" spans="1:30" ht="32.25" customHeight="1">
      <c r="A545" s="1"/>
      <c r="B545" s="4" t="s">
        <v>4127</v>
      </c>
      <c r="C545" s="4" t="s">
        <v>5351</v>
      </c>
      <c r="D545" s="4" t="s">
        <v>4046</v>
      </c>
      <c r="E545" s="4" t="s">
        <v>4128</v>
      </c>
      <c r="F545" s="4" t="s">
        <v>4129</v>
      </c>
      <c r="G545" s="4" t="str">
        <f t="shared" si="33"/>
        <v xml:space="preserve">CAPACITACIÓN: Implementar estrategias de capacitación y formación para mejorar las habilidades y conocimientos del personal en el desempeño de sus funciones, acorde a las necesidades, valores y ejes institucionales. </v>
      </c>
      <c r="H545" s="4" t="s">
        <v>3022</v>
      </c>
      <c r="I545" s="4" t="s">
        <v>4131</v>
      </c>
      <c r="J545" s="4" t="s">
        <v>32</v>
      </c>
      <c r="K545" s="4" t="s">
        <v>4132</v>
      </c>
      <c r="L545" s="4" t="s">
        <v>6004</v>
      </c>
      <c r="M545" s="4" t="s">
        <v>6661</v>
      </c>
      <c r="N545" s="4" t="s">
        <v>1270</v>
      </c>
      <c r="O545" s="4"/>
      <c r="P545" s="4"/>
      <c r="Q545" s="4"/>
      <c r="R545" s="15"/>
      <c r="S545" s="15"/>
      <c r="T545" s="15"/>
      <c r="U545" s="15"/>
      <c r="V545" s="15"/>
      <c r="W545" s="15"/>
      <c r="X545" s="4"/>
      <c r="Y545" s="10" t="e">
        <f>VLOOKUP(H545,'centroDeProyectos estrateg '!$B:$AB,2,FALSE)</f>
        <v>#N/A</v>
      </c>
      <c r="Z545" s="10" t="e">
        <f>VLOOKUP(I545,'centroDeProyectos estrateg '!$B:$AB,3,FALSE)</f>
        <v>#N/A</v>
      </c>
      <c r="AA545" s="10" t="e">
        <f>VLOOKUP(J545,'centroDeProyectos estrateg '!$B:$AB,7,FALSE)</f>
        <v>#N/A</v>
      </c>
      <c r="AB545" s="10" t="e">
        <f>VLOOKUP(K545,'centroDeProyectos estrateg '!$B:$AB,8,FALSE)</f>
        <v>#N/A</v>
      </c>
      <c r="AC545" s="10" t="e">
        <f>VLOOKUP(L545,'centroDeProyectos estrateg '!$B:$AB,5,FALSE)</f>
        <v>#N/A</v>
      </c>
      <c r="AD545" s="10" t="e">
        <f>VLOOKUP(M545,'centroDeProyectos estrateg '!$B:$AB,19,FALSE)</f>
        <v>#N/A</v>
      </c>
    </row>
    <row r="546" spans="1:30" ht="32.25" customHeight="1">
      <c r="A546" s="1"/>
      <c r="B546" s="3" t="s">
        <v>4127</v>
      </c>
      <c r="C546" s="3" t="s">
        <v>5351</v>
      </c>
      <c r="D546" s="3" t="s">
        <v>4046</v>
      </c>
      <c r="E546" s="3" t="s">
        <v>4128</v>
      </c>
      <c r="F546" s="3" t="s">
        <v>4129</v>
      </c>
      <c r="G546" s="3" t="str">
        <f t="shared" si="33"/>
        <v xml:space="preserve">CAPACITACIÓN: Implementar estrategias de capacitación y formación para mejorar las habilidades y conocimientos del personal en el desempeño de sus funciones, acorde a las necesidades, valores y ejes institucionales. </v>
      </c>
      <c r="H546" s="3" t="s">
        <v>3029</v>
      </c>
      <c r="I546" s="3" t="s">
        <v>4131</v>
      </c>
      <c r="J546" s="3" t="s">
        <v>1270</v>
      </c>
      <c r="K546" s="3" t="s">
        <v>4132</v>
      </c>
      <c r="L546" s="3">
        <v>2019</v>
      </c>
      <c r="M546" s="3" t="s">
        <v>6659</v>
      </c>
      <c r="N546" s="3" t="s">
        <v>1270</v>
      </c>
      <c r="O546" s="3" t="s">
        <v>3434</v>
      </c>
      <c r="P546" s="3">
        <v>0</v>
      </c>
      <c r="Q546" s="3">
        <v>10</v>
      </c>
      <c r="R546" s="8">
        <v>1</v>
      </c>
      <c r="S546" s="8">
        <v>2</v>
      </c>
      <c r="T546" s="8">
        <v>4</v>
      </c>
      <c r="U546" s="8">
        <v>6</v>
      </c>
      <c r="V546" s="8">
        <v>8</v>
      </c>
      <c r="W546" s="8">
        <v>10</v>
      </c>
      <c r="X546" s="3" t="s">
        <v>6001</v>
      </c>
      <c r="Y546" s="10" t="e">
        <f>VLOOKUP(H546,'centroDeProyectos estrateg '!$B:$AB,2,FALSE)</f>
        <v>#N/A</v>
      </c>
      <c r="Z546" s="10" t="e">
        <f>VLOOKUP(I546,'centroDeProyectos estrateg '!$B:$AB,3,FALSE)</f>
        <v>#N/A</v>
      </c>
      <c r="AA546" s="10" t="e">
        <f>VLOOKUP(J546,'centroDeProyectos estrateg '!$B:$AB,7,FALSE)</f>
        <v>#N/A</v>
      </c>
      <c r="AB546" s="10" t="e">
        <f>VLOOKUP(K546,'centroDeProyectos estrateg '!$B:$AB,8,FALSE)</f>
        <v>#N/A</v>
      </c>
      <c r="AC546" s="10" t="e">
        <f>VLOOKUP(L546,'centroDeProyectos estrateg '!$B:$AB,5,FALSE)</f>
        <v>#N/A</v>
      </c>
      <c r="AD546" s="10" t="e">
        <f>VLOOKUP(M546,'centroDeProyectos estrateg '!$B:$AB,19,FALSE)</f>
        <v>#N/A</v>
      </c>
    </row>
    <row r="547" spans="1:30" ht="32.25" customHeight="1">
      <c r="A547" s="1"/>
      <c r="B547" s="3" t="s">
        <v>4127</v>
      </c>
      <c r="C547" s="3" t="s">
        <v>5351</v>
      </c>
      <c r="D547" s="3" t="s">
        <v>4046</v>
      </c>
      <c r="E547" s="3" t="s">
        <v>4128</v>
      </c>
      <c r="F547" s="3" t="s">
        <v>4129</v>
      </c>
      <c r="G547" s="3" t="str">
        <f t="shared" si="33"/>
        <v xml:space="preserve">CAPACITACIÓN: Implementar estrategias de capacitación y formación para mejorar las habilidades y conocimientos del personal en el desempeño de sus funciones, acorde a las necesidades, valores y ejes institucionales. </v>
      </c>
      <c r="H547" s="3" t="s">
        <v>3029</v>
      </c>
      <c r="I547" s="3" t="s">
        <v>4131</v>
      </c>
      <c r="J547" s="3" t="s">
        <v>1270</v>
      </c>
      <c r="K547" s="3" t="s">
        <v>4132</v>
      </c>
      <c r="L547" s="3" t="s">
        <v>6004</v>
      </c>
      <c r="M547" s="3" t="s">
        <v>6660</v>
      </c>
      <c r="N547" s="3" t="s">
        <v>1270</v>
      </c>
      <c r="O547" s="3"/>
      <c r="P547" s="3"/>
      <c r="Q547" s="3"/>
      <c r="R547" s="5"/>
      <c r="S547" s="5"/>
      <c r="T547" s="5"/>
      <c r="U547" s="5"/>
      <c r="V547" s="5"/>
      <c r="W547" s="5"/>
      <c r="X547" s="3"/>
      <c r="Y547" s="10" t="e">
        <f>VLOOKUP(H547,'centroDeProyectos estrateg '!$B:$AB,2,FALSE)</f>
        <v>#N/A</v>
      </c>
      <c r="Z547" s="10" t="e">
        <f>VLOOKUP(I547,'centroDeProyectos estrateg '!$B:$AB,3,FALSE)</f>
        <v>#N/A</v>
      </c>
      <c r="AA547" s="10" t="e">
        <f>VLOOKUP(J547,'centroDeProyectos estrateg '!$B:$AB,7,FALSE)</f>
        <v>#N/A</v>
      </c>
      <c r="AB547" s="10" t="e">
        <f>VLOOKUP(K547,'centroDeProyectos estrateg '!$B:$AB,8,FALSE)</f>
        <v>#N/A</v>
      </c>
      <c r="AC547" s="10" t="e">
        <f>VLOOKUP(L547,'centroDeProyectos estrateg '!$B:$AB,5,FALSE)</f>
        <v>#N/A</v>
      </c>
      <c r="AD547" s="10" t="e">
        <f>VLOOKUP(M547,'centroDeProyectos estrateg '!$B:$AB,19,FALSE)</f>
        <v>#N/A</v>
      </c>
    </row>
    <row r="548" spans="1:30" ht="32.25" customHeight="1">
      <c r="A548" s="1"/>
      <c r="B548" s="3" t="s">
        <v>4127</v>
      </c>
      <c r="C548" s="3" t="s">
        <v>5351</v>
      </c>
      <c r="D548" s="3" t="s">
        <v>4046</v>
      </c>
      <c r="E548" s="3" t="s">
        <v>4128</v>
      </c>
      <c r="F548" s="3" t="s">
        <v>4129</v>
      </c>
      <c r="G548" s="3" t="str">
        <f t="shared" si="33"/>
        <v xml:space="preserve">CAPACITACIÓN: Implementar estrategias de capacitación y formación para mejorar las habilidades y conocimientos del personal en el desempeño de sus funciones, acorde a las necesidades, valores y ejes institucionales. </v>
      </c>
      <c r="H548" s="3" t="s">
        <v>3029</v>
      </c>
      <c r="I548" s="3" t="s">
        <v>4131</v>
      </c>
      <c r="J548" s="3" t="s">
        <v>1270</v>
      </c>
      <c r="K548" s="3" t="s">
        <v>4132</v>
      </c>
      <c r="L548" s="3" t="s">
        <v>6004</v>
      </c>
      <c r="M548" s="3" t="s">
        <v>6661</v>
      </c>
      <c r="N548" s="3" t="s">
        <v>1270</v>
      </c>
      <c r="O548" s="3"/>
      <c r="P548" s="3"/>
      <c r="Q548" s="3"/>
      <c r="R548" s="5"/>
      <c r="S548" s="5"/>
      <c r="T548" s="5"/>
      <c r="U548" s="5"/>
      <c r="V548" s="5"/>
      <c r="W548" s="5"/>
      <c r="X548" s="3"/>
      <c r="Y548" s="10" t="e">
        <f>VLOOKUP(H548,'centroDeProyectos estrateg '!$B:$AB,2,FALSE)</f>
        <v>#N/A</v>
      </c>
      <c r="Z548" s="10" t="e">
        <f>VLOOKUP(I548,'centroDeProyectos estrateg '!$B:$AB,3,FALSE)</f>
        <v>#N/A</v>
      </c>
      <c r="AA548" s="10" t="e">
        <f>VLOOKUP(J548,'centroDeProyectos estrateg '!$B:$AB,7,FALSE)</f>
        <v>#N/A</v>
      </c>
      <c r="AB548" s="10" t="e">
        <f>VLOOKUP(K548,'centroDeProyectos estrateg '!$B:$AB,8,FALSE)</f>
        <v>#N/A</v>
      </c>
      <c r="AC548" s="10" t="e">
        <f>VLOOKUP(L548,'centroDeProyectos estrateg '!$B:$AB,5,FALSE)</f>
        <v>#N/A</v>
      </c>
      <c r="AD548" s="10" t="e">
        <f>VLOOKUP(M548,'centroDeProyectos estrateg '!$B:$AB,19,FALSE)</f>
        <v>#N/A</v>
      </c>
    </row>
    <row r="549" spans="1:30" ht="32.25" customHeight="1">
      <c r="A549" s="1"/>
      <c r="B549" s="4" t="s">
        <v>4127</v>
      </c>
      <c r="C549" s="4" t="s">
        <v>5351</v>
      </c>
      <c r="D549" s="4" t="s">
        <v>4046</v>
      </c>
      <c r="E549" s="4" t="s">
        <v>4128</v>
      </c>
      <c r="F549" s="4" t="s">
        <v>4129</v>
      </c>
      <c r="G549" s="4" t="str">
        <f t="shared" ref="G549:G560" si="36">_xlfn.CONCAT(E549,": ",F549)</f>
        <v xml:space="preserve">CAPACITACIÓN: Implementar estrategias de capacitación y formación para mejorar las habilidades y conocimientos del personal en el desempeño de sus funciones, acorde a las necesidades, valores y ejes institucionales. </v>
      </c>
      <c r="H549" s="4" t="s">
        <v>3172</v>
      </c>
      <c r="I549" s="4" t="s">
        <v>4141</v>
      </c>
      <c r="J549" s="4" t="s">
        <v>1270</v>
      </c>
      <c r="K549" s="4" t="s">
        <v>4132</v>
      </c>
      <c r="L549" s="4" t="s">
        <v>6174</v>
      </c>
      <c r="M549" s="4" t="s">
        <v>6662</v>
      </c>
      <c r="N549" s="4" t="s">
        <v>1270</v>
      </c>
      <c r="O549" s="4" t="s">
        <v>3434</v>
      </c>
      <c r="P549" s="4">
        <v>0</v>
      </c>
      <c r="Q549" s="4">
        <v>30</v>
      </c>
      <c r="R549" s="17">
        <v>5</v>
      </c>
      <c r="S549" s="17">
        <v>10</v>
      </c>
      <c r="T549" s="17">
        <v>15</v>
      </c>
      <c r="U549" s="17">
        <v>20</v>
      </c>
      <c r="V549" s="17">
        <v>25</v>
      </c>
      <c r="W549" s="17">
        <v>30</v>
      </c>
      <c r="X549" s="4" t="s">
        <v>6001</v>
      </c>
      <c r="Y549" s="10" t="e">
        <f>VLOOKUP(H549,'centroDeProyectos estrateg '!$B:$AB,2,FALSE)</f>
        <v>#VALUE!</v>
      </c>
      <c r="Z549" s="10" t="e">
        <f>VLOOKUP(I549,'centroDeProyectos estrateg '!$B:$AB,3,FALSE)</f>
        <v>#N/A</v>
      </c>
      <c r="AA549" s="10" t="e">
        <f>VLOOKUP(J549,'centroDeProyectos estrateg '!$B:$AB,7,FALSE)</f>
        <v>#N/A</v>
      </c>
      <c r="AB549" s="10" t="e">
        <f>VLOOKUP(K549,'centroDeProyectos estrateg '!$B:$AB,8,FALSE)</f>
        <v>#N/A</v>
      </c>
      <c r="AC549" s="10" t="e">
        <f>VLOOKUP(L549,'centroDeProyectos estrateg '!$B:$AB,5,FALSE)</f>
        <v>#N/A</v>
      </c>
      <c r="AD549" s="10" t="e">
        <f>VLOOKUP(M549,'centroDeProyectos estrateg '!$B:$AB,19,FALSE)</f>
        <v>#N/A</v>
      </c>
    </row>
    <row r="550" spans="1:30" ht="32.25" customHeight="1">
      <c r="A550" s="1"/>
      <c r="B550" s="4" t="s">
        <v>4127</v>
      </c>
      <c r="C550" s="4" t="s">
        <v>5351</v>
      </c>
      <c r="D550" s="4" t="s">
        <v>4046</v>
      </c>
      <c r="E550" s="4" t="s">
        <v>4128</v>
      </c>
      <c r="F550" s="4" t="s">
        <v>4129</v>
      </c>
      <c r="G550" s="4" t="str">
        <f t="shared" si="36"/>
        <v xml:space="preserve">CAPACITACIÓN: Implementar estrategias de capacitación y formación para mejorar las habilidades y conocimientos del personal en el desempeño de sus funciones, acorde a las necesidades, valores y ejes institucionales. </v>
      </c>
      <c r="H550" s="4" t="s">
        <v>3172</v>
      </c>
      <c r="I550" s="4" t="s">
        <v>4141</v>
      </c>
      <c r="J550" s="4" t="s">
        <v>1270</v>
      </c>
      <c r="K550" s="4" t="s">
        <v>4132</v>
      </c>
      <c r="L550" s="4" t="s">
        <v>6663</v>
      </c>
      <c r="M550" s="4" t="s">
        <v>6664</v>
      </c>
      <c r="N550" s="4" t="s">
        <v>1270</v>
      </c>
      <c r="O550" s="4"/>
      <c r="P550" s="4"/>
      <c r="Q550" s="4"/>
      <c r="R550" s="15"/>
      <c r="S550" s="15"/>
      <c r="T550" s="15"/>
      <c r="U550" s="15"/>
      <c r="V550" s="15"/>
      <c r="W550" s="15"/>
      <c r="X550" s="4"/>
      <c r="Y550" s="10" t="e">
        <f>VLOOKUP(H550,'centroDeProyectos estrateg '!$B:$AB,2,FALSE)</f>
        <v>#VALUE!</v>
      </c>
      <c r="Z550" s="10" t="e">
        <f>VLOOKUP(I550,'centroDeProyectos estrateg '!$B:$AB,3,FALSE)</f>
        <v>#N/A</v>
      </c>
      <c r="AA550" s="10" t="e">
        <f>VLOOKUP(J550,'centroDeProyectos estrateg '!$B:$AB,7,FALSE)</f>
        <v>#N/A</v>
      </c>
      <c r="AB550" s="10" t="e">
        <f>VLOOKUP(K550,'centroDeProyectos estrateg '!$B:$AB,8,FALSE)</f>
        <v>#N/A</v>
      </c>
      <c r="AC550" s="10" t="e">
        <f>VLOOKUP(L550,'centroDeProyectos estrateg '!$B:$AB,5,FALSE)</f>
        <v>#N/A</v>
      </c>
      <c r="AD550" s="10" t="e">
        <f>VLOOKUP(M550,'centroDeProyectos estrateg '!$B:$AB,19,FALSE)</f>
        <v>#N/A</v>
      </c>
    </row>
    <row r="551" spans="1:30" ht="32.25" customHeight="1">
      <c r="A551" s="1"/>
      <c r="B551" s="4" t="s">
        <v>4127</v>
      </c>
      <c r="C551" s="4" t="s">
        <v>5351</v>
      </c>
      <c r="D551" s="4" t="s">
        <v>4046</v>
      </c>
      <c r="E551" s="4" t="s">
        <v>4128</v>
      </c>
      <c r="F551" s="4" t="s">
        <v>4129</v>
      </c>
      <c r="G551" s="4" t="str">
        <f t="shared" si="36"/>
        <v xml:space="preserve">CAPACITACIÓN: Implementar estrategias de capacitación y formación para mejorar las habilidades y conocimientos del personal en el desempeño de sus funciones, acorde a las necesidades, valores y ejes institucionales. </v>
      </c>
      <c r="H551" s="4" t="s">
        <v>3172</v>
      </c>
      <c r="I551" s="4" t="s">
        <v>4141</v>
      </c>
      <c r="J551" s="4" t="s">
        <v>1270</v>
      </c>
      <c r="K551" s="4" t="s">
        <v>4132</v>
      </c>
      <c r="L551" s="4" t="s">
        <v>6595</v>
      </c>
      <c r="M551" s="4" t="s">
        <v>6665</v>
      </c>
      <c r="N551" s="4" t="s">
        <v>1270</v>
      </c>
      <c r="O551" s="4"/>
      <c r="P551" s="4"/>
      <c r="Q551" s="4"/>
      <c r="R551" s="15"/>
      <c r="S551" s="15"/>
      <c r="T551" s="15"/>
      <c r="U551" s="15"/>
      <c r="V551" s="15"/>
      <c r="W551" s="15"/>
      <c r="X551" s="4"/>
      <c r="Y551" s="10" t="e">
        <f>VLOOKUP(H551,'centroDeProyectos estrateg '!$B:$AB,2,FALSE)</f>
        <v>#VALUE!</v>
      </c>
      <c r="Z551" s="10" t="e">
        <f>VLOOKUP(I551,'centroDeProyectos estrateg '!$B:$AB,3,FALSE)</f>
        <v>#N/A</v>
      </c>
      <c r="AA551" s="10" t="e">
        <f>VLOOKUP(J551,'centroDeProyectos estrateg '!$B:$AB,7,FALSE)</f>
        <v>#N/A</v>
      </c>
      <c r="AB551" s="10" t="e">
        <f>VLOOKUP(K551,'centroDeProyectos estrateg '!$B:$AB,8,FALSE)</f>
        <v>#N/A</v>
      </c>
      <c r="AC551" s="10" t="e">
        <f>VLOOKUP(L551,'centroDeProyectos estrateg '!$B:$AB,5,FALSE)</f>
        <v>#N/A</v>
      </c>
      <c r="AD551" s="10" t="e">
        <f>VLOOKUP(M551,'centroDeProyectos estrateg '!$B:$AB,19,FALSE)</f>
        <v>#VALUE!</v>
      </c>
    </row>
    <row r="552" spans="1:30" ht="32.25" customHeight="1">
      <c r="A552" s="1"/>
      <c r="B552" s="4" t="s">
        <v>4127</v>
      </c>
      <c r="C552" s="4" t="s">
        <v>5351</v>
      </c>
      <c r="D552" s="4" t="s">
        <v>4046</v>
      </c>
      <c r="E552" s="4" t="s">
        <v>4128</v>
      </c>
      <c r="F552" s="4" t="s">
        <v>4129</v>
      </c>
      <c r="G552" s="4" t="str">
        <f t="shared" si="36"/>
        <v xml:space="preserve">CAPACITACIÓN: Implementar estrategias de capacitación y formación para mejorar las habilidades y conocimientos del personal en el desempeño de sus funciones, acorde a las necesidades, valores y ejes institucionales. </v>
      </c>
      <c r="H552" s="4" t="s">
        <v>3172</v>
      </c>
      <c r="I552" s="4" t="s">
        <v>4141</v>
      </c>
      <c r="J552" s="4" t="s">
        <v>1270</v>
      </c>
      <c r="K552" s="4" t="s">
        <v>4132</v>
      </c>
      <c r="L552" s="4">
        <v>2024</v>
      </c>
      <c r="M552" s="4" t="s">
        <v>6666</v>
      </c>
      <c r="N552" s="4" t="s">
        <v>1270</v>
      </c>
      <c r="O552" s="4"/>
      <c r="P552" s="4"/>
      <c r="Q552" s="4"/>
      <c r="R552" s="15"/>
      <c r="S552" s="15"/>
      <c r="T552" s="15"/>
      <c r="U552" s="15"/>
      <c r="V552" s="15"/>
      <c r="W552" s="15"/>
      <c r="X552" s="4"/>
      <c r="Y552" s="10" t="e">
        <f>VLOOKUP(H552,'centroDeProyectos estrateg '!$B:$AB,2,FALSE)</f>
        <v>#VALUE!</v>
      </c>
      <c r="Z552" s="10" t="e">
        <f>VLOOKUP(I552,'centroDeProyectos estrateg '!$B:$AB,3,FALSE)</f>
        <v>#N/A</v>
      </c>
      <c r="AA552" s="10" t="e">
        <f>VLOOKUP(J552,'centroDeProyectos estrateg '!$B:$AB,7,FALSE)</f>
        <v>#N/A</v>
      </c>
      <c r="AB552" s="10" t="e">
        <f>VLOOKUP(K552,'centroDeProyectos estrateg '!$B:$AB,8,FALSE)</f>
        <v>#N/A</v>
      </c>
      <c r="AC552" s="10" t="e">
        <f>VLOOKUP(L552,'centroDeProyectos estrateg '!$B:$AB,5,FALSE)</f>
        <v>#N/A</v>
      </c>
      <c r="AD552" s="10" t="e">
        <f>VLOOKUP(M552,'centroDeProyectos estrateg '!$B:$AB,19,FALSE)</f>
        <v>#N/A</v>
      </c>
    </row>
    <row r="553" spans="1:30" ht="32.25" customHeight="1">
      <c r="A553" s="1"/>
      <c r="B553" s="3" t="s">
        <v>4127</v>
      </c>
      <c r="C553" s="3" t="s">
        <v>5351</v>
      </c>
      <c r="D553" s="3" t="s">
        <v>4046</v>
      </c>
      <c r="E553" s="3" t="s">
        <v>4128</v>
      </c>
      <c r="F553" s="3" t="s">
        <v>4129</v>
      </c>
      <c r="G553" s="3" t="str">
        <f t="shared" si="36"/>
        <v xml:space="preserve">CAPACITACIÓN: Implementar estrategias de capacitación y formación para mejorar las habilidades y conocimientos del personal en el desempeño de sus funciones, acorde a las necesidades, valores y ejes institucionales. </v>
      </c>
      <c r="H553" s="3" t="s">
        <v>3174</v>
      </c>
      <c r="I553" s="3" t="s">
        <v>4141</v>
      </c>
      <c r="J553" s="3" t="s">
        <v>3426</v>
      </c>
      <c r="K553" s="3" t="s">
        <v>4132</v>
      </c>
      <c r="L553" s="3" t="s">
        <v>6174</v>
      </c>
      <c r="M553" s="3" t="s">
        <v>6662</v>
      </c>
      <c r="N553" s="3" t="s">
        <v>1270</v>
      </c>
      <c r="O553" s="3" t="s">
        <v>3434</v>
      </c>
      <c r="P553" s="3">
        <v>0</v>
      </c>
      <c r="Q553" s="3">
        <v>30</v>
      </c>
      <c r="R553" s="8">
        <v>5</v>
      </c>
      <c r="S553" s="8">
        <v>10</v>
      </c>
      <c r="T553" s="8">
        <v>15</v>
      </c>
      <c r="U553" s="8">
        <v>20</v>
      </c>
      <c r="V553" s="8">
        <v>25</v>
      </c>
      <c r="W553" s="8">
        <v>30</v>
      </c>
      <c r="X553" s="3" t="s">
        <v>6001</v>
      </c>
      <c r="Y553" s="10" t="e">
        <f>VLOOKUP(H553,'centroDeProyectos estrateg '!$B:$AB,2,FALSE)</f>
        <v>#VALUE!</v>
      </c>
      <c r="Z553" s="10" t="e">
        <f>VLOOKUP(I553,'centroDeProyectos estrateg '!$B:$AB,3,FALSE)</f>
        <v>#N/A</v>
      </c>
      <c r="AA553" s="10" t="e">
        <f>VLOOKUP(J553,'centroDeProyectos estrateg '!$B:$AB,7,FALSE)</f>
        <v>#N/A</v>
      </c>
      <c r="AB553" s="10" t="e">
        <f>VLOOKUP(K553,'centroDeProyectos estrateg '!$B:$AB,8,FALSE)</f>
        <v>#N/A</v>
      </c>
      <c r="AC553" s="10" t="e">
        <f>VLOOKUP(L553,'centroDeProyectos estrateg '!$B:$AB,5,FALSE)</f>
        <v>#N/A</v>
      </c>
      <c r="AD553" s="10" t="e">
        <f>VLOOKUP(M553,'centroDeProyectos estrateg '!$B:$AB,19,FALSE)</f>
        <v>#N/A</v>
      </c>
    </row>
    <row r="554" spans="1:30" ht="32.25" customHeight="1">
      <c r="A554" s="1"/>
      <c r="B554" s="3" t="s">
        <v>4127</v>
      </c>
      <c r="C554" s="3" t="s">
        <v>5351</v>
      </c>
      <c r="D554" s="3" t="s">
        <v>4046</v>
      </c>
      <c r="E554" s="3" t="s">
        <v>4128</v>
      </c>
      <c r="F554" s="3" t="s">
        <v>4129</v>
      </c>
      <c r="G554" s="3" t="str">
        <f t="shared" si="36"/>
        <v xml:space="preserve">CAPACITACIÓN: Implementar estrategias de capacitación y formación para mejorar las habilidades y conocimientos del personal en el desempeño de sus funciones, acorde a las necesidades, valores y ejes institucionales. </v>
      </c>
      <c r="H554" s="3" t="s">
        <v>3174</v>
      </c>
      <c r="I554" s="3" t="s">
        <v>4141</v>
      </c>
      <c r="J554" s="3" t="s">
        <v>3426</v>
      </c>
      <c r="K554" s="3" t="s">
        <v>4132</v>
      </c>
      <c r="L554" s="3" t="s">
        <v>6663</v>
      </c>
      <c r="M554" s="3" t="s">
        <v>6664</v>
      </c>
      <c r="N554" s="3" t="s">
        <v>1270</v>
      </c>
      <c r="O554" s="3"/>
      <c r="P554" s="3"/>
      <c r="Q554" s="3"/>
      <c r="R554" s="5"/>
      <c r="S554" s="5"/>
      <c r="T554" s="5"/>
      <c r="U554" s="5"/>
      <c r="V554" s="5"/>
      <c r="W554" s="5"/>
      <c r="X554" s="3"/>
      <c r="Y554" s="10" t="e">
        <f>VLOOKUP(H554,'centroDeProyectos estrateg '!$B:$AB,2,FALSE)</f>
        <v>#VALUE!</v>
      </c>
      <c r="Z554" s="10" t="e">
        <f>VLOOKUP(I554,'centroDeProyectos estrateg '!$B:$AB,3,FALSE)</f>
        <v>#N/A</v>
      </c>
      <c r="AA554" s="10" t="e">
        <f>VLOOKUP(J554,'centroDeProyectos estrateg '!$B:$AB,7,FALSE)</f>
        <v>#N/A</v>
      </c>
      <c r="AB554" s="10" t="e">
        <f>VLOOKUP(K554,'centroDeProyectos estrateg '!$B:$AB,8,FALSE)</f>
        <v>#N/A</v>
      </c>
      <c r="AC554" s="10" t="e">
        <f>VLOOKUP(L554,'centroDeProyectos estrateg '!$B:$AB,5,FALSE)</f>
        <v>#N/A</v>
      </c>
      <c r="AD554" s="10" t="e">
        <f>VLOOKUP(M554,'centroDeProyectos estrateg '!$B:$AB,19,FALSE)</f>
        <v>#N/A</v>
      </c>
    </row>
    <row r="555" spans="1:30" ht="32.25" customHeight="1">
      <c r="A555" s="1"/>
      <c r="B555" s="3" t="s">
        <v>4127</v>
      </c>
      <c r="C555" s="3" t="s">
        <v>5351</v>
      </c>
      <c r="D555" s="3" t="s">
        <v>4046</v>
      </c>
      <c r="E555" s="3" t="s">
        <v>4128</v>
      </c>
      <c r="F555" s="3" t="s">
        <v>4129</v>
      </c>
      <c r="G555" s="3" t="str">
        <f t="shared" si="36"/>
        <v xml:space="preserve">CAPACITACIÓN: Implementar estrategias de capacitación y formación para mejorar las habilidades y conocimientos del personal en el desempeño de sus funciones, acorde a las necesidades, valores y ejes institucionales. </v>
      </c>
      <c r="H555" s="3" t="s">
        <v>3174</v>
      </c>
      <c r="I555" s="3" t="s">
        <v>4141</v>
      </c>
      <c r="J555" s="3" t="s">
        <v>3426</v>
      </c>
      <c r="K555" s="3" t="s">
        <v>4132</v>
      </c>
      <c r="L555" s="3" t="s">
        <v>6595</v>
      </c>
      <c r="M555" s="3" t="s">
        <v>6665</v>
      </c>
      <c r="N555" s="3" t="s">
        <v>1270</v>
      </c>
      <c r="O555" s="3"/>
      <c r="P555" s="3"/>
      <c r="Q555" s="3"/>
      <c r="R555" s="5"/>
      <c r="S555" s="5"/>
      <c r="T555" s="5"/>
      <c r="U555" s="5"/>
      <c r="V555" s="5"/>
      <c r="W555" s="5"/>
      <c r="X555" s="3"/>
      <c r="Y555" s="10" t="e">
        <f>VLOOKUP(H555,'centroDeProyectos estrateg '!$B:$AB,2,FALSE)</f>
        <v>#VALUE!</v>
      </c>
      <c r="Z555" s="10" t="e">
        <f>VLOOKUP(I555,'centroDeProyectos estrateg '!$B:$AB,3,FALSE)</f>
        <v>#N/A</v>
      </c>
      <c r="AA555" s="10" t="e">
        <f>VLOOKUP(J555,'centroDeProyectos estrateg '!$B:$AB,7,FALSE)</f>
        <v>#N/A</v>
      </c>
      <c r="AB555" s="10" t="e">
        <f>VLOOKUP(K555,'centroDeProyectos estrateg '!$B:$AB,8,FALSE)</f>
        <v>#N/A</v>
      </c>
      <c r="AC555" s="10" t="e">
        <f>VLOOKUP(L555,'centroDeProyectos estrateg '!$B:$AB,5,FALSE)</f>
        <v>#N/A</v>
      </c>
      <c r="AD555" s="10" t="e">
        <f>VLOOKUP(M555,'centroDeProyectos estrateg '!$B:$AB,19,FALSE)</f>
        <v>#VALUE!</v>
      </c>
    </row>
    <row r="556" spans="1:30" ht="32.25" customHeight="1">
      <c r="A556" s="1"/>
      <c r="B556" s="3" t="s">
        <v>4127</v>
      </c>
      <c r="C556" s="3" t="s">
        <v>5351</v>
      </c>
      <c r="D556" s="3" t="s">
        <v>4046</v>
      </c>
      <c r="E556" s="3" t="s">
        <v>4128</v>
      </c>
      <c r="F556" s="3" t="s">
        <v>4129</v>
      </c>
      <c r="G556" s="3" t="str">
        <f t="shared" si="36"/>
        <v xml:space="preserve">CAPACITACIÓN: Implementar estrategias de capacitación y formación para mejorar las habilidades y conocimientos del personal en el desempeño de sus funciones, acorde a las necesidades, valores y ejes institucionales. </v>
      </c>
      <c r="H556" s="3" t="s">
        <v>3174</v>
      </c>
      <c r="I556" s="3" t="s">
        <v>4141</v>
      </c>
      <c r="J556" s="3" t="s">
        <v>3426</v>
      </c>
      <c r="K556" s="3" t="s">
        <v>4132</v>
      </c>
      <c r="L556" s="3">
        <v>2024</v>
      </c>
      <c r="M556" s="3" t="s">
        <v>6666</v>
      </c>
      <c r="N556" s="3" t="s">
        <v>1270</v>
      </c>
      <c r="O556" s="3"/>
      <c r="P556" s="3"/>
      <c r="Q556" s="3"/>
      <c r="R556" s="5"/>
      <c r="S556" s="5"/>
      <c r="T556" s="5"/>
      <c r="U556" s="5"/>
      <c r="V556" s="5"/>
      <c r="W556" s="5"/>
      <c r="X556" s="3"/>
      <c r="Y556" s="10" t="e">
        <f>VLOOKUP(H556,'centroDeProyectos estrateg '!$B:$AB,2,FALSE)</f>
        <v>#VALUE!</v>
      </c>
      <c r="Z556" s="10" t="e">
        <f>VLOOKUP(I556,'centroDeProyectos estrateg '!$B:$AB,3,FALSE)</f>
        <v>#N/A</v>
      </c>
      <c r="AA556" s="10" t="e">
        <f>VLOOKUP(J556,'centroDeProyectos estrateg '!$B:$AB,7,FALSE)</f>
        <v>#N/A</v>
      </c>
      <c r="AB556" s="10" t="e">
        <f>VLOOKUP(K556,'centroDeProyectos estrateg '!$B:$AB,8,FALSE)</f>
        <v>#N/A</v>
      </c>
      <c r="AC556" s="10" t="e">
        <f>VLOOKUP(L556,'centroDeProyectos estrateg '!$B:$AB,5,FALSE)</f>
        <v>#N/A</v>
      </c>
      <c r="AD556" s="10" t="e">
        <f>VLOOKUP(M556,'centroDeProyectos estrateg '!$B:$AB,19,FALSE)</f>
        <v>#N/A</v>
      </c>
    </row>
    <row r="557" spans="1:30" ht="32.25" customHeight="1">
      <c r="A557" s="1"/>
      <c r="B557" s="4" t="s">
        <v>4127</v>
      </c>
      <c r="C557" s="4" t="s">
        <v>5351</v>
      </c>
      <c r="D557" s="4" t="s">
        <v>4046</v>
      </c>
      <c r="E557" s="4" t="s">
        <v>4128</v>
      </c>
      <c r="F557" s="4" t="s">
        <v>4129</v>
      </c>
      <c r="G557" s="4" t="str">
        <f t="shared" si="36"/>
        <v xml:space="preserve">CAPACITACIÓN: Implementar estrategias de capacitación y formación para mejorar las habilidades y conocimientos del personal en el desempeño de sus funciones, acorde a las necesidades, valores y ejes institucionales. </v>
      </c>
      <c r="H557" s="4" t="s">
        <v>3133</v>
      </c>
      <c r="I557" s="4" t="s">
        <v>4141</v>
      </c>
      <c r="J557" s="4" t="s">
        <v>32</v>
      </c>
      <c r="K557" s="4" t="s">
        <v>4132</v>
      </c>
      <c r="L557" s="4" t="s">
        <v>6174</v>
      </c>
      <c r="M557" s="4" t="s">
        <v>6662</v>
      </c>
      <c r="N557" s="4" t="s">
        <v>1270</v>
      </c>
      <c r="O557" s="4" t="s">
        <v>3434</v>
      </c>
      <c r="P557" s="4">
        <v>0</v>
      </c>
      <c r="Q557" s="4">
        <v>30</v>
      </c>
      <c r="R557" s="17">
        <v>5</v>
      </c>
      <c r="S557" s="17">
        <v>10</v>
      </c>
      <c r="T557" s="17">
        <v>15</v>
      </c>
      <c r="U557" s="17">
        <v>20</v>
      </c>
      <c r="V557" s="17">
        <v>25</v>
      </c>
      <c r="W557" s="17">
        <v>30</v>
      </c>
      <c r="X557" s="4" t="s">
        <v>6001</v>
      </c>
      <c r="Y557" s="10" t="e">
        <f>VLOOKUP(H557,'centroDeProyectos estrateg '!$B:$AB,2,FALSE)</f>
        <v>#VALUE!</v>
      </c>
      <c r="Z557" s="10" t="e">
        <f>VLOOKUP(I557,'centroDeProyectos estrateg '!$B:$AB,3,FALSE)</f>
        <v>#N/A</v>
      </c>
      <c r="AA557" s="10" t="e">
        <f>VLOOKUP(J557,'centroDeProyectos estrateg '!$B:$AB,7,FALSE)</f>
        <v>#N/A</v>
      </c>
      <c r="AB557" s="10" t="e">
        <f>VLOOKUP(K557,'centroDeProyectos estrateg '!$B:$AB,8,FALSE)</f>
        <v>#N/A</v>
      </c>
      <c r="AC557" s="10" t="e">
        <f>VLOOKUP(L557,'centroDeProyectos estrateg '!$B:$AB,5,FALSE)</f>
        <v>#N/A</v>
      </c>
      <c r="AD557" s="10" t="e">
        <f>VLOOKUP(M557,'centroDeProyectos estrateg '!$B:$AB,19,FALSE)</f>
        <v>#N/A</v>
      </c>
    </row>
    <row r="558" spans="1:30" ht="32.25" customHeight="1">
      <c r="A558" s="1"/>
      <c r="B558" s="4" t="s">
        <v>4127</v>
      </c>
      <c r="C558" s="4" t="s">
        <v>5351</v>
      </c>
      <c r="D558" s="4" t="s">
        <v>4046</v>
      </c>
      <c r="E558" s="4" t="s">
        <v>4128</v>
      </c>
      <c r="F558" s="4" t="s">
        <v>4129</v>
      </c>
      <c r="G558" s="4" t="str">
        <f t="shared" si="36"/>
        <v xml:space="preserve">CAPACITACIÓN: Implementar estrategias de capacitación y formación para mejorar las habilidades y conocimientos del personal en el desempeño de sus funciones, acorde a las necesidades, valores y ejes institucionales. </v>
      </c>
      <c r="H558" s="4" t="s">
        <v>3133</v>
      </c>
      <c r="I558" s="4" t="s">
        <v>4141</v>
      </c>
      <c r="J558" s="4" t="s">
        <v>32</v>
      </c>
      <c r="K558" s="4" t="s">
        <v>4132</v>
      </c>
      <c r="L558" s="4" t="s">
        <v>6663</v>
      </c>
      <c r="M558" s="4" t="s">
        <v>6664</v>
      </c>
      <c r="N558" s="4" t="s">
        <v>1270</v>
      </c>
      <c r="O558" s="4"/>
      <c r="P558" s="4"/>
      <c r="Q558" s="4"/>
      <c r="R558" s="15"/>
      <c r="S558" s="15"/>
      <c r="T558" s="15"/>
      <c r="U558" s="15"/>
      <c r="V558" s="15"/>
      <c r="W558" s="15"/>
      <c r="X558" s="4"/>
      <c r="Y558" s="10" t="e">
        <f>VLOOKUP(H558,'centroDeProyectos estrateg '!$B:$AB,2,FALSE)</f>
        <v>#VALUE!</v>
      </c>
      <c r="Z558" s="10" t="e">
        <f>VLOOKUP(I558,'centroDeProyectos estrateg '!$B:$AB,3,FALSE)</f>
        <v>#N/A</v>
      </c>
      <c r="AA558" s="10" t="e">
        <f>VLOOKUP(J558,'centroDeProyectos estrateg '!$B:$AB,7,FALSE)</f>
        <v>#N/A</v>
      </c>
      <c r="AB558" s="10" t="e">
        <f>VLOOKUP(K558,'centroDeProyectos estrateg '!$B:$AB,8,FALSE)</f>
        <v>#N/A</v>
      </c>
      <c r="AC558" s="10" t="e">
        <f>VLOOKUP(L558,'centroDeProyectos estrateg '!$B:$AB,5,FALSE)</f>
        <v>#N/A</v>
      </c>
      <c r="AD558" s="10" t="e">
        <f>VLOOKUP(M558,'centroDeProyectos estrateg '!$B:$AB,19,FALSE)</f>
        <v>#N/A</v>
      </c>
    </row>
    <row r="559" spans="1:30" ht="32.25" customHeight="1">
      <c r="A559" s="1"/>
      <c r="B559" s="4" t="s">
        <v>4127</v>
      </c>
      <c r="C559" s="4" t="s">
        <v>5351</v>
      </c>
      <c r="D559" s="4" t="s">
        <v>4046</v>
      </c>
      <c r="E559" s="4" t="s">
        <v>4128</v>
      </c>
      <c r="F559" s="4" t="s">
        <v>4129</v>
      </c>
      <c r="G559" s="4" t="str">
        <f t="shared" si="36"/>
        <v xml:space="preserve">CAPACITACIÓN: Implementar estrategias de capacitación y formación para mejorar las habilidades y conocimientos del personal en el desempeño de sus funciones, acorde a las necesidades, valores y ejes institucionales. </v>
      </c>
      <c r="H559" s="4" t="s">
        <v>3133</v>
      </c>
      <c r="I559" s="4" t="s">
        <v>4141</v>
      </c>
      <c r="J559" s="4" t="s">
        <v>32</v>
      </c>
      <c r="K559" s="4" t="s">
        <v>4132</v>
      </c>
      <c r="L559" s="4" t="s">
        <v>6595</v>
      </c>
      <c r="M559" s="4" t="s">
        <v>6665</v>
      </c>
      <c r="N559" s="4" t="s">
        <v>1270</v>
      </c>
      <c r="O559" s="4"/>
      <c r="P559" s="4"/>
      <c r="Q559" s="4"/>
      <c r="R559" s="15"/>
      <c r="S559" s="15"/>
      <c r="T559" s="15"/>
      <c r="U559" s="15"/>
      <c r="V559" s="15"/>
      <c r="W559" s="15"/>
      <c r="X559" s="4"/>
      <c r="Y559" s="10" t="e">
        <f>VLOOKUP(H559,'centroDeProyectos estrateg '!$B:$AB,2,FALSE)</f>
        <v>#VALUE!</v>
      </c>
      <c r="Z559" s="10" t="e">
        <f>VLOOKUP(I559,'centroDeProyectos estrateg '!$B:$AB,3,FALSE)</f>
        <v>#N/A</v>
      </c>
      <c r="AA559" s="10" t="e">
        <f>VLOOKUP(J559,'centroDeProyectos estrateg '!$B:$AB,7,FALSE)</f>
        <v>#N/A</v>
      </c>
      <c r="AB559" s="10" t="e">
        <f>VLOOKUP(K559,'centroDeProyectos estrateg '!$B:$AB,8,FALSE)</f>
        <v>#N/A</v>
      </c>
      <c r="AC559" s="10" t="e">
        <f>VLOOKUP(L559,'centroDeProyectos estrateg '!$B:$AB,5,FALSE)</f>
        <v>#N/A</v>
      </c>
      <c r="AD559" s="10" t="e">
        <f>VLOOKUP(M559,'centroDeProyectos estrateg '!$B:$AB,19,FALSE)</f>
        <v>#VALUE!</v>
      </c>
    </row>
    <row r="560" spans="1:30" ht="32.25" customHeight="1">
      <c r="A560" s="1"/>
      <c r="B560" s="4" t="s">
        <v>4127</v>
      </c>
      <c r="C560" s="4" t="s">
        <v>5351</v>
      </c>
      <c r="D560" s="4" t="s">
        <v>4046</v>
      </c>
      <c r="E560" s="4" t="s">
        <v>4128</v>
      </c>
      <c r="F560" s="4" t="s">
        <v>4129</v>
      </c>
      <c r="G560" s="4" t="str">
        <f t="shared" si="36"/>
        <v xml:space="preserve">CAPACITACIÓN: Implementar estrategias de capacitación y formación para mejorar las habilidades y conocimientos del personal en el desempeño de sus funciones, acorde a las necesidades, valores y ejes institucionales. </v>
      </c>
      <c r="H560" s="4" t="s">
        <v>3133</v>
      </c>
      <c r="I560" s="4" t="s">
        <v>4141</v>
      </c>
      <c r="J560" s="4" t="s">
        <v>32</v>
      </c>
      <c r="K560" s="4" t="s">
        <v>4132</v>
      </c>
      <c r="L560" s="4">
        <v>2024</v>
      </c>
      <c r="M560" s="4" t="s">
        <v>6666</v>
      </c>
      <c r="N560" s="4" t="s">
        <v>1270</v>
      </c>
      <c r="O560" s="4"/>
      <c r="P560" s="4"/>
      <c r="Q560" s="4"/>
      <c r="R560" s="15"/>
      <c r="S560" s="15"/>
      <c r="T560" s="15"/>
      <c r="U560" s="15"/>
      <c r="V560" s="15"/>
      <c r="W560" s="15"/>
      <c r="X560" s="4"/>
      <c r="Y560" s="10" t="e">
        <f>VLOOKUP(H560,'centroDeProyectos estrateg '!$B:$AB,2,FALSE)</f>
        <v>#VALUE!</v>
      </c>
      <c r="Z560" s="10" t="e">
        <f>VLOOKUP(I560,'centroDeProyectos estrateg '!$B:$AB,3,FALSE)</f>
        <v>#N/A</v>
      </c>
      <c r="AA560" s="10" t="e">
        <f>VLOOKUP(J560,'centroDeProyectos estrateg '!$B:$AB,7,FALSE)</f>
        <v>#N/A</v>
      </c>
      <c r="AB560" s="10" t="e">
        <f>VLOOKUP(K560,'centroDeProyectos estrateg '!$B:$AB,8,FALSE)</f>
        <v>#N/A</v>
      </c>
      <c r="AC560" s="10" t="e">
        <f>VLOOKUP(L560,'centroDeProyectos estrateg '!$B:$AB,5,FALSE)</f>
        <v>#N/A</v>
      </c>
      <c r="AD560" s="10" t="e">
        <f>VLOOKUP(M560,'centroDeProyectos estrateg '!$B:$AB,19,FALSE)</f>
        <v>#N/A</v>
      </c>
    </row>
    <row r="561" spans="1:30" ht="32.25" customHeight="1">
      <c r="A561" s="1"/>
      <c r="B561" s="3" t="s">
        <v>4127</v>
      </c>
      <c r="C561" s="3" t="s">
        <v>5351</v>
      </c>
      <c r="D561" s="3" t="s">
        <v>4046</v>
      </c>
      <c r="E561" s="3" t="s">
        <v>4128</v>
      </c>
      <c r="F561" s="3" t="s">
        <v>4129</v>
      </c>
      <c r="G561" s="3" t="str">
        <f t="shared" si="33"/>
        <v xml:space="preserve">CAPACITACIÓN: Implementar estrategias de capacitación y formación para mejorar las habilidades y conocimientos del personal en el desempeño de sus funciones, acorde a las necesidades, valores y ejes institucionales. </v>
      </c>
      <c r="H561" s="3" t="s">
        <v>3145</v>
      </c>
      <c r="I561" s="3" t="s">
        <v>4141</v>
      </c>
      <c r="J561" s="3" t="s">
        <v>1270</v>
      </c>
      <c r="K561" s="3" t="s">
        <v>4132</v>
      </c>
      <c r="L561" s="3" t="s">
        <v>6174</v>
      </c>
      <c r="M561" s="3" t="s">
        <v>6662</v>
      </c>
      <c r="N561" s="3" t="s">
        <v>1270</v>
      </c>
      <c r="O561" s="3" t="s">
        <v>3434</v>
      </c>
      <c r="P561" s="3">
        <v>0</v>
      </c>
      <c r="Q561" s="3">
        <v>30</v>
      </c>
      <c r="R561" s="8">
        <v>5</v>
      </c>
      <c r="S561" s="8">
        <v>10</v>
      </c>
      <c r="T561" s="8">
        <v>15</v>
      </c>
      <c r="U561" s="8">
        <v>20</v>
      </c>
      <c r="V561" s="8">
        <v>25</v>
      </c>
      <c r="W561" s="8">
        <v>30</v>
      </c>
      <c r="X561" s="3" t="s">
        <v>6001</v>
      </c>
      <c r="Y561" s="10" t="e">
        <f>VLOOKUP(H561,'centroDeProyectos estrateg '!$B:$AB,2,FALSE)</f>
        <v>#VALUE!</v>
      </c>
      <c r="Z561" s="10" t="e">
        <f>VLOOKUP(I561,'centroDeProyectos estrateg '!$B:$AB,3,FALSE)</f>
        <v>#N/A</v>
      </c>
      <c r="AA561" s="10" t="e">
        <f>VLOOKUP(J561,'centroDeProyectos estrateg '!$B:$AB,7,FALSE)</f>
        <v>#N/A</v>
      </c>
      <c r="AB561" s="10" t="e">
        <f>VLOOKUP(K561,'centroDeProyectos estrateg '!$B:$AB,8,FALSE)</f>
        <v>#N/A</v>
      </c>
      <c r="AC561" s="10" t="e">
        <f>VLOOKUP(L561,'centroDeProyectos estrateg '!$B:$AB,5,FALSE)</f>
        <v>#N/A</v>
      </c>
      <c r="AD561" s="10" t="e">
        <f>VLOOKUP(M561,'centroDeProyectos estrateg '!$B:$AB,19,FALSE)</f>
        <v>#N/A</v>
      </c>
    </row>
    <row r="562" spans="1:30" ht="32.25" customHeight="1">
      <c r="A562" s="1"/>
      <c r="B562" s="3" t="s">
        <v>4127</v>
      </c>
      <c r="C562" s="3" t="s">
        <v>5351</v>
      </c>
      <c r="D562" s="3" t="s">
        <v>4046</v>
      </c>
      <c r="E562" s="3" t="s">
        <v>4128</v>
      </c>
      <c r="F562" s="3" t="s">
        <v>4129</v>
      </c>
      <c r="G562" s="3" t="str">
        <f t="shared" si="33"/>
        <v xml:space="preserve">CAPACITACIÓN: Implementar estrategias de capacitación y formación para mejorar las habilidades y conocimientos del personal en el desempeño de sus funciones, acorde a las necesidades, valores y ejes institucionales. </v>
      </c>
      <c r="H562" s="3" t="s">
        <v>3145</v>
      </c>
      <c r="I562" s="3" t="s">
        <v>4141</v>
      </c>
      <c r="J562" s="3" t="s">
        <v>1270</v>
      </c>
      <c r="K562" s="3" t="s">
        <v>4132</v>
      </c>
      <c r="L562" s="3" t="s">
        <v>6663</v>
      </c>
      <c r="M562" s="3" t="s">
        <v>6664</v>
      </c>
      <c r="N562" s="3" t="s">
        <v>1270</v>
      </c>
      <c r="O562" s="3"/>
      <c r="P562" s="3"/>
      <c r="Q562" s="3"/>
      <c r="R562" s="5"/>
      <c r="S562" s="5"/>
      <c r="T562" s="5"/>
      <c r="U562" s="5"/>
      <c r="V562" s="5"/>
      <c r="W562" s="5"/>
      <c r="X562" s="3"/>
      <c r="Y562" s="10" t="e">
        <f>VLOOKUP(H562,'centroDeProyectos estrateg '!$B:$AB,2,FALSE)</f>
        <v>#VALUE!</v>
      </c>
      <c r="Z562" s="10" t="e">
        <f>VLOOKUP(I562,'centroDeProyectos estrateg '!$B:$AB,3,FALSE)</f>
        <v>#N/A</v>
      </c>
      <c r="AA562" s="10" t="e">
        <f>VLOOKUP(J562,'centroDeProyectos estrateg '!$B:$AB,7,FALSE)</f>
        <v>#N/A</v>
      </c>
      <c r="AB562" s="10" t="e">
        <f>VLOOKUP(K562,'centroDeProyectos estrateg '!$B:$AB,8,FALSE)</f>
        <v>#N/A</v>
      </c>
      <c r="AC562" s="10" t="e">
        <f>VLOOKUP(L562,'centroDeProyectos estrateg '!$B:$AB,5,FALSE)</f>
        <v>#N/A</v>
      </c>
      <c r="AD562" s="10" t="e">
        <f>VLOOKUP(M562,'centroDeProyectos estrateg '!$B:$AB,19,FALSE)</f>
        <v>#N/A</v>
      </c>
    </row>
    <row r="563" spans="1:30" ht="32.25" customHeight="1">
      <c r="A563" s="1"/>
      <c r="B563" s="3" t="s">
        <v>4127</v>
      </c>
      <c r="C563" s="3" t="s">
        <v>5351</v>
      </c>
      <c r="D563" s="3" t="s">
        <v>4046</v>
      </c>
      <c r="E563" s="3" t="s">
        <v>4128</v>
      </c>
      <c r="F563" s="3" t="s">
        <v>4129</v>
      </c>
      <c r="G563" s="3" t="str">
        <f t="shared" si="33"/>
        <v xml:space="preserve">CAPACITACIÓN: Implementar estrategias de capacitación y formación para mejorar las habilidades y conocimientos del personal en el desempeño de sus funciones, acorde a las necesidades, valores y ejes institucionales. </v>
      </c>
      <c r="H563" s="3" t="s">
        <v>3145</v>
      </c>
      <c r="I563" s="3" t="s">
        <v>4141</v>
      </c>
      <c r="J563" s="3" t="s">
        <v>1270</v>
      </c>
      <c r="K563" s="3" t="s">
        <v>4132</v>
      </c>
      <c r="L563" s="3" t="s">
        <v>6595</v>
      </c>
      <c r="M563" s="3" t="s">
        <v>6665</v>
      </c>
      <c r="N563" s="3" t="s">
        <v>1270</v>
      </c>
      <c r="O563" s="3"/>
      <c r="P563" s="3"/>
      <c r="Q563" s="3"/>
      <c r="R563" s="5"/>
      <c r="S563" s="5"/>
      <c r="T563" s="5"/>
      <c r="U563" s="5"/>
      <c r="V563" s="5"/>
      <c r="W563" s="5"/>
      <c r="X563" s="3"/>
      <c r="Y563" s="10" t="e">
        <f>VLOOKUP(H563,'centroDeProyectos estrateg '!$B:$AB,2,FALSE)</f>
        <v>#VALUE!</v>
      </c>
      <c r="Z563" s="10" t="e">
        <f>VLOOKUP(I563,'centroDeProyectos estrateg '!$B:$AB,3,FALSE)</f>
        <v>#N/A</v>
      </c>
      <c r="AA563" s="10" t="e">
        <f>VLOOKUP(J563,'centroDeProyectos estrateg '!$B:$AB,7,FALSE)</f>
        <v>#N/A</v>
      </c>
      <c r="AB563" s="10" t="e">
        <f>VLOOKUP(K563,'centroDeProyectos estrateg '!$B:$AB,8,FALSE)</f>
        <v>#N/A</v>
      </c>
      <c r="AC563" s="10" t="e">
        <f>VLOOKUP(L563,'centroDeProyectos estrateg '!$B:$AB,5,FALSE)</f>
        <v>#N/A</v>
      </c>
      <c r="AD563" s="10" t="e">
        <f>VLOOKUP(M563,'centroDeProyectos estrateg '!$B:$AB,19,FALSE)</f>
        <v>#VALUE!</v>
      </c>
    </row>
    <row r="564" spans="1:30" ht="32.25" customHeight="1">
      <c r="A564" s="1"/>
      <c r="B564" s="3" t="s">
        <v>4127</v>
      </c>
      <c r="C564" s="3" t="s">
        <v>5351</v>
      </c>
      <c r="D564" s="3" t="s">
        <v>4046</v>
      </c>
      <c r="E564" s="3" t="s">
        <v>4128</v>
      </c>
      <c r="F564" s="3" t="s">
        <v>4129</v>
      </c>
      <c r="G564" s="3" t="str">
        <f t="shared" si="33"/>
        <v xml:space="preserve">CAPACITACIÓN: Implementar estrategias de capacitación y formación para mejorar las habilidades y conocimientos del personal en el desempeño de sus funciones, acorde a las necesidades, valores y ejes institucionales. </v>
      </c>
      <c r="H564" s="3" t="s">
        <v>3145</v>
      </c>
      <c r="I564" s="3" t="s">
        <v>4141</v>
      </c>
      <c r="J564" s="3" t="s">
        <v>1270</v>
      </c>
      <c r="K564" s="3" t="s">
        <v>4132</v>
      </c>
      <c r="L564" s="3">
        <v>2024</v>
      </c>
      <c r="M564" s="3" t="s">
        <v>6666</v>
      </c>
      <c r="N564" s="3" t="s">
        <v>1270</v>
      </c>
      <c r="O564" s="3"/>
      <c r="P564" s="3"/>
      <c r="Q564" s="3"/>
      <c r="R564" s="5"/>
      <c r="S564" s="5"/>
      <c r="T564" s="5"/>
      <c r="U564" s="5"/>
      <c r="V564" s="5"/>
      <c r="W564" s="5"/>
      <c r="X564" s="3"/>
      <c r="Y564" s="10" t="e">
        <f>VLOOKUP(H564,'centroDeProyectos estrateg '!$B:$AB,2,FALSE)</f>
        <v>#VALUE!</v>
      </c>
      <c r="Z564" s="10" t="e">
        <f>VLOOKUP(I564,'centroDeProyectos estrateg '!$B:$AB,3,FALSE)</f>
        <v>#N/A</v>
      </c>
      <c r="AA564" s="10" t="e">
        <f>VLOOKUP(J564,'centroDeProyectos estrateg '!$B:$AB,7,FALSE)</f>
        <v>#N/A</v>
      </c>
      <c r="AB564" s="10" t="e">
        <f>VLOOKUP(K564,'centroDeProyectos estrateg '!$B:$AB,8,FALSE)</f>
        <v>#N/A</v>
      </c>
      <c r="AC564" s="10" t="e">
        <f>VLOOKUP(L564,'centroDeProyectos estrateg '!$B:$AB,5,FALSE)</f>
        <v>#N/A</v>
      </c>
      <c r="AD564" s="10" t="e">
        <f>VLOOKUP(M564,'centroDeProyectos estrateg '!$B:$AB,19,FALSE)</f>
        <v>#N/A</v>
      </c>
    </row>
    <row r="565" spans="1:30" ht="32.25" customHeight="1">
      <c r="A565" s="1"/>
      <c r="B565" s="4" t="s">
        <v>4127</v>
      </c>
      <c r="C565" s="4" t="s">
        <v>5351</v>
      </c>
      <c r="D565" s="4" t="s">
        <v>4046</v>
      </c>
      <c r="E565" s="4" t="s">
        <v>4128</v>
      </c>
      <c r="F565" s="4" t="s">
        <v>4129</v>
      </c>
      <c r="G565" s="4" t="str">
        <f t="shared" si="33"/>
        <v xml:space="preserve">CAPACITACIÓN: Implementar estrategias de capacitación y formación para mejorar las habilidades y conocimientos del personal en el desempeño de sus funciones, acorde a las necesidades, valores y ejes institucionales. </v>
      </c>
      <c r="H565" s="4" t="s">
        <v>3065</v>
      </c>
      <c r="I565" s="4" t="s">
        <v>4142</v>
      </c>
      <c r="J565" s="4" t="s">
        <v>1270</v>
      </c>
      <c r="K565" s="4" t="s">
        <v>4143</v>
      </c>
      <c r="L565" s="4" t="s">
        <v>6174</v>
      </c>
      <c r="M565" s="4" t="s">
        <v>6667</v>
      </c>
      <c r="N565" s="4" t="s">
        <v>4145</v>
      </c>
      <c r="O565" s="4" t="s">
        <v>3434</v>
      </c>
      <c r="P565" s="4">
        <v>0</v>
      </c>
      <c r="Q565" s="4">
        <v>100</v>
      </c>
      <c r="R565" s="15">
        <v>0.1</v>
      </c>
      <c r="S565" s="15">
        <v>0.2</v>
      </c>
      <c r="T565" s="15">
        <v>0.4</v>
      </c>
      <c r="U565" s="15">
        <v>0.6</v>
      </c>
      <c r="V565" s="15">
        <v>0.8</v>
      </c>
      <c r="W565" s="15">
        <v>1</v>
      </c>
      <c r="X565" s="4" t="s">
        <v>6001</v>
      </c>
      <c r="Y565" s="10" t="e">
        <f>VLOOKUP(H565,'centroDeProyectos estrateg '!$B:$AB,2,FALSE)</f>
        <v>#N/A</v>
      </c>
      <c r="Z565" s="10" t="e">
        <f>VLOOKUP(I565,'centroDeProyectos estrateg '!$B:$AB,3,FALSE)</f>
        <v>#N/A</v>
      </c>
      <c r="AA565" s="10" t="e">
        <f>VLOOKUP(J565,'centroDeProyectos estrateg '!$B:$AB,7,FALSE)</f>
        <v>#N/A</v>
      </c>
      <c r="AB565" s="10" t="e">
        <f>VLOOKUP(K565,'centroDeProyectos estrateg '!$B:$AB,8,FALSE)</f>
        <v>#N/A</v>
      </c>
      <c r="AC565" s="10" t="e">
        <f>VLOOKUP(L565,'centroDeProyectos estrateg '!$B:$AB,5,FALSE)</f>
        <v>#N/A</v>
      </c>
      <c r="AD565" s="10" t="e">
        <f>VLOOKUP(M565,'centroDeProyectos estrateg '!$B:$AB,19,FALSE)</f>
        <v>#VALUE!</v>
      </c>
    </row>
    <row r="566" spans="1:30" ht="32.25" customHeight="1">
      <c r="A566" s="1"/>
      <c r="B566" s="4" t="s">
        <v>4127</v>
      </c>
      <c r="C566" s="4" t="s">
        <v>5351</v>
      </c>
      <c r="D566" s="4" t="s">
        <v>4046</v>
      </c>
      <c r="E566" s="4" t="s">
        <v>4128</v>
      </c>
      <c r="F566" s="4" t="s">
        <v>4129</v>
      </c>
      <c r="G566" s="4" t="str">
        <f t="shared" si="33"/>
        <v xml:space="preserve">CAPACITACIÓN: Implementar estrategias de capacitación y formación para mejorar las habilidades y conocimientos del personal en el desempeño de sus funciones, acorde a las necesidades, valores y ejes institucionales. </v>
      </c>
      <c r="H566" s="4" t="s">
        <v>3065</v>
      </c>
      <c r="I566" s="4" t="s">
        <v>4142</v>
      </c>
      <c r="J566" s="4" t="s">
        <v>1270</v>
      </c>
      <c r="K566" s="4" t="s">
        <v>4143</v>
      </c>
      <c r="L566" s="4" t="s">
        <v>6004</v>
      </c>
      <c r="M566" s="4" t="s">
        <v>6668</v>
      </c>
      <c r="N566" s="4" t="s">
        <v>4145</v>
      </c>
      <c r="O566" s="4"/>
      <c r="P566" s="4"/>
      <c r="Q566" s="4"/>
      <c r="R566" s="15"/>
      <c r="S566" s="15"/>
      <c r="T566" s="15"/>
      <c r="U566" s="15"/>
      <c r="V566" s="15"/>
      <c r="W566" s="15"/>
      <c r="X566" s="4"/>
      <c r="Y566" s="10" t="e">
        <f>VLOOKUP(H566,'centroDeProyectos estrateg '!$B:$AB,2,FALSE)</f>
        <v>#N/A</v>
      </c>
      <c r="Z566" s="10" t="e">
        <f>VLOOKUP(I566,'centroDeProyectos estrateg '!$B:$AB,3,FALSE)</f>
        <v>#N/A</v>
      </c>
      <c r="AA566" s="10" t="e">
        <f>VLOOKUP(J566,'centroDeProyectos estrateg '!$B:$AB,7,FALSE)</f>
        <v>#N/A</v>
      </c>
      <c r="AB566" s="10" t="e">
        <f>VLOOKUP(K566,'centroDeProyectos estrateg '!$B:$AB,8,FALSE)</f>
        <v>#N/A</v>
      </c>
      <c r="AC566" s="10" t="e">
        <f>VLOOKUP(L566,'centroDeProyectos estrateg '!$B:$AB,5,FALSE)</f>
        <v>#N/A</v>
      </c>
      <c r="AD566" s="10" t="e">
        <f>VLOOKUP(M566,'centroDeProyectos estrateg '!$B:$AB,19,FALSE)</f>
        <v>#N/A</v>
      </c>
    </row>
    <row r="567" spans="1:30" ht="32.25" customHeight="1">
      <c r="A567" s="1"/>
      <c r="B567" s="4" t="s">
        <v>4127</v>
      </c>
      <c r="C567" s="4" t="s">
        <v>5351</v>
      </c>
      <c r="D567" s="4" t="s">
        <v>4046</v>
      </c>
      <c r="E567" s="4" t="s">
        <v>4128</v>
      </c>
      <c r="F567" s="4" t="s">
        <v>4129</v>
      </c>
      <c r="G567" s="4" t="str">
        <f t="shared" si="33"/>
        <v xml:space="preserve">CAPACITACIÓN: Implementar estrategias de capacitación y formación para mejorar las habilidades y conocimientos del personal en el desempeño de sus funciones, acorde a las necesidades, valores y ejes institucionales. </v>
      </c>
      <c r="H567" s="4" t="s">
        <v>3065</v>
      </c>
      <c r="I567" s="4" t="s">
        <v>4142</v>
      </c>
      <c r="J567" s="4" t="s">
        <v>1270</v>
      </c>
      <c r="K567" s="4" t="s">
        <v>4143</v>
      </c>
      <c r="L567" s="4" t="s">
        <v>6004</v>
      </c>
      <c r="M567" s="4" t="s">
        <v>6669</v>
      </c>
      <c r="N567" s="4" t="s">
        <v>4145</v>
      </c>
      <c r="O567" s="4"/>
      <c r="P567" s="4"/>
      <c r="Q567" s="4"/>
      <c r="R567" s="15"/>
      <c r="S567" s="15"/>
      <c r="T567" s="15"/>
      <c r="U567" s="15"/>
      <c r="V567" s="15"/>
      <c r="W567" s="15"/>
      <c r="X567" s="4"/>
      <c r="Y567" s="10" t="e">
        <f>VLOOKUP(H567,'centroDeProyectos estrateg '!$B:$AB,2,FALSE)</f>
        <v>#N/A</v>
      </c>
      <c r="Z567" s="10" t="e">
        <f>VLOOKUP(I567,'centroDeProyectos estrateg '!$B:$AB,3,FALSE)</f>
        <v>#N/A</v>
      </c>
      <c r="AA567" s="10" t="e">
        <f>VLOOKUP(J567,'centroDeProyectos estrateg '!$B:$AB,7,FALSE)</f>
        <v>#N/A</v>
      </c>
      <c r="AB567" s="10" t="e">
        <f>VLOOKUP(K567,'centroDeProyectos estrateg '!$B:$AB,8,FALSE)</f>
        <v>#N/A</v>
      </c>
      <c r="AC567" s="10" t="e">
        <f>VLOOKUP(L567,'centroDeProyectos estrateg '!$B:$AB,5,FALSE)</f>
        <v>#N/A</v>
      </c>
      <c r="AD567" s="10" t="e">
        <f>VLOOKUP(M567,'centroDeProyectos estrateg '!$B:$AB,19,FALSE)</f>
        <v>#N/A</v>
      </c>
    </row>
    <row r="568" spans="1:30" ht="32.25" customHeight="1">
      <c r="A568" s="1"/>
      <c r="B568" s="3" t="s">
        <v>4127</v>
      </c>
      <c r="C568" s="3" t="s">
        <v>5351</v>
      </c>
      <c r="D568" s="3" t="s">
        <v>4046</v>
      </c>
      <c r="E568" s="3" t="s">
        <v>4128</v>
      </c>
      <c r="F568" s="3" t="s">
        <v>4129</v>
      </c>
      <c r="G568" s="3" t="str">
        <f t="shared" si="33"/>
        <v xml:space="preserve">CAPACITACIÓN: Implementar estrategias de capacitación y formación para mejorar las habilidades y conocimientos del personal en el desempeño de sus funciones, acorde a las necesidades, valores y ejes institucionales. </v>
      </c>
      <c r="H568" s="3" t="s">
        <v>3053</v>
      </c>
      <c r="I568" s="3" t="s">
        <v>6670</v>
      </c>
      <c r="J568" s="3" t="s">
        <v>1270</v>
      </c>
      <c r="K568" s="3" t="s">
        <v>4149</v>
      </c>
      <c r="L568" s="3">
        <v>2019</v>
      </c>
      <c r="M568" s="3" t="s">
        <v>6671</v>
      </c>
      <c r="N568" s="3" t="s">
        <v>1270</v>
      </c>
      <c r="O568" s="3" t="s">
        <v>3582</v>
      </c>
      <c r="P568" s="3">
        <v>0</v>
      </c>
      <c r="Q568" s="3">
        <v>100</v>
      </c>
      <c r="R568" s="5">
        <v>0.1</v>
      </c>
      <c r="S568" s="5">
        <v>0.2</v>
      </c>
      <c r="T568" s="5">
        <v>0.4</v>
      </c>
      <c r="U568" s="5">
        <v>0.6</v>
      </c>
      <c r="V568" s="5">
        <v>0.8</v>
      </c>
      <c r="W568" s="5">
        <v>1</v>
      </c>
      <c r="X568" s="3" t="s">
        <v>6672</v>
      </c>
      <c r="Y568" s="10" t="e">
        <f>VLOOKUP(H568,'centroDeProyectos estrateg '!$B:$AB,2,FALSE)</f>
        <v>#VALUE!</v>
      </c>
      <c r="Z568" s="10" t="e">
        <f>VLOOKUP(I568,'centroDeProyectos estrateg '!$B:$AB,3,FALSE)</f>
        <v>#N/A</v>
      </c>
      <c r="AA568" s="10" t="e">
        <f>VLOOKUP(J568,'centroDeProyectos estrateg '!$B:$AB,7,FALSE)</f>
        <v>#N/A</v>
      </c>
      <c r="AB568" s="10" t="e">
        <f>VLOOKUP(K568,'centroDeProyectos estrateg '!$B:$AB,8,FALSE)</f>
        <v>#N/A</v>
      </c>
      <c r="AC568" s="10" t="e">
        <f>VLOOKUP(L568,'centroDeProyectos estrateg '!$B:$AB,5,FALSE)</f>
        <v>#N/A</v>
      </c>
      <c r="AD568" s="10" t="e">
        <f>VLOOKUP(M568,'centroDeProyectos estrateg '!$B:$AB,19,FALSE)</f>
        <v>#N/A</v>
      </c>
    </row>
    <row r="569" spans="1:30" ht="32.25" customHeight="1">
      <c r="A569" s="1"/>
      <c r="B569" s="3" t="s">
        <v>4127</v>
      </c>
      <c r="C569" s="3" t="s">
        <v>5351</v>
      </c>
      <c r="D569" s="3" t="s">
        <v>4046</v>
      </c>
      <c r="E569" s="3" t="s">
        <v>4128</v>
      </c>
      <c r="F569" s="3" t="s">
        <v>4129</v>
      </c>
      <c r="G569" s="3" t="str">
        <f t="shared" si="33"/>
        <v xml:space="preserve">CAPACITACIÓN: Implementar estrategias de capacitación y formación para mejorar las habilidades y conocimientos del personal en el desempeño de sus funciones, acorde a las necesidades, valores y ejes institucionales. </v>
      </c>
      <c r="H569" s="3" t="s">
        <v>3053</v>
      </c>
      <c r="I569" s="3" t="s">
        <v>6670</v>
      </c>
      <c r="J569" s="3" t="s">
        <v>1270</v>
      </c>
      <c r="K569" s="3" t="s">
        <v>4149</v>
      </c>
      <c r="L569" s="3" t="s">
        <v>3639</v>
      </c>
      <c r="M569" s="3" t="s">
        <v>6673</v>
      </c>
      <c r="N569" s="3" t="s">
        <v>1270</v>
      </c>
      <c r="O569" s="3"/>
      <c r="P569" s="3"/>
      <c r="Q569" s="3"/>
      <c r="R569" s="5"/>
      <c r="S569" s="5"/>
      <c r="T569" s="5"/>
      <c r="U569" s="5"/>
      <c r="V569" s="5"/>
      <c r="W569" s="5"/>
      <c r="X569" s="3"/>
      <c r="Y569" s="10" t="e">
        <f>VLOOKUP(H569,'centroDeProyectos estrateg '!$B:$AB,2,FALSE)</f>
        <v>#VALUE!</v>
      </c>
      <c r="Z569" s="10" t="e">
        <f>VLOOKUP(I569,'centroDeProyectos estrateg '!$B:$AB,3,FALSE)</f>
        <v>#N/A</v>
      </c>
      <c r="AA569" s="10" t="e">
        <f>VLOOKUP(J569,'centroDeProyectos estrateg '!$B:$AB,7,FALSE)</f>
        <v>#N/A</v>
      </c>
      <c r="AB569" s="10" t="e">
        <f>VLOOKUP(K569,'centroDeProyectos estrateg '!$B:$AB,8,FALSE)</f>
        <v>#N/A</v>
      </c>
      <c r="AC569" s="10" t="e">
        <f>VLOOKUP(L569,'centroDeProyectos estrateg '!$B:$AB,5,FALSE)</f>
        <v>#N/A</v>
      </c>
      <c r="AD569" s="10" t="e">
        <f>VLOOKUP(M569,'centroDeProyectos estrateg '!$B:$AB,19,FALSE)</f>
        <v>#N/A</v>
      </c>
    </row>
    <row r="570" spans="1:30" ht="32.25" customHeight="1">
      <c r="A570" s="1"/>
      <c r="B570" s="3" t="s">
        <v>4127</v>
      </c>
      <c r="C570" s="3" t="s">
        <v>5351</v>
      </c>
      <c r="D570" s="3" t="s">
        <v>4046</v>
      </c>
      <c r="E570" s="3" t="s">
        <v>4128</v>
      </c>
      <c r="F570" s="3" t="s">
        <v>4129</v>
      </c>
      <c r="G570" s="3" t="str">
        <f t="shared" si="33"/>
        <v xml:space="preserve">CAPACITACIÓN: Implementar estrategias de capacitación y formación para mejorar las habilidades y conocimientos del personal en el desempeño de sus funciones, acorde a las necesidades, valores y ejes institucionales. </v>
      </c>
      <c r="H570" s="3" t="s">
        <v>3053</v>
      </c>
      <c r="I570" s="3" t="s">
        <v>6670</v>
      </c>
      <c r="J570" s="3" t="s">
        <v>1270</v>
      </c>
      <c r="K570" s="3" t="s">
        <v>4149</v>
      </c>
      <c r="L570" s="3">
        <v>2024</v>
      </c>
      <c r="M570" s="3" t="s">
        <v>6674</v>
      </c>
      <c r="N570" s="3" t="s">
        <v>1270</v>
      </c>
      <c r="O570" s="3"/>
      <c r="P570" s="3"/>
      <c r="Q570" s="3"/>
      <c r="R570" s="5"/>
      <c r="S570" s="5"/>
      <c r="T570" s="5"/>
      <c r="U570" s="5"/>
      <c r="V570" s="5"/>
      <c r="W570" s="5"/>
      <c r="X570" s="3"/>
      <c r="Y570" s="10" t="e">
        <f>VLOOKUP(H570,'centroDeProyectos estrateg '!$B:$AB,2,FALSE)</f>
        <v>#VALUE!</v>
      </c>
      <c r="Z570" s="10" t="e">
        <f>VLOOKUP(I570,'centroDeProyectos estrateg '!$B:$AB,3,FALSE)</f>
        <v>#N/A</v>
      </c>
      <c r="AA570" s="10" t="e">
        <f>VLOOKUP(J570,'centroDeProyectos estrateg '!$B:$AB,7,FALSE)</f>
        <v>#N/A</v>
      </c>
      <c r="AB570" s="10" t="e">
        <f>VLOOKUP(K570,'centroDeProyectos estrateg '!$B:$AB,8,FALSE)</f>
        <v>#N/A</v>
      </c>
      <c r="AC570" s="10" t="e">
        <f>VLOOKUP(L570,'centroDeProyectos estrateg '!$B:$AB,5,FALSE)</f>
        <v>#N/A</v>
      </c>
      <c r="AD570" s="10" t="e">
        <f>VLOOKUP(M570,'centroDeProyectos estrateg '!$B:$AB,19,FALSE)</f>
        <v>#N/A</v>
      </c>
    </row>
    <row r="571" spans="1:30" ht="32.25" customHeight="1">
      <c r="A571" s="1"/>
      <c r="B571" s="4" t="s">
        <v>4127</v>
      </c>
      <c r="C571" s="4" t="s">
        <v>5351</v>
      </c>
      <c r="D571" s="4" t="s">
        <v>4046</v>
      </c>
      <c r="E571" s="4" t="s">
        <v>4128</v>
      </c>
      <c r="F571" s="4" t="s">
        <v>4129</v>
      </c>
      <c r="G571" s="4" t="str">
        <f t="shared" si="33"/>
        <v xml:space="preserve">CAPACITACIÓN: Implementar estrategias de capacitación y formación para mejorar las habilidades y conocimientos del personal en el desempeño de sus funciones, acorde a las necesidades, valores y ejes institucionales. </v>
      </c>
      <c r="H571" s="4" t="s">
        <v>3187</v>
      </c>
      <c r="I571" s="4" t="s">
        <v>6675</v>
      </c>
      <c r="J571" s="4" t="s">
        <v>1270</v>
      </c>
      <c r="K571" s="4" t="s">
        <v>4157</v>
      </c>
      <c r="L571" s="4">
        <v>2019</v>
      </c>
      <c r="M571" s="4" t="s">
        <v>6676</v>
      </c>
      <c r="N571" s="4" t="s">
        <v>4145</v>
      </c>
      <c r="O571" s="4" t="s">
        <v>3434</v>
      </c>
      <c r="P571" s="4">
        <v>0</v>
      </c>
      <c r="Q571" s="4">
        <v>10</v>
      </c>
      <c r="R571" s="4">
        <v>0</v>
      </c>
      <c r="S571" s="4">
        <v>2</v>
      </c>
      <c r="T571" s="4">
        <v>4</v>
      </c>
      <c r="U571" s="4">
        <v>6</v>
      </c>
      <c r="V571" s="4">
        <v>8</v>
      </c>
      <c r="W571" s="4">
        <v>10</v>
      </c>
      <c r="X571" s="4" t="s">
        <v>6001</v>
      </c>
      <c r="Y571" s="10" t="e">
        <f>VLOOKUP(H571,'centroDeProyectos estrateg '!$B:$AB,2,FALSE)</f>
        <v>#N/A</v>
      </c>
      <c r="Z571" s="10" t="e">
        <f>VLOOKUP(I571,'centroDeProyectos estrateg '!$B:$AB,3,FALSE)</f>
        <v>#N/A</v>
      </c>
      <c r="AA571" s="10" t="e">
        <f>VLOOKUP(J571,'centroDeProyectos estrateg '!$B:$AB,7,FALSE)</f>
        <v>#N/A</v>
      </c>
      <c r="AB571" s="10" t="e">
        <f>VLOOKUP(K571,'centroDeProyectos estrateg '!$B:$AB,8,FALSE)</f>
        <v>#N/A</v>
      </c>
      <c r="AC571" s="10" t="e">
        <f>VLOOKUP(L571,'centroDeProyectos estrateg '!$B:$AB,5,FALSE)</f>
        <v>#N/A</v>
      </c>
      <c r="AD571" s="10" t="e">
        <f>VLOOKUP(M571,'centroDeProyectos estrateg '!$B:$AB,19,FALSE)</f>
        <v>#N/A</v>
      </c>
    </row>
    <row r="572" spans="1:30" ht="32.25" customHeight="1">
      <c r="A572" s="1"/>
      <c r="B572" s="4" t="s">
        <v>4127</v>
      </c>
      <c r="C572" s="4" t="s">
        <v>5351</v>
      </c>
      <c r="D572" s="4" t="s">
        <v>4046</v>
      </c>
      <c r="E572" s="4" t="s">
        <v>4128</v>
      </c>
      <c r="F572" s="4" t="s">
        <v>4129</v>
      </c>
      <c r="G572" s="4" t="str">
        <f t="shared" si="33"/>
        <v xml:space="preserve">CAPACITACIÓN: Implementar estrategias de capacitación y formación para mejorar las habilidades y conocimientos del personal en el desempeño de sus funciones, acorde a las necesidades, valores y ejes institucionales. </v>
      </c>
      <c r="H572" s="4" t="s">
        <v>3187</v>
      </c>
      <c r="I572" s="4" t="s">
        <v>6675</v>
      </c>
      <c r="J572" s="4" t="s">
        <v>1270</v>
      </c>
      <c r="K572" s="4" t="s">
        <v>4157</v>
      </c>
      <c r="L572" s="4" t="s">
        <v>6004</v>
      </c>
      <c r="M572" s="4" t="s">
        <v>6677</v>
      </c>
      <c r="N572" s="4" t="s">
        <v>4145</v>
      </c>
      <c r="O572" s="4"/>
      <c r="P572" s="4"/>
      <c r="Q572" s="4"/>
      <c r="R572" s="4"/>
      <c r="S572" s="4"/>
      <c r="T572" s="4"/>
      <c r="U572" s="4"/>
      <c r="V572" s="4"/>
      <c r="W572" s="4"/>
      <c r="X572" s="4"/>
      <c r="Y572" s="10" t="e">
        <f>VLOOKUP(H572,'centroDeProyectos estrateg '!$B:$AB,2,FALSE)</f>
        <v>#N/A</v>
      </c>
      <c r="Z572" s="10" t="e">
        <f>VLOOKUP(I572,'centroDeProyectos estrateg '!$B:$AB,3,FALSE)</f>
        <v>#N/A</v>
      </c>
      <c r="AA572" s="10" t="e">
        <f>VLOOKUP(J572,'centroDeProyectos estrateg '!$B:$AB,7,FALSE)</f>
        <v>#N/A</v>
      </c>
      <c r="AB572" s="10" t="e">
        <f>VLOOKUP(K572,'centroDeProyectos estrateg '!$B:$AB,8,FALSE)</f>
        <v>#N/A</v>
      </c>
      <c r="AC572" s="10" t="e">
        <f>VLOOKUP(L572,'centroDeProyectos estrateg '!$B:$AB,5,FALSE)</f>
        <v>#N/A</v>
      </c>
      <c r="AD572" s="10" t="e">
        <f>VLOOKUP(M572,'centroDeProyectos estrateg '!$B:$AB,19,FALSE)</f>
        <v>#N/A</v>
      </c>
    </row>
    <row r="573" spans="1:30" ht="32.25" customHeight="1">
      <c r="A573" s="1"/>
      <c r="B573" s="3" t="s">
        <v>4127</v>
      </c>
      <c r="C573" s="3" t="s">
        <v>5351</v>
      </c>
      <c r="D573" s="3" t="s">
        <v>4046</v>
      </c>
      <c r="E573" s="3" t="s">
        <v>4128</v>
      </c>
      <c r="F573" s="3" t="s">
        <v>4129</v>
      </c>
      <c r="G573" s="3" t="str">
        <f t="shared" si="33"/>
        <v xml:space="preserve">CAPACITACIÓN: Implementar estrategias de capacitación y formación para mejorar las habilidades y conocimientos del personal en el desempeño de sus funciones, acorde a las necesidades, valores y ejes institucionales. </v>
      </c>
      <c r="H573" s="3" t="s">
        <v>3122</v>
      </c>
      <c r="I573" s="3" t="s">
        <v>4160</v>
      </c>
      <c r="J573" s="3" t="s">
        <v>1270</v>
      </c>
      <c r="K573" s="3" t="s">
        <v>4161</v>
      </c>
      <c r="L573" s="3">
        <v>2019</v>
      </c>
      <c r="M573" s="3" t="s">
        <v>6678</v>
      </c>
      <c r="N573" s="3" t="s">
        <v>1270</v>
      </c>
      <c r="O573" s="3" t="s">
        <v>3434</v>
      </c>
      <c r="P573" s="3">
        <v>0</v>
      </c>
      <c r="Q573" s="3">
        <v>100</v>
      </c>
      <c r="R573" s="5">
        <v>0.1</v>
      </c>
      <c r="S573" s="5">
        <v>0.2</v>
      </c>
      <c r="T573" s="5">
        <v>0.4</v>
      </c>
      <c r="U573" s="5">
        <v>0.6</v>
      </c>
      <c r="V573" s="5">
        <v>0.8</v>
      </c>
      <c r="W573" s="5">
        <v>1</v>
      </c>
      <c r="X573" s="3" t="s">
        <v>6001</v>
      </c>
      <c r="Y573" s="10" t="e">
        <f>VLOOKUP(H573,'centroDeProyectos estrateg '!$B:$AB,2,FALSE)</f>
        <v>#VALUE!</v>
      </c>
      <c r="Z573" s="10" t="e">
        <f>VLOOKUP(I573,'centroDeProyectos estrateg '!$B:$AB,3,FALSE)</f>
        <v>#N/A</v>
      </c>
      <c r="AA573" s="10" t="e">
        <f>VLOOKUP(J573,'centroDeProyectos estrateg '!$B:$AB,7,FALSE)</f>
        <v>#N/A</v>
      </c>
      <c r="AB573" s="10" t="e">
        <f>VLOOKUP(K573,'centroDeProyectos estrateg '!$B:$AB,8,FALSE)</f>
        <v>#VALUE!</v>
      </c>
      <c r="AC573" s="10" t="e">
        <f>VLOOKUP(L573,'centroDeProyectos estrateg '!$B:$AB,5,FALSE)</f>
        <v>#N/A</v>
      </c>
      <c r="AD573" s="10" t="e">
        <f>VLOOKUP(M573,'centroDeProyectos estrateg '!$B:$AB,19,FALSE)</f>
        <v>#N/A</v>
      </c>
    </row>
    <row r="574" spans="1:30" ht="32.25" customHeight="1">
      <c r="A574" s="1"/>
      <c r="B574" s="3" t="s">
        <v>4127</v>
      </c>
      <c r="C574" s="3" t="s">
        <v>5351</v>
      </c>
      <c r="D574" s="3" t="s">
        <v>4046</v>
      </c>
      <c r="E574" s="3" t="s">
        <v>4128</v>
      </c>
      <c r="F574" s="3" t="s">
        <v>4129</v>
      </c>
      <c r="G574" s="3" t="str">
        <f t="shared" si="33"/>
        <v xml:space="preserve">CAPACITACIÓN: Implementar estrategias de capacitación y formación para mejorar las habilidades y conocimientos del personal en el desempeño de sus funciones, acorde a las necesidades, valores y ejes institucionales. </v>
      </c>
      <c r="H574" s="3" t="s">
        <v>3122</v>
      </c>
      <c r="I574" s="3" t="s">
        <v>4160</v>
      </c>
      <c r="J574" s="3" t="s">
        <v>1270</v>
      </c>
      <c r="K574" s="3" t="s">
        <v>4161</v>
      </c>
      <c r="L574" s="3" t="s">
        <v>3475</v>
      </c>
      <c r="M574" s="3" t="s">
        <v>6679</v>
      </c>
      <c r="N574" s="3" t="s">
        <v>1270</v>
      </c>
      <c r="O574" s="3"/>
      <c r="P574" s="3"/>
      <c r="Q574" s="3"/>
      <c r="R574" s="5"/>
      <c r="S574" s="5"/>
      <c r="T574" s="5"/>
      <c r="U574" s="5"/>
      <c r="V574" s="5"/>
      <c r="W574" s="5"/>
      <c r="X574" s="3"/>
      <c r="Y574" s="10" t="e">
        <f>VLOOKUP(H574,'centroDeProyectos estrateg '!$B:$AB,2,FALSE)</f>
        <v>#VALUE!</v>
      </c>
      <c r="Z574" s="10" t="e">
        <f>VLOOKUP(I574,'centroDeProyectos estrateg '!$B:$AB,3,FALSE)</f>
        <v>#N/A</v>
      </c>
      <c r="AA574" s="10" t="e">
        <f>VLOOKUP(J574,'centroDeProyectos estrateg '!$B:$AB,7,FALSE)</f>
        <v>#N/A</v>
      </c>
      <c r="AB574" s="10" t="e">
        <f>VLOOKUP(K574,'centroDeProyectos estrateg '!$B:$AB,8,FALSE)</f>
        <v>#VALUE!</v>
      </c>
      <c r="AC574" s="10" t="e">
        <f>VLOOKUP(L574,'centroDeProyectos estrateg '!$B:$AB,5,FALSE)</f>
        <v>#N/A</v>
      </c>
      <c r="AD574" s="10" t="e">
        <f>VLOOKUP(M574,'centroDeProyectos estrateg '!$B:$AB,19,FALSE)</f>
        <v>#N/A</v>
      </c>
    </row>
    <row r="575" spans="1:30" ht="32.25" customHeight="1">
      <c r="A575" s="1"/>
      <c r="B575" s="4" t="s">
        <v>4127</v>
      </c>
      <c r="C575" s="4" t="s">
        <v>5351</v>
      </c>
      <c r="D575" s="4" t="s">
        <v>4046</v>
      </c>
      <c r="E575" s="4" t="s">
        <v>4128</v>
      </c>
      <c r="F575" s="4" t="s">
        <v>4129</v>
      </c>
      <c r="G575" s="4" t="str">
        <f t="shared" ref="G575:G586" si="37">_xlfn.CONCAT(E575,": ",F575)</f>
        <v xml:space="preserve">CAPACITACIÓN: Implementar estrategias de capacitación y formación para mejorar las habilidades y conocimientos del personal en el desempeño de sus funciones, acorde a las necesidades, valores y ejes institucionales. </v>
      </c>
      <c r="H575" s="4" t="s">
        <v>3158</v>
      </c>
      <c r="I575" s="4" t="s">
        <v>4166</v>
      </c>
      <c r="J575" s="4" t="s">
        <v>1270</v>
      </c>
      <c r="K575" s="4" t="s">
        <v>4168</v>
      </c>
      <c r="L575" s="4" t="s">
        <v>6174</v>
      </c>
      <c r="M575" s="4" t="s">
        <v>6680</v>
      </c>
      <c r="N575" s="4" t="s">
        <v>4145</v>
      </c>
      <c r="O575" s="4" t="s">
        <v>3582</v>
      </c>
      <c r="P575" s="4">
        <v>0</v>
      </c>
      <c r="Q575" s="4">
        <v>100</v>
      </c>
      <c r="R575" s="15">
        <v>0.1</v>
      </c>
      <c r="S575" s="15">
        <v>0.2</v>
      </c>
      <c r="T575" s="15">
        <v>0.4</v>
      </c>
      <c r="U575" s="15">
        <v>0.6</v>
      </c>
      <c r="V575" s="15">
        <v>0.8</v>
      </c>
      <c r="W575" s="15">
        <v>1</v>
      </c>
      <c r="X575" s="4" t="s">
        <v>6672</v>
      </c>
      <c r="Y575" s="10" t="e">
        <f>VLOOKUP(H575,'centroDeProyectos estrateg '!$B:$AB,2,FALSE)</f>
        <v>#N/A</v>
      </c>
      <c r="Z575" s="10" t="e">
        <f>VLOOKUP(I575,'centroDeProyectos estrateg '!$B:$AB,3,FALSE)</f>
        <v>#N/A</v>
      </c>
      <c r="AA575" s="10" t="e">
        <f>VLOOKUP(J575,'centroDeProyectos estrateg '!$B:$AB,7,FALSE)</f>
        <v>#N/A</v>
      </c>
      <c r="AB575" s="10" t="e">
        <f>VLOOKUP(K575,'centroDeProyectos estrateg '!$B:$AB,8,FALSE)</f>
        <v>#N/A</v>
      </c>
      <c r="AC575" s="10" t="e">
        <f>VLOOKUP(L575,'centroDeProyectos estrateg '!$B:$AB,5,FALSE)</f>
        <v>#N/A</v>
      </c>
      <c r="AD575" s="10" t="e">
        <f>VLOOKUP(M575,'centroDeProyectos estrateg '!$B:$AB,19,FALSE)</f>
        <v>#N/A</v>
      </c>
    </row>
    <row r="576" spans="1:30" ht="32.25" customHeight="1">
      <c r="A576" s="1"/>
      <c r="B576" s="4" t="s">
        <v>4127</v>
      </c>
      <c r="C576" s="4" t="s">
        <v>5351</v>
      </c>
      <c r="D576" s="4" t="s">
        <v>4046</v>
      </c>
      <c r="E576" s="4" t="s">
        <v>4128</v>
      </c>
      <c r="F576" s="4" t="s">
        <v>4129</v>
      </c>
      <c r="G576" s="4" t="str">
        <f t="shared" si="37"/>
        <v xml:space="preserve">CAPACITACIÓN: Implementar estrategias de capacitación y formación para mejorar las habilidades y conocimientos del personal en el desempeño de sus funciones, acorde a las necesidades, valores y ejes institucionales. </v>
      </c>
      <c r="H576" s="4" t="s">
        <v>3158</v>
      </c>
      <c r="I576" s="4" t="s">
        <v>4166</v>
      </c>
      <c r="J576" s="4" t="s">
        <v>1270</v>
      </c>
      <c r="K576" s="4" t="s">
        <v>4168</v>
      </c>
      <c r="L576" s="4">
        <v>2021</v>
      </c>
      <c r="M576" s="4" t="s">
        <v>6681</v>
      </c>
      <c r="N576" s="4" t="s">
        <v>4145</v>
      </c>
      <c r="O576" s="4"/>
      <c r="P576" s="4"/>
      <c r="Q576" s="4"/>
      <c r="R576" s="15"/>
      <c r="S576" s="15"/>
      <c r="T576" s="15"/>
      <c r="U576" s="15"/>
      <c r="V576" s="15"/>
      <c r="W576" s="15"/>
      <c r="X576" s="4"/>
      <c r="Y576" s="10" t="e">
        <f>VLOOKUP(H576,'centroDeProyectos estrateg '!$B:$AB,2,FALSE)</f>
        <v>#N/A</v>
      </c>
      <c r="Z576" s="10" t="e">
        <f>VLOOKUP(I576,'centroDeProyectos estrateg '!$B:$AB,3,FALSE)</f>
        <v>#N/A</v>
      </c>
      <c r="AA576" s="10" t="e">
        <f>VLOOKUP(J576,'centroDeProyectos estrateg '!$B:$AB,7,FALSE)</f>
        <v>#N/A</v>
      </c>
      <c r="AB576" s="10" t="e">
        <f>VLOOKUP(K576,'centroDeProyectos estrateg '!$B:$AB,8,FALSE)</f>
        <v>#N/A</v>
      </c>
      <c r="AC576" s="10" t="e">
        <f>VLOOKUP(L576,'centroDeProyectos estrateg '!$B:$AB,5,FALSE)</f>
        <v>#N/A</v>
      </c>
      <c r="AD576" s="10" t="e">
        <f>VLOOKUP(M576,'centroDeProyectos estrateg '!$B:$AB,19,FALSE)</f>
        <v>#N/A</v>
      </c>
    </row>
    <row r="577" spans="1:30" ht="32.25" customHeight="1">
      <c r="A577" s="1"/>
      <c r="B577" s="4" t="s">
        <v>4127</v>
      </c>
      <c r="C577" s="4" t="s">
        <v>5351</v>
      </c>
      <c r="D577" s="4" t="s">
        <v>4046</v>
      </c>
      <c r="E577" s="4" t="s">
        <v>4128</v>
      </c>
      <c r="F577" s="4" t="s">
        <v>4129</v>
      </c>
      <c r="G577" s="4" t="str">
        <f t="shared" si="37"/>
        <v xml:space="preserve">CAPACITACIÓN: Implementar estrategias de capacitación y formación para mejorar las habilidades y conocimientos del personal en el desempeño de sus funciones, acorde a las necesidades, valores y ejes institucionales. </v>
      </c>
      <c r="H577" s="4" t="s">
        <v>3158</v>
      </c>
      <c r="I577" s="4" t="s">
        <v>4166</v>
      </c>
      <c r="J577" s="4" t="s">
        <v>1270</v>
      </c>
      <c r="K577" s="4" t="s">
        <v>4168</v>
      </c>
      <c r="L577" s="4" t="s">
        <v>4256</v>
      </c>
      <c r="M577" s="4" t="s">
        <v>6682</v>
      </c>
      <c r="N577" s="4" t="s">
        <v>4145</v>
      </c>
      <c r="O577" s="4"/>
      <c r="P577" s="4"/>
      <c r="Q577" s="4"/>
      <c r="R577" s="15"/>
      <c r="S577" s="15"/>
      <c r="T577" s="15"/>
      <c r="U577" s="15"/>
      <c r="V577" s="15"/>
      <c r="W577" s="15"/>
      <c r="X577" s="4"/>
      <c r="Y577" s="10" t="e">
        <f>VLOOKUP(H577,'centroDeProyectos estrateg '!$B:$AB,2,FALSE)</f>
        <v>#N/A</v>
      </c>
      <c r="Z577" s="10" t="e">
        <f>VLOOKUP(I577,'centroDeProyectos estrateg '!$B:$AB,3,FALSE)</f>
        <v>#N/A</v>
      </c>
      <c r="AA577" s="10" t="e">
        <f>VLOOKUP(J577,'centroDeProyectos estrateg '!$B:$AB,7,FALSE)</f>
        <v>#N/A</v>
      </c>
      <c r="AB577" s="10" t="e">
        <f>VLOOKUP(K577,'centroDeProyectos estrateg '!$B:$AB,8,FALSE)</f>
        <v>#N/A</v>
      </c>
      <c r="AC577" s="10" t="e">
        <f>VLOOKUP(L577,'centroDeProyectos estrateg '!$B:$AB,5,FALSE)</f>
        <v>#N/A</v>
      </c>
      <c r="AD577" s="10" t="e">
        <f>VLOOKUP(M577,'centroDeProyectos estrateg '!$B:$AB,19,FALSE)</f>
        <v>#N/A</v>
      </c>
    </row>
    <row r="578" spans="1:30" ht="32.25" customHeight="1">
      <c r="A578" s="1"/>
      <c r="B578" s="3" t="s">
        <v>4127</v>
      </c>
      <c r="C578" s="3" t="s">
        <v>5351</v>
      </c>
      <c r="D578" s="3" t="s">
        <v>4046</v>
      </c>
      <c r="E578" s="3" t="s">
        <v>4128</v>
      </c>
      <c r="F578" s="3" t="s">
        <v>4129</v>
      </c>
      <c r="G578" s="3" t="str">
        <f t="shared" si="37"/>
        <v xml:space="preserve">CAPACITACIÓN: Implementar estrategias de capacitación y formación para mejorar las habilidades y conocimientos del personal en el desempeño de sus funciones, acorde a las necesidades, valores y ejes institucionales. </v>
      </c>
      <c r="H578" s="3" t="s">
        <v>3158</v>
      </c>
      <c r="I578" s="3" t="s">
        <v>4166</v>
      </c>
      <c r="J578" s="3" t="s">
        <v>63</v>
      </c>
      <c r="K578" s="3" t="s">
        <v>4168</v>
      </c>
      <c r="L578" s="3" t="s">
        <v>6174</v>
      </c>
      <c r="M578" s="3" t="s">
        <v>6680</v>
      </c>
      <c r="N578" s="3" t="s">
        <v>4145</v>
      </c>
      <c r="O578" s="3" t="s">
        <v>3582</v>
      </c>
      <c r="P578" s="3">
        <v>0</v>
      </c>
      <c r="Q578" s="3">
        <v>100</v>
      </c>
      <c r="R578" s="5">
        <v>0.1</v>
      </c>
      <c r="S578" s="5">
        <v>0.2</v>
      </c>
      <c r="T578" s="5">
        <v>0.4</v>
      </c>
      <c r="U578" s="5">
        <v>0.6</v>
      </c>
      <c r="V578" s="5">
        <v>0.8</v>
      </c>
      <c r="W578" s="5">
        <v>1</v>
      </c>
      <c r="X578" s="3" t="s">
        <v>6672</v>
      </c>
      <c r="Y578" s="10" t="e">
        <f>VLOOKUP(H578,'centroDeProyectos estrateg '!$B:$AB,2,FALSE)</f>
        <v>#N/A</v>
      </c>
      <c r="Z578" s="10" t="e">
        <f>VLOOKUP(I578,'centroDeProyectos estrateg '!$B:$AB,3,FALSE)</f>
        <v>#N/A</v>
      </c>
      <c r="AA578" s="10" t="e">
        <f>VLOOKUP(J578,'centroDeProyectos estrateg '!$B:$AB,7,FALSE)</f>
        <v>#N/A</v>
      </c>
      <c r="AB578" s="10" t="e">
        <f>VLOOKUP(K578,'centroDeProyectos estrateg '!$B:$AB,8,FALSE)</f>
        <v>#N/A</v>
      </c>
      <c r="AC578" s="10" t="e">
        <f>VLOOKUP(L578,'centroDeProyectos estrateg '!$B:$AB,5,FALSE)</f>
        <v>#N/A</v>
      </c>
      <c r="AD578" s="10" t="e">
        <f>VLOOKUP(M578,'centroDeProyectos estrateg '!$B:$AB,19,FALSE)</f>
        <v>#N/A</v>
      </c>
    </row>
    <row r="579" spans="1:30" ht="32.25" customHeight="1">
      <c r="A579" s="1"/>
      <c r="B579" s="3" t="s">
        <v>4127</v>
      </c>
      <c r="C579" s="3" t="s">
        <v>5351</v>
      </c>
      <c r="D579" s="3" t="s">
        <v>4046</v>
      </c>
      <c r="E579" s="3" t="s">
        <v>4128</v>
      </c>
      <c r="F579" s="3" t="s">
        <v>4129</v>
      </c>
      <c r="G579" s="3" t="str">
        <f t="shared" si="37"/>
        <v xml:space="preserve">CAPACITACIÓN: Implementar estrategias de capacitación y formación para mejorar las habilidades y conocimientos del personal en el desempeño de sus funciones, acorde a las necesidades, valores y ejes institucionales. </v>
      </c>
      <c r="H579" s="3" t="s">
        <v>3158</v>
      </c>
      <c r="I579" s="3" t="s">
        <v>4166</v>
      </c>
      <c r="J579" s="3" t="s">
        <v>63</v>
      </c>
      <c r="K579" s="3" t="s">
        <v>4168</v>
      </c>
      <c r="L579" s="3">
        <v>2021</v>
      </c>
      <c r="M579" s="3" t="s">
        <v>6681</v>
      </c>
      <c r="N579" s="3" t="s">
        <v>4145</v>
      </c>
      <c r="O579" s="3"/>
      <c r="P579" s="3"/>
      <c r="Q579" s="3"/>
      <c r="R579" s="5"/>
      <c r="S579" s="5"/>
      <c r="T579" s="5"/>
      <c r="U579" s="5"/>
      <c r="V579" s="5"/>
      <c r="W579" s="5"/>
      <c r="X579" s="3"/>
      <c r="Y579" s="10" t="e">
        <f>VLOOKUP(H579,'centroDeProyectos estrateg '!$B:$AB,2,FALSE)</f>
        <v>#N/A</v>
      </c>
      <c r="Z579" s="10" t="e">
        <f>VLOOKUP(I579,'centroDeProyectos estrateg '!$B:$AB,3,FALSE)</f>
        <v>#N/A</v>
      </c>
      <c r="AA579" s="10" t="e">
        <f>VLOOKUP(J579,'centroDeProyectos estrateg '!$B:$AB,7,FALSE)</f>
        <v>#N/A</v>
      </c>
      <c r="AB579" s="10" t="e">
        <f>VLOOKUP(K579,'centroDeProyectos estrateg '!$B:$AB,8,FALSE)</f>
        <v>#N/A</v>
      </c>
      <c r="AC579" s="10" t="e">
        <f>VLOOKUP(L579,'centroDeProyectos estrateg '!$B:$AB,5,FALSE)</f>
        <v>#N/A</v>
      </c>
      <c r="AD579" s="10" t="e">
        <f>VLOOKUP(M579,'centroDeProyectos estrateg '!$B:$AB,19,FALSE)</f>
        <v>#N/A</v>
      </c>
    </row>
    <row r="580" spans="1:30" ht="32.25" customHeight="1">
      <c r="A580" s="1"/>
      <c r="B580" s="3" t="s">
        <v>4127</v>
      </c>
      <c r="C580" s="3" t="s">
        <v>5351</v>
      </c>
      <c r="D580" s="3" t="s">
        <v>4046</v>
      </c>
      <c r="E580" s="3" t="s">
        <v>4128</v>
      </c>
      <c r="F580" s="3" t="s">
        <v>4129</v>
      </c>
      <c r="G580" s="3" t="str">
        <f t="shared" si="37"/>
        <v xml:space="preserve">CAPACITACIÓN: Implementar estrategias de capacitación y formación para mejorar las habilidades y conocimientos del personal en el desempeño de sus funciones, acorde a las necesidades, valores y ejes institucionales. </v>
      </c>
      <c r="H580" s="3" t="s">
        <v>3158</v>
      </c>
      <c r="I580" s="3" t="s">
        <v>4166</v>
      </c>
      <c r="J580" s="3" t="s">
        <v>63</v>
      </c>
      <c r="K580" s="3" t="s">
        <v>4168</v>
      </c>
      <c r="L580" s="3" t="s">
        <v>4256</v>
      </c>
      <c r="M580" s="3" t="s">
        <v>6682</v>
      </c>
      <c r="N580" s="3" t="s">
        <v>4145</v>
      </c>
      <c r="O580" s="3"/>
      <c r="P580" s="3"/>
      <c r="Q580" s="3"/>
      <c r="R580" s="5"/>
      <c r="S580" s="5"/>
      <c r="T580" s="5"/>
      <c r="U580" s="5"/>
      <c r="V580" s="5"/>
      <c r="W580" s="5"/>
      <c r="X580" s="3"/>
      <c r="Y580" s="10" t="e">
        <f>VLOOKUP(H580,'centroDeProyectos estrateg '!$B:$AB,2,FALSE)</f>
        <v>#N/A</v>
      </c>
      <c r="Z580" s="10" t="e">
        <f>VLOOKUP(I580,'centroDeProyectos estrateg '!$B:$AB,3,FALSE)</f>
        <v>#N/A</v>
      </c>
      <c r="AA580" s="10" t="e">
        <f>VLOOKUP(J580,'centroDeProyectos estrateg '!$B:$AB,7,FALSE)</f>
        <v>#N/A</v>
      </c>
      <c r="AB580" s="10" t="e">
        <f>VLOOKUP(K580,'centroDeProyectos estrateg '!$B:$AB,8,FALSE)</f>
        <v>#N/A</v>
      </c>
      <c r="AC580" s="10" t="e">
        <f>VLOOKUP(L580,'centroDeProyectos estrateg '!$B:$AB,5,FALSE)</f>
        <v>#N/A</v>
      </c>
      <c r="AD580" s="10" t="e">
        <f>VLOOKUP(M580,'centroDeProyectos estrateg '!$B:$AB,19,FALSE)</f>
        <v>#N/A</v>
      </c>
    </row>
    <row r="581" spans="1:30" ht="32.25" customHeight="1">
      <c r="A581" s="1"/>
      <c r="B581" s="4" t="s">
        <v>4127</v>
      </c>
      <c r="C581" s="4" t="s">
        <v>5351</v>
      </c>
      <c r="D581" s="4" t="s">
        <v>4046</v>
      </c>
      <c r="E581" s="4" t="s">
        <v>4128</v>
      </c>
      <c r="F581" s="4" t="s">
        <v>4129</v>
      </c>
      <c r="G581" s="4" t="str">
        <f t="shared" si="37"/>
        <v xml:space="preserve">CAPACITACIÓN: Implementar estrategias de capacitación y formación para mejorar las habilidades y conocimientos del personal en el desempeño de sus funciones, acorde a las necesidades, valores y ejes institucionales. </v>
      </c>
      <c r="H581" s="4" t="s">
        <v>3158</v>
      </c>
      <c r="I581" s="4" t="s">
        <v>4166</v>
      </c>
      <c r="J581" s="4" t="s">
        <v>32</v>
      </c>
      <c r="K581" s="4" t="s">
        <v>4168</v>
      </c>
      <c r="L581" s="4" t="s">
        <v>6174</v>
      </c>
      <c r="M581" s="4" t="s">
        <v>6680</v>
      </c>
      <c r="N581" s="4" t="s">
        <v>4145</v>
      </c>
      <c r="O581" s="4" t="s">
        <v>3582</v>
      </c>
      <c r="P581" s="4">
        <v>0</v>
      </c>
      <c r="Q581" s="4">
        <v>100</v>
      </c>
      <c r="R581" s="15">
        <v>0.1</v>
      </c>
      <c r="S581" s="15">
        <v>0.2</v>
      </c>
      <c r="T581" s="15">
        <v>0.4</v>
      </c>
      <c r="U581" s="15">
        <v>0.6</v>
      </c>
      <c r="V581" s="15">
        <v>0.8</v>
      </c>
      <c r="W581" s="15">
        <v>1</v>
      </c>
      <c r="X581" s="4" t="s">
        <v>6672</v>
      </c>
      <c r="Y581" s="10" t="e">
        <f>VLOOKUP(H581,'centroDeProyectos estrateg '!$B:$AB,2,FALSE)</f>
        <v>#N/A</v>
      </c>
      <c r="Z581" s="10" t="e">
        <f>VLOOKUP(I581,'centroDeProyectos estrateg '!$B:$AB,3,FALSE)</f>
        <v>#N/A</v>
      </c>
      <c r="AA581" s="10" t="e">
        <f>VLOOKUP(J581,'centroDeProyectos estrateg '!$B:$AB,7,FALSE)</f>
        <v>#N/A</v>
      </c>
      <c r="AB581" s="10" t="e">
        <f>VLOOKUP(K581,'centroDeProyectos estrateg '!$B:$AB,8,FALSE)</f>
        <v>#N/A</v>
      </c>
      <c r="AC581" s="10" t="e">
        <f>VLOOKUP(L581,'centroDeProyectos estrateg '!$B:$AB,5,FALSE)</f>
        <v>#N/A</v>
      </c>
      <c r="AD581" s="10" t="e">
        <f>VLOOKUP(M581,'centroDeProyectos estrateg '!$B:$AB,19,FALSE)</f>
        <v>#N/A</v>
      </c>
    </row>
    <row r="582" spans="1:30" ht="32.25" customHeight="1">
      <c r="A582" s="1"/>
      <c r="B582" s="4" t="s">
        <v>4127</v>
      </c>
      <c r="C582" s="4" t="s">
        <v>5351</v>
      </c>
      <c r="D582" s="4" t="s">
        <v>4046</v>
      </c>
      <c r="E582" s="4" t="s">
        <v>4128</v>
      </c>
      <c r="F582" s="4" t="s">
        <v>4129</v>
      </c>
      <c r="G582" s="4" t="str">
        <f t="shared" si="37"/>
        <v xml:space="preserve">CAPACITACIÓN: Implementar estrategias de capacitación y formación para mejorar las habilidades y conocimientos del personal en el desempeño de sus funciones, acorde a las necesidades, valores y ejes institucionales. </v>
      </c>
      <c r="H582" s="4" t="s">
        <v>3158</v>
      </c>
      <c r="I582" s="4" t="s">
        <v>4166</v>
      </c>
      <c r="J582" s="4" t="s">
        <v>32</v>
      </c>
      <c r="K582" s="4" t="s">
        <v>4168</v>
      </c>
      <c r="L582" s="4">
        <v>2021</v>
      </c>
      <c r="M582" s="4" t="s">
        <v>6681</v>
      </c>
      <c r="N582" s="4" t="s">
        <v>4145</v>
      </c>
      <c r="O582" s="4"/>
      <c r="P582" s="4"/>
      <c r="Q582" s="4"/>
      <c r="R582" s="15"/>
      <c r="S582" s="15"/>
      <c r="T582" s="15"/>
      <c r="U582" s="15"/>
      <c r="V582" s="15"/>
      <c r="W582" s="15"/>
      <c r="X582" s="4"/>
      <c r="Y582" s="10" t="e">
        <f>VLOOKUP(H582,'centroDeProyectos estrateg '!$B:$AB,2,FALSE)</f>
        <v>#N/A</v>
      </c>
      <c r="Z582" s="10" t="e">
        <f>VLOOKUP(I582,'centroDeProyectos estrateg '!$B:$AB,3,FALSE)</f>
        <v>#N/A</v>
      </c>
      <c r="AA582" s="10" t="e">
        <f>VLOOKUP(J582,'centroDeProyectos estrateg '!$B:$AB,7,FALSE)</f>
        <v>#N/A</v>
      </c>
      <c r="AB582" s="10" t="e">
        <f>VLOOKUP(K582,'centroDeProyectos estrateg '!$B:$AB,8,FALSE)</f>
        <v>#N/A</v>
      </c>
      <c r="AC582" s="10" t="e">
        <f>VLOOKUP(L582,'centroDeProyectos estrateg '!$B:$AB,5,FALSE)</f>
        <v>#N/A</v>
      </c>
      <c r="AD582" s="10" t="e">
        <f>VLOOKUP(M582,'centroDeProyectos estrateg '!$B:$AB,19,FALSE)</f>
        <v>#N/A</v>
      </c>
    </row>
    <row r="583" spans="1:30" ht="32.25" customHeight="1">
      <c r="A583" s="1"/>
      <c r="B583" s="4" t="s">
        <v>4127</v>
      </c>
      <c r="C583" s="4" t="s">
        <v>5351</v>
      </c>
      <c r="D583" s="4" t="s">
        <v>4046</v>
      </c>
      <c r="E583" s="4" t="s">
        <v>4128</v>
      </c>
      <c r="F583" s="4" t="s">
        <v>4129</v>
      </c>
      <c r="G583" s="4" t="str">
        <f t="shared" si="37"/>
        <v xml:space="preserve">CAPACITACIÓN: Implementar estrategias de capacitación y formación para mejorar las habilidades y conocimientos del personal en el desempeño de sus funciones, acorde a las necesidades, valores y ejes institucionales. </v>
      </c>
      <c r="H583" s="4" t="s">
        <v>3158</v>
      </c>
      <c r="I583" s="4" t="s">
        <v>4166</v>
      </c>
      <c r="J583" s="4" t="s">
        <v>32</v>
      </c>
      <c r="K583" s="4" t="s">
        <v>4168</v>
      </c>
      <c r="L583" s="4" t="s">
        <v>4256</v>
      </c>
      <c r="M583" s="4" t="s">
        <v>6682</v>
      </c>
      <c r="N583" s="4" t="s">
        <v>4145</v>
      </c>
      <c r="O583" s="4"/>
      <c r="P583" s="4"/>
      <c r="Q583" s="4"/>
      <c r="R583" s="15"/>
      <c r="S583" s="15"/>
      <c r="T583" s="15"/>
      <c r="U583" s="15"/>
      <c r="V583" s="15"/>
      <c r="W583" s="15"/>
      <c r="X583" s="4"/>
      <c r="Y583" s="10" t="e">
        <f>VLOOKUP(H583,'centroDeProyectos estrateg '!$B:$AB,2,FALSE)</f>
        <v>#N/A</v>
      </c>
      <c r="Z583" s="10" t="e">
        <f>VLOOKUP(I583,'centroDeProyectos estrateg '!$B:$AB,3,FALSE)</f>
        <v>#N/A</v>
      </c>
      <c r="AA583" s="10" t="e">
        <f>VLOOKUP(J583,'centroDeProyectos estrateg '!$B:$AB,7,FALSE)</f>
        <v>#N/A</v>
      </c>
      <c r="AB583" s="10" t="e">
        <f>VLOOKUP(K583,'centroDeProyectos estrateg '!$B:$AB,8,FALSE)</f>
        <v>#N/A</v>
      </c>
      <c r="AC583" s="10" t="e">
        <f>VLOOKUP(L583,'centroDeProyectos estrateg '!$B:$AB,5,FALSE)</f>
        <v>#N/A</v>
      </c>
      <c r="AD583" s="10" t="e">
        <f>VLOOKUP(M583,'centroDeProyectos estrateg '!$B:$AB,19,FALSE)</f>
        <v>#N/A</v>
      </c>
    </row>
    <row r="584" spans="1:30" ht="32.25" customHeight="1">
      <c r="A584" s="1"/>
      <c r="B584" s="3" t="s">
        <v>4127</v>
      </c>
      <c r="C584" s="3" t="s">
        <v>5351</v>
      </c>
      <c r="D584" s="3" t="s">
        <v>4046</v>
      </c>
      <c r="E584" s="3" t="s">
        <v>4128</v>
      </c>
      <c r="F584" s="3" t="s">
        <v>4129</v>
      </c>
      <c r="G584" s="3" t="str">
        <f t="shared" si="37"/>
        <v xml:space="preserve">CAPACITACIÓN: Implementar estrategias de capacitación y formación para mejorar las habilidades y conocimientos del personal en el desempeño de sus funciones, acorde a las necesidades, valores y ejes institucionales. </v>
      </c>
      <c r="H584" s="3" t="s">
        <v>3158</v>
      </c>
      <c r="I584" s="3" t="s">
        <v>4166</v>
      </c>
      <c r="J584" s="3" t="s">
        <v>1270</v>
      </c>
      <c r="K584" s="3" t="s">
        <v>4168</v>
      </c>
      <c r="L584" s="3" t="s">
        <v>6174</v>
      </c>
      <c r="M584" s="3" t="s">
        <v>6680</v>
      </c>
      <c r="N584" s="3" t="s">
        <v>4145</v>
      </c>
      <c r="O584" s="3" t="s">
        <v>3582</v>
      </c>
      <c r="P584" s="3">
        <v>0</v>
      </c>
      <c r="Q584" s="3">
        <v>100</v>
      </c>
      <c r="R584" s="5">
        <v>0.1</v>
      </c>
      <c r="S584" s="5">
        <v>0.2</v>
      </c>
      <c r="T584" s="5">
        <v>0.4</v>
      </c>
      <c r="U584" s="5">
        <v>0.6</v>
      </c>
      <c r="V584" s="5">
        <v>0.8</v>
      </c>
      <c r="W584" s="5">
        <v>1</v>
      </c>
      <c r="X584" s="3" t="s">
        <v>6672</v>
      </c>
      <c r="Y584" s="10" t="e">
        <f>VLOOKUP(H584,'centroDeProyectos estrateg '!$B:$AB,2,FALSE)</f>
        <v>#N/A</v>
      </c>
      <c r="Z584" s="10" t="e">
        <f>VLOOKUP(I584,'centroDeProyectos estrateg '!$B:$AB,3,FALSE)</f>
        <v>#N/A</v>
      </c>
      <c r="AA584" s="10" t="e">
        <f>VLOOKUP(J584,'centroDeProyectos estrateg '!$B:$AB,7,FALSE)</f>
        <v>#N/A</v>
      </c>
      <c r="AB584" s="10" t="e">
        <f>VLOOKUP(K584,'centroDeProyectos estrateg '!$B:$AB,8,FALSE)</f>
        <v>#N/A</v>
      </c>
      <c r="AC584" s="10" t="e">
        <f>VLOOKUP(L584,'centroDeProyectos estrateg '!$B:$AB,5,FALSE)</f>
        <v>#N/A</v>
      </c>
      <c r="AD584" s="10" t="e">
        <f>VLOOKUP(M584,'centroDeProyectos estrateg '!$B:$AB,19,FALSE)</f>
        <v>#N/A</v>
      </c>
    </row>
    <row r="585" spans="1:30" ht="32.25" customHeight="1">
      <c r="A585" s="1"/>
      <c r="B585" s="3" t="s">
        <v>4127</v>
      </c>
      <c r="C585" s="3" t="s">
        <v>5351</v>
      </c>
      <c r="D585" s="3" t="s">
        <v>4046</v>
      </c>
      <c r="E585" s="3" t="s">
        <v>4128</v>
      </c>
      <c r="F585" s="3" t="s">
        <v>4129</v>
      </c>
      <c r="G585" s="3" t="str">
        <f t="shared" si="37"/>
        <v xml:space="preserve">CAPACITACIÓN: Implementar estrategias de capacitación y formación para mejorar las habilidades y conocimientos del personal en el desempeño de sus funciones, acorde a las necesidades, valores y ejes institucionales. </v>
      </c>
      <c r="H585" s="3" t="s">
        <v>3158</v>
      </c>
      <c r="I585" s="3" t="s">
        <v>4166</v>
      </c>
      <c r="J585" s="3" t="s">
        <v>1270</v>
      </c>
      <c r="K585" s="3" t="s">
        <v>4168</v>
      </c>
      <c r="L585" s="3">
        <v>2021</v>
      </c>
      <c r="M585" s="3" t="s">
        <v>6681</v>
      </c>
      <c r="N585" s="3" t="s">
        <v>4145</v>
      </c>
      <c r="O585" s="3"/>
      <c r="P585" s="3"/>
      <c r="Q585" s="3"/>
      <c r="R585" s="5"/>
      <c r="S585" s="5"/>
      <c r="T585" s="5"/>
      <c r="U585" s="5"/>
      <c r="V585" s="5"/>
      <c r="W585" s="5"/>
      <c r="X585" s="3"/>
      <c r="Y585" s="10" t="e">
        <f>VLOOKUP(H585,'centroDeProyectos estrateg '!$B:$AB,2,FALSE)</f>
        <v>#N/A</v>
      </c>
      <c r="Z585" s="10" t="e">
        <f>VLOOKUP(I585,'centroDeProyectos estrateg '!$B:$AB,3,FALSE)</f>
        <v>#N/A</v>
      </c>
      <c r="AA585" s="10" t="e">
        <f>VLOOKUP(J585,'centroDeProyectos estrateg '!$B:$AB,7,FALSE)</f>
        <v>#N/A</v>
      </c>
      <c r="AB585" s="10" t="e">
        <f>VLOOKUP(K585,'centroDeProyectos estrateg '!$B:$AB,8,FALSE)</f>
        <v>#N/A</v>
      </c>
      <c r="AC585" s="10" t="e">
        <f>VLOOKUP(L585,'centroDeProyectos estrateg '!$B:$AB,5,FALSE)</f>
        <v>#N/A</v>
      </c>
      <c r="AD585" s="10" t="e">
        <f>VLOOKUP(M585,'centroDeProyectos estrateg '!$B:$AB,19,FALSE)</f>
        <v>#N/A</v>
      </c>
    </row>
    <row r="586" spans="1:30" ht="32.25" customHeight="1">
      <c r="A586" s="1"/>
      <c r="B586" s="3" t="s">
        <v>4127</v>
      </c>
      <c r="C586" s="3" t="s">
        <v>5351</v>
      </c>
      <c r="D586" s="3" t="s">
        <v>4046</v>
      </c>
      <c r="E586" s="3" t="s">
        <v>4128</v>
      </c>
      <c r="F586" s="3" t="s">
        <v>4129</v>
      </c>
      <c r="G586" s="3" t="str">
        <f t="shared" si="37"/>
        <v xml:space="preserve">CAPACITACIÓN: Implementar estrategias de capacitación y formación para mejorar las habilidades y conocimientos del personal en el desempeño de sus funciones, acorde a las necesidades, valores y ejes institucionales. </v>
      </c>
      <c r="H586" s="3" t="s">
        <v>3158</v>
      </c>
      <c r="I586" s="3" t="s">
        <v>4166</v>
      </c>
      <c r="J586" s="3" t="s">
        <v>1270</v>
      </c>
      <c r="K586" s="3" t="s">
        <v>4168</v>
      </c>
      <c r="L586" s="3" t="s">
        <v>4256</v>
      </c>
      <c r="M586" s="3" t="s">
        <v>6682</v>
      </c>
      <c r="N586" s="3" t="s">
        <v>4145</v>
      </c>
      <c r="O586" s="3"/>
      <c r="P586" s="3"/>
      <c r="Q586" s="3"/>
      <c r="R586" s="5"/>
      <c r="S586" s="5"/>
      <c r="T586" s="5"/>
      <c r="U586" s="5"/>
      <c r="V586" s="5"/>
      <c r="W586" s="5"/>
      <c r="X586" s="3"/>
      <c r="Y586" s="10" t="e">
        <f>VLOOKUP(H586,'centroDeProyectos estrateg '!$B:$AB,2,FALSE)</f>
        <v>#N/A</v>
      </c>
      <c r="Z586" s="10" t="e">
        <f>VLOOKUP(I586,'centroDeProyectos estrateg '!$B:$AB,3,FALSE)</f>
        <v>#N/A</v>
      </c>
      <c r="AA586" s="10" t="e">
        <f>VLOOKUP(J586,'centroDeProyectos estrateg '!$B:$AB,7,FALSE)</f>
        <v>#N/A</v>
      </c>
      <c r="AB586" s="10" t="e">
        <f>VLOOKUP(K586,'centroDeProyectos estrateg '!$B:$AB,8,FALSE)</f>
        <v>#N/A</v>
      </c>
      <c r="AC586" s="10" t="e">
        <f>VLOOKUP(L586,'centroDeProyectos estrateg '!$B:$AB,5,FALSE)</f>
        <v>#N/A</v>
      </c>
      <c r="AD586" s="10" t="e">
        <f>VLOOKUP(M586,'centroDeProyectos estrateg '!$B:$AB,19,FALSE)</f>
        <v>#N/A</v>
      </c>
    </row>
    <row r="587" spans="1:30" ht="32.25" customHeight="1">
      <c r="A587" s="1"/>
      <c r="B587" s="4" t="s">
        <v>4127</v>
      </c>
      <c r="C587" s="4" t="s">
        <v>5351</v>
      </c>
      <c r="D587" s="4" t="s">
        <v>4046</v>
      </c>
      <c r="E587" s="4" t="s">
        <v>4128</v>
      </c>
      <c r="F587" s="4" t="s">
        <v>4129</v>
      </c>
      <c r="G587" s="4" t="str">
        <f t="shared" si="33"/>
        <v xml:space="preserve">CAPACITACIÓN: Implementar estrategias de capacitación y formación para mejorar las habilidades y conocimientos del personal en el desempeño de sus funciones, acorde a las necesidades, valores y ejes institucionales. </v>
      </c>
      <c r="H587" s="4" t="s">
        <v>3158</v>
      </c>
      <c r="I587" s="4" t="s">
        <v>4166</v>
      </c>
      <c r="J587" s="4" t="s">
        <v>2145</v>
      </c>
      <c r="K587" s="4" t="s">
        <v>4168</v>
      </c>
      <c r="L587" s="4" t="s">
        <v>6174</v>
      </c>
      <c r="M587" s="4" t="s">
        <v>6680</v>
      </c>
      <c r="N587" s="4" t="s">
        <v>4145</v>
      </c>
      <c r="O587" s="4" t="s">
        <v>3582</v>
      </c>
      <c r="P587" s="4">
        <v>0</v>
      </c>
      <c r="Q587" s="4">
        <v>100</v>
      </c>
      <c r="R587" s="15">
        <v>0.1</v>
      </c>
      <c r="S587" s="15">
        <v>0.2</v>
      </c>
      <c r="T587" s="15">
        <v>0.4</v>
      </c>
      <c r="U587" s="15">
        <v>0.6</v>
      </c>
      <c r="V587" s="15">
        <v>0.8</v>
      </c>
      <c r="W587" s="15">
        <v>1</v>
      </c>
      <c r="X587" s="4" t="s">
        <v>6672</v>
      </c>
      <c r="Y587" s="10" t="e">
        <f>VLOOKUP(H587,'centroDeProyectos estrateg '!$B:$AB,2,FALSE)</f>
        <v>#N/A</v>
      </c>
      <c r="Z587" s="10" t="e">
        <f>VLOOKUP(I587,'centroDeProyectos estrateg '!$B:$AB,3,FALSE)</f>
        <v>#N/A</v>
      </c>
      <c r="AA587" s="10" t="e">
        <f>VLOOKUP(J587,'centroDeProyectos estrateg '!$B:$AB,7,FALSE)</f>
        <v>#N/A</v>
      </c>
      <c r="AB587" s="10" t="e">
        <f>VLOOKUP(K587,'centroDeProyectos estrateg '!$B:$AB,8,FALSE)</f>
        <v>#N/A</v>
      </c>
      <c r="AC587" s="10" t="e">
        <f>VLOOKUP(L587,'centroDeProyectos estrateg '!$B:$AB,5,FALSE)</f>
        <v>#N/A</v>
      </c>
      <c r="AD587" s="10" t="e">
        <f>VLOOKUP(M587,'centroDeProyectos estrateg '!$B:$AB,19,FALSE)</f>
        <v>#N/A</v>
      </c>
    </row>
    <row r="588" spans="1:30" ht="32.25" customHeight="1">
      <c r="A588" s="1"/>
      <c r="B588" s="4" t="s">
        <v>4127</v>
      </c>
      <c r="C588" s="4" t="s">
        <v>5351</v>
      </c>
      <c r="D588" s="4" t="s">
        <v>4046</v>
      </c>
      <c r="E588" s="4" t="s">
        <v>4128</v>
      </c>
      <c r="F588" s="4" t="s">
        <v>4129</v>
      </c>
      <c r="G588" s="4" t="str">
        <f t="shared" si="33"/>
        <v xml:space="preserve">CAPACITACIÓN: Implementar estrategias de capacitación y formación para mejorar las habilidades y conocimientos del personal en el desempeño de sus funciones, acorde a las necesidades, valores y ejes institucionales. </v>
      </c>
      <c r="H588" s="4" t="s">
        <v>3158</v>
      </c>
      <c r="I588" s="4" t="s">
        <v>4166</v>
      </c>
      <c r="J588" s="4" t="s">
        <v>2145</v>
      </c>
      <c r="K588" s="4" t="s">
        <v>4168</v>
      </c>
      <c r="L588" s="4">
        <v>2021</v>
      </c>
      <c r="M588" s="4" t="s">
        <v>6681</v>
      </c>
      <c r="N588" s="4" t="s">
        <v>4145</v>
      </c>
      <c r="O588" s="4"/>
      <c r="P588" s="4"/>
      <c r="Q588" s="4"/>
      <c r="R588" s="15"/>
      <c r="S588" s="15"/>
      <c r="T588" s="15"/>
      <c r="U588" s="15"/>
      <c r="V588" s="15"/>
      <c r="W588" s="15"/>
      <c r="X588" s="4"/>
      <c r="Y588" s="10" t="e">
        <f>VLOOKUP(H588,'centroDeProyectos estrateg '!$B:$AB,2,FALSE)</f>
        <v>#N/A</v>
      </c>
      <c r="Z588" s="10" t="e">
        <f>VLOOKUP(I588,'centroDeProyectos estrateg '!$B:$AB,3,FALSE)</f>
        <v>#N/A</v>
      </c>
      <c r="AA588" s="10" t="e">
        <f>VLOOKUP(J588,'centroDeProyectos estrateg '!$B:$AB,7,FALSE)</f>
        <v>#N/A</v>
      </c>
      <c r="AB588" s="10" t="e">
        <f>VLOOKUP(K588,'centroDeProyectos estrateg '!$B:$AB,8,FALSE)</f>
        <v>#N/A</v>
      </c>
      <c r="AC588" s="10" t="e">
        <f>VLOOKUP(L588,'centroDeProyectos estrateg '!$B:$AB,5,FALSE)</f>
        <v>#N/A</v>
      </c>
      <c r="AD588" s="10" t="e">
        <f>VLOOKUP(M588,'centroDeProyectos estrateg '!$B:$AB,19,FALSE)</f>
        <v>#N/A</v>
      </c>
    </row>
    <row r="589" spans="1:30" ht="32.25" customHeight="1">
      <c r="A589" s="1"/>
      <c r="B589" s="4" t="s">
        <v>4127</v>
      </c>
      <c r="C589" s="4" t="s">
        <v>5351</v>
      </c>
      <c r="D589" s="4" t="s">
        <v>4046</v>
      </c>
      <c r="E589" s="4" t="s">
        <v>4128</v>
      </c>
      <c r="F589" s="4" t="s">
        <v>4129</v>
      </c>
      <c r="G589" s="4" t="str">
        <f t="shared" si="33"/>
        <v xml:space="preserve">CAPACITACIÓN: Implementar estrategias de capacitación y formación para mejorar las habilidades y conocimientos del personal en el desempeño de sus funciones, acorde a las necesidades, valores y ejes institucionales. </v>
      </c>
      <c r="H589" s="4" t="s">
        <v>3158</v>
      </c>
      <c r="I589" s="4" t="s">
        <v>4166</v>
      </c>
      <c r="J589" s="4" t="s">
        <v>2145</v>
      </c>
      <c r="K589" s="4" t="s">
        <v>4168</v>
      </c>
      <c r="L589" s="4" t="s">
        <v>4256</v>
      </c>
      <c r="M589" s="4" t="s">
        <v>6682</v>
      </c>
      <c r="N589" s="4" t="s">
        <v>4145</v>
      </c>
      <c r="O589" s="4"/>
      <c r="P589" s="4"/>
      <c r="Q589" s="4"/>
      <c r="R589" s="15"/>
      <c r="S589" s="15"/>
      <c r="T589" s="15"/>
      <c r="U589" s="15"/>
      <c r="V589" s="15"/>
      <c r="W589" s="15"/>
      <c r="X589" s="4"/>
      <c r="Y589" s="10" t="e">
        <f>VLOOKUP(H589,'centroDeProyectos estrateg '!$B:$AB,2,FALSE)</f>
        <v>#N/A</v>
      </c>
      <c r="Z589" s="10" t="e">
        <f>VLOOKUP(I589,'centroDeProyectos estrateg '!$B:$AB,3,FALSE)</f>
        <v>#N/A</v>
      </c>
      <c r="AA589" s="10" t="e">
        <f>VLOOKUP(J589,'centroDeProyectos estrateg '!$B:$AB,7,FALSE)</f>
        <v>#N/A</v>
      </c>
      <c r="AB589" s="10" t="e">
        <f>VLOOKUP(K589,'centroDeProyectos estrateg '!$B:$AB,8,FALSE)</f>
        <v>#N/A</v>
      </c>
      <c r="AC589" s="10" t="e">
        <f>VLOOKUP(L589,'centroDeProyectos estrateg '!$B:$AB,5,FALSE)</f>
        <v>#N/A</v>
      </c>
      <c r="AD589" s="10" t="e">
        <f>VLOOKUP(M589,'centroDeProyectos estrateg '!$B:$AB,19,FALSE)</f>
        <v>#N/A</v>
      </c>
    </row>
    <row r="590" spans="1:30" ht="32.25" customHeight="1">
      <c r="A590" s="1"/>
      <c r="B590" s="3" t="s">
        <v>4127</v>
      </c>
      <c r="C590" s="3" t="s">
        <v>5351</v>
      </c>
      <c r="D590" s="3" t="s">
        <v>4046</v>
      </c>
      <c r="E590" s="3" t="s">
        <v>4128</v>
      </c>
      <c r="F590" s="3" t="s">
        <v>4129</v>
      </c>
      <c r="G590" s="3" t="str">
        <f t="shared" si="33"/>
        <v xml:space="preserve">CAPACITACIÓN: Implementar estrategias de capacitación y formación para mejorar las habilidades y conocimientos del personal en el desempeño de sus funciones, acorde a las necesidades, valores y ejes institucionales. </v>
      </c>
      <c r="H590" s="3" t="s">
        <v>3127</v>
      </c>
      <c r="I590" s="3" t="s">
        <v>4178</v>
      </c>
      <c r="J590" s="3" t="s">
        <v>1270</v>
      </c>
      <c r="K590" s="3" t="s">
        <v>4157</v>
      </c>
      <c r="L590" s="3" t="s">
        <v>3475</v>
      </c>
      <c r="M590" s="3" t="s">
        <v>6683</v>
      </c>
      <c r="N590" s="3" t="s">
        <v>4180</v>
      </c>
      <c r="O590" s="3" t="s">
        <v>3434</v>
      </c>
      <c r="P590" s="3">
        <v>0</v>
      </c>
      <c r="Q590" s="3">
        <v>6</v>
      </c>
      <c r="R590" s="3">
        <v>1</v>
      </c>
      <c r="S590" s="3">
        <v>2</v>
      </c>
      <c r="T590" s="3">
        <v>3</v>
      </c>
      <c r="U590" s="3">
        <v>4</v>
      </c>
      <c r="V590" s="3">
        <v>5</v>
      </c>
      <c r="W590" s="3">
        <v>6</v>
      </c>
      <c r="X590" s="3" t="s">
        <v>6001</v>
      </c>
      <c r="Y590" s="10" t="e">
        <f>VLOOKUP(H590,'centroDeProyectos estrateg '!$B:$AB,2,FALSE)</f>
        <v>#VALUE!</v>
      </c>
      <c r="Z590" s="10" t="e">
        <f>VLOOKUP(I590,'centroDeProyectos estrateg '!$B:$AB,3,FALSE)</f>
        <v>#N/A</v>
      </c>
      <c r="AA590" s="10" t="e">
        <f>VLOOKUP(J590,'centroDeProyectos estrateg '!$B:$AB,7,FALSE)</f>
        <v>#N/A</v>
      </c>
      <c r="AB590" s="10" t="e">
        <f>VLOOKUP(K590,'centroDeProyectos estrateg '!$B:$AB,8,FALSE)</f>
        <v>#N/A</v>
      </c>
      <c r="AC590" s="10" t="e">
        <f>VLOOKUP(L590,'centroDeProyectos estrateg '!$B:$AB,5,FALSE)</f>
        <v>#N/A</v>
      </c>
      <c r="AD590" s="10" t="e">
        <f>VLOOKUP(M590,'centroDeProyectos estrateg '!$B:$AB,19,FALSE)</f>
        <v>#N/A</v>
      </c>
    </row>
    <row r="591" spans="1:30" ht="32.25" customHeight="1">
      <c r="A591" s="1"/>
      <c r="B591" s="3" t="s">
        <v>4127</v>
      </c>
      <c r="C591" s="3" t="s">
        <v>5351</v>
      </c>
      <c r="D591" s="3" t="s">
        <v>4046</v>
      </c>
      <c r="E591" s="3" t="s">
        <v>4128</v>
      </c>
      <c r="F591" s="3" t="s">
        <v>4129</v>
      </c>
      <c r="G591" s="3" t="str">
        <f t="shared" si="33"/>
        <v xml:space="preserve">CAPACITACIÓN: Implementar estrategias de capacitación y formación para mejorar las habilidades y conocimientos del personal en el desempeño de sus funciones, acorde a las necesidades, valores y ejes institucionales. </v>
      </c>
      <c r="H591" s="3" t="s">
        <v>3127</v>
      </c>
      <c r="I591" s="3" t="s">
        <v>4178</v>
      </c>
      <c r="J591" s="3" t="s">
        <v>1270</v>
      </c>
      <c r="K591" s="3" t="s">
        <v>4157</v>
      </c>
      <c r="L591" s="3" t="s">
        <v>3475</v>
      </c>
      <c r="M591" s="3" t="s">
        <v>6684</v>
      </c>
      <c r="N591" s="3" t="s">
        <v>4180</v>
      </c>
      <c r="O591" s="3"/>
      <c r="P591" s="3"/>
      <c r="Q591" s="3"/>
      <c r="R591" s="3"/>
      <c r="S591" s="3"/>
      <c r="T591" s="3"/>
      <c r="U591" s="3"/>
      <c r="V591" s="3"/>
      <c r="W591" s="3"/>
      <c r="X591" s="3"/>
      <c r="Y591" s="10" t="e">
        <f>VLOOKUP(H591,'centroDeProyectos estrateg '!$B:$AB,2,FALSE)</f>
        <v>#VALUE!</v>
      </c>
      <c r="Z591" s="10" t="e">
        <f>VLOOKUP(I591,'centroDeProyectos estrateg '!$B:$AB,3,FALSE)</f>
        <v>#N/A</v>
      </c>
      <c r="AA591" s="10" t="e">
        <f>VLOOKUP(J591,'centroDeProyectos estrateg '!$B:$AB,7,FALSE)</f>
        <v>#N/A</v>
      </c>
      <c r="AB591" s="10" t="e">
        <f>VLOOKUP(K591,'centroDeProyectos estrateg '!$B:$AB,8,FALSE)</f>
        <v>#N/A</v>
      </c>
      <c r="AC591" s="10" t="e">
        <f>VLOOKUP(L591,'centroDeProyectos estrateg '!$B:$AB,5,FALSE)</f>
        <v>#N/A</v>
      </c>
      <c r="AD591" s="10" t="e">
        <f>VLOOKUP(M591,'centroDeProyectos estrateg '!$B:$AB,19,FALSE)</f>
        <v>#N/A</v>
      </c>
    </row>
    <row r="592" spans="1:30" ht="32.25" customHeight="1">
      <c r="A592" s="1"/>
      <c r="B592" s="4" t="s">
        <v>3548</v>
      </c>
      <c r="C592" s="4" t="s">
        <v>5351</v>
      </c>
      <c r="D592" s="4" t="s">
        <v>4046</v>
      </c>
      <c r="E592" s="4" t="s">
        <v>4128</v>
      </c>
      <c r="F592" s="4" t="s">
        <v>4129</v>
      </c>
      <c r="G592" s="4" t="str">
        <f t="shared" si="33"/>
        <v xml:space="preserve">CAPACITACIÓN: Implementar estrategias de capacitación y formación para mejorar las habilidades y conocimientos del personal en el desempeño de sus funciones, acorde a las necesidades, valores y ejes institucionales. </v>
      </c>
      <c r="H592" s="4" t="s">
        <v>3106</v>
      </c>
      <c r="I592" s="4" t="s">
        <v>4182</v>
      </c>
      <c r="J592" s="4" t="s">
        <v>3208</v>
      </c>
      <c r="K592" s="4" t="s">
        <v>6685</v>
      </c>
      <c r="L592" s="4">
        <v>2019</v>
      </c>
      <c r="M592" s="4" t="s">
        <v>6686</v>
      </c>
      <c r="N592" s="4" t="s">
        <v>3208</v>
      </c>
      <c r="O592" s="4" t="s">
        <v>3582</v>
      </c>
      <c r="P592" s="4">
        <v>0</v>
      </c>
      <c r="Q592" s="4">
        <v>100</v>
      </c>
      <c r="R592" s="15">
        <v>0.1</v>
      </c>
      <c r="S592" s="15">
        <v>0.2</v>
      </c>
      <c r="T592" s="15">
        <v>0.4</v>
      </c>
      <c r="U592" s="15">
        <v>0.6</v>
      </c>
      <c r="V592" s="15">
        <v>0.8</v>
      </c>
      <c r="W592" s="15">
        <v>1</v>
      </c>
      <c r="X592" s="4" t="s">
        <v>6672</v>
      </c>
      <c r="Y592" s="10" t="e">
        <f>VLOOKUP(H592,'centroDeProyectos estrateg '!$B:$AB,2,FALSE)</f>
        <v>#N/A</v>
      </c>
      <c r="Z592" s="10" t="e">
        <f>VLOOKUP(I592,'centroDeProyectos estrateg '!$B:$AB,3,FALSE)</f>
        <v>#N/A</v>
      </c>
      <c r="AA592" s="10" t="e">
        <f>VLOOKUP(J592,'centroDeProyectos estrateg '!$B:$AB,7,FALSE)</f>
        <v>#N/A</v>
      </c>
      <c r="AB592" s="10" t="e">
        <f>VLOOKUP(K592,'centroDeProyectos estrateg '!$B:$AB,8,FALSE)</f>
        <v>#N/A</v>
      </c>
      <c r="AC592" s="10" t="e">
        <f>VLOOKUP(L592,'centroDeProyectos estrateg '!$B:$AB,5,FALSE)</f>
        <v>#N/A</v>
      </c>
      <c r="AD592" s="10" t="e">
        <f>VLOOKUP(M592,'centroDeProyectos estrateg '!$B:$AB,19,FALSE)</f>
        <v>#N/A</v>
      </c>
    </row>
    <row r="593" spans="1:30" ht="32.25" customHeight="1">
      <c r="A593" s="1"/>
      <c r="B593" s="4" t="s">
        <v>3548</v>
      </c>
      <c r="C593" s="4" t="s">
        <v>5351</v>
      </c>
      <c r="D593" s="4" t="s">
        <v>4046</v>
      </c>
      <c r="E593" s="4" t="s">
        <v>4128</v>
      </c>
      <c r="F593" s="4" t="s">
        <v>4129</v>
      </c>
      <c r="G593" s="4" t="str">
        <f t="shared" si="33"/>
        <v xml:space="preserve">CAPACITACIÓN: Implementar estrategias de capacitación y formación para mejorar las habilidades y conocimientos del personal en el desempeño de sus funciones, acorde a las necesidades, valores y ejes institucionales. </v>
      </c>
      <c r="H593" s="4" t="s">
        <v>3106</v>
      </c>
      <c r="I593" s="4" t="s">
        <v>4182</v>
      </c>
      <c r="J593" s="4" t="s">
        <v>3208</v>
      </c>
      <c r="K593" s="4" t="s">
        <v>6685</v>
      </c>
      <c r="L593" s="4">
        <v>2020</v>
      </c>
      <c r="M593" s="4" t="s">
        <v>6687</v>
      </c>
      <c r="N593" s="4" t="s">
        <v>3208</v>
      </c>
      <c r="O593" s="4"/>
      <c r="P593" s="4"/>
      <c r="Q593" s="4"/>
      <c r="R593" s="15"/>
      <c r="S593" s="15"/>
      <c r="T593" s="15"/>
      <c r="U593" s="15"/>
      <c r="V593" s="15"/>
      <c r="W593" s="15"/>
      <c r="X593" s="4"/>
      <c r="Y593" s="10" t="e">
        <f>VLOOKUP(H593,'centroDeProyectos estrateg '!$B:$AB,2,FALSE)</f>
        <v>#N/A</v>
      </c>
      <c r="Z593" s="10" t="e">
        <f>VLOOKUP(I593,'centroDeProyectos estrateg '!$B:$AB,3,FALSE)</f>
        <v>#N/A</v>
      </c>
      <c r="AA593" s="10" t="e">
        <f>VLOOKUP(J593,'centroDeProyectos estrateg '!$B:$AB,7,FALSE)</f>
        <v>#N/A</v>
      </c>
      <c r="AB593" s="10" t="e">
        <f>VLOOKUP(K593,'centroDeProyectos estrateg '!$B:$AB,8,FALSE)</f>
        <v>#N/A</v>
      </c>
      <c r="AC593" s="10" t="e">
        <f>VLOOKUP(L593,'centroDeProyectos estrateg '!$B:$AB,5,FALSE)</f>
        <v>#N/A</v>
      </c>
      <c r="AD593" s="10" t="e">
        <f>VLOOKUP(M593,'centroDeProyectos estrateg '!$B:$AB,19,FALSE)</f>
        <v>#N/A</v>
      </c>
    </row>
    <row r="594" spans="1:30" ht="32.25" customHeight="1">
      <c r="A594" s="1"/>
      <c r="B594" s="4" t="s">
        <v>3548</v>
      </c>
      <c r="C594" s="4" t="s">
        <v>5351</v>
      </c>
      <c r="D594" s="4" t="s">
        <v>4046</v>
      </c>
      <c r="E594" s="4" t="s">
        <v>4128</v>
      </c>
      <c r="F594" s="4" t="s">
        <v>4129</v>
      </c>
      <c r="G594" s="4" t="str">
        <f t="shared" si="33"/>
        <v xml:space="preserve">CAPACITACIÓN: Implementar estrategias de capacitación y formación para mejorar las habilidades y conocimientos del personal en el desempeño de sus funciones, acorde a las necesidades, valores y ejes institucionales. </v>
      </c>
      <c r="H594" s="4" t="s">
        <v>3106</v>
      </c>
      <c r="I594" s="4" t="s">
        <v>4182</v>
      </c>
      <c r="J594" s="4" t="s">
        <v>3208</v>
      </c>
      <c r="K594" s="4" t="s">
        <v>6685</v>
      </c>
      <c r="L594" s="4" t="s">
        <v>3450</v>
      </c>
      <c r="M594" s="4" t="s">
        <v>6688</v>
      </c>
      <c r="N594" s="4" t="s">
        <v>3208</v>
      </c>
      <c r="O594" s="4"/>
      <c r="P594" s="4"/>
      <c r="Q594" s="4"/>
      <c r="R594" s="15"/>
      <c r="S594" s="15"/>
      <c r="T594" s="15"/>
      <c r="U594" s="15"/>
      <c r="V594" s="15"/>
      <c r="W594" s="15"/>
      <c r="X594" s="4"/>
      <c r="Y594" s="10" t="e">
        <f>VLOOKUP(H594,'centroDeProyectos estrateg '!$B:$AB,2,FALSE)</f>
        <v>#N/A</v>
      </c>
      <c r="Z594" s="10" t="e">
        <f>VLOOKUP(I594,'centroDeProyectos estrateg '!$B:$AB,3,FALSE)</f>
        <v>#N/A</v>
      </c>
      <c r="AA594" s="10" t="e">
        <f>VLOOKUP(J594,'centroDeProyectos estrateg '!$B:$AB,7,FALSE)</f>
        <v>#N/A</v>
      </c>
      <c r="AB594" s="10" t="e">
        <f>VLOOKUP(K594,'centroDeProyectos estrateg '!$B:$AB,8,FALSE)</f>
        <v>#N/A</v>
      </c>
      <c r="AC594" s="10" t="e">
        <f>VLOOKUP(L594,'centroDeProyectos estrateg '!$B:$AB,5,FALSE)</f>
        <v>#N/A</v>
      </c>
      <c r="AD594" s="10" t="e">
        <f>VLOOKUP(M594,'centroDeProyectos estrateg '!$B:$AB,19,FALSE)</f>
        <v>#N/A</v>
      </c>
    </row>
    <row r="595" spans="1:30" ht="32.25" customHeight="1">
      <c r="A595" s="1"/>
      <c r="B595" s="3" t="s">
        <v>3769</v>
      </c>
      <c r="C595" s="3" t="s">
        <v>5351</v>
      </c>
      <c r="D595" s="3" t="s">
        <v>4046</v>
      </c>
      <c r="E595" s="3" t="s">
        <v>4128</v>
      </c>
      <c r="F595" s="3" t="s">
        <v>4129</v>
      </c>
      <c r="G595" s="3" t="str">
        <f t="shared" si="33"/>
        <v xml:space="preserve">CAPACITACIÓN: Implementar estrategias de capacitación y formación para mejorar las habilidades y conocimientos del personal en el desempeño de sus funciones, acorde a las necesidades, valores y ejes institucionales. </v>
      </c>
      <c r="H595" s="3" t="s">
        <v>3191</v>
      </c>
      <c r="I595" s="3" t="s">
        <v>4183</v>
      </c>
      <c r="J595" s="3" t="s">
        <v>3698</v>
      </c>
      <c r="K595" s="3" t="s">
        <v>6689</v>
      </c>
      <c r="L595" s="3">
        <v>2020</v>
      </c>
      <c r="M595" s="3" t="s">
        <v>6690</v>
      </c>
      <c r="N595" s="3" t="s">
        <v>6691</v>
      </c>
      <c r="O595" s="3" t="s">
        <v>3582</v>
      </c>
      <c r="P595" s="3">
        <v>0</v>
      </c>
      <c r="Q595" s="3">
        <v>100</v>
      </c>
      <c r="R595" s="5">
        <v>0.1</v>
      </c>
      <c r="S595" s="5">
        <v>0.2</v>
      </c>
      <c r="T595" s="5">
        <v>0.4</v>
      </c>
      <c r="U595" s="5">
        <v>0.6</v>
      </c>
      <c r="V595" s="5">
        <v>0.8</v>
      </c>
      <c r="W595" s="5">
        <v>1</v>
      </c>
      <c r="X595" s="3" t="s">
        <v>6672</v>
      </c>
      <c r="Y595" s="10" t="e">
        <f>VLOOKUP(H595,'centroDeProyectos estrateg '!$B:$AB,2,FALSE)</f>
        <v>#N/A</v>
      </c>
      <c r="Z595" s="10" t="e">
        <f>VLOOKUP(I595,'centroDeProyectos estrateg '!$B:$AB,3,FALSE)</f>
        <v>#N/A</v>
      </c>
      <c r="AA595" s="10" t="e">
        <f>VLOOKUP(J595,'centroDeProyectos estrateg '!$B:$AB,7,FALSE)</f>
        <v>#N/A</v>
      </c>
      <c r="AB595" s="10" t="e">
        <f>VLOOKUP(K595,'centroDeProyectos estrateg '!$B:$AB,8,FALSE)</f>
        <v>#N/A</v>
      </c>
      <c r="AC595" s="10" t="e">
        <f>VLOOKUP(L595,'centroDeProyectos estrateg '!$B:$AB,5,FALSE)</f>
        <v>#N/A</v>
      </c>
      <c r="AD595" s="10" t="e">
        <f>VLOOKUP(M595,'centroDeProyectos estrateg '!$B:$AB,19,FALSE)</f>
        <v>#N/A</v>
      </c>
    </row>
    <row r="596" spans="1:30" ht="32.25" customHeight="1">
      <c r="A596" s="1"/>
      <c r="B596" s="3" t="s">
        <v>3769</v>
      </c>
      <c r="C596" s="3" t="s">
        <v>5351</v>
      </c>
      <c r="D596" s="3" t="s">
        <v>4046</v>
      </c>
      <c r="E596" s="3" t="s">
        <v>4128</v>
      </c>
      <c r="F596" s="3" t="s">
        <v>4129</v>
      </c>
      <c r="G596" s="3" t="str">
        <f t="shared" si="33"/>
        <v xml:space="preserve">CAPACITACIÓN: Implementar estrategias de capacitación y formación para mejorar las habilidades y conocimientos del personal en el desempeño de sus funciones, acorde a las necesidades, valores y ejes institucionales. </v>
      </c>
      <c r="H596" s="3" t="s">
        <v>3191</v>
      </c>
      <c r="I596" s="3" t="s">
        <v>4183</v>
      </c>
      <c r="J596" s="3" t="s">
        <v>3698</v>
      </c>
      <c r="K596" s="3" t="s">
        <v>6689</v>
      </c>
      <c r="L596" s="3" t="s">
        <v>3448</v>
      </c>
      <c r="M596" s="3" t="s">
        <v>6692</v>
      </c>
      <c r="N596" s="3" t="s">
        <v>6691</v>
      </c>
      <c r="O596" s="3"/>
      <c r="P596" s="3"/>
      <c r="Q596" s="3"/>
      <c r="R596" s="5"/>
      <c r="S596" s="5"/>
      <c r="T596" s="5"/>
      <c r="U596" s="5"/>
      <c r="V596" s="5"/>
      <c r="W596" s="5"/>
      <c r="X596" s="3"/>
      <c r="Y596" s="10" t="e">
        <f>VLOOKUP(H596,'centroDeProyectos estrateg '!$B:$AB,2,FALSE)</f>
        <v>#N/A</v>
      </c>
      <c r="Z596" s="10" t="e">
        <f>VLOOKUP(I596,'centroDeProyectos estrateg '!$B:$AB,3,FALSE)</f>
        <v>#N/A</v>
      </c>
      <c r="AA596" s="10" t="e">
        <f>VLOOKUP(J596,'centroDeProyectos estrateg '!$B:$AB,7,FALSE)</f>
        <v>#N/A</v>
      </c>
      <c r="AB596" s="10" t="e">
        <f>VLOOKUP(K596,'centroDeProyectos estrateg '!$B:$AB,8,FALSE)</f>
        <v>#N/A</v>
      </c>
      <c r="AC596" s="10" t="e">
        <f>VLOOKUP(L596,'centroDeProyectos estrateg '!$B:$AB,5,FALSE)</f>
        <v>#N/A</v>
      </c>
      <c r="AD596" s="10" t="e">
        <f>VLOOKUP(M596,'centroDeProyectos estrateg '!$B:$AB,19,FALSE)</f>
        <v>#N/A</v>
      </c>
    </row>
    <row r="597" spans="1:30" ht="32.25" customHeight="1">
      <c r="A597" s="1"/>
      <c r="B597" s="3" t="s">
        <v>3769</v>
      </c>
      <c r="C597" s="3" t="s">
        <v>5351</v>
      </c>
      <c r="D597" s="3" t="s">
        <v>4046</v>
      </c>
      <c r="E597" s="3" t="s">
        <v>4128</v>
      </c>
      <c r="F597" s="3" t="s">
        <v>4129</v>
      </c>
      <c r="G597" s="3" t="str">
        <f t="shared" si="33"/>
        <v xml:space="preserve">CAPACITACIÓN: Implementar estrategias de capacitación y formación para mejorar las habilidades y conocimientos del personal en el desempeño de sus funciones, acorde a las necesidades, valores y ejes institucionales. </v>
      </c>
      <c r="H597" s="3" t="s">
        <v>3191</v>
      </c>
      <c r="I597" s="3" t="s">
        <v>4183</v>
      </c>
      <c r="J597" s="3" t="s">
        <v>3698</v>
      </c>
      <c r="K597" s="3" t="s">
        <v>6689</v>
      </c>
      <c r="L597" s="3" t="s">
        <v>3450</v>
      </c>
      <c r="M597" s="3" t="s">
        <v>6693</v>
      </c>
      <c r="N597" s="3" t="s">
        <v>6691</v>
      </c>
      <c r="O597" s="3"/>
      <c r="P597" s="3"/>
      <c r="Q597" s="3"/>
      <c r="R597" s="5"/>
      <c r="S597" s="5"/>
      <c r="T597" s="5"/>
      <c r="U597" s="5"/>
      <c r="V597" s="5"/>
      <c r="W597" s="5"/>
      <c r="X597" s="3"/>
      <c r="Y597" s="10" t="e">
        <f>VLOOKUP(H597,'centroDeProyectos estrateg '!$B:$AB,2,FALSE)</f>
        <v>#N/A</v>
      </c>
      <c r="Z597" s="10" t="e">
        <f>VLOOKUP(I597,'centroDeProyectos estrateg '!$B:$AB,3,FALSE)</f>
        <v>#N/A</v>
      </c>
      <c r="AA597" s="10" t="e">
        <f>VLOOKUP(J597,'centroDeProyectos estrateg '!$B:$AB,7,FALSE)</f>
        <v>#N/A</v>
      </c>
      <c r="AB597" s="10" t="e">
        <f>VLOOKUP(K597,'centroDeProyectos estrateg '!$B:$AB,8,FALSE)</f>
        <v>#N/A</v>
      </c>
      <c r="AC597" s="10" t="e">
        <f>VLOOKUP(L597,'centroDeProyectos estrateg '!$B:$AB,5,FALSE)</f>
        <v>#N/A</v>
      </c>
      <c r="AD597" s="10" t="e">
        <f>VLOOKUP(M597,'centroDeProyectos estrateg '!$B:$AB,19,FALSE)</f>
        <v>#N/A</v>
      </c>
    </row>
    <row r="598" spans="1:30" ht="32.25" customHeight="1">
      <c r="A598" s="1"/>
      <c r="B598" s="4" t="s">
        <v>3769</v>
      </c>
      <c r="C598" s="4" t="s">
        <v>5351</v>
      </c>
      <c r="D598" s="4" t="s">
        <v>4046</v>
      </c>
      <c r="E598" s="4" t="s">
        <v>4128</v>
      </c>
      <c r="F598" s="4" t="s">
        <v>4129</v>
      </c>
      <c r="G598" s="4" t="str">
        <f t="shared" si="33"/>
        <v xml:space="preserve">CAPACITACIÓN: Implementar estrategias de capacitación y formación para mejorar las habilidades y conocimientos del personal en el desempeño de sus funciones, acorde a las necesidades, valores y ejes institucionales. </v>
      </c>
      <c r="H598" s="4" t="s">
        <v>3164</v>
      </c>
      <c r="I598" s="4" t="s">
        <v>4184</v>
      </c>
      <c r="J598" s="4" t="s">
        <v>1270</v>
      </c>
      <c r="K598" s="4" t="s">
        <v>6694</v>
      </c>
      <c r="L598" s="4">
        <v>2020</v>
      </c>
      <c r="M598" s="4" t="s">
        <v>6695</v>
      </c>
      <c r="N598" s="4" t="s">
        <v>6691</v>
      </c>
      <c r="O598" s="4" t="s">
        <v>3434</v>
      </c>
      <c r="P598" s="4">
        <v>0</v>
      </c>
      <c r="Q598" s="4">
        <v>100</v>
      </c>
      <c r="R598" s="15">
        <v>0.1</v>
      </c>
      <c r="S598" s="15">
        <v>0.2</v>
      </c>
      <c r="T598" s="15">
        <v>0.4</v>
      </c>
      <c r="U598" s="15">
        <v>0.6</v>
      </c>
      <c r="V598" s="15">
        <v>0.8</v>
      </c>
      <c r="W598" s="15">
        <v>1</v>
      </c>
      <c r="X598" s="4" t="s">
        <v>6001</v>
      </c>
      <c r="Y598" s="10" t="e">
        <f>VLOOKUP(H598,'centroDeProyectos estrateg '!$B:$AB,2,FALSE)</f>
        <v>#N/A</v>
      </c>
      <c r="Z598" s="10" t="e">
        <f>VLOOKUP(I598,'centroDeProyectos estrateg '!$B:$AB,3,FALSE)</f>
        <v>#N/A</v>
      </c>
      <c r="AA598" s="10" t="e">
        <f>VLOOKUP(J598,'centroDeProyectos estrateg '!$B:$AB,7,FALSE)</f>
        <v>#N/A</v>
      </c>
      <c r="AB598" s="10" t="e">
        <f>VLOOKUP(K598,'centroDeProyectos estrateg '!$B:$AB,8,FALSE)</f>
        <v>#N/A</v>
      </c>
      <c r="AC598" s="10" t="e">
        <f>VLOOKUP(L598,'centroDeProyectos estrateg '!$B:$AB,5,FALSE)</f>
        <v>#N/A</v>
      </c>
      <c r="AD598" s="10" t="e">
        <f>VLOOKUP(M598,'centroDeProyectos estrateg '!$B:$AB,19,FALSE)</f>
        <v>#N/A</v>
      </c>
    </row>
    <row r="599" spans="1:30" ht="32.25" customHeight="1">
      <c r="A599" s="1"/>
      <c r="B599" s="4" t="s">
        <v>3769</v>
      </c>
      <c r="C599" s="4" t="s">
        <v>5351</v>
      </c>
      <c r="D599" s="4" t="s">
        <v>4046</v>
      </c>
      <c r="E599" s="4" t="s">
        <v>4128</v>
      </c>
      <c r="F599" s="4" t="s">
        <v>4129</v>
      </c>
      <c r="G599" s="4" t="str">
        <f t="shared" si="33"/>
        <v xml:space="preserve">CAPACITACIÓN: Implementar estrategias de capacitación y formación para mejorar las habilidades y conocimientos del personal en el desempeño de sus funciones, acorde a las necesidades, valores y ejes institucionales. </v>
      </c>
      <c r="H599" s="4" t="s">
        <v>3164</v>
      </c>
      <c r="I599" s="4" t="s">
        <v>4184</v>
      </c>
      <c r="J599" s="4" t="s">
        <v>1270</v>
      </c>
      <c r="K599" s="4" t="s">
        <v>6694</v>
      </c>
      <c r="L599" s="4">
        <v>2021</v>
      </c>
      <c r="M599" s="4" t="s">
        <v>6696</v>
      </c>
      <c r="N599" s="4" t="s">
        <v>6691</v>
      </c>
      <c r="O599" s="4"/>
      <c r="P599" s="4"/>
      <c r="Q599" s="4"/>
      <c r="R599" s="15"/>
      <c r="S599" s="15"/>
      <c r="T599" s="15"/>
      <c r="U599" s="15"/>
      <c r="V599" s="15"/>
      <c r="W599" s="15"/>
      <c r="X599" s="4"/>
      <c r="Y599" s="10" t="e">
        <f>VLOOKUP(H599,'centroDeProyectos estrateg '!$B:$AB,2,FALSE)</f>
        <v>#N/A</v>
      </c>
      <c r="Z599" s="10" t="e">
        <f>VLOOKUP(I599,'centroDeProyectos estrateg '!$B:$AB,3,FALSE)</f>
        <v>#N/A</v>
      </c>
      <c r="AA599" s="10" t="e">
        <f>VLOOKUP(J599,'centroDeProyectos estrateg '!$B:$AB,7,FALSE)</f>
        <v>#N/A</v>
      </c>
      <c r="AB599" s="10" t="e">
        <f>VLOOKUP(K599,'centroDeProyectos estrateg '!$B:$AB,8,FALSE)</f>
        <v>#N/A</v>
      </c>
      <c r="AC599" s="10" t="e">
        <f>VLOOKUP(L599,'centroDeProyectos estrateg '!$B:$AB,5,FALSE)</f>
        <v>#N/A</v>
      </c>
      <c r="AD599" s="10" t="e">
        <f>VLOOKUP(M599,'centroDeProyectos estrateg '!$B:$AB,19,FALSE)</f>
        <v>#N/A</v>
      </c>
    </row>
    <row r="600" spans="1:30" ht="32.25" customHeight="1">
      <c r="A600" s="1"/>
      <c r="B600" s="4" t="s">
        <v>3769</v>
      </c>
      <c r="C600" s="4" t="s">
        <v>5351</v>
      </c>
      <c r="D600" s="4" t="s">
        <v>4046</v>
      </c>
      <c r="E600" s="4" t="s">
        <v>4128</v>
      </c>
      <c r="F600" s="4" t="s">
        <v>4129</v>
      </c>
      <c r="G600" s="4" t="str">
        <f t="shared" si="33"/>
        <v xml:space="preserve">CAPACITACIÓN: Implementar estrategias de capacitación y formación para mejorar las habilidades y conocimientos del personal en el desempeño de sus funciones, acorde a las necesidades, valores y ejes institucionales. </v>
      </c>
      <c r="H600" s="4" t="s">
        <v>3164</v>
      </c>
      <c r="I600" s="4" t="s">
        <v>4184</v>
      </c>
      <c r="J600" s="4" t="s">
        <v>1270</v>
      </c>
      <c r="K600" s="4" t="s">
        <v>6694</v>
      </c>
      <c r="L600" s="4" t="s">
        <v>3450</v>
      </c>
      <c r="M600" s="4" t="s">
        <v>6693</v>
      </c>
      <c r="N600" s="4" t="s">
        <v>6691</v>
      </c>
      <c r="O600" s="4"/>
      <c r="P600" s="4"/>
      <c r="Q600" s="4"/>
      <c r="R600" s="15"/>
      <c r="S600" s="15"/>
      <c r="T600" s="15"/>
      <c r="U600" s="15"/>
      <c r="V600" s="15"/>
      <c r="W600" s="15"/>
      <c r="X600" s="4"/>
      <c r="Y600" s="10" t="e">
        <f>VLOOKUP(H600,'centroDeProyectos estrateg '!$B:$AB,2,FALSE)</f>
        <v>#N/A</v>
      </c>
      <c r="Z600" s="10" t="e">
        <f>VLOOKUP(I600,'centroDeProyectos estrateg '!$B:$AB,3,FALSE)</f>
        <v>#N/A</v>
      </c>
      <c r="AA600" s="10" t="e">
        <f>VLOOKUP(J600,'centroDeProyectos estrateg '!$B:$AB,7,FALSE)</f>
        <v>#N/A</v>
      </c>
      <c r="AB600" s="10" t="e">
        <f>VLOOKUP(K600,'centroDeProyectos estrateg '!$B:$AB,8,FALSE)</f>
        <v>#N/A</v>
      </c>
      <c r="AC600" s="10" t="e">
        <f>VLOOKUP(L600,'centroDeProyectos estrateg '!$B:$AB,5,FALSE)</f>
        <v>#N/A</v>
      </c>
      <c r="AD600" s="10" t="e">
        <f>VLOOKUP(M600,'centroDeProyectos estrateg '!$B:$AB,19,FALSE)</f>
        <v>#N/A</v>
      </c>
    </row>
    <row r="601" spans="1:30" ht="32.25" customHeight="1">
      <c r="A601" s="1"/>
      <c r="B601" s="3" t="s">
        <v>3606</v>
      </c>
      <c r="C601" s="3" t="s">
        <v>5351</v>
      </c>
      <c r="D601" s="3" t="s">
        <v>4046</v>
      </c>
      <c r="E601" s="3" t="s">
        <v>4128</v>
      </c>
      <c r="F601" s="3" t="s">
        <v>4129</v>
      </c>
      <c r="G601" s="3" t="str">
        <f t="shared" si="33"/>
        <v xml:space="preserve">CAPACITACIÓN: Implementar estrategias de capacitación y formación para mejorar las habilidades y conocimientos del personal en el desempeño de sus funciones, acorde a las necesidades, valores y ejes institucionales. </v>
      </c>
      <c r="H601" s="3" t="s">
        <v>3081</v>
      </c>
      <c r="I601" s="3" t="s">
        <v>4185</v>
      </c>
      <c r="J601" s="3" t="s">
        <v>1270</v>
      </c>
      <c r="K601" s="3" t="s">
        <v>4186</v>
      </c>
      <c r="L601" s="3">
        <v>2019</v>
      </c>
      <c r="M601" s="3" t="s">
        <v>4187</v>
      </c>
      <c r="N601" s="3" t="s">
        <v>75</v>
      </c>
      <c r="O601" s="3" t="s">
        <v>3434</v>
      </c>
      <c r="P601" s="3">
        <v>0</v>
      </c>
      <c r="Q601" s="3">
        <v>100</v>
      </c>
      <c r="R601" s="5">
        <v>0.1</v>
      </c>
      <c r="S601" s="5">
        <v>0.2</v>
      </c>
      <c r="T601" s="5">
        <v>0.4</v>
      </c>
      <c r="U601" s="5">
        <v>0.6</v>
      </c>
      <c r="V601" s="5">
        <v>0.8</v>
      </c>
      <c r="W601" s="5">
        <v>1</v>
      </c>
      <c r="X601" s="3" t="s">
        <v>6001</v>
      </c>
      <c r="Y601" s="10" t="str">
        <f>VLOOKUP(H601,'centroDeProyectos estrateg '!$B:$AB,2,FALSE)</f>
        <v>4-  Gestión de personal (23)</v>
      </c>
      <c r="Z601" s="10" t="e">
        <f>VLOOKUP(I601,'centroDeProyectos estrateg '!$B:$AB,3,FALSE)</f>
        <v>#N/A</v>
      </c>
      <c r="AA601" s="10" t="e">
        <f>VLOOKUP(J601,'centroDeProyectos estrateg '!$B:$AB,7,FALSE)</f>
        <v>#N/A</v>
      </c>
      <c r="AB601" s="10" t="e">
        <f>VLOOKUP(K601,'centroDeProyectos estrateg '!$B:$AB,8,FALSE)</f>
        <v>#N/A</v>
      </c>
      <c r="AC601" s="10" t="e">
        <f>VLOOKUP(L601,'centroDeProyectos estrateg '!$B:$AB,5,FALSE)</f>
        <v>#N/A</v>
      </c>
      <c r="AD601" s="10" t="e">
        <f>VLOOKUP(M601,'centroDeProyectos estrateg '!$B:$AB,19,FALSE)</f>
        <v>#N/A</v>
      </c>
    </row>
    <row r="602" spans="1:30" ht="32.25" customHeight="1">
      <c r="A602" s="1"/>
      <c r="B602" s="3" t="s">
        <v>3606</v>
      </c>
      <c r="C602" s="3" t="s">
        <v>5351</v>
      </c>
      <c r="D602" s="3" t="s">
        <v>4046</v>
      </c>
      <c r="E602" s="3" t="s">
        <v>4128</v>
      </c>
      <c r="F602" s="3" t="s">
        <v>4129</v>
      </c>
      <c r="G602" s="3" t="str">
        <f t="shared" si="33"/>
        <v xml:space="preserve">CAPACITACIÓN: Implementar estrategias de capacitación y formación para mejorar las habilidades y conocimientos del personal en el desempeño de sus funciones, acorde a las necesidades, valores y ejes institucionales. </v>
      </c>
      <c r="H602" s="3" t="s">
        <v>3081</v>
      </c>
      <c r="I602" s="3" t="s">
        <v>4185</v>
      </c>
      <c r="J602" s="3" t="s">
        <v>1270</v>
      </c>
      <c r="K602" s="3" t="s">
        <v>4186</v>
      </c>
      <c r="L602" s="3">
        <v>2020</v>
      </c>
      <c r="M602" s="3" t="s">
        <v>4189</v>
      </c>
      <c r="N602" s="3" t="s">
        <v>75</v>
      </c>
      <c r="O602" s="3"/>
      <c r="P602" s="3"/>
      <c r="Q602" s="3"/>
      <c r="R602" s="5"/>
      <c r="S602" s="5"/>
      <c r="T602" s="5"/>
      <c r="U602" s="5"/>
      <c r="V602" s="5"/>
      <c r="W602" s="5"/>
      <c r="X602" s="3"/>
      <c r="Y602" s="10" t="str">
        <f>VLOOKUP(H602,'centroDeProyectos estrateg '!$B:$AB,2,FALSE)</f>
        <v>4-  Gestión de personal (23)</v>
      </c>
      <c r="Z602" s="10" t="e">
        <f>VLOOKUP(I602,'centroDeProyectos estrateg '!$B:$AB,3,FALSE)</f>
        <v>#N/A</v>
      </c>
      <c r="AA602" s="10" t="e">
        <f>VLOOKUP(J602,'centroDeProyectos estrateg '!$B:$AB,7,FALSE)</f>
        <v>#N/A</v>
      </c>
      <c r="AB602" s="10" t="e">
        <f>VLOOKUP(K602,'centroDeProyectos estrateg '!$B:$AB,8,FALSE)</f>
        <v>#N/A</v>
      </c>
      <c r="AC602" s="10" t="e">
        <f>VLOOKUP(L602,'centroDeProyectos estrateg '!$B:$AB,5,FALSE)</f>
        <v>#N/A</v>
      </c>
      <c r="AD602" s="10" t="e">
        <f>VLOOKUP(M602,'centroDeProyectos estrateg '!$B:$AB,19,FALSE)</f>
        <v>#N/A</v>
      </c>
    </row>
    <row r="603" spans="1:30" ht="32.25" customHeight="1">
      <c r="A603" s="1"/>
      <c r="B603" s="3" t="s">
        <v>3606</v>
      </c>
      <c r="C603" s="3" t="s">
        <v>5351</v>
      </c>
      <c r="D603" s="3" t="s">
        <v>4046</v>
      </c>
      <c r="E603" s="3" t="s">
        <v>4128</v>
      </c>
      <c r="F603" s="3" t="s">
        <v>4129</v>
      </c>
      <c r="G603" s="3" t="str">
        <f t="shared" si="33"/>
        <v xml:space="preserve">CAPACITACIÓN: Implementar estrategias de capacitación y formación para mejorar las habilidades y conocimientos del personal en el desempeño de sus funciones, acorde a las necesidades, valores y ejes institucionales. </v>
      </c>
      <c r="H603" s="3" t="s">
        <v>3081</v>
      </c>
      <c r="I603" s="3" t="s">
        <v>4185</v>
      </c>
      <c r="J603" s="3" t="s">
        <v>1270</v>
      </c>
      <c r="K603" s="3" t="s">
        <v>4186</v>
      </c>
      <c r="L603" s="3" t="s">
        <v>6004</v>
      </c>
      <c r="M603" s="3" t="s">
        <v>4190</v>
      </c>
      <c r="N603" s="3" t="s">
        <v>75</v>
      </c>
      <c r="O603" s="3"/>
      <c r="P603" s="3"/>
      <c r="Q603" s="3"/>
      <c r="R603" s="5"/>
      <c r="S603" s="5"/>
      <c r="T603" s="5"/>
      <c r="U603" s="5"/>
      <c r="V603" s="5"/>
      <c r="W603" s="5"/>
      <c r="X603" s="3"/>
      <c r="Y603" s="10" t="str">
        <f>VLOOKUP(H603,'centroDeProyectos estrateg '!$B:$AB,2,FALSE)</f>
        <v>4-  Gestión de personal (23)</v>
      </c>
      <c r="Z603" s="10" t="e">
        <f>VLOOKUP(I603,'centroDeProyectos estrateg '!$B:$AB,3,FALSE)</f>
        <v>#N/A</v>
      </c>
      <c r="AA603" s="10" t="e">
        <f>VLOOKUP(J603,'centroDeProyectos estrateg '!$B:$AB,7,FALSE)</f>
        <v>#N/A</v>
      </c>
      <c r="AB603" s="10" t="e">
        <f>VLOOKUP(K603,'centroDeProyectos estrateg '!$B:$AB,8,FALSE)</f>
        <v>#N/A</v>
      </c>
      <c r="AC603" s="10" t="e">
        <f>VLOOKUP(L603,'centroDeProyectos estrateg '!$B:$AB,5,FALSE)</f>
        <v>#N/A</v>
      </c>
      <c r="AD603" s="10" t="e">
        <f>VLOOKUP(M603,'centroDeProyectos estrateg '!$B:$AB,19,FALSE)</f>
        <v>#N/A</v>
      </c>
    </row>
    <row r="604" spans="1:30" ht="32.25" customHeight="1">
      <c r="A604" s="1"/>
      <c r="B604" s="4" t="s">
        <v>3817</v>
      </c>
      <c r="C604" s="4" t="s">
        <v>5351</v>
      </c>
      <c r="D604" s="4" t="s">
        <v>4046</v>
      </c>
      <c r="E604" s="4" t="s">
        <v>4128</v>
      </c>
      <c r="F604" s="4" t="s">
        <v>4129</v>
      </c>
      <c r="G604" s="4" t="str">
        <f t="shared" si="33"/>
        <v xml:space="preserve">CAPACITACIÓN: Implementar estrategias de capacitación y formación para mejorar las habilidades y conocimientos del personal en el desempeño de sus funciones, acorde a las necesidades, valores y ejes institucionales. </v>
      </c>
      <c r="H604" s="4" t="s">
        <v>3100</v>
      </c>
      <c r="I604" s="4" t="s">
        <v>6697</v>
      </c>
      <c r="J604" s="4" t="s">
        <v>3426</v>
      </c>
      <c r="K604" s="4" t="s">
        <v>6685</v>
      </c>
      <c r="L604" s="4">
        <v>2019</v>
      </c>
      <c r="M604" s="4" t="s">
        <v>6698</v>
      </c>
      <c r="N604" s="4" t="s">
        <v>3426</v>
      </c>
      <c r="O604" s="4" t="s">
        <v>3582</v>
      </c>
      <c r="P604" s="4">
        <v>0</v>
      </c>
      <c r="Q604" s="4">
        <v>100</v>
      </c>
      <c r="R604" s="15">
        <v>0.1</v>
      </c>
      <c r="S604" s="15">
        <v>0.2</v>
      </c>
      <c r="T604" s="15">
        <v>0.4</v>
      </c>
      <c r="U604" s="15">
        <v>0.6</v>
      </c>
      <c r="V604" s="15">
        <v>0.8</v>
      </c>
      <c r="W604" s="15">
        <v>1</v>
      </c>
      <c r="X604" s="4" t="s">
        <v>6672</v>
      </c>
      <c r="Y604" s="10" t="str">
        <f>VLOOKUP(H604,'centroDeProyectos estrateg '!$B:$AB,2,FALSE)</f>
        <v>1-  Resolución oportuna de conflictos  (19)</v>
      </c>
      <c r="Z604" s="10" t="e">
        <f>VLOOKUP(I604,'centroDeProyectos estrateg '!$B:$AB,3,FALSE)</f>
        <v>#N/A</v>
      </c>
      <c r="AA604" s="10" t="e">
        <f>VLOOKUP(J604,'centroDeProyectos estrateg '!$B:$AB,7,FALSE)</f>
        <v>#N/A</v>
      </c>
      <c r="AB604" s="10" t="e">
        <f>VLOOKUP(K604,'centroDeProyectos estrateg '!$B:$AB,8,FALSE)</f>
        <v>#N/A</v>
      </c>
      <c r="AC604" s="10" t="e">
        <f>VLOOKUP(L604,'centroDeProyectos estrateg '!$B:$AB,5,FALSE)</f>
        <v>#N/A</v>
      </c>
      <c r="AD604" s="10" t="e">
        <f>VLOOKUP(M604,'centroDeProyectos estrateg '!$B:$AB,19,FALSE)</f>
        <v>#N/A</v>
      </c>
    </row>
    <row r="605" spans="1:30" ht="32.25" customHeight="1">
      <c r="A605" s="1"/>
      <c r="B605" s="4" t="s">
        <v>3817</v>
      </c>
      <c r="C605" s="4" t="s">
        <v>5351</v>
      </c>
      <c r="D605" s="4" t="s">
        <v>4046</v>
      </c>
      <c r="E605" s="4" t="s">
        <v>4128</v>
      </c>
      <c r="F605" s="4" t="s">
        <v>4129</v>
      </c>
      <c r="G605" s="4" t="str">
        <f t="shared" si="33"/>
        <v xml:space="preserve">CAPACITACIÓN: Implementar estrategias de capacitación y formación para mejorar las habilidades y conocimientos del personal en el desempeño de sus funciones, acorde a las necesidades, valores y ejes institucionales. </v>
      </c>
      <c r="H605" s="4" t="s">
        <v>3100</v>
      </c>
      <c r="I605" s="4" t="s">
        <v>6697</v>
      </c>
      <c r="J605" s="4" t="s">
        <v>3426</v>
      </c>
      <c r="K605" s="4" t="s">
        <v>6685</v>
      </c>
      <c r="L605" s="4">
        <v>2020</v>
      </c>
      <c r="M605" s="4" t="s">
        <v>6699</v>
      </c>
      <c r="N605" s="4" t="s">
        <v>3426</v>
      </c>
      <c r="O605" s="4"/>
      <c r="P605" s="4"/>
      <c r="Q605" s="4"/>
      <c r="R605" s="15"/>
      <c r="S605" s="15"/>
      <c r="T605" s="15"/>
      <c r="U605" s="15"/>
      <c r="V605" s="15"/>
      <c r="W605" s="15"/>
      <c r="X605" s="4"/>
      <c r="Y605" s="10" t="str">
        <f>VLOOKUP(H605,'centroDeProyectos estrateg '!$B:$AB,2,FALSE)</f>
        <v>1-  Resolución oportuna de conflictos  (19)</v>
      </c>
      <c r="Z605" s="10" t="e">
        <f>VLOOKUP(I605,'centroDeProyectos estrateg '!$B:$AB,3,FALSE)</f>
        <v>#N/A</v>
      </c>
      <c r="AA605" s="10" t="e">
        <f>VLOOKUP(J605,'centroDeProyectos estrateg '!$B:$AB,7,FALSE)</f>
        <v>#N/A</v>
      </c>
      <c r="AB605" s="10" t="e">
        <f>VLOOKUP(K605,'centroDeProyectos estrateg '!$B:$AB,8,FALSE)</f>
        <v>#N/A</v>
      </c>
      <c r="AC605" s="10" t="e">
        <f>VLOOKUP(L605,'centroDeProyectos estrateg '!$B:$AB,5,FALSE)</f>
        <v>#N/A</v>
      </c>
      <c r="AD605" s="10" t="e">
        <f>VLOOKUP(M605,'centroDeProyectos estrateg '!$B:$AB,19,FALSE)</f>
        <v>#N/A</v>
      </c>
    </row>
    <row r="606" spans="1:30" ht="32.25" customHeight="1">
      <c r="A606" s="1"/>
      <c r="B606" s="4" t="s">
        <v>3817</v>
      </c>
      <c r="C606" s="4" t="s">
        <v>5351</v>
      </c>
      <c r="D606" s="4" t="s">
        <v>4046</v>
      </c>
      <c r="E606" s="4" t="s">
        <v>4128</v>
      </c>
      <c r="F606" s="4" t="s">
        <v>4129</v>
      </c>
      <c r="G606" s="4" t="str">
        <f t="shared" si="33"/>
        <v xml:space="preserve">CAPACITACIÓN: Implementar estrategias de capacitación y formación para mejorar las habilidades y conocimientos del personal en el desempeño de sus funciones, acorde a las necesidades, valores y ejes institucionales. </v>
      </c>
      <c r="H606" s="4" t="s">
        <v>3100</v>
      </c>
      <c r="I606" s="4" t="s">
        <v>6697</v>
      </c>
      <c r="J606" s="4" t="s">
        <v>3426</v>
      </c>
      <c r="K606" s="4" t="s">
        <v>6685</v>
      </c>
      <c r="L606" s="4" t="s">
        <v>3450</v>
      </c>
      <c r="M606" s="4" t="s">
        <v>6700</v>
      </c>
      <c r="N606" s="4" t="s">
        <v>3426</v>
      </c>
      <c r="O606" s="4"/>
      <c r="P606" s="4"/>
      <c r="Q606" s="4"/>
      <c r="R606" s="15"/>
      <c r="S606" s="15"/>
      <c r="T606" s="15"/>
      <c r="U606" s="15"/>
      <c r="V606" s="15"/>
      <c r="W606" s="15"/>
      <c r="X606" s="4"/>
      <c r="Y606" s="10" t="str">
        <f>VLOOKUP(H606,'centroDeProyectos estrateg '!$B:$AB,2,FALSE)</f>
        <v>1-  Resolución oportuna de conflictos  (19)</v>
      </c>
      <c r="Z606" s="10" t="e">
        <f>VLOOKUP(I606,'centroDeProyectos estrateg '!$B:$AB,3,FALSE)</f>
        <v>#N/A</v>
      </c>
      <c r="AA606" s="10" t="e">
        <f>VLOOKUP(J606,'centroDeProyectos estrateg '!$B:$AB,7,FALSE)</f>
        <v>#N/A</v>
      </c>
      <c r="AB606" s="10" t="e">
        <f>VLOOKUP(K606,'centroDeProyectos estrateg '!$B:$AB,8,FALSE)</f>
        <v>#N/A</v>
      </c>
      <c r="AC606" s="10" t="e">
        <f>VLOOKUP(L606,'centroDeProyectos estrateg '!$B:$AB,5,FALSE)</f>
        <v>#N/A</v>
      </c>
      <c r="AD606" s="10" t="e">
        <f>VLOOKUP(M606,'centroDeProyectos estrateg '!$B:$AB,19,FALSE)</f>
        <v>#N/A</v>
      </c>
    </row>
    <row r="607" spans="1:30" ht="32.25" customHeight="1">
      <c r="A607" s="1"/>
      <c r="B607" s="3" t="s">
        <v>3463</v>
      </c>
      <c r="C607" s="3" t="s">
        <v>5351</v>
      </c>
      <c r="D607" s="3" t="s">
        <v>4046</v>
      </c>
      <c r="E607" s="3" t="s">
        <v>4128</v>
      </c>
      <c r="F607" s="3" t="s">
        <v>4129</v>
      </c>
      <c r="G607" s="3" t="str">
        <f t="shared" si="33"/>
        <v xml:space="preserve">CAPACITACIÓN: Implementar estrategias de capacitación y formación para mejorar las habilidades y conocimientos del personal en el desempeño de sus funciones, acorde a las necesidades, valores y ejes institucionales. </v>
      </c>
      <c r="H607" s="3" t="s">
        <v>3096</v>
      </c>
      <c r="I607" s="3" t="s">
        <v>4196</v>
      </c>
      <c r="J607" s="3" t="s">
        <v>2145</v>
      </c>
      <c r="K607" s="3" t="s">
        <v>6701</v>
      </c>
      <c r="L607" s="3" t="s">
        <v>6004</v>
      </c>
      <c r="M607" s="3" t="s">
        <v>6702</v>
      </c>
      <c r="N607" s="3" t="s">
        <v>2145</v>
      </c>
      <c r="O607" s="3" t="s">
        <v>3582</v>
      </c>
      <c r="P607" s="3">
        <v>0</v>
      </c>
      <c r="Q607" s="3">
        <v>100</v>
      </c>
      <c r="R607" s="5">
        <v>0.1</v>
      </c>
      <c r="S607" s="5">
        <v>0.2</v>
      </c>
      <c r="T607" s="5">
        <v>0.4</v>
      </c>
      <c r="U607" s="5">
        <v>0.6</v>
      </c>
      <c r="V607" s="5">
        <v>0.8</v>
      </c>
      <c r="W607" s="5">
        <v>1</v>
      </c>
      <c r="X607" s="3" t="s">
        <v>6672</v>
      </c>
      <c r="Y607" s="10" t="e">
        <f>VLOOKUP(H607,'centroDeProyectos estrateg '!$B:$AB,2,FALSE)</f>
        <v>#N/A</v>
      </c>
      <c r="Z607" s="10" t="e">
        <f>VLOOKUP(I607,'centroDeProyectos estrateg '!$B:$AB,3,FALSE)</f>
        <v>#N/A</v>
      </c>
      <c r="AA607" s="10" t="e">
        <f>VLOOKUP(J607,'centroDeProyectos estrateg '!$B:$AB,7,FALSE)</f>
        <v>#N/A</v>
      </c>
      <c r="AB607" s="10" t="e">
        <f>VLOOKUP(K607,'centroDeProyectos estrateg '!$B:$AB,8,FALSE)</f>
        <v>#N/A</v>
      </c>
      <c r="AC607" s="10" t="e">
        <f>VLOOKUP(L607,'centroDeProyectos estrateg '!$B:$AB,5,FALSE)</f>
        <v>#N/A</v>
      </c>
      <c r="AD607" s="10" t="e">
        <f>VLOOKUP(M607,'centroDeProyectos estrateg '!$B:$AB,19,FALSE)</f>
        <v>#N/A</v>
      </c>
    </row>
    <row r="608" spans="1:30" ht="32.25" customHeight="1">
      <c r="A608" s="1"/>
      <c r="B608" s="3" t="s">
        <v>3463</v>
      </c>
      <c r="C608" s="3" t="s">
        <v>5351</v>
      </c>
      <c r="D608" s="3" t="s">
        <v>4046</v>
      </c>
      <c r="E608" s="3" t="s">
        <v>4128</v>
      </c>
      <c r="F608" s="3" t="s">
        <v>4129</v>
      </c>
      <c r="G608" s="3" t="str">
        <f t="shared" si="33"/>
        <v xml:space="preserve">CAPACITACIÓN: Implementar estrategias de capacitación y formación para mejorar las habilidades y conocimientos del personal en el desempeño de sus funciones, acorde a las necesidades, valores y ejes institucionales. </v>
      </c>
      <c r="H608" s="3" t="s">
        <v>3096</v>
      </c>
      <c r="I608" s="3" t="s">
        <v>4196</v>
      </c>
      <c r="J608" s="3" t="s">
        <v>2145</v>
      </c>
      <c r="K608" s="3" t="s">
        <v>6701</v>
      </c>
      <c r="L608" s="3">
        <v>2020</v>
      </c>
      <c r="M608" s="3" t="s">
        <v>6703</v>
      </c>
      <c r="N608" s="3" t="s">
        <v>2145</v>
      </c>
      <c r="O608" s="3"/>
      <c r="P608" s="3"/>
      <c r="Q608" s="3"/>
      <c r="R608" s="5"/>
      <c r="S608" s="5"/>
      <c r="T608" s="5"/>
      <c r="U608" s="5"/>
      <c r="V608" s="5"/>
      <c r="W608" s="5"/>
      <c r="X608" s="3"/>
      <c r="Y608" s="10" t="e">
        <f>VLOOKUP(H608,'centroDeProyectos estrateg '!$B:$AB,2,FALSE)</f>
        <v>#N/A</v>
      </c>
      <c r="Z608" s="10" t="e">
        <f>VLOOKUP(I608,'centroDeProyectos estrateg '!$B:$AB,3,FALSE)</f>
        <v>#N/A</v>
      </c>
      <c r="AA608" s="10" t="e">
        <f>VLOOKUP(J608,'centroDeProyectos estrateg '!$B:$AB,7,FALSE)</f>
        <v>#N/A</v>
      </c>
      <c r="AB608" s="10" t="e">
        <f>VLOOKUP(K608,'centroDeProyectos estrateg '!$B:$AB,8,FALSE)</f>
        <v>#N/A</v>
      </c>
      <c r="AC608" s="10" t="e">
        <f>VLOOKUP(L608,'centroDeProyectos estrateg '!$B:$AB,5,FALSE)</f>
        <v>#N/A</v>
      </c>
      <c r="AD608" s="10" t="e">
        <f>VLOOKUP(M608,'centroDeProyectos estrateg '!$B:$AB,19,FALSE)</f>
        <v>#N/A</v>
      </c>
    </row>
    <row r="609" spans="1:30" ht="32.25" customHeight="1">
      <c r="A609" s="1"/>
      <c r="B609" s="3" t="s">
        <v>3463</v>
      </c>
      <c r="C609" s="3" t="s">
        <v>5351</v>
      </c>
      <c r="D609" s="3" t="s">
        <v>4046</v>
      </c>
      <c r="E609" s="3" t="s">
        <v>4128</v>
      </c>
      <c r="F609" s="3" t="s">
        <v>4129</v>
      </c>
      <c r="G609" s="3" t="str">
        <f t="shared" si="33"/>
        <v xml:space="preserve">CAPACITACIÓN: Implementar estrategias de capacitación y formación para mejorar las habilidades y conocimientos del personal en el desempeño de sus funciones, acorde a las necesidades, valores y ejes institucionales. </v>
      </c>
      <c r="H609" s="3" t="s">
        <v>3096</v>
      </c>
      <c r="I609" s="3" t="s">
        <v>4196</v>
      </c>
      <c r="J609" s="3" t="s">
        <v>2145</v>
      </c>
      <c r="K609" s="3" t="s">
        <v>6701</v>
      </c>
      <c r="L609" s="3" t="s">
        <v>3450</v>
      </c>
      <c r="M609" s="3" t="s">
        <v>6704</v>
      </c>
      <c r="N609" s="3" t="s">
        <v>2145</v>
      </c>
      <c r="O609" s="3"/>
      <c r="P609" s="3"/>
      <c r="Q609" s="3"/>
      <c r="R609" s="5"/>
      <c r="S609" s="5"/>
      <c r="T609" s="5"/>
      <c r="U609" s="5"/>
      <c r="V609" s="5"/>
      <c r="W609" s="5"/>
      <c r="X609" s="3"/>
      <c r="Y609" s="10" t="e">
        <f>VLOOKUP(H609,'centroDeProyectos estrateg '!$B:$AB,2,FALSE)</f>
        <v>#N/A</v>
      </c>
      <c r="Z609" s="10" t="e">
        <f>VLOOKUP(I609,'centroDeProyectos estrateg '!$B:$AB,3,FALSE)</f>
        <v>#N/A</v>
      </c>
      <c r="AA609" s="10" t="e">
        <f>VLOOKUP(J609,'centroDeProyectos estrateg '!$B:$AB,7,FALSE)</f>
        <v>#N/A</v>
      </c>
      <c r="AB609" s="10" t="e">
        <f>VLOOKUP(K609,'centroDeProyectos estrateg '!$B:$AB,8,FALSE)</f>
        <v>#N/A</v>
      </c>
      <c r="AC609" s="10" t="e">
        <f>VLOOKUP(L609,'centroDeProyectos estrateg '!$B:$AB,5,FALSE)</f>
        <v>#N/A</v>
      </c>
      <c r="AD609" s="10" t="e">
        <f>VLOOKUP(M609,'centroDeProyectos estrateg '!$B:$AB,19,FALSE)</f>
        <v>#N/A</v>
      </c>
    </row>
    <row r="610" spans="1:30" ht="32.25" customHeight="1">
      <c r="A610" s="1"/>
      <c r="B610" s="4" t="s">
        <v>3463</v>
      </c>
      <c r="C610" s="4" t="s">
        <v>5351</v>
      </c>
      <c r="D610" s="4" t="s">
        <v>4046</v>
      </c>
      <c r="E610" s="4" t="s">
        <v>4128</v>
      </c>
      <c r="F610" s="4" t="s">
        <v>4129</v>
      </c>
      <c r="G610" s="4" t="str">
        <f t="shared" si="33"/>
        <v xml:space="preserve">CAPACITACIÓN: Implementar estrategias de capacitación y formación para mejorar las habilidades y conocimientos del personal en el desempeño de sus funciones, acorde a las necesidades, valores y ejes institucionales. </v>
      </c>
      <c r="H610" s="4" t="s">
        <v>3108</v>
      </c>
      <c r="I610" s="4" t="s">
        <v>4197</v>
      </c>
      <c r="J610" s="3" t="s">
        <v>1270</v>
      </c>
      <c r="K610" s="4" t="s">
        <v>6685</v>
      </c>
      <c r="L610" s="4">
        <v>2019</v>
      </c>
      <c r="M610" s="4" t="s">
        <v>6705</v>
      </c>
      <c r="N610" s="4" t="s">
        <v>3426</v>
      </c>
      <c r="O610" s="4" t="s">
        <v>3582</v>
      </c>
      <c r="P610" s="4">
        <v>0</v>
      </c>
      <c r="Q610" s="4">
        <v>100</v>
      </c>
      <c r="R610" s="15">
        <v>0.1</v>
      </c>
      <c r="S610" s="15">
        <v>0.2</v>
      </c>
      <c r="T610" s="15">
        <v>0.4</v>
      </c>
      <c r="U610" s="15">
        <v>0.6</v>
      </c>
      <c r="V610" s="15">
        <v>0.8</v>
      </c>
      <c r="W610" s="15">
        <v>1</v>
      </c>
      <c r="X610" s="4" t="s">
        <v>6672</v>
      </c>
      <c r="Y610" s="10" t="e">
        <f>VLOOKUP(H610,'centroDeProyectos estrateg '!$B:$AB,2,FALSE)</f>
        <v>#N/A</v>
      </c>
      <c r="Z610" s="10" t="e">
        <f>VLOOKUP(I610,'centroDeProyectos estrateg '!$B:$AB,3,FALSE)</f>
        <v>#N/A</v>
      </c>
      <c r="AA610" s="10" t="e">
        <f>VLOOKUP(J610,'centroDeProyectos estrateg '!$B:$AB,7,FALSE)</f>
        <v>#N/A</v>
      </c>
      <c r="AB610" s="10" t="e">
        <f>VLOOKUP(K610,'centroDeProyectos estrateg '!$B:$AB,8,FALSE)</f>
        <v>#N/A</v>
      </c>
      <c r="AC610" s="10" t="e">
        <f>VLOOKUP(L610,'centroDeProyectos estrateg '!$B:$AB,5,FALSE)</f>
        <v>#N/A</v>
      </c>
      <c r="AD610" s="10" t="e">
        <f>VLOOKUP(M610,'centroDeProyectos estrateg '!$B:$AB,19,FALSE)</f>
        <v>#N/A</v>
      </c>
    </row>
    <row r="611" spans="1:30" ht="32.25" customHeight="1">
      <c r="A611" s="1"/>
      <c r="B611" s="4" t="s">
        <v>3463</v>
      </c>
      <c r="C611" s="4" t="s">
        <v>5351</v>
      </c>
      <c r="D611" s="4" t="s">
        <v>4046</v>
      </c>
      <c r="E611" s="4" t="s">
        <v>4128</v>
      </c>
      <c r="F611" s="4" t="s">
        <v>4129</v>
      </c>
      <c r="G611" s="4" t="str">
        <f t="shared" si="33"/>
        <v xml:space="preserve">CAPACITACIÓN: Implementar estrategias de capacitación y formación para mejorar las habilidades y conocimientos del personal en el desempeño de sus funciones, acorde a las necesidades, valores y ejes institucionales. </v>
      </c>
      <c r="H611" s="4" t="s">
        <v>3108</v>
      </c>
      <c r="I611" s="4" t="s">
        <v>4197</v>
      </c>
      <c r="J611" s="3" t="s">
        <v>1270</v>
      </c>
      <c r="K611" s="4" t="s">
        <v>6685</v>
      </c>
      <c r="L611" s="4">
        <v>2020</v>
      </c>
      <c r="M611" s="4" t="s">
        <v>6706</v>
      </c>
      <c r="N611" s="4" t="s">
        <v>3426</v>
      </c>
      <c r="O611" s="4"/>
      <c r="P611" s="4"/>
      <c r="Q611" s="4"/>
      <c r="R611" s="15"/>
      <c r="S611" s="15"/>
      <c r="T611" s="15"/>
      <c r="U611" s="15"/>
      <c r="V611" s="15"/>
      <c r="W611" s="15"/>
      <c r="X611" s="4"/>
      <c r="Y611" s="10" t="e">
        <f>VLOOKUP(H611,'centroDeProyectos estrateg '!$B:$AB,2,FALSE)</f>
        <v>#N/A</v>
      </c>
      <c r="Z611" s="10" t="e">
        <f>VLOOKUP(I611,'centroDeProyectos estrateg '!$B:$AB,3,FALSE)</f>
        <v>#N/A</v>
      </c>
      <c r="AA611" s="10" t="e">
        <f>VLOOKUP(J611,'centroDeProyectos estrateg '!$B:$AB,7,FALSE)</f>
        <v>#N/A</v>
      </c>
      <c r="AB611" s="10" t="e">
        <f>VLOOKUP(K611,'centroDeProyectos estrateg '!$B:$AB,8,FALSE)</f>
        <v>#N/A</v>
      </c>
      <c r="AC611" s="10" t="e">
        <f>VLOOKUP(L611,'centroDeProyectos estrateg '!$B:$AB,5,FALSE)</f>
        <v>#N/A</v>
      </c>
      <c r="AD611" s="10" t="e">
        <f>VLOOKUP(M611,'centroDeProyectos estrateg '!$B:$AB,19,FALSE)</f>
        <v>#N/A</v>
      </c>
    </row>
    <row r="612" spans="1:30" ht="32.25" customHeight="1">
      <c r="A612" s="1"/>
      <c r="B612" s="4" t="s">
        <v>3463</v>
      </c>
      <c r="C612" s="4" t="s">
        <v>5351</v>
      </c>
      <c r="D612" s="4" t="s">
        <v>4046</v>
      </c>
      <c r="E612" s="4" t="s">
        <v>4128</v>
      </c>
      <c r="F612" s="4" t="s">
        <v>4129</v>
      </c>
      <c r="G612" s="4" t="str">
        <f t="shared" si="33"/>
        <v xml:space="preserve">CAPACITACIÓN: Implementar estrategias de capacitación y formación para mejorar las habilidades y conocimientos del personal en el desempeño de sus funciones, acorde a las necesidades, valores y ejes institucionales. </v>
      </c>
      <c r="H612" s="4" t="s">
        <v>3108</v>
      </c>
      <c r="I612" s="4" t="s">
        <v>4197</v>
      </c>
      <c r="J612" s="3" t="s">
        <v>1270</v>
      </c>
      <c r="K612" s="4" t="s">
        <v>6685</v>
      </c>
      <c r="L612" s="4" t="s">
        <v>3450</v>
      </c>
      <c r="M612" s="4" t="s">
        <v>6707</v>
      </c>
      <c r="N612" s="4" t="s">
        <v>3426</v>
      </c>
      <c r="O612" s="4"/>
      <c r="P612" s="4"/>
      <c r="Q612" s="4"/>
      <c r="R612" s="15"/>
      <c r="S612" s="15"/>
      <c r="T612" s="15"/>
      <c r="U612" s="15"/>
      <c r="V612" s="15"/>
      <c r="W612" s="15"/>
      <c r="X612" s="4"/>
      <c r="Y612" s="10" t="e">
        <f>VLOOKUP(H612,'centroDeProyectos estrateg '!$B:$AB,2,FALSE)</f>
        <v>#N/A</v>
      </c>
      <c r="Z612" s="10" t="e">
        <f>VLOOKUP(I612,'centroDeProyectos estrateg '!$B:$AB,3,FALSE)</f>
        <v>#N/A</v>
      </c>
      <c r="AA612" s="10" t="e">
        <f>VLOOKUP(J612,'centroDeProyectos estrateg '!$B:$AB,7,FALSE)</f>
        <v>#N/A</v>
      </c>
      <c r="AB612" s="10" t="e">
        <f>VLOOKUP(K612,'centroDeProyectos estrateg '!$B:$AB,8,FALSE)</f>
        <v>#N/A</v>
      </c>
      <c r="AC612" s="10" t="e">
        <f>VLOOKUP(L612,'centroDeProyectos estrateg '!$B:$AB,5,FALSE)</f>
        <v>#N/A</v>
      </c>
      <c r="AD612" s="10" t="e">
        <f>VLOOKUP(M612,'centroDeProyectos estrateg '!$B:$AB,19,FALSE)</f>
        <v>#N/A</v>
      </c>
    </row>
    <row r="613" spans="1:30" ht="32.25" customHeight="1">
      <c r="A613" s="1"/>
      <c r="B613" s="3" t="s">
        <v>3463</v>
      </c>
      <c r="C613" s="3" t="s">
        <v>3938</v>
      </c>
      <c r="D613" s="3" t="s">
        <v>4227</v>
      </c>
      <c r="E613" s="3" t="s">
        <v>4826</v>
      </c>
      <c r="F613" s="3" t="s">
        <v>4213</v>
      </c>
      <c r="G613" s="3" t="str">
        <f t="shared" ref="G613:G651" si="38">_xlfn.CONCAT(E613,": ",F613)</f>
        <v>GESTIÓN ESTRATÉGICA INSTITUCIONAL: Gestionar el proceso de toma de decisiones conforme al contenido del plan estratégico con el fin de administrar los recursos presupuestarios en función de las prioridades institucionales.</v>
      </c>
      <c r="H613" s="26" t="s">
        <v>3019</v>
      </c>
      <c r="I613" s="26" t="s">
        <v>6708</v>
      </c>
      <c r="J613" s="3" t="s">
        <v>26</v>
      </c>
      <c r="K613" s="3" t="s">
        <v>6709</v>
      </c>
      <c r="L613" s="3">
        <v>2019</v>
      </c>
      <c r="M613" s="3" t="s">
        <v>6710</v>
      </c>
      <c r="N613" s="3" t="s">
        <v>26</v>
      </c>
      <c r="O613" s="3" t="s">
        <v>3582</v>
      </c>
      <c r="P613" s="3">
        <v>0</v>
      </c>
      <c r="Q613" s="3">
        <v>100</v>
      </c>
      <c r="R613" s="5">
        <v>0.1</v>
      </c>
      <c r="S613" s="5">
        <v>0.2</v>
      </c>
      <c r="T613" s="5">
        <v>0.4</v>
      </c>
      <c r="U613" s="5">
        <v>0.6</v>
      </c>
      <c r="V613" s="5">
        <v>0.8</v>
      </c>
      <c r="W613" s="5">
        <v>1</v>
      </c>
      <c r="X613" s="3" t="s">
        <v>6711</v>
      </c>
      <c r="Y613" s="10" t="e">
        <f>VLOOKUP(H613,'centroDeProyectos estrateg '!$B:$AB,2,FALSE)</f>
        <v>#VALUE!</v>
      </c>
      <c r="Z613" s="10" t="e">
        <f>VLOOKUP(I613,'centroDeProyectos estrateg '!$B:$AB,3,FALSE)</f>
        <v>#N/A</v>
      </c>
      <c r="AA613" s="10" t="e">
        <f>VLOOKUP(J613,'centroDeProyectos estrateg '!$B:$AB,7,FALSE)</f>
        <v>#N/A</v>
      </c>
      <c r="AB613" s="10" t="e">
        <f>VLOOKUP(K613,'centroDeProyectos estrateg '!$B:$AB,8,FALSE)</f>
        <v>#N/A</v>
      </c>
      <c r="AC613" s="10" t="e">
        <f>VLOOKUP(L613,'centroDeProyectos estrateg '!$B:$AB,5,FALSE)</f>
        <v>#N/A</v>
      </c>
      <c r="AD613" s="10" t="e">
        <f>VLOOKUP(M613,'centroDeProyectos estrateg '!$B:$AB,19,FALSE)</f>
        <v>#N/A</v>
      </c>
    </row>
    <row r="614" spans="1:30" ht="32.25" customHeight="1">
      <c r="A614" s="1"/>
      <c r="B614" s="3" t="s">
        <v>3463</v>
      </c>
      <c r="C614" s="3" t="s">
        <v>3938</v>
      </c>
      <c r="D614" s="3" t="s">
        <v>4227</v>
      </c>
      <c r="E614" s="3" t="s">
        <v>4826</v>
      </c>
      <c r="F614" s="3" t="s">
        <v>4213</v>
      </c>
      <c r="G614" s="3" t="str">
        <f t="shared" si="38"/>
        <v>GESTIÓN ESTRATÉGICA INSTITUCIONAL: Gestionar el proceso de toma de decisiones conforme al contenido del plan estratégico con el fin de administrar los recursos presupuestarios en función de las prioridades institucionales.</v>
      </c>
      <c r="H614" s="26" t="s">
        <v>3019</v>
      </c>
      <c r="I614" s="26" t="s">
        <v>6708</v>
      </c>
      <c r="J614" s="3" t="s">
        <v>26</v>
      </c>
      <c r="K614" s="3" t="s">
        <v>6709</v>
      </c>
      <c r="L614" s="3" t="s">
        <v>3475</v>
      </c>
      <c r="M614" s="3" t="s">
        <v>6712</v>
      </c>
      <c r="N614" s="3" t="s">
        <v>26</v>
      </c>
      <c r="O614" s="3"/>
      <c r="P614" s="3"/>
      <c r="Q614" s="3"/>
      <c r="R614" s="5"/>
      <c r="S614" s="5"/>
      <c r="T614" s="5"/>
      <c r="U614" s="5"/>
      <c r="V614" s="5"/>
      <c r="W614" s="5"/>
      <c r="X614" s="3"/>
      <c r="Y614" s="10" t="e">
        <f>VLOOKUP(H614,'centroDeProyectos estrateg '!$B:$AB,2,FALSE)</f>
        <v>#VALUE!</v>
      </c>
      <c r="Z614" s="10" t="e">
        <f>VLOOKUP(I614,'centroDeProyectos estrateg '!$B:$AB,3,FALSE)</f>
        <v>#N/A</v>
      </c>
      <c r="AA614" s="10" t="e">
        <f>VLOOKUP(J614,'centroDeProyectos estrateg '!$B:$AB,7,FALSE)</f>
        <v>#N/A</v>
      </c>
      <c r="AB614" s="10" t="e">
        <f>VLOOKUP(K614,'centroDeProyectos estrateg '!$B:$AB,8,FALSE)</f>
        <v>#N/A</v>
      </c>
      <c r="AC614" s="10" t="e">
        <f>VLOOKUP(L614,'centroDeProyectos estrateg '!$B:$AB,5,FALSE)</f>
        <v>#N/A</v>
      </c>
      <c r="AD614" s="10" t="e">
        <f>VLOOKUP(M614,'centroDeProyectos estrateg '!$B:$AB,19,FALSE)</f>
        <v>#N/A</v>
      </c>
    </row>
    <row r="615" spans="1:30" ht="32.25" customHeight="1">
      <c r="A615" s="1"/>
      <c r="B615" s="3" t="s">
        <v>3463</v>
      </c>
      <c r="C615" s="3" t="s">
        <v>3938</v>
      </c>
      <c r="D615" s="3" t="s">
        <v>4227</v>
      </c>
      <c r="E615" s="3" t="s">
        <v>4826</v>
      </c>
      <c r="F615" s="3" t="s">
        <v>4213</v>
      </c>
      <c r="G615" s="3" t="str">
        <f t="shared" si="38"/>
        <v>GESTIÓN ESTRATÉGICA INSTITUCIONAL: Gestionar el proceso de toma de decisiones conforme al contenido del plan estratégico con el fin de administrar los recursos presupuestarios en función de las prioridades institucionales.</v>
      </c>
      <c r="H615" s="26" t="s">
        <v>3019</v>
      </c>
      <c r="I615" s="26" t="s">
        <v>6708</v>
      </c>
      <c r="J615" s="3" t="s">
        <v>26</v>
      </c>
      <c r="K615" s="3" t="s">
        <v>6709</v>
      </c>
      <c r="L615" s="3" t="s">
        <v>6174</v>
      </c>
      <c r="M615" s="3" t="s">
        <v>6713</v>
      </c>
      <c r="N615" s="3" t="s">
        <v>26</v>
      </c>
      <c r="O615" s="3"/>
      <c r="P615" s="3"/>
      <c r="Q615" s="3"/>
      <c r="R615" s="5"/>
      <c r="S615" s="5"/>
      <c r="T615" s="5"/>
      <c r="U615" s="5"/>
      <c r="V615" s="5"/>
      <c r="W615" s="5"/>
      <c r="X615" s="3"/>
      <c r="Y615" s="10" t="e">
        <f>VLOOKUP(H615,'centroDeProyectos estrateg '!$B:$AB,2,FALSE)</f>
        <v>#VALUE!</v>
      </c>
      <c r="Z615" s="10" t="e">
        <f>VLOOKUP(I615,'centroDeProyectos estrateg '!$B:$AB,3,FALSE)</f>
        <v>#N/A</v>
      </c>
      <c r="AA615" s="10" t="e">
        <f>VLOOKUP(J615,'centroDeProyectos estrateg '!$B:$AB,7,FALSE)</f>
        <v>#N/A</v>
      </c>
      <c r="AB615" s="10" t="e">
        <f>VLOOKUP(K615,'centroDeProyectos estrateg '!$B:$AB,8,FALSE)</f>
        <v>#N/A</v>
      </c>
      <c r="AC615" s="10" t="e">
        <f>VLOOKUP(L615,'centroDeProyectos estrateg '!$B:$AB,5,FALSE)</f>
        <v>#N/A</v>
      </c>
      <c r="AD615" s="10" t="e">
        <f>VLOOKUP(M615,'centroDeProyectos estrateg '!$B:$AB,19,FALSE)</f>
        <v>#N/A</v>
      </c>
    </row>
    <row r="616" spans="1:30" ht="32.25" customHeight="1">
      <c r="A616" s="1"/>
      <c r="B616" s="3" t="s">
        <v>3463</v>
      </c>
      <c r="C616" s="3" t="s">
        <v>3938</v>
      </c>
      <c r="D616" s="3" t="s">
        <v>4227</v>
      </c>
      <c r="E616" s="3" t="s">
        <v>4826</v>
      </c>
      <c r="F616" s="3" t="s">
        <v>4213</v>
      </c>
      <c r="G616" s="3" t="str">
        <f t="shared" si="38"/>
        <v>GESTIÓN ESTRATÉGICA INSTITUCIONAL: Gestionar el proceso de toma de decisiones conforme al contenido del plan estratégico con el fin de administrar los recursos presupuestarios en función de las prioridades institucionales.</v>
      </c>
      <c r="H616" s="26" t="s">
        <v>3019</v>
      </c>
      <c r="I616" s="26" t="s">
        <v>6708</v>
      </c>
      <c r="J616" s="3" t="s">
        <v>26</v>
      </c>
      <c r="K616" s="3" t="s">
        <v>6709</v>
      </c>
      <c r="L616" s="3" t="s">
        <v>6714</v>
      </c>
      <c r="M616" s="3" t="s">
        <v>6715</v>
      </c>
      <c r="N616" s="3" t="s">
        <v>26</v>
      </c>
      <c r="O616" s="3"/>
      <c r="P616" s="3"/>
      <c r="Q616" s="3"/>
      <c r="R616" s="5"/>
      <c r="S616" s="5"/>
      <c r="T616" s="5"/>
      <c r="U616" s="5"/>
      <c r="V616" s="5"/>
      <c r="W616" s="5"/>
      <c r="X616" s="3"/>
      <c r="Y616" s="10" t="e">
        <f>VLOOKUP(H616,'centroDeProyectos estrateg '!$B:$AB,2,FALSE)</f>
        <v>#VALUE!</v>
      </c>
      <c r="Z616" s="10" t="e">
        <f>VLOOKUP(I616,'centroDeProyectos estrateg '!$B:$AB,3,FALSE)</f>
        <v>#N/A</v>
      </c>
      <c r="AA616" s="10" t="e">
        <f>VLOOKUP(J616,'centroDeProyectos estrateg '!$B:$AB,7,FALSE)</f>
        <v>#N/A</v>
      </c>
      <c r="AB616" s="10" t="e">
        <f>VLOOKUP(K616,'centroDeProyectos estrateg '!$B:$AB,8,FALSE)</f>
        <v>#N/A</v>
      </c>
      <c r="AC616" s="10" t="e">
        <f>VLOOKUP(L616,'centroDeProyectos estrateg '!$B:$AB,5,FALSE)</f>
        <v>#N/A</v>
      </c>
      <c r="AD616" s="10" t="e">
        <f>VLOOKUP(M616,'centroDeProyectos estrateg '!$B:$AB,19,FALSE)</f>
        <v>#N/A</v>
      </c>
    </row>
    <row r="617" spans="1:30" ht="32.25" customHeight="1">
      <c r="A617" s="1"/>
      <c r="B617" s="3" t="s">
        <v>3463</v>
      </c>
      <c r="C617" s="3" t="s">
        <v>3938</v>
      </c>
      <c r="D617" s="3" t="s">
        <v>4227</v>
      </c>
      <c r="E617" s="3" t="s">
        <v>4826</v>
      </c>
      <c r="F617" s="3" t="s">
        <v>4213</v>
      </c>
      <c r="G617" s="3" t="str">
        <f t="shared" si="38"/>
        <v>GESTIÓN ESTRATÉGICA INSTITUCIONAL: Gestionar el proceso de toma de decisiones conforme al contenido del plan estratégico con el fin de administrar los recursos presupuestarios en función de las prioridades institucionales.</v>
      </c>
      <c r="H617" s="26" t="s">
        <v>3019</v>
      </c>
      <c r="I617" s="26" t="s">
        <v>6708</v>
      </c>
      <c r="J617" s="3" t="s">
        <v>26</v>
      </c>
      <c r="K617" s="3" t="s">
        <v>6709</v>
      </c>
      <c r="L617" s="3">
        <v>2022</v>
      </c>
      <c r="M617" s="3" t="s">
        <v>6716</v>
      </c>
      <c r="N617" s="3" t="s">
        <v>26</v>
      </c>
      <c r="O617" s="3"/>
      <c r="P617" s="3"/>
      <c r="Q617" s="3"/>
      <c r="R617" s="5"/>
      <c r="S617" s="5"/>
      <c r="T617" s="5"/>
      <c r="U617" s="5"/>
      <c r="V617" s="5"/>
      <c r="W617" s="5"/>
      <c r="X617" s="3"/>
      <c r="Y617" s="10" t="e">
        <f>VLOOKUP(H617,'centroDeProyectos estrateg '!$B:$AB,2,FALSE)</f>
        <v>#VALUE!</v>
      </c>
      <c r="Z617" s="10" t="e">
        <f>VLOOKUP(I617,'centroDeProyectos estrateg '!$B:$AB,3,FALSE)</f>
        <v>#N/A</v>
      </c>
      <c r="AA617" s="10" t="e">
        <f>VLOOKUP(J617,'centroDeProyectos estrateg '!$B:$AB,7,FALSE)</f>
        <v>#N/A</v>
      </c>
      <c r="AB617" s="10" t="e">
        <f>VLOOKUP(K617,'centroDeProyectos estrateg '!$B:$AB,8,FALSE)</f>
        <v>#N/A</v>
      </c>
      <c r="AC617" s="10" t="e">
        <f>VLOOKUP(L617,'centroDeProyectos estrateg '!$B:$AB,5,FALSE)</f>
        <v>#N/A</v>
      </c>
      <c r="AD617" s="10" t="e">
        <f>VLOOKUP(M617,'centroDeProyectos estrateg '!$B:$AB,19,FALSE)</f>
        <v>#N/A</v>
      </c>
    </row>
    <row r="618" spans="1:30" ht="32.25" customHeight="1">
      <c r="A618" s="1"/>
      <c r="B618" s="3" t="s">
        <v>3463</v>
      </c>
      <c r="C618" s="3" t="s">
        <v>3938</v>
      </c>
      <c r="D618" s="3" t="s">
        <v>4227</v>
      </c>
      <c r="E618" s="3" t="s">
        <v>4826</v>
      </c>
      <c r="F618" s="3" t="s">
        <v>4213</v>
      </c>
      <c r="G618" s="3" t="str">
        <f t="shared" si="38"/>
        <v>GESTIÓN ESTRATÉGICA INSTITUCIONAL: Gestionar el proceso de toma de decisiones conforme al contenido del plan estratégico con el fin de administrar los recursos presupuestarios en función de las prioridades institucionales.</v>
      </c>
      <c r="H618" s="26" t="s">
        <v>3019</v>
      </c>
      <c r="I618" s="26" t="s">
        <v>6708</v>
      </c>
      <c r="J618" s="3" t="s">
        <v>26</v>
      </c>
      <c r="K618" s="3" t="s">
        <v>6709</v>
      </c>
      <c r="L618" s="3">
        <v>2023</v>
      </c>
      <c r="M618" s="3" t="s">
        <v>6717</v>
      </c>
      <c r="N618" s="3" t="s">
        <v>26</v>
      </c>
      <c r="O618" s="3"/>
      <c r="P618" s="3"/>
      <c r="Q618" s="3"/>
      <c r="R618" s="5"/>
      <c r="S618" s="5"/>
      <c r="T618" s="5"/>
      <c r="U618" s="5"/>
      <c r="V618" s="5"/>
      <c r="W618" s="5"/>
      <c r="X618" s="3"/>
      <c r="Y618" s="10" t="e">
        <f>VLOOKUP(H618,'centroDeProyectos estrateg '!$B:$AB,2,FALSE)</f>
        <v>#VALUE!</v>
      </c>
      <c r="Z618" s="10" t="e">
        <f>VLOOKUP(I618,'centroDeProyectos estrateg '!$B:$AB,3,FALSE)</f>
        <v>#N/A</v>
      </c>
      <c r="AA618" s="10" t="e">
        <f>VLOOKUP(J618,'centroDeProyectos estrateg '!$B:$AB,7,FALSE)</f>
        <v>#N/A</v>
      </c>
      <c r="AB618" s="10" t="e">
        <f>VLOOKUP(K618,'centroDeProyectos estrateg '!$B:$AB,8,FALSE)</f>
        <v>#N/A</v>
      </c>
      <c r="AC618" s="10" t="e">
        <f>VLOOKUP(L618,'centroDeProyectos estrateg '!$B:$AB,5,FALSE)</f>
        <v>#N/A</v>
      </c>
      <c r="AD618" s="10" t="e">
        <f>VLOOKUP(M618,'centroDeProyectos estrateg '!$B:$AB,19,FALSE)</f>
        <v>#N/A</v>
      </c>
    </row>
    <row r="619" spans="1:30" ht="32.25" customHeight="1">
      <c r="A619" s="1"/>
      <c r="B619" s="3" t="s">
        <v>3463</v>
      </c>
      <c r="C619" s="3" t="s">
        <v>3938</v>
      </c>
      <c r="D619" s="3" t="s">
        <v>4227</v>
      </c>
      <c r="E619" s="3" t="s">
        <v>4826</v>
      </c>
      <c r="F619" s="3" t="s">
        <v>4213</v>
      </c>
      <c r="G619" s="3" t="str">
        <f t="shared" si="38"/>
        <v>GESTIÓN ESTRATÉGICA INSTITUCIONAL: Gestionar el proceso de toma de decisiones conforme al contenido del plan estratégico con el fin de administrar los recursos presupuestarios en función de las prioridades institucionales.</v>
      </c>
      <c r="H619" s="26" t="s">
        <v>3019</v>
      </c>
      <c r="I619" s="26" t="s">
        <v>6708</v>
      </c>
      <c r="J619" s="3" t="s">
        <v>26</v>
      </c>
      <c r="K619" s="3" t="s">
        <v>6709</v>
      </c>
      <c r="L619" s="3">
        <v>2024</v>
      </c>
      <c r="M619" s="3" t="s">
        <v>6718</v>
      </c>
      <c r="N619" s="3" t="s">
        <v>26</v>
      </c>
      <c r="O619" s="3"/>
      <c r="P619" s="3"/>
      <c r="Q619" s="3"/>
      <c r="R619" s="5"/>
      <c r="S619" s="5"/>
      <c r="T619" s="5"/>
      <c r="U619" s="5"/>
      <c r="V619" s="5"/>
      <c r="W619" s="5"/>
      <c r="X619" s="3"/>
      <c r="Y619" s="10" t="e">
        <f>VLOOKUP(H619,'centroDeProyectos estrateg '!$B:$AB,2,FALSE)</f>
        <v>#VALUE!</v>
      </c>
      <c r="Z619" s="10" t="e">
        <f>VLOOKUP(I619,'centroDeProyectos estrateg '!$B:$AB,3,FALSE)</f>
        <v>#N/A</v>
      </c>
      <c r="AA619" s="10" t="e">
        <f>VLOOKUP(J619,'centroDeProyectos estrateg '!$B:$AB,7,FALSE)</f>
        <v>#N/A</v>
      </c>
      <c r="AB619" s="10" t="e">
        <f>VLOOKUP(K619,'centroDeProyectos estrateg '!$B:$AB,8,FALSE)</f>
        <v>#N/A</v>
      </c>
      <c r="AC619" s="10" t="e">
        <f>VLOOKUP(L619,'centroDeProyectos estrateg '!$B:$AB,5,FALSE)</f>
        <v>#N/A</v>
      </c>
      <c r="AD619" s="10" t="e">
        <f>VLOOKUP(M619,'centroDeProyectos estrateg '!$B:$AB,19,FALSE)</f>
        <v>#N/A</v>
      </c>
    </row>
    <row r="620" spans="1:30" ht="32.25" customHeight="1">
      <c r="A620" s="1"/>
      <c r="B620" s="4" t="s">
        <v>3463</v>
      </c>
      <c r="C620" s="4" t="s">
        <v>3938</v>
      </c>
      <c r="D620" s="4" t="s">
        <v>4227</v>
      </c>
      <c r="E620" s="4" t="s">
        <v>6719</v>
      </c>
      <c r="F620" s="4" t="s">
        <v>6720</v>
      </c>
      <c r="G620" s="4" t="str">
        <f t="shared" si="38"/>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H620" s="27" t="s">
        <v>3039</v>
      </c>
      <c r="I620" s="27" t="s">
        <v>4211</v>
      </c>
      <c r="J620" s="4" t="s">
        <v>26</v>
      </c>
      <c r="K620" s="4" t="s">
        <v>6721</v>
      </c>
      <c r="L620" s="4">
        <v>2019</v>
      </c>
      <c r="M620" s="4" t="s">
        <v>6722</v>
      </c>
      <c r="N620" s="4" t="s">
        <v>26</v>
      </c>
      <c r="O620" s="4" t="s">
        <v>3582</v>
      </c>
      <c r="P620" s="4">
        <v>0</v>
      </c>
      <c r="Q620" s="4">
        <v>100</v>
      </c>
      <c r="R620" s="15">
        <v>0.1</v>
      </c>
      <c r="S620" s="15">
        <v>0.2</v>
      </c>
      <c r="T620" s="15">
        <v>0.4</v>
      </c>
      <c r="U620" s="15">
        <v>0.6</v>
      </c>
      <c r="V620" s="15">
        <v>0.8</v>
      </c>
      <c r="W620" s="15">
        <v>1</v>
      </c>
      <c r="X620" s="4" t="s">
        <v>6723</v>
      </c>
      <c r="Y620" s="10" t="e">
        <f>VLOOKUP(H620,'centroDeProyectos estrateg '!$B:$AB,2,FALSE)</f>
        <v>#N/A</v>
      </c>
      <c r="Z620" s="10" t="e">
        <f>VLOOKUP(I620,'centroDeProyectos estrateg '!$B:$AB,3,FALSE)</f>
        <v>#N/A</v>
      </c>
      <c r="AA620" s="10" t="e">
        <f>VLOOKUP(J620,'centroDeProyectos estrateg '!$B:$AB,7,FALSE)</f>
        <v>#N/A</v>
      </c>
      <c r="AB620" s="10" t="e">
        <f>VLOOKUP(K620,'centroDeProyectos estrateg '!$B:$AB,8,FALSE)</f>
        <v>#N/A</v>
      </c>
      <c r="AC620" s="10" t="e">
        <f>VLOOKUP(L620,'centroDeProyectos estrateg '!$B:$AB,5,FALSE)</f>
        <v>#N/A</v>
      </c>
      <c r="AD620" s="10" t="e">
        <f>VLOOKUP(M620,'centroDeProyectos estrateg '!$B:$AB,19,FALSE)</f>
        <v>#N/A</v>
      </c>
    </row>
    <row r="621" spans="1:30" ht="32.25" customHeight="1">
      <c r="A621" s="1"/>
      <c r="B621" s="4" t="s">
        <v>3463</v>
      </c>
      <c r="C621" s="4" t="s">
        <v>3938</v>
      </c>
      <c r="D621" s="4" t="s">
        <v>4227</v>
      </c>
      <c r="E621" s="4" t="s">
        <v>6719</v>
      </c>
      <c r="F621" s="4" t="s">
        <v>6720</v>
      </c>
      <c r="G621" s="4" t="str">
        <f t="shared" si="38"/>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H621" s="27" t="s">
        <v>3039</v>
      </c>
      <c r="I621" s="27" t="s">
        <v>4211</v>
      </c>
      <c r="J621" s="4" t="s">
        <v>26</v>
      </c>
      <c r="K621" s="4" t="s">
        <v>6721</v>
      </c>
      <c r="L621" s="4" t="s">
        <v>6004</v>
      </c>
      <c r="M621" s="4" t="s">
        <v>6724</v>
      </c>
      <c r="N621" s="4" t="s">
        <v>26</v>
      </c>
      <c r="O621" s="4"/>
      <c r="P621" s="4"/>
      <c r="Q621" s="4"/>
      <c r="R621" s="15"/>
      <c r="S621" s="15"/>
      <c r="T621" s="15"/>
      <c r="U621" s="15"/>
      <c r="V621" s="15"/>
      <c r="W621" s="15"/>
      <c r="X621" s="4"/>
      <c r="Y621" s="10" t="e">
        <f>VLOOKUP(H621,'centroDeProyectos estrateg '!$B:$AB,2,FALSE)</f>
        <v>#N/A</v>
      </c>
      <c r="Z621" s="10" t="e">
        <f>VLOOKUP(I621,'centroDeProyectos estrateg '!$B:$AB,3,FALSE)</f>
        <v>#N/A</v>
      </c>
      <c r="AA621" s="10" t="e">
        <f>VLOOKUP(J621,'centroDeProyectos estrateg '!$B:$AB,7,FALSE)</f>
        <v>#N/A</v>
      </c>
      <c r="AB621" s="10" t="e">
        <f>VLOOKUP(K621,'centroDeProyectos estrateg '!$B:$AB,8,FALSE)</f>
        <v>#N/A</v>
      </c>
      <c r="AC621" s="10" t="e">
        <f>VLOOKUP(L621,'centroDeProyectos estrateg '!$B:$AB,5,FALSE)</f>
        <v>#N/A</v>
      </c>
      <c r="AD621" s="10" t="e">
        <f>VLOOKUP(M621,'centroDeProyectos estrateg '!$B:$AB,19,FALSE)</f>
        <v>#N/A</v>
      </c>
    </row>
    <row r="622" spans="1:30" ht="32.25" customHeight="1">
      <c r="A622" s="1"/>
      <c r="B622" s="4" t="s">
        <v>3463</v>
      </c>
      <c r="C622" s="4" t="s">
        <v>3938</v>
      </c>
      <c r="D622" s="4" t="s">
        <v>4227</v>
      </c>
      <c r="E622" s="4" t="s">
        <v>6719</v>
      </c>
      <c r="F622" s="4" t="s">
        <v>6720</v>
      </c>
      <c r="G622" s="4" t="str">
        <f t="shared" si="38"/>
        <v>GESTIÓN ADMINISTRATIVA POR MEDIO DEL PORTAFOLIO DE PROYECTOS ESTRATÉGICOS: Fortalecer la administración del portafolio de proyectos en la gestión del Poder Judicial, que contribuya en el cumplimiento de los compromisos establecidos en el plan estratégico institucional.</v>
      </c>
      <c r="H622" s="27" t="s">
        <v>3039</v>
      </c>
      <c r="I622" s="27" t="s">
        <v>4211</v>
      </c>
      <c r="J622" s="4" t="s">
        <v>26</v>
      </c>
      <c r="K622" s="4" t="s">
        <v>6721</v>
      </c>
      <c r="L622" s="4">
        <v>2024</v>
      </c>
      <c r="M622" s="4" t="s">
        <v>6718</v>
      </c>
      <c r="N622" s="4" t="s">
        <v>26</v>
      </c>
      <c r="O622" s="4"/>
      <c r="P622" s="4"/>
      <c r="Q622" s="4"/>
      <c r="R622" s="15"/>
      <c r="S622" s="15"/>
      <c r="T622" s="15"/>
      <c r="U622" s="15"/>
      <c r="V622" s="15"/>
      <c r="W622" s="15"/>
      <c r="X622" s="4"/>
      <c r="Y622" s="10" t="e">
        <f>VLOOKUP(H622,'centroDeProyectos estrateg '!$B:$AB,2,FALSE)</f>
        <v>#N/A</v>
      </c>
      <c r="Z622" s="10" t="e">
        <f>VLOOKUP(I622,'centroDeProyectos estrateg '!$B:$AB,3,FALSE)</f>
        <v>#N/A</v>
      </c>
      <c r="AA622" s="10" t="e">
        <f>VLOOKUP(J622,'centroDeProyectos estrateg '!$B:$AB,7,FALSE)</f>
        <v>#N/A</v>
      </c>
      <c r="AB622" s="10" t="e">
        <f>VLOOKUP(K622,'centroDeProyectos estrateg '!$B:$AB,8,FALSE)</f>
        <v>#N/A</v>
      </c>
      <c r="AC622" s="10" t="e">
        <f>VLOOKUP(L622,'centroDeProyectos estrateg '!$B:$AB,5,FALSE)</f>
        <v>#N/A</v>
      </c>
      <c r="AD622" s="10" t="e">
        <f>VLOOKUP(M622,'centroDeProyectos estrateg '!$B:$AB,19,FALSE)</f>
        <v>#N/A</v>
      </c>
    </row>
    <row r="623" spans="1:30" ht="32.25" customHeight="1">
      <c r="A623" s="1"/>
      <c r="B623" s="3" t="s">
        <v>3463</v>
      </c>
      <c r="C623" s="3" t="s">
        <v>3938</v>
      </c>
      <c r="D623" s="3" t="s">
        <v>4227</v>
      </c>
      <c r="E623" s="3" t="s">
        <v>6725</v>
      </c>
      <c r="F623" s="3" t="s">
        <v>5657</v>
      </c>
      <c r="G623" s="3" t="str">
        <f t="shared" si="38"/>
        <v xml:space="preserve">GESTIÓN DE POLÍTICAS INSTITUCIONALES: Gestionar el desarrollo, implementación y seguimiento de las políticas institucionales para fortalecer la gestión judicial con el fin de mejorar los servicios de justicia. </v>
      </c>
      <c r="H623" s="26" t="s">
        <v>3093</v>
      </c>
      <c r="I623" s="26" t="s">
        <v>4212</v>
      </c>
      <c r="J623" s="3" t="s">
        <v>26</v>
      </c>
      <c r="K623" s="3" t="s">
        <v>6726</v>
      </c>
      <c r="L623" s="3">
        <v>2019</v>
      </c>
      <c r="M623" s="3" t="s">
        <v>6727</v>
      </c>
      <c r="N623" s="3" t="s">
        <v>26</v>
      </c>
      <c r="O623" s="3" t="s">
        <v>3582</v>
      </c>
      <c r="P623" s="3">
        <v>0</v>
      </c>
      <c r="Q623" s="3">
        <v>100</v>
      </c>
      <c r="R623" s="5">
        <v>0.1</v>
      </c>
      <c r="S623" s="5">
        <v>0.2</v>
      </c>
      <c r="T623" s="5">
        <v>0.4</v>
      </c>
      <c r="U623" s="5">
        <v>0.6</v>
      </c>
      <c r="V623" s="5">
        <v>0.8</v>
      </c>
      <c r="W623" s="5">
        <v>1</v>
      </c>
      <c r="X623" s="3" t="s">
        <v>6728</v>
      </c>
      <c r="Y623" s="10" t="str">
        <f>VLOOKUP(H623,'centroDeProyectos estrateg '!$B:$AB,2,FALSE)</f>
        <v>5-  Planificación Institucional (20)</v>
      </c>
      <c r="Z623" s="10" t="e">
        <f>VLOOKUP(I623,'centroDeProyectos estrateg '!$B:$AB,3,FALSE)</f>
        <v>#N/A</v>
      </c>
      <c r="AA623" s="10" t="e">
        <f>VLOOKUP(J623,'centroDeProyectos estrateg '!$B:$AB,7,FALSE)</f>
        <v>#N/A</v>
      </c>
      <c r="AB623" s="10" t="e">
        <f>VLOOKUP(K623,'centroDeProyectos estrateg '!$B:$AB,8,FALSE)</f>
        <v>#N/A</v>
      </c>
      <c r="AC623" s="10" t="e">
        <f>VLOOKUP(L623,'centroDeProyectos estrateg '!$B:$AB,5,FALSE)</f>
        <v>#N/A</v>
      </c>
      <c r="AD623" s="10" t="e">
        <f>VLOOKUP(M623,'centroDeProyectos estrateg '!$B:$AB,19,FALSE)</f>
        <v>#N/A</v>
      </c>
    </row>
    <row r="624" spans="1:30" ht="32.25" customHeight="1">
      <c r="A624" s="1"/>
      <c r="B624" s="3" t="s">
        <v>3463</v>
      </c>
      <c r="C624" s="3" t="s">
        <v>3938</v>
      </c>
      <c r="D624" s="3" t="s">
        <v>4227</v>
      </c>
      <c r="E624" s="3" t="s">
        <v>6725</v>
      </c>
      <c r="F624" s="3" t="s">
        <v>5657</v>
      </c>
      <c r="G624" s="3" t="str">
        <f t="shared" si="38"/>
        <v xml:space="preserve">GESTIÓN DE POLÍTICAS INSTITUCIONALES: Gestionar el desarrollo, implementación y seguimiento de las políticas institucionales para fortalecer la gestión judicial con el fin de mejorar los servicios de justicia. </v>
      </c>
      <c r="H624" s="26" t="s">
        <v>3093</v>
      </c>
      <c r="I624" s="26" t="s">
        <v>4212</v>
      </c>
      <c r="J624" s="3" t="s">
        <v>26</v>
      </c>
      <c r="K624" s="3" t="s">
        <v>6726</v>
      </c>
      <c r="L624" s="3" t="s">
        <v>6004</v>
      </c>
      <c r="M624" s="3" t="s">
        <v>6729</v>
      </c>
      <c r="N624" s="3" t="s">
        <v>26</v>
      </c>
      <c r="O624" s="3"/>
      <c r="P624" s="3"/>
      <c r="Q624" s="3"/>
      <c r="R624" s="5"/>
      <c r="S624" s="5"/>
      <c r="T624" s="5"/>
      <c r="U624" s="5"/>
      <c r="V624" s="5"/>
      <c r="W624" s="5"/>
      <c r="X624" s="3"/>
      <c r="Y624" s="10" t="str">
        <f>VLOOKUP(H624,'centroDeProyectos estrateg '!$B:$AB,2,FALSE)</f>
        <v>5-  Planificación Institucional (20)</v>
      </c>
      <c r="Z624" s="10" t="e">
        <f>VLOOKUP(I624,'centroDeProyectos estrateg '!$B:$AB,3,FALSE)</f>
        <v>#N/A</v>
      </c>
      <c r="AA624" s="10" t="e">
        <f>VLOOKUP(J624,'centroDeProyectos estrateg '!$B:$AB,7,FALSE)</f>
        <v>#N/A</v>
      </c>
      <c r="AB624" s="10" t="e">
        <f>VLOOKUP(K624,'centroDeProyectos estrateg '!$B:$AB,8,FALSE)</f>
        <v>#N/A</v>
      </c>
      <c r="AC624" s="10" t="e">
        <f>VLOOKUP(L624,'centroDeProyectos estrateg '!$B:$AB,5,FALSE)</f>
        <v>#N/A</v>
      </c>
      <c r="AD624" s="10" t="e">
        <f>VLOOKUP(M624,'centroDeProyectos estrateg '!$B:$AB,19,FALSE)</f>
        <v>#N/A</v>
      </c>
    </row>
    <row r="625" spans="1:30" ht="32.25" customHeight="1">
      <c r="A625" s="1"/>
      <c r="B625" s="3" t="s">
        <v>3463</v>
      </c>
      <c r="C625" s="3" t="s">
        <v>3938</v>
      </c>
      <c r="D625" s="3" t="s">
        <v>4227</v>
      </c>
      <c r="E625" s="3" t="s">
        <v>6725</v>
      </c>
      <c r="F625" s="3" t="s">
        <v>5657</v>
      </c>
      <c r="G625" s="3" t="str">
        <f t="shared" si="38"/>
        <v xml:space="preserve">GESTIÓN DE POLÍTICAS INSTITUCIONALES: Gestionar el desarrollo, implementación y seguimiento de las políticas institucionales para fortalecer la gestión judicial con el fin de mejorar los servicios de justicia. </v>
      </c>
      <c r="H625" s="26" t="s">
        <v>3093</v>
      </c>
      <c r="I625" s="26" t="s">
        <v>4212</v>
      </c>
      <c r="J625" s="3" t="s">
        <v>26</v>
      </c>
      <c r="K625" s="3" t="s">
        <v>6726</v>
      </c>
      <c r="L625" s="3">
        <v>2024</v>
      </c>
      <c r="M625" s="3" t="s">
        <v>6730</v>
      </c>
      <c r="N625" s="3" t="s">
        <v>26</v>
      </c>
      <c r="O625" s="3"/>
      <c r="P625" s="3"/>
      <c r="Q625" s="3"/>
      <c r="R625" s="5"/>
      <c r="S625" s="5"/>
      <c r="T625" s="5"/>
      <c r="U625" s="5"/>
      <c r="V625" s="5"/>
      <c r="W625" s="5"/>
      <c r="X625" s="3"/>
      <c r="Y625" s="10" t="str">
        <f>VLOOKUP(H625,'centroDeProyectos estrateg '!$B:$AB,2,FALSE)</f>
        <v>5-  Planificación Institucional (20)</v>
      </c>
      <c r="Z625" s="10" t="e">
        <f>VLOOKUP(I625,'centroDeProyectos estrateg '!$B:$AB,3,FALSE)</f>
        <v>#N/A</v>
      </c>
      <c r="AA625" s="10" t="e">
        <f>VLOOKUP(J625,'centroDeProyectos estrateg '!$B:$AB,7,FALSE)</f>
        <v>#N/A</v>
      </c>
      <c r="AB625" s="10" t="e">
        <f>VLOOKUP(K625,'centroDeProyectos estrateg '!$B:$AB,8,FALSE)</f>
        <v>#N/A</v>
      </c>
      <c r="AC625" s="10" t="e">
        <f>VLOOKUP(L625,'centroDeProyectos estrateg '!$B:$AB,5,FALSE)</f>
        <v>#N/A</v>
      </c>
      <c r="AD625" s="10" t="e">
        <f>VLOOKUP(M625,'centroDeProyectos estrateg '!$B:$AB,19,FALSE)</f>
        <v>#N/A</v>
      </c>
    </row>
    <row r="626" spans="1:30" ht="32.25" customHeight="1">
      <c r="A626" s="1"/>
      <c r="B626" s="4" t="s">
        <v>3463</v>
      </c>
      <c r="C626" s="4" t="s">
        <v>3938</v>
      </c>
      <c r="D626" s="4" t="s">
        <v>4227</v>
      </c>
      <c r="E626" s="4" t="s">
        <v>4826</v>
      </c>
      <c r="F626" s="4" t="s">
        <v>4213</v>
      </c>
      <c r="G626" s="4" t="str">
        <f t="shared" si="38"/>
        <v>GESTIÓN ESTRATÉGICA INSTITUCIONAL: Gestionar el proceso de toma de decisiones conforme al contenido del plan estratégico con el fin de administrar los recursos presupuestarios en función de las prioridades institucionales.</v>
      </c>
      <c r="H626" s="27" t="s">
        <v>3030</v>
      </c>
      <c r="I626" s="27" t="s">
        <v>6731</v>
      </c>
      <c r="J626" s="4" t="s">
        <v>26</v>
      </c>
      <c r="K626" s="4" t="s">
        <v>6732</v>
      </c>
      <c r="L626" s="4">
        <v>2019</v>
      </c>
      <c r="M626" s="4" t="s">
        <v>6733</v>
      </c>
      <c r="N626" s="4" t="s">
        <v>26</v>
      </c>
      <c r="O626" s="4" t="s">
        <v>3582</v>
      </c>
      <c r="P626" s="4">
        <v>0</v>
      </c>
      <c r="Q626" s="4">
        <v>100</v>
      </c>
      <c r="R626" s="15">
        <v>0.1</v>
      </c>
      <c r="S626" s="15">
        <v>0.2</v>
      </c>
      <c r="T626" s="15">
        <v>0.4</v>
      </c>
      <c r="U626" s="15">
        <v>0.6</v>
      </c>
      <c r="V626" s="15">
        <v>0.8</v>
      </c>
      <c r="W626" s="15">
        <v>1</v>
      </c>
      <c r="X626" s="4" t="s">
        <v>6734</v>
      </c>
      <c r="Y626" s="10" t="str">
        <f>VLOOKUP(H626,'centroDeProyectos estrateg '!$B:$AB,2,FALSE)</f>
        <v>5-  Planificación Institucional (20)</v>
      </c>
      <c r="Z626" s="10" t="e">
        <f>VLOOKUP(I626,'centroDeProyectos estrateg '!$B:$AB,3,FALSE)</f>
        <v>#N/A</v>
      </c>
      <c r="AA626" s="10" t="e">
        <f>VLOOKUP(J626,'centroDeProyectos estrateg '!$B:$AB,7,FALSE)</f>
        <v>#N/A</v>
      </c>
      <c r="AB626" s="10" t="e">
        <f>VLOOKUP(K626,'centroDeProyectos estrateg '!$B:$AB,8,FALSE)</f>
        <v>#N/A</v>
      </c>
      <c r="AC626" s="10" t="e">
        <f>VLOOKUP(L626,'centroDeProyectos estrateg '!$B:$AB,5,FALSE)</f>
        <v>#N/A</v>
      </c>
      <c r="AD626" s="10" t="e">
        <f>VLOOKUP(M626,'centroDeProyectos estrateg '!$B:$AB,19,FALSE)</f>
        <v>#N/A</v>
      </c>
    </row>
    <row r="627" spans="1:30" ht="32.25" customHeight="1">
      <c r="A627" s="1"/>
      <c r="B627" s="4" t="s">
        <v>3463</v>
      </c>
      <c r="C627" s="4" t="s">
        <v>3938</v>
      </c>
      <c r="D627" s="4" t="s">
        <v>4227</v>
      </c>
      <c r="E627" s="4" t="s">
        <v>4826</v>
      </c>
      <c r="F627" s="4" t="s">
        <v>4213</v>
      </c>
      <c r="G627" s="4" t="str">
        <f t="shared" si="38"/>
        <v>GESTIÓN ESTRATÉGICA INSTITUCIONAL: Gestionar el proceso de toma de decisiones conforme al contenido del plan estratégico con el fin de administrar los recursos presupuestarios en función de las prioridades institucionales.</v>
      </c>
      <c r="H627" s="27" t="s">
        <v>3030</v>
      </c>
      <c r="I627" s="27" t="s">
        <v>6731</v>
      </c>
      <c r="J627" s="4" t="s">
        <v>26</v>
      </c>
      <c r="K627" s="4" t="s">
        <v>6732</v>
      </c>
      <c r="L627" s="4" t="s">
        <v>3475</v>
      </c>
      <c r="M627" s="4" t="s">
        <v>3640</v>
      </c>
      <c r="N627" s="4" t="s">
        <v>26</v>
      </c>
      <c r="O627" s="4"/>
      <c r="P627" s="4"/>
      <c r="Q627" s="4"/>
      <c r="R627" s="15"/>
      <c r="S627" s="15"/>
      <c r="T627" s="15"/>
      <c r="U627" s="15"/>
      <c r="V627" s="15"/>
      <c r="W627" s="15"/>
      <c r="X627" s="4"/>
      <c r="Y627" s="10" t="str">
        <f>VLOOKUP(H627,'centroDeProyectos estrateg '!$B:$AB,2,FALSE)</f>
        <v>5-  Planificación Institucional (20)</v>
      </c>
      <c r="Z627" s="10" t="e">
        <f>VLOOKUP(I627,'centroDeProyectos estrateg '!$B:$AB,3,FALSE)</f>
        <v>#N/A</v>
      </c>
      <c r="AA627" s="10" t="e">
        <f>VLOOKUP(J627,'centroDeProyectos estrateg '!$B:$AB,7,FALSE)</f>
        <v>#N/A</v>
      </c>
      <c r="AB627" s="10" t="e">
        <f>VLOOKUP(K627,'centroDeProyectos estrateg '!$B:$AB,8,FALSE)</f>
        <v>#N/A</v>
      </c>
      <c r="AC627" s="10" t="e">
        <f>VLOOKUP(L627,'centroDeProyectos estrateg '!$B:$AB,5,FALSE)</f>
        <v>#N/A</v>
      </c>
      <c r="AD627" s="10" t="e">
        <f>VLOOKUP(M627,'centroDeProyectos estrateg '!$B:$AB,19,FALSE)</f>
        <v>#N/A</v>
      </c>
    </row>
    <row r="628" spans="1:30" ht="32.25" customHeight="1">
      <c r="A628" s="1"/>
      <c r="B628" s="4" t="s">
        <v>3463</v>
      </c>
      <c r="C628" s="4" t="s">
        <v>3938</v>
      </c>
      <c r="D628" s="4" t="s">
        <v>4227</v>
      </c>
      <c r="E628" s="4" t="s">
        <v>4826</v>
      </c>
      <c r="F628" s="4" t="s">
        <v>4213</v>
      </c>
      <c r="G628" s="4" t="str">
        <f t="shared" si="38"/>
        <v>GESTIÓN ESTRATÉGICA INSTITUCIONAL: Gestionar el proceso de toma de decisiones conforme al contenido del plan estratégico con el fin de administrar los recursos presupuestarios en función de las prioridades institucionales.</v>
      </c>
      <c r="H628" s="27" t="s">
        <v>3030</v>
      </c>
      <c r="I628" s="27" t="s">
        <v>6731</v>
      </c>
      <c r="J628" s="4" t="s">
        <v>26</v>
      </c>
      <c r="K628" s="4" t="s">
        <v>6732</v>
      </c>
      <c r="L628" s="4" t="s">
        <v>6004</v>
      </c>
      <c r="M628" s="4" t="s">
        <v>6281</v>
      </c>
      <c r="N628" s="4" t="s">
        <v>26</v>
      </c>
      <c r="O628" s="4"/>
      <c r="P628" s="4"/>
      <c r="Q628" s="4"/>
      <c r="R628" s="15"/>
      <c r="S628" s="15"/>
      <c r="T628" s="15"/>
      <c r="U628" s="15"/>
      <c r="V628" s="15"/>
      <c r="W628" s="15"/>
      <c r="X628" s="4"/>
      <c r="Y628" s="10" t="str">
        <f>VLOOKUP(H628,'centroDeProyectos estrateg '!$B:$AB,2,FALSE)</f>
        <v>5-  Planificación Institucional (20)</v>
      </c>
      <c r="Z628" s="10" t="e">
        <f>VLOOKUP(I628,'centroDeProyectos estrateg '!$B:$AB,3,FALSE)</f>
        <v>#N/A</v>
      </c>
      <c r="AA628" s="10" t="e">
        <f>VLOOKUP(J628,'centroDeProyectos estrateg '!$B:$AB,7,FALSE)</f>
        <v>#N/A</v>
      </c>
      <c r="AB628" s="10" t="e">
        <f>VLOOKUP(K628,'centroDeProyectos estrateg '!$B:$AB,8,FALSE)</f>
        <v>#N/A</v>
      </c>
      <c r="AC628" s="10" t="e">
        <f>VLOOKUP(L628,'centroDeProyectos estrateg '!$B:$AB,5,FALSE)</f>
        <v>#N/A</v>
      </c>
      <c r="AD628" s="10" t="e">
        <f>VLOOKUP(M628,'centroDeProyectos estrateg '!$B:$AB,19,FALSE)</f>
        <v>#N/A</v>
      </c>
    </row>
    <row r="629" spans="1:30" ht="32.25" customHeight="1">
      <c r="A629" s="1"/>
      <c r="B629" s="3" t="s">
        <v>3548</v>
      </c>
      <c r="C629" s="3" t="s">
        <v>3938</v>
      </c>
      <c r="D629" s="3" t="s">
        <v>4227</v>
      </c>
      <c r="E629" s="3" t="s">
        <v>4826</v>
      </c>
      <c r="F629" s="3" t="s">
        <v>4213</v>
      </c>
      <c r="G629" s="3" t="str">
        <f t="shared" si="38"/>
        <v>GESTIÓN ESTRATÉGICA INSTITUCIONAL: Gestionar el proceso de toma de decisiones conforme al contenido del plan estratégico con el fin de administrar los recursos presupuestarios en función de las prioridades institucionales.</v>
      </c>
      <c r="H629" s="3" t="s">
        <v>3064</v>
      </c>
      <c r="I629" s="3" t="s">
        <v>6735</v>
      </c>
      <c r="J629" s="3" t="s">
        <v>26</v>
      </c>
      <c r="K629" s="3" t="s">
        <v>2834</v>
      </c>
      <c r="L629" s="3" t="s">
        <v>3475</v>
      </c>
      <c r="M629" s="3" t="s">
        <v>6736</v>
      </c>
      <c r="N629" s="3" t="s">
        <v>26</v>
      </c>
      <c r="O629" s="3" t="s">
        <v>3434</v>
      </c>
      <c r="P629" s="3">
        <v>0</v>
      </c>
      <c r="Q629" s="5">
        <v>0.8</v>
      </c>
      <c r="R629" s="5">
        <v>0.1</v>
      </c>
      <c r="S629" s="5">
        <v>0.2</v>
      </c>
      <c r="T629" s="5">
        <v>0.3</v>
      </c>
      <c r="U629" s="5">
        <v>0.5</v>
      </c>
      <c r="V629" s="5">
        <v>0.7</v>
      </c>
      <c r="W629" s="5">
        <v>0.8</v>
      </c>
      <c r="X629" s="3" t="s">
        <v>6001</v>
      </c>
      <c r="Y629" s="10" t="e">
        <f>VLOOKUP(H629,'centroDeProyectos estrateg '!$B:$AB,2,FALSE)</f>
        <v>#N/A</v>
      </c>
      <c r="Z629" s="10" t="e">
        <f>VLOOKUP(I629,'centroDeProyectos estrateg '!$B:$AB,3,FALSE)</f>
        <v>#N/A</v>
      </c>
      <c r="AA629" s="10" t="e">
        <f>VLOOKUP(J629,'centroDeProyectos estrateg '!$B:$AB,7,FALSE)</f>
        <v>#N/A</v>
      </c>
      <c r="AB629" s="10" t="e">
        <f>VLOOKUP(K629,'centroDeProyectos estrateg '!$B:$AB,8,FALSE)</f>
        <v>#N/A</v>
      </c>
      <c r="AC629" s="10" t="e">
        <f>VLOOKUP(L629,'centroDeProyectos estrateg '!$B:$AB,5,FALSE)</f>
        <v>#N/A</v>
      </c>
      <c r="AD629" s="10" t="e">
        <f>VLOOKUP(M629,'centroDeProyectos estrateg '!$B:$AB,19,FALSE)</f>
        <v>#N/A</v>
      </c>
    </row>
    <row r="630" spans="1:30" ht="32.25" customHeight="1">
      <c r="A630" s="1"/>
      <c r="B630" s="4" t="s">
        <v>3463</v>
      </c>
      <c r="C630" s="4" t="s">
        <v>3938</v>
      </c>
      <c r="D630" s="4" t="s">
        <v>4227</v>
      </c>
      <c r="E630" s="4" t="s">
        <v>4826</v>
      </c>
      <c r="F630" s="4" t="s">
        <v>4213</v>
      </c>
      <c r="G630" s="4" t="str">
        <f t="shared" si="38"/>
        <v>GESTIÓN ESTRATÉGICA INSTITUCIONAL: Gestionar el proceso de toma de decisiones conforme al contenido del plan estratégico con el fin de administrar los recursos presupuestarios en función de las prioridades institucionales.</v>
      </c>
      <c r="H630" s="4" t="s">
        <v>3014</v>
      </c>
      <c r="I630" s="4" t="s">
        <v>4220</v>
      </c>
      <c r="J630" s="4" t="s">
        <v>840</v>
      </c>
      <c r="K630" s="4" t="s">
        <v>6739</v>
      </c>
      <c r="L630" s="4" t="s">
        <v>3475</v>
      </c>
      <c r="M630" s="4" t="s">
        <v>6740</v>
      </c>
      <c r="N630" s="4"/>
      <c r="O630" s="4" t="s">
        <v>6737</v>
      </c>
      <c r="P630" s="15" t="s">
        <v>6738</v>
      </c>
      <c r="Q630" s="22">
        <v>0.94499999999999995</v>
      </c>
      <c r="R630" s="4">
        <v>94.5</v>
      </c>
      <c r="S630" s="4">
        <v>94.5</v>
      </c>
      <c r="T630" s="4">
        <v>94.5</v>
      </c>
      <c r="U630" s="4">
        <v>94.5</v>
      </c>
      <c r="V630" s="4">
        <v>94.5</v>
      </c>
      <c r="W630" s="4">
        <v>94.5</v>
      </c>
      <c r="X630" s="4"/>
      <c r="Y630" s="10" t="e">
        <f>VLOOKUP(H630,'centroDeProyectos estrateg '!$B:$AB,2,FALSE)</f>
        <v>#N/A</v>
      </c>
      <c r="Z630" s="10" t="e">
        <f>VLOOKUP(I630,'centroDeProyectos estrateg '!$B:$AB,3,FALSE)</f>
        <v>#N/A</v>
      </c>
      <c r="AA630" s="10" t="e">
        <f>VLOOKUP(J630,'centroDeProyectos estrateg '!$B:$AB,7,FALSE)</f>
        <v>#N/A</v>
      </c>
      <c r="AB630" s="10" t="e">
        <f>VLOOKUP(K630,'centroDeProyectos estrateg '!$B:$AB,8,FALSE)</f>
        <v>#N/A</v>
      </c>
      <c r="AC630" s="10" t="e">
        <f>VLOOKUP(L630,'centroDeProyectos estrateg '!$B:$AB,5,FALSE)</f>
        <v>#N/A</v>
      </c>
      <c r="AD630" s="10" t="e">
        <f>VLOOKUP(M630,'centroDeProyectos estrateg '!$B:$AB,19,FALSE)</f>
        <v>#N/A</v>
      </c>
    </row>
    <row r="631" spans="1:30" s="9" customFormat="1" ht="32.25" customHeight="1">
      <c r="A631" s="1"/>
      <c r="B631" s="4" t="s">
        <v>3463</v>
      </c>
      <c r="C631" s="4" t="s">
        <v>3938</v>
      </c>
      <c r="D631" s="4" t="s">
        <v>4227</v>
      </c>
      <c r="E631" s="4" t="s">
        <v>4826</v>
      </c>
      <c r="F631" s="4" t="s">
        <v>4213</v>
      </c>
      <c r="G631" s="4" t="str">
        <f t="shared" si="38"/>
        <v>GESTIÓN ESTRATÉGICA INSTITUCIONAL: Gestionar el proceso de toma de decisiones conforme al contenido del plan estratégico con el fin de administrar los recursos presupuestarios en función de las prioridades institucionales.</v>
      </c>
      <c r="H631" s="4" t="s">
        <v>3025</v>
      </c>
      <c r="I631" s="27" t="s">
        <v>4228</v>
      </c>
      <c r="J631" s="4" t="s">
        <v>58</v>
      </c>
      <c r="K631" s="4" t="s">
        <v>6741</v>
      </c>
      <c r="L631" s="4" t="s">
        <v>3475</v>
      </c>
      <c r="M631" s="4" t="s">
        <v>6772</v>
      </c>
      <c r="N631" s="4" t="s">
        <v>26</v>
      </c>
      <c r="O631" s="4" t="s">
        <v>3434</v>
      </c>
      <c r="P631" s="4">
        <v>0</v>
      </c>
      <c r="Q631" s="4">
        <v>100</v>
      </c>
      <c r="R631" s="15">
        <v>1</v>
      </c>
      <c r="S631" s="15">
        <v>1</v>
      </c>
      <c r="T631" s="15">
        <v>1</v>
      </c>
      <c r="U631" s="15">
        <v>1</v>
      </c>
      <c r="V631" s="15">
        <v>1</v>
      </c>
      <c r="W631" s="15">
        <v>1</v>
      </c>
      <c r="X631" s="4" t="s">
        <v>6001</v>
      </c>
      <c r="Y631" s="10" t="str">
        <f>VLOOKUP(H631,'centroDeProyectos estrateg '!$B:$AB,2,FALSE)</f>
        <v>5-  Planificación Institucional (20)</v>
      </c>
      <c r="Z631" s="10" t="e">
        <f>VLOOKUP(I631,'centroDeProyectos estrateg '!$B:$AB,3,FALSE)</f>
        <v>#N/A</v>
      </c>
      <c r="AA631" s="10" t="e">
        <f>VLOOKUP(J631,'centroDeProyectos estrateg '!$B:$AB,7,FALSE)</f>
        <v>#N/A</v>
      </c>
      <c r="AB631" s="10" t="e">
        <f>VLOOKUP(K631,'centroDeProyectos estrateg '!$B:$AB,8,FALSE)</f>
        <v>#N/A</v>
      </c>
      <c r="AC631" s="10" t="e">
        <f>VLOOKUP(L631,'centroDeProyectos estrateg '!$B:$AB,5,FALSE)</f>
        <v>#N/A</v>
      </c>
      <c r="AD631" s="10" t="e">
        <f>VLOOKUP(M631,'centroDeProyectos estrateg '!$B:$AB,19,FALSE)</f>
        <v>#N/A</v>
      </c>
    </row>
    <row r="632" spans="1:30" ht="32.25" customHeight="1">
      <c r="A632" s="1"/>
      <c r="B632" s="3" t="s">
        <v>3463</v>
      </c>
      <c r="C632" s="3" t="s">
        <v>3938</v>
      </c>
      <c r="D632" s="3" t="s">
        <v>4227</v>
      </c>
      <c r="E632" s="3" t="s">
        <v>4826</v>
      </c>
      <c r="F632" s="3" t="s">
        <v>4213</v>
      </c>
      <c r="G632" s="3" t="str">
        <f t="shared" si="38"/>
        <v>GESTIÓN ESTRATÉGICA INSTITUCIONAL: Gestionar el proceso de toma de decisiones conforme al contenido del plan estratégico con el fin de administrar los recursos presupuestarios en función de las prioridades institucionales.</v>
      </c>
      <c r="H632" s="3" t="s">
        <v>3012</v>
      </c>
      <c r="I632" s="3" t="s">
        <v>4229</v>
      </c>
      <c r="J632" s="3" t="s">
        <v>4230</v>
      </c>
      <c r="K632" s="3" t="s">
        <v>6742</v>
      </c>
      <c r="L632" s="3">
        <v>2019</v>
      </c>
      <c r="M632" s="3" t="s">
        <v>6743</v>
      </c>
      <c r="N632" s="3" t="s">
        <v>6744</v>
      </c>
      <c r="O632" s="3" t="s">
        <v>3582</v>
      </c>
      <c r="P632" s="3">
        <v>0</v>
      </c>
      <c r="Q632" s="3">
        <v>100</v>
      </c>
      <c r="R632" s="5">
        <v>0.1</v>
      </c>
      <c r="S632" s="5">
        <v>0.2</v>
      </c>
      <c r="T632" s="5">
        <v>0.4</v>
      </c>
      <c r="U632" s="5">
        <v>0.6</v>
      </c>
      <c r="V632" s="5">
        <v>0.8</v>
      </c>
      <c r="W632" s="5">
        <v>1</v>
      </c>
      <c r="X632" s="3" t="s">
        <v>6745</v>
      </c>
      <c r="Y632" s="10" t="e">
        <f>VLOOKUP(H632,'centroDeProyectos estrateg '!$B:$AB,2,FALSE)</f>
        <v>#VALUE!</v>
      </c>
      <c r="Z632" s="10" t="e">
        <f>VLOOKUP(I632,'centroDeProyectos estrateg '!$B:$AB,3,FALSE)</f>
        <v>#N/A</v>
      </c>
      <c r="AA632" s="10" t="e">
        <f>VLOOKUP(J632,'centroDeProyectos estrateg '!$B:$AB,7,FALSE)</f>
        <v>#N/A</v>
      </c>
      <c r="AB632" s="10" t="e">
        <f>VLOOKUP(K632,'centroDeProyectos estrateg '!$B:$AB,8,FALSE)</f>
        <v>#VALUE!</v>
      </c>
      <c r="AC632" s="10" t="e">
        <f>VLOOKUP(L632,'centroDeProyectos estrateg '!$B:$AB,5,FALSE)</f>
        <v>#N/A</v>
      </c>
      <c r="AD632" s="10" t="e">
        <f>VLOOKUP(M632,'centroDeProyectos estrateg '!$B:$AB,19,FALSE)</f>
        <v>#N/A</v>
      </c>
    </row>
    <row r="633" spans="1:30" ht="32.25" customHeight="1">
      <c r="A633" s="1"/>
      <c r="B633" s="3" t="s">
        <v>3463</v>
      </c>
      <c r="C633" s="3" t="s">
        <v>3938</v>
      </c>
      <c r="D633" s="3" t="s">
        <v>4227</v>
      </c>
      <c r="E633" s="3" t="s">
        <v>4826</v>
      </c>
      <c r="F633" s="3" t="s">
        <v>4213</v>
      </c>
      <c r="G633" s="3" t="str">
        <f t="shared" si="38"/>
        <v>GESTIÓN ESTRATÉGICA INSTITUCIONAL: Gestionar el proceso de toma de decisiones conforme al contenido del plan estratégico con el fin de administrar los recursos presupuestarios en función de las prioridades institucionales.</v>
      </c>
      <c r="H633" s="3" t="s">
        <v>3012</v>
      </c>
      <c r="I633" s="3" t="s">
        <v>4229</v>
      </c>
      <c r="J633" s="3" t="s">
        <v>4230</v>
      </c>
      <c r="K633" s="3" t="s">
        <v>6742</v>
      </c>
      <c r="L633" s="3" t="s">
        <v>3475</v>
      </c>
      <c r="M633" s="3" t="s">
        <v>6746</v>
      </c>
      <c r="N633" s="3" t="s">
        <v>6744</v>
      </c>
      <c r="O633" s="3"/>
      <c r="P633" s="3"/>
      <c r="Q633" s="3"/>
      <c r="R633" s="5"/>
      <c r="S633" s="5"/>
      <c r="T633" s="5"/>
      <c r="U633" s="5"/>
      <c r="V633" s="5"/>
      <c r="W633" s="5"/>
      <c r="X633" s="3"/>
      <c r="Y633" s="10" t="e">
        <f>VLOOKUP(H633,'centroDeProyectos estrateg '!$B:$AB,2,FALSE)</f>
        <v>#VALUE!</v>
      </c>
      <c r="Z633" s="10" t="e">
        <f>VLOOKUP(I633,'centroDeProyectos estrateg '!$B:$AB,3,FALSE)</f>
        <v>#N/A</v>
      </c>
      <c r="AA633" s="10" t="e">
        <f>VLOOKUP(J633,'centroDeProyectos estrateg '!$B:$AB,7,FALSE)</f>
        <v>#N/A</v>
      </c>
      <c r="AB633" s="10" t="e">
        <f>VLOOKUP(K633,'centroDeProyectos estrateg '!$B:$AB,8,FALSE)</f>
        <v>#VALUE!</v>
      </c>
      <c r="AC633" s="10" t="e">
        <f>VLOOKUP(L633,'centroDeProyectos estrateg '!$B:$AB,5,FALSE)</f>
        <v>#N/A</v>
      </c>
      <c r="AD633" s="10" t="e">
        <f>VLOOKUP(M633,'centroDeProyectos estrateg '!$B:$AB,19,FALSE)</f>
        <v>#N/A</v>
      </c>
    </row>
    <row r="634" spans="1:30" ht="32.25" customHeight="1">
      <c r="A634" s="1"/>
      <c r="B634" s="3" t="s">
        <v>3463</v>
      </c>
      <c r="C634" s="3" t="s">
        <v>3938</v>
      </c>
      <c r="D634" s="3" t="s">
        <v>4227</v>
      </c>
      <c r="E634" s="3" t="s">
        <v>4826</v>
      </c>
      <c r="F634" s="3" t="s">
        <v>4213</v>
      </c>
      <c r="G634" s="3" t="str">
        <f t="shared" si="38"/>
        <v>GESTIÓN ESTRATÉGICA INSTITUCIONAL: Gestionar el proceso de toma de decisiones conforme al contenido del plan estratégico con el fin de administrar los recursos presupuestarios en función de las prioridades institucionales.</v>
      </c>
      <c r="H634" s="3" t="s">
        <v>3012</v>
      </c>
      <c r="I634" s="3" t="s">
        <v>4229</v>
      </c>
      <c r="J634" s="3" t="s">
        <v>4230</v>
      </c>
      <c r="K634" s="3" t="s">
        <v>6742</v>
      </c>
      <c r="L634" s="3" t="s">
        <v>6174</v>
      </c>
      <c r="M634" s="3" t="s">
        <v>6747</v>
      </c>
      <c r="N634" s="3" t="s">
        <v>6744</v>
      </c>
      <c r="O634" s="3"/>
      <c r="P634" s="3"/>
      <c r="Q634" s="3"/>
      <c r="R634" s="5"/>
      <c r="S634" s="5"/>
      <c r="T634" s="5"/>
      <c r="U634" s="5"/>
      <c r="V634" s="5"/>
      <c r="W634" s="5"/>
      <c r="X634" s="3"/>
      <c r="Y634" s="10" t="e">
        <f>VLOOKUP(H634,'centroDeProyectos estrateg '!$B:$AB,2,FALSE)</f>
        <v>#VALUE!</v>
      </c>
      <c r="Z634" s="10" t="e">
        <f>VLOOKUP(I634,'centroDeProyectos estrateg '!$B:$AB,3,FALSE)</f>
        <v>#N/A</v>
      </c>
      <c r="AA634" s="10" t="e">
        <f>VLOOKUP(J634,'centroDeProyectos estrateg '!$B:$AB,7,FALSE)</f>
        <v>#N/A</v>
      </c>
      <c r="AB634" s="10" t="e">
        <f>VLOOKUP(K634,'centroDeProyectos estrateg '!$B:$AB,8,FALSE)</f>
        <v>#VALUE!</v>
      </c>
      <c r="AC634" s="10" t="e">
        <f>VLOOKUP(L634,'centroDeProyectos estrateg '!$B:$AB,5,FALSE)</f>
        <v>#N/A</v>
      </c>
      <c r="AD634" s="10" t="e">
        <f>VLOOKUP(M634,'centroDeProyectos estrateg '!$B:$AB,19,FALSE)</f>
        <v>#VALUE!</v>
      </c>
    </row>
    <row r="635" spans="1:30" ht="32.25" customHeight="1">
      <c r="A635" s="1"/>
      <c r="B635" s="3" t="s">
        <v>3463</v>
      </c>
      <c r="C635" s="3" t="s">
        <v>3938</v>
      </c>
      <c r="D635" s="3" t="s">
        <v>4227</v>
      </c>
      <c r="E635" s="3" t="s">
        <v>4826</v>
      </c>
      <c r="F635" s="3" t="s">
        <v>4213</v>
      </c>
      <c r="G635" s="3" t="str">
        <f t="shared" si="38"/>
        <v>GESTIÓN ESTRATÉGICA INSTITUCIONAL: Gestionar el proceso de toma de decisiones conforme al contenido del plan estratégico con el fin de administrar los recursos presupuestarios en función de las prioridades institucionales.</v>
      </c>
      <c r="H635" s="3" t="s">
        <v>3012</v>
      </c>
      <c r="I635" s="3" t="s">
        <v>4229</v>
      </c>
      <c r="J635" s="3" t="s">
        <v>4230</v>
      </c>
      <c r="K635" s="3" t="s">
        <v>6742</v>
      </c>
      <c r="L635" s="3" t="s">
        <v>3450</v>
      </c>
      <c r="M635" s="3" t="s">
        <v>6748</v>
      </c>
      <c r="N635" s="3" t="s">
        <v>4368</v>
      </c>
      <c r="O635" s="3"/>
      <c r="P635" s="3"/>
      <c r="Q635" s="3"/>
      <c r="R635" s="5"/>
      <c r="S635" s="5"/>
      <c r="T635" s="5"/>
      <c r="U635" s="5"/>
      <c r="V635" s="5"/>
      <c r="W635" s="5"/>
      <c r="X635" s="3"/>
      <c r="Y635" s="10" t="e">
        <f>VLOOKUP(H635,'centroDeProyectos estrateg '!$B:$AB,2,FALSE)</f>
        <v>#VALUE!</v>
      </c>
      <c r="Z635" s="10" t="e">
        <f>VLOOKUP(I635,'centroDeProyectos estrateg '!$B:$AB,3,FALSE)</f>
        <v>#N/A</v>
      </c>
      <c r="AA635" s="10" t="e">
        <f>VLOOKUP(J635,'centroDeProyectos estrateg '!$B:$AB,7,FALSE)</f>
        <v>#N/A</v>
      </c>
      <c r="AB635" s="10" t="e">
        <f>VLOOKUP(K635,'centroDeProyectos estrateg '!$B:$AB,8,FALSE)</f>
        <v>#VALUE!</v>
      </c>
      <c r="AC635" s="10" t="e">
        <f>VLOOKUP(L635,'centroDeProyectos estrateg '!$B:$AB,5,FALSE)</f>
        <v>#N/A</v>
      </c>
      <c r="AD635" s="10" t="e">
        <f>VLOOKUP(M635,'centroDeProyectos estrateg '!$B:$AB,19,FALSE)</f>
        <v>#N/A</v>
      </c>
    </row>
    <row r="636" spans="1:30" ht="32.25" customHeight="1">
      <c r="A636" s="1"/>
      <c r="B636" s="4" t="s">
        <v>3463</v>
      </c>
      <c r="C636" s="4" t="s">
        <v>3938</v>
      </c>
      <c r="D636" s="4" t="s">
        <v>4227</v>
      </c>
      <c r="E636" s="4" t="s">
        <v>4826</v>
      </c>
      <c r="F636" s="4" t="s">
        <v>4213</v>
      </c>
      <c r="G636" s="4" t="str">
        <f t="shared" si="38"/>
        <v>GESTIÓN ESTRATÉGICA INSTITUCIONAL: Gestionar el proceso de toma de decisiones conforme al contenido del plan estratégico con el fin de administrar los recursos presupuestarios en función de las prioridades institucionales.</v>
      </c>
      <c r="H636" s="4" t="s">
        <v>3037</v>
      </c>
      <c r="I636" s="4" t="s">
        <v>4287</v>
      </c>
      <c r="J636" s="4" t="s">
        <v>840</v>
      </c>
      <c r="K636" s="4" t="s">
        <v>4288</v>
      </c>
      <c r="L636" s="4">
        <v>2019</v>
      </c>
      <c r="M636" s="4" t="s">
        <v>6749</v>
      </c>
      <c r="N636" s="4" t="s">
        <v>4290</v>
      </c>
      <c r="O636" s="4" t="s">
        <v>3582</v>
      </c>
      <c r="P636" s="4">
        <v>0</v>
      </c>
      <c r="Q636" s="4">
        <v>100</v>
      </c>
      <c r="R636" s="15">
        <v>0.1</v>
      </c>
      <c r="S636" s="15">
        <v>0.2</v>
      </c>
      <c r="T636" s="15">
        <v>0.4</v>
      </c>
      <c r="U636" s="15">
        <v>0.6</v>
      </c>
      <c r="V636" s="15">
        <v>0.8</v>
      </c>
      <c r="W636" s="15">
        <v>1</v>
      </c>
      <c r="X636" s="4" t="s">
        <v>6745</v>
      </c>
      <c r="Y636" s="10" t="str">
        <f>VLOOKUP(H636,'centroDeProyectos estrateg '!$B:$AB,2,FALSE)</f>
        <v>5-  Planificación Institucional (20)</v>
      </c>
      <c r="Z636" s="10" t="e">
        <f>VLOOKUP(I636,'centroDeProyectos estrateg '!$B:$AB,3,FALSE)</f>
        <v>#N/A</v>
      </c>
      <c r="AA636" s="10" t="e">
        <f>VLOOKUP(J636,'centroDeProyectos estrateg '!$B:$AB,7,FALSE)</f>
        <v>#N/A</v>
      </c>
      <c r="AB636" s="10" t="e">
        <f>VLOOKUP(K636,'centroDeProyectos estrateg '!$B:$AB,8,FALSE)</f>
        <v>#N/A</v>
      </c>
      <c r="AC636" s="10" t="e">
        <f>VLOOKUP(L636,'centroDeProyectos estrateg '!$B:$AB,5,FALSE)</f>
        <v>#N/A</v>
      </c>
      <c r="AD636" s="10" t="e">
        <f>VLOOKUP(M636,'centroDeProyectos estrateg '!$B:$AB,19,FALSE)</f>
        <v>#N/A</v>
      </c>
    </row>
    <row r="637" spans="1:30" ht="32.25" customHeight="1">
      <c r="A637" s="1"/>
      <c r="B637" s="4" t="s">
        <v>3463</v>
      </c>
      <c r="C637" s="4" t="s">
        <v>3938</v>
      </c>
      <c r="D637" s="4" t="s">
        <v>4227</v>
      </c>
      <c r="E637" s="4" t="s">
        <v>4826</v>
      </c>
      <c r="F637" s="4" t="s">
        <v>4213</v>
      </c>
      <c r="G637" s="4" t="str">
        <f t="shared" si="38"/>
        <v>GESTIÓN ESTRATÉGICA INSTITUCIONAL: Gestionar el proceso de toma de decisiones conforme al contenido del plan estratégico con el fin de administrar los recursos presupuestarios en función de las prioridades institucionales.</v>
      </c>
      <c r="H637" s="4" t="s">
        <v>3037</v>
      </c>
      <c r="I637" s="4" t="s">
        <v>4287</v>
      </c>
      <c r="J637" s="4" t="s">
        <v>840</v>
      </c>
      <c r="K637" s="4" t="s">
        <v>4288</v>
      </c>
      <c r="L637" s="4">
        <v>2020</v>
      </c>
      <c r="M637" s="4" t="s">
        <v>6750</v>
      </c>
      <c r="N637" s="4" t="s">
        <v>840</v>
      </c>
      <c r="O637" s="4"/>
      <c r="P637" s="4"/>
      <c r="Q637" s="4"/>
      <c r="R637" s="15"/>
      <c r="S637" s="15"/>
      <c r="T637" s="15"/>
      <c r="U637" s="15"/>
      <c r="V637" s="15"/>
      <c r="W637" s="15"/>
      <c r="X637" s="4"/>
      <c r="Y637" s="10" t="str">
        <f>VLOOKUP(H637,'centroDeProyectos estrateg '!$B:$AB,2,FALSE)</f>
        <v>5-  Planificación Institucional (20)</v>
      </c>
      <c r="Z637" s="10" t="e">
        <f>VLOOKUP(I637,'centroDeProyectos estrateg '!$B:$AB,3,FALSE)</f>
        <v>#N/A</v>
      </c>
      <c r="AA637" s="10" t="e">
        <f>VLOOKUP(J637,'centroDeProyectos estrateg '!$B:$AB,7,FALSE)</f>
        <v>#N/A</v>
      </c>
      <c r="AB637" s="10" t="e">
        <f>VLOOKUP(K637,'centroDeProyectos estrateg '!$B:$AB,8,FALSE)</f>
        <v>#N/A</v>
      </c>
      <c r="AC637" s="10" t="e">
        <f>VLOOKUP(L637,'centroDeProyectos estrateg '!$B:$AB,5,FALSE)</f>
        <v>#N/A</v>
      </c>
      <c r="AD637" s="10" t="e">
        <f>VLOOKUP(M637,'centroDeProyectos estrateg '!$B:$AB,19,FALSE)</f>
        <v>#N/A</v>
      </c>
    </row>
    <row r="638" spans="1:30" ht="32.25" customHeight="1">
      <c r="A638" s="1"/>
      <c r="B638" s="4" t="s">
        <v>3463</v>
      </c>
      <c r="C638" s="4" t="s">
        <v>3938</v>
      </c>
      <c r="D638" s="4" t="s">
        <v>4227</v>
      </c>
      <c r="E638" s="4" t="s">
        <v>4826</v>
      </c>
      <c r="F638" s="4" t="s">
        <v>4213</v>
      </c>
      <c r="G638" s="4" t="str">
        <f t="shared" si="38"/>
        <v>GESTIÓN ESTRATÉGICA INSTITUCIONAL: Gestionar el proceso de toma de decisiones conforme al contenido del plan estratégico con el fin de administrar los recursos presupuestarios en función de las prioridades institucionales.</v>
      </c>
      <c r="H638" s="4" t="s">
        <v>3037</v>
      </c>
      <c r="I638" s="4" t="s">
        <v>4287</v>
      </c>
      <c r="J638" s="4" t="s">
        <v>840</v>
      </c>
      <c r="K638" s="4" t="s">
        <v>4288</v>
      </c>
      <c r="L638" s="4" t="s">
        <v>3450</v>
      </c>
      <c r="M638" s="4" t="s">
        <v>4289</v>
      </c>
      <c r="N638" s="4" t="s">
        <v>4290</v>
      </c>
      <c r="O638" s="4"/>
      <c r="P638" s="4"/>
      <c r="Q638" s="4"/>
      <c r="R638" s="15"/>
      <c r="S638" s="15"/>
      <c r="T638" s="15"/>
      <c r="U638" s="15"/>
      <c r="V638" s="15"/>
      <c r="W638" s="15"/>
      <c r="X638" s="4"/>
      <c r="Y638" s="10" t="str">
        <f>VLOOKUP(H638,'centroDeProyectos estrateg '!$B:$AB,2,FALSE)</f>
        <v>5-  Planificación Institucional (20)</v>
      </c>
      <c r="Z638" s="10" t="e">
        <f>VLOOKUP(I638,'centroDeProyectos estrateg '!$B:$AB,3,FALSE)</f>
        <v>#N/A</v>
      </c>
      <c r="AA638" s="10" t="e">
        <f>VLOOKUP(J638,'centroDeProyectos estrateg '!$B:$AB,7,FALSE)</f>
        <v>#N/A</v>
      </c>
      <c r="AB638" s="10" t="e">
        <f>VLOOKUP(K638,'centroDeProyectos estrateg '!$B:$AB,8,FALSE)</f>
        <v>#N/A</v>
      </c>
      <c r="AC638" s="10" t="e">
        <f>VLOOKUP(L638,'centroDeProyectos estrateg '!$B:$AB,5,FALSE)</f>
        <v>#N/A</v>
      </c>
      <c r="AD638" s="10" t="e">
        <f>VLOOKUP(M638,'centroDeProyectos estrateg '!$B:$AB,19,FALSE)</f>
        <v>#N/A</v>
      </c>
    </row>
    <row r="639" spans="1:30" ht="35.65" customHeight="1">
      <c r="B639" s="3" t="s">
        <v>6751</v>
      </c>
      <c r="C639" s="3" t="s">
        <v>3599</v>
      </c>
      <c r="D639" s="3" t="s">
        <v>3600</v>
      </c>
      <c r="E639" s="3" t="s">
        <v>3655</v>
      </c>
      <c r="F639" s="3" t="s">
        <v>3656</v>
      </c>
      <c r="G639" s="3" t="str">
        <f t="shared" si="38"/>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639" s="3" t="s">
        <v>3032</v>
      </c>
      <c r="I639" s="3" t="s">
        <v>4238</v>
      </c>
      <c r="J639" s="3" t="s">
        <v>37</v>
      </c>
      <c r="K639" s="3" t="s">
        <v>4239</v>
      </c>
      <c r="L639" s="3" t="s">
        <v>3475</v>
      </c>
      <c r="M639" s="3" t="s">
        <v>4240</v>
      </c>
      <c r="N639" s="3" t="s">
        <v>37</v>
      </c>
      <c r="O639" s="3" t="s">
        <v>3434</v>
      </c>
      <c r="P639" s="3">
        <v>0</v>
      </c>
      <c r="Q639" s="3">
        <v>100</v>
      </c>
      <c r="R639" s="5">
        <v>0.1</v>
      </c>
      <c r="S639" s="5">
        <v>0.2</v>
      </c>
      <c r="T639" s="5">
        <v>0.4</v>
      </c>
      <c r="U639" s="5">
        <v>0.6</v>
      </c>
      <c r="V639" s="5">
        <v>0.8</v>
      </c>
      <c r="W639" s="5">
        <v>1</v>
      </c>
      <c r="X639" s="3"/>
      <c r="Y639" s="10" t="str">
        <f>VLOOKUP(H639,'centroDeProyectos estrateg '!$B:$AB,2,FALSE)</f>
        <v>2-  Confianza y probidad en la justicia  (22)</v>
      </c>
      <c r="Z639" s="10" t="e">
        <f>VLOOKUP(I639,'centroDeProyectos estrateg '!$B:$AB,3,FALSE)</f>
        <v>#N/A</v>
      </c>
      <c r="AA639" s="10" t="e">
        <f>VLOOKUP(J639,'centroDeProyectos estrateg '!$B:$AB,7,FALSE)</f>
        <v>#N/A</v>
      </c>
      <c r="AB639" s="10" t="e">
        <f>VLOOKUP(K639,'centroDeProyectos estrateg '!$B:$AB,8,FALSE)</f>
        <v>#VALUE!</v>
      </c>
      <c r="AC639" s="10" t="e">
        <f>VLOOKUP(L639,'centroDeProyectos estrateg '!$B:$AB,5,FALSE)</f>
        <v>#N/A</v>
      </c>
      <c r="AD639" s="10" t="e">
        <f>VLOOKUP(M639,'centroDeProyectos estrateg '!$B:$AB,19,FALSE)</f>
        <v>#N/A</v>
      </c>
    </row>
    <row r="640" spans="1:30" ht="35.65" customHeight="1">
      <c r="B640" s="3" t="s">
        <v>6751</v>
      </c>
      <c r="C640" s="3" t="s">
        <v>3599</v>
      </c>
      <c r="D640" s="3" t="s">
        <v>3600</v>
      </c>
      <c r="E640" s="3" t="s">
        <v>3655</v>
      </c>
      <c r="F640" s="3" t="s">
        <v>3656</v>
      </c>
      <c r="G640" s="3" t="str">
        <f t="shared" si="38"/>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640" s="3" t="s">
        <v>3032</v>
      </c>
      <c r="I640" s="3" t="s">
        <v>4238</v>
      </c>
      <c r="J640" s="3" t="s">
        <v>37</v>
      </c>
      <c r="K640" s="3" t="s">
        <v>4239</v>
      </c>
      <c r="L640" s="3" t="s">
        <v>3475</v>
      </c>
      <c r="M640" s="3" t="s">
        <v>4242</v>
      </c>
      <c r="N640" s="3" t="s">
        <v>37</v>
      </c>
      <c r="O640" s="3"/>
      <c r="P640" s="3"/>
      <c r="Q640" s="3"/>
      <c r="R640" s="3"/>
      <c r="S640" s="3"/>
      <c r="T640" s="3"/>
      <c r="U640" s="3"/>
      <c r="V640" s="3"/>
      <c r="W640" s="3"/>
      <c r="X640" s="3"/>
      <c r="Y640" s="10" t="str">
        <f>VLOOKUP(H640,'centroDeProyectos estrateg '!$B:$AB,2,FALSE)</f>
        <v>2-  Confianza y probidad en la justicia  (22)</v>
      </c>
      <c r="Z640" s="10" t="e">
        <f>VLOOKUP(I640,'centroDeProyectos estrateg '!$B:$AB,3,FALSE)</f>
        <v>#N/A</v>
      </c>
      <c r="AA640" s="10" t="e">
        <f>VLOOKUP(J640,'centroDeProyectos estrateg '!$B:$AB,7,FALSE)</f>
        <v>#N/A</v>
      </c>
      <c r="AB640" s="10" t="e">
        <f>VLOOKUP(K640,'centroDeProyectos estrateg '!$B:$AB,8,FALSE)</f>
        <v>#VALUE!</v>
      </c>
      <c r="AC640" s="10" t="e">
        <f>VLOOKUP(L640,'centroDeProyectos estrateg '!$B:$AB,5,FALSE)</f>
        <v>#N/A</v>
      </c>
      <c r="AD640" s="10" t="e">
        <f>VLOOKUP(M640,'centroDeProyectos estrateg '!$B:$AB,19,FALSE)</f>
        <v>#N/A</v>
      </c>
    </row>
    <row r="641" spans="1:30" ht="35.65" customHeight="1">
      <c r="B641" s="3" t="s">
        <v>6751</v>
      </c>
      <c r="C641" s="3" t="s">
        <v>3599</v>
      </c>
      <c r="D641" s="3" t="s">
        <v>3600</v>
      </c>
      <c r="E641" s="3" t="s">
        <v>3655</v>
      </c>
      <c r="F641" s="3" t="s">
        <v>3656</v>
      </c>
      <c r="G641" s="3" t="str">
        <f t="shared" si="38"/>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641" s="3" t="s">
        <v>3032</v>
      </c>
      <c r="I641" s="3" t="s">
        <v>4238</v>
      </c>
      <c r="J641" s="3" t="s">
        <v>37</v>
      </c>
      <c r="K641" s="3" t="s">
        <v>4239</v>
      </c>
      <c r="L641" s="3" t="s">
        <v>3475</v>
      </c>
      <c r="M641" s="3" t="s">
        <v>4243</v>
      </c>
      <c r="N641" s="3" t="s">
        <v>37</v>
      </c>
      <c r="O641" s="3"/>
      <c r="P641" s="3"/>
      <c r="Q641" s="3"/>
      <c r="R641" s="3"/>
      <c r="S641" s="3"/>
      <c r="T641" s="3"/>
      <c r="U641" s="3"/>
      <c r="V641" s="3"/>
      <c r="W641" s="3"/>
      <c r="X641" s="3"/>
      <c r="Y641" s="10" t="str">
        <f>VLOOKUP(H641,'centroDeProyectos estrateg '!$B:$AB,2,FALSE)</f>
        <v>2-  Confianza y probidad en la justicia  (22)</v>
      </c>
      <c r="Z641" s="10" t="e">
        <f>VLOOKUP(I641,'centroDeProyectos estrateg '!$B:$AB,3,FALSE)</f>
        <v>#N/A</v>
      </c>
      <c r="AA641" s="10" t="e">
        <f>VLOOKUP(J641,'centroDeProyectos estrateg '!$B:$AB,7,FALSE)</f>
        <v>#N/A</v>
      </c>
      <c r="AB641" s="10" t="e">
        <f>VLOOKUP(K641,'centroDeProyectos estrateg '!$B:$AB,8,FALSE)</f>
        <v>#VALUE!</v>
      </c>
      <c r="AC641" s="10" t="e">
        <f>VLOOKUP(L641,'centroDeProyectos estrateg '!$B:$AB,5,FALSE)</f>
        <v>#N/A</v>
      </c>
      <c r="AD641" s="10" t="e">
        <f>VLOOKUP(M641,'centroDeProyectos estrateg '!$B:$AB,19,FALSE)</f>
        <v>#N/A</v>
      </c>
    </row>
    <row r="642" spans="1:30" ht="35.65" customHeight="1">
      <c r="B642" s="3" t="s">
        <v>6751</v>
      </c>
      <c r="C642" s="3" t="s">
        <v>3599</v>
      </c>
      <c r="D642" s="3" t="s">
        <v>3600</v>
      </c>
      <c r="E642" s="3" t="s">
        <v>3655</v>
      </c>
      <c r="F642" s="3" t="s">
        <v>3656</v>
      </c>
      <c r="G642" s="3" t="str">
        <f t="shared" si="38"/>
        <v>TRANSPARENCIA Y RENDICIÓN DE CUENTAS: Desarrollar procesos de rendición de cuentas y transparencia institucional, que permitan el derecho de acceso y la comprensión de la información pública, sin mayores limitaciones que aquellas expresamente establecidas por las leyes, haciendo uso de soluciones tecnológicas novedosas.</v>
      </c>
      <c r="H642" s="3" t="s">
        <v>3032</v>
      </c>
      <c r="I642" s="3" t="s">
        <v>4238</v>
      </c>
      <c r="J642" s="3" t="s">
        <v>37</v>
      </c>
      <c r="K642" s="3" t="s">
        <v>4239</v>
      </c>
      <c r="L642" s="3" t="s">
        <v>3475</v>
      </c>
      <c r="M642" s="3" t="s">
        <v>4244</v>
      </c>
      <c r="N642" s="3" t="s">
        <v>37</v>
      </c>
      <c r="O642" s="3"/>
      <c r="P642" s="3"/>
      <c r="Q642" s="3"/>
      <c r="R642" s="3"/>
      <c r="S642" s="3"/>
      <c r="T642" s="3"/>
      <c r="U642" s="3"/>
      <c r="V642" s="3"/>
      <c r="W642" s="3"/>
      <c r="X642" s="3"/>
      <c r="Y642" s="10" t="str">
        <f>VLOOKUP(H642,'centroDeProyectos estrateg '!$B:$AB,2,FALSE)</f>
        <v>2-  Confianza y probidad en la justicia  (22)</v>
      </c>
      <c r="Z642" s="10" t="e">
        <f>VLOOKUP(I642,'centroDeProyectos estrateg '!$B:$AB,3,FALSE)</f>
        <v>#N/A</v>
      </c>
      <c r="AA642" s="10" t="e">
        <f>VLOOKUP(J642,'centroDeProyectos estrateg '!$B:$AB,7,FALSE)</f>
        <v>#N/A</v>
      </c>
      <c r="AB642" s="10" t="e">
        <f>VLOOKUP(K642,'centroDeProyectos estrateg '!$B:$AB,8,FALSE)</f>
        <v>#VALUE!</v>
      </c>
      <c r="AC642" s="10" t="e">
        <f>VLOOKUP(L642,'centroDeProyectos estrateg '!$B:$AB,5,FALSE)</f>
        <v>#N/A</v>
      </c>
      <c r="AD642" s="10" t="e">
        <f>VLOOKUP(M642,'centroDeProyectos estrateg '!$B:$AB,19,FALSE)</f>
        <v>#N/A</v>
      </c>
    </row>
    <row r="643" spans="1:30" ht="213.75">
      <c r="B643" s="4" t="s">
        <v>6752</v>
      </c>
      <c r="C643" s="4" t="s">
        <v>3599</v>
      </c>
      <c r="D643" s="4" t="s">
        <v>3600</v>
      </c>
      <c r="E643" s="4" t="s">
        <v>3601</v>
      </c>
      <c r="F643" s="4" t="s">
        <v>3602</v>
      </c>
      <c r="G643" s="4" t="str">
        <f t="shared" si="38"/>
        <v>PROBIDAD Y ANTICORRUPCIÓN: Diseñar estrategias que permitan la prevención y abordaje de los delitos de probidad y corrupción en la gestión judicial.</v>
      </c>
      <c r="H643" s="4" t="s">
        <v>3183</v>
      </c>
      <c r="I643" s="4" t="s">
        <v>4245</v>
      </c>
      <c r="J643" s="4" t="s">
        <v>2926</v>
      </c>
      <c r="K643" s="4" t="s">
        <v>4246</v>
      </c>
      <c r="L643" s="4" t="s">
        <v>4256</v>
      </c>
      <c r="M643" s="4" t="s">
        <v>4247</v>
      </c>
      <c r="N643" s="4" t="s">
        <v>2926</v>
      </c>
      <c r="O643" s="4" t="s">
        <v>3434</v>
      </c>
      <c r="P643" s="4">
        <v>0</v>
      </c>
      <c r="Q643" s="15">
        <v>1</v>
      </c>
      <c r="R643" s="15"/>
      <c r="S643" s="15"/>
      <c r="T643" s="15"/>
      <c r="U643" s="15">
        <v>0.33</v>
      </c>
      <c r="V643" s="15">
        <v>0.66</v>
      </c>
      <c r="W643" s="15">
        <v>1</v>
      </c>
      <c r="X643" s="4"/>
      <c r="Y643" s="10" t="e">
        <f>VLOOKUP(H643,'centroDeProyectos estrateg '!$B:$AB,2,FALSE)</f>
        <v>#N/A</v>
      </c>
      <c r="Z643" s="10" t="e">
        <f>VLOOKUP(I643,'centroDeProyectos estrateg '!$B:$AB,3,FALSE)</f>
        <v>#N/A</v>
      </c>
      <c r="AA643" s="10" t="e">
        <f>VLOOKUP(J643,'centroDeProyectos estrateg '!$B:$AB,7,FALSE)</f>
        <v>#N/A</v>
      </c>
      <c r="AB643" s="10" t="e">
        <f>VLOOKUP(K643,'centroDeProyectos estrateg '!$B:$AB,8,FALSE)</f>
        <v>#N/A</v>
      </c>
      <c r="AC643" s="10" t="e">
        <f>VLOOKUP(L643,'centroDeProyectos estrateg '!$B:$AB,5,FALSE)</f>
        <v>#N/A</v>
      </c>
      <c r="AD643" s="10" t="e">
        <f>VLOOKUP(M643,'centroDeProyectos estrateg '!$B:$AB,19,FALSE)</f>
        <v>#N/A</v>
      </c>
    </row>
    <row r="644" spans="1:30" ht="115.15" customHeight="1">
      <c r="A644" t="s">
        <v>6773</v>
      </c>
      <c r="B644" s="3" t="s">
        <v>6753</v>
      </c>
      <c r="C644" s="3" t="s">
        <v>3599</v>
      </c>
      <c r="D644" s="3" t="s">
        <v>4248</v>
      </c>
      <c r="E644" s="3" t="s">
        <v>3601</v>
      </c>
      <c r="F644" s="3" t="s">
        <v>3602</v>
      </c>
      <c r="G644" s="3" t="str">
        <f t="shared" si="38"/>
        <v>PROBIDAD Y ANTICORRUPCIÓN: Diseñar estrategias que permitan la prevención y abordaje de los delitos de probidad y corrupción en la gestión judicial.</v>
      </c>
      <c r="H644" s="3" t="s">
        <v>3185</v>
      </c>
      <c r="I644" s="3" t="s">
        <v>4249</v>
      </c>
      <c r="J644" s="3" t="s">
        <v>6754</v>
      </c>
      <c r="K644" s="3" t="s">
        <v>4250</v>
      </c>
      <c r="L644" s="3" t="s">
        <v>4256</v>
      </c>
      <c r="M644" s="3" t="s">
        <v>4247</v>
      </c>
      <c r="N644" s="3" t="s">
        <v>2926</v>
      </c>
      <c r="O644" s="3" t="s">
        <v>3434</v>
      </c>
      <c r="P644" s="3">
        <v>0</v>
      </c>
      <c r="Q644" s="5">
        <v>1</v>
      </c>
      <c r="R644" s="3"/>
      <c r="S644" s="3"/>
      <c r="T644" s="3"/>
      <c r="U644" s="6">
        <v>0.33</v>
      </c>
      <c r="V644" s="6">
        <v>0.66</v>
      </c>
      <c r="W644" s="6">
        <v>1</v>
      </c>
      <c r="X644" s="3"/>
      <c r="Y644" s="10" t="e">
        <f>VLOOKUP(H644,'centroDeProyectos estrateg '!$B:$AB,2,FALSE)</f>
        <v>#N/A</v>
      </c>
      <c r="Z644" s="10" t="e">
        <f>VLOOKUP(I644,'centroDeProyectos estrateg '!$B:$AB,3,FALSE)</f>
        <v>#N/A</v>
      </c>
      <c r="AA644" s="10" t="e">
        <f>VLOOKUP(J644,'centroDeProyectos estrateg '!$B:$AB,7,FALSE)</f>
        <v>#N/A</v>
      </c>
      <c r="AB644" s="10" t="e">
        <f>VLOOKUP(K644,'centroDeProyectos estrateg '!$B:$AB,8,FALSE)</f>
        <v>#N/A</v>
      </c>
      <c r="AC644" s="10" t="e">
        <f>VLOOKUP(L644,'centroDeProyectos estrateg '!$B:$AB,5,FALSE)</f>
        <v>#N/A</v>
      </c>
      <c r="AD644" s="10" t="e">
        <f>VLOOKUP(M644,'centroDeProyectos estrateg '!$B:$AB,19,FALSE)</f>
        <v>#N/A</v>
      </c>
    </row>
    <row r="645" spans="1:30" ht="199.5">
      <c r="A645" t="s">
        <v>6773</v>
      </c>
      <c r="B645" s="4" t="s">
        <v>6753</v>
      </c>
      <c r="C645" s="4" t="s">
        <v>3599</v>
      </c>
      <c r="D645" s="4" t="s">
        <v>4252</v>
      </c>
      <c r="E645" s="4" t="s">
        <v>3601</v>
      </c>
      <c r="F645" s="4" t="s">
        <v>3602</v>
      </c>
      <c r="G645" s="4" t="str">
        <f t="shared" si="38"/>
        <v>PROBIDAD Y ANTICORRUPCIÓN: Diseñar estrategias que permitan la prevención y abordaje de los delitos de probidad y corrupción en la gestión judicial.</v>
      </c>
      <c r="H645" s="4" t="s">
        <v>3143</v>
      </c>
      <c r="I645" s="4" t="s">
        <v>4253</v>
      </c>
      <c r="J645" s="4" t="s">
        <v>5863</v>
      </c>
      <c r="K645" s="4" t="s">
        <v>4255</v>
      </c>
      <c r="L645" s="4" t="s">
        <v>4256</v>
      </c>
      <c r="M645" s="4" t="s">
        <v>4247</v>
      </c>
      <c r="N645" s="4" t="s">
        <v>1153</v>
      </c>
      <c r="O645" s="4" t="s">
        <v>3434</v>
      </c>
      <c r="P645" s="4">
        <v>0</v>
      </c>
      <c r="Q645" s="15">
        <v>1</v>
      </c>
      <c r="R645" s="15"/>
      <c r="S645" s="15"/>
      <c r="T645" s="15"/>
      <c r="U645" s="15">
        <v>0.33</v>
      </c>
      <c r="V645" s="15">
        <v>0.66</v>
      </c>
      <c r="W645" s="15">
        <v>1</v>
      </c>
      <c r="X645" s="4"/>
      <c r="Y645" s="10" t="e">
        <f>VLOOKUP(H645,'centroDeProyectos estrateg '!$B:$AB,2,FALSE)</f>
        <v>#N/A</v>
      </c>
      <c r="Z645" s="10" t="e">
        <f>VLOOKUP(I645,'centroDeProyectos estrateg '!$B:$AB,3,FALSE)</f>
        <v>#N/A</v>
      </c>
      <c r="AA645" s="10" t="e">
        <f>VLOOKUP(J645,'centroDeProyectos estrateg '!$B:$AB,7,FALSE)</f>
        <v>#N/A</v>
      </c>
      <c r="AB645" s="10" t="e">
        <f>VLOOKUP(K645,'centroDeProyectos estrateg '!$B:$AB,8,FALSE)</f>
        <v>#VALUE!</v>
      </c>
      <c r="AC645" s="10" t="e">
        <f>VLOOKUP(L645,'centroDeProyectos estrateg '!$B:$AB,5,FALSE)</f>
        <v>#N/A</v>
      </c>
      <c r="AD645" s="10" t="e">
        <f>VLOOKUP(M645,'centroDeProyectos estrateg '!$B:$AB,19,FALSE)</f>
        <v>#N/A</v>
      </c>
    </row>
    <row r="646" spans="1:30" ht="156.75">
      <c r="A646" t="s">
        <v>6773</v>
      </c>
      <c r="B646" s="3" t="s">
        <v>6753</v>
      </c>
      <c r="C646" s="3" t="s">
        <v>3599</v>
      </c>
      <c r="D646" s="3" t="s">
        <v>4252</v>
      </c>
      <c r="E646" s="3" t="s">
        <v>3601</v>
      </c>
      <c r="F646" s="3" t="s">
        <v>3602</v>
      </c>
      <c r="G646" s="3" t="str">
        <f t="shared" si="38"/>
        <v>PROBIDAD Y ANTICORRUPCIÓN: Diseñar estrategias que permitan la prevención y abordaje de los delitos de probidad y corrupción en la gestión judicial.</v>
      </c>
      <c r="H646" s="3" t="s">
        <v>3170</v>
      </c>
      <c r="I646" s="3" t="s">
        <v>4257</v>
      </c>
      <c r="J646" s="3" t="s">
        <v>6755</v>
      </c>
      <c r="K646" s="3" t="s">
        <v>4260</v>
      </c>
      <c r="L646" s="3" t="s">
        <v>4256</v>
      </c>
      <c r="M646" s="3" t="s">
        <v>4247</v>
      </c>
      <c r="N646" s="3" t="s">
        <v>3426</v>
      </c>
      <c r="O646" s="3" t="s">
        <v>3434</v>
      </c>
      <c r="P646" s="3">
        <v>0</v>
      </c>
      <c r="Q646" s="5">
        <v>1</v>
      </c>
      <c r="R646" s="3"/>
      <c r="S646" s="3"/>
      <c r="T646" s="3"/>
      <c r="U646" s="6">
        <v>0.33</v>
      </c>
      <c r="V646" s="6">
        <v>0.66</v>
      </c>
      <c r="W646" s="6">
        <v>1</v>
      </c>
      <c r="X646" s="3"/>
      <c r="Y646" s="10" t="e">
        <f>VLOOKUP(H646,'centroDeProyectos estrateg '!$B:$AB,2,FALSE)</f>
        <v>#N/A</v>
      </c>
      <c r="Z646" s="10" t="e">
        <f>VLOOKUP(I646,'centroDeProyectos estrateg '!$B:$AB,3,FALSE)</f>
        <v>#N/A</v>
      </c>
      <c r="AA646" s="10" t="e">
        <f>VLOOKUP(J646,'centroDeProyectos estrateg '!$B:$AB,7,FALSE)</f>
        <v>#N/A</v>
      </c>
      <c r="AB646" s="10" t="e">
        <f>VLOOKUP(K646,'centroDeProyectos estrateg '!$B:$AB,8,FALSE)</f>
        <v>#N/A</v>
      </c>
      <c r="AC646" s="10" t="e">
        <f>VLOOKUP(L646,'centroDeProyectos estrateg '!$B:$AB,5,FALSE)</f>
        <v>#N/A</v>
      </c>
      <c r="AD646" s="10" t="e">
        <f>VLOOKUP(M646,'centroDeProyectos estrateg '!$B:$AB,19,FALSE)</f>
        <v>#N/A</v>
      </c>
    </row>
    <row r="647" spans="1:30" ht="156.75">
      <c r="A647" t="s">
        <v>6773</v>
      </c>
      <c r="B647" s="4" t="s">
        <v>6753</v>
      </c>
      <c r="C647" s="4" t="s">
        <v>3599</v>
      </c>
      <c r="D647" s="4" t="s">
        <v>4252</v>
      </c>
      <c r="E647" s="4" t="s">
        <v>3601</v>
      </c>
      <c r="F647" s="4" t="s">
        <v>3602</v>
      </c>
      <c r="G647" s="4" t="str">
        <f t="shared" si="38"/>
        <v>PROBIDAD Y ANTICORRUPCIÓN: Diseñar estrategias que permitan la prevención y abordaje de los delitos de probidad y corrupción en la gestión judicial.</v>
      </c>
      <c r="H647" s="4" t="s">
        <v>3117</v>
      </c>
      <c r="I647" s="4" t="s">
        <v>4257</v>
      </c>
      <c r="J647" s="4" t="s">
        <v>6756</v>
      </c>
      <c r="K647" s="4" t="s">
        <v>4260</v>
      </c>
      <c r="L647" s="4" t="s">
        <v>4256</v>
      </c>
      <c r="M647" s="4" t="s">
        <v>4247</v>
      </c>
      <c r="N647" s="4" t="s">
        <v>1153</v>
      </c>
      <c r="O647" s="4" t="s">
        <v>3434</v>
      </c>
      <c r="P647" s="4">
        <v>0</v>
      </c>
      <c r="Q647" s="15">
        <v>1</v>
      </c>
      <c r="R647" s="15"/>
      <c r="S647" s="15"/>
      <c r="T647" s="15"/>
      <c r="U647" s="15">
        <v>0.33</v>
      </c>
      <c r="V647" s="15">
        <v>0.66</v>
      </c>
      <c r="W647" s="15">
        <v>1</v>
      </c>
      <c r="X647" s="4"/>
      <c r="Y647" s="10" t="e">
        <f>VLOOKUP(H647,'centroDeProyectos estrateg '!$B:$AB,2,FALSE)</f>
        <v>#N/A</v>
      </c>
      <c r="Z647" s="10" t="e">
        <f>VLOOKUP(I647,'centroDeProyectos estrateg '!$B:$AB,3,FALSE)</f>
        <v>#N/A</v>
      </c>
      <c r="AA647" s="10" t="e">
        <f>VLOOKUP(J647,'centroDeProyectos estrateg '!$B:$AB,7,FALSE)</f>
        <v>#N/A</v>
      </c>
      <c r="AB647" s="10" t="e">
        <f>VLOOKUP(K647,'centroDeProyectos estrateg '!$B:$AB,8,FALSE)</f>
        <v>#N/A</v>
      </c>
      <c r="AC647" s="10" t="e">
        <f>VLOOKUP(L647,'centroDeProyectos estrateg '!$B:$AB,5,FALSE)</f>
        <v>#N/A</v>
      </c>
      <c r="AD647" s="10" t="e">
        <f>VLOOKUP(M647,'centroDeProyectos estrateg '!$B:$AB,19,FALSE)</f>
        <v>#N/A</v>
      </c>
    </row>
    <row r="648" spans="1:30" ht="142.5">
      <c r="A648" t="s">
        <v>6773</v>
      </c>
      <c r="B648" s="3" t="s">
        <v>6753</v>
      </c>
      <c r="C648" s="3" t="s">
        <v>3599</v>
      </c>
      <c r="D648" s="3" t="s">
        <v>4252</v>
      </c>
      <c r="E648" s="3" t="s">
        <v>3601</v>
      </c>
      <c r="F648" s="3" t="s">
        <v>3602</v>
      </c>
      <c r="G648" s="3" t="str">
        <f t="shared" si="38"/>
        <v>PROBIDAD Y ANTICORRUPCIÓN: Diseñar estrategias que permitan la prevención y abordaje de los delitos de probidad y corrupción en la gestión judicial.</v>
      </c>
      <c r="H648" s="3" t="s">
        <v>3139</v>
      </c>
      <c r="I648" s="3" t="s">
        <v>4258</v>
      </c>
      <c r="J648" s="3" t="s">
        <v>6757</v>
      </c>
      <c r="K648" s="3" t="s">
        <v>4260</v>
      </c>
      <c r="L648" s="3" t="s">
        <v>4256</v>
      </c>
      <c r="M648" s="3" t="s">
        <v>4247</v>
      </c>
      <c r="N648" s="3" t="s">
        <v>75</v>
      </c>
      <c r="O648" s="3" t="s">
        <v>3434</v>
      </c>
      <c r="P648" s="3">
        <v>0</v>
      </c>
      <c r="Q648" s="5">
        <v>1</v>
      </c>
      <c r="R648" s="3"/>
      <c r="S648" s="3"/>
      <c r="T648" s="3"/>
      <c r="U648" s="6">
        <v>0.33</v>
      </c>
      <c r="V648" s="6">
        <v>0.66</v>
      </c>
      <c r="W648" s="6">
        <v>1</v>
      </c>
      <c r="X648" s="3"/>
      <c r="Y648" s="10" t="e">
        <f>VLOOKUP(H648,'centroDeProyectos estrateg '!$B:$AB,2,FALSE)</f>
        <v>#N/A</v>
      </c>
      <c r="Z648" s="10" t="e">
        <f>VLOOKUP(I648,'centroDeProyectos estrateg '!$B:$AB,3,FALSE)</f>
        <v>#N/A</v>
      </c>
      <c r="AA648" s="10" t="e">
        <f>VLOOKUP(J648,'centroDeProyectos estrateg '!$B:$AB,7,FALSE)</f>
        <v>#N/A</v>
      </c>
      <c r="AB648" s="10" t="e">
        <f>VLOOKUP(K648,'centroDeProyectos estrateg '!$B:$AB,8,FALSE)</f>
        <v>#N/A</v>
      </c>
      <c r="AC648" s="10" t="e">
        <f>VLOOKUP(L648,'centroDeProyectos estrateg '!$B:$AB,5,FALSE)</f>
        <v>#N/A</v>
      </c>
      <c r="AD648" s="10" t="e">
        <f>VLOOKUP(M648,'centroDeProyectos estrateg '!$B:$AB,19,FALSE)</f>
        <v>#N/A</v>
      </c>
    </row>
    <row r="649" spans="1:30" ht="199.5">
      <c r="A649" t="s">
        <v>6774</v>
      </c>
      <c r="B649" s="4" t="s">
        <v>6753</v>
      </c>
      <c r="C649" s="4" t="s">
        <v>3420</v>
      </c>
      <c r="D649" s="4" t="s">
        <v>4261</v>
      </c>
      <c r="E649" s="4" t="s">
        <v>3453</v>
      </c>
      <c r="F649" s="4" t="s">
        <v>3454</v>
      </c>
      <c r="G649" s="4" t="str">
        <f t="shared" si="38"/>
        <v>CELERIDAD JUDICIAL: Implementar mecanismos de gestión que permitan aumentar la celeridad judicial de los juzgados y oficinas judiciales.</v>
      </c>
      <c r="H649" s="4" t="s">
        <v>3142</v>
      </c>
      <c r="I649" s="4" t="s">
        <v>4262</v>
      </c>
      <c r="J649" s="4" t="s">
        <v>4263</v>
      </c>
      <c r="K649" s="4" t="s">
        <v>4264</v>
      </c>
      <c r="L649" s="4" t="s">
        <v>4256</v>
      </c>
      <c r="M649" s="4" t="s">
        <v>4247</v>
      </c>
      <c r="N649" s="4" t="s">
        <v>1070</v>
      </c>
      <c r="O649" s="4" t="s">
        <v>3434</v>
      </c>
      <c r="P649" s="4">
        <v>0</v>
      </c>
      <c r="Q649" s="15">
        <v>1</v>
      </c>
      <c r="R649" s="15"/>
      <c r="S649" s="15"/>
      <c r="T649" s="15"/>
      <c r="U649" s="15">
        <v>0.33</v>
      </c>
      <c r="V649" s="15">
        <v>0.66</v>
      </c>
      <c r="W649" s="15">
        <v>1</v>
      </c>
      <c r="X649" s="4"/>
      <c r="Y649" s="10" t="e">
        <f>VLOOKUP(H649,'centroDeProyectos estrateg '!$B:$AB,2,FALSE)</f>
        <v>#VALUE!</v>
      </c>
      <c r="Z649" s="10" t="e">
        <f>VLOOKUP(I649,'centroDeProyectos estrateg '!$B:$AB,3,FALSE)</f>
        <v>#N/A</v>
      </c>
      <c r="AA649" s="10" t="e">
        <f>VLOOKUP(J649,'centroDeProyectos estrateg '!$B:$AB,7,FALSE)</f>
        <v>#N/A</v>
      </c>
      <c r="AB649" s="10" t="e">
        <f>VLOOKUP(K649,'centroDeProyectos estrateg '!$B:$AB,8,FALSE)</f>
        <v>#VALUE!</v>
      </c>
      <c r="AC649" s="10" t="e">
        <f>VLOOKUP(L649,'centroDeProyectos estrateg '!$B:$AB,5,FALSE)</f>
        <v>#N/A</v>
      </c>
      <c r="AD649" s="10" t="e">
        <f>VLOOKUP(M649,'centroDeProyectos estrateg '!$B:$AB,19,FALSE)</f>
        <v>#N/A</v>
      </c>
    </row>
    <row r="650" spans="1:30" ht="128.25">
      <c r="A650" t="s">
        <v>6775</v>
      </c>
      <c r="B650" s="3" t="s">
        <v>6758</v>
      </c>
      <c r="C650" s="3" t="s">
        <v>5331</v>
      </c>
      <c r="D650" s="3" t="s">
        <v>3762</v>
      </c>
      <c r="E650" s="3" t="s">
        <v>5332</v>
      </c>
      <c r="F650" s="3" t="s">
        <v>3764</v>
      </c>
      <c r="G650" s="3" t="str">
        <f t="shared" si="38"/>
        <v>LEYES Y REFORMAS: Impulsar la aprobación y revisión de proyectos y reformas de Ley,  así como normativa interna que impacten el funcionamiento y estructura del Poder Judicial y sus dependencias.</v>
      </c>
      <c r="H650" s="3" t="s">
        <v>3118</v>
      </c>
      <c r="I650" s="3" t="s">
        <v>4268</v>
      </c>
      <c r="J650" s="3" t="s">
        <v>2834</v>
      </c>
      <c r="K650" s="3" t="s">
        <v>4269</v>
      </c>
      <c r="L650" s="3" t="s">
        <v>4256</v>
      </c>
      <c r="M650" s="3" t="s">
        <v>4247</v>
      </c>
      <c r="N650" s="3" t="s">
        <v>2834</v>
      </c>
      <c r="O650" s="3" t="s">
        <v>3434</v>
      </c>
      <c r="P650" s="3">
        <v>0</v>
      </c>
      <c r="Q650" s="5">
        <v>1</v>
      </c>
      <c r="R650" s="3"/>
      <c r="S650" s="3"/>
      <c r="T650" s="3"/>
      <c r="U650" s="6">
        <v>0.33</v>
      </c>
      <c r="V650" s="6">
        <v>0.66</v>
      </c>
      <c r="W650" s="6">
        <v>1</v>
      </c>
      <c r="X650" s="3"/>
      <c r="Y650" s="10" t="e">
        <f>VLOOKUP(H650,'centroDeProyectos estrateg '!$B:$AB,2,FALSE)</f>
        <v>#N/A</v>
      </c>
      <c r="Z650" s="10" t="e">
        <f>VLOOKUP(I650,'centroDeProyectos estrateg '!$B:$AB,3,FALSE)</f>
        <v>#N/A</v>
      </c>
      <c r="AA650" s="10" t="e">
        <f>VLOOKUP(J650,'centroDeProyectos estrateg '!$B:$AB,7,FALSE)</f>
        <v>#N/A</v>
      </c>
      <c r="AB650" s="10" t="e">
        <f>VLOOKUP(K650,'centroDeProyectos estrateg '!$B:$AB,8,FALSE)</f>
        <v>#N/A</v>
      </c>
      <c r="AC650" s="10" t="e">
        <f>VLOOKUP(L650,'centroDeProyectos estrateg '!$B:$AB,5,FALSE)</f>
        <v>#N/A</v>
      </c>
      <c r="AD650" s="10" t="e">
        <f>VLOOKUP(M650,'centroDeProyectos estrateg '!$B:$AB,19,FALSE)</f>
        <v>#N/A</v>
      </c>
    </row>
    <row r="651" spans="1:30" ht="242.25">
      <c r="A651" t="s">
        <v>6776</v>
      </c>
      <c r="B651" s="55" t="s">
        <v>6758</v>
      </c>
      <c r="C651" s="55" t="s">
        <v>5331</v>
      </c>
      <c r="D651" s="55" t="s">
        <v>3762</v>
      </c>
      <c r="E651" s="55" t="s">
        <v>3790</v>
      </c>
      <c r="F651" s="55" t="s">
        <v>3791</v>
      </c>
      <c r="G651" s="55" t="str">
        <f t="shared" si="38"/>
        <v xml:space="preserve">DESARROLLO Y OPTIMIZACIÓN DE SERVICIOS Y PROCESOS JUDICIALES: Implementar procesos estandarizados para la gestión judicial, técnica y administrativa, que agilicen y faciliten el trámite de los asuntos con el fin de mejorar el servicio de justicia brindado. </v>
      </c>
      <c r="H651" s="55" t="s">
        <v>3167</v>
      </c>
      <c r="I651" s="55" t="s">
        <v>4270</v>
      </c>
      <c r="J651" s="55" t="s">
        <v>2834</v>
      </c>
      <c r="K651" s="55" t="s">
        <v>4271</v>
      </c>
      <c r="L651" s="55" t="s">
        <v>4256</v>
      </c>
      <c r="M651" s="4" t="s">
        <v>4247</v>
      </c>
      <c r="N651" s="4" t="s">
        <v>2834</v>
      </c>
      <c r="O651" s="4" t="s">
        <v>3434</v>
      </c>
      <c r="P651" s="4">
        <v>0</v>
      </c>
      <c r="Q651" s="15">
        <v>1</v>
      </c>
      <c r="R651" s="15"/>
      <c r="S651" s="15"/>
      <c r="T651" s="15"/>
      <c r="U651" s="15">
        <v>0.33</v>
      </c>
      <c r="V651" s="15">
        <v>0.66</v>
      </c>
      <c r="W651" s="15">
        <v>1</v>
      </c>
      <c r="X651" s="4"/>
      <c r="Y651" s="10" t="e">
        <f>VLOOKUP(H651,'centroDeProyectos estrateg '!$B:$AB,2,FALSE)</f>
        <v>#N/A</v>
      </c>
      <c r="Z651" s="10" t="e">
        <f>VLOOKUP(I651,'centroDeProyectos estrateg '!$B:$AB,3,FALSE)</f>
        <v>#N/A</v>
      </c>
      <c r="AA651" s="10" t="e">
        <f>VLOOKUP(J651,'centroDeProyectos estrateg '!$B:$AB,7,FALSE)</f>
        <v>#N/A</v>
      </c>
      <c r="AB651" s="10" t="e">
        <f>VLOOKUP(K651,'centroDeProyectos estrateg '!$B:$AB,8,FALSE)</f>
        <v>#N/A</v>
      </c>
      <c r="AC651" s="10" t="e">
        <f>VLOOKUP(L651,'centroDeProyectos estrateg '!$B:$AB,5,FALSE)</f>
        <v>#N/A</v>
      </c>
      <c r="AD651" s="10" t="e">
        <f>VLOOKUP(M651,'centroDeProyectos estrateg '!$B:$AB,19,FALSE)</f>
        <v>#N/A</v>
      </c>
    </row>
    <row r="652" spans="1:30" ht="207.6" customHeight="1">
      <c r="A652" s="54"/>
      <c r="B652" s="3" t="s">
        <v>6759</v>
      </c>
      <c r="C652" s="3" t="s">
        <v>3420</v>
      </c>
      <c r="D652" s="3" t="s">
        <v>4261</v>
      </c>
      <c r="E652" s="3"/>
      <c r="F652" s="3"/>
      <c r="G652" s="3" t="s">
        <v>6760</v>
      </c>
      <c r="H652" s="3" t="s">
        <v>3165</v>
      </c>
      <c r="I652" s="3" t="s">
        <v>4272</v>
      </c>
      <c r="J652" s="3" t="s">
        <v>536</v>
      </c>
      <c r="K652" s="3" t="s">
        <v>4273</v>
      </c>
      <c r="L652" s="3" t="s">
        <v>6302</v>
      </c>
      <c r="M652" s="3" t="s">
        <v>4274</v>
      </c>
      <c r="N652" s="3" t="s">
        <v>536</v>
      </c>
      <c r="O652" s="3" t="s">
        <v>3434</v>
      </c>
      <c r="P652" s="3">
        <v>0</v>
      </c>
      <c r="Q652" s="3">
        <v>100</v>
      </c>
      <c r="R652" s="5">
        <v>0</v>
      </c>
      <c r="S652" s="5">
        <v>0</v>
      </c>
      <c r="T652" s="5">
        <v>0</v>
      </c>
      <c r="U652" s="5">
        <v>0</v>
      </c>
      <c r="V652" s="5">
        <v>0.5</v>
      </c>
      <c r="W652" s="5">
        <v>0.5</v>
      </c>
      <c r="X652" s="3"/>
      <c r="Y652" s="10" t="e">
        <f>VLOOKUP(H652,'centroDeProyectos estrateg '!$B:$AB,2,FALSE)</f>
        <v>#N/A</v>
      </c>
      <c r="Z652" s="10" t="e">
        <f>VLOOKUP(I652,'centroDeProyectos estrateg '!$B:$AB,3,FALSE)</f>
        <v>#N/A</v>
      </c>
      <c r="AA652" s="10" t="e">
        <f>VLOOKUP(J652,'centroDeProyectos estrateg '!$B:$AB,7,FALSE)</f>
        <v>#N/A</v>
      </c>
      <c r="AB652" s="10" t="e">
        <f>VLOOKUP(K652,'centroDeProyectos estrateg '!$B:$AB,8,FALSE)</f>
        <v>#VALUE!</v>
      </c>
      <c r="AC652" s="10" t="e">
        <f>VLOOKUP(L652,'centroDeProyectos estrateg '!$B:$AB,5,FALSE)</f>
        <v>#N/A</v>
      </c>
      <c r="AD652" s="10" t="e">
        <f>VLOOKUP(M652,'centroDeProyectos estrateg '!$B:$AB,19,FALSE)</f>
        <v>#N/A</v>
      </c>
    </row>
    <row r="653" spans="1:30" ht="117" customHeight="1">
      <c r="B653" s="4" t="s">
        <v>3463</v>
      </c>
      <c r="C653" s="4" t="s">
        <v>5351</v>
      </c>
      <c r="D653" s="4" t="s">
        <v>4046</v>
      </c>
      <c r="E653" s="4" t="s">
        <v>4130</v>
      </c>
      <c r="G653" s="4" t="str">
        <f t="shared" ref="G653:G654" si="39">_xlfn.CONCAT(E653,": ",F653)</f>
        <v xml:space="preserve">CAPACITACIÓN: Implementar estrategias de capacitación y formación para mejorar las habilidades y conocimientos del personal en el desempeño de sus funciones, acorde a las necesidades, valores y ejes institucionales. : </v>
      </c>
      <c r="H653" s="4" t="s">
        <v>3131</v>
      </c>
      <c r="I653" s="4" t="s">
        <v>6761</v>
      </c>
      <c r="J653" s="3" t="s">
        <v>1270</v>
      </c>
      <c r="K653" s="4"/>
      <c r="L653" s="4" t="s">
        <v>6762</v>
      </c>
      <c r="M653" s="4"/>
      <c r="N653" s="4"/>
      <c r="O653" s="4"/>
      <c r="P653" s="4"/>
      <c r="Q653" s="4"/>
      <c r="R653" s="15"/>
      <c r="S653" s="15"/>
      <c r="T653" s="15"/>
      <c r="U653" s="15"/>
      <c r="V653" s="15"/>
      <c r="W653" s="15"/>
      <c r="X653" s="4"/>
      <c r="Y653" s="10" t="e">
        <f>VLOOKUP(H653,'centroDeProyectos estrateg '!$B:$AB,2,FALSE)</f>
        <v>#VALUE!</v>
      </c>
      <c r="Z653" s="10" t="e">
        <f>VLOOKUP(I653,'centroDeProyectos estrateg '!$B:$AB,3,FALSE)</f>
        <v>#N/A</v>
      </c>
      <c r="AA653" s="10" t="e">
        <f>VLOOKUP(J653,'centroDeProyectos estrateg '!$B:$AB,7,FALSE)</f>
        <v>#N/A</v>
      </c>
      <c r="AB653" s="10" t="e">
        <f>VLOOKUP(K653,'centroDeProyectos estrateg '!$B:$AB,8,FALSE)</f>
        <v>#N/A</v>
      </c>
      <c r="AC653" s="10" t="e">
        <f>VLOOKUP(L653,'centroDeProyectos estrateg '!$B:$AB,5,FALSE)</f>
        <v>#N/A</v>
      </c>
      <c r="AD653" s="10" t="e">
        <f>VLOOKUP(M653,'centroDeProyectos estrateg '!$B:$AB,19,FALSE)</f>
        <v>#N/A</v>
      </c>
    </row>
    <row r="654" spans="1:30" ht="228">
      <c r="B654" s="4" t="s">
        <v>3463</v>
      </c>
      <c r="C654" s="4" t="s">
        <v>5351</v>
      </c>
      <c r="D654" s="4" t="s">
        <v>4046</v>
      </c>
      <c r="E654" s="4" t="s">
        <v>6763</v>
      </c>
      <c r="G654" s="4" t="str">
        <f t="shared" si="39"/>
        <v xml:space="preserve">CAPACITACIÓN: Implementar estrategias de capacitación y formación para mejorar las habilidades y conocimientos del personal en el desempeño de sus funciones, acorde a las necesidades, valores y ejes institucionales. : : </v>
      </c>
      <c r="H654" s="4" t="s">
        <v>3119</v>
      </c>
      <c r="I654" s="4" t="s">
        <v>4278</v>
      </c>
      <c r="J654" s="3" t="s">
        <v>1270</v>
      </c>
      <c r="K654" s="4"/>
      <c r="L654" s="4" t="s">
        <v>6762</v>
      </c>
      <c r="M654" s="4"/>
      <c r="N654" s="4"/>
      <c r="O654" s="4"/>
      <c r="P654" s="4"/>
      <c r="Q654" s="4"/>
      <c r="R654" s="4"/>
      <c r="S654" s="4"/>
      <c r="T654" s="4"/>
      <c r="U654" s="4"/>
      <c r="V654" s="4"/>
      <c r="W654" s="4"/>
      <c r="X654" s="4"/>
      <c r="Y654" s="10" t="e">
        <f>VLOOKUP(H654,'centroDeProyectos estrateg '!$B:$AB,2,FALSE)</f>
        <v>#N/A</v>
      </c>
      <c r="Z654" s="10" t="e">
        <f>VLOOKUP(I654,'centroDeProyectos estrateg '!$B:$AB,3,FALSE)</f>
        <v>#N/A</v>
      </c>
      <c r="AA654" s="10" t="e">
        <f>VLOOKUP(J654,'centroDeProyectos estrateg '!$B:$AB,7,FALSE)</f>
        <v>#N/A</v>
      </c>
      <c r="AB654" s="10" t="e">
        <f>VLOOKUP(K654,'centroDeProyectos estrateg '!$B:$AB,8,FALSE)</f>
        <v>#N/A</v>
      </c>
      <c r="AC654" s="10" t="e">
        <f>VLOOKUP(L654,'centroDeProyectos estrateg '!$B:$AB,5,FALSE)</f>
        <v>#N/A</v>
      </c>
      <c r="AD654" s="10" t="e">
        <f>VLOOKUP(M654,'centroDeProyectos estrateg '!$B:$AB,19,FALSE)</f>
        <v>#N/A</v>
      </c>
    </row>
  </sheetData>
  <autoFilter ref="A4:AD654" xr:uid="{7C4A4C71-3FDA-45A2-81D4-16CA776E11D0}"/>
  <mergeCells count="1">
    <mergeCell ref="B1:H1"/>
  </mergeCells>
  <dataValidations disablePrompts="1" count="1">
    <dataValidation type="list" allowBlank="1" showInputMessage="1" showErrorMessage="1" sqref="O610 O607 O613:O639 O5:O74 O76:O604 O75:P75 X75 R75" xr:uid="{95B5A027-2ABC-4941-BB88-0BCBD71983F9}">
      <formula1>#REF!</formula1>
    </dataValidation>
  </dataValidations>
  <pageMargins left="0.7" right="0.7" top="0.75" bottom="0.75" header="0.3" footer="0.3"/>
  <pageSetup orientation="portrait" horizontalDpi="4294967294" verticalDpi="4294967294"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69162-2005-4075-9951-BD83362752BB}">
  <sheetPr filterMode="1"/>
  <dimension ref="A1:Y533"/>
  <sheetViews>
    <sheetView topLeftCell="B177" workbookViewId="0">
      <selection activeCell="B177" sqref="B177"/>
    </sheetView>
  </sheetViews>
  <sheetFormatPr baseColWidth="10" defaultColWidth="11.42578125" defaultRowHeight="15"/>
  <sheetData>
    <row r="1" spans="1:25">
      <c r="A1" t="s">
        <v>438</v>
      </c>
      <c r="B1" t="s">
        <v>0</v>
      </c>
      <c r="C1" t="s">
        <v>1</v>
      </c>
      <c r="D1" t="s">
        <v>2</v>
      </c>
      <c r="E1" t="s">
        <v>3</v>
      </c>
      <c r="F1" t="s">
        <v>439</v>
      </c>
      <c r="G1" t="s">
        <v>440</v>
      </c>
      <c r="H1" t="s">
        <v>441</v>
      </c>
      <c r="I1" t="s">
        <v>442</v>
      </c>
      <c r="J1" t="s">
        <v>443</v>
      </c>
      <c r="K1" t="s">
        <v>444</v>
      </c>
      <c r="L1" t="s">
        <v>445</v>
      </c>
      <c r="M1" t="s">
        <v>446</v>
      </c>
      <c r="N1" t="s">
        <v>447</v>
      </c>
      <c r="O1" t="s">
        <v>448</v>
      </c>
      <c r="P1" t="s">
        <v>449</v>
      </c>
      <c r="Q1" t="s">
        <v>450</v>
      </c>
      <c r="R1" t="s">
        <v>451</v>
      </c>
      <c r="S1" t="s">
        <v>452</v>
      </c>
      <c r="T1" t="s">
        <v>453</v>
      </c>
      <c r="U1" t="s">
        <v>454</v>
      </c>
      <c r="V1" t="s">
        <v>455</v>
      </c>
      <c r="W1" t="s">
        <v>456</v>
      </c>
      <c r="X1" t="s">
        <v>457</v>
      </c>
      <c r="Y1" t="s">
        <v>458</v>
      </c>
    </row>
    <row r="2" spans="1:25" hidden="1">
      <c r="A2" t="s">
        <v>459</v>
      </c>
      <c r="B2" t="s">
        <v>460</v>
      </c>
      <c r="C2" t="s">
        <v>461</v>
      </c>
      <c r="D2" t="s">
        <v>460</v>
      </c>
      <c r="E2" t="s">
        <v>41</v>
      </c>
      <c r="F2" t="s">
        <v>462</v>
      </c>
      <c r="G2" t="s">
        <v>463</v>
      </c>
      <c r="H2" t="s">
        <v>464</v>
      </c>
      <c r="I2" t="s">
        <v>465</v>
      </c>
      <c r="J2" t="s">
        <v>466</v>
      </c>
      <c r="K2" t="s">
        <v>467</v>
      </c>
      <c r="L2" t="s">
        <v>468</v>
      </c>
      <c r="M2" t="s">
        <v>469</v>
      </c>
      <c r="N2" t="s">
        <v>460</v>
      </c>
      <c r="O2" t="s">
        <v>460</v>
      </c>
      <c r="P2" t="s">
        <v>470</v>
      </c>
      <c r="Q2" t="s">
        <v>471</v>
      </c>
      <c r="R2" t="s">
        <v>472</v>
      </c>
      <c r="S2" t="s">
        <v>50</v>
      </c>
      <c r="T2" t="s">
        <v>473</v>
      </c>
      <c r="U2" t="s">
        <v>474</v>
      </c>
      <c r="V2" t="s">
        <v>474</v>
      </c>
      <c r="W2" t="s">
        <v>475</v>
      </c>
      <c r="X2" t="s">
        <v>476</v>
      </c>
      <c r="Y2" t="s">
        <v>476</v>
      </c>
    </row>
    <row r="3" spans="1:25" hidden="1">
      <c r="A3" t="s">
        <v>459</v>
      </c>
      <c r="B3" t="s">
        <v>460</v>
      </c>
      <c r="C3" t="s">
        <v>477</v>
      </c>
      <c r="D3" t="s">
        <v>460</v>
      </c>
      <c r="E3" t="s">
        <v>460</v>
      </c>
      <c r="F3" t="s">
        <v>462</v>
      </c>
      <c r="G3" t="s">
        <v>478</v>
      </c>
      <c r="H3" t="s">
        <v>479</v>
      </c>
      <c r="I3" t="s">
        <v>480</v>
      </c>
      <c r="J3" t="s">
        <v>481</v>
      </c>
      <c r="K3" t="s">
        <v>482</v>
      </c>
      <c r="L3" t="s">
        <v>460</v>
      </c>
      <c r="M3" t="s">
        <v>460</v>
      </c>
      <c r="N3" t="s">
        <v>460</v>
      </c>
      <c r="O3" t="s">
        <v>460</v>
      </c>
      <c r="P3" t="s">
        <v>460</v>
      </c>
      <c r="Q3" t="s">
        <v>460</v>
      </c>
      <c r="R3" t="s">
        <v>460</v>
      </c>
      <c r="S3" t="s">
        <v>460</v>
      </c>
      <c r="T3" t="s">
        <v>460</v>
      </c>
      <c r="U3" t="s">
        <v>460</v>
      </c>
      <c r="V3" t="s">
        <v>460</v>
      </c>
      <c r="W3" t="s">
        <v>460</v>
      </c>
      <c r="X3" t="s">
        <v>460</v>
      </c>
      <c r="Y3" t="s">
        <v>483</v>
      </c>
    </row>
    <row r="4" spans="1:25" hidden="1">
      <c r="A4" t="s">
        <v>459</v>
      </c>
      <c r="B4" t="s">
        <v>460</v>
      </c>
      <c r="C4" t="s">
        <v>484</v>
      </c>
      <c r="D4" t="s">
        <v>460</v>
      </c>
      <c r="E4" t="s">
        <v>460</v>
      </c>
      <c r="F4" t="s">
        <v>485</v>
      </c>
      <c r="G4" t="s">
        <v>486</v>
      </c>
      <c r="H4" t="s">
        <v>487</v>
      </c>
      <c r="I4" t="s">
        <v>486</v>
      </c>
      <c r="J4" t="s">
        <v>488</v>
      </c>
      <c r="K4" t="s">
        <v>482</v>
      </c>
      <c r="L4" t="s">
        <v>489</v>
      </c>
      <c r="M4" t="s">
        <v>460</v>
      </c>
      <c r="N4" t="s">
        <v>460</v>
      </c>
      <c r="O4" t="s">
        <v>460</v>
      </c>
      <c r="P4" t="s">
        <v>460</v>
      </c>
      <c r="Q4" t="s">
        <v>460</v>
      </c>
      <c r="R4" t="s">
        <v>460</v>
      </c>
      <c r="S4" t="s">
        <v>460</v>
      </c>
      <c r="T4" t="s">
        <v>460</v>
      </c>
      <c r="U4" t="s">
        <v>460</v>
      </c>
      <c r="V4" t="s">
        <v>460</v>
      </c>
      <c r="W4" t="s">
        <v>460</v>
      </c>
      <c r="X4" t="s">
        <v>460</v>
      </c>
      <c r="Y4" t="s">
        <v>475</v>
      </c>
    </row>
    <row r="5" spans="1:25" hidden="1">
      <c r="A5" t="s">
        <v>459</v>
      </c>
      <c r="B5" t="s">
        <v>460</v>
      </c>
      <c r="C5" t="s">
        <v>490</v>
      </c>
      <c r="D5" t="s">
        <v>460</v>
      </c>
      <c r="E5" t="s">
        <v>460</v>
      </c>
      <c r="F5" t="s">
        <v>491</v>
      </c>
      <c r="G5" t="s">
        <v>492</v>
      </c>
      <c r="H5" t="s">
        <v>493</v>
      </c>
      <c r="I5" t="s">
        <v>494</v>
      </c>
      <c r="J5" t="s">
        <v>495</v>
      </c>
      <c r="K5" t="s">
        <v>482</v>
      </c>
      <c r="L5" t="s">
        <v>460</v>
      </c>
      <c r="M5" t="s">
        <v>460</v>
      </c>
      <c r="N5" t="s">
        <v>460</v>
      </c>
      <c r="O5" t="s">
        <v>460</v>
      </c>
      <c r="P5" t="s">
        <v>460</v>
      </c>
      <c r="Q5" t="s">
        <v>460</v>
      </c>
      <c r="R5" t="s">
        <v>460</v>
      </c>
      <c r="S5" t="s">
        <v>460</v>
      </c>
      <c r="T5" t="s">
        <v>460</v>
      </c>
      <c r="U5" t="s">
        <v>460</v>
      </c>
      <c r="V5" t="s">
        <v>460</v>
      </c>
      <c r="W5" t="s">
        <v>460</v>
      </c>
      <c r="X5" t="s">
        <v>460</v>
      </c>
      <c r="Y5" t="s">
        <v>496</v>
      </c>
    </row>
    <row r="6" spans="1:25" hidden="1">
      <c r="A6" t="s">
        <v>459</v>
      </c>
      <c r="B6" t="s">
        <v>460</v>
      </c>
      <c r="C6" t="s">
        <v>497</v>
      </c>
      <c r="D6" t="s">
        <v>460</v>
      </c>
      <c r="E6" t="s">
        <v>460</v>
      </c>
      <c r="F6" t="s">
        <v>485</v>
      </c>
      <c r="G6" t="s">
        <v>498</v>
      </c>
      <c r="H6" t="s">
        <v>498</v>
      </c>
      <c r="I6" t="s">
        <v>499</v>
      </c>
      <c r="J6" t="s">
        <v>500</v>
      </c>
      <c r="K6" t="s">
        <v>482</v>
      </c>
      <c r="L6" t="s">
        <v>489</v>
      </c>
      <c r="M6" t="s">
        <v>460</v>
      </c>
      <c r="N6" t="s">
        <v>460</v>
      </c>
      <c r="O6" t="s">
        <v>460</v>
      </c>
      <c r="P6" t="s">
        <v>460</v>
      </c>
      <c r="Q6" t="s">
        <v>460</v>
      </c>
      <c r="R6" t="s">
        <v>460</v>
      </c>
      <c r="S6" t="s">
        <v>460</v>
      </c>
      <c r="T6" t="s">
        <v>460</v>
      </c>
      <c r="U6" t="s">
        <v>460</v>
      </c>
      <c r="V6" t="s">
        <v>460</v>
      </c>
      <c r="W6" t="s">
        <v>460</v>
      </c>
      <c r="X6" t="s">
        <v>460</v>
      </c>
      <c r="Y6" t="s">
        <v>501</v>
      </c>
    </row>
    <row r="7" spans="1:25" hidden="1">
      <c r="A7" t="s">
        <v>459</v>
      </c>
      <c r="B7" t="s">
        <v>460</v>
      </c>
      <c r="C7" t="s">
        <v>502</v>
      </c>
      <c r="D7" t="s">
        <v>460</v>
      </c>
      <c r="E7" t="s">
        <v>460</v>
      </c>
      <c r="F7" t="s">
        <v>503</v>
      </c>
      <c r="G7" t="s">
        <v>504</v>
      </c>
      <c r="H7" t="s">
        <v>505</v>
      </c>
      <c r="I7" t="s">
        <v>506</v>
      </c>
      <c r="J7" t="s">
        <v>507</v>
      </c>
      <c r="K7" t="s">
        <v>482</v>
      </c>
      <c r="L7" t="s">
        <v>460</v>
      </c>
      <c r="M7" t="s">
        <v>460</v>
      </c>
      <c r="N7" t="s">
        <v>460</v>
      </c>
      <c r="O7" t="s">
        <v>460</v>
      </c>
      <c r="P7" t="s">
        <v>460</v>
      </c>
      <c r="Q7" t="s">
        <v>460</v>
      </c>
      <c r="R7" t="s">
        <v>460</v>
      </c>
      <c r="S7" t="s">
        <v>460</v>
      </c>
      <c r="T7" t="s">
        <v>460</v>
      </c>
      <c r="U7" t="s">
        <v>460</v>
      </c>
      <c r="V7" t="s">
        <v>460</v>
      </c>
      <c r="W7" t="s">
        <v>460</v>
      </c>
      <c r="X7" t="s">
        <v>460</v>
      </c>
      <c r="Y7" t="s">
        <v>508</v>
      </c>
    </row>
    <row r="8" spans="1:25" hidden="1">
      <c r="A8" t="s">
        <v>459</v>
      </c>
      <c r="B8" t="s">
        <v>460</v>
      </c>
      <c r="C8" t="s">
        <v>509</v>
      </c>
      <c r="D8" t="s">
        <v>460</v>
      </c>
      <c r="E8" t="s">
        <v>460</v>
      </c>
      <c r="F8" t="s">
        <v>485</v>
      </c>
      <c r="G8" t="s">
        <v>510</v>
      </c>
      <c r="H8" t="s">
        <v>511</v>
      </c>
      <c r="I8" t="s">
        <v>510</v>
      </c>
      <c r="J8" t="s">
        <v>512</v>
      </c>
      <c r="K8" t="s">
        <v>460</v>
      </c>
      <c r="L8" t="s">
        <v>460</v>
      </c>
      <c r="M8" t="s">
        <v>460</v>
      </c>
      <c r="N8" t="s">
        <v>460</v>
      </c>
      <c r="O8" t="s">
        <v>460</v>
      </c>
      <c r="P8" t="s">
        <v>460</v>
      </c>
      <c r="Q8" t="s">
        <v>460</v>
      </c>
      <c r="R8" t="s">
        <v>460</v>
      </c>
      <c r="S8" t="s">
        <v>460</v>
      </c>
      <c r="T8" t="s">
        <v>460</v>
      </c>
      <c r="U8" t="s">
        <v>460</v>
      </c>
      <c r="V8" t="s">
        <v>460</v>
      </c>
      <c r="W8" t="s">
        <v>460</v>
      </c>
      <c r="X8" t="s">
        <v>460</v>
      </c>
      <c r="Y8" t="s">
        <v>508</v>
      </c>
    </row>
    <row r="9" spans="1:25" hidden="1">
      <c r="A9" t="s">
        <v>459</v>
      </c>
      <c r="B9" t="s">
        <v>460</v>
      </c>
      <c r="C9" t="s">
        <v>513</v>
      </c>
      <c r="D9" t="s">
        <v>460</v>
      </c>
      <c r="E9" t="s">
        <v>460</v>
      </c>
      <c r="F9" t="s">
        <v>485</v>
      </c>
      <c r="G9" t="s">
        <v>514</v>
      </c>
      <c r="H9" t="s">
        <v>515</v>
      </c>
      <c r="I9" t="s">
        <v>514</v>
      </c>
      <c r="J9" t="s">
        <v>488</v>
      </c>
      <c r="K9" t="s">
        <v>482</v>
      </c>
      <c r="L9" t="s">
        <v>460</v>
      </c>
      <c r="M9" t="s">
        <v>460</v>
      </c>
      <c r="N9" t="s">
        <v>460</v>
      </c>
      <c r="O9" t="s">
        <v>460</v>
      </c>
      <c r="P9" t="s">
        <v>460</v>
      </c>
      <c r="Q9" t="s">
        <v>460</v>
      </c>
      <c r="R9" t="s">
        <v>460</v>
      </c>
      <c r="S9" t="s">
        <v>460</v>
      </c>
      <c r="T9" t="s">
        <v>460</v>
      </c>
      <c r="U9" t="s">
        <v>460</v>
      </c>
      <c r="V9" t="s">
        <v>460</v>
      </c>
      <c r="W9" t="s">
        <v>460</v>
      </c>
      <c r="X9" t="s">
        <v>460</v>
      </c>
      <c r="Y9" t="s">
        <v>508</v>
      </c>
    </row>
    <row r="10" spans="1:25" hidden="1">
      <c r="A10" t="s">
        <v>459</v>
      </c>
      <c r="B10" t="s">
        <v>460</v>
      </c>
      <c r="C10" t="s">
        <v>516</v>
      </c>
      <c r="D10" t="s">
        <v>460</v>
      </c>
      <c r="E10" t="s">
        <v>460</v>
      </c>
      <c r="F10" t="s">
        <v>485</v>
      </c>
      <c r="G10" t="s">
        <v>517</v>
      </c>
      <c r="H10" t="s">
        <v>517</v>
      </c>
      <c r="I10" t="s">
        <v>518</v>
      </c>
      <c r="J10" t="s">
        <v>488</v>
      </c>
      <c r="K10" t="s">
        <v>482</v>
      </c>
      <c r="L10" t="s">
        <v>489</v>
      </c>
      <c r="M10" t="s">
        <v>460</v>
      </c>
      <c r="N10" t="s">
        <v>460</v>
      </c>
      <c r="O10" t="s">
        <v>460</v>
      </c>
      <c r="P10" t="s">
        <v>460</v>
      </c>
      <c r="Q10" t="s">
        <v>460</v>
      </c>
      <c r="R10" t="s">
        <v>460</v>
      </c>
      <c r="S10" t="s">
        <v>460</v>
      </c>
      <c r="T10" t="s">
        <v>460</v>
      </c>
      <c r="U10" t="s">
        <v>460</v>
      </c>
      <c r="V10" t="s">
        <v>460</v>
      </c>
      <c r="W10" t="s">
        <v>460</v>
      </c>
      <c r="X10" t="s">
        <v>460</v>
      </c>
      <c r="Y10" t="s">
        <v>501</v>
      </c>
    </row>
    <row r="11" spans="1:25" hidden="1">
      <c r="A11" t="s">
        <v>459</v>
      </c>
      <c r="B11" t="s">
        <v>460</v>
      </c>
      <c r="C11" t="s">
        <v>519</v>
      </c>
      <c r="D11" t="s">
        <v>460</v>
      </c>
      <c r="E11" t="s">
        <v>460</v>
      </c>
      <c r="F11" t="s">
        <v>485</v>
      </c>
      <c r="G11" t="s">
        <v>517</v>
      </c>
      <c r="H11" t="s">
        <v>517</v>
      </c>
      <c r="I11" t="s">
        <v>518</v>
      </c>
      <c r="J11" t="s">
        <v>488</v>
      </c>
      <c r="K11" t="s">
        <v>482</v>
      </c>
      <c r="L11" t="s">
        <v>489</v>
      </c>
      <c r="M11" t="s">
        <v>460</v>
      </c>
      <c r="N11" t="s">
        <v>460</v>
      </c>
      <c r="O11" t="s">
        <v>460</v>
      </c>
      <c r="P11" t="s">
        <v>460</v>
      </c>
      <c r="Q11" t="s">
        <v>460</v>
      </c>
      <c r="R11" t="s">
        <v>460</v>
      </c>
      <c r="S11" t="s">
        <v>460</v>
      </c>
      <c r="T11" t="s">
        <v>460</v>
      </c>
      <c r="U11" t="s">
        <v>460</v>
      </c>
      <c r="V11" t="s">
        <v>460</v>
      </c>
      <c r="W11" t="s">
        <v>460</v>
      </c>
      <c r="X11" t="s">
        <v>460</v>
      </c>
      <c r="Y11" t="s">
        <v>501</v>
      </c>
    </row>
    <row r="12" spans="1:25" hidden="1">
      <c r="A12" t="s">
        <v>459</v>
      </c>
      <c r="B12" t="s">
        <v>460</v>
      </c>
      <c r="C12" t="s">
        <v>520</v>
      </c>
      <c r="D12" t="s">
        <v>460</v>
      </c>
      <c r="E12" t="s">
        <v>460</v>
      </c>
      <c r="F12" t="s">
        <v>485</v>
      </c>
      <c r="G12" t="s">
        <v>518</v>
      </c>
      <c r="H12" t="s">
        <v>521</v>
      </c>
      <c r="I12" t="s">
        <v>518</v>
      </c>
      <c r="J12" t="s">
        <v>488</v>
      </c>
      <c r="K12" t="s">
        <v>482</v>
      </c>
      <c r="L12" t="s">
        <v>489</v>
      </c>
      <c r="M12" t="s">
        <v>460</v>
      </c>
      <c r="N12" t="s">
        <v>460</v>
      </c>
      <c r="O12" t="s">
        <v>460</v>
      </c>
      <c r="P12" t="s">
        <v>460</v>
      </c>
      <c r="Q12" t="s">
        <v>460</v>
      </c>
      <c r="R12" t="s">
        <v>460</v>
      </c>
      <c r="S12" t="s">
        <v>460</v>
      </c>
      <c r="T12" t="s">
        <v>460</v>
      </c>
      <c r="U12" t="s">
        <v>460</v>
      </c>
      <c r="V12" t="s">
        <v>460</v>
      </c>
      <c r="W12" t="s">
        <v>460</v>
      </c>
      <c r="X12" t="s">
        <v>460</v>
      </c>
      <c r="Y12" t="s">
        <v>522</v>
      </c>
    </row>
    <row r="13" spans="1:25" hidden="1">
      <c r="A13" t="s">
        <v>459</v>
      </c>
      <c r="B13" t="s">
        <v>460</v>
      </c>
      <c r="C13" t="s">
        <v>523</v>
      </c>
      <c r="D13" t="s">
        <v>460</v>
      </c>
      <c r="E13" t="s">
        <v>460</v>
      </c>
      <c r="F13" t="s">
        <v>524</v>
      </c>
      <c r="G13" t="s">
        <v>525</v>
      </c>
      <c r="H13" t="s">
        <v>526</v>
      </c>
      <c r="I13" t="s">
        <v>527</v>
      </c>
      <c r="J13" t="s">
        <v>528</v>
      </c>
      <c r="K13" t="s">
        <v>482</v>
      </c>
      <c r="L13" t="s">
        <v>460</v>
      </c>
      <c r="M13" t="s">
        <v>460</v>
      </c>
      <c r="N13" t="s">
        <v>460</v>
      </c>
      <c r="O13" t="s">
        <v>460</v>
      </c>
      <c r="P13" t="s">
        <v>460</v>
      </c>
      <c r="Q13" t="s">
        <v>460</v>
      </c>
      <c r="R13" t="s">
        <v>460</v>
      </c>
      <c r="S13" t="s">
        <v>460</v>
      </c>
      <c r="T13" t="s">
        <v>460</v>
      </c>
      <c r="U13" t="s">
        <v>460</v>
      </c>
      <c r="V13" t="s">
        <v>460</v>
      </c>
      <c r="W13" t="s">
        <v>460</v>
      </c>
      <c r="X13" t="s">
        <v>460</v>
      </c>
      <c r="Y13" t="s">
        <v>529</v>
      </c>
    </row>
    <row r="14" spans="1:25" hidden="1">
      <c r="A14" t="s">
        <v>459</v>
      </c>
      <c r="B14" t="s">
        <v>460</v>
      </c>
      <c r="C14" t="s">
        <v>530</v>
      </c>
      <c r="D14" t="s">
        <v>460</v>
      </c>
      <c r="E14" t="s">
        <v>460</v>
      </c>
      <c r="F14" t="s">
        <v>462</v>
      </c>
      <c r="G14" t="s">
        <v>531</v>
      </c>
      <c r="H14" t="s">
        <v>532</v>
      </c>
      <c r="I14" t="s">
        <v>533</v>
      </c>
      <c r="J14" t="s">
        <v>534</v>
      </c>
      <c r="K14" t="s">
        <v>467</v>
      </c>
      <c r="L14" t="s">
        <v>535</v>
      </c>
      <c r="M14" t="s">
        <v>460</v>
      </c>
      <c r="N14" t="s">
        <v>460</v>
      </c>
      <c r="O14" t="s">
        <v>460</v>
      </c>
      <c r="P14" t="s">
        <v>460</v>
      </c>
      <c r="Q14" t="s">
        <v>471</v>
      </c>
      <c r="R14" t="s">
        <v>460</v>
      </c>
      <c r="S14" t="s">
        <v>460</v>
      </c>
      <c r="T14" t="s">
        <v>460</v>
      </c>
      <c r="U14" t="s">
        <v>536</v>
      </c>
      <c r="V14" t="s">
        <v>537</v>
      </c>
      <c r="W14" t="s">
        <v>538</v>
      </c>
      <c r="X14" t="s">
        <v>539</v>
      </c>
      <c r="Y14" t="s">
        <v>539</v>
      </c>
    </row>
    <row r="15" spans="1:25" hidden="1">
      <c r="A15" t="s">
        <v>459</v>
      </c>
      <c r="B15" t="s">
        <v>460</v>
      </c>
      <c r="C15" t="s">
        <v>540</v>
      </c>
      <c r="D15" t="s">
        <v>460</v>
      </c>
      <c r="E15" t="s">
        <v>460</v>
      </c>
      <c r="F15" t="s">
        <v>485</v>
      </c>
      <c r="G15" t="s">
        <v>541</v>
      </c>
      <c r="H15" t="s">
        <v>542</v>
      </c>
      <c r="I15" t="s">
        <v>541</v>
      </c>
      <c r="J15" t="s">
        <v>488</v>
      </c>
      <c r="K15" t="s">
        <v>482</v>
      </c>
      <c r="L15" t="s">
        <v>489</v>
      </c>
      <c r="M15" t="s">
        <v>460</v>
      </c>
      <c r="N15" t="s">
        <v>460</v>
      </c>
      <c r="O15" t="s">
        <v>460</v>
      </c>
      <c r="P15" t="s">
        <v>460</v>
      </c>
      <c r="Q15" t="s">
        <v>460</v>
      </c>
      <c r="R15" t="s">
        <v>460</v>
      </c>
      <c r="S15" t="s">
        <v>460</v>
      </c>
      <c r="T15" t="s">
        <v>460</v>
      </c>
      <c r="U15" t="s">
        <v>460</v>
      </c>
      <c r="V15" t="s">
        <v>460</v>
      </c>
      <c r="W15" t="s">
        <v>460</v>
      </c>
      <c r="X15" t="s">
        <v>460</v>
      </c>
      <c r="Y15" t="s">
        <v>474</v>
      </c>
    </row>
    <row r="16" spans="1:25" hidden="1">
      <c r="A16" t="s">
        <v>459</v>
      </c>
      <c r="B16" t="s">
        <v>460</v>
      </c>
      <c r="C16" t="s">
        <v>543</v>
      </c>
      <c r="D16" t="s">
        <v>460</v>
      </c>
      <c r="E16" t="s">
        <v>460</v>
      </c>
      <c r="F16" t="s">
        <v>544</v>
      </c>
      <c r="G16" t="s">
        <v>525</v>
      </c>
      <c r="H16" t="s">
        <v>545</v>
      </c>
      <c r="I16" t="s">
        <v>546</v>
      </c>
      <c r="J16" t="s">
        <v>547</v>
      </c>
      <c r="K16" t="s">
        <v>482</v>
      </c>
      <c r="L16" t="s">
        <v>535</v>
      </c>
      <c r="M16" t="s">
        <v>460</v>
      </c>
      <c r="N16" t="s">
        <v>460</v>
      </c>
      <c r="O16" t="s">
        <v>460</v>
      </c>
      <c r="P16" t="s">
        <v>460</v>
      </c>
      <c r="Q16" t="s">
        <v>460</v>
      </c>
      <c r="R16" t="s">
        <v>460</v>
      </c>
      <c r="S16" t="s">
        <v>460</v>
      </c>
      <c r="T16" t="s">
        <v>460</v>
      </c>
      <c r="U16" t="s">
        <v>460</v>
      </c>
      <c r="V16" t="s">
        <v>460</v>
      </c>
      <c r="W16" t="s">
        <v>460</v>
      </c>
      <c r="X16" t="s">
        <v>460</v>
      </c>
      <c r="Y16" t="s">
        <v>548</v>
      </c>
    </row>
    <row r="17" spans="1:25" hidden="1">
      <c r="A17" t="s">
        <v>459</v>
      </c>
      <c r="B17" t="s">
        <v>460</v>
      </c>
      <c r="C17" t="s">
        <v>549</v>
      </c>
      <c r="D17" t="s">
        <v>460</v>
      </c>
      <c r="E17" t="s">
        <v>460</v>
      </c>
      <c r="F17" t="s">
        <v>462</v>
      </c>
      <c r="G17" t="s">
        <v>550</v>
      </c>
      <c r="H17" t="s">
        <v>551</v>
      </c>
      <c r="I17" t="s">
        <v>552</v>
      </c>
      <c r="J17" t="s">
        <v>553</v>
      </c>
      <c r="K17" t="s">
        <v>482</v>
      </c>
      <c r="L17" t="s">
        <v>460</v>
      </c>
      <c r="M17" t="s">
        <v>460</v>
      </c>
      <c r="N17" t="s">
        <v>460</v>
      </c>
      <c r="O17" t="s">
        <v>460</v>
      </c>
      <c r="P17" t="s">
        <v>460</v>
      </c>
      <c r="Q17" t="s">
        <v>460</v>
      </c>
      <c r="R17" t="s">
        <v>460</v>
      </c>
      <c r="S17" t="s">
        <v>460</v>
      </c>
      <c r="T17" t="s">
        <v>460</v>
      </c>
      <c r="U17" t="s">
        <v>460</v>
      </c>
      <c r="V17" t="s">
        <v>460</v>
      </c>
      <c r="W17" t="s">
        <v>460</v>
      </c>
      <c r="X17" t="s">
        <v>460</v>
      </c>
      <c r="Y17" t="s">
        <v>529</v>
      </c>
    </row>
    <row r="18" spans="1:25" hidden="1">
      <c r="A18" t="s">
        <v>459</v>
      </c>
      <c r="B18" t="s">
        <v>460</v>
      </c>
      <c r="C18" t="s">
        <v>554</v>
      </c>
      <c r="D18" t="s">
        <v>460</v>
      </c>
      <c r="E18" t="s">
        <v>460</v>
      </c>
      <c r="F18" t="s">
        <v>485</v>
      </c>
      <c r="G18" t="s">
        <v>518</v>
      </c>
      <c r="H18" t="s">
        <v>521</v>
      </c>
      <c r="I18" t="s">
        <v>518</v>
      </c>
      <c r="J18" t="s">
        <v>488</v>
      </c>
      <c r="K18" t="s">
        <v>482</v>
      </c>
      <c r="L18" t="s">
        <v>489</v>
      </c>
      <c r="M18" t="s">
        <v>460</v>
      </c>
      <c r="N18" t="s">
        <v>460</v>
      </c>
      <c r="O18" t="s">
        <v>460</v>
      </c>
      <c r="P18" t="s">
        <v>460</v>
      </c>
      <c r="Q18" t="s">
        <v>460</v>
      </c>
      <c r="R18" t="s">
        <v>460</v>
      </c>
      <c r="S18" t="s">
        <v>460</v>
      </c>
      <c r="T18" t="s">
        <v>460</v>
      </c>
      <c r="U18" t="s">
        <v>460</v>
      </c>
      <c r="V18" t="s">
        <v>460</v>
      </c>
      <c r="W18" t="s">
        <v>460</v>
      </c>
      <c r="X18" t="s">
        <v>460</v>
      </c>
      <c r="Y18" t="s">
        <v>501</v>
      </c>
    </row>
    <row r="19" spans="1:25" hidden="1">
      <c r="A19" t="s">
        <v>459</v>
      </c>
      <c r="B19" t="s">
        <v>460</v>
      </c>
      <c r="C19" t="s">
        <v>555</v>
      </c>
      <c r="D19" t="s">
        <v>460</v>
      </c>
      <c r="E19" t="s">
        <v>460</v>
      </c>
      <c r="F19" t="s">
        <v>485</v>
      </c>
      <c r="G19" t="s">
        <v>518</v>
      </c>
      <c r="H19" t="s">
        <v>521</v>
      </c>
      <c r="I19" t="s">
        <v>518</v>
      </c>
      <c r="J19" t="s">
        <v>488</v>
      </c>
      <c r="K19" t="s">
        <v>482</v>
      </c>
      <c r="L19" t="s">
        <v>460</v>
      </c>
      <c r="M19" t="s">
        <v>460</v>
      </c>
      <c r="N19" t="s">
        <v>460</v>
      </c>
      <c r="O19" t="s">
        <v>460</v>
      </c>
      <c r="P19" t="s">
        <v>460</v>
      </c>
      <c r="Q19" t="s">
        <v>460</v>
      </c>
      <c r="R19" t="s">
        <v>460</v>
      </c>
      <c r="S19" t="s">
        <v>460</v>
      </c>
      <c r="T19" t="s">
        <v>460</v>
      </c>
      <c r="U19" t="s">
        <v>460</v>
      </c>
      <c r="V19" t="s">
        <v>460</v>
      </c>
      <c r="W19" t="s">
        <v>460</v>
      </c>
      <c r="X19" t="s">
        <v>460</v>
      </c>
      <c r="Y19" t="s">
        <v>501</v>
      </c>
    </row>
    <row r="20" spans="1:25" hidden="1">
      <c r="A20" t="s">
        <v>459</v>
      </c>
      <c r="B20" t="s">
        <v>460</v>
      </c>
      <c r="C20" t="s">
        <v>556</v>
      </c>
      <c r="D20" t="s">
        <v>460</v>
      </c>
      <c r="E20" t="s">
        <v>460</v>
      </c>
      <c r="F20" t="s">
        <v>557</v>
      </c>
      <c r="G20" t="s">
        <v>558</v>
      </c>
      <c r="H20" t="s">
        <v>559</v>
      </c>
      <c r="I20" t="s">
        <v>560</v>
      </c>
      <c r="J20" t="s">
        <v>561</v>
      </c>
      <c r="K20" t="s">
        <v>482</v>
      </c>
      <c r="L20" t="s">
        <v>460</v>
      </c>
      <c r="M20" t="s">
        <v>460</v>
      </c>
      <c r="N20" t="s">
        <v>460</v>
      </c>
      <c r="O20" t="s">
        <v>460</v>
      </c>
      <c r="P20" t="s">
        <v>460</v>
      </c>
      <c r="Q20" t="s">
        <v>460</v>
      </c>
      <c r="R20" t="s">
        <v>460</v>
      </c>
      <c r="S20" t="s">
        <v>460</v>
      </c>
      <c r="T20" t="s">
        <v>460</v>
      </c>
      <c r="U20" t="s">
        <v>460</v>
      </c>
      <c r="V20" t="s">
        <v>460</v>
      </c>
      <c r="W20" t="s">
        <v>460</v>
      </c>
      <c r="X20" t="s">
        <v>460</v>
      </c>
      <c r="Y20" t="s">
        <v>562</v>
      </c>
    </row>
    <row r="21" spans="1:25" hidden="1">
      <c r="A21" t="s">
        <v>459</v>
      </c>
      <c r="B21" t="s">
        <v>460</v>
      </c>
      <c r="C21" t="s">
        <v>563</v>
      </c>
      <c r="D21" t="s">
        <v>460</v>
      </c>
      <c r="E21" t="s">
        <v>460</v>
      </c>
      <c r="F21" t="s">
        <v>485</v>
      </c>
      <c r="G21" t="s">
        <v>514</v>
      </c>
      <c r="H21" t="s">
        <v>515</v>
      </c>
      <c r="I21" t="s">
        <v>514</v>
      </c>
      <c r="J21" t="s">
        <v>488</v>
      </c>
      <c r="K21" t="s">
        <v>482</v>
      </c>
      <c r="L21" t="s">
        <v>460</v>
      </c>
      <c r="M21" t="s">
        <v>460</v>
      </c>
      <c r="N21" t="s">
        <v>460</v>
      </c>
      <c r="O21" t="s">
        <v>460</v>
      </c>
      <c r="P21" t="s">
        <v>460</v>
      </c>
      <c r="Q21" t="s">
        <v>460</v>
      </c>
      <c r="R21" t="s">
        <v>460</v>
      </c>
      <c r="S21" t="s">
        <v>460</v>
      </c>
      <c r="T21" t="s">
        <v>460</v>
      </c>
      <c r="U21" t="s">
        <v>460</v>
      </c>
      <c r="V21" t="s">
        <v>460</v>
      </c>
      <c r="W21" t="s">
        <v>460</v>
      </c>
      <c r="X21" t="s">
        <v>460</v>
      </c>
      <c r="Y21" t="s">
        <v>508</v>
      </c>
    </row>
    <row r="22" spans="1:25" hidden="1">
      <c r="A22" t="s">
        <v>459</v>
      </c>
      <c r="B22" t="s">
        <v>460</v>
      </c>
      <c r="C22" t="s">
        <v>564</v>
      </c>
      <c r="D22" t="s">
        <v>460</v>
      </c>
      <c r="E22" t="s">
        <v>460</v>
      </c>
      <c r="F22" t="s">
        <v>565</v>
      </c>
      <c r="G22" t="s">
        <v>566</v>
      </c>
      <c r="H22" t="s">
        <v>567</v>
      </c>
      <c r="I22" t="s">
        <v>568</v>
      </c>
      <c r="J22" t="s">
        <v>569</v>
      </c>
      <c r="K22" t="s">
        <v>482</v>
      </c>
      <c r="L22" t="s">
        <v>489</v>
      </c>
      <c r="M22" t="s">
        <v>460</v>
      </c>
      <c r="N22" t="s">
        <v>460</v>
      </c>
      <c r="O22" t="s">
        <v>460</v>
      </c>
      <c r="P22" t="s">
        <v>460</v>
      </c>
      <c r="Q22" t="s">
        <v>460</v>
      </c>
      <c r="R22" t="s">
        <v>460</v>
      </c>
      <c r="S22" t="s">
        <v>460</v>
      </c>
      <c r="T22" t="s">
        <v>460</v>
      </c>
      <c r="U22" t="s">
        <v>460</v>
      </c>
      <c r="V22" t="s">
        <v>460</v>
      </c>
      <c r="W22" t="s">
        <v>460</v>
      </c>
      <c r="X22" t="s">
        <v>460</v>
      </c>
      <c r="Y22" t="s">
        <v>570</v>
      </c>
    </row>
    <row r="23" spans="1:25" hidden="1">
      <c r="A23" t="s">
        <v>459</v>
      </c>
      <c r="B23" t="s">
        <v>460</v>
      </c>
      <c r="C23" t="s">
        <v>571</v>
      </c>
      <c r="D23" t="s">
        <v>460</v>
      </c>
      <c r="E23" t="s">
        <v>460</v>
      </c>
      <c r="F23" t="s">
        <v>557</v>
      </c>
      <c r="G23" t="s">
        <v>566</v>
      </c>
      <c r="H23" t="s">
        <v>480</v>
      </c>
      <c r="I23" t="s">
        <v>568</v>
      </c>
      <c r="J23" t="s">
        <v>572</v>
      </c>
      <c r="K23" t="s">
        <v>482</v>
      </c>
      <c r="L23" t="s">
        <v>489</v>
      </c>
      <c r="M23" t="s">
        <v>460</v>
      </c>
      <c r="N23" t="s">
        <v>460</v>
      </c>
      <c r="O23" t="s">
        <v>460</v>
      </c>
      <c r="P23" t="s">
        <v>460</v>
      </c>
      <c r="Q23" t="s">
        <v>460</v>
      </c>
      <c r="R23" t="s">
        <v>460</v>
      </c>
      <c r="S23" t="s">
        <v>460</v>
      </c>
      <c r="T23" t="s">
        <v>460</v>
      </c>
      <c r="U23" t="s">
        <v>460</v>
      </c>
      <c r="V23" t="s">
        <v>460</v>
      </c>
      <c r="W23" t="s">
        <v>460</v>
      </c>
      <c r="X23" t="s">
        <v>460</v>
      </c>
      <c r="Y23" t="s">
        <v>570</v>
      </c>
    </row>
    <row r="24" spans="1:25" hidden="1">
      <c r="A24" t="s">
        <v>459</v>
      </c>
      <c r="B24" t="s">
        <v>460</v>
      </c>
      <c r="C24" t="s">
        <v>573</v>
      </c>
      <c r="D24" t="s">
        <v>460</v>
      </c>
      <c r="E24" t="s">
        <v>460</v>
      </c>
      <c r="F24" t="s">
        <v>485</v>
      </c>
      <c r="G24" t="s">
        <v>541</v>
      </c>
      <c r="H24" t="s">
        <v>542</v>
      </c>
      <c r="I24" t="s">
        <v>541</v>
      </c>
      <c r="J24" t="s">
        <v>488</v>
      </c>
      <c r="K24" t="s">
        <v>482</v>
      </c>
      <c r="L24" t="s">
        <v>489</v>
      </c>
      <c r="M24" t="s">
        <v>460</v>
      </c>
      <c r="N24" t="s">
        <v>460</v>
      </c>
      <c r="O24" t="s">
        <v>460</v>
      </c>
      <c r="P24" t="s">
        <v>460</v>
      </c>
      <c r="Q24" t="s">
        <v>460</v>
      </c>
      <c r="R24" t="s">
        <v>460</v>
      </c>
      <c r="S24" t="s">
        <v>460</v>
      </c>
      <c r="T24" t="s">
        <v>460</v>
      </c>
      <c r="U24" t="s">
        <v>460</v>
      </c>
      <c r="V24" t="s">
        <v>460</v>
      </c>
      <c r="W24" t="s">
        <v>460</v>
      </c>
      <c r="X24" t="s">
        <v>460</v>
      </c>
      <c r="Y24" t="s">
        <v>574</v>
      </c>
    </row>
    <row r="25" spans="1:25" hidden="1">
      <c r="A25" t="s">
        <v>459</v>
      </c>
      <c r="B25" t="s">
        <v>460</v>
      </c>
      <c r="C25" t="s">
        <v>575</v>
      </c>
      <c r="D25" t="s">
        <v>460</v>
      </c>
      <c r="E25" t="s">
        <v>460</v>
      </c>
      <c r="F25" t="s">
        <v>485</v>
      </c>
      <c r="G25" t="s">
        <v>541</v>
      </c>
      <c r="H25" t="s">
        <v>542</v>
      </c>
      <c r="I25" t="s">
        <v>541</v>
      </c>
      <c r="J25" t="s">
        <v>488</v>
      </c>
      <c r="K25" t="s">
        <v>482</v>
      </c>
      <c r="L25" t="s">
        <v>489</v>
      </c>
      <c r="M25" t="s">
        <v>460</v>
      </c>
      <c r="N25" t="s">
        <v>460</v>
      </c>
      <c r="O25" t="s">
        <v>460</v>
      </c>
      <c r="P25" t="s">
        <v>460</v>
      </c>
      <c r="Q25" t="s">
        <v>460</v>
      </c>
      <c r="R25" t="s">
        <v>460</v>
      </c>
      <c r="S25" t="s">
        <v>460</v>
      </c>
      <c r="T25" t="s">
        <v>460</v>
      </c>
      <c r="U25" t="s">
        <v>460</v>
      </c>
      <c r="V25" t="s">
        <v>460</v>
      </c>
      <c r="W25" t="s">
        <v>460</v>
      </c>
      <c r="X25" t="s">
        <v>460</v>
      </c>
      <c r="Y25" t="s">
        <v>576</v>
      </c>
    </row>
    <row r="26" spans="1:25" hidden="1">
      <c r="A26" t="s">
        <v>459</v>
      </c>
      <c r="B26" t="s">
        <v>460</v>
      </c>
      <c r="C26" t="s">
        <v>577</v>
      </c>
      <c r="D26" t="s">
        <v>460</v>
      </c>
      <c r="E26" t="s">
        <v>460</v>
      </c>
      <c r="F26" t="s">
        <v>462</v>
      </c>
      <c r="G26" t="s">
        <v>527</v>
      </c>
      <c r="H26" t="s">
        <v>578</v>
      </c>
      <c r="I26" t="s">
        <v>579</v>
      </c>
      <c r="J26" t="s">
        <v>580</v>
      </c>
      <c r="K26" t="s">
        <v>482</v>
      </c>
      <c r="L26" t="s">
        <v>460</v>
      </c>
      <c r="M26" t="s">
        <v>460</v>
      </c>
      <c r="N26" t="s">
        <v>460</v>
      </c>
      <c r="O26" t="s">
        <v>460</v>
      </c>
      <c r="P26" t="s">
        <v>460</v>
      </c>
      <c r="Q26" t="s">
        <v>460</v>
      </c>
      <c r="R26" t="s">
        <v>460</v>
      </c>
      <c r="S26" t="s">
        <v>460</v>
      </c>
      <c r="T26" t="s">
        <v>460</v>
      </c>
      <c r="U26" t="s">
        <v>460</v>
      </c>
      <c r="V26" t="s">
        <v>460</v>
      </c>
      <c r="W26" t="s">
        <v>460</v>
      </c>
      <c r="X26" t="s">
        <v>460</v>
      </c>
      <c r="Y26" t="s">
        <v>581</v>
      </c>
    </row>
    <row r="27" spans="1:25" hidden="1">
      <c r="A27" t="s">
        <v>459</v>
      </c>
      <c r="B27" t="s">
        <v>460</v>
      </c>
      <c r="C27" t="s">
        <v>582</v>
      </c>
      <c r="D27" t="s">
        <v>460</v>
      </c>
      <c r="E27" t="s">
        <v>460</v>
      </c>
      <c r="F27" t="s">
        <v>485</v>
      </c>
      <c r="G27" t="s">
        <v>541</v>
      </c>
      <c r="H27" t="s">
        <v>542</v>
      </c>
      <c r="I27" t="s">
        <v>541</v>
      </c>
      <c r="J27" t="s">
        <v>488</v>
      </c>
      <c r="K27" t="s">
        <v>482</v>
      </c>
      <c r="L27" t="s">
        <v>489</v>
      </c>
      <c r="M27" t="s">
        <v>460</v>
      </c>
      <c r="N27" t="s">
        <v>460</v>
      </c>
      <c r="O27" t="s">
        <v>460</v>
      </c>
      <c r="P27" t="s">
        <v>460</v>
      </c>
      <c r="Q27" t="s">
        <v>460</v>
      </c>
      <c r="R27" t="s">
        <v>460</v>
      </c>
      <c r="S27" t="s">
        <v>460</v>
      </c>
      <c r="T27" t="s">
        <v>460</v>
      </c>
      <c r="U27" t="s">
        <v>460</v>
      </c>
      <c r="V27" t="s">
        <v>460</v>
      </c>
      <c r="W27" t="s">
        <v>460</v>
      </c>
      <c r="X27" t="s">
        <v>460</v>
      </c>
      <c r="Y27" t="s">
        <v>474</v>
      </c>
    </row>
    <row r="28" spans="1:25" hidden="1">
      <c r="A28" t="s">
        <v>459</v>
      </c>
      <c r="B28" t="s">
        <v>460</v>
      </c>
      <c r="C28" t="s">
        <v>583</v>
      </c>
      <c r="D28" t="s">
        <v>460</v>
      </c>
      <c r="E28" t="s">
        <v>460</v>
      </c>
      <c r="F28" t="s">
        <v>485</v>
      </c>
      <c r="G28" t="s">
        <v>584</v>
      </c>
      <c r="H28" t="s">
        <v>584</v>
      </c>
      <c r="I28" t="s">
        <v>499</v>
      </c>
      <c r="J28" t="s">
        <v>500</v>
      </c>
      <c r="K28" t="s">
        <v>482</v>
      </c>
      <c r="L28" t="s">
        <v>489</v>
      </c>
      <c r="M28" t="s">
        <v>460</v>
      </c>
      <c r="N28" t="s">
        <v>460</v>
      </c>
      <c r="O28" t="s">
        <v>460</v>
      </c>
      <c r="P28" t="s">
        <v>460</v>
      </c>
      <c r="Q28" t="s">
        <v>460</v>
      </c>
      <c r="R28" t="s">
        <v>460</v>
      </c>
      <c r="S28" t="s">
        <v>460</v>
      </c>
      <c r="T28" t="s">
        <v>460</v>
      </c>
      <c r="U28" t="s">
        <v>460</v>
      </c>
      <c r="V28" t="s">
        <v>460</v>
      </c>
      <c r="W28" t="s">
        <v>460</v>
      </c>
      <c r="X28" t="s">
        <v>460</v>
      </c>
      <c r="Y28" t="s">
        <v>501</v>
      </c>
    </row>
    <row r="29" spans="1:25" hidden="1">
      <c r="A29" t="s">
        <v>459</v>
      </c>
      <c r="B29" t="s">
        <v>460</v>
      </c>
      <c r="C29" t="s">
        <v>585</v>
      </c>
      <c r="D29" t="s">
        <v>460</v>
      </c>
      <c r="E29" t="s">
        <v>460</v>
      </c>
      <c r="F29" t="s">
        <v>485</v>
      </c>
      <c r="G29" t="s">
        <v>586</v>
      </c>
      <c r="H29" t="s">
        <v>586</v>
      </c>
      <c r="I29" t="s">
        <v>499</v>
      </c>
      <c r="J29" t="s">
        <v>500</v>
      </c>
      <c r="K29" t="s">
        <v>482</v>
      </c>
      <c r="L29" t="s">
        <v>489</v>
      </c>
      <c r="M29" t="s">
        <v>460</v>
      </c>
      <c r="N29" t="s">
        <v>460</v>
      </c>
      <c r="O29" t="s">
        <v>460</v>
      </c>
      <c r="P29" t="s">
        <v>460</v>
      </c>
      <c r="Q29" t="s">
        <v>460</v>
      </c>
      <c r="R29" t="s">
        <v>460</v>
      </c>
      <c r="S29" t="s">
        <v>460</v>
      </c>
      <c r="T29" t="s">
        <v>460</v>
      </c>
      <c r="U29" t="s">
        <v>460</v>
      </c>
      <c r="V29" t="s">
        <v>460</v>
      </c>
      <c r="W29" t="s">
        <v>460</v>
      </c>
      <c r="X29" t="s">
        <v>460</v>
      </c>
      <c r="Y29" t="s">
        <v>587</v>
      </c>
    </row>
    <row r="30" spans="1:25" hidden="1">
      <c r="A30" t="s">
        <v>459</v>
      </c>
      <c r="B30" t="s">
        <v>460</v>
      </c>
      <c r="C30" t="s">
        <v>588</v>
      </c>
      <c r="D30" t="s">
        <v>460</v>
      </c>
      <c r="E30" t="s">
        <v>460</v>
      </c>
      <c r="F30" t="s">
        <v>485</v>
      </c>
      <c r="G30" t="s">
        <v>589</v>
      </c>
      <c r="H30" t="s">
        <v>518</v>
      </c>
      <c r="I30" t="s">
        <v>589</v>
      </c>
      <c r="J30" t="s">
        <v>488</v>
      </c>
      <c r="K30" t="s">
        <v>482</v>
      </c>
      <c r="L30" t="s">
        <v>489</v>
      </c>
      <c r="M30" t="s">
        <v>460</v>
      </c>
      <c r="N30" t="s">
        <v>460</v>
      </c>
      <c r="O30" t="s">
        <v>460</v>
      </c>
      <c r="P30" t="s">
        <v>460</v>
      </c>
      <c r="Q30" t="s">
        <v>460</v>
      </c>
      <c r="R30" t="s">
        <v>460</v>
      </c>
      <c r="S30" t="s">
        <v>460</v>
      </c>
      <c r="T30" t="s">
        <v>460</v>
      </c>
      <c r="U30" t="s">
        <v>460</v>
      </c>
      <c r="V30" t="s">
        <v>460</v>
      </c>
      <c r="W30" t="s">
        <v>460</v>
      </c>
      <c r="X30" t="s">
        <v>460</v>
      </c>
      <c r="Y30" t="s">
        <v>501</v>
      </c>
    </row>
    <row r="31" spans="1:25" hidden="1">
      <c r="A31" t="s">
        <v>459</v>
      </c>
      <c r="B31" t="s">
        <v>460</v>
      </c>
      <c r="C31" t="s">
        <v>590</v>
      </c>
      <c r="D31" t="s">
        <v>460</v>
      </c>
      <c r="E31" t="s">
        <v>460</v>
      </c>
      <c r="F31" t="s">
        <v>485</v>
      </c>
      <c r="G31" t="s">
        <v>518</v>
      </c>
      <c r="H31" t="s">
        <v>521</v>
      </c>
      <c r="I31" t="s">
        <v>518</v>
      </c>
      <c r="J31" t="s">
        <v>488</v>
      </c>
      <c r="K31" t="s">
        <v>482</v>
      </c>
      <c r="L31" t="s">
        <v>489</v>
      </c>
      <c r="M31" t="s">
        <v>460</v>
      </c>
      <c r="N31" t="s">
        <v>460</v>
      </c>
      <c r="O31" t="s">
        <v>460</v>
      </c>
      <c r="P31" t="s">
        <v>460</v>
      </c>
      <c r="Q31" t="s">
        <v>460</v>
      </c>
      <c r="R31" t="s">
        <v>460</v>
      </c>
      <c r="S31" t="s">
        <v>460</v>
      </c>
      <c r="T31" t="s">
        <v>460</v>
      </c>
      <c r="U31" t="s">
        <v>460</v>
      </c>
      <c r="V31" t="s">
        <v>460</v>
      </c>
      <c r="W31" t="s">
        <v>460</v>
      </c>
      <c r="X31" t="s">
        <v>460</v>
      </c>
      <c r="Y31" t="s">
        <v>501</v>
      </c>
    </row>
    <row r="32" spans="1:25" hidden="1">
      <c r="A32" t="s">
        <v>459</v>
      </c>
      <c r="B32" t="s">
        <v>460</v>
      </c>
      <c r="C32" t="s">
        <v>591</v>
      </c>
      <c r="D32" t="s">
        <v>460</v>
      </c>
      <c r="E32" t="s">
        <v>460</v>
      </c>
      <c r="F32" t="s">
        <v>485</v>
      </c>
      <c r="G32" t="s">
        <v>584</v>
      </c>
      <c r="H32" t="s">
        <v>584</v>
      </c>
      <c r="I32" t="s">
        <v>499</v>
      </c>
      <c r="J32" t="s">
        <v>500</v>
      </c>
      <c r="K32" t="s">
        <v>482</v>
      </c>
      <c r="L32" t="s">
        <v>489</v>
      </c>
      <c r="M32" t="s">
        <v>460</v>
      </c>
      <c r="N32" t="s">
        <v>460</v>
      </c>
      <c r="O32" t="s">
        <v>460</v>
      </c>
      <c r="P32" t="s">
        <v>460</v>
      </c>
      <c r="Q32" t="s">
        <v>460</v>
      </c>
      <c r="R32" t="s">
        <v>460</v>
      </c>
      <c r="S32" t="s">
        <v>460</v>
      </c>
      <c r="T32" t="s">
        <v>460</v>
      </c>
      <c r="U32" t="s">
        <v>460</v>
      </c>
      <c r="V32" t="s">
        <v>460</v>
      </c>
      <c r="W32" t="s">
        <v>460</v>
      </c>
      <c r="X32" t="s">
        <v>460</v>
      </c>
      <c r="Y32" t="s">
        <v>501</v>
      </c>
    </row>
    <row r="33" spans="1:25" hidden="1">
      <c r="A33" t="s">
        <v>459</v>
      </c>
      <c r="B33" t="s">
        <v>460</v>
      </c>
      <c r="C33" t="s">
        <v>592</v>
      </c>
      <c r="D33" t="s">
        <v>460</v>
      </c>
      <c r="E33" t="s">
        <v>460</v>
      </c>
      <c r="F33" t="s">
        <v>485</v>
      </c>
      <c r="G33" t="s">
        <v>518</v>
      </c>
      <c r="H33" t="s">
        <v>521</v>
      </c>
      <c r="I33" t="s">
        <v>518</v>
      </c>
      <c r="J33" t="s">
        <v>488</v>
      </c>
      <c r="K33" t="s">
        <v>482</v>
      </c>
      <c r="L33" t="s">
        <v>489</v>
      </c>
      <c r="M33" t="s">
        <v>460</v>
      </c>
      <c r="N33" t="s">
        <v>460</v>
      </c>
      <c r="O33" t="s">
        <v>460</v>
      </c>
      <c r="P33" t="s">
        <v>460</v>
      </c>
      <c r="Q33" t="s">
        <v>460</v>
      </c>
      <c r="R33" t="s">
        <v>460</v>
      </c>
      <c r="S33" t="s">
        <v>460</v>
      </c>
      <c r="T33" t="s">
        <v>460</v>
      </c>
      <c r="U33" t="s">
        <v>460</v>
      </c>
      <c r="V33" t="s">
        <v>460</v>
      </c>
      <c r="W33" t="s">
        <v>460</v>
      </c>
      <c r="X33" t="s">
        <v>460</v>
      </c>
      <c r="Y33" t="s">
        <v>501</v>
      </c>
    </row>
    <row r="34" spans="1:25" hidden="1">
      <c r="A34" t="s">
        <v>459</v>
      </c>
      <c r="B34" t="s">
        <v>460</v>
      </c>
      <c r="C34" t="s">
        <v>593</v>
      </c>
      <c r="D34" t="s">
        <v>460</v>
      </c>
      <c r="E34" t="s">
        <v>460</v>
      </c>
      <c r="F34" t="s">
        <v>485</v>
      </c>
      <c r="G34" t="s">
        <v>541</v>
      </c>
      <c r="H34" t="s">
        <v>542</v>
      </c>
      <c r="I34" t="s">
        <v>541</v>
      </c>
      <c r="J34" t="s">
        <v>488</v>
      </c>
      <c r="K34" t="s">
        <v>482</v>
      </c>
      <c r="L34" t="s">
        <v>594</v>
      </c>
      <c r="M34" t="s">
        <v>460</v>
      </c>
      <c r="N34" t="s">
        <v>460</v>
      </c>
      <c r="O34" t="s">
        <v>460</v>
      </c>
      <c r="P34" t="s">
        <v>460</v>
      </c>
      <c r="Q34" t="s">
        <v>460</v>
      </c>
      <c r="R34" t="s">
        <v>460</v>
      </c>
      <c r="S34" t="s">
        <v>460</v>
      </c>
      <c r="T34" t="s">
        <v>460</v>
      </c>
      <c r="U34" t="s">
        <v>460</v>
      </c>
      <c r="V34" t="s">
        <v>460</v>
      </c>
      <c r="W34" t="s">
        <v>460</v>
      </c>
      <c r="X34" t="s">
        <v>460</v>
      </c>
      <c r="Y34" t="s">
        <v>587</v>
      </c>
    </row>
    <row r="35" spans="1:25" hidden="1">
      <c r="A35" t="s">
        <v>459</v>
      </c>
      <c r="B35" t="s">
        <v>460</v>
      </c>
      <c r="C35" t="s">
        <v>595</v>
      </c>
      <c r="D35" t="s">
        <v>460</v>
      </c>
      <c r="E35" t="s">
        <v>460</v>
      </c>
      <c r="F35" t="s">
        <v>485</v>
      </c>
      <c r="G35" t="s">
        <v>589</v>
      </c>
      <c r="H35" t="s">
        <v>518</v>
      </c>
      <c r="I35" t="s">
        <v>589</v>
      </c>
      <c r="J35" t="s">
        <v>488</v>
      </c>
      <c r="K35" t="s">
        <v>482</v>
      </c>
      <c r="L35" t="s">
        <v>596</v>
      </c>
      <c r="M35" t="s">
        <v>460</v>
      </c>
      <c r="N35" t="s">
        <v>460</v>
      </c>
      <c r="O35" t="s">
        <v>460</v>
      </c>
      <c r="P35" t="s">
        <v>460</v>
      </c>
      <c r="Q35" t="s">
        <v>460</v>
      </c>
      <c r="R35" t="s">
        <v>460</v>
      </c>
      <c r="S35" t="s">
        <v>460</v>
      </c>
      <c r="T35" t="s">
        <v>460</v>
      </c>
      <c r="U35" t="s">
        <v>460</v>
      </c>
      <c r="V35" t="s">
        <v>460</v>
      </c>
      <c r="W35" t="s">
        <v>460</v>
      </c>
      <c r="X35" t="s">
        <v>460</v>
      </c>
      <c r="Y35" t="s">
        <v>501</v>
      </c>
    </row>
    <row r="36" spans="1:25" hidden="1">
      <c r="A36" t="s">
        <v>459</v>
      </c>
      <c r="B36" t="s">
        <v>460</v>
      </c>
      <c r="C36" t="s">
        <v>597</v>
      </c>
      <c r="D36" t="s">
        <v>460</v>
      </c>
      <c r="E36" t="s">
        <v>460</v>
      </c>
      <c r="F36" t="s">
        <v>485</v>
      </c>
      <c r="G36" t="s">
        <v>584</v>
      </c>
      <c r="H36" t="s">
        <v>584</v>
      </c>
      <c r="I36" t="s">
        <v>499</v>
      </c>
      <c r="J36" t="s">
        <v>500</v>
      </c>
      <c r="K36" t="s">
        <v>482</v>
      </c>
      <c r="L36" t="s">
        <v>596</v>
      </c>
      <c r="M36" t="s">
        <v>460</v>
      </c>
      <c r="N36" t="s">
        <v>460</v>
      </c>
      <c r="O36" t="s">
        <v>460</v>
      </c>
      <c r="P36" t="s">
        <v>460</v>
      </c>
      <c r="Q36" t="s">
        <v>460</v>
      </c>
      <c r="R36" t="s">
        <v>460</v>
      </c>
      <c r="S36" t="s">
        <v>460</v>
      </c>
      <c r="T36" t="s">
        <v>460</v>
      </c>
      <c r="U36" t="s">
        <v>460</v>
      </c>
      <c r="V36" t="s">
        <v>460</v>
      </c>
      <c r="W36" t="s">
        <v>460</v>
      </c>
      <c r="X36" t="s">
        <v>460</v>
      </c>
      <c r="Y36" t="s">
        <v>501</v>
      </c>
    </row>
    <row r="37" spans="1:25" hidden="1">
      <c r="A37" t="s">
        <v>459</v>
      </c>
      <c r="B37" t="s">
        <v>460</v>
      </c>
      <c r="C37" t="s">
        <v>598</v>
      </c>
      <c r="D37" t="s">
        <v>460</v>
      </c>
      <c r="E37" t="s">
        <v>460</v>
      </c>
      <c r="F37" t="s">
        <v>599</v>
      </c>
      <c r="G37" t="s">
        <v>600</v>
      </c>
      <c r="H37" t="s">
        <v>601</v>
      </c>
      <c r="I37" t="s">
        <v>602</v>
      </c>
      <c r="J37" t="s">
        <v>603</v>
      </c>
      <c r="K37" t="s">
        <v>467</v>
      </c>
      <c r="L37" t="s">
        <v>460</v>
      </c>
      <c r="M37" t="s">
        <v>460</v>
      </c>
      <c r="N37" t="s">
        <v>460</v>
      </c>
      <c r="O37" t="s">
        <v>460</v>
      </c>
      <c r="P37" t="s">
        <v>460</v>
      </c>
      <c r="Q37" t="s">
        <v>460</v>
      </c>
      <c r="R37" t="s">
        <v>460</v>
      </c>
      <c r="S37" t="s">
        <v>460</v>
      </c>
      <c r="T37" t="s">
        <v>460</v>
      </c>
      <c r="U37" t="s">
        <v>460</v>
      </c>
      <c r="V37" t="s">
        <v>460</v>
      </c>
      <c r="W37" t="s">
        <v>460</v>
      </c>
      <c r="X37" t="s">
        <v>460</v>
      </c>
      <c r="Y37" t="s">
        <v>604</v>
      </c>
    </row>
    <row r="38" spans="1:25" hidden="1">
      <c r="A38" t="s">
        <v>459</v>
      </c>
      <c r="B38" t="s">
        <v>460</v>
      </c>
      <c r="C38" t="s">
        <v>605</v>
      </c>
      <c r="D38" t="s">
        <v>460</v>
      </c>
      <c r="E38" t="s">
        <v>460</v>
      </c>
      <c r="F38" t="s">
        <v>485</v>
      </c>
      <c r="G38" t="s">
        <v>541</v>
      </c>
      <c r="H38" t="s">
        <v>542</v>
      </c>
      <c r="I38" t="s">
        <v>541</v>
      </c>
      <c r="J38" t="s">
        <v>488</v>
      </c>
      <c r="K38" t="s">
        <v>482</v>
      </c>
      <c r="L38" t="s">
        <v>594</v>
      </c>
      <c r="M38" t="s">
        <v>460</v>
      </c>
      <c r="N38" t="s">
        <v>460</v>
      </c>
      <c r="O38" t="s">
        <v>460</v>
      </c>
      <c r="P38" t="s">
        <v>460</v>
      </c>
      <c r="Q38" t="s">
        <v>460</v>
      </c>
      <c r="R38" t="s">
        <v>460</v>
      </c>
      <c r="S38" t="s">
        <v>460</v>
      </c>
      <c r="T38" t="s">
        <v>460</v>
      </c>
      <c r="U38" t="s">
        <v>460</v>
      </c>
      <c r="V38" t="s">
        <v>460</v>
      </c>
      <c r="W38" t="s">
        <v>460</v>
      </c>
      <c r="X38" t="s">
        <v>460</v>
      </c>
      <c r="Y38" t="s">
        <v>501</v>
      </c>
    </row>
    <row r="39" spans="1:25" hidden="1">
      <c r="A39" t="s">
        <v>459</v>
      </c>
      <c r="B39" t="s">
        <v>460</v>
      </c>
      <c r="C39" t="s">
        <v>606</v>
      </c>
      <c r="D39" t="s">
        <v>460</v>
      </c>
      <c r="E39" t="s">
        <v>460</v>
      </c>
      <c r="F39" t="s">
        <v>485</v>
      </c>
      <c r="G39" t="s">
        <v>541</v>
      </c>
      <c r="H39" t="s">
        <v>542</v>
      </c>
      <c r="I39" t="s">
        <v>541</v>
      </c>
      <c r="J39" t="s">
        <v>488</v>
      </c>
      <c r="K39" t="s">
        <v>482</v>
      </c>
      <c r="L39" t="s">
        <v>594</v>
      </c>
      <c r="M39" t="s">
        <v>460</v>
      </c>
      <c r="N39" t="s">
        <v>460</v>
      </c>
      <c r="O39" t="s">
        <v>460</v>
      </c>
      <c r="P39" t="s">
        <v>460</v>
      </c>
      <c r="Q39" t="s">
        <v>460</v>
      </c>
      <c r="R39" t="s">
        <v>460</v>
      </c>
      <c r="S39" t="s">
        <v>460</v>
      </c>
      <c r="T39" t="s">
        <v>460</v>
      </c>
      <c r="U39" t="s">
        <v>460</v>
      </c>
      <c r="V39" t="s">
        <v>460</v>
      </c>
      <c r="W39" t="s">
        <v>460</v>
      </c>
      <c r="X39" t="s">
        <v>460</v>
      </c>
      <c r="Y39" t="s">
        <v>607</v>
      </c>
    </row>
    <row r="40" spans="1:25" hidden="1">
      <c r="A40" t="s">
        <v>459</v>
      </c>
      <c r="B40" t="s">
        <v>460</v>
      </c>
      <c r="C40" t="s">
        <v>608</v>
      </c>
      <c r="D40" t="s">
        <v>460</v>
      </c>
      <c r="E40" t="s">
        <v>460</v>
      </c>
      <c r="F40" t="s">
        <v>462</v>
      </c>
      <c r="G40" t="s">
        <v>609</v>
      </c>
      <c r="H40" t="s">
        <v>610</v>
      </c>
      <c r="I40" t="s">
        <v>611</v>
      </c>
      <c r="J40" t="s">
        <v>612</v>
      </c>
      <c r="K40" t="s">
        <v>482</v>
      </c>
      <c r="L40" t="s">
        <v>460</v>
      </c>
      <c r="M40" t="s">
        <v>460</v>
      </c>
      <c r="N40" t="s">
        <v>460</v>
      </c>
      <c r="O40" t="s">
        <v>460</v>
      </c>
      <c r="P40" t="s">
        <v>460</v>
      </c>
      <c r="Q40" t="s">
        <v>460</v>
      </c>
      <c r="R40" t="s">
        <v>460</v>
      </c>
      <c r="S40" t="s">
        <v>460</v>
      </c>
      <c r="T40" t="s">
        <v>460</v>
      </c>
      <c r="U40" t="s">
        <v>460</v>
      </c>
      <c r="V40" t="s">
        <v>460</v>
      </c>
      <c r="W40" t="s">
        <v>460</v>
      </c>
      <c r="X40" t="s">
        <v>460</v>
      </c>
      <c r="Y40" t="s">
        <v>581</v>
      </c>
    </row>
    <row r="41" spans="1:25" hidden="1">
      <c r="A41" t="s">
        <v>459</v>
      </c>
      <c r="B41" t="s">
        <v>460</v>
      </c>
      <c r="C41" t="s">
        <v>613</v>
      </c>
      <c r="D41" t="s">
        <v>460</v>
      </c>
      <c r="E41" t="s">
        <v>460</v>
      </c>
      <c r="F41" t="s">
        <v>614</v>
      </c>
      <c r="G41" t="s">
        <v>615</v>
      </c>
      <c r="H41" t="s">
        <v>616</v>
      </c>
      <c r="I41" t="s">
        <v>617</v>
      </c>
      <c r="J41" t="s">
        <v>618</v>
      </c>
      <c r="K41" t="s">
        <v>482</v>
      </c>
      <c r="L41" t="s">
        <v>460</v>
      </c>
      <c r="M41" t="s">
        <v>460</v>
      </c>
      <c r="N41" t="s">
        <v>460</v>
      </c>
      <c r="O41" t="s">
        <v>460</v>
      </c>
      <c r="P41" t="s">
        <v>460</v>
      </c>
      <c r="Q41" t="s">
        <v>471</v>
      </c>
      <c r="R41" t="s">
        <v>460</v>
      </c>
      <c r="S41" t="s">
        <v>460</v>
      </c>
      <c r="T41" t="s">
        <v>460</v>
      </c>
      <c r="U41" t="s">
        <v>460</v>
      </c>
      <c r="V41" t="s">
        <v>460</v>
      </c>
      <c r="W41" t="s">
        <v>619</v>
      </c>
      <c r="X41" t="s">
        <v>620</v>
      </c>
      <c r="Y41" t="s">
        <v>620</v>
      </c>
    </row>
    <row r="42" spans="1:25" hidden="1">
      <c r="A42" t="s">
        <v>459</v>
      </c>
      <c r="B42" t="s">
        <v>460</v>
      </c>
      <c r="C42" t="s">
        <v>621</v>
      </c>
      <c r="D42" t="s">
        <v>460</v>
      </c>
      <c r="E42" t="s">
        <v>460</v>
      </c>
      <c r="F42" t="s">
        <v>485</v>
      </c>
      <c r="G42" t="s">
        <v>518</v>
      </c>
      <c r="H42" t="s">
        <v>521</v>
      </c>
      <c r="I42" t="s">
        <v>518</v>
      </c>
      <c r="J42" t="s">
        <v>488</v>
      </c>
      <c r="K42" t="s">
        <v>482</v>
      </c>
      <c r="L42" t="s">
        <v>489</v>
      </c>
      <c r="M42" t="s">
        <v>460</v>
      </c>
      <c r="N42" t="s">
        <v>460</v>
      </c>
      <c r="O42" t="s">
        <v>460</v>
      </c>
      <c r="P42" t="s">
        <v>460</v>
      </c>
      <c r="Q42" t="s">
        <v>460</v>
      </c>
      <c r="R42" t="s">
        <v>460</v>
      </c>
      <c r="S42" t="s">
        <v>460</v>
      </c>
      <c r="T42" t="s">
        <v>460</v>
      </c>
      <c r="U42" t="s">
        <v>460</v>
      </c>
      <c r="V42" t="s">
        <v>460</v>
      </c>
      <c r="W42" t="s">
        <v>460</v>
      </c>
      <c r="X42" t="s">
        <v>460</v>
      </c>
      <c r="Y42" t="s">
        <v>622</v>
      </c>
    </row>
    <row r="43" spans="1:25" hidden="1">
      <c r="A43" t="s">
        <v>459</v>
      </c>
      <c r="B43" t="s">
        <v>460</v>
      </c>
      <c r="C43" t="s">
        <v>623</v>
      </c>
      <c r="D43" t="s">
        <v>460</v>
      </c>
      <c r="E43" t="s">
        <v>460</v>
      </c>
      <c r="F43" t="s">
        <v>485</v>
      </c>
      <c r="G43" t="s">
        <v>624</v>
      </c>
      <c r="H43" t="s">
        <v>625</v>
      </c>
      <c r="I43" t="s">
        <v>626</v>
      </c>
      <c r="J43" t="s">
        <v>488</v>
      </c>
      <c r="K43" t="s">
        <v>482</v>
      </c>
      <c r="L43" t="s">
        <v>489</v>
      </c>
      <c r="M43" t="s">
        <v>460</v>
      </c>
      <c r="N43" t="s">
        <v>460</v>
      </c>
      <c r="O43" t="s">
        <v>460</v>
      </c>
      <c r="P43" t="s">
        <v>460</v>
      </c>
      <c r="Q43" t="s">
        <v>460</v>
      </c>
      <c r="R43" t="s">
        <v>460</v>
      </c>
      <c r="S43" t="s">
        <v>460</v>
      </c>
      <c r="T43" t="s">
        <v>460</v>
      </c>
      <c r="U43" t="s">
        <v>460</v>
      </c>
      <c r="V43" t="s">
        <v>460</v>
      </c>
      <c r="W43" t="s">
        <v>460</v>
      </c>
      <c r="X43" t="s">
        <v>460</v>
      </c>
      <c r="Y43" t="s">
        <v>620</v>
      </c>
    </row>
    <row r="44" spans="1:25" hidden="1">
      <c r="A44" t="s">
        <v>459</v>
      </c>
      <c r="B44" t="s">
        <v>460</v>
      </c>
      <c r="C44" t="s">
        <v>627</v>
      </c>
      <c r="D44" t="s">
        <v>460</v>
      </c>
      <c r="E44" t="s">
        <v>41</v>
      </c>
      <c r="F44" t="s">
        <v>628</v>
      </c>
      <c r="G44" t="s">
        <v>629</v>
      </c>
      <c r="H44" t="s">
        <v>630</v>
      </c>
      <c r="I44" t="s">
        <v>631</v>
      </c>
      <c r="J44" t="s">
        <v>632</v>
      </c>
      <c r="K44" t="s">
        <v>467</v>
      </c>
      <c r="L44" t="s">
        <v>468</v>
      </c>
      <c r="M44" t="s">
        <v>469</v>
      </c>
      <c r="N44" t="s">
        <v>460</v>
      </c>
      <c r="O44" t="s">
        <v>633</v>
      </c>
      <c r="P44" t="s">
        <v>470</v>
      </c>
      <c r="Q44" t="s">
        <v>471</v>
      </c>
      <c r="R44" t="s">
        <v>472</v>
      </c>
      <c r="S44" t="s">
        <v>50</v>
      </c>
      <c r="T44" t="s">
        <v>634</v>
      </c>
      <c r="U44" t="s">
        <v>474</v>
      </c>
      <c r="V44" t="s">
        <v>635</v>
      </c>
      <c r="W44" t="s">
        <v>636</v>
      </c>
      <c r="X44" t="s">
        <v>637</v>
      </c>
      <c r="Y44" t="s">
        <v>620</v>
      </c>
    </row>
    <row r="45" spans="1:25" hidden="1">
      <c r="A45" t="s">
        <v>459</v>
      </c>
      <c r="B45" t="s">
        <v>460</v>
      </c>
      <c r="C45" t="s">
        <v>638</v>
      </c>
      <c r="D45" t="s">
        <v>460</v>
      </c>
      <c r="E45" t="s">
        <v>41</v>
      </c>
      <c r="F45" t="s">
        <v>639</v>
      </c>
      <c r="G45" t="s">
        <v>533</v>
      </c>
      <c r="H45" t="s">
        <v>640</v>
      </c>
      <c r="I45" t="s">
        <v>641</v>
      </c>
      <c r="J45" t="s">
        <v>642</v>
      </c>
      <c r="K45" t="s">
        <v>467</v>
      </c>
      <c r="L45" t="s">
        <v>468</v>
      </c>
      <c r="M45" t="s">
        <v>469</v>
      </c>
      <c r="N45" t="s">
        <v>460</v>
      </c>
      <c r="O45" t="s">
        <v>460</v>
      </c>
      <c r="P45" t="s">
        <v>470</v>
      </c>
      <c r="Q45" t="s">
        <v>471</v>
      </c>
      <c r="R45" t="s">
        <v>472</v>
      </c>
      <c r="S45" t="s">
        <v>50</v>
      </c>
      <c r="T45" t="s">
        <v>643</v>
      </c>
      <c r="U45" t="s">
        <v>644</v>
      </c>
      <c r="V45" t="s">
        <v>635</v>
      </c>
      <c r="W45" t="s">
        <v>501</v>
      </c>
      <c r="X45" t="s">
        <v>645</v>
      </c>
      <c r="Y45" t="s">
        <v>645</v>
      </c>
    </row>
    <row r="46" spans="1:25" hidden="1">
      <c r="A46" t="s">
        <v>459</v>
      </c>
      <c r="B46" t="s">
        <v>460</v>
      </c>
      <c r="C46" t="s">
        <v>646</v>
      </c>
      <c r="D46" t="s">
        <v>460</v>
      </c>
      <c r="E46" t="s">
        <v>460</v>
      </c>
      <c r="F46" t="s">
        <v>485</v>
      </c>
      <c r="G46" t="s">
        <v>518</v>
      </c>
      <c r="H46" t="s">
        <v>521</v>
      </c>
      <c r="I46" t="s">
        <v>518</v>
      </c>
      <c r="J46" t="s">
        <v>488</v>
      </c>
      <c r="K46" t="s">
        <v>482</v>
      </c>
      <c r="L46" t="s">
        <v>489</v>
      </c>
      <c r="M46" t="s">
        <v>460</v>
      </c>
      <c r="N46" t="s">
        <v>460</v>
      </c>
      <c r="O46" t="s">
        <v>460</v>
      </c>
      <c r="P46" t="s">
        <v>460</v>
      </c>
      <c r="Q46" t="s">
        <v>460</v>
      </c>
      <c r="R46" t="s">
        <v>460</v>
      </c>
      <c r="S46" t="s">
        <v>460</v>
      </c>
      <c r="T46" t="s">
        <v>460</v>
      </c>
      <c r="U46" t="s">
        <v>460</v>
      </c>
      <c r="V46" t="s">
        <v>460</v>
      </c>
      <c r="W46" t="s">
        <v>460</v>
      </c>
      <c r="X46" t="s">
        <v>460</v>
      </c>
      <c r="Y46" t="s">
        <v>574</v>
      </c>
    </row>
    <row r="47" spans="1:25" hidden="1">
      <c r="A47" t="s">
        <v>459</v>
      </c>
      <c r="B47" t="s">
        <v>460</v>
      </c>
      <c r="C47" t="s">
        <v>647</v>
      </c>
      <c r="D47" t="s">
        <v>460</v>
      </c>
      <c r="E47" t="s">
        <v>460</v>
      </c>
      <c r="F47" t="s">
        <v>485</v>
      </c>
      <c r="G47" t="s">
        <v>541</v>
      </c>
      <c r="H47" t="s">
        <v>542</v>
      </c>
      <c r="I47" t="s">
        <v>541</v>
      </c>
      <c r="J47" t="s">
        <v>488</v>
      </c>
      <c r="K47" t="s">
        <v>482</v>
      </c>
      <c r="L47" t="s">
        <v>489</v>
      </c>
      <c r="M47" t="s">
        <v>460</v>
      </c>
      <c r="N47" t="s">
        <v>460</v>
      </c>
      <c r="O47" t="s">
        <v>460</v>
      </c>
      <c r="P47" t="s">
        <v>460</v>
      </c>
      <c r="Q47" t="s">
        <v>460</v>
      </c>
      <c r="R47" t="s">
        <v>460</v>
      </c>
      <c r="S47" t="s">
        <v>460</v>
      </c>
      <c r="T47" t="s">
        <v>460</v>
      </c>
      <c r="U47" t="s">
        <v>460</v>
      </c>
      <c r="V47" t="s">
        <v>460</v>
      </c>
      <c r="W47" t="s">
        <v>460</v>
      </c>
      <c r="X47" t="s">
        <v>460</v>
      </c>
      <c r="Y47" t="s">
        <v>574</v>
      </c>
    </row>
    <row r="48" spans="1:25" hidden="1">
      <c r="A48" t="s">
        <v>459</v>
      </c>
      <c r="B48" t="s">
        <v>460</v>
      </c>
      <c r="C48" t="s">
        <v>648</v>
      </c>
      <c r="D48" t="s">
        <v>460</v>
      </c>
      <c r="E48" t="s">
        <v>460</v>
      </c>
      <c r="F48" t="s">
        <v>557</v>
      </c>
      <c r="G48" t="s">
        <v>649</v>
      </c>
      <c r="H48" t="s">
        <v>650</v>
      </c>
      <c r="I48" t="s">
        <v>602</v>
      </c>
      <c r="J48" t="s">
        <v>651</v>
      </c>
      <c r="K48" t="s">
        <v>482</v>
      </c>
      <c r="L48" t="s">
        <v>460</v>
      </c>
      <c r="M48" t="s">
        <v>460</v>
      </c>
      <c r="N48" t="s">
        <v>460</v>
      </c>
      <c r="O48" t="s">
        <v>460</v>
      </c>
      <c r="P48" t="s">
        <v>460</v>
      </c>
      <c r="Q48" t="s">
        <v>460</v>
      </c>
      <c r="R48" t="s">
        <v>460</v>
      </c>
      <c r="S48" t="s">
        <v>460</v>
      </c>
      <c r="T48" t="s">
        <v>460</v>
      </c>
      <c r="U48" t="s">
        <v>460</v>
      </c>
      <c r="V48" t="s">
        <v>460</v>
      </c>
      <c r="W48" t="s">
        <v>460</v>
      </c>
      <c r="X48" t="s">
        <v>460</v>
      </c>
      <c r="Y48" t="s">
        <v>652</v>
      </c>
    </row>
    <row r="49" spans="1:25" hidden="1">
      <c r="A49" t="s">
        <v>459</v>
      </c>
      <c r="B49" t="s">
        <v>460</v>
      </c>
      <c r="C49" t="s">
        <v>653</v>
      </c>
      <c r="D49" t="s">
        <v>460</v>
      </c>
      <c r="E49" t="s">
        <v>460</v>
      </c>
      <c r="F49" t="s">
        <v>485</v>
      </c>
      <c r="G49" t="s">
        <v>541</v>
      </c>
      <c r="H49" t="s">
        <v>542</v>
      </c>
      <c r="I49" t="s">
        <v>541</v>
      </c>
      <c r="J49" t="s">
        <v>488</v>
      </c>
      <c r="K49" t="s">
        <v>482</v>
      </c>
      <c r="L49" t="s">
        <v>460</v>
      </c>
      <c r="M49" t="s">
        <v>460</v>
      </c>
      <c r="N49" t="s">
        <v>460</v>
      </c>
      <c r="O49" t="s">
        <v>460</v>
      </c>
      <c r="P49" t="s">
        <v>460</v>
      </c>
      <c r="Q49" t="s">
        <v>460</v>
      </c>
      <c r="R49" t="s">
        <v>460</v>
      </c>
      <c r="S49" t="s">
        <v>460</v>
      </c>
      <c r="T49" t="s">
        <v>460</v>
      </c>
      <c r="U49" t="s">
        <v>460</v>
      </c>
      <c r="V49" t="s">
        <v>460</v>
      </c>
      <c r="W49" t="s">
        <v>460</v>
      </c>
      <c r="X49" t="s">
        <v>460</v>
      </c>
      <c r="Y49" t="s">
        <v>654</v>
      </c>
    </row>
    <row r="50" spans="1:25" hidden="1">
      <c r="A50" t="s">
        <v>459</v>
      </c>
      <c r="B50" t="s">
        <v>460</v>
      </c>
      <c r="C50" t="s">
        <v>655</v>
      </c>
      <c r="D50" t="s">
        <v>460</v>
      </c>
      <c r="E50" t="s">
        <v>460</v>
      </c>
      <c r="F50" t="s">
        <v>485</v>
      </c>
      <c r="G50" t="s">
        <v>541</v>
      </c>
      <c r="H50" t="s">
        <v>542</v>
      </c>
      <c r="I50" t="s">
        <v>541</v>
      </c>
      <c r="J50" t="s">
        <v>488</v>
      </c>
      <c r="K50" t="s">
        <v>482</v>
      </c>
      <c r="L50" t="s">
        <v>489</v>
      </c>
      <c r="M50" t="s">
        <v>460</v>
      </c>
      <c r="N50" t="s">
        <v>460</v>
      </c>
      <c r="O50" t="s">
        <v>460</v>
      </c>
      <c r="P50" t="s">
        <v>460</v>
      </c>
      <c r="Q50" t="s">
        <v>460</v>
      </c>
      <c r="R50" t="s">
        <v>460</v>
      </c>
      <c r="S50" t="s">
        <v>460</v>
      </c>
      <c r="T50" t="s">
        <v>460</v>
      </c>
      <c r="U50" t="s">
        <v>460</v>
      </c>
      <c r="V50" t="s">
        <v>460</v>
      </c>
      <c r="W50" t="s">
        <v>460</v>
      </c>
      <c r="X50" t="s">
        <v>460</v>
      </c>
      <c r="Y50" t="s">
        <v>654</v>
      </c>
    </row>
    <row r="51" spans="1:25" hidden="1">
      <c r="A51" t="s">
        <v>459</v>
      </c>
      <c r="B51" t="s">
        <v>460</v>
      </c>
      <c r="C51" t="s">
        <v>656</v>
      </c>
      <c r="D51" t="s">
        <v>460</v>
      </c>
      <c r="E51" t="s">
        <v>41</v>
      </c>
      <c r="F51" t="s">
        <v>462</v>
      </c>
      <c r="G51" t="s">
        <v>657</v>
      </c>
      <c r="H51" t="s">
        <v>658</v>
      </c>
      <c r="I51" t="s">
        <v>659</v>
      </c>
      <c r="J51" t="s">
        <v>660</v>
      </c>
      <c r="K51" t="s">
        <v>467</v>
      </c>
      <c r="L51" t="s">
        <v>661</v>
      </c>
      <c r="M51" t="s">
        <v>662</v>
      </c>
      <c r="N51" t="s">
        <v>460</v>
      </c>
      <c r="O51" t="s">
        <v>460</v>
      </c>
      <c r="P51" t="s">
        <v>471</v>
      </c>
      <c r="Q51" t="s">
        <v>471</v>
      </c>
      <c r="R51" t="s">
        <v>472</v>
      </c>
      <c r="S51" t="s">
        <v>26</v>
      </c>
      <c r="T51" t="s">
        <v>663</v>
      </c>
      <c r="U51" t="s">
        <v>664</v>
      </c>
      <c r="V51" t="s">
        <v>665</v>
      </c>
      <c r="W51" t="s">
        <v>666</v>
      </c>
      <c r="X51" t="s">
        <v>667</v>
      </c>
      <c r="Y51" t="s">
        <v>668</v>
      </c>
    </row>
    <row r="52" spans="1:25" hidden="1">
      <c r="A52" t="s">
        <v>459</v>
      </c>
      <c r="B52" t="s">
        <v>460</v>
      </c>
      <c r="C52" t="s">
        <v>669</v>
      </c>
      <c r="D52" t="s">
        <v>460</v>
      </c>
      <c r="E52" t="s">
        <v>41</v>
      </c>
      <c r="F52" t="s">
        <v>462</v>
      </c>
      <c r="G52" t="s">
        <v>670</v>
      </c>
      <c r="H52" t="s">
        <v>671</v>
      </c>
      <c r="I52" t="s">
        <v>672</v>
      </c>
      <c r="J52" t="s">
        <v>673</v>
      </c>
      <c r="K52" t="s">
        <v>467</v>
      </c>
      <c r="L52" t="s">
        <v>661</v>
      </c>
      <c r="M52" t="s">
        <v>662</v>
      </c>
      <c r="N52" t="s">
        <v>460</v>
      </c>
      <c r="O52" t="s">
        <v>460</v>
      </c>
      <c r="P52" t="s">
        <v>471</v>
      </c>
      <c r="Q52" t="s">
        <v>471</v>
      </c>
      <c r="R52" t="s">
        <v>472</v>
      </c>
      <c r="S52" t="s">
        <v>26</v>
      </c>
      <c r="T52" t="s">
        <v>663</v>
      </c>
      <c r="U52" t="s">
        <v>664</v>
      </c>
      <c r="V52" t="s">
        <v>665</v>
      </c>
      <c r="W52" t="s">
        <v>666</v>
      </c>
      <c r="X52" t="s">
        <v>667</v>
      </c>
      <c r="Y52" t="s">
        <v>667</v>
      </c>
    </row>
    <row r="53" spans="1:25" hidden="1">
      <c r="A53" t="s">
        <v>459</v>
      </c>
      <c r="B53" t="s">
        <v>460</v>
      </c>
      <c r="C53" t="s">
        <v>674</v>
      </c>
      <c r="D53" t="s">
        <v>460</v>
      </c>
      <c r="E53" t="s">
        <v>460</v>
      </c>
      <c r="F53" t="s">
        <v>675</v>
      </c>
      <c r="G53" t="s">
        <v>676</v>
      </c>
      <c r="H53" t="s">
        <v>677</v>
      </c>
      <c r="I53" t="s">
        <v>678</v>
      </c>
      <c r="J53" t="s">
        <v>679</v>
      </c>
      <c r="K53" t="s">
        <v>460</v>
      </c>
      <c r="L53" t="s">
        <v>460</v>
      </c>
      <c r="M53" t="s">
        <v>460</v>
      </c>
      <c r="N53" t="s">
        <v>460</v>
      </c>
      <c r="O53" t="s">
        <v>460</v>
      </c>
      <c r="P53" t="s">
        <v>460</v>
      </c>
      <c r="Q53" t="s">
        <v>460</v>
      </c>
      <c r="R53" t="s">
        <v>460</v>
      </c>
      <c r="S53" t="s">
        <v>460</v>
      </c>
      <c r="T53" t="s">
        <v>460</v>
      </c>
      <c r="U53" t="s">
        <v>460</v>
      </c>
      <c r="V53" t="s">
        <v>460</v>
      </c>
      <c r="W53" t="s">
        <v>460</v>
      </c>
      <c r="X53" t="s">
        <v>460</v>
      </c>
      <c r="Y53" t="s">
        <v>654</v>
      </c>
    </row>
    <row r="54" spans="1:25" hidden="1">
      <c r="A54" t="s">
        <v>459</v>
      </c>
      <c r="B54" t="s">
        <v>460</v>
      </c>
      <c r="C54" t="s">
        <v>680</v>
      </c>
      <c r="D54" t="s">
        <v>460</v>
      </c>
      <c r="E54" t="s">
        <v>460</v>
      </c>
      <c r="F54" t="s">
        <v>485</v>
      </c>
      <c r="G54" t="s">
        <v>589</v>
      </c>
      <c r="H54" t="s">
        <v>518</v>
      </c>
      <c r="I54" t="s">
        <v>589</v>
      </c>
      <c r="J54" t="s">
        <v>488</v>
      </c>
      <c r="K54" t="s">
        <v>482</v>
      </c>
      <c r="L54" t="s">
        <v>489</v>
      </c>
      <c r="M54" t="s">
        <v>460</v>
      </c>
      <c r="N54" t="s">
        <v>460</v>
      </c>
      <c r="O54" t="s">
        <v>460</v>
      </c>
      <c r="P54" t="s">
        <v>460</v>
      </c>
      <c r="Q54" t="s">
        <v>460</v>
      </c>
      <c r="R54" t="s">
        <v>460</v>
      </c>
      <c r="S54" t="s">
        <v>460</v>
      </c>
      <c r="T54" t="s">
        <v>460</v>
      </c>
      <c r="U54" t="s">
        <v>460</v>
      </c>
      <c r="V54" t="s">
        <v>460</v>
      </c>
      <c r="W54" t="s">
        <v>460</v>
      </c>
      <c r="X54" t="s">
        <v>460</v>
      </c>
      <c r="Y54" t="s">
        <v>574</v>
      </c>
    </row>
    <row r="55" spans="1:25" hidden="1">
      <c r="A55" t="s">
        <v>459</v>
      </c>
      <c r="B55" t="s">
        <v>460</v>
      </c>
      <c r="C55" t="s">
        <v>681</v>
      </c>
      <c r="D55" t="s">
        <v>460</v>
      </c>
      <c r="E55" t="s">
        <v>460</v>
      </c>
      <c r="F55" t="s">
        <v>462</v>
      </c>
      <c r="G55" t="s">
        <v>682</v>
      </c>
      <c r="H55" t="s">
        <v>683</v>
      </c>
      <c r="I55" t="s">
        <v>684</v>
      </c>
      <c r="J55" t="s">
        <v>685</v>
      </c>
      <c r="K55" t="s">
        <v>482</v>
      </c>
      <c r="L55" t="s">
        <v>460</v>
      </c>
      <c r="M55" t="s">
        <v>460</v>
      </c>
      <c r="N55" t="s">
        <v>460</v>
      </c>
      <c r="O55" t="s">
        <v>460</v>
      </c>
      <c r="P55" t="s">
        <v>460</v>
      </c>
      <c r="Q55" t="s">
        <v>460</v>
      </c>
      <c r="R55" t="s">
        <v>460</v>
      </c>
      <c r="S55" t="s">
        <v>460</v>
      </c>
      <c r="T55" t="s">
        <v>460</v>
      </c>
      <c r="U55" t="s">
        <v>460</v>
      </c>
      <c r="V55" t="s">
        <v>460</v>
      </c>
      <c r="W55" t="s">
        <v>460</v>
      </c>
      <c r="X55" t="s">
        <v>460</v>
      </c>
      <c r="Y55" t="s">
        <v>483</v>
      </c>
    </row>
    <row r="56" spans="1:25" hidden="1">
      <c r="A56" t="s">
        <v>459</v>
      </c>
      <c r="B56" t="s">
        <v>460</v>
      </c>
      <c r="C56" t="s">
        <v>686</v>
      </c>
      <c r="D56" t="s">
        <v>460</v>
      </c>
      <c r="E56" t="s">
        <v>460</v>
      </c>
      <c r="F56" t="s">
        <v>485</v>
      </c>
      <c r="G56" t="s">
        <v>589</v>
      </c>
      <c r="H56" t="s">
        <v>518</v>
      </c>
      <c r="I56" t="s">
        <v>589</v>
      </c>
      <c r="J56" t="s">
        <v>488</v>
      </c>
      <c r="K56" t="s">
        <v>482</v>
      </c>
      <c r="L56" t="s">
        <v>596</v>
      </c>
      <c r="M56" t="s">
        <v>460</v>
      </c>
      <c r="N56" t="s">
        <v>460</v>
      </c>
      <c r="O56" t="s">
        <v>460</v>
      </c>
      <c r="P56" t="s">
        <v>460</v>
      </c>
      <c r="Q56" t="s">
        <v>460</v>
      </c>
      <c r="R56" t="s">
        <v>460</v>
      </c>
      <c r="S56" t="s">
        <v>460</v>
      </c>
      <c r="T56" t="s">
        <v>460</v>
      </c>
      <c r="U56" t="s">
        <v>460</v>
      </c>
      <c r="V56" t="s">
        <v>460</v>
      </c>
      <c r="W56" t="s">
        <v>460</v>
      </c>
      <c r="X56" t="s">
        <v>460</v>
      </c>
      <c r="Y56" t="s">
        <v>501</v>
      </c>
    </row>
    <row r="57" spans="1:25" hidden="1">
      <c r="A57" t="s">
        <v>459</v>
      </c>
      <c r="B57" t="s">
        <v>460</v>
      </c>
      <c r="C57" t="s">
        <v>687</v>
      </c>
      <c r="D57" t="s">
        <v>460</v>
      </c>
      <c r="E57" t="s">
        <v>460</v>
      </c>
      <c r="F57" t="s">
        <v>485</v>
      </c>
      <c r="G57" t="s">
        <v>589</v>
      </c>
      <c r="H57" t="s">
        <v>518</v>
      </c>
      <c r="I57" t="s">
        <v>589</v>
      </c>
      <c r="J57" t="s">
        <v>488</v>
      </c>
      <c r="K57" t="s">
        <v>482</v>
      </c>
      <c r="L57" t="s">
        <v>596</v>
      </c>
      <c r="M57" t="s">
        <v>460</v>
      </c>
      <c r="N57" t="s">
        <v>460</v>
      </c>
      <c r="O57" t="s">
        <v>460</v>
      </c>
      <c r="P57" t="s">
        <v>460</v>
      </c>
      <c r="Q57" t="s">
        <v>460</v>
      </c>
      <c r="R57" t="s">
        <v>460</v>
      </c>
      <c r="S57" t="s">
        <v>460</v>
      </c>
      <c r="T57" t="s">
        <v>460</v>
      </c>
      <c r="U57" t="s">
        <v>460</v>
      </c>
      <c r="V57" t="s">
        <v>460</v>
      </c>
      <c r="W57" t="s">
        <v>460</v>
      </c>
      <c r="X57" t="s">
        <v>460</v>
      </c>
      <c r="Y57" t="s">
        <v>501</v>
      </c>
    </row>
    <row r="58" spans="1:25" hidden="1">
      <c r="A58" t="s">
        <v>459</v>
      </c>
      <c r="B58" t="s">
        <v>460</v>
      </c>
      <c r="C58" t="s">
        <v>688</v>
      </c>
      <c r="D58" t="s">
        <v>460</v>
      </c>
      <c r="E58" t="s">
        <v>460</v>
      </c>
      <c r="F58" t="s">
        <v>485</v>
      </c>
      <c r="G58" t="s">
        <v>584</v>
      </c>
      <c r="H58" t="s">
        <v>584</v>
      </c>
      <c r="I58" t="s">
        <v>499</v>
      </c>
      <c r="J58" t="s">
        <v>500</v>
      </c>
      <c r="K58" t="s">
        <v>482</v>
      </c>
      <c r="L58" t="s">
        <v>596</v>
      </c>
      <c r="M58" t="s">
        <v>460</v>
      </c>
      <c r="N58" t="s">
        <v>460</v>
      </c>
      <c r="O58" t="s">
        <v>460</v>
      </c>
      <c r="P58" t="s">
        <v>460</v>
      </c>
      <c r="Q58" t="s">
        <v>460</v>
      </c>
      <c r="R58" t="s">
        <v>460</v>
      </c>
      <c r="S58" t="s">
        <v>460</v>
      </c>
      <c r="T58" t="s">
        <v>460</v>
      </c>
      <c r="U58" t="s">
        <v>460</v>
      </c>
      <c r="V58" t="s">
        <v>460</v>
      </c>
      <c r="W58" t="s">
        <v>460</v>
      </c>
      <c r="X58" t="s">
        <v>460</v>
      </c>
      <c r="Y58" t="s">
        <v>501</v>
      </c>
    </row>
    <row r="59" spans="1:25" hidden="1">
      <c r="A59" t="s">
        <v>459</v>
      </c>
      <c r="B59" t="s">
        <v>460</v>
      </c>
      <c r="C59" t="s">
        <v>689</v>
      </c>
      <c r="D59" t="s">
        <v>460</v>
      </c>
      <c r="E59" t="s">
        <v>460</v>
      </c>
      <c r="F59" t="s">
        <v>485</v>
      </c>
      <c r="G59" t="s">
        <v>690</v>
      </c>
      <c r="H59" t="s">
        <v>691</v>
      </c>
      <c r="I59" t="s">
        <v>692</v>
      </c>
      <c r="J59" t="s">
        <v>488</v>
      </c>
      <c r="K59" t="s">
        <v>482</v>
      </c>
      <c r="L59" t="s">
        <v>489</v>
      </c>
      <c r="M59" t="s">
        <v>460</v>
      </c>
      <c r="N59" t="s">
        <v>460</v>
      </c>
      <c r="O59" t="s">
        <v>460</v>
      </c>
      <c r="P59" t="s">
        <v>460</v>
      </c>
      <c r="Q59" t="s">
        <v>460</v>
      </c>
      <c r="R59" t="s">
        <v>460</v>
      </c>
      <c r="S59" t="s">
        <v>460</v>
      </c>
      <c r="T59" t="s">
        <v>460</v>
      </c>
      <c r="U59" t="s">
        <v>460</v>
      </c>
      <c r="V59" t="s">
        <v>460</v>
      </c>
      <c r="W59" t="s">
        <v>460</v>
      </c>
      <c r="X59" t="s">
        <v>460</v>
      </c>
      <c r="Y59" t="s">
        <v>693</v>
      </c>
    </row>
    <row r="60" spans="1:25" hidden="1">
      <c r="A60" t="s">
        <v>459</v>
      </c>
      <c r="B60" t="s">
        <v>460</v>
      </c>
      <c r="C60" t="s">
        <v>694</v>
      </c>
      <c r="D60" t="s">
        <v>460</v>
      </c>
      <c r="E60" t="s">
        <v>460</v>
      </c>
      <c r="F60" t="s">
        <v>485</v>
      </c>
      <c r="G60" t="s">
        <v>518</v>
      </c>
      <c r="H60" t="s">
        <v>521</v>
      </c>
      <c r="I60" t="s">
        <v>518</v>
      </c>
      <c r="J60" t="s">
        <v>488</v>
      </c>
      <c r="K60" t="s">
        <v>482</v>
      </c>
      <c r="L60" t="s">
        <v>596</v>
      </c>
      <c r="M60" t="s">
        <v>460</v>
      </c>
      <c r="N60" t="s">
        <v>460</v>
      </c>
      <c r="O60" t="s">
        <v>460</v>
      </c>
      <c r="P60" t="s">
        <v>460</v>
      </c>
      <c r="Q60" t="s">
        <v>460</v>
      </c>
      <c r="R60" t="s">
        <v>460</v>
      </c>
      <c r="S60" t="s">
        <v>460</v>
      </c>
      <c r="T60" t="s">
        <v>460</v>
      </c>
      <c r="U60" t="s">
        <v>460</v>
      </c>
      <c r="V60" t="s">
        <v>460</v>
      </c>
      <c r="W60" t="s">
        <v>460</v>
      </c>
      <c r="X60" t="s">
        <v>460</v>
      </c>
      <c r="Y60" t="s">
        <v>522</v>
      </c>
    </row>
    <row r="61" spans="1:25" hidden="1">
      <c r="A61" t="s">
        <v>459</v>
      </c>
      <c r="B61" t="s">
        <v>460</v>
      </c>
      <c r="C61" t="s">
        <v>695</v>
      </c>
      <c r="D61" t="s">
        <v>460</v>
      </c>
      <c r="E61" t="s">
        <v>460</v>
      </c>
      <c r="F61" t="s">
        <v>485</v>
      </c>
      <c r="G61" t="s">
        <v>541</v>
      </c>
      <c r="H61" t="s">
        <v>542</v>
      </c>
      <c r="I61" t="s">
        <v>541</v>
      </c>
      <c r="J61" t="s">
        <v>488</v>
      </c>
      <c r="K61" t="s">
        <v>482</v>
      </c>
      <c r="L61" t="s">
        <v>489</v>
      </c>
      <c r="M61" t="s">
        <v>460</v>
      </c>
      <c r="N61" t="s">
        <v>460</v>
      </c>
      <c r="O61" t="s">
        <v>460</v>
      </c>
      <c r="P61" t="s">
        <v>460</v>
      </c>
      <c r="Q61" t="s">
        <v>460</v>
      </c>
      <c r="R61" t="s">
        <v>460</v>
      </c>
      <c r="S61" t="s">
        <v>460</v>
      </c>
      <c r="T61" t="s">
        <v>460</v>
      </c>
      <c r="U61" t="s">
        <v>460</v>
      </c>
      <c r="V61" t="s">
        <v>460</v>
      </c>
      <c r="W61" t="s">
        <v>460</v>
      </c>
      <c r="X61" t="s">
        <v>460</v>
      </c>
      <c r="Y61" t="s">
        <v>475</v>
      </c>
    </row>
    <row r="62" spans="1:25" hidden="1">
      <c r="A62" t="s">
        <v>459</v>
      </c>
      <c r="B62" t="s">
        <v>460</v>
      </c>
      <c r="C62" t="s">
        <v>696</v>
      </c>
      <c r="D62" t="s">
        <v>460</v>
      </c>
      <c r="E62" t="s">
        <v>460</v>
      </c>
      <c r="F62" t="s">
        <v>697</v>
      </c>
      <c r="G62" t="s">
        <v>698</v>
      </c>
      <c r="H62" t="s">
        <v>699</v>
      </c>
      <c r="I62" t="s">
        <v>700</v>
      </c>
      <c r="J62" t="s">
        <v>701</v>
      </c>
      <c r="K62" t="s">
        <v>482</v>
      </c>
      <c r="L62" t="s">
        <v>489</v>
      </c>
      <c r="M62" t="s">
        <v>460</v>
      </c>
      <c r="N62" t="s">
        <v>460</v>
      </c>
      <c r="O62" t="s">
        <v>460</v>
      </c>
      <c r="P62" t="s">
        <v>460</v>
      </c>
      <c r="Q62" t="s">
        <v>460</v>
      </c>
      <c r="R62" t="s">
        <v>460</v>
      </c>
      <c r="S62" t="s">
        <v>460</v>
      </c>
      <c r="T62" t="s">
        <v>460</v>
      </c>
      <c r="U62" t="s">
        <v>460</v>
      </c>
      <c r="V62" t="s">
        <v>460</v>
      </c>
      <c r="W62" t="s">
        <v>460</v>
      </c>
      <c r="X62" t="s">
        <v>460</v>
      </c>
      <c r="Y62" t="s">
        <v>570</v>
      </c>
    </row>
    <row r="63" spans="1:25" hidden="1">
      <c r="A63" t="s">
        <v>702</v>
      </c>
      <c r="B63" t="s">
        <v>460</v>
      </c>
      <c r="C63" t="s">
        <v>703</v>
      </c>
      <c r="D63" t="s">
        <v>460</v>
      </c>
      <c r="E63" t="s">
        <v>460</v>
      </c>
      <c r="F63" t="s">
        <v>704</v>
      </c>
      <c r="G63" t="s">
        <v>566</v>
      </c>
      <c r="H63" t="s">
        <v>567</v>
      </c>
      <c r="I63" t="s">
        <v>568</v>
      </c>
      <c r="J63" t="s">
        <v>705</v>
      </c>
      <c r="K63" t="s">
        <v>482</v>
      </c>
      <c r="L63" t="s">
        <v>489</v>
      </c>
      <c r="M63" t="s">
        <v>460</v>
      </c>
      <c r="N63" t="s">
        <v>460</v>
      </c>
      <c r="O63" t="s">
        <v>460</v>
      </c>
      <c r="P63" t="s">
        <v>460</v>
      </c>
      <c r="Q63" t="s">
        <v>460</v>
      </c>
      <c r="R63" t="s">
        <v>460</v>
      </c>
      <c r="S63" t="s">
        <v>460</v>
      </c>
      <c r="T63" t="s">
        <v>460</v>
      </c>
      <c r="U63" t="s">
        <v>706</v>
      </c>
      <c r="V63" t="s">
        <v>635</v>
      </c>
      <c r="W63" t="s">
        <v>460</v>
      </c>
      <c r="X63" t="s">
        <v>707</v>
      </c>
      <c r="Y63" t="s">
        <v>570</v>
      </c>
    </row>
    <row r="64" spans="1:25" hidden="1">
      <c r="A64" t="s">
        <v>459</v>
      </c>
      <c r="B64" t="s">
        <v>460</v>
      </c>
      <c r="C64" t="s">
        <v>708</v>
      </c>
      <c r="D64" t="s">
        <v>460</v>
      </c>
      <c r="E64" t="s">
        <v>41</v>
      </c>
      <c r="F64" t="s">
        <v>709</v>
      </c>
      <c r="G64" t="s">
        <v>710</v>
      </c>
      <c r="H64" t="s">
        <v>711</v>
      </c>
      <c r="I64" t="s">
        <v>712</v>
      </c>
      <c r="J64" t="s">
        <v>713</v>
      </c>
      <c r="K64" t="s">
        <v>467</v>
      </c>
      <c r="L64" t="s">
        <v>468</v>
      </c>
      <c r="M64" t="s">
        <v>469</v>
      </c>
      <c r="N64" t="s">
        <v>460</v>
      </c>
      <c r="O64" t="s">
        <v>460</v>
      </c>
      <c r="P64" t="s">
        <v>470</v>
      </c>
      <c r="Q64" t="s">
        <v>471</v>
      </c>
      <c r="R64" t="s">
        <v>472</v>
      </c>
      <c r="S64" t="s">
        <v>50</v>
      </c>
      <c r="T64" t="s">
        <v>634</v>
      </c>
      <c r="U64" t="s">
        <v>474</v>
      </c>
      <c r="V64" t="s">
        <v>635</v>
      </c>
      <c r="W64" t="s">
        <v>636</v>
      </c>
      <c r="X64" t="s">
        <v>714</v>
      </c>
      <c r="Y64" t="s">
        <v>620</v>
      </c>
    </row>
    <row r="65" spans="1:25" hidden="1">
      <c r="A65" t="s">
        <v>459</v>
      </c>
      <c r="B65" t="s">
        <v>460</v>
      </c>
      <c r="C65" t="s">
        <v>715</v>
      </c>
      <c r="D65" t="s">
        <v>460</v>
      </c>
      <c r="E65" t="s">
        <v>460</v>
      </c>
      <c r="F65" t="s">
        <v>557</v>
      </c>
      <c r="G65" t="s">
        <v>716</v>
      </c>
      <c r="H65" t="s">
        <v>717</v>
      </c>
      <c r="I65" t="s">
        <v>718</v>
      </c>
      <c r="J65" t="s">
        <v>719</v>
      </c>
      <c r="K65" t="s">
        <v>482</v>
      </c>
      <c r="L65" t="s">
        <v>460</v>
      </c>
      <c r="M65" t="s">
        <v>460</v>
      </c>
      <c r="N65" t="s">
        <v>460</v>
      </c>
      <c r="O65" t="s">
        <v>460</v>
      </c>
      <c r="P65" t="s">
        <v>460</v>
      </c>
      <c r="Q65" t="s">
        <v>460</v>
      </c>
      <c r="R65" t="s">
        <v>460</v>
      </c>
      <c r="S65" t="s">
        <v>460</v>
      </c>
      <c r="T65" t="s">
        <v>460</v>
      </c>
      <c r="U65" t="s">
        <v>460</v>
      </c>
      <c r="V65" t="s">
        <v>460</v>
      </c>
      <c r="W65" t="s">
        <v>460</v>
      </c>
      <c r="X65" t="s">
        <v>460</v>
      </c>
      <c r="Y65" t="s">
        <v>620</v>
      </c>
    </row>
    <row r="66" spans="1:25" hidden="1">
      <c r="A66" t="s">
        <v>459</v>
      </c>
      <c r="B66" t="s">
        <v>460</v>
      </c>
      <c r="C66" t="s">
        <v>720</v>
      </c>
      <c r="D66" t="s">
        <v>460</v>
      </c>
      <c r="E66" t="s">
        <v>460</v>
      </c>
      <c r="F66" t="s">
        <v>721</v>
      </c>
      <c r="G66" t="s">
        <v>722</v>
      </c>
      <c r="H66" t="s">
        <v>723</v>
      </c>
      <c r="I66" t="s">
        <v>724</v>
      </c>
      <c r="J66" t="s">
        <v>725</v>
      </c>
      <c r="K66" t="s">
        <v>482</v>
      </c>
      <c r="L66" t="s">
        <v>489</v>
      </c>
      <c r="M66" t="s">
        <v>460</v>
      </c>
      <c r="N66" t="s">
        <v>460</v>
      </c>
      <c r="O66" t="s">
        <v>460</v>
      </c>
      <c r="P66" t="s">
        <v>460</v>
      </c>
      <c r="Q66" t="s">
        <v>460</v>
      </c>
      <c r="R66" t="s">
        <v>460</v>
      </c>
      <c r="S66" t="s">
        <v>460</v>
      </c>
      <c r="T66" t="s">
        <v>460</v>
      </c>
      <c r="U66" t="s">
        <v>460</v>
      </c>
      <c r="V66" t="s">
        <v>460</v>
      </c>
      <c r="W66" t="s">
        <v>460</v>
      </c>
      <c r="X66" t="s">
        <v>460</v>
      </c>
      <c r="Y66" t="s">
        <v>726</v>
      </c>
    </row>
    <row r="67" spans="1:25" hidden="1">
      <c r="A67" t="s">
        <v>459</v>
      </c>
      <c r="B67" t="s">
        <v>460</v>
      </c>
      <c r="C67" t="s">
        <v>727</v>
      </c>
      <c r="D67" t="s">
        <v>460</v>
      </c>
      <c r="E67" t="s">
        <v>460</v>
      </c>
      <c r="F67" t="s">
        <v>728</v>
      </c>
      <c r="G67" t="s">
        <v>729</v>
      </c>
      <c r="H67" t="s">
        <v>730</v>
      </c>
      <c r="I67" t="s">
        <v>731</v>
      </c>
      <c r="J67" t="s">
        <v>732</v>
      </c>
      <c r="K67" t="s">
        <v>460</v>
      </c>
      <c r="L67" t="s">
        <v>460</v>
      </c>
      <c r="M67" t="s">
        <v>460</v>
      </c>
      <c r="N67" t="s">
        <v>460</v>
      </c>
      <c r="O67" t="s">
        <v>460</v>
      </c>
      <c r="P67" t="s">
        <v>460</v>
      </c>
      <c r="Q67" t="s">
        <v>460</v>
      </c>
      <c r="R67" t="s">
        <v>460</v>
      </c>
      <c r="S67" t="s">
        <v>460</v>
      </c>
      <c r="T67" t="s">
        <v>460</v>
      </c>
      <c r="U67" t="s">
        <v>460</v>
      </c>
      <c r="V67" t="s">
        <v>460</v>
      </c>
      <c r="W67" t="s">
        <v>460</v>
      </c>
      <c r="X67" t="s">
        <v>460</v>
      </c>
      <c r="Y67" t="s">
        <v>733</v>
      </c>
    </row>
    <row r="68" spans="1:25" hidden="1">
      <c r="A68" t="s">
        <v>459</v>
      </c>
      <c r="B68" t="s">
        <v>460</v>
      </c>
      <c r="C68" t="s">
        <v>734</v>
      </c>
      <c r="D68" t="s">
        <v>460</v>
      </c>
      <c r="E68" t="s">
        <v>460</v>
      </c>
      <c r="F68" t="s">
        <v>485</v>
      </c>
      <c r="G68" t="s">
        <v>589</v>
      </c>
      <c r="H68" t="s">
        <v>518</v>
      </c>
      <c r="I68" t="s">
        <v>589</v>
      </c>
      <c r="J68" t="s">
        <v>488</v>
      </c>
      <c r="K68" t="s">
        <v>482</v>
      </c>
      <c r="L68" t="s">
        <v>596</v>
      </c>
      <c r="M68" t="s">
        <v>460</v>
      </c>
      <c r="N68" t="s">
        <v>460</v>
      </c>
      <c r="O68" t="s">
        <v>460</v>
      </c>
      <c r="P68" t="s">
        <v>460</v>
      </c>
      <c r="Q68" t="s">
        <v>460</v>
      </c>
      <c r="R68" t="s">
        <v>460</v>
      </c>
      <c r="S68" t="s">
        <v>460</v>
      </c>
      <c r="T68" t="s">
        <v>460</v>
      </c>
      <c r="U68" t="s">
        <v>460</v>
      </c>
      <c r="V68" t="s">
        <v>460</v>
      </c>
      <c r="W68" t="s">
        <v>460</v>
      </c>
      <c r="X68" t="s">
        <v>460</v>
      </c>
      <c r="Y68" t="s">
        <v>693</v>
      </c>
    </row>
    <row r="69" spans="1:25" hidden="1">
      <c r="A69" t="s">
        <v>459</v>
      </c>
      <c r="B69" t="s">
        <v>460</v>
      </c>
      <c r="C69" t="s">
        <v>735</v>
      </c>
      <c r="D69" t="s">
        <v>460</v>
      </c>
      <c r="E69" t="s">
        <v>460</v>
      </c>
      <c r="F69" t="s">
        <v>485</v>
      </c>
      <c r="G69" t="s">
        <v>517</v>
      </c>
      <c r="H69" t="s">
        <v>517</v>
      </c>
      <c r="I69" t="s">
        <v>518</v>
      </c>
      <c r="J69" t="s">
        <v>488</v>
      </c>
      <c r="K69" t="s">
        <v>482</v>
      </c>
      <c r="L69" t="s">
        <v>489</v>
      </c>
      <c r="M69" t="s">
        <v>460</v>
      </c>
      <c r="N69" t="s">
        <v>460</v>
      </c>
      <c r="O69" t="s">
        <v>460</v>
      </c>
      <c r="P69" t="s">
        <v>460</v>
      </c>
      <c r="Q69" t="s">
        <v>460</v>
      </c>
      <c r="R69" t="s">
        <v>460</v>
      </c>
      <c r="S69" t="s">
        <v>460</v>
      </c>
      <c r="T69" t="s">
        <v>460</v>
      </c>
      <c r="U69" t="s">
        <v>460</v>
      </c>
      <c r="V69" t="s">
        <v>460</v>
      </c>
      <c r="W69" t="s">
        <v>460</v>
      </c>
      <c r="X69" t="s">
        <v>460</v>
      </c>
      <c r="Y69" t="s">
        <v>693</v>
      </c>
    </row>
    <row r="70" spans="1:25" hidden="1">
      <c r="A70" t="s">
        <v>459</v>
      </c>
      <c r="B70" t="s">
        <v>460</v>
      </c>
      <c r="C70" t="s">
        <v>736</v>
      </c>
      <c r="D70" t="s">
        <v>460</v>
      </c>
      <c r="E70" t="s">
        <v>460</v>
      </c>
      <c r="F70" t="s">
        <v>485</v>
      </c>
      <c r="G70" t="s">
        <v>589</v>
      </c>
      <c r="H70" t="s">
        <v>518</v>
      </c>
      <c r="I70" t="s">
        <v>589</v>
      </c>
      <c r="J70" t="s">
        <v>488</v>
      </c>
      <c r="K70" t="s">
        <v>482</v>
      </c>
      <c r="L70" t="s">
        <v>596</v>
      </c>
      <c r="M70" t="s">
        <v>460</v>
      </c>
      <c r="N70" t="s">
        <v>460</v>
      </c>
      <c r="O70" t="s">
        <v>460</v>
      </c>
      <c r="P70" t="s">
        <v>460</v>
      </c>
      <c r="Q70" t="s">
        <v>460</v>
      </c>
      <c r="R70" t="s">
        <v>460</v>
      </c>
      <c r="S70" t="s">
        <v>460</v>
      </c>
      <c r="T70" t="s">
        <v>460</v>
      </c>
      <c r="U70" t="s">
        <v>460</v>
      </c>
      <c r="V70" t="s">
        <v>460</v>
      </c>
      <c r="W70" t="s">
        <v>460</v>
      </c>
      <c r="X70" t="s">
        <v>460</v>
      </c>
      <c r="Y70" t="s">
        <v>693</v>
      </c>
    </row>
    <row r="71" spans="1:25" hidden="1">
      <c r="A71" t="s">
        <v>459</v>
      </c>
      <c r="B71" t="s">
        <v>460</v>
      </c>
      <c r="C71" t="s">
        <v>737</v>
      </c>
      <c r="D71" t="s">
        <v>460</v>
      </c>
      <c r="E71" t="s">
        <v>460</v>
      </c>
      <c r="F71" t="s">
        <v>485</v>
      </c>
      <c r="G71" t="s">
        <v>589</v>
      </c>
      <c r="H71" t="s">
        <v>518</v>
      </c>
      <c r="I71" t="s">
        <v>589</v>
      </c>
      <c r="J71" t="s">
        <v>488</v>
      </c>
      <c r="K71" t="s">
        <v>482</v>
      </c>
      <c r="L71" t="s">
        <v>596</v>
      </c>
      <c r="M71" t="s">
        <v>460</v>
      </c>
      <c r="N71" t="s">
        <v>460</v>
      </c>
      <c r="O71" t="s">
        <v>460</v>
      </c>
      <c r="P71" t="s">
        <v>460</v>
      </c>
      <c r="Q71" t="s">
        <v>460</v>
      </c>
      <c r="R71" t="s">
        <v>460</v>
      </c>
      <c r="S71" t="s">
        <v>460</v>
      </c>
      <c r="T71" t="s">
        <v>460</v>
      </c>
      <c r="U71" t="s">
        <v>460</v>
      </c>
      <c r="V71" t="s">
        <v>460</v>
      </c>
      <c r="W71" t="s">
        <v>460</v>
      </c>
      <c r="X71" t="s">
        <v>460</v>
      </c>
      <c r="Y71" t="s">
        <v>693</v>
      </c>
    </row>
    <row r="72" spans="1:25" hidden="1">
      <c r="A72" t="s">
        <v>459</v>
      </c>
      <c r="B72" t="s">
        <v>460</v>
      </c>
      <c r="C72" t="s">
        <v>738</v>
      </c>
      <c r="D72" t="s">
        <v>460</v>
      </c>
      <c r="E72" t="s">
        <v>460</v>
      </c>
      <c r="F72" t="s">
        <v>485</v>
      </c>
      <c r="G72" t="s">
        <v>589</v>
      </c>
      <c r="H72" t="s">
        <v>518</v>
      </c>
      <c r="I72" t="s">
        <v>589</v>
      </c>
      <c r="J72" t="s">
        <v>488</v>
      </c>
      <c r="K72" t="s">
        <v>482</v>
      </c>
      <c r="L72" t="s">
        <v>596</v>
      </c>
      <c r="M72" t="s">
        <v>460</v>
      </c>
      <c r="N72" t="s">
        <v>460</v>
      </c>
      <c r="O72" t="s">
        <v>460</v>
      </c>
      <c r="P72" t="s">
        <v>460</v>
      </c>
      <c r="Q72" t="s">
        <v>460</v>
      </c>
      <c r="R72" t="s">
        <v>460</v>
      </c>
      <c r="S72" t="s">
        <v>460</v>
      </c>
      <c r="T72" t="s">
        <v>460</v>
      </c>
      <c r="U72" t="s">
        <v>460</v>
      </c>
      <c r="V72" t="s">
        <v>460</v>
      </c>
      <c r="W72" t="s">
        <v>460</v>
      </c>
      <c r="X72" t="s">
        <v>460</v>
      </c>
      <c r="Y72" t="s">
        <v>693</v>
      </c>
    </row>
    <row r="73" spans="1:25" hidden="1">
      <c r="A73" t="s">
        <v>459</v>
      </c>
      <c r="B73" t="s">
        <v>460</v>
      </c>
      <c r="C73" t="s">
        <v>739</v>
      </c>
      <c r="D73" t="s">
        <v>460</v>
      </c>
      <c r="E73" t="s">
        <v>460</v>
      </c>
      <c r="F73" t="s">
        <v>485</v>
      </c>
      <c r="G73" t="s">
        <v>584</v>
      </c>
      <c r="H73" t="s">
        <v>584</v>
      </c>
      <c r="I73" t="s">
        <v>499</v>
      </c>
      <c r="J73" t="s">
        <v>500</v>
      </c>
      <c r="K73" t="s">
        <v>482</v>
      </c>
      <c r="L73" t="s">
        <v>596</v>
      </c>
      <c r="M73" t="s">
        <v>460</v>
      </c>
      <c r="N73" t="s">
        <v>460</v>
      </c>
      <c r="O73" t="s">
        <v>460</v>
      </c>
      <c r="P73" t="s">
        <v>460</v>
      </c>
      <c r="Q73" t="s">
        <v>460</v>
      </c>
      <c r="R73" t="s">
        <v>460</v>
      </c>
      <c r="S73" t="s">
        <v>460</v>
      </c>
      <c r="T73" t="s">
        <v>460</v>
      </c>
      <c r="U73" t="s">
        <v>460</v>
      </c>
      <c r="V73" t="s">
        <v>460</v>
      </c>
      <c r="W73" t="s">
        <v>460</v>
      </c>
      <c r="X73" t="s">
        <v>460</v>
      </c>
      <c r="Y73" t="s">
        <v>693</v>
      </c>
    </row>
    <row r="74" spans="1:25" hidden="1">
      <c r="A74" t="s">
        <v>459</v>
      </c>
      <c r="B74" t="s">
        <v>460</v>
      </c>
      <c r="C74" t="s">
        <v>740</v>
      </c>
      <c r="D74" t="s">
        <v>460</v>
      </c>
      <c r="E74" t="s">
        <v>460</v>
      </c>
      <c r="F74" t="s">
        <v>485</v>
      </c>
      <c r="G74" t="s">
        <v>498</v>
      </c>
      <c r="H74" t="s">
        <v>498</v>
      </c>
      <c r="I74" t="s">
        <v>499</v>
      </c>
      <c r="J74" t="s">
        <v>500</v>
      </c>
      <c r="K74" t="s">
        <v>482</v>
      </c>
      <c r="L74" t="s">
        <v>596</v>
      </c>
      <c r="M74" t="s">
        <v>460</v>
      </c>
      <c r="N74" t="s">
        <v>460</v>
      </c>
      <c r="O74" t="s">
        <v>460</v>
      </c>
      <c r="P74" t="s">
        <v>460</v>
      </c>
      <c r="Q74" t="s">
        <v>460</v>
      </c>
      <c r="R74" t="s">
        <v>460</v>
      </c>
      <c r="S74" t="s">
        <v>460</v>
      </c>
      <c r="T74" t="s">
        <v>460</v>
      </c>
      <c r="U74" t="s">
        <v>460</v>
      </c>
      <c r="V74" t="s">
        <v>460</v>
      </c>
      <c r="W74" t="s">
        <v>460</v>
      </c>
      <c r="X74" t="s">
        <v>460</v>
      </c>
      <c r="Y74" t="s">
        <v>501</v>
      </c>
    </row>
    <row r="75" spans="1:25" hidden="1">
      <c r="A75" t="s">
        <v>459</v>
      </c>
      <c r="B75" t="s">
        <v>460</v>
      </c>
      <c r="C75" t="s">
        <v>741</v>
      </c>
      <c r="D75" t="s">
        <v>460</v>
      </c>
      <c r="E75" t="s">
        <v>460</v>
      </c>
      <c r="F75" t="s">
        <v>485</v>
      </c>
      <c r="G75" t="s">
        <v>498</v>
      </c>
      <c r="H75" t="s">
        <v>498</v>
      </c>
      <c r="I75" t="s">
        <v>499</v>
      </c>
      <c r="J75" t="s">
        <v>500</v>
      </c>
      <c r="K75" t="s">
        <v>482</v>
      </c>
      <c r="L75" t="s">
        <v>596</v>
      </c>
      <c r="M75" t="s">
        <v>460</v>
      </c>
      <c r="N75" t="s">
        <v>460</v>
      </c>
      <c r="O75" t="s">
        <v>460</v>
      </c>
      <c r="P75" t="s">
        <v>460</v>
      </c>
      <c r="Q75" t="s">
        <v>460</v>
      </c>
      <c r="R75" t="s">
        <v>460</v>
      </c>
      <c r="S75" t="s">
        <v>460</v>
      </c>
      <c r="T75" t="s">
        <v>460</v>
      </c>
      <c r="U75" t="s">
        <v>460</v>
      </c>
      <c r="V75" t="s">
        <v>460</v>
      </c>
      <c r="W75" t="s">
        <v>460</v>
      </c>
      <c r="X75" t="s">
        <v>460</v>
      </c>
      <c r="Y75" t="s">
        <v>501</v>
      </c>
    </row>
    <row r="76" spans="1:25" hidden="1">
      <c r="A76" t="s">
        <v>459</v>
      </c>
      <c r="B76" t="s">
        <v>460</v>
      </c>
      <c r="C76" t="s">
        <v>742</v>
      </c>
      <c r="D76" t="s">
        <v>460</v>
      </c>
      <c r="E76" t="s">
        <v>460</v>
      </c>
      <c r="F76" t="s">
        <v>485</v>
      </c>
      <c r="G76" t="s">
        <v>586</v>
      </c>
      <c r="H76" t="s">
        <v>586</v>
      </c>
      <c r="I76" t="s">
        <v>499</v>
      </c>
      <c r="J76" t="s">
        <v>500</v>
      </c>
      <c r="K76" t="s">
        <v>482</v>
      </c>
      <c r="L76" t="s">
        <v>596</v>
      </c>
      <c r="M76" t="s">
        <v>460</v>
      </c>
      <c r="N76" t="s">
        <v>460</v>
      </c>
      <c r="O76" t="s">
        <v>460</v>
      </c>
      <c r="P76" t="s">
        <v>460</v>
      </c>
      <c r="Q76" t="s">
        <v>460</v>
      </c>
      <c r="R76" t="s">
        <v>460</v>
      </c>
      <c r="S76" t="s">
        <v>460</v>
      </c>
      <c r="T76" t="s">
        <v>460</v>
      </c>
      <c r="U76" t="s">
        <v>460</v>
      </c>
      <c r="V76" t="s">
        <v>460</v>
      </c>
      <c r="W76" t="s">
        <v>460</v>
      </c>
      <c r="X76" t="s">
        <v>460</v>
      </c>
      <c r="Y76" t="s">
        <v>501</v>
      </c>
    </row>
    <row r="77" spans="1:25" hidden="1">
      <c r="A77" t="s">
        <v>459</v>
      </c>
      <c r="B77" t="s">
        <v>460</v>
      </c>
      <c r="C77" t="s">
        <v>743</v>
      </c>
      <c r="D77" t="s">
        <v>460</v>
      </c>
      <c r="E77" t="s">
        <v>460</v>
      </c>
      <c r="F77" t="s">
        <v>485</v>
      </c>
      <c r="G77" t="s">
        <v>586</v>
      </c>
      <c r="H77" t="s">
        <v>586</v>
      </c>
      <c r="I77" t="s">
        <v>499</v>
      </c>
      <c r="J77" t="s">
        <v>500</v>
      </c>
      <c r="K77" t="s">
        <v>482</v>
      </c>
      <c r="L77" t="s">
        <v>596</v>
      </c>
      <c r="M77" t="s">
        <v>460</v>
      </c>
      <c r="N77" t="s">
        <v>460</v>
      </c>
      <c r="O77" t="s">
        <v>460</v>
      </c>
      <c r="P77" t="s">
        <v>460</v>
      </c>
      <c r="Q77" t="s">
        <v>460</v>
      </c>
      <c r="R77" t="s">
        <v>460</v>
      </c>
      <c r="S77" t="s">
        <v>460</v>
      </c>
      <c r="T77" t="s">
        <v>460</v>
      </c>
      <c r="U77" t="s">
        <v>460</v>
      </c>
      <c r="V77" t="s">
        <v>460</v>
      </c>
      <c r="W77" t="s">
        <v>460</v>
      </c>
      <c r="X77" t="s">
        <v>460</v>
      </c>
      <c r="Y77" t="s">
        <v>501</v>
      </c>
    </row>
    <row r="78" spans="1:25" hidden="1">
      <c r="A78" t="s">
        <v>459</v>
      </c>
      <c r="B78" t="s">
        <v>460</v>
      </c>
      <c r="C78" t="s">
        <v>744</v>
      </c>
      <c r="D78" t="s">
        <v>460</v>
      </c>
      <c r="E78" t="s">
        <v>460</v>
      </c>
      <c r="F78" t="s">
        <v>485</v>
      </c>
      <c r="G78" t="s">
        <v>586</v>
      </c>
      <c r="H78" t="s">
        <v>586</v>
      </c>
      <c r="I78" t="s">
        <v>499</v>
      </c>
      <c r="J78" t="s">
        <v>500</v>
      </c>
      <c r="K78" t="s">
        <v>482</v>
      </c>
      <c r="L78" t="s">
        <v>596</v>
      </c>
      <c r="M78" t="s">
        <v>460</v>
      </c>
      <c r="N78" t="s">
        <v>460</v>
      </c>
      <c r="O78" t="s">
        <v>460</v>
      </c>
      <c r="P78" t="s">
        <v>460</v>
      </c>
      <c r="Q78" t="s">
        <v>460</v>
      </c>
      <c r="R78" t="s">
        <v>460</v>
      </c>
      <c r="S78" t="s">
        <v>460</v>
      </c>
      <c r="T78" t="s">
        <v>460</v>
      </c>
      <c r="U78" t="s">
        <v>460</v>
      </c>
      <c r="V78" t="s">
        <v>460</v>
      </c>
      <c r="W78" t="s">
        <v>460</v>
      </c>
      <c r="X78" t="s">
        <v>460</v>
      </c>
      <c r="Y78" t="s">
        <v>501</v>
      </c>
    </row>
    <row r="79" spans="1:25" hidden="1">
      <c r="A79" t="s">
        <v>459</v>
      </c>
      <c r="B79" t="s">
        <v>460</v>
      </c>
      <c r="C79" t="s">
        <v>745</v>
      </c>
      <c r="D79" t="s">
        <v>460</v>
      </c>
      <c r="E79" t="s">
        <v>460</v>
      </c>
      <c r="F79" t="s">
        <v>485</v>
      </c>
      <c r="G79" t="s">
        <v>589</v>
      </c>
      <c r="H79" t="s">
        <v>518</v>
      </c>
      <c r="I79" t="s">
        <v>589</v>
      </c>
      <c r="J79" t="s">
        <v>488</v>
      </c>
      <c r="K79" t="s">
        <v>482</v>
      </c>
      <c r="L79" t="s">
        <v>596</v>
      </c>
      <c r="M79" t="s">
        <v>460</v>
      </c>
      <c r="N79" t="s">
        <v>460</v>
      </c>
      <c r="O79" t="s">
        <v>460</v>
      </c>
      <c r="P79" t="s">
        <v>460</v>
      </c>
      <c r="Q79" t="s">
        <v>460</v>
      </c>
      <c r="R79" t="s">
        <v>460</v>
      </c>
      <c r="S79" t="s">
        <v>460</v>
      </c>
      <c r="T79" t="s">
        <v>460</v>
      </c>
      <c r="U79" t="s">
        <v>460</v>
      </c>
      <c r="V79" t="s">
        <v>460</v>
      </c>
      <c r="W79" t="s">
        <v>460</v>
      </c>
      <c r="X79" t="s">
        <v>460</v>
      </c>
      <c r="Y79" t="s">
        <v>501</v>
      </c>
    </row>
    <row r="80" spans="1:25" hidden="1">
      <c r="A80" t="s">
        <v>459</v>
      </c>
      <c r="B80" t="s">
        <v>460</v>
      </c>
      <c r="C80" t="s">
        <v>746</v>
      </c>
      <c r="D80" t="s">
        <v>460</v>
      </c>
      <c r="E80" t="s">
        <v>460</v>
      </c>
      <c r="F80" t="s">
        <v>485</v>
      </c>
      <c r="G80" t="s">
        <v>586</v>
      </c>
      <c r="H80" t="s">
        <v>586</v>
      </c>
      <c r="I80" t="s">
        <v>499</v>
      </c>
      <c r="J80" t="s">
        <v>500</v>
      </c>
      <c r="K80" t="s">
        <v>482</v>
      </c>
      <c r="L80" t="s">
        <v>596</v>
      </c>
      <c r="M80" t="s">
        <v>460</v>
      </c>
      <c r="N80" t="s">
        <v>460</v>
      </c>
      <c r="O80" t="s">
        <v>460</v>
      </c>
      <c r="P80" t="s">
        <v>460</v>
      </c>
      <c r="Q80" t="s">
        <v>460</v>
      </c>
      <c r="R80" t="s">
        <v>460</v>
      </c>
      <c r="S80" t="s">
        <v>460</v>
      </c>
      <c r="T80" t="s">
        <v>460</v>
      </c>
      <c r="U80" t="s">
        <v>460</v>
      </c>
      <c r="V80" t="s">
        <v>460</v>
      </c>
      <c r="W80" t="s">
        <v>460</v>
      </c>
      <c r="X80" t="s">
        <v>460</v>
      </c>
      <c r="Y80" t="s">
        <v>501</v>
      </c>
    </row>
    <row r="81" spans="1:25" hidden="1">
      <c r="A81" t="s">
        <v>459</v>
      </c>
      <c r="B81" t="s">
        <v>460</v>
      </c>
      <c r="C81" t="s">
        <v>747</v>
      </c>
      <c r="D81" t="s">
        <v>460</v>
      </c>
      <c r="E81" t="s">
        <v>460</v>
      </c>
      <c r="F81" t="s">
        <v>485</v>
      </c>
      <c r="G81" t="s">
        <v>498</v>
      </c>
      <c r="H81" t="s">
        <v>498</v>
      </c>
      <c r="I81" t="s">
        <v>499</v>
      </c>
      <c r="J81" t="s">
        <v>500</v>
      </c>
      <c r="K81" t="s">
        <v>482</v>
      </c>
      <c r="L81" t="s">
        <v>596</v>
      </c>
      <c r="M81" t="s">
        <v>460</v>
      </c>
      <c r="N81" t="s">
        <v>460</v>
      </c>
      <c r="O81" t="s">
        <v>460</v>
      </c>
      <c r="P81" t="s">
        <v>460</v>
      </c>
      <c r="Q81" t="s">
        <v>460</v>
      </c>
      <c r="R81" t="s">
        <v>460</v>
      </c>
      <c r="S81" t="s">
        <v>460</v>
      </c>
      <c r="T81" t="s">
        <v>460</v>
      </c>
      <c r="U81" t="s">
        <v>460</v>
      </c>
      <c r="V81" t="s">
        <v>460</v>
      </c>
      <c r="W81" t="s">
        <v>460</v>
      </c>
      <c r="X81" t="s">
        <v>460</v>
      </c>
      <c r="Y81" t="s">
        <v>501</v>
      </c>
    </row>
    <row r="82" spans="1:25" hidden="1">
      <c r="A82" t="s">
        <v>459</v>
      </c>
      <c r="B82" t="s">
        <v>460</v>
      </c>
      <c r="C82" t="s">
        <v>748</v>
      </c>
      <c r="D82" t="s">
        <v>460</v>
      </c>
      <c r="E82" t="s">
        <v>460</v>
      </c>
      <c r="F82" t="s">
        <v>485</v>
      </c>
      <c r="G82" t="s">
        <v>586</v>
      </c>
      <c r="H82" t="s">
        <v>586</v>
      </c>
      <c r="I82" t="s">
        <v>499</v>
      </c>
      <c r="J82" t="s">
        <v>500</v>
      </c>
      <c r="K82" t="s">
        <v>482</v>
      </c>
      <c r="L82" t="s">
        <v>596</v>
      </c>
      <c r="M82" t="s">
        <v>460</v>
      </c>
      <c r="N82" t="s">
        <v>460</v>
      </c>
      <c r="O82" t="s">
        <v>460</v>
      </c>
      <c r="P82" t="s">
        <v>460</v>
      </c>
      <c r="Q82" t="s">
        <v>460</v>
      </c>
      <c r="R82" t="s">
        <v>460</v>
      </c>
      <c r="S82" t="s">
        <v>460</v>
      </c>
      <c r="T82" t="s">
        <v>460</v>
      </c>
      <c r="U82" t="s">
        <v>460</v>
      </c>
      <c r="V82" t="s">
        <v>460</v>
      </c>
      <c r="W82" t="s">
        <v>460</v>
      </c>
      <c r="X82" t="s">
        <v>460</v>
      </c>
      <c r="Y82" t="s">
        <v>501</v>
      </c>
    </row>
    <row r="83" spans="1:25" hidden="1">
      <c r="A83" t="s">
        <v>459</v>
      </c>
      <c r="B83" t="s">
        <v>460</v>
      </c>
      <c r="C83" t="s">
        <v>749</v>
      </c>
      <c r="D83" t="s">
        <v>460</v>
      </c>
      <c r="E83" t="s">
        <v>460</v>
      </c>
      <c r="F83" t="s">
        <v>485</v>
      </c>
      <c r="G83" t="s">
        <v>690</v>
      </c>
      <c r="H83" t="s">
        <v>691</v>
      </c>
      <c r="I83" t="s">
        <v>518</v>
      </c>
      <c r="J83" t="s">
        <v>488</v>
      </c>
      <c r="K83" t="s">
        <v>482</v>
      </c>
      <c r="L83" t="s">
        <v>489</v>
      </c>
      <c r="M83" t="s">
        <v>460</v>
      </c>
      <c r="N83" t="s">
        <v>460</v>
      </c>
      <c r="O83" t="s">
        <v>460</v>
      </c>
      <c r="P83" t="s">
        <v>460</v>
      </c>
      <c r="Q83" t="s">
        <v>460</v>
      </c>
      <c r="R83" t="s">
        <v>460</v>
      </c>
      <c r="S83" t="s">
        <v>460</v>
      </c>
      <c r="T83" t="s">
        <v>460</v>
      </c>
      <c r="U83" t="s">
        <v>460</v>
      </c>
      <c r="V83" t="s">
        <v>460</v>
      </c>
      <c r="W83" t="s">
        <v>460</v>
      </c>
      <c r="X83" t="s">
        <v>460</v>
      </c>
      <c r="Y83" t="s">
        <v>501</v>
      </c>
    </row>
    <row r="84" spans="1:25" hidden="1">
      <c r="A84" t="s">
        <v>459</v>
      </c>
      <c r="B84" t="s">
        <v>460</v>
      </c>
      <c r="C84" t="s">
        <v>750</v>
      </c>
      <c r="D84" t="s">
        <v>460</v>
      </c>
      <c r="E84" t="s">
        <v>460</v>
      </c>
      <c r="F84" t="s">
        <v>485</v>
      </c>
      <c r="G84" t="s">
        <v>518</v>
      </c>
      <c r="H84" t="s">
        <v>521</v>
      </c>
      <c r="I84" t="s">
        <v>518</v>
      </c>
      <c r="J84" t="s">
        <v>488</v>
      </c>
      <c r="K84" t="s">
        <v>482</v>
      </c>
      <c r="L84" t="s">
        <v>596</v>
      </c>
      <c r="M84" t="s">
        <v>460</v>
      </c>
      <c r="N84" t="s">
        <v>460</v>
      </c>
      <c r="O84" t="s">
        <v>460</v>
      </c>
      <c r="P84" t="s">
        <v>460</v>
      </c>
      <c r="Q84" t="s">
        <v>460</v>
      </c>
      <c r="R84" t="s">
        <v>460</v>
      </c>
      <c r="S84" t="s">
        <v>460</v>
      </c>
      <c r="T84" t="s">
        <v>460</v>
      </c>
      <c r="U84" t="s">
        <v>460</v>
      </c>
      <c r="V84" t="s">
        <v>460</v>
      </c>
      <c r="W84" t="s">
        <v>460</v>
      </c>
      <c r="X84" t="s">
        <v>460</v>
      </c>
      <c r="Y84" t="s">
        <v>693</v>
      </c>
    </row>
    <row r="85" spans="1:25" hidden="1">
      <c r="A85" t="s">
        <v>459</v>
      </c>
      <c r="B85" t="s">
        <v>460</v>
      </c>
      <c r="C85" t="s">
        <v>751</v>
      </c>
      <c r="D85" t="s">
        <v>460</v>
      </c>
      <c r="E85" t="s">
        <v>460</v>
      </c>
      <c r="F85" t="s">
        <v>485</v>
      </c>
      <c r="G85" t="s">
        <v>586</v>
      </c>
      <c r="H85" t="s">
        <v>586</v>
      </c>
      <c r="I85" t="s">
        <v>499</v>
      </c>
      <c r="J85" t="s">
        <v>500</v>
      </c>
      <c r="K85" t="s">
        <v>482</v>
      </c>
      <c r="L85" t="s">
        <v>596</v>
      </c>
      <c r="M85" t="s">
        <v>460</v>
      </c>
      <c r="N85" t="s">
        <v>460</v>
      </c>
      <c r="O85" t="s">
        <v>460</v>
      </c>
      <c r="P85" t="s">
        <v>460</v>
      </c>
      <c r="Q85" t="s">
        <v>460</v>
      </c>
      <c r="R85" t="s">
        <v>460</v>
      </c>
      <c r="S85" t="s">
        <v>460</v>
      </c>
      <c r="T85" t="s">
        <v>460</v>
      </c>
      <c r="U85" t="s">
        <v>460</v>
      </c>
      <c r="V85" t="s">
        <v>460</v>
      </c>
      <c r="W85" t="s">
        <v>460</v>
      </c>
      <c r="X85" t="s">
        <v>460</v>
      </c>
      <c r="Y85" t="s">
        <v>693</v>
      </c>
    </row>
    <row r="86" spans="1:25" hidden="1">
      <c r="A86" t="s">
        <v>459</v>
      </c>
      <c r="B86" t="s">
        <v>460</v>
      </c>
      <c r="C86" t="s">
        <v>752</v>
      </c>
      <c r="D86" t="s">
        <v>460</v>
      </c>
      <c r="E86" t="s">
        <v>460</v>
      </c>
      <c r="F86" t="s">
        <v>485</v>
      </c>
      <c r="G86" t="s">
        <v>498</v>
      </c>
      <c r="H86" t="s">
        <v>498</v>
      </c>
      <c r="I86" t="s">
        <v>499</v>
      </c>
      <c r="J86" t="s">
        <v>500</v>
      </c>
      <c r="K86" t="s">
        <v>482</v>
      </c>
      <c r="L86" t="s">
        <v>596</v>
      </c>
      <c r="M86" t="s">
        <v>460</v>
      </c>
      <c r="N86" t="s">
        <v>460</v>
      </c>
      <c r="O86" t="s">
        <v>460</v>
      </c>
      <c r="P86" t="s">
        <v>460</v>
      </c>
      <c r="Q86" t="s">
        <v>460</v>
      </c>
      <c r="R86" t="s">
        <v>460</v>
      </c>
      <c r="S86" t="s">
        <v>460</v>
      </c>
      <c r="T86" t="s">
        <v>460</v>
      </c>
      <c r="U86" t="s">
        <v>460</v>
      </c>
      <c r="V86" t="s">
        <v>460</v>
      </c>
      <c r="W86" t="s">
        <v>460</v>
      </c>
      <c r="X86" t="s">
        <v>460</v>
      </c>
      <c r="Y86" t="s">
        <v>693</v>
      </c>
    </row>
    <row r="87" spans="1:25" hidden="1">
      <c r="A87" t="s">
        <v>459</v>
      </c>
      <c r="B87" t="s">
        <v>460</v>
      </c>
      <c r="C87" t="s">
        <v>753</v>
      </c>
      <c r="D87" t="s">
        <v>460</v>
      </c>
      <c r="E87" t="s">
        <v>460</v>
      </c>
      <c r="F87" t="s">
        <v>485</v>
      </c>
      <c r="G87" t="s">
        <v>584</v>
      </c>
      <c r="H87" t="s">
        <v>584</v>
      </c>
      <c r="I87" t="s">
        <v>499</v>
      </c>
      <c r="J87" t="s">
        <v>500</v>
      </c>
      <c r="K87" t="s">
        <v>482</v>
      </c>
      <c r="L87" t="s">
        <v>596</v>
      </c>
      <c r="M87" t="s">
        <v>460</v>
      </c>
      <c r="N87" t="s">
        <v>460</v>
      </c>
      <c r="O87" t="s">
        <v>460</v>
      </c>
      <c r="P87" t="s">
        <v>460</v>
      </c>
      <c r="Q87" t="s">
        <v>460</v>
      </c>
      <c r="R87" t="s">
        <v>460</v>
      </c>
      <c r="S87" t="s">
        <v>460</v>
      </c>
      <c r="T87" t="s">
        <v>460</v>
      </c>
      <c r="U87" t="s">
        <v>460</v>
      </c>
      <c r="V87" t="s">
        <v>460</v>
      </c>
      <c r="W87" t="s">
        <v>460</v>
      </c>
      <c r="X87" t="s">
        <v>460</v>
      </c>
      <c r="Y87" t="s">
        <v>693</v>
      </c>
    </row>
    <row r="88" spans="1:25" hidden="1">
      <c r="A88" t="s">
        <v>459</v>
      </c>
      <c r="B88" t="s">
        <v>460</v>
      </c>
      <c r="C88" t="s">
        <v>754</v>
      </c>
      <c r="D88" t="s">
        <v>460</v>
      </c>
      <c r="E88" t="s">
        <v>460</v>
      </c>
      <c r="F88" t="s">
        <v>485</v>
      </c>
      <c r="G88" t="s">
        <v>518</v>
      </c>
      <c r="H88" t="s">
        <v>521</v>
      </c>
      <c r="I88" t="s">
        <v>518</v>
      </c>
      <c r="J88" t="s">
        <v>488</v>
      </c>
      <c r="K88" t="s">
        <v>482</v>
      </c>
      <c r="L88" t="s">
        <v>596</v>
      </c>
      <c r="M88" t="s">
        <v>460</v>
      </c>
      <c r="N88" t="s">
        <v>460</v>
      </c>
      <c r="O88" t="s">
        <v>460</v>
      </c>
      <c r="P88" t="s">
        <v>460</v>
      </c>
      <c r="Q88" t="s">
        <v>460</v>
      </c>
      <c r="R88" t="s">
        <v>460</v>
      </c>
      <c r="S88" t="s">
        <v>460</v>
      </c>
      <c r="T88" t="s">
        <v>460</v>
      </c>
      <c r="U88" t="s">
        <v>460</v>
      </c>
      <c r="V88" t="s">
        <v>460</v>
      </c>
      <c r="W88" t="s">
        <v>460</v>
      </c>
      <c r="X88" t="s">
        <v>460</v>
      </c>
      <c r="Y88" t="s">
        <v>693</v>
      </c>
    </row>
    <row r="89" spans="1:25" hidden="1">
      <c r="A89" t="s">
        <v>459</v>
      </c>
      <c r="B89" t="s">
        <v>460</v>
      </c>
      <c r="C89" t="s">
        <v>755</v>
      </c>
      <c r="D89" t="s">
        <v>460</v>
      </c>
      <c r="E89" t="s">
        <v>460</v>
      </c>
      <c r="F89" t="s">
        <v>485</v>
      </c>
      <c r="G89" t="s">
        <v>586</v>
      </c>
      <c r="H89" t="s">
        <v>586</v>
      </c>
      <c r="I89" t="s">
        <v>499</v>
      </c>
      <c r="J89" t="s">
        <v>500</v>
      </c>
      <c r="K89" t="s">
        <v>482</v>
      </c>
      <c r="L89" t="s">
        <v>596</v>
      </c>
      <c r="M89" t="s">
        <v>460</v>
      </c>
      <c r="N89" t="s">
        <v>460</v>
      </c>
      <c r="O89" t="s">
        <v>460</v>
      </c>
      <c r="P89" t="s">
        <v>460</v>
      </c>
      <c r="Q89" t="s">
        <v>460</v>
      </c>
      <c r="R89" t="s">
        <v>460</v>
      </c>
      <c r="S89" t="s">
        <v>460</v>
      </c>
      <c r="T89" t="s">
        <v>460</v>
      </c>
      <c r="U89" t="s">
        <v>460</v>
      </c>
      <c r="V89" t="s">
        <v>460</v>
      </c>
      <c r="W89" t="s">
        <v>460</v>
      </c>
      <c r="X89" t="s">
        <v>460</v>
      </c>
      <c r="Y89" t="s">
        <v>693</v>
      </c>
    </row>
    <row r="90" spans="1:25" hidden="1">
      <c r="A90" t="s">
        <v>459</v>
      </c>
      <c r="B90" t="s">
        <v>460</v>
      </c>
      <c r="C90" t="s">
        <v>756</v>
      </c>
      <c r="D90" t="s">
        <v>460</v>
      </c>
      <c r="E90" t="s">
        <v>460</v>
      </c>
      <c r="F90" t="s">
        <v>462</v>
      </c>
      <c r="G90" t="s">
        <v>757</v>
      </c>
      <c r="H90" t="s">
        <v>758</v>
      </c>
      <c r="I90" t="s">
        <v>759</v>
      </c>
      <c r="J90" t="s">
        <v>760</v>
      </c>
      <c r="K90" t="s">
        <v>482</v>
      </c>
      <c r="L90" t="s">
        <v>460</v>
      </c>
      <c r="M90" t="s">
        <v>460</v>
      </c>
      <c r="N90" t="s">
        <v>460</v>
      </c>
      <c r="O90" t="s">
        <v>460</v>
      </c>
      <c r="P90" t="s">
        <v>460</v>
      </c>
      <c r="Q90" t="s">
        <v>460</v>
      </c>
      <c r="R90" t="s">
        <v>460</v>
      </c>
      <c r="S90" t="s">
        <v>460</v>
      </c>
      <c r="T90" t="s">
        <v>460</v>
      </c>
      <c r="U90" t="s">
        <v>460</v>
      </c>
      <c r="V90" t="s">
        <v>460</v>
      </c>
      <c r="W90" t="s">
        <v>460</v>
      </c>
      <c r="X90" t="s">
        <v>460</v>
      </c>
      <c r="Y90" t="s">
        <v>761</v>
      </c>
    </row>
    <row r="91" spans="1:25" hidden="1">
      <c r="A91" t="s">
        <v>459</v>
      </c>
      <c r="B91" t="s">
        <v>460</v>
      </c>
      <c r="C91" t="s">
        <v>762</v>
      </c>
      <c r="D91" t="s">
        <v>460</v>
      </c>
      <c r="E91" t="s">
        <v>460</v>
      </c>
      <c r="F91" t="s">
        <v>462</v>
      </c>
      <c r="G91" t="s">
        <v>763</v>
      </c>
      <c r="H91" t="s">
        <v>764</v>
      </c>
      <c r="I91" t="s">
        <v>765</v>
      </c>
      <c r="J91" t="s">
        <v>766</v>
      </c>
      <c r="K91" t="s">
        <v>482</v>
      </c>
      <c r="L91" t="s">
        <v>460</v>
      </c>
      <c r="M91" t="s">
        <v>460</v>
      </c>
      <c r="N91" t="s">
        <v>460</v>
      </c>
      <c r="O91" t="s">
        <v>460</v>
      </c>
      <c r="P91" t="s">
        <v>460</v>
      </c>
      <c r="Q91" t="s">
        <v>460</v>
      </c>
      <c r="R91" t="s">
        <v>460</v>
      </c>
      <c r="S91" t="s">
        <v>460</v>
      </c>
      <c r="T91" t="s">
        <v>460</v>
      </c>
      <c r="U91" t="s">
        <v>460</v>
      </c>
      <c r="V91" t="s">
        <v>460</v>
      </c>
      <c r="W91" t="s">
        <v>460</v>
      </c>
      <c r="X91" t="s">
        <v>460</v>
      </c>
      <c r="Y91" t="s">
        <v>761</v>
      </c>
    </row>
    <row r="92" spans="1:25" hidden="1">
      <c r="A92" t="s">
        <v>459</v>
      </c>
      <c r="B92" t="s">
        <v>460</v>
      </c>
      <c r="C92" t="s">
        <v>767</v>
      </c>
      <c r="D92" t="s">
        <v>460</v>
      </c>
      <c r="E92" t="s">
        <v>460</v>
      </c>
      <c r="F92" t="s">
        <v>768</v>
      </c>
      <c r="G92" t="s">
        <v>769</v>
      </c>
      <c r="H92" t="s">
        <v>770</v>
      </c>
      <c r="I92" t="s">
        <v>771</v>
      </c>
      <c r="J92" t="s">
        <v>772</v>
      </c>
      <c r="K92" t="s">
        <v>482</v>
      </c>
      <c r="L92" t="s">
        <v>489</v>
      </c>
      <c r="M92" t="s">
        <v>460</v>
      </c>
      <c r="N92" t="s">
        <v>460</v>
      </c>
      <c r="O92" t="s">
        <v>460</v>
      </c>
      <c r="P92" t="s">
        <v>460</v>
      </c>
      <c r="Q92" t="s">
        <v>460</v>
      </c>
      <c r="R92" t="s">
        <v>460</v>
      </c>
      <c r="S92" t="s">
        <v>460</v>
      </c>
      <c r="T92" t="s">
        <v>460</v>
      </c>
      <c r="U92" t="s">
        <v>460</v>
      </c>
      <c r="V92" t="s">
        <v>460</v>
      </c>
      <c r="W92" t="s">
        <v>460</v>
      </c>
      <c r="X92" t="s">
        <v>460</v>
      </c>
      <c r="Y92" t="s">
        <v>576</v>
      </c>
    </row>
    <row r="93" spans="1:25" hidden="1">
      <c r="A93" t="s">
        <v>459</v>
      </c>
      <c r="B93" t="s">
        <v>460</v>
      </c>
      <c r="C93" t="s">
        <v>773</v>
      </c>
      <c r="D93" t="s">
        <v>460</v>
      </c>
      <c r="E93" t="s">
        <v>460</v>
      </c>
      <c r="F93" t="s">
        <v>462</v>
      </c>
      <c r="G93" t="s">
        <v>774</v>
      </c>
      <c r="H93" t="s">
        <v>775</v>
      </c>
      <c r="I93" t="s">
        <v>776</v>
      </c>
      <c r="J93" t="s">
        <v>777</v>
      </c>
      <c r="K93" t="s">
        <v>482</v>
      </c>
      <c r="L93" t="s">
        <v>460</v>
      </c>
      <c r="M93" t="s">
        <v>460</v>
      </c>
      <c r="N93" t="s">
        <v>460</v>
      </c>
      <c r="O93" t="s">
        <v>460</v>
      </c>
      <c r="P93" t="s">
        <v>460</v>
      </c>
      <c r="Q93" t="s">
        <v>460</v>
      </c>
      <c r="R93" t="s">
        <v>460</v>
      </c>
      <c r="S93" t="s">
        <v>460</v>
      </c>
      <c r="T93" t="s">
        <v>460</v>
      </c>
      <c r="U93" t="s">
        <v>460</v>
      </c>
      <c r="V93" t="s">
        <v>460</v>
      </c>
      <c r="W93" t="s">
        <v>460</v>
      </c>
      <c r="X93" t="s">
        <v>460</v>
      </c>
      <c r="Y93" t="s">
        <v>604</v>
      </c>
    </row>
    <row r="94" spans="1:25" hidden="1">
      <c r="A94" t="s">
        <v>459</v>
      </c>
      <c r="B94" t="s">
        <v>460</v>
      </c>
      <c r="C94" t="s">
        <v>778</v>
      </c>
      <c r="D94" t="s">
        <v>460</v>
      </c>
      <c r="E94" t="s">
        <v>460</v>
      </c>
      <c r="F94" t="s">
        <v>485</v>
      </c>
      <c r="G94" t="s">
        <v>541</v>
      </c>
      <c r="H94" t="s">
        <v>542</v>
      </c>
      <c r="I94" t="s">
        <v>541</v>
      </c>
      <c r="J94" t="s">
        <v>488</v>
      </c>
      <c r="K94" t="s">
        <v>482</v>
      </c>
      <c r="L94" t="s">
        <v>489</v>
      </c>
      <c r="M94" t="s">
        <v>460</v>
      </c>
      <c r="N94" t="s">
        <v>460</v>
      </c>
      <c r="O94" t="s">
        <v>460</v>
      </c>
      <c r="P94" t="s">
        <v>460</v>
      </c>
      <c r="Q94" t="s">
        <v>460</v>
      </c>
      <c r="R94" t="s">
        <v>460</v>
      </c>
      <c r="S94" t="s">
        <v>460</v>
      </c>
      <c r="T94" t="s">
        <v>460</v>
      </c>
      <c r="U94" t="s">
        <v>460</v>
      </c>
      <c r="V94" t="s">
        <v>460</v>
      </c>
      <c r="W94" t="s">
        <v>460</v>
      </c>
      <c r="X94" t="s">
        <v>460</v>
      </c>
      <c r="Y94" t="s">
        <v>779</v>
      </c>
    </row>
    <row r="95" spans="1:25" hidden="1">
      <c r="A95" t="s">
        <v>459</v>
      </c>
      <c r="B95" t="s">
        <v>460</v>
      </c>
      <c r="C95" t="s">
        <v>780</v>
      </c>
      <c r="D95" t="s">
        <v>460</v>
      </c>
      <c r="E95" t="s">
        <v>460</v>
      </c>
      <c r="F95" t="s">
        <v>781</v>
      </c>
      <c r="G95" t="s">
        <v>782</v>
      </c>
      <c r="H95" t="s">
        <v>783</v>
      </c>
      <c r="I95" t="s">
        <v>784</v>
      </c>
      <c r="J95" t="s">
        <v>785</v>
      </c>
      <c r="K95" t="s">
        <v>467</v>
      </c>
      <c r="L95" t="s">
        <v>460</v>
      </c>
      <c r="M95" t="s">
        <v>460</v>
      </c>
      <c r="N95" t="s">
        <v>460</v>
      </c>
      <c r="O95" t="s">
        <v>460</v>
      </c>
      <c r="P95" t="s">
        <v>460</v>
      </c>
      <c r="Q95" t="s">
        <v>460</v>
      </c>
      <c r="R95" t="s">
        <v>460</v>
      </c>
      <c r="S95" t="s">
        <v>460</v>
      </c>
      <c r="T95" t="s">
        <v>460</v>
      </c>
      <c r="U95" t="s">
        <v>460</v>
      </c>
      <c r="V95" t="s">
        <v>460</v>
      </c>
      <c r="W95" t="s">
        <v>460</v>
      </c>
      <c r="X95" t="s">
        <v>460</v>
      </c>
      <c r="Y95" t="s">
        <v>786</v>
      </c>
    </row>
    <row r="96" spans="1:25" hidden="1">
      <c r="A96" t="s">
        <v>459</v>
      </c>
      <c r="B96" t="s">
        <v>460</v>
      </c>
      <c r="C96" t="s">
        <v>787</v>
      </c>
      <c r="D96" t="s">
        <v>460</v>
      </c>
      <c r="E96" t="s">
        <v>460</v>
      </c>
      <c r="F96" t="s">
        <v>485</v>
      </c>
      <c r="G96" t="s">
        <v>514</v>
      </c>
      <c r="H96" t="s">
        <v>515</v>
      </c>
      <c r="I96" t="s">
        <v>514</v>
      </c>
      <c r="J96" t="s">
        <v>488</v>
      </c>
      <c r="K96" t="s">
        <v>482</v>
      </c>
      <c r="L96" t="s">
        <v>460</v>
      </c>
      <c r="M96" t="s">
        <v>460</v>
      </c>
      <c r="N96" t="s">
        <v>460</v>
      </c>
      <c r="O96" t="s">
        <v>460</v>
      </c>
      <c r="P96" t="s">
        <v>460</v>
      </c>
      <c r="Q96" t="s">
        <v>460</v>
      </c>
      <c r="R96" t="s">
        <v>460</v>
      </c>
      <c r="S96" t="s">
        <v>460</v>
      </c>
      <c r="T96" t="s">
        <v>460</v>
      </c>
      <c r="U96" t="s">
        <v>460</v>
      </c>
      <c r="V96" t="s">
        <v>460</v>
      </c>
      <c r="W96" t="s">
        <v>460</v>
      </c>
      <c r="X96" t="s">
        <v>460</v>
      </c>
      <c r="Y96" t="s">
        <v>508</v>
      </c>
    </row>
    <row r="97" spans="1:25" hidden="1">
      <c r="A97" t="s">
        <v>459</v>
      </c>
      <c r="B97" t="s">
        <v>460</v>
      </c>
      <c r="C97" t="s">
        <v>788</v>
      </c>
      <c r="D97" t="s">
        <v>460</v>
      </c>
      <c r="E97" t="s">
        <v>460</v>
      </c>
      <c r="F97" t="s">
        <v>789</v>
      </c>
      <c r="G97" t="s">
        <v>790</v>
      </c>
      <c r="H97" t="s">
        <v>791</v>
      </c>
      <c r="I97" t="s">
        <v>792</v>
      </c>
      <c r="J97" t="s">
        <v>793</v>
      </c>
      <c r="K97" t="s">
        <v>482</v>
      </c>
      <c r="L97" t="s">
        <v>460</v>
      </c>
      <c r="M97" t="s">
        <v>460</v>
      </c>
      <c r="N97" t="s">
        <v>460</v>
      </c>
      <c r="O97" t="s">
        <v>460</v>
      </c>
      <c r="P97" t="s">
        <v>460</v>
      </c>
      <c r="Q97" t="s">
        <v>460</v>
      </c>
      <c r="R97" t="s">
        <v>460</v>
      </c>
      <c r="S97" t="s">
        <v>460</v>
      </c>
      <c r="T97" t="s">
        <v>460</v>
      </c>
      <c r="U97" t="s">
        <v>460</v>
      </c>
      <c r="V97" t="s">
        <v>460</v>
      </c>
      <c r="W97" t="s">
        <v>460</v>
      </c>
      <c r="X97" t="s">
        <v>460</v>
      </c>
      <c r="Y97" t="s">
        <v>622</v>
      </c>
    </row>
    <row r="98" spans="1:25" hidden="1">
      <c r="A98" t="s">
        <v>459</v>
      </c>
      <c r="B98" t="s">
        <v>460</v>
      </c>
      <c r="C98" t="s">
        <v>794</v>
      </c>
      <c r="D98" t="s">
        <v>460</v>
      </c>
      <c r="E98" t="s">
        <v>460</v>
      </c>
      <c r="F98" t="s">
        <v>485</v>
      </c>
      <c r="G98" t="s">
        <v>514</v>
      </c>
      <c r="H98" t="s">
        <v>515</v>
      </c>
      <c r="I98" t="s">
        <v>514</v>
      </c>
      <c r="J98" t="s">
        <v>488</v>
      </c>
      <c r="K98" t="s">
        <v>482</v>
      </c>
      <c r="L98" t="s">
        <v>460</v>
      </c>
      <c r="M98" t="s">
        <v>460</v>
      </c>
      <c r="N98" t="s">
        <v>460</v>
      </c>
      <c r="O98" t="s">
        <v>460</v>
      </c>
      <c r="P98" t="s">
        <v>460</v>
      </c>
      <c r="Q98" t="s">
        <v>460</v>
      </c>
      <c r="R98" t="s">
        <v>460</v>
      </c>
      <c r="S98" t="s">
        <v>460</v>
      </c>
      <c r="T98" t="s">
        <v>460</v>
      </c>
      <c r="U98" t="s">
        <v>460</v>
      </c>
      <c r="V98" t="s">
        <v>460</v>
      </c>
      <c r="W98" t="s">
        <v>460</v>
      </c>
      <c r="X98" t="s">
        <v>460</v>
      </c>
      <c r="Y98" t="s">
        <v>508</v>
      </c>
    </row>
    <row r="99" spans="1:25" hidden="1">
      <c r="A99" t="s">
        <v>459</v>
      </c>
      <c r="B99" t="s">
        <v>460</v>
      </c>
      <c r="C99" t="s">
        <v>795</v>
      </c>
      <c r="D99" t="s">
        <v>460</v>
      </c>
      <c r="E99" t="s">
        <v>460</v>
      </c>
      <c r="F99" t="s">
        <v>485</v>
      </c>
      <c r="G99" t="s">
        <v>541</v>
      </c>
      <c r="H99" t="s">
        <v>542</v>
      </c>
      <c r="I99" t="s">
        <v>541</v>
      </c>
      <c r="J99" t="s">
        <v>488</v>
      </c>
      <c r="K99" t="s">
        <v>482</v>
      </c>
      <c r="L99" t="s">
        <v>489</v>
      </c>
      <c r="M99" t="s">
        <v>460</v>
      </c>
      <c r="N99" t="s">
        <v>460</v>
      </c>
      <c r="O99" t="s">
        <v>460</v>
      </c>
      <c r="P99" t="s">
        <v>460</v>
      </c>
      <c r="Q99" t="s">
        <v>460</v>
      </c>
      <c r="R99" t="s">
        <v>460</v>
      </c>
      <c r="S99" t="s">
        <v>460</v>
      </c>
      <c r="T99" t="s">
        <v>460</v>
      </c>
      <c r="U99" t="s">
        <v>460</v>
      </c>
      <c r="V99" t="s">
        <v>460</v>
      </c>
      <c r="W99" t="s">
        <v>460</v>
      </c>
      <c r="X99" t="s">
        <v>460</v>
      </c>
      <c r="Y99" t="s">
        <v>779</v>
      </c>
    </row>
    <row r="100" spans="1:25" hidden="1">
      <c r="A100" t="s">
        <v>459</v>
      </c>
      <c r="B100" t="s">
        <v>460</v>
      </c>
      <c r="C100" t="s">
        <v>796</v>
      </c>
      <c r="D100" t="s">
        <v>460</v>
      </c>
      <c r="E100" t="s">
        <v>460</v>
      </c>
      <c r="F100" t="s">
        <v>797</v>
      </c>
      <c r="G100" t="s">
        <v>798</v>
      </c>
      <c r="H100" t="s">
        <v>799</v>
      </c>
      <c r="I100" t="s">
        <v>800</v>
      </c>
      <c r="J100" t="s">
        <v>801</v>
      </c>
      <c r="K100" t="s">
        <v>467</v>
      </c>
      <c r="L100" t="s">
        <v>460</v>
      </c>
      <c r="M100" t="s">
        <v>460</v>
      </c>
      <c r="N100" t="s">
        <v>460</v>
      </c>
      <c r="O100" t="s">
        <v>460</v>
      </c>
      <c r="P100" t="s">
        <v>460</v>
      </c>
      <c r="Q100" t="s">
        <v>471</v>
      </c>
      <c r="R100" t="s">
        <v>460</v>
      </c>
      <c r="S100" t="s">
        <v>460</v>
      </c>
      <c r="T100" t="s">
        <v>460</v>
      </c>
      <c r="U100" t="s">
        <v>665</v>
      </c>
      <c r="V100" t="s">
        <v>802</v>
      </c>
      <c r="W100" t="s">
        <v>665</v>
      </c>
      <c r="X100" t="s">
        <v>803</v>
      </c>
      <c r="Y100" t="s">
        <v>803</v>
      </c>
    </row>
    <row r="101" spans="1:25" hidden="1">
      <c r="A101" t="s">
        <v>804</v>
      </c>
      <c r="B101" t="s">
        <v>460</v>
      </c>
      <c r="C101" t="s">
        <v>805</v>
      </c>
      <c r="D101" t="s">
        <v>460</v>
      </c>
      <c r="E101" t="s">
        <v>460</v>
      </c>
      <c r="F101" t="s">
        <v>806</v>
      </c>
      <c r="G101" t="s">
        <v>531</v>
      </c>
      <c r="H101" t="s">
        <v>807</v>
      </c>
      <c r="I101" t="s">
        <v>808</v>
      </c>
      <c r="J101" t="s">
        <v>809</v>
      </c>
      <c r="K101" t="s">
        <v>467</v>
      </c>
      <c r="L101" t="s">
        <v>460</v>
      </c>
      <c r="M101" t="s">
        <v>460</v>
      </c>
      <c r="N101" t="s">
        <v>460</v>
      </c>
      <c r="O101" t="s">
        <v>460</v>
      </c>
      <c r="P101" t="s">
        <v>460</v>
      </c>
      <c r="Q101" t="s">
        <v>460</v>
      </c>
      <c r="R101" t="s">
        <v>460</v>
      </c>
      <c r="S101" t="s">
        <v>460</v>
      </c>
      <c r="T101" t="s">
        <v>460</v>
      </c>
      <c r="U101" t="s">
        <v>460</v>
      </c>
      <c r="V101" t="s">
        <v>460</v>
      </c>
      <c r="W101" t="s">
        <v>460</v>
      </c>
      <c r="X101" t="s">
        <v>460</v>
      </c>
      <c r="Y101" t="s">
        <v>810</v>
      </c>
    </row>
    <row r="102" spans="1:25" hidden="1">
      <c r="A102" t="s">
        <v>459</v>
      </c>
      <c r="B102" t="s">
        <v>460</v>
      </c>
      <c r="C102" t="s">
        <v>811</v>
      </c>
      <c r="D102" t="s">
        <v>460</v>
      </c>
      <c r="E102" t="s">
        <v>460</v>
      </c>
      <c r="F102" t="s">
        <v>485</v>
      </c>
      <c r="G102" t="s">
        <v>812</v>
      </c>
      <c r="H102" t="s">
        <v>813</v>
      </c>
      <c r="I102" t="s">
        <v>812</v>
      </c>
      <c r="J102" t="s">
        <v>814</v>
      </c>
      <c r="K102" t="s">
        <v>482</v>
      </c>
      <c r="L102" t="s">
        <v>460</v>
      </c>
      <c r="M102" t="s">
        <v>460</v>
      </c>
      <c r="N102" t="s">
        <v>460</v>
      </c>
      <c r="O102" t="s">
        <v>460</v>
      </c>
      <c r="P102" t="s">
        <v>460</v>
      </c>
      <c r="Q102" t="s">
        <v>460</v>
      </c>
      <c r="R102" t="s">
        <v>460</v>
      </c>
      <c r="S102" t="s">
        <v>460</v>
      </c>
      <c r="T102" t="s">
        <v>460</v>
      </c>
      <c r="U102" t="s">
        <v>460</v>
      </c>
      <c r="V102" t="s">
        <v>460</v>
      </c>
      <c r="W102" t="s">
        <v>460</v>
      </c>
      <c r="X102" t="s">
        <v>460</v>
      </c>
      <c r="Y102" t="s">
        <v>815</v>
      </c>
    </row>
    <row r="103" spans="1:25" hidden="1">
      <c r="A103" t="s">
        <v>459</v>
      </c>
      <c r="B103" t="s">
        <v>460</v>
      </c>
      <c r="C103" t="s">
        <v>816</v>
      </c>
      <c r="D103" t="s">
        <v>460</v>
      </c>
      <c r="E103" t="s">
        <v>460</v>
      </c>
      <c r="F103" t="s">
        <v>485</v>
      </c>
      <c r="G103" t="s">
        <v>541</v>
      </c>
      <c r="H103" t="s">
        <v>542</v>
      </c>
      <c r="I103" t="s">
        <v>541</v>
      </c>
      <c r="J103" t="s">
        <v>488</v>
      </c>
      <c r="K103" t="s">
        <v>482</v>
      </c>
      <c r="L103" t="s">
        <v>489</v>
      </c>
      <c r="M103" t="s">
        <v>460</v>
      </c>
      <c r="N103" t="s">
        <v>460</v>
      </c>
      <c r="O103" t="s">
        <v>460</v>
      </c>
      <c r="P103" t="s">
        <v>460</v>
      </c>
      <c r="Q103" t="s">
        <v>460</v>
      </c>
      <c r="R103" t="s">
        <v>460</v>
      </c>
      <c r="S103" t="s">
        <v>460</v>
      </c>
      <c r="T103" t="s">
        <v>460</v>
      </c>
      <c r="U103" t="s">
        <v>460</v>
      </c>
      <c r="V103" t="s">
        <v>460</v>
      </c>
      <c r="W103" t="s">
        <v>460</v>
      </c>
      <c r="X103" t="s">
        <v>460</v>
      </c>
      <c r="Y103" t="s">
        <v>474</v>
      </c>
    </row>
    <row r="104" spans="1:25" hidden="1">
      <c r="A104" t="s">
        <v>459</v>
      </c>
      <c r="B104" t="s">
        <v>460</v>
      </c>
      <c r="C104" t="s">
        <v>817</v>
      </c>
      <c r="D104" t="s">
        <v>460</v>
      </c>
      <c r="E104" t="s">
        <v>460</v>
      </c>
      <c r="F104" t="s">
        <v>485</v>
      </c>
      <c r="G104" t="s">
        <v>486</v>
      </c>
      <c r="H104" t="s">
        <v>487</v>
      </c>
      <c r="I104" t="s">
        <v>486</v>
      </c>
      <c r="J104" t="s">
        <v>488</v>
      </c>
      <c r="K104" t="s">
        <v>482</v>
      </c>
      <c r="L104" t="s">
        <v>489</v>
      </c>
      <c r="M104" t="s">
        <v>460</v>
      </c>
      <c r="N104" t="s">
        <v>460</v>
      </c>
      <c r="O104" t="s">
        <v>460</v>
      </c>
      <c r="P104" t="s">
        <v>460</v>
      </c>
      <c r="Q104" t="s">
        <v>460</v>
      </c>
      <c r="R104" t="s">
        <v>460</v>
      </c>
      <c r="S104" t="s">
        <v>460</v>
      </c>
      <c r="T104" t="s">
        <v>460</v>
      </c>
      <c r="U104" t="s">
        <v>460</v>
      </c>
      <c r="V104" t="s">
        <v>460</v>
      </c>
      <c r="W104" t="s">
        <v>460</v>
      </c>
      <c r="X104" t="s">
        <v>460</v>
      </c>
      <c r="Y104" t="s">
        <v>576</v>
      </c>
    </row>
    <row r="105" spans="1:25" hidden="1">
      <c r="A105" t="s">
        <v>459</v>
      </c>
      <c r="B105" t="s">
        <v>460</v>
      </c>
      <c r="C105" t="s">
        <v>818</v>
      </c>
      <c r="D105" t="s">
        <v>460</v>
      </c>
      <c r="E105" t="s">
        <v>460</v>
      </c>
      <c r="F105" t="s">
        <v>485</v>
      </c>
      <c r="G105" t="s">
        <v>463</v>
      </c>
      <c r="H105" t="s">
        <v>819</v>
      </c>
      <c r="I105" t="s">
        <v>626</v>
      </c>
      <c r="J105" t="s">
        <v>488</v>
      </c>
      <c r="K105" t="s">
        <v>482</v>
      </c>
      <c r="L105" t="s">
        <v>489</v>
      </c>
      <c r="M105" t="s">
        <v>460</v>
      </c>
      <c r="N105" t="s">
        <v>460</v>
      </c>
      <c r="O105" t="s">
        <v>460</v>
      </c>
      <c r="P105" t="s">
        <v>460</v>
      </c>
      <c r="Q105" t="s">
        <v>460</v>
      </c>
      <c r="R105" t="s">
        <v>460</v>
      </c>
      <c r="S105" t="s">
        <v>460</v>
      </c>
      <c r="T105" t="s">
        <v>460</v>
      </c>
      <c r="U105" t="s">
        <v>460</v>
      </c>
      <c r="V105" t="s">
        <v>460</v>
      </c>
      <c r="W105" t="s">
        <v>460</v>
      </c>
      <c r="X105" t="s">
        <v>460</v>
      </c>
      <c r="Y105" t="s">
        <v>576</v>
      </c>
    </row>
    <row r="106" spans="1:25" hidden="1">
      <c r="A106" t="s">
        <v>459</v>
      </c>
      <c r="B106" t="s">
        <v>460</v>
      </c>
      <c r="C106" t="s">
        <v>820</v>
      </c>
      <c r="D106" t="s">
        <v>460</v>
      </c>
      <c r="E106" t="s">
        <v>460</v>
      </c>
      <c r="F106" t="s">
        <v>485</v>
      </c>
      <c r="G106" t="s">
        <v>518</v>
      </c>
      <c r="H106" t="s">
        <v>521</v>
      </c>
      <c r="I106" t="s">
        <v>518</v>
      </c>
      <c r="J106" t="s">
        <v>488</v>
      </c>
      <c r="K106" t="s">
        <v>482</v>
      </c>
      <c r="L106" t="s">
        <v>489</v>
      </c>
      <c r="M106" t="s">
        <v>460</v>
      </c>
      <c r="N106" t="s">
        <v>460</v>
      </c>
      <c r="O106" t="s">
        <v>460</v>
      </c>
      <c r="P106" t="s">
        <v>460</v>
      </c>
      <c r="Q106" t="s">
        <v>460</v>
      </c>
      <c r="R106" t="s">
        <v>460</v>
      </c>
      <c r="S106" t="s">
        <v>460</v>
      </c>
      <c r="T106" t="s">
        <v>460</v>
      </c>
      <c r="U106" t="s">
        <v>460</v>
      </c>
      <c r="V106" t="s">
        <v>460</v>
      </c>
      <c r="W106" t="s">
        <v>460</v>
      </c>
      <c r="X106" t="s">
        <v>460</v>
      </c>
      <c r="Y106" t="s">
        <v>576</v>
      </c>
    </row>
    <row r="107" spans="1:25" hidden="1">
      <c r="A107" t="s">
        <v>459</v>
      </c>
      <c r="B107" t="s">
        <v>460</v>
      </c>
      <c r="C107" t="s">
        <v>821</v>
      </c>
      <c r="D107" t="s">
        <v>460</v>
      </c>
      <c r="E107" t="s">
        <v>460</v>
      </c>
      <c r="F107" t="s">
        <v>485</v>
      </c>
      <c r="G107" t="s">
        <v>822</v>
      </c>
      <c r="H107" t="s">
        <v>541</v>
      </c>
      <c r="I107" t="s">
        <v>822</v>
      </c>
      <c r="J107" t="s">
        <v>488</v>
      </c>
      <c r="K107" t="s">
        <v>482</v>
      </c>
      <c r="L107" t="s">
        <v>489</v>
      </c>
      <c r="M107" t="s">
        <v>460</v>
      </c>
      <c r="N107" t="s">
        <v>460</v>
      </c>
      <c r="O107" t="s">
        <v>460</v>
      </c>
      <c r="P107" t="s">
        <v>460</v>
      </c>
      <c r="Q107" t="s">
        <v>460</v>
      </c>
      <c r="R107" t="s">
        <v>460</v>
      </c>
      <c r="S107" t="s">
        <v>460</v>
      </c>
      <c r="T107" t="s">
        <v>460</v>
      </c>
      <c r="U107" t="s">
        <v>460</v>
      </c>
      <c r="V107" t="s">
        <v>460</v>
      </c>
      <c r="W107" t="s">
        <v>460</v>
      </c>
      <c r="X107" t="s">
        <v>460</v>
      </c>
      <c r="Y107" t="s">
        <v>635</v>
      </c>
    </row>
    <row r="108" spans="1:25" hidden="1">
      <c r="A108" t="s">
        <v>459</v>
      </c>
      <c r="B108" t="s">
        <v>460</v>
      </c>
      <c r="C108" t="s">
        <v>823</v>
      </c>
      <c r="D108" t="s">
        <v>460</v>
      </c>
      <c r="E108" t="s">
        <v>460</v>
      </c>
      <c r="F108" t="s">
        <v>485</v>
      </c>
      <c r="G108" t="s">
        <v>541</v>
      </c>
      <c r="H108" t="s">
        <v>542</v>
      </c>
      <c r="I108" t="s">
        <v>541</v>
      </c>
      <c r="J108" t="s">
        <v>488</v>
      </c>
      <c r="K108" t="s">
        <v>482</v>
      </c>
      <c r="L108" t="s">
        <v>489</v>
      </c>
      <c r="M108" t="s">
        <v>460</v>
      </c>
      <c r="N108" t="s">
        <v>460</v>
      </c>
      <c r="O108" t="s">
        <v>460</v>
      </c>
      <c r="P108" t="s">
        <v>460</v>
      </c>
      <c r="Q108" t="s">
        <v>460</v>
      </c>
      <c r="R108" t="s">
        <v>460</v>
      </c>
      <c r="S108" t="s">
        <v>460</v>
      </c>
      <c r="T108" t="s">
        <v>460</v>
      </c>
      <c r="U108" t="s">
        <v>460</v>
      </c>
      <c r="V108" t="s">
        <v>460</v>
      </c>
      <c r="W108" t="s">
        <v>460</v>
      </c>
      <c r="X108" t="s">
        <v>460</v>
      </c>
      <c r="Y108" t="s">
        <v>779</v>
      </c>
    </row>
    <row r="109" spans="1:25" hidden="1">
      <c r="A109" t="s">
        <v>459</v>
      </c>
      <c r="B109" t="s">
        <v>460</v>
      </c>
      <c r="C109" t="s">
        <v>824</v>
      </c>
      <c r="D109" t="s">
        <v>460</v>
      </c>
      <c r="E109" t="s">
        <v>460</v>
      </c>
      <c r="F109" t="s">
        <v>485</v>
      </c>
      <c r="G109" t="s">
        <v>825</v>
      </c>
      <c r="H109" t="s">
        <v>826</v>
      </c>
      <c r="I109" t="s">
        <v>825</v>
      </c>
      <c r="J109" t="s">
        <v>488</v>
      </c>
      <c r="K109" t="s">
        <v>482</v>
      </c>
      <c r="L109" t="s">
        <v>594</v>
      </c>
      <c r="M109" t="s">
        <v>460</v>
      </c>
      <c r="N109" t="s">
        <v>460</v>
      </c>
      <c r="O109" t="s">
        <v>460</v>
      </c>
      <c r="P109" t="s">
        <v>460</v>
      </c>
      <c r="Q109" t="s">
        <v>460</v>
      </c>
      <c r="R109" t="s">
        <v>460</v>
      </c>
      <c r="S109" t="s">
        <v>460</v>
      </c>
      <c r="T109" t="s">
        <v>460</v>
      </c>
      <c r="U109" t="s">
        <v>460</v>
      </c>
      <c r="V109" t="s">
        <v>460</v>
      </c>
      <c r="W109" t="s">
        <v>460</v>
      </c>
      <c r="X109" t="s">
        <v>460</v>
      </c>
      <c r="Y109" t="s">
        <v>827</v>
      </c>
    </row>
    <row r="110" spans="1:25" hidden="1">
      <c r="A110" t="s">
        <v>459</v>
      </c>
      <c r="B110" t="s">
        <v>460</v>
      </c>
      <c r="C110" t="s">
        <v>828</v>
      </c>
      <c r="D110" t="s">
        <v>460</v>
      </c>
      <c r="E110" t="s">
        <v>460</v>
      </c>
      <c r="F110" t="s">
        <v>485</v>
      </c>
      <c r="G110" t="s">
        <v>829</v>
      </c>
      <c r="H110" t="s">
        <v>830</v>
      </c>
      <c r="I110" t="s">
        <v>829</v>
      </c>
      <c r="J110" t="s">
        <v>488</v>
      </c>
      <c r="K110" t="s">
        <v>482</v>
      </c>
      <c r="L110" t="s">
        <v>489</v>
      </c>
      <c r="M110" t="s">
        <v>460</v>
      </c>
      <c r="N110" t="s">
        <v>460</v>
      </c>
      <c r="O110" t="s">
        <v>460</v>
      </c>
      <c r="P110" t="s">
        <v>460</v>
      </c>
      <c r="Q110" t="s">
        <v>460</v>
      </c>
      <c r="R110" t="s">
        <v>460</v>
      </c>
      <c r="S110" t="s">
        <v>460</v>
      </c>
      <c r="T110" t="s">
        <v>460</v>
      </c>
      <c r="U110" t="s">
        <v>460</v>
      </c>
      <c r="V110" t="s">
        <v>460</v>
      </c>
      <c r="W110" t="s">
        <v>460</v>
      </c>
      <c r="X110" t="s">
        <v>460</v>
      </c>
      <c r="Y110" t="s">
        <v>831</v>
      </c>
    </row>
    <row r="111" spans="1:25" hidden="1">
      <c r="A111" t="s">
        <v>459</v>
      </c>
      <c r="B111" t="s">
        <v>460</v>
      </c>
      <c r="C111" t="s">
        <v>832</v>
      </c>
      <c r="D111" t="s">
        <v>460</v>
      </c>
      <c r="E111" t="s">
        <v>460</v>
      </c>
      <c r="F111" t="s">
        <v>485</v>
      </c>
      <c r="G111" t="s">
        <v>517</v>
      </c>
      <c r="H111" t="s">
        <v>517</v>
      </c>
      <c r="I111" t="s">
        <v>518</v>
      </c>
      <c r="J111" t="s">
        <v>488</v>
      </c>
      <c r="K111" t="s">
        <v>482</v>
      </c>
      <c r="L111" t="s">
        <v>489</v>
      </c>
      <c r="M111" t="s">
        <v>460</v>
      </c>
      <c r="N111" t="s">
        <v>460</v>
      </c>
      <c r="O111" t="s">
        <v>460</v>
      </c>
      <c r="P111" t="s">
        <v>460</v>
      </c>
      <c r="Q111" t="s">
        <v>460</v>
      </c>
      <c r="R111" t="s">
        <v>460</v>
      </c>
      <c r="S111" t="s">
        <v>460</v>
      </c>
      <c r="T111" t="s">
        <v>460</v>
      </c>
      <c r="U111" t="s">
        <v>460</v>
      </c>
      <c r="V111" t="s">
        <v>460</v>
      </c>
      <c r="W111" t="s">
        <v>460</v>
      </c>
      <c r="X111" t="s">
        <v>460</v>
      </c>
      <c r="Y111" t="s">
        <v>726</v>
      </c>
    </row>
    <row r="112" spans="1:25" hidden="1">
      <c r="A112" t="s">
        <v>459</v>
      </c>
      <c r="B112" t="s">
        <v>460</v>
      </c>
      <c r="C112" t="s">
        <v>833</v>
      </c>
      <c r="D112" t="s">
        <v>460</v>
      </c>
      <c r="E112" t="s">
        <v>41</v>
      </c>
      <c r="F112" t="s">
        <v>834</v>
      </c>
      <c r="G112" t="s">
        <v>835</v>
      </c>
      <c r="H112" t="s">
        <v>836</v>
      </c>
      <c r="I112" t="s">
        <v>837</v>
      </c>
      <c r="J112" t="s">
        <v>838</v>
      </c>
      <c r="K112" t="s">
        <v>482</v>
      </c>
      <c r="L112" t="s">
        <v>468</v>
      </c>
      <c r="M112" t="s">
        <v>469</v>
      </c>
      <c r="N112" t="s">
        <v>460</v>
      </c>
      <c r="O112" t="s">
        <v>839</v>
      </c>
      <c r="P112" t="s">
        <v>470</v>
      </c>
      <c r="Q112" t="s">
        <v>471</v>
      </c>
      <c r="R112" t="s">
        <v>472</v>
      </c>
      <c r="S112" t="s">
        <v>840</v>
      </c>
      <c r="T112" t="s">
        <v>841</v>
      </c>
      <c r="U112" t="s">
        <v>840</v>
      </c>
      <c r="V112" t="s">
        <v>842</v>
      </c>
      <c r="W112" t="s">
        <v>843</v>
      </c>
      <c r="X112" t="s">
        <v>844</v>
      </c>
      <c r="Y112" t="s">
        <v>622</v>
      </c>
    </row>
    <row r="113" spans="1:25" hidden="1">
      <c r="A113" t="s">
        <v>459</v>
      </c>
      <c r="B113" t="s">
        <v>460</v>
      </c>
      <c r="C113" t="s">
        <v>845</v>
      </c>
      <c r="D113" t="s">
        <v>460</v>
      </c>
      <c r="E113" t="s">
        <v>460</v>
      </c>
      <c r="F113" t="s">
        <v>485</v>
      </c>
      <c r="G113" t="s">
        <v>518</v>
      </c>
      <c r="H113" t="s">
        <v>521</v>
      </c>
      <c r="I113" t="s">
        <v>518</v>
      </c>
      <c r="J113" t="s">
        <v>488</v>
      </c>
      <c r="K113" t="s">
        <v>482</v>
      </c>
      <c r="L113" t="s">
        <v>460</v>
      </c>
      <c r="M113" t="s">
        <v>460</v>
      </c>
      <c r="N113" t="s">
        <v>460</v>
      </c>
      <c r="O113" t="s">
        <v>460</v>
      </c>
      <c r="P113" t="s">
        <v>460</v>
      </c>
      <c r="Q113" t="s">
        <v>460</v>
      </c>
      <c r="R113" t="s">
        <v>460</v>
      </c>
      <c r="S113" t="s">
        <v>460</v>
      </c>
      <c r="T113" t="s">
        <v>460</v>
      </c>
      <c r="U113" t="s">
        <v>460</v>
      </c>
      <c r="V113" t="s">
        <v>460</v>
      </c>
      <c r="W113" t="s">
        <v>460</v>
      </c>
      <c r="X113" t="s">
        <v>460</v>
      </c>
      <c r="Y113" t="s">
        <v>501</v>
      </c>
    </row>
    <row r="114" spans="1:25" hidden="1">
      <c r="A114" t="s">
        <v>459</v>
      </c>
      <c r="B114" t="s">
        <v>460</v>
      </c>
      <c r="C114" t="s">
        <v>846</v>
      </c>
      <c r="D114" t="s">
        <v>460</v>
      </c>
      <c r="E114" t="s">
        <v>460</v>
      </c>
      <c r="F114" t="s">
        <v>485</v>
      </c>
      <c r="G114" t="s">
        <v>517</v>
      </c>
      <c r="H114" t="s">
        <v>517</v>
      </c>
      <c r="I114" t="s">
        <v>518</v>
      </c>
      <c r="J114" t="s">
        <v>488</v>
      </c>
      <c r="K114" t="s">
        <v>482</v>
      </c>
      <c r="L114" t="s">
        <v>489</v>
      </c>
      <c r="M114" t="s">
        <v>460</v>
      </c>
      <c r="N114" t="s">
        <v>460</v>
      </c>
      <c r="O114" t="s">
        <v>460</v>
      </c>
      <c r="P114" t="s">
        <v>460</v>
      </c>
      <c r="Q114" t="s">
        <v>460</v>
      </c>
      <c r="R114" t="s">
        <v>460</v>
      </c>
      <c r="S114" t="s">
        <v>460</v>
      </c>
      <c r="T114" t="s">
        <v>460</v>
      </c>
      <c r="U114" t="s">
        <v>460</v>
      </c>
      <c r="V114" t="s">
        <v>460</v>
      </c>
      <c r="W114" t="s">
        <v>460</v>
      </c>
      <c r="X114" t="s">
        <v>460</v>
      </c>
      <c r="Y114" t="s">
        <v>847</v>
      </c>
    </row>
    <row r="115" spans="1:25" hidden="1">
      <c r="A115" t="s">
        <v>459</v>
      </c>
      <c r="B115" t="s">
        <v>460</v>
      </c>
      <c r="C115" t="s">
        <v>848</v>
      </c>
      <c r="D115" t="s">
        <v>460</v>
      </c>
      <c r="E115" t="s">
        <v>460</v>
      </c>
      <c r="F115" t="s">
        <v>565</v>
      </c>
      <c r="G115" t="s">
        <v>722</v>
      </c>
      <c r="H115" t="s">
        <v>835</v>
      </c>
      <c r="I115" t="s">
        <v>849</v>
      </c>
      <c r="J115" t="s">
        <v>850</v>
      </c>
      <c r="K115" t="s">
        <v>482</v>
      </c>
      <c r="L115" t="s">
        <v>535</v>
      </c>
      <c r="M115" t="s">
        <v>460</v>
      </c>
      <c r="N115" t="s">
        <v>460</v>
      </c>
      <c r="O115" t="s">
        <v>460</v>
      </c>
      <c r="P115" t="s">
        <v>460</v>
      </c>
      <c r="Q115" t="s">
        <v>460</v>
      </c>
      <c r="R115" t="s">
        <v>460</v>
      </c>
      <c r="S115" t="s">
        <v>460</v>
      </c>
      <c r="T115" t="s">
        <v>460</v>
      </c>
      <c r="U115" t="s">
        <v>460</v>
      </c>
      <c r="V115" t="s">
        <v>460</v>
      </c>
      <c r="W115" t="s">
        <v>460</v>
      </c>
      <c r="X115" t="s">
        <v>460</v>
      </c>
      <c r="Y115" t="s">
        <v>548</v>
      </c>
    </row>
    <row r="116" spans="1:25" hidden="1">
      <c r="A116" t="s">
        <v>459</v>
      </c>
      <c r="B116" t="s">
        <v>460</v>
      </c>
      <c r="C116" t="s">
        <v>851</v>
      </c>
      <c r="D116" t="s">
        <v>460</v>
      </c>
      <c r="E116" t="s">
        <v>460</v>
      </c>
      <c r="F116" t="s">
        <v>462</v>
      </c>
      <c r="G116" t="s">
        <v>852</v>
      </c>
      <c r="H116" t="s">
        <v>770</v>
      </c>
      <c r="I116" t="s">
        <v>853</v>
      </c>
      <c r="J116" t="s">
        <v>854</v>
      </c>
      <c r="K116" t="s">
        <v>482</v>
      </c>
      <c r="L116" t="s">
        <v>489</v>
      </c>
      <c r="M116" t="s">
        <v>460</v>
      </c>
      <c r="N116" t="s">
        <v>460</v>
      </c>
      <c r="O116" t="s">
        <v>460</v>
      </c>
      <c r="P116" t="s">
        <v>460</v>
      </c>
      <c r="Q116" t="s">
        <v>460</v>
      </c>
      <c r="R116" t="s">
        <v>460</v>
      </c>
      <c r="S116" t="s">
        <v>460</v>
      </c>
      <c r="T116" t="s">
        <v>460</v>
      </c>
      <c r="U116" t="s">
        <v>460</v>
      </c>
      <c r="V116" t="s">
        <v>460</v>
      </c>
      <c r="W116" t="s">
        <v>460</v>
      </c>
      <c r="X116" t="s">
        <v>460</v>
      </c>
      <c r="Y116" t="s">
        <v>779</v>
      </c>
    </row>
    <row r="117" spans="1:25" hidden="1">
      <c r="A117" t="s">
        <v>459</v>
      </c>
      <c r="B117" t="s">
        <v>460</v>
      </c>
      <c r="C117" t="s">
        <v>855</v>
      </c>
      <c r="D117" t="s">
        <v>460</v>
      </c>
      <c r="E117" t="s">
        <v>460</v>
      </c>
      <c r="F117" t="s">
        <v>856</v>
      </c>
      <c r="G117" t="s">
        <v>699</v>
      </c>
      <c r="H117" t="s">
        <v>857</v>
      </c>
      <c r="I117" t="s">
        <v>858</v>
      </c>
      <c r="J117" t="s">
        <v>859</v>
      </c>
      <c r="K117" t="s">
        <v>482</v>
      </c>
      <c r="L117" t="s">
        <v>460</v>
      </c>
      <c r="M117" t="s">
        <v>460</v>
      </c>
      <c r="N117" t="s">
        <v>460</v>
      </c>
      <c r="O117" t="s">
        <v>460</v>
      </c>
      <c r="P117" t="s">
        <v>460</v>
      </c>
      <c r="Q117" t="s">
        <v>460</v>
      </c>
      <c r="R117" t="s">
        <v>460</v>
      </c>
      <c r="S117" t="s">
        <v>460</v>
      </c>
      <c r="T117" t="s">
        <v>460</v>
      </c>
      <c r="U117" t="s">
        <v>460</v>
      </c>
      <c r="V117" t="s">
        <v>460</v>
      </c>
      <c r="W117" t="s">
        <v>460</v>
      </c>
      <c r="X117" t="s">
        <v>460</v>
      </c>
      <c r="Y117" t="s">
        <v>483</v>
      </c>
    </row>
    <row r="118" spans="1:25" hidden="1">
      <c r="A118" t="s">
        <v>459</v>
      </c>
      <c r="B118" t="s">
        <v>460</v>
      </c>
      <c r="C118" t="s">
        <v>860</v>
      </c>
      <c r="D118" t="s">
        <v>460</v>
      </c>
      <c r="E118" t="s">
        <v>460</v>
      </c>
      <c r="F118" t="s">
        <v>462</v>
      </c>
      <c r="G118" t="s">
        <v>861</v>
      </c>
      <c r="H118" t="s">
        <v>835</v>
      </c>
      <c r="I118" t="s">
        <v>862</v>
      </c>
      <c r="J118" t="s">
        <v>863</v>
      </c>
      <c r="K118" t="s">
        <v>482</v>
      </c>
      <c r="L118" t="s">
        <v>489</v>
      </c>
      <c r="M118" t="s">
        <v>460</v>
      </c>
      <c r="N118" t="s">
        <v>460</v>
      </c>
      <c r="O118" t="s">
        <v>460</v>
      </c>
      <c r="P118" t="s">
        <v>460</v>
      </c>
      <c r="Q118" t="s">
        <v>460</v>
      </c>
      <c r="R118" t="s">
        <v>460</v>
      </c>
      <c r="S118" t="s">
        <v>460</v>
      </c>
      <c r="T118" t="s">
        <v>460</v>
      </c>
      <c r="U118" t="s">
        <v>460</v>
      </c>
      <c r="V118" t="s">
        <v>460</v>
      </c>
      <c r="W118" t="s">
        <v>460</v>
      </c>
      <c r="X118" t="s">
        <v>460</v>
      </c>
      <c r="Y118" t="s">
        <v>483</v>
      </c>
    </row>
    <row r="119" spans="1:25" hidden="1">
      <c r="A119" t="s">
        <v>459</v>
      </c>
      <c r="B119" t="s">
        <v>460</v>
      </c>
      <c r="C119" t="s">
        <v>864</v>
      </c>
      <c r="D119" t="s">
        <v>460</v>
      </c>
      <c r="E119" t="s">
        <v>460</v>
      </c>
      <c r="F119" t="s">
        <v>485</v>
      </c>
      <c r="G119" t="s">
        <v>518</v>
      </c>
      <c r="H119" t="s">
        <v>521</v>
      </c>
      <c r="I119" t="s">
        <v>518</v>
      </c>
      <c r="J119" t="s">
        <v>488</v>
      </c>
      <c r="K119" t="s">
        <v>482</v>
      </c>
      <c r="L119" t="s">
        <v>489</v>
      </c>
      <c r="M119" t="s">
        <v>460</v>
      </c>
      <c r="N119" t="s">
        <v>460</v>
      </c>
      <c r="O119" t="s">
        <v>460</v>
      </c>
      <c r="P119" t="s">
        <v>460</v>
      </c>
      <c r="Q119" t="s">
        <v>460</v>
      </c>
      <c r="R119" t="s">
        <v>460</v>
      </c>
      <c r="S119" t="s">
        <v>460</v>
      </c>
      <c r="T119" t="s">
        <v>460</v>
      </c>
      <c r="U119" t="s">
        <v>460</v>
      </c>
      <c r="V119" t="s">
        <v>460</v>
      </c>
      <c r="W119" t="s">
        <v>460</v>
      </c>
      <c r="X119" t="s">
        <v>460</v>
      </c>
      <c r="Y119" t="s">
        <v>501</v>
      </c>
    </row>
    <row r="120" spans="1:25" hidden="1">
      <c r="A120" t="s">
        <v>459</v>
      </c>
      <c r="B120" t="s">
        <v>460</v>
      </c>
      <c r="C120" t="s">
        <v>865</v>
      </c>
      <c r="D120" t="s">
        <v>460</v>
      </c>
      <c r="E120" t="s">
        <v>460</v>
      </c>
      <c r="F120" t="s">
        <v>485</v>
      </c>
      <c r="G120" t="s">
        <v>541</v>
      </c>
      <c r="H120" t="s">
        <v>542</v>
      </c>
      <c r="I120" t="s">
        <v>541</v>
      </c>
      <c r="J120" t="s">
        <v>488</v>
      </c>
      <c r="K120" t="s">
        <v>482</v>
      </c>
      <c r="L120" t="s">
        <v>594</v>
      </c>
      <c r="M120" t="s">
        <v>460</v>
      </c>
      <c r="N120" t="s">
        <v>460</v>
      </c>
      <c r="O120" t="s">
        <v>460</v>
      </c>
      <c r="P120" t="s">
        <v>460</v>
      </c>
      <c r="Q120" t="s">
        <v>460</v>
      </c>
      <c r="R120" t="s">
        <v>460</v>
      </c>
      <c r="S120" t="s">
        <v>460</v>
      </c>
      <c r="T120" t="s">
        <v>460</v>
      </c>
      <c r="U120" t="s">
        <v>460</v>
      </c>
      <c r="V120" t="s">
        <v>460</v>
      </c>
      <c r="W120" t="s">
        <v>460</v>
      </c>
      <c r="X120" t="s">
        <v>460</v>
      </c>
      <c r="Y120" t="s">
        <v>827</v>
      </c>
    </row>
    <row r="121" spans="1:25" hidden="1">
      <c r="A121" t="s">
        <v>459</v>
      </c>
      <c r="B121" t="s">
        <v>460</v>
      </c>
      <c r="C121" t="s">
        <v>866</v>
      </c>
      <c r="D121" t="s">
        <v>460</v>
      </c>
      <c r="E121" t="s">
        <v>460</v>
      </c>
      <c r="F121" t="s">
        <v>462</v>
      </c>
      <c r="G121" t="s">
        <v>867</v>
      </c>
      <c r="H121" t="s">
        <v>868</v>
      </c>
      <c r="I121" t="s">
        <v>869</v>
      </c>
      <c r="J121" t="s">
        <v>870</v>
      </c>
      <c r="K121" t="s">
        <v>482</v>
      </c>
      <c r="L121" t="s">
        <v>460</v>
      </c>
      <c r="M121" t="s">
        <v>460</v>
      </c>
      <c r="N121" t="s">
        <v>460</v>
      </c>
      <c r="O121" t="s">
        <v>460</v>
      </c>
      <c r="P121" t="s">
        <v>460</v>
      </c>
      <c r="Q121" t="s">
        <v>460</v>
      </c>
      <c r="R121" t="s">
        <v>460</v>
      </c>
      <c r="S121" t="s">
        <v>460</v>
      </c>
      <c r="T121" t="s">
        <v>460</v>
      </c>
      <c r="U121" t="s">
        <v>460</v>
      </c>
      <c r="V121" t="s">
        <v>460</v>
      </c>
      <c r="W121" t="s">
        <v>460</v>
      </c>
      <c r="X121" t="s">
        <v>460</v>
      </c>
      <c r="Y121" t="s">
        <v>529</v>
      </c>
    </row>
    <row r="122" spans="1:25" hidden="1">
      <c r="A122" t="s">
        <v>459</v>
      </c>
      <c r="B122" t="s">
        <v>460</v>
      </c>
      <c r="C122" t="s">
        <v>871</v>
      </c>
      <c r="D122" t="s">
        <v>460</v>
      </c>
      <c r="E122" t="s">
        <v>460</v>
      </c>
      <c r="F122" t="s">
        <v>462</v>
      </c>
      <c r="G122" t="s">
        <v>872</v>
      </c>
      <c r="H122" t="s">
        <v>873</v>
      </c>
      <c r="I122" t="s">
        <v>874</v>
      </c>
      <c r="J122" t="s">
        <v>875</v>
      </c>
      <c r="K122" t="s">
        <v>482</v>
      </c>
      <c r="L122" t="s">
        <v>460</v>
      </c>
      <c r="M122" t="s">
        <v>460</v>
      </c>
      <c r="N122" t="s">
        <v>460</v>
      </c>
      <c r="O122" t="s">
        <v>460</v>
      </c>
      <c r="P122" t="s">
        <v>460</v>
      </c>
      <c r="Q122" t="s">
        <v>460</v>
      </c>
      <c r="R122" t="s">
        <v>460</v>
      </c>
      <c r="S122" t="s">
        <v>460</v>
      </c>
      <c r="T122" t="s">
        <v>460</v>
      </c>
      <c r="U122" t="s">
        <v>460</v>
      </c>
      <c r="V122" t="s">
        <v>460</v>
      </c>
      <c r="W122" t="s">
        <v>460</v>
      </c>
      <c r="X122" t="s">
        <v>460</v>
      </c>
      <c r="Y122" t="s">
        <v>529</v>
      </c>
    </row>
    <row r="123" spans="1:25" hidden="1">
      <c r="A123" t="s">
        <v>459</v>
      </c>
      <c r="B123" t="s">
        <v>460</v>
      </c>
      <c r="C123" t="s">
        <v>876</v>
      </c>
      <c r="D123" t="s">
        <v>460</v>
      </c>
      <c r="E123" t="s">
        <v>460</v>
      </c>
      <c r="F123" t="s">
        <v>485</v>
      </c>
      <c r="G123" t="s">
        <v>486</v>
      </c>
      <c r="H123" t="s">
        <v>487</v>
      </c>
      <c r="I123" t="s">
        <v>486</v>
      </c>
      <c r="J123" t="s">
        <v>488</v>
      </c>
      <c r="K123" t="s">
        <v>482</v>
      </c>
      <c r="L123" t="s">
        <v>489</v>
      </c>
      <c r="M123" t="s">
        <v>460</v>
      </c>
      <c r="N123" t="s">
        <v>460</v>
      </c>
      <c r="O123" t="s">
        <v>460</v>
      </c>
      <c r="P123" t="s">
        <v>460</v>
      </c>
      <c r="Q123" t="s">
        <v>460</v>
      </c>
      <c r="R123" t="s">
        <v>460</v>
      </c>
      <c r="S123" t="s">
        <v>460</v>
      </c>
      <c r="T123" t="s">
        <v>460</v>
      </c>
      <c r="U123" t="s">
        <v>460</v>
      </c>
      <c r="V123" t="s">
        <v>460</v>
      </c>
      <c r="W123" t="s">
        <v>460</v>
      </c>
      <c r="X123" t="s">
        <v>460</v>
      </c>
      <c r="Y123" t="s">
        <v>877</v>
      </c>
    </row>
    <row r="124" spans="1:25" hidden="1">
      <c r="A124" t="s">
        <v>459</v>
      </c>
      <c r="B124" t="s">
        <v>460</v>
      </c>
      <c r="C124" t="s">
        <v>878</v>
      </c>
      <c r="D124" t="s">
        <v>460</v>
      </c>
      <c r="E124" t="s">
        <v>460</v>
      </c>
      <c r="F124" t="s">
        <v>485</v>
      </c>
      <c r="G124" t="s">
        <v>486</v>
      </c>
      <c r="H124" t="s">
        <v>487</v>
      </c>
      <c r="I124" t="s">
        <v>486</v>
      </c>
      <c r="J124" t="s">
        <v>488</v>
      </c>
      <c r="K124" t="s">
        <v>482</v>
      </c>
      <c r="L124" t="s">
        <v>489</v>
      </c>
      <c r="M124" t="s">
        <v>460</v>
      </c>
      <c r="N124" t="s">
        <v>460</v>
      </c>
      <c r="O124" t="s">
        <v>460</v>
      </c>
      <c r="P124" t="s">
        <v>460</v>
      </c>
      <c r="Q124" t="s">
        <v>460</v>
      </c>
      <c r="R124" t="s">
        <v>460</v>
      </c>
      <c r="S124" t="s">
        <v>460</v>
      </c>
      <c r="T124" t="s">
        <v>460</v>
      </c>
      <c r="U124" t="s">
        <v>460</v>
      </c>
      <c r="V124" t="s">
        <v>460</v>
      </c>
      <c r="W124" t="s">
        <v>460</v>
      </c>
      <c r="X124" t="s">
        <v>460</v>
      </c>
      <c r="Y124" t="s">
        <v>522</v>
      </c>
    </row>
    <row r="125" spans="1:25" hidden="1">
      <c r="A125" t="s">
        <v>459</v>
      </c>
      <c r="B125" t="s">
        <v>460</v>
      </c>
      <c r="C125" t="s">
        <v>879</v>
      </c>
      <c r="D125" t="s">
        <v>460</v>
      </c>
      <c r="E125" t="s">
        <v>460</v>
      </c>
      <c r="F125" t="s">
        <v>880</v>
      </c>
      <c r="G125" t="s">
        <v>881</v>
      </c>
      <c r="H125" t="s">
        <v>882</v>
      </c>
      <c r="I125" t="s">
        <v>883</v>
      </c>
      <c r="J125" t="s">
        <v>884</v>
      </c>
      <c r="K125" t="s">
        <v>482</v>
      </c>
      <c r="L125" t="s">
        <v>489</v>
      </c>
      <c r="M125" t="s">
        <v>460</v>
      </c>
      <c r="N125" t="s">
        <v>460</v>
      </c>
      <c r="O125" t="s">
        <v>460</v>
      </c>
      <c r="P125" t="s">
        <v>460</v>
      </c>
      <c r="Q125" t="s">
        <v>460</v>
      </c>
      <c r="R125" t="s">
        <v>460</v>
      </c>
      <c r="S125" t="s">
        <v>460</v>
      </c>
      <c r="T125" t="s">
        <v>460</v>
      </c>
      <c r="U125" t="s">
        <v>460</v>
      </c>
      <c r="V125" t="s">
        <v>460</v>
      </c>
      <c r="W125" t="s">
        <v>460</v>
      </c>
      <c r="X125" t="s">
        <v>460</v>
      </c>
      <c r="Y125" t="s">
        <v>620</v>
      </c>
    </row>
    <row r="126" spans="1:25" hidden="1">
      <c r="A126" t="s">
        <v>459</v>
      </c>
      <c r="B126" t="s">
        <v>460</v>
      </c>
      <c r="C126" t="s">
        <v>885</v>
      </c>
      <c r="D126" t="s">
        <v>460</v>
      </c>
      <c r="E126" t="s">
        <v>460</v>
      </c>
      <c r="F126" t="s">
        <v>886</v>
      </c>
      <c r="G126" t="s">
        <v>887</v>
      </c>
      <c r="H126" t="s">
        <v>888</v>
      </c>
      <c r="I126" t="s">
        <v>889</v>
      </c>
      <c r="J126" t="s">
        <v>890</v>
      </c>
      <c r="K126" t="s">
        <v>482</v>
      </c>
      <c r="L126" t="s">
        <v>489</v>
      </c>
      <c r="M126" t="s">
        <v>460</v>
      </c>
      <c r="N126" t="s">
        <v>460</v>
      </c>
      <c r="O126" t="s">
        <v>460</v>
      </c>
      <c r="P126" t="s">
        <v>460</v>
      </c>
      <c r="Q126" t="s">
        <v>460</v>
      </c>
      <c r="R126" t="s">
        <v>460</v>
      </c>
      <c r="S126" t="s">
        <v>460</v>
      </c>
      <c r="T126" t="s">
        <v>460</v>
      </c>
      <c r="U126" t="s">
        <v>460</v>
      </c>
      <c r="V126" t="s">
        <v>460</v>
      </c>
      <c r="W126" t="s">
        <v>460</v>
      </c>
      <c r="X126" t="s">
        <v>460</v>
      </c>
      <c r="Y126" t="s">
        <v>620</v>
      </c>
    </row>
    <row r="127" spans="1:25" hidden="1">
      <c r="A127" t="s">
        <v>459</v>
      </c>
      <c r="B127" t="s">
        <v>460</v>
      </c>
      <c r="C127" t="s">
        <v>891</v>
      </c>
      <c r="D127" t="s">
        <v>460</v>
      </c>
      <c r="E127" t="s">
        <v>460</v>
      </c>
      <c r="F127" t="s">
        <v>485</v>
      </c>
      <c r="G127" t="s">
        <v>892</v>
      </c>
      <c r="H127" t="s">
        <v>892</v>
      </c>
      <c r="I127" t="s">
        <v>893</v>
      </c>
      <c r="J127" t="s">
        <v>500</v>
      </c>
      <c r="K127" t="s">
        <v>482</v>
      </c>
      <c r="L127" t="s">
        <v>489</v>
      </c>
      <c r="M127" t="s">
        <v>460</v>
      </c>
      <c r="N127" t="s">
        <v>460</v>
      </c>
      <c r="O127" t="s">
        <v>460</v>
      </c>
      <c r="P127" t="s">
        <v>460</v>
      </c>
      <c r="Q127" t="s">
        <v>460</v>
      </c>
      <c r="R127" t="s">
        <v>460</v>
      </c>
      <c r="S127" t="s">
        <v>460</v>
      </c>
      <c r="T127" t="s">
        <v>460</v>
      </c>
      <c r="U127" t="s">
        <v>460</v>
      </c>
      <c r="V127" t="s">
        <v>460</v>
      </c>
      <c r="W127" t="s">
        <v>460</v>
      </c>
      <c r="X127" t="s">
        <v>460</v>
      </c>
      <c r="Y127" t="s">
        <v>620</v>
      </c>
    </row>
    <row r="128" spans="1:25" hidden="1">
      <c r="A128" t="s">
        <v>459</v>
      </c>
      <c r="B128" t="s">
        <v>460</v>
      </c>
      <c r="C128" t="s">
        <v>894</v>
      </c>
      <c r="D128" t="s">
        <v>460</v>
      </c>
      <c r="E128" t="s">
        <v>460</v>
      </c>
      <c r="F128" t="s">
        <v>895</v>
      </c>
      <c r="G128" t="s">
        <v>896</v>
      </c>
      <c r="H128" t="s">
        <v>897</v>
      </c>
      <c r="I128" t="s">
        <v>889</v>
      </c>
      <c r="J128" t="s">
        <v>898</v>
      </c>
      <c r="K128" t="s">
        <v>482</v>
      </c>
      <c r="L128" t="s">
        <v>489</v>
      </c>
      <c r="M128" t="s">
        <v>460</v>
      </c>
      <c r="N128" t="s">
        <v>460</v>
      </c>
      <c r="O128" t="s">
        <v>460</v>
      </c>
      <c r="P128" t="s">
        <v>460</v>
      </c>
      <c r="Q128" t="s">
        <v>460</v>
      </c>
      <c r="R128" t="s">
        <v>460</v>
      </c>
      <c r="S128" t="s">
        <v>460</v>
      </c>
      <c r="T128" t="s">
        <v>460</v>
      </c>
      <c r="U128" t="s">
        <v>460</v>
      </c>
      <c r="V128" t="s">
        <v>460</v>
      </c>
      <c r="W128" t="s">
        <v>460</v>
      </c>
      <c r="X128" t="s">
        <v>460</v>
      </c>
      <c r="Y128" t="s">
        <v>620</v>
      </c>
    </row>
    <row r="129" spans="1:25" hidden="1">
      <c r="A129" t="s">
        <v>459</v>
      </c>
      <c r="B129" t="s">
        <v>460</v>
      </c>
      <c r="C129" t="s">
        <v>899</v>
      </c>
      <c r="D129" t="s">
        <v>460</v>
      </c>
      <c r="E129" t="s">
        <v>460</v>
      </c>
      <c r="F129" t="s">
        <v>462</v>
      </c>
      <c r="G129" t="s">
        <v>900</v>
      </c>
      <c r="H129" t="s">
        <v>901</v>
      </c>
      <c r="I129" t="s">
        <v>874</v>
      </c>
      <c r="J129" t="s">
        <v>902</v>
      </c>
      <c r="K129" t="s">
        <v>482</v>
      </c>
      <c r="L129" t="s">
        <v>460</v>
      </c>
      <c r="M129" t="s">
        <v>460</v>
      </c>
      <c r="N129" t="s">
        <v>460</v>
      </c>
      <c r="O129" t="s">
        <v>460</v>
      </c>
      <c r="P129" t="s">
        <v>460</v>
      </c>
      <c r="Q129" t="s">
        <v>460</v>
      </c>
      <c r="R129" t="s">
        <v>460</v>
      </c>
      <c r="S129" t="s">
        <v>460</v>
      </c>
      <c r="T129" t="s">
        <v>460</v>
      </c>
      <c r="U129" t="s">
        <v>460</v>
      </c>
      <c r="V129" t="s">
        <v>460</v>
      </c>
      <c r="W129" t="s">
        <v>460</v>
      </c>
      <c r="X129" t="s">
        <v>460</v>
      </c>
      <c r="Y129" t="s">
        <v>529</v>
      </c>
    </row>
    <row r="130" spans="1:25" hidden="1">
      <c r="A130" t="s">
        <v>459</v>
      </c>
      <c r="B130" t="s">
        <v>460</v>
      </c>
      <c r="C130" t="s">
        <v>903</v>
      </c>
      <c r="D130" t="s">
        <v>460</v>
      </c>
      <c r="E130" t="s">
        <v>460</v>
      </c>
      <c r="F130" t="s">
        <v>485</v>
      </c>
      <c r="G130" t="s">
        <v>517</v>
      </c>
      <c r="H130" t="s">
        <v>517</v>
      </c>
      <c r="I130" t="s">
        <v>589</v>
      </c>
      <c r="J130" t="s">
        <v>488</v>
      </c>
      <c r="K130" t="s">
        <v>482</v>
      </c>
      <c r="L130" t="s">
        <v>596</v>
      </c>
      <c r="M130" t="s">
        <v>460</v>
      </c>
      <c r="N130" t="s">
        <v>460</v>
      </c>
      <c r="O130" t="s">
        <v>460</v>
      </c>
      <c r="P130" t="s">
        <v>460</v>
      </c>
      <c r="Q130" t="s">
        <v>460</v>
      </c>
      <c r="R130" t="s">
        <v>460</v>
      </c>
      <c r="S130" t="s">
        <v>460</v>
      </c>
      <c r="T130" t="s">
        <v>460</v>
      </c>
      <c r="U130" t="s">
        <v>460</v>
      </c>
      <c r="V130" t="s">
        <v>460</v>
      </c>
      <c r="W130" t="s">
        <v>460</v>
      </c>
      <c r="X130" t="s">
        <v>460</v>
      </c>
      <c r="Y130" t="s">
        <v>904</v>
      </c>
    </row>
    <row r="131" spans="1:25" hidden="1">
      <c r="A131" t="s">
        <v>459</v>
      </c>
      <c r="B131" t="s">
        <v>460</v>
      </c>
      <c r="C131" t="s">
        <v>905</v>
      </c>
      <c r="D131" t="s">
        <v>460</v>
      </c>
      <c r="E131" t="s">
        <v>460</v>
      </c>
      <c r="F131" t="s">
        <v>462</v>
      </c>
      <c r="G131" t="s">
        <v>906</v>
      </c>
      <c r="H131" t="s">
        <v>907</v>
      </c>
      <c r="I131" t="s">
        <v>908</v>
      </c>
      <c r="J131" t="s">
        <v>909</v>
      </c>
      <c r="K131" t="s">
        <v>482</v>
      </c>
      <c r="L131" t="s">
        <v>489</v>
      </c>
      <c r="M131" t="s">
        <v>460</v>
      </c>
      <c r="N131" t="s">
        <v>460</v>
      </c>
      <c r="O131" t="s">
        <v>460</v>
      </c>
      <c r="P131" t="s">
        <v>460</v>
      </c>
      <c r="Q131" t="s">
        <v>460</v>
      </c>
      <c r="R131" t="s">
        <v>460</v>
      </c>
      <c r="S131" t="s">
        <v>460</v>
      </c>
      <c r="T131" t="s">
        <v>460</v>
      </c>
      <c r="U131" t="s">
        <v>460</v>
      </c>
      <c r="V131" t="s">
        <v>460</v>
      </c>
      <c r="W131" t="s">
        <v>460</v>
      </c>
      <c r="X131" t="s">
        <v>460</v>
      </c>
      <c r="Y131" t="s">
        <v>620</v>
      </c>
    </row>
    <row r="132" spans="1:25" hidden="1">
      <c r="A132" t="s">
        <v>459</v>
      </c>
      <c r="B132" t="s">
        <v>460</v>
      </c>
      <c r="C132" t="s">
        <v>910</v>
      </c>
      <c r="D132" t="s">
        <v>460</v>
      </c>
      <c r="E132" t="s">
        <v>41</v>
      </c>
      <c r="F132" t="s">
        <v>557</v>
      </c>
      <c r="G132" t="s">
        <v>566</v>
      </c>
      <c r="H132" t="s">
        <v>911</v>
      </c>
      <c r="I132" t="s">
        <v>641</v>
      </c>
      <c r="J132" t="s">
        <v>912</v>
      </c>
      <c r="K132" t="s">
        <v>467</v>
      </c>
      <c r="L132" t="s">
        <v>468</v>
      </c>
      <c r="M132" t="s">
        <v>469</v>
      </c>
      <c r="N132" t="s">
        <v>460</v>
      </c>
      <c r="O132" t="s">
        <v>460</v>
      </c>
      <c r="P132" t="s">
        <v>470</v>
      </c>
      <c r="Q132" t="s">
        <v>471</v>
      </c>
      <c r="R132" t="s">
        <v>472</v>
      </c>
      <c r="S132" t="s">
        <v>50</v>
      </c>
      <c r="T132" t="s">
        <v>643</v>
      </c>
      <c r="U132" t="s">
        <v>474</v>
      </c>
      <c r="V132" t="s">
        <v>635</v>
      </c>
      <c r="W132" t="s">
        <v>501</v>
      </c>
      <c r="X132" t="s">
        <v>645</v>
      </c>
      <c r="Y132" t="s">
        <v>645</v>
      </c>
    </row>
    <row r="133" spans="1:25" hidden="1">
      <c r="A133" t="s">
        <v>459</v>
      </c>
      <c r="B133" t="s">
        <v>460</v>
      </c>
      <c r="C133" t="s">
        <v>913</v>
      </c>
      <c r="D133" t="s">
        <v>460</v>
      </c>
      <c r="E133" t="s">
        <v>460</v>
      </c>
      <c r="F133" t="s">
        <v>789</v>
      </c>
      <c r="G133" t="s">
        <v>829</v>
      </c>
      <c r="H133" t="s">
        <v>830</v>
      </c>
      <c r="I133" t="s">
        <v>914</v>
      </c>
      <c r="J133" t="s">
        <v>488</v>
      </c>
      <c r="K133" t="s">
        <v>482</v>
      </c>
      <c r="L133" t="s">
        <v>489</v>
      </c>
      <c r="M133" t="s">
        <v>460</v>
      </c>
      <c r="N133" t="s">
        <v>460</v>
      </c>
      <c r="O133" t="s">
        <v>460</v>
      </c>
      <c r="P133" t="s">
        <v>460</v>
      </c>
      <c r="Q133" t="s">
        <v>460</v>
      </c>
      <c r="R133" t="s">
        <v>460</v>
      </c>
      <c r="S133" t="s">
        <v>460</v>
      </c>
      <c r="T133" t="s">
        <v>460</v>
      </c>
      <c r="U133" t="s">
        <v>460</v>
      </c>
      <c r="V133" t="s">
        <v>460</v>
      </c>
      <c r="W133" t="s">
        <v>460</v>
      </c>
      <c r="X133" t="s">
        <v>460</v>
      </c>
      <c r="Y133" t="s">
        <v>831</v>
      </c>
    </row>
    <row r="134" spans="1:25" hidden="1">
      <c r="A134" t="s">
        <v>459</v>
      </c>
      <c r="B134" t="s">
        <v>460</v>
      </c>
      <c r="C134" t="s">
        <v>915</v>
      </c>
      <c r="D134" t="s">
        <v>460</v>
      </c>
      <c r="E134" t="s">
        <v>460</v>
      </c>
      <c r="F134" t="s">
        <v>916</v>
      </c>
      <c r="G134" t="s">
        <v>699</v>
      </c>
      <c r="H134" t="s">
        <v>917</v>
      </c>
      <c r="I134" t="s">
        <v>918</v>
      </c>
      <c r="J134" t="s">
        <v>919</v>
      </c>
      <c r="K134" t="s">
        <v>482</v>
      </c>
      <c r="L134" t="s">
        <v>489</v>
      </c>
      <c r="M134" t="s">
        <v>460</v>
      </c>
      <c r="N134" t="s">
        <v>460</v>
      </c>
      <c r="O134" t="s">
        <v>460</v>
      </c>
      <c r="P134" t="s">
        <v>460</v>
      </c>
      <c r="Q134" t="s">
        <v>460</v>
      </c>
      <c r="R134" t="s">
        <v>460</v>
      </c>
      <c r="S134" t="s">
        <v>460</v>
      </c>
      <c r="T134" t="s">
        <v>460</v>
      </c>
      <c r="U134" t="s">
        <v>460</v>
      </c>
      <c r="V134" t="s">
        <v>460</v>
      </c>
      <c r="W134" t="s">
        <v>460</v>
      </c>
      <c r="X134" t="s">
        <v>460</v>
      </c>
      <c r="Y134" t="s">
        <v>620</v>
      </c>
    </row>
    <row r="135" spans="1:25" hidden="1">
      <c r="A135" t="s">
        <v>920</v>
      </c>
      <c r="B135" t="s">
        <v>460</v>
      </c>
      <c r="C135" t="s">
        <v>921</v>
      </c>
      <c r="D135" t="s">
        <v>460</v>
      </c>
      <c r="E135" t="s">
        <v>460</v>
      </c>
      <c r="F135" t="s">
        <v>922</v>
      </c>
      <c r="G135" t="s">
        <v>525</v>
      </c>
      <c r="H135" t="s">
        <v>923</v>
      </c>
      <c r="I135" t="s">
        <v>924</v>
      </c>
      <c r="J135" t="s">
        <v>925</v>
      </c>
      <c r="K135" t="s">
        <v>467</v>
      </c>
      <c r="L135" t="s">
        <v>460</v>
      </c>
      <c r="M135" t="s">
        <v>460</v>
      </c>
      <c r="N135" t="s">
        <v>460</v>
      </c>
      <c r="O135" t="s">
        <v>460</v>
      </c>
      <c r="P135" t="s">
        <v>460</v>
      </c>
      <c r="Q135" t="s">
        <v>460</v>
      </c>
      <c r="R135" t="s">
        <v>460</v>
      </c>
      <c r="S135" t="s">
        <v>460</v>
      </c>
      <c r="T135" t="s">
        <v>460</v>
      </c>
      <c r="U135" t="s">
        <v>460</v>
      </c>
      <c r="V135" t="s">
        <v>460</v>
      </c>
      <c r="W135" t="s">
        <v>460</v>
      </c>
      <c r="X135" t="s">
        <v>460</v>
      </c>
      <c r="Y135" t="s">
        <v>786</v>
      </c>
    </row>
    <row r="136" spans="1:25" hidden="1">
      <c r="A136" t="s">
        <v>459</v>
      </c>
      <c r="B136" t="s">
        <v>460</v>
      </c>
      <c r="C136" t="s">
        <v>926</v>
      </c>
      <c r="D136" t="s">
        <v>460</v>
      </c>
      <c r="E136" t="s">
        <v>460</v>
      </c>
      <c r="F136" t="s">
        <v>927</v>
      </c>
      <c r="G136" t="s">
        <v>928</v>
      </c>
      <c r="H136" t="s">
        <v>929</v>
      </c>
      <c r="I136" t="s">
        <v>930</v>
      </c>
      <c r="J136" t="s">
        <v>931</v>
      </c>
      <c r="K136" t="s">
        <v>482</v>
      </c>
      <c r="L136" t="s">
        <v>489</v>
      </c>
      <c r="M136" t="s">
        <v>932</v>
      </c>
      <c r="N136" t="s">
        <v>460</v>
      </c>
      <c r="O136" t="s">
        <v>460</v>
      </c>
      <c r="P136" t="s">
        <v>460</v>
      </c>
      <c r="Q136" t="s">
        <v>471</v>
      </c>
      <c r="R136" t="s">
        <v>460</v>
      </c>
      <c r="S136" t="s">
        <v>460</v>
      </c>
      <c r="T136" t="s">
        <v>460</v>
      </c>
      <c r="U136" t="s">
        <v>460</v>
      </c>
      <c r="V136" t="s">
        <v>460</v>
      </c>
      <c r="W136" t="s">
        <v>460</v>
      </c>
      <c r="X136" t="s">
        <v>460</v>
      </c>
      <c r="Y136" t="s">
        <v>570</v>
      </c>
    </row>
    <row r="137" spans="1:25" hidden="1">
      <c r="A137" t="s">
        <v>459</v>
      </c>
      <c r="B137" t="s">
        <v>460</v>
      </c>
      <c r="C137" t="s">
        <v>933</v>
      </c>
      <c r="D137" t="s">
        <v>460</v>
      </c>
      <c r="E137" t="s">
        <v>460</v>
      </c>
      <c r="F137" t="s">
        <v>485</v>
      </c>
      <c r="G137" t="s">
        <v>934</v>
      </c>
      <c r="H137" t="s">
        <v>935</v>
      </c>
      <c r="I137" t="s">
        <v>934</v>
      </c>
      <c r="J137" t="s">
        <v>488</v>
      </c>
      <c r="K137" t="s">
        <v>482</v>
      </c>
      <c r="L137" t="s">
        <v>460</v>
      </c>
      <c r="M137" t="s">
        <v>460</v>
      </c>
      <c r="N137" t="s">
        <v>460</v>
      </c>
      <c r="O137" t="s">
        <v>460</v>
      </c>
      <c r="P137" t="s">
        <v>460</v>
      </c>
      <c r="Q137" t="s">
        <v>460</v>
      </c>
      <c r="R137" t="s">
        <v>460</v>
      </c>
      <c r="S137" t="s">
        <v>460</v>
      </c>
      <c r="T137" t="s">
        <v>460</v>
      </c>
      <c r="U137" t="s">
        <v>460</v>
      </c>
      <c r="V137" t="s">
        <v>460</v>
      </c>
      <c r="W137" t="s">
        <v>460</v>
      </c>
      <c r="X137" t="s">
        <v>460</v>
      </c>
      <c r="Y137" t="s">
        <v>620</v>
      </c>
    </row>
    <row r="138" spans="1:25" hidden="1">
      <c r="A138" t="s">
        <v>459</v>
      </c>
      <c r="B138" t="s">
        <v>460</v>
      </c>
      <c r="C138" t="s">
        <v>936</v>
      </c>
      <c r="D138" t="s">
        <v>460</v>
      </c>
      <c r="E138" t="s">
        <v>460</v>
      </c>
      <c r="F138" t="s">
        <v>937</v>
      </c>
      <c r="G138" t="s">
        <v>938</v>
      </c>
      <c r="H138" t="s">
        <v>939</v>
      </c>
      <c r="I138" t="s">
        <v>940</v>
      </c>
      <c r="J138" t="s">
        <v>941</v>
      </c>
      <c r="K138" t="s">
        <v>482</v>
      </c>
      <c r="L138" t="s">
        <v>460</v>
      </c>
      <c r="M138" t="s">
        <v>460</v>
      </c>
      <c r="N138" t="s">
        <v>460</v>
      </c>
      <c r="O138" t="s">
        <v>460</v>
      </c>
      <c r="P138" t="s">
        <v>460</v>
      </c>
      <c r="Q138" t="s">
        <v>460</v>
      </c>
      <c r="R138" t="s">
        <v>460</v>
      </c>
      <c r="S138" t="s">
        <v>460</v>
      </c>
      <c r="T138" t="s">
        <v>460</v>
      </c>
      <c r="U138" t="s">
        <v>460</v>
      </c>
      <c r="V138" t="s">
        <v>460</v>
      </c>
      <c r="W138" t="s">
        <v>460</v>
      </c>
      <c r="X138" t="s">
        <v>460</v>
      </c>
      <c r="Y138" t="s">
        <v>877</v>
      </c>
    </row>
    <row r="139" spans="1:25" hidden="1">
      <c r="A139" t="s">
        <v>459</v>
      </c>
      <c r="B139" t="s">
        <v>460</v>
      </c>
      <c r="C139" t="s">
        <v>942</v>
      </c>
      <c r="D139" t="s">
        <v>460</v>
      </c>
      <c r="E139" t="s">
        <v>460</v>
      </c>
      <c r="F139" t="s">
        <v>485</v>
      </c>
      <c r="G139" t="s">
        <v>518</v>
      </c>
      <c r="H139" t="s">
        <v>521</v>
      </c>
      <c r="I139" t="s">
        <v>518</v>
      </c>
      <c r="J139" t="s">
        <v>488</v>
      </c>
      <c r="K139" t="s">
        <v>482</v>
      </c>
      <c r="L139" t="s">
        <v>489</v>
      </c>
      <c r="M139" t="s">
        <v>460</v>
      </c>
      <c r="N139" t="s">
        <v>460</v>
      </c>
      <c r="O139" t="s">
        <v>460</v>
      </c>
      <c r="P139" t="s">
        <v>460</v>
      </c>
      <c r="Q139" t="s">
        <v>460</v>
      </c>
      <c r="R139" t="s">
        <v>460</v>
      </c>
      <c r="S139" t="s">
        <v>460</v>
      </c>
      <c r="T139" t="s">
        <v>460</v>
      </c>
      <c r="U139" t="s">
        <v>460</v>
      </c>
      <c r="V139" t="s">
        <v>460</v>
      </c>
      <c r="W139" t="s">
        <v>460</v>
      </c>
      <c r="X139" t="s">
        <v>460</v>
      </c>
      <c r="Y139" t="s">
        <v>904</v>
      </c>
    </row>
    <row r="140" spans="1:25" hidden="1">
      <c r="A140" t="s">
        <v>459</v>
      </c>
      <c r="B140" t="s">
        <v>460</v>
      </c>
      <c r="C140" t="s">
        <v>943</v>
      </c>
      <c r="D140" t="s">
        <v>460</v>
      </c>
      <c r="E140" t="s">
        <v>460</v>
      </c>
      <c r="F140" t="s">
        <v>485</v>
      </c>
      <c r="G140" t="s">
        <v>514</v>
      </c>
      <c r="H140" t="s">
        <v>515</v>
      </c>
      <c r="I140" t="s">
        <v>514</v>
      </c>
      <c r="J140" t="s">
        <v>488</v>
      </c>
      <c r="K140" t="s">
        <v>482</v>
      </c>
      <c r="L140" t="s">
        <v>460</v>
      </c>
      <c r="M140" t="s">
        <v>460</v>
      </c>
      <c r="N140" t="s">
        <v>460</v>
      </c>
      <c r="O140" t="s">
        <v>460</v>
      </c>
      <c r="P140" t="s">
        <v>460</v>
      </c>
      <c r="Q140" t="s">
        <v>460</v>
      </c>
      <c r="R140" t="s">
        <v>460</v>
      </c>
      <c r="S140" t="s">
        <v>460</v>
      </c>
      <c r="T140" t="s">
        <v>460</v>
      </c>
      <c r="U140" t="s">
        <v>460</v>
      </c>
      <c r="V140" t="s">
        <v>460</v>
      </c>
      <c r="W140" t="s">
        <v>460</v>
      </c>
      <c r="X140" t="s">
        <v>460</v>
      </c>
      <c r="Y140" t="s">
        <v>508</v>
      </c>
    </row>
    <row r="141" spans="1:25" hidden="1">
      <c r="A141" t="s">
        <v>459</v>
      </c>
      <c r="B141" t="s">
        <v>460</v>
      </c>
      <c r="C141" t="s">
        <v>944</v>
      </c>
      <c r="D141" t="s">
        <v>460</v>
      </c>
      <c r="E141" t="s">
        <v>460</v>
      </c>
      <c r="F141" t="s">
        <v>927</v>
      </c>
      <c r="G141" t="s">
        <v>945</v>
      </c>
      <c r="H141" t="s">
        <v>946</v>
      </c>
      <c r="I141" t="s">
        <v>947</v>
      </c>
      <c r="J141" t="s">
        <v>948</v>
      </c>
      <c r="K141" t="s">
        <v>482</v>
      </c>
      <c r="L141" t="s">
        <v>460</v>
      </c>
      <c r="M141" t="s">
        <v>460</v>
      </c>
      <c r="N141" t="s">
        <v>460</v>
      </c>
      <c r="O141" t="s">
        <v>460</v>
      </c>
      <c r="P141" t="s">
        <v>460</v>
      </c>
      <c r="Q141" t="s">
        <v>460</v>
      </c>
      <c r="R141" t="s">
        <v>460</v>
      </c>
      <c r="S141" t="s">
        <v>460</v>
      </c>
      <c r="T141" t="s">
        <v>460</v>
      </c>
      <c r="U141" t="s">
        <v>460</v>
      </c>
      <c r="V141" t="s">
        <v>460</v>
      </c>
      <c r="W141" t="s">
        <v>460</v>
      </c>
      <c r="X141" t="s">
        <v>460</v>
      </c>
      <c r="Y141" t="s">
        <v>570</v>
      </c>
    </row>
    <row r="142" spans="1:25" hidden="1">
      <c r="A142" t="s">
        <v>459</v>
      </c>
      <c r="B142" t="s">
        <v>460</v>
      </c>
      <c r="C142" t="s">
        <v>949</v>
      </c>
      <c r="D142" t="s">
        <v>460</v>
      </c>
      <c r="E142" t="s">
        <v>460</v>
      </c>
      <c r="F142" t="s">
        <v>462</v>
      </c>
      <c r="G142" t="s">
        <v>463</v>
      </c>
      <c r="H142" t="s">
        <v>770</v>
      </c>
      <c r="I142" t="s">
        <v>862</v>
      </c>
      <c r="J142" t="s">
        <v>950</v>
      </c>
      <c r="K142" t="s">
        <v>482</v>
      </c>
      <c r="L142" t="s">
        <v>460</v>
      </c>
      <c r="M142" t="s">
        <v>460</v>
      </c>
      <c r="N142" t="s">
        <v>460</v>
      </c>
      <c r="O142" t="s">
        <v>460</v>
      </c>
      <c r="P142" t="s">
        <v>460</v>
      </c>
      <c r="Q142" t="s">
        <v>460</v>
      </c>
      <c r="R142" t="s">
        <v>460</v>
      </c>
      <c r="S142" t="s">
        <v>460</v>
      </c>
      <c r="T142" t="s">
        <v>460</v>
      </c>
      <c r="U142" t="s">
        <v>460</v>
      </c>
      <c r="V142" t="s">
        <v>460</v>
      </c>
      <c r="W142" t="s">
        <v>460</v>
      </c>
      <c r="X142" t="s">
        <v>460</v>
      </c>
      <c r="Y142" t="s">
        <v>483</v>
      </c>
    </row>
    <row r="143" spans="1:25" hidden="1">
      <c r="A143" t="s">
        <v>459</v>
      </c>
      <c r="B143" t="s">
        <v>460</v>
      </c>
      <c r="C143" t="s">
        <v>951</v>
      </c>
      <c r="D143" t="s">
        <v>460</v>
      </c>
      <c r="E143" t="s">
        <v>41</v>
      </c>
      <c r="F143" t="s">
        <v>952</v>
      </c>
      <c r="G143" t="s">
        <v>835</v>
      </c>
      <c r="H143" t="s">
        <v>953</v>
      </c>
      <c r="I143" t="s">
        <v>954</v>
      </c>
      <c r="J143" t="s">
        <v>955</v>
      </c>
      <c r="K143" t="s">
        <v>460</v>
      </c>
      <c r="L143" t="s">
        <v>468</v>
      </c>
      <c r="M143" t="s">
        <v>932</v>
      </c>
      <c r="N143" t="s">
        <v>460</v>
      </c>
      <c r="O143" t="s">
        <v>460</v>
      </c>
      <c r="P143" t="s">
        <v>470</v>
      </c>
      <c r="Q143" t="s">
        <v>471</v>
      </c>
      <c r="R143" t="s">
        <v>472</v>
      </c>
      <c r="S143" t="s">
        <v>26</v>
      </c>
      <c r="T143" t="s">
        <v>460</v>
      </c>
      <c r="U143" t="s">
        <v>460</v>
      </c>
      <c r="V143" t="s">
        <v>460</v>
      </c>
      <c r="W143" t="s">
        <v>460</v>
      </c>
      <c r="X143" t="s">
        <v>460</v>
      </c>
      <c r="Y143" t="s">
        <v>668</v>
      </c>
    </row>
    <row r="144" spans="1:25" hidden="1">
      <c r="A144" t="s">
        <v>459</v>
      </c>
      <c r="B144" t="s">
        <v>460</v>
      </c>
      <c r="C144" t="s">
        <v>956</v>
      </c>
      <c r="D144" t="s">
        <v>460</v>
      </c>
      <c r="E144" t="s">
        <v>460</v>
      </c>
      <c r="F144" t="s">
        <v>957</v>
      </c>
      <c r="G144" t="s">
        <v>958</v>
      </c>
      <c r="H144" t="s">
        <v>959</v>
      </c>
      <c r="I144" t="s">
        <v>960</v>
      </c>
      <c r="J144" t="s">
        <v>961</v>
      </c>
      <c r="K144" t="s">
        <v>460</v>
      </c>
      <c r="L144" t="s">
        <v>460</v>
      </c>
      <c r="M144" t="s">
        <v>460</v>
      </c>
      <c r="N144" t="s">
        <v>460</v>
      </c>
      <c r="O144" t="s">
        <v>460</v>
      </c>
      <c r="P144" t="s">
        <v>460</v>
      </c>
      <c r="Q144" t="s">
        <v>460</v>
      </c>
      <c r="R144" t="s">
        <v>460</v>
      </c>
      <c r="S144" t="s">
        <v>460</v>
      </c>
      <c r="T144" t="s">
        <v>460</v>
      </c>
      <c r="U144" t="s">
        <v>460</v>
      </c>
      <c r="V144" t="s">
        <v>460</v>
      </c>
      <c r="W144" t="s">
        <v>460</v>
      </c>
      <c r="X144" t="s">
        <v>460</v>
      </c>
      <c r="Y144" t="s">
        <v>733</v>
      </c>
    </row>
    <row r="145" spans="1:25" hidden="1">
      <c r="A145" t="s">
        <v>459</v>
      </c>
      <c r="B145" t="s">
        <v>460</v>
      </c>
      <c r="C145" t="s">
        <v>962</v>
      </c>
      <c r="D145" t="s">
        <v>460</v>
      </c>
      <c r="E145" t="s">
        <v>460</v>
      </c>
      <c r="F145" t="s">
        <v>963</v>
      </c>
      <c r="G145" t="s">
        <v>964</v>
      </c>
      <c r="H145" t="s">
        <v>965</v>
      </c>
      <c r="I145" t="s">
        <v>731</v>
      </c>
      <c r="J145" t="s">
        <v>966</v>
      </c>
      <c r="K145" t="s">
        <v>460</v>
      </c>
      <c r="L145" t="s">
        <v>460</v>
      </c>
      <c r="M145" t="s">
        <v>460</v>
      </c>
      <c r="N145" t="s">
        <v>460</v>
      </c>
      <c r="O145" t="s">
        <v>460</v>
      </c>
      <c r="P145" t="s">
        <v>460</v>
      </c>
      <c r="Q145" t="s">
        <v>460</v>
      </c>
      <c r="R145" t="s">
        <v>460</v>
      </c>
      <c r="S145" t="s">
        <v>460</v>
      </c>
      <c r="T145" t="s">
        <v>460</v>
      </c>
      <c r="U145" t="s">
        <v>460</v>
      </c>
      <c r="V145" t="s">
        <v>460</v>
      </c>
      <c r="W145" t="s">
        <v>460</v>
      </c>
      <c r="X145" t="s">
        <v>460</v>
      </c>
      <c r="Y145" t="s">
        <v>733</v>
      </c>
    </row>
    <row r="146" spans="1:25" hidden="1">
      <c r="A146" t="s">
        <v>459</v>
      </c>
      <c r="B146" t="s">
        <v>460</v>
      </c>
      <c r="C146" t="s">
        <v>967</v>
      </c>
      <c r="D146" t="s">
        <v>460</v>
      </c>
      <c r="E146" t="s">
        <v>41</v>
      </c>
      <c r="F146" t="s">
        <v>963</v>
      </c>
      <c r="G146" t="s">
        <v>968</v>
      </c>
      <c r="H146" t="s">
        <v>969</v>
      </c>
      <c r="I146" t="s">
        <v>465</v>
      </c>
      <c r="J146" t="s">
        <v>970</v>
      </c>
      <c r="K146" t="s">
        <v>467</v>
      </c>
      <c r="L146" t="s">
        <v>468</v>
      </c>
      <c r="M146" t="s">
        <v>469</v>
      </c>
      <c r="N146" t="s">
        <v>460</v>
      </c>
      <c r="O146" t="s">
        <v>460</v>
      </c>
      <c r="P146" t="s">
        <v>470</v>
      </c>
      <c r="Q146" t="s">
        <v>471</v>
      </c>
      <c r="R146" t="s">
        <v>472</v>
      </c>
      <c r="S146" t="s">
        <v>840</v>
      </c>
      <c r="T146" t="s">
        <v>634</v>
      </c>
      <c r="U146" t="s">
        <v>474</v>
      </c>
      <c r="V146" t="s">
        <v>474</v>
      </c>
      <c r="W146" t="s">
        <v>636</v>
      </c>
      <c r="X146" t="s">
        <v>971</v>
      </c>
      <c r="Y146" t="s">
        <v>622</v>
      </c>
    </row>
    <row r="147" spans="1:25" hidden="1">
      <c r="A147" t="s">
        <v>459</v>
      </c>
      <c r="B147" t="s">
        <v>460</v>
      </c>
      <c r="C147" t="s">
        <v>972</v>
      </c>
      <c r="D147" t="s">
        <v>460</v>
      </c>
      <c r="E147" t="s">
        <v>460</v>
      </c>
      <c r="F147" t="s">
        <v>485</v>
      </c>
      <c r="G147" t="s">
        <v>584</v>
      </c>
      <c r="H147" t="s">
        <v>584</v>
      </c>
      <c r="I147" t="s">
        <v>499</v>
      </c>
      <c r="J147" t="s">
        <v>500</v>
      </c>
      <c r="K147" t="s">
        <v>482</v>
      </c>
      <c r="L147" t="s">
        <v>594</v>
      </c>
      <c r="M147" t="s">
        <v>460</v>
      </c>
      <c r="N147" t="s">
        <v>460</v>
      </c>
      <c r="O147" t="s">
        <v>460</v>
      </c>
      <c r="P147" t="s">
        <v>460</v>
      </c>
      <c r="Q147" t="s">
        <v>460</v>
      </c>
      <c r="R147" t="s">
        <v>460</v>
      </c>
      <c r="S147" t="s">
        <v>460</v>
      </c>
      <c r="T147" t="s">
        <v>460</v>
      </c>
      <c r="U147" t="s">
        <v>460</v>
      </c>
      <c r="V147" t="s">
        <v>460</v>
      </c>
      <c r="W147" t="s">
        <v>460</v>
      </c>
      <c r="X147" t="s">
        <v>460</v>
      </c>
      <c r="Y147" t="s">
        <v>501</v>
      </c>
    </row>
    <row r="148" spans="1:25" hidden="1">
      <c r="A148" t="s">
        <v>459</v>
      </c>
      <c r="B148" t="s">
        <v>460</v>
      </c>
      <c r="C148" t="s">
        <v>973</v>
      </c>
      <c r="D148" t="s">
        <v>460</v>
      </c>
      <c r="E148" t="s">
        <v>460</v>
      </c>
      <c r="F148" t="s">
        <v>462</v>
      </c>
      <c r="G148" t="s">
        <v>974</v>
      </c>
      <c r="H148" t="s">
        <v>975</v>
      </c>
      <c r="I148" t="s">
        <v>765</v>
      </c>
      <c r="J148" t="s">
        <v>660</v>
      </c>
      <c r="K148" t="s">
        <v>482</v>
      </c>
      <c r="L148" t="s">
        <v>460</v>
      </c>
      <c r="M148" t="s">
        <v>460</v>
      </c>
      <c r="N148" t="s">
        <v>460</v>
      </c>
      <c r="O148" t="s">
        <v>460</v>
      </c>
      <c r="P148" t="s">
        <v>460</v>
      </c>
      <c r="Q148" t="s">
        <v>460</v>
      </c>
      <c r="R148" t="s">
        <v>460</v>
      </c>
      <c r="S148" t="s">
        <v>460</v>
      </c>
      <c r="T148" t="s">
        <v>460</v>
      </c>
      <c r="U148" t="s">
        <v>460</v>
      </c>
      <c r="V148" t="s">
        <v>460</v>
      </c>
      <c r="W148" t="s">
        <v>460</v>
      </c>
      <c r="X148" t="s">
        <v>460</v>
      </c>
      <c r="Y148" t="s">
        <v>761</v>
      </c>
    </row>
    <row r="149" spans="1:25" hidden="1">
      <c r="A149" t="s">
        <v>459</v>
      </c>
      <c r="B149" t="s">
        <v>460</v>
      </c>
      <c r="C149" t="s">
        <v>976</v>
      </c>
      <c r="D149" t="s">
        <v>460</v>
      </c>
      <c r="E149" t="s">
        <v>460</v>
      </c>
      <c r="F149" t="s">
        <v>977</v>
      </c>
      <c r="G149" t="s">
        <v>722</v>
      </c>
      <c r="H149" t="s">
        <v>978</v>
      </c>
      <c r="I149" t="s">
        <v>979</v>
      </c>
      <c r="J149" t="s">
        <v>980</v>
      </c>
      <c r="K149" t="s">
        <v>482</v>
      </c>
      <c r="L149" t="s">
        <v>489</v>
      </c>
      <c r="M149" t="s">
        <v>460</v>
      </c>
      <c r="N149" t="s">
        <v>460</v>
      </c>
      <c r="O149" t="s">
        <v>460</v>
      </c>
      <c r="P149" t="s">
        <v>460</v>
      </c>
      <c r="Q149" t="s">
        <v>460</v>
      </c>
      <c r="R149" t="s">
        <v>460</v>
      </c>
      <c r="S149" t="s">
        <v>460</v>
      </c>
      <c r="T149" t="s">
        <v>460</v>
      </c>
      <c r="U149" t="s">
        <v>460</v>
      </c>
      <c r="V149" t="s">
        <v>460</v>
      </c>
      <c r="W149" t="s">
        <v>460</v>
      </c>
      <c r="X149" t="s">
        <v>460</v>
      </c>
      <c r="Y149" t="s">
        <v>847</v>
      </c>
    </row>
    <row r="150" spans="1:25" hidden="1">
      <c r="A150" t="s">
        <v>459</v>
      </c>
      <c r="B150" t="s">
        <v>460</v>
      </c>
      <c r="C150" t="s">
        <v>981</v>
      </c>
      <c r="D150" t="s">
        <v>460</v>
      </c>
      <c r="E150" t="s">
        <v>460</v>
      </c>
      <c r="F150" t="s">
        <v>462</v>
      </c>
      <c r="G150" t="s">
        <v>722</v>
      </c>
      <c r="H150" t="s">
        <v>982</v>
      </c>
      <c r="I150" t="s">
        <v>983</v>
      </c>
      <c r="J150" t="s">
        <v>984</v>
      </c>
      <c r="K150" t="s">
        <v>482</v>
      </c>
      <c r="L150" t="s">
        <v>489</v>
      </c>
      <c r="M150" t="s">
        <v>460</v>
      </c>
      <c r="N150" t="s">
        <v>460</v>
      </c>
      <c r="O150" t="s">
        <v>460</v>
      </c>
      <c r="P150" t="s">
        <v>460</v>
      </c>
      <c r="Q150" t="s">
        <v>460</v>
      </c>
      <c r="R150" t="s">
        <v>460</v>
      </c>
      <c r="S150" t="s">
        <v>460</v>
      </c>
      <c r="T150" t="s">
        <v>460</v>
      </c>
      <c r="U150" t="s">
        <v>460</v>
      </c>
      <c r="V150" t="s">
        <v>460</v>
      </c>
      <c r="W150" t="s">
        <v>460</v>
      </c>
      <c r="X150" t="s">
        <v>460</v>
      </c>
      <c r="Y150" t="s">
        <v>831</v>
      </c>
    </row>
    <row r="151" spans="1:25" hidden="1">
      <c r="A151" t="s">
        <v>459</v>
      </c>
      <c r="B151" t="s">
        <v>460</v>
      </c>
      <c r="C151" t="s">
        <v>985</v>
      </c>
      <c r="D151" t="s">
        <v>460</v>
      </c>
      <c r="E151" t="s">
        <v>460</v>
      </c>
      <c r="F151" t="s">
        <v>485</v>
      </c>
      <c r="G151" t="s">
        <v>518</v>
      </c>
      <c r="H151" t="s">
        <v>521</v>
      </c>
      <c r="I151" t="s">
        <v>518</v>
      </c>
      <c r="J151" t="s">
        <v>488</v>
      </c>
      <c r="K151" t="s">
        <v>482</v>
      </c>
      <c r="L151" t="s">
        <v>460</v>
      </c>
      <c r="M151" t="s">
        <v>460</v>
      </c>
      <c r="N151" t="s">
        <v>460</v>
      </c>
      <c r="O151" t="s">
        <v>460</v>
      </c>
      <c r="P151" t="s">
        <v>460</v>
      </c>
      <c r="Q151" t="s">
        <v>460</v>
      </c>
      <c r="R151" t="s">
        <v>460</v>
      </c>
      <c r="S151" t="s">
        <v>460</v>
      </c>
      <c r="T151" t="s">
        <v>460</v>
      </c>
      <c r="U151" t="s">
        <v>460</v>
      </c>
      <c r="V151" t="s">
        <v>460</v>
      </c>
      <c r="W151" t="s">
        <v>460</v>
      </c>
      <c r="X151" t="s">
        <v>460</v>
      </c>
      <c r="Y151" t="s">
        <v>827</v>
      </c>
    </row>
    <row r="152" spans="1:25" hidden="1">
      <c r="A152" t="s">
        <v>459</v>
      </c>
      <c r="B152" t="s">
        <v>460</v>
      </c>
      <c r="C152" t="s">
        <v>986</v>
      </c>
      <c r="D152" t="s">
        <v>460</v>
      </c>
      <c r="E152" t="s">
        <v>460</v>
      </c>
      <c r="F152" t="s">
        <v>485</v>
      </c>
      <c r="G152" t="s">
        <v>829</v>
      </c>
      <c r="H152" t="s">
        <v>830</v>
      </c>
      <c r="I152" t="s">
        <v>829</v>
      </c>
      <c r="J152" t="s">
        <v>488</v>
      </c>
      <c r="K152" t="s">
        <v>482</v>
      </c>
      <c r="L152" t="s">
        <v>489</v>
      </c>
      <c r="M152" t="s">
        <v>460</v>
      </c>
      <c r="N152" t="s">
        <v>460</v>
      </c>
      <c r="O152" t="s">
        <v>460</v>
      </c>
      <c r="P152" t="s">
        <v>460</v>
      </c>
      <c r="Q152" t="s">
        <v>460</v>
      </c>
      <c r="R152" t="s">
        <v>460</v>
      </c>
      <c r="S152" t="s">
        <v>460</v>
      </c>
      <c r="T152" t="s">
        <v>460</v>
      </c>
      <c r="U152" t="s">
        <v>460</v>
      </c>
      <c r="V152" t="s">
        <v>460</v>
      </c>
      <c r="W152" t="s">
        <v>460</v>
      </c>
      <c r="X152" t="s">
        <v>460</v>
      </c>
      <c r="Y152" t="s">
        <v>831</v>
      </c>
    </row>
    <row r="153" spans="1:25" hidden="1">
      <c r="A153" t="s">
        <v>459</v>
      </c>
      <c r="B153" t="s">
        <v>460</v>
      </c>
      <c r="C153" t="s">
        <v>987</v>
      </c>
      <c r="D153" t="s">
        <v>460</v>
      </c>
      <c r="E153" t="s">
        <v>460</v>
      </c>
      <c r="F153" t="s">
        <v>485</v>
      </c>
      <c r="G153" t="s">
        <v>690</v>
      </c>
      <c r="H153" t="s">
        <v>691</v>
      </c>
      <c r="I153" t="s">
        <v>518</v>
      </c>
      <c r="J153" t="s">
        <v>488</v>
      </c>
      <c r="K153" t="s">
        <v>482</v>
      </c>
      <c r="L153" t="s">
        <v>489</v>
      </c>
      <c r="M153" t="s">
        <v>460</v>
      </c>
      <c r="N153" t="s">
        <v>460</v>
      </c>
      <c r="O153" t="s">
        <v>460</v>
      </c>
      <c r="P153" t="s">
        <v>460</v>
      </c>
      <c r="Q153" t="s">
        <v>460</v>
      </c>
      <c r="R153" t="s">
        <v>460</v>
      </c>
      <c r="S153" t="s">
        <v>460</v>
      </c>
      <c r="T153" t="s">
        <v>460</v>
      </c>
      <c r="U153" t="s">
        <v>460</v>
      </c>
      <c r="V153" t="s">
        <v>460</v>
      </c>
      <c r="W153" t="s">
        <v>460</v>
      </c>
      <c r="X153" t="s">
        <v>460</v>
      </c>
      <c r="Y153" t="s">
        <v>904</v>
      </c>
    </row>
    <row r="154" spans="1:25" hidden="1">
      <c r="A154" t="s">
        <v>459</v>
      </c>
      <c r="B154" t="s">
        <v>460</v>
      </c>
      <c r="C154" t="s">
        <v>988</v>
      </c>
      <c r="D154" t="s">
        <v>460</v>
      </c>
      <c r="E154" t="s">
        <v>460</v>
      </c>
      <c r="F154" t="s">
        <v>485</v>
      </c>
      <c r="G154" t="s">
        <v>822</v>
      </c>
      <c r="H154" t="s">
        <v>541</v>
      </c>
      <c r="I154" t="s">
        <v>822</v>
      </c>
      <c r="J154" t="s">
        <v>488</v>
      </c>
      <c r="K154" t="s">
        <v>482</v>
      </c>
      <c r="L154" t="s">
        <v>989</v>
      </c>
      <c r="M154" t="s">
        <v>460</v>
      </c>
      <c r="N154" t="s">
        <v>460</v>
      </c>
      <c r="O154" t="s">
        <v>460</v>
      </c>
      <c r="P154" t="s">
        <v>460</v>
      </c>
      <c r="Q154" t="s">
        <v>460</v>
      </c>
      <c r="R154" t="s">
        <v>460</v>
      </c>
      <c r="S154" t="s">
        <v>460</v>
      </c>
      <c r="T154" t="s">
        <v>460</v>
      </c>
      <c r="U154" t="s">
        <v>460</v>
      </c>
      <c r="V154" t="s">
        <v>460</v>
      </c>
      <c r="W154" t="s">
        <v>460</v>
      </c>
      <c r="X154" t="s">
        <v>460</v>
      </c>
      <c r="Y154" t="s">
        <v>548</v>
      </c>
    </row>
    <row r="155" spans="1:25" hidden="1">
      <c r="A155" t="s">
        <v>459</v>
      </c>
      <c r="B155" t="s">
        <v>460</v>
      </c>
      <c r="C155" t="s">
        <v>990</v>
      </c>
      <c r="D155" t="s">
        <v>460</v>
      </c>
      <c r="E155" t="s">
        <v>460</v>
      </c>
      <c r="F155" t="s">
        <v>922</v>
      </c>
      <c r="G155" t="s">
        <v>835</v>
      </c>
      <c r="H155" t="s">
        <v>991</v>
      </c>
      <c r="I155" t="s">
        <v>992</v>
      </c>
      <c r="J155" t="s">
        <v>993</v>
      </c>
      <c r="K155" t="s">
        <v>482</v>
      </c>
      <c r="L155" t="s">
        <v>460</v>
      </c>
      <c r="M155" t="s">
        <v>460</v>
      </c>
      <c r="N155" t="s">
        <v>460</v>
      </c>
      <c r="O155" t="s">
        <v>460</v>
      </c>
      <c r="P155" t="s">
        <v>460</v>
      </c>
      <c r="Q155" t="s">
        <v>460</v>
      </c>
      <c r="R155" t="s">
        <v>460</v>
      </c>
      <c r="S155" t="s">
        <v>460</v>
      </c>
      <c r="T155" t="s">
        <v>460</v>
      </c>
      <c r="U155" t="s">
        <v>460</v>
      </c>
      <c r="V155" t="s">
        <v>460</v>
      </c>
      <c r="W155" t="s">
        <v>460</v>
      </c>
      <c r="X155" t="s">
        <v>460</v>
      </c>
      <c r="Y155" t="s">
        <v>548</v>
      </c>
    </row>
    <row r="156" spans="1:25" hidden="1">
      <c r="A156" t="s">
        <v>459</v>
      </c>
      <c r="B156" t="s">
        <v>460</v>
      </c>
      <c r="C156" t="s">
        <v>994</v>
      </c>
      <c r="D156" t="s">
        <v>460</v>
      </c>
      <c r="E156" t="s">
        <v>460</v>
      </c>
      <c r="F156" t="s">
        <v>485</v>
      </c>
      <c r="G156" t="s">
        <v>822</v>
      </c>
      <c r="H156" t="s">
        <v>541</v>
      </c>
      <c r="I156" t="s">
        <v>822</v>
      </c>
      <c r="J156" t="s">
        <v>488</v>
      </c>
      <c r="K156" t="s">
        <v>482</v>
      </c>
      <c r="L156" t="s">
        <v>989</v>
      </c>
      <c r="M156" t="s">
        <v>460</v>
      </c>
      <c r="N156" t="s">
        <v>460</v>
      </c>
      <c r="O156" t="s">
        <v>460</v>
      </c>
      <c r="P156" t="s">
        <v>460</v>
      </c>
      <c r="Q156" t="s">
        <v>460</v>
      </c>
      <c r="R156" t="s">
        <v>460</v>
      </c>
      <c r="S156" t="s">
        <v>460</v>
      </c>
      <c r="T156" t="s">
        <v>460</v>
      </c>
      <c r="U156" t="s">
        <v>460</v>
      </c>
      <c r="V156" t="s">
        <v>460</v>
      </c>
      <c r="W156" t="s">
        <v>460</v>
      </c>
      <c r="X156" t="s">
        <v>460</v>
      </c>
      <c r="Y156" t="s">
        <v>827</v>
      </c>
    </row>
    <row r="157" spans="1:25" hidden="1">
      <c r="A157" t="s">
        <v>459</v>
      </c>
      <c r="B157" t="s">
        <v>460</v>
      </c>
      <c r="C157" t="s">
        <v>995</v>
      </c>
      <c r="D157" t="s">
        <v>460</v>
      </c>
      <c r="E157" t="s">
        <v>460</v>
      </c>
      <c r="F157" t="s">
        <v>485</v>
      </c>
      <c r="G157" t="s">
        <v>996</v>
      </c>
      <c r="H157" t="s">
        <v>996</v>
      </c>
      <c r="I157" t="s">
        <v>626</v>
      </c>
      <c r="J157" t="s">
        <v>488</v>
      </c>
      <c r="K157" t="s">
        <v>482</v>
      </c>
      <c r="L157" t="s">
        <v>489</v>
      </c>
      <c r="M157" t="s">
        <v>460</v>
      </c>
      <c r="N157" t="s">
        <v>460</v>
      </c>
      <c r="O157" t="s">
        <v>460</v>
      </c>
      <c r="P157" t="s">
        <v>460</v>
      </c>
      <c r="Q157" t="s">
        <v>460</v>
      </c>
      <c r="R157" t="s">
        <v>460</v>
      </c>
      <c r="S157" t="s">
        <v>460</v>
      </c>
      <c r="T157" t="s">
        <v>460</v>
      </c>
      <c r="U157" t="s">
        <v>460</v>
      </c>
      <c r="V157" t="s">
        <v>460</v>
      </c>
      <c r="W157" t="s">
        <v>460</v>
      </c>
      <c r="X157" t="s">
        <v>460</v>
      </c>
      <c r="Y157" t="s">
        <v>587</v>
      </c>
    </row>
    <row r="158" spans="1:25" hidden="1">
      <c r="A158" t="s">
        <v>459</v>
      </c>
      <c r="B158" t="s">
        <v>460</v>
      </c>
      <c r="C158" t="s">
        <v>997</v>
      </c>
      <c r="D158" t="s">
        <v>460</v>
      </c>
      <c r="E158" t="s">
        <v>460</v>
      </c>
      <c r="F158" t="s">
        <v>485</v>
      </c>
      <c r="G158" t="s">
        <v>998</v>
      </c>
      <c r="H158" t="s">
        <v>999</v>
      </c>
      <c r="I158" t="s">
        <v>998</v>
      </c>
      <c r="J158" t="s">
        <v>488</v>
      </c>
      <c r="K158" t="s">
        <v>482</v>
      </c>
      <c r="L158" t="s">
        <v>489</v>
      </c>
      <c r="M158" t="s">
        <v>460</v>
      </c>
      <c r="N158" t="s">
        <v>460</v>
      </c>
      <c r="O158" t="s">
        <v>460</v>
      </c>
      <c r="P158" t="s">
        <v>460</v>
      </c>
      <c r="Q158" t="s">
        <v>460</v>
      </c>
      <c r="R158" t="s">
        <v>460</v>
      </c>
      <c r="S158" t="s">
        <v>460</v>
      </c>
      <c r="T158" t="s">
        <v>460</v>
      </c>
      <c r="U158" t="s">
        <v>460</v>
      </c>
      <c r="V158" t="s">
        <v>460</v>
      </c>
      <c r="W158" t="s">
        <v>460</v>
      </c>
      <c r="X158" t="s">
        <v>460</v>
      </c>
      <c r="Y158" t="s">
        <v>877</v>
      </c>
    </row>
    <row r="159" spans="1:25" hidden="1">
      <c r="A159" t="s">
        <v>459</v>
      </c>
      <c r="B159" t="s">
        <v>460</v>
      </c>
      <c r="C159" t="s">
        <v>1000</v>
      </c>
      <c r="D159" t="s">
        <v>460</v>
      </c>
      <c r="E159" t="s">
        <v>460</v>
      </c>
      <c r="F159" t="s">
        <v>1001</v>
      </c>
      <c r="G159" t="s">
        <v>1002</v>
      </c>
      <c r="H159" t="s">
        <v>1003</v>
      </c>
      <c r="I159" t="s">
        <v>1004</v>
      </c>
      <c r="J159" t="s">
        <v>1005</v>
      </c>
      <c r="K159" t="s">
        <v>482</v>
      </c>
      <c r="L159" t="s">
        <v>460</v>
      </c>
      <c r="M159" t="s">
        <v>460</v>
      </c>
      <c r="N159" t="s">
        <v>460</v>
      </c>
      <c r="O159" t="s">
        <v>460</v>
      </c>
      <c r="P159" t="s">
        <v>460</v>
      </c>
      <c r="Q159" t="s">
        <v>460</v>
      </c>
      <c r="R159" t="s">
        <v>460</v>
      </c>
      <c r="S159" t="s">
        <v>460</v>
      </c>
      <c r="T159" t="s">
        <v>460</v>
      </c>
      <c r="U159" t="s">
        <v>460</v>
      </c>
      <c r="V159" t="s">
        <v>460</v>
      </c>
      <c r="W159" t="s">
        <v>460</v>
      </c>
      <c r="X159" t="s">
        <v>460</v>
      </c>
      <c r="Y159" t="s">
        <v>645</v>
      </c>
    </row>
    <row r="160" spans="1:25" hidden="1">
      <c r="A160" t="s">
        <v>459</v>
      </c>
      <c r="B160" t="s">
        <v>460</v>
      </c>
      <c r="C160" t="s">
        <v>1006</v>
      </c>
      <c r="D160" t="s">
        <v>460</v>
      </c>
      <c r="E160" t="s">
        <v>460</v>
      </c>
      <c r="F160" t="s">
        <v>1007</v>
      </c>
      <c r="G160" t="s">
        <v>1008</v>
      </c>
      <c r="H160" t="s">
        <v>1009</v>
      </c>
      <c r="I160" t="s">
        <v>1010</v>
      </c>
      <c r="J160" t="s">
        <v>1011</v>
      </c>
      <c r="K160" t="s">
        <v>482</v>
      </c>
      <c r="L160" t="s">
        <v>460</v>
      </c>
      <c r="M160" t="s">
        <v>460</v>
      </c>
      <c r="N160" t="s">
        <v>460</v>
      </c>
      <c r="O160" t="s">
        <v>460</v>
      </c>
      <c r="P160" t="s">
        <v>460</v>
      </c>
      <c r="Q160" t="s">
        <v>460</v>
      </c>
      <c r="R160" t="s">
        <v>460</v>
      </c>
      <c r="S160" t="s">
        <v>460</v>
      </c>
      <c r="T160" t="s">
        <v>460</v>
      </c>
      <c r="U160" t="s">
        <v>460</v>
      </c>
      <c r="V160" t="s">
        <v>460</v>
      </c>
      <c r="W160" t="s">
        <v>460</v>
      </c>
      <c r="X160" t="s">
        <v>460</v>
      </c>
      <c r="Y160" t="s">
        <v>733</v>
      </c>
    </row>
    <row r="161" spans="1:25" hidden="1">
      <c r="A161" t="s">
        <v>459</v>
      </c>
      <c r="B161" t="s">
        <v>460</v>
      </c>
      <c r="C161" t="s">
        <v>1012</v>
      </c>
      <c r="D161" t="s">
        <v>460</v>
      </c>
      <c r="E161" t="s">
        <v>460</v>
      </c>
      <c r="F161" t="s">
        <v>599</v>
      </c>
      <c r="G161" t="s">
        <v>1013</v>
      </c>
      <c r="H161" t="s">
        <v>1014</v>
      </c>
      <c r="I161" t="s">
        <v>731</v>
      </c>
      <c r="J161" t="s">
        <v>1015</v>
      </c>
      <c r="K161" t="s">
        <v>460</v>
      </c>
      <c r="L161" t="s">
        <v>460</v>
      </c>
      <c r="M161" t="s">
        <v>460</v>
      </c>
      <c r="N161" t="s">
        <v>460</v>
      </c>
      <c r="O161" t="s">
        <v>460</v>
      </c>
      <c r="P161" t="s">
        <v>460</v>
      </c>
      <c r="Q161" t="s">
        <v>460</v>
      </c>
      <c r="R161" t="s">
        <v>460</v>
      </c>
      <c r="S161" t="s">
        <v>460</v>
      </c>
      <c r="T161" t="s">
        <v>460</v>
      </c>
      <c r="U161" t="s">
        <v>460</v>
      </c>
      <c r="V161" t="s">
        <v>460</v>
      </c>
      <c r="W161" t="s">
        <v>460</v>
      </c>
      <c r="X161" t="s">
        <v>460</v>
      </c>
      <c r="Y161" t="s">
        <v>733</v>
      </c>
    </row>
    <row r="162" spans="1:25" hidden="1">
      <c r="A162" t="s">
        <v>459</v>
      </c>
      <c r="B162" t="s">
        <v>460</v>
      </c>
      <c r="C162" t="s">
        <v>1016</v>
      </c>
      <c r="D162" t="s">
        <v>460</v>
      </c>
      <c r="E162" t="s">
        <v>460</v>
      </c>
      <c r="F162" t="s">
        <v>880</v>
      </c>
      <c r="G162" t="s">
        <v>1017</v>
      </c>
      <c r="H162" t="s">
        <v>1018</v>
      </c>
      <c r="I162" t="s">
        <v>869</v>
      </c>
      <c r="J162" t="s">
        <v>1019</v>
      </c>
      <c r="K162" t="s">
        <v>460</v>
      </c>
      <c r="L162" t="s">
        <v>460</v>
      </c>
      <c r="M162" t="s">
        <v>460</v>
      </c>
      <c r="N162" t="s">
        <v>460</v>
      </c>
      <c r="O162" t="s">
        <v>460</v>
      </c>
      <c r="P162" t="s">
        <v>460</v>
      </c>
      <c r="Q162" t="s">
        <v>460</v>
      </c>
      <c r="R162" t="s">
        <v>460</v>
      </c>
      <c r="S162" t="s">
        <v>460</v>
      </c>
      <c r="T162" t="s">
        <v>460</v>
      </c>
      <c r="U162" t="s">
        <v>460</v>
      </c>
      <c r="V162" t="s">
        <v>460</v>
      </c>
      <c r="W162" t="s">
        <v>460</v>
      </c>
      <c r="X162" t="s">
        <v>460</v>
      </c>
      <c r="Y162" t="s">
        <v>733</v>
      </c>
    </row>
    <row r="163" spans="1:25" hidden="1">
      <c r="A163" t="s">
        <v>459</v>
      </c>
      <c r="B163" t="s">
        <v>460</v>
      </c>
      <c r="C163" t="s">
        <v>1020</v>
      </c>
      <c r="D163" t="s">
        <v>460</v>
      </c>
      <c r="E163" t="s">
        <v>460</v>
      </c>
      <c r="F163" t="s">
        <v>704</v>
      </c>
      <c r="G163" t="s">
        <v>729</v>
      </c>
      <c r="H163" t="s">
        <v>1021</v>
      </c>
      <c r="I163" t="s">
        <v>1022</v>
      </c>
      <c r="J163" t="s">
        <v>1023</v>
      </c>
      <c r="K163" t="s">
        <v>460</v>
      </c>
      <c r="L163" t="s">
        <v>460</v>
      </c>
      <c r="M163" t="s">
        <v>460</v>
      </c>
      <c r="N163" t="s">
        <v>460</v>
      </c>
      <c r="O163" t="s">
        <v>460</v>
      </c>
      <c r="P163" t="s">
        <v>460</v>
      </c>
      <c r="Q163" t="s">
        <v>460</v>
      </c>
      <c r="R163" t="s">
        <v>460</v>
      </c>
      <c r="S163" t="s">
        <v>460</v>
      </c>
      <c r="T163" t="s">
        <v>460</v>
      </c>
      <c r="U163" t="s">
        <v>460</v>
      </c>
      <c r="V163" t="s">
        <v>460</v>
      </c>
      <c r="W163" t="s">
        <v>460</v>
      </c>
      <c r="X163" t="s">
        <v>460</v>
      </c>
      <c r="Y163" t="s">
        <v>733</v>
      </c>
    </row>
    <row r="164" spans="1:25" hidden="1">
      <c r="A164" t="s">
        <v>459</v>
      </c>
      <c r="B164" t="s">
        <v>460</v>
      </c>
      <c r="C164" t="s">
        <v>1024</v>
      </c>
      <c r="D164" t="s">
        <v>460</v>
      </c>
      <c r="E164" t="s">
        <v>460</v>
      </c>
      <c r="F164" t="s">
        <v>485</v>
      </c>
      <c r="G164" t="s">
        <v>486</v>
      </c>
      <c r="H164" t="s">
        <v>487</v>
      </c>
      <c r="I164" t="s">
        <v>486</v>
      </c>
      <c r="J164" t="s">
        <v>488</v>
      </c>
      <c r="K164" t="s">
        <v>482</v>
      </c>
      <c r="L164" t="s">
        <v>489</v>
      </c>
      <c r="M164" t="s">
        <v>460</v>
      </c>
      <c r="N164" t="s">
        <v>460</v>
      </c>
      <c r="O164" t="s">
        <v>460</v>
      </c>
      <c r="P164" t="s">
        <v>460</v>
      </c>
      <c r="Q164" t="s">
        <v>460</v>
      </c>
      <c r="R164" t="s">
        <v>460</v>
      </c>
      <c r="S164" t="s">
        <v>460</v>
      </c>
      <c r="T164" t="s">
        <v>460</v>
      </c>
      <c r="U164" t="s">
        <v>460</v>
      </c>
      <c r="V164" t="s">
        <v>460</v>
      </c>
      <c r="W164" t="s">
        <v>460</v>
      </c>
      <c r="X164" t="s">
        <v>460</v>
      </c>
      <c r="Y164" t="s">
        <v>1025</v>
      </c>
    </row>
    <row r="165" spans="1:25" hidden="1">
      <c r="A165" t="s">
        <v>459</v>
      </c>
      <c r="B165" t="s">
        <v>460</v>
      </c>
      <c r="C165" t="s">
        <v>1026</v>
      </c>
      <c r="D165" t="s">
        <v>460</v>
      </c>
      <c r="E165" t="s">
        <v>460</v>
      </c>
      <c r="F165" t="s">
        <v>485</v>
      </c>
      <c r="G165" t="s">
        <v>541</v>
      </c>
      <c r="H165" t="s">
        <v>542</v>
      </c>
      <c r="I165" t="s">
        <v>541</v>
      </c>
      <c r="J165" t="s">
        <v>488</v>
      </c>
      <c r="K165" t="s">
        <v>482</v>
      </c>
      <c r="L165" t="s">
        <v>489</v>
      </c>
      <c r="M165" t="s">
        <v>460</v>
      </c>
      <c r="N165" t="s">
        <v>460</v>
      </c>
      <c r="O165" t="s">
        <v>460</v>
      </c>
      <c r="P165" t="s">
        <v>460</v>
      </c>
      <c r="Q165" t="s">
        <v>460</v>
      </c>
      <c r="R165" t="s">
        <v>460</v>
      </c>
      <c r="S165" t="s">
        <v>460</v>
      </c>
      <c r="T165" t="s">
        <v>460</v>
      </c>
      <c r="U165" t="s">
        <v>460</v>
      </c>
      <c r="V165" t="s">
        <v>460</v>
      </c>
      <c r="W165" t="s">
        <v>460</v>
      </c>
      <c r="X165" t="s">
        <v>460</v>
      </c>
      <c r="Y165" t="s">
        <v>779</v>
      </c>
    </row>
    <row r="166" spans="1:25" hidden="1">
      <c r="A166" t="s">
        <v>459</v>
      </c>
      <c r="B166" t="s">
        <v>460</v>
      </c>
      <c r="C166" t="s">
        <v>1027</v>
      </c>
      <c r="D166" t="s">
        <v>460</v>
      </c>
      <c r="E166" t="s">
        <v>460</v>
      </c>
      <c r="F166" t="s">
        <v>485</v>
      </c>
      <c r="G166" t="s">
        <v>518</v>
      </c>
      <c r="H166" t="s">
        <v>521</v>
      </c>
      <c r="I166" t="s">
        <v>518</v>
      </c>
      <c r="J166" t="s">
        <v>488</v>
      </c>
      <c r="K166" t="s">
        <v>482</v>
      </c>
      <c r="L166" t="s">
        <v>489</v>
      </c>
      <c r="M166" t="s">
        <v>460</v>
      </c>
      <c r="N166" t="s">
        <v>460</v>
      </c>
      <c r="O166" t="s">
        <v>460</v>
      </c>
      <c r="P166" t="s">
        <v>460</v>
      </c>
      <c r="Q166" t="s">
        <v>460</v>
      </c>
      <c r="R166" t="s">
        <v>460</v>
      </c>
      <c r="S166" t="s">
        <v>460</v>
      </c>
      <c r="T166" t="s">
        <v>460</v>
      </c>
      <c r="U166" t="s">
        <v>460</v>
      </c>
      <c r="V166" t="s">
        <v>460</v>
      </c>
      <c r="W166" t="s">
        <v>460</v>
      </c>
      <c r="X166" t="s">
        <v>460</v>
      </c>
      <c r="Y166" t="s">
        <v>501</v>
      </c>
    </row>
    <row r="167" spans="1:25" hidden="1">
      <c r="A167" t="s">
        <v>459</v>
      </c>
      <c r="B167" t="s">
        <v>460</v>
      </c>
      <c r="C167" t="s">
        <v>1028</v>
      </c>
      <c r="D167" t="s">
        <v>460</v>
      </c>
      <c r="E167" t="s">
        <v>460</v>
      </c>
      <c r="F167" t="s">
        <v>1029</v>
      </c>
      <c r="G167" t="s">
        <v>1030</v>
      </c>
      <c r="H167" t="s">
        <v>853</v>
      </c>
      <c r="I167" t="s">
        <v>998</v>
      </c>
      <c r="J167" t="s">
        <v>1031</v>
      </c>
      <c r="K167" t="s">
        <v>460</v>
      </c>
      <c r="L167" t="s">
        <v>460</v>
      </c>
      <c r="M167" t="s">
        <v>460</v>
      </c>
      <c r="N167" t="s">
        <v>460</v>
      </c>
      <c r="O167" t="s">
        <v>460</v>
      </c>
      <c r="P167" t="s">
        <v>460</v>
      </c>
      <c r="Q167" t="s">
        <v>460</v>
      </c>
      <c r="R167" t="s">
        <v>460</v>
      </c>
      <c r="S167" t="s">
        <v>460</v>
      </c>
      <c r="T167" t="s">
        <v>460</v>
      </c>
      <c r="U167" t="s">
        <v>460</v>
      </c>
      <c r="V167" t="s">
        <v>460</v>
      </c>
      <c r="W167" t="s">
        <v>460</v>
      </c>
      <c r="X167" t="s">
        <v>460</v>
      </c>
      <c r="Y167" t="s">
        <v>652</v>
      </c>
    </row>
    <row r="168" spans="1:25" hidden="1">
      <c r="A168" t="s">
        <v>459</v>
      </c>
      <c r="B168" t="s">
        <v>460</v>
      </c>
      <c r="C168" t="s">
        <v>1032</v>
      </c>
      <c r="D168" t="s">
        <v>460</v>
      </c>
      <c r="E168" t="s">
        <v>460</v>
      </c>
      <c r="F168" t="s">
        <v>1033</v>
      </c>
      <c r="G168" t="s">
        <v>1034</v>
      </c>
      <c r="H168" t="s">
        <v>1035</v>
      </c>
      <c r="I168" t="s">
        <v>792</v>
      </c>
      <c r="J168" t="s">
        <v>1036</v>
      </c>
      <c r="K168" t="s">
        <v>482</v>
      </c>
      <c r="L168" t="s">
        <v>460</v>
      </c>
      <c r="M168" t="s">
        <v>460</v>
      </c>
      <c r="N168" t="s">
        <v>460</v>
      </c>
      <c r="O168" t="s">
        <v>460</v>
      </c>
      <c r="P168" t="s">
        <v>460</v>
      </c>
      <c r="Q168" t="s">
        <v>460</v>
      </c>
      <c r="R168" t="s">
        <v>460</v>
      </c>
      <c r="S168" t="s">
        <v>460</v>
      </c>
      <c r="T168" t="s">
        <v>460</v>
      </c>
      <c r="U168" t="s">
        <v>460</v>
      </c>
      <c r="V168" t="s">
        <v>460</v>
      </c>
      <c r="W168" t="s">
        <v>460</v>
      </c>
      <c r="X168" t="s">
        <v>460</v>
      </c>
      <c r="Y168" t="s">
        <v>622</v>
      </c>
    </row>
    <row r="169" spans="1:25" hidden="1">
      <c r="A169" t="s">
        <v>459</v>
      </c>
      <c r="B169" t="s">
        <v>11</v>
      </c>
      <c r="C169" t="s">
        <v>12</v>
      </c>
      <c r="D169" t="s">
        <v>13</v>
      </c>
      <c r="E169" t="s">
        <v>14</v>
      </c>
      <c r="F169" t="s">
        <v>462</v>
      </c>
      <c r="G169" t="s">
        <v>1037</v>
      </c>
      <c r="H169" t="s">
        <v>1038</v>
      </c>
      <c r="I169" t="s">
        <v>546</v>
      </c>
      <c r="J169" t="s">
        <v>1039</v>
      </c>
      <c r="K169" t="s">
        <v>467</v>
      </c>
      <c r="L169" t="s">
        <v>489</v>
      </c>
      <c r="M169" t="s">
        <v>460</v>
      </c>
      <c r="N169" t="s">
        <v>460</v>
      </c>
      <c r="O169" t="s">
        <v>460</v>
      </c>
      <c r="P169" t="s">
        <v>471</v>
      </c>
      <c r="Q169" t="s">
        <v>471</v>
      </c>
      <c r="R169" t="s">
        <v>472</v>
      </c>
      <c r="S169" t="s">
        <v>26</v>
      </c>
      <c r="T169" t="s">
        <v>1040</v>
      </c>
      <c r="U169" t="s">
        <v>665</v>
      </c>
      <c r="V169" t="s">
        <v>665</v>
      </c>
      <c r="W169" t="s">
        <v>1041</v>
      </c>
      <c r="X169" t="s">
        <v>460</v>
      </c>
      <c r="Y169" t="s">
        <v>803</v>
      </c>
    </row>
    <row r="170" spans="1:25" hidden="1">
      <c r="A170" t="s">
        <v>459</v>
      </c>
      <c r="B170" t="s">
        <v>17</v>
      </c>
      <c r="C170" t="s">
        <v>18</v>
      </c>
      <c r="D170" t="s">
        <v>13</v>
      </c>
      <c r="E170" t="s">
        <v>14</v>
      </c>
      <c r="F170" t="s">
        <v>462</v>
      </c>
      <c r="G170" t="s">
        <v>1042</v>
      </c>
      <c r="H170" t="s">
        <v>1043</v>
      </c>
      <c r="I170" t="s">
        <v>1044</v>
      </c>
      <c r="J170" t="s">
        <v>488</v>
      </c>
      <c r="K170" t="s">
        <v>460</v>
      </c>
      <c r="L170" t="s">
        <v>468</v>
      </c>
      <c r="M170" t="s">
        <v>1045</v>
      </c>
      <c r="N170" t="s">
        <v>460</v>
      </c>
      <c r="O170" t="s">
        <v>839</v>
      </c>
      <c r="P170" t="s">
        <v>471</v>
      </c>
      <c r="Q170" t="s">
        <v>471</v>
      </c>
      <c r="R170" t="s">
        <v>472</v>
      </c>
      <c r="S170" t="s">
        <v>26</v>
      </c>
      <c r="T170" t="s">
        <v>460</v>
      </c>
      <c r="U170" t="s">
        <v>1046</v>
      </c>
      <c r="V170" t="s">
        <v>665</v>
      </c>
      <c r="W170" t="s">
        <v>460</v>
      </c>
      <c r="X170" t="s">
        <v>1047</v>
      </c>
      <c r="Y170" t="s">
        <v>803</v>
      </c>
    </row>
    <row r="171" spans="1:25" hidden="1">
      <c r="A171" t="s">
        <v>459</v>
      </c>
      <c r="B171" t="s">
        <v>24</v>
      </c>
      <c r="C171" t="s">
        <v>25</v>
      </c>
      <c r="D171" t="s">
        <v>13</v>
      </c>
      <c r="E171" t="s">
        <v>14</v>
      </c>
      <c r="F171" t="s">
        <v>462</v>
      </c>
      <c r="G171" t="s">
        <v>1048</v>
      </c>
      <c r="H171" t="s">
        <v>1049</v>
      </c>
      <c r="I171" t="s">
        <v>510</v>
      </c>
      <c r="J171" t="s">
        <v>1050</v>
      </c>
      <c r="K171" t="s">
        <v>467</v>
      </c>
      <c r="L171" t="s">
        <v>489</v>
      </c>
      <c r="M171" t="s">
        <v>460</v>
      </c>
      <c r="N171" t="s">
        <v>460</v>
      </c>
      <c r="O171" t="s">
        <v>839</v>
      </c>
      <c r="P171" t="s">
        <v>471</v>
      </c>
      <c r="Q171" t="s">
        <v>471</v>
      </c>
      <c r="R171" t="s">
        <v>472</v>
      </c>
      <c r="S171" t="s">
        <v>26</v>
      </c>
      <c r="T171" t="s">
        <v>1040</v>
      </c>
      <c r="U171" t="s">
        <v>1051</v>
      </c>
      <c r="V171" t="s">
        <v>665</v>
      </c>
      <c r="W171" t="s">
        <v>1041</v>
      </c>
      <c r="X171" t="s">
        <v>1052</v>
      </c>
      <c r="Y171" t="s">
        <v>1052</v>
      </c>
    </row>
    <row r="172" spans="1:25" hidden="1">
      <c r="A172" t="s">
        <v>459</v>
      </c>
      <c r="B172" t="s">
        <v>29</v>
      </c>
      <c r="C172" t="s">
        <v>30</v>
      </c>
      <c r="D172" t="s">
        <v>13</v>
      </c>
      <c r="E172" t="s">
        <v>31</v>
      </c>
      <c r="F172" t="s">
        <v>1053</v>
      </c>
      <c r="G172" t="s">
        <v>1054</v>
      </c>
      <c r="H172" t="s">
        <v>1055</v>
      </c>
      <c r="I172" t="s">
        <v>1044</v>
      </c>
      <c r="J172" t="s">
        <v>1056</v>
      </c>
      <c r="K172" t="s">
        <v>467</v>
      </c>
      <c r="L172" t="s">
        <v>460</v>
      </c>
      <c r="M172" t="s">
        <v>460</v>
      </c>
      <c r="N172" t="s">
        <v>460</v>
      </c>
      <c r="O172" t="s">
        <v>460</v>
      </c>
      <c r="P172" t="s">
        <v>471</v>
      </c>
      <c r="Q172" t="s">
        <v>471</v>
      </c>
      <c r="R172" t="s">
        <v>472</v>
      </c>
      <c r="S172" t="s">
        <v>26</v>
      </c>
      <c r="T172" t="s">
        <v>1057</v>
      </c>
      <c r="U172" t="s">
        <v>665</v>
      </c>
      <c r="V172" t="s">
        <v>665</v>
      </c>
      <c r="W172" t="s">
        <v>1058</v>
      </c>
      <c r="X172" t="s">
        <v>1059</v>
      </c>
      <c r="Y172" t="s">
        <v>1060</v>
      </c>
    </row>
    <row r="173" spans="1:25" hidden="1">
      <c r="A173" t="s">
        <v>459</v>
      </c>
      <c r="B173" t="s">
        <v>1061</v>
      </c>
      <c r="C173" t="s">
        <v>1062</v>
      </c>
      <c r="D173" t="s">
        <v>1063</v>
      </c>
      <c r="E173" t="s">
        <v>41</v>
      </c>
      <c r="F173" t="s">
        <v>485</v>
      </c>
      <c r="G173" t="s">
        <v>711</v>
      </c>
      <c r="H173" t="s">
        <v>1064</v>
      </c>
      <c r="I173" t="s">
        <v>1065</v>
      </c>
      <c r="J173" t="s">
        <v>1066</v>
      </c>
      <c r="K173" t="s">
        <v>467</v>
      </c>
      <c r="L173" t="s">
        <v>661</v>
      </c>
      <c r="M173" t="s">
        <v>662</v>
      </c>
      <c r="N173" t="s">
        <v>1067</v>
      </c>
      <c r="O173" t="s">
        <v>460</v>
      </c>
      <c r="P173" t="s">
        <v>471</v>
      </c>
      <c r="Q173" t="s">
        <v>471</v>
      </c>
      <c r="R173" t="s">
        <v>472</v>
      </c>
      <c r="S173" t="s">
        <v>1068</v>
      </c>
      <c r="T173" t="s">
        <v>1069</v>
      </c>
      <c r="U173" t="s">
        <v>1070</v>
      </c>
      <c r="V173" t="s">
        <v>460</v>
      </c>
      <c r="W173" t="s">
        <v>460</v>
      </c>
      <c r="X173" t="s">
        <v>460</v>
      </c>
      <c r="Y173" t="s">
        <v>668</v>
      </c>
    </row>
    <row r="174" spans="1:25" hidden="1">
      <c r="A174" t="s">
        <v>459</v>
      </c>
      <c r="B174" t="s">
        <v>1071</v>
      </c>
      <c r="C174" t="s">
        <v>1072</v>
      </c>
      <c r="D174" t="s">
        <v>1063</v>
      </c>
      <c r="E174" t="s">
        <v>41</v>
      </c>
      <c r="F174" t="s">
        <v>485</v>
      </c>
      <c r="G174" t="s">
        <v>711</v>
      </c>
      <c r="H174" t="s">
        <v>1064</v>
      </c>
      <c r="I174" t="s">
        <v>1065</v>
      </c>
      <c r="J174" t="s">
        <v>1066</v>
      </c>
      <c r="K174" t="s">
        <v>467</v>
      </c>
      <c r="L174" t="s">
        <v>661</v>
      </c>
      <c r="M174" t="s">
        <v>662</v>
      </c>
      <c r="N174" t="s">
        <v>1067</v>
      </c>
      <c r="O174" t="s">
        <v>460</v>
      </c>
      <c r="P174" t="s">
        <v>471</v>
      </c>
      <c r="Q174" t="s">
        <v>471</v>
      </c>
      <c r="R174" t="s">
        <v>472</v>
      </c>
      <c r="S174" t="s">
        <v>1070</v>
      </c>
      <c r="T174" t="s">
        <v>1073</v>
      </c>
      <c r="U174" t="s">
        <v>1070</v>
      </c>
      <c r="V174" t="s">
        <v>460</v>
      </c>
      <c r="W174" t="s">
        <v>460</v>
      </c>
      <c r="X174" t="s">
        <v>460</v>
      </c>
      <c r="Y174" t="s">
        <v>668</v>
      </c>
    </row>
    <row r="175" spans="1:25" hidden="1">
      <c r="A175" t="s">
        <v>459</v>
      </c>
      <c r="B175" t="s">
        <v>1074</v>
      </c>
      <c r="C175" t="s">
        <v>1075</v>
      </c>
      <c r="D175" t="s">
        <v>1063</v>
      </c>
      <c r="E175" t="s">
        <v>41</v>
      </c>
      <c r="F175" t="s">
        <v>485</v>
      </c>
      <c r="G175" t="s">
        <v>711</v>
      </c>
      <c r="H175" t="s">
        <v>1064</v>
      </c>
      <c r="I175" t="s">
        <v>1065</v>
      </c>
      <c r="J175" t="s">
        <v>1066</v>
      </c>
      <c r="K175" t="s">
        <v>467</v>
      </c>
      <c r="L175" t="s">
        <v>661</v>
      </c>
      <c r="M175" t="s">
        <v>662</v>
      </c>
      <c r="N175" t="s">
        <v>1067</v>
      </c>
      <c r="O175" t="s">
        <v>460</v>
      </c>
      <c r="P175" t="s">
        <v>471</v>
      </c>
      <c r="Q175" t="s">
        <v>471</v>
      </c>
      <c r="R175" t="s">
        <v>472</v>
      </c>
      <c r="S175" t="s">
        <v>1076</v>
      </c>
      <c r="T175" t="s">
        <v>1077</v>
      </c>
      <c r="U175" t="s">
        <v>1070</v>
      </c>
      <c r="V175" t="s">
        <v>460</v>
      </c>
      <c r="W175" t="s">
        <v>460</v>
      </c>
      <c r="X175" t="s">
        <v>460</v>
      </c>
      <c r="Y175" t="s">
        <v>668</v>
      </c>
    </row>
    <row r="176" spans="1:25" hidden="1">
      <c r="A176" t="s">
        <v>459</v>
      </c>
      <c r="B176" t="s">
        <v>34</v>
      </c>
      <c r="C176" t="s">
        <v>35</v>
      </c>
      <c r="D176" t="s">
        <v>13</v>
      </c>
      <c r="E176" t="s">
        <v>36</v>
      </c>
      <c r="F176" t="s">
        <v>485</v>
      </c>
      <c r="G176" t="s">
        <v>1078</v>
      </c>
      <c r="H176" t="s">
        <v>1079</v>
      </c>
      <c r="I176" t="s">
        <v>1078</v>
      </c>
      <c r="J176" t="s">
        <v>488</v>
      </c>
      <c r="K176" t="s">
        <v>467</v>
      </c>
      <c r="L176" t="s">
        <v>468</v>
      </c>
      <c r="M176" t="s">
        <v>1045</v>
      </c>
      <c r="N176" t="s">
        <v>1080</v>
      </c>
      <c r="O176" t="s">
        <v>460</v>
      </c>
      <c r="P176" t="s">
        <v>471</v>
      </c>
      <c r="Q176" t="s">
        <v>471</v>
      </c>
      <c r="R176" t="s">
        <v>1081</v>
      </c>
      <c r="S176" t="s">
        <v>1082</v>
      </c>
      <c r="T176" t="s">
        <v>1083</v>
      </c>
      <c r="U176" t="s">
        <v>460</v>
      </c>
      <c r="V176" t="s">
        <v>460</v>
      </c>
      <c r="W176" t="s">
        <v>460</v>
      </c>
      <c r="X176" t="s">
        <v>460</v>
      </c>
      <c r="Y176" t="s">
        <v>668</v>
      </c>
    </row>
    <row r="177" spans="1:25">
      <c r="A177" t="s">
        <v>459</v>
      </c>
      <c r="B177" t="s">
        <v>1084</v>
      </c>
      <c r="C177" t="s">
        <v>1085</v>
      </c>
      <c r="D177" t="s">
        <v>1086</v>
      </c>
      <c r="E177" t="s">
        <v>41</v>
      </c>
      <c r="F177" t="s">
        <v>1087</v>
      </c>
      <c r="G177" t="s">
        <v>464</v>
      </c>
      <c r="H177" t="s">
        <v>1088</v>
      </c>
      <c r="I177" t="s">
        <v>1089</v>
      </c>
      <c r="J177" t="s">
        <v>1090</v>
      </c>
      <c r="K177" t="s">
        <v>467</v>
      </c>
      <c r="L177" t="s">
        <v>1091</v>
      </c>
      <c r="M177" t="s">
        <v>1092</v>
      </c>
      <c r="N177" t="s">
        <v>1093</v>
      </c>
      <c r="O177" t="s">
        <v>460</v>
      </c>
      <c r="P177" t="s">
        <v>470</v>
      </c>
      <c r="Q177" t="s">
        <v>471</v>
      </c>
      <c r="R177" t="s">
        <v>1081</v>
      </c>
      <c r="S177" t="s">
        <v>1082</v>
      </c>
      <c r="T177" t="s">
        <v>1083</v>
      </c>
      <c r="U177" t="s">
        <v>460</v>
      </c>
      <c r="V177" t="s">
        <v>1094</v>
      </c>
      <c r="W177" t="s">
        <v>460</v>
      </c>
      <c r="X177" t="s">
        <v>1095</v>
      </c>
      <c r="Y177" t="s">
        <v>668</v>
      </c>
    </row>
    <row r="178" spans="1:25" hidden="1">
      <c r="A178" t="s">
        <v>459</v>
      </c>
      <c r="B178" t="s">
        <v>1096</v>
      </c>
      <c r="C178" t="s">
        <v>1097</v>
      </c>
      <c r="D178" t="s">
        <v>1063</v>
      </c>
      <c r="E178" t="s">
        <v>41</v>
      </c>
      <c r="F178" t="s">
        <v>485</v>
      </c>
      <c r="G178" t="s">
        <v>1098</v>
      </c>
      <c r="H178" t="s">
        <v>1099</v>
      </c>
      <c r="I178" t="s">
        <v>1100</v>
      </c>
      <c r="J178" t="s">
        <v>1101</v>
      </c>
      <c r="K178" t="s">
        <v>467</v>
      </c>
      <c r="L178" t="s">
        <v>661</v>
      </c>
      <c r="M178" t="s">
        <v>662</v>
      </c>
      <c r="N178" t="s">
        <v>1102</v>
      </c>
      <c r="O178" t="s">
        <v>460</v>
      </c>
      <c r="P178" t="s">
        <v>471</v>
      </c>
      <c r="Q178" t="s">
        <v>471</v>
      </c>
      <c r="R178" t="s">
        <v>1081</v>
      </c>
      <c r="S178" t="s">
        <v>1082</v>
      </c>
      <c r="T178" t="s">
        <v>1083</v>
      </c>
      <c r="U178" t="s">
        <v>664</v>
      </c>
      <c r="V178" t="s">
        <v>1094</v>
      </c>
      <c r="W178" t="s">
        <v>1095</v>
      </c>
      <c r="X178" t="s">
        <v>1103</v>
      </c>
      <c r="Y178" t="s">
        <v>668</v>
      </c>
    </row>
    <row r="179" spans="1:25">
      <c r="A179" t="s">
        <v>459</v>
      </c>
      <c r="B179" t="s">
        <v>1104</v>
      </c>
      <c r="C179" t="s">
        <v>1105</v>
      </c>
      <c r="D179" t="s">
        <v>1086</v>
      </c>
      <c r="E179" t="s">
        <v>41</v>
      </c>
      <c r="F179" t="s">
        <v>1106</v>
      </c>
      <c r="G179" t="s">
        <v>1107</v>
      </c>
      <c r="H179" t="s">
        <v>1108</v>
      </c>
      <c r="I179" t="s">
        <v>1109</v>
      </c>
      <c r="J179" t="s">
        <v>1110</v>
      </c>
      <c r="K179" t="s">
        <v>467</v>
      </c>
      <c r="L179" t="s">
        <v>1091</v>
      </c>
      <c r="M179" t="s">
        <v>1092</v>
      </c>
      <c r="N179" t="s">
        <v>1111</v>
      </c>
      <c r="O179" t="s">
        <v>460</v>
      </c>
      <c r="P179" t="s">
        <v>470</v>
      </c>
      <c r="Q179" t="s">
        <v>471</v>
      </c>
      <c r="R179" t="s">
        <v>1081</v>
      </c>
      <c r="S179" t="s">
        <v>1112</v>
      </c>
      <c r="T179" t="s">
        <v>1113</v>
      </c>
      <c r="U179" t="s">
        <v>1070</v>
      </c>
      <c r="V179" t="s">
        <v>1070</v>
      </c>
      <c r="W179" t="s">
        <v>1114</v>
      </c>
      <c r="X179" t="s">
        <v>1115</v>
      </c>
      <c r="Y179" t="s">
        <v>668</v>
      </c>
    </row>
    <row r="180" spans="1:25" hidden="1">
      <c r="A180" t="s">
        <v>459</v>
      </c>
      <c r="B180" t="s">
        <v>1116</v>
      </c>
      <c r="C180" t="s">
        <v>1117</v>
      </c>
      <c r="D180" t="s">
        <v>1063</v>
      </c>
      <c r="E180" t="s">
        <v>41</v>
      </c>
      <c r="F180" t="s">
        <v>485</v>
      </c>
      <c r="G180" t="s">
        <v>711</v>
      </c>
      <c r="H180" t="s">
        <v>1064</v>
      </c>
      <c r="I180" t="s">
        <v>1065</v>
      </c>
      <c r="J180" t="s">
        <v>1066</v>
      </c>
      <c r="K180" t="s">
        <v>467</v>
      </c>
      <c r="L180" t="s">
        <v>661</v>
      </c>
      <c r="M180" t="s">
        <v>662</v>
      </c>
      <c r="N180" t="s">
        <v>1067</v>
      </c>
      <c r="O180" t="s">
        <v>460</v>
      </c>
      <c r="P180" t="s">
        <v>471</v>
      </c>
      <c r="Q180" t="s">
        <v>471</v>
      </c>
      <c r="R180" t="s">
        <v>1081</v>
      </c>
      <c r="S180" t="s">
        <v>1112</v>
      </c>
      <c r="T180" t="s">
        <v>1118</v>
      </c>
      <c r="U180" t="s">
        <v>1070</v>
      </c>
      <c r="V180" t="s">
        <v>460</v>
      </c>
      <c r="W180" t="s">
        <v>460</v>
      </c>
      <c r="X180" t="s">
        <v>460</v>
      </c>
      <c r="Y180" t="s">
        <v>668</v>
      </c>
    </row>
    <row r="181" spans="1:25">
      <c r="A181" t="s">
        <v>459</v>
      </c>
      <c r="B181" t="s">
        <v>1119</v>
      </c>
      <c r="C181" t="s">
        <v>1120</v>
      </c>
      <c r="D181" t="s">
        <v>1086</v>
      </c>
      <c r="E181" t="s">
        <v>41</v>
      </c>
      <c r="F181" t="s">
        <v>1053</v>
      </c>
      <c r="G181" t="s">
        <v>1121</v>
      </c>
      <c r="H181" t="s">
        <v>1122</v>
      </c>
      <c r="I181" t="s">
        <v>1109</v>
      </c>
      <c r="J181" t="s">
        <v>1123</v>
      </c>
      <c r="K181" t="s">
        <v>467</v>
      </c>
      <c r="L181" t="s">
        <v>1091</v>
      </c>
      <c r="M181" t="s">
        <v>1092</v>
      </c>
      <c r="N181" t="s">
        <v>1124</v>
      </c>
      <c r="O181" t="s">
        <v>460</v>
      </c>
      <c r="P181" t="s">
        <v>470</v>
      </c>
      <c r="Q181" t="s">
        <v>471</v>
      </c>
      <c r="R181" t="s">
        <v>1081</v>
      </c>
      <c r="S181" t="s">
        <v>1112</v>
      </c>
      <c r="T181" t="s">
        <v>1125</v>
      </c>
      <c r="U181" t="s">
        <v>1070</v>
      </c>
      <c r="V181" t="s">
        <v>1126</v>
      </c>
      <c r="W181" t="s">
        <v>1126</v>
      </c>
      <c r="X181" t="s">
        <v>1115</v>
      </c>
      <c r="Y181" t="s">
        <v>1127</v>
      </c>
    </row>
    <row r="182" spans="1:25">
      <c r="A182" t="s">
        <v>459</v>
      </c>
      <c r="B182" t="s">
        <v>1128</v>
      </c>
      <c r="C182" t="s">
        <v>1129</v>
      </c>
      <c r="D182" t="s">
        <v>1086</v>
      </c>
      <c r="E182" t="s">
        <v>14</v>
      </c>
      <c r="F182" t="s">
        <v>462</v>
      </c>
      <c r="G182" t="s">
        <v>464</v>
      </c>
      <c r="H182" t="s">
        <v>1130</v>
      </c>
      <c r="I182" t="s">
        <v>1131</v>
      </c>
      <c r="J182" t="s">
        <v>1132</v>
      </c>
      <c r="K182" t="s">
        <v>467</v>
      </c>
      <c r="L182" t="s">
        <v>661</v>
      </c>
      <c r="M182" t="s">
        <v>662</v>
      </c>
      <c r="N182" t="s">
        <v>1133</v>
      </c>
      <c r="O182" t="s">
        <v>460</v>
      </c>
      <c r="P182" t="s">
        <v>470</v>
      </c>
      <c r="Q182" t="s">
        <v>471</v>
      </c>
      <c r="R182" t="s">
        <v>1081</v>
      </c>
      <c r="S182" t="s">
        <v>1134</v>
      </c>
      <c r="T182" t="s">
        <v>1135</v>
      </c>
      <c r="U182" t="s">
        <v>1136</v>
      </c>
      <c r="V182" t="s">
        <v>1136</v>
      </c>
      <c r="W182" t="s">
        <v>1136</v>
      </c>
      <c r="X182" t="s">
        <v>1137</v>
      </c>
      <c r="Y182" t="s">
        <v>668</v>
      </c>
    </row>
    <row r="183" spans="1:25" hidden="1">
      <c r="A183" t="s">
        <v>459</v>
      </c>
      <c r="B183" t="s">
        <v>1138</v>
      </c>
      <c r="C183" t="s">
        <v>1139</v>
      </c>
      <c r="D183" t="s">
        <v>1063</v>
      </c>
      <c r="E183" t="s">
        <v>41</v>
      </c>
      <c r="F183" t="s">
        <v>485</v>
      </c>
      <c r="G183" t="s">
        <v>1098</v>
      </c>
      <c r="H183" t="s">
        <v>1099</v>
      </c>
      <c r="I183" t="s">
        <v>1140</v>
      </c>
      <c r="J183" t="s">
        <v>1101</v>
      </c>
      <c r="K183" t="s">
        <v>467</v>
      </c>
      <c r="L183" t="s">
        <v>661</v>
      </c>
      <c r="M183" t="s">
        <v>662</v>
      </c>
      <c r="N183" t="s">
        <v>1141</v>
      </c>
      <c r="O183" t="s">
        <v>460</v>
      </c>
      <c r="P183" t="s">
        <v>471</v>
      </c>
      <c r="Q183" t="s">
        <v>471</v>
      </c>
      <c r="R183" t="s">
        <v>1081</v>
      </c>
      <c r="S183" t="s">
        <v>1134</v>
      </c>
      <c r="T183" t="s">
        <v>1135</v>
      </c>
      <c r="U183" t="s">
        <v>664</v>
      </c>
      <c r="V183" t="s">
        <v>1142</v>
      </c>
      <c r="W183" t="s">
        <v>1142</v>
      </c>
      <c r="X183" t="s">
        <v>1143</v>
      </c>
      <c r="Y183" t="s">
        <v>668</v>
      </c>
    </row>
    <row r="184" spans="1:25" hidden="1">
      <c r="A184" t="s">
        <v>459</v>
      </c>
      <c r="B184" t="s">
        <v>1144</v>
      </c>
      <c r="C184" t="s">
        <v>1145</v>
      </c>
      <c r="D184" t="s">
        <v>1063</v>
      </c>
      <c r="E184" t="s">
        <v>41</v>
      </c>
      <c r="F184" t="s">
        <v>485</v>
      </c>
      <c r="G184" t="s">
        <v>711</v>
      </c>
      <c r="H184" t="s">
        <v>1064</v>
      </c>
      <c r="I184" t="s">
        <v>1065</v>
      </c>
      <c r="J184" t="s">
        <v>1066</v>
      </c>
      <c r="K184" t="s">
        <v>467</v>
      </c>
      <c r="L184" t="s">
        <v>661</v>
      </c>
      <c r="M184" t="s">
        <v>662</v>
      </c>
      <c r="N184" t="s">
        <v>1067</v>
      </c>
      <c r="O184" t="s">
        <v>460</v>
      </c>
      <c r="P184" t="s">
        <v>471</v>
      </c>
      <c r="Q184" t="s">
        <v>471</v>
      </c>
      <c r="R184" t="s">
        <v>1081</v>
      </c>
      <c r="S184" t="s">
        <v>1146</v>
      </c>
      <c r="T184" t="s">
        <v>1147</v>
      </c>
      <c r="U184" t="s">
        <v>1070</v>
      </c>
      <c r="V184" t="s">
        <v>460</v>
      </c>
      <c r="W184" t="s">
        <v>460</v>
      </c>
      <c r="X184" t="s">
        <v>460</v>
      </c>
      <c r="Y184" t="s">
        <v>668</v>
      </c>
    </row>
    <row r="185" spans="1:25">
      <c r="A185" t="s">
        <v>459</v>
      </c>
      <c r="B185" t="s">
        <v>1148</v>
      </c>
      <c r="C185" t="s">
        <v>1149</v>
      </c>
      <c r="D185" t="s">
        <v>1086</v>
      </c>
      <c r="E185" t="s">
        <v>41</v>
      </c>
      <c r="F185" t="s">
        <v>1150</v>
      </c>
      <c r="G185" t="s">
        <v>464</v>
      </c>
      <c r="H185" t="s">
        <v>1108</v>
      </c>
      <c r="I185" t="s">
        <v>1109</v>
      </c>
      <c r="J185" t="s">
        <v>1151</v>
      </c>
      <c r="K185" t="s">
        <v>467</v>
      </c>
      <c r="L185" t="s">
        <v>489</v>
      </c>
      <c r="M185" t="s">
        <v>1152</v>
      </c>
      <c r="N185" t="s">
        <v>460</v>
      </c>
      <c r="O185" t="s">
        <v>460</v>
      </c>
      <c r="P185" t="s">
        <v>470</v>
      </c>
      <c r="Q185" t="s">
        <v>471</v>
      </c>
      <c r="R185" t="s">
        <v>472</v>
      </c>
      <c r="S185" t="s">
        <v>1153</v>
      </c>
      <c r="T185" t="s">
        <v>1154</v>
      </c>
      <c r="U185" t="s">
        <v>1070</v>
      </c>
      <c r="V185" t="s">
        <v>1155</v>
      </c>
      <c r="W185" t="s">
        <v>1156</v>
      </c>
      <c r="X185" t="s">
        <v>1157</v>
      </c>
      <c r="Y185" t="s">
        <v>1157</v>
      </c>
    </row>
    <row r="186" spans="1:25">
      <c r="A186" t="s">
        <v>459</v>
      </c>
      <c r="B186" t="s">
        <v>1158</v>
      </c>
      <c r="C186" t="s">
        <v>1159</v>
      </c>
      <c r="D186" t="s">
        <v>1086</v>
      </c>
      <c r="E186" t="s">
        <v>14</v>
      </c>
      <c r="F186" t="s">
        <v>462</v>
      </c>
      <c r="G186" t="s">
        <v>1098</v>
      </c>
      <c r="H186" t="s">
        <v>505</v>
      </c>
      <c r="I186" t="s">
        <v>1160</v>
      </c>
      <c r="J186" t="s">
        <v>1161</v>
      </c>
      <c r="K186" t="s">
        <v>467</v>
      </c>
      <c r="L186" t="s">
        <v>1091</v>
      </c>
      <c r="M186" t="s">
        <v>1092</v>
      </c>
      <c r="N186" t="s">
        <v>1162</v>
      </c>
      <c r="O186" t="s">
        <v>460</v>
      </c>
      <c r="P186" t="s">
        <v>470</v>
      </c>
      <c r="Q186" t="s">
        <v>471</v>
      </c>
      <c r="R186" t="s">
        <v>472</v>
      </c>
      <c r="S186" t="s">
        <v>1153</v>
      </c>
      <c r="T186" t="s">
        <v>1154</v>
      </c>
      <c r="U186" t="s">
        <v>1070</v>
      </c>
      <c r="V186" t="s">
        <v>1155</v>
      </c>
      <c r="W186" t="s">
        <v>1156</v>
      </c>
      <c r="X186" t="s">
        <v>1157</v>
      </c>
      <c r="Y186" t="s">
        <v>1157</v>
      </c>
    </row>
    <row r="187" spans="1:25" hidden="1">
      <c r="A187" t="s">
        <v>459</v>
      </c>
      <c r="B187" t="s">
        <v>1163</v>
      </c>
      <c r="C187" t="s">
        <v>1164</v>
      </c>
      <c r="D187" t="s">
        <v>1063</v>
      </c>
      <c r="E187" t="s">
        <v>41</v>
      </c>
      <c r="F187" t="s">
        <v>485</v>
      </c>
      <c r="G187" t="s">
        <v>711</v>
      </c>
      <c r="H187" t="s">
        <v>1064</v>
      </c>
      <c r="I187" t="s">
        <v>1065</v>
      </c>
      <c r="J187" t="s">
        <v>1066</v>
      </c>
      <c r="K187" t="s">
        <v>467</v>
      </c>
      <c r="L187" t="s">
        <v>661</v>
      </c>
      <c r="M187" t="s">
        <v>662</v>
      </c>
      <c r="N187" t="s">
        <v>1067</v>
      </c>
      <c r="O187" t="s">
        <v>460</v>
      </c>
      <c r="P187" t="s">
        <v>471</v>
      </c>
      <c r="Q187" t="s">
        <v>471</v>
      </c>
      <c r="R187" t="s">
        <v>472</v>
      </c>
      <c r="S187" t="s">
        <v>1153</v>
      </c>
      <c r="T187" t="s">
        <v>1165</v>
      </c>
      <c r="U187" t="s">
        <v>1070</v>
      </c>
      <c r="V187" t="s">
        <v>460</v>
      </c>
      <c r="W187" t="s">
        <v>460</v>
      </c>
      <c r="X187" t="s">
        <v>460</v>
      </c>
      <c r="Y187" t="s">
        <v>668</v>
      </c>
    </row>
    <row r="188" spans="1:25" hidden="1">
      <c r="A188" t="s">
        <v>459</v>
      </c>
      <c r="B188" t="s">
        <v>39</v>
      </c>
      <c r="C188" t="s">
        <v>40</v>
      </c>
      <c r="D188" t="s">
        <v>13</v>
      </c>
      <c r="E188" t="s">
        <v>41</v>
      </c>
      <c r="F188" t="s">
        <v>1001</v>
      </c>
      <c r="G188" t="s">
        <v>835</v>
      </c>
      <c r="H188" t="s">
        <v>1166</v>
      </c>
      <c r="I188" t="s">
        <v>1167</v>
      </c>
      <c r="J188" t="s">
        <v>1168</v>
      </c>
      <c r="K188" t="s">
        <v>467</v>
      </c>
      <c r="L188" t="s">
        <v>489</v>
      </c>
      <c r="M188" t="s">
        <v>1169</v>
      </c>
      <c r="N188" t="s">
        <v>1170</v>
      </c>
      <c r="O188" t="s">
        <v>1171</v>
      </c>
      <c r="P188" t="s">
        <v>470</v>
      </c>
      <c r="Q188" t="s">
        <v>471</v>
      </c>
      <c r="R188" t="s">
        <v>1172</v>
      </c>
      <c r="S188" t="s">
        <v>32</v>
      </c>
      <c r="T188" t="s">
        <v>1173</v>
      </c>
      <c r="U188" t="s">
        <v>1174</v>
      </c>
      <c r="V188" t="s">
        <v>1174</v>
      </c>
      <c r="W188" t="s">
        <v>1175</v>
      </c>
      <c r="X188" t="s">
        <v>1176</v>
      </c>
      <c r="Y188" t="s">
        <v>1177</v>
      </c>
    </row>
    <row r="189" spans="1:25" hidden="1">
      <c r="A189" t="s">
        <v>459</v>
      </c>
      <c r="B189" t="s">
        <v>44</v>
      </c>
      <c r="C189" t="s">
        <v>45</v>
      </c>
      <c r="D189" t="s">
        <v>13</v>
      </c>
      <c r="E189" t="s">
        <v>41</v>
      </c>
      <c r="F189" t="s">
        <v>952</v>
      </c>
      <c r="G189" t="s">
        <v>558</v>
      </c>
      <c r="H189" t="s">
        <v>1178</v>
      </c>
      <c r="I189" t="s">
        <v>1109</v>
      </c>
      <c r="J189" t="s">
        <v>1179</v>
      </c>
      <c r="K189" t="s">
        <v>467</v>
      </c>
      <c r="L189" t="s">
        <v>489</v>
      </c>
      <c r="M189" t="s">
        <v>1180</v>
      </c>
      <c r="N189" t="s">
        <v>1181</v>
      </c>
      <c r="O189" t="s">
        <v>633</v>
      </c>
      <c r="P189" t="s">
        <v>470</v>
      </c>
      <c r="Q189" t="s">
        <v>471</v>
      </c>
      <c r="R189" t="s">
        <v>1172</v>
      </c>
      <c r="S189" t="s">
        <v>32</v>
      </c>
      <c r="T189" t="s">
        <v>1173</v>
      </c>
      <c r="U189" t="s">
        <v>460</v>
      </c>
      <c r="V189" t="s">
        <v>460</v>
      </c>
      <c r="W189" t="s">
        <v>1175</v>
      </c>
      <c r="X189" t="s">
        <v>1182</v>
      </c>
      <c r="Y189" t="s">
        <v>1177</v>
      </c>
    </row>
    <row r="190" spans="1:25" hidden="1">
      <c r="A190" t="s">
        <v>459</v>
      </c>
      <c r="B190" t="s">
        <v>48</v>
      </c>
      <c r="C190" t="s">
        <v>49</v>
      </c>
      <c r="D190" t="s">
        <v>13</v>
      </c>
      <c r="E190" t="s">
        <v>41</v>
      </c>
      <c r="F190" t="s">
        <v>639</v>
      </c>
      <c r="G190" t="s">
        <v>1183</v>
      </c>
      <c r="H190" t="s">
        <v>1064</v>
      </c>
      <c r="I190" t="s">
        <v>1109</v>
      </c>
      <c r="J190" t="s">
        <v>1184</v>
      </c>
      <c r="K190" t="s">
        <v>467</v>
      </c>
      <c r="L190" t="s">
        <v>535</v>
      </c>
      <c r="M190" t="s">
        <v>1185</v>
      </c>
      <c r="N190" t="s">
        <v>1186</v>
      </c>
      <c r="O190" t="s">
        <v>633</v>
      </c>
      <c r="P190" t="s">
        <v>471</v>
      </c>
      <c r="Q190" t="s">
        <v>471</v>
      </c>
      <c r="R190" t="s">
        <v>1172</v>
      </c>
      <c r="S190" t="s">
        <v>32</v>
      </c>
      <c r="T190" t="s">
        <v>1173</v>
      </c>
      <c r="U190" t="s">
        <v>460</v>
      </c>
      <c r="V190" t="s">
        <v>460</v>
      </c>
      <c r="W190" t="s">
        <v>1175</v>
      </c>
      <c r="X190" t="s">
        <v>1187</v>
      </c>
      <c r="Y190" t="s">
        <v>1177</v>
      </c>
    </row>
    <row r="191" spans="1:25" hidden="1">
      <c r="A191" t="s">
        <v>459</v>
      </c>
      <c r="B191" t="s">
        <v>51</v>
      </c>
      <c r="C191" t="s">
        <v>52</v>
      </c>
      <c r="D191" t="s">
        <v>13</v>
      </c>
      <c r="E191" t="s">
        <v>41</v>
      </c>
      <c r="F191" t="s">
        <v>1188</v>
      </c>
      <c r="G191" t="s">
        <v>1189</v>
      </c>
      <c r="H191" t="s">
        <v>1190</v>
      </c>
      <c r="I191" t="s">
        <v>1191</v>
      </c>
      <c r="J191" t="s">
        <v>1192</v>
      </c>
      <c r="K191" t="s">
        <v>467</v>
      </c>
      <c r="L191" t="s">
        <v>468</v>
      </c>
      <c r="M191" t="s">
        <v>932</v>
      </c>
      <c r="N191" t="s">
        <v>1193</v>
      </c>
      <c r="O191" t="s">
        <v>839</v>
      </c>
      <c r="P191" t="s">
        <v>470</v>
      </c>
      <c r="Q191" t="s">
        <v>471</v>
      </c>
      <c r="R191" t="s">
        <v>1172</v>
      </c>
      <c r="S191" t="s">
        <v>32</v>
      </c>
      <c r="T191" t="s">
        <v>1173</v>
      </c>
      <c r="U191" t="s">
        <v>1070</v>
      </c>
      <c r="V191" t="s">
        <v>1174</v>
      </c>
      <c r="W191" t="s">
        <v>1175</v>
      </c>
      <c r="X191" t="s">
        <v>1194</v>
      </c>
      <c r="Y191" t="s">
        <v>668</v>
      </c>
    </row>
    <row r="192" spans="1:25" hidden="1">
      <c r="A192" t="s">
        <v>459</v>
      </c>
      <c r="B192" t="s">
        <v>55</v>
      </c>
      <c r="C192" t="s">
        <v>56</v>
      </c>
      <c r="D192" t="s">
        <v>13</v>
      </c>
      <c r="E192" t="s">
        <v>57</v>
      </c>
      <c r="F192" t="s">
        <v>462</v>
      </c>
      <c r="G192" t="s">
        <v>729</v>
      </c>
      <c r="H192" t="s">
        <v>1195</v>
      </c>
      <c r="I192" t="s">
        <v>1196</v>
      </c>
      <c r="J192" t="s">
        <v>1197</v>
      </c>
      <c r="K192" t="s">
        <v>467</v>
      </c>
      <c r="L192" t="s">
        <v>468</v>
      </c>
      <c r="M192" t="s">
        <v>469</v>
      </c>
      <c r="N192" t="s">
        <v>1198</v>
      </c>
      <c r="O192" t="s">
        <v>839</v>
      </c>
      <c r="P192" t="s">
        <v>470</v>
      </c>
      <c r="Q192" t="s">
        <v>471</v>
      </c>
      <c r="R192" t="s">
        <v>1172</v>
      </c>
      <c r="S192" t="s">
        <v>32</v>
      </c>
      <c r="T192" t="s">
        <v>1173</v>
      </c>
      <c r="U192" t="s">
        <v>1070</v>
      </c>
      <c r="V192" t="s">
        <v>460</v>
      </c>
      <c r="W192" t="s">
        <v>1175</v>
      </c>
      <c r="X192" t="s">
        <v>1199</v>
      </c>
      <c r="Y192" t="s">
        <v>668</v>
      </c>
    </row>
    <row r="193" spans="1:25" hidden="1">
      <c r="A193" t="s">
        <v>459</v>
      </c>
      <c r="B193" t="s">
        <v>61</v>
      </c>
      <c r="C193" t="s">
        <v>62</v>
      </c>
      <c r="D193" t="s">
        <v>13</v>
      </c>
      <c r="E193" t="s">
        <v>57</v>
      </c>
      <c r="F193" t="s">
        <v>462</v>
      </c>
      <c r="G193" t="s">
        <v>1017</v>
      </c>
      <c r="H193" t="s">
        <v>964</v>
      </c>
      <c r="I193" t="s">
        <v>1200</v>
      </c>
      <c r="J193" t="s">
        <v>1201</v>
      </c>
      <c r="K193" t="s">
        <v>467</v>
      </c>
      <c r="L193" t="s">
        <v>468</v>
      </c>
      <c r="M193" t="s">
        <v>932</v>
      </c>
      <c r="N193" t="s">
        <v>1202</v>
      </c>
      <c r="O193" t="s">
        <v>839</v>
      </c>
      <c r="P193" t="s">
        <v>471</v>
      </c>
      <c r="Q193" t="s">
        <v>471</v>
      </c>
      <c r="R193" t="s">
        <v>1172</v>
      </c>
      <c r="S193" t="s">
        <v>32</v>
      </c>
      <c r="T193" t="s">
        <v>1173</v>
      </c>
      <c r="U193" t="s">
        <v>1203</v>
      </c>
      <c r="V193" t="s">
        <v>1204</v>
      </c>
      <c r="W193" t="s">
        <v>1205</v>
      </c>
      <c r="X193" t="s">
        <v>1206</v>
      </c>
      <c r="Y193" t="s">
        <v>668</v>
      </c>
    </row>
    <row r="194" spans="1:25" hidden="1">
      <c r="A194" t="s">
        <v>459</v>
      </c>
      <c r="B194" t="s">
        <v>1207</v>
      </c>
      <c r="C194" t="s">
        <v>1208</v>
      </c>
      <c r="D194" t="s">
        <v>1063</v>
      </c>
      <c r="E194" t="s">
        <v>41</v>
      </c>
      <c r="F194" t="s">
        <v>485</v>
      </c>
      <c r="G194" t="s">
        <v>1209</v>
      </c>
      <c r="H194" t="s">
        <v>1099</v>
      </c>
      <c r="I194" t="s">
        <v>1196</v>
      </c>
      <c r="J194" t="s">
        <v>1210</v>
      </c>
      <c r="K194" t="s">
        <v>467</v>
      </c>
      <c r="L194" t="s">
        <v>661</v>
      </c>
      <c r="M194" t="s">
        <v>662</v>
      </c>
      <c r="N194" t="s">
        <v>1102</v>
      </c>
      <c r="O194" t="s">
        <v>460</v>
      </c>
      <c r="P194" t="s">
        <v>471</v>
      </c>
      <c r="Q194" t="s">
        <v>471</v>
      </c>
      <c r="R194" t="s">
        <v>1172</v>
      </c>
      <c r="S194" t="s">
        <v>32</v>
      </c>
      <c r="T194" t="s">
        <v>1211</v>
      </c>
      <c r="U194" t="s">
        <v>1070</v>
      </c>
      <c r="V194" t="s">
        <v>1174</v>
      </c>
      <c r="W194" t="s">
        <v>1174</v>
      </c>
      <c r="X194" t="s">
        <v>1212</v>
      </c>
      <c r="Y194" t="s">
        <v>668</v>
      </c>
    </row>
    <row r="195" spans="1:25" hidden="1">
      <c r="A195" t="s">
        <v>459</v>
      </c>
      <c r="B195" t="s">
        <v>64</v>
      </c>
      <c r="C195" t="s">
        <v>65</v>
      </c>
      <c r="D195" t="s">
        <v>13</v>
      </c>
      <c r="E195" t="s">
        <v>41</v>
      </c>
      <c r="F195" t="s">
        <v>565</v>
      </c>
      <c r="G195" t="s">
        <v>1213</v>
      </c>
      <c r="H195" t="s">
        <v>1214</v>
      </c>
      <c r="I195" t="s">
        <v>1109</v>
      </c>
      <c r="J195" t="s">
        <v>1215</v>
      </c>
      <c r="K195" t="s">
        <v>467</v>
      </c>
      <c r="L195" t="s">
        <v>661</v>
      </c>
      <c r="M195" t="s">
        <v>1216</v>
      </c>
      <c r="N195" t="s">
        <v>1217</v>
      </c>
      <c r="O195" t="s">
        <v>460</v>
      </c>
      <c r="P195" t="s">
        <v>470</v>
      </c>
      <c r="Q195" t="s">
        <v>471</v>
      </c>
      <c r="R195" t="s">
        <v>1172</v>
      </c>
      <c r="S195" t="s">
        <v>32</v>
      </c>
      <c r="T195" t="s">
        <v>1218</v>
      </c>
      <c r="U195" t="s">
        <v>1070</v>
      </c>
      <c r="V195" t="s">
        <v>1174</v>
      </c>
      <c r="W195" t="s">
        <v>1174</v>
      </c>
      <c r="X195" t="s">
        <v>1219</v>
      </c>
      <c r="Y195" t="s">
        <v>1127</v>
      </c>
    </row>
    <row r="196" spans="1:25">
      <c r="A196" t="s">
        <v>459</v>
      </c>
      <c r="B196" t="s">
        <v>1220</v>
      </c>
      <c r="C196" t="s">
        <v>1221</v>
      </c>
      <c r="D196" t="s">
        <v>1086</v>
      </c>
      <c r="E196" t="s">
        <v>14</v>
      </c>
      <c r="F196" t="s">
        <v>485</v>
      </c>
      <c r="G196" t="s">
        <v>1222</v>
      </c>
      <c r="H196" t="s">
        <v>1122</v>
      </c>
      <c r="I196" t="s">
        <v>1223</v>
      </c>
      <c r="J196" t="s">
        <v>1224</v>
      </c>
      <c r="K196" t="s">
        <v>467</v>
      </c>
      <c r="L196" t="s">
        <v>1091</v>
      </c>
      <c r="M196" t="s">
        <v>1225</v>
      </c>
      <c r="N196" t="s">
        <v>1226</v>
      </c>
      <c r="O196" t="s">
        <v>460</v>
      </c>
      <c r="P196" t="s">
        <v>470</v>
      </c>
      <c r="Q196" t="s">
        <v>471</v>
      </c>
      <c r="R196" t="s">
        <v>1172</v>
      </c>
      <c r="S196" t="s">
        <v>32</v>
      </c>
      <c r="T196" t="s">
        <v>1227</v>
      </c>
      <c r="U196" t="s">
        <v>1228</v>
      </c>
      <c r="V196" t="s">
        <v>1229</v>
      </c>
      <c r="W196" t="s">
        <v>1230</v>
      </c>
      <c r="X196" t="s">
        <v>1231</v>
      </c>
      <c r="Y196" t="s">
        <v>1127</v>
      </c>
    </row>
    <row r="197" spans="1:25">
      <c r="A197" t="s">
        <v>459</v>
      </c>
      <c r="B197" t="s">
        <v>1232</v>
      </c>
      <c r="C197" t="s">
        <v>1233</v>
      </c>
      <c r="D197" t="s">
        <v>1086</v>
      </c>
      <c r="E197" t="s">
        <v>127</v>
      </c>
      <c r="F197" t="s">
        <v>485</v>
      </c>
      <c r="G197" t="s">
        <v>1234</v>
      </c>
      <c r="H197" t="s">
        <v>1235</v>
      </c>
      <c r="I197" t="s">
        <v>1236</v>
      </c>
      <c r="J197" t="s">
        <v>488</v>
      </c>
      <c r="K197" t="s">
        <v>467</v>
      </c>
      <c r="L197" t="s">
        <v>661</v>
      </c>
      <c r="M197" t="s">
        <v>662</v>
      </c>
      <c r="N197" t="s">
        <v>1237</v>
      </c>
      <c r="O197" t="s">
        <v>460</v>
      </c>
      <c r="P197" t="s">
        <v>470</v>
      </c>
      <c r="Q197" t="s">
        <v>471</v>
      </c>
      <c r="R197" t="s">
        <v>1172</v>
      </c>
      <c r="S197" t="s">
        <v>32</v>
      </c>
      <c r="T197" t="s">
        <v>1238</v>
      </c>
      <c r="U197" t="s">
        <v>1070</v>
      </c>
      <c r="V197" t="s">
        <v>1239</v>
      </c>
      <c r="W197" t="s">
        <v>1219</v>
      </c>
      <c r="X197" t="s">
        <v>1219</v>
      </c>
      <c r="Y197" t="s">
        <v>1240</v>
      </c>
    </row>
    <row r="198" spans="1:25" hidden="1">
      <c r="A198" t="s">
        <v>459</v>
      </c>
      <c r="B198" t="s">
        <v>67</v>
      </c>
      <c r="C198" t="s">
        <v>68</v>
      </c>
      <c r="D198" t="s">
        <v>13</v>
      </c>
      <c r="E198" t="s">
        <v>41</v>
      </c>
      <c r="F198" t="s">
        <v>721</v>
      </c>
      <c r="G198" t="s">
        <v>1241</v>
      </c>
      <c r="H198" t="s">
        <v>1242</v>
      </c>
      <c r="I198" t="s">
        <v>1243</v>
      </c>
      <c r="J198" t="s">
        <v>1244</v>
      </c>
      <c r="K198" t="s">
        <v>467</v>
      </c>
      <c r="L198" t="s">
        <v>489</v>
      </c>
      <c r="M198" t="s">
        <v>1152</v>
      </c>
      <c r="N198" t="s">
        <v>1245</v>
      </c>
      <c r="O198" t="s">
        <v>839</v>
      </c>
      <c r="P198" t="s">
        <v>471</v>
      </c>
      <c r="Q198" t="s">
        <v>471</v>
      </c>
      <c r="R198" t="s">
        <v>472</v>
      </c>
      <c r="S198" t="s">
        <v>37</v>
      </c>
      <c r="T198" t="s">
        <v>1246</v>
      </c>
      <c r="U198" t="s">
        <v>58</v>
      </c>
      <c r="V198" t="s">
        <v>1247</v>
      </c>
      <c r="W198" t="s">
        <v>1248</v>
      </c>
      <c r="X198" t="s">
        <v>1249</v>
      </c>
      <c r="Y198" t="s">
        <v>1127</v>
      </c>
    </row>
    <row r="199" spans="1:25" hidden="1">
      <c r="A199" t="s">
        <v>459</v>
      </c>
      <c r="B199" t="s">
        <v>70</v>
      </c>
      <c r="C199" t="s">
        <v>71</v>
      </c>
      <c r="D199" t="s">
        <v>13</v>
      </c>
      <c r="E199" t="s">
        <v>41</v>
      </c>
      <c r="F199" t="s">
        <v>1250</v>
      </c>
      <c r="G199" t="s">
        <v>1251</v>
      </c>
      <c r="H199" t="s">
        <v>1252</v>
      </c>
      <c r="I199" t="s">
        <v>1243</v>
      </c>
      <c r="J199" t="s">
        <v>1253</v>
      </c>
      <c r="K199" t="s">
        <v>467</v>
      </c>
      <c r="L199" t="s">
        <v>468</v>
      </c>
      <c r="M199" t="s">
        <v>932</v>
      </c>
      <c r="N199" t="s">
        <v>1254</v>
      </c>
      <c r="O199" t="s">
        <v>460</v>
      </c>
      <c r="P199" t="s">
        <v>470</v>
      </c>
      <c r="Q199" t="s">
        <v>471</v>
      </c>
      <c r="R199" t="s">
        <v>472</v>
      </c>
      <c r="S199" t="s">
        <v>37</v>
      </c>
      <c r="T199" t="s">
        <v>1255</v>
      </c>
      <c r="U199" t="s">
        <v>1256</v>
      </c>
      <c r="V199" t="s">
        <v>1257</v>
      </c>
      <c r="W199" t="s">
        <v>1247</v>
      </c>
      <c r="X199" t="s">
        <v>1248</v>
      </c>
      <c r="Y199" t="s">
        <v>668</v>
      </c>
    </row>
    <row r="200" spans="1:25" hidden="1">
      <c r="A200" t="s">
        <v>459</v>
      </c>
      <c r="B200" t="s">
        <v>73</v>
      </c>
      <c r="C200" t="s">
        <v>74</v>
      </c>
      <c r="D200" t="s">
        <v>13</v>
      </c>
      <c r="E200" t="s">
        <v>36</v>
      </c>
      <c r="F200" t="s">
        <v>485</v>
      </c>
      <c r="G200" t="s">
        <v>1251</v>
      </c>
      <c r="H200" t="s">
        <v>1258</v>
      </c>
      <c r="I200" t="s">
        <v>1251</v>
      </c>
      <c r="J200" t="s">
        <v>488</v>
      </c>
      <c r="K200" t="s">
        <v>467</v>
      </c>
      <c r="L200" t="s">
        <v>489</v>
      </c>
      <c r="M200" t="s">
        <v>1152</v>
      </c>
      <c r="N200" t="s">
        <v>1259</v>
      </c>
      <c r="O200" t="s">
        <v>460</v>
      </c>
      <c r="P200" t="s">
        <v>471</v>
      </c>
      <c r="Q200" t="s">
        <v>471</v>
      </c>
      <c r="R200" t="s">
        <v>472</v>
      </c>
      <c r="S200" t="s">
        <v>37</v>
      </c>
      <c r="T200" t="s">
        <v>1246</v>
      </c>
      <c r="U200" t="s">
        <v>1260</v>
      </c>
      <c r="V200" t="s">
        <v>1261</v>
      </c>
      <c r="W200" t="s">
        <v>1247</v>
      </c>
      <c r="X200" t="s">
        <v>1248</v>
      </c>
      <c r="Y200" t="s">
        <v>668</v>
      </c>
    </row>
    <row r="201" spans="1:25" hidden="1">
      <c r="A201" t="s">
        <v>459</v>
      </c>
      <c r="B201" t="s">
        <v>1262</v>
      </c>
      <c r="C201" t="s">
        <v>1263</v>
      </c>
      <c r="D201" t="s">
        <v>1063</v>
      </c>
      <c r="E201" t="s">
        <v>41</v>
      </c>
      <c r="F201" t="s">
        <v>485</v>
      </c>
      <c r="G201" t="s">
        <v>1065</v>
      </c>
      <c r="H201" t="s">
        <v>506</v>
      </c>
      <c r="I201" t="s">
        <v>1065</v>
      </c>
      <c r="J201" t="s">
        <v>488</v>
      </c>
      <c r="K201" t="s">
        <v>467</v>
      </c>
      <c r="L201" t="s">
        <v>661</v>
      </c>
      <c r="M201" t="s">
        <v>662</v>
      </c>
      <c r="N201" t="s">
        <v>1067</v>
      </c>
      <c r="O201" t="s">
        <v>460</v>
      </c>
      <c r="P201" t="s">
        <v>471</v>
      </c>
      <c r="Q201" t="s">
        <v>471</v>
      </c>
      <c r="R201" t="s">
        <v>472</v>
      </c>
      <c r="S201" t="s">
        <v>37</v>
      </c>
      <c r="T201" t="s">
        <v>1264</v>
      </c>
      <c r="U201" t="s">
        <v>1070</v>
      </c>
      <c r="V201" t="s">
        <v>460</v>
      </c>
      <c r="W201" t="s">
        <v>460</v>
      </c>
      <c r="X201" t="s">
        <v>460</v>
      </c>
      <c r="Y201" t="s">
        <v>668</v>
      </c>
    </row>
    <row r="202" spans="1:25" hidden="1">
      <c r="A202" t="s">
        <v>459</v>
      </c>
      <c r="B202" t="s">
        <v>76</v>
      </c>
      <c r="C202" t="s">
        <v>77</v>
      </c>
      <c r="D202" t="s">
        <v>13</v>
      </c>
      <c r="E202" t="s">
        <v>41</v>
      </c>
      <c r="F202" t="s">
        <v>1265</v>
      </c>
      <c r="G202" t="s">
        <v>525</v>
      </c>
      <c r="H202" t="s">
        <v>1266</v>
      </c>
      <c r="I202" t="s">
        <v>1267</v>
      </c>
      <c r="J202" t="s">
        <v>1268</v>
      </c>
      <c r="K202" t="s">
        <v>467</v>
      </c>
      <c r="L202" t="s">
        <v>535</v>
      </c>
      <c r="M202" t="s">
        <v>1185</v>
      </c>
      <c r="N202" t="s">
        <v>1269</v>
      </c>
      <c r="O202" t="s">
        <v>1171</v>
      </c>
      <c r="P202" t="s">
        <v>470</v>
      </c>
      <c r="Q202" t="s">
        <v>471</v>
      </c>
      <c r="R202" t="s">
        <v>472</v>
      </c>
      <c r="S202" t="s">
        <v>1270</v>
      </c>
      <c r="T202" t="s">
        <v>1271</v>
      </c>
      <c r="U202" t="s">
        <v>1272</v>
      </c>
      <c r="V202" t="s">
        <v>1272</v>
      </c>
      <c r="W202" t="s">
        <v>1273</v>
      </c>
      <c r="X202" t="s">
        <v>1274</v>
      </c>
      <c r="Y202" t="s">
        <v>1127</v>
      </c>
    </row>
    <row r="203" spans="1:25" hidden="1">
      <c r="A203" t="s">
        <v>459</v>
      </c>
      <c r="B203" t="s">
        <v>79</v>
      </c>
      <c r="C203" t="s">
        <v>80</v>
      </c>
      <c r="D203" t="s">
        <v>13</v>
      </c>
      <c r="E203" t="s">
        <v>41</v>
      </c>
      <c r="F203" t="s">
        <v>1275</v>
      </c>
      <c r="G203" t="s">
        <v>1276</v>
      </c>
      <c r="H203" t="s">
        <v>1099</v>
      </c>
      <c r="I203" t="s">
        <v>1277</v>
      </c>
      <c r="J203" t="s">
        <v>1278</v>
      </c>
      <c r="K203" t="s">
        <v>467</v>
      </c>
      <c r="L203" t="s">
        <v>535</v>
      </c>
      <c r="M203" t="s">
        <v>1185</v>
      </c>
      <c r="N203" t="s">
        <v>1279</v>
      </c>
      <c r="O203" t="s">
        <v>460</v>
      </c>
      <c r="P203" t="s">
        <v>470</v>
      </c>
      <c r="Q203" t="s">
        <v>471</v>
      </c>
      <c r="R203" t="s">
        <v>472</v>
      </c>
      <c r="S203" t="s">
        <v>1270</v>
      </c>
      <c r="T203" t="s">
        <v>1271</v>
      </c>
      <c r="U203" t="s">
        <v>1070</v>
      </c>
      <c r="V203" t="s">
        <v>1280</v>
      </c>
      <c r="W203" t="s">
        <v>1281</v>
      </c>
      <c r="X203" t="s">
        <v>1282</v>
      </c>
      <c r="Y203" t="s">
        <v>668</v>
      </c>
    </row>
    <row r="204" spans="1:25">
      <c r="A204" t="s">
        <v>459</v>
      </c>
      <c r="B204" t="s">
        <v>1283</v>
      </c>
      <c r="C204" t="s">
        <v>1284</v>
      </c>
      <c r="D204" t="s">
        <v>1086</v>
      </c>
      <c r="E204" t="s">
        <v>41</v>
      </c>
      <c r="F204" t="s">
        <v>1285</v>
      </c>
      <c r="G204" t="s">
        <v>1286</v>
      </c>
      <c r="H204" t="s">
        <v>1122</v>
      </c>
      <c r="I204" t="s">
        <v>1191</v>
      </c>
      <c r="J204" t="s">
        <v>1287</v>
      </c>
      <c r="K204" t="s">
        <v>467</v>
      </c>
      <c r="L204" t="s">
        <v>535</v>
      </c>
      <c r="M204" t="s">
        <v>1185</v>
      </c>
      <c r="N204" t="s">
        <v>1288</v>
      </c>
      <c r="O204" t="s">
        <v>460</v>
      </c>
      <c r="P204" t="s">
        <v>470</v>
      </c>
      <c r="Q204" t="s">
        <v>471</v>
      </c>
      <c r="R204" t="s">
        <v>472</v>
      </c>
      <c r="S204" t="s">
        <v>1270</v>
      </c>
      <c r="T204" t="s">
        <v>1271</v>
      </c>
      <c r="U204" t="s">
        <v>1070</v>
      </c>
      <c r="V204" t="s">
        <v>1289</v>
      </c>
      <c r="W204" t="s">
        <v>1274</v>
      </c>
      <c r="X204" t="s">
        <v>1274</v>
      </c>
      <c r="Y204" t="s">
        <v>668</v>
      </c>
    </row>
    <row r="205" spans="1:25" hidden="1">
      <c r="A205" t="s">
        <v>459</v>
      </c>
      <c r="B205" t="s">
        <v>1290</v>
      </c>
      <c r="C205" t="s">
        <v>1291</v>
      </c>
      <c r="D205" t="s">
        <v>1063</v>
      </c>
      <c r="E205" t="s">
        <v>41</v>
      </c>
      <c r="F205" t="s">
        <v>485</v>
      </c>
      <c r="G205" t="s">
        <v>1098</v>
      </c>
      <c r="H205" t="s">
        <v>1292</v>
      </c>
      <c r="I205" t="s">
        <v>1293</v>
      </c>
      <c r="J205" t="s">
        <v>1294</v>
      </c>
      <c r="K205" t="s">
        <v>467</v>
      </c>
      <c r="L205" t="s">
        <v>661</v>
      </c>
      <c r="M205" t="s">
        <v>662</v>
      </c>
      <c r="N205" t="s">
        <v>1295</v>
      </c>
      <c r="O205" t="s">
        <v>460</v>
      </c>
      <c r="P205" t="s">
        <v>471</v>
      </c>
      <c r="Q205" t="s">
        <v>471</v>
      </c>
      <c r="R205" t="s">
        <v>472</v>
      </c>
      <c r="S205" t="s">
        <v>1270</v>
      </c>
      <c r="T205" t="s">
        <v>1271</v>
      </c>
      <c r="U205" t="s">
        <v>664</v>
      </c>
      <c r="V205" t="s">
        <v>1272</v>
      </c>
      <c r="W205" t="s">
        <v>1296</v>
      </c>
      <c r="X205" t="s">
        <v>1274</v>
      </c>
      <c r="Y205" t="s">
        <v>1297</v>
      </c>
    </row>
    <row r="206" spans="1:25" hidden="1">
      <c r="A206" t="s">
        <v>459</v>
      </c>
      <c r="B206" t="s">
        <v>1298</v>
      </c>
      <c r="C206" t="s">
        <v>1299</v>
      </c>
      <c r="D206" t="s">
        <v>1063</v>
      </c>
      <c r="E206" t="s">
        <v>41</v>
      </c>
      <c r="F206" t="s">
        <v>485</v>
      </c>
      <c r="G206" t="s">
        <v>1300</v>
      </c>
      <c r="H206" t="s">
        <v>1301</v>
      </c>
      <c r="I206" t="s">
        <v>1300</v>
      </c>
      <c r="J206" t="s">
        <v>488</v>
      </c>
      <c r="K206" t="s">
        <v>467</v>
      </c>
      <c r="L206" t="s">
        <v>661</v>
      </c>
      <c r="M206" t="s">
        <v>662</v>
      </c>
      <c r="N206" t="s">
        <v>1295</v>
      </c>
      <c r="O206" t="s">
        <v>460</v>
      </c>
      <c r="P206" t="s">
        <v>471</v>
      </c>
      <c r="Q206" t="s">
        <v>471</v>
      </c>
      <c r="R206" t="s">
        <v>472</v>
      </c>
      <c r="S206" t="s">
        <v>1270</v>
      </c>
      <c r="T206" t="s">
        <v>1271</v>
      </c>
      <c r="U206" t="s">
        <v>664</v>
      </c>
      <c r="V206" t="s">
        <v>1272</v>
      </c>
      <c r="W206" t="s">
        <v>1274</v>
      </c>
      <c r="X206" t="s">
        <v>1274</v>
      </c>
      <c r="Y206" t="s">
        <v>1297</v>
      </c>
    </row>
    <row r="207" spans="1:25" hidden="1">
      <c r="A207" t="s">
        <v>459</v>
      </c>
      <c r="B207" t="s">
        <v>1302</v>
      </c>
      <c r="C207" t="s">
        <v>1303</v>
      </c>
      <c r="D207" t="s">
        <v>1063</v>
      </c>
      <c r="E207" t="s">
        <v>41</v>
      </c>
      <c r="F207" t="s">
        <v>485</v>
      </c>
      <c r="G207" t="s">
        <v>1098</v>
      </c>
      <c r="H207" t="s">
        <v>1292</v>
      </c>
      <c r="I207" t="s">
        <v>1293</v>
      </c>
      <c r="J207" t="s">
        <v>1294</v>
      </c>
      <c r="K207" t="s">
        <v>467</v>
      </c>
      <c r="L207" t="s">
        <v>661</v>
      </c>
      <c r="M207" t="s">
        <v>662</v>
      </c>
      <c r="N207" t="s">
        <v>1295</v>
      </c>
      <c r="O207" t="s">
        <v>460</v>
      </c>
      <c r="P207" t="s">
        <v>471</v>
      </c>
      <c r="Q207" t="s">
        <v>471</v>
      </c>
      <c r="R207" t="s">
        <v>472</v>
      </c>
      <c r="S207" t="s">
        <v>1304</v>
      </c>
      <c r="T207" t="s">
        <v>1305</v>
      </c>
      <c r="U207" t="s">
        <v>664</v>
      </c>
      <c r="V207" t="s">
        <v>460</v>
      </c>
      <c r="W207" t="s">
        <v>460</v>
      </c>
      <c r="X207" t="s">
        <v>460</v>
      </c>
      <c r="Y207" t="s">
        <v>1297</v>
      </c>
    </row>
    <row r="208" spans="1:25" hidden="1">
      <c r="A208" t="s">
        <v>459</v>
      </c>
      <c r="B208" t="s">
        <v>81</v>
      </c>
      <c r="C208" t="s">
        <v>82</v>
      </c>
      <c r="D208" t="s">
        <v>13</v>
      </c>
      <c r="E208" t="s">
        <v>57</v>
      </c>
      <c r="F208" t="s">
        <v>462</v>
      </c>
      <c r="G208" t="s">
        <v>464</v>
      </c>
      <c r="H208" t="s">
        <v>658</v>
      </c>
      <c r="I208" t="s">
        <v>1306</v>
      </c>
      <c r="J208" t="s">
        <v>1307</v>
      </c>
      <c r="K208" t="s">
        <v>467</v>
      </c>
      <c r="L208" t="s">
        <v>468</v>
      </c>
      <c r="M208" t="s">
        <v>932</v>
      </c>
      <c r="N208" t="s">
        <v>460</v>
      </c>
      <c r="O208" t="s">
        <v>460</v>
      </c>
      <c r="P208" t="s">
        <v>471</v>
      </c>
      <c r="Q208" t="s">
        <v>471</v>
      </c>
      <c r="R208" t="s">
        <v>472</v>
      </c>
      <c r="S208" t="s">
        <v>42</v>
      </c>
      <c r="T208" t="s">
        <v>1308</v>
      </c>
      <c r="U208" t="s">
        <v>1309</v>
      </c>
      <c r="V208" t="s">
        <v>1310</v>
      </c>
      <c r="W208" t="s">
        <v>1310</v>
      </c>
      <c r="X208" t="s">
        <v>1311</v>
      </c>
      <c r="Y208" t="s">
        <v>668</v>
      </c>
    </row>
    <row r="209" spans="1:25" hidden="1">
      <c r="A209" t="s">
        <v>459</v>
      </c>
      <c r="B209" t="s">
        <v>1312</v>
      </c>
      <c r="C209" t="s">
        <v>1313</v>
      </c>
      <c r="D209" t="s">
        <v>1063</v>
      </c>
      <c r="E209" t="s">
        <v>41</v>
      </c>
      <c r="F209" t="s">
        <v>485</v>
      </c>
      <c r="G209" t="s">
        <v>1098</v>
      </c>
      <c r="H209" t="s">
        <v>1314</v>
      </c>
      <c r="I209" t="s">
        <v>1293</v>
      </c>
      <c r="J209" t="s">
        <v>1315</v>
      </c>
      <c r="K209" t="s">
        <v>467</v>
      </c>
      <c r="L209" t="s">
        <v>661</v>
      </c>
      <c r="M209" t="s">
        <v>662</v>
      </c>
      <c r="N209" t="s">
        <v>1102</v>
      </c>
      <c r="O209" t="s">
        <v>460</v>
      </c>
      <c r="P209" t="s">
        <v>471</v>
      </c>
      <c r="Q209" t="s">
        <v>471</v>
      </c>
      <c r="R209" t="s">
        <v>472</v>
      </c>
      <c r="S209" t="s">
        <v>42</v>
      </c>
      <c r="T209" t="s">
        <v>1308</v>
      </c>
      <c r="U209" t="s">
        <v>664</v>
      </c>
      <c r="V209" t="s">
        <v>1309</v>
      </c>
      <c r="W209" t="s">
        <v>1310</v>
      </c>
      <c r="X209" t="s">
        <v>1316</v>
      </c>
      <c r="Y209" t="s">
        <v>668</v>
      </c>
    </row>
    <row r="210" spans="1:25" hidden="1">
      <c r="A210" t="s">
        <v>459</v>
      </c>
      <c r="B210" t="s">
        <v>83</v>
      </c>
      <c r="C210" t="s">
        <v>84</v>
      </c>
      <c r="D210" t="s">
        <v>13</v>
      </c>
      <c r="E210" t="s">
        <v>41</v>
      </c>
      <c r="F210" t="s">
        <v>977</v>
      </c>
      <c r="G210" t="s">
        <v>1317</v>
      </c>
      <c r="H210" t="s">
        <v>1318</v>
      </c>
      <c r="I210" t="s">
        <v>1319</v>
      </c>
      <c r="J210" t="s">
        <v>1320</v>
      </c>
      <c r="K210" t="s">
        <v>467</v>
      </c>
      <c r="L210" t="s">
        <v>489</v>
      </c>
      <c r="M210" t="s">
        <v>1152</v>
      </c>
      <c r="N210" t="s">
        <v>1321</v>
      </c>
      <c r="O210" t="s">
        <v>839</v>
      </c>
      <c r="P210" t="s">
        <v>470</v>
      </c>
      <c r="Q210" t="s">
        <v>471</v>
      </c>
      <c r="R210" t="s">
        <v>472</v>
      </c>
      <c r="S210" t="s">
        <v>26</v>
      </c>
      <c r="T210" t="s">
        <v>1322</v>
      </c>
      <c r="U210" t="s">
        <v>1070</v>
      </c>
      <c r="V210" t="s">
        <v>665</v>
      </c>
      <c r="W210" t="s">
        <v>1058</v>
      </c>
      <c r="X210" t="s">
        <v>1323</v>
      </c>
      <c r="Y210" t="s">
        <v>668</v>
      </c>
    </row>
    <row r="211" spans="1:25" hidden="1">
      <c r="A211" t="s">
        <v>459</v>
      </c>
      <c r="B211" t="s">
        <v>1324</v>
      </c>
      <c r="C211" t="s">
        <v>1325</v>
      </c>
      <c r="D211" t="s">
        <v>1326</v>
      </c>
      <c r="E211" t="s">
        <v>41</v>
      </c>
      <c r="F211" t="s">
        <v>927</v>
      </c>
      <c r="G211" t="s">
        <v>525</v>
      </c>
      <c r="H211" t="s">
        <v>1327</v>
      </c>
      <c r="I211" t="s">
        <v>1328</v>
      </c>
      <c r="J211" t="s">
        <v>1329</v>
      </c>
      <c r="K211" t="s">
        <v>467</v>
      </c>
      <c r="L211" t="s">
        <v>468</v>
      </c>
      <c r="M211" t="s">
        <v>932</v>
      </c>
      <c r="N211" t="s">
        <v>1330</v>
      </c>
      <c r="O211" t="s">
        <v>633</v>
      </c>
      <c r="P211" t="s">
        <v>471</v>
      </c>
      <c r="Q211" t="s">
        <v>471</v>
      </c>
      <c r="R211" t="s">
        <v>472</v>
      </c>
      <c r="S211" t="s">
        <v>26</v>
      </c>
      <c r="T211" t="s">
        <v>1040</v>
      </c>
      <c r="U211" t="s">
        <v>1070</v>
      </c>
      <c r="V211" t="s">
        <v>75</v>
      </c>
      <c r="W211" t="s">
        <v>1331</v>
      </c>
      <c r="X211" t="s">
        <v>1332</v>
      </c>
      <c r="Y211" t="s">
        <v>803</v>
      </c>
    </row>
    <row r="212" spans="1:25" hidden="1">
      <c r="A212" t="s">
        <v>459</v>
      </c>
      <c r="B212" t="s">
        <v>1333</v>
      </c>
      <c r="C212" t="s">
        <v>1334</v>
      </c>
      <c r="D212" t="s">
        <v>1326</v>
      </c>
      <c r="E212" t="s">
        <v>41</v>
      </c>
      <c r="F212" t="s">
        <v>927</v>
      </c>
      <c r="G212" t="s">
        <v>867</v>
      </c>
      <c r="H212" t="s">
        <v>1335</v>
      </c>
      <c r="I212" t="s">
        <v>1336</v>
      </c>
      <c r="J212" t="s">
        <v>1337</v>
      </c>
      <c r="K212" t="s">
        <v>467</v>
      </c>
      <c r="L212" t="s">
        <v>468</v>
      </c>
      <c r="M212" t="s">
        <v>932</v>
      </c>
      <c r="N212" t="s">
        <v>1338</v>
      </c>
      <c r="O212" t="s">
        <v>633</v>
      </c>
      <c r="P212" t="s">
        <v>471</v>
      </c>
      <c r="Q212" t="s">
        <v>471</v>
      </c>
      <c r="R212" t="s">
        <v>472</v>
      </c>
      <c r="S212" t="s">
        <v>26</v>
      </c>
      <c r="T212" t="s">
        <v>1339</v>
      </c>
      <c r="U212" t="s">
        <v>1070</v>
      </c>
      <c r="V212" t="s">
        <v>1340</v>
      </c>
      <c r="W212" t="s">
        <v>1341</v>
      </c>
      <c r="X212" t="s">
        <v>1342</v>
      </c>
      <c r="Y212" t="s">
        <v>1177</v>
      </c>
    </row>
    <row r="213" spans="1:25" hidden="1">
      <c r="A213" t="s">
        <v>459</v>
      </c>
      <c r="B213" t="s">
        <v>85</v>
      </c>
      <c r="C213" t="s">
        <v>86</v>
      </c>
      <c r="D213" t="s">
        <v>13</v>
      </c>
      <c r="E213" t="s">
        <v>41</v>
      </c>
      <c r="F213" t="s">
        <v>557</v>
      </c>
      <c r="G213" t="s">
        <v>1343</v>
      </c>
      <c r="H213" t="s">
        <v>1344</v>
      </c>
      <c r="I213" t="s">
        <v>1319</v>
      </c>
      <c r="J213" t="s">
        <v>1345</v>
      </c>
      <c r="K213" t="s">
        <v>467</v>
      </c>
      <c r="L213" t="s">
        <v>468</v>
      </c>
      <c r="M213" t="s">
        <v>932</v>
      </c>
      <c r="N213" t="s">
        <v>1346</v>
      </c>
      <c r="O213" t="s">
        <v>839</v>
      </c>
      <c r="P213" t="s">
        <v>470</v>
      </c>
      <c r="Q213" t="s">
        <v>471</v>
      </c>
      <c r="R213" t="s">
        <v>1081</v>
      </c>
      <c r="S213" t="s">
        <v>1347</v>
      </c>
      <c r="T213" t="s">
        <v>1348</v>
      </c>
      <c r="U213" t="s">
        <v>536</v>
      </c>
      <c r="V213" t="s">
        <v>1349</v>
      </c>
      <c r="W213" t="s">
        <v>1350</v>
      </c>
      <c r="X213" t="s">
        <v>1052</v>
      </c>
      <c r="Y213" t="s">
        <v>1177</v>
      </c>
    </row>
    <row r="214" spans="1:25" hidden="1">
      <c r="A214" t="s">
        <v>459</v>
      </c>
      <c r="B214" t="s">
        <v>87</v>
      </c>
      <c r="C214" t="s">
        <v>88</v>
      </c>
      <c r="D214" t="s">
        <v>13</v>
      </c>
      <c r="E214" t="s">
        <v>31</v>
      </c>
      <c r="F214" t="s">
        <v>1351</v>
      </c>
      <c r="G214" t="s">
        <v>1352</v>
      </c>
      <c r="H214" t="s">
        <v>1353</v>
      </c>
      <c r="I214" t="s">
        <v>1354</v>
      </c>
      <c r="J214" t="s">
        <v>1355</v>
      </c>
      <c r="K214" t="s">
        <v>467</v>
      </c>
      <c r="L214" t="s">
        <v>468</v>
      </c>
      <c r="M214" t="s">
        <v>932</v>
      </c>
      <c r="N214" t="s">
        <v>1356</v>
      </c>
      <c r="O214" t="s">
        <v>839</v>
      </c>
      <c r="P214" t="s">
        <v>471</v>
      </c>
      <c r="Q214" t="s">
        <v>471</v>
      </c>
      <c r="R214" t="s">
        <v>472</v>
      </c>
      <c r="S214" t="s">
        <v>26</v>
      </c>
      <c r="T214" t="s">
        <v>1040</v>
      </c>
      <c r="U214" t="s">
        <v>1357</v>
      </c>
      <c r="V214" t="s">
        <v>1340</v>
      </c>
      <c r="W214" t="s">
        <v>1041</v>
      </c>
      <c r="X214" t="s">
        <v>1052</v>
      </c>
      <c r="Y214" t="s">
        <v>1177</v>
      </c>
    </row>
    <row r="215" spans="1:25" hidden="1">
      <c r="A215" t="s">
        <v>459</v>
      </c>
      <c r="B215" t="s">
        <v>1358</v>
      </c>
      <c r="C215" t="s">
        <v>1359</v>
      </c>
      <c r="D215" t="s">
        <v>1326</v>
      </c>
      <c r="E215" t="s">
        <v>41</v>
      </c>
      <c r="F215" t="s">
        <v>952</v>
      </c>
      <c r="G215" t="s">
        <v>729</v>
      </c>
      <c r="H215" t="s">
        <v>1360</v>
      </c>
      <c r="I215" t="s">
        <v>1361</v>
      </c>
      <c r="J215" t="s">
        <v>1362</v>
      </c>
      <c r="K215" t="s">
        <v>467</v>
      </c>
      <c r="L215" t="s">
        <v>468</v>
      </c>
      <c r="M215" t="s">
        <v>932</v>
      </c>
      <c r="N215" t="s">
        <v>460</v>
      </c>
      <c r="O215" t="s">
        <v>460</v>
      </c>
      <c r="P215" t="s">
        <v>471</v>
      </c>
      <c r="Q215" t="s">
        <v>471</v>
      </c>
      <c r="R215" t="s">
        <v>472</v>
      </c>
      <c r="S215" t="s">
        <v>26</v>
      </c>
      <c r="T215" t="s">
        <v>1040</v>
      </c>
      <c r="U215" t="s">
        <v>665</v>
      </c>
      <c r="V215" t="s">
        <v>665</v>
      </c>
      <c r="W215" t="s">
        <v>1341</v>
      </c>
      <c r="X215" t="s">
        <v>1363</v>
      </c>
      <c r="Y215" t="s">
        <v>1052</v>
      </c>
    </row>
    <row r="216" spans="1:25" hidden="1">
      <c r="A216" t="s">
        <v>459</v>
      </c>
      <c r="B216" t="s">
        <v>89</v>
      </c>
      <c r="C216" t="s">
        <v>90</v>
      </c>
      <c r="D216" t="s">
        <v>13</v>
      </c>
      <c r="E216" t="s">
        <v>41</v>
      </c>
      <c r="F216" t="s">
        <v>697</v>
      </c>
      <c r="G216" t="s">
        <v>1364</v>
      </c>
      <c r="H216" t="s">
        <v>1266</v>
      </c>
      <c r="I216" t="s">
        <v>1365</v>
      </c>
      <c r="J216" t="s">
        <v>1366</v>
      </c>
      <c r="K216" t="s">
        <v>467</v>
      </c>
      <c r="L216" t="s">
        <v>661</v>
      </c>
      <c r="M216" t="s">
        <v>662</v>
      </c>
      <c r="N216" t="s">
        <v>1367</v>
      </c>
      <c r="O216" t="s">
        <v>1171</v>
      </c>
      <c r="P216" t="s">
        <v>470</v>
      </c>
      <c r="Q216" t="s">
        <v>471</v>
      </c>
      <c r="R216" t="s">
        <v>472</v>
      </c>
      <c r="S216" t="s">
        <v>26</v>
      </c>
      <c r="T216" t="s">
        <v>1368</v>
      </c>
      <c r="U216" t="s">
        <v>1340</v>
      </c>
      <c r="V216" t="s">
        <v>1340</v>
      </c>
      <c r="W216" t="s">
        <v>539</v>
      </c>
      <c r="X216" t="s">
        <v>1177</v>
      </c>
      <c r="Y216" t="s">
        <v>1177</v>
      </c>
    </row>
    <row r="217" spans="1:25" hidden="1">
      <c r="A217" t="s">
        <v>459</v>
      </c>
      <c r="B217" t="s">
        <v>91</v>
      </c>
      <c r="C217" t="s">
        <v>92</v>
      </c>
      <c r="D217" t="s">
        <v>13</v>
      </c>
      <c r="E217" t="s">
        <v>41</v>
      </c>
      <c r="F217" t="s">
        <v>977</v>
      </c>
      <c r="G217" t="s">
        <v>790</v>
      </c>
      <c r="H217" t="s">
        <v>1108</v>
      </c>
      <c r="I217" t="s">
        <v>1369</v>
      </c>
      <c r="J217" t="s">
        <v>1370</v>
      </c>
      <c r="K217" t="s">
        <v>467</v>
      </c>
      <c r="L217" t="s">
        <v>489</v>
      </c>
      <c r="M217" t="s">
        <v>1152</v>
      </c>
      <c r="N217" t="s">
        <v>1371</v>
      </c>
      <c r="O217" t="s">
        <v>839</v>
      </c>
      <c r="P217" t="s">
        <v>471</v>
      </c>
      <c r="Q217" t="s">
        <v>471</v>
      </c>
      <c r="R217" t="s">
        <v>472</v>
      </c>
      <c r="S217" t="s">
        <v>26</v>
      </c>
      <c r="T217" t="s">
        <v>1372</v>
      </c>
      <c r="U217" t="s">
        <v>1070</v>
      </c>
      <c r="V217" t="s">
        <v>665</v>
      </c>
      <c r="W217" t="s">
        <v>1058</v>
      </c>
      <c r="X217" t="s">
        <v>1323</v>
      </c>
      <c r="Y217" t="s">
        <v>1373</v>
      </c>
    </row>
    <row r="218" spans="1:25" hidden="1">
      <c r="A218" t="s">
        <v>459</v>
      </c>
      <c r="B218" t="s">
        <v>93</v>
      </c>
      <c r="C218" t="s">
        <v>94</v>
      </c>
      <c r="D218" t="s">
        <v>13</v>
      </c>
      <c r="E218" t="s">
        <v>57</v>
      </c>
      <c r="F218" t="s">
        <v>462</v>
      </c>
      <c r="G218" t="s">
        <v>1374</v>
      </c>
      <c r="H218" t="s">
        <v>1375</v>
      </c>
      <c r="I218" t="s">
        <v>1301</v>
      </c>
      <c r="J218" t="s">
        <v>1376</v>
      </c>
      <c r="K218" t="s">
        <v>467</v>
      </c>
      <c r="L218" t="s">
        <v>661</v>
      </c>
      <c r="M218" t="s">
        <v>1377</v>
      </c>
      <c r="N218" t="s">
        <v>1378</v>
      </c>
      <c r="O218" t="s">
        <v>1171</v>
      </c>
      <c r="P218" t="s">
        <v>471</v>
      </c>
      <c r="Q218" t="s">
        <v>471</v>
      </c>
      <c r="R218" t="s">
        <v>472</v>
      </c>
      <c r="S218" t="s">
        <v>26</v>
      </c>
      <c r="T218" t="s">
        <v>663</v>
      </c>
      <c r="U218" t="s">
        <v>1340</v>
      </c>
      <c r="V218" t="s">
        <v>1340</v>
      </c>
      <c r="W218" t="s">
        <v>539</v>
      </c>
      <c r="X218" t="s">
        <v>803</v>
      </c>
      <c r="Y218" t="s">
        <v>803</v>
      </c>
    </row>
    <row r="219" spans="1:25" hidden="1">
      <c r="A219" t="s">
        <v>459</v>
      </c>
      <c r="B219" t="s">
        <v>95</v>
      </c>
      <c r="C219" t="s">
        <v>96</v>
      </c>
      <c r="D219" t="s">
        <v>13</v>
      </c>
      <c r="E219" t="s">
        <v>57</v>
      </c>
      <c r="F219" t="s">
        <v>462</v>
      </c>
      <c r="G219" t="s">
        <v>1379</v>
      </c>
      <c r="H219" t="s">
        <v>1380</v>
      </c>
      <c r="I219" t="s">
        <v>1381</v>
      </c>
      <c r="J219" t="s">
        <v>1382</v>
      </c>
      <c r="K219" t="s">
        <v>467</v>
      </c>
      <c r="L219" t="s">
        <v>661</v>
      </c>
      <c r="M219" t="s">
        <v>1216</v>
      </c>
      <c r="N219" t="s">
        <v>1383</v>
      </c>
      <c r="O219" t="s">
        <v>1171</v>
      </c>
      <c r="P219" t="s">
        <v>471</v>
      </c>
      <c r="Q219" t="s">
        <v>471</v>
      </c>
      <c r="R219" t="s">
        <v>472</v>
      </c>
      <c r="S219" t="s">
        <v>26</v>
      </c>
      <c r="T219" t="s">
        <v>1368</v>
      </c>
      <c r="U219" t="s">
        <v>1384</v>
      </c>
      <c r="V219" t="s">
        <v>1340</v>
      </c>
      <c r="W219" t="s">
        <v>539</v>
      </c>
      <c r="X219" t="s">
        <v>1177</v>
      </c>
      <c r="Y219" t="s">
        <v>1177</v>
      </c>
    </row>
    <row r="220" spans="1:25" hidden="1">
      <c r="A220" t="s">
        <v>459</v>
      </c>
      <c r="B220" t="s">
        <v>97</v>
      </c>
      <c r="C220" t="s">
        <v>98</v>
      </c>
      <c r="D220" t="s">
        <v>13</v>
      </c>
      <c r="E220" t="s">
        <v>57</v>
      </c>
      <c r="F220" t="s">
        <v>462</v>
      </c>
      <c r="G220" t="s">
        <v>1017</v>
      </c>
      <c r="H220" t="s">
        <v>1385</v>
      </c>
      <c r="I220" t="s">
        <v>1386</v>
      </c>
      <c r="J220" t="s">
        <v>1387</v>
      </c>
      <c r="K220" t="s">
        <v>467</v>
      </c>
      <c r="L220" t="s">
        <v>468</v>
      </c>
      <c r="M220" t="s">
        <v>932</v>
      </c>
      <c r="N220" t="s">
        <v>1202</v>
      </c>
      <c r="O220" t="s">
        <v>839</v>
      </c>
      <c r="P220" t="s">
        <v>471</v>
      </c>
      <c r="Q220" t="s">
        <v>471</v>
      </c>
      <c r="R220" t="s">
        <v>472</v>
      </c>
      <c r="S220" t="s">
        <v>26</v>
      </c>
      <c r="T220" t="s">
        <v>1040</v>
      </c>
      <c r="U220" t="s">
        <v>1203</v>
      </c>
      <c r="V220" t="s">
        <v>1340</v>
      </c>
      <c r="W220" t="s">
        <v>1041</v>
      </c>
      <c r="X220" t="s">
        <v>1052</v>
      </c>
      <c r="Y220" t="s">
        <v>1177</v>
      </c>
    </row>
    <row r="221" spans="1:25" hidden="1">
      <c r="A221" t="s">
        <v>459</v>
      </c>
      <c r="B221" t="s">
        <v>99</v>
      </c>
      <c r="C221" t="s">
        <v>100</v>
      </c>
      <c r="D221" t="s">
        <v>13</v>
      </c>
      <c r="E221" t="s">
        <v>41</v>
      </c>
      <c r="F221" t="s">
        <v>1388</v>
      </c>
      <c r="G221" t="s">
        <v>729</v>
      </c>
      <c r="H221" t="s">
        <v>1389</v>
      </c>
      <c r="I221" t="s">
        <v>1319</v>
      </c>
      <c r="J221" t="s">
        <v>1390</v>
      </c>
      <c r="K221" t="s">
        <v>467</v>
      </c>
      <c r="L221" t="s">
        <v>661</v>
      </c>
      <c r="M221" t="s">
        <v>662</v>
      </c>
      <c r="N221" t="s">
        <v>1391</v>
      </c>
      <c r="O221" t="s">
        <v>1171</v>
      </c>
      <c r="P221" t="s">
        <v>471</v>
      </c>
      <c r="Q221" t="s">
        <v>471</v>
      </c>
      <c r="R221" t="s">
        <v>472</v>
      </c>
      <c r="S221" t="s">
        <v>26</v>
      </c>
      <c r="T221" t="s">
        <v>1392</v>
      </c>
      <c r="U221" t="s">
        <v>1393</v>
      </c>
      <c r="V221" t="s">
        <v>1340</v>
      </c>
      <c r="W221" t="s">
        <v>1394</v>
      </c>
      <c r="X221" t="s">
        <v>1395</v>
      </c>
      <c r="Y221" t="s">
        <v>1177</v>
      </c>
    </row>
    <row r="222" spans="1:25" hidden="1">
      <c r="A222" t="s">
        <v>459</v>
      </c>
      <c r="B222" t="s">
        <v>101</v>
      </c>
      <c r="C222" t="s">
        <v>102</v>
      </c>
      <c r="D222" t="s">
        <v>13</v>
      </c>
      <c r="E222" t="s">
        <v>41</v>
      </c>
      <c r="F222" t="s">
        <v>1396</v>
      </c>
      <c r="G222" t="s">
        <v>1317</v>
      </c>
      <c r="H222" t="s">
        <v>1397</v>
      </c>
      <c r="I222" t="s">
        <v>1398</v>
      </c>
      <c r="J222" t="s">
        <v>1399</v>
      </c>
      <c r="K222" t="s">
        <v>467</v>
      </c>
      <c r="L222" t="s">
        <v>468</v>
      </c>
      <c r="M222" t="s">
        <v>932</v>
      </c>
      <c r="N222" t="s">
        <v>1346</v>
      </c>
      <c r="O222" t="s">
        <v>633</v>
      </c>
      <c r="P222" t="s">
        <v>471</v>
      </c>
      <c r="Q222" t="s">
        <v>471</v>
      </c>
      <c r="R222" t="s">
        <v>472</v>
      </c>
      <c r="S222" t="s">
        <v>26</v>
      </c>
      <c r="T222" t="s">
        <v>1040</v>
      </c>
      <c r="U222" t="s">
        <v>536</v>
      </c>
      <c r="V222" t="s">
        <v>1349</v>
      </c>
      <c r="W222" t="s">
        <v>1350</v>
      </c>
      <c r="X222" t="s">
        <v>1342</v>
      </c>
      <c r="Y222" t="s">
        <v>1342</v>
      </c>
    </row>
    <row r="223" spans="1:25" hidden="1">
      <c r="A223" t="s">
        <v>459</v>
      </c>
      <c r="B223" t="s">
        <v>103</v>
      </c>
      <c r="C223" t="s">
        <v>104</v>
      </c>
      <c r="D223" t="s">
        <v>13</v>
      </c>
      <c r="E223" t="s">
        <v>41</v>
      </c>
      <c r="F223" t="s">
        <v>1400</v>
      </c>
      <c r="G223" t="s">
        <v>775</v>
      </c>
      <c r="H223" t="s">
        <v>1401</v>
      </c>
      <c r="I223" t="s">
        <v>1402</v>
      </c>
      <c r="J223" t="s">
        <v>1403</v>
      </c>
      <c r="K223" t="s">
        <v>467</v>
      </c>
      <c r="L223" t="s">
        <v>661</v>
      </c>
      <c r="M223" t="s">
        <v>662</v>
      </c>
      <c r="N223" t="s">
        <v>460</v>
      </c>
      <c r="O223" t="s">
        <v>460</v>
      </c>
      <c r="P223" t="s">
        <v>470</v>
      </c>
      <c r="Q223" t="s">
        <v>471</v>
      </c>
      <c r="R223" t="s">
        <v>472</v>
      </c>
      <c r="S223" t="s">
        <v>26</v>
      </c>
      <c r="T223" t="s">
        <v>663</v>
      </c>
      <c r="U223" t="s">
        <v>1404</v>
      </c>
      <c r="V223" t="s">
        <v>665</v>
      </c>
      <c r="W223" t="s">
        <v>1405</v>
      </c>
      <c r="X223" t="s">
        <v>1406</v>
      </c>
      <c r="Y223" t="s">
        <v>1240</v>
      </c>
    </row>
    <row r="224" spans="1:25" hidden="1">
      <c r="A224" t="s">
        <v>459</v>
      </c>
      <c r="B224" t="s">
        <v>105</v>
      </c>
      <c r="C224" t="s">
        <v>106</v>
      </c>
      <c r="D224" t="s">
        <v>13</v>
      </c>
      <c r="E224" t="s">
        <v>57</v>
      </c>
      <c r="F224" t="s">
        <v>462</v>
      </c>
      <c r="G224" t="s">
        <v>1407</v>
      </c>
      <c r="H224" t="s">
        <v>1408</v>
      </c>
      <c r="I224" t="s">
        <v>1409</v>
      </c>
      <c r="J224" t="s">
        <v>1410</v>
      </c>
      <c r="K224" t="s">
        <v>467</v>
      </c>
      <c r="L224" t="s">
        <v>1091</v>
      </c>
      <c r="M224" t="s">
        <v>1092</v>
      </c>
      <c r="N224" t="s">
        <v>1411</v>
      </c>
      <c r="O224" t="s">
        <v>839</v>
      </c>
      <c r="P224" t="s">
        <v>471</v>
      </c>
      <c r="Q224" t="s">
        <v>471</v>
      </c>
      <c r="R224" t="s">
        <v>1081</v>
      </c>
      <c r="S224" t="s">
        <v>26</v>
      </c>
      <c r="T224" t="s">
        <v>1412</v>
      </c>
      <c r="U224" t="s">
        <v>536</v>
      </c>
      <c r="V224" t="s">
        <v>1347</v>
      </c>
      <c r="W224" t="s">
        <v>1350</v>
      </c>
      <c r="X224" t="s">
        <v>1047</v>
      </c>
      <c r="Y224" t="s">
        <v>668</v>
      </c>
    </row>
    <row r="225" spans="1:25" hidden="1">
      <c r="A225" t="s">
        <v>459</v>
      </c>
      <c r="B225" t="s">
        <v>1413</v>
      </c>
      <c r="C225" t="s">
        <v>1414</v>
      </c>
      <c r="D225" t="s">
        <v>1326</v>
      </c>
      <c r="E225" t="s">
        <v>41</v>
      </c>
      <c r="F225" t="s">
        <v>1388</v>
      </c>
      <c r="G225" t="s">
        <v>1415</v>
      </c>
      <c r="H225" t="s">
        <v>1416</v>
      </c>
      <c r="I225" t="s">
        <v>1417</v>
      </c>
      <c r="J225" t="s">
        <v>1418</v>
      </c>
      <c r="K225" t="s">
        <v>467</v>
      </c>
      <c r="L225" t="s">
        <v>468</v>
      </c>
      <c r="M225" t="s">
        <v>932</v>
      </c>
      <c r="N225" t="s">
        <v>1419</v>
      </c>
      <c r="O225" t="s">
        <v>460</v>
      </c>
      <c r="P225" t="s">
        <v>471</v>
      </c>
      <c r="Q225" t="s">
        <v>471</v>
      </c>
      <c r="R225" t="s">
        <v>472</v>
      </c>
      <c r="S225" t="s">
        <v>26</v>
      </c>
      <c r="T225" t="s">
        <v>1040</v>
      </c>
      <c r="U225" t="s">
        <v>1070</v>
      </c>
      <c r="V225" t="s">
        <v>1420</v>
      </c>
      <c r="W225" t="s">
        <v>1421</v>
      </c>
      <c r="X225" t="s">
        <v>1422</v>
      </c>
      <c r="Y225" t="s">
        <v>803</v>
      </c>
    </row>
    <row r="226" spans="1:25" hidden="1">
      <c r="A226" t="s">
        <v>459</v>
      </c>
      <c r="B226" t="s">
        <v>1423</v>
      </c>
      <c r="C226" t="s">
        <v>1424</v>
      </c>
      <c r="D226" t="s">
        <v>1326</v>
      </c>
      <c r="E226" t="s">
        <v>41</v>
      </c>
      <c r="F226" t="s">
        <v>565</v>
      </c>
      <c r="G226" t="s">
        <v>699</v>
      </c>
      <c r="H226" t="s">
        <v>1385</v>
      </c>
      <c r="I226" t="s">
        <v>1425</v>
      </c>
      <c r="J226" t="s">
        <v>1426</v>
      </c>
      <c r="K226" t="s">
        <v>467</v>
      </c>
      <c r="L226" t="s">
        <v>661</v>
      </c>
      <c r="M226" t="s">
        <v>662</v>
      </c>
      <c r="N226" t="s">
        <v>1427</v>
      </c>
      <c r="O226" t="s">
        <v>460</v>
      </c>
      <c r="P226" t="s">
        <v>471</v>
      </c>
      <c r="Q226" t="s">
        <v>471</v>
      </c>
      <c r="R226" t="s">
        <v>472</v>
      </c>
      <c r="S226" t="s">
        <v>26</v>
      </c>
      <c r="T226" t="s">
        <v>1040</v>
      </c>
      <c r="U226" t="s">
        <v>665</v>
      </c>
      <c r="V226" t="s">
        <v>665</v>
      </c>
      <c r="W226" t="s">
        <v>1041</v>
      </c>
      <c r="X226" t="s">
        <v>1342</v>
      </c>
      <c r="Y226" t="s">
        <v>803</v>
      </c>
    </row>
    <row r="227" spans="1:25" hidden="1">
      <c r="A227" t="s">
        <v>459</v>
      </c>
      <c r="B227" t="s">
        <v>107</v>
      </c>
      <c r="C227" t="s">
        <v>108</v>
      </c>
      <c r="D227" t="s">
        <v>13</v>
      </c>
      <c r="E227" t="s">
        <v>41</v>
      </c>
      <c r="F227" t="s">
        <v>1428</v>
      </c>
      <c r="G227" t="s">
        <v>1429</v>
      </c>
      <c r="H227" t="s">
        <v>1430</v>
      </c>
      <c r="I227" t="s">
        <v>1431</v>
      </c>
      <c r="J227" t="s">
        <v>1432</v>
      </c>
      <c r="K227" t="s">
        <v>467</v>
      </c>
      <c r="L227" t="s">
        <v>661</v>
      </c>
      <c r="M227" t="s">
        <v>1377</v>
      </c>
      <c r="N227" t="s">
        <v>1433</v>
      </c>
      <c r="O227" t="s">
        <v>1171</v>
      </c>
      <c r="P227" t="s">
        <v>471</v>
      </c>
      <c r="Q227" t="s">
        <v>471</v>
      </c>
      <c r="R227" t="s">
        <v>472</v>
      </c>
      <c r="S227" t="s">
        <v>26</v>
      </c>
      <c r="T227" t="s">
        <v>663</v>
      </c>
      <c r="U227" t="s">
        <v>1434</v>
      </c>
      <c r="V227" t="s">
        <v>665</v>
      </c>
      <c r="W227" t="s">
        <v>666</v>
      </c>
      <c r="X227" t="s">
        <v>1240</v>
      </c>
      <c r="Y227" t="s">
        <v>668</v>
      </c>
    </row>
    <row r="228" spans="1:25" hidden="1">
      <c r="A228" t="s">
        <v>459</v>
      </c>
      <c r="B228" t="s">
        <v>109</v>
      </c>
      <c r="C228" t="s">
        <v>110</v>
      </c>
      <c r="D228" t="s">
        <v>13</v>
      </c>
      <c r="E228" t="s">
        <v>57</v>
      </c>
      <c r="F228" t="s">
        <v>462</v>
      </c>
      <c r="G228" t="s">
        <v>464</v>
      </c>
      <c r="H228" t="s">
        <v>1435</v>
      </c>
      <c r="I228" t="s">
        <v>1361</v>
      </c>
      <c r="J228" t="s">
        <v>1436</v>
      </c>
      <c r="K228" t="s">
        <v>467</v>
      </c>
      <c r="L228" t="s">
        <v>489</v>
      </c>
      <c r="M228" t="s">
        <v>1152</v>
      </c>
      <c r="N228" t="s">
        <v>1437</v>
      </c>
      <c r="O228" t="s">
        <v>460</v>
      </c>
      <c r="P228" t="s">
        <v>471</v>
      </c>
      <c r="Q228" t="s">
        <v>471</v>
      </c>
      <c r="R228" t="s">
        <v>472</v>
      </c>
      <c r="S228" t="s">
        <v>26</v>
      </c>
      <c r="T228" t="s">
        <v>1322</v>
      </c>
      <c r="U228" t="s">
        <v>665</v>
      </c>
      <c r="V228" t="s">
        <v>665</v>
      </c>
      <c r="W228" t="s">
        <v>1058</v>
      </c>
      <c r="X228" t="s">
        <v>1323</v>
      </c>
      <c r="Y228" t="s">
        <v>1373</v>
      </c>
    </row>
    <row r="229" spans="1:25" hidden="1">
      <c r="A229" t="s">
        <v>459</v>
      </c>
      <c r="B229" t="s">
        <v>111</v>
      </c>
      <c r="C229" t="s">
        <v>112</v>
      </c>
      <c r="D229" t="s">
        <v>13</v>
      </c>
      <c r="E229" t="s">
        <v>41</v>
      </c>
      <c r="F229" t="s">
        <v>697</v>
      </c>
      <c r="G229" t="s">
        <v>1438</v>
      </c>
      <c r="H229" t="s">
        <v>1214</v>
      </c>
      <c r="I229" t="s">
        <v>1398</v>
      </c>
      <c r="J229" t="s">
        <v>1439</v>
      </c>
      <c r="K229" t="s">
        <v>467</v>
      </c>
      <c r="L229" t="s">
        <v>468</v>
      </c>
      <c r="M229" t="s">
        <v>932</v>
      </c>
      <c r="N229" t="s">
        <v>1440</v>
      </c>
      <c r="O229" t="s">
        <v>460</v>
      </c>
      <c r="P229" t="s">
        <v>470</v>
      </c>
      <c r="Q229" t="s">
        <v>471</v>
      </c>
      <c r="R229" t="s">
        <v>472</v>
      </c>
      <c r="S229" t="s">
        <v>26</v>
      </c>
      <c r="T229" t="s">
        <v>1040</v>
      </c>
      <c r="U229" t="s">
        <v>1441</v>
      </c>
      <c r="V229" t="s">
        <v>1442</v>
      </c>
      <c r="W229" t="s">
        <v>1261</v>
      </c>
      <c r="X229" t="s">
        <v>665</v>
      </c>
      <c r="Y229" t="s">
        <v>668</v>
      </c>
    </row>
    <row r="230" spans="1:25" hidden="1">
      <c r="A230" t="s">
        <v>459</v>
      </c>
      <c r="B230" t="s">
        <v>1443</v>
      </c>
      <c r="C230" t="s">
        <v>1444</v>
      </c>
      <c r="D230" t="s">
        <v>1326</v>
      </c>
      <c r="E230" t="s">
        <v>41</v>
      </c>
      <c r="F230" t="s">
        <v>1445</v>
      </c>
      <c r="G230" t="s">
        <v>1446</v>
      </c>
      <c r="H230" t="s">
        <v>1235</v>
      </c>
      <c r="I230" t="s">
        <v>1447</v>
      </c>
      <c r="J230" t="s">
        <v>1448</v>
      </c>
      <c r="K230" t="s">
        <v>467</v>
      </c>
      <c r="L230" t="s">
        <v>468</v>
      </c>
      <c r="M230" t="s">
        <v>932</v>
      </c>
      <c r="N230" t="s">
        <v>1449</v>
      </c>
      <c r="O230" t="s">
        <v>460</v>
      </c>
      <c r="P230" t="s">
        <v>470</v>
      </c>
      <c r="Q230" t="s">
        <v>471</v>
      </c>
      <c r="R230" t="s">
        <v>472</v>
      </c>
      <c r="S230" t="s">
        <v>26</v>
      </c>
      <c r="T230" t="s">
        <v>1040</v>
      </c>
      <c r="U230" t="s">
        <v>1070</v>
      </c>
      <c r="V230" t="s">
        <v>1450</v>
      </c>
      <c r="W230" t="s">
        <v>1451</v>
      </c>
      <c r="X230" t="s">
        <v>1047</v>
      </c>
      <c r="Y230" t="s">
        <v>1127</v>
      </c>
    </row>
    <row r="231" spans="1:25" hidden="1">
      <c r="A231" t="s">
        <v>459</v>
      </c>
      <c r="B231" t="s">
        <v>113</v>
      </c>
      <c r="C231" t="s">
        <v>114</v>
      </c>
      <c r="D231" t="s">
        <v>13</v>
      </c>
      <c r="E231" t="s">
        <v>41</v>
      </c>
      <c r="F231" t="s">
        <v>1452</v>
      </c>
      <c r="G231" t="s">
        <v>1098</v>
      </c>
      <c r="H231" t="s">
        <v>1453</v>
      </c>
      <c r="I231" t="s">
        <v>1454</v>
      </c>
      <c r="J231" t="s">
        <v>1455</v>
      </c>
      <c r="K231" t="s">
        <v>467</v>
      </c>
      <c r="L231" t="s">
        <v>468</v>
      </c>
      <c r="M231" t="s">
        <v>932</v>
      </c>
      <c r="N231" t="s">
        <v>1456</v>
      </c>
      <c r="O231" t="s">
        <v>460</v>
      </c>
      <c r="P231" t="s">
        <v>470</v>
      </c>
      <c r="Q231" t="s">
        <v>471</v>
      </c>
      <c r="R231" t="s">
        <v>472</v>
      </c>
      <c r="S231" t="s">
        <v>26</v>
      </c>
      <c r="T231" t="s">
        <v>1457</v>
      </c>
      <c r="U231" t="s">
        <v>664</v>
      </c>
      <c r="V231" t="s">
        <v>1458</v>
      </c>
      <c r="W231" t="s">
        <v>1459</v>
      </c>
      <c r="X231" t="s">
        <v>1460</v>
      </c>
      <c r="Y231" t="s">
        <v>1461</v>
      </c>
    </row>
    <row r="232" spans="1:25" hidden="1">
      <c r="A232" t="s">
        <v>459</v>
      </c>
      <c r="B232" t="s">
        <v>1462</v>
      </c>
      <c r="C232" t="s">
        <v>1463</v>
      </c>
      <c r="D232" t="s">
        <v>1063</v>
      </c>
      <c r="E232" t="s">
        <v>41</v>
      </c>
      <c r="F232" t="s">
        <v>485</v>
      </c>
      <c r="G232" t="s">
        <v>1464</v>
      </c>
      <c r="H232" t="s">
        <v>1465</v>
      </c>
      <c r="I232" t="s">
        <v>1065</v>
      </c>
      <c r="J232" t="s">
        <v>1466</v>
      </c>
      <c r="K232" t="s">
        <v>467</v>
      </c>
      <c r="L232" t="s">
        <v>661</v>
      </c>
      <c r="M232" t="s">
        <v>662</v>
      </c>
      <c r="N232" t="s">
        <v>1067</v>
      </c>
      <c r="O232" t="s">
        <v>460</v>
      </c>
      <c r="P232" t="s">
        <v>471</v>
      </c>
      <c r="Q232" t="s">
        <v>471</v>
      </c>
      <c r="R232" t="s">
        <v>472</v>
      </c>
      <c r="S232" t="s">
        <v>26</v>
      </c>
      <c r="T232" t="s">
        <v>1467</v>
      </c>
      <c r="U232" t="s">
        <v>1070</v>
      </c>
      <c r="V232" t="s">
        <v>665</v>
      </c>
      <c r="W232" t="s">
        <v>460</v>
      </c>
      <c r="X232" t="s">
        <v>460</v>
      </c>
      <c r="Y232" t="s">
        <v>668</v>
      </c>
    </row>
    <row r="233" spans="1:25" hidden="1">
      <c r="A233" t="s">
        <v>459</v>
      </c>
      <c r="B233" t="s">
        <v>115</v>
      </c>
      <c r="C233" t="s">
        <v>116</v>
      </c>
      <c r="D233" t="s">
        <v>13</v>
      </c>
      <c r="E233" t="s">
        <v>41</v>
      </c>
      <c r="F233" t="s">
        <v>675</v>
      </c>
      <c r="G233" t="s">
        <v>1222</v>
      </c>
      <c r="H233" t="s">
        <v>969</v>
      </c>
      <c r="I233" t="s">
        <v>1468</v>
      </c>
      <c r="J233" t="s">
        <v>1469</v>
      </c>
      <c r="K233" t="s">
        <v>467</v>
      </c>
      <c r="L233" t="s">
        <v>468</v>
      </c>
      <c r="M233" t="s">
        <v>932</v>
      </c>
      <c r="N233" t="s">
        <v>1470</v>
      </c>
      <c r="O233" t="s">
        <v>460</v>
      </c>
      <c r="P233" t="s">
        <v>470</v>
      </c>
      <c r="Q233" t="s">
        <v>471</v>
      </c>
      <c r="R233" t="s">
        <v>472</v>
      </c>
      <c r="S233" t="s">
        <v>26</v>
      </c>
      <c r="T233" t="s">
        <v>1471</v>
      </c>
      <c r="U233" t="s">
        <v>536</v>
      </c>
      <c r="V233" t="s">
        <v>1472</v>
      </c>
      <c r="W233" t="s">
        <v>1473</v>
      </c>
      <c r="X233" t="s">
        <v>1474</v>
      </c>
      <c r="Y233" t="s">
        <v>1475</v>
      </c>
    </row>
    <row r="234" spans="1:25" hidden="1">
      <c r="A234" t="s">
        <v>459</v>
      </c>
      <c r="B234" t="s">
        <v>117</v>
      </c>
      <c r="C234" t="s">
        <v>118</v>
      </c>
      <c r="D234" t="s">
        <v>13</v>
      </c>
      <c r="E234" t="s">
        <v>31</v>
      </c>
      <c r="F234" t="s">
        <v>485</v>
      </c>
      <c r="G234" t="s">
        <v>1476</v>
      </c>
      <c r="H234" t="s">
        <v>1477</v>
      </c>
      <c r="I234" t="s">
        <v>1478</v>
      </c>
      <c r="J234" t="s">
        <v>1479</v>
      </c>
      <c r="K234" t="s">
        <v>467</v>
      </c>
      <c r="L234" t="s">
        <v>468</v>
      </c>
      <c r="M234" t="s">
        <v>932</v>
      </c>
      <c r="N234" t="s">
        <v>1480</v>
      </c>
      <c r="O234" t="s">
        <v>460</v>
      </c>
      <c r="P234" t="s">
        <v>470</v>
      </c>
      <c r="Q234" t="s">
        <v>471</v>
      </c>
      <c r="R234" t="s">
        <v>472</v>
      </c>
      <c r="S234" t="s">
        <v>460</v>
      </c>
      <c r="T234" t="s">
        <v>1481</v>
      </c>
      <c r="U234" t="s">
        <v>536</v>
      </c>
      <c r="V234" t="s">
        <v>1472</v>
      </c>
      <c r="W234" t="s">
        <v>1482</v>
      </c>
      <c r="X234" t="s">
        <v>1363</v>
      </c>
      <c r="Y234" t="s">
        <v>668</v>
      </c>
    </row>
    <row r="235" spans="1:25" hidden="1">
      <c r="A235" t="s">
        <v>459</v>
      </c>
      <c r="B235" t="s">
        <v>1483</v>
      </c>
      <c r="C235" t="s">
        <v>1484</v>
      </c>
      <c r="D235" t="s">
        <v>1326</v>
      </c>
      <c r="E235" t="s">
        <v>41</v>
      </c>
      <c r="F235" t="s">
        <v>1485</v>
      </c>
      <c r="G235" t="s">
        <v>1486</v>
      </c>
      <c r="H235" t="s">
        <v>1487</v>
      </c>
      <c r="I235" t="s">
        <v>1488</v>
      </c>
      <c r="J235" t="s">
        <v>1489</v>
      </c>
      <c r="K235" t="s">
        <v>467</v>
      </c>
      <c r="L235" t="s">
        <v>468</v>
      </c>
      <c r="M235" t="s">
        <v>932</v>
      </c>
      <c r="N235" t="s">
        <v>1490</v>
      </c>
      <c r="O235" t="s">
        <v>460</v>
      </c>
      <c r="P235" t="s">
        <v>471</v>
      </c>
      <c r="Q235" t="s">
        <v>471</v>
      </c>
      <c r="R235" t="s">
        <v>472</v>
      </c>
      <c r="S235" t="s">
        <v>26</v>
      </c>
      <c r="T235" t="s">
        <v>1491</v>
      </c>
      <c r="U235" t="s">
        <v>536</v>
      </c>
      <c r="V235" t="s">
        <v>1070</v>
      </c>
      <c r="W235" t="s">
        <v>1473</v>
      </c>
      <c r="X235" t="s">
        <v>1492</v>
      </c>
      <c r="Y235" t="s">
        <v>668</v>
      </c>
    </row>
    <row r="236" spans="1:25" hidden="1">
      <c r="A236" t="s">
        <v>459</v>
      </c>
      <c r="B236" t="s">
        <v>1493</v>
      </c>
      <c r="C236" t="s">
        <v>1494</v>
      </c>
      <c r="D236" t="s">
        <v>1326</v>
      </c>
      <c r="E236" t="s">
        <v>41</v>
      </c>
      <c r="F236" t="s">
        <v>880</v>
      </c>
      <c r="G236" t="s">
        <v>1495</v>
      </c>
      <c r="H236" t="s">
        <v>1496</v>
      </c>
      <c r="I236" t="s">
        <v>1319</v>
      </c>
      <c r="J236" t="s">
        <v>1497</v>
      </c>
      <c r="K236" t="s">
        <v>467</v>
      </c>
      <c r="L236" t="s">
        <v>468</v>
      </c>
      <c r="M236" t="s">
        <v>932</v>
      </c>
      <c r="N236" t="s">
        <v>1498</v>
      </c>
      <c r="O236" t="s">
        <v>460</v>
      </c>
      <c r="P236" t="s">
        <v>471</v>
      </c>
      <c r="Q236" t="s">
        <v>471</v>
      </c>
      <c r="R236" t="s">
        <v>472</v>
      </c>
      <c r="S236" t="s">
        <v>26</v>
      </c>
      <c r="T236" t="s">
        <v>1491</v>
      </c>
      <c r="U236" t="s">
        <v>536</v>
      </c>
      <c r="V236" t="s">
        <v>1070</v>
      </c>
      <c r="W236" t="s">
        <v>665</v>
      </c>
      <c r="X236" t="s">
        <v>1499</v>
      </c>
      <c r="Y236" t="s">
        <v>668</v>
      </c>
    </row>
    <row r="237" spans="1:25" hidden="1">
      <c r="A237" t="s">
        <v>459</v>
      </c>
      <c r="B237" t="s">
        <v>1500</v>
      </c>
      <c r="C237" t="s">
        <v>1501</v>
      </c>
      <c r="D237" t="s">
        <v>1326</v>
      </c>
      <c r="E237" t="s">
        <v>41</v>
      </c>
      <c r="F237" t="s">
        <v>1502</v>
      </c>
      <c r="G237" t="s">
        <v>1503</v>
      </c>
      <c r="H237" t="s">
        <v>1504</v>
      </c>
      <c r="I237" t="s">
        <v>1417</v>
      </c>
      <c r="J237" t="s">
        <v>1505</v>
      </c>
      <c r="K237" t="s">
        <v>467</v>
      </c>
      <c r="L237" t="s">
        <v>468</v>
      </c>
      <c r="M237" t="s">
        <v>932</v>
      </c>
      <c r="N237" t="s">
        <v>1506</v>
      </c>
      <c r="O237" t="s">
        <v>460</v>
      </c>
      <c r="P237" t="s">
        <v>471</v>
      </c>
      <c r="Q237" t="s">
        <v>471</v>
      </c>
      <c r="R237" t="s">
        <v>472</v>
      </c>
      <c r="S237" t="s">
        <v>26</v>
      </c>
      <c r="T237" t="s">
        <v>1491</v>
      </c>
      <c r="U237" t="s">
        <v>536</v>
      </c>
      <c r="V237" t="s">
        <v>1070</v>
      </c>
      <c r="W237" t="s">
        <v>665</v>
      </c>
      <c r="X237" t="s">
        <v>1499</v>
      </c>
      <c r="Y237" t="s">
        <v>668</v>
      </c>
    </row>
    <row r="238" spans="1:25" hidden="1">
      <c r="A238" t="s">
        <v>459</v>
      </c>
      <c r="B238" t="s">
        <v>1507</v>
      </c>
      <c r="C238" t="s">
        <v>1508</v>
      </c>
      <c r="D238" t="s">
        <v>1326</v>
      </c>
      <c r="E238" t="s">
        <v>190</v>
      </c>
      <c r="F238" t="s">
        <v>1250</v>
      </c>
      <c r="G238" t="s">
        <v>1222</v>
      </c>
      <c r="H238" t="s">
        <v>1509</v>
      </c>
      <c r="I238" t="s">
        <v>1510</v>
      </c>
      <c r="J238" t="s">
        <v>1511</v>
      </c>
      <c r="K238" t="s">
        <v>467</v>
      </c>
      <c r="L238" t="s">
        <v>468</v>
      </c>
      <c r="M238" t="s">
        <v>932</v>
      </c>
      <c r="N238" t="s">
        <v>1512</v>
      </c>
      <c r="O238" t="s">
        <v>460</v>
      </c>
      <c r="P238" t="s">
        <v>471</v>
      </c>
      <c r="Q238" t="s">
        <v>471</v>
      </c>
      <c r="R238" t="s">
        <v>472</v>
      </c>
      <c r="S238" t="s">
        <v>26</v>
      </c>
      <c r="T238" t="s">
        <v>1491</v>
      </c>
      <c r="U238" t="s">
        <v>1070</v>
      </c>
      <c r="V238" t="s">
        <v>58</v>
      </c>
      <c r="W238" t="s">
        <v>665</v>
      </c>
      <c r="X238" t="s">
        <v>1513</v>
      </c>
      <c r="Y238" t="s">
        <v>668</v>
      </c>
    </row>
    <row r="239" spans="1:25" hidden="1">
      <c r="A239" t="s">
        <v>459</v>
      </c>
      <c r="B239" t="s">
        <v>119</v>
      </c>
      <c r="C239" t="s">
        <v>120</v>
      </c>
      <c r="D239" t="s">
        <v>13</v>
      </c>
      <c r="E239" t="s">
        <v>41</v>
      </c>
      <c r="F239" t="s">
        <v>781</v>
      </c>
      <c r="G239" t="s">
        <v>1514</v>
      </c>
      <c r="H239" t="s">
        <v>1515</v>
      </c>
      <c r="I239" t="s">
        <v>1516</v>
      </c>
      <c r="J239" t="s">
        <v>1517</v>
      </c>
      <c r="K239" t="s">
        <v>467</v>
      </c>
      <c r="L239" t="s">
        <v>468</v>
      </c>
      <c r="M239" t="s">
        <v>932</v>
      </c>
      <c r="N239" t="s">
        <v>1518</v>
      </c>
      <c r="O239" t="s">
        <v>460</v>
      </c>
      <c r="P239" t="s">
        <v>470</v>
      </c>
      <c r="Q239" t="s">
        <v>471</v>
      </c>
      <c r="R239" t="s">
        <v>472</v>
      </c>
      <c r="S239" t="s">
        <v>26</v>
      </c>
      <c r="T239" t="s">
        <v>1519</v>
      </c>
      <c r="U239" t="s">
        <v>1070</v>
      </c>
      <c r="V239" t="s">
        <v>1340</v>
      </c>
      <c r="W239" t="s">
        <v>1520</v>
      </c>
      <c r="X239" t="s">
        <v>1521</v>
      </c>
      <c r="Y239" t="s">
        <v>668</v>
      </c>
    </row>
    <row r="240" spans="1:25" hidden="1">
      <c r="A240" t="s">
        <v>459</v>
      </c>
      <c r="B240" t="s">
        <v>121</v>
      </c>
      <c r="C240" t="s">
        <v>122</v>
      </c>
      <c r="D240" t="s">
        <v>13</v>
      </c>
      <c r="E240" t="s">
        <v>41</v>
      </c>
      <c r="F240" t="s">
        <v>1522</v>
      </c>
      <c r="G240" t="s">
        <v>1523</v>
      </c>
      <c r="H240" t="s">
        <v>1524</v>
      </c>
      <c r="I240" t="s">
        <v>1525</v>
      </c>
      <c r="J240" t="s">
        <v>1517</v>
      </c>
      <c r="K240" t="s">
        <v>467</v>
      </c>
      <c r="L240" t="s">
        <v>468</v>
      </c>
      <c r="M240" t="s">
        <v>932</v>
      </c>
      <c r="N240" t="s">
        <v>1526</v>
      </c>
      <c r="O240" t="s">
        <v>460</v>
      </c>
      <c r="P240" t="s">
        <v>470</v>
      </c>
      <c r="Q240" t="s">
        <v>471</v>
      </c>
      <c r="R240" t="s">
        <v>1081</v>
      </c>
      <c r="S240" t="s">
        <v>26</v>
      </c>
      <c r="T240" t="s">
        <v>1527</v>
      </c>
      <c r="U240" t="s">
        <v>536</v>
      </c>
      <c r="V240" t="s">
        <v>58</v>
      </c>
      <c r="W240" t="s">
        <v>1473</v>
      </c>
      <c r="X240" t="s">
        <v>1528</v>
      </c>
      <c r="Y240" t="s">
        <v>1127</v>
      </c>
    </row>
    <row r="241" spans="1:25" hidden="1">
      <c r="A241" t="s">
        <v>459</v>
      </c>
      <c r="B241" t="s">
        <v>123</v>
      </c>
      <c r="C241" t="s">
        <v>124</v>
      </c>
      <c r="D241" t="s">
        <v>13</v>
      </c>
      <c r="E241" t="s">
        <v>31</v>
      </c>
      <c r="F241" t="s">
        <v>485</v>
      </c>
      <c r="G241" t="s">
        <v>1222</v>
      </c>
      <c r="H241" t="s">
        <v>1529</v>
      </c>
      <c r="I241" t="s">
        <v>1196</v>
      </c>
      <c r="J241" t="s">
        <v>488</v>
      </c>
      <c r="K241" t="s">
        <v>467</v>
      </c>
      <c r="L241" t="s">
        <v>661</v>
      </c>
      <c r="M241" t="s">
        <v>662</v>
      </c>
      <c r="N241" t="s">
        <v>1530</v>
      </c>
      <c r="O241" t="s">
        <v>460</v>
      </c>
      <c r="P241" t="s">
        <v>470</v>
      </c>
      <c r="Q241" t="s">
        <v>471</v>
      </c>
      <c r="R241" t="s">
        <v>472</v>
      </c>
      <c r="S241" t="s">
        <v>26</v>
      </c>
      <c r="T241" t="s">
        <v>1531</v>
      </c>
      <c r="U241" t="s">
        <v>1532</v>
      </c>
      <c r="V241" t="s">
        <v>665</v>
      </c>
      <c r="W241" t="s">
        <v>1533</v>
      </c>
      <c r="X241" t="s">
        <v>1395</v>
      </c>
      <c r="Y241" t="s">
        <v>1127</v>
      </c>
    </row>
    <row r="242" spans="1:25" hidden="1">
      <c r="A242" t="s">
        <v>459</v>
      </c>
      <c r="B242" t="s">
        <v>1534</v>
      </c>
      <c r="C242" t="s">
        <v>1535</v>
      </c>
      <c r="D242" t="s">
        <v>1326</v>
      </c>
      <c r="E242" t="s">
        <v>1536</v>
      </c>
      <c r="F242" t="s">
        <v>922</v>
      </c>
      <c r="G242" t="s">
        <v>1222</v>
      </c>
      <c r="H242" t="s">
        <v>1537</v>
      </c>
      <c r="I242" t="s">
        <v>1277</v>
      </c>
      <c r="J242" t="s">
        <v>1538</v>
      </c>
      <c r="K242" t="s">
        <v>467</v>
      </c>
      <c r="L242" t="s">
        <v>468</v>
      </c>
      <c r="M242" t="s">
        <v>932</v>
      </c>
      <c r="N242" t="s">
        <v>1539</v>
      </c>
      <c r="O242" t="s">
        <v>460</v>
      </c>
      <c r="P242" t="s">
        <v>471</v>
      </c>
      <c r="Q242" t="s">
        <v>471</v>
      </c>
      <c r="R242" t="s">
        <v>1081</v>
      </c>
      <c r="S242" t="s">
        <v>1347</v>
      </c>
      <c r="T242" t="s">
        <v>1471</v>
      </c>
      <c r="U242" t="s">
        <v>536</v>
      </c>
      <c r="V242" t="s">
        <v>1070</v>
      </c>
      <c r="W242" t="s">
        <v>1473</v>
      </c>
      <c r="X242" t="s">
        <v>1540</v>
      </c>
      <c r="Y242" t="s">
        <v>1127</v>
      </c>
    </row>
    <row r="243" spans="1:25" hidden="1">
      <c r="A243" t="s">
        <v>459</v>
      </c>
      <c r="B243" t="s">
        <v>1541</v>
      </c>
      <c r="C243" t="s">
        <v>1542</v>
      </c>
      <c r="D243" t="s">
        <v>1326</v>
      </c>
      <c r="E243" t="s">
        <v>190</v>
      </c>
      <c r="F243" t="s">
        <v>1522</v>
      </c>
      <c r="G243" t="s">
        <v>1543</v>
      </c>
      <c r="H243" t="s">
        <v>1544</v>
      </c>
      <c r="I243" t="s">
        <v>1545</v>
      </c>
      <c r="J243" t="s">
        <v>1546</v>
      </c>
      <c r="K243" t="s">
        <v>467</v>
      </c>
      <c r="L243" t="s">
        <v>468</v>
      </c>
      <c r="M243" t="s">
        <v>932</v>
      </c>
      <c r="N243" t="s">
        <v>1547</v>
      </c>
      <c r="O243" t="s">
        <v>460</v>
      </c>
      <c r="P243" t="s">
        <v>471</v>
      </c>
      <c r="Q243" t="s">
        <v>471</v>
      </c>
      <c r="R243" t="s">
        <v>1081</v>
      </c>
      <c r="S243" t="s">
        <v>1112</v>
      </c>
      <c r="T243" t="s">
        <v>1471</v>
      </c>
      <c r="U243" t="s">
        <v>1126</v>
      </c>
      <c r="V243" t="s">
        <v>1548</v>
      </c>
      <c r="W243" t="s">
        <v>1549</v>
      </c>
      <c r="X243" t="s">
        <v>1550</v>
      </c>
      <c r="Y243" t="s">
        <v>1127</v>
      </c>
    </row>
    <row r="244" spans="1:25" hidden="1">
      <c r="A244" t="s">
        <v>459</v>
      </c>
      <c r="B244" t="s">
        <v>1551</v>
      </c>
      <c r="C244" t="s">
        <v>1552</v>
      </c>
      <c r="D244" t="s">
        <v>1326</v>
      </c>
      <c r="E244" t="s">
        <v>41</v>
      </c>
      <c r="F244" t="s">
        <v>485</v>
      </c>
      <c r="G244" t="s">
        <v>1222</v>
      </c>
      <c r="H244" t="s">
        <v>1108</v>
      </c>
      <c r="I244" t="s">
        <v>1553</v>
      </c>
      <c r="J244" t="s">
        <v>1554</v>
      </c>
      <c r="K244" t="s">
        <v>467</v>
      </c>
      <c r="L244" t="s">
        <v>661</v>
      </c>
      <c r="M244" t="s">
        <v>1377</v>
      </c>
      <c r="N244" t="s">
        <v>460</v>
      </c>
      <c r="O244" t="s">
        <v>460</v>
      </c>
      <c r="P244" t="s">
        <v>471</v>
      </c>
      <c r="Q244" t="s">
        <v>471</v>
      </c>
      <c r="R244" t="s">
        <v>472</v>
      </c>
      <c r="S244" t="s">
        <v>26</v>
      </c>
      <c r="T244" t="s">
        <v>1555</v>
      </c>
      <c r="U244" t="s">
        <v>460</v>
      </c>
      <c r="V244" t="s">
        <v>460</v>
      </c>
      <c r="W244" t="s">
        <v>460</v>
      </c>
      <c r="X244" t="s">
        <v>460</v>
      </c>
      <c r="Y244" t="s">
        <v>668</v>
      </c>
    </row>
    <row r="245" spans="1:25" hidden="1">
      <c r="A245" t="s">
        <v>459</v>
      </c>
      <c r="B245" t="s">
        <v>125</v>
      </c>
      <c r="C245" t="s">
        <v>126</v>
      </c>
      <c r="D245" t="s">
        <v>13</v>
      </c>
      <c r="E245" t="s">
        <v>127</v>
      </c>
      <c r="F245" t="s">
        <v>485</v>
      </c>
      <c r="G245" t="s">
        <v>1556</v>
      </c>
      <c r="H245" t="s">
        <v>1557</v>
      </c>
      <c r="I245" t="s">
        <v>1558</v>
      </c>
      <c r="J245" t="s">
        <v>488</v>
      </c>
      <c r="K245" t="s">
        <v>467</v>
      </c>
      <c r="L245" t="s">
        <v>468</v>
      </c>
      <c r="M245" t="s">
        <v>662</v>
      </c>
      <c r="N245" t="s">
        <v>1559</v>
      </c>
      <c r="O245" t="s">
        <v>460</v>
      </c>
      <c r="P245" t="s">
        <v>471</v>
      </c>
      <c r="Q245" t="s">
        <v>471</v>
      </c>
      <c r="R245" t="s">
        <v>472</v>
      </c>
      <c r="S245" t="s">
        <v>26</v>
      </c>
      <c r="T245" t="s">
        <v>1560</v>
      </c>
      <c r="U245" t="s">
        <v>536</v>
      </c>
      <c r="V245" t="s">
        <v>58</v>
      </c>
      <c r="W245" t="s">
        <v>1561</v>
      </c>
      <c r="X245" t="s">
        <v>1562</v>
      </c>
      <c r="Y245" t="s">
        <v>1240</v>
      </c>
    </row>
    <row r="246" spans="1:25" hidden="1">
      <c r="A246" t="s">
        <v>459</v>
      </c>
      <c r="B246" t="s">
        <v>128</v>
      </c>
      <c r="C246" t="s">
        <v>129</v>
      </c>
      <c r="D246" t="s">
        <v>13</v>
      </c>
      <c r="E246" t="s">
        <v>127</v>
      </c>
      <c r="F246" t="s">
        <v>485</v>
      </c>
      <c r="G246" t="s">
        <v>1234</v>
      </c>
      <c r="H246" t="s">
        <v>1235</v>
      </c>
      <c r="I246" t="s">
        <v>1563</v>
      </c>
      <c r="J246" t="s">
        <v>488</v>
      </c>
      <c r="K246" t="s">
        <v>467</v>
      </c>
      <c r="L246" t="s">
        <v>468</v>
      </c>
      <c r="M246" t="s">
        <v>932</v>
      </c>
      <c r="N246" t="s">
        <v>1564</v>
      </c>
      <c r="O246" t="s">
        <v>460</v>
      </c>
      <c r="P246" t="s">
        <v>470</v>
      </c>
      <c r="Q246" t="s">
        <v>471</v>
      </c>
      <c r="R246" t="s">
        <v>472</v>
      </c>
      <c r="S246" t="s">
        <v>26</v>
      </c>
      <c r="T246" t="s">
        <v>1565</v>
      </c>
      <c r="U246" t="s">
        <v>1070</v>
      </c>
      <c r="V246" t="s">
        <v>1441</v>
      </c>
      <c r="W246" t="s">
        <v>1451</v>
      </c>
      <c r="X246" t="s">
        <v>1566</v>
      </c>
      <c r="Y246" t="s">
        <v>1240</v>
      </c>
    </row>
    <row r="247" spans="1:25" hidden="1">
      <c r="A247" t="s">
        <v>459</v>
      </c>
      <c r="B247" t="s">
        <v>1567</v>
      </c>
      <c r="C247" t="s">
        <v>1568</v>
      </c>
      <c r="D247" t="s">
        <v>1326</v>
      </c>
      <c r="E247" t="s">
        <v>41</v>
      </c>
      <c r="F247" t="s">
        <v>1569</v>
      </c>
      <c r="G247" t="s">
        <v>1222</v>
      </c>
      <c r="H247" t="s">
        <v>1570</v>
      </c>
      <c r="I247" t="s">
        <v>1571</v>
      </c>
      <c r="J247" t="s">
        <v>1572</v>
      </c>
      <c r="K247" t="s">
        <v>467</v>
      </c>
      <c r="L247" t="s">
        <v>468</v>
      </c>
      <c r="M247" t="s">
        <v>932</v>
      </c>
      <c r="N247" t="s">
        <v>1573</v>
      </c>
      <c r="O247" t="s">
        <v>460</v>
      </c>
      <c r="P247" t="s">
        <v>471</v>
      </c>
      <c r="Q247" t="s">
        <v>471</v>
      </c>
      <c r="R247" t="s">
        <v>1081</v>
      </c>
      <c r="S247" t="s">
        <v>1574</v>
      </c>
      <c r="T247" t="s">
        <v>1575</v>
      </c>
      <c r="U247" t="s">
        <v>536</v>
      </c>
      <c r="V247" t="s">
        <v>1046</v>
      </c>
      <c r="W247" t="s">
        <v>1576</v>
      </c>
      <c r="X247" t="s">
        <v>1577</v>
      </c>
      <c r="Y247" t="s">
        <v>1240</v>
      </c>
    </row>
    <row r="248" spans="1:25">
      <c r="A248" t="s">
        <v>459</v>
      </c>
      <c r="B248" t="s">
        <v>1578</v>
      </c>
      <c r="C248" t="s">
        <v>1579</v>
      </c>
      <c r="D248" t="s">
        <v>1086</v>
      </c>
      <c r="E248" t="s">
        <v>1536</v>
      </c>
      <c r="F248" t="s">
        <v>485</v>
      </c>
      <c r="G248" t="s">
        <v>1580</v>
      </c>
      <c r="H248" t="s">
        <v>1581</v>
      </c>
      <c r="I248" t="s">
        <v>1580</v>
      </c>
      <c r="J248" t="s">
        <v>488</v>
      </c>
      <c r="K248" t="s">
        <v>467</v>
      </c>
      <c r="L248" t="s">
        <v>468</v>
      </c>
      <c r="M248" t="s">
        <v>932</v>
      </c>
      <c r="N248" t="s">
        <v>1582</v>
      </c>
      <c r="O248" t="s">
        <v>460</v>
      </c>
      <c r="P248" t="s">
        <v>470</v>
      </c>
      <c r="Q248" t="s">
        <v>471</v>
      </c>
      <c r="R248" t="s">
        <v>472</v>
      </c>
      <c r="S248" t="s">
        <v>26</v>
      </c>
      <c r="T248" t="s">
        <v>1583</v>
      </c>
      <c r="U248" t="s">
        <v>664</v>
      </c>
      <c r="V248" t="s">
        <v>1584</v>
      </c>
      <c r="W248" t="s">
        <v>1585</v>
      </c>
      <c r="X248" t="s">
        <v>1586</v>
      </c>
      <c r="Y248" t="s">
        <v>1461</v>
      </c>
    </row>
    <row r="249" spans="1:25" hidden="1">
      <c r="A249" t="s">
        <v>459</v>
      </c>
      <c r="B249" t="s">
        <v>130</v>
      </c>
      <c r="C249" t="s">
        <v>131</v>
      </c>
      <c r="D249" t="s">
        <v>13</v>
      </c>
      <c r="E249" t="s">
        <v>41</v>
      </c>
      <c r="F249" t="s">
        <v>1106</v>
      </c>
      <c r="G249" t="s">
        <v>1587</v>
      </c>
      <c r="H249" t="s">
        <v>1454</v>
      </c>
      <c r="I249" t="s">
        <v>1580</v>
      </c>
      <c r="J249" t="s">
        <v>1588</v>
      </c>
      <c r="K249" t="s">
        <v>467</v>
      </c>
      <c r="L249" t="s">
        <v>489</v>
      </c>
      <c r="M249" t="s">
        <v>1180</v>
      </c>
      <c r="N249" t="s">
        <v>1589</v>
      </c>
      <c r="O249" t="s">
        <v>460</v>
      </c>
      <c r="P249" t="s">
        <v>470</v>
      </c>
      <c r="Q249" t="s">
        <v>471</v>
      </c>
      <c r="R249" t="s">
        <v>472</v>
      </c>
      <c r="S249" t="s">
        <v>1590</v>
      </c>
      <c r="T249" t="s">
        <v>1591</v>
      </c>
      <c r="U249" t="s">
        <v>58</v>
      </c>
      <c r="V249" t="s">
        <v>1592</v>
      </c>
      <c r="W249" t="s">
        <v>1593</v>
      </c>
      <c r="X249" t="s">
        <v>1594</v>
      </c>
      <c r="Y249" t="s">
        <v>668</v>
      </c>
    </row>
    <row r="250" spans="1:25" hidden="1">
      <c r="A250" t="s">
        <v>459</v>
      </c>
      <c r="B250" t="s">
        <v>1595</v>
      </c>
      <c r="C250" t="s">
        <v>1596</v>
      </c>
      <c r="D250" t="s">
        <v>1063</v>
      </c>
      <c r="E250" t="s">
        <v>41</v>
      </c>
      <c r="F250" t="s">
        <v>485</v>
      </c>
      <c r="G250" t="s">
        <v>1098</v>
      </c>
      <c r="H250" t="s">
        <v>1292</v>
      </c>
      <c r="I250" t="s">
        <v>1293</v>
      </c>
      <c r="J250" t="s">
        <v>1294</v>
      </c>
      <c r="K250" t="s">
        <v>467</v>
      </c>
      <c r="L250" t="s">
        <v>661</v>
      </c>
      <c r="M250" t="s">
        <v>662</v>
      </c>
      <c r="N250" t="s">
        <v>1597</v>
      </c>
      <c r="O250" t="s">
        <v>460</v>
      </c>
      <c r="P250" t="s">
        <v>471</v>
      </c>
      <c r="Q250" t="s">
        <v>471</v>
      </c>
      <c r="R250" t="s">
        <v>472</v>
      </c>
      <c r="S250" t="s">
        <v>1590</v>
      </c>
      <c r="T250" t="s">
        <v>1591</v>
      </c>
      <c r="U250" t="s">
        <v>664</v>
      </c>
      <c r="V250" t="s">
        <v>1261</v>
      </c>
      <c r="W250" t="s">
        <v>1593</v>
      </c>
      <c r="X250" t="s">
        <v>1593</v>
      </c>
      <c r="Y250" t="s">
        <v>1297</v>
      </c>
    </row>
    <row r="251" spans="1:25" hidden="1">
      <c r="A251" t="s">
        <v>459</v>
      </c>
      <c r="B251" t="s">
        <v>132</v>
      </c>
      <c r="C251" t="s">
        <v>133</v>
      </c>
      <c r="D251" t="s">
        <v>13</v>
      </c>
      <c r="E251" t="s">
        <v>41</v>
      </c>
      <c r="F251" t="s">
        <v>524</v>
      </c>
      <c r="G251" t="s">
        <v>1598</v>
      </c>
      <c r="H251" t="s">
        <v>1599</v>
      </c>
      <c r="I251" t="s">
        <v>1109</v>
      </c>
      <c r="J251" t="s">
        <v>1600</v>
      </c>
      <c r="K251" t="s">
        <v>467</v>
      </c>
      <c r="L251" t="s">
        <v>468</v>
      </c>
      <c r="M251" t="s">
        <v>469</v>
      </c>
      <c r="N251" t="s">
        <v>1601</v>
      </c>
      <c r="O251" t="s">
        <v>839</v>
      </c>
      <c r="P251" t="s">
        <v>471</v>
      </c>
      <c r="Q251" t="s">
        <v>471</v>
      </c>
      <c r="R251" t="s">
        <v>472</v>
      </c>
      <c r="S251" t="s">
        <v>840</v>
      </c>
      <c r="T251" t="s">
        <v>1602</v>
      </c>
      <c r="U251" t="s">
        <v>840</v>
      </c>
      <c r="V251" t="s">
        <v>842</v>
      </c>
      <c r="W251" t="s">
        <v>1603</v>
      </c>
      <c r="X251" t="s">
        <v>1603</v>
      </c>
      <c r="Y251" t="s">
        <v>803</v>
      </c>
    </row>
    <row r="252" spans="1:25" hidden="1">
      <c r="A252" t="s">
        <v>459</v>
      </c>
      <c r="B252" t="s">
        <v>134</v>
      </c>
      <c r="C252" t="s">
        <v>135</v>
      </c>
      <c r="D252" t="s">
        <v>13</v>
      </c>
      <c r="E252" t="s">
        <v>57</v>
      </c>
      <c r="F252" t="s">
        <v>886</v>
      </c>
      <c r="G252" t="s">
        <v>1604</v>
      </c>
      <c r="H252" t="s">
        <v>1605</v>
      </c>
      <c r="I252" t="s">
        <v>1606</v>
      </c>
      <c r="J252" t="s">
        <v>1607</v>
      </c>
      <c r="K252" t="s">
        <v>467</v>
      </c>
      <c r="L252" t="s">
        <v>661</v>
      </c>
      <c r="M252" t="s">
        <v>662</v>
      </c>
      <c r="N252" t="s">
        <v>1608</v>
      </c>
      <c r="O252" t="s">
        <v>1171</v>
      </c>
      <c r="P252" t="s">
        <v>471</v>
      </c>
      <c r="Q252" t="s">
        <v>471</v>
      </c>
      <c r="R252" t="s">
        <v>472</v>
      </c>
      <c r="S252" t="s">
        <v>1609</v>
      </c>
      <c r="T252" t="s">
        <v>1610</v>
      </c>
      <c r="U252" t="s">
        <v>1611</v>
      </c>
      <c r="V252" t="s">
        <v>842</v>
      </c>
      <c r="W252" t="s">
        <v>1612</v>
      </c>
      <c r="X252" t="s">
        <v>1613</v>
      </c>
      <c r="Y252" t="s">
        <v>803</v>
      </c>
    </row>
    <row r="253" spans="1:25" hidden="1">
      <c r="A253" t="s">
        <v>459</v>
      </c>
      <c r="B253" t="s">
        <v>136</v>
      </c>
      <c r="C253" t="s">
        <v>137</v>
      </c>
      <c r="D253" t="s">
        <v>13</v>
      </c>
      <c r="E253" t="s">
        <v>36</v>
      </c>
      <c r="F253" t="s">
        <v>485</v>
      </c>
      <c r="G253" t="s">
        <v>1614</v>
      </c>
      <c r="H253" t="s">
        <v>1615</v>
      </c>
      <c r="I253" t="s">
        <v>1614</v>
      </c>
      <c r="J253" t="s">
        <v>488</v>
      </c>
      <c r="K253" t="s">
        <v>467</v>
      </c>
      <c r="L253" t="s">
        <v>661</v>
      </c>
      <c r="M253" t="s">
        <v>662</v>
      </c>
      <c r="N253" t="s">
        <v>1616</v>
      </c>
      <c r="O253" t="s">
        <v>1171</v>
      </c>
      <c r="P253" t="s">
        <v>471</v>
      </c>
      <c r="Q253" t="s">
        <v>471</v>
      </c>
      <c r="R253" t="s">
        <v>472</v>
      </c>
      <c r="S253" t="s">
        <v>1617</v>
      </c>
      <c r="T253" t="s">
        <v>1618</v>
      </c>
      <c r="U253" t="s">
        <v>1611</v>
      </c>
      <c r="V253" t="s">
        <v>842</v>
      </c>
      <c r="W253" t="s">
        <v>1619</v>
      </c>
      <c r="X253" t="s">
        <v>1620</v>
      </c>
      <c r="Y253" t="s">
        <v>803</v>
      </c>
    </row>
    <row r="254" spans="1:25" hidden="1">
      <c r="A254" t="s">
        <v>459</v>
      </c>
      <c r="B254" t="s">
        <v>138</v>
      </c>
      <c r="C254" t="s">
        <v>139</v>
      </c>
      <c r="D254" t="s">
        <v>13</v>
      </c>
      <c r="E254" t="s">
        <v>57</v>
      </c>
      <c r="F254" t="s">
        <v>485</v>
      </c>
      <c r="G254" t="s">
        <v>862</v>
      </c>
      <c r="H254" t="s">
        <v>1621</v>
      </c>
      <c r="I254" t="s">
        <v>862</v>
      </c>
      <c r="J254" t="s">
        <v>488</v>
      </c>
      <c r="K254" t="s">
        <v>467</v>
      </c>
      <c r="L254" t="s">
        <v>468</v>
      </c>
      <c r="M254" t="s">
        <v>932</v>
      </c>
      <c r="N254" t="s">
        <v>1622</v>
      </c>
      <c r="O254" t="s">
        <v>839</v>
      </c>
      <c r="P254" t="s">
        <v>471</v>
      </c>
      <c r="Q254" t="s">
        <v>471</v>
      </c>
      <c r="R254" t="s">
        <v>472</v>
      </c>
      <c r="S254" t="s">
        <v>840</v>
      </c>
      <c r="T254" t="s">
        <v>1623</v>
      </c>
      <c r="U254" t="s">
        <v>840</v>
      </c>
      <c r="V254" t="s">
        <v>842</v>
      </c>
      <c r="W254" t="s">
        <v>843</v>
      </c>
      <c r="X254" t="s">
        <v>1624</v>
      </c>
      <c r="Y254" t="s">
        <v>803</v>
      </c>
    </row>
    <row r="255" spans="1:25" hidden="1">
      <c r="A255" t="s">
        <v>459</v>
      </c>
      <c r="B255" t="s">
        <v>140</v>
      </c>
      <c r="C255" t="s">
        <v>141</v>
      </c>
      <c r="D255" t="s">
        <v>13</v>
      </c>
      <c r="E255" t="s">
        <v>41</v>
      </c>
      <c r="F255" t="s">
        <v>927</v>
      </c>
      <c r="G255" t="s">
        <v>1625</v>
      </c>
      <c r="H255" t="s">
        <v>1626</v>
      </c>
      <c r="I255" t="s">
        <v>1571</v>
      </c>
      <c r="J255" t="s">
        <v>1627</v>
      </c>
      <c r="K255" t="s">
        <v>467</v>
      </c>
      <c r="L255" t="s">
        <v>661</v>
      </c>
      <c r="M255" t="s">
        <v>662</v>
      </c>
      <c r="N255" t="s">
        <v>460</v>
      </c>
      <c r="O255" t="s">
        <v>839</v>
      </c>
      <c r="P255" t="s">
        <v>471</v>
      </c>
      <c r="Q255" t="s">
        <v>471</v>
      </c>
      <c r="R255" t="s">
        <v>472</v>
      </c>
      <c r="S255" t="s">
        <v>840</v>
      </c>
      <c r="T255" t="s">
        <v>460</v>
      </c>
      <c r="U255" t="s">
        <v>1611</v>
      </c>
      <c r="V255" t="s">
        <v>842</v>
      </c>
      <c r="W255" t="s">
        <v>1619</v>
      </c>
      <c r="X255" t="s">
        <v>1620</v>
      </c>
      <c r="Y255" t="s">
        <v>668</v>
      </c>
    </row>
    <row r="256" spans="1:25" hidden="1">
      <c r="A256" t="s">
        <v>459</v>
      </c>
      <c r="B256" t="s">
        <v>142</v>
      </c>
      <c r="C256" t="s">
        <v>143</v>
      </c>
      <c r="D256" t="s">
        <v>13</v>
      </c>
      <c r="E256" t="s">
        <v>57</v>
      </c>
      <c r="F256" t="s">
        <v>462</v>
      </c>
      <c r="G256" t="s">
        <v>1598</v>
      </c>
      <c r="H256" t="s">
        <v>1628</v>
      </c>
      <c r="I256" t="s">
        <v>1629</v>
      </c>
      <c r="J256" t="s">
        <v>1630</v>
      </c>
      <c r="K256" t="s">
        <v>467</v>
      </c>
      <c r="L256" t="s">
        <v>661</v>
      </c>
      <c r="M256" t="s">
        <v>662</v>
      </c>
      <c r="N256" t="s">
        <v>460</v>
      </c>
      <c r="O256" t="s">
        <v>1171</v>
      </c>
      <c r="P256" t="s">
        <v>471</v>
      </c>
      <c r="Q256" t="s">
        <v>471</v>
      </c>
      <c r="R256" t="s">
        <v>472</v>
      </c>
      <c r="S256" t="s">
        <v>840</v>
      </c>
      <c r="T256" t="s">
        <v>460</v>
      </c>
      <c r="U256" t="s">
        <v>1611</v>
      </c>
      <c r="V256" t="s">
        <v>842</v>
      </c>
      <c r="W256" t="s">
        <v>1619</v>
      </c>
      <c r="X256" t="s">
        <v>1620</v>
      </c>
      <c r="Y256" t="s">
        <v>668</v>
      </c>
    </row>
    <row r="257" spans="1:25" hidden="1">
      <c r="A257" t="s">
        <v>459</v>
      </c>
      <c r="B257" t="s">
        <v>144</v>
      </c>
      <c r="C257" t="s">
        <v>145</v>
      </c>
      <c r="D257" t="s">
        <v>13</v>
      </c>
      <c r="E257" t="s">
        <v>41</v>
      </c>
      <c r="F257" t="s">
        <v>781</v>
      </c>
      <c r="G257" t="s">
        <v>835</v>
      </c>
      <c r="H257" t="s">
        <v>1631</v>
      </c>
      <c r="I257" t="s">
        <v>1109</v>
      </c>
      <c r="J257" t="s">
        <v>1632</v>
      </c>
      <c r="K257" t="s">
        <v>467</v>
      </c>
      <c r="L257" t="s">
        <v>661</v>
      </c>
      <c r="M257" t="s">
        <v>662</v>
      </c>
      <c r="N257" t="s">
        <v>1608</v>
      </c>
      <c r="O257" t="s">
        <v>633</v>
      </c>
      <c r="P257" t="s">
        <v>471</v>
      </c>
      <c r="Q257" t="s">
        <v>471</v>
      </c>
      <c r="R257" t="s">
        <v>472</v>
      </c>
      <c r="S257" t="s">
        <v>1633</v>
      </c>
      <c r="T257" t="s">
        <v>1634</v>
      </c>
      <c r="U257" t="s">
        <v>1611</v>
      </c>
      <c r="V257" t="s">
        <v>842</v>
      </c>
      <c r="W257" t="s">
        <v>1635</v>
      </c>
      <c r="X257" t="s">
        <v>1636</v>
      </c>
      <c r="Y257" t="s">
        <v>1637</v>
      </c>
    </row>
    <row r="258" spans="1:25" hidden="1">
      <c r="A258" t="s">
        <v>459</v>
      </c>
      <c r="B258" t="s">
        <v>146</v>
      </c>
      <c r="C258" t="s">
        <v>147</v>
      </c>
      <c r="D258" t="s">
        <v>13</v>
      </c>
      <c r="E258" t="s">
        <v>57</v>
      </c>
      <c r="F258" t="s">
        <v>462</v>
      </c>
      <c r="G258" t="s">
        <v>1638</v>
      </c>
      <c r="H258" t="s">
        <v>1639</v>
      </c>
      <c r="I258" t="s">
        <v>1640</v>
      </c>
      <c r="J258" t="s">
        <v>1641</v>
      </c>
      <c r="K258" t="s">
        <v>467</v>
      </c>
      <c r="L258" t="s">
        <v>661</v>
      </c>
      <c r="M258" t="s">
        <v>662</v>
      </c>
      <c r="N258" t="s">
        <v>1642</v>
      </c>
      <c r="O258" t="s">
        <v>839</v>
      </c>
      <c r="P258" t="s">
        <v>471</v>
      </c>
      <c r="Q258" t="s">
        <v>471</v>
      </c>
      <c r="R258" t="s">
        <v>472</v>
      </c>
      <c r="S258" t="s">
        <v>840</v>
      </c>
      <c r="T258" t="s">
        <v>1643</v>
      </c>
      <c r="U258" t="s">
        <v>1611</v>
      </c>
      <c r="V258" t="s">
        <v>842</v>
      </c>
      <c r="W258" t="s">
        <v>1619</v>
      </c>
      <c r="X258" t="s">
        <v>1620</v>
      </c>
      <c r="Y258" t="s">
        <v>1644</v>
      </c>
    </row>
    <row r="259" spans="1:25" hidden="1">
      <c r="A259" t="s">
        <v>459</v>
      </c>
      <c r="B259" t="s">
        <v>148</v>
      </c>
      <c r="C259" t="s">
        <v>149</v>
      </c>
      <c r="D259" t="s">
        <v>13</v>
      </c>
      <c r="E259" t="s">
        <v>41</v>
      </c>
      <c r="F259" t="s">
        <v>1029</v>
      </c>
      <c r="G259" t="s">
        <v>1645</v>
      </c>
      <c r="H259" t="s">
        <v>1646</v>
      </c>
      <c r="I259" t="s">
        <v>1647</v>
      </c>
      <c r="J259" t="s">
        <v>1648</v>
      </c>
      <c r="K259" t="s">
        <v>467</v>
      </c>
      <c r="L259" t="s">
        <v>661</v>
      </c>
      <c r="M259" t="s">
        <v>662</v>
      </c>
      <c r="N259" t="s">
        <v>1649</v>
      </c>
      <c r="O259" t="s">
        <v>1171</v>
      </c>
      <c r="P259" t="s">
        <v>471</v>
      </c>
      <c r="Q259" t="s">
        <v>471</v>
      </c>
      <c r="R259" t="s">
        <v>472</v>
      </c>
      <c r="S259" t="s">
        <v>1650</v>
      </c>
      <c r="T259" t="s">
        <v>1651</v>
      </c>
      <c r="U259" t="s">
        <v>1611</v>
      </c>
      <c r="V259" t="s">
        <v>842</v>
      </c>
      <c r="W259" t="s">
        <v>843</v>
      </c>
      <c r="X259" t="s">
        <v>1652</v>
      </c>
      <c r="Y259" t="s">
        <v>803</v>
      </c>
    </row>
    <row r="260" spans="1:25" hidden="1">
      <c r="A260" t="s">
        <v>459</v>
      </c>
      <c r="B260" t="s">
        <v>150</v>
      </c>
      <c r="C260" t="s">
        <v>151</v>
      </c>
      <c r="D260" t="s">
        <v>13</v>
      </c>
      <c r="E260" t="s">
        <v>36</v>
      </c>
      <c r="F260" t="s">
        <v>485</v>
      </c>
      <c r="G260" t="s">
        <v>1653</v>
      </c>
      <c r="H260" t="s">
        <v>862</v>
      </c>
      <c r="I260" t="s">
        <v>1653</v>
      </c>
      <c r="J260" t="s">
        <v>488</v>
      </c>
      <c r="K260" t="s">
        <v>467</v>
      </c>
      <c r="L260" t="s">
        <v>661</v>
      </c>
      <c r="M260" t="s">
        <v>662</v>
      </c>
      <c r="N260" t="s">
        <v>1608</v>
      </c>
      <c r="O260" t="s">
        <v>1171</v>
      </c>
      <c r="P260" t="s">
        <v>471</v>
      </c>
      <c r="Q260" t="s">
        <v>471</v>
      </c>
      <c r="R260" t="s">
        <v>472</v>
      </c>
      <c r="S260" t="s">
        <v>1654</v>
      </c>
      <c r="T260" t="s">
        <v>1655</v>
      </c>
      <c r="U260" t="s">
        <v>1611</v>
      </c>
      <c r="V260" t="s">
        <v>842</v>
      </c>
      <c r="W260" t="s">
        <v>1656</v>
      </c>
      <c r="X260" t="s">
        <v>1657</v>
      </c>
      <c r="Y260" t="s">
        <v>803</v>
      </c>
    </row>
    <row r="261" spans="1:25" hidden="1">
      <c r="A261" t="s">
        <v>459</v>
      </c>
      <c r="B261" t="s">
        <v>152</v>
      </c>
      <c r="C261" t="s">
        <v>153</v>
      </c>
      <c r="D261" t="s">
        <v>13</v>
      </c>
      <c r="E261" t="s">
        <v>36</v>
      </c>
      <c r="F261" t="s">
        <v>1658</v>
      </c>
      <c r="G261" t="s">
        <v>1189</v>
      </c>
      <c r="H261" t="s">
        <v>1659</v>
      </c>
      <c r="I261" t="s">
        <v>1660</v>
      </c>
      <c r="J261" t="s">
        <v>1661</v>
      </c>
      <c r="K261" t="s">
        <v>467</v>
      </c>
      <c r="L261" t="s">
        <v>661</v>
      </c>
      <c r="M261" t="s">
        <v>662</v>
      </c>
      <c r="N261" t="s">
        <v>1662</v>
      </c>
      <c r="O261" t="s">
        <v>633</v>
      </c>
      <c r="P261" t="s">
        <v>471</v>
      </c>
      <c r="Q261" t="s">
        <v>471</v>
      </c>
      <c r="R261" t="s">
        <v>472</v>
      </c>
      <c r="S261" t="s">
        <v>1663</v>
      </c>
      <c r="T261" t="s">
        <v>1664</v>
      </c>
      <c r="U261" t="s">
        <v>1611</v>
      </c>
      <c r="V261" t="s">
        <v>842</v>
      </c>
      <c r="W261" t="s">
        <v>1656</v>
      </c>
      <c r="X261" t="s">
        <v>1665</v>
      </c>
      <c r="Y261" t="s">
        <v>803</v>
      </c>
    </row>
    <row r="262" spans="1:25" hidden="1">
      <c r="A262" t="s">
        <v>459</v>
      </c>
      <c r="B262" t="s">
        <v>154</v>
      </c>
      <c r="C262" t="s">
        <v>155</v>
      </c>
      <c r="D262" t="s">
        <v>13</v>
      </c>
      <c r="E262" t="s">
        <v>41</v>
      </c>
      <c r="F262" t="s">
        <v>856</v>
      </c>
      <c r="G262" t="s">
        <v>1666</v>
      </c>
      <c r="H262" t="s">
        <v>1667</v>
      </c>
      <c r="I262" t="s">
        <v>1668</v>
      </c>
      <c r="J262" t="s">
        <v>1669</v>
      </c>
      <c r="K262" t="s">
        <v>467</v>
      </c>
      <c r="L262" t="s">
        <v>661</v>
      </c>
      <c r="M262" t="s">
        <v>662</v>
      </c>
      <c r="N262" t="s">
        <v>1608</v>
      </c>
      <c r="O262" t="s">
        <v>633</v>
      </c>
      <c r="P262" t="s">
        <v>471</v>
      </c>
      <c r="Q262" t="s">
        <v>471</v>
      </c>
      <c r="R262" t="s">
        <v>472</v>
      </c>
      <c r="S262" t="s">
        <v>1670</v>
      </c>
      <c r="T262" t="s">
        <v>1671</v>
      </c>
      <c r="U262" t="s">
        <v>1611</v>
      </c>
      <c r="V262" t="s">
        <v>842</v>
      </c>
      <c r="W262" t="s">
        <v>1656</v>
      </c>
      <c r="X262" t="s">
        <v>1672</v>
      </c>
      <c r="Y262" t="s">
        <v>803</v>
      </c>
    </row>
    <row r="263" spans="1:25" hidden="1">
      <c r="A263" t="s">
        <v>459</v>
      </c>
      <c r="B263" t="s">
        <v>156</v>
      </c>
      <c r="C263" t="s">
        <v>157</v>
      </c>
      <c r="D263" t="s">
        <v>13</v>
      </c>
      <c r="E263" t="s">
        <v>36</v>
      </c>
      <c r="F263" t="s">
        <v>1673</v>
      </c>
      <c r="G263" t="s">
        <v>862</v>
      </c>
      <c r="H263" t="s">
        <v>1674</v>
      </c>
      <c r="I263" t="s">
        <v>1675</v>
      </c>
      <c r="J263" t="s">
        <v>1676</v>
      </c>
      <c r="K263" t="s">
        <v>467</v>
      </c>
      <c r="L263" t="s">
        <v>661</v>
      </c>
      <c r="M263" t="s">
        <v>662</v>
      </c>
      <c r="N263" t="s">
        <v>1608</v>
      </c>
      <c r="O263" t="s">
        <v>633</v>
      </c>
      <c r="P263" t="s">
        <v>471</v>
      </c>
      <c r="Q263" t="s">
        <v>471</v>
      </c>
      <c r="R263" t="s">
        <v>472</v>
      </c>
      <c r="S263" t="s">
        <v>1677</v>
      </c>
      <c r="T263" t="s">
        <v>1678</v>
      </c>
      <c r="U263" t="s">
        <v>1611</v>
      </c>
      <c r="V263" t="s">
        <v>842</v>
      </c>
      <c r="W263" t="s">
        <v>1679</v>
      </c>
      <c r="X263" t="s">
        <v>1680</v>
      </c>
      <c r="Y263" t="s">
        <v>803</v>
      </c>
    </row>
    <row r="264" spans="1:25" hidden="1">
      <c r="A264" t="s">
        <v>459</v>
      </c>
      <c r="B264" t="s">
        <v>158</v>
      </c>
      <c r="C264" t="s">
        <v>159</v>
      </c>
      <c r="D264" t="s">
        <v>13</v>
      </c>
      <c r="E264" t="s">
        <v>41</v>
      </c>
      <c r="F264" t="s">
        <v>957</v>
      </c>
      <c r="G264" t="s">
        <v>835</v>
      </c>
      <c r="H264" t="s">
        <v>1681</v>
      </c>
      <c r="I264" t="s">
        <v>1267</v>
      </c>
      <c r="J264" t="s">
        <v>1682</v>
      </c>
      <c r="K264" t="s">
        <v>467</v>
      </c>
      <c r="L264" t="s">
        <v>468</v>
      </c>
      <c r="M264" t="s">
        <v>469</v>
      </c>
      <c r="N264" t="s">
        <v>1683</v>
      </c>
      <c r="O264" t="s">
        <v>839</v>
      </c>
      <c r="P264" t="s">
        <v>470</v>
      </c>
      <c r="Q264" t="s">
        <v>471</v>
      </c>
      <c r="R264" t="s">
        <v>472</v>
      </c>
      <c r="S264" t="s">
        <v>840</v>
      </c>
      <c r="T264" t="s">
        <v>841</v>
      </c>
      <c r="U264" t="s">
        <v>840</v>
      </c>
      <c r="V264" t="s">
        <v>842</v>
      </c>
      <c r="W264" t="s">
        <v>844</v>
      </c>
      <c r="X264" t="s">
        <v>1684</v>
      </c>
      <c r="Y264" t="s">
        <v>803</v>
      </c>
    </row>
    <row r="265" spans="1:25" hidden="1">
      <c r="A265" t="s">
        <v>459</v>
      </c>
      <c r="B265" t="s">
        <v>160</v>
      </c>
      <c r="C265" t="s">
        <v>161</v>
      </c>
      <c r="D265" t="s">
        <v>13</v>
      </c>
      <c r="E265" t="s">
        <v>57</v>
      </c>
      <c r="F265" t="s">
        <v>462</v>
      </c>
      <c r="G265" t="s">
        <v>1685</v>
      </c>
      <c r="H265" t="s">
        <v>1686</v>
      </c>
      <c r="I265" t="s">
        <v>1251</v>
      </c>
      <c r="J265" t="s">
        <v>1687</v>
      </c>
      <c r="K265" t="s">
        <v>467</v>
      </c>
      <c r="L265" t="s">
        <v>661</v>
      </c>
      <c r="M265" t="s">
        <v>662</v>
      </c>
      <c r="N265" t="s">
        <v>1616</v>
      </c>
      <c r="O265" t="s">
        <v>839</v>
      </c>
      <c r="P265" t="s">
        <v>471</v>
      </c>
      <c r="Q265" t="s">
        <v>471</v>
      </c>
      <c r="R265" t="s">
        <v>472</v>
      </c>
      <c r="S265" t="s">
        <v>840</v>
      </c>
      <c r="T265" t="s">
        <v>1643</v>
      </c>
      <c r="U265" t="s">
        <v>1611</v>
      </c>
      <c r="V265" t="s">
        <v>842</v>
      </c>
      <c r="W265" t="s">
        <v>1619</v>
      </c>
      <c r="X265" t="s">
        <v>1620</v>
      </c>
      <c r="Y265" t="s">
        <v>668</v>
      </c>
    </row>
    <row r="266" spans="1:25">
      <c r="A266" t="s">
        <v>459</v>
      </c>
      <c r="B266" t="s">
        <v>1688</v>
      </c>
      <c r="C266" t="s">
        <v>1689</v>
      </c>
      <c r="D266" t="s">
        <v>1086</v>
      </c>
      <c r="E266" t="s">
        <v>41</v>
      </c>
      <c r="F266" t="s">
        <v>557</v>
      </c>
      <c r="G266" t="s">
        <v>464</v>
      </c>
      <c r="H266" t="s">
        <v>1122</v>
      </c>
      <c r="I266" t="s">
        <v>1109</v>
      </c>
      <c r="J266" t="s">
        <v>1690</v>
      </c>
      <c r="K266" t="s">
        <v>467</v>
      </c>
      <c r="L266" t="s">
        <v>468</v>
      </c>
      <c r="M266" t="s">
        <v>932</v>
      </c>
      <c r="N266" t="s">
        <v>460</v>
      </c>
      <c r="O266" t="s">
        <v>460</v>
      </c>
      <c r="P266" t="s">
        <v>470</v>
      </c>
      <c r="Q266" t="s">
        <v>471</v>
      </c>
      <c r="R266" t="s">
        <v>472</v>
      </c>
      <c r="S266" t="s">
        <v>840</v>
      </c>
      <c r="T266" t="s">
        <v>1691</v>
      </c>
      <c r="U266" t="s">
        <v>1070</v>
      </c>
      <c r="V266" t="s">
        <v>842</v>
      </c>
      <c r="W266" t="s">
        <v>844</v>
      </c>
      <c r="X266" t="s">
        <v>1684</v>
      </c>
      <c r="Y266" t="s">
        <v>668</v>
      </c>
    </row>
    <row r="267" spans="1:25">
      <c r="A267" t="s">
        <v>459</v>
      </c>
      <c r="B267" t="s">
        <v>1692</v>
      </c>
      <c r="C267" t="s">
        <v>1693</v>
      </c>
      <c r="D267" t="s">
        <v>1086</v>
      </c>
      <c r="E267" t="s">
        <v>41</v>
      </c>
      <c r="F267" t="s">
        <v>1150</v>
      </c>
      <c r="G267" t="s">
        <v>464</v>
      </c>
      <c r="H267" t="s">
        <v>1108</v>
      </c>
      <c r="I267" t="s">
        <v>1191</v>
      </c>
      <c r="J267" t="s">
        <v>1110</v>
      </c>
      <c r="K267" t="s">
        <v>467</v>
      </c>
      <c r="L267" t="s">
        <v>661</v>
      </c>
      <c r="M267" t="s">
        <v>662</v>
      </c>
      <c r="N267" t="s">
        <v>460</v>
      </c>
      <c r="O267" t="s">
        <v>460</v>
      </c>
      <c r="P267" t="s">
        <v>470</v>
      </c>
      <c r="Q267" t="s">
        <v>471</v>
      </c>
      <c r="R267" t="s">
        <v>472</v>
      </c>
      <c r="S267" t="s">
        <v>840</v>
      </c>
      <c r="T267" t="s">
        <v>841</v>
      </c>
      <c r="U267" t="s">
        <v>1070</v>
      </c>
      <c r="V267" t="s">
        <v>842</v>
      </c>
      <c r="W267" t="s">
        <v>1694</v>
      </c>
      <c r="X267" t="s">
        <v>1695</v>
      </c>
      <c r="Y267" t="s">
        <v>668</v>
      </c>
    </row>
    <row r="268" spans="1:25">
      <c r="A268" t="s">
        <v>459</v>
      </c>
      <c r="B268" t="s">
        <v>1696</v>
      </c>
      <c r="C268" t="s">
        <v>1697</v>
      </c>
      <c r="D268" t="s">
        <v>1086</v>
      </c>
      <c r="E268" t="s">
        <v>41</v>
      </c>
      <c r="F268" t="s">
        <v>565</v>
      </c>
      <c r="G268" t="s">
        <v>464</v>
      </c>
      <c r="H268" t="s">
        <v>1088</v>
      </c>
      <c r="I268" t="s">
        <v>1698</v>
      </c>
      <c r="J268" t="s">
        <v>1090</v>
      </c>
      <c r="K268" t="s">
        <v>467</v>
      </c>
      <c r="L268" t="s">
        <v>661</v>
      </c>
      <c r="M268" t="s">
        <v>662</v>
      </c>
      <c r="N268" t="s">
        <v>460</v>
      </c>
      <c r="O268" t="s">
        <v>460</v>
      </c>
      <c r="P268" t="s">
        <v>470</v>
      </c>
      <c r="Q268" t="s">
        <v>471</v>
      </c>
      <c r="R268" t="s">
        <v>472</v>
      </c>
      <c r="S268" t="s">
        <v>840</v>
      </c>
      <c r="T268" t="s">
        <v>1699</v>
      </c>
      <c r="U268" t="s">
        <v>1070</v>
      </c>
      <c r="V268" t="s">
        <v>842</v>
      </c>
      <c r="W268" t="s">
        <v>1700</v>
      </c>
      <c r="X268" t="s">
        <v>1701</v>
      </c>
      <c r="Y268" t="s">
        <v>668</v>
      </c>
    </row>
    <row r="269" spans="1:25">
      <c r="A269" t="s">
        <v>459</v>
      </c>
      <c r="B269" t="s">
        <v>1702</v>
      </c>
      <c r="C269" t="s">
        <v>1703</v>
      </c>
      <c r="D269" t="s">
        <v>1086</v>
      </c>
      <c r="E269" t="s">
        <v>41</v>
      </c>
      <c r="F269" t="s">
        <v>557</v>
      </c>
      <c r="G269" t="s">
        <v>1704</v>
      </c>
      <c r="H269" t="s">
        <v>1122</v>
      </c>
      <c r="I269" t="s">
        <v>1131</v>
      </c>
      <c r="J269" t="s">
        <v>1705</v>
      </c>
      <c r="K269" t="s">
        <v>467</v>
      </c>
      <c r="L269" t="s">
        <v>661</v>
      </c>
      <c r="M269" t="s">
        <v>662</v>
      </c>
      <c r="N269" t="s">
        <v>460</v>
      </c>
      <c r="O269" t="s">
        <v>460</v>
      </c>
      <c r="P269" t="s">
        <v>470</v>
      </c>
      <c r="Q269" t="s">
        <v>471</v>
      </c>
      <c r="R269" t="s">
        <v>472</v>
      </c>
      <c r="S269" t="s">
        <v>840</v>
      </c>
      <c r="T269" t="s">
        <v>841</v>
      </c>
      <c r="U269" t="s">
        <v>1070</v>
      </c>
      <c r="V269" t="s">
        <v>842</v>
      </c>
      <c r="W269" t="s">
        <v>1706</v>
      </c>
      <c r="X269" t="s">
        <v>1707</v>
      </c>
      <c r="Y269" t="s">
        <v>668</v>
      </c>
    </row>
    <row r="270" spans="1:25" hidden="1">
      <c r="A270" t="s">
        <v>459</v>
      </c>
      <c r="B270" t="s">
        <v>162</v>
      </c>
      <c r="C270" t="s">
        <v>163</v>
      </c>
      <c r="D270" t="s">
        <v>13</v>
      </c>
      <c r="E270" t="s">
        <v>57</v>
      </c>
      <c r="F270" t="s">
        <v>462</v>
      </c>
      <c r="G270" t="s">
        <v>1708</v>
      </c>
      <c r="H270" t="s">
        <v>1709</v>
      </c>
      <c r="I270" t="s">
        <v>1639</v>
      </c>
      <c r="J270" t="s">
        <v>1710</v>
      </c>
      <c r="K270" t="s">
        <v>467</v>
      </c>
      <c r="L270" t="s">
        <v>661</v>
      </c>
      <c r="M270" t="s">
        <v>1377</v>
      </c>
      <c r="N270" t="s">
        <v>1711</v>
      </c>
      <c r="O270" t="s">
        <v>460</v>
      </c>
      <c r="P270" t="s">
        <v>471</v>
      </c>
      <c r="Q270" t="s">
        <v>471</v>
      </c>
      <c r="R270" t="s">
        <v>472</v>
      </c>
      <c r="S270" t="s">
        <v>840</v>
      </c>
      <c r="T270" t="s">
        <v>1623</v>
      </c>
      <c r="U270" t="s">
        <v>1712</v>
      </c>
      <c r="V270" t="s">
        <v>842</v>
      </c>
      <c r="W270" t="s">
        <v>1713</v>
      </c>
      <c r="X270" t="s">
        <v>1714</v>
      </c>
      <c r="Y270" t="s">
        <v>668</v>
      </c>
    </row>
    <row r="271" spans="1:25" hidden="1">
      <c r="A271" t="s">
        <v>459</v>
      </c>
      <c r="B271" t="s">
        <v>164</v>
      </c>
      <c r="C271" t="s">
        <v>165</v>
      </c>
      <c r="D271" t="s">
        <v>13</v>
      </c>
      <c r="E271" t="s">
        <v>41</v>
      </c>
      <c r="F271" t="s">
        <v>1658</v>
      </c>
      <c r="G271" t="s">
        <v>611</v>
      </c>
      <c r="H271" t="s">
        <v>1715</v>
      </c>
      <c r="I271" t="s">
        <v>1716</v>
      </c>
      <c r="J271" t="s">
        <v>1717</v>
      </c>
      <c r="K271" t="s">
        <v>467</v>
      </c>
      <c r="L271" t="s">
        <v>468</v>
      </c>
      <c r="M271" t="s">
        <v>932</v>
      </c>
      <c r="N271" t="s">
        <v>460</v>
      </c>
      <c r="O271" t="s">
        <v>460</v>
      </c>
      <c r="P271" t="s">
        <v>471</v>
      </c>
      <c r="Q271" t="s">
        <v>471</v>
      </c>
      <c r="R271" t="s">
        <v>472</v>
      </c>
      <c r="S271" t="s">
        <v>840</v>
      </c>
      <c r="T271" t="s">
        <v>1602</v>
      </c>
      <c r="U271" t="s">
        <v>1070</v>
      </c>
      <c r="V271" t="s">
        <v>842</v>
      </c>
      <c r="W271" t="s">
        <v>1718</v>
      </c>
      <c r="X271" t="s">
        <v>1719</v>
      </c>
      <c r="Y271" t="s">
        <v>1603</v>
      </c>
    </row>
    <row r="272" spans="1:25" hidden="1">
      <c r="A272" t="s">
        <v>459</v>
      </c>
      <c r="B272" t="s">
        <v>166</v>
      </c>
      <c r="C272" t="s">
        <v>167</v>
      </c>
      <c r="D272" t="s">
        <v>13</v>
      </c>
      <c r="E272" t="s">
        <v>41</v>
      </c>
      <c r="F272" t="s">
        <v>491</v>
      </c>
      <c r="G272" t="s">
        <v>1720</v>
      </c>
      <c r="H272" t="s">
        <v>1721</v>
      </c>
      <c r="I272" t="s">
        <v>1722</v>
      </c>
      <c r="J272" t="s">
        <v>1723</v>
      </c>
      <c r="K272" t="s">
        <v>467</v>
      </c>
      <c r="L272" t="s">
        <v>468</v>
      </c>
      <c r="M272" t="s">
        <v>932</v>
      </c>
      <c r="N272" t="s">
        <v>1724</v>
      </c>
      <c r="O272" t="s">
        <v>460</v>
      </c>
      <c r="P272" t="s">
        <v>470</v>
      </c>
      <c r="Q272" t="s">
        <v>471</v>
      </c>
      <c r="R272" t="s">
        <v>472</v>
      </c>
      <c r="S272" t="s">
        <v>840</v>
      </c>
      <c r="T272" t="s">
        <v>1699</v>
      </c>
      <c r="U272" t="s">
        <v>1070</v>
      </c>
      <c r="V272" t="s">
        <v>842</v>
      </c>
      <c r="W272" t="s">
        <v>1725</v>
      </c>
      <c r="X272" t="s">
        <v>1701</v>
      </c>
      <c r="Y272" t="s">
        <v>668</v>
      </c>
    </row>
    <row r="273" spans="1:25" hidden="1">
      <c r="A273" t="s">
        <v>459</v>
      </c>
      <c r="B273" t="s">
        <v>168</v>
      </c>
      <c r="C273" t="s">
        <v>169</v>
      </c>
      <c r="D273" t="s">
        <v>13</v>
      </c>
      <c r="E273" t="s">
        <v>57</v>
      </c>
      <c r="F273" t="s">
        <v>462</v>
      </c>
      <c r="G273" t="s">
        <v>493</v>
      </c>
      <c r="H273" t="s">
        <v>1726</v>
      </c>
      <c r="I273" t="s">
        <v>1698</v>
      </c>
      <c r="J273" t="s">
        <v>1727</v>
      </c>
      <c r="K273" t="s">
        <v>467</v>
      </c>
      <c r="L273" t="s">
        <v>661</v>
      </c>
      <c r="M273" t="s">
        <v>662</v>
      </c>
      <c r="N273" t="s">
        <v>1728</v>
      </c>
      <c r="O273" t="s">
        <v>460</v>
      </c>
      <c r="P273" t="s">
        <v>471</v>
      </c>
      <c r="Q273" t="s">
        <v>471</v>
      </c>
      <c r="R273" t="s">
        <v>472</v>
      </c>
      <c r="S273" t="s">
        <v>840</v>
      </c>
      <c r="T273" t="s">
        <v>1729</v>
      </c>
      <c r="U273" t="s">
        <v>1070</v>
      </c>
      <c r="V273" t="s">
        <v>842</v>
      </c>
      <c r="W273" t="s">
        <v>1730</v>
      </c>
      <c r="X273" t="s">
        <v>1730</v>
      </c>
      <c r="Y273" t="s">
        <v>668</v>
      </c>
    </row>
    <row r="274" spans="1:25" hidden="1">
      <c r="A274" t="s">
        <v>459</v>
      </c>
      <c r="B274" t="s">
        <v>170</v>
      </c>
      <c r="C274" t="s">
        <v>171</v>
      </c>
      <c r="D274" t="s">
        <v>13</v>
      </c>
      <c r="E274" t="s">
        <v>57</v>
      </c>
      <c r="F274" t="s">
        <v>462</v>
      </c>
      <c r="G274" t="s">
        <v>1731</v>
      </c>
      <c r="H274" t="s">
        <v>1732</v>
      </c>
      <c r="I274" t="s">
        <v>1698</v>
      </c>
      <c r="J274" t="s">
        <v>1733</v>
      </c>
      <c r="K274" t="s">
        <v>467</v>
      </c>
      <c r="L274" t="s">
        <v>661</v>
      </c>
      <c r="M274" t="s">
        <v>662</v>
      </c>
      <c r="N274" t="s">
        <v>1728</v>
      </c>
      <c r="O274" t="s">
        <v>460</v>
      </c>
      <c r="P274" t="s">
        <v>471</v>
      </c>
      <c r="Q274" t="s">
        <v>471</v>
      </c>
      <c r="R274" t="s">
        <v>472</v>
      </c>
      <c r="S274" t="s">
        <v>840</v>
      </c>
      <c r="T274" t="s">
        <v>1729</v>
      </c>
      <c r="U274" t="s">
        <v>1070</v>
      </c>
      <c r="V274" t="s">
        <v>842</v>
      </c>
      <c r="W274" t="s">
        <v>1730</v>
      </c>
      <c r="X274" t="s">
        <v>1730</v>
      </c>
      <c r="Y274" t="s">
        <v>1730</v>
      </c>
    </row>
    <row r="275" spans="1:25" hidden="1">
      <c r="A275" t="s">
        <v>459</v>
      </c>
      <c r="B275" t="s">
        <v>172</v>
      </c>
      <c r="C275" t="s">
        <v>173</v>
      </c>
      <c r="D275" t="s">
        <v>13</v>
      </c>
      <c r="E275" t="s">
        <v>36</v>
      </c>
      <c r="F275" t="s">
        <v>834</v>
      </c>
      <c r="G275" t="s">
        <v>1734</v>
      </c>
      <c r="H275" t="s">
        <v>1735</v>
      </c>
      <c r="I275" t="s">
        <v>1736</v>
      </c>
      <c r="J275" t="s">
        <v>1737</v>
      </c>
      <c r="K275" t="s">
        <v>467</v>
      </c>
      <c r="L275" t="s">
        <v>661</v>
      </c>
      <c r="M275" t="s">
        <v>662</v>
      </c>
      <c r="N275" t="s">
        <v>460</v>
      </c>
      <c r="O275" t="s">
        <v>460</v>
      </c>
      <c r="P275" t="s">
        <v>471</v>
      </c>
      <c r="Q275" t="s">
        <v>471</v>
      </c>
      <c r="R275" t="s">
        <v>472</v>
      </c>
      <c r="S275" t="s">
        <v>840</v>
      </c>
      <c r="T275" t="s">
        <v>1699</v>
      </c>
      <c r="U275" t="s">
        <v>1070</v>
      </c>
      <c r="V275" t="s">
        <v>842</v>
      </c>
      <c r="W275" t="s">
        <v>1619</v>
      </c>
      <c r="X275" t="s">
        <v>1701</v>
      </c>
      <c r="Y275" t="s">
        <v>1701</v>
      </c>
    </row>
    <row r="276" spans="1:25" hidden="1">
      <c r="A276" t="s">
        <v>459</v>
      </c>
      <c r="B276" t="s">
        <v>174</v>
      </c>
      <c r="C276" t="s">
        <v>175</v>
      </c>
      <c r="D276" t="s">
        <v>13</v>
      </c>
      <c r="E276" t="s">
        <v>36</v>
      </c>
      <c r="F276" t="s">
        <v>485</v>
      </c>
      <c r="G276" t="s">
        <v>765</v>
      </c>
      <c r="H276" t="s">
        <v>1738</v>
      </c>
      <c r="I276" t="s">
        <v>765</v>
      </c>
      <c r="J276" t="s">
        <v>1739</v>
      </c>
      <c r="K276" t="s">
        <v>467</v>
      </c>
      <c r="L276" t="s">
        <v>661</v>
      </c>
      <c r="M276" t="s">
        <v>662</v>
      </c>
      <c r="N276" t="s">
        <v>1740</v>
      </c>
      <c r="O276" t="s">
        <v>460</v>
      </c>
      <c r="P276" t="s">
        <v>471</v>
      </c>
      <c r="Q276" t="s">
        <v>471</v>
      </c>
      <c r="R276" t="s">
        <v>472</v>
      </c>
      <c r="S276" t="s">
        <v>1741</v>
      </c>
      <c r="T276" t="s">
        <v>1742</v>
      </c>
      <c r="U276" t="s">
        <v>1611</v>
      </c>
      <c r="V276" t="s">
        <v>842</v>
      </c>
      <c r="W276" t="s">
        <v>1619</v>
      </c>
      <c r="X276" t="s">
        <v>1743</v>
      </c>
      <c r="Y276" t="s">
        <v>668</v>
      </c>
    </row>
    <row r="277" spans="1:25" hidden="1">
      <c r="A277" t="s">
        <v>459</v>
      </c>
      <c r="B277" t="s">
        <v>176</v>
      </c>
      <c r="C277" t="s">
        <v>177</v>
      </c>
      <c r="D277" t="s">
        <v>13</v>
      </c>
      <c r="E277" t="s">
        <v>36</v>
      </c>
      <c r="F277" t="s">
        <v>485</v>
      </c>
      <c r="G277" t="s">
        <v>1744</v>
      </c>
      <c r="H277" t="s">
        <v>1745</v>
      </c>
      <c r="I277" t="s">
        <v>1251</v>
      </c>
      <c r="J277" t="s">
        <v>1746</v>
      </c>
      <c r="K277" t="s">
        <v>467</v>
      </c>
      <c r="L277" t="s">
        <v>661</v>
      </c>
      <c r="M277" t="s">
        <v>1216</v>
      </c>
      <c r="N277" t="s">
        <v>1747</v>
      </c>
      <c r="O277" t="s">
        <v>460</v>
      </c>
      <c r="P277" t="s">
        <v>471</v>
      </c>
      <c r="Q277" t="s">
        <v>471</v>
      </c>
      <c r="R277" t="s">
        <v>472</v>
      </c>
      <c r="S277" t="s">
        <v>840</v>
      </c>
      <c r="T277" t="s">
        <v>1699</v>
      </c>
      <c r="U277" t="s">
        <v>842</v>
      </c>
      <c r="V277" t="s">
        <v>1619</v>
      </c>
      <c r="W277" t="s">
        <v>1748</v>
      </c>
      <c r="X277" t="s">
        <v>1749</v>
      </c>
      <c r="Y277" t="s">
        <v>668</v>
      </c>
    </row>
    <row r="278" spans="1:25" hidden="1">
      <c r="A278" t="s">
        <v>459</v>
      </c>
      <c r="B278" t="s">
        <v>178</v>
      </c>
      <c r="C278" t="s">
        <v>179</v>
      </c>
      <c r="D278" t="s">
        <v>13</v>
      </c>
      <c r="E278" t="s">
        <v>41</v>
      </c>
      <c r="F278" t="s">
        <v>1750</v>
      </c>
      <c r="G278" t="s">
        <v>1751</v>
      </c>
      <c r="H278" t="s">
        <v>1752</v>
      </c>
      <c r="I278" t="s">
        <v>1753</v>
      </c>
      <c r="J278" t="s">
        <v>1754</v>
      </c>
      <c r="K278" t="s">
        <v>467</v>
      </c>
      <c r="L278" t="s">
        <v>661</v>
      </c>
      <c r="M278" t="s">
        <v>662</v>
      </c>
      <c r="N278" t="s">
        <v>460</v>
      </c>
      <c r="O278" t="s">
        <v>460</v>
      </c>
      <c r="P278" t="s">
        <v>471</v>
      </c>
      <c r="Q278" t="s">
        <v>471</v>
      </c>
      <c r="R278" t="s">
        <v>472</v>
      </c>
      <c r="S278" t="s">
        <v>840</v>
      </c>
      <c r="T278" t="s">
        <v>1755</v>
      </c>
      <c r="U278" t="s">
        <v>1611</v>
      </c>
      <c r="V278" t="s">
        <v>842</v>
      </c>
      <c r="W278" t="s">
        <v>1756</v>
      </c>
      <c r="X278" t="s">
        <v>1757</v>
      </c>
      <c r="Y278" t="s">
        <v>668</v>
      </c>
    </row>
    <row r="279" spans="1:25" hidden="1">
      <c r="A279" t="s">
        <v>459</v>
      </c>
      <c r="B279" t="s">
        <v>180</v>
      </c>
      <c r="C279" t="s">
        <v>181</v>
      </c>
      <c r="D279" t="s">
        <v>13</v>
      </c>
      <c r="E279" t="s">
        <v>41</v>
      </c>
      <c r="F279" t="s">
        <v>1750</v>
      </c>
      <c r="G279" t="s">
        <v>1758</v>
      </c>
      <c r="H279" t="s">
        <v>1759</v>
      </c>
      <c r="I279" t="s">
        <v>1525</v>
      </c>
      <c r="J279" t="s">
        <v>1760</v>
      </c>
      <c r="K279" t="s">
        <v>467</v>
      </c>
      <c r="L279" t="s">
        <v>468</v>
      </c>
      <c r="M279" t="s">
        <v>932</v>
      </c>
      <c r="N279" t="s">
        <v>1761</v>
      </c>
      <c r="O279" t="s">
        <v>460</v>
      </c>
      <c r="P279" t="s">
        <v>470</v>
      </c>
      <c r="Q279" t="s">
        <v>471</v>
      </c>
      <c r="R279" t="s">
        <v>472</v>
      </c>
      <c r="S279" t="s">
        <v>840</v>
      </c>
      <c r="T279" t="s">
        <v>841</v>
      </c>
      <c r="U279" t="s">
        <v>1404</v>
      </c>
      <c r="V279" t="s">
        <v>1624</v>
      </c>
      <c r="W279" t="s">
        <v>1694</v>
      </c>
      <c r="X279" t="s">
        <v>1762</v>
      </c>
      <c r="Y279" t="s">
        <v>668</v>
      </c>
    </row>
    <row r="280" spans="1:25" hidden="1">
      <c r="A280" t="s">
        <v>459</v>
      </c>
      <c r="B280" t="s">
        <v>182</v>
      </c>
      <c r="C280" t="s">
        <v>183</v>
      </c>
      <c r="D280" t="s">
        <v>13</v>
      </c>
      <c r="E280" t="s">
        <v>41</v>
      </c>
      <c r="F280" t="s">
        <v>1763</v>
      </c>
      <c r="G280" t="s">
        <v>1751</v>
      </c>
      <c r="H280" t="s">
        <v>1764</v>
      </c>
      <c r="I280" t="s">
        <v>1765</v>
      </c>
      <c r="J280" t="s">
        <v>1766</v>
      </c>
      <c r="K280" t="s">
        <v>467</v>
      </c>
      <c r="L280" t="s">
        <v>661</v>
      </c>
      <c r="M280" t="s">
        <v>932</v>
      </c>
      <c r="N280" t="s">
        <v>1767</v>
      </c>
      <c r="O280" t="s">
        <v>460</v>
      </c>
      <c r="P280" t="s">
        <v>470</v>
      </c>
      <c r="Q280" t="s">
        <v>471</v>
      </c>
      <c r="R280" t="s">
        <v>472</v>
      </c>
      <c r="S280" t="s">
        <v>840</v>
      </c>
      <c r="T280" t="s">
        <v>1768</v>
      </c>
      <c r="U280" t="s">
        <v>1070</v>
      </c>
      <c r="V280" t="s">
        <v>842</v>
      </c>
      <c r="W280" t="s">
        <v>1769</v>
      </c>
      <c r="X280" t="s">
        <v>1770</v>
      </c>
      <c r="Y280" t="s">
        <v>1127</v>
      </c>
    </row>
    <row r="281" spans="1:25" hidden="1">
      <c r="A281" t="s">
        <v>459</v>
      </c>
      <c r="B281" t="s">
        <v>184</v>
      </c>
      <c r="C281" t="s">
        <v>185</v>
      </c>
      <c r="D281" t="s">
        <v>13</v>
      </c>
      <c r="E281" t="s">
        <v>41</v>
      </c>
      <c r="F281" t="s">
        <v>1771</v>
      </c>
      <c r="G281" t="s">
        <v>1772</v>
      </c>
      <c r="H281" t="s">
        <v>1122</v>
      </c>
      <c r="I281" t="s">
        <v>1089</v>
      </c>
      <c r="J281" t="s">
        <v>1773</v>
      </c>
      <c r="K281" t="s">
        <v>467</v>
      </c>
      <c r="L281" t="s">
        <v>661</v>
      </c>
      <c r="M281" t="s">
        <v>1216</v>
      </c>
      <c r="N281" t="s">
        <v>1774</v>
      </c>
      <c r="O281" t="s">
        <v>460</v>
      </c>
      <c r="P281" t="s">
        <v>470</v>
      </c>
      <c r="Q281" t="s">
        <v>471</v>
      </c>
      <c r="R281" t="s">
        <v>472</v>
      </c>
      <c r="S281" t="s">
        <v>840</v>
      </c>
      <c r="T281" t="s">
        <v>1775</v>
      </c>
      <c r="U281" t="s">
        <v>1776</v>
      </c>
      <c r="V281" t="s">
        <v>1777</v>
      </c>
      <c r="W281" t="s">
        <v>1778</v>
      </c>
      <c r="X281" t="s">
        <v>1779</v>
      </c>
      <c r="Y281" t="s">
        <v>1127</v>
      </c>
    </row>
    <row r="282" spans="1:25" hidden="1">
      <c r="A282" t="s">
        <v>459</v>
      </c>
      <c r="B282" t="s">
        <v>1780</v>
      </c>
      <c r="C282" t="s">
        <v>1781</v>
      </c>
      <c r="D282" t="s">
        <v>1063</v>
      </c>
      <c r="E282" t="s">
        <v>41</v>
      </c>
      <c r="F282" t="s">
        <v>485</v>
      </c>
      <c r="G282" t="s">
        <v>1209</v>
      </c>
      <c r="H282" t="s">
        <v>1099</v>
      </c>
      <c r="I282" t="s">
        <v>1782</v>
      </c>
      <c r="J282" t="s">
        <v>1210</v>
      </c>
      <c r="K282" t="s">
        <v>467</v>
      </c>
      <c r="L282" t="s">
        <v>661</v>
      </c>
      <c r="M282" t="s">
        <v>662</v>
      </c>
      <c r="N282" t="s">
        <v>1102</v>
      </c>
      <c r="O282" t="s">
        <v>460</v>
      </c>
      <c r="P282" t="s">
        <v>471</v>
      </c>
      <c r="Q282" t="s">
        <v>471</v>
      </c>
      <c r="R282" t="s">
        <v>472</v>
      </c>
      <c r="S282" t="s">
        <v>1663</v>
      </c>
      <c r="T282" t="s">
        <v>1664</v>
      </c>
      <c r="U282" t="s">
        <v>664</v>
      </c>
      <c r="V282" t="s">
        <v>842</v>
      </c>
      <c r="W282" t="s">
        <v>1665</v>
      </c>
      <c r="X282" t="s">
        <v>1665</v>
      </c>
      <c r="Y282" t="s">
        <v>668</v>
      </c>
    </row>
    <row r="283" spans="1:25" hidden="1">
      <c r="A283" t="s">
        <v>459</v>
      </c>
      <c r="B283" t="s">
        <v>1783</v>
      </c>
      <c r="C283" t="s">
        <v>1784</v>
      </c>
      <c r="D283" t="s">
        <v>1063</v>
      </c>
      <c r="E283" t="s">
        <v>41</v>
      </c>
      <c r="F283" t="s">
        <v>485</v>
      </c>
      <c r="G283" t="s">
        <v>1098</v>
      </c>
      <c r="H283" t="s">
        <v>1099</v>
      </c>
      <c r="I283" t="s">
        <v>1782</v>
      </c>
      <c r="J283" t="s">
        <v>1101</v>
      </c>
      <c r="K283" t="s">
        <v>467</v>
      </c>
      <c r="L283" t="s">
        <v>661</v>
      </c>
      <c r="M283" t="s">
        <v>662</v>
      </c>
      <c r="N283" t="s">
        <v>1785</v>
      </c>
      <c r="O283" t="s">
        <v>460</v>
      </c>
      <c r="P283" t="s">
        <v>471</v>
      </c>
      <c r="Q283" t="s">
        <v>471</v>
      </c>
      <c r="R283" t="s">
        <v>472</v>
      </c>
      <c r="S283" t="s">
        <v>1786</v>
      </c>
      <c r="T283" t="s">
        <v>1787</v>
      </c>
      <c r="U283" t="s">
        <v>664</v>
      </c>
      <c r="V283" t="s">
        <v>842</v>
      </c>
      <c r="W283" t="s">
        <v>1788</v>
      </c>
      <c r="X283" t="s">
        <v>1789</v>
      </c>
      <c r="Y283" t="s">
        <v>1461</v>
      </c>
    </row>
    <row r="284" spans="1:25" hidden="1">
      <c r="A284" t="s">
        <v>459</v>
      </c>
      <c r="B284" t="s">
        <v>1790</v>
      </c>
      <c r="C284" t="s">
        <v>1791</v>
      </c>
      <c r="D284" t="s">
        <v>1063</v>
      </c>
      <c r="E284" t="s">
        <v>41</v>
      </c>
      <c r="F284" t="s">
        <v>485</v>
      </c>
      <c r="G284" t="s">
        <v>1098</v>
      </c>
      <c r="H284" t="s">
        <v>1099</v>
      </c>
      <c r="I284" t="s">
        <v>1100</v>
      </c>
      <c r="J284" t="s">
        <v>1101</v>
      </c>
      <c r="K284" t="s">
        <v>467</v>
      </c>
      <c r="L284" t="s">
        <v>661</v>
      </c>
      <c r="M284" t="s">
        <v>662</v>
      </c>
      <c r="N284" t="s">
        <v>1792</v>
      </c>
      <c r="O284" t="s">
        <v>460</v>
      </c>
      <c r="P284" t="s">
        <v>471</v>
      </c>
      <c r="Q284" t="s">
        <v>471</v>
      </c>
      <c r="R284" t="s">
        <v>472</v>
      </c>
      <c r="S284" t="s">
        <v>1793</v>
      </c>
      <c r="T284" t="s">
        <v>1794</v>
      </c>
      <c r="U284" t="s">
        <v>664</v>
      </c>
      <c r="V284" t="s">
        <v>1795</v>
      </c>
      <c r="W284" t="s">
        <v>1796</v>
      </c>
      <c r="X284" t="s">
        <v>1797</v>
      </c>
      <c r="Y284" t="s">
        <v>1461</v>
      </c>
    </row>
    <row r="285" spans="1:25" hidden="1">
      <c r="A285" t="s">
        <v>459</v>
      </c>
      <c r="B285" t="s">
        <v>1798</v>
      </c>
      <c r="C285" t="s">
        <v>1799</v>
      </c>
      <c r="D285" t="s">
        <v>1063</v>
      </c>
      <c r="E285" t="s">
        <v>41</v>
      </c>
      <c r="F285" t="s">
        <v>485</v>
      </c>
      <c r="G285" t="s">
        <v>1098</v>
      </c>
      <c r="H285" t="s">
        <v>1292</v>
      </c>
      <c r="I285" t="s">
        <v>1293</v>
      </c>
      <c r="J285" t="s">
        <v>1294</v>
      </c>
      <c r="K285" t="s">
        <v>467</v>
      </c>
      <c r="L285" t="s">
        <v>661</v>
      </c>
      <c r="M285" t="s">
        <v>662</v>
      </c>
      <c r="N285" t="s">
        <v>1785</v>
      </c>
      <c r="O285" t="s">
        <v>460</v>
      </c>
      <c r="P285" t="s">
        <v>471</v>
      </c>
      <c r="Q285" t="s">
        <v>471</v>
      </c>
      <c r="R285" t="s">
        <v>472</v>
      </c>
      <c r="S285" t="s">
        <v>1800</v>
      </c>
      <c r="T285" t="s">
        <v>1801</v>
      </c>
      <c r="U285" t="s">
        <v>664</v>
      </c>
      <c r="V285" t="s">
        <v>842</v>
      </c>
      <c r="W285" t="s">
        <v>1802</v>
      </c>
      <c r="X285" t="s">
        <v>460</v>
      </c>
      <c r="Y285" t="s">
        <v>1461</v>
      </c>
    </row>
    <row r="286" spans="1:25" hidden="1">
      <c r="A286" t="s">
        <v>459</v>
      </c>
      <c r="B286" t="s">
        <v>1803</v>
      </c>
      <c r="C286" t="s">
        <v>1804</v>
      </c>
      <c r="D286" t="s">
        <v>1063</v>
      </c>
      <c r="E286" t="s">
        <v>41</v>
      </c>
      <c r="F286" t="s">
        <v>485</v>
      </c>
      <c r="G286" t="s">
        <v>1098</v>
      </c>
      <c r="H286" t="s">
        <v>1292</v>
      </c>
      <c r="I286" t="s">
        <v>1293</v>
      </c>
      <c r="J286" t="s">
        <v>1294</v>
      </c>
      <c r="K286" t="s">
        <v>467</v>
      </c>
      <c r="L286" t="s">
        <v>661</v>
      </c>
      <c r="M286" t="s">
        <v>662</v>
      </c>
      <c r="N286" t="s">
        <v>1785</v>
      </c>
      <c r="O286" t="s">
        <v>460</v>
      </c>
      <c r="P286" t="s">
        <v>471</v>
      </c>
      <c r="Q286" t="s">
        <v>471</v>
      </c>
      <c r="R286" t="s">
        <v>472</v>
      </c>
      <c r="S286" t="s">
        <v>1800</v>
      </c>
      <c r="T286" t="s">
        <v>1805</v>
      </c>
      <c r="U286" t="s">
        <v>664</v>
      </c>
      <c r="V286" t="s">
        <v>842</v>
      </c>
      <c r="W286" t="s">
        <v>1806</v>
      </c>
      <c r="X286" t="s">
        <v>460</v>
      </c>
      <c r="Y286" t="s">
        <v>1461</v>
      </c>
    </row>
    <row r="287" spans="1:25" hidden="1">
      <c r="A287" t="s">
        <v>459</v>
      </c>
      <c r="B287" t="s">
        <v>1807</v>
      </c>
      <c r="C287" t="s">
        <v>1808</v>
      </c>
      <c r="D287" t="s">
        <v>1063</v>
      </c>
      <c r="E287" t="s">
        <v>41</v>
      </c>
      <c r="F287" t="s">
        <v>485</v>
      </c>
      <c r="G287" t="s">
        <v>1209</v>
      </c>
      <c r="H287" t="s">
        <v>1099</v>
      </c>
      <c r="I287" t="s">
        <v>1782</v>
      </c>
      <c r="J287" t="s">
        <v>1210</v>
      </c>
      <c r="K287" t="s">
        <v>467</v>
      </c>
      <c r="L287" t="s">
        <v>661</v>
      </c>
      <c r="M287" t="s">
        <v>662</v>
      </c>
      <c r="N287" t="s">
        <v>1102</v>
      </c>
      <c r="O287" t="s">
        <v>460</v>
      </c>
      <c r="P287" t="s">
        <v>471</v>
      </c>
      <c r="Q287" t="s">
        <v>471</v>
      </c>
      <c r="R287" t="s">
        <v>472</v>
      </c>
      <c r="S287" t="s">
        <v>1809</v>
      </c>
      <c r="T287" t="s">
        <v>1810</v>
      </c>
      <c r="U287" t="s">
        <v>664</v>
      </c>
      <c r="V287" t="s">
        <v>842</v>
      </c>
      <c r="W287" t="s">
        <v>1679</v>
      </c>
      <c r="X287" t="s">
        <v>1679</v>
      </c>
      <c r="Y287" t="s">
        <v>668</v>
      </c>
    </row>
    <row r="288" spans="1:25" hidden="1">
      <c r="A288" t="s">
        <v>459</v>
      </c>
      <c r="B288" t="s">
        <v>1811</v>
      </c>
      <c r="C288" t="s">
        <v>1812</v>
      </c>
      <c r="D288" t="s">
        <v>1063</v>
      </c>
      <c r="E288" t="s">
        <v>41</v>
      </c>
      <c r="F288" t="s">
        <v>485</v>
      </c>
      <c r="G288" t="s">
        <v>1098</v>
      </c>
      <c r="H288" t="s">
        <v>1099</v>
      </c>
      <c r="I288" t="s">
        <v>1782</v>
      </c>
      <c r="J288" t="s">
        <v>1101</v>
      </c>
      <c r="K288" t="s">
        <v>467</v>
      </c>
      <c r="L288" t="s">
        <v>661</v>
      </c>
      <c r="M288" t="s">
        <v>662</v>
      </c>
      <c r="N288" t="s">
        <v>1102</v>
      </c>
      <c r="O288" t="s">
        <v>460</v>
      </c>
      <c r="P288" t="s">
        <v>471</v>
      </c>
      <c r="Q288" t="s">
        <v>471</v>
      </c>
      <c r="R288" t="s">
        <v>472</v>
      </c>
      <c r="S288" t="s">
        <v>1650</v>
      </c>
      <c r="T288" t="s">
        <v>1651</v>
      </c>
      <c r="U288" t="s">
        <v>664</v>
      </c>
      <c r="V288" t="s">
        <v>842</v>
      </c>
      <c r="W288" t="s">
        <v>1725</v>
      </c>
      <c r="X288" t="s">
        <v>1813</v>
      </c>
      <c r="Y288" t="s">
        <v>668</v>
      </c>
    </row>
    <row r="289" spans="1:25" hidden="1">
      <c r="A289" t="s">
        <v>459</v>
      </c>
      <c r="B289" t="s">
        <v>1814</v>
      </c>
      <c r="C289" t="s">
        <v>1815</v>
      </c>
      <c r="D289" t="s">
        <v>1063</v>
      </c>
      <c r="E289" t="s">
        <v>41</v>
      </c>
      <c r="F289" t="s">
        <v>485</v>
      </c>
      <c r="G289" t="s">
        <v>1209</v>
      </c>
      <c r="H289" t="s">
        <v>1099</v>
      </c>
      <c r="I289" t="s">
        <v>1816</v>
      </c>
      <c r="J289" t="s">
        <v>1210</v>
      </c>
      <c r="K289" t="s">
        <v>467</v>
      </c>
      <c r="L289" t="s">
        <v>661</v>
      </c>
      <c r="M289" t="s">
        <v>662</v>
      </c>
      <c r="N289" t="s">
        <v>1102</v>
      </c>
      <c r="O289" t="s">
        <v>460</v>
      </c>
      <c r="P289" t="s">
        <v>471</v>
      </c>
      <c r="Q289" t="s">
        <v>471</v>
      </c>
      <c r="R289" t="s">
        <v>472</v>
      </c>
      <c r="S289" t="s">
        <v>1741</v>
      </c>
      <c r="T289" t="s">
        <v>1742</v>
      </c>
      <c r="U289" t="s">
        <v>664</v>
      </c>
      <c r="V289" t="s">
        <v>842</v>
      </c>
      <c r="W289" t="s">
        <v>1619</v>
      </c>
      <c r="X289" t="s">
        <v>1817</v>
      </c>
      <c r="Y289" t="s">
        <v>668</v>
      </c>
    </row>
    <row r="290" spans="1:25" hidden="1">
      <c r="A290" t="s">
        <v>459</v>
      </c>
      <c r="B290" t="s">
        <v>1818</v>
      </c>
      <c r="C290" t="s">
        <v>1819</v>
      </c>
      <c r="D290" t="s">
        <v>1063</v>
      </c>
      <c r="E290" t="s">
        <v>41</v>
      </c>
      <c r="F290" t="s">
        <v>485</v>
      </c>
      <c r="G290" t="s">
        <v>1098</v>
      </c>
      <c r="H290" t="s">
        <v>1820</v>
      </c>
      <c r="I290" t="s">
        <v>1816</v>
      </c>
      <c r="J290" t="s">
        <v>488</v>
      </c>
      <c r="K290" t="s">
        <v>467</v>
      </c>
      <c r="L290" t="s">
        <v>661</v>
      </c>
      <c r="M290" t="s">
        <v>662</v>
      </c>
      <c r="N290" t="s">
        <v>1821</v>
      </c>
      <c r="O290" t="s">
        <v>460</v>
      </c>
      <c r="P290" t="s">
        <v>471</v>
      </c>
      <c r="Q290" t="s">
        <v>471</v>
      </c>
      <c r="R290" t="s">
        <v>472</v>
      </c>
      <c r="S290" t="s">
        <v>1741</v>
      </c>
      <c r="T290" t="s">
        <v>1742</v>
      </c>
      <c r="U290" t="s">
        <v>664</v>
      </c>
      <c r="V290" t="s">
        <v>842</v>
      </c>
      <c r="W290" t="s">
        <v>1619</v>
      </c>
      <c r="X290" t="s">
        <v>1743</v>
      </c>
      <c r="Y290" t="s">
        <v>668</v>
      </c>
    </row>
    <row r="291" spans="1:25" hidden="1">
      <c r="A291" t="s">
        <v>459</v>
      </c>
      <c r="B291" t="s">
        <v>1822</v>
      </c>
      <c r="C291" t="s">
        <v>1823</v>
      </c>
      <c r="D291" t="s">
        <v>1063</v>
      </c>
      <c r="E291" t="s">
        <v>41</v>
      </c>
      <c r="F291" t="s">
        <v>485</v>
      </c>
      <c r="G291" t="s">
        <v>1098</v>
      </c>
      <c r="H291" t="s">
        <v>1099</v>
      </c>
      <c r="I291" t="s">
        <v>1293</v>
      </c>
      <c r="J291" t="s">
        <v>1101</v>
      </c>
      <c r="K291" t="s">
        <v>467</v>
      </c>
      <c r="L291" t="s">
        <v>661</v>
      </c>
      <c r="M291" t="s">
        <v>662</v>
      </c>
      <c r="N291" t="s">
        <v>1102</v>
      </c>
      <c r="O291" t="s">
        <v>460</v>
      </c>
      <c r="P291" t="s">
        <v>471</v>
      </c>
      <c r="Q291" t="s">
        <v>471</v>
      </c>
      <c r="R291" t="s">
        <v>472</v>
      </c>
      <c r="S291" t="s">
        <v>1677</v>
      </c>
      <c r="T291" t="s">
        <v>1678</v>
      </c>
      <c r="U291" t="s">
        <v>664</v>
      </c>
      <c r="V291" t="s">
        <v>842</v>
      </c>
      <c r="W291" t="s">
        <v>1824</v>
      </c>
      <c r="X291" t="s">
        <v>1825</v>
      </c>
      <c r="Y291" t="s">
        <v>668</v>
      </c>
    </row>
    <row r="292" spans="1:25" hidden="1">
      <c r="A292" t="s">
        <v>459</v>
      </c>
      <c r="B292" t="s">
        <v>1826</v>
      </c>
      <c r="C292" t="s">
        <v>1827</v>
      </c>
      <c r="D292" t="s">
        <v>1063</v>
      </c>
      <c r="E292" t="s">
        <v>41</v>
      </c>
      <c r="F292" t="s">
        <v>485</v>
      </c>
      <c r="G292" t="s">
        <v>1209</v>
      </c>
      <c r="H292" t="s">
        <v>1099</v>
      </c>
      <c r="I292" t="s">
        <v>1816</v>
      </c>
      <c r="J292" t="s">
        <v>1210</v>
      </c>
      <c r="K292" t="s">
        <v>467</v>
      </c>
      <c r="L292" t="s">
        <v>661</v>
      </c>
      <c r="M292" t="s">
        <v>662</v>
      </c>
      <c r="N292" t="s">
        <v>1102</v>
      </c>
      <c r="O292" t="s">
        <v>460</v>
      </c>
      <c r="P292" t="s">
        <v>471</v>
      </c>
      <c r="Q292" t="s">
        <v>471</v>
      </c>
      <c r="R292" t="s">
        <v>472</v>
      </c>
      <c r="S292" t="s">
        <v>1828</v>
      </c>
      <c r="T292" t="s">
        <v>1829</v>
      </c>
      <c r="U292" t="s">
        <v>664</v>
      </c>
      <c r="V292" t="s">
        <v>842</v>
      </c>
      <c r="W292" t="s">
        <v>1830</v>
      </c>
      <c r="X292" t="s">
        <v>1830</v>
      </c>
      <c r="Y292" t="s">
        <v>668</v>
      </c>
    </row>
    <row r="293" spans="1:25" hidden="1">
      <c r="A293" t="s">
        <v>459</v>
      </c>
      <c r="B293" t="s">
        <v>1831</v>
      </c>
      <c r="C293" t="s">
        <v>1832</v>
      </c>
      <c r="D293" t="s">
        <v>1063</v>
      </c>
      <c r="E293" t="s">
        <v>41</v>
      </c>
      <c r="F293" t="s">
        <v>485</v>
      </c>
      <c r="G293" t="s">
        <v>1098</v>
      </c>
      <c r="H293" t="s">
        <v>1099</v>
      </c>
      <c r="I293" t="s">
        <v>1100</v>
      </c>
      <c r="J293" t="s">
        <v>1101</v>
      </c>
      <c r="K293" t="s">
        <v>467</v>
      </c>
      <c r="L293" t="s">
        <v>661</v>
      </c>
      <c r="M293" t="s">
        <v>662</v>
      </c>
      <c r="N293" t="s">
        <v>1102</v>
      </c>
      <c r="O293" t="s">
        <v>460</v>
      </c>
      <c r="P293" t="s">
        <v>471</v>
      </c>
      <c r="Q293" t="s">
        <v>471</v>
      </c>
      <c r="R293" t="s">
        <v>472</v>
      </c>
      <c r="S293" t="s">
        <v>840</v>
      </c>
      <c r="T293" t="s">
        <v>1833</v>
      </c>
      <c r="U293" t="s">
        <v>664</v>
      </c>
      <c r="V293" t="s">
        <v>842</v>
      </c>
      <c r="W293" t="s">
        <v>844</v>
      </c>
      <c r="X293" t="s">
        <v>1694</v>
      </c>
      <c r="Y293" t="s">
        <v>668</v>
      </c>
    </row>
    <row r="294" spans="1:25" hidden="1">
      <c r="A294" t="s">
        <v>459</v>
      </c>
      <c r="B294" t="s">
        <v>1834</v>
      </c>
      <c r="C294" t="s">
        <v>1835</v>
      </c>
      <c r="D294" t="s">
        <v>1063</v>
      </c>
      <c r="E294" t="s">
        <v>41</v>
      </c>
      <c r="F294" t="s">
        <v>485</v>
      </c>
      <c r="G294" t="s">
        <v>1209</v>
      </c>
      <c r="H294" t="s">
        <v>1099</v>
      </c>
      <c r="I294" t="s">
        <v>1816</v>
      </c>
      <c r="J294" t="s">
        <v>1210</v>
      </c>
      <c r="K294" t="s">
        <v>467</v>
      </c>
      <c r="L294" t="s">
        <v>661</v>
      </c>
      <c r="M294" t="s">
        <v>662</v>
      </c>
      <c r="N294" t="s">
        <v>1102</v>
      </c>
      <c r="O294" t="s">
        <v>460</v>
      </c>
      <c r="P294" t="s">
        <v>471</v>
      </c>
      <c r="Q294" t="s">
        <v>471</v>
      </c>
      <c r="R294" t="s">
        <v>472</v>
      </c>
      <c r="S294" t="s">
        <v>840</v>
      </c>
      <c r="T294" t="s">
        <v>1836</v>
      </c>
      <c r="U294" t="s">
        <v>664</v>
      </c>
      <c r="V294" t="s">
        <v>842</v>
      </c>
      <c r="W294" t="s">
        <v>460</v>
      </c>
      <c r="X294" t="s">
        <v>460</v>
      </c>
      <c r="Y294" t="s">
        <v>668</v>
      </c>
    </row>
    <row r="295" spans="1:25" hidden="1">
      <c r="A295" t="s">
        <v>459</v>
      </c>
      <c r="B295" t="s">
        <v>1837</v>
      </c>
      <c r="C295" t="s">
        <v>1838</v>
      </c>
      <c r="D295" t="s">
        <v>1063</v>
      </c>
      <c r="E295" t="s">
        <v>41</v>
      </c>
      <c r="F295" t="s">
        <v>1007</v>
      </c>
      <c r="G295" t="s">
        <v>1816</v>
      </c>
      <c r="H295" t="s">
        <v>1292</v>
      </c>
      <c r="I295" t="s">
        <v>1839</v>
      </c>
      <c r="J295" t="s">
        <v>1840</v>
      </c>
      <c r="K295" t="s">
        <v>467</v>
      </c>
      <c r="L295" t="s">
        <v>661</v>
      </c>
      <c r="M295" t="s">
        <v>662</v>
      </c>
      <c r="N295" t="s">
        <v>1295</v>
      </c>
      <c r="O295" t="s">
        <v>460</v>
      </c>
      <c r="P295" t="s">
        <v>471</v>
      </c>
      <c r="Q295" t="s">
        <v>471</v>
      </c>
      <c r="R295" t="s">
        <v>472</v>
      </c>
      <c r="S295" t="s">
        <v>840</v>
      </c>
      <c r="T295" t="s">
        <v>1699</v>
      </c>
      <c r="U295" t="s">
        <v>664</v>
      </c>
      <c r="V295" t="s">
        <v>842</v>
      </c>
      <c r="W295" t="s">
        <v>1725</v>
      </c>
      <c r="X295" t="s">
        <v>1701</v>
      </c>
      <c r="Y295" t="s">
        <v>1297</v>
      </c>
    </row>
    <row r="296" spans="1:25" hidden="1">
      <c r="A296" t="s">
        <v>459</v>
      </c>
      <c r="B296" t="s">
        <v>1841</v>
      </c>
      <c r="C296" t="s">
        <v>1842</v>
      </c>
      <c r="D296" t="s">
        <v>1063</v>
      </c>
      <c r="E296" t="s">
        <v>41</v>
      </c>
      <c r="F296" t="s">
        <v>1843</v>
      </c>
      <c r="G296" t="s">
        <v>1816</v>
      </c>
      <c r="H296" t="s">
        <v>1292</v>
      </c>
      <c r="I296" t="s">
        <v>1839</v>
      </c>
      <c r="J296" t="s">
        <v>1840</v>
      </c>
      <c r="K296" t="s">
        <v>467</v>
      </c>
      <c r="L296" t="s">
        <v>661</v>
      </c>
      <c r="M296" t="s">
        <v>662</v>
      </c>
      <c r="N296" t="s">
        <v>1295</v>
      </c>
      <c r="O296" t="s">
        <v>460</v>
      </c>
      <c r="P296" t="s">
        <v>471</v>
      </c>
      <c r="Q296" t="s">
        <v>471</v>
      </c>
      <c r="R296" t="s">
        <v>472</v>
      </c>
      <c r="S296" t="s">
        <v>840</v>
      </c>
      <c r="T296" t="s">
        <v>1699</v>
      </c>
      <c r="U296" t="s">
        <v>664</v>
      </c>
      <c r="V296" t="s">
        <v>842</v>
      </c>
      <c r="W296" t="s">
        <v>1725</v>
      </c>
      <c r="X296" t="s">
        <v>1701</v>
      </c>
      <c r="Y296" t="s">
        <v>1297</v>
      </c>
    </row>
    <row r="297" spans="1:25" hidden="1">
      <c r="A297" t="s">
        <v>459</v>
      </c>
      <c r="B297" t="s">
        <v>1844</v>
      </c>
      <c r="C297" t="s">
        <v>1845</v>
      </c>
      <c r="D297" t="s">
        <v>1063</v>
      </c>
      <c r="E297" t="s">
        <v>41</v>
      </c>
      <c r="F297" t="s">
        <v>462</v>
      </c>
      <c r="G297" t="s">
        <v>1846</v>
      </c>
      <c r="H297" t="s">
        <v>1847</v>
      </c>
      <c r="I297" t="s">
        <v>1848</v>
      </c>
      <c r="J297" t="s">
        <v>1849</v>
      </c>
      <c r="K297" t="s">
        <v>467</v>
      </c>
      <c r="L297" t="s">
        <v>661</v>
      </c>
      <c r="M297" t="s">
        <v>662</v>
      </c>
      <c r="N297" t="s">
        <v>1141</v>
      </c>
      <c r="O297" t="s">
        <v>460</v>
      </c>
      <c r="P297" t="s">
        <v>471</v>
      </c>
      <c r="Q297" t="s">
        <v>471</v>
      </c>
      <c r="R297" t="s">
        <v>472</v>
      </c>
      <c r="S297" t="s">
        <v>840</v>
      </c>
      <c r="T297" t="s">
        <v>1602</v>
      </c>
      <c r="U297" t="s">
        <v>664</v>
      </c>
      <c r="V297" t="s">
        <v>842</v>
      </c>
      <c r="W297" t="s">
        <v>1718</v>
      </c>
      <c r="X297" t="s">
        <v>1850</v>
      </c>
      <c r="Y297" t="s">
        <v>668</v>
      </c>
    </row>
    <row r="298" spans="1:25" hidden="1">
      <c r="A298" t="s">
        <v>459</v>
      </c>
      <c r="B298" t="s">
        <v>1851</v>
      </c>
      <c r="C298" t="s">
        <v>1852</v>
      </c>
      <c r="D298" t="s">
        <v>1063</v>
      </c>
      <c r="E298" t="s">
        <v>41</v>
      </c>
      <c r="F298" t="s">
        <v>485</v>
      </c>
      <c r="G298" t="s">
        <v>1098</v>
      </c>
      <c r="H298" t="s">
        <v>1209</v>
      </c>
      <c r="I298" t="s">
        <v>1853</v>
      </c>
      <c r="J298" t="s">
        <v>1161</v>
      </c>
      <c r="K298" t="s">
        <v>467</v>
      </c>
      <c r="L298" t="s">
        <v>661</v>
      </c>
      <c r="M298" t="s">
        <v>662</v>
      </c>
      <c r="N298" t="s">
        <v>1295</v>
      </c>
      <c r="O298" t="s">
        <v>460</v>
      </c>
      <c r="P298" t="s">
        <v>471</v>
      </c>
      <c r="Q298" t="s">
        <v>471</v>
      </c>
      <c r="R298" t="s">
        <v>472</v>
      </c>
      <c r="S298" t="s">
        <v>840</v>
      </c>
      <c r="T298" t="s">
        <v>1699</v>
      </c>
      <c r="U298" t="s">
        <v>664</v>
      </c>
      <c r="V298" t="s">
        <v>842</v>
      </c>
      <c r="W298" t="s">
        <v>460</v>
      </c>
      <c r="X298" t="s">
        <v>460</v>
      </c>
      <c r="Y298" t="s">
        <v>1297</v>
      </c>
    </row>
    <row r="299" spans="1:25" hidden="1">
      <c r="A299" t="s">
        <v>459</v>
      </c>
      <c r="B299" t="s">
        <v>186</v>
      </c>
      <c r="C299" t="s">
        <v>187</v>
      </c>
      <c r="D299" t="s">
        <v>13</v>
      </c>
      <c r="E299" t="s">
        <v>41</v>
      </c>
      <c r="F299" t="s">
        <v>1033</v>
      </c>
      <c r="G299" t="s">
        <v>1300</v>
      </c>
      <c r="H299" t="s">
        <v>1626</v>
      </c>
      <c r="I299" t="s">
        <v>1854</v>
      </c>
      <c r="J299" t="s">
        <v>1855</v>
      </c>
      <c r="K299" t="s">
        <v>467</v>
      </c>
      <c r="L299" t="s">
        <v>661</v>
      </c>
      <c r="M299" t="s">
        <v>662</v>
      </c>
      <c r="N299" t="s">
        <v>1530</v>
      </c>
      <c r="O299" t="s">
        <v>460</v>
      </c>
      <c r="P299" t="s">
        <v>470</v>
      </c>
      <c r="Q299" t="s">
        <v>471</v>
      </c>
      <c r="R299" t="s">
        <v>472</v>
      </c>
      <c r="S299" t="s">
        <v>840</v>
      </c>
      <c r="T299" t="s">
        <v>1699</v>
      </c>
      <c r="U299" t="s">
        <v>1070</v>
      </c>
      <c r="V299" t="s">
        <v>1856</v>
      </c>
      <c r="W299" t="s">
        <v>1725</v>
      </c>
      <c r="X299" t="s">
        <v>1700</v>
      </c>
      <c r="Y299" t="s">
        <v>1395</v>
      </c>
    </row>
    <row r="300" spans="1:25" hidden="1">
      <c r="A300" t="s">
        <v>459</v>
      </c>
      <c r="B300" t="s">
        <v>1857</v>
      </c>
      <c r="C300" t="s">
        <v>1858</v>
      </c>
      <c r="D300" t="s">
        <v>1063</v>
      </c>
      <c r="E300" t="s">
        <v>41</v>
      </c>
      <c r="F300" t="s">
        <v>485</v>
      </c>
      <c r="G300" t="s">
        <v>1098</v>
      </c>
      <c r="H300" t="s">
        <v>1292</v>
      </c>
      <c r="I300" t="s">
        <v>1293</v>
      </c>
      <c r="J300" t="s">
        <v>1294</v>
      </c>
      <c r="K300" t="s">
        <v>467</v>
      </c>
      <c r="L300" t="s">
        <v>661</v>
      </c>
      <c r="M300" t="s">
        <v>662</v>
      </c>
      <c r="N300" t="s">
        <v>1295</v>
      </c>
      <c r="O300" t="s">
        <v>460</v>
      </c>
      <c r="P300" t="s">
        <v>471</v>
      </c>
      <c r="Q300" t="s">
        <v>471</v>
      </c>
      <c r="R300" t="s">
        <v>472</v>
      </c>
      <c r="S300" t="s">
        <v>840</v>
      </c>
      <c r="T300" t="s">
        <v>1859</v>
      </c>
      <c r="U300" t="s">
        <v>664</v>
      </c>
      <c r="V300" t="s">
        <v>460</v>
      </c>
      <c r="W300" t="s">
        <v>460</v>
      </c>
      <c r="X300" t="s">
        <v>460</v>
      </c>
      <c r="Y300" t="s">
        <v>1297</v>
      </c>
    </row>
    <row r="301" spans="1:25" hidden="1">
      <c r="A301" t="s">
        <v>459</v>
      </c>
      <c r="B301" t="s">
        <v>1860</v>
      </c>
      <c r="C301" t="s">
        <v>1861</v>
      </c>
      <c r="D301" t="s">
        <v>1063</v>
      </c>
      <c r="E301" t="s">
        <v>41</v>
      </c>
      <c r="F301" t="s">
        <v>485</v>
      </c>
      <c r="G301" t="s">
        <v>1098</v>
      </c>
      <c r="H301" t="s">
        <v>1292</v>
      </c>
      <c r="I301" t="s">
        <v>1293</v>
      </c>
      <c r="J301" t="s">
        <v>1294</v>
      </c>
      <c r="K301" t="s">
        <v>467</v>
      </c>
      <c r="L301" t="s">
        <v>661</v>
      </c>
      <c r="M301" t="s">
        <v>662</v>
      </c>
      <c r="N301" t="s">
        <v>1295</v>
      </c>
      <c r="O301" t="s">
        <v>460</v>
      </c>
      <c r="P301" t="s">
        <v>471</v>
      </c>
      <c r="Q301" t="s">
        <v>471</v>
      </c>
      <c r="R301" t="s">
        <v>1081</v>
      </c>
      <c r="S301" t="s">
        <v>1609</v>
      </c>
      <c r="T301" t="s">
        <v>1862</v>
      </c>
      <c r="U301" t="s">
        <v>664</v>
      </c>
      <c r="V301" t="s">
        <v>842</v>
      </c>
      <c r="W301" t="s">
        <v>1863</v>
      </c>
      <c r="X301" t="s">
        <v>1864</v>
      </c>
      <c r="Y301" t="s">
        <v>1297</v>
      </c>
    </row>
    <row r="302" spans="1:25" hidden="1">
      <c r="A302" t="s">
        <v>459</v>
      </c>
      <c r="B302" t="s">
        <v>1865</v>
      </c>
      <c r="C302" t="s">
        <v>1866</v>
      </c>
      <c r="D302" t="s">
        <v>1063</v>
      </c>
      <c r="E302" t="s">
        <v>41</v>
      </c>
      <c r="F302" t="s">
        <v>485</v>
      </c>
      <c r="G302" t="s">
        <v>1301</v>
      </c>
      <c r="H302" t="s">
        <v>1782</v>
      </c>
      <c r="I302" t="s">
        <v>1301</v>
      </c>
      <c r="J302" t="s">
        <v>488</v>
      </c>
      <c r="K302" t="s">
        <v>467</v>
      </c>
      <c r="L302" t="s">
        <v>661</v>
      </c>
      <c r="M302" t="s">
        <v>662</v>
      </c>
      <c r="N302" t="s">
        <v>1295</v>
      </c>
      <c r="O302" t="s">
        <v>460</v>
      </c>
      <c r="P302" t="s">
        <v>471</v>
      </c>
      <c r="Q302" t="s">
        <v>471</v>
      </c>
      <c r="R302" t="s">
        <v>472</v>
      </c>
      <c r="S302" t="s">
        <v>1609</v>
      </c>
      <c r="T302" t="s">
        <v>1867</v>
      </c>
      <c r="U302" t="s">
        <v>664</v>
      </c>
      <c r="V302" t="s">
        <v>842</v>
      </c>
      <c r="W302" t="s">
        <v>1863</v>
      </c>
      <c r="X302" t="s">
        <v>1864</v>
      </c>
      <c r="Y302" t="s">
        <v>1297</v>
      </c>
    </row>
    <row r="303" spans="1:25" hidden="1">
      <c r="A303" t="s">
        <v>459</v>
      </c>
      <c r="B303" t="s">
        <v>1868</v>
      </c>
      <c r="C303" t="s">
        <v>1869</v>
      </c>
      <c r="D303" t="s">
        <v>1063</v>
      </c>
      <c r="E303" t="s">
        <v>41</v>
      </c>
      <c r="F303" t="s">
        <v>485</v>
      </c>
      <c r="G303" t="s">
        <v>1098</v>
      </c>
      <c r="H303" t="s">
        <v>1292</v>
      </c>
      <c r="I303" t="s">
        <v>1293</v>
      </c>
      <c r="J303" t="s">
        <v>1294</v>
      </c>
      <c r="K303" t="s">
        <v>467</v>
      </c>
      <c r="L303" t="s">
        <v>661</v>
      </c>
      <c r="M303" t="s">
        <v>662</v>
      </c>
      <c r="N303" t="s">
        <v>1295</v>
      </c>
      <c r="O303" t="s">
        <v>460</v>
      </c>
      <c r="P303" t="s">
        <v>471</v>
      </c>
      <c r="Q303" t="s">
        <v>471</v>
      </c>
      <c r="R303" t="s">
        <v>472</v>
      </c>
      <c r="S303" t="s">
        <v>840</v>
      </c>
      <c r="T303" t="s">
        <v>1618</v>
      </c>
      <c r="U303" t="s">
        <v>664</v>
      </c>
      <c r="V303" t="s">
        <v>842</v>
      </c>
      <c r="W303" t="s">
        <v>1870</v>
      </c>
      <c r="X303" t="s">
        <v>1871</v>
      </c>
      <c r="Y303" t="s">
        <v>1297</v>
      </c>
    </row>
    <row r="304" spans="1:25" hidden="1">
      <c r="A304" t="s">
        <v>459</v>
      </c>
      <c r="B304" t="s">
        <v>1872</v>
      </c>
      <c r="C304" t="s">
        <v>1873</v>
      </c>
      <c r="D304" t="s">
        <v>1063</v>
      </c>
      <c r="E304" t="s">
        <v>41</v>
      </c>
      <c r="F304" t="s">
        <v>485</v>
      </c>
      <c r="G304" t="s">
        <v>1098</v>
      </c>
      <c r="H304" t="s">
        <v>1209</v>
      </c>
      <c r="I304" t="s">
        <v>1301</v>
      </c>
      <c r="J304" t="s">
        <v>1161</v>
      </c>
      <c r="K304" t="s">
        <v>467</v>
      </c>
      <c r="L304" t="s">
        <v>661</v>
      </c>
      <c r="M304" t="s">
        <v>662</v>
      </c>
      <c r="N304" t="s">
        <v>1295</v>
      </c>
      <c r="O304" t="s">
        <v>460</v>
      </c>
      <c r="P304" t="s">
        <v>471</v>
      </c>
      <c r="Q304" t="s">
        <v>471</v>
      </c>
      <c r="R304" t="s">
        <v>472</v>
      </c>
      <c r="S304" t="s">
        <v>1617</v>
      </c>
      <c r="T304" t="s">
        <v>1874</v>
      </c>
      <c r="U304" t="s">
        <v>664</v>
      </c>
      <c r="V304" t="s">
        <v>842</v>
      </c>
      <c r="W304" t="s">
        <v>1870</v>
      </c>
      <c r="X304" t="s">
        <v>1871</v>
      </c>
      <c r="Y304" t="s">
        <v>1297</v>
      </c>
    </row>
    <row r="305" spans="1:25" hidden="1">
      <c r="A305" t="s">
        <v>459</v>
      </c>
      <c r="B305" t="s">
        <v>1875</v>
      </c>
      <c r="C305" t="s">
        <v>1876</v>
      </c>
      <c r="D305" t="s">
        <v>1063</v>
      </c>
      <c r="E305" t="s">
        <v>41</v>
      </c>
      <c r="F305" t="s">
        <v>485</v>
      </c>
      <c r="G305" t="s">
        <v>1098</v>
      </c>
      <c r="H305" t="s">
        <v>1209</v>
      </c>
      <c r="I305" t="s">
        <v>1301</v>
      </c>
      <c r="J305" t="s">
        <v>1161</v>
      </c>
      <c r="K305" t="s">
        <v>467</v>
      </c>
      <c r="L305" t="s">
        <v>661</v>
      </c>
      <c r="M305" t="s">
        <v>662</v>
      </c>
      <c r="N305" t="s">
        <v>1295</v>
      </c>
      <c r="O305" t="s">
        <v>460</v>
      </c>
      <c r="P305" t="s">
        <v>471</v>
      </c>
      <c r="Q305" t="s">
        <v>471</v>
      </c>
      <c r="R305" t="s">
        <v>472</v>
      </c>
      <c r="S305" t="s">
        <v>1617</v>
      </c>
      <c r="T305" t="s">
        <v>1618</v>
      </c>
      <c r="U305" t="s">
        <v>664</v>
      </c>
      <c r="V305" t="s">
        <v>842</v>
      </c>
      <c r="W305" t="s">
        <v>1870</v>
      </c>
      <c r="X305" t="s">
        <v>1871</v>
      </c>
      <c r="Y305" t="s">
        <v>1297</v>
      </c>
    </row>
    <row r="306" spans="1:25" hidden="1">
      <c r="A306" t="s">
        <v>459</v>
      </c>
      <c r="B306" t="s">
        <v>1877</v>
      </c>
      <c r="C306" t="s">
        <v>1878</v>
      </c>
      <c r="D306" t="s">
        <v>1063</v>
      </c>
      <c r="E306" t="s">
        <v>41</v>
      </c>
      <c r="F306" t="s">
        <v>485</v>
      </c>
      <c r="G306" t="s">
        <v>1098</v>
      </c>
      <c r="H306" t="s">
        <v>1292</v>
      </c>
      <c r="I306" t="s">
        <v>1293</v>
      </c>
      <c r="J306" t="s">
        <v>1294</v>
      </c>
      <c r="K306" t="s">
        <v>467</v>
      </c>
      <c r="L306" t="s">
        <v>661</v>
      </c>
      <c r="M306" t="s">
        <v>662</v>
      </c>
      <c r="N306" t="s">
        <v>1295</v>
      </c>
      <c r="O306" t="s">
        <v>460</v>
      </c>
      <c r="P306" t="s">
        <v>471</v>
      </c>
      <c r="Q306" t="s">
        <v>471</v>
      </c>
      <c r="R306" t="s">
        <v>472</v>
      </c>
      <c r="S306" t="s">
        <v>840</v>
      </c>
      <c r="T306" t="s">
        <v>1755</v>
      </c>
      <c r="U306" t="s">
        <v>664</v>
      </c>
      <c r="V306" t="s">
        <v>460</v>
      </c>
      <c r="W306" t="s">
        <v>460</v>
      </c>
      <c r="X306" t="s">
        <v>460</v>
      </c>
      <c r="Y306" t="s">
        <v>1297</v>
      </c>
    </row>
    <row r="307" spans="1:25" hidden="1">
      <c r="A307" t="s">
        <v>459</v>
      </c>
      <c r="B307" t="s">
        <v>1879</v>
      </c>
      <c r="C307" t="s">
        <v>1880</v>
      </c>
      <c r="D307" t="s">
        <v>1063</v>
      </c>
      <c r="E307" t="s">
        <v>41</v>
      </c>
      <c r="F307" t="s">
        <v>485</v>
      </c>
      <c r="G307" t="s">
        <v>1098</v>
      </c>
      <c r="H307" t="s">
        <v>1292</v>
      </c>
      <c r="I307" t="s">
        <v>1140</v>
      </c>
      <c r="J307" t="s">
        <v>1294</v>
      </c>
      <c r="K307" t="s">
        <v>467</v>
      </c>
      <c r="L307" t="s">
        <v>661</v>
      </c>
      <c r="M307" t="s">
        <v>662</v>
      </c>
      <c r="N307" t="s">
        <v>1295</v>
      </c>
      <c r="O307" t="s">
        <v>460</v>
      </c>
      <c r="P307" t="s">
        <v>471</v>
      </c>
      <c r="Q307" t="s">
        <v>471</v>
      </c>
      <c r="R307" t="s">
        <v>472</v>
      </c>
      <c r="S307" t="s">
        <v>1574</v>
      </c>
      <c r="T307" t="s">
        <v>1755</v>
      </c>
      <c r="U307" t="s">
        <v>664</v>
      </c>
      <c r="V307" t="s">
        <v>1881</v>
      </c>
      <c r="W307" t="s">
        <v>1756</v>
      </c>
      <c r="X307" t="s">
        <v>1882</v>
      </c>
      <c r="Y307" t="s">
        <v>1297</v>
      </c>
    </row>
    <row r="308" spans="1:25" hidden="1">
      <c r="A308" t="s">
        <v>459</v>
      </c>
      <c r="B308" t="s">
        <v>1883</v>
      </c>
      <c r="C308" t="s">
        <v>1884</v>
      </c>
      <c r="D308" t="s">
        <v>1063</v>
      </c>
      <c r="E308" t="s">
        <v>41</v>
      </c>
      <c r="F308" t="s">
        <v>485</v>
      </c>
      <c r="G308" t="s">
        <v>1098</v>
      </c>
      <c r="H308" t="s">
        <v>1209</v>
      </c>
      <c r="I308" t="s">
        <v>1782</v>
      </c>
      <c r="J308" t="s">
        <v>1161</v>
      </c>
      <c r="K308" t="s">
        <v>467</v>
      </c>
      <c r="L308" t="s">
        <v>661</v>
      </c>
      <c r="M308" t="s">
        <v>662</v>
      </c>
      <c r="N308" t="s">
        <v>1885</v>
      </c>
      <c r="O308" t="s">
        <v>460</v>
      </c>
      <c r="P308" t="s">
        <v>471</v>
      </c>
      <c r="Q308" t="s">
        <v>471</v>
      </c>
      <c r="R308" t="s">
        <v>472</v>
      </c>
      <c r="S308" t="s">
        <v>1574</v>
      </c>
      <c r="T308" t="s">
        <v>1886</v>
      </c>
      <c r="U308" t="s">
        <v>664</v>
      </c>
      <c r="V308" t="s">
        <v>1887</v>
      </c>
      <c r="W308" t="s">
        <v>1756</v>
      </c>
      <c r="X308" t="s">
        <v>1888</v>
      </c>
      <c r="Y308" t="s">
        <v>1297</v>
      </c>
    </row>
    <row r="309" spans="1:25" hidden="1">
      <c r="A309" t="s">
        <v>459</v>
      </c>
      <c r="B309" t="s">
        <v>1889</v>
      </c>
      <c r="C309" t="s">
        <v>1890</v>
      </c>
      <c r="D309" t="s">
        <v>1063</v>
      </c>
      <c r="E309" t="s">
        <v>41</v>
      </c>
      <c r="F309" t="s">
        <v>485</v>
      </c>
      <c r="G309" t="s">
        <v>1098</v>
      </c>
      <c r="H309" t="s">
        <v>1292</v>
      </c>
      <c r="I309" t="s">
        <v>1140</v>
      </c>
      <c r="J309" t="s">
        <v>1294</v>
      </c>
      <c r="K309" t="s">
        <v>467</v>
      </c>
      <c r="L309" t="s">
        <v>661</v>
      </c>
      <c r="M309" t="s">
        <v>662</v>
      </c>
      <c r="N309" t="s">
        <v>1885</v>
      </c>
      <c r="O309" t="s">
        <v>460</v>
      </c>
      <c r="P309" t="s">
        <v>471</v>
      </c>
      <c r="Q309" t="s">
        <v>471</v>
      </c>
      <c r="R309" t="s">
        <v>1081</v>
      </c>
      <c r="S309" t="s">
        <v>1574</v>
      </c>
      <c r="T309" t="s">
        <v>1755</v>
      </c>
      <c r="U309" t="s">
        <v>664</v>
      </c>
      <c r="V309" t="s">
        <v>1881</v>
      </c>
      <c r="W309" t="s">
        <v>1756</v>
      </c>
      <c r="X309" t="s">
        <v>1882</v>
      </c>
      <c r="Y309" t="s">
        <v>1297</v>
      </c>
    </row>
    <row r="310" spans="1:25" hidden="1">
      <c r="A310" t="s">
        <v>459</v>
      </c>
      <c r="B310" t="s">
        <v>1891</v>
      </c>
      <c r="C310" t="s">
        <v>1892</v>
      </c>
      <c r="D310" t="s">
        <v>1063</v>
      </c>
      <c r="E310" t="s">
        <v>41</v>
      </c>
      <c r="F310" t="s">
        <v>485</v>
      </c>
      <c r="G310" t="s">
        <v>1098</v>
      </c>
      <c r="H310" t="s">
        <v>1292</v>
      </c>
      <c r="I310" t="s">
        <v>1293</v>
      </c>
      <c r="J310" t="s">
        <v>1294</v>
      </c>
      <c r="K310" t="s">
        <v>467</v>
      </c>
      <c r="L310" t="s">
        <v>661</v>
      </c>
      <c r="M310" t="s">
        <v>662</v>
      </c>
      <c r="N310" t="s">
        <v>1295</v>
      </c>
      <c r="O310" t="s">
        <v>460</v>
      </c>
      <c r="P310" t="s">
        <v>471</v>
      </c>
      <c r="Q310" t="s">
        <v>471</v>
      </c>
      <c r="R310" t="s">
        <v>472</v>
      </c>
      <c r="S310" t="s">
        <v>1893</v>
      </c>
      <c r="T310" t="s">
        <v>1894</v>
      </c>
      <c r="U310" t="s">
        <v>664</v>
      </c>
      <c r="V310" t="s">
        <v>842</v>
      </c>
      <c r="W310" t="s">
        <v>1895</v>
      </c>
      <c r="X310" t="s">
        <v>1895</v>
      </c>
      <c r="Y310" t="s">
        <v>1297</v>
      </c>
    </row>
    <row r="311" spans="1:25" hidden="1">
      <c r="A311" t="s">
        <v>459</v>
      </c>
      <c r="B311" t="s">
        <v>1896</v>
      </c>
      <c r="C311" t="s">
        <v>1897</v>
      </c>
      <c r="D311" t="s">
        <v>1063</v>
      </c>
      <c r="E311" t="s">
        <v>41</v>
      </c>
      <c r="F311" t="s">
        <v>485</v>
      </c>
      <c r="G311" t="s">
        <v>1820</v>
      </c>
      <c r="H311" t="s">
        <v>1292</v>
      </c>
      <c r="I311" t="s">
        <v>1293</v>
      </c>
      <c r="J311" t="s">
        <v>1898</v>
      </c>
      <c r="K311" t="s">
        <v>467</v>
      </c>
      <c r="L311" t="s">
        <v>661</v>
      </c>
      <c r="M311" t="s">
        <v>662</v>
      </c>
      <c r="N311" t="s">
        <v>1295</v>
      </c>
      <c r="O311" t="s">
        <v>460</v>
      </c>
      <c r="P311" t="s">
        <v>471</v>
      </c>
      <c r="Q311" t="s">
        <v>471</v>
      </c>
      <c r="R311" t="s">
        <v>472</v>
      </c>
      <c r="S311" t="s">
        <v>1654</v>
      </c>
      <c r="T311" t="s">
        <v>1655</v>
      </c>
      <c r="U311" t="s">
        <v>664</v>
      </c>
      <c r="V311" t="s">
        <v>460</v>
      </c>
      <c r="W311" t="s">
        <v>460</v>
      </c>
      <c r="X311" t="s">
        <v>460</v>
      </c>
      <c r="Y311" t="s">
        <v>1297</v>
      </c>
    </row>
    <row r="312" spans="1:25" hidden="1">
      <c r="A312" t="s">
        <v>459</v>
      </c>
      <c r="B312" t="s">
        <v>1899</v>
      </c>
      <c r="C312" t="s">
        <v>1900</v>
      </c>
      <c r="D312" t="s">
        <v>1063</v>
      </c>
      <c r="E312" t="s">
        <v>41</v>
      </c>
      <c r="F312" t="s">
        <v>485</v>
      </c>
      <c r="G312" t="s">
        <v>1098</v>
      </c>
      <c r="H312" t="s">
        <v>1209</v>
      </c>
      <c r="I312" t="s">
        <v>1816</v>
      </c>
      <c r="J312" t="s">
        <v>1161</v>
      </c>
      <c r="K312" t="s">
        <v>467</v>
      </c>
      <c r="L312" t="s">
        <v>661</v>
      </c>
      <c r="M312" t="s">
        <v>662</v>
      </c>
      <c r="N312" t="s">
        <v>1295</v>
      </c>
      <c r="O312" t="s">
        <v>460</v>
      </c>
      <c r="P312" t="s">
        <v>471</v>
      </c>
      <c r="Q312" t="s">
        <v>471</v>
      </c>
      <c r="R312" t="s">
        <v>472</v>
      </c>
      <c r="S312" t="s">
        <v>1654</v>
      </c>
      <c r="T312" t="s">
        <v>1655</v>
      </c>
      <c r="U312" t="s">
        <v>664</v>
      </c>
      <c r="V312" t="s">
        <v>460</v>
      </c>
      <c r="W312" t="s">
        <v>460</v>
      </c>
      <c r="X312" t="s">
        <v>460</v>
      </c>
      <c r="Y312" t="s">
        <v>1297</v>
      </c>
    </row>
    <row r="313" spans="1:25" hidden="1">
      <c r="A313" t="s">
        <v>459</v>
      </c>
      <c r="B313" t="s">
        <v>1901</v>
      </c>
      <c r="C313" t="s">
        <v>1902</v>
      </c>
      <c r="D313" t="s">
        <v>1063</v>
      </c>
      <c r="E313" t="s">
        <v>41</v>
      </c>
      <c r="F313" t="s">
        <v>485</v>
      </c>
      <c r="G313" t="s">
        <v>1098</v>
      </c>
      <c r="H313" t="s">
        <v>1209</v>
      </c>
      <c r="I313" t="s">
        <v>1816</v>
      </c>
      <c r="J313" t="s">
        <v>1161</v>
      </c>
      <c r="K313" t="s">
        <v>467</v>
      </c>
      <c r="L313" t="s">
        <v>661</v>
      </c>
      <c r="M313" t="s">
        <v>662</v>
      </c>
      <c r="N313" t="s">
        <v>1295</v>
      </c>
      <c r="O313" t="s">
        <v>460</v>
      </c>
      <c r="P313" t="s">
        <v>471</v>
      </c>
      <c r="Q313" t="s">
        <v>471</v>
      </c>
      <c r="R313" t="s">
        <v>472</v>
      </c>
      <c r="S313" t="s">
        <v>1654</v>
      </c>
      <c r="T313" t="s">
        <v>1655</v>
      </c>
      <c r="U313" t="s">
        <v>664</v>
      </c>
      <c r="V313" t="s">
        <v>460</v>
      </c>
      <c r="W313" t="s">
        <v>460</v>
      </c>
      <c r="X313" t="s">
        <v>460</v>
      </c>
      <c r="Y313" t="s">
        <v>1297</v>
      </c>
    </row>
    <row r="314" spans="1:25" hidden="1">
      <c r="A314" t="s">
        <v>459</v>
      </c>
      <c r="B314" t="s">
        <v>1903</v>
      </c>
      <c r="C314" t="s">
        <v>1904</v>
      </c>
      <c r="D314" t="s">
        <v>1063</v>
      </c>
      <c r="E314" t="s">
        <v>41</v>
      </c>
      <c r="F314" t="s">
        <v>485</v>
      </c>
      <c r="G314" t="s">
        <v>1098</v>
      </c>
      <c r="H314" t="s">
        <v>1292</v>
      </c>
      <c r="I314" t="s">
        <v>1293</v>
      </c>
      <c r="J314" t="s">
        <v>1294</v>
      </c>
      <c r="K314" t="s">
        <v>467</v>
      </c>
      <c r="L314" t="s">
        <v>661</v>
      </c>
      <c r="M314" t="s">
        <v>662</v>
      </c>
      <c r="N314" t="s">
        <v>1295</v>
      </c>
      <c r="O314" t="s">
        <v>460</v>
      </c>
      <c r="P314" t="s">
        <v>471</v>
      </c>
      <c r="Q314" t="s">
        <v>471</v>
      </c>
      <c r="R314" t="s">
        <v>472</v>
      </c>
      <c r="S314" t="s">
        <v>1905</v>
      </c>
      <c r="T314" t="s">
        <v>1906</v>
      </c>
      <c r="U314" t="s">
        <v>664</v>
      </c>
      <c r="V314" t="s">
        <v>842</v>
      </c>
      <c r="W314" t="s">
        <v>1907</v>
      </c>
      <c r="X314" t="s">
        <v>1907</v>
      </c>
      <c r="Y314" t="s">
        <v>1297</v>
      </c>
    </row>
    <row r="315" spans="1:25" hidden="1">
      <c r="A315" t="s">
        <v>459</v>
      </c>
      <c r="B315" t="s">
        <v>1908</v>
      </c>
      <c r="C315" t="s">
        <v>1909</v>
      </c>
      <c r="D315" t="s">
        <v>1063</v>
      </c>
      <c r="E315" t="s">
        <v>41</v>
      </c>
      <c r="F315" t="s">
        <v>485</v>
      </c>
      <c r="G315" t="s">
        <v>1098</v>
      </c>
      <c r="H315" t="s">
        <v>1209</v>
      </c>
      <c r="I315" t="s">
        <v>1816</v>
      </c>
      <c r="J315" t="s">
        <v>1161</v>
      </c>
      <c r="K315" t="s">
        <v>467</v>
      </c>
      <c r="L315" t="s">
        <v>661</v>
      </c>
      <c r="M315" t="s">
        <v>662</v>
      </c>
      <c r="N315" t="s">
        <v>1295</v>
      </c>
      <c r="O315" t="s">
        <v>460</v>
      </c>
      <c r="P315" t="s">
        <v>471</v>
      </c>
      <c r="Q315" t="s">
        <v>471</v>
      </c>
      <c r="R315" t="s">
        <v>472</v>
      </c>
      <c r="S315" t="s">
        <v>1905</v>
      </c>
      <c r="T315" t="s">
        <v>1906</v>
      </c>
      <c r="U315" t="s">
        <v>664</v>
      </c>
      <c r="V315" t="s">
        <v>842</v>
      </c>
      <c r="W315" t="s">
        <v>1907</v>
      </c>
      <c r="X315" t="s">
        <v>1907</v>
      </c>
      <c r="Y315" t="s">
        <v>1297</v>
      </c>
    </row>
    <row r="316" spans="1:25" hidden="1">
      <c r="A316" t="s">
        <v>459</v>
      </c>
      <c r="B316" t="s">
        <v>1910</v>
      </c>
      <c r="C316" t="s">
        <v>1911</v>
      </c>
      <c r="D316" t="s">
        <v>1063</v>
      </c>
      <c r="E316" t="s">
        <v>41</v>
      </c>
      <c r="F316" t="s">
        <v>485</v>
      </c>
      <c r="G316" t="s">
        <v>1098</v>
      </c>
      <c r="H316" t="s">
        <v>1292</v>
      </c>
      <c r="I316" t="s">
        <v>1293</v>
      </c>
      <c r="J316" t="s">
        <v>1294</v>
      </c>
      <c r="K316" t="s">
        <v>467</v>
      </c>
      <c r="L316" t="s">
        <v>661</v>
      </c>
      <c r="M316" t="s">
        <v>662</v>
      </c>
      <c r="N316" t="s">
        <v>1912</v>
      </c>
      <c r="O316" t="s">
        <v>460</v>
      </c>
      <c r="P316" t="s">
        <v>471</v>
      </c>
      <c r="Q316" t="s">
        <v>471</v>
      </c>
      <c r="R316" t="s">
        <v>472</v>
      </c>
      <c r="S316" t="s">
        <v>1913</v>
      </c>
      <c r="T316" t="s">
        <v>1729</v>
      </c>
      <c r="U316" t="s">
        <v>664</v>
      </c>
      <c r="V316" t="s">
        <v>842</v>
      </c>
      <c r="W316" t="s">
        <v>1730</v>
      </c>
      <c r="X316" t="s">
        <v>1914</v>
      </c>
      <c r="Y316" t="s">
        <v>1297</v>
      </c>
    </row>
    <row r="317" spans="1:25" hidden="1">
      <c r="A317" t="s">
        <v>459</v>
      </c>
      <c r="B317" t="s">
        <v>1915</v>
      </c>
      <c r="C317" t="s">
        <v>1916</v>
      </c>
      <c r="D317" t="s">
        <v>1063</v>
      </c>
      <c r="E317" t="s">
        <v>41</v>
      </c>
      <c r="F317" t="s">
        <v>485</v>
      </c>
      <c r="G317" t="s">
        <v>1098</v>
      </c>
      <c r="H317" t="s">
        <v>1166</v>
      </c>
      <c r="I317" t="s">
        <v>1293</v>
      </c>
      <c r="J317" t="s">
        <v>1056</v>
      </c>
      <c r="K317" t="s">
        <v>467</v>
      </c>
      <c r="L317" t="s">
        <v>661</v>
      </c>
      <c r="M317" t="s">
        <v>662</v>
      </c>
      <c r="N317" t="s">
        <v>1295</v>
      </c>
      <c r="O317" t="s">
        <v>460</v>
      </c>
      <c r="P317" t="s">
        <v>471</v>
      </c>
      <c r="Q317" t="s">
        <v>471</v>
      </c>
      <c r="R317" t="s">
        <v>472</v>
      </c>
      <c r="S317" t="s">
        <v>1917</v>
      </c>
      <c r="T317" t="s">
        <v>1918</v>
      </c>
      <c r="U317" t="s">
        <v>664</v>
      </c>
      <c r="V317" t="s">
        <v>460</v>
      </c>
      <c r="W317" t="s">
        <v>460</v>
      </c>
      <c r="X317" t="s">
        <v>460</v>
      </c>
      <c r="Y317" t="s">
        <v>1297</v>
      </c>
    </row>
    <row r="318" spans="1:25" hidden="1">
      <c r="A318" t="s">
        <v>459</v>
      </c>
      <c r="B318" t="s">
        <v>1919</v>
      </c>
      <c r="C318" t="s">
        <v>1920</v>
      </c>
      <c r="D318" t="s">
        <v>1063</v>
      </c>
      <c r="E318" t="s">
        <v>41</v>
      </c>
      <c r="F318" t="s">
        <v>485</v>
      </c>
      <c r="G318" t="s">
        <v>1098</v>
      </c>
      <c r="H318" t="s">
        <v>1292</v>
      </c>
      <c r="I318" t="s">
        <v>1293</v>
      </c>
      <c r="J318" t="s">
        <v>1294</v>
      </c>
      <c r="K318" t="s">
        <v>467</v>
      </c>
      <c r="L318" t="s">
        <v>661</v>
      </c>
      <c r="M318" t="s">
        <v>662</v>
      </c>
      <c r="N318" t="s">
        <v>1295</v>
      </c>
      <c r="O318" t="s">
        <v>460</v>
      </c>
      <c r="P318" t="s">
        <v>471</v>
      </c>
      <c r="Q318" t="s">
        <v>471</v>
      </c>
      <c r="R318" t="s">
        <v>472</v>
      </c>
      <c r="S318" t="s">
        <v>1633</v>
      </c>
      <c r="T318" t="s">
        <v>1921</v>
      </c>
      <c r="U318" t="s">
        <v>664</v>
      </c>
      <c r="V318" t="s">
        <v>460</v>
      </c>
      <c r="W318" t="s">
        <v>460</v>
      </c>
      <c r="X318" t="s">
        <v>460</v>
      </c>
      <c r="Y318" t="s">
        <v>1297</v>
      </c>
    </row>
    <row r="319" spans="1:25" hidden="1">
      <c r="A319" t="s">
        <v>459</v>
      </c>
      <c r="B319" t="s">
        <v>1922</v>
      </c>
      <c r="C319" t="s">
        <v>1923</v>
      </c>
      <c r="D319" t="s">
        <v>1063</v>
      </c>
      <c r="E319" t="s">
        <v>41</v>
      </c>
      <c r="F319" t="s">
        <v>485</v>
      </c>
      <c r="G319" t="s">
        <v>1098</v>
      </c>
      <c r="H319" t="s">
        <v>1292</v>
      </c>
      <c r="I319" t="s">
        <v>1293</v>
      </c>
      <c r="J319" t="s">
        <v>1294</v>
      </c>
      <c r="K319" t="s">
        <v>467</v>
      </c>
      <c r="L319" t="s">
        <v>661</v>
      </c>
      <c r="M319" t="s">
        <v>662</v>
      </c>
      <c r="N319" t="s">
        <v>1295</v>
      </c>
      <c r="O319" t="s">
        <v>460</v>
      </c>
      <c r="P319" t="s">
        <v>471</v>
      </c>
      <c r="Q319" t="s">
        <v>471</v>
      </c>
      <c r="R319" t="s">
        <v>472</v>
      </c>
      <c r="S319" t="s">
        <v>1924</v>
      </c>
      <c r="T319" t="s">
        <v>1925</v>
      </c>
      <c r="U319" t="s">
        <v>664</v>
      </c>
      <c r="V319" t="s">
        <v>460</v>
      </c>
      <c r="W319" t="s">
        <v>460</v>
      </c>
      <c r="X319" t="s">
        <v>460</v>
      </c>
      <c r="Y319" t="s">
        <v>1297</v>
      </c>
    </row>
    <row r="320" spans="1:25" hidden="1">
      <c r="A320" t="s">
        <v>459</v>
      </c>
      <c r="B320" t="s">
        <v>188</v>
      </c>
      <c r="C320" t="s">
        <v>189</v>
      </c>
      <c r="D320" t="s">
        <v>13</v>
      </c>
      <c r="E320" t="s">
        <v>190</v>
      </c>
      <c r="F320" t="s">
        <v>485</v>
      </c>
      <c r="G320" t="s">
        <v>1222</v>
      </c>
      <c r="H320" t="s">
        <v>1509</v>
      </c>
      <c r="I320" t="s">
        <v>1926</v>
      </c>
      <c r="J320" t="s">
        <v>1224</v>
      </c>
      <c r="K320" t="s">
        <v>467</v>
      </c>
      <c r="L320" t="s">
        <v>661</v>
      </c>
      <c r="M320" t="s">
        <v>1216</v>
      </c>
      <c r="N320" t="s">
        <v>1927</v>
      </c>
      <c r="O320" t="s">
        <v>460</v>
      </c>
      <c r="P320" t="s">
        <v>471</v>
      </c>
      <c r="Q320" t="s">
        <v>471</v>
      </c>
      <c r="R320" t="s">
        <v>472</v>
      </c>
      <c r="S320" t="s">
        <v>1928</v>
      </c>
      <c r="T320" t="s">
        <v>1929</v>
      </c>
      <c r="U320" t="s">
        <v>664</v>
      </c>
      <c r="V320" t="s">
        <v>842</v>
      </c>
      <c r="W320" t="s">
        <v>1930</v>
      </c>
      <c r="X320" t="s">
        <v>1931</v>
      </c>
      <c r="Y320" t="s">
        <v>1461</v>
      </c>
    </row>
    <row r="321" spans="1:25" hidden="1">
      <c r="A321" t="s">
        <v>459</v>
      </c>
      <c r="B321" t="s">
        <v>191</v>
      </c>
      <c r="C321" t="s">
        <v>192</v>
      </c>
      <c r="D321" t="s">
        <v>13</v>
      </c>
      <c r="E321" t="s">
        <v>190</v>
      </c>
      <c r="F321" t="s">
        <v>1932</v>
      </c>
      <c r="G321" t="s">
        <v>1933</v>
      </c>
      <c r="H321" t="s">
        <v>1934</v>
      </c>
      <c r="I321" t="s">
        <v>1698</v>
      </c>
      <c r="J321" t="s">
        <v>1935</v>
      </c>
      <c r="K321" t="s">
        <v>467</v>
      </c>
      <c r="L321" t="s">
        <v>661</v>
      </c>
      <c r="M321" t="s">
        <v>662</v>
      </c>
      <c r="N321" t="s">
        <v>1936</v>
      </c>
      <c r="O321" t="s">
        <v>460</v>
      </c>
      <c r="P321" t="s">
        <v>471</v>
      </c>
      <c r="Q321" t="s">
        <v>471</v>
      </c>
      <c r="R321" t="s">
        <v>472</v>
      </c>
      <c r="S321" t="s">
        <v>1574</v>
      </c>
      <c r="T321" t="s">
        <v>1937</v>
      </c>
      <c r="U321" t="s">
        <v>664</v>
      </c>
      <c r="V321" t="s">
        <v>842</v>
      </c>
      <c r="W321" t="s">
        <v>1756</v>
      </c>
      <c r="X321" t="s">
        <v>1938</v>
      </c>
      <c r="Y321" t="s">
        <v>1461</v>
      </c>
    </row>
    <row r="322" spans="1:25" hidden="1">
      <c r="A322" t="s">
        <v>459</v>
      </c>
      <c r="B322" t="s">
        <v>193</v>
      </c>
      <c r="C322" t="s">
        <v>194</v>
      </c>
      <c r="D322" t="s">
        <v>13</v>
      </c>
      <c r="E322" t="s">
        <v>36</v>
      </c>
      <c r="F322" t="s">
        <v>485</v>
      </c>
      <c r="G322" t="s">
        <v>1939</v>
      </c>
      <c r="H322" t="s">
        <v>1940</v>
      </c>
      <c r="I322" t="s">
        <v>1941</v>
      </c>
      <c r="J322" t="s">
        <v>1942</v>
      </c>
      <c r="K322" t="s">
        <v>467</v>
      </c>
      <c r="L322" t="s">
        <v>661</v>
      </c>
      <c r="M322" t="s">
        <v>662</v>
      </c>
      <c r="N322" t="s">
        <v>1943</v>
      </c>
      <c r="O322" t="s">
        <v>460</v>
      </c>
      <c r="P322" t="s">
        <v>471</v>
      </c>
      <c r="Q322" t="s">
        <v>471</v>
      </c>
      <c r="R322" t="s">
        <v>472</v>
      </c>
      <c r="S322" t="s">
        <v>1663</v>
      </c>
      <c r="T322" t="s">
        <v>1664</v>
      </c>
      <c r="U322" t="s">
        <v>664</v>
      </c>
      <c r="V322" t="s">
        <v>842</v>
      </c>
      <c r="W322" t="s">
        <v>1665</v>
      </c>
      <c r="X322" t="s">
        <v>1665</v>
      </c>
      <c r="Y322" t="s">
        <v>1461</v>
      </c>
    </row>
    <row r="323" spans="1:25" hidden="1">
      <c r="A323" t="s">
        <v>459</v>
      </c>
      <c r="B323" t="s">
        <v>195</v>
      </c>
      <c r="C323" t="s">
        <v>196</v>
      </c>
      <c r="D323" t="s">
        <v>13</v>
      </c>
      <c r="E323" t="s">
        <v>190</v>
      </c>
      <c r="F323" t="s">
        <v>485</v>
      </c>
      <c r="G323" t="s">
        <v>1629</v>
      </c>
      <c r="H323" t="s">
        <v>1944</v>
      </c>
      <c r="I323" t="s">
        <v>1196</v>
      </c>
      <c r="J323" t="s">
        <v>1945</v>
      </c>
      <c r="K323" t="s">
        <v>467</v>
      </c>
      <c r="L323" t="s">
        <v>661</v>
      </c>
      <c r="M323" t="s">
        <v>662</v>
      </c>
      <c r="N323" t="s">
        <v>1946</v>
      </c>
      <c r="O323" t="s">
        <v>460</v>
      </c>
      <c r="P323" t="s">
        <v>471</v>
      </c>
      <c r="Q323" t="s">
        <v>471</v>
      </c>
      <c r="R323" t="s">
        <v>472</v>
      </c>
      <c r="S323" t="s">
        <v>1663</v>
      </c>
      <c r="T323" t="s">
        <v>1947</v>
      </c>
      <c r="U323" t="s">
        <v>664</v>
      </c>
      <c r="V323" t="s">
        <v>842</v>
      </c>
      <c r="W323" t="s">
        <v>1665</v>
      </c>
      <c r="X323" t="s">
        <v>1665</v>
      </c>
      <c r="Y323" t="s">
        <v>1461</v>
      </c>
    </row>
    <row r="324" spans="1:25" hidden="1">
      <c r="A324" t="s">
        <v>459</v>
      </c>
      <c r="B324" t="s">
        <v>197</v>
      </c>
      <c r="C324" t="s">
        <v>198</v>
      </c>
      <c r="D324" t="s">
        <v>13</v>
      </c>
      <c r="E324" t="s">
        <v>36</v>
      </c>
      <c r="F324" t="s">
        <v>485</v>
      </c>
      <c r="G324" t="s">
        <v>1948</v>
      </c>
      <c r="H324" t="s">
        <v>1122</v>
      </c>
      <c r="I324" t="s">
        <v>1196</v>
      </c>
      <c r="J324" t="s">
        <v>1949</v>
      </c>
      <c r="K324" t="s">
        <v>467</v>
      </c>
      <c r="L324" t="s">
        <v>661</v>
      </c>
      <c r="M324" t="s">
        <v>662</v>
      </c>
      <c r="N324" t="s">
        <v>1950</v>
      </c>
      <c r="O324" t="s">
        <v>460</v>
      </c>
      <c r="P324" t="s">
        <v>471</v>
      </c>
      <c r="Q324" t="s">
        <v>471</v>
      </c>
      <c r="R324" t="s">
        <v>472</v>
      </c>
      <c r="S324" t="s">
        <v>1617</v>
      </c>
      <c r="T324" t="s">
        <v>1618</v>
      </c>
      <c r="U324" t="s">
        <v>664</v>
      </c>
      <c r="V324" t="s">
        <v>842</v>
      </c>
      <c r="W324" t="s">
        <v>1951</v>
      </c>
      <c r="X324" t="s">
        <v>1952</v>
      </c>
      <c r="Y324" t="s">
        <v>1461</v>
      </c>
    </row>
    <row r="325" spans="1:25" hidden="1">
      <c r="A325" t="s">
        <v>459</v>
      </c>
      <c r="B325" t="s">
        <v>199</v>
      </c>
      <c r="C325" t="s">
        <v>200</v>
      </c>
      <c r="D325" t="s">
        <v>13</v>
      </c>
      <c r="E325" t="s">
        <v>190</v>
      </c>
      <c r="F325" t="s">
        <v>485</v>
      </c>
      <c r="G325" t="s">
        <v>1953</v>
      </c>
      <c r="H325" t="s">
        <v>1953</v>
      </c>
      <c r="I325" t="s">
        <v>1954</v>
      </c>
      <c r="J325" t="s">
        <v>500</v>
      </c>
      <c r="K325" t="s">
        <v>467</v>
      </c>
      <c r="L325" t="s">
        <v>661</v>
      </c>
      <c r="M325" t="s">
        <v>662</v>
      </c>
      <c r="N325" t="s">
        <v>1955</v>
      </c>
      <c r="O325" t="s">
        <v>460</v>
      </c>
      <c r="P325" t="s">
        <v>471</v>
      </c>
      <c r="Q325" t="s">
        <v>471</v>
      </c>
      <c r="R325" t="s">
        <v>472</v>
      </c>
      <c r="S325" t="s">
        <v>1654</v>
      </c>
      <c r="T325" t="s">
        <v>1655</v>
      </c>
      <c r="U325" t="s">
        <v>664</v>
      </c>
      <c r="V325" t="s">
        <v>842</v>
      </c>
      <c r="W325" t="s">
        <v>1956</v>
      </c>
      <c r="X325" t="s">
        <v>1957</v>
      </c>
      <c r="Y325" t="s">
        <v>1461</v>
      </c>
    </row>
    <row r="326" spans="1:25" hidden="1">
      <c r="A326" t="s">
        <v>459</v>
      </c>
      <c r="B326" t="s">
        <v>201</v>
      </c>
      <c r="C326" t="s">
        <v>202</v>
      </c>
      <c r="D326" t="s">
        <v>13</v>
      </c>
      <c r="E326" t="s">
        <v>190</v>
      </c>
      <c r="F326" t="s">
        <v>485</v>
      </c>
      <c r="G326" t="s">
        <v>1958</v>
      </c>
      <c r="H326" t="s">
        <v>1958</v>
      </c>
      <c r="I326" t="s">
        <v>1954</v>
      </c>
      <c r="J326" t="s">
        <v>500</v>
      </c>
      <c r="K326" t="s">
        <v>467</v>
      </c>
      <c r="L326" t="s">
        <v>661</v>
      </c>
      <c r="M326" t="s">
        <v>662</v>
      </c>
      <c r="N326" t="s">
        <v>1955</v>
      </c>
      <c r="O326" t="s">
        <v>460</v>
      </c>
      <c r="P326" t="s">
        <v>471</v>
      </c>
      <c r="Q326" t="s">
        <v>471</v>
      </c>
      <c r="R326" t="s">
        <v>472</v>
      </c>
      <c r="S326" t="s">
        <v>1654</v>
      </c>
      <c r="T326" t="s">
        <v>1959</v>
      </c>
      <c r="U326" t="s">
        <v>664</v>
      </c>
      <c r="V326" t="s">
        <v>842</v>
      </c>
      <c r="W326" t="s">
        <v>1956</v>
      </c>
      <c r="X326" t="s">
        <v>1960</v>
      </c>
      <c r="Y326" t="s">
        <v>1461</v>
      </c>
    </row>
    <row r="327" spans="1:25" hidden="1">
      <c r="A327" t="s">
        <v>459</v>
      </c>
      <c r="B327" t="s">
        <v>1961</v>
      </c>
      <c r="C327" t="s">
        <v>1962</v>
      </c>
      <c r="D327" t="s">
        <v>1063</v>
      </c>
      <c r="E327" t="s">
        <v>190</v>
      </c>
      <c r="F327" t="s">
        <v>485</v>
      </c>
      <c r="G327" t="s">
        <v>1065</v>
      </c>
      <c r="H327" t="s">
        <v>506</v>
      </c>
      <c r="I327" t="s">
        <v>1065</v>
      </c>
      <c r="J327" t="s">
        <v>488</v>
      </c>
      <c r="K327" t="s">
        <v>467</v>
      </c>
      <c r="L327" t="s">
        <v>468</v>
      </c>
      <c r="M327" t="s">
        <v>662</v>
      </c>
      <c r="N327" t="s">
        <v>1963</v>
      </c>
      <c r="O327" t="s">
        <v>460</v>
      </c>
      <c r="P327" t="s">
        <v>471</v>
      </c>
      <c r="Q327" t="s">
        <v>471</v>
      </c>
      <c r="R327" t="s">
        <v>472</v>
      </c>
      <c r="S327" t="s">
        <v>1913</v>
      </c>
      <c r="T327" t="s">
        <v>1964</v>
      </c>
      <c r="U327" t="s">
        <v>664</v>
      </c>
      <c r="V327" t="s">
        <v>842</v>
      </c>
      <c r="W327" t="s">
        <v>1730</v>
      </c>
      <c r="X327" t="s">
        <v>1965</v>
      </c>
      <c r="Y327" t="s">
        <v>1461</v>
      </c>
    </row>
    <row r="328" spans="1:25" hidden="1">
      <c r="A328" t="s">
        <v>459</v>
      </c>
      <c r="B328" t="s">
        <v>1966</v>
      </c>
      <c r="C328" t="s">
        <v>1967</v>
      </c>
      <c r="D328" t="s">
        <v>1063</v>
      </c>
      <c r="E328" t="s">
        <v>41</v>
      </c>
      <c r="F328" t="s">
        <v>485</v>
      </c>
      <c r="G328" t="s">
        <v>1847</v>
      </c>
      <c r="H328" t="s">
        <v>1064</v>
      </c>
      <c r="I328" t="s">
        <v>1065</v>
      </c>
      <c r="J328" t="s">
        <v>1466</v>
      </c>
      <c r="K328" t="s">
        <v>467</v>
      </c>
      <c r="L328" t="s">
        <v>661</v>
      </c>
      <c r="M328" t="s">
        <v>662</v>
      </c>
      <c r="N328" t="s">
        <v>1067</v>
      </c>
      <c r="O328" t="s">
        <v>460</v>
      </c>
      <c r="P328" t="s">
        <v>471</v>
      </c>
      <c r="Q328" t="s">
        <v>471</v>
      </c>
      <c r="R328" t="s">
        <v>472</v>
      </c>
      <c r="S328" t="s">
        <v>1968</v>
      </c>
      <c r="T328" t="s">
        <v>1969</v>
      </c>
      <c r="U328" t="s">
        <v>1070</v>
      </c>
      <c r="V328" t="s">
        <v>460</v>
      </c>
      <c r="W328" t="s">
        <v>460</v>
      </c>
      <c r="X328" t="s">
        <v>460</v>
      </c>
      <c r="Y328" t="s">
        <v>668</v>
      </c>
    </row>
    <row r="329" spans="1:25" hidden="1">
      <c r="A329" t="s">
        <v>459</v>
      </c>
      <c r="B329" t="s">
        <v>1970</v>
      </c>
      <c r="C329" t="s">
        <v>1971</v>
      </c>
      <c r="D329" t="s">
        <v>1063</v>
      </c>
      <c r="E329" t="s">
        <v>41</v>
      </c>
      <c r="F329" t="s">
        <v>485</v>
      </c>
      <c r="G329" t="s">
        <v>1847</v>
      </c>
      <c r="H329" t="s">
        <v>1064</v>
      </c>
      <c r="I329" t="s">
        <v>1065</v>
      </c>
      <c r="J329" t="s">
        <v>1466</v>
      </c>
      <c r="K329" t="s">
        <v>467</v>
      </c>
      <c r="L329" t="s">
        <v>661</v>
      </c>
      <c r="M329" t="s">
        <v>662</v>
      </c>
      <c r="N329" t="s">
        <v>1067</v>
      </c>
      <c r="O329" t="s">
        <v>460</v>
      </c>
      <c r="P329" t="s">
        <v>471</v>
      </c>
      <c r="Q329" t="s">
        <v>471</v>
      </c>
      <c r="R329" t="s">
        <v>472</v>
      </c>
      <c r="S329" t="s">
        <v>1670</v>
      </c>
      <c r="T329" t="s">
        <v>1972</v>
      </c>
      <c r="U329" t="s">
        <v>1070</v>
      </c>
      <c r="V329" t="s">
        <v>1973</v>
      </c>
      <c r="W329" t="s">
        <v>460</v>
      </c>
      <c r="X329" t="s">
        <v>460</v>
      </c>
      <c r="Y329" t="s">
        <v>668</v>
      </c>
    </row>
    <row r="330" spans="1:25" hidden="1">
      <c r="A330" t="s">
        <v>459</v>
      </c>
      <c r="B330" t="s">
        <v>1974</v>
      </c>
      <c r="C330" t="s">
        <v>1975</v>
      </c>
      <c r="D330" t="s">
        <v>1063</v>
      </c>
      <c r="E330" t="s">
        <v>41</v>
      </c>
      <c r="F330" t="s">
        <v>485</v>
      </c>
      <c r="G330" t="s">
        <v>711</v>
      </c>
      <c r="H330" t="s">
        <v>1064</v>
      </c>
      <c r="I330" t="s">
        <v>1065</v>
      </c>
      <c r="J330" t="s">
        <v>1066</v>
      </c>
      <c r="K330" t="s">
        <v>467</v>
      </c>
      <c r="L330" t="s">
        <v>661</v>
      </c>
      <c r="M330" t="s">
        <v>662</v>
      </c>
      <c r="N330" t="s">
        <v>1067</v>
      </c>
      <c r="O330" t="s">
        <v>460</v>
      </c>
      <c r="P330" t="s">
        <v>471</v>
      </c>
      <c r="Q330" t="s">
        <v>471</v>
      </c>
      <c r="R330" t="s">
        <v>472</v>
      </c>
      <c r="S330" t="s">
        <v>1928</v>
      </c>
      <c r="T330" t="s">
        <v>1976</v>
      </c>
      <c r="U330" t="s">
        <v>1070</v>
      </c>
      <c r="V330" t="s">
        <v>460</v>
      </c>
      <c r="W330" t="s">
        <v>460</v>
      </c>
      <c r="X330" t="s">
        <v>460</v>
      </c>
      <c r="Y330" t="s">
        <v>668</v>
      </c>
    </row>
    <row r="331" spans="1:25" hidden="1">
      <c r="A331" t="s">
        <v>459</v>
      </c>
      <c r="B331" t="s">
        <v>1977</v>
      </c>
      <c r="C331" t="s">
        <v>1978</v>
      </c>
      <c r="D331" t="s">
        <v>1063</v>
      </c>
      <c r="E331" t="s">
        <v>41</v>
      </c>
      <c r="F331" t="s">
        <v>485</v>
      </c>
      <c r="G331" t="s">
        <v>711</v>
      </c>
      <c r="H331" t="s">
        <v>1064</v>
      </c>
      <c r="I331" t="s">
        <v>506</v>
      </c>
      <c r="J331" t="s">
        <v>1066</v>
      </c>
      <c r="K331" t="s">
        <v>467</v>
      </c>
      <c r="L331" t="s">
        <v>661</v>
      </c>
      <c r="M331" t="s">
        <v>662</v>
      </c>
      <c r="N331" t="s">
        <v>1067</v>
      </c>
      <c r="O331" t="s">
        <v>460</v>
      </c>
      <c r="P331" t="s">
        <v>471</v>
      </c>
      <c r="Q331" t="s">
        <v>471</v>
      </c>
      <c r="R331" t="s">
        <v>472</v>
      </c>
      <c r="S331" t="s">
        <v>840</v>
      </c>
      <c r="T331" t="s">
        <v>1979</v>
      </c>
      <c r="U331" t="s">
        <v>1070</v>
      </c>
      <c r="V331" t="s">
        <v>460</v>
      </c>
      <c r="W331" t="s">
        <v>460</v>
      </c>
      <c r="X331" t="s">
        <v>460</v>
      </c>
      <c r="Y331" t="s">
        <v>668</v>
      </c>
    </row>
    <row r="332" spans="1:25" hidden="1">
      <c r="A332" t="s">
        <v>459</v>
      </c>
      <c r="B332" t="s">
        <v>203</v>
      </c>
      <c r="C332" t="s">
        <v>204</v>
      </c>
      <c r="D332" t="s">
        <v>13</v>
      </c>
      <c r="E332" t="s">
        <v>190</v>
      </c>
      <c r="F332" t="s">
        <v>485</v>
      </c>
      <c r="G332" t="s">
        <v>1318</v>
      </c>
      <c r="H332" t="s">
        <v>1980</v>
      </c>
      <c r="I332" t="s">
        <v>1981</v>
      </c>
      <c r="J332" t="s">
        <v>1982</v>
      </c>
      <c r="K332" t="s">
        <v>467</v>
      </c>
      <c r="L332" t="s">
        <v>468</v>
      </c>
      <c r="M332" t="s">
        <v>932</v>
      </c>
      <c r="N332" t="s">
        <v>1983</v>
      </c>
      <c r="O332" t="s">
        <v>460</v>
      </c>
      <c r="P332" t="s">
        <v>471</v>
      </c>
      <c r="Q332" t="s">
        <v>471</v>
      </c>
      <c r="R332" t="s">
        <v>472</v>
      </c>
      <c r="S332" t="s">
        <v>1917</v>
      </c>
      <c r="T332" t="s">
        <v>1984</v>
      </c>
      <c r="U332" t="s">
        <v>840</v>
      </c>
      <c r="V332" t="s">
        <v>842</v>
      </c>
      <c r="W332" t="s">
        <v>1914</v>
      </c>
      <c r="X332" t="s">
        <v>1985</v>
      </c>
      <c r="Y332" t="s">
        <v>1127</v>
      </c>
    </row>
    <row r="333" spans="1:25" hidden="1">
      <c r="A333" t="s">
        <v>459</v>
      </c>
      <c r="B333" t="s">
        <v>205</v>
      </c>
      <c r="C333" t="s">
        <v>206</v>
      </c>
      <c r="D333" t="s">
        <v>13</v>
      </c>
      <c r="E333" t="s">
        <v>36</v>
      </c>
      <c r="F333" t="s">
        <v>485</v>
      </c>
      <c r="G333" t="s">
        <v>1986</v>
      </c>
      <c r="H333" t="s">
        <v>1986</v>
      </c>
      <c r="I333" t="s">
        <v>1926</v>
      </c>
      <c r="J333" t="s">
        <v>488</v>
      </c>
      <c r="K333" t="s">
        <v>467</v>
      </c>
      <c r="L333" t="s">
        <v>661</v>
      </c>
      <c r="M333" t="s">
        <v>662</v>
      </c>
      <c r="N333" t="s">
        <v>1987</v>
      </c>
      <c r="O333" t="s">
        <v>460</v>
      </c>
      <c r="P333" t="s">
        <v>471</v>
      </c>
      <c r="Q333" t="s">
        <v>471</v>
      </c>
      <c r="R333" t="s">
        <v>472</v>
      </c>
      <c r="S333" t="s">
        <v>1828</v>
      </c>
      <c r="T333" t="s">
        <v>1988</v>
      </c>
      <c r="U333" t="s">
        <v>1989</v>
      </c>
      <c r="V333" t="s">
        <v>1990</v>
      </c>
      <c r="W333" t="s">
        <v>1830</v>
      </c>
      <c r="X333" t="s">
        <v>460</v>
      </c>
      <c r="Y333" t="s">
        <v>1127</v>
      </c>
    </row>
    <row r="334" spans="1:25" hidden="1">
      <c r="A334" t="s">
        <v>459</v>
      </c>
      <c r="B334" t="s">
        <v>207</v>
      </c>
      <c r="C334" t="s">
        <v>208</v>
      </c>
      <c r="D334" t="s">
        <v>13</v>
      </c>
      <c r="E334" t="s">
        <v>36</v>
      </c>
      <c r="F334" t="s">
        <v>1522</v>
      </c>
      <c r="G334" t="s">
        <v>1991</v>
      </c>
      <c r="H334" t="s">
        <v>1992</v>
      </c>
      <c r="I334" t="s">
        <v>1571</v>
      </c>
      <c r="J334" t="s">
        <v>1993</v>
      </c>
      <c r="K334" t="s">
        <v>467</v>
      </c>
      <c r="L334" t="s">
        <v>661</v>
      </c>
      <c r="M334" t="s">
        <v>662</v>
      </c>
      <c r="N334" t="s">
        <v>1994</v>
      </c>
      <c r="O334" t="s">
        <v>460</v>
      </c>
      <c r="P334" t="s">
        <v>471</v>
      </c>
      <c r="Q334" t="s">
        <v>471</v>
      </c>
      <c r="R334" t="s">
        <v>472</v>
      </c>
      <c r="S334" t="s">
        <v>840</v>
      </c>
      <c r="T334" t="s">
        <v>1995</v>
      </c>
      <c r="U334" t="s">
        <v>1070</v>
      </c>
      <c r="V334" t="s">
        <v>842</v>
      </c>
      <c r="W334" t="s">
        <v>1619</v>
      </c>
      <c r="X334" t="s">
        <v>1996</v>
      </c>
      <c r="Y334" t="s">
        <v>668</v>
      </c>
    </row>
    <row r="335" spans="1:25" hidden="1">
      <c r="A335" t="s">
        <v>459</v>
      </c>
      <c r="B335" t="s">
        <v>209</v>
      </c>
      <c r="C335" t="s">
        <v>210</v>
      </c>
      <c r="D335" t="s">
        <v>13</v>
      </c>
      <c r="E335" t="s">
        <v>41</v>
      </c>
      <c r="F335" t="s">
        <v>1351</v>
      </c>
      <c r="G335" t="s">
        <v>1722</v>
      </c>
      <c r="H335" t="s">
        <v>1997</v>
      </c>
      <c r="I335" t="s">
        <v>1571</v>
      </c>
      <c r="J335" t="s">
        <v>1998</v>
      </c>
      <c r="K335" t="s">
        <v>467</v>
      </c>
      <c r="L335" t="s">
        <v>661</v>
      </c>
      <c r="M335" t="s">
        <v>662</v>
      </c>
      <c r="N335" t="s">
        <v>1999</v>
      </c>
      <c r="O335" t="s">
        <v>460</v>
      </c>
      <c r="P335" t="s">
        <v>471</v>
      </c>
      <c r="Q335" t="s">
        <v>471</v>
      </c>
      <c r="R335" t="s">
        <v>472</v>
      </c>
      <c r="S335" t="s">
        <v>840</v>
      </c>
      <c r="T335" t="s">
        <v>1995</v>
      </c>
      <c r="U335" t="s">
        <v>1070</v>
      </c>
      <c r="V335" t="s">
        <v>842</v>
      </c>
      <c r="W335" t="s">
        <v>1619</v>
      </c>
      <c r="X335" t="s">
        <v>2000</v>
      </c>
      <c r="Y335" t="s">
        <v>668</v>
      </c>
    </row>
    <row r="336" spans="1:25" hidden="1">
      <c r="A336" t="s">
        <v>920</v>
      </c>
      <c r="B336" t="s">
        <v>211</v>
      </c>
      <c r="C336" t="s">
        <v>212</v>
      </c>
      <c r="D336" t="s">
        <v>13</v>
      </c>
      <c r="E336" t="s">
        <v>41</v>
      </c>
      <c r="F336" t="s">
        <v>2001</v>
      </c>
      <c r="G336" t="s">
        <v>1598</v>
      </c>
      <c r="H336" t="s">
        <v>2002</v>
      </c>
      <c r="I336" t="s">
        <v>2003</v>
      </c>
      <c r="J336" t="s">
        <v>2004</v>
      </c>
      <c r="K336" t="s">
        <v>460</v>
      </c>
      <c r="L336" t="s">
        <v>661</v>
      </c>
      <c r="M336" t="s">
        <v>662</v>
      </c>
      <c r="N336" t="s">
        <v>2005</v>
      </c>
      <c r="O336" t="s">
        <v>460</v>
      </c>
      <c r="P336" t="s">
        <v>460</v>
      </c>
      <c r="Q336" t="s">
        <v>460</v>
      </c>
      <c r="R336" t="s">
        <v>460</v>
      </c>
      <c r="S336" t="s">
        <v>460</v>
      </c>
      <c r="T336" t="s">
        <v>460</v>
      </c>
      <c r="U336" t="s">
        <v>1611</v>
      </c>
      <c r="V336" t="s">
        <v>460</v>
      </c>
      <c r="W336" t="s">
        <v>460</v>
      </c>
      <c r="X336" t="s">
        <v>460</v>
      </c>
      <c r="Y336" t="s">
        <v>803</v>
      </c>
    </row>
    <row r="337" spans="1:25" hidden="1">
      <c r="A337" t="s">
        <v>459</v>
      </c>
      <c r="B337" t="s">
        <v>213</v>
      </c>
      <c r="C337" t="s">
        <v>214</v>
      </c>
      <c r="D337" t="s">
        <v>13</v>
      </c>
      <c r="E337" t="s">
        <v>41</v>
      </c>
      <c r="F337" t="s">
        <v>2006</v>
      </c>
      <c r="G337" t="s">
        <v>533</v>
      </c>
      <c r="H337" t="s">
        <v>2007</v>
      </c>
      <c r="I337" t="s">
        <v>1545</v>
      </c>
      <c r="J337" t="s">
        <v>2008</v>
      </c>
      <c r="K337" t="s">
        <v>467</v>
      </c>
      <c r="L337" t="s">
        <v>468</v>
      </c>
      <c r="M337" t="s">
        <v>469</v>
      </c>
      <c r="N337" t="s">
        <v>2009</v>
      </c>
      <c r="O337" t="s">
        <v>460</v>
      </c>
      <c r="P337" t="s">
        <v>470</v>
      </c>
      <c r="Q337" t="s">
        <v>471</v>
      </c>
      <c r="R337" t="s">
        <v>472</v>
      </c>
      <c r="S337" t="s">
        <v>50</v>
      </c>
      <c r="T337" t="s">
        <v>643</v>
      </c>
      <c r="U337" t="s">
        <v>644</v>
      </c>
      <c r="V337" t="s">
        <v>635</v>
      </c>
      <c r="W337" t="s">
        <v>501</v>
      </c>
      <c r="X337" t="s">
        <v>645</v>
      </c>
      <c r="Y337" t="s">
        <v>645</v>
      </c>
    </row>
    <row r="338" spans="1:25" hidden="1">
      <c r="A338" t="s">
        <v>459</v>
      </c>
      <c r="B338" t="s">
        <v>215</v>
      </c>
      <c r="C338" t="s">
        <v>216</v>
      </c>
      <c r="D338" t="s">
        <v>13</v>
      </c>
      <c r="E338" t="s">
        <v>41</v>
      </c>
      <c r="F338" t="s">
        <v>544</v>
      </c>
      <c r="G338" t="s">
        <v>835</v>
      </c>
      <c r="H338" t="s">
        <v>2010</v>
      </c>
      <c r="I338" t="s">
        <v>1454</v>
      </c>
      <c r="J338" t="s">
        <v>2011</v>
      </c>
      <c r="K338" t="s">
        <v>467</v>
      </c>
      <c r="L338" t="s">
        <v>468</v>
      </c>
      <c r="M338" t="s">
        <v>469</v>
      </c>
      <c r="N338" t="s">
        <v>2012</v>
      </c>
      <c r="O338" t="s">
        <v>1171</v>
      </c>
      <c r="P338" t="s">
        <v>471</v>
      </c>
      <c r="Q338" t="s">
        <v>471</v>
      </c>
      <c r="R338" t="s">
        <v>472</v>
      </c>
      <c r="S338" t="s">
        <v>50</v>
      </c>
      <c r="T338" t="s">
        <v>634</v>
      </c>
      <c r="U338" t="s">
        <v>474</v>
      </c>
      <c r="V338" t="s">
        <v>635</v>
      </c>
      <c r="W338" t="s">
        <v>636</v>
      </c>
      <c r="X338" t="s">
        <v>2013</v>
      </c>
      <c r="Y338" t="s">
        <v>668</v>
      </c>
    </row>
    <row r="339" spans="1:25" hidden="1">
      <c r="A339" t="s">
        <v>920</v>
      </c>
      <c r="B339" t="s">
        <v>217</v>
      </c>
      <c r="C339" t="s">
        <v>218</v>
      </c>
      <c r="D339" t="s">
        <v>13</v>
      </c>
      <c r="E339" t="s">
        <v>57</v>
      </c>
      <c r="F339" t="s">
        <v>460</v>
      </c>
      <c r="G339" t="s">
        <v>460</v>
      </c>
      <c r="H339" t="s">
        <v>460</v>
      </c>
      <c r="I339" t="s">
        <v>2014</v>
      </c>
      <c r="J339" t="s">
        <v>460</v>
      </c>
      <c r="K339" t="s">
        <v>482</v>
      </c>
      <c r="L339" t="s">
        <v>468</v>
      </c>
      <c r="M339" t="s">
        <v>469</v>
      </c>
      <c r="N339" t="s">
        <v>2015</v>
      </c>
      <c r="O339" t="s">
        <v>460</v>
      </c>
      <c r="P339" t="s">
        <v>471</v>
      </c>
      <c r="Q339" t="s">
        <v>471</v>
      </c>
      <c r="R339" t="s">
        <v>472</v>
      </c>
      <c r="S339" t="s">
        <v>50</v>
      </c>
      <c r="T339" t="s">
        <v>2016</v>
      </c>
      <c r="U339" t="s">
        <v>706</v>
      </c>
      <c r="V339" t="s">
        <v>635</v>
      </c>
      <c r="W339" t="s">
        <v>707</v>
      </c>
      <c r="X339" t="s">
        <v>707</v>
      </c>
      <c r="Y339" t="s">
        <v>570</v>
      </c>
    </row>
    <row r="340" spans="1:25" hidden="1">
      <c r="A340" t="s">
        <v>459</v>
      </c>
      <c r="B340" t="s">
        <v>219</v>
      </c>
      <c r="C340" t="s">
        <v>220</v>
      </c>
      <c r="D340" t="s">
        <v>13</v>
      </c>
      <c r="E340" t="s">
        <v>57</v>
      </c>
      <c r="F340" t="s">
        <v>462</v>
      </c>
      <c r="G340" t="s">
        <v>600</v>
      </c>
      <c r="H340" t="s">
        <v>601</v>
      </c>
      <c r="I340" t="s">
        <v>1381</v>
      </c>
      <c r="J340" t="s">
        <v>2017</v>
      </c>
      <c r="K340" t="s">
        <v>467</v>
      </c>
      <c r="L340" t="s">
        <v>468</v>
      </c>
      <c r="M340" t="s">
        <v>469</v>
      </c>
      <c r="N340" t="s">
        <v>2018</v>
      </c>
      <c r="O340" t="s">
        <v>839</v>
      </c>
      <c r="P340" t="s">
        <v>471</v>
      </c>
      <c r="Q340" t="s">
        <v>471</v>
      </c>
      <c r="R340" t="s">
        <v>472</v>
      </c>
      <c r="S340" t="s">
        <v>50</v>
      </c>
      <c r="T340" t="s">
        <v>2019</v>
      </c>
      <c r="U340" t="s">
        <v>644</v>
      </c>
      <c r="V340" t="s">
        <v>635</v>
      </c>
      <c r="W340" t="s">
        <v>574</v>
      </c>
      <c r="X340" t="s">
        <v>2020</v>
      </c>
      <c r="Y340" t="s">
        <v>574</v>
      </c>
    </row>
    <row r="341" spans="1:25" hidden="1">
      <c r="A341" t="s">
        <v>459</v>
      </c>
      <c r="B341" t="s">
        <v>221</v>
      </c>
      <c r="C341" t="s">
        <v>222</v>
      </c>
      <c r="D341" t="s">
        <v>13</v>
      </c>
      <c r="E341" t="s">
        <v>57</v>
      </c>
      <c r="F341" t="s">
        <v>485</v>
      </c>
      <c r="G341" t="s">
        <v>2014</v>
      </c>
      <c r="H341" t="s">
        <v>2021</v>
      </c>
      <c r="I341" t="s">
        <v>2014</v>
      </c>
      <c r="J341" t="s">
        <v>488</v>
      </c>
      <c r="K341" t="s">
        <v>467</v>
      </c>
      <c r="L341" t="s">
        <v>468</v>
      </c>
      <c r="M341" t="s">
        <v>932</v>
      </c>
      <c r="N341" t="s">
        <v>2022</v>
      </c>
      <c r="O341" t="s">
        <v>460</v>
      </c>
      <c r="P341" t="s">
        <v>471</v>
      </c>
      <c r="Q341" t="s">
        <v>471</v>
      </c>
      <c r="R341" t="s">
        <v>472</v>
      </c>
      <c r="S341" t="s">
        <v>50</v>
      </c>
      <c r="T341" t="s">
        <v>2023</v>
      </c>
      <c r="U341" t="s">
        <v>644</v>
      </c>
      <c r="V341" t="s">
        <v>635</v>
      </c>
      <c r="W341" t="s">
        <v>574</v>
      </c>
      <c r="X341" t="s">
        <v>2024</v>
      </c>
      <c r="Y341" t="s">
        <v>668</v>
      </c>
    </row>
    <row r="342" spans="1:25" hidden="1">
      <c r="A342" t="s">
        <v>459</v>
      </c>
      <c r="B342" t="s">
        <v>223</v>
      </c>
      <c r="C342" t="s">
        <v>224</v>
      </c>
      <c r="D342" t="s">
        <v>13</v>
      </c>
      <c r="E342" t="s">
        <v>57</v>
      </c>
      <c r="F342" t="s">
        <v>462</v>
      </c>
      <c r="G342" t="s">
        <v>492</v>
      </c>
      <c r="H342" t="s">
        <v>2025</v>
      </c>
      <c r="I342" t="s">
        <v>2026</v>
      </c>
      <c r="J342" t="s">
        <v>2027</v>
      </c>
      <c r="K342" t="s">
        <v>467</v>
      </c>
      <c r="L342" t="s">
        <v>468</v>
      </c>
      <c r="M342" t="s">
        <v>469</v>
      </c>
      <c r="N342" t="s">
        <v>2028</v>
      </c>
      <c r="O342" t="s">
        <v>460</v>
      </c>
      <c r="P342" t="s">
        <v>471</v>
      </c>
      <c r="Q342" t="s">
        <v>471</v>
      </c>
      <c r="R342" t="s">
        <v>472</v>
      </c>
      <c r="S342" t="s">
        <v>50</v>
      </c>
      <c r="T342" t="s">
        <v>2029</v>
      </c>
      <c r="U342" t="s">
        <v>474</v>
      </c>
      <c r="V342" t="s">
        <v>474</v>
      </c>
      <c r="W342" t="s">
        <v>475</v>
      </c>
      <c r="X342" t="s">
        <v>496</v>
      </c>
      <c r="Y342" t="s">
        <v>496</v>
      </c>
    </row>
    <row r="343" spans="1:25" hidden="1">
      <c r="A343" t="s">
        <v>459</v>
      </c>
      <c r="B343" t="s">
        <v>225</v>
      </c>
      <c r="C343" t="s">
        <v>226</v>
      </c>
      <c r="D343" t="s">
        <v>13</v>
      </c>
      <c r="E343" t="s">
        <v>57</v>
      </c>
      <c r="F343" t="s">
        <v>462</v>
      </c>
      <c r="G343" t="s">
        <v>463</v>
      </c>
      <c r="H343" t="s">
        <v>464</v>
      </c>
      <c r="I343" t="s">
        <v>465</v>
      </c>
      <c r="J343" t="s">
        <v>466</v>
      </c>
      <c r="K343" t="s">
        <v>467</v>
      </c>
      <c r="L343" t="s">
        <v>468</v>
      </c>
      <c r="M343" t="s">
        <v>469</v>
      </c>
      <c r="N343" t="s">
        <v>2030</v>
      </c>
      <c r="O343" t="s">
        <v>460</v>
      </c>
      <c r="P343" t="s">
        <v>471</v>
      </c>
      <c r="Q343" t="s">
        <v>471</v>
      </c>
      <c r="R343" t="s">
        <v>472</v>
      </c>
      <c r="S343" t="s">
        <v>50</v>
      </c>
      <c r="T343" t="s">
        <v>473</v>
      </c>
      <c r="U343" t="s">
        <v>474</v>
      </c>
      <c r="V343" t="s">
        <v>474</v>
      </c>
      <c r="W343" t="s">
        <v>475</v>
      </c>
      <c r="X343" t="s">
        <v>476</v>
      </c>
      <c r="Y343" t="s">
        <v>476</v>
      </c>
    </row>
    <row r="344" spans="1:25" hidden="1">
      <c r="A344" t="s">
        <v>459</v>
      </c>
      <c r="B344" t="s">
        <v>227</v>
      </c>
      <c r="C344" t="s">
        <v>228</v>
      </c>
      <c r="D344" t="s">
        <v>13</v>
      </c>
      <c r="E344" t="s">
        <v>36</v>
      </c>
      <c r="F344" t="s">
        <v>797</v>
      </c>
      <c r="G344" t="s">
        <v>729</v>
      </c>
      <c r="H344" t="s">
        <v>2031</v>
      </c>
      <c r="I344" t="s">
        <v>945</v>
      </c>
      <c r="J344" t="s">
        <v>2032</v>
      </c>
      <c r="K344" t="s">
        <v>467</v>
      </c>
      <c r="L344" t="s">
        <v>468</v>
      </c>
      <c r="M344" t="s">
        <v>1180</v>
      </c>
      <c r="N344" t="s">
        <v>460</v>
      </c>
      <c r="O344" t="s">
        <v>460</v>
      </c>
      <c r="P344" t="s">
        <v>471</v>
      </c>
      <c r="Q344" t="s">
        <v>471</v>
      </c>
      <c r="R344" t="s">
        <v>472</v>
      </c>
      <c r="S344" t="s">
        <v>50</v>
      </c>
      <c r="T344" t="s">
        <v>643</v>
      </c>
      <c r="U344" t="s">
        <v>474</v>
      </c>
      <c r="V344" t="s">
        <v>635</v>
      </c>
      <c r="W344" t="s">
        <v>501</v>
      </c>
      <c r="X344" t="s">
        <v>733</v>
      </c>
      <c r="Y344" t="s">
        <v>668</v>
      </c>
    </row>
    <row r="345" spans="1:25" hidden="1">
      <c r="A345" t="s">
        <v>459</v>
      </c>
      <c r="B345" t="s">
        <v>229</v>
      </c>
      <c r="C345" t="s">
        <v>230</v>
      </c>
      <c r="D345" t="s">
        <v>13</v>
      </c>
      <c r="E345" t="s">
        <v>57</v>
      </c>
      <c r="F345" t="s">
        <v>462</v>
      </c>
      <c r="G345" t="s">
        <v>906</v>
      </c>
      <c r="H345" t="s">
        <v>907</v>
      </c>
      <c r="I345" t="s">
        <v>908</v>
      </c>
      <c r="J345" t="s">
        <v>909</v>
      </c>
      <c r="K345" t="s">
        <v>467</v>
      </c>
      <c r="L345" t="s">
        <v>468</v>
      </c>
      <c r="M345" t="s">
        <v>469</v>
      </c>
      <c r="N345" t="s">
        <v>2012</v>
      </c>
      <c r="O345" t="s">
        <v>460</v>
      </c>
      <c r="P345" t="s">
        <v>471</v>
      </c>
      <c r="Q345" t="s">
        <v>471</v>
      </c>
      <c r="R345" t="s">
        <v>472</v>
      </c>
      <c r="S345" t="s">
        <v>50</v>
      </c>
      <c r="T345" t="s">
        <v>634</v>
      </c>
      <c r="U345" t="s">
        <v>474</v>
      </c>
      <c r="V345" t="s">
        <v>635</v>
      </c>
      <c r="W345" t="s">
        <v>636</v>
      </c>
      <c r="X345" t="s">
        <v>637</v>
      </c>
      <c r="Y345" t="s">
        <v>668</v>
      </c>
    </row>
    <row r="346" spans="1:25" hidden="1">
      <c r="A346" t="s">
        <v>459</v>
      </c>
      <c r="B346" t="s">
        <v>231</v>
      </c>
      <c r="C346" t="s">
        <v>232</v>
      </c>
      <c r="D346" t="s">
        <v>13</v>
      </c>
      <c r="E346" t="s">
        <v>41</v>
      </c>
      <c r="F346" t="s">
        <v>524</v>
      </c>
      <c r="G346" t="s">
        <v>511</v>
      </c>
      <c r="H346" t="s">
        <v>2033</v>
      </c>
      <c r="I346" t="s">
        <v>2034</v>
      </c>
      <c r="J346" t="s">
        <v>2035</v>
      </c>
      <c r="K346" t="s">
        <v>467</v>
      </c>
      <c r="L346" t="s">
        <v>468</v>
      </c>
      <c r="M346" t="s">
        <v>932</v>
      </c>
      <c r="N346" t="s">
        <v>460</v>
      </c>
      <c r="O346" t="s">
        <v>460</v>
      </c>
      <c r="P346" t="s">
        <v>470</v>
      </c>
      <c r="Q346" t="s">
        <v>471</v>
      </c>
      <c r="R346" t="s">
        <v>472</v>
      </c>
      <c r="S346" t="s">
        <v>50</v>
      </c>
      <c r="T346" t="s">
        <v>2029</v>
      </c>
      <c r="U346" t="s">
        <v>644</v>
      </c>
      <c r="V346" t="s">
        <v>2036</v>
      </c>
      <c r="W346" t="s">
        <v>475</v>
      </c>
      <c r="X346" t="s">
        <v>483</v>
      </c>
      <c r="Y346" t="s">
        <v>496</v>
      </c>
    </row>
    <row r="347" spans="1:25" hidden="1">
      <c r="A347" t="s">
        <v>459</v>
      </c>
      <c r="B347" t="s">
        <v>233</v>
      </c>
      <c r="C347" t="s">
        <v>234</v>
      </c>
      <c r="D347" t="s">
        <v>13</v>
      </c>
      <c r="E347" t="s">
        <v>57</v>
      </c>
      <c r="F347" t="s">
        <v>462</v>
      </c>
      <c r="G347" t="s">
        <v>566</v>
      </c>
      <c r="H347" t="s">
        <v>2037</v>
      </c>
      <c r="I347" t="s">
        <v>2038</v>
      </c>
      <c r="J347" t="s">
        <v>2039</v>
      </c>
      <c r="K347" t="s">
        <v>467</v>
      </c>
      <c r="L347" t="s">
        <v>468</v>
      </c>
      <c r="M347" t="s">
        <v>469</v>
      </c>
      <c r="N347" t="s">
        <v>460</v>
      </c>
      <c r="O347" t="s">
        <v>460</v>
      </c>
      <c r="P347" t="s">
        <v>471</v>
      </c>
      <c r="Q347" t="s">
        <v>471</v>
      </c>
      <c r="R347" t="s">
        <v>472</v>
      </c>
      <c r="S347" t="s">
        <v>50</v>
      </c>
      <c r="T347" t="s">
        <v>643</v>
      </c>
      <c r="U347" t="s">
        <v>474</v>
      </c>
      <c r="V347" t="s">
        <v>635</v>
      </c>
      <c r="W347" t="s">
        <v>501</v>
      </c>
      <c r="X347" t="s">
        <v>645</v>
      </c>
      <c r="Y347" t="s">
        <v>668</v>
      </c>
    </row>
    <row r="348" spans="1:25" hidden="1">
      <c r="A348" t="s">
        <v>459</v>
      </c>
      <c r="B348" t="s">
        <v>235</v>
      </c>
      <c r="C348" t="s">
        <v>236</v>
      </c>
      <c r="D348" t="s">
        <v>13</v>
      </c>
      <c r="E348" t="s">
        <v>36</v>
      </c>
      <c r="F348" t="s">
        <v>709</v>
      </c>
      <c r="G348" t="s">
        <v>710</v>
      </c>
      <c r="H348" t="s">
        <v>711</v>
      </c>
      <c r="I348" t="s">
        <v>712</v>
      </c>
      <c r="J348" t="s">
        <v>713</v>
      </c>
      <c r="K348" t="s">
        <v>467</v>
      </c>
      <c r="L348" t="s">
        <v>468</v>
      </c>
      <c r="M348" t="s">
        <v>469</v>
      </c>
      <c r="N348" t="s">
        <v>2040</v>
      </c>
      <c r="O348" t="s">
        <v>460</v>
      </c>
      <c r="P348" t="s">
        <v>471</v>
      </c>
      <c r="Q348" t="s">
        <v>471</v>
      </c>
      <c r="R348" t="s">
        <v>472</v>
      </c>
      <c r="S348" t="s">
        <v>50</v>
      </c>
      <c r="T348" t="s">
        <v>634</v>
      </c>
      <c r="U348" t="s">
        <v>474</v>
      </c>
      <c r="V348" t="s">
        <v>635</v>
      </c>
      <c r="W348" t="s">
        <v>636</v>
      </c>
      <c r="X348" t="s">
        <v>714</v>
      </c>
      <c r="Y348" t="s">
        <v>668</v>
      </c>
    </row>
    <row r="349" spans="1:25" hidden="1">
      <c r="A349" t="s">
        <v>459</v>
      </c>
      <c r="B349" t="s">
        <v>237</v>
      </c>
      <c r="C349" t="s">
        <v>238</v>
      </c>
      <c r="D349" t="s">
        <v>13</v>
      </c>
      <c r="E349" t="s">
        <v>41</v>
      </c>
      <c r="F349" t="s">
        <v>1673</v>
      </c>
      <c r="G349" t="s">
        <v>968</v>
      </c>
      <c r="H349" t="s">
        <v>1465</v>
      </c>
      <c r="I349" t="s">
        <v>1267</v>
      </c>
      <c r="J349" t="s">
        <v>2041</v>
      </c>
      <c r="K349" t="s">
        <v>467</v>
      </c>
      <c r="L349" t="s">
        <v>468</v>
      </c>
      <c r="M349" t="s">
        <v>469</v>
      </c>
      <c r="N349" t="s">
        <v>2042</v>
      </c>
      <c r="O349" t="s">
        <v>460</v>
      </c>
      <c r="P349" t="s">
        <v>470</v>
      </c>
      <c r="Q349" t="s">
        <v>471</v>
      </c>
      <c r="R349" t="s">
        <v>472</v>
      </c>
      <c r="S349" t="s">
        <v>840</v>
      </c>
      <c r="T349" t="s">
        <v>634</v>
      </c>
      <c r="U349" t="s">
        <v>474</v>
      </c>
      <c r="V349" t="s">
        <v>474</v>
      </c>
      <c r="W349" t="s">
        <v>636</v>
      </c>
      <c r="X349" t="s">
        <v>971</v>
      </c>
      <c r="Y349" t="s">
        <v>1684</v>
      </c>
    </row>
    <row r="350" spans="1:25" hidden="1">
      <c r="A350" t="s">
        <v>459</v>
      </c>
      <c r="B350" t="s">
        <v>239</v>
      </c>
      <c r="C350" t="s">
        <v>240</v>
      </c>
      <c r="D350" t="s">
        <v>13</v>
      </c>
      <c r="E350" t="s">
        <v>41</v>
      </c>
      <c r="F350" t="s">
        <v>2043</v>
      </c>
      <c r="G350" t="s">
        <v>835</v>
      </c>
      <c r="H350" t="s">
        <v>2044</v>
      </c>
      <c r="I350" t="s">
        <v>2045</v>
      </c>
      <c r="J350" t="s">
        <v>2046</v>
      </c>
      <c r="K350" t="s">
        <v>467</v>
      </c>
      <c r="L350" t="s">
        <v>468</v>
      </c>
      <c r="M350" t="s">
        <v>469</v>
      </c>
      <c r="N350" t="s">
        <v>2047</v>
      </c>
      <c r="O350" t="s">
        <v>460</v>
      </c>
      <c r="P350" t="s">
        <v>470</v>
      </c>
      <c r="Q350" t="s">
        <v>471</v>
      </c>
      <c r="R350" t="s">
        <v>472</v>
      </c>
      <c r="S350" t="s">
        <v>50</v>
      </c>
      <c r="T350" t="s">
        <v>2016</v>
      </c>
      <c r="U350" t="s">
        <v>474</v>
      </c>
      <c r="V350" t="s">
        <v>635</v>
      </c>
      <c r="W350" t="s">
        <v>570</v>
      </c>
      <c r="X350" t="s">
        <v>570</v>
      </c>
      <c r="Y350" t="s">
        <v>668</v>
      </c>
    </row>
    <row r="351" spans="1:25" hidden="1">
      <c r="A351" t="s">
        <v>459</v>
      </c>
      <c r="B351" t="s">
        <v>241</v>
      </c>
      <c r="C351" t="s">
        <v>242</v>
      </c>
      <c r="D351" t="s">
        <v>13</v>
      </c>
      <c r="E351" t="s">
        <v>41</v>
      </c>
      <c r="F351" t="s">
        <v>1522</v>
      </c>
      <c r="G351" t="s">
        <v>464</v>
      </c>
      <c r="H351" t="s">
        <v>2048</v>
      </c>
      <c r="I351" t="s">
        <v>2049</v>
      </c>
      <c r="J351" t="s">
        <v>2050</v>
      </c>
      <c r="K351" t="s">
        <v>467</v>
      </c>
      <c r="L351" t="s">
        <v>468</v>
      </c>
      <c r="M351" t="s">
        <v>469</v>
      </c>
      <c r="N351" t="s">
        <v>460</v>
      </c>
      <c r="O351" t="s">
        <v>460</v>
      </c>
      <c r="P351" t="s">
        <v>470</v>
      </c>
      <c r="Q351" t="s">
        <v>471</v>
      </c>
      <c r="R351" t="s">
        <v>472</v>
      </c>
      <c r="S351" t="s">
        <v>50</v>
      </c>
      <c r="T351" t="s">
        <v>2051</v>
      </c>
      <c r="U351" t="s">
        <v>644</v>
      </c>
      <c r="V351" t="s">
        <v>635</v>
      </c>
      <c r="W351" t="s">
        <v>693</v>
      </c>
      <c r="X351" t="s">
        <v>1025</v>
      </c>
      <c r="Y351" t="s">
        <v>1025</v>
      </c>
    </row>
    <row r="352" spans="1:25" hidden="1">
      <c r="A352" t="s">
        <v>459</v>
      </c>
      <c r="B352" t="s">
        <v>243</v>
      </c>
      <c r="C352" t="s">
        <v>244</v>
      </c>
      <c r="D352" t="s">
        <v>13</v>
      </c>
      <c r="E352" t="s">
        <v>57</v>
      </c>
      <c r="F352" t="s">
        <v>462</v>
      </c>
      <c r="G352" t="s">
        <v>464</v>
      </c>
      <c r="H352" t="s">
        <v>2052</v>
      </c>
      <c r="I352" t="s">
        <v>2053</v>
      </c>
      <c r="J352" t="s">
        <v>2054</v>
      </c>
      <c r="K352" t="s">
        <v>467</v>
      </c>
      <c r="L352" t="s">
        <v>468</v>
      </c>
      <c r="M352" t="s">
        <v>469</v>
      </c>
      <c r="N352" t="s">
        <v>460</v>
      </c>
      <c r="O352" t="s">
        <v>460</v>
      </c>
      <c r="P352" t="s">
        <v>471</v>
      </c>
      <c r="Q352" t="s">
        <v>471</v>
      </c>
      <c r="R352" t="s">
        <v>472</v>
      </c>
      <c r="S352" t="s">
        <v>50</v>
      </c>
      <c r="T352" t="s">
        <v>643</v>
      </c>
      <c r="U352" t="s">
        <v>644</v>
      </c>
      <c r="V352" t="s">
        <v>635</v>
      </c>
      <c r="W352" t="s">
        <v>693</v>
      </c>
      <c r="X352" t="s">
        <v>1025</v>
      </c>
      <c r="Y352" t="s">
        <v>668</v>
      </c>
    </row>
    <row r="353" spans="1:25">
      <c r="A353" t="s">
        <v>459</v>
      </c>
      <c r="B353" t="s">
        <v>2055</v>
      </c>
      <c r="C353" t="s">
        <v>2056</v>
      </c>
      <c r="D353" t="s">
        <v>1086</v>
      </c>
      <c r="E353" t="s">
        <v>41</v>
      </c>
      <c r="F353" t="s">
        <v>1106</v>
      </c>
      <c r="G353" t="s">
        <v>464</v>
      </c>
      <c r="H353" t="s">
        <v>1318</v>
      </c>
      <c r="I353" t="s">
        <v>1109</v>
      </c>
      <c r="J353" t="s">
        <v>2057</v>
      </c>
      <c r="K353" t="s">
        <v>467</v>
      </c>
      <c r="L353" t="s">
        <v>468</v>
      </c>
      <c r="M353" t="s">
        <v>469</v>
      </c>
      <c r="N353" t="s">
        <v>460</v>
      </c>
      <c r="O353" t="s">
        <v>460</v>
      </c>
      <c r="P353" t="s">
        <v>470</v>
      </c>
      <c r="Q353" t="s">
        <v>471</v>
      </c>
      <c r="R353" t="s">
        <v>472</v>
      </c>
      <c r="S353" t="s">
        <v>50</v>
      </c>
      <c r="T353" t="s">
        <v>2058</v>
      </c>
      <c r="U353" t="s">
        <v>1070</v>
      </c>
      <c r="V353" t="s">
        <v>474</v>
      </c>
      <c r="W353" t="s">
        <v>475</v>
      </c>
      <c r="X353" t="s">
        <v>2059</v>
      </c>
      <c r="Y353" t="s">
        <v>668</v>
      </c>
    </row>
    <row r="354" spans="1:25">
      <c r="A354" t="s">
        <v>459</v>
      </c>
      <c r="B354" t="s">
        <v>2060</v>
      </c>
      <c r="C354" t="s">
        <v>2061</v>
      </c>
      <c r="D354" t="s">
        <v>1086</v>
      </c>
      <c r="E354" t="s">
        <v>41</v>
      </c>
      <c r="F354" t="s">
        <v>503</v>
      </c>
      <c r="G354" t="s">
        <v>2062</v>
      </c>
      <c r="H354" t="s">
        <v>1626</v>
      </c>
      <c r="I354" t="s">
        <v>1109</v>
      </c>
      <c r="J354" t="s">
        <v>2063</v>
      </c>
      <c r="K354" t="s">
        <v>467</v>
      </c>
      <c r="L354" t="s">
        <v>468</v>
      </c>
      <c r="M354" t="s">
        <v>469</v>
      </c>
      <c r="N354" t="s">
        <v>2064</v>
      </c>
      <c r="O354" t="s">
        <v>460</v>
      </c>
      <c r="P354" t="s">
        <v>470</v>
      </c>
      <c r="Q354" t="s">
        <v>471</v>
      </c>
      <c r="R354" t="s">
        <v>472</v>
      </c>
      <c r="S354" t="s">
        <v>50</v>
      </c>
      <c r="T354" t="s">
        <v>2065</v>
      </c>
      <c r="U354" t="s">
        <v>1070</v>
      </c>
      <c r="V354" t="s">
        <v>474</v>
      </c>
      <c r="W354" t="s">
        <v>2066</v>
      </c>
      <c r="X354" t="s">
        <v>2059</v>
      </c>
      <c r="Y354" t="s">
        <v>668</v>
      </c>
    </row>
    <row r="355" spans="1:25" hidden="1">
      <c r="A355" t="s">
        <v>459</v>
      </c>
      <c r="B355" t="s">
        <v>2067</v>
      </c>
      <c r="C355" t="s">
        <v>2068</v>
      </c>
      <c r="D355" t="s">
        <v>1063</v>
      </c>
      <c r="E355" t="s">
        <v>41</v>
      </c>
      <c r="F355" t="s">
        <v>2069</v>
      </c>
      <c r="G355" t="s">
        <v>1772</v>
      </c>
      <c r="H355" t="s">
        <v>2070</v>
      </c>
      <c r="I355" t="s">
        <v>2071</v>
      </c>
      <c r="J355" t="s">
        <v>2072</v>
      </c>
      <c r="K355" t="s">
        <v>467</v>
      </c>
      <c r="L355" t="s">
        <v>661</v>
      </c>
      <c r="M355" t="s">
        <v>662</v>
      </c>
      <c r="N355" t="s">
        <v>1102</v>
      </c>
      <c r="O355" t="s">
        <v>460</v>
      </c>
      <c r="P355" t="s">
        <v>471</v>
      </c>
      <c r="Q355" t="s">
        <v>471</v>
      </c>
      <c r="R355" t="s">
        <v>472</v>
      </c>
      <c r="S355" t="s">
        <v>50</v>
      </c>
      <c r="T355" t="s">
        <v>2065</v>
      </c>
      <c r="U355" t="s">
        <v>2073</v>
      </c>
      <c r="V355" t="s">
        <v>2074</v>
      </c>
      <c r="W355" t="s">
        <v>475</v>
      </c>
      <c r="X355" t="s">
        <v>483</v>
      </c>
      <c r="Y355" t="s">
        <v>668</v>
      </c>
    </row>
    <row r="356" spans="1:25" hidden="1">
      <c r="A356" t="s">
        <v>459</v>
      </c>
      <c r="B356" t="s">
        <v>2075</v>
      </c>
      <c r="C356" t="s">
        <v>2076</v>
      </c>
      <c r="D356" t="s">
        <v>1063</v>
      </c>
      <c r="E356" t="s">
        <v>41</v>
      </c>
      <c r="F356" t="s">
        <v>485</v>
      </c>
      <c r="G356" t="s">
        <v>1098</v>
      </c>
      <c r="H356" t="s">
        <v>1099</v>
      </c>
      <c r="I356" t="s">
        <v>1853</v>
      </c>
      <c r="J356" t="s">
        <v>1101</v>
      </c>
      <c r="K356" t="s">
        <v>467</v>
      </c>
      <c r="L356" t="s">
        <v>661</v>
      </c>
      <c r="M356" t="s">
        <v>662</v>
      </c>
      <c r="N356" t="s">
        <v>1102</v>
      </c>
      <c r="O356" t="s">
        <v>460</v>
      </c>
      <c r="P356" t="s">
        <v>471</v>
      </c>
      <c r="Q356" t="s">
        <v>471</v>
      </c>
      <c r="R356" t="s">
        <v>472</v>
      </c>
      <c r="S356" t="s">
        <v>50</v>
      </c>
      <c r="T356" t="s">
        <v>1836</v>
      </c>
      <c r="U356" t="s">
        <v>2073</v>
      </c>
      <c r="V356" t="s">
        <v>2074</v>
      </c>
      <c r="W356" t="s">
        <v>2077</v>
      </c>
      <c r="X356" t="s">
        <v>2078</v>
      </c>
      <c r="Y356" t="s">
        <v>668</v>
      </c>
    </row>
    <row r="357" spans="1:25" hidden="1">
      <c r="A357" t="s">
        <v>459</v>
      </c>
      <c r="B357" t="s">
        <v>2079</v>
      </c>
      <c r="C357" t="s">
        <v>2080</v>
      </c>
      <c r="D357" t="s">
        <v>1063</v>
      </c>
      <c r="E357" t="s">
        <v>41</v>
      </c>
      <c r="F357" t="s">
        <v>485</v>
      </c>
      <c r="G357" t="s">
        <v>1065</v>
      </c>
      <c r="H357" t="s">
        <v>1064</v>
      </c>
      <c r="I357" t="s">
        <v>1065</v>
      </c>
      <c r="J357" t="s">
        <v>2081</v>
      </c>
      <c r="K357" t="s">
        <v>467</v>
      </c>
      <c r="L357" t="s">
        <v>661</v>
      </c>
      <c r="M357" t="s">
        <v>662</v>
      </c>
      <c r="N357" t="s">
        <v>1067</v>
      </c>
      <c r="O357" t="s">
        <v>460</v>
      </c>
      <c r="P357" t="s">
        <v>471</v>
      </c>
      <c r="Q357" t="s">
        <v>471</v>
      </c>
      <c r="R357" t="s">
        <v>472</v>
      </c>
      <c r="S357" t="s">
        <v>50</v>
      </c>
      <c r="T357" t="s">
        <v>2082</v>
      </c>
      <c r="U357" t="s">
        <v>1070</v>
      </c>
      <c r="V357" t="s">
        <v>474</v>
      </c>
      <c r="W357" t="s">
        <v>460</v>
      </c>
      <c r="X357" t="s">
        <v>2078</v>
      </c>
      <c r="Y357" t="s">
        <v>668</v>
      </c>
    </row>
    <row r="358" spans="1:25" hidden="1">
      <c r="A358" t="s">
        <v>459</v>
      </c>
      <c r="B358" t="s">
        <v>245</v>
      </c>
      <c r="C358" t="s">
        <v>246</v>
      </c>
      <c r="D358" t="s">
        <v>13</v>
      </c>
      <c r="E358" t="s">
        <v>57</v>
      </c>
      <c r="F358" t="s">
        <v>462</v>
      </c>
      <c r="G358" t="s">
        <v>722</v>
      </c>
      <c r="H358" t="s">
        <v>1385</v>
      </c>
      <c r="I358" t="s">
        <v>479</v>
      </c>
      <c r="J358" t="s">
        <v>2083</v>
      </c>
      <c r="K358" t="s">
        <v>467</v>
      </c>
      <c r="L358" t="s">
        <v>468</v>
      </c>
      <c r="M358" t="s">
        <v>2084</v>
      </c>
      <c r="N358" t="s">
        <v>2085</v>
      </c>
      <c r="O358" t="s">
        <v>633</v>
      </c>
      <c r="P358" t="s">
        <v>471</v>
      </c>
      <c r="Q358" t="s">
        <v>471</v>
      </c>
      <c r="R358" t="s">
        <v>472</v>
      </c>
      <c r="S358" t="s">
        <v>54</v>
      </c>
      <c r="T358" t="s">
        <v>2086</v>
      </c>
      <c r="U358" t="s">
        <v>2087</v>
      </c>
      <c r="V358" t="s">
        <v>2087</v>
      </c>
      <c r="W358" t="s">
        <v>2088</v>
      </c>
      <c r="X358" t="s">
        <v>2089</v>
      </c>
      <c r="Y358" t="s">
        <v>668</v>
      </c>
    </row>
    <row r="359" spans="1:25" hidden="1">
      <c r="A359" t="s">
        <v>459</v>
      </c>
      <c r="B359" t="s">
        <v>247</v>
      </c>
      <c r="C359" t="s">
        <v>248</v>
      </c>
      <c r="D359" t="s">
        <v>13</v>
      </c>
      <c r="E359" t="s">
        <v>41</v>
      </c>
      <c r="F359" t="s">
        <v>1502</v>
      </c>
      <c r="G359" t="s">
        <v>2090</v>
      </c>
      <c r="H359" t="s">
        <v>1122</v>
      </c>
      <c r="I359" t="s">
        <v>2071</v>
      </c>
      <c r="J359" t="s">
        <v>2091</v>
      </c>
      <c r="K359" t="s">
        <v>467</v>
      </c>
      <c r="L359" t="s">
        <v>535</v>
      </c>
      <c r="M359" t="s">
        <v>2092</v>
      </c>
      <c r="N359" t="s">
        <v>2093</v>
      </c>
      <c r="O359" t="s">
        <v>839</v>
      </c>
      <c r="P359" t="s">
        <v>470</v>
      </c>
      <c r="Q359" t="s">
        <v>471</v>
      </c>
      <c r="R359" t="s">
        <v>472</v>
      </c>
      <c r="S359" t="s">
        <v>54</v>
      </c>
      <c r="T359" t="s">
        <v>2094</v>
      </c>
      <c r="U359" t="s">
        <v>1261</v>
      </c>
      <c r="V359" t="s">
        <v>2087</v>
      </c>
      <c r="W359" t="s">
        <v>2095</v>
      </c>
      <c r="X359" t="s">
        <v>2096</v>
      </c>
      <c r="Y359" t="s">
        <v>668</v>
      </c>
    </row>
    <row r="360" spans="1:25" hidden="1">
      <c r="A360" t="s">
        <v>459</v>
      </c>
      <c r="B360" t="s">
        <v>249</v>
      </c>
      <c r="C360" t="s">
        <v>250</v>
      </c>
      <c r="D360" t="s">
        <v>13</v>
      </c>
      <c r="E360" t="s">
        <v>41</v>
      </c>
      <c r="F360" t="s">
        <v>1569</v>
      </c>
      <c r="G360" t="s">
        <v>1098</v>
      </c>
      <c r="H360" t="s">
        <v>2097</v>
      </c>
      <c r="I360" t="s">
        <v>2098</v>
      </c>
      <c r="J360" t="s">
        <v>2099</v>
      </c>
      <c r="K360" t="s">
        <v>467</v>
      </c>
      <c r="L360" t="s">
        <v>535</v>
      </c>
      <c r="M360" t="s">
        <v>2100</v>
      </c>
      <c r="N360" t="s">
        <v>2101</v>
      </c>
      <c r="O360" t="s">
        <v>839</v>
      </c>
      <c r="P360" t="s">
        <v>470</v>
      </c>
      <c r="Q360" t="s">
        <v>471</v>
      </c>
      <c r="R360" t="s">
        <v>472</v>
      </c>
      <c r="S360" t="s">
        <v>54</v>
      </c>
      <c r="T360" t="s">
        <v>2102</v>
      </c>
      <c r="U360" t="s">
        <v>2087</v>
      </c>
      <c r="V360" t="s">
        <v>2087</v>
      </c>
      <c r="W360" t="s">
        <v>548</v>
      </c>
      <c r="X360" t="s">
        <v>2103</v>
      </c>
      <c r="Y360" t="s">
        <v>668</v>
      </c>
    </row>
    <row r="361" spans="1:25" hidden="1">
      <c r="A361" t="s">
        <v>459</v>
      </c>
      <c r="B361" t="s">
        <v>251</v>
      </c>
      <c r="C361" t="s">
        <v>252</v>
      </c>
      <c r="D361" t="s">
        <v>13</v>
      </c>
      <c r="E361" t="s">
        <v>41</v>
      </c>
      <c r="F361" t="s">
        <v>937</v>
      </c>
      <c r="G361" t="s">
        <v>1241</v>
      </c>
      <c r="H361" t="s">
        <v>1266</v>
      </c>
      <c r="I361" t="s">
        <v>1516</v>
      </c>
      <c r="J361" t="s">
        <v>2104</v>
      </c>
      <c r="K361" t="s">
        <v>467</v>
      </c>
      <c r="L361" t="s">
        <v>535</v>
      </c>
      <c r="M361" t="s">
        <v>2105</v>
      </c>
      <c r="N361" t="s">
        <v>2106</v>
      </c>
      <c r="O361" t="s">
        <v>1171</v>
      </c>
      <c r="P361" t="s">
        <v>471</v>
      </c>
      <c r="Q361" t="s">
        <v>471</v>
      </c>
      <c r="R361" t="s">
        <v>472</v>
      </c>
      <c r="S361" t="s">
        <v>54</v>
      </c>
      <c r="T361" t="s">
        <v>2107</v>
      </c>
      <c r="U361" t="s">
        <v>2087</v>
      </c>
      <c r="V361" t="s">
        <v>2108</v>
      </c>
      <c r="W361" t="s">
        <v>2109</v>
      </c>
      <c r="X361" t="s">
        <v>2110</v>
      </c>
      <c r="Y361" t="s">
        <v>1177</v>
      </c>
    </row>
    <row r="362" spans="1:25" hidden="1">
      <c r="A362" t="s">
        <v>459</v>
      </c>
      <c r="B362" t="s">
        <v>253</v>
      </c>
      <c r="C362" t="s">
        <v>254</v>
      </c>
      <c r="D362" t="s">
        <v>13</v>
      </c>
      <c r="E362" t="s">
        <v>31</v>
      </c>
      <c r="F362" t="s">
        <v>485</v>
      </c>
      <c r="G362" t="s">
        <v>992</v>
      </c>
      <c r="H362" t="s">
        <v>960</v>
      </c>
      <c r="I362" t="s">
        <v>992</v>
      </c>
      <c r="J362" t="s">
        <v>488</v>
      </c>
      <c r="K362" t="s">
        <v>467</v>
      </c>
      <c r="L362" t="s">
        <v>468</v>
      </c>
      <c r="M362" t="s">
        <v>2084</v>
      </c>
      <c r="N362" t="s">
        <v>2111</v>
      </c>
      <c r="O362" t="s">
        <v>839</v>
      </c>
      <c r="P362" t="s">
        <v>471</v>
      </c>
      <c r="Q362" t="s">
        <v>471</v>
      </c>
      <c r="R362" t="s">
        <v>472</v>
      </c>
      <c r="S362" t="s">
        <v>54</v>
      </c>
      <c r="T362" t="s">
        <v>2112</v>
      </c>
      <c r="U362" t="s">
        <v>2087</v>
      </c>
      <c r="V362" t="s">
        <v>2095</v>
      </c>
      <c r="W362" t="s">
        <v>2113</v>
      </c>
      <c r="X362" t="s">
        <v>2114</v>
      </c>
      <c r="Y362" t="s">
        <v>668</v>
      </c>
    </row>
    <row r="363" spans="1:25" hidden="1">
      <c r="A363" t="s">
        <v>459</v>
      </c>
      <c r="B363" t="s">
        <v>255</v>
      </c>
      <c r="C363" t="s">
        <v>256</v>
      </c>
      <c r="D363" t="s">
        <v>13</v>
      </c>
      <c r="E363" t="s">
        <v>57</v>
      </c>
      <c r="F363" t="s">
        <v>462</v>
      </c>
      <c r="G363" t="s">
        <v>729</v>
      </c>
      <c r="H363" t="s">
        <v>2115</v>
      </c>
      <c r="I363" t="s">
        <v>2116</v>
      </c>
      <c r="J363" t="s">
        <v>2117</v>
      </c>
      <c r="K363" t="s">
        <v>467</v>
      </c>
      <c r="L363" t="s">
        <v>535</v>
      </c>
      <c r="M363" t="s">
        <v>2105</v>
      </c>
      <c r="N363" t="s">
        <v>2118</v>
      </c>
      <c r="O363" t="s">
        <v>1171</v>
      </c>
      <c r="P363" t="s">
        <v>471</v>
      </c>
      <c r="Q363" t="s">
        <v>471</v>
      </c>
      <c r="R363" t="s">
        <v>472</v>
      </c>
      <c r="S363" t="s">
        <v>54</v>
      </c>
      <c r="T363" t="s">
        <v>2119</v>
      </c>
      <c r="U363" t="s">
        <v>2120</v>
      </c>
      <c r="V363" t="s">
        <v>2108</v>
      </c>
      <c r="W363" t="s">
        <v>2121</v>
      </c>
      <c r="X363" t="s">
        <v>2122</v>
      </c>
      <c r="Y363" t="s">
        <v>1461</v>
      </c>
    </row>
    <row r="364" spans="1:25" hidden="1">
      <c r="A364" t="s">
        <v>459</v>
      </c>
      <c r="B364" t="s">
        <v>257</v>
      </c>
      <c r="C364" t="s">
        <v>258</v>
      </c>
      <c r="D364" t="s">
        <v>13</v>
      </c>
      <c r="E364" t="s">
        <v>41</v>
      </c>
      <c r="F364" t="s">
        <v>856</v>
      </c>
      <c r="G364" t="s">
        <v>2123</v>
      </c>
      <c r="H364" t="s">
        <v>2124</v>
      </c>
      <c r="I364" t="s">
        <v>1109</v>
      </c>
      <c r="J364" t="s">
        <v>2125</v>
      </c>
      <c r="K364" t="s">
        <v>467</v>
      </c>
      <c r="L364" t="s">
        <v>535</v>
      </c>
      <c r="M364" t="s">
        <v>2126</v>
      </c>
      <c r="N364" t="s">
        <v>2127</v>
      </c>
      <c r="O364" t="s">
        <v>1171</v>
      </c>
      <c r="P364" t="s">
        <v>470</v>
      </c>
      <c r="Q364" t="s">
        <v>471</v>
      </c>
      <c r="R364" t="s">
        <v>472</v>
      </c>
      <c r="S364" t="s">
        <v>54</v>
      </c>
      <c r="T364" t="s">
        <v>2128</v>
      </c>
      <c r="U364" t="s">
        <v>2087</v>
      </c>
      <c r="V364" t="s">
        <v>2095</v>
      </c>
      <c r="W364" t="s">
        <v>2129</v>
      </c>
      <c r="X364" t="s">
        <v>2130</v>
      </c>
      <c r="Y364" t="s">
        <v>2131</v>
      </c>
    </row>
    <row r="365" spans="1:25" hidden="1">
      <c r="A365" t="s">
        <v>459</v>
      </c>
      <c r="B365" t="s">
        <v>259</v>
      </c>
      <c r="C365" t="s">
        <v>260</v>
      </c>
      <c r="D365" t="s">
        <v>13</v>
      </c>
      <c r="E365" t="s">
        <v>57</v>
      </c>
      <c r="F365" t="s">
        <v>462</v>
      </c>
      <c r="G365" t="s">
        <v>2132</v>
      </c>
      <c r="H365" t="s">
        <v>1209</v>
      </c>
      <c r="I365" t="s">
        <v>1525</v>
      </c>
      <c r="J365" t="s">
        <v>2133</v>
      </c>
      <c r="K365" t="s">
        <v>467</v>
      </c>
      <c r="L365" t="s">
        <v>468</v>
      </c>
      <c r="M365" t="s">
        <v>932</v>
      </c>
      <c r="N365" t="s">
        <v>2134</v>
      </c>
      <c r="O365" t="s">
        <v>460</v>
      </c>
      <c r="P365" t="s">
        <v>470</v>
      </c>
      <c r="Q365" t="s">
        <v>471</v>
      </c>
      <c r="R365" t="s">
        <v>472</v>
      </c>
      <c r="S365" t="s">
        <v>54</v>
      </c>
      <c r="T365" t="s">
        <v>2135</v>
      </c>
      <c r="U365" t="s">
        <v>2087</v>
      </c>
      <c r="V365" t="s">
        <v>2108</v>
      </c>
      <c r="W365" t="s">
        <v>2136</v>
      </c>
      <c r="X365" t="s">
        <v>2137</v>
      </c>
      <c r="Y365" t="s">
        <v>2138</v>
      </c>
    </row>
    <row r="366" spans="1:25">
      <c r="A366" t="s">
        <v>459</v>
      </c>
      <c r="B366" t="s">
        <v>2139</v>
      </c>
      <c r="C366" t="s">
        <v>2140</v>
      </c>
      <c r="D366" t="s">
        <v>1086</v>
      </c>
      <c r="E366" t="s">
        <v>41</v>
      </c>
      <c r="F366" t="s">
        <v>462</v>
      </c>
      <c r="G366" t="s">
        <v>1098</v>
      </c>
      <c r="H366" t="s">
        <v>2141</v>
      </c>
      <c r="I366" t="s">
        <v>2142</v>
      </c>
      <c r="J366" t="s">
        <v>2143</v>
      </c>
      <c r="K366" t="s">
        <v>467</v>
      </c>
      <c r="L366" t="s">
        <v>468</v>
      </c>
      <c r="M366" t="s">
        <v>932</v>
      </c>
      <c r="N366" t="s">
        <v>2134</v>
      </c>
      <c r="O366" t="s">
        <v>460</v>
      </c>
      <c r="P366" t="s">
        <v>470</v>
      </c>
      <c r="Q366" t="s">
        <v>471</v>
      </c>
      <c r="R366" t="s">
        <v>472</v>
      </c>
      <c r="S366" t="s">
        <v>54</v>
      </c>
      <c r="T366" t="s">
        <v>2144</v>
      </c>
      <c r="U366" t="s">
        <v>2145</v>
      </c>
      <c r="V366" t="s">
        <v>2146</v>
      </c>
      <c r="W366" t="s">
        <v>2147</v>
      </c>
      <c r="X366" t="s">
        <v>2148</v>
      </c>
      <c r="Y366" t="s">
        <v>668</v>
      </c>
    </row>
    <row r="367" spans="1:25">
      <c r="A367" t="s">
        <v>459</v>
      </c>
      <c r="B367" t="s">
        <v>2149</v>
      </c>
      <c r="C367" t="s">
        <v>2150</v>
      </c>
      <c r="D367" t="s">
        <v>1086</v>
      </c>
      <c r="E367" t="s">
        <v>41</v>
      </c>
      <c r="F367" t="s">
        <v>557</v>
      </c>
      <c r="G367" t="s">
        <v>464</v>
      </c>
      <c r="H367" t="s">
        <v>2151</v>
      </c>
      <c r="I367" t="s">
        <v>1510</v>
      </c>
      <c r="J367" t="s">
        <v>2152</v>
      </c>
      <c r="K367" t="s">
        <v>467</v>
      </c>
      <c r="L367" t="s">
        <v>661</v>
      </c>
      <c r="M367" t="s">
        <v>662</v>
      </c>
      <c r="N367" t="s">
        <v>460</v>
      </c>
      <c r="O367" t="s">
        <v>460</v>
      </c>
      <c r="P367" t="s">
        <v>470</v>
      </c>
      <c r="Q367" t="s">
        <v>471</v>
      </c>
      <c r="R367" t="s">
        <v>472</v>
      </c>
      <c r="S367" t="s">
        <v>54</v>
      </c>
      <c r="T367" t="s">
        <v>2102</v>
      </c>
      <c r="U367" t="s">
        <v>2087</v>
      </c>
      <c r="V367" t="s">
        <v>2087</v>
      </c>
      <c r="W367" t="s">
        <v>2153</v>
      </c>
      <c r="X367" t="s">
        <v>2154</v>
      </c>
      <c r="Y367" t="s">
        <v>2155</v>
      </c>
    </row>
    <row r="368" spans="1:25">
      <c r="A368" t="s">
        <v>459</v>
      </c>
      <c r="B368" t="s">
        <v>2156</v>
      </c>
      <c r="C368" t="s">
        <v>2157</v>
      </c>
      <c r="D368" t="s">
        <v>1086</v>
      </c>
      <c r="E368" t="s">
        <v>41</v>
      </c>
      <c r="F368" t="s">
        <v>806</v>
      </c>
      <c r="G368" t="s">
        <v>464</v>
      </c>
      <c r="H368" t="s">
        <v>1122</v>
      </c>
      <c r="I368" t="s">
        <v>2158</v>
      </c>
      <c r="J368" t="s">
        <v>1690</v>
      </c>
      <c r="K368" t="s">
        <v>467</v>
      </c>
      <c r="L368" t="s">
        <v>535</v>
      </c>
      <c r="M368" t="s">
        <v>2105</v>
      </c>
      <c r="N368" t="s">
        <v>460</v>
      </c>
      <c r="O368" t="s">
        <v>460</v>
      </c>
      <c r="P368" t="s">
        <v>470</v>
      </c>
      <c r="Q368" t="s">
        <v>471</v>
      </c>
      <c r="R368" t="s">
        <v>472</v>
      </c>
      <c r="S368" t="s">
        <v>54</v>
      </c>
      <c r="T368" t="s">
        <v>2159</v>
      </c>
      <c r="U368" t="s">
        <v>2087</v>
      </c>
      <c r="V368" t="s">
        <v>2160</v>
      </c>
      <c r="W368" t="s">
        <v>2161</v>
      </c>
      <c r="X368" t="s">
        <v>2162</v>
      </c>
      <c r="Y368" t="s">
        <v>668</v>
      </c>
    </row>
    <row r="369" spans="1:25">
      <c r="A369" t="s">
        <v>459</v>
      </c>
      <c r="B369" t="s">
        <v>2163</v>
      </c>
      <c r="C369" t="s">
        <v>2164</v>
      </c>
      <c r="D369" t="s">
        <v>1086</v>
      </c>
      <c r="E369" t="s">
        <v>41</v>
      </c>
      <c r="F369" t="s">
        <v>856</v>
      </c>
      <c r="G369" t="s">
        <v>2165</v>
      </c>
      <c r="H369" t="s">
        <v>1122</v>
      </c>
      <c r="I369" t="s">
        <v>1109</v>
      </c>
      <c r="J369" t="s">
        <v>2166</v>
      </c>
      <c r="K369" t="s">
        <v>467</v>
      </c>
      <c r="L369" t="s">
        <v>535</v>
      </c>
      <c r="M369" t="s">
        <v>2105</v>
      </c>
      <c r="N369" t="s">
        <v>460</v>
      </c>
      <c r="O369" t="s">
        <v>460</v>
      </c>
      <c r="P369" t="s">
        <v>470</v>
      </c>
      <c r="Q369" t="s">
        <v>471</v>
      </c>
      <c r="R369" t="s">
        <v>472</v>
      </c>
      <c r="S369" t="s">
        <v>54</v>
      </c>
      <c r="T369" t="s">
        <v>2107</v>
      </c>
      <c r="U369" t="s">
        <v>2087</v>
      </c>
      <c r="V369" t="s">
        <v>2160</v>
      </c>
      <c r="W369" t="s">
        <v>2167</v>
      </c>
      <c r="X369" t="s">
        <v>2168</v>
      </c>
      <c r="Y369" t="s">
        <v>668</v>
      </c>
    </row>
    <row r="370" spans="1:25" hidden="1">
      <c r="A370" t="s">
        <v>459</v>
      </c>
      <c r="B370" t="s">
        <v>261</v>
      </c>
      <c r="C370" t="s">
        <v>262</v>
      </c>
      <c r="D370" t="s">
        <v>13</v>
      </c>
      <c r="E370" t="s">
        <v>41</v>
      </c>
      <c r="F370" t="s">
        <v>2001</v>
      </c>
      <c r="G370" t="s">
        <v>2169</v>
      </c>
      <c r="H370" t="s">
        <v>1099</v>
      </c>
      <c r="I370" t="s">
        <v>1732</v>
      </c>
      <c r="J370" t="s">
        <v>2170</v>
      </c>
      <c r="K370" t="s">
        <v>467</v>
      </c>
      <c r="L370" t="s">
        <v>535</v>
      </c>
      <c r="M370" t="s">
        <v>1185</v>
      </c>
      <c r="N370" t="s">
        <v>460</v>
      </c>
      <c r="O370" t="s">
        <v>460</v>
      </c>
      <c r="P370" t="s">
        <v>470</v>
      </c>
      <c r="Q370" t="s">
        <v>471</v>
      </c>
      <c r="R370" t="s">
        <v>472</v>
      </c>
      <c r="S370" t="s">
        <v>54</v>
      </c>
      <c r="T370" t="s">
        <v>2171</v>
      </c>
      <c r="U370" t="s">
        <v>1070</v>
      </c>
      <c r="V370" t="s">
        <v>2087</v>
      </c>
      <c r="W370" t="s">
        <v>2172</v>
      </c>
      <c r="X370" t="s">
        <v>2173</v>
      </c>
      <c r="Y370" t="s">
        <v>668</v>
      </c>
    </row>
    <row r="371" spans="1:25" hidden="1">
      <c r="A371" t="s">
        <v>459</v>
      </c>
      <c r="B371" t="s">
        <v>263</v>
      </c>
      <c r="C371" t="s">
        <v>264</v>
      </c>
      <c r="D371" t="s">
        <v>13</v>
      </c>
      <c r="E371" t="s">
        <v>41</v>
      </c>
      <c r="F371" t="s">
        <v>2174</v>
      </c>
      <c r="G371" t="s">
        <v>1251</v>
      </c>
      <c r="H371" t="s">
        <v>1099</v>
      </c>
      <c r="I371" t="s">
        <v>1581</v>
      </c>
      <c r="J371" t="s">
        <v>2175</v>
      </c>
      <c r="K371" t="s">
        <v>467</v>
      </c>
      <c r="L371" t="s">
        <v>535</v>
      </c>
      <c r="M371" t="s">
        <v>2105</v>
      </c>
      <c r="N371" t="s">
        <v>2176</v>
      </c>
      <c r="O371" t="s">
        <v>460</v>
      </c>
      <c r="P371" t="s">
        <v>471</v>
      </c>
      <c r="Q371" t="s">
        <v>471</v>
      </c>
      <c r="R371" t="s">
        <v>472</v>
      </c>
      <c r="S371" t="s">
        <v>54</v>
      </c>
      <c r="T371" t="s">
        <v>2177</v>
      </c>
      <c r="U371" t="s">
        <v>2178</v>
      </c>
      <c r="V371" t="s">
        <v>2087</v>
      </c>
      <c r="W371" t="s">
        <v>2087</v>
      </c>
      <c r="X371" t="s">
        <v>2179</v>
      </c>
      <c r="Y371" t="s">
        <v>668</v>
      </c>
    </row>
    <row r="372" spans="1:25">
      <c r="A372" t="s">
        <v>459</v>
      </c>
      <c r="B372" t="s">
        <v>2180</v>
      </c>
      <c r="C372" t="s">
        <v>2181</v>
      </c>
      <c r="D372" t="s">
        <v>1086</v>
      </c>
      <c r="E372" t="s">
        <v>41</v>
      </c>
      <c r="F372" t="s">
        <v>524</v>
      </c>
      <c r="G372" t="s">
        <v>1772</v>
      </c>
      <c r="H372" t="s">
        <v>1122</v>
      </c>
      <c r="I372" t="s">
        <v>1109</v>
      </c>
      <c r="J372" t="s">
        <v>1773</v>
      </c>
      <c r="K372" t="s">
        <v>467</v>
      </c>
      <c r="L372" t="s">
        <v>535</v>
      </c>
      <c r="M372" t="s">
        <v>2105</v>
      </c>
      <c r="N372" t="s">
        <v>2182</v>
      </c>
      <c r="O372" t="s">
        <v>460</v>
      </c>
      <c r="P372" t="s">
        <v>470</v>
      </c>
      <c r="Q372" t="s">
        <v>471</v>
      </c>
      <c r="R372" t="s">
        <v>472</v>
      </c>
      <c r="S372" t="s">
        <v>54</v>
      </c>
      <c r="T372" t="s">
        <v>2107</v>
      </c>
      <c r="U372" t="s">
        <v>2183</v>
      </c>
      <c r="V372" t="s">
        <v>2087</v>
      </c>
      <c r="W372" t="s">
        <v>2167</v>
      </c>
      <c r="X372" t="s">
        <v>2184</v>
      </c>
      <c r="Y372" t="s">
        <v>1127</v>
      </c>
    </row>
    <row r="373" spans="1:25" hidden="1">
      <c r="A373" t="s">
        <v>459</v>
      </c>
      <c r="B373" t="s">
        <v>265</v>
      </c>
      <c r="C373" t="s">
        <v>266</v>
      </c>
      <c r="D373" t="s">
        <v>13</v>
      </c>
      <c r="E373" t="s">
        <v>41</v>
      </c>
      <c r="F373" t="s">
        <v>781</v>
      </c>
      <c r="G373" t="s">
        <v>2185</v>
      </c>
      <c r="H373" t="s">
        <v>1266</v>
      </c>
      <c r="I373" t="s">
        <v>1545</v>
      </c>
      <c r="J373" t="s">
        <v>2186</v>
      </c>
      <c r="K373" t="s">
        <v>467</v>
      </c>
      <c r="L373" t="s">
        <v>468</v>
      </c>
      <c r="M373" t="s">
        <v>2084</v>
      </c>
      <c r="N373" t="s">
        <v>2187</v>
      </c>
      <c r="O373" t="s">
        <v>460</v>
      </c>
      <c r="P373" t="s">
        <v>470</v>
      </c>
      <c r="Q373" t="s">
        <v>471</v>
      </c>
      <c r="R373" t="s">
        <v>472</v>
      </c>
      <c r="S373" t="s">
        <v>54</v>
      </c>
      <c r="T373" t="s">
        <v>2128</v>
      </c>
      <c r="U373" t="s">
        <v>2188</v>
      </c>
      <c r="V373" t="s">
        <v>2087</v>
      </c>
      <c r="W373" t="s">
        <v>2095</v>
      </c>
      <c r="X373" t="s">
        <v>2189</v>
      </c>
      <c r="Y373" t="s">
        <v>668</v>
      </c>
    </row>
    <row r="374" spans="1:25" hidden="1">
      <c r="A374" t="s">
        <v>459</v>
      </c>
      <c r="B374" t="s">
        <v>267</v>
      </c>
      <c r="C374" t="s">
        <v>268</v>
      </c>
      <c r="D374" t="s">
        <v>13</v>
      </c>
      <c r="E374" t="s">
        <v>41</v>
      </c>
      <c r="F374" t="s">
        <v>1445</v>
      </c>
      <c r="G374" t="s">
        <v>2190</v>
      </c>
      <c r="H374" t="s">
        <v>1266</v>
      </c>
      <c r="I374" t="s">
        <v>1716</v>
      </c>
      <c r="J374" t="s">
        <v>2191</v>
      </c>
      <c r="K374" t="s">
        <v>467</v>
      </c>
      <c r="L374" t="s">
        <v>535</v>
      </c>
      <c r="M374" t="s">
        <v>2105</v>
      </c>
      <c r="N374" t="s">
        <v>2192</v>
      </c>
      <c r="O374" t="s">
        <v>460</v>
      </c>
      <c r="P374" t="s">
        <v>470</v>
      </c>
      <c r="Q374" t="s">
        <v>471</v>
      </c>
      <c r="R374" t="s">
        <v>472</v>
      </c>
      <c r="S374" t="s">
        <v>54</v>
      </c>
      <c r="T374" t="s">
        <v>2193</v>
      </c>
      <c r="U374" t="s">
        <v>2194</v>
      </c>
      <c r="V374" t="s">
        <v>2195</v>
      </c>
      <c r="W374" t="s">
        <v>2195</v>
      </c>
      <c r="X374" t="s">
        <v>2196</v>
      </c>
      <c r="Y374" t="s">
        <v>1127</v>
      </c>
    </row>
    <row r="375" spans="1:25" hidden="1">
      <c r="A375" t="s">
        <v>459</v>
      </c>
      <c r="B375" t="s">
        <v>2197</v>
      </c>
      <c r="C375" t="s">
        <v>2198</v>
      </c>
      <c r="D375" t="s">
        <v>1063</v>
      </c>
      <c r="E375" t="s">
        <v>41</v>
      </c>
      <c r="F375" t="s">
        <v>485</v>
      </c>
      <c r="G375" t="s">
        <v>1098</v>
      </c>
      <c r="H375" t="s">
        <v>1292</v>
      </c>
      <c r="I375" t="s">
        <v>1140</v>
      </c>
      <c r="J375" t="s">
        <v>1294</v>
      </c>
      <c r="K375" t="s">
        <v>467</v>
      </c>
      <c r="L375" t="s">
        <v>661</v>
      </c>
      <c r="M375" t="s">
        <v>662</v>
      </c>
      <c r="N375" t="s">
        <v>1295</v>
      </c>
      <c r="O375" t="s">
        <v>460</v>
      </c>
      <c r="P375" t="s">
        <v>471</v>
      </c>
      <c r="Q375" t="s">
        <v>471</v>
      </c>
      <c r="R375" t="s">
        <v>472</v>
      </c>
      <c r="S375" t="s">
        <v>54</v>
      </c>
      <c r="T375" t="s">
        <v>2177</v>
      </c>
      <c r="U375" t="s">
        <v>664</v>
      </c>
      <c r="V375" t="s">
        <v>2095</v>
      </c>
      <c r="W375" t="s">
        <v>2199</v>
      </c>
      <c r="X375" t="s">
        <v>2200</v>
      </c>
      <c r="Y375" t="s">
        <v>1297</v>
      </c>
    </row>
    <row r="376" spans="1:25" hidden="1">
      <c r="A376" t="s">
        <v>459</v>
      </c>
      <c r="B376" t="s">
        <v>2201</v>
      </c>
      <c r="C376" t="s">
        <v>2202</v>
      </c>
      <c r="D376" t="s">
        <v>1063</v>
      </c>
      <c r="E376" t="s">
        <v>41</v>
      </c>
      <c r="F376" t="s">
        <v>485</v>
      </c>
      <c r="G376" t="s">
        <v>1098</v>
      </c>
      <c r="H376" t="s">
        <v>1292</v>
      </c>
      <c r="I376" t="s">
        <v>1293</v>
      </c>
      <c r="J376" t="s">
        <v>1294</v>
      </c>
      <c r="K376" t="s">
        <v>467</v>
      </c>
      <c r="L376" t="s">
        <v>661</v>
      </c>
      <c r="M376" t="s">
        <v>662</v>
      </c>
      <c r="N376" t="s">
        <v>2203</v>
      </c>
      <c r="O376" t="s">
        <v>460</v>
      </c>
      <c r="P376" t="s">
        <v>471</v>
      </c>
      <c r="Q376" t="s">
        <v>471</v>
      </c>
      <c r="R376" t="s">
        <v>472</v>
      </c>
      <c r="S376" t="s">
        <v>2204</v>
      </c>
      <c r="T376" t="s">
        <v>2205</v>
      </c>
      <c r="U376" t="s">
        <v>664</v>
      </c>
      <c r="V376" t="s">
        <v>2206</v>
      </c>
      <c r="W376" t="s">
        <v>2207</v>
      </c>
      <c r="X376" t="s">
        <v>2208</v>
      </c>
      <c r="Y376" t="s">
        <v>1297</v>
      </c>
    </row>
    <row r="377" spans="1:25" hidden="1">
      <c r="A377" t="s">
        <v>459</v>
      </c>
      <c r="B377" t="s">
        <v>269</v>
      </c>
      <c r="C377" t="s">
        <v>270</v>
      </c>
      <c r="D377" t="s">
        <v>13</v>
      </c>
      <c r="E377" t="s">
        <v>14</v>
      </c>
      <c r="F377" t="s">
        <v>485</v>
      </c>
      <c r="G377" t="s">
        <v>2209</v>
      </c>
      <c r="H377" t="s">
        <v>2210</v>
      </c>
      <c r="I377" t="s">
        <v>2211</v>
      </c>
      <c r="J377" t="s">
        <v>488</v>
      </c>
      <c r="K377" t="s">
        <v>467</v>
      </c>
      <c r="L377" t="s">
        <v>535</v>
      </c>
      <c r="M377" t="s">
        <v>2105</v>
      </c>
      <c r="N377" t="s">
        <v>460</v>
      </c>
      <c r="O377" t="s">
        <v>460</v>
      </c>
      <c r="P377" t="s">
        <v>471</v>
      </c>
      <c r="Q377" t="s">
        <v>471</v>
      </c>
      <c r="R377" t="s">
        <v>472</v>
      </c>
      <c r="S377" t="s">
        <v>58</v>
      </c>
      <c r="T377" t="s">
        <v>2212</v>
      </c>
      <c r="U377" t="s">
        <v>1260</v>
      </c>
      <c r="V377" t="s">
        <v>2213</v>
      </c>
      <c r="W377" t="s">
        <v>1261</v>
      </c>
      <c r="X377" t="s">
        <v>2214</v>
      </c>
      <c r="Y377" t="s">
        <v>668</v>
      </c>
    </row>
    <row r="378" spans="1:25" hidden="1">
      <c r="A378" t="s">
        <v>459</v>
      </c>
      <c r="B378" t="s">
        <v>271</v>
      </c>
      <c r="C378" t="s">
        <v>272</v>
      </c>
      <c r="D378" t="s">
        <v>13</v>
      </c>
      <c r="E378" t="s">
        <v>41</v>
      </c>
      <c r="F378" t="s">
        <v>2001</v>
      </c>
      <c r="G378" t="s">
        <v>2215</v>
      </c>
      <c r="H378" t="s">
        <v>1108</v>
      </c>
      <c r="I378" t="s">
        <v>2071</v>
      </c>
      <c r="J378" t="s">
        <v>2216</v>
      </c>
      <c r="K378" t="s">
        <v>467</v>
      </c>
      <c r="L378" t="s">
        <v>489</v>
      </c>
      <c r="M378" t="s">
        <v>2217</v>
      </c>
      <c r="N378" t="s">
        <v>2218</v>
      </c>
      <c r="O378" t="s">
        <v>839</v>
      </c>
      <c r="P378" t="s">
        <v>471</v>
      </c>
      <c r="Q378" t="s">
        <v>471</v>
      </c>
      <c r="R378" t="s">
        <v>472</v>
      </c>
      <c r="S378" t="s">
        <v>58</v>
      </c>
      <c r="T378" t="s">
        <v>2212</v>
      </c>
      <c r="U378" t="s">
        <v>58</v>
      </c>
      <c r="V378" t="s">
        <v>2219</v>
      </c>
      <c r="W378" t="s">
        <v>2220</v>
      </c>
      <c r="X378" t="s">
        <v>1261</v>
      </c>
      <c r="Y378" t="s">
        <v>1177</v>
      </c>
    </row>
    <row r="379" spans="1:25" hidden="1">
      <c r="A379" t="s">
        <v>459</v>
      </c>
      <c r="B379" t="s">
        <v>273</v>
      </c>
      <c r="C379" t="s">
        <v>274</v>
      </c>
      <c r="D379" t="s">
        <v>13</v>
      </c>
      <c r="E379" t="s">
        <v>14</v>
      </c>
      <c r="F379" t="s">
        <v>485</v>
      </c>
      <c r="G379" t="s">
        <v>1352</v>
      </c>
      <c r="H379" t="s">
        <v>2221</v>
      </c>
      <c r="I379" t="s">
        <v>1352</v>
      </c>
      <c r="J379" t="s">
        <v>488</v>
      </c>
      <c r="K379" t="s">
        <v>467</v>
      </c>
      <c r="L379" t="s">
        <v>489</v>
      </c>
      <c r="M379" t="s">
        <v>1152</v>
      </c>
      <c r="N379" t="s">
        <v>460</v>
      </c>
      <c r="O379" t="s">
        <v>460</v>
      </c>
      <c r="P379" t="s">
        <v>471</v>
      </c>
      <c r="Q379" t="s">
        <v>471</v>
      </c>
      <c r="R379" t="s">
        <v>472</v>
      </c>
      <c r="S379" t="s">
        <v>58</v>
      </c>
      <c r="T379" t="s">
        <v>2212</v>
      </c>
      <c r="U379" t="s">
        <v>460</v>
      </c>
      <c r="V379" t="s">
        <v>460</v>
      </c>
      <c r="W379" t="s">
        <v>460</v>
      </c>
      <c r="X379" t="s">
        <v>460</v>
      </c>
      <c r="Y379" t="s">
        <v>1177</v>
      </c>
    </row>
    <row r="380" spans="1:25" hidden="1">
      <c r="A380" t="s">
        <v>459</v>
      </c>
      <c r="B380" t="s">
        <v>275</v>
      </c>
      <c r="C380" t="s">
        <v>276</v>
      </c>
      <c r="D380" t="s">
        <v>13</v>
      </c>
      <c r="E380" t="s">
        <v>14</v>
      </c>
      <c r="F380" t="s">
        <v>485</v>
      </c>
      <c r="G380" t="s">
        <v>2209</v>
      </c>
      <c r="H380" t="s">
        <v>2210</v>
      </c>
      <c r="I380" t="s">
        <v>2211</v>
      </c>
      <c r="J380" t="s">
        <v>488</v>
      </c>
      <c r="K380" t="s">
        <v>467</v>
      </c>
      <c r="L380" t="s">
        <v>489</v>
      </c>
      <c r="M380" t="s">
        <v>2222</v>
      </c>
      <c r="N380" t="s">
        <v>460</v>
      </c>
      <c r="O380" t="s">
        <v>460</v>
      </c>
      <c r="P380" t="s">
        <v>471</v>
      </c>
      <c r="Q380" t="s">
        <v>471</v>
      </c>
      <c r="R380" t="s">
        <v>472</v>
      </c>
      <c r="S380" t="s">
        <v>58</v>
      </c>
      <c r="T380" t="s">
        <v>2212</v>
      </c>
      <c r="U380" t="s">
        <v>2223</v>
      </c>
      <c r="V380" t="s">
        <v>2224</v>
      </c>
      <c r="W380" t="s">
        <v>1261</v>
      </c>
      <c r="X380" t="s">
        <v>2214</v>
      </c>
      <c r="Y380" t="s">
        <v>668</v>
      </c>
    </row>
    <row r="381" spans="1:25" hidden="1">
      <c r="A381" t="s">
        <v>459</v>
      </c>
      <c r="B381" t="s">
        <v>277</v>
      </c>
      <c r="C381" t="s">
        <v>278</v>
      </c>
      <c r="D381" t="s">
        <v>13</v>
      </c>
      <c r="E381" t="s">
        <v>14</v>
      </c>
      <c r="F381" t="s">
        <v>485</v>
      </c>
      <c r="G381" t="s">
        <v>812</v>
      </c>
      <c r="H381" t="s">
        <v>812</v>
      </c>
      <c r="I381" t="s">
        <v>2211</v>
      </c>
      <c r="J381" t="s">
        <v>500</v>
      </c>
      <c r="K381" t="s">
        <v>467</v>
      </c>
      <c r="L381" t="s">
        <v>535</v>
      </c>
      <c r="M381" t="s">
        <v>2100</v>
      </c>
      <c r="N381" t="s">
        <v>460</v>
      </c>
      <c r="O381" t="s">
        <v>460</v>
      </c>
      <c r="P381" t="s">
        <v>471</v>
      </c>
      <c r="Q381" t="s">
        <v>471</v>
      </c>
      <c r="R381" t="s">
        <v>472</v>
      </c>
      <c r="S381" t="s">
        <v>58</v>
      </c>
      <c r="T381" t="s">
        <v>2212</v>
      </c>
      <c r="U381" t="s">
        <v>1260</v>
      </c>
      <c r="V381" t="s">
        <v>460</v>
      </c>
      <c r="W381" t="s">
        <v>1261</v>
      </c>
      <c r="X381" t="s">
        <v>2214</v>
      </c>
      <c r="Y381" t="s">
        <v>668</v>
      </c>
    </row>
    <row r="382" spans="1:25" hidden="1">
      <c r="A382" t="s">
        <v>459</v>
      </c>
      <c r="B382" t="s">
        <v>279</v>
      </c>
      <c r="C382" t="s">
        <v>280</v>
      </c>
      <c r="D382" t="s">
        <v>13</v>
      </c>
      <c r="E382" t="s">
        <v>14</v>
      </c>
      <c r="F382" t="s">
        <v>485</v>
      </c>
      <c r="G382" t="s">
        <v>1352</v>
      </c>
      <c r="H382" t="s">
        <v>2221</v>
      </c>
      <c r="I382" t="s">
        <v>1352</v>
      </c>
      <c r="J382" t="s">
        <v>488</v>
      </c>
      <c r="K382" t="s">
        <v>467</v>
      </c>
      <c r="L382" t="s">
        <v>535</v>
      </c>
      <c r="M382" t="s">
        <v>2092</v>
      </c>
      <c r="N382" t="s">
        <v>460</v>
      </c>
      <c r="O382" t="s">
        <v>460</v>
      </c>
      <c r="P382" t="s">
        <v>471</v>
      </c>
      <c r="Q382" t="s">
        <v>471</v>
      </c>
      <c r="R382" t="s">
        <v>472</v>
      </c>
      <c r="S382" t="s">
        <v>58</v>
      </c>
      <c r="T382" t="s">
        <v>2212</v>
      </c>
      <c r="U382" t="s">
        <v>460</v>
      </c>
      <c r="V382" t="s">
        <v>460</v>
      </c>
      <c r="W382" t="s">
        <v>460</v>
      </c>
      <c r="X382" t="s">
        <v>460</v>
      </c>
      <c r="Y382" t="s">
        <v>1177</v>
      </c>
    </row>
    <row r="383" spans="1:25" hidden="1">
      <c r="A383" t="s">
        <v>459</v>
      </c>
      <c r="B383" t="s">
        <v>281</v>
      </c>
      <c r="C383" t="s">
        <v>282</v>
      </c>
      <c r="D383" t="s">
        <v>13</v>
      </c>
      <c r="E383" t="s">
        <v>14</v>
      </c>
      <c r="F383" t="s">
        <v>485</v>
      </c>
      <c r="G383" t="s">
        <v>2225</v>
      </c>
      <c r="H383" t="s">
        <v>2226</v>
      </c>
      <c r="I383" t="s">
        <v>2211</v>
      </c>
      <c r="J383" t="s">
        <v>488</v>
      </c>
      <c r="K383" t="s">
        <v>467</v>
      </c>
      <c r="L383" t="s">
        <v>468</v>
      </c>
      <c r="M383" t="s">
        <v>1045</v>
      </c>
      <c r="N383" t="s">
        <v>460</v>
      </c>
      <c r="O383" t="s">
        <v>460</v>
      </c>
      <c r="P383" t="s">
        <v>471</v>
      </c>
      <c r="Q383" t="s">
        <v>471</v>
      </c>
      <c r="R383" t="s">
        <v>472</v>
      </c>
      <c r="S383" t="s">
        <v>58</v>
      </c>
      <c r="T383" t="s">
        <v>2212</v>
      </c>
      <c r="U383" t="s">
        <v>1260</v>
      </c>
      <c r="V383" t="s">
        <v>2227</v>
      </c>
      <c r="W383" t="s">
        <v>1261</v>
      </c>
      <c r="X383" t="s">
        <v>2214</v>
      </c>
      <c r="Y383" t="s">
        <v>668</v>
      </c>
    </row>
    <row r="384" spans="1:25" hidden="1">
      <c r="A384" t="s">
        <v>459</v>
      </c>
      <c r="B384" t="s">
        <v>283</v>
      </c>
      <c r="C384" t="s">
        <v>284</v>
      </c>
      <c r="D384" t="s">
        <v>13</v>
      </c>
      <c r="E384" t="s">
        <v>14</v>
      </c>
      <c r="F384" t="s">
        <v>485</v>
      </c>
      <c r="G384" t="s">
        <v>1352</v>
      </c>
      <c r="H384" t="s">
        <v>2221</v>
      </c>
      <c r="I384" t="s">
        <v>1352</v>
      </c>
      <c r="J384" t="s">
        <v>488</v>
      </c>
      <c r="K384" t="s">
        <v>467</v>
      </c>
      <c r="L384" t="s">
        <v>489</v>
      </c>
      <c r="M384" t="s">
        <v>1152</v>
      </c>
      <c r="N384" t="s">
        <v>460</v>
      </c>
      <c r="O384" t="s">
        <v>460</v>
      </c>
      <c r="P384" t="s">
        <v>471</v>
      </c>
      <c r="Q384" t="s">
        <v>471</v>
      </c>
      <c r="R384" t="s">
        <v>472</v>
      </c>
      <c r="S384" t="s">
        <v>58</v>
      </c>
      <c r="T384" t="s">
        <v>2212</v>
      </c>
      <c r="U384" t="s">
        <v>460</v>
      </c>
      <c r="V384" t="s">
        <v>460</v>
      </c>
      <c r="W384" t="s">
        <v>460</v>
      </c>
      <c r="X384" t="s">
        <v>460</v>
      </c>
      <c r="Y384" t="s">
        <v>1177</v>
      </c>
    </row>
    <row r="385" spans="1:25" hidden="1">
      <c r="A385" t="s">
        <v>459</v>
      </c>
      <c r="B385" t="s">
        <v>285</v>
      </c>
      <c r="C385" t="s">
        <v>286</v>
      </c>
      <c r="D385" t="s">
        <v>13</v>
      </c>
      <c r="E385" t="s">
        <v>14</v>
      </c>
      <c r="F385" t="s">
        <v>462</v>
      </c>
      <c r="G385" t="s">
        <v>498</v>
      </c>
      <c r="H385" t="s">
        <v>1222</v>
      </c>
      <c r="I385" t="s">
        <v>2228</v>
      </c>
      <c r="J385" t="s">
        <v>2229</v>
      </c>
      <c r="K385" t="s">
        <v>467</v>
      </c>
      <c r="L385" t="s">
        <v>489</v>
      </c>
      <c r="M385" t="s">
        <v>1152</v>
      </c>
      <c r="N385" t="s">
        <v>460</v>
      </c>
      <c r="O385" t="s">
        <v>633</v>
      </c>
      <c r="P385" t="s">
        <v>471</v>
      </c>
      <c r="Q385" t="s">
        <v>471</v>
      </c>
      <c r="R385" t="s">
        <v>472</v>
      </c>
      <c r="S385" t="s">
        <v>58</v>
      </c>
      <c r="T385" t="s">
        <v>2230</v>
      </c>
      <c r="U385" t="s">
        <v>1260</v>
      </c>
      <c r="V385" t="s">
        <v>2231</v>
      </c>
      <c r="W385" t="s">
        <v>2232</v>
      </c>
      <c r="X385" t="s">
        <v>2233</v>
      </c>
      <c r="Y385" t="s">
        <v>668</v>
      </c>
    </row>
    <row r="386" spans="1:25" hidden="1">
      <c r="A386" t="s">
        <v>459</v>
      </c>
      <c r="B386" t="s">
        <v>287</v>
      </c>
      <c r="C386" t="s">
        <v>288</v>
      </c>
      <c r="D386" t="s">
        <v>13</v>
      </c>
      <c r="E386" t="s">
        <v>57</v>
      </c>
      <c r="F386" t="s">
        <v>462</v>
      </c>
      <c r="G386" t="s">
        <v>774</v>
      </c>
      <c r="H386" t="s">
        <v>2234</v>
      </c>
      <c r="I386" t="s">
        <v>640</v>
      </c>
      <c r="J386" t="s">
        <v>2235</v>
      </c>
      <c r="K386" t="s">
        <v>467</v>
      </c>
      <c r="L386" t="s">
        <v>489</v>
      </c>
      <c r="M386" t="s">
        <v>1152</v>
      </c>
      <c r="N386" t="s">
        <v>460</v>
      </c>
      <c r="O386" t="s">
        <v>839</v>
      </c>
      <c r="P386" t="s">
        <v>471</v>
      </c>
      <c r="Q386" t="s">
        <v>471</v>
      </c>
      <c r="R386" t="s">
        <v>472</v>
      </c>
      <c r="S386" t="s">
        <v>58</v>
      </c>
      <c r="T386" t="s">
        <v>2230</v>
      </c>
      <c r="U386" t="s">
        <v>1260</v>
      </c>
      <c r="V386" t="s">
        <v>2231</v>
      </c>
      <c r="W386" t="s">
        <v>2236</v>
      </c>
      <c r="X386" t="s">
        <v>2233</v>
      </c>
      <c r="Y386" t="s">
        <v>668</v>
      </c>
    </row>
    <row r="387" spans="1:25">
      <c r="A387" t="s">
        <v>459</v>
      </c>
      <c r="B387" t="s">
        <v>2237</v>
      </c>
      <c r="C387" t="s">
        <v>2238</v>
      </c>
      <c r="D387" t="s">
        <v>1086</v>
      </c>
      <c r="E387" t="s">
        <v>14</v>
      </c>
      <c r="F387" t="s">
        <v>1053</v>
      </c>
      <c r="G387" t="s">
        <v>464</v>
      </c>
      <c r="H387" t="s">
        <v>658</v>
      </c>
      <c r="I387" t="s">
        <v>2239</v>
      </c>
      <c r="J387" t="s">
        <v>2240</v>
      </c>
      <c r="K387" t="s">
        <v>467</v>
      </c>
      <c r="L387" t="s">
        <v>1091</v>
      </c>
      <c r="M387" t="s">
        <v>1092</v>
      </c>
      <c r="N387" t="s">
        <v>460</v>
      </c>
      <c r="O387" t="s">
        <v>460</v>
      </c>
      <c r="P387" t="s">
        <v>471</v>
      </c>
      <c r="Q387" t="s">
        <v>471</v>
      </c>
      <c r="R387" t="s">
        <v>472</v>
      </c>
      <c r="S387" t="s">
        <v>58</v>
      </c>
      <c r="T387" t="s">
        <v>2212</v>
      </c>
      <c r="U387" t="s">
        <v>460</v>
      </c>
      <c r="V387" t="s">
        <v>1261</v>
      </c>
      <c r="W387" t="s">
        <v>460</v>
      </c>
      <c r="X387" t="s">
        <v>2241</v>
      </c>
      <c r="Y387" t="s">
        <v>668</v>
      </c>
    </row>
    <row r="388" spans="1:25" hidden="1">
      <c r="A388" t="s">
        <v>459</v>
      </c>
      <c r="B388" t="s">
        <v>289</v>
      </c>
      <c r="C388" t="s">
        <v>290</v>
      </c>
      <c r="D388" t="s">
        <v>13</v>
      </c>
      <c r="E388" t="s">
        <v>41</v>
      </c>
      <c r="F388" t="s">
        <v>952</v>
      </c>
      <c r="G388" t="s">
        <v>629</v>
      </c>
      <c r="H388" t="s">
        <v>2242</v>
      </c>
      <c r="I388" t="s">
        <v>1454</v>
      </c>
      <c r="J388" t="s">
        <v>2243</v>
      </c>
      <c r="K388" t="s">
        <v>467</v>
      </c>
      <c r="L388" t="s">
        <v>468</v>
      </c>
      <c r="M388" t="s">
        <v>469</v>
      </c>
      <c r="N388" t="s">
        <v>2244</v>
      </c>
      <c r="O388" t="s">
        <v>633</v>
      </c>
      <c r="P388" t="s">
        <v>470</v>
      </c>
      <c r="Q388" t="s">
        <v>471</v>
      </c>
      <c r="R388" t="s">
        <v>472</v>
      </c>
      <c r="S388" t="s">
        <v>58</v>
      </c>
      <c r="T388" t="s">
        <v>2212</v>
      </c>
      <c r="U388" t="s">
        <v>58</v>
      </c>
      <c r="V388" t="s">
        <v>2219</v>
      </c>
      <c r="W388" t="s">
        <v>2245</v>
      </c>
      <c r="X388" t="s">
        <v>2246</v>
      </c>
      <c r="Y388" t="s">
        <v>2247</v>
      </c>
    </row>
    <row r="389" spans="1:25" hidden="1">
      <c r="A389" t="s">
        <v>459</v>
      </c>
      <c r="B389" t="s">
        <v>2248</v>
      </c>
      <c r="C389" t="s">
        <v>2249</v>
      </c>
      <c r="D389" t="s">
        <v>1063</v>
      </c>
      <c r="E389" t="s">
        <v>41</v>
      </c>
      <c r="F389" t="s">
        <v>485</v>
      </c>
      <c r="G389" t="s">
        <v>1098</v>
      </c>
      <c r="H389" t="s">
        <v>2250</v>
      </c>
      <c r="I389" t="s">
        <v>1293</v>
      </c>
      <c r="J389" t="s">
        <v>2251</v>
      </c>
      <c r="K389" t="s">
        <v>467</v>
      </c>
      <c r="L389" t="s">
        <v>661</v>
      </c>
      <c r="M389" t="s">
        <v>662</v>
      </c>
      <c r="N389" t="s">
        <v>1295</v>
      </c>
      <c r="O389" t="s">
        <v>460</v>
      </c>
      <c r="P389" t="s">
        <v>471</v>
      </c>
      <c r="Q389" t="s">
        <v>471</v>
      </c>
      <c r="R389" t="s">
        <v>472</v>
      </c>
      <c r="S389" t="s">
        <v>58</v>
      </c>
      <c r="T389" t="s">
        <v>2212</v>
      </c>
      <c r="U389" t="s">
        <v>664</v>
      </c>
      <c r="V389" t="s">
        <v>1261</v>
      </c>
      <c r="W389" t="s">
        <v>2247</v>
      </c>
      <c r="X389" t="s">
        <v>2247</v>
      </c>
      <c r="Y389" t="s">
        <v>1297</v>
      </c>
    </row>
    <row r="390" spans="1:25" hidden="1">
      <c r="A390" t="s">
        <v>459</v>
      </c>
      <c r="B390" t="s">
        <v>291</v>
      </c>
      <c r="C390" t="s">
        <v>292</v>
      </c>
      <c r="D390" t="s">
        <v>13</v>
      </c>
      <c r="E390" t="s">
        <v>41</v>
      </c>
      <c r="F390" t="s">
        <v>485</v>
      </c>
      <c r="G390" t="s">
        <v>1222</v>
      </c>
      <c r="H390" t="s">
        <v>1108</v>
      </c>
      <c r="I390" t="s">
        <v>1223</v>
      </c>
      <c r="J390" t="s">
        <v>1554</v>
      </c>
      <c r="K390" t="s">
        <v>467</v>
      </c>
      <c r="L390" t="s">
        <v>661</v>
      </c>
      <c r="M390" t="s">
        <v>662</v>
      </c>
      <c r="N390" t="s">
        <v>2252</v>
      </c>
      <c r="O390" t="s">
        <v>460</v>
      </c>
      <c r="P390" t="s">
        <v>470</v>
      </c>
      <c r="Q390" t="s">
        <v>471</v>
      </c>
      <c r="R390" t="s">
        <v>472</v>
      </c>
      <c r="S390" t="s">
        <v>58</v>
      </c>
      <c r="T390" t="s">
        <v>2253</v>
      </c>
      <c r="U390" t="s">
        <v>536</v>
      </c>
      <c r="V390" t="s">
        <v>2254</v>
      </c>
      <c r="W390" t="s">
        <v>460</v>
      </c>
      <c r="X390" t="s">
        <v>460</v>
      </c>
      <c r="Y390" t="s">
        <v>1127</v>
      </c>
    </row>
    <row r="391" spans="1:25" hidden="1">
      <c r="A391" t="s">
        <v>459</v>
      </c>
      <c r="B391" t="s">
        <v>293</v>
      </c>
      <c r="C391" t="s">
        <v>294</v>
      </c>
      <c r="D391" t="s">
        <v>13</v>
      </c>
      <c r="E391" t="s">
        <v>41</v>
      </c>
      <c r="F391" t="s">
        <v>485</v>
      </c>
      <c r="G391" t="s">
        <v>2255</v>
      </c>
      <c r="H391" t="s">
        <v>1991</v>
      </c>
      <c r="I391" t="s">
        <v>2255</v>
      </c>
      <c r="J391" t="s">
        <v>488</v>
      </c>
      <c r="K391" t="s">
        <v>467</v>
      </c>
      <c r="L391" t="s">
        <v>661</v>
      </c>
      <c r="M391" t="s">
        <v>662</v>
      </c>
      <c r="N391" t="s">
        <v>2256</v>
      </c>
      <c r="O391" t="s">
        <v>460</v>
      </c>
      <c r="P391" t="s">
        <v>470</v>
      </c>
      <c r="Q391" t="s">
        <v>471</v>
      </c>
      <c r="R391" t="s">
        <v>472</v>
      </c>
      <c r="S391" t="s">
        <v>58</v>
      </c>
      <c r="T391" t="s">
        <v>2253</v>
      </c>
      <c r="U391" t="s">
        <v>536</v>
      </c>
      <c r="V391" t="s">
        <v>2254</v>
      </c>
      <c r="W391" t="s">
        <v>460</v>
      </c>
      <c r="X391" t="s">
        <v>460</v>
      </c>
      <c r="Y391" t="s">
        <v>1127</v>
      </c>
    </row>
    <row r="392" spans="1:25" hidden="1">
      <c r="A392" t="s">
        <v>459</v>
      </c>
      <c r="B392" t="s">
        <v>295</v>
      </c>
      <c r="C392" t="s">
        <v>296</v>
      </c>
      <c r="D392" t="s">
        <v>13</v>
      </c>
      <c r="E392" t="s">
        <v>41</v>
      </c>
      <c r="F392" t="s">
        <v>485</v>
      </c>
      <c r="G392" t="s">
        <v>2255</v>
      </c>
      <c r="H392" t="s">
        <v>1991</v>
      </c>
      <c r="I392" t="s">
        <v>2255</v>
      </c>
      <c r="J392" t="s">
        <v>488</v>
      </c>
      <c r="K392" t="s">
        <v>467</v>
      </c>
      <c r="L392" t="s">
        <v>661</v>
      </c>
      <c r="M392" t="s">
        <v>662</v>
      </c>
      <c r="N392" t="s">
        <v>2256</v>
      </c>
      <c r="O392" t="s">
        <v>460</v>
      </c>
      <c r="P392" t="s">
        <v>470</v>
      </c>
      <c r="Q392" t="s">
        <v>471</v>
      </c>
      <c r="R392" t="s">
        <v>472</v>
      </c>
      <c r="S392" t="s">
        <v>58</v>
      </c>
      <c r="T392" t="s">
        <v>2253</v>
      </c>
      <c r="U392" t="s">
        <v>536</v>
      </c>
      <c r="V392" t="s">
        <v>2254</v>
      </c>
      <c r="W392" t="s">
        <v>460</v>
      </c>
      <c r="X392" t="s">
        <v>460</v>
      </c>
      <c r="Y392" t="s">
        <v>1127</v>
      </c>
    </row>
    <row r="393" spans="1:25" hidden="1">
      <c r="A393" t="s">
        <v>459</v>
      </c>
      <c r="B393" t="s">
        <v>297</v>
      </c>
      <c r="C393" t="s">
        <v>298</v>
      </c>
      <c r="D393" t="s">
        <v>13</v>
      </c>
      <c r="E393" t="s">
        <v>57</v>
      </c>
      <c r="F393" t="s">
        <v>462</v>
      </c>
      <c r="G393" t="s">
        <v>2257</v>
      </c>
      <c r="H393" t="s">
        <v>2258</v>
      </c>
      <c r="I393" t="s">
        <v>2259</v>
      </c>
      <c r="J393" t="s">
        <v>2260</v>
      </c>
      <c r="K393" t="s">
        <v>467</v>
      </c>
      <c r="L393" t="s">
        <v>489</v>
      </c>
      <c r="M393" t="s">
        <v>1180</v>
      </c>
      <c r="N393" t="s">
        <v>2261</v>
      </c>
      <c r="O393" t="s">
        <v>1171</v>
      </c>
      <c r="P393" t="s">
        <v>471</v>
      </c>
      <c r="Q393" t="s">
        <v>470</v>
      </c>
      <c r="R393" t="s">
        <v>472</v>
      </c>
      <c r="S393" t="s">
        <v>2262</v>
      </c>
      <c r="T393" t="s">
        <v>2263</v>
      </c>
      <c r="U393" t="s">
        <v>2231</v>
      </c>
      <c r="V393" t="s">
        <v>2264</v>
      </c>
      <c r="W393" t="s">
        <v>2264</v>
      </c>
      <c r="X393" t="s">
        <v>2265</v>
      </c>
      <c r="Y393" t="s">
        <v>1177</v>
      </c>
    </row>
    <row r="394" spans="1:25" hidden="1">
      <c r="A394" t="s">
        <v>459</v>
      </c>
      <c r="B394" t="s">
        <v>2266</v>
      </c>
      <c r="C394" t="s">
        <v>2267</v>
      </c>
      <c r="D394" t="s">
        <v>1063</v>
      </c>
      <c r="E394" t="s">
        <v>41</v>
      </c>
      <c r="F394" t="s">
        <v>485</v>
      </c>
      <c r="G394" t="s">
        <v>711</v>
      </c>
      <c r="H394" t="s">
        <v>1064</v>
      </c>
      <c r="I394" t="s">
        <v>1065</v>
      </c>
      <c r="J394" t="s">
        <v>1066</v>
      </c>
      <c r="K394" t="s">
        <v>467</v>
      </c>
      <c r="L394" t="s">
        <v>661</v>
      </c>
      <c r="M394" t="s">
        <v>662</v>
      </c>
      <c r="N394" t="s">
        <v>1067</v>
      </c>
      <c r="O394" t="s">
        <v>460</v>
      </c>
      <c r="P394" t="s">
        <v>471</v>
      </c>
      <c r="Q394" t="s">
        <v>471</v>
      </c>
      <c r="R394" t="s">
        <v>472</v>
      </c>
      <c r="S394" t="s">
        <v>2262</v>
      </c>
      <c r="T394" t="s">
        <v>2268</v>
      </c>
      <c r="U394" t="s">
        <v>1070</v>
      </c>
      <c r="V394" t="s">
        <v>460</v>
      </c>
      <c r="W394" t="s">
        <v>460</v>
      </c>
      <c r="X394" t="s">
        <v>460</v>
      </c>
      <c r="Y394" t="s">
        <v>668</v>
      </c>
    </row>
    <row r="395" spans="1:25">
      <c r="A395" t="s">
        <v>459</v>
      </c>
      <c r="B395" t="s">
        <v>2269</v>
      </c>
      <c r="C395" t="s">
        <v>2270</v>
      </c>
      <c r="D395" t="s">
        <v>1086</v>
      </c>
      <c r="E395" t="s">
        <v>41</v>
      </c>
      <c r="F395" t="s">
        <v>1843</v>
      </c>
      <c r="G395" t="s">
        <v>1478</v>
      </c>
      <c r="H395" t="s">
        <v>1266</v>
      </c>
      <c r="I395" t="s">
        <v>1468</v>
      </c>
      <c r="J395" t="s">
        <v>2271</v>
      </c>
      <c r="K395" t="s">
        <v>467</v>
      </c>
      <c r="L395" t="s">
        <v>489</v>
      </c>
      <c r="M395" t="s">
        <v>1180</v>
      </c>
      <c r="N395" t="s">
        <v>2272</v>
      </c>
      <c r="O395" t="s">
        <v>460</v>
      </c>
      <c r="P395" t="s">
        <v>470</v>
      </c>
      <c r="Q395" t="s">
        <v>471</v>
      </c>
      <c r="R395" t="s">
        <v>472</v>
      </c>
      <c r="S395" t="s">
        <v>2262</v>
      </c>
      <c r="T395" t="s">
        <v>2273</v>
      </c>
      <c r="U395" t="s">
        <v>664</v>
      </c>
      <c r="V395" t="s">
        <v>2274</v>
      </c>
      <c r="W395" t="s">
        <v>2264</v>
      </c>
      <c r="X395" t="s">
        <v>2275</v>
      </c>
      <c r="Y395" t="s">
        <v>1461</v>
      </c>
    </row>
    <row r="396" spans="1:25" hidden="1">
      <c r="A396" t="s">
        <v>459</v>
      </c>
      <c r="B396" t="s">
        <v>299</v>
      </c>
      <c r="C396" t="s">
        <v>300</v>
      </c>
      <c r="D396" t="s">
        <v>13</v>
      </c>
      <c r="E396" t="s">
        <v>41</v>
      </c>
      <c r="F396" t="s">
        <v>524</v>
      </c>
      <c r="G396" t="s">
        <v>924</v>
      </c>
      <c r="H396" t="s">
        <v>1099</v>
      </c>
      <c r="I396" t="s">
        <v>1109</v>
      </c>
      <c r="J396" t="s">
        <v>2276</v>
      </c>
      <c r="K396" t="s">
        <v>467</v>
      </c>
      <c r="L396" t="s">
        <v>489</v>
      </c>
      <c r="M396" t="s">
        <v>2222</v>
      </c>
      <c r="N396" t="s">
        <v>2277</v>
      </c>
      <c r="O396" t="s">
        <v>1171</v>
      </c>
      <c r="P396" t="s">
        <v>471</v>
      </c>
      <c r="Q396" t="s">
        <v>471</v>
      </c>
      <c r="R396" t="s">
        <v>472</v>
      </c>
      <c r="S396" t="s">
        <v>2278</v>
      </c>
      <c r="T396" t="s">
        <v>2279</v>
      </c>
      <c r="U396" t="s">
        <v>2280</v>
      </c>
      <c r="V396" t="s">
        <v>2280</v>
      </c>
      <c r="W396" t="s">
        <v>2281</v>
      </c>
      <c r="X396" t="s">
        <v>2282</v>
      </c>
      <c r="Y396" t="s">
        <v>1177</v>
      </c>
    </row>
    <row r="397" spans="1:25" hidden="1">
      <c r="A397" t="s">
        <v>459</v>
      </c>
      <c r="B397" t="s">
        <v>301</v>
      </c>
      <c r="C397" t="s">
        <v>302</v>
      </c>
      <c r="D397" t="s">
        <v>13</v>
      </c>
      <c r="E397" t="s">
        <v>41</v>
      </c>
      <c r="F397" t="s">
        <v>1106</v>
      </c>
      <c r="G397" t="s">
        <v>2283</v>
      </c>
      <c r="H397" t="s">
        <v>969</v>
      </c>
      <c r="I397" t="s">
        <v>1510</v>
      </c>
      <c r="J397" t="s">
        <v>2284</v>
      </c>
      <c r="K397" t="s">
        <v>467</v>
      </c>
      <c r="L397" t="s">
        <v>468</v>
      </c>
      <c r="M397" t="s">
        <v>932</v>
      </c>
      <c r="N397" t="s">
        <v>2285</v>
      </c>
      <c r="O397" t="s">
        <v>633</v>
      </c>
      <c r="P397" t="s">
        <v>471</v>
      </c>
      <c r="Q397" t="s">
        <v>471</v>
      </c>
      <c r="R397" t="s">
        <v>472</v>
      </c>
      <c r="S397" t="s">
        <v>2278</v>
      </c>
      <c r="T397" t="s">
        <v>2279</v>
      </c>
      <c r="U397" t="s">
        <v>1070</v>
      </c>
      <c r="V397" t="s">
        <v>2280</v>
      </c>
      <c r="W397" t="s">
        <v>2281</v>
      </c>
      <c r="X397" t="s">
        <v>2286</v>
      </c>
      <c r="Y397" t="s">
        <v>2287</v>
      </c>
    </row>
    <row r="398" spans="1:25" hidden="1">
      <c r="A398" t="s">
        <v>459</v>
      </c>
      <c r="B398" t="s">
        <v>2288</v>
      </c>
      <c r="C398" t="s">
        <v>2289</v>
      </c>
      <c r="D398" t="s">
        <v>1063</v>
      </c>
      <c r="E398" t="s">
        <v>41</v>
      </c>
      <c r="F398" t="s">
        <v>485</v>
      </c>
      <c r="G398" t="s">
        <v>1098</v>
      </c>
      <c r="H398" t="s">
        <v>1430</v>
      </c>
      <c r="I398" t="s">
        <v>1140</v>
      </c>
      <c r="J398" t="s">
        <v>2290</v>
      </c>
      <c r="K398" t="s">
        <v>467</v>
      </c>
      <c r="L398" t="s">
        <v>661</v>
      </c>
      <c r="M398" t="s">
        <v>662</v>
      </c>
      <c r="N398" t="s">
        <v>1102</v>
      </c>
      <c r="O398" t="s">
        <v>460</v>
      </c>
      <c r="P398" t="s">
        <v>471</v>
      </c>
      <c r="Q398" t="s">
        <v>471</v>
      </c>
      <c r="R398" t="s">
        <v>472</v>
      </c>
      <c r="S398" t="s">
        <v>2278</v>
      </c>
      <c r="T398" t="s">
        <v>2279</v>
      </c>
      <c r="U398" t="s">
        <v>664</v>
      </c>
      <c r="V398" t="s">
        <v>2281</v>
      </c>
      <c r="W398" t="s">
        <v>2291</v>
      </c>
      <c r="X398" t="s">
        <v>2292</v>
      </c>
      <c r="Y398" t="s">
        <v>668</v>
      </c>
    </row>
    <row r="399" spans="1:25" hidden="1">
      <c r="A399" t="s">
        <v>459</v>
      </c>
      <c r="B399" t="s">
        <v>2293</v>
      </c>
      <c r="C399" t="s">
        <v>2294</v>
      </c>
      <c r="D399" t="s">
        <v>13</v>
      </c>
      <c r="E399" t="s">
        <v>41</v>
      </c>
      <c r="F399" t="s">
        <v>485</v>
      </c>
      <c r="G399" t="s">
        <v>2295</v>
      </c>
      <c r="H399" t="s">
        <v>2296</v>
      </c>
      <c r="I399" t="s">
        <v>2295</v>
      </c>
      <c r="J399" t="s">
        <v>488</v>
      </c>
      <c r="K399" t="s">
        <v>467</v>
      </c>
      <c r="L399" t="s">
        <v>489</v>
      </c>
      <c r="M399" t="s">
        <v>2217</v>
      </c>
      <c r="N399" t="s">
        <v>460</v>
      </c>
      <c r="O399" t="s">
        <v>460</v>
      </c>
      <c r="P399" t="s">
        <v>470</v>
      </c>
      <c r="Q399" t="s">
        <v>470</v>
      </c>
      <c r="R399" t="s">
        <v>2297</v>
      </c>
      <c r="S399" t="s">
        <v>75</v>
      </c>
      <c r="T399" t="s">
        <v>2298</v>
      </c>
      <c r="U399" t="s">
        <v>2299</v>
      </c>
      <c r="V399" t="s">
        <v>2299</v>
      </c>
      <c r="W399" t="s">
        <v>2299</v>
      </c>
      <c r="X399" t="s">
        <v>2299</v>
      </c>
      <c r="Y399" t="s">
        <v>668</v>
      </c>
    </row>
    <row r="400" spans="1:25" hidden="1">
      <c r="A400" t="s">
        <v>459</v>
      </c>
      <c r="B400" t="s">
        <v>2300</v>
      </c>
      <c r="C400" t="s">
        <v>2301</v>
      </c>
      <c r="D400" t="s">
        <v>13</v>
      </c>
      <c r="E400" t="s">
        <v>41</v>
      </c>
      <c r="F400" t="s">
        <v>485</v>
      </c>
      <c r="G400" t="s">
        <v>2295</v>
      </c>
      <c r="H400" t="s">
        <v>2296</v>
      </c>
      <c r="I400" t="s">
        <v>2295</v>
      </c>
      <c r="J400" t="s">
        <v>488</v>
      </c>
      <c r="K400" t="s">
        <v>467</v>
      </c>
      <c r="L400" t="s">
        <v>468</v>
      </c>
      <c r="M400" t="s">
        <v>932</v>
      </c>
      <c r="N400" t="s">
        <v>460</v>
      </c>
      <c r="O400" t="s">
        <v>460</v>
      </c>
      <c r="P400" t="s">
        <v>470</v>
      </c>
      <c r="Q400" t="s">
        <v>471</v>
      </c>
      <c r="R400" t="s">
        <v>472</v>
      </c>
      <c r="S400" t="s">
        <v>50</v>
      </c>
      <c r="T400" t="s">
        <v>2029</v>
      </c>
      <c r="U400" t="s">
        <v>2302</v>
      </c>
      <c r="V400" t="s">
        <v>2302</v>
      </c>
      <c r="W400" t="s">
        <v>2302</v>
      </c>
      <c r="X400" t="s">
        <v>2302</v>
      </c>
      <c r="Y400" t="s">
        <v>668</v>
      </c>
    </row>
    <row r="401" spans="1:25" hidden="1">
      <c r="A401" t="s">
        <v>459</v>
      </c>
      <c r="B401" t="s">
        <v>303</v>
      </c>
      <c r="C401" t="s">
        <v>304</v>
      </c>
      <c r="D401" t="s">
        <v>13</v>
      </c>
      <c r="E401" t="s">
        <v>36</v>
      </c>
      <c r="F401" t="s">
        <v>485</v>
      </c>
      <c r="G401" t="s">
        <v>2303</v>
      </c>
      <c r="H401" t="s">
        <v>2304</v>
      </c>
      <c r="I401" t="s">
        <v>2303</v>
      </c>
      <c r="J401" t="s">
        <v>488</v>
      </c>
      <c r="K401" t="s">
        <v>467</v>
      </c>
      <c r="L401" t="s">
        <v>468</v>
      </c>
      <c r="M401" t="s">
        <v>932</v>
      </c>
      <c r="N401" t="s">
        <v>2305</v>
      </c>
      <c r="O401" t="s">
        <v>460</v>
      </c>
      <c r="P401" t="s">
        <v>471</v>
      </c>
      <c r="Q401" t="s">
        <v>471</v>
      </c>
      <c r="R401" t="s">
        <v>472</v>
      </c>
      <c r="S401" t="s">
        <v>2306</v>
      </c>
      <c r="T401" t="s">
        <v>2307</v>
      </c>
      <c r="U401" t="s">
        <v>2308</v>
      </c>
      <c r="V401" t="s">
        <v>2309</v>
      </c>
      <c r="W401" t="s">
        <v>2309</v>
      </c>
      <c r="X401" t="s">
        <v>2310</v>
      </c>
      <c r="Y401" t="s">
        <v>668</v>
      </c>
    </row>
    <row r="402" spans="1:25" hidden="1">
      <c r="A402" t="s">
        <v>459</v>
      </c>
      <c r="B402" t="s">
        <v>2311</v>
      </c>
      <c r="C402" t="s">
        <v>2312</v>
      </c>
      <c r="D402" t="s">
        <v>1063</v>
      </c>
      <c r="E402" t="s">
        <v>41</v>
      </c>
      <c r="F402" t="s">
        <v>485</v>
      </c>
      <c r="G402" t="s">
        <v>1065</v>
      </c>
      <c r="H402" t="s">
        <v>506</v>
      </c>
      <c r="I402" t="s">
        <v>1065</v>
      </c>
      <c r="J402" t="s">
        <v>488</v>
      </c>
      <c r="K402" t="s">
        <v>467</v>
      </c>
      <c r="L402" t="s">
        <v>661</v>
      </c>
      <c r="M402" t="s">
        <v>662</v>
      </c>
      <c r="N402" t="s">
        <v>1067</v>
      </c>
      <c r="O402" t="s">
        <v>460</v>
      </c>
      <c r="P402" t="s">
        <v>471</v>
      </c>
      <c r="Q402" t="s">
        <v>471</v>
      </c>
      <c r="R402" t="s">
        <v>472</v>
      </c>
      <c r="S402" t="s">
        <v>2306</v>
      </c>
      <c r="T402" t="s">
        <v>2313</v>
      </c>
      <c r="U402" t="s">
        <v>1070</v>
      </c>
      <c r="V402" t="s">
        <v>460</v>
      </c>
      <c r="W402" t="s">
        <v>460</v>
      </c>
      <c r="X402" t="s">
        <v>460</v>
      </c>
      <c r="Y402" t="s">
        <v>668</v>
      </c>
    </row>
    <row r="403" spans="1:25" hidden="1">
      <c r="A403" t="s">
        <v>459</v>
      </c>
      <c r="B403" t="s">
        <v>305</v>
      </c>
      <c r="C403" t="s">
        <v>306</v>
      </c>
      <c r="D403" t="s">
        <v>13</v>
      </c>
      <c r="E403" t="s">
        <v>41</v>
      </c>
      <c r="F403" t="s">
        <v>491</v>
      </c>
      <c r="G403" t="s">
        <v>2314</v>
      </c>
      <c r="H403" t="s">
        <v>2315</v>
      </c>
      <c r="I403" t="s">
        <v>1191</v>
      </c>
      <c r="J403" t="s">
        <v>2316</v>
      </c>
      <c r="K403" t="s">
        <v>467</v>
      </c>
      <c r="L403" t="s">
        <v>1091</v>
      </c>
      <c r="M403" t="s">
        <v>2317</v>
      </c>
      <c r="N403" t="s">
        <v>2318</v>
      </c>
      <c r="O403" t="s">
        <v>839</v>
      </c>
      <c r="P403" t="s">
        <v>471</v>
      </c>
      <c r="Q403" t="s">
        <v>471</v>
      </c>
      <c r="R403" t="s">
        <v>2319</v>
      </c>
      <c r="S403" t="s">
        <v>63</v>
      </c>
      <c r="T403" t="s">
        <v>2320</v>
      </c>
      <c r="U403" t="s">
        <v>2321</v>
      </c>
      <c r="V403" t="s">
        <v>2322</v>
      </c>
      <c r="W403" t="s">
        <v>2323</v>
      </c>
      <c r="X403" t="s">
        <v>2324</v>
      </c>
      <c r="Y403" t="s">
        <v>2325</v>
      </c>
    </row>
    <row r="404" spans="1:25" hidden="1">
      <c r="A404" t="s">
        <v>459</v>
      </c>
      <c r="B404" t="s">
        <v>307</v>
      </c>
      <c r="C404" t="s">
        <v>308</v>
      </c>
      <c r="D404" t="s">
        <v>13</v>
      </c>
      <c r="E404" t="s">
        <v>41</v>
      </c>
      <c r="F404" t="s">
        <v>2326</v>
      </c>
      <c r="G404" t="s">
        <v>1098</v>
      </c>
      <c r="H404" t="s">
        <v>1099</v>
      </c>
      <c r="I404" t="s">
        <v>1417</v>
      </c>
      <c r="J404" t="s">
        <v>2327</v>
      </c>
      <c r="K404" t="s">
        <v>467</v>
      </c>
      <c r="L404" t="s">
        <v>1091</v>
      </c>
      <c r="M404" t="s">
        <v>2317</v>
      </c>
      <c r="N404" t="s">
        <v>2328</v>
      </c>
      <c r="O404" t="s">
        <v>460</v>
      </c>
      <c r="P404" t="s">
        <v>470</v>
      </c>
      <c r="Q404" t="s">
        <v>471</v>
      </c>
      <c r="R404" t="s">
        <v>2319</v>
      </c>
      <c r="S404" t="s">
        <v>63</v>
      </c>
      <c r="T404" t="s">
        <v>2320</v>
      </c>
      <c r="U404" t="s">
        <v>2321</v>
      </c>
      <c r="V404" t="s">
        <v>2329</v>
      </c>
      <c r="W404" t="s">
        <v>2330</v>
      </c>
      <c r="X404" t="s">
        <v>2331</v>
      </c>
      <c r="Y404" t="s">
        <v>668</v>
      </c>
    </row>
    <row r="405" spans="1:25" hidden="1">
      <c r="A405" t="s">
        <v>459</v>
      </c>
      <c r="B405" t="s">
        <v>309</v>
      </c>
      <c r="C405" t="s">
        <v>310</v>
      </c>
      <c r="D405" t="s">
        <v>13</v>
      </c>
      <c r="E405" t="s">
        <v>41</v>
      </c>
      <c r="F405" t="s">
        <v>1673</v>
      </c>
      <c r="G405" t="s">
        <v>835</v>
      </c>
      <c r="H405" t="s">
        <v>1099</v>
      </c>
      <c r="I405" t="s">
        <v>2332</v>
      </c>
      <c r="J405" t="s">
        <v>2333</v>
      </c>
      <c r="K405" t="s">
        <v>467</v>
      </c>
      <c r="L405" t="s">
        <v>1091</v>
      </c>
      <c r="M405" t="s">
        <v>2317</v>
      </c>
      <c r="N405" t="s">
        <v>2334</v>
      </c>
      <c r="O405" t="s">
        <v>839</v>
      </c>
      <c r="P405" t="s">
        <v>471</v>
      </c>
      <c r="Q405" t="s">
        <v>471</v>
      </c>
      <c r="R405" t="s">
        <v>2319</v>
      </c>
      <c r="S405" t="s">
        <v>63</v>
      </c>
      <c r="T405" t="s">
        <v>2320</v>
      </c>
      <c r="U405" t="s">
        <v>2321</v>
      </c>
      <c r="V405" t="s">
        <v>2335</v>
      </c>
      <c r="W405" t="s">
        <v>2336</v>
      </c>
      <c r="X405" t="s">
        <v>2337</v>
      </c>
      <c r="Y405" t="s">
        <v>2325</v>
      </c>
    </row>
    <row r="406" spans="1:25" hidden="1">
      <c r="A406" t="s">
        <v>459</v>
      </c>
      <c r="B406" t="s">
        <v>311</v>
      </c>
      <c r="C406" t="s">
        <v>312</v>
      </c>
      <c r="D406" t="s">
        <v>13</v>
      </c>
      <c r="E406" t="s">
        <v>41</v>
      </c>
      <c r="F406" t="s">
        <v>2006</v>
      </c>
      <c r="G406" t="s">
        <v>2314</v>
      </c>
      <c r="H406" t="s">
        <v>2338</v>
      </c>
      <c r="I406" t="s">
        <v>1558</v>
      </c>
      <c r="J406" t="s">
        <v>2339</v>
      </c>
      <c r="K406" t="s">
        <v>467</v>
      </c>
      <c r="L406" t="s">
        <v>1091</v>
      </c>
      <c r="M406" t="s">
        <v>2317</v>
      </c>
      <c r="N406" t="s">
        <v>2340</v>
      </c>
      <c r="O406" t="s">
        <v>633</v>
      </c>
      <c r="P406" t="s">
        <v>471</v>
      </c>
      <c r="Q406" t="s">
        <v>471</v>
      </c>
      <c r="R406" t="s">
        <v>2319</v>
      </c>
      <c r="S406" t="s">
        <v>63</v>
      </c>
      <c r="T406" t="s">
        <v>2320</v>
      </c>
      <c r="U406" t="s">
        <v>2321</v>
      </c>
      <c r="V406" t="s">
        <v>2335</v>
      </c>
      <c r="W406" t="s">
        <v>2325</v>
      </c>
      <c r="X406" t="s">
        <v>2341</v>
      </c>
      <c r="Y406" t="s">
        <v>2325</v>
      </c>
    </row>
    <row r="407" spans="1:25" hidden="1">
      <c r="A407" t="s">
        <v>459</v>
      </c>
      <c r="B407" t="s">
        <v>313</v>
      </c>
      <c r="C407" t="s">
        <v>314</v>
      </c>
      <c r="D407" t="s">
        <v>13</v>
      </c>
      <c r="E407" t="s">
        <v>41</v>
      </c>
      <c r="F407" t="s">
        <v>2001</v>
      </c>
      <c r="G407" t="s">
        <v>791</v>
      </c>
      <c r="H407" t="s">
        <v>2342</v>
      </c>
      <c r="I407" t="s">
        <v>1454</v>
      </c>
      <c r="J407" t="s">
        <v>2343</v>
      </c>
      <c r="K407" t="s">
        <v>467</v>
      </c>
      <c r="L407" t="s">
        <v>535</v>
      </c>
      <c r="M407" t="s">
        <v>1185</v>
      </c>
      <c r="N407" t="s">
        <v>2344</v>
      </c>
      <c r="O407" t="s">
        <v>1171</v>
      </c>
      <c r="P407" t="s">
        <v>470</v>
      </c>
      <c r="Q407" t="s">
        <v>471</v>
      </c>
      <c r="R407" t="s">
        <v>2319</v>
      </c>
      <c r="S407" t="s">
        <v>63</v>
      </c>
      <c r="T407" t="s">
        <v>2320</v>
      </c>
      <c r="U407" t="s">
        <v>2321</v>
      </c>
      <c r="V407" t="s">
        <v>2335</v>
      </c>
      <c r="W407" t="s">
        <v>2325</v>
      </c>
      <c r="X407" t="s">
        <v>2345</v>
      </c>
      <c r="Y407" t="s">
        <v>2345</v>
      </c>
    </row>
    <row r="408" spans="1:25" hidden="1">
      <c r="A408" t="s">
        <v>459</v>
      </c>
      <c r="B408" t="s">
        <v>315</v>
      </c>
      <c r="C408" t="s">
        <v>316</v>
      </c>
      <c r="D408" t="s">
        <v>13</v>
      </c>
      <c r="E408" t="s">
        <v>41</v>
      </c>
      <c r="F408" t="s">
        <v>1188</v>
      </c>
      <c r="G408" t="s">
        <v>867</v>
      </c>
      <c r="H408" t="s">
        <v>1108</v>
      </c>
      <c r="I408" t="s">
        <v>1191</v>
      </c>
      <c r="J408" t="s">
        <v>2346</v>
      </c>
      <c r="K408" t="s">
        <v>467</v>
      </c>
      <c r="L408" t="s">
        <v>1091</v>
      </c>
      <c r="M408" t="s">
        <v>1225</v>
      </c>
      <c r="N408" t="s">
        <v>2347</v>
      </c>
      <c r="O408" t="s">
        <v>839</v>
      </c>
      <c r="P408" t="s">
        <v>470</v>
      </c>
      <c r="Q408" t="s">
        <v>471</v>
      </c>
      <c r="R408" t="s">
        <v>2319</v>
      </c>
      <c r="S408" t="s">
        <v>63</v>
      </c>
      <c r="T408" t="s">
        <v>2320</v>
      </c>
      <c r="U408" t="s">
        <v>2321</v>
      </c>
      <c r="V408" t="s">
        <v>2348</v>
      </c>
      <c r="W408" t="s">
        <v>2325</v>
      </c>
      <c r="X408" t="s">
        <v>2349</v>
      </c>
      <c r="Y408" t="s">
        <v>2325</v>
      </c>
    </row>
    <row r="409" spans="1:25" hidden="1">
      <c r="A409" t="s">
        <v>459</v>
      </c>
      <c r="B409" t="s">
        <v>317</v>
      </c>
      <c r="C409" t="s">
        <v>318</v>
      </c>
      <c r="D409" t="s">
        <v>13</v>
      </c>
      <c r="E409" t="s">
        <v>57</v>
      </c>
      <c r="F409" t="s">
        <v>462</v>
      </c>
      <c r="G409" t="s">
        <v>729</v>
      </c>
      <c r="H409" t="s">
        <v>723</v>
      </c>
      <c r="I409" t="s">
        <v>1425</v>
      </c>
      <c r="J409" t="s">
        <v>1307</v>
      </c>
      <c r="K409" t="s">
        <v>467</v>
      </c>
      <c r="L409" t="s">
        <v>468</v>
      </c>
      <c r="M409" t="s">
        <v>1045</v>
      </c>
      <c r="N409" t="s">
        <v>2350</v>
      </c>
      <c r="O409" t="s">
        <v>1171</v>
      </c>
      <c r="P409" t="s">
        <v>471</v>
      </c>
      <c r="Q409" t="s">
        <v>471</v>
      </c>
      <c r="R409" t="s">
        <v>2319</v>
      </c>
      <c r="S409" t="s">
        <v>63</v>
      </c>
      <c r="T409" t="s">
        <v>2320</v>
      </c>
      <c r="U409" t="s">
        <v>2351</v>
      </c>
      <c r="V409" t="s">
        <v>2351</v>
      </c>
      <c r="W409" t="s">
        <v>2352</v>
      </c>
      <c r="X409" t="s">
        <v>2325</v>
      </c>
      <c r="Y409" t="s">
        <v>2325</v>
      </c>
    </row>
    <row r="410" spans="1:25" hidden="1">
      <c r="A410" t="s">
        <v>459</v>
      </c>
      <c r="B410" t="s">
        <v>319</v>
      </c>
      <c r="C410" t="s">
        <v>320</v>
      </c>
      <c r="D410" t="s">
        <v>13</v>
      </c>
      <c r="E410" t="s">
        <v>57</v>
      </c>
      <c r="F410" t="s">
        <v>462</v>
      </c>
      <c r="G410" t="s">
        <v>2314</v>
      </c>
      <c r="H410" t="s">
        <v>2353</v>
      </c>
      <c r="I410" t="s">
        <v>658</v>
      </c>
      <c r="J410" t="s">
        <v>2354</v>
      </c>
      <c r="K410" t="s">
        <v>467</v>
      </c>
      <c r="L410" t="s">
        <v>489</v>
      </c>
      <c r="M410" t="s">
        <v>2217</v>
      </c>
      <c r="N410" t="s">
        <v>2355</v>
      </c>
      <c r="O410" t="s">
        <v>633</v>
      </c>
      <c r="P410" t="s">
        <v>471</v>
      </c>
      <c r="Q410" t="s">
        <v>471</v>
      </c>
      <c r="R410" t="s">
        <v>2319</v>
      </c>
      <c r="S410" t="s">
        <v>63</v>
      </c>
      <c r="T410" t="s">
        <v>2320</v>
      </c>
      <c r="U410" t="s">
        <v>2351</v>
      </c>
      <c r="V410" t="s">
        <v>2352</v>
      </c>
      <c r="W410" t="s">
        <v>2356</v>
      </c>
      <c r="X410" t="s">
        <v>2357</v>
      </c>
      <c r="Y410" t="s">
        <v>2325</v>
      </c>
    </row>
    <row r="411" spans="1:25" hidden="1">
      <c r="A411" t="s">
        <v>459</v>
      </c>
      <c r="B411" t="s">
        <v>321</v>
      </c>
      <c r="C411" t="s">
        <v>322</v>
      </c>
      <c r="D411" t="s">
        <v>13</v>
      </c>
      <c r="E411" t="s">
        <v>41</v>
      </c>
      <c r="F411" t="s">
        <v>1396</v>
      </c>
      <c r="G411" t="s">
        <v>835</v>
      </c>
      <c r="H411" t="s">
        <v>1314</v>
      </c>
      <c r="I411" t="s">
        <v>1365</v>
      </c>
      <c r="J411" t="s">
        <v>2358</v>
      </c>
      <c r="K411" t="s">
        <v>467</v>
      </c>
      <c r="L411" t="s">
        <v>1091</v>
      </c>
      <c r="M411" t="s">
        <v>1092</v>
      </c>
      <c r="N411" t="s">
        <v>2359</v>
      </c>
      <c r="O411" t="s">
        <v>460</v>
      </c>
      <c r="P411" t="s">
        <v>470</v>
      </c>
      <c r="Q411" t="s">
        <v>471</v>
      </c>
      <c r="R411" t="s">
        <v>2319</v>
      </c>
      <c r="S411" t="s">
        <v>63</v>
      </c>
      <c r="T411" t="s">
        <v>2320</v>
      </c>
      <c r="U411" t="s">
        <v>2321</v>
      </c>
      <c r="V411" t="s">
        <v>2335</v>
      </c>
      <c r="W411" t="s">
        <v>2360</v>
      </c>
      <c r="X411" t="s">
        <v>2360</v>
      </c>
      <c r="Y411" t="s">
        <v>2325</v>
      </c>
    </row>
    <row r="412" spans="1:25" hidden="1">
      <c r="A412" t="s">
        <v>459</v>
      </c>
      <c r="B412" t="s">
        <v>323</v>
      </c>
      <c r="C412" t="s">
        <v>324</v>
      </c>
      <c r="D412" t="s">
        <v>13</v>
      </c>
      <c r="E412" t="s">
        <v>57</v>
      </c>
      <c r="F412" t="s">
        <v>462</v>
      </c>
      <c r="G412" t="s">
        <v>546</v>
      </c>
      <c r="H412" t="s">
        <v>658</v>
      </c>
      <c r="I412" t="s">
        <v>658</v>
      </c>
      <c r="J412" t="s">
        <v>2361</v>
      </c>
      <c r="K412" t="s">
        <v>467</v>
      </c>
      <c r="L412" t="s">
        <v>1091</v>
      </c>
      <c r="M412" t="s">
        <v>2317</v>
      </c>
      <c r="N412" t="s">
        <v>2362</v>
      </c>
      <c r="O412" t="s">
        <v>839</v>
      </c>
      <c r="P412" t="s">
        <v>471</v>
      </c>
      <c r="Q412" t="s">
        <v>471</v>
      </c>
      <c r="R412" t="s">
        <v>2319</v>
      </c>
      <c r="S412" t="s">
        <v>63</v>
      </c>
      <c r="T412" t="s">
        <v>2320</v>
      </c>
      <c r="U412" t="s">
        <v>2351</v>
      </c>
      <c r="V412" t="s">
        <v>2363</v>
      </c>
      <c r="W412" t="s">
        <v>2364</v>
      </c>
      <c r="X412" t="s">
        <v>2325</v>
      </c>
      <c r="Y412" t="s">
        <v>668</v>
      </c>
    </row>
    <row r="413" spans="1:25" hidden="1">
      <c r="A413" t="s">
        <v>459</v>
      </c>
      <c r="B413" t="s">
        <v>325</v>
      </c>
      <c r="C413" t="s">
        <v>326</v>
      </c>
      <c r="D413" t="s">
        <v>13</v>
      </c>
      <c r="E413" t="s">
        <v>57</v>
      </c>
      <c r="F413" t="s">
        <v>462</v>
      </c>
      <c r="G413" t="s">
        <v>2365</v>
      </c>
      <c r="H413" t="s">
        <v>1098</v>
      </c>
      <c r="I413" t="s">
        <v>2366</v>
      </c>
      <c r="J413" t="s">
        <v>2367</v>
      </c>
      <c r="K413" t="s">
        <v>467</v>
      </c>
      <c r="L413" t="s">
        <v>1091</v>
      </c>
      <c r="M413" t="s">
        <v>1092</v>
      </c>
      <c r="N413" t="s">
        <v>460</v>
      </c>
      <c r="O413" t="s">
        <v>460</v>
      </c>
      <c r="P413" t="s">
        <v>471</v>
      </c>
      <c r="Q413" t="s">
        <v>471</v>
      </c>
      <c r="R413" t="s">
        <v>2319</v>
      </c>
      <c r="S413" t="s">
        <v>63</v>
      </c>
      <c r="T413" t="s">
        <v>2320</v>
      </c>
      <c r="U413" t="s">
        <v>2351</v>
      </c>
      <c r="V413" t="s">
        <v>2368</v>
      </c>
      <c r="W413" t="s">
        <v>2345</v>
      </c>
      <c r="X413" t="s">
        <v>2369</v>
      </c>
      <c r="Y413" t="s">
        <v>668</v>
      </c>
    </row>
    <row r="414" spans="1:25">
      <c r="A414" t="s">
        <v>459</v>
      </c>
      <c r="B414" t="s">
        <v>2370</v>
      </c>
      <c r="C414" t="s">
        <v>2371</v>
      </c>
      <c r="D414" t="s">
        <v>1086</v>
      </c>
      <c r="E414" t="s">
        <v>41</v>
      </c>
      <c r="F414" t="s">
        <v>1932</v>
      </c>
      <c r="G414" t="s">
        <v>464</v>
      </c>
      <c r="H414" t="s">
        <v>2372</v>
      </c>
      <c r="I414" t="s">
        <v>2158</v>
      </c>
      <c r="J414" t="s">
        <v>2373</v>
      </c>
      <c r="K414" t="s">
        <v>467</v>
      </c>
      <c r="L414" t="s">
        <v>535</v>
      </c>
      <c r="M414" t="s">
        <v>2105</v>
      </c>
      <c r="N414" t="s">
        <v>460</v>
      </c>
      <c r="O414" t="s">
        <v>460</v>
      </c>
      <c r="P414" t="s">
        <v>470</v>
      </c>
      <c r="Q414" t="s">
        <v>471</v>
      </c>
      <c r="R414" t="s">
        <v>2319</v>
      </c>
      <c r="S414" t="s">
        <v>63</v>
      </c>
      <c r="T414" t="s">
        <v>2320</v>
      </c>
      <c r="U414" t="s">
        <v>2374</v>
      </c>
      <c r="V414" t="s">
        <v>2368</v>
      </c>
      <c r="W414" t="s">
        <v>2325</v>
      </c>
      <c r="X414" t="s">
        <v>2375</v>
      </c>
      <c r="Y414" t="s">
        <v>2325</v>
      </c>
    </row>
    <row r="415" spans="1:25" hidden="1">
      <c r="A415" t="s">
        <v>459</v>
      </c>
      <c r="B415" t="s">
        <v>2376</v>
      </c>
      <c r="C415" t="s">
        <v>2377</v>
      </c>
      <c r="D415" t="s">
        <v>1063</v>
      </c>
      <c r="E415" t="s">
        <v>41</v>
      </c>
      <c r="F415" t="s">
        <v>485</v>
      </c>
      <c r="G415" t="s">
        <v>1098</v>
      </c>
      <c r="H415" t="s">
        <v>1209</v>
      </c>
      <c r="I415" t="s">
        <v>1301</v>
      </c>
      <c r="J415" t="s">
        <v>1161</v>
      </c>
      <c r="K415" t="s">
        <v>467</v>
      </c>
      <c r="L415" t="s">
        <v>661</v>
      </c>
      <c r="M415" t="s">
        <v>662</v>
      </c>
      <c r="N415" t="s">
        <v>2378</v>
      </c>
      <c r="O415" t="s">
        <v>460</v>
      </c>
      <c r="P415" t="s">
        <v>471</v>
      </c>
      <c r="Q415" t="s">
        <v>471</v>
      </c>
      <c r="R415" t="s">
        <v>2319</v>
      </c>
      <c r="S415" t="s">
        <v>63</v>
      </c>
      <c r="T415" t="s">
        <v>2379</v>
      </c>
      <c r="U415" t="s">
        <v>664</v>
      </c>
      <c r="V415" t="s">
        <v>2380</v>
      </c>
      <c r="W415" t="s">
        <v>2381</v>
      </c>
      <c r="X415" t="s">
        <v>2382</v>
      </c>
      <c r="Y415" t="s">
        <v>668</v>
      </c>
    </row>
    <row r="416" spans="1:25" hidden="1">
      <c r="A416" t="s">
        <v>459</v>
      </c>
      <c r="B416" t="s">
        <v>2383</v>
      </c>
      <c r="C416" t="s">
        <v>2384</v>
      </c>
      <c r="D416" t="s">
        <v>1063</v>
      </c>
      <c r="E416" t="s">
        <v>41</v>
      </c>
      <c r="F416" t="s">
        <v>485</v>
      </c>
      <c r="G416" t="s">
        <v>1587</v>
      </c>
      <c r="H416" t="s">
        <v>2385</v>
      </c>
      <c r="I416" t="s">
        <v>1300</v>
      </c>
      <c r="J416" t="s">
        <v>2386</v>
      </c>
      <c r="K416" t="s">
        <v>467</v>
      </c>
      <c r="L416" t="s">
        <v>661</v>
      </c>
      <c r="M416" t="s">
        <v>662</v>
      </c>
      <c r="N416" t="s">
        <v>2378</v>
      </c>
      <c r="O416" t="s">
        <v>460</v>
      </c>
      <c r="P416" t="s">
        <v>471</v>
      </c>
      <c r="Q416" t="s">
        <v>471</v>
      </c>
      <c r="R416" t="s">
        <v>2319</v>
      </c>
      <c r="S416" t="s">
        <v>63</v>
      </c>
      <c r="T416" t="s">
        <v>2387</v>
      </c>
      <c r="U416" t="s">
        <v>664</v>
      </c>
      <c r="V416" t="s">
        <v>2380</v>
      </c>
      <c r="W416" t="s">
        <v>2388</v>
      </c>
      <c r="X416" t="s">
        <v>2382</v>
      </c>
      <c r="Y416" t="s">
        <v>668</v>
      </c>
    </row>
    <row r="417" spans="1:25" hidden="1">
      <c r="A417" t="s">
        <v>459</v>
      </c>
      <c r="B417" t="s">
        <v>2389</v>
      </c>
      <c r="C417" t="s">
        <v>2390</v>
      </c>
      <c r="D417" t="s">
        <v>1063</v>
      </c>
      <c r="E417" t="s">
        <v>41</v>
      </c>
      <c r="F417" t="s">
        <v>485</v>
      </c>
      <c r="G417" t="s">
        <v>1098</v>
      </c>
      <c r="H417" t="s">
        <v>1820</v>
      </c>
      <c r="I417" t="s">
        <v>1853</v>
      </c>
      <c r="J417" t="s">
        <v>488</v>
      </c>
      <c r="K417" t="s">
        <v>467</v>
      </c>
      <c r="L417" t="s">
        <v>661</v>
      </c>
      <c r="M417" t="s">
        <v>662</v>
      </c>
      <c r="N417" t="s">
        <v>2391</v>
      </c>
      <c r="O417" t="s">
        <v>460</v>
      </c>
      <c r="P417" t="s">
        <v>471</v>
      </c>
      <c r="Q417" t="s">
        <v>471</v>
      </c>
      <c r="R417" t="s">
        <v>2319</v>
      </c>
      <c r="S417" t="s">
        <v>63</v>
      </c>
      <c r="T417" t="s">
        <v>2379</v>
      </c>
      <c r="U417" t="s">
        <v>664</v>
      </c>
      <c r="V417" t="s">
        <v>2380</v>
      </c>
      <c r="W417" t="s">
        <v>2381</v>
      </c>
      <c r="X417" t="s">
        <v>460</v>
      </c>
      <c r="Y417" t="s">
        <v>668</v>
      </c>
    </row>
    <row r="418" spans="1:25" hidden="1">
      <c r="A418" t="s">
        <v>459</v>
      </c>
      <c r="B418" t="s">
        <v>327</v>
      </c>
      <c r="C418" t="s">
        <v>328</v>
      </c>
      <c r="D418" t="s">
        <v>13</v>
      </c>
      <c r="E418" t="s">
        <v>57</v>
      </c>
      <c r="F418" t="s">
        <v>462</v>
      </c>
      <c r="G418" t="s">
        <v>1213</v>
      </c>
      <c r="H418" t="s">
        <v>1209</v>
      </c>
      <c r="I418" t="s">
        <v>1752</v>
      </c>
      <c r="J418" t="s">
        <v>2392</v>
      </c>
      <c r="K418" t="s">
        <v>467</v>
      </c>
      <c r="L418" t="s">
        <v>1091</v>
      </c>
      <c r="M418" t="s">
        <v>2317</v>
      </c>
      <c r="N418" t="s">
        <v>2393</v>
      </c>
      <c r="O418" t="s">
        <v>460</v>
      </c>
      <c r="P418" t="s">
        <v>470</v>
      </c>
      <c r="Q418" t="s">
        <v>471</v>
      </c>
      <c r="R418" t="s">
        <v>2319</v>
      </c>
      <c r="S418" t="s">
        <v>63</v>
      </c>
      <c r="T418" t="s">
        <v>2394</v>
      </c>
      <c r="U418" t="s">
        <v>2321</v>
      </c>
      <c r="V418" t="s">
        <v>2335</v>
      </c>
      <c r="W418" t="s">
        <v>2335</v>
      </c>
      <c r="X418" t="s">
        <v>2395</v>
      </c>
      <c r="Y418" t="s">
        <v>1127</v>
      </c>
    </row>
    <row r="419" spans="1:25" hidden="1">
      <c r="A419" t="s">
        <v>459</v>
      </c>
      <c r="B419" t="s">
        <v>329</v>
      </c>
      <c r="C419" t="s">
        <v>330</v>
      </c>
      <c r="D419" t="s">
        <v>13</v>
      </c>
      <c r="E419" t="s">
        <v>31</v>
      </c>
      <c r="F419" t="s">
        <v>485</v>
      </c>
      <c r="G419" t="s">
        <v>1744</v>
      </c>
      <c r="H419" t="s">
        <v>1958</v>
      </c>
      <c r="I419" t="s">
        <v>2396</v>
      </c>
      <c r="J419" t="s">
        <v>488</v>
      </c>
      <c r="K419" t="s">
        <v>467</v>
      </c>
      <c r="L419" t="s">
        <v>1091</v>
      </c>
      <c r="M419" t="s">
        <v>1092</v>
      </c>
      <c r="N419" t="s">
        <v>460</v>
      </c>
      <c r="O419" t="s">
        <v>460</v>
      </c>
      <c r="P419" t="s">
        <v>470</v>
      </c>
      <c r="Q419" t="s">
        <v>471</v>
      </c>
      <c r="R419" t="s">
        <v>2319</v>
      </c>
      <c r="S419" t="s">
        <v>63</v>
      </c>
      <c r="T419" t="s">
        <v>2397</v>
      </c>
      <c r="U419" t="s">
        <v>2351</v>
      </c>
      <c r="V419" t="s">
        <v>2398</v>
      </c>
      <c r="W419" t="s">
        <v>2399</v>
      </c>
      <c r="X419" t="s">
        <v>2400</v>
      </c>
      <c r="Y419" t="s">
        <v>1127</v>
      </c>
    </row>
    <row r="420" spans="1:25" hidden="1">
      <c r="A420" t="s">
        <v>459</v>
      </c>
      <c r="B420" t="s">
        <v>331</v>
      </c>
      <c r="C420" t="s">
        <v>332</v>
      </c>
      <c r="D420" t="s">
        <v>13</v>
      </c>
      <c r="E420" t="s">
        <v>41</v>
      </c>
      <c r="F420" t="s">
        <v>2401</v>
      </c>
      <c r="G420" t="s">
        <v>2402</v>
      </c>
      <c r="H420" t="s">
        <v>2403</v>
      </c>
      <c r="I420" t="s">
        <v>2404</v>
      </c>
      <c r="J420" t="s">
        <v>2405</v>
      </c>
      <c r="K420" t="s">
        <v>467</v>
      </c>
      <c r="L420" t="s">
        <v>468</v>
      </c>
      <c r="M420" t="s">
        <v>1045</v>
      </c>
      <c r="N420" t="s">
        <v>2406</v>
      </c>
      <c r="O420" t="s">
        <v>1171</v>
      </c>
      <c r="P420" t="s">
        <v>471</v>
      </c>
      <c r="Q420" t="s">
        <v>471</v>
      </c>
      <c r="R420" t="s">
        <v>2407</v>
      </c>
      <c r="S420" t="s">
        <v>66</v>
      </c>
      <c r="T420" t="s">
        <v>2408</v>
      </c>
      <c r="U420" t="s">
        <v>2409</v>
      </c>
      <c r="V420" t="s">
        <v>2409</v>
      </c>
      <c r="W420" t="s">
        <v>2409</v>
      </c>
      <c r="X420" t="s">
        <v>2410</v>
      </c>
      <c r="Y420" t="s">
        <v>1177</v>
      </c>
    </row>
    <row r="421" spans="1:25" hidden="1">
      <c r="A421" t="s">
        <v>459</v>
      </c>
      <c r="B421" t="s">
        <v>333</v>
      </c>
      <c r="C421" t="s">
        <v>334</v>
      </c>
      <c r="D421" t="s">
        <v>13</v>
      </c>
      <c r="E421" t="s">
        <v>41</v>
      </c>
      <c r="F421" t="s">
        <v>957</v>
      </c>
      <c r="G421" t="s">
        <v>835</v>
      </c>
      <c r="H421" t="s">
        <v>2411</v>
      </c>
      <c r="I421" t="s">
        <v>2404</v>
      </c>
      <c r="J421" t="s">
        <v>2412</v>
      </c>
      <c r="K421" t="s">
        <v>467</v>
      </c>
      <c r="L421" t="s">
        <v>468</v>
      </c>
      <c r="M421" t="s">
        <v>1045</v>
      </c>
      <c r="N421" t="s">
        <v>2413</v>
      </c>
      <c r="O421" t="s">
        <v>1171</v>
      </c>
      <c r="P421" t="s">
        <v>471</v>
      </c>
      <c r="Q421" t="s">
        <v>471</v>
      </c>
      <c r="R421" t="s">
        <v>2407</v>
      </c>
      <c r="S421" t="s">
        <v>66</v>
      </c>
      <c r="T421" t="s">
        <v>2408</v>
      </c>
      <c r="U421" t="s">
        <v>2409</v>
      </c>
      <c r="V421" t="s">
        <v>2409</v>
      </c>
      <c r="W421" t="s">
        <v>2409</v>
      </c>
      <c r="X421" t="s">
        <v>2410</v>
      </c>
      <c r="Y421" t="s">
        <v>2414</v>
      </c>
    </row>
    <row r="422" spans="1:25" hidden="1">
      <c r="A422" t="s">
        <v>459</v>
      </c>
      <c r="B422" t="s">
        <v>335</v>
      </c>
      <c r="C422" t="s">
        <v>336</v>
      </c>
      <c r="D422" t="s">
        <v>13</v>
      </c>
      <c r="E422" t="s">
        <v>57</v>
      </c>
      <c r="F422" t="s">
        <v>721</v>
      </c>
      <c r="G422" t="s">
        <v>906</v>
      </c>
      <c r="H422" t="s">
        <v>723</v>
      </c>
      <c r="I422" t="s">
        <v>2415</v>
      </c>
      <c r="J422" t="s">
        <v>2416</v>
      </c>
      <c r="K422" t="s">
        <v>467</v>
      </c>
      <c r="L422" t="s">
        <v>468</v>
      </c>
      <c r="M422" t="s">
        <v>932</v>
      </c>
      <c r="N422" t="s">
        <v>2417</v>
      </c>
      <c r="O422" t="s">
        <v>460</v>
      </c>
      <c r="P422" t="s">
        <v>471</v>
      </c>
      <c r="Q422" t="s">
        <v>471</v>
      </c>
      <c r="R422" t="s">
        <v>2407</v>
      </c>
      <c r="S422" t="s">
        <v>66</v>
      </c>
      <c r="T422" t="s">
        <v>2408</v>
      </c>
      <c r="U422" t="s">
        <v>2349</v>
      </c>
      <c r="V422" t="s">
        <v>2349</v>
      </c>
      <c r="W422" t="s">
        <v>2410</v>
      </c>
      <c r="X422" t="s">
        <v>2410</v>
      </c>
      <c r="Y422" t="s">
        <v>1177</v>
      </c>
    </row>
    <row r="423" spans="1:25" hidden="1">
      <c r="A423" t="s">
        <v>459</v>
      </c>
      <c r="B423" t="s">
        <v>337</v>
      </c>
      <c r="C423" t="s">
        <v>338</v>
      </c>
      <c r="D423" t="s">
        <v>13</v>
      </c>
      <c r="E423" t="s">
        <v>190</v>
      </c>
      <c r="F423" t="s">
        <v>485</v>
      </c>
      <c r="G423" t="s">
        <v>1529</v>
      </c>
      <c r="H423" t="s">
        <v>2098</v>
      </c>
      <c r="I423" t="s">
        <v>1258</v>
      </c>
      <c r="J423" t="s">
        <v>2054</v>
      </c>
      <c r="K423" t="s">
        <v>467</v>
      </c>
      <c r="L423" t="s">
        <v>468</v>
      </c>
      <c r="M423" t="s">
        <v>932</v>
      </c>
      <c r="N423" t="s">
        <v>2418</v>
      </c>
      <c r="O423" t="s">
        <v>460</v>
      </c>
      <c r="P423" t="s">
        <v>471</v>
      </c>
      <c r="Q423" t="s">
        <v>471</v>
      </c>
      <c r="R423" t="s">
        <v>2407</v>
      </c>
      <c r="S423" t="s">
        <v>66</v>
      </c>
      <c r="T423" t="s">
        <v>2408</v>
      </c>
      <c r="U423" t="s">
        <v>2349</v>
      </c>
      <c r="V423" t="s">
        <v>2349</v>
      </c>
      <c r="W423" t="s">
        <v>2410</v>
      </c>
      <c r="X423" t="s">
        <v>2410</v>
      </c>
      <c r="Y423" t="s">
        <v>668</v>
      </c>
    </row>
    <row r="424" spans="1:25" hidden="1">
      <c r="A424" t="s">
        <v>459</v>
      </c>
      <c r="B424" t="s">
        <v>2419</v>
      </c>
      <c r="C424" t="s">
        <v>2420</v>
      </c>
      <c r="D424" t="s">
        <v>1063</v>
      </c>
      <c r="E424" t="s">
        <v>41</v>
      </c>
      <c r="F424" t="s">
        <v>485</v>
      </c>
      <c r="G424" t="s">
        <v>1098</v>
      </c>
      <c r="H424" t="s">
        <v>1292</v>
      </c>
      <c r="I424" t="s">
        <v>1293</v>
      </c>
      <c r="J424" t="s">
        <v>1294</v>
      </c>
      <c r="K424" t="s">
        <v>467</v>
      </c>
      <c r="L424" t="s">
        <v>661</v>
      </c>
      <c r="M424" t="s">
        <v>662</v>
      </c>
      <c r="N424" t="s">
        <v>1295</v>
      </c>
      <c r="O424" t="s">
        <v>460</v>
      </c>
      <c r="P424" t="s">
        <v>471</v>
      </c>
      <c r="Q424" t="s">
        <v>471</v>
      </c>
      <c r="R424" t="s">
        <v>2407</v>
      </c>
      <c r="S424" t="s">
        <v>66</v>
      </c>
      <c r="T424" t="s">
        <v>2408</v>
      </c>
      <c r="U424" t="s">
        <v>664</v>
      </c>
      <c r="V424" t="s">
        <v>460</v>
      </c>
      <c r="W424" t="s">
        <v>460</v>
      </c>
      <c r="X424" t="s">
        <v>460</v>
      </c>
      <c r="Y424" t="s">
        <v>1297</v>
      </c>
    </row>
    <row r="425" spans="1:25">
      <c r="A425" t="s">
        <v>459</v>
      </c>
      <c r="B425" t="s">
        <v>2421</v>
      </c>
      <c r="C425" t="s">
        <v>2422</v>
      </c>
      <c r="D425" t="s">
        <v>1086</v>
      </c>
      <c r="E425" t="s">
        <v>41</v>
      </c>
      <c r="F425" t="s">
        <v>1522</v>
      </c>
      <c r="G425" t="s">
        <v>1765</v>
      </c>
      <c r="H425" t="s">
        <v>1626</v>
      </c>
      <c r="I425" t="s">
        <v>1516</v>
      </c>
      <c r="J425" t="s">
        <v>2423</v>
      </c>
      <c r="K425" t="s">
        <v>467</v>
      </c>
      <c r="L425" t="s">
        <v>468</v>
      </c>
      <c r="M425" t="s">
        <v>932</v>
      </c>
      <c r="N425" t="s">
        <v>2424</v>
      </c>
      <c r="O425" t="s">
        <v>460</v>
      </c>
      <c r="P425" t="s">
        <v>470</v>
      </c>
      <c r="Q425" t="s">
        <v>471</v>
      </c>
      <c r="R425" t="s">
        <v>2407</v>
      </c>
      <c r="S425" t="s">
        <v>66</v>
      </c>
      <c r="T425" t="s">
        <v>2425</v>
      </c>
      <c r="U425" t="s">
        <v>2409</v>
      </c>
      <c r="V425" t="s">
        <v>2409</v>
      </c>
      <c r="W425" t="s">
        <v>2426</v>
      </c>
      <c r="X425" t="s">
        <v>2426</v>
      </c>
      <c r="Y425" t="s">
        <v>1240</v>
      </c>
    </row>
    <row r="426" spans="1:25" hidden="1">
      <c r="A426" t="s">
        <v>459</v>
      </c>
      <c r="B426" t="s">
        <v>339</v>
      </c>
      <c r="C426" t="s">
        <v>340</v>
      </c>
      <c r="D426" t="s">
        <v>13</v>
      </c>
      <c r="E426" t="s">
        <v>36</v>
      </c>
      <c r="F426" t="s">
        <v>485</v>
      </c>
      <c r="G426" t="s">
        <v>677</v>
      </c>
      <c r="H426" t="s">
        <v>1021</v>
      </c>
      <c r="I426" t="s">
        <v>677</v>
      </c>
      <c r="J426" t="s">
        <v>488</v>
      </c>
      <c r="K426" t="s">
        <v>467</v>
      </c>
      <c r="L426" t="s">
        <v>661</v>
      </c>
      <c r="M426" t="s">
        <v>662</v>
      </c>
      <c r="N426" t="s">
        <v>2427</v>
      </c>
      <c r="O426" t="s">
        <v>460</v>
      </c>
      <c r="P426" t="s">
        <v>471</v>
      </c>
      <c r="Q426" t="s">
        <v>471</v>
      </c>
      <c r="R426" t="s">
        <v>472</v>
      </c>
      <c r="S426" t="s">
        <v>69</v>
      </c>
      <c r="T426" t="s">
        <v>2428</v>
      </c>
      <c r="U426" t="s">
        <v>460</v>
      </c>
      <c r="V426" t="s">
        <v>460</v>
      </c>
      <c r="W426" t="s">
        <v>2429</v>
      </c>
      <c r="X426" t="s">
        <v>2430</v>
      </c>
      <c r="Y426" t="s">
        <v>668</v>
      </c>
    </row>
    <row r="427" spans="1:25" hidden="1">
      <c r="A427" t="s">
        <v>459</v>
      </c>
      <c r="B427" t="s">
        <v>341</v>
      </c>
      <c r="C427" t="s">
        <v>342</v>
      </c>
      <c r="D427" t="s">
        <v>13</v>
      </c>
      <c r="E427" t="s">
        <v>57</v>
      </c>
      <c r="F427" t="s">
        <v>462</v>
      </c>
      <c r="G427" t="s">
        <v>2431</v>
      </c>
      <c r="H427" t="s">
        <v>2038</v>
      </c>
      <c r="I427" t="s">
        <v>1640</v>
      </c>
      <c r="J427" t="s">
        <v>2432</v>
      </c>
      <c r="K427" t="s">
        <v>467</v>
      </c>
      <c r="L427" t="s">
        <v>661</v>
      </c>
      <c r="M427" t="s">
        <v>662</v>
      </c>
      <c r="N427" t="s">
        <v>2433</v>
      </c>
      <c r="O427" t="s">
        <v>460</v>
      </c>
      <c r="P427" t="s">
        <v>471</v>
      </c>
      <c r="Q427" t="s">
        <v>471</v>
      </c>
      <c r="R427" t="s">
        <v>472</v>
      </c>
      <c r="S427" t="s">
        <v>69</v>
      </c>
      <c r="T427" t="s">
        <v>2434</v>
      </c>
      <c r="U427" t="s">
        <v>2435</v>
      </c>
      <c r="V427" t="s">
        <v>2436</v>
      </c>
      <c r="W427" t="s">
        <v>2437</v>
      </c>
      <c r="X427" t="s">
        <v>2438</v>
      </c>
      <c r="Y427" t="s">
        <v>2439</v>
      </c>
    </row>
    <row r="428" spans="1:25" hidden="1">
      <c r="A428" t="s">
        <v>459</v>
      </c>
      <c r="B428" t="s">
        <v>2440</v>
      </c>
      <c r="C428" t="s">
        <v>2441</v>
      </c>
      <c r="D428" t="s">
        <v>1063</v>
      </c>
      <c r="E428" t="s">
        <v>41</v>
      </c>
      <c r="F428" t="s">
        <v>485</v>
      </c>
      <c r="G428" t="s">
        <v>711</v>
      </c>
      <c r="H428" t="s">
        <v>1626</v>
      </c>
      <c r="I428" t="s">
        <v>1065</v>
      </c>
      <c r="J428" t="s">
        <v>2442</v>
      </c>
      <c r="K428" t="s">
        <v>467</v>
      </c>
      <c r="L428" t="s">
        <v>661</v>
      </c>
      <c r="M428" t="s">
        <v>662</v>
      </c>
      <c r="N428" t="s">
        <v>1067</v>
      </c>
      <c r="O428" t="s">
        <v>460</v>
      </c>
      <c r="P428" t="s">
        <v>471</v>
      </c>
      <c r="Q428" t="s">
        <v>471</v>
      </c>
      <c r="R428" t="s">
        <v>472</v>
      </c>
      <c r="S428" t="s">
        <v>69</v>
      </c>
      <c r="T428" t="s">
        <v>2443</v>
      </c>
      <c r="U428" t="s">
        <v>1070</v>
      </c>
      <c r="V428" t="s">
        <v>460</v>
      </c>
      <c r="W428" t="s">
        <v>460</v>
      </c>
      <c r="X428" t="s">
        <v>460</v>
      </c>
      <c r="Y428" t="s">
        <v>668</v>
      </c>
    </row>
    <row r="429" spans="1:25" hidden="1">
      <c r="A429" t="s">
        <v>459</v>
      </c>
      <c r="B429" t="s">
        <v>343</v>
      </c>
      <c r="C429" t="s">
        <v>344</v>
      </c>
      <c r="D429" t="s">
        <v>13</v>
      </c>
      <c r="E429" t="s">
        <v>41</v>
      </c>
      <c r="F429" t="s">
        <v>2326</v>
      </c>
      <c r="G429" t="s">
        <v>2444</v>
      </c>
      <c r="H429" t="s">
        <v>1266</v>
      </c>
      <c r="I429" t="s">
        <v>1234</v>
      </c>
      <c r="J429" t="s">
        <v>2445</v>
      </c>
      <c r="K429" t="s">
        <v>467</v>
      </c>
      <c r="L429" t="s">
        <v>1091</v>
      </c>
      <c r="M429" t="s">
        <v>2446</v>
      </c>
      <c r="N429" t="s">
        <v>2447</v>
      </c>
      <c r="O429" t="s">
        <v>839</v>
      </c>
      <c r="P429" t="s">
        <v>470</v>
      </c>
      <c r="Q429" t="s">
        <v>471</v>
      </c>
      <c r="R429" t="s">
        <v>1081</v>
      </c>
      <c r="S429" t="s">
        <v>72</v>
      </c>
      <c r="T429" t="s">
        <v>2448</v>
      </c>
      <c r="U429" t="s">
        <v>2449</v>
      </c>
      <c r="V429" t="s">
        <v>2450</v>
      </c>
      <c r="W429" t="s">
        <v>2451</v>
      </c>
      <c r="X429" t="s">
        <v>2452</v>
      </c>
      <c r="Y429" t="s">
        <v>1177</v>
      </c>
    </row>
    <row r="430" spans="1:25" hidden="1">
      <c r="A430" t="s">
        <v>459</v>
      </c>
      <c r="B430" t="s">
        <v>2453</v>
      </c>
      <c r="C430" t="s">
        <v>2454</v>
      </c>
      <c r="D430" t="s">
        <v>1063</v>
      </c>
      <c r="E430" t="s">
        <v>41</v>
      </c>
      <c r="F430" t="s">
        <v>485</v>
      </c>
      <c r="G430" t="s">
        <v>711</v>
      </c>
      <c r="H430" t="s">
        <v>1064</v>
      </c>
      <c r="I430" t="s">
        <v>1065</v>
      </c>
      <c r="J430" t="s">
        <v>1066</v>
      </c>
      <c r="K430" t="s">
        <v>467</v>
      </c>
      <c r="L430" t="s">
        <v>661</v>
      </c>
      <c r="M430" t="s">
        <v>662</v>
      </c>
      <c r="N430" t="s">
        <v>1067</v>
      </c>
      <c r="O430" t="s">
        <v>460</v>
      </c>
      <c r="P430" t="s">
        <v>471</v>
      </c>
      <c r="Q430" t="s">
        <v>471</v>
      </c>
      <c r="R430" t="s">
        <v>1081</v>
      </c>
      <c r="S430" t="s">
        <v>72</v>
      </c>
      <c r="T430" t="s">
        <v>2455</v>
      </c>
      <c r="U430" t="s">
        <v>1070</v>
      </c>
      <c r="V430" t="s">
        <v>460</v>
      </c>
      <c r="W430" t="s">
        <v>460</v>
      </c>
      <c r="X430" t="s">
        <v>460</v>
      </c>
      <c r="Y430" t="s">
        <v>668</v>
      </c>
    </row>
    <row r="431" spans="1:25" hidden="1">
      <c r="A431" t="s">
        <v>459</v>
      </c>
      <c r="B431" t="s">
        <v>345</v>
      </c>
      <c r="C431" t="s">
        <v>346</v>
      </c>
      <c r="D431" t="s">
        <v>13</v>
      </c>
      <c r="E431" t="s">
        <v>31</v>
      </c>
      <c r="F431" t="s">
        <v>485</v>
      </c>
      <c r="G431" t="s">
        <v>835</v>
      </c>
      <c r="H431" t="s">
        <v>1375</v>
      </c>
      <c r="I431" t="s">
        <v>2456</v>
      </c>
      <c r="J431" t="s">
        <v>2457</v>
      </c>
      <c r="K431" t="s">
        <v>467</v>
      </c>
      <c r="L431" t="s">
        <v>489</v>
      </c>
      <c r="M431" t="s">
        <v>2217</v>
      </c>
      <c r="N431" t="s">
        <v>2458</v>
      </c>
      <c r="O431" t="s">
        <v>839</v>
      </c>
      <c r="P431" t="s">
        <v>471</v>
      </c>
      <c r="Q431" t="s">
        <v>471</v>
      </c>
      <c r="R431" t="s">
        <v>472</v>
      </c>
      <c r="S431" t="s">
        <v>2459</v>
      </c>
      <c r="T431" t="s">
        <v>2460</v>
      </c>
      <c r="U431" t="s">
        <v>1126</v>
      </c>
      <c r="V431" t="s">
        <v>2461</v>
      </c>
      <c r="W431" t="s">
        <v>2461</v>
      </c>
      <c r="X431" t="s">
        <v>2462</v>
      </c>
      <c r="Y431" t="s">
        <v>1177</v>
      </c>
    </row>
    <row r="432" spans="1:25" hidden="1">
      <c r="A432" t="s">
        <v>459</v>
      </c>
      <c r="B432" t="s">
        <v>2463</v>
      </c>
      <c r="C432" t="s">
        <v>2464</v>
      </c>
      <c r="D432" t="s">
        <v>1063</v>
      </c>
      <c r="E432" t="s">
        <v>41</v>
      </c>
      <c r="F432" t="s">
        <v>485</v>
      </c>
      <c r="G432" t="s">
        <v>1098</v>
      </c>
      <c r="H432" t="s">
        <v>1292</v>
      </c>
      <c r="I432" t="s">
        <v>1293</v>
      </c>
      <c r="J432" t="s">
        <v>1294</v>
      </c>
      <c r="K432" t="s">
        <v>467</v>
      </c>
      <c r="L432" t="s">
        <v>661</v>
      </c>
      <c r="M432" t="s">
        <v>662</v>
      </c>
      <c r="N432" t="s">
        <v>2465</v>
      </c>
      <c r="O432" t="s">
        <v>460</v>
      </c>
      <c r="P432" t="s">
        <v>471</v>
      </c>
      <c r="Q432" t="s">
        <v>471</v>
      </c>
      <c r="R432" t="s">
        <v>472</v>
      </c>
      <c r="S432" t="s">
        <v>2459</v>
      </c>
      <c r="T432" t="s">
        <v>2460</v>
      </c>
      <c r="U432" t="s">
        <v>664</v>
      </c>
      <c r="V432" t="s">
        <v>1126</v>
      </c>
      <c r="W432" t="s">
        <v>2461</v>
      </c>
      <c r="X432" t="s">
        <v>2461</v>
      </c>
      <c r="Y432" t="s">
        <v>668</v>
      </c>
    </row>
    <row r="433" spans="1:25" hidden="1">
      <c r="A433" t="s">
        <v>459</v>
      </c>
      <c r="B433" t="s">
        <v>2466</v>
      </c>
      <c r="C433" t="s">
        <v>2467</v>
      </c>
      <c r="D433" t="s">
        <v>1063</v>
      </c>
      <c r="E433" t="s">
        <v>41</v>
      </c>
      <c r="F433" t="s">
        <v>485</v>
      </c>
      <c r="G433" t="s">
        <v>1098</v>
      </c>
      <c r="H433" t="s">
        <v>1292</v>
      </c>
      <c r="I433" t="s">
        <v>1293</v>
      </c>
      <c r="J433" t="s">
        <v>1294</v>
      </c>
      <c r="K433" t="s">
        <v>467</v>
      </c>
      <c r="L433" t="s">
        <v>661</v>
      </c>
      <c r="M433" t="s">
        <v>662</v>
      </c>
      <c r="N433" t="s">
        <v>1102</v>
      </c>
      <c r="O433" t="s">
        <v>460</v>
      </c>
      <c r="P433" t="s">
        <v>471</v>
      </c>
      <c r="Q433" t="s">
        <v>471</v>
      </c>
      <c r="R433" t="s">
        <v>1081</v>
      </c>
      <c r="S433" t="s">
        <v>2468</v>
      </c>
      <c r="T433" t="s">
        <v>2469</v>
      </c>
      <c r="U433" t="s">
        <v>664</v>
      </c>
      <c r="V433" t="s">
        <v>842</v>
      </c>
      <c r="W433" t="s">
        <v>1665</v>
      </c>
      <c r="X433" t="s">
        <v>1665</v>
      </c>
      <c r="Y433" t="s">
        <v>668</v>
      </c>
    </row>
    <row r="434" spans="1:25" hidden="1">
      <c r="A434" t="s">
        <v>459</v>
      </c>
      <c r="B434" t="s">
        <v>2470</v>
      </c>
      <c r="C434" t="s">
        <v>2471</v>
      </c>
      <c r="D434" t="s">
        <v>1063</v>
      </c>
      <c r="E434" t="s">
        <v>41</v>
      </c>
      <c r="F434" t="s">
        <v>485</v>
      </c>
      <c r="G434" t="s">
        <v>1209</v>
      </c>
      <c r="H434" t="s">
        <v>1099</v>
      </c>
      <c r="I434" t="s">
        <v>1293</v>
      </c>
      <c r="J434" t="s">
        <v>1210</v>
      </c>
      <c r="K434" t="s">
        <v>467</v>
      </c>
      <c r="L434" t="s">
        <v>661</v>
      </c>
      <c r="M434" t="s">
        <v>662</v>
      </c>
      <c r="N434" t="s">
        <v>1102</v>
      </c>
      <c r="O434" t="s">
        <v>460</v>
      </c>
      <c r="P434" t="s">
        <v>471</v>
      </c>
      <c r="Q434" t="s">
        <v>471</v>
      </c>
      <c r="R434" t="s">
        <v>472</v>
      </c>
      <c r="S434" t="s">
        <v>2472</v>
      </c>
      <c r="T434" t="s">
        <v>2473</v>
      </c>
      <c r="U434" t="s">
        <v>1070</v>
      </c>
      <c r="V434" t="s">
        <v>2474</v>
      </c>
      <c r="W434" t="s">
        <v>2474</v>
      </c>
      <c r="X434" t="s">
        <v>2475</v>
      </c>
      <c r="Y434" t="s">
        <v>668</v>
      </c>
    </row>
    <row r="435" spans="1:25" hidden="1">
      <c r="A435" t="s">
        <v>459</v>
      </c>
      <c r="B435" t="s">
        <v>347</v>
      </c>
      <c r="C435" t="s">
        <v>348</v>
      </c>
      <c r="D435" t="s">
        <v>13</v>
      </c>
      <c r="E435" t="s">
        <v>57</v>
      </c>
      <c r="F435" t="s">
        <v>462</v>
      </c>
      <c r="G435" t="s">
        <v>835</v>
      </c>
      <c r="H435" t="s">
        <v>1847</v>
      </c>
      <c r="I435" t="s">
        <v>1160</v>
      </c>
      <c r="J435" t="s">
        <v>2476</v>
      </c>
      <c r="K435" t="s">
        <v>467</v>
      </c>
      <c r="L435" t="s">
        <v>468</v>
      </c>
      <c r="M435" t="s">
        <v>932</v>
      </c>
      <c r="N435" t="s">
        <v>2477</v>
      </c>
      <c r="O435" t="s">
        <v>1171</v>
      </c>
      <c r="P435" t="s">
        <v>471</v>
      </c>
      <c r="Q435" t="s">
        <v>471</v>
      </c>
      <c r="R435" t="s">
        <v>2297</v>
      </c>
      <c r="S435" t="s">
        <v>75</v>
      </c>
      <c r="T435" t="s">
        <v>2478</v>
      </c>
      <c r="U435" t="s">
        <v>2479</v>
      </c>
      <c r="V435" t="s">
        <v>2480</v>
      </c>
      <c r="W435" t="s">
        <v>2481</v>
      </c>
      <c r="X435" t="s">
        <v>2482</v>
      </c>
      <c r="Y435" t="s">
        <v>2481</v>
      </c>
    </row>
    <row r="436" spans="1:25" hidden="1">
      <c r="A436" t="s">
        <v>459</v>
      </c>
      <c r="B436" t="s">
        <v>349</v>
      </c>
      <c r="C436" t="s">
        <v>350</v>
      </c>
      <c r="D436" t="s">
        <v>13</v>
      </c>
      <c r="E436" t="s">
        <v>41</v>
      </c>
      <c r="F436" t="s">
        <v>2483</v>
      </c>
      <c r="G436" t="s">
        <v>2484</v>
      </c>
      <c r="H436" t="s">
        <v>1214</v>
      </c>
      <c r="I436" t="s">
        <v>1277</v>
      </c>
      <c r="J436" t="s">
        <v>2485</v>
      </c>
      <c r="K436" t="s">
        <v>467</v>
      </c>
      <c r="L436" t="s">
        <v>468</v>
      </c>
      <c r="M436" t="s">
        <v>932</v>
      </c>
      <c r="N436" t="s">
        <v>2486</v>
      </c>
      <c r="O436" t="s">
        <v>839</v>
      </c>
      <c r="P436" t="s">
        <v>471</v>
      </c>
      <c r="Q436" t="s">
        <v>470</v>
      </c>
      <c r="R436" t="s">
        <v>2297</v>
      </c>
      <c r="S436" t="s">
        <v>75</v>
      </c>
      <c r="T436" t="s">
        <v>2487</v>
      </c>
      <c r="U436" t="s">
        <v>2488</v>
      </c>
      <c r="V436" t="s">
        <v>2489</v>
      </c>
      <c r="W436" t="s">
        <v>2490</v>
      </c>
      <c r="X436" t="s">
        <v>2491</v>
      </c>
      <c r="Y436" t="s">
        <v>1177</v>
      </c>
    </row>
    <row r="437" spans="1:25" hidden="1">
      <c r="A437" t="s">
        <v>459</v>
      </c>
      <c r="B437" t="s">
        <v>351</v>
      </c>
      <c r="C437" t="s">
        <v>352</v>
      </c>
      <c r="D437" t="s">
        <v>13</v>
      </c>
      <c r="E437" t="s">
        <v>57</v>
      </c>
      <c r="F437" t="s">
        <v>462</v>
      </c>
      <c r="G437" t="s">
        <v>2492</v>
      </c>
      <c r="H437" t="s">
        <v>2141</v>
      </c>
      <c r="I437" t="s">
        <v>1722</v>
      </c>
      <c r="J437" t="s">
        <v>2493</v>
      </c>
      <c r="K437" t="s">
        <v>467</v>
      </c>
      <c r="L437" t="s">
        <v>468</v>
      </c>
      <c r="M437" t="s">
        <v>932</v>
      </c>
      <c r="N437" t="s">
        <v>2494</v>
      </c>
      <c r="O437" t="s">
        <v>633</v>
      </c>
      <c r="P437" t="s">
        <v>470</v>
      </c>
      <c r="Q437" t="s">
        <v>470</v>
      </c>
      <c r="R437" t="s">
        <v>2297</v>
      </c>
      <c r="S437" t="s">
        <v>75</v>
      </c>
      <c r="T437" t="s">
        <v>2298</v>
      </c>
      <c r="U437" t="s">
        <v>2495</v>
      </c>
      <c r="V437" t="s">
        <v>2496</v>
      </c>
      <c r="W437" t="s">
        <v>2497</v>
      </c>
      <c r="X437" t="s">
        <v>2498</v>
      </c>
      <c r="Y437" t="s">
        <v>2499</v>
      </c>
    </row>
    <row r="438" spans="1:25" hidden="1">
      <c r="A438" t="s">
        <v>459</v>
      </c>
      <c r="B438" t="s">
        <v>353</v>
      </c>
      <c r="C438" t="s">
        <v>354</v>
      </c>
      <c r="D438" t="s">
        <v>13</v>
      </c>
      <c r="E438" t="s">
        <v>31</v>
      </c>
      <c r="F438" t="s">
        <v>880</v>
      </c>
      <c r="G438" t="s">
        <v>2500</v>
      </c>
      <c r="H438" t="s">
        <v>2501</v>
      </c>
      <c r="I438" t="s">
        <v>2502</v>
      </c>
      <c r="J438" t="s">
        <v>2503</v>
      </c>
      <c r="K438" t="s">
        <v>467</v>
      </c>
      <c r="L438" t="s">
        <v>468</v>
      </c>
      <c r="M438" t="s">
        <v>932</v>
      </c>
      <c r="N438" t="s">
        <v>2504</v>
      </c>
      <c r="O438" t="s">
        <v>460</v>
      </c>
      <c r="P438" t="s">
        <v>471</v>
      </c>
      <c r="Q438" t="s">
        <v>471</v>
      </c>
      <c r="R438" t="s">
        <v>2297</v>
      </c>
      <c r="S438" t="s">
        <v>75</v>
      </c>
      <c r="T438" t="s">
        <v>2505</v>
      </c>
      <c r="U438" t="s">
        <v>2479</v>
      </c>
      <c r="V438" t="s">
        <v>2506</v>
      </c>
      <c r="W438" t="s">
        <v>2507</v>
      </c>
      <c r="X438" t="s">
        <v>2508</v>
      </c>
      <c r="Y438" t="s">
        <v>668</v>
      </c>
    </row>
    <row r="439" spans="1:25" hidden="1">
      <c r="A439" t="s">
        <v>459</v>
      </c>
      <c r="B439" t="s">
        <v>355</v>
      </c>
      <c r="C439" t="s">
        <v>356</v>
      </c>
      <c r="D439" t="s">
        <v>13</v>
      </c>
      <c r="E439" t="s">
        <v>41</v>
      </c>
      <c r="F439" t="s">
        <v>957</v>
      </c>
      <c r="G439" t="s">
        <v>790</v>
      </c>
      <c r="H439" t="s">
        <v>2509</v>
      </c>
      <c r="I439" t="s">
        <v>1160</v>
      </c>
      <c r="J439" t="s">
        <v>2510</v>
      </c>
      <c r="K439" t="s">
        <v>467</v>
      </c>
      <c r="L439" t="s">
        <v>468</v>
      </c>
      <c r="M439" t="s">
        <v>932</v>
      </c>
      <c r="N439" t="s">
        <v>2511</v>
      </c>
      <c r="O439" t="s">
        <v>633</v>
      </c>
      <c r="P439" t="s">
        <v>471</v>
      </c>
      <c r="Q439" t="s">
        <v>471</v>
      </c>
      <c r="R439" t="s">
        <v>2297</v>
      </c>
      <c r="S439" t="s">
        <v>75</v>
      </c>
      <c r="T439" t="s">
        <v>2298</v>
      </c>
      <c r="U439" t="s">
        <v>2479</v>
      </c>
      <c r="V439" t="s">
        <v>2512</v>
      </c>
      <c r="W439" t="s">
        <v>2513</v>
      </c>
      <c r="X439" t="s">
        <v>2514</v>
      </c>
      <c r="Y439" t="s">
        <v>668</v>
      </c>
    </row>
    <row r="440" spans="1:25" hidden="1">
      <c r="A440" t="s">
        <v>459</v>
      </c>
      <c r="B440" t="s">
        <v>357</v>
      </c>
      <c r="C440" t="s">
        <v>358</v>
      </c>
      <c r="D440" t="s">
        <v>13</v>
      </c>
      <c r="E440" t="s">
        <v>41</v>
      </c>
      <c r="F440" t="s">
        <v>2515</v>
      </c>
      <c r="G440" t="s">
        <v>2516</v>
      </c>
      <c r="H440" t="s">
        <v>2517</v>
      </c>
      <c r="I440" t="s">
        <v>1353</v>
      </c>
      <c r="J440" t="s">
        <v>2518</v>
      </c>
      <c r="K440" t="s">
        <v>467</v>
      </c>
      <c r="L440" t="s">
        <v>468</v>
      </c>
      <c r="M440" t="s">
        <v>932</v>
      </c>
      <c r="N440" t="s">
        <v>2519</v>
      </c>
      <c r="O440" t="s">
        <v>839</v>
      </c>
      <c r="P440" t="s">
        <v>470</v>
      </c>
      <c r="Q440" t="s">
        <v>470</v>
      </c>
      <c r="R440" t="s">
        <v>2297</v>
      </c>
      <c r="S440" t="s">
        <v>75</v>
      </c>
      <c r="T440" t="s">
        <v>2520</v>
      </c>
      <c r="U440" t="s">
        <v>2488</v>
      </c>
      <c r="V440" t="s">
        <v>2512</v>
      </c>
      <c r="W440" t="s">
        <v>2521</v>
      </c>
      <c r="X440" t="s">
        <v>2522</v>
      </c>
      <c r="Y440" t="s">
        <v>668</v>
      </c>
    </row>
    <row r="441" spans="1:25" hidden="1">
      <c r="A441" t="s">
        <v>459</v>
      </c>
      <c r="B441" t="s">
        <v>359</v>
      </c>
      <c r="C441" t="s">
        <v>360</v>
      </c>
      <c r="D441" t="s">
        <v>13</v>
      </c>
      <c r="E441" t="s">
        <v>57</v>
      </c>
      <c r="F441" t="s">
        <v>462</v>
      </c>
      <c r="G441" t="s">
        <v>2523</v>
      </c>
      <c r="H441" t="s">
        <v>2524</v>
      </c>
      <c r="I441" t="s">
        <v>2525</v>
      </c>
      <c r="J441" t="s">
        <v>2526</v>
      </c>
      <c r="K441" t="s">
        <v>467</v>
      </c>
      <c r="L441" t="s">
        <v>468</v>
      </c>
      <c r="M441" t="s">
        <v>469</v>
      </c>
      <c r="N441" t="s">
        <v>2527</v>
      </c>
      <c r="O441" t="s">
        <v>839</v>
      </c>
      <c r="P441" t="s">
        <v>470</v>
      </c>
      <c r="Q441" t="s">
        <v>471</v>
      </c>
      <c r="R441" t="s">
        <v>2297</v>
      </c>
      <c r="S441" t="s">
        <v>75</v>
      </c>
      <c r="T441" t="s">
        <v>2505</v>
      </c>
      <c r="U441" t="s">
        <v>2479</v>
      </c>
      <c r="V441" t="s">
        <v>2506</v>
      </c>
      <c r="W441" t="s">
        <v>2528</v>
      </c>
      <c r="X441" t="s">
        <v>2529</v>
      </c>
      <c r="Y441" t="s">
        <v>2530</v>
      </c>
    </row>
    <row r="442" spans="1:25" hidden="1">
      <c r="A442" t="s">
        <v>459</v>
      </c>
      <c r="B442" t="s">
        <v>361</v>
      </c>
      <c r="C442" t="s">
        <v>362</v>
      </c>
      <c r="D442" t="s">
        <v>13</v>
      </c>
      <c r="E442" t="s">
        <v>57</v>
      </c>
      <c r="F442" t="s">
        <v>462</v>
      </c>
      <c r="G442" t="s">
        <v>729</v>
      </c>
      <c r="H442" t="s">
        <v>2524</v>
      </c>
      <c r="I442" t="s">
        <v>2353</v>
      </c>
      <c r="J442" t="s">
        <v>2476</v>
      </c>
      <c r="K442" t="s">
        <v>467</v>
      </c>
      <c r="L442" t="s">
        <v>468</v>
      </c>
      <c r="M442" t="s">
        <v>469</v>
      </c>
      <c r="N442" t="s">
        <v>2527</v>
      </c>
      <c r="O442" t="s">
        <v>633</v>
      </c>
      <c r="P442" t="s">
        <v>471</v>
      </c>
      <c r="Q442" t="s">
        <v>471</v>
      </c>
      <c r="R442" t="s">
        <v>2297</v>
      </c>
      <c r="S442" t="s">
        <v>75</v>
      </c>
      <c r="T442" t="s">
        <v>2505</v>
      </c>
      <c r="U442" t="s">
        <v>2479</v>
      </c>
      <c r="V442" t="s">
        <v>2506</v>
      </c>
      <c r="W442" t="s">
        <v>2507</v>
      </c>
      <c r="X442" t="s">
        <v>2531</v>
      </c>
      <c r="Y442" t="s">
        <v>2532</v>
      </c>
    </row>
    <row r="443" spans="1:25" hidden="1">
      <c r="A443" t="s">
        <v>459</v>
      </c>
      <c r="B443" t="s">
        <v>363</v>
      </c>
      <c r="C443" t="s">
        <v>364</v>
      </c>
      <c r="D443" t="s">
        <v>13</v>
      </c>
      <c r="E443" t="s">
        <v>57</v>
      </c>
      <c r="F443" t="s">
        <v>462</v>
      </c>
      <c r="G443" t="s">
        <v>729</v>
      </c>
      <c r="H443" t="s">
        <v>1686</v>
      </c>
      <c r="I443" t="s">
        <v>1503</v>
      </c>
      <c r="J443" t="s">
        <v>2533</v>
      </c>
      <c r="K443" t="s">
        <v>467</v>
      </c>
      <c r="L443" t="s">
        <v>468</v>
      </c>
      <c r="M443" t="s">
        <v>469</v>
      </c>
      <c r="N443" t="s">
        <v>2527</v>
      </c>
      <c r="O443" t="s">
        <v>1171</v>
      </c>
      <c r="P443" t="s">
        <v>471</v>
      </c>
      <c r="Q443" t="s">
        <v>471</v>
      </c>
      <c r="R443" t="s">
        <v>2297</v>
      </c>
      <c r="S443" t="s">
        <v>75</v>
      </c>
      <c r="T443" t="s">
        <v>2505</v>
      </c>
      <c r="U443" t="s">
        <v>2479</v>
      </c>
      <c r="V443" t="s">
        <v>2506</v>
      </c>
      <c r="W443" t="s">
        <v>2507</v>
      </c>
      <c r="X443" t="s">
        <v>2508</v>
      </c>
      <c r="Y443" t="s">
        <v>2508</v>
      </c>
    </row>
    <row r="444" spans="1:25" hidden="1">
      <c r="A444" t="s">
        <v>459</v>
      </c>
      <c r="B444" t="s">
        <v>365</v>
      </c>
      <c r="C444" t="s">
        <v>366</v>
      </c>
      <c r="D444" t="s">
        <v>13</v>
      </c>
      <c r="E444" t="s">
        <v>367</v>
      </c>
      <c r="F444" t="s">
        <v>485</v>
      </c>
      <c r="G444" t="s">
        <v>1078</v>
      </c>
      <c r="H444" t="s">
        <v>1079</v>
      </c>
      <c r="I444" t="s">
        <v>1078</v>
      </c>
      <c r="J444" t="s">
        <v>488</v>
      </c>
      <c r="K444" t="s">
        <v>467</v>
      </c>
      <c r="L444" t="s">
        <v>468</v>
      </c>
      <c r="M444" t="s">
        <v>469</v>
      </c>
      <c r="N444" t="s">
        <v>460</v>
      </c>
      <c r="O444" t="s">
        <v>460</v>
      </c>
      <c r="P444" t="s">
        <v>471</v>
      </c>
      <c r="Q444" t="s">
        <v>471</v>
      </c>
      <c r="R444" t="s">
        <v>2297</v>
      </c>
      <c r="S444" t="s">
        <v>75</v>
      </c>
      <c r="T444" t="s">
        <v>2298</v>
      </c>
      <c r="U444" t="s">
        <v>2479</v>
      </c>
      <c r="V444" t="s">
        <v>460</v>
      </c>
      <c r="W444" t="s">
        <v>460</v>
      </c>
      <c r="X444" t="s">
        <v>2534</v>
      </c>
      <c r="Y444" t="s">
        <v>803</v>
      </c>
    </row>
    <row r="445" spans="1:25" hidden="1">
      <c r="A445" t="s">
        <v>459</v>
      </c>
      <c r="B445" t="s">
        <v>368</v>
      </c>
      <c r="C445" t="s">
        <v>369</v>
      </c>
      <c r="D445" t="s">
        <v>13</v>
      </c>
      <c r="E445" t="s">
        <v>41</v>
      </c>
      <c r="F445" t="s">
        <v>2535</v>
      </c>
      <c r="G445" t="s">
        <v>774</v>
      </c>
      <c r="H445" t="s">
        <v>1266</v>
      </c>
      <c r="I445" t="s">
        <v>1698</v>
      </c>
      <c r="J445" t="s">
        <v>2536</v>
      </c>
      <c r="K445" t="s">
        <v>467</v>
      </c>
      <c r="L445" t="s">
        <v>535</v>
      </c>
      <c r="M445" t="s">
        <v>1185</v>
      </c>
      <c r="N445" t="s">
        <v>2537</v>
      </c>
      <c r="O445" t="s">
        <v>1171</v>
      </c>
      <c r="P445" t="s">
        <v>470</v>
      </c>
      <c r="Q445" t="s">
        <v>470</v>
      </c>
      <c r="R445" t="s">
        <v>2297</v>
      </c>
      <c r="S445" t="s">
        <v>75</v>
      </c>
      <c r="T445" t="s">
        <v>2538</v>
      </c>
      <c r="U445" t="s">
        <v>2488</v>
      </c>
      <c r="V445" t="s">
        <v>2488</v>
      </c>
      <c r="W445" t="s">
        <v>2539</v>
      </c>
      <c r="X445" t="s">
        <v>2540</v>
      </c>
      <c r="Y445" t="s">
        <v>668</v>
      </c>
    </row>
    <row r="446" spans="1:25" hidden="1">
      <c r="A446" t="s">
        <v>459</v>
      </c>
      <c r="B446" t="s">
        <v>370</v>
      </c>
      <c r="C446" t="s">
        <v>371</v>
      </c>
      <c r="D446" t="s">
        <v>13</v>
      </c>
      <c r="E446" t="s">
        <v>57</v>
      </c>
      <c r="F446" t="s">
        <v>462</v>
      </c>
      <c r="G446" t="s">
        <v>2541</v>
      </c>
      <c r="H446" t="s">
        <v>2524</v>
      </c>
      <c r="I446" t="s">
        <v>2542</v>
      </c>
      <c r="J446" t="s">
        <v>2543</v>
      </c>
      <c r="K446" t="s">
        <v>467</v>
      </c>
      <c r="L446" t="s">
        <v>468</v>
      </c>
      <c r="M446" t="s">
        <v>469</v>
      </c>
      <c r="N446" t="s">
        <v>2544</v>
      </c>
      <c r="O446" t="s">
        <v>1171</v>
      </c>
      <c r="P446" t="s">
        <v>471</v>
      </c>
      <c r="Q446" t="s">
        <v>471</v>
      </c>
      <c r="R446" t="s">
        <v>2297</v>
      </c>
      <c r="S446" t="s">
        <v>75</v>
      </c>
      <c r="T446" t="s">
        <v>2505</v>
      </c>
      <c r="U446" t="s">
        <v>2479</v>
      </c>
      <c r="V446" t="s">
        <v>2506</v>
      </c>
      <c r="W446" t="s">
        <v>2507</v>
      </c>
      <c r="X446" t="s">
        <v>2531</v>
      </c>
      <c r="Y446" t="s">
        <v>2531</v>
      </c>
    </row>
    <row r="447" spans="1:25" hidden="1">
      <c r="A447" t="s">
        <v>459</v>
      </c>
      <c r="B447" t="s">
        <v>372</v>
      </c>
      <c r="C447" t="s">
        <v>373</v>
      </c>
      <c r="D447" t="s">
        <v>13</v>
      </c>
      <c r="E447" t="s">
        <v>57</v>
      </c>
      <c r="F447" t="s">
        <v>462</v>
      </c>
      <c r="G447" t="s">
        <v>2545</v>
      </c>
      <c r="H447" t="s">
        <v>2524</v>
      </c>
      <c r="I447" t="s">
        <v>2502</v>
      </c>
      <c r="J447" t="s">
        <v>2546</v>
      </c>
      <c r="K447" t="s">
        <v>467</v>
      </c>
      <c r="L447" t="s">
        <v>489</v>
      </c>
      <c r="M447" t="s">
        <v>2217</v>
      </c>
      <c r="N447" t="s">
        <v>2547</v>
      </c>
      <c r="O447" t="s">
        <v>839</v>
      </c>
      <c r="P447" t="s">
        <v>471</v>
      </c>
      <c r="Q447" t="s">
        <v>471</v>
      </c>
      <c r="R447" t="s">
        <v>2297</v>
      </c>
      <c r="S447" t="s">
        <v>75</v>
      </c>
      <c r="T447" t="s">
        <v>2548</v>
      </c>
      <c r="U447" t="s">
        <v>2549</v>
      </c>
      <c r="V447" t="s">
        <v>2479</v>
      </c>
      <c r="W447" t="s">
        <v>2550</v>
      </c>
      <c r="X447" t="s">
        <v>2551</v>
      </c>
      <c r="Y447" t="s">
        <v>803</v>
      </c>
    </row>
    <row r="448" spans="1:25" hidden="1">
      <c r="A448" t="s">
        <v>459</v>
      </c>
      <c r="B448" t="s">
        <v>374</v>
      </c>
      <c r="C448" t="s">
        <v>375</v>
      </c>
      <c r="D448" t="s">
        <v>13</v>
      </c>
      <c r="E448" t="s">
        <v>367</v>
      </c>
      <c r="F448" t="s">
        <v>485</v>
      </c>
      <c r="G448" t="s">
        <v>1078</v>
      </c>
      <c r="H448" t="s">
        <v>1079</v>
      </c>
      <c r="I448" t="s">
        <v>1078</v>
      </c>
      <c r="J448" t="s">
        <v>488</v>
      </c>
      <c r="K448" t="s">
        <v>467</v>
      </c>
      <c r="L448" t="s">
        <v>468</v>
      </c>
      <c r="M448" t="s">
        <v>932</v>
      </c>
      <c r="N448" t="s">
        <v>460</v>
      </c>
      <c r="O448" t="s">
        <v>460</v>
      </c>
      <c r="P448" t="s">
        <v>471</v>
      </c>
      <c r="Q448" t="s">
        <v>471</v>
      </c>
      <c r="R448" t="s">
        <v>2297</v>
      </c>
      <c r="S448" t="s">
        <v>75</v>
      </c>
      <c r="T448" t="s">
        <v>2552</v>
      </c>
      <c r="U448" t="s">
        <v>2479</v>
      </c>
      <c r="V448" t="s">
        <v>460</v>
      </c>
      <c r="W448" t="s">
        <v>460</v>
      </c>
      <c r="X448" t="s">
        <v>460</v>
      </c>
      <c r="Y448" t="s">
        <v>803</v>
      </c>
    </row>
    <row r="449" spans="1:25" hidden="1">
      <c r="A449" t="s">
        <v>459</v>
      </c>
      <c r="B449" t="s">
        <v>376</v>
      </c>
      <c r="C449" t="s">
        <v>377</v>
      </c>
      <c r="D449" t="s">
        <v>13</v>
      </c>
      <c r="E449" t="s">
        <v>41</v>
      </c>
      <c r="F449" t="s">
        <v>2483</v>
      </c>
      <c r="G449" t="s">
        <v>729</v>
      </c>
      <c r="H449" t="s">
        <v>1214</v>
      </c>
      <c r="I449" t="s">
        <v>2404</v>
      </c>
      <c r="J449" t="s">
        <v>2553</v>
      </c>
      <c r="K449" t="s">
        <v>467</v>
      </c>
      <c r="L449" t="s">
        <v>468</v>
      </c>
      <c r="M449" t="s">
        <v>932</v>
      </c>
      <c r="N449" t="s">
        <v>2554</v>
      </c>
      <c r="O449" t="s">
        <v>633</v>
      </c>
      <c r="P449" t="s">
        <v>471</v>
      </c>
      <c r="Q449" t="s">
        <v>470</v>
      </c>
      <c r="R449" t="s">
        <v>2297</v>
      </c>
      <c r="S449" t="s">
        <v>75</v>
      </c>
      <c r="T449" t="s">
        <v>2298</v>
      </c>
      <c r="U449" t="s">
        <v>2506</v>
      </c>
      <c r="V449" t="s">
        <v>2513</v>
      </c>
      <c r="W449" t="s">
        <v>2555</v>
      </c>
      <c r="X449" t="s">
        <v>2556</v>
      </c>
      <c r="Y449" t="s">
        <v>803</v>
      </c>
    </row>
    <row r="450" spans="1:25">
      <c r="A450" t="s">
        <v>459</v>
      </c>
      <c r="B450" t="s">
        <v>2557</v>
      </c>
      <c r="C450" t="s">
        <v>2558</v>
      </c>
      <c r="D450" t="s">
        <v>1086</v>
      </c>
      <c r="E450" t="s">
        <v>41</v>
      </c>
      <c r="F450" t="s">
        <v>806</v>
      </c>
      <c r="G450" t="s">
        <v>558</v>
      </c>
      <c r="H450" t="s">
        <v>2559</v>
      </c>
      <c r="I450" t="s">
        <v>2560</v>
      </c>
      <c r="J450" t="s">
        <v>2561</v>
      </c>
      <c r="K450" t="s">
        <v>467</v>
      </c>
      <c r="L450" t="s">
        <v>468</v>
      </c>
      <c r="M450" t="s">
        <v>932</v>
      </c>
      <c r="N450" t="s">
        <v>2562</v>
      </c>
      <c r="O450" t="s">
        <v>839</v>
      </c>
      <c r="P450" t="s">
        <v>470</v>
      </c>
      <c r="Q450" t="s">
        <v>471</v>
      </c>
      <c r="R450" t="s">
        <v>2297</v>
      </c>
      <c r="S450" t="s">
        <v>75</v>
      </c>
      <c r="T450" t="s">
        <v>2563</v>
      </c>
      <c r="U450" t="s">
        <v>2495</v>
      </c>
      <c r="V450" t="s">
        <v>2564</v>
      </c>
      <c r="W450" t="s">
        <v>2565</v>
      </c>
      <c r="X450" t="s">
        <v>2566</v>
      </c>
      <c r="Y450" t="s">
        <v>803</v>
      </c>
    </row>
    <row r="451" spans="1:25" hidden="1">
      <c r="A451" t="s">
        <v>459</v>
      </c>
      <c r="B451" t="s">
        <v>378</v>
      </c>
      <c r="C451" t="s">
        <v>379</v>
      </c>
      <c r="D451" t="s">
        <v>13</v>
      </c>
      <c r="E451" t="s">
        <v>41</v>
      </c>
      <c r="F451" t="s">
        <v>1502</v>
      </c>
      <c r="G451" t="s">
        <v>2567</v>
      </c>
      <c r="H451" t="s">
        <v>2568</v>
      </c>
      <c r="I451" t="s">
        <v>1558</v>
      </c>
      <c r="J451" t="s">
        <v>2569</v>
      </c>
      <c r="K451" t="s">
        <v>467</v>
      </c>
      <c r="L451" t="s">
        <v>468</v>
      </c>
      <c r="M451" t="s">
        <v>932</v>
      </c>
      <c r="N451" t="s">
        <v>2570</v>
      </c>
      <c r="O451" t="s">
        <v>839</v>
      </c>
      <c r="P451" t="s">
        <v>471</v>
      </c>
      <c r="Q451" t="s">
        <v>470</v>
      </c>
      <c r="R451" t="s">
        <v>2297</v>
      </c>
      <c r="S451" t="s">
        <v>75</v>
      </c>
      <c r="T451" t="s">
        <v>2571</v>
      </c>
      <c r="U451" t="s">
        <v>2479</v>
      </c>
      <c r="V451" t="s">
        <v>2550</v>
      </c>
      <c r="W451" t="s">
        <v>2572</v>
      </c>
      <c r="X451" t="s">
        <v>2573</v>
      </c>
      <c r="Y451" t="s">
        <v>803</v>
      </c>
    </row>
    <row r="452" spans="1:25" hidden="1">
      <c r="A452" t="s">
        <v>459</v>
      </c>
      <c r="B452" t="s">
        <v>380</v>
      </c>
      <c r="C452" t="s">
        <v>381</v>
      </c>
      <c r="D452" t="s">
        <v>13</v>
      </c>
      <c r="E452" t="s">
        <v>41</v>
      </c>
      <c r="F452" t="s">
        <v>2574</v>
      </c>
      <c r="G452" t="s">
        <v>1078</v>
      </c>
      <c r="H452" t="s">
        <v>2575</v>
      </c>
      <c r="I452" t="s">
        <v>1510</v>
      </c>
      <c r="J452" t="s">
        <v>2576</v>
      </c>
      <c r="K452" t="s">
        <v>467</v>
      </c>
      <c r="L452" t="s">
        <v>468</v>
      </c>
      <c r="M452" t="s">
        <v>932</v>
      </c>
      <c r="N452" t="s">
        <v>2577</v>
      </c>
      <c r="O452" t="s">
        <v>633</v>
      </c>
      <c r="P452" t="s">
        <v>471</v>
      </c>
      <c r="Q452" t="s">
        <v>470</v>
      </c>
      <c r="R452" t="s">
        <v>2297</v>
      </c>
      <c r="S452" t="s">
        <v>75</v>
      </c>
      <c r="T452" t="s">
        <v>2298</v>
      </c>
      <c r="U452" t="s">
        <v>2506</v>
      </c>
      <c r="V452" t="s">
        <v>2513</v>
      </c>
      <c r="W452" t="s">
        <v>2578</v>
      </c>
      <c r="X452" t="s">
        <v>2579</v>
      </c>
      <c r="Y452" t="s">
        <v>803</v>
      </c>
    </row>
    <row r="453" spans="1:25" hidden="1">
      <c r="A453" t="s">
        <v>459</v>
      </c>
      <c r="B453" t="s">
        <v>382</v>
      </c>
      <c r="C453" t="s">
        <v>383</v>
      </c>
      <c r="D453" t="s">
        <v>13</v>
      </c>
      <c r="E453" t="s">
        <v>367</v>
      </c>
      <c r="F453" t="s">
        <v>485</v>
      </c>
      <c r="G453" t="s">
        <v>1078</v>
      </c>
      <c r="H453" t="s">
        <v>1079</v>
      </c>
      <c r="I453" t="s">
        <v>1078</v>
      </c>
      <c r="J453" t="s">
        <v>488</v>
      </c>
      <c r="K453" t="s">
        <v>467</v>
      </c>
      <c r="L453" t="s">
        <v>535</v>
      </c>
      <c r="M453" t="s">
        <v>2105</v>
      </c>
      <c r="N453" t="s">
        <v>2580</v>
      </c>
      <c r="O453" t="s">
        <v>460</v>
      </c>
      <c r="P453" t="s">
        <v>471</v>
      </c>
      <c r="Q453" t="s">
        <v>471</v>
      </c>
      <c r="R453" t="s">
        <v>2297</v>
      </c>
      <c r="S453" t="s">
        <v>75</v>
      </c>
      <c r="T453" t="s">
        <v>2552</v>
      </c>
      <c r="U453" t="s">
        <v>2479</v>
      </c>
      <c r="V453" t="s">
        <v>460</v>
      </c>
      <c r="W453" t="s">
        <v>460</v>
      </c>
      <c r="X453" t="s">
        <v>2581</v>
      </c>
      <c r="Y453" t="s">
        <v>803</v>
      </c>
    </row>
    <row r="454" spans="1:25" hidden="1">
      <c r="A454" t="s">
        <v>459</v>
      </c>
      <c r="B454" t="s">
        <v>384</v>
      </c>
      <c r="C454" t="s">
        <v>385</v>
      </c>
      <c r="D454" t="s">
        <v>13</v>
      </c>
      <c r="E454" t="s">
        <v>57</v>
      </c>
      <c r="F454" t="s">
        <v>462</v>
      </c>
      <c r="G454" t="s">
        <v>498</v>
      </c>
      <c r="H454" t="s">
        <v>2582</v>
      </c>
      <c r="I454" t="s">
        <v>2583</v>
      </c>
      <c r="J454" t="s">
        <v>2584</v>
      </c>
      <c r="K454" t="s">
        <v>467</v>
      </c>
      <c r="L454" t="s">
        <v>468</v>
      </c>
      <c r="M454" t="s">
        <v>932</v>
      </c>
      <c r="N454" t="s">
        <v>2585</v>
      </c>
      <c r="O454" t="s">
        <v>460</v>
      </c>
      <c r="P454" t="s">
        <v>471</v>
      </c>
      <c r="Q454" t="s">
        <v>471</v>
      </c>
      <c r="R454" t="s">
        <v>2297</v>
      </c>
      <c r="S454" t="s">
        <v>75</v>
      </c>
      <c r="T454" t="s">
        <v>2563</v>
      </c>
      <c r="U454" t="s">
        <v>2479</v>
      </c>
      <c r="V454" t="s">
        <v>460</v>
      </c>
      <c r="W454" t="s">
        <v>2564</v>
      </c>
      <c r="X454" t="s">
        <v>2566</v>
      </c>
      <c r="Y454" t="s">
        <v>668</v>
      </c>
    </row>
    <row r="455" spans="1:25" hidden="1">
      <c r="A455" t="s">
        <v>459</v>
      </c>
      <c r="B455" t="s">
        <v>386</v>
      </c>
      <c r="C455" t="s">
        <v>387</v>
      </c>
      <c r="D455" t="s">
        <v>13</v>
      </c>
      <c r="E455" t="s">
        <v>367</v>
      </c>
      <c r="F455" t="s">
        <v>485</v>
      </c>
      <c r="G455" t="s">
        <v>2586</v>
      </c>
      <c r="H455" t="s">
        <v>2587</v>
      </c>
      <c r="I455" t="s">
        <v>2586</v>
      </c>
      <c r="J455" t="s">
        <v>488</v>
      </c>
      <c r="K455" t="s">
        <v>467</v>
      </c>
      <c r="L455" t="s">
        <v>468</v>
      </c>
      <c r="M455" t="s">
        <v>469</v>
      </c>
      <c r="N455" t="s">
        <v>460</v>
      </c>
      <c r="O455" t="s">
        <v>460</v>
      </c>
      <c r="P455" t="s">
        <v>471</v>
      </c>
      <c r="Q455" t="s">
        <v>471</v>
      </c>
      <c r="R455" t="s">
        <v>2297</v>
      </c>
      <c r="S455" t="s">
        <v>75</v>
      </c>
      <c r="T455" t="s">
        <v>2505</v>
      </c>
      <c r="U455" t="s">
        <v>2479</v>
      </c>
      <c r="V455" t="s">
        <v>2479</v>
      </c>
      <c r="W455" t="s">
        <v>460</v>
      </c>
      <c r="X455" t="s">
        <v>460</v>
      </c>
      <c r="Y455" t="s">
        <v>1177</v>
      </c>
    </row>
    <row r="456" spans="1:25" hidden="1">
      <c r="A456" t="s">
        <v>459</v>
      </c>
      <c r="B456" t="s">
        <v>388</v>
      </c>
      <c r="C456" t="s">
        <v>389</v>
      </c>
      <c r="D456" t="s">
        <v>13</v>
      </c>
      <c r="E456" t="s">
        <v>57</v>
      </c>
      <c r="F456" t="s">
        <v>462</v>
      </c>
      <c r="G456" t="s">
        <v>1606</v>
      </c>
      <c r="H456" t="s">
        <v>2588</v>
      </c>
      <c r="I456" t="s">
        <v>2589</v>
      </c>
      <c r="J456" t="s">
        <v>2590</v>
      </c>
      <c r="K456" t="s">
        <v>467</v>
      </c>
      <c r="L456" t="s">
        <v>468</v>
      </c>
      <c r="M456" t="s">
        <v>932</v>
      </c>
      <c r="N456" t="s">
        <v>2591</v>
      </c>
      <c r="O456" t="s">
        <v>460</v>
      </c>
      <c r="P456" t="s">
        <v>471</v>
      </c>
      <c r="Q456" t="s">
        <v>471</v>
      </c>
      <c r="R456" t="s">
        <v>2297</v>
      </c>
      <c r="S456" t="s">
        <v>75</v>
      </c>
      <c r="T456" t="s">
        <v>2592</v>
      </c>
      <c r="U456" t="s">
        <v>2479</v>
      </c>
      <c r="V456" t="s">
        <v>2512</v>
      </c>
      <c r="W456" t="s">
        <v>831</v>
      </c>
      <c r="X456" t="s">
        <v>2593</v>
      </c>
      <c r="Y456" t="s">
        <v>831</v>
      </c>
    </row>
    <row r="457" spans="1:25" hidden="1">
      <c r="A457" t="s">
        <v>459</v>
      </c>
      <c r="B457" t="s">
        <v>390</v>
      </c>
      <c r="C457" t="s">
        <v>391</v>
      </c>
      <c r="D457" t="s">
        <v>13</v>
      </c>
      <c r="E457" t="s">
        <v>41</v>
      </c>
      <c r="F457" t="s">
        <v>1388</v>
      </c>
      <c r="G457" t="s">
        <v>464</v>
      </c>
      <c r="H457" t="s">
        <v>1454</v>
      </c>
      <c r="I457" t="s">
        <v>1558</v>
      </c>
      <c r="J457" t="s">
        <v>2594</v>
      </c>
      <c r="K457" t="s">
        <v>467</v>
      </c>
      <c r="L457" t="s">
        <v>468</v>
      </c>
      <c r="M457" t="s">
        <v>932</v>
      </c>
      <c r="N457" t="s">
        <v>2595</v>
      </c>
      <c r="O457" t="s">
        <v>460</v>
      </c>
      <c r="P457" t="s">
        <v>470</v>
      </c>
      <c r="Q457" t="s">
        <v>471</v>
      </c>
      <c r="R457" t="s">
        <v>2297</v>
      </c>
      <c r="S457" t="s">
        <v>75</v>
      </c>
      <c r="T457" t="s">
        <v>2563</v>
      </c>
      <c r="U457" t="s">
        <v>2479</v>
      </c>
      <c r="V457" t="s">
        <v>2564</v>
      </c>
      <c r="W457" t="s">
        <v>2596</v>
      </c>
      <c r="X457" t="s">
        <v>2566</v>
      </c>
      <c r="Y457" t="s">
        <v>668</v>
      </c>
    </row>
    <row r="458" spans="1:25" hidden="1">
      <c r="A458" t="s">
        <v>459</v>
      </c>
      <c r="B458" t="s">
        <v>392</v>
      </c>
      <c r="C458" t="s">
        <v>393</v>
      </c>
      <c r="D458" t="s">
        <v>13</v>
      </c>
      <c r="E458" t="s">
        <v>41</v>
      </c>
      <c r="F458" t="s">
        <v>1445</v>
      </c>
      <c r="G458" t="s">
        <v>464</v>
      </c>
      <c r="H458" t="s">
        <v>2597</v>
      </c>
      <c r="I458" t="s">
        <v>1545</v>
      </c>
      <c r="J458" t="s">
        <v>2598</v>
      </c>
      <c r="K458" t="s">
        <v>467</v>
      </c>
      <c r="L458" t="s">
        <v>468</v>
      </c>
      <c r="M458" t="s">
        <v>932</v>
      </c>
      <c r="N458" t="s">
        <v>2599</v>
      </c>
      <c r="O458" t="s">
        <v>460</v>
      </c>
      <c r="P458" t="s">
        <v>470</v>
      </c>
      <c r="Q458" t="s">
        <v>471</v>
      </c>
      <c r="R458" t="s">
        <v>2297</v>
      </c>
      <c r="S458" t="s">
        <v>75</v>
      </c>
      <c r="T458" t="s">
        <v>2298</v>
      </c>
      <c r="U458" t="s">
        <v>2488</v>
      </c>
      <c r="V458" t="s">
        <v>2513</v>
      </c>
      <c r="W458" t="s">
        <v>2578</v>
      </c>
      <c r="X458" t="s">
        <v>2600</v>
      </c>
      <c r="Y458" t="s">
        <v>668</v>
      </c>
    </row>
    <row r="459" spans="1:25">
      <c r="A459" t="s">
        <v>459</v>
      </c>
      <c r="B459" t="s">
        <v>2601</v>
      </c>
      <c r="C459" t="s">
        <v>2602</v>
      </c>
      <c r="D459" t="s">
        <v>1086</v>
      </c>
      <c r="E459" t="s">
        <v>41</v>
      </c>
      <c r="F459" t="s">
        <v>1285</v>
      </c>
      <c r="G459" t="s">
        <v>464</v>
      </c>
      <c r="H459" t="s">
        <v>2603</v>
      </c>
      <c r="I459" t="s">
        <v>2604</v>
      </c>
      <c r="J459" t="s">
        <v>2327</v>
      </c>
      <c r="K459" t="s">
        <v>467</v>
      </c>
      <c r="L459" t="s">
        <v>1091</v>
      </c>
      <c r="M459" t="s">
        <v>2317</v>
      </c>
      <c r="N459" t="s">
        <v>460</v>
      </c>
      <c r="O459" t="s">
        <v>460</v>
      </c>
      <c r="P459" t="s">
        <v>470</v>
      </c>
      <c r="Q459" t="s">
        <v>471</v>
      </c>
      <c r="R459" t="s">
        <v>2297</v>
      </c>
      <c r="S459" t="s">
        <v>75</v>
      </c>
      <c r="T459" t="s">
        <v>2605</v>
      </c>
      <c r="U459" t="s">
        <v>1070</v>
      </c>
      <c r="V459" t="s">
        <v>2479</v>
      </c>
      <c r="W459" t="s">
        <v>2479</v>
      </c>
      <c r="X459" t="s">
        <v>2606</v>
      </c>
      <c r="Y459" t="s">
        <v>668</v>
      </c>
    </row>
    <row r="460" spans="1:25">
      <c r="A460" t="s">
        <v>459</v>
      </c>
      <c r="B460" t="s">
        <v>2607</v>
      </c>
      <c r="C460" t="s">
        <v>2608</v>
      </c>
      <c r="D460" t="s">
        <v>1086</v>
      </c>
      <c r="E460" t="s">
        <v>14</v>
      </c>
      <c r="F460" t="s">
        <v>462</v>
      </c>
      <c r="G460" t="s">
        <v>464</v>
      </c>
      <c r="H460" t="s">
        <v>658</v>
      </c>
      <c r="I460" t="s">
        <v>2609</v>
      </c>
      <c r="J460" t="s">
        <v>2610</v>
      </c>
      <c r="K460" t="s">
        <v>467</v>
      </c>
      <c r="L460" t="s">
        <v>468</v>
      </c>
      <c r="M460" t="s">
        <v>932</v>
      </c>
      <c r="N460" t="s">
        <v>460</v>
      </c>
      <c r="O460" t="s">
        <v>460</v>
      </c>
      <c r="P460" t="s">
        <v>471</v>
      </c>
      <c r="Q460" t="s">
        <v>471</v>
      </c>
      <c r="R460" t="s">
        <v>2297</v>
      </c>
      <c r="S460" t="s">
        <v>75</v>
      </c>
      <c r="T460" t="s">
        <v>2563</v>
      </c>
      <c r="U460" t="s">
        <v>2479</v>
      </c>
      <c r="V460" t="s">
        <v>2564</v>
      </c>
      <c r="W460" t="s">
        <v>2611</v>
      </c>
      <c r="X460" t="s">
        <v>2612</v>
      </c>
      <c r="Y460" t="s">
        <v>668</v>
      </c>
    </row>
    <row r="461" spans="1:25">
      <c r="A461" t="s">
        <v>459</v>
      </c>
      <c r="B461" t="s">
        <v>2613</v>
      </c>
      <c r="C461" t="s">
        <v>2614</v>
      </c>
      <c r="D461" t="s">
        <v>1086</v>
      </c>
      <c r="E461" t="s">
        <v>41</v>
      </c>
      <c r="F461" t="s">
        <v>557</v>
      </c>
      <c r="G461" t="s">
        <v>464</v>
      </c>
      <c r="H461" t="s">
        <v>1108</v>
      </c>
      <c r="I461" t="s">
        <v>2158</v>
      </c>
      <c r="J461" t="s">
        <v>1151</v>
      </c>
      <c r="K461" t="s">
        <v>467</v>
      </c>
      <c r="L461" t="s">
        <v>535</v>
      </c>
      <c r="M461" t="s">
        <v>2126</v>
      </c>
      <c r="N461" t="s">
        <v>460</v>
      </c>
      <c r="O461" t="s">
        <v>460</v>
      </c>
      <c r="P461" t="s">
        <v>470</v>
      </c>
      <c r="Q461" t="s">
        <v>471</v>
      </c>
      <c r="R461" t="s">
        <v>2297</v>
      </c>
      <c r="S461" t="s">
        <v>75</v>
      </c>
      <c r="T461" t="s">
        <v>2552</v>
      </c>
      <c r="U461" t="s">
        <v>2479</v>
      </c>
      <c r="V461" t="s">
        <v>2479</v>
      </c>
      <c r="W461" t="s">
        <v>2615</v>
      </c>
      <c r="X461" t="s">
        <v>2581</v>
      </c>
      <c r="Y461" t="s">
        <v>668</v>
      </c>
    </row>
    <row r="462" spans="1:25">
      <c r="A462" t="s">
        <v>459</v>
      </c>
      <c r="B462" t="s">
        <v>2616</v>
      </c>
      <c r="C462" t="s">
        <v>2617</v>
      </c>
      <c r="D462" t="s">
        <v>1086</v>
      </c>
      <c r="E462" t="s">
        <v>41</v>
      </c>
      <c r="F462" t="s">
        <v>557</v>
      </c>
      <c r="G462" t="s">
        <v>464</v>
      </c>
      <c r="H462" t="s">
        <v>1108</v>
      </c>
      <c r="I462" t="s">
        <v>1353</v>
      </c>
      <c r="J462" t="s">
        <v>2618</v>
      </c>
      <c r="K462" t="s">
        <v>467</v>
      </c>
      <c r="L462" t="s">
        <v>468</v>
      </c>
      <c r="M462" t="s">
        <v>932</v>
      </c>
      <c r="N462" t="s">
        <v>460</v>
      </c>
      <c r="O462" t="s">
        <v>460</v>
      </c>
      <c r="P462" t="s">
        <v>470</v>
      </c>
      <c r="Q462" t="s">
        <v>471</v>
      </c>
      <c r="R462" t="s">
        <v>2297</v>
      </c>
      <c r="S462" t="s">
        <v>75</v>
      </c>
      <c r="T462" t="s">
        <v>2298</v>
      </c>
      <c r="U462" t="s">
        <v>2479</v>
      </c>
      <c r="V462" t="s">
        <v>2506</v>
      </c>
      <c r="W462" t="s">
        <v>2513</v>
      </c>
      <c r="X462" t="s">
        <v>2619</v>
      </c>
      <c r="Y462" t="s">
        <v>668</v>
      </c>
    </row>
    <row r="463" spans="1:25">
      <c r="A463" t="s">
        <v>459</v>
      </c>
      <c r="B463" t="s">
        <v>2620</v>
      </c>
      <c r="C463" t="s">
        <v>2621</v>
      </c>
      <c r="D463" t="s">
        <v>1086</v>
      </c>
      <c r="E463" t="s">
        <v>41</v>
      </c>
      <c r="F463" t="s">
        <v>1932</v>
      </c>
      <c r="G463" t="s">
        <v>464</v>
      </c>
      <c r="H463" t="s">
        <v>1108</v>
      </c>
      <c r="I463" t="s">
        <v>1191</v>
      </c>
      <c r="J463" t="s">
        <v>1110</v>
      </c>
      <c r="K463" t="s">
        <v>467</v>
      </c>
      <c r="L463" t="s">
        <v>468</v>
      </c>
      <c r="M463" t="s">
        <v>932</v>
      </c>
      <c r="N463" t="s">
        <v>460</v>
      </c>
      <c r="O463" t="s">
        <v>460</v>
      </c>
      <c r="P463" t="s">
        <v>470</v>
      </c>
      <c r="Q463" t="s">
        <v>471</v>
      </c>
      <c r="R463" t="s">
        <v>2297</v>
      </c>
      <c r="S463" t="s">
        <v>75</v>
      </c>
      <c r="T463" t="s">
        <v>2622</v>
      </c>
      <c r="U463" t="s">
        <v>1070</v>
      </c>
      <c r="V463" t="s">
        <v>2479</v>
      </c>
      <c r="W463" t="s">
        <v>2623</v>
      </c>
      <c r="X463" t="s">
        <v>2624</v>
      </c>
      <c r="Y463" t="s">
        <v>668</v>
      </c>
    </row>
    <row r="464" spans="1:25">
      <c r="A464" t="s">
        <v>459</v>
      </c>
      <c r="B464" t="s">
        <v>2625</v>
      </c>
      <c r="C464" t="s">
        <v>2626</v>
      </c>
      <c r="D464" t="s">
        <v>1086</v>
      </c>
      <c r="E464" t="s">
        <v>41</v>
      </c>
      <c r="F464" t="s">
        <v>557</v>
      </c>
      <c r="G464" t="s">
        <v>2627</v>
      </c>
      <c r="H464" t="s">
        <v>2628</v>
      </c>
      <c r="I464" t="s">
        <v>1365</v>
      </c>
      <c r="J464" t="s">
        <v>2629</v>
      </c>
      <c r="K464" t="s">
        <v>467</v>
      </c>
      <c r="L464" t="s">
        <v>468</v>
      </c>
      <c r="M464" t="s">
        <v>932</v>
      </c>
      <c r="N464" t="s">
        <v>2630</v>
      </c>
      <c r="O464" t="s">
        <v>460</v>
      </c>
      <c r="P464" t="s">
        <v>470</v>
      </c>
      <c r="Q464" t="s">
        <v>471</v>
      </c>
      <c r="R464" t="s">
        <v>2297</v>
      </c>
      <c r="S464" t="s">
        <v>75</v>
      </c>
      <c r="T464" t="s">
        <v>2631</v>
      </c>
      <c r="U464" t="s">
        <v>2479</v>
      </c>
      <c r="V464" t="s">
        <v>2632</v>
      </c>
      <c r="W464" t="s">
        <v>2633</v>
      </c>
      <c r="X464" t="s">
        <v>2481</v>
      </c>
      <c r="Y464" t="s">
        <v>668</v>
      </c>
    </row>
    <row r="465" spans="1:25" hidden="1">
      <c r="A465" t="s">
        <v>459</v>
      </c>
      <c r="B465" t="s">
        <v>394</v>
      </c>
      <c r="C465" t="s">
        <v>395</v>
      </c>
      <c r="D465" t="s">
        <v>13</v>
      </c>
      <c r="E465" t="s">
        <v>190</v>
      </c>
      <c r="F465" t="s">
        <v>485</v>
      </c>
      <c r="G465" t="s">
        <v>1744</v>
      </c>
      <c r="H465" t="s">
        <v>1064</v>
      </c>
      <c r="I465" t="s">
        <v>2634</v>
      </c>
      <c r="J465" t="s">
        <v>2635</v>
      </c>
      <c r="K465" t="s">
        <v>467</v>
      </c>
      <c r="L465" t="s">
        <v>661</v>
      </c>
      <c r="M465" t="s">
        <v>662</v>
      </c>
      <c r="N465" t="s">
        <v>2636</v>
      </c>
      <c r="O465" t="s">
        <v>460</v>
      </c>
      <c r="P465" t="s">
        <v>471</v>
      </c>
      <c r="Q465" t="s">
        <v>471</v>
      </c>
      <c r="R465" t="s">
        <v>2297</v>
      </c>
      <c r="S465" t="s">
        <v>75</v>
      </c>
      <c r="T465" t="s">
        <v>2563</v>
      </c>
      <c r="U465" t="s">
        <v>2479</v>
      </c>
      <c r="V465" t="s">
        <v>2564</v>
      </c>
      <c r="W465" t="s">
        <v>2637</v>
      </c>
      <c r="X465" t="s">
        <v>2612</v>
      </c>
      <c r="Y465" t="s">
        <v>668</v>
      </c>
    </row>
    <row r="466" spans="1:25" hidden="1">
      <c r="A466" t="s">
        <v>459</v>
      </c>
      <c r="B466" t="s">
        <v>396</v>
      </c>
      <c r="C466" t="s">
        <v>397</v>
      </c>
      <c r="D466" t="s">
        <v>13</v>
      </c>
      <c r="E466" t="s">
        <v>367</v>
      </c>
      <c r="F466" t="s">
        <v>485</v>
      </c>
      <c r="G466" t="s">
        <v>1587</v>
      </c>
      <c r="H466" t="s">
        <v>2638</v>
      </c>
      <c r="I466" t="s">
        <v>2639</v>
      </c>
      <c r="J466" t="s">
        <v>2640</v>
      </c>
      <c r="K466" t="s">
        <v>467</v>
      </c>
      <c r="L466" t="s">
        <v>489</v>
      </c>
      <c r="M466" t="s">
        <v>1180</v>
      </c>
      <c r="N466" t="s">
        <v>2641</v>
      </c>
      <c r="O466" t="s">
        <v>460</v>
      </c>
      <c r="P466" t="s">
        <v>471</v>
      </c>
      <c r="Q466" t="s">
        <v>471</v>
      </c>
      <c r="R466" t="s">
        <v>2297</v>
      </c>
      <c r="S466" t="s">
        <v>75</v>
      </c>
      <c r="T466" t="s">
        <v>2571</v>
      </c>
      <c r="U466" t="s">
        <v>2479</v>
      </c>
      <c r="V466" t="s">
        <v>2479</v>
      </c>
      <c r="W466" t="s">
        <v>2642</v>
      </c>
      <c r="X466" t="s">
        <v>2138</v>
      </c>
      <c r="Y466" t="s">
        <v>668</v>
      </c>
    </row>
    <row r="467" spans="1:25" hidden="1">
      <c r="A467" t="s">
        <v>459</v>
      </c>
      <c r="B467" t="s">
        <v>398</v>
      </c>
      <c r="C467" t="s">
        <v>399</v>
      </c>
      <c r="D467" t="s">
        <v>13</v>
      </c>
      <c r="E467" t="s">
        <v>190</v>
      </c>
      <c r="F467" t="s">
        <v>485</v>
      </c>
      <c r="G467" t="s">
        <v>1222</v>
      </c>
      <c r="H467" t="s">
        <v>1108</v>
      </c>
      <c r="I467" t="s">
        <v>2643</v>
      </c>
      <c r="J467" t="s">
        <v>2644</v>
      </c>
      <c r="K467" t="s">
        <v>467</v>
      </c>
      <c r="L467" t="s">
        <v>661</v>
      </c>
      <c r="M467" t="s">
        <v>662</v>
      </c>
      <c r="N467" t="s">
        <v>2645</v>
      </c>
      <c r="O467" t="s">
        <v>460</v>
      </c>
      <c r="P467" t="s">
        <v>471</v>
      </c>
      <c r="Q467" t="s">
        <v>471</v>
      </c>
      <c r="R467" t="s">
        <v>2297</v>
      </c>
      <c r="S467" t="s">
        <v>75</v>
      </c>
      <c r="T467" t="s">
        <v>2563</v>
      </c>
      <c r="U467" t="s">
        <v>2646</v>
      </c>
      <c r="V467" t="s">
        <v>2564</v>
      </c>
      <c r="W467" t="s">
        <v>2564</v>
      </c>
      <c r="X467" t="s">
        <v>2566</v>
      </c>
      <c r="Y467" t="s">
        <v>1127</v>
      </c>
    </row>
    <row r="468" spans="1:25" hidden="1">
      <c r="A468" t="s">
        <v>459</v>
      </c>
      <c r="B468" t="s">
        <v>400</v>
      </c>
      <c r="C468" t="s">
        <v>401</v>
      </c>
      <c r="D468" t="s">
        <v>13</v>
      </c>
      <c r="E468" t="s">
        <v>190</v>
      </c>
      <c r="F468" t="s">
        <v>485</v>
      </c>
      <c r="G468" t="s">
        <v>1234</v>
      </c>
      <c r="H468" t="s">
        <v>1266</v>
      </c>
      <c r="I468" t="s">
        <v>2647</v>
      </c>
      <c r="J468" t="s">
        <v>2648</v>
      </c>
      <c r="K468" t="s">
        <v>467</v>
      </c>
      <c r="L468" t="s">
        <v>661</v>
      </c>
      <c r="M468" t="s">
        <v>662</v>
      </c>
      <c r="N468" t="s">
        <v>2649</v>
      </c>
      <c r="O468" t="s">
        <v>460</v>
      </c>
      <c r="P468" t="s">
        <v>471</v>
      </c>
      <c r="Q468" t="s">
        <v>471</v>
      </c>
      <c r="R468" t="s">
        <v>2297</v>
      </c>
      <c r="S468" t="s">
        <v>75</v>
      </c>
      <c r="T468" t="s">
        <v>2563</v>
      </c>
      <c r="U468" t="s">
        <v>2646</v>
      </c>
      <c r="V468" t="s">
        <v>2564</v>
      </c>
      <c r="W468" t="s">
        <v>2564</v>
      </c>
      <c r="X468" t="s">
        <v>2566</v>
      </c>
      <c r="Y468" t="s">
        <v>1127</v>
      </c>
    </row>
    <row r="469" spans="1:25" hidden="1">
      <c r="A469" t="s">
        <v>459</v>
      </c>
      <c r="B469" t="s">
        <v>402</v>
      </c>
      <c r="C469" t="s">
        <v>403</v>
      </c>
      <c r="D469" t="s">
        <v>13</v>
      </c>
      <c r="E469" t="s">
        <v>190</v>
      </c>
      <c r="F469" t="s">
        <v>2650</v>
      </c>
      <c r="G469" t="s">
        <v>1213</v>
      </c>
      <c r="H469" t="s">
        <v>1266</v>
      </c>
      <c r="I469" t="s">
        <v>2651</v>
      </c>
      <c r="J469" t="s">
        <v>2652</v>
      </c>
      <c r="K469" t="s">
        <v>467</v>
      </c>
      <c r="L469" t="s">
        <v>468</v>
      </c>
      <c r="M469" t="s">
        <v>932</v>
      </c>
      <c r="N469" t="s">
        <v>2653</v>
      </c>
      <c r="O469" t="s">
        <v>460</v>
      </c>
      <c r="P469" t="s">
        <v>471</v>
      </c>
      <c r="Q469" t="s">
        <v>471</v>
      </c>
      <c r="R469" t="s">
        <v>2297</v>
      </c>
      <c r="S469" t="s">
        <v>1928</v>
      </c>
      <c r="T469" t="s">
        <v>2654</v>
      </c>
      <c r="U469" t="s">
        <v>1070</v>
      </c>
      <c r="V469" t="s">
        <v>2479</v>
      </c>
      <c r="W469" t="s">
        <v>2655</v>
      </c>
      <c r="X469" t="s">
        <v>2656</v>
      </c>
      <c r="Y469" t="s">
        <v>1127</v>
      </c>
    </row>
    <row r="470" spans="1:25">
      <c r="A470" t="s">
        <v>459</v>
      </c>
      <c r="B470" t="s">
        <v>2657</v>
      </c>
      <c r="C470" t="s">
        <v>2658</v>
      </c>
      <c r="D470" t="s">
        <v>1086</v>
      </c>
      <c r="E470" t="s">
        <v>41</v>
      </c>
      <c r="F470" t="s">
        <v>1001</v>
      </c>
      <c r="G470" t="s">
        <v>2659</v>
      </c>
      <c r="H470" t="s">
        <v>1108</v>
      </c>
      <c r="I470" t="s">
        <v>2158</v>
      </c>
      <c r="J470" t="s">
        <v>2660</v>
      </c>
      <c r="K470" t="s">
        <v>467</v>
      </c>
      <c r="L470" t="s">
        <v>661</v>
      </c>
      <c r="M470" t="s">
        <v>662</v>
      </c>
      <c r="N470" t="s">
        <v>2661</v>
      </c>
      <c r="O470" t="s">
        <v>460</v>
      </c>
      <c r="P470" t="s">
        <v>470</v>
      </c>
      <c r="Q470" t="s">
        <v>471</v>
      </c>
      <c r="R470" t="s">
        <v>2297</v>
      </c>
      <c r="S470" t="s">
        <v>75</v>
      </c>
      <c r="T470" t="s">
        <v>2552</v>
      </c>
      <c r="U470" t="s">
        <v>2662</v>
      </c>
      <c r="V470" t="s">
        <v>2479</v>
      </c>
      <c r="W470" t="s">
        <v>2615</v>
      </c>
      <c r="X470" t="s">
        <v>2663</v>
      </c>
      <c r="Y470" t="s">
        <v>1127</v>
      </c>
    </row>
    <row r="471" spans="1:25" hidden="1">
      <c r="A471" t="s">
        <v>459</v>
      </c>
      <c r="B471" t="s">
        <v>2664</v>
      </c>
      <c r="C471" t="s">
        <v>2665</v>
      </c>
      <c r="D471" t="s">
        <v>1063</v>
      </c>
      <c r="E471" t="s">
        <v>41</v>
      </c>
      <c r="F471" t="s">
        <v>485</v>
      </c>
      <c r="G471" t="s">
        <v>1098</v>
      </c>
      <c r="H471" t="s">
        <v>1099</v>
      </c>
      <c r="I471" t="s">
        <v>1301</v>
      </c>
      <c r="J471" t="s">
        <v>1101</v>
      </c>
      <c r="K471" t="s">
        <v>467</v>
      </c>
      <c r="L471" t="s">
        <v>661</v>
      </c>
      <c r="M471" t="s">
        <v>662</v>
      </c>
      <c r="N471" t="s">
        <v>2378</v>
      </c>
      <c r="O471" t="s">
        <v>460</v>
      </c>
      <c r="P471" t="s">
        <v>471</v>
      </c>
      <c r="Q471" t="s">
        <v>471</v>
      </c>
      <c r="R471" t="s">
        <v>2297</v>
      </c>
      <c r="S471" t="s">
        <v>75</v>
      </c>
      <c r="T471" t="s">
        <v>2487</v>
      </c>
      <c r="U471" t="s">
        <v>664</v>
      </c>
      <c r="V471" t="s">
        <v>2479</v>
      </c>
      <c r="W471" t="s">
        <v>2633</v>
      </c>
      <c r="X471" t="s">
        <v>2666</v>
      </c>
      <c r="Y471" t="s">
        <v>668</v>
      </c>
    </row>
    <row r="472" spans="1:25" hidden="1">
      <c r="A472" t="s">
        <v>459</v>
      </c>
      <c r="B472" t="s">
        <v>2667</v>
      </c>
      <c r="C472" t="s">
        <v>2668</v>
      </c>
      <c r="D472" t="s">
        <v>1063</v>
      </c>
      <c r="E472" t="s">
        <v>41</v>
      </c>
      <c r="F472" t="s">
        <v>485</v>
      </c>
      <c r="G472" t="s">
        <v>1098</v>
      </c>
      <c r="H472" t="s">
        <v>1099</v>
      </c>
      <c r="I472" t="s">
        <v>1301</v>
      </c>
      <c r="J472" t="s">
        <v>1101</v>
      </c>
      <c r="K472" t="s">
        <v>467</v>
      </c>
      <c r="L472" t="s">
        <v>661</v>
      </c>
      <c r="M472" t="s">
        <v>662</v>
      </c>
      <c r="N472" t="s">
        <v>2378</v>
      </c>
      <c r="O472" t="s">
        <v>460</v>
      </c>
      <c r="P472" t="s">
        <v>471</v>
      </c>
      <c r="Q472" t="s">
        <v>470</v>
      </c>
      <c r="R472" t="s">
        <v>2297</v>
      </c>
      <c r="S472" t="s">
        <v>75</v>
      </c>
      <c r="T472" t="s">
        <v>2563</v>
      </c>
      <c r="U472" t="s">
        <v>664</v>
      </c>
      <c r="V472" t="s">
        <v>2479</v>
      </c>
      <c r="W472" t="s">
        <v>2564</v>
      </c>
      <c r="X472" t="s">
        <v>2669</v>
      </c>
      <c r="Y472" t="s">
        <v>668</v>
      </c>
    </row>
    <row r="473" spans="1:25" hidden="1">
      <c r="A473" t="s">
        <v>459</v>
      </c>
      <c r="B473" t="s">
        <v>2670</v>
      </c>
      <c r="C473" t="s">
        <v>2671</v>
      </c>
      <c r="D473" t="s">
        <v>1063</v>
      </c>
      <c r="E473" t="s">
        <v>41</v>
      </c>
      <c r="F473" t="s">
        <v>485</v>
      </c>
      <c r="G473" t="s">
        <v>1098</v>
      </c>
      <c r="H473" t="s">
        <v>2672</v>
      </c>
      <c r="I473" t="s">
        <v>1301</v>
      </c>
      <c r="J473" t="s">
        <v>2673</v>
      </c>
      <c r="K473" t="s">
        <v>467</v>
      </c>
      <c r="L473" t="s">
        <v>661</v>
      </c>
      <c r="M473" t="s">
        <v>662</v>
      </c>
      <c r="N473" t="s">
        <v>2378</v>
      </c>
      <c r="O473" t="s">
        <v>460</v>
      </c>
      <c r="P473" t="s">
        <v>471</v>
      </c>
      <c r="Q473" t="s">
        <v>471</v>
      </c>
      <c r="R473" t="s">
        <v>2297</v>
      </c>
      <c r="S473" t="s">
        <v>75</v>
      </c>
      <c r="T473" t="s">
        <v>2552</v>
      </c>
      <c r="U473" t="s">
        <v>664</v>
      </c>
      <c r="V473" t="s">
        <v>2479</v>
      </c>
      <c r="W473" t="s">
        <v>2615</v>
      </c>
      <c r="X473" t="s">
        <v>2663</v>
      </c>
      <c r="Y473" t="s">
        <v>668</v>
      </c>
    </row>
    <row r="474" spans="1:25" hidden="1">
      <c r="A474" t="s">
        <v>459</v>
      </c>
      <c r="B474" t="s">
        <v>2674</v>
      </c>
      <c r="C474" t="s">
        <v>2675</v>
      </c>
      <c r="D474" t="s">
        <v>1063</v>
      </c>
      <c r="E474" t="s">
        <v>41</v>
      </c>
      <c r="F474" t="s">
        <v>485</v>
      </c>
      <c r="G474" t="s">
        <v>1098</v>
      </c>
      <c r="H474" t="s">
        <v>1209</v>
      </c>
      <c r="I474" t="s">
        <v>1301</v>
      </c>
      <c r="J474" t="s">
        <v>1161</v>
      </c>
      <c r="K474" t="s">
        <v>467</v>
      </c>
      <c r="L474" t="s">
        <v>661</v>
      </c>
      <c r="M474" t="s">
        <v>662</v>
      </c>
      <c r="N474" t="s">
        <v>2378</v>
      </c>
      <c r="O474" t="s">
        <v>460</v>
      </c>
      <c r="P474" t="s">
        <v>471</v>
      </c>
      <c r="Q474" t="s">
        <v>471</v>
      </c>
      <c r="R474" t="s">
        <v>2297</v>
      </c>
      <c r="S474" t="s">
        <v>75</v>
      </c>
      <c r="T474" t="s">
        <v>2552</v>
      </c>
      <c r="U474" t="s">
        <v>664</v>
      </c>
      <c r="V474" t="s">
        <v>2479</v>
      </c>
      <c r="W474" t="s">
        <v>2615</v>
      </c>
      <c r="X474" t="s">
        <v>2663</v>
      </c>
      <c r="Y474" t="s">
        <v>668</v>
      </c>
    </row>
    <row r="475" spans="1:25" hidden="1">
      <c r="A475" t="s">
        <v>459</v>
      </c>
      <c r="B475" t="s">
        <v>2676</v>
      </c>
      <c r="C475" t="s">
        <v>2677</v>
      </c>
      <c r="D475" t="s">
        <v>1063</v>
      </c>
      <c r="E475" t="s">
        <v>41</v>
      </c>
      <c r="F475" t="s">
        <v>485</v>
      </c>
      <c r="G475" t="s">
        <v>1098</v>
      </c>
      <c r="H475" t="s">
        <v>1209</v>
      </c>
      <c r="I475" t="s">
        <v>1301</v>
      </c>
      <c r="J475" t="s">
        <v>1161</v>
      </c>
      <c r="K475" t="s">
        <v>467</v>
      </c>
      <c r="L475" t="s">
        <v>661</v>
      </c>
      <c r="M475" t="s">
        <v>662</v>
      </c>
      <c r="N475" t="s">
        <v>2378</v>
      </c>
      <c r="O475" t="s">
        <v>460</v>
      </c>
      <c r="P475" t="s">
        <v>471</v>
      </c>
      <c r="Q475" t="s">
        <v>471</v>
      </c>
      <c r="R475" t="s">
        <v>2297</v>
      </c>
      <c r="S475" t="s">
        <v>75</v>
      </c>
      <c r="T475" t="s">
        <v>2538</v>
      </c>
      <c r="U475" t="s">
        <v>664</v>
      </c>
      <c r="V475" t="s">
        <v>2479</v>
      </c>
      <c r="W475" t="s">
        <v>2678</v>
      </c>
      <c r="X475" t="s">
        <v>2679</v>
      </c>
      <c r="Y475" t="s">
        <v>668</v>
      </c>
    </row>
    <row r="476" spans="1:25" hidden="1">
      <c r="A476" t="s">
        <v>459</v>
      </c>
      <c r="B476" t="s">
        <v>404</v>
      </c>
      <c r="C476" t="s">
        <v>405</v>
      </c>
      <c r="D476" t="s">
        <v>13</v>
      </c>
      <c r="E476" t="s">
        <v>41</v>
      </c>
      <c r="F476" t="s">
        <v>2680</v>
      </c>
      <c r="G476" t="s">
        <v>1213</v>
      </c>
      <c r="H476" t="s">
        <v>1266</v>
      </c>
      <c r="I476" t="s">
        <v>1353</v>
      </c>
      <c r="J476" t="s">
        <v>2652</v>
      </c>
      <c r="K476" t="s">
        <v>467</v>
      </c>
      <c r="L476" t="s">
        <v>468</v>
      </c>
      <c r="M476" t="s">
        <v>932</v>
      </c>
      <c r="N476" t="s">
        <v>2681</v>
      </c>
      <c r="O476" t="s">
        <v>460</v>
      </c>
      <c r="P476" t="s">
        <v>470</v>
      </c>
      <c r="Q476" t="s">
        <v>470</v>
      </c>
      <c r="R476" t="s">
        <v>2297</v>
      </c>
      <c r="S476" t="s">
        <v>75</v>
      </c>
      <c r="T476" t="s">
        <v>2682</v>
      </c>
      <c r="U476" t="s">
        <v>2479</v>
      </c>
      <c r="V476" t="s">
        <v>2480</v>
      </c>
      <c r="W476" t="s">
        <v>2683</v>
      </c>
      <c r="X476" t="s">
        <v>2684</v>
      </c>
      <c r="Y476" t="s">
        <v>1127</v>
      </c>
    </row>
    <row r="477" spans="1:25" hidden="1">
      <c r="A477" t="s">
        <v>459</v>
      </c>
      <c r="B477" t="s">
        <v>406</v>
      </c>
      <c r="C477" t="s">
        <v>407</v>
      </c>
      <c r="D477" t="s">
        <v>13</v>
      </c>
      <c r="E477" t="s">
        <v>41</v>
      </c>
      <c r="F477" t="s">
        <v>2685</v>
      </c>
      <c r="G477" t="s">
        <v>2686</v>
      </c>
      <c r="H477" t="s">
        <v>2628</v>
      </c>
      <c r="I477" t="s">
        <v>2158</v>
      </c>
      <c r="J477" t="s">
        <v>2687</v>
      </c>
      <c r="K477" t="s">
        <v>467</v>
      </c>
      <c r="L477" t="s">
        <v>535</v>
      </c>
      <c r="M477" t="s">
        <v>2126</v>
      </c>
      <c r="N477" t="s">
        <v>2688</v>
      </c>
      <c r="O477" t="s">
        <v>460</v>
      </c>
      <c r="P477" t="s">
        <v>470</v>
      </c>
      <c r="Q477" t="s">
        <v>471</v>
      </c>
      <c r="R477" t="s">
        <v>2297</v>
      </c>
      <c r="S477" t="s">
        <v>75</v>
      </c>
      <c r="T477" t="s">
        <v>2682</v>
      </c>
      <c r="U477" t="s">
        <v>2479</v>
      </c>
      <c r="V477" t="s">
        <v>2480</v>
      </c>
      <c r="W477" t="s">
        <v>2689</v>
      </c>
      <c r="X477" t="s">
        <v>2690</v>
      </c>
      <c r="Y477" t="s">
        <v>1127</v>
      </c>
    </row>
    <row r="478" spans="1:25">
      <c r="A478" t="s">
        <v>459</v>
      </c>
      <c r="B478" t="s">
        <v>2691</v>
      </c>
      <c r="C478" t="s">
        <v>2692</v>
      </c>
      <c r="D478" t="s">
        <v>1086</v>
      </c>
      <c r="E478" t="s">
        <v>41</v>
      </c>
      <c r="F478" t="s">
        <v>937</v>
      </c>
      <c r="G478" t="s">
        <v>1213</v>
      </c>
      <c r="H478" t="s">
        <v>1108</v>
      </c>
      <c r="I478" t="s">
        <v>1353</v>
      </c>
      <c r="J478" t="s">
        <v>2693</v>
      </c>
      <c r="K478" t="s">
        <v>467</v>
      </c>
      <c r="L478" t="s">
        <v>468</v>
      </c>
      <c r="M478" t="s">
        <v>932</v>
      </c>
      <c r="N478" t="s">
        <v>2694</v>
      </c>
      <c r="O478" t="s">
        <v>460</v>
      </c>
      <c r="P478" t="s">
        <v>470</v>
      </c>
      <c r="Q478" t="s">
        <v>471</v>
      </c>
      <c r="R478" t="s">
        <v>2297</v>
      </c>
      <c r="S478" t="s">
        <v>75</v>
      </c>
      <c r="T478" t="s">
        <v>2298</v>
      </c>
      <c r="U478" t="s">
        <v>2479</v>
      </c>
      <c r="V478" t="s">
        <v>2512</v>
      </c>
      <c r="W478" t="s">
        <v>2513</v>
      </c>
      <c r="X478" t="s">
        <v>2695</v>
      </c>
      <c r="Y478" t="s">
        <v>1127</v>
      </c>
    </row>
    <row r="479" spans="1:25">
      <c r="A479" t="s">
        <v>459</v>
      </c>
      <c r="B479" t="s">
        <v>2696</v>
      </c>
      <c r="C479" t="s">
        <v>2697</v>
      </c>
      <c r="D479" t="s">
        <v>1086</v>
      </c>
      <c r="E479" t="s">
        <v>41</v>
      </c>
      <c r="F479" t="s">
        <v>599</v>
      </c>
      <c r="G479" t="s">
        <v>1213</v>
      </c>
      <c r="H479" t="s">
        <v>1108</v>
      </c>
      <c r="I479" t="s">
        <v>2651</v>
      </c>
      <c r="J479" t="s">
        <v>2698</v>
      </c>
      <c r="K479" t="s">
        <v>467</v>
      </c>
      <c r="L479" t="s">
        <v>489</v>
      </c>
      <c r="M479" t="s">
        <v>1152</v>
      </c>
      <c r="N479" t="s">
        <v>2699</v>
      </c>
      <c r="O479" t="s">
        <v>460</v>
      </c>
      <c r="P479" t="s">
        <v>470</v>
      </c>
      <c r="Q479" t="s">
        <v>471</v>
      </c>
      <c r="R479" t="s">
        <v>2297</v>
      </c>
      <c r="S479" t="s">
        <v>75</v>
      </c>
      <c r="T479" t="s">
        <v>2700</v>
      </c>
      <c r="U479" t="s">
        <v>2479</v>
      </c>
      <c r="V479" t="s">
        <v>2512</v>
      </c>
      <c r="W479" t="s">
        <v>2497</v>
      </c>
      <c r="X479" t="s">
        <v>2701</v>
      </c>
      <c r="Y479" t="s">
        <v>1127</v>
      </c>
    </row>
    <row r="480" spans="1:25">
      <c r="A480" t="s">
        <v>459</v>
      </c>
      <c r="B480" t="s">
        <v>2702</v>
      </c>
      <c r="C480" t="s">
        <v>2703</v>
      </c>
      <c r="D480" t="s">
        <v>1086</v>
      </c>
      <c r="E480" t="s">
        <v>41</v>
      </c>
      <c r="F480" t="s">
        <v>1658</v>
      </c>
      <c r="G480" t="s">
        <v>1213</v>
      </c>
      <c r="H480" t="s">
        <v>1108</v>
      </c>
      <c r="I480" t="s">
        <v>1109</v>
      </c>
      <c r="J480" t="s">
        <v>2693</v>
      </c>
      <c r="K480" t="s">
        <v>467</v>
      </c>
      <c r="L480" t="s">
        <v>468</v>
      </c>
      <c r="M480" t="s">
        <v>932</v>
      </c>
      <c r="N480" t="s">
        <v>2704</v>
      </c>
      <c r="O480" t="s">
        <v>460</v>
      </c>
      <c r="P480" t="s">
        <v>470</v>
      </c>
      <c r="Q480" t="s">
        <v>471</v>
      </c>
      <c r="R480" t="s">
        <v>2297</v>
      </c>
      <c r="S480" t="s">
        <v>75</v>
      </c>
      <c r="T480" t="s">
        <v>2298</v>
      </c>
      <c r="U480" t="s">
        <v>2479</v>
      </c>
      <c r="V480" t="s">
        <v>2512</v>
      </c>
      <c r="W480" t="s">
        <v>2513</v>
      </c>
      <c r="X480" t="s">
        <v>2499</v>
      </c>
      <c r="Y480" t="s">
        <v>1127</v>
      </c>
    </row>
    <row r="481" spans="1:25">
      <c r="A481" t="s">
        <v>459</v>
      </c>
      <c r="B481" t="s">
        <v>2705</v>
      </c>
      <c r="C481" t="s">
        <v>2706</v>
      </c>
      <c r="D481" t="s">
        <v>1086</v>
      </c>
      <c r="E481" t="s">
        <v>41</v>
      </c>
      <c r="F481" t="s">
        <v>2707</v>
      </c>
      <c r="G481" t="s">
        <v>2686</v>
      </c>
      <c r="H481" t="s">
        <v>2708</v>
      </c>
      <c r="I481" t="s">
        <v>1848</v>
      </c>
      <c r="J481" t="s">
        <v>2709</v>
      </c>
      <c r="K481" t="s">
        <v>467</v>
      </c>
      <c r="L481" t="s">
        <v>489</v>
      </c>
      <c r="M481" t="s">
        <v>1169</v>
      </c>
      <c r="N481" t="s">
        <v>2710</v>
      </c>
      <c r="O481" t="s">
        <v>460</v>
      </c>
      <c r="P481" t="s">
        <v>470</v>
      </c>
      <c r="Q481" t="s">
        <v>471</v>
      </c>
      <c r="R481" t="s">
        <v>2297</v>
      </c>
      <c r="S481" t="s">
        <v>75</v>
      </c>
      <c r="T481" t="s">
        <v>2711</v>
      </c>
      <c r="U481" t="s">
        <v>2479</v>
      </c>
      <c r="V481" t="s">
        <v>2479</v>
      </c>
      <c r="W481" t="s">
        <v>2712</v>
      </c>
      <c r="X481" t="s">
        <v>2713</v>
      </c>
      <c r="Y481" t="s">
        <v>1127</v>
      </c>
    </row>
    <row r="482" spans="1:25">
      <c r="A482" t="s">
        <v>459</v>
      </c>
      <c r="B482" t="s">
        <v>2714</v>
      </c>
      <c r="C482" t="s">
        <v>2715</v>
      </c>
      <c r="D482" t="s">
        <v>1086</v>
      </c>
      <c r="E482" t="s">
        <v>41</v>
      </c>
      <c r="F482" t="s">
        <v>1265</v>
      </c>
      <c r="G482" t="s">
        <v>1213</v>
      </c>
      <c r="H482" t="s">
        <v>2716</v>
      </c>
      <c r="I482" t="s">
        <v>1191</v>
      </c>
      <c r="J482" t="s">
        <v>1855</v>
      </c>
      <c r="K482" t="s">
        <v>467</v>
      </c>
      <c r="L482" t="s">
        <v>489</v>
      </c>
      <c r="M482" t="s">
        <v>1180</v>
      </c>
      <c r="N482" t="s">
        <v>2717</v>
      </c>
      <c r="O482" t="s">
        <v>460</v>
      </c>
      <c r="P482" t="s">
        <v>470</v>
      </c>
      <c r="Q482" t="s">
        <v>471</v>
      </c>
      <c r="R482" t="s">
        <v>2297</v>
      </c>
      <c r="S482" t="s">
        <v>75</v>
      </c>
      <c r="T482" t="s">
        <v>2571</v>
      </c>
      <c r="U482" t="s">
        <v>2646</v>
      </c>
      <c r="V482" t="s">
        <v>2646</v>
      </c>
      <c r="W482" t="s">
        <v>2550</v>
      </c>
      <c r="X482" t="s">
        <v>2131</v>
      </c>
      <c r="Y482" t="s">
        <v>2138</v>
      </c>
    </row>
    <row r="483" spans="1:25" hidden="1">
      <c r="A483" t="s">
        <v>459</v>
      </c>
      <c r="B483" t="s">
        <v>408</v>
      </c>
      <c r="C483" t="s">
        <v>409</v>
      </c>
      <c r="D483" t="s">
        <v>13</v>
      </c>
      <c r="E483" t="s">
        <v>41</v>
      </c>
      <c r="F483" t="s">
        <v>781</v>
      </c>
      <c r="G483" t="s">
        <v>1213</v>
      </c>
      <c r="H483" t="s">
        <v>2718</v>
      </c>
      <c r="I483" t="s">
        <v>2719</v>
      </c>
      <c r="J483" t="s">
        <v>2720</v>
      </c>
      <c r="K483" t="s">
        <v>467</v>
      </c>
      <c r="L483" t="s">
        <v>1091</v>
      </c>
      <c r="M483" t="s">
        <v>1092</v>
      </c>
      <c r="N483" t="s">
        <v>2721</v>
      </c>
      <c r="O483" t="s">
        <v>460</v>
      </c>
      <c r="P483" t="s">
        <v>470</v>
      </c>
      <c r="Q483" t="s">
        <v>471</v>
      </c>
      <c r="R483" t="s">
        <v>2297</v>
      </c>
      <c r="S483" t="s">
        <v>75</v>
      </c>
      <c r="T483" t="s">
        <v>2722</v>
      </c>
      <c r="U483" t="s">
        <v>2488</v>
      </c>
      <c r="V483" t="s">
        <v>2513</v>
      </c>
      <c r="W483" t="s">
        <v>2723</v>
      </c>
      <c r="X483" t="s">
        <v>2724</v>
      </c>
      <c r="Y483" t="s">
        <v>1461</v>
      </c>
    </row>
    <row r="484" spans="1:25" hidden="1">
      <c r="A484" t="s">
        <v>459</v>
      </c>
      <c r="B484" t="s">
        <v>410</v>
      </c>
      <c r="C484" t="s">
        <v>411</v>
      </c>
      <c r="D484" t="s">
        <v>13</v>
      </c>
      <c r="E484" t="s">
        <v>57</v>
      </c>
      <c r="F484" t="s">
        <v>462</v>
      </c>
      <c r="G484" t="s">
        <v>2725</v>
      </c>
      <c r="H484" t="s">
        <v>2071</v>
      </c>
      <c r="I484" t="s">
        <v>2726</v>
      </c>
      <c r="J484" t="s">
        <v>2727</v>
      </c>
      <c r="K484" t="s">
        <v>467</v>
      </c>
      <c r="L484" t="s">
        <v>468</v>
      </c>
      <c r="M484" t="s">
        <v>932</v>
      </c>
      <c r="N484" t="s">
        <v>2728</v>
      </c>
      <c r="O484" t="s">
        <v>460</v>
      </c>
      <c r="P484" t="s">
        <v>470</v>
      </c>
      <c r="Q484" t="s">
        <v>471</v>
      </c>
      <c r="R484" t="s">
        <v>2297</v>
      </c>
      <c r="S484" t="s">
        <v>75</v>
      </c>
      <c r="T484" t="s">
        <v>2729</v>
      </c>
      <c r="U484" t="s">
        <v>2730</v>
      </c>
      <c r="V484" t="s">
        <v>2731</v>
      </c>
      <c r="W484" t="s">
        <v>2732</v>
      </c>
      <c r="X484" t="s">
        <v>2733</v>
      </c>
      <c r="Y484" t="s">
        <v>1461</v>
      </c>
    </row>
    <row r="485" spans="1:25">
      <c r="A485" t="s">
        <v>459</v>
      </c>
      <c r="B485" t="s">
        <v>2734</v>
      </c>
      <c r="C485" t="s">
        <v>2735</v>
      </c>
      <c r="D485" t="s">
        <v>1086</v>
      </c>
      <c r="E485" t="s">
        <v>41</v>
      </c>
      <c r="F485" t="s">
        <v>937</v>
      </c>
      <c r="G485" t="s">
        <v>1213</v>
      </c>
      <c r="H485" t="s">
        <v>1108</v>
      </c>
      <c r="I485" t="s">
        <v>2719</v>
      </c>
      <c r="J485" t="s">
        <v>2361</v>
      </c>
      <c r="K485" t="s">
        <v>467</v>
      </c>
      <c r="L485" t="s">
        <v>468</v>
      </c>
      <c r="M485" t="s">
        <v>932</v>
      </c>
      <c r="N485" t="s">
        <v>2736</v>
      </c>
      <c r="O485" t="s">
        <v>460</v>
      </c>
      <c r="P485" t="s">
        <v>470</v>
      </c>
      <c r="Q485" t="s">
        <v>471</v>
      </c>
      <c r="R485" t="s">
        <v>2297</v>
      </c>
      <c r="S485" t="s">
        <v>75</v>
      </c>
      <c r="T485" t="s">
        <v>2737</v>
      </c>
      <c r="U485" t="s">
        <v>2479</v>
      </c>
      <c r="V485" t="s">
        <v>2512</v>
      </c>
      <c r="W485" t="s">
        <v>2738</v>
      </c>
      <c r="X485" t="s">
        <v>2739</v>
      </c>
      <c r="Y485" t="s">
        <v>1127</v>
      </c>
    </row>
    <row r="486" spans="1:25" hidden="1">
      <c r="A486" t="s">
        <v>459</v>
      </c>
      <c r="B486" t="s">
        <v>412</v>
      </c>
      <c r="C486" t="s">
        <v>413</v>
      </c>
      <c r="D486" t="s">
        <v>13</v>
      </c>
      <c r="E486" t="s">
        <v>41</v>
      </c>
      <c r="F486" t="s">
        <v>1750</v>
      </c>
      <c r="G486" t="s">
        <v>2740</v>
      </c>
      <c r="H486" t="s">
        <v>2338</v>
      </c>
      <c r="I486" t="s">
        <v>1191</v>
      </c>
      <c r="J486" t="s">
        <v>2741</v>
      </c>
      <c r="K486" t="s">
        <v>467</v>
      </c>
      <c r="L486" t="s">
        <v>468</v>
      </c>
      <c r="M486" t="s">
        <v>932</v>
      </c>
      <c r="N486" t="s">
        <v>2742</v>
      </c>
      <c r="O486" t="s">
        <v>460</v>
      </c>
      <c r="P486" t="s">
        <v>470</v>
      </c>
      <c r="Q486" t="s">
        <v>471</v>
      </c>
      <c r="R486" t="s">
        <v>2297</v>
      </c>
      <c r="S486" t="s">
        <v>75</v>
      </c>
      <c r="T486" t="s">
        <v>2563</v>
      </c>
      <c r="U486" t="s">
        <v>2743</v>
      </c>
      <c r="V486" t="s">
        <v>2564</v>
      </c>
      <c r="W486" t="s">
        <v>2744</v>
      </c>
      <c r="X486" t="s">
        <v>2566</v>
      </c>
      <c r="Y486" t="s">
        <v>1127</v>
      </c>
    </row>
    <row r="487" spans="1:25">
      <c r="A487" t="s">
        <v>459</v>
      </c>
      <c r="B487" t="s">
        <v>2745</v>
      </c>
      <c r="C487" t="s">
        <v>2746</v>
      </c>
      <c r="D487" t="s">
        <v>1086</v>
      </c>
      <c r="E487" t="s">
        <v>41</v>
      </c>
      <c r="F487" t="s">
        <v>1445</v>
      </c>
      <c r="G487" t="s">
        <v>2686</v>
      </c>
      <c r="H487" t="s">
        <v>1108</v>
      </c>
      <c r="I487" t="s">
        <v>1160</v>
      </c>
      <c r="J487" t="s">
        <v>2747</v>
      </c>
      <c r="K487" t="s">
        <v>467</v>
      </c>
      <c r="L487" t="s">
        <v>468</v>
      </c>
      <c r="M487" t="s">
        <v>932</v>
      </c>
      <c r="N487" t="s">
        <v>2694</v>
      </c>
      <c r="O487" t="s">
        <v>460</v>
      </c>
      <c r="P487" t="s">
        <v>470</v>
      </c>
      <c r="Q487" t="s">
        <v>471</v>
      </c>
      <c r="R487" t="s">
        <v>2297</v>
      </c>
      <c r="S487" t="s">
        <v>75</v>
      </c>
      <c r="T487" t="s">
        <v>2538</v>
      </c>
      <c r="U487" t="s">
        <v>2479</v>
      </c>
      <c r="V487" t="s">
        <v>2479</v>
      </c>
      <c r="W487" t="s">
        <v>2479</v>
      </c>
      <c r="X487" t="s">
        <v>2748</v>
      </c>
      <c r="Y487" t="s">
        <v>1127</v>
      </c>
    </row>
    <row r="488" spans="1:25">
      <c r="A488" t="s">
        <v>459</v>
      </c>
      <c r="B488" t="s">
        <v>2749</v>
      </c>
      <c r="C488" t="s">
        <v>2750</v>
      </c>
      <c r="D488" t="s">
        <v>1086</v>
      </c>
      <c r="E488" t="s">
        <v>31</v>
      </c>
      <c r="F488" t="s">
        <v>485</v>
      </c>
      <c r="G488" t="s">
        <v>1213</v>
      </c>
      <c r="H488" t="s">
        <v>1014</v>
      </c>
      <c r="I488" t="s">
        <v>2751</v>
      </c>
      <c r="J488" t="s">
        <v>488</v>
      </c>
      <c r="K488" t="s">
        <v>467</v>
      </c>
      <c r="L488" t="s">
        <v>468</v>
      </c>
      <c r="M488" t="s">
        <v>932</v>
      </c>
      <c r="N488" t="s">
        <v>2752</v>
      </c>
      <c r="O488" t="s">
        <v>460</v>
      </c>
      <c r="P488" t="s">
        <v>470</v>
      </c>
      <c r="Q488" t="s">
        <v>471</v>
      </c>
      <c r="R488" t="s">
        <v>2297</v>
      </c>
      <c r="S488" t="s">
        <v>75</v>
      </c>
      <c r="T488" t="s">
        <v>2753</v>
      </c>
      <c r="U488" t="s">
        <v>2479</v>
      </c>
      <c r="V488" t="s">
        <v>2480</v>
      </c>
      <c r="W488" t="s">
        <v>2754</v>
      </c>
      <c r="X488" t="s">
        <v>2755</v>
      </c>
      <c r="Y488" t="s">
        <v>1127</v>
      </c>
    </row>
    <row r="489" spans="1:25">
      <c r="A489" t="s">
        <v>459</v>
      </c>
      <c r="B489" t="s">
        <v>2756</v>
      </c>
      <c r="C489" t="s">
        <v>2757</v>
      </c>
      <c r="D489" t="s">
        <v>1086</v>
      </c>
      <c r="E489" t="s">
        <v>41</v>
      </c>
      <c r="F489" t="s">
        <v>1001</v>
      </c>
      <c r="G489" t="s">
        <v>1213</v>
      </c>
      <c r="H489" t="s">
        <v>1108</v>
      </c>
      <c r="I489" t="s">
        <v>2098</v>
      </c>
      <c r="J489" t="s">
        <v>2361</v>
      </c>
      <c r="K489" t="s">
        <v>467</v>
      </c>
      <c r="L489" t="s">
        <v>1091</v>
      </c>
      <c r="M489" t="s">
        <v>1092</v>
      </c>
      <c r="N489" t="s">
        <v>2758</v>
      </c>
      <c r="O489" t="s">
        <v>460</v>
      </c>
      <c r="P489" t="s">
        <v>470</v>
      </c>
      <c r="Q489" t="s">
        <v>471</v>
      </c>
      <c r="R489" t="s">
        <v>2297</v>
      </c>
      <c r="S489" t="s">
        <v>75</v>
      </c>
      <c r="T489" t="s">
        <v>2759</v>
      </c>
      <c r="U489" t="s">
        <v>2479</v>
      </c>
      <c r="V489" t="s">
        <v>2480</v>
      </c>
      <c r="W489" t="s">
        <v>2481</v>
      </c>
      <c r="X489" t="s">
        <v>2760</v>
      </c>
      <c r="Y489" t="s">
        <v>1127</v>
      </c>
    </row>
    <row r="490" spans="1:25" hidden="1">
      <c r="A490" t="s">
        <v>459</v>
      </c>
      <c r="B490" t="s">
        <v>414</v>
      </c>
      <c r="C490" t="s">
        <v>415</v>
      </c>
      <c r="D490" t="s">
        <v>13</v>
      </c>
      <c r="E490" t="s">
        <v>41</v>
      </c>
      <c r="F490" t="s">
        <v>2535</v>
      </c>
      <c r="G490" t="s">
        <v>1213</v>
      </c>
      <c r="H490" t="s">
        <v>1214</v>
      </c>
      <c r="I490" t="s">
        <v>2049</v>
      </c>
      <c r="J490" t="s">
        <v>2761</v>
      </c>
      <c r="K490" t="s">
        <v>467</v>
      </c>
      <c r="L490" t="s">
        <v>468</v>
      </c>
      <c r="M490" t="s">
        <v>932</v>
      </c>
      <c r="N490" t="s">
        <v>2762</v>
      </c>
      <c r="O490" t="s">
        <v>460</v>
      </c>
      <c r="P490" t="s">
        <v>470</v>
      </c>
      <c r="Q490" t="s">
        <v>471</v>
      </c>
      <c r="R490" t="s">
        <v>2297</v>
      </c>
      <c r="S490" t="s">
        <v>75</v>
      </c>
      <c r="T490" t="s">
        <v>2298</v>
      </c>
      <c r="U490" t="s">
        <v>2479</v>
      </c>
      <c r="V490" t="s">
        <v>2512</v>
      </c>
      <c r="W490" t="s">
        <v>2513</v>
      </c>
      <c r="X490" t="s">
        <v>2695</v>
      </c>
      <c r="Y490" t="s">
        <v>1127</v>
      </c>
    </row>
    <row r="491" spans="1:25">
      <c r="A491" t="s">
        <v>459</v>
      </c>
      <c r="B491" t="s">
        <v>2763</v>
      </c>
      <c r="C491" t="s">
        <v>2764</v>
      </c>
      <c r="D491" t="s">
        <v>1086</v>
      </c>
      <c r="E491" t="s">
        <v>41</v>
      </c>
      <c r="F491" t="s">
        <v>2765</v>
      </c>
      <c r="G491" t="s">
        <v>1213</v>
      </c>
      <c r="H491" t="s">
        <v>1108</v>
      </c>
      <c r="I491" t="s">
        <v>2404</v>
      </c>
      <c r="J491" t="s">
        <v>2698</v>
      </c>
      <c r="K491" t="s">
        <v>467</v>
      </c>
      <c r="L491" t="s">
        <v>468</v>
      </c>
      <c r="M491" t="s">
        <v>469</v>
      </c>
      <c r="N491" t="s">
        <v>2766</v>
      </c>
      <c r="O491" t="s">
        <v>460</v>
      </c>
      <c r="P491" t="s">
        <v>470</v>
      </c>
      <c r="Q491" t="s">
        <v>471</v>
      </c>
      <c r="R491" t="s">
        <v>2297</v>
      </c>
      <c r="S491" t="s">
        <v>75</v>
      </c>
      <c r="T491" t="s">
        <v>2298</v>
      </c>
      <c r="U491" t="s">
        <v>2479</v>
      </c>
      <c r="V491" t="s">
        <v>2512</v>
      </c>
      <c r="W491" t="s">
        <v>2767</v>
      </c>
      <c r="X491" t="s">
        <v>2768</v>
      </c>
      <c r="Y491" t="s">
        <v>1127</v>
      </c>
    </row>
    <row r="492" spans="1:25">
      <c r="A492" t="s">
        <v>459</v>
      </c>
      <c r="B492" t="s">
        <v>2769</v>
      </c>
      <c r="C492" t="s">
        <v>2770</v>
      </c>
      <c r="D492" t="s">
        <v>1086</v>
      </c>
      <c r="E492" t="s">
        <v>41</v>
      </c>
      <c r="F492" t="s">
        <v>789</v>
      </c>
      <c r="G492" t="s">
        <v>2771</v>
      </c>
      <c r="H492" t="s">
        <v>2716</v>
      </c>
      <c r="I492" t="s">
        <v>1191</v>
      </c>
      <c r="J492" t="s">
        <v>2772</v>
      </c>
      <c r="K492" t="s">
        <v>467</v>
      </c>
      <c r="L492" t="s">
        <v>489</v>
      </c>
      <c r="M492" t="s">
        <v>1180</v>
      </c>
      <c r="N492" t="s">
        <v>2773</v>
      </c>
      <c r="O492" t="s">
        <v>460</v>
      </c>
      <c r="P492" t="s">
        <v>470</v>
      </c>
      <c r="Q492" t="s">
        <v>471</v>
      </c>
      <c r="R492" t="s">
        <v>2297</v>
      </c>
      <c r="S492" t="s">
        <v>75</v>
      </c>
      <c r="T492" t="s">
        <v>2774</v>
      </c>
      <c r="U492" t="s">
        <v>75</v>
      </c>
      <c r="V492" t="s">
        <v>2730</v>
      </c>
      <c r="W492" t="s">
        <v>2775</v>
      </c>
      <c r="X492" t="s">
        <v>2776</v>
      </c>
      <c r="Y492" t="s">
        <v>1127</v>
      </c>
    </row>
    <row r="493" spans="1:25">
      <c r="A493" t="s">
        <v>459</v>
      </c>
      <c r="B493" t="s">
        <v>2777</v>
      </c>
      <c r="C493" t="s">
        <v>2778</v>
      </c>
      <c r="D493" t="s">
        <v>1086</v>
      </c>
      <c r="E493" t="s">
        <v>41</v>
      </c>
      <c r="F493" t="s">
        <v>2779</v>
      </c>
      <c r="G493" t="s">
        <v>2588</v>
      </c>
      <c r="H493" t="s">
        <v>1108</v>
      </c>
      <c r="I493" t="s">
        <v>2158</v>
      </c>
      <c r="J493" t="s">
        <v>2780</v>
      </c>
      <c r="K493" t="s">
        <v>467</v>
      </c>
      <c r="L493" t="s">
        <v>468</v>
      </c>
      <c r="M493" t="s">
        <v>469</v>
      </c>
      <c r="N493" t="s">
        <v>2781</v>
      </c>
      <c r="O493" t="s">
        <v>460</v>
      </c>
      <c r="P493" t="s">
        <v>470</v>
      </c>
      <c r="Q493" t="s">
        <v>471</v>
      </c>
      <c r="R493" t="s">
        <v>2297</v>
      </c>
      <c r="S493" t="s">
        <v>75</v>
      </c>
      <c r="T493" t="s">
        <v>2782</v>
      </c>
      <c r="U493" t="s">
        <v>75</v>
      </c>
      <c r="V493" t="s">
        <v>2512</v>
      </c>
      <c r="W493" t="s">
        <v>2507</v>
      </c>
      <c r="X493" t="s">
        <v>2783</v>
      </c>
      <c r="Y493" t="s">
        <v>1127</v>
      </c>
    </row>
    <row r="494" spans="1:25">
      <c r="A494" t="s">
        <v>459</v>
      </c>
      <c r="B494" t="s">
        <v>2784</v>
      </c>
      <c r="C494" t="s">
        <v>2785</v>
      </c>
      <c r="D494" t="s">
        <v>1086</v>
      </c>
      <c r="E494" t="s">
        <v>41</v>
      </c>
      <c r="F494" t="s">
        <v>2174</v>
      </c>
      <c r="G494" t="s">
        <v>2786</v>
      </c>
      <c r="H494" t="s">
        <v>2628</v>
      </c>
      <c r="I494" t="s">
        <v>1131</v>
      </c>
      <c r="J494" t="s">
        <v>2787</v>
      </c>
      <c r="K494" t="s">
        <v>467</v>
      </c>
      <c r="L494" t="s">
        <v>468</v>
      </c>
      <c r="M494" t="s">
        <v>932</v>
      </c>
      <c r="N494" t="s">
        <v>2742</v>
      </c>
      <c r="O494" t="s">
        <v>460</v>
      </c>
      <c r="P494" t="s">
        <v>470</v>
      </c>
      <c r="Q494" t="s">
        <v>471</v>
      </c>
      <c r="R494" t="s">
        <v>2297</v>
      </c>
      <c r="S494" t="s">
        <v>75</v>
      </c>
      <c r="T494" t="s">
        <v>2788</v>
      </c>
      <c r="U494" t="s">
        <v>2479</v>
      </c>
      <c r="V494" t="s">
        <v>2564</v>
      </c>
      <c r="W494" t="s">
        <v>2789</v>
      </c>
      <c r="X494" t="s">
        <v>2566</v>
      </c>
      <c r="Y494" t="s">
        <v>1127</v>
      </c>
    </row>
    <row r="495" spans="1:25">
      <c r="A495" t="s">
        <v>459</v>
      </c>
      <c r="B495" t="s">
        <v>2790</v>
      </c>
      <c r="C495" t="s">
        <v>2791</v>
      </c>
      <c r="D495" t="s">
        <v>1086</v>
      </c>
      <c r="E495" t="s">
        <v>41</v>
      </c>
      <c r="F495" t="s">
        <v>1428</v>
      </c>
      <c r="G495" t="s">
        <v>1486</v>
      </c>
      <c r="H495" t="s">
        <v>2792</v>
      </c>
      <c r="I495" t="s">
        <v>2158</v>
      </c>
      <c r="J495" t="s">
        <v>2793</v>
      </c>
      <c r="K495" t="s">
        <v>467</v>
      </c>
      <c r="L495" t="s">
        <v>661</v>
      </c>
      <c r="M495" t="s">
        <v>662</v>
      </c>
      <c r="N495" t="s">
        <v>460</v>
      </c>
      <c r="O495" t="s">
        <v>460</v>
      </c>
      <c r="P495" t="s">
        <v>470</v>
      </c>
      <c r="Q495" t="s">
        <v>471</v>
      </c>
      <c r="R495" t="s">
        <v>2297</v>
      </c>
      <c r="S495" t="s">
        <v>75</v>
      </c>
      <c r="T495" t="s">
        <v>2794</v>
      </c>
      <c r="U495" t="s">
        <v>75</v>
      </c>
      <c r="V495" t="s">
        <v>2615</v>
      </c>
      <c r="W495" t="s">
        <v>2795</v>
      </c>
      <c r="X495" t="s">
        <v>2795</v>
      </c>
      <c r="Y495" t="s">
        <v>1127</v>
      </c>
    </row>
    <row r="496" spans="1:25">
      <c r="A496" t="s">
        <v>459</v>
      </c>
      <c r="B496" t="s">
        <v>2796</v>
      </c>
      <c r="C496" t="s">
        <v>2797</v>
      </c>
      <c r="D496" t="s">
        <v>1086</v>
      </c>
      <c r="E496" t="s">
        <v>41</v>
      </c>
      <c r="F496" t="s">
        <v>2798</v>
      </c>
      <c r="G496" t="s">
        <v>1606</v>
      </c>
      <c r="H496" t="s">
        <v>1122</v>
      </c>
      <c r="I496" t="s">
        <v>1109</v>
      </c>
      <c r="J496" t="s">
        <v>1066</v>
      </c>
      <c r="K496" t="s">
        <v>467</v>
      </c>
      <c r="L496" t="s">
        <v>460</v>
      </c>
      <c r="M496" t="s">
        <v>460</v>
      </c>
      <c r="N496" t="s">
        <v>460</v>
      </c>
      <c r="O496" t="s">
        <v>460</v>
      </c>
      <c r="P496" t="s">
        <v>470</v>
      </c>
      <c r="Q496" t="s">
        <v>471</v>
      </c>
      <c r="R496" t="s">
        <v>1081</v>
      </c>
      <c r="S496" t="s">
        <v>2799</v>
      </c>
      <c r="T496" t="s">
        <v>2800</v>
      </c>
      <c r="U496" t="s">
        <v>460</v>
      </c>
      <c r="V496" t="s">
        <v>2801</v>
      </c>
      <c r="W496" t="s">
        <v>460</v>
      </c>
      <c r="X496" t="s">
        <v>2802</v>
      </c>
      <c r="Y496" t="s">
        <v>668</v>
      </c>
    </row>
    <row r="497" spans="1:25">
      <c r="A497" t="s">
        <v>459</v>
      </c>
      <c r="B497" t="s">
        <v>2803</v>
      </c>
      <c r="C497" t="s">
        <v>2804</v>
      </c>
      <c r="D497" t="s">
        <v>1086</v>
      </c>
      <c r="E497" t="s">
        <v>41</v>
      </c>
      <c r="F497" t="s">
        <v>697</v>
      </c>
      <c r="G497" t="s">
        <v>464</v>
      </c>
      <c r="H497" t="s">
        <v>1122</v>
      </c>
      <c r="I497" t="s">
        <v>1109</v>
      </c>
      <c r="J497" t="s">
        <v>2805</v>
      </c>
      <c r="K497" t="s">
        <v>467</v>
      </c>
      <c r="L497" t="s">
        <v>460</v>
      </c>
      <c r="M497" t="s">
        <v>460</v>
      </c>
      <c r="N497" t="s">
        <v>460</v>
      </c>
      <c r="O497" t="s">
        <v>460</v>
      </c>
      <c r="P497" t="s">
        <v>471</v>
      </c>
      <c r="Q497" t="s">
        <v>471</v>
      </c>
      <c r="R497" t="s">
        <v>1081</v>
      </c>
      <c r="S497" t="s">
        <v>2799</v>
      </c>
      <c r="T497" t="s">
        <v>2800</v>
      </c>
      <c r="U497" t="s">
        <v>460</v>
      </c>
      <c r="V497" t="s">
        <v>2801</v>
      </c>
      <c r="W497" t="s">
        <v>460</v>
      </c>
      <c r="X497" t="s">
        <v>2802</v>
      </c>
      <c r="Y497" t="s">
        <v>668</v>
      </c>
    </row>
    <row r="498" spans="1:25">
      <c r="A498" t="s">
        <v>459</v>
      </c>
      <c r="B498" t="s">
        <v>2806</v>
      </c>
      <c r="C498" t="s">
        <v>2807</v>
      </c>
      <c r="D498" t="s">
        <v>1086</v>
      </c>
      <c r="E498" t="s">
        <v>41</v>
      </c>
      <c r="F498" t="s">
        <v>557</v>
      </c>
      <c r="G498" t="s">
        <v>464</v>
      </c>
      <c r="H498" t="s">
        <v>1986</v>
      </c>
      <c r="I498" t="s">
        <v>1109</v>
      </c>
      <c r="J498" t="s">
        <v>1382</v>
      </c>
      <c r="K498" t="s">
        <v>467</v>
      </c>
      <c r="L498" t="s">
        <v>460</v>
      </c>
      <c r="M498" t="s">
        <v>460</v>
      </c>
      <c r="N498" t="s">
        <v>460</v>
      </c>
      <c r="O498" t="s">
        <v>460</v>
      </c>
      <c r="P498" t="s">
        <v>470</v>
      </c>
      <c r="Q498" t="s">
        <v>471</v>
      </c>
      <c r="R498" t="s">
        <v>1081</v>
      </c>
      <c r="S498" t="s">
        <v>2799</v>
      </c>
      <c r="T498" t="s">
        <v>2800</v>
      </c>
      <c r="U498" t="s">
        <v>460</v>
      </c>
      <c r="V498" t="s">
        <v>2801</v>
      </c>
      <c r="W498" t="s">
        <v>460</v>
      </c>
      <c r="X498" t="s">
        <v>2808</v>
      </c>
      <c r="Y498" t="s">
        <v>668</v>
      </c>
    </row>
    <row r="499" spans="1:25">
      <c r="A499" t="s">
        <v>459</v>
      </c>
      <c r="B499" t="s">
        <v>2809</v>
      </c>
      <c r="C499" t="s">
        <v>2810</v>
      </c>
      <c r="D499" t="s">
        <v>1086</v>
      </c>
      <c r="E499" t="s">
        <v>41</v>
      </c>
      <c r="F499" t="s">
        <v>1771</v>
      </c>
      <c r="G499" t="s">
        <v>1065</v>
      </c>
      <c r="H499" t="s">
        <v>2811</v>
      </c>
      <c r="I499" t="s">
        <v>2812</v>
      </c>
      <c r="J499" t="s">
        <v>2813</v>
      </c>
      <c r="K499" t="s">
        <v>467</v>
      </c>
      <c r="L499" t="s">
        <v>1091</v>
      </c>
      <c r="M499" t="s">
        <v>1092</v>
      </c>
      <c r="N499" t="s">
        <v>2814</v>
      </c>
      <c r="O499" t="s">
        <v>460</v>
      </c>
      <c r="P499" t="s">
        <v>471</v>
      </c>
      <c r="Q499" t="s">
        <v>471</v>
      </c>
      <c r="R499" t="s">
        <v>1081</v>
      </c>
      <c r="S499" t="s">
        <v>2799</v>
      </c>
      <c r="T499" t="s">
        <v>2800</v>
      </c>
      <c r="U499" t="s">
        <v>58</v>
      </c>
      <c r="V499" t="s">
        <v>2801</v>
      </c>
      <c r="W499" t="s">
        <v>2801</v>
      </c>
      <c r="X499" t="s">
        <v>2815</v>
      </c>
      <c r="Y499" t="s">
        <v>1127</v>
      </c>
    </row>
    <row r="500" spans="1:25" hidden="1">
      <c r="A500" t="s">
        <v>459</v>
      </c>
      <c r="B500" t="s">
        <v>2816</v>
      </c>
      <c r="C500" t="s">
        <v>2817</v>
      </c>
      <c r="D500" t="s">
        <v>1063</v>
      </c>
      <c r="E500" t="s">
        <v>41</v>
      </c>
      <c r="F500" t="s">
        <v>485</v>
      </c>
      <c r="G500" t="s">
        <v>711</v>
      </c>
      <c r="H500" t="s">
        <v>1064</v>
      </c>
      <c r="I500" t="s">
        <v>1065</v>
      </c>
      <c r="J500" t="s">
        <v>1066</v>
      </c>
      <c r="K500" t="s">
        <v>467</v>
      </c>
      <c r="L500" t="s">
        <v>661</v>
      </c>
      <c r="M500" t="s">
        <v>662</v>
      </c>
      <c r="N500" t="s">
        <v>1067</v>
      </c>
      <c r="O500" t="s">
        <v>460</v>
      </c>
      <c r="P500" t="s">
        <v>471</v>
      </c>
      <c r="Q500" t="s">
        <v>471</v>
      </c>
      <c r="R500" t="s">
        <v>1081</v>
      </c>
      <c r="S500" t="s">
        <v>2799</v>
      </c>
      <c r="T500" t="s">
        <v>2818</v>
      </c>
      <c r="U500" t="s">
        <v>1070</v>
      </c>
      <c r="V500" t="s">
        <v>460</v>
      </c>
      <c r="W500" t="s">
        <v>460</v>
      </c>
      <c r="X500" t="s">
        <v>460</v>
      </c>
      <c r="Y500" t="s">
        <v>668</v>
      </c>
    </row>
    <row r="501" spans="1:25">
      <c r="A501" t="s">
        <v>459</v>
      </c>
      <c r="B501" t="s">
        <v>2819</v>
      </c>
      <c r="C501" t="s">
        <v>2820</v>
      </c>
      <c r="D501" t="s">
        <v>1086</v>
      </c>
      <c r="E501" t="s">
        <v>41</v>
      </c>
      <c r="F501" t="s">
        <v>1029</v>
      </c>
      <c r="G501" t="s">
        <v>1222</v>
      </c>
      <c r="H501" t="s">
        <v>1108</v>
      </c>
      <c r="I501" t="s">
        <v>2045</v>
      </c>
      <c r="J501" t="s">
        <v>2610</v>
      </c>
      <c r="K501" t="s">
        <v>467</v>
      </c>
      <c r="L501" t="s">
        <v>460</v>
      </c>
      <c r="M501" t="s">
        <v>460</v>
      </c>
      <c r="N501" t="s">
        <v>460</v>
      </c>
      <c r="O501" t="s">
        <v>460</v>
      </c>
      <c r="P501" t="s">
        <v>470</v>
      </c>
      <c r="Q501" t="s">
        <v>471</v>
      </c>
      <c r="R501" t="s">
        <v>1081</v>
      </c>
      <c r="S501" t="s">
        <v>2799</v>
      </c>
      <c r="T501" t="s">
        <v>2821</v>
      </c>
      <c r="U501" t="s">
        <v>1070</v>
      </c>
      <c r="V501" t="s">
        <v>2801</v>
      </c>
      <c r="W501" t="s">
        <v>2822</v>
      </c>
      <c r="X501" t="s">
        <v>2823</v>
      </c>
      <c r="Y501" t="s">
        <v>1240</v>
      </c>
    </row>
    <row r="502" spans="1:25">
      <c r="A502" t="s">
        <v>459</v>
      </c>
      <c r="B502" t="s">
        <v>2824</v>
      </c>
      <c r="C502" t="s">
        <v>2825</v>
      </c>
      <c r="D502" t="s">
        <v>1086</v>
      </c>
      <c r="E502" t="s">
        <v>41</v>
      </c>
      <c r="F502" t="s">
        <v>2826</v>
      </c>
      <c r="G502" t="s">
        <v>2827</v>
      </c>
      <c r="H502" t="s">
        <v>1108</v>
      </c>
      <c r="I502" t="s">
        <v>2045</v>
      </c>
      <c r="J502" t="s">
        <v>2828</v>
      </c>
      <c r="K502" t="s">
        <v>467</v>
      </c>
      <c r="L502" t="s">
        <v>1091</v>
      </c>
      <c r="M502" t="s">
        <v>1092</v>
      </c>
      <c r="N502" t="s">
        <v>2829</v>
      </c>
      <c r="O502" t="s">
        <v>460</v>
      </c>
      <c r="P502" t="s">
        <v>470</v>
      </c>
      <c r="Q502" t="s">
        <v>471</v>
      </c>
      <c r="R502" t="s">
        <v>1081</v>
      </c>
      <c r="S502" t="s">
        <v>2799</v>
      </c>
      <c r="T502" t="s">
        <v>2830</v>
      </c>
      <c r="U502" t="s">
        <v>1070</v>
      </c>
      <c r="V502" t="s">
        <v>2801</v>
      </c>
      <c r="W502" t="s">
        <v>2822</v>
      </c>
      <c r="X502" t="s">
        <v>2823</v>
      </c>
      <c r="Y502" t="s">
        <v>1240</v>
      </c>
    </row>
    <row r="503" spans="1:25">
      <c r="A503" t="s">
        <v>459</v>
      </c>
      <c r="B503" t="s">
        <v>2831</v>
      </c>
      <c r="C503" t="s">
        <v>2832</v>
      </c>
      <c r="D503" t="s">
        <v>1086</v>
      </c>
      <c r="E503" t="s">
        <v>41</v>
      </c>
      <c r="F503" t="s">
        <v>2833</v>
      </c>
      <c r="G503" t="s">
        <v>464</v>
      </c>
      <c r="H503" t="s">
        <v>1122</v>
      </c>
      <c r="I503" t="s">
        <v>1234</v>
      </c>
      <c r="J503" t="s">
        <v>2805</v>
      </c>
      <c r="K503" t="s">
        <v>467</v>
      </c>
      <c r="L503" t="s">
        <v>468</v>
      </c>
      <c r="M503" t="s">
        <v>932</v>
      </c>
      <c r="N503" t="s">
        <v>460</v>
      </c>
      <c r="O503" t="s">
        <v>460</v>
      </c>
      <c r="P503" t="s">
        <v>470</v>
      </c>
      <c r="Q503" t="s">
        <v>471</v>
      </c>
      <c r="R503" t="s">
        <v>472</v>
      </c>
      <c r="S503" t="s">
        <v>2834</v>
      </c>
      <c r="T503" t="s">
        <v>2835</v>
      </c>
      <c r="U503" t="s">
        <v>2836</v>
      </c>
      <c r="V503" t="s">
        <v>2837</v>
      </c>
      <c r="W503" t="s">
        <v>460</v>
      </c>
      <c r="X503" t="s">
        <v>2838</v>
      </c>
      <c r="Y503" t="s">
        <v>2839</v>
      </c>
    </row>
    <row r="504" spans="1:25">
      <c r="A504" t="s">
        <v>459</v>
      </c>
      <c r="B504" t="s">
        <v>2840</v>
      </c>
      <c r="C504" t="s">
        <v>2841</v>
      </c>
      <c r="D504" t="s">
        <v>1086</v>
      </c>
      <c r="E504" t="s">
        <v>41</v>
      </c>
      <c r="F504" t="s">
        <v>2515</v>
      </c>
      <c r="G504" t="s">
        <v>464</v>
      </c>
      <c r="H504" t="s">
        <v>1122</v>
      </c>
      <c r="I504" t="s">
        <v>1234</v>
      </c>
      <c r="J504" t="s">
        <v>2805</v>
      </c>
      <c r="K504" t="s">
        <v>467</v>
      </c>
      <c r="L504" t="s">
        <v>468</v>
      </c>
      <c r="M504" t="s">
        <v>932</v>
      </c>
      <c r="N504" t="s">
        <v>460</v>
      </c>
      <c r="O504" t="s">
        <v>460</v>
      </c>
      <c r="P504" t="s">
        <v>470</v>
      </c>
      <c r="Q504" t="s">
        <v>471</v>
      </c>
      <c r="R504" t="s">
        <v>472</v>
      </c>
      <c r="S504" t="s">
        <v>2834</v>
      </c>
      <c r="T504" t="s">
        <v>2842</v>
      </c>
      <c r="U504" t="s">
        <v>2836</v>
      </c>
      <c r="V504" t="s">
        <v>2836</v>
      </c>
      <c r="W504" t="s">
        <v>2837</v>
      </c>
      <c r="X504" t="s">
        <v>2843</v>
      </c>
      <c r="Y504" t="s">
        <v>2839</v>
      </c>
    </row>
    <row r="505" spans="1:25">
      <c r="A505" t="s">
        <v>459</v>
      </c>
      <c r="B505" t="s">
        <v>2844</v>
      </c>
      <c r="C505" t="s">
        <v>2845</v>
      </c>
      <c r="D505" t="s">
        <v>1086</v>
      </c>
      <c r="E505" t="s">
        <v>41</v>
      </c>
      <c r="F505" t="s">
        <v>697</v>
      </c>
      <c r="G505" t="s">
        <v>464</v>
      </c>
      <c r="H505" t="s">
        <v>1088</v>
      </c>
      <c r="I505" t="s">
        <v>1131</v>
      </c>
      <c r="J505" t="s">
        <v>1090</v>
      </c>
      <c r="K505" t="s">
        <v>467</v>
      </c>
      <c r="L505" t="s">
        <v>468</v>
      </c>
      <c r="M505" t="s">
        <v>932</v>
      </c>
      <c r="N505" t="s">
        <v>460</v>
      </c>
      <c r="O505" t="s">
        <v>460</v>
      </c>
      <c r="P505" t="s">
        <v>470</v>
      </c>
      <c r="Q505" t="s">
        <v>471</v>
      </c>
      <c r="R505" t="s">
        <v>472</v>
      </c>
      <c r="S505" t="s">
        <v>2834</v>
      </c>
      <c r="T505" t="s">
        <v>2842</v>
      </c>
      <c r="U505" t="s">
        <v>2836</v>
      </c>
      <c r="V505" t="s">
        <v>2837</v>
      </c>
      <c r="W505" t="s">
        <v>460</v>
      </c>
      <c r="X505" t="s">
        <v>2846</v>
      </c>
      <c r="Y505" t="s">
        <v>668</v>
      </c>
    </row>
    <row r="506" spans="1:25">
      <c r="A506" t="s">
        <v>459</v>
      </c>
      <c r="B506" t="s">
        <v>2847</v>
      </c>
      <c r="C506" t="s">
        <v>2848</v>
      </c>
      <c r="D506" t="s">
        <v>1086</v>
      </c>
      <c r="E506" t="s">
        <v>41</v>
      </c>
      <c r="F506" t="s">
        <v>856</v>
      </c>
      <c r="G506" t="s">
        <v>2849</v>
      </c>
      <c r="H506" t="s">
        <v>2603</v>
      </c>
      <c r="I506" t="s">
        <v>1234</v>
      </c>
      <c r="J506" t="s">
        <v>2850</v>
      </c>
      <c r="K506" t="s">
        <v>467</v>
      </c>
      <c r="L506" t="s">
        <v>468</v>
      </c>
      <c r="M506" t="s">
        <v>932</v>
      </c>
      <c r="N506" t="s">
        <v>2851</v>
      </c>
      <c r="O506" t="s">
        <v>460</v>
      </c>
      <c r="P506" t="s">
        <v>470</v>
      </c>
      <c r="Q506" t="s">
        <v>471</v>
      </c>
      <c r="R506" t="s">
        <v>472</v>
      </c>
      <c r="S506" t="s">
        <v>2834</v>
      </c>
      <c r="T506" t="s">
        <v>2835</v>
      </c>
      <c r="U506" t="s">
        <v>2836</v>
      </c>
      <c r="V506" t="s">
        <v>2836</v>
      </c>
      <c r="W506" t="s">
        <v>2852</v>
      </c>
      <c r="X506" t="s">
        <v>2853</v>
      </c>
      <c r="Y506" t="s">
        <v>668</v>
      </c>
    </row>
    <row r="507" spans="1:25" hidden="1">
      <c r="A507" t="s">
        <v>459</v>
      </c>
      <c r="B507" t="s">
        <v>2854</v>
      </c>
      <c r="C507" t="s">
        <v>2855</v>
      </c>
      <c r="D507" t="s">
        <v>1063</v>
      </c>
      <c r="E507" t="s">
        <v>41</v>
      </c>
      <c r="F507" t="s">
        <v>485</v>
      </c>
      <c r="G507" t="s">
        <v>1098</v>
      </c>
      <c r="H507" t="s">
        <v>1099</v>
      </c>
      <c r="I507" t="s">
        <v>1300</v>
      </c>
      <c r="J507" t="s">
        <v>1101</v>
      </c>
      <c r="K507" t="s">
        <v>467</v>
      </c>
      <c r="L507" t="s">
        <v>661</v>
      </c>
      <c r="M507" t="s">
        <v>662</v>
      </c>
      <c r="N507" t="s">
        <v>2856</v>
      </c>
      <c r="O507" t="s">
        <v>460</v>
      </c>
      <c r="P507" t="s">
        <v>471</v>
      </c>
      <c r="Q507" t="s">
        <v>471</v>
      </c>
      <c r="R507" t="s">
        <v>472</v>
      </c>
      <c r="S507" t="s">
        <v>2834</v>
      </c>
      <c r="T507" t="s">
        <v>2835</v>
      </c>
      <c r="U507" t="s">
        <v>664</v>
      </c>
      <c r="V507" t="s">
        <v>2857</v>
      </c>
      <c r="W507" t="s">
        <v>2837</v>
      </c>
      <c r="X507" t="s">
        <v>2858</v>
      </c>
      <c r="Y507" t="s">
        <v>668</v>
      </c>
    </row>
    <row r="508" spans="1:25" hidden="1">
      <c r="A508" t="s">
        <v>459</v>
      </c>
      <c r="B508" t="s">
        <v>416</v>
      </c>
      <c r="C508" t="s">
        <v>417</v>
      </c>
      <c r="D508" t="s">
        <v>13</v>
      </c>
      <c r="E508" t="s">
        <v>41</v>
      </c>
      <c r="F508" t="s">
        <v>789</v>
      </c>
      <c r="G508" t="s">
        <v>2859</v>
      </c>
      <c r="H508" t="s">
        <v>2860</v>
      </c>
      <c r="I508" t="s">
        <v>2861</v>
      </c>
      <c r="J508" t="s">
        <v>2862</v>
      </c>
      <c r="K508" t="s">
        <v>467</v>
      </c>
      <c r="L508" t="s">
        <v>661</v>
      </c>
      <c r="M508" t="s">
        <v>1216</v>
      </c>
      <c r="N508" t="s">
        <v>460</v>
      </c>
      <c r="O508" t="s">
        <v>460</v>
      </c>
      <c r="P508" t="s">
        <v>470</v>
      </c>
      <c r="Q508" t="s">
        <v>471</v>
      </c>
      <c r="R508" t="s">
        <v>472</v>
      </c>
      <c r="S508" t="s">
        <v>1347</v>
      </c>
      <c r="T508" t="s">
        <v>2863</v>
      </c>
      <c r="U508" t="s">
        <v>2864</v>
      </c>
      <c r="V508" t="s">
        <v>2865</v>
      </c>
      <c r="W508" t="s">
        <v>2866</v>
      </c>
      <c r="X508" t="s">
        <v>2867</v>
      </c>
      <c r="Y508" t="s">
        <v>668</v>
      </c>
    </row>
    <row r="509" spans="1:25" hidden="1">
      <c r="A509" t="s">
        <v>459</v>
      </c>
      <c r="B509" t="s">
        <v>418</v>
      </c>
      <c r="C509" t="s">
        <v>419</v>
      </c>
      <c r="D509" t="s">
        <v>13</v>
      </c>
      <c r="E509" t="s">
        <v>41</v>
      </c>
      <c r="F509" t="s">
        <v>544</v>
      </c>
      <c r="G509" t="s">
        <v>940</v>
      </c>
      <c r="H509" t="s">
        <v>2868</v>
      </c>
      <c r="I509" t="s">
        <v>1454</v>
      </c>
      <c r="J509" t="s">
        <v>2869</v>
      </c>
      <c r="K509" t="s">
        <v>467</v>
      </c>
      <c r="L509" t="s">
        <v>468</v>
      </c>
      <c r="M509" t="s">
        <v>932</v>
      </c>
      <c r="N509" t="s">
        <v>1356</v>
      </c>
      <c r="O509" t="s">
        <v>839</v>
      </c>
      <c r="P509" t="s">
        <v>470</v>
      </c>
      <c r="Q509" t="s">
        <v>471</v>
      </c>
      <c r="R509" t="s">
        <v>472</v>
      </c>
      <c r="S509" t="s">
        <v>1347</v>
      </c>
      <c r="T509" t="s">
        <v>2870</v>
      </c>
      <c r="U509" t="s">
        <v>664</v>
      </c>
      <c r="V509" t="s">
        <v>2871</v>
      </c>
      <c r="W509" t="s">
        <v>2872</v>
      </c>
      <c r="X509" t="s">
        <v>1047</v>
      </c>
      <c r="Y509" t="s">
        <v>803</v>
      </c>
    </row>
    <row r="510" spans="1:25" hidden="1">
      <c r="A510" t="s">
        <v>459</v>
      </c>
      <c r="B510" t="s">
        <v>420</v>
      </c>
      <c r="C510" t="s">
        <v>421</v>
      </c>
      <c r="D510" t="s">
        <v>13</v>
      </c>
      <c r="E510" t="s">
        <v>57</v>
      </c>
      <c r="F510" t="s">
        <v>462</v>
      </c>
      <c r="G510" t="s">
        <v>974</v>
      </c>
      <c r="H510" t="s">
        <v>1686</v>
      </c>
      <c r="I510" t="s">
        <v>2873</v>
      </c>
      <c r="J510" t="s">
        <v>2874</v>
      </c>
      <c r="K510" t="s">
        <v>467</v>
      </c>
      <c r="L510" t="s">
        <v>1091</v>
      </c>
      <c r="M510" t="s">
        <v>1225</v>
      </c>
      <c r="N510" t="s">
        <v>2875</v>
      </c>
      <c r="O510" t="s">
        <v>839</v>
      </c>
      <c r="P510" t="s">
        <v>471</v>
      </c>
      <c r="Q510" t="s">
        <v>470</v>
      </c>
      <c r="R510" t="s">
        <v>1081</v>
      </c>
      <c r="S510" t="s">
        <v>78</v>
      </c>
      <c r="T510" t="s">
        <v>2876</v>
      </c>
      <c r="U510" t="s">
        <v>2877</v>
      </c>
      <c r="V510" t="s">
        <v>2877</v>
      </c>
      <c r="W510" t="s">
        <v>2878</v>
      </c>
      <c r="X510" t="s">
        <v>2879</v>
      </c>
      <c r="Y510" t="s">
        <v>2880</v>
      </c>
    </row>
    <row r="511" spans="1:25" hidden="1">
      <c r="A511" t="s">
        <v>459</v>
      </c>
      <c r="B511" t="s">
        <v>422</v>
      </c>
      <c r="C511" t="s">
        <v>423</v>
      </c>
      <c r="D511" t="s">
        <v>13</v>
      </c>
      <c r="E511" t="s">
        <v>57</v>
      </c>
      <c r="F511" t="s">
        <v>462</v>
      </c>
      <c r="G511" t="s">
        <v>2881</v>
      </c>
      <c r="H511" t="s">
        <v>2882</v>
      </c>
      <c r="I511" t="s">
        <v>1848</v>
      </c>
      <c r="J511" t="s">
        <v>2883</v>
      </c>
      <c r="K511" t="s">
        <v>467</v>
      </c>
      <c r="L511" t="s">
        <v>1091</v>
      </c>
      <c r="M511" t="s">
        <v>1225</v>
      </c>
      <c r="N511" t="s">
        <v>460</v>
      </c>
      <c r="O511" t="s">
        <v>839</v>
      </c>
      <c r="P511" t="s">
        <v>470</v>
      </c>
      <c r="Q511" t="s">
        <v>470</v>
      </c>
      <c r="R511" t="s">
        <v>1081</v>
      </c>
      <c r="S511" t="s">
        <v>78</v>
      </c>
      <c r="T511" t="s">
        <v>2876</v>
      </c>
      <c r="U511" t="s">
        <v>2884</v>
      </c>
      <c r="V511" t="s">
        <v>2885</v>
      </c>
      <c r="W511" t="s">
        <v>2886</v>
      </c>
      <c r="X511" t="s">
        <v>2886</v>
      </c>
      <c r="Y511" t="s">
        <v>668</v>
      </c>
    </row>
    <row r="512" spans="1:25" hidden="1">
      <c r="A512" t="s">
        <v>459</v>
      </c>
      <c r="B512" t="s">
        <v>424</v>
      </c>
      <c r="C512" t="s">
        <v>425</v>
      </c>
      <c r="D512" t="s">
        <v>13</v>
      </c>
      <c r="E512" t="s">
        <v>57</v>
      </c>
      <c r="F512" t="s">
        <v>462</v>
      </c>
      <c r="G512" t="s">
        <v>2887</v>
      </c>
      <c r="H512" t="s">
        <v>2888</v>
      </c>
      <c r="I512" t="s">
        <v>1121</v>
      </c>
      <c r="J512" t="s">
        <v>2889</v>
      </c>
      <c r="K512" t="s">
        <v>467</v>
      </c>
      <c r="L512" t="s">
        <v>1091</v>
      </c>
      <c r="M512" t="s">
        <v>1225</v>
      </c>
      <c r="N512" t="s">
        <v>460</v>
      </c>
      <c r="O512" t="s">
        <v>460</v>
      </c>
      <c r="P512" t="s">
        <v>471</v>
      </c>
      <c r="Q512" t="s">
        <v>470</v>
      </c>
      <c r="R512" t="s">
        <v>1081</v>
      </c>
      <c r="S512" t="s">
        <v>78</v>
      </c>
      <c r="T512" t="s">
        <v>2876</v>
      </c>
      <c r="U512" t="s">
        <v>2884</v>
      </c>
      <c r="V512" t="s">
        <v>2885</v>
      </c>
      <c r="W512" t="s">
        <v>2885</v>
      </c>
      <c r="X512" t="s">
        <v>2885</v>
      </c>
      <c r="Y512" t="s">
        <v>668</v>
      </c>
    </row>
    <row r="513" spans="1:25">
      <c r="A513" t="s">
        <v>459</v>
      </c>
      <c r="B513" t="s">
        <v>2890</v>
      </c>
      <c r="C513" t="s">
        <v>2891</v>
      </c>
      <c r="D513" t="s">
        <v>1086</v>
      </c>
      <c r="E513" t="s">
        <v>41</v>
      </c>
      <c r="F513" t="s">
        <v>2892</v>
      </c>
      <c r="G513" t="s">
        <v>464</v>
      </c>
      <c r="H513" t="s">
        <v>1266</v>
      </c>
      <c r="I513" t="s">
        <v>2158</v>
      </c>
      <c r="J513" t="s">
        <v>2893</v>
      </c>
      <c r="K513" t="s">
        <v>467</v>
      </c>
      <c r="L513" t="s">
        <v>1091</v>
      </c>
      <c r="M513" t="s">
        <v>1092</v>
      </c>
      <c r="N513" t="s">
        <v>2894</v>
      </c>
      <c r="O513" t="s">
        <v>460</v>
      </c>
      <c r="P513" t="s">
        <v>470</v>
      </c>
      <c r="Q513" t="s">
        <v>471</v>
      </c>
      <c r="R513" t="s">
        <v>1081</v>
      </c>
      <c r="S513" t="s">
        <v>78</v>
      </c>
      <c r="T513" t="s">
        <v>2876</v>
      </c>
      <c r="U513" t="s">
        <v>2895</v>
      </c>
      <c r="V513" t="s">
        <v>2885</v>
      </c>
      <c r="W513" t="s">
        <v>2896</v>
      </c>
      <c r="X513" t="s">
        <v>2896</v>
      </c>
      <c r="Y513" t="s">
        <v>668</v>
      </c>
    </row>
    <row r="514" spans="1:25" hidden="1">
      <c r="A514" t="s">
        <v>459</v>
      </c>
      <c r="B514" t="s">
        <v>2897</v>
      </c>
      <c r="C514" t="s">
        <v>2898</v>
      </c>
      <c r="D514" t="s">
        <v>1063</v>
      </c>
      <c r="E514" t="s">
        <v>41</v>
      </c>
      <c r="F514" t="s">
        <v>485</v>
      </c>
      <c r="G514" t="s">
        <v>711</v>
      </c>
      <c r="H514" t="s">
        <v>1064</v>
      </c>
      <c r="I514" t="s">
        <v>1065</v>
      </c>
      <c r="J514" t="s">
        <v>1066</v>
      </c>
      <c r="K514" t="s">
        <v>467</v>
      </c>
      <c r="L514" t="s">
        <v>661</v>
      </c>
      <c r="M514" t="s">
        <v>662</v>
      </c>
      <c r="N514" t="s">
        <v>1067</v>
      </c>
      <c r="O514" t="s">
        <v>460</v>
      </c>
      <c r="P514" t="s">
        <v>471</v>
      </c>
      <c r="Q514" t="s">
        <v>471</v>
      </c>
      <c r="R514" t="s">
        <v>1081</v>
      </c>
      <c r="S514" t="s">
        <v>78</v>
      </c>
      <c r="T514" t="s">
        <v>2899</v>
      </c>
      <c r="U514" t="s">
        <v>1070</v>
      </c>
      <c r="V514" t="s">
        <v>460</v>
      </c>
      <c r="W514" t="s">
        <v>460</v>
      </c>
      <c r="X514" t="s">
        <v>460</v>
      </c>
      <c r="Y514" t="s">
        <v>668</v>
      </c>
    </row>
    <row r="515" spans="1:25">
      <c r="A515" t="s">
        <v>459</v>
      </c>
      <c r="B515" t="s">
        <v>2900</v>
      </c>
      <c r="C515" t="s">
        <v>2901</v>
      </c>
      <c r="D515" t="s">
        <v>1086</v>
      </c>
      <c r="E515" t="s">
        <v>41</v>
      </c>
      <c r="F515" t="s">
        <v>2902</v>
      </c>
      <c r="G515" t="s">
        <v>1222</v>
      </c>
      <c r="H515" t="s">
        <v>2903</v>
      </c>
      <c r="I515" t="s">
        <v>2158</v>
      </c>
      <c r="J515" t="s">
        <v>2904</v>
      </c>
      <c r="K515" t="s">
        <v>467</v>
      </c>
      <c r="L515" t="s">
        <v>2905</v>
      </c>
      <c r="M515" t="s">
        <v>2906</v>
      </c>
      <c r="N515" t="s">
        <v>2907</v>
      </c>
      <c r="O515" t="s">
        <v>460</v>
      </c>
      <c r="P515" t="s">
        <v>470</v>
      </c>
      <c r="Q515" t="s">
        <v>471</v>
      </c>
      <c r="R515" t="s">
        <v>1081</v>
      </c>
      <c r="S515" t="s">
        <v>78</v>
      </c>
      <c r="T515" t="s">
        <v>2908</v>
      </c>
      <c r="U515" t="s">
        <v>2884</v>
      </c>
      <c r="V515" t="s">
        <v>2885</v>
      </c>
      <c r="W515" t="s">
        <v>2909</v>
      </c>
      <c r="X515" t="s">
        <v>2909</v>
      </c>
      <c r="Y515" t="s">
        <v>1127</v>
      </c>
    </row>
    <row r="516" spans="1:25">
      <c r="A516" t="s">
        <v>459</v>
      </c>
      <c r="B516" t="s">
        <v>2910</v>
      </c>
      <c r="C516" t="s">
        <v>2911</v>
      </c>
      <c r="D516" t="s">
        <v>1086</v>
      </c>
      <c r="E516" t="s">
        <v>190</v>
      </c>
      <c r="F516" t="s">
        <v>485</v>
      </c>
      <c r="G516" t="s">
        <v>1558</v>
      </c>
      <c r="H516" t="s">
        <v>2049</v>
      </c>
      <c r="I516" t="s">
        <v>1558</v>
      </c>
      <c r="J516" t="s">
        <v>488</v>
      </c>
      <c r="K516" t="s">
        <v>467</v>
      </c>
      <c r="L516" t="s">
        <v>1091</v>
      </c>
      <c r="M516" t="s">
        <v>1225</v>
      </c>
      <c r="N516" t="s">
        <v>2912</v>
      </c>
      <c r="O516" t="s">
        <v>460</v>
      </c>
      <c r="P516" t="s">
        <v>470</v>
      </c>
      <c r="Q516" t="s">
        <v>470</v>
      </c>
      <c r="R516" t="s">
        <v>1081</v>
      </c>
      <c r="S516" t="s">
        <v>78</v>
      </c>
      <c r="T516" t="s">
        <v>2913</v>
      </c>
      <c r="U516" t="s">
        <v>2884</v>
      </c>
      <c r="V516" t="s">
        <v>2885</v>
      </c>
      <c r="W516" t="s">
        <v>2914</v>
      </c>
      <c r="X516" t="s">
        <v>2914</v>
      </c>
      <c r="Y516" t="s">
        <v>1240</v>
      </c>
    </row>
    <row r="517" spans="1:25" hidden="1">
      <c r="A517" t="s">
        <v>459</v>
      </c>
      <c r="B517" t="s">
        <v>426</v>
      </c>
      <c r="C517" t="s">
        <v>427</v>
      </c>
      <c r="D517" t="s">
        <v>13</v>
      </c>
      <c r="E517" t="s">
        <v>57</v>
      </c>
      <c r="F517" t="s">
        <v>462</v>
      </c>
      <c r="G517" t="s">
        <v>2915</v>
      </c>
      <c r="H517" t="s">
        <v>2916</v>
      </c>
      <c r="I517" t="s">
        <v>2917</v>
      </c>
      <c r="J517" t="s">
        <v>2918</v>
      </c>
      <c r="K517" t="s">
        <v>467</v>
      </c>
      <c r="L517" t="s">
        <v>1091</v>
      </c>
      <c r="M517" t="s">
        <v>1225</v>
      </c>
      <c r="N517" t="s">
        <v>2919</v>
      </c>
      <c r="O517" t="s">
        <v>839</v>
      </c>
      <c r="P517" t="s">
        <v>471</v>
      </c>
      <c r="Q517" t="s">
        <v>470</v>
      </c>
      <c r="R517" t="s">
        <v>1081</v>
      </c>
      <c r="S517" t="s">
        <v>2920</v>
      </c>
      <c r="T517" t="s">
        <v>2921</v>
      </c>
      <c r="U517" t="s">
        <v>2922</v>
      </c>
      <c r="V517" t="s">
        <v>2922</v>
      </c>
      <c r="W517" t="s">
        <v>2885</v>
      </c>
      <c r="X517" t="s">
        <v>2880</v>
      </c>
      <c r="Y517" t="s">
        <v>668</v>
      </c>
    </row>
    <row r="518" spans="1:25" hidden="1">
      <c r="A518" t="s">
        <v>459</v>
      </c>
      <c r="B518" t="s">
        <v>428</v>
      </c>
      <c r="C518" t="s">
        <v>429</v>
      </c>
      <c r="D518" t="s">
        <v>13</v>
      </c>
      <c r="E518" t="s">
        <v>57</v>
      </c>
      <c r="F518" t="s">
        <v>462</v>
      </c>
      <c r="G518" t="s">
        <v>1078</v>
      </c>
      <c r="H518" t="s">
        <v>672</v>
      </c>
      <c r="I518" t="s">
        <v>2923</v>
      </c>
      <c r="J518" t="s">
        <v>2924</v>
      </c>
      <c r="K518" t="s">
        <v>467</v>
      </c>
      <c r="L518" t="s">
        <v>489</v>
      </c>
      <c r="M518" t="s">
        <v>2217</v>
      </c>
      <c r="N518" t="s">
        <v>2925</v>
      </c>
      <c r="O518" t="s">
        <v>839</v>
      </c>
      <c r="P518" t="s">
        <v>471</v>
      </c>
      <c r="Q518" t="s">
        <v>471</v>
      </c>
      <c r="R518" t="s">
        <v>1081</v>
      </c>
      <c r="S518" t="s">
        <v>2926</v>
      </c>
      <c r="T518" t="s">
        <v>2927</v>
      </c>
      <c r="U518" t="s">
        <v>1136</v>
      </c>
      <c r="V518" t="s">
        <v>1136</v>
      </c>
      <c r="W518" t="s">
        <v>2928</v>
      </c>
      <c r="X518" t="s">
        <v>2929</v>
      </c>
      <c r="Y518" t="s">
        <v>668</v>
      </c>
    </row>
    <row r="519" spans="1:25" hidden="1">
      <c r="A519" t="s">
        <v>459</v>
      </c>
      <c r="B519" t="s">
        <v>2930</v>
      </c>
      <c r="C519" t="s">
        <v>2931</v>
      </c>
      <c r="D519" t="s">
        <v>1063</v>
      </c>
      <c r="E519" t="s">
        <v>41</v>
      </c>
      <c r="F519" t="s">
        <v>485</v>
      </c>
      <c r="G519" t="s">
        <v>711</v>
      </c>
      <c r="H519" t="s">
        <v>1064</v>
      </c>
      <c r="I519" t="s">
        <v>1065</v>
      </c>
      <c r="J519" t="s">
        <v>1066</v>
      </c>
      <c r="K519" t="s">
        <v>467</v>
      </c>
      <c r="L519" t="s">
        <v>661</v>
      </c>
      <c r="M519" t="s">
        <v>662</v>
      </c>
      <c r="N519" t="s">
        <v>460</v>
      </c>
      <c r="O519" t="s">
        <v>460</v>
      </c>
      <c r="P519" t="s">
        <v>471</v>
      </c>
      <c r="Q519" t="s">
        <v>471</v>
      </c>
      <c r="R519" t="s">
        <v>472</v>
      </c>
      <c r="S519" t="s">
        <v>2926</v>
      </c>
      <c r="T519" t="s">
        <v>2932</v>
      </c>
      <c r="U519" t="s">
        <v>1070</v>
      </c>
      <c r="V519" t="s">
        <v>460</v>
      </c>
      <c r="W519" t="s">
        <v>460</v>
      </c>
      <c r="X519" t="s">
        <v>460</v>
      </c>
      <c r="Y519" t="s">
        <v>668</v>
      </c>
    </row>
    <row r="520" spans="1:25">
      <c r="A520" t="s">
        <v>459</v>
      </c>
      <c r="B520" t="s">
        <v>2933</v>
      </c>
      <c r="C520" t="s">
        <v>2934</v>
      </c>
      <c r="D520" t="s">
        <v>1086</v>
      </c>
      <c r="E520" t="s">
        <v>41</v>
      </c>
      <c r="F520" t="s">
        <v>485</v>
      </c>
      <c r="G520" t="s">
        <v>1525</v>
      </c>
      <c r="H520" t="s">
        <v>1752</v>
      </c>
      <c r="I520" t="s">
        <v>1525</v>
      </c>
      <c r="J520" t="s">
        <v>488</v>
      </c>
      <c r="K520" t="s">
        <v>467</v>
      </c>
      <c r="L520" t="s">
        <v>489</v>
      </c>
      <c r="M520" t="s">
        <v>2217</v>
      </c>
      <c r="N520" t="s">
        <v>2935</v>
      </c>
      <c r="O520" t="s">
        <v>460</v>
      </c>
      <c r="P520" t="s">
        <v>470</v>
      </c>
      <c r="Q520" t="s">
        <v>471</v>
      </c>
      <c r="R520" t="s">
        <v>1081</v>
      </c>
      <c r="S520" t="s">
        <v>2926</v>
      </c>
      <c r="T520" t="s">
        <v>2936</v>
      </c>
      <c r="U520" t="s">
        <v>2937</v>
      </c>
      <c r="V520" t="s">
        <v>1136</v>
      </c>
      <c r="W520" t="s">
        <v>2938</v>
      </c>
      <c r="X520" t="s">
        <v>2929</v>
      </c>
      <c r="Y520" t="s">
        <v>1240</v>
      </c>
    </row>
    <row r="521" spans="1:25" hidden="1">
      <c r="A521" t="s">
        <v>459</v>
      </c>
      <c r="B521" t="s">
        <v>2939</v>
      </c>
      <c r="C521" t="s">
        <v>2940</v>
      </c>
      <c r="D521" t="s">
        <v>1063</v>
      </c>
      <c r="E521" t="s">
        <v>41</v>
      </c>
      <c r="F521" t="s">
        <v>485</v>
      </c>
      <c r="G521" t="s">
        <v>1098</v>
      </c>
      <c r="H521" t="s">
        <v>1292</v>
      </c>
      <c r="I521" t="s">
        <v>1140</v>
      </c>
      <c r="J521" t="s">
        <v>1294</v>
      </c>
      <c r="K521" t="s">
        <v>467</v>
      </c>
      <c r="L521" t="s">
        <v>661</v>
      </c>
      <c r="M521" t="s">
        <v>662</v>
      </c>
      <c r="N521" t="s">
        <v>1295</v>
      </c>
      <c r="O521" t="s">
        <v>460</v>
      </c>
      <c r="P521" t="s">
        <v>471</v>
      </c>
      <c r="Q521" t="s">
        <v>471</v>
      </c>
      <c r="R521" t="s">
        <v>2941</v>
      </c>
      <c r="S521" t="s">
        <v>2942</v>
      </c>
      <c r="T521" t="s">
        <v>2943</v>
      </c>
      <c r="U521" t="s">
        <v>664</v>
      </c>
      <c r="V521" t="s">
        <v>460</v>
      </c>
      <c r="W521" t="s">
        <v>460</v>
      </c>
      <c r="X521" t="s">
        <v>460</v>
      </c>
      <c r="Y521" t="s">
        <v>1297</v>
      </c>
    </row>
    <row r="522" spans="1:25" hidden="1">
      <c r="A522" t="s">
        <v>459</v>
      </c>
      <c r="B522" t="s">
        <v>430</v>
      </c>
      <c r="C522" t="s">
        <v>431</v>
      </c>
      <c r="D522" t="s">
        <v>13</v>
      </c>
      <c r="E522" t="s">
        <v>41</v>
      </c>
      <c r="F522" t="s">
        <v>916</v>
      </c>
      <c r="G522" t="s">
        <v>1939</v>
      </c>
      <c r="H522" t="s">
        <v>2944</v>
      </c>
      <c r="I522" t="s">
        <v>2945</v>
      </c>
      <c r="J522" t="s">
        <v>2946</v>
      </c>
      <c r="K522" t="s">
        <v>467</v>
      </c>
      <c r="L522" t="s">
        <v>468</v>
      </c>
      <c r="M522" t="s">
        <v>932</v>
      </c>
      <c r="N522" t="s">
        <v>2947</v>
      </c>
      <c r="O522" t="s">
        <v>839</v>
      </c>
      <c r="P522" t="s">
        <v>470</v>
      </c>
      <c r="Q522" t="s">
        <v>471</v>
      </c>
      <c r="R522" t="s">
        <v>1081</v>
      </c>
      <c r="S522" t="s">
        <v>1347</v>
      </c>
      <c r="T522" t="s">
        <v>2948</v>
      </c>
      <c r="U522" t="s">
        <v>2549</v>
      </c>
      <c r="V522" t="s">
        <v>2949</v>
      </c>
      <c r="W522" t="s">
        <v>26</v>
      </c>
      <c r="X522" t="s">
        <v>2950</v>
      </c>
      <c r="Y522" t="s">
        <v>2951</v>
      </c>
    </row>
    <row r="523" spans="1:25">
      <c r="A523" t="s">
        <v>459</v>
      </c>
      <c r="B523" t="s">
        <v>2952</v>
      </c>
      <c r="C523" t="s">
        <v>2953</v>
      </c>
      <c r="D523" t="s">
        <v>1086</v>
      </c>
      <c r="E523" t="s">
        <v>14</v>
      </c>
      <c r="F523" t="s">
        <v>462</v>
      </c>
      <c r="G523" t="s">
        <v>1014</v>
      </c>
      <c r="H523" t="s">
        <v>1209</v>
      </c>
      <c r="I523" t="s">
        <v>2954</v>
      </c>
      <c r="J523" t="s">
        <v>2955</v>
      </c>
      <c r="K523" t="s">
        <v>467</v>
      </c>
      <c r="L523" t="s">
        <v>661</v>
      </c>
      <c r="M523" t="s">
        <v>460</v>
      </c>
      <c r="N523" t="s">
        <v>460</v>
      </c>
      <c r="O523" t="s">
        <v>460</v>
      </c>
      <c r="P523" t="s">
        <v>470</v>
      </c>
      <c r="Q523" t="s">
        <v>471</v>
      </c>
      <c r="R523" t="s">
        <v>472</v>
      </c>
      <c r="S523" t="s">
        <v>2942</v>
      </c>
      <c r="T523" t="s">
        <v>2956</v>
      </c>
      <c r="U523" t="s">
        <v>2957</v>
      </c>
      <c r="V523" t="s">
        <v>1714</v>
      </c>
      <c r="W523" t="s">
        <v>1624</v>
      </c>
      <c r="X523" t="s">
        <v>2958</v>
      </c>
      <c r="Y523" t="s">
        <v>1127</v>
      </c>
    </row>
    <row r="524" spans="1:25">
      <c r="A524" t="s">
        <v>459</v>
      </c>
      <c r="B524" t="s">
        <v>2959</v>
      </c>
      <c r="C524" t="s">
        <v>2960</v>
      </c>
      <c r="D524" t="s">
        <v>1086</v>
      </c>
      <c r="E524" t="s">
        <v>41</v>
      </c>
      <c r="F524" t="s">
        <v>1569</v>
      </c>
      <c r="G524" t="s">
        <v>1222</v>
      </c>
      <c r="H524" t="s">
        <v>2961</v>
      </c>
      <c r="I524" t="s">
        <v>2812</v>
      </c>
      <c r="J524" t="s">
        <v>2962</v>
      </c>
      <c r="K524" t="s">
        <v>467</v>
      </c>
      <c r="L524" t="s">
        <v>460</v>
      </c>
      <c r="M524" t="s">
        <v>460</v>
      </c>
      <c r="N524" t="s">
        <v>460</v>
      </c>
      <c r="O524" t="s">
        <v>460</v>
      </c>
      <c r="P524" t="s">
        <v>470</v>
      </c>
      <c r="Q524" t="s">
        <v>471</v>
      </c>
      <c r="R524" t="s">
        <v>2941</v>
      </c>
      <c r="S524" t="s">
        <v>2942</v>
      </c>
      <c r="T524" t="s">
        <v>2963</v>
      </c>
      <c r="U524" t="s">
        <v>2964</v>
      </c>
      <c r="V524" t="s">
        <v>2965</v>
      </c>
      <c r="W524" t="s">
        <v>2966</v>
      </c>
      <c r="X524" t="s">
        <v>2967</v>
      </c>
      <c r="Y524" t="s">
        <v>1240</v>
      </c>
    </row>
    <row r="525" spans="1:25" hidden="1">
      <c r="A525" t="s">
        <v>459</v>
      </c>
      <c r="B525" t="s">
        <v>432</v>
      </c>
      <c r="C525" t="s">
        <v>433</v>
      </c>
      <c r="D525" t="s">
        <v>13</v>
      </c>
      <c r="E525" t="s">
        <v>41</v>
      </c>
      <c r="F525" t="s">
        <v>2968</v>
      </c>
      <c r="G525" t="s">
        <v>731</v>
      </c>
      <c r="H525" t="s">
        <v>1430</v>
      </c>
      <c r="I525" t="s">
        <v>1848</v>
      </c>
      <c r="J525" t="s">
        <v>2969</v>
      </c>
      <c r="K525" t="s">
        <v>467</v>
      </c>
      <c r="L525" t="s">
        <v>489</v>
      </c>
      <c r="M525" t="s">
        <v>932</v>
      </c>
      <c r="N525" t="s">
        <v>2970</v>
      </c>
      <c r="O525" t="s">
        <v>460</v>
      </c>
      <c r="P525" t="s">
        <v>470</v>
      </c>
      <c r="Q525" t="s">
        <v>470</v>
      </c>
      <c r="R525" t="s">
        <v>472</v>
      </c>
      <c r="S525" t="s">
        <v>1347</v>
      </c>
      <c r="T525" t="s">
        <v>2971</v>
      </c>
      <c r="U525" t="s">
        <v>2972</v>
      </c>
      <c r="V525" t="s">
        <v>2865</v>
      </c>
      <c r="W525" t="s">
        <v>2865</v>
      </c>
      <c r="X525" t="s">
        <v>1824</v>
      </c>
      <c r="Y525" t="s">
        <v>668</v>
      </c>
    </row>
    <row r="526" spans="1:25" hidden="1">
      <c r="A526" t="s">
        <v>459</v>
      </c>
      <c r="B526" t="s">
        <v>434</v>
      </c>
      <c r="C526" t="s">
        <v>435</v>
      </c>
      <c r="D526" t="s">
        <v>13</v>
      </c>
      <c r="E526" t="s">
        <v>41</v>
      </c>
      <c r="F526" t="s">
        <v>1400</v>
      </c>
      <c r="G526" t="s">
        <v>731</v>
      </c>
      <c r="H526" t="s">
        <v>1122</v>
      </c>
      <c r="I526" t="s">
        <v>1191</v>
      </c>
      <c r="J526" t="s">
        <v>2057</v>
      </c>
      <c r="K526" t="s">
        <v>467</v>
      </c>
      <c r="L526" t="s">
        <v>489</v>
      </c>
      <c r="M526" t="s">
        <v>460</v>
      </c>
      <c r="N526" t="s">
        <v>460</v>
      </c>
      <c r="O526" t="s">
        <v>460</v>
      </c>
      <c r="P526" t="s">
        <v>471</v>
      </c>
      <c r="Q526" t="s">
        <v>471</v>
      </c>
      <c r="R526" t="s">
        <v>472</v>
      </c>
      <c r="S526" t="s">
        <v>1347</v>
      </c>
      <c r="T526" t="s">
        <v>2971</v>
      </c>
      <c r="U526" t="s">
        <v>2972</v>
      </c>
      <c r="V526" t="s">
        <v>2865</v>
      </c>
      <c r="W526" t="s">
        <v>2865</v>
      </c>
      <c r="X526" t="s">
        <v>1824</v>
      </c>
      <c r="Y526" t="s">
        <v>668</v>
      </c>
    </row>
    <row r="527" spans="1:25" hidden="1">
      <c r="A527" t="s">
        <v>459</v>
      </c>
      <c r="B527" t="s">
        <v>436</v>
      </c>
      <c r="C527" t="s">
        <v>437</v>
      </c>
      <c r="D527" t="s">
        <v>13</v>
      </c>
      <c r="E527" t="s">
        <v>41</v>
      </c>
      <c r="F527" t="s">
        <v>697</v>
      </c>
      <c r="G527" t="s">
        <v>2973</v>
      </c>
      <c r="H527" t="s">
        <v>2974</v>
      </c>
      <c r="I527" t="s">
        <v>2945</v>
      </c>
      <c r="J527" t="s">
        <v>2975</v>
      </c>
      <c r="K527" t="s">
        <v>467</v>
      </c>
      <c r="L527" t="s">
        <v>535</v>
      </c>
      <c r="M527" t="s">
        <v>2100</v>
      </c>
      <c r="N527" t="s">
        <v>460</v>
      </c>
      <c r="O527" t="s">
        <v>460</v>
      </c>
      <c r="P527" t="s">
        <v>471</v>
      </c>
      <c r="Q527" t="s">
        <v>471</v>
      </c>
      <c r="R527" t="s">
        <v>472</v>
      </c>
      <c r="S527" t="s">
        <v>58</v>
      </c>
      <c r="T527" t="s">
        <v>2212</v>
      </c>
      <c r="U527" t="s">
        <v>1260</v>
      </c>
      <c r="V527" t="s">
        <v>1260</v>
      </c>
      <c r="W527" t="s">
        <v>1261</v>
      </c>
      <c r="X527" t="s">
        <v>2976</v>
      </c>
      <c r="Y527" t="s">
        <v>668</v>
      </c>
    </row>
    <row r="528" spans="1:25" hidden="1">
      <c r="A528" t="s">
        <v>920</v>
      </c>
      <c r="B528" t="s">
        <v>2977</v>
      </c>
      <c r="C528" t="s">
        <v>2978</v>
      </c>
      <c r="D528" t="s">
        <v>460</v>
      </c>
      <c r="E528" t="s">
        <v>460</v>
      </c>
      <c r="F528" t="s">
        <v>485</v>
      </c>
      <c r="G528" t="s">
        <v>2979</v>
      </c>
      <c r="H528" t="s">
        <v>2980</v>
      </c>
      <c r="I528" t="s">
        <v>2981</v>
      </c>
      <c r="J528" t="s">
        <v>2982</v>
      </c>
      <c r="K528" t="s">
        <v>460</v>
      </c>
      <c r="L528" t="s">
        <v>460</v>
      </c>
      <c r="M528" t="s">
        <v>460</v>
      </c>
      <c r="N528" t="s">
        <v>460</v>
      </c>
      <c r="O528" t="s">
        <v>460</v>
      </c>
      <c r="P528" t="s">
        <v>460</v>
      </c>
      <c r="Q528" t="s">
        <v>460</v>
      </c>
      <c r="R528" t="s">
        <v>460</v>
      </c>
      <c r="S528" t="s">
        <v>460</v>
      </c>
      <c r="T528" t="s">
        <v>460</v>
      </c>
      <c r="U528" t="s">
        <v>460</v>
      </c>
      <c r="V528" t="s">
        <v>460</v>
      </c>
      <c r="W528" t="s">
        <v>460</v>
      </c>
      <c r="X528" t="s">
        <v>460</v>
      </c>
      <c r="Y528" t="s">
        <v>803</v>
      </c>
    </row>
    <row r="529" spans="1:25" hidden="1">
      <c r="A529" t="s">
        <v>459</v>
      </c>
      <c r="B529" t="s">
        <v>2983</v>
      </c>
      <c r="C529" t="s">
        <v>2984</v>
      </c>
      <c r="D529" t="s">
        <v>460</v>
      </c>
      <c r="E529" t="s">
        <v>460</v>
      </c>
      <c r="F529" t="s">
        <v>485</v>
      </c>
      <c r="G529" t="s">
        <v>1098</v>
      </c>
      <c r="H529" t="s">
        <v>1744</v>
      </c>
      <c r="I529" t="s">
        <v>2985</v>
      </c>
      <c r="J529" t="s">
        <v>2986</v>
      </c>
      <c r="K529" t="s">
        <v>460</v>
      </c>
      <c r="L529" t="s">
        <v>460</v>
      </c>
      <c r="M529" t="s">
        <v>460</v>
      </c>
      <c r="N529" t="s">
        <v>460</v>
      </c>
      <c r="O529" t="s">
        <v>460</v>
      </c>
      <c r="P529" t="s">
        <v>460</v>
      </c>
      <c r="Q529" t="s">
        <v>460</v>
      </c>
      <c r="R529" t="s">
        <v>460</v>
      </c>
      <c r="S529" t="s">
        <v>460</v>
      </c>
      <c r="T529" t="s">
        <v>460</v>
      </c>
      <c r="U529" t="s">
        <v>460</v>
      </c>
      <c r="V529" t="s">
        <v>460</v>
      </c>
      <c r="W529" t="s">
        <v>460</v>
      </c>
      <c r="X529" t="s">
        <v>460</v>
      </c>
      <c r="Y529" t="s">
        <v>803</v>
      </c>
    </row>
    <row r="530" spans="1:25" hidden="1">
      <c r="A530" t="s">
        <v>459</v>
      </c>
      <c r="B530" t="s">
        <v>2987</v>
      </c>
      <c r="C530" t="s">
        <v>2988</v>
      </c>
      <c r="D530" t="s">
        <v>460</v>
      </c>
      <c r="E530" t="s">
        <v>460</v>
      </c>
      <c r="F530" t="s">
        <v>485</v>
      </c>
      <c r="G530" t="s">
        <v>2979</v>
      </c>
      <c r="H530" t="s">
        <v>2980</v>
      </c>
      <c r="I530" t="s">
        <v>2981</v>
      </c>
      <c r="J530" t="s">
        <v>2982</v>
      </c>
      <c r="K530" t="s">
        <v>460</v>
      </c>
      <c r="L530" t="s">
        <v>460</v>
      </c>
      <c r="M530" t="s">
        <v>460</v>
      </c>
      <c r="N530" t="s">
        <v>460</v>
      </c>
      <c r="O530" t="s">
        <v>460</v>
      </c>
      <c r="P530" t="s">
        <v>460</v>
      </c>
      <c r="Q530" t="s">
        <v>460</v>
      </c>
      <c r="R530" t="s">
        <v>460</v>
      </c>
      <c r="S530" t="s">
        <v>460</v>
      </c>
      <c r="T530" t="s">
        <v>460</v>
      </c>
      <c r="U530" t="s">
        <v>460</v>
      </c>
      <c r="V530" t="s">
        <v>460</v>
      </c>
      <c r="W530" t="s">
        <v>460</v>
      </c>
      <c r="X530" t="s">
        <v>460</v>
      </c>
      <c r="Y530" t="s">
        <v>803</v>
      </c>
    </row>
    <row r="531" spans="1:25" hidden="1">
      <c r="A531" t="s">
        <v>459</v>
      </c>
      <c r="B531" t="s">
        <v>2989</v>
      </c>
      <c r="C531" t="s">
        <v>2990</v>
      </c>
      <c r="D531" t="s">
        <v>460</v>
      </c>
      <c r="E531" t="s">
        <v>460</v>
      </c>
      <c r="F531" t="s">
        <v>462</v>
      </c>
      <c r="G531" t="s">
        <v>2991</v>
      </c>
      <c r="H531" t="s">
        <v>1628</v>
      </c>
      <c r="I531" t="s">
        <v>1698</v>
      </c>
      <c r="J531" t="s">
        <v>2992</v>
      </c>
      <c r="K531" t="s">
        <v>460</v>
      </c>
      <c r="L531" t="s">
        <v>460</v>
      </c>
      <c r="M531" t="s">
        <v>460</v>
      </c>
      <c r="N531" t="s">
        <v>460</v>
      </c>
      <c r="O531" t="s">
        <v>460</v>
      </c>
      <c r="P531" t="s">
        <v>460</v>
      </c>
      <c r="Q531" t="s">
        <v>471</v>
      </c>
      <c r="R531" t="s">
        <v>460</v>
      </c>
      <c r="S531" t="s">
        <v>26</v>
      </c>
      <c r="T531" t="s">
        <v>460</v>
      </c>
      <c r="U531" t="s">
        <v>460</v>
      </c>
      <c r="V531" t="s">
        <v>460</v>
      </c>
      <c r="W531" t="s">
        <v>460</v>
      </c>
      <c r="X531" t="s">
        <v>460</v>
      </c>
      <c r="Y531" t="s">
        <v>668</v>
      </c>
    </row>
    <row r="532" spans="1:25" hidden="1">
      <c r="A532" t="s">
        <v>459</v>
      </c>
      <c r="B532" t="s">
        <v>2989</v>
      </c>
      <c r="C532" t="s">
        <v>2993</v>
      </c>
      <c r="D532" t="s">
        <v>460</v>
      </c>
      <c r="E532" t="s">
        <v>460</v>
      </c>
      <c r="F532" t="s">
        <v>2833</v>
      </c>
      <c r="G532" t="s">
        <v>2991</v>
      </c>
      <c r="H532" t="s">
        <v>1509</v>
      </c>
      <c r="I532" t="s">
        <v>2045</v>
      </c>
      <c r="J532" t="s">
        <v>2994</v>
      </c>
      <c r="K532" t="s">
        <v>460</v>
      </c>
      <c r="L532" t="s">
        <v>460</v>
      </c>
      <c r="M532" t="s">
        <v>460</v>
      </c>
      <c r="N532" t="s">
        <v>460</v>
      </c>
      <c r="O532" t="s">
        <v>460</v>
      </c>
      <c r="P532" t="s">
        <v>460</v>
      </c>
      <c r="Q532" t="s">
        <v>460</v>
      </c>
      <c r="R532" t="s">
        <v>460</v>
      </c>
      <c r="S532" t="s">
        <v>460</v>
      </c>
      <c r="T532" t="s">
        <v>460</v>
      </c>
      <c r="U532" t="s">
        <v>460</v>
      </c>
      <c r="V532" t="s">
        <v>460</v>
      </c>
      <c r="W532" t="s">
        <v>460</v>
      </c>
      <c r="X532" t="s">
        <v>460</v>
      </c>
      <c r="Y532" t="s">
        <v>668</v>
      </c>
    </row>
    <row r="533" spans="1:25" hidden="1">
      <c r="A533" t="s">
        <v>459</v>
      </c>
      <c r="B533" t="s">
        <v>2995</v>
      </c>
      <c r="C533" t="s">
        <v>2996</v>
      </c>
      <c r="D533" t="s">
        <v>460</v>
      </c>
      <c r="E533" t="s">
        <v>460</v>
      </c>
      <c r="F533" t="s">
        <v>485</v>
      </c>
      <c r="G533" t="s">
        <v>2997</v>
      </c>
      <c r="H533" t="s">
        <v>2998</v>
      </c>
      <c r="I533" t="s">
        <v>2997</v>
      </c>
      <c r="J533" t="s">
        <v>488</v>
      </c>
      <c r="K533" t="s">
        <v>460</v>
      </c>
      <c r="L533" t="s">
        <v>460</v>
      </c>
      <c r="M533" t="s">
        <v>460</v>
      </c>
      <c r="N533" t="s">
        <v>460</v>
      </c>
      <c r="O533" t="s">
        <v>460</v>
      </c>
      <c r="P533" t="s">
        <v>460</v>
      </c>
      <c r="Q533" t="s">
        <v>460</v>
      </c>
      <c r="R533" t="s">
        <v>460</v>
      </c>
      <c r="S533" t="s">
        <v>460</v>
      </c>
      <c r="T533" t="s">
        <v>460</v>
      </c>
      <c r="U533" t="s">
        <v>460</v>
      </c>
      <c r="V533" t="s">
        <v>460</v>
      </c>
      <c r="W533" t="s">
        <v>460</v>
      </c>
      <c r="X533" t="s">
        <v>460</v>
      </c>
      <c r="Y533" t="s">
        <v>803</v>
      </c>
    </row>
  </sheetData>
  <autoFilter ref="A1:Y533" xr:uid="{DA469162-2005-4075-9951-BD83362752BB}">
    <filterColumn colId="3">
      <filters>
        <filter val="Operativo tipo 1"/>
      </filters>
    </filterColumn>
  </autoFilter>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F7CB4-F9F2-4230-AA90-F80BD54C3F33}">
  <dimension ref="A2:N189"/>
  <sheetViews>
    <sheetView topLeftCell="A93" workbookViewId="0">
      <selection activeCell="A143" sqref="A143"/>
    </sheetView>
  </sheetViews>
  <sheetFormatPr baseColWidth="10" defaultColWidth="8.7109375" defaultRowHeight="13.5" customHeight="1"/>
  <cols>
    <col min="1" max="1" width="100" style="539" customWidth="1"/>
    <col min="2" max="2" width="13.28515625" style="84" bestFit="1" customWidth="1"/>
    <col min="5" max="5" width="51.28515625" customWidth="1"/>
  </cols>
  <sheetData>
    <row r="2" spans="1:14" ht="13.5" customHeight="1">
      <c r="A2" s="738" t="s">
        <v>6777</v>
      </c>
      <c r="B2" s="738"/>
      <c r="C2" s="568"/>
      <c r="D2" s="568"/>
      <c r="E2" s="568"/>
      <c r="F2" s="568"/>
      <c r="G2" s="568"/>
      <c r="H2" s="568"/>
      <c r="I2" s="568"/>
      <c r="J2" s="568"/>
      <c r="K2" s="568"/>
      <c r="L2" s="568"/>
      <c r="M2" s="568"/>
      <c r="N2" s="568"/>
    </row>
    <row r="3" spans="1:14" ht="13.5" customHeight="1">
      <c r="A3" s="567"/>
      <c r="B3" s="540"/>
      <c r="C3" s="568"/>
      <c r="D3" s="568"/>
      <c r="E3" s="568"/>
      <c r="F3" s="568"/>
      <c r="G3" s="568"/>
      <c r="H3" s="568"/>
      <c r="I3" s="568"/>
      <c r="J3" s="568"/>
      <c r="K3" s="568"/>
      <c r="L3" s="568"/>
      <c r="M3" s="568"/>
      <c r="N3" s="568"/>
    </row>
    <row r="4" spans="1:14" ht="13.5" customHeight="1">
      <c r="A4" s="567"/>
      <c r="B4" s="540" t="s">
        <v>6778</v>
      </c>
      <c r="C4" s="568"/>
      <c r="D4" s="568"/>
      <c r="E4" s="568"/>
      <c r="F4" s="568"/>
      <c r="G4" s="568"/>
      <c r="H4" s="568"/>
      <c r="I4" s="568"/>
      <c r="J4" s="568"/>
      <c r="K4" s="568"/>
      <c r="L4" s="568"/>
      <c r="M4" s="568"/>
      <c r="N4" s="568"/>
    </row>
    <row r="5" spans="1:14" ht="13.5" customHeight="1">
      <c r="A5" s="535" t="s">
        <v>3599</v>
      </c>
      <c r="B5" s="541">
        <v>35</v>
      </c>
      <c r="C5" s="568"/>
      <c r="D5" s="568"/>
      <c r="E5" s="530" t="s">
        <v>3599</v>
      </c>
      <c r="F5" s="531">
        <v>35</v>
      </c>
      <c r="G5" s="568"/>
      <c r="H5" s="568"/>
      <c r="I5" s="568"/>
      <c r="J5" s="568"/>
      <c r="K5" s="568"/>
      <c r="L5" s="568"/>
      <c r="M5" s="568"/>
      <c r="N5" s="568"/>
    </row>
    <row r="6" spans="1:14" ht="13.5" customHeight="1">
      <c r="A6" s="536" t="s">
        <v>6779</v>
      </c>
      <c r="B6" s="542">
        <v>5</v>
      </c>
      <c r="C6" s="568"/>
      <c r="D6" s="568"/>
      <c r="E6" s="532" t="s">
        <v>3938</v>
      </c>
      <c r="F6" s="533">
        <v>16</v>
      </c>
      <c r="G6" s="568"/>
      <c r="H6" s="568"/>
      <c r="I6" s="568"/>
      <c r="J6" s="568"/>
      <c r="K6" s="568"/>
      <c r="L6" s="568"/>
      <c r="M6" s="568"/>
      <c r="N6" s="568"/>
    </row>
    <row r="7" spans="1:14" ht="13.5" customHeight="1">
      <c r="A7" s="569" t="s">
        <v>3302</v>
      </c>
      <c r="B7" s="543"/>
      <c r="C7" s="568"/>
      <c r="D7" s="568"/>
      <c r="E7" s="532" t="s">
        <v>3420</v>
      </c>
      <c r="F7" s="533">
        <v>30</v>
      </c>
      <c r="G7" s="568"/>
      <c r="H7" s="568"/>
      <c r="I7" s="568"/>
      <c r="J7" s="568"/>
      <c r="K7" s="568"/>
      <c r="L7" s="568"/>
      <c r="M7" s="568"/>
      <c r="N7" s="568"/>
    </row>
    <row r="8" spans="1:14" ht="13.5" customHeight="1">
      <c r="A8" s="569" t="s">
        <v>3348</v>
      </c>
      <c r="B8" s="543" t="s">
        <v>6780</v>
      </c>
      <c r="C8" s="568"/>
      <c r="D8" s="568"/>
      <c r="E8" s="532" t="s">
        <v>6781</v>
      </c>
      <c r="F8" s="533">
        <v>48</v>
      </c>
      <c r="G8" s="568"/>
      <c r="H8" s="568"/>
      <c r="I8" s="568"/>
      <c r="J8" s="568"/>
      <c r="K8" s="568"/>
      <c r="L8" s="568"/>
      <c r="M8" s="568"/>
      <c r="N8" s="568"/>
    </row>
    <row r="9" spans="1:14" ht="13.5" customHeight="1">
      <c r="A9" s="569" t="s">
        <v>3359</v>
      </c>
      <c r="B9" s="543"/>
      <c r="C9" s="568"/>
      <c r="D9" s="568"/>
      <c r="E9" s="532" t="s">
        <v>6782</v>
      </c>
      <c r="F9" s="533">
        <v>32</v>
      </c>
      <c r="G9" s="568"/>
      <c r="H9" s="568"/>
      <c r="I9" s="568"/>
      <c r="J9" s="568"/>
      <c r="K9" s="568"/>
      <c r="L9" s="568"/>
      <c r="M9" s="568"/>
      <c r="N9" s="568"/>
    </row>
    <row r="10" spans="1:14" ht="13.5" customHeight="1">
      <c r="A10" s="569" t="s">
        <v>3308</v>
      </c>
      <c r="B10" s="543" t="s">
        <v>6780</v>
      </c>
      <c r="C10" s="568"/>
      <c r="D10" s="739"/>
      <c r="E10" s="739"/>
      <c r="F10" s="739"/>
      <c r="G10" s="739"/>
      <c r="H10" s="739"/>
      <c r="I10" s="739"/>
      <c r="J10" s="739"/>
      <c r="K10" s="739"/>
      <c r="L10" s="739"/>
      <c r="M10" s="739"/>
      <c r="N10" s="739"/>
    </row>
    <row r="11" spans="1:14" ht="13.5" customHeight="1">
      <c r="A11" s="569" t="s">
        <v>3361</v>
      </c>
      <c r="B11" s="543" t="s">
        <v>6780</v>
      </c>
      <c r="C11" s="568"/>
      <c r="D11" s="739"/>
      <c r="E11" s="739"/>
      <c r="F11" s="739"/>
      <c r="G11" s="739"/>
      <c r="H11" s="739"/>
      <c r="I11" s="739"/>
      <c r="J11" s="739"/>
      <c r="K11" s="739"/>
      <c r="L11" s="739"/>
      <c r="M11" s="739"/>
      <c r="N11" s="739"/>
    </row>
    <row r="12" spans="1:14" ht="13.5" customHeight="1">
      <c r="A12" s="536" t="s">
        <v>3642</v>
      </c>
      <c r="B12" s="542">
        <v>2</v>
      </c>
      <c r="C12" s="568"/>
      <c r="D12" s="739"/>
      <c r="E12" s="739"/>
      <c r="F12" s="739"/>
      <c r="G12" s="739"/>
      <c r="H12" s="739"/>
      <c r="I12" s="739"/>
      <c r="J12" s="739"/>
      <c r="K12" s="739"/>
      <c r="L12" s="739"/>
      <c r="M12" s="739"/>
      <c r="N12" s="739"/>
    </row>
    <row r="13" spans="1:14" ht="13.5" customHeight="1">
      <c r="A13" s="569" t="s">
        <v>3267</v>
      </c>
      <c r="B13" s="543" t="s">
        <v>6780</v>
      </c>
      <c r="C13" s="568"/>
      <c r="D13" s="739"/>
      <c r="E13" s="739"/>
      <c r="F13" s="739"/>
      <c r="G13" s="739"/>
      <c r="H13" s="739"/>
      <c r="I13" s="739"/>
      <c r="J13" s="739"/>
      <c r="K13" s="739"/>
      <c r="L13" s="739"/>
      <c r="M13" s="739"/>
      <c r="N13" s="739"/>
    </row>
    <row r="14" spans="1:14" ht="13.5" customHeight="1">
      <c r="A14" s="569" t="s">
        <v>3276</v>
      </c>
      <c r="B14" s="543" t="s">
        <v>6780</v>
      </c>
      <c r="C14" s="568"/>
      <c r="D14" s="739"/>
      <c r="E14" s="739"/>
      <c r="F14" s="739"/>
      <c r="G14" s="739"/>
      <c r="H14" s="739"/>
      <c r="I14" s="739"/>
      <c r="J14" s="739"/>
      <c r="K14" s="739"/>
      <c r="L14" s="739"/>
      <c r="M14" s="739"/>
      <c r="N14" s="739"/>
    </row>
    <row r="15" spans="1:14" ht="13.5" customHeight="1">
      <c r="A15" s="536" t="s">
        <v>3601</v>
      </c>
      <c r="B15" s="542">
        <v>10</v>
      </c>
      <c r="C15" s="568"/>
      <c r="D15" s="739"/>
      <c r="E15" s="739"/>
      <c r="F15" s="739"/>
      <c r="G15" s="739"/>
      <c r="H15" s="739"/>
      <c r="I15" s="739"/>
      <c r="J15" s="739"/>
      <c r="K15" s="739"/>
      <c r="L15" s="739"/>
      <c r="M15" s="739"/>
      <c r="N15" s="739"/>
    </row>
    <row r="16" spans="1:14" ht="13.5" customHeight="1">
      <c r="A16" s="569" t="s">
        <v>3219</v>
      </c>
      <c r="B16" s="543" t="s">
        <v>6780</v>
      </c>
      <c r="C16" s="568"/>
      <c r="D16" s="739"/>
      <c r="E16" s="739"/>
      <c r="F16" s="739"/>
      <c r="G16" s="739"/>
      <c r="H16" s="739"/>
      <c r="I16" s="739"/>
      <c r="J16" s="739"/>
      <c r="K16" s="739"/>
      <c r="L16" s="739"/>
      <c r="M16" s="739"/>
      <c r="N16" s="739"/>
    </row>
    <row r="17" spans="1:14" ht="13.5" customHeight="1">
      <c r="A17" s="569" t="s">
        <v>3241</v>
      </c>
      <c r="B17" s="543" t="s">
        <v>6780</v>
      </c>
      <c r="C17" s="568"/>
      <c r="D17" s="739"/>
      <c r="E17" s="739"/>
      <c r="F17" s="739"/>
      <c r="G17" s="739"/>
      <c r="H17" s="739"/>
      <c r="I17" s="739"/>
      <c r="J17" s="739"/>
      <c r="K17" s="739"/>
      <c r="L17" s="739"/>
      <c r="M17" s="739"/>
      <c r="N17" s="739"/>
    </row>
    <row r="18" spans="1:14" ht="13.5" customHeight="1">
      <c r="A18" s="569" t="s">
        <v>3290</v>
      </c>
      <c r="B18" s="543" t="s">
        <v>6780</v>
      </c>
      <c r="C18" s="568"/>
      <c r="D18" s="739"/>
      <c r="E18" s="739"/>
      <c r="F18" s="739"/>
      <c r="G18" s="739"/>
      <c r="H18" s="739"/>
      <c r="I18" s="739"/>
      <c r="J18" s="739"/>
      <c r="K18" s="739"/>
      <c r="L18" s="739"/>
      <c r="M18" s="739"/>
      <c r="N18" s="739"/>
    </row>
    <row r="19" spans="1:14" ht="13.5" customHeight="1">
      <c r="A19" s="569" t="s">
        <v>4259</v>
      </c>
      <c r="B19" s="543" t="s">
        <v>6780</v>
      </c>
      <c r="C19" s="568"/>
      <c r="D19" s="739"/>
      <c r="E19" s="739"/>
      <c r="F19" s="739"/>
      <c r="G19" s="739"/>
      <c r="H19" s="739"/>
      <c r="I19" s="739"/>
      <c r="J19" s="739"/>
      <c r="K19" s="739"/>
      <c r="L19" s="739"/>
      <c r="M19" s="739"/>
      <c r="N19" s="739"/>
    </row>
    <row r="20" spans="1:14" ht="13.5" customHeight="1">
      <c r="A20" s="569" t="s">
        <v>3263</v>
      </c>
      <c r="B20" s="543" t="s">
        <v>6780</v>
      </c>
      <c r="C20" s="568"/>
      <c r="D20" s="739"/>
      <c r="E20" s="739"/>
      <c r="F20" s="739"/>
      <c r="G20" s="739"/>
      <c r="H20" s="739"/>
      <c r="I20" s="739"/>
      <c r="J20" s="739"/>
      <c r="K20" s="739"/>
      <c r="L20" s="739"/>
      <c r="M20" s="739"/>
      <c r="N20" s="739"/>
    </row>
    <row r="21" spans="1:14" ht="13.5" customHeight="1">
      <c r="A21" s="569" t="s">
        <v>3608</v>
      </c>
      <c r="B21" s="543" t="s">
        <v>6780</v>
      </c>
      <c r="C21" s="568"/>
      <c r="D21" s="739"/>
      <c r="E21" s="739"/>
      <c r="F21" s="739"/>
      <c r="G21" s="739"/>
      <c r="H21" s="739"/>
      <c r="I21" s="739"/>
      <c r="J21" s="739"/>
      <c r="K21" s="739"/>
      <c r="L21" s="739"/>
      <c r="M21" s="739"/>
      <c r="N21" s="739"/>
    </row>
    <row r="22" spans="1:14" ht="13.5" customHeight="1">
      <c r="A22" s="569" t="s">
        <v>3339</v>
      </c>
      <c r="B22" s="543" t="s">
        <v>6780</v>
      </c>
      <c r="C22" s="568"/>
      <c r="D22" s="739"/>
      <c r="E22" s="739"/>
      <c r="F22" s="739"/>
      <c r="G22" s="739"/>
      <c r="H22" s="739"/>
      <c r="I22" s="739"/>
      <c r="J22" s="739"/>
      <c r="K22" s="739"/>
      <c r="L22" s="739"/>
      <c r="M22" s="739"/>
      <c r="N22" s="739"/>
    </row>
    <row r="23" spans="1:14" ht="13.5" customHeight="1">
      <c r="A23" s="569" t="s">
        <v>3259</v>
      </c>
      <c r="B23" s="543" t="s">
        <v>6780</v>
      </c>
      <c r="C23" s="568"/>
      <c r="D23" s="739"/>
      <c r="E23" s="739"/>
      <c r="F23" s="739"/>
      <c r="G23" s="739"/>
      <c r="H23" s="739"/>
      <c r="I23" s="739"/>
      <c r="J23" s="739"/>
      <c r="K23" s="739"/>
      <c r="L23" s="739"/>
      <c r="M23" s="739"/>
      <c r="N23" s="739"/>
    </row>
    <row r="24" spans="1:14" ht="13.5" customHeight="1">
      <c r="A24" s="569" t="s">
        <v>3351</v>
      </c>
      <c r="B24" s="543" t="s">
        <v>6780</v>
      </c>
      <c r="C24" s="568"/>
      <c r="D24" s="739"/>
      <c r="E24" s="739"/>
      <c r="F24" s="739"/>
      <c r="G24" s="739"/>
      <c r="H24" s="739"/>
      <c r="I24" s="739"/>
      <c r="J24" s="739"/>
      <c r="K24" s="739"/>
      <c r="L24" s="739"/>
      <c r="M24" s="739"/>
      <c r="N24" s="739"/>
    </row>
    <row r="25" spans="1:14" ht="13.5" customHeight="1">
      <c r="A25" s="569" t="s">
        <v>3360</v>
      </c>
      <c r="B25" s="543" t="s">
        <v>6780</v>
      </c>
      <c r="C25" s="568"/>
      <c r="D25" s="739"/>
      <c r="E25" s="739"/>
      <c r="F25" s="739"/>
      <c r="G25" s="739"/>
      <c r="H25" s="739"/>
      <c r="I25" s="739"/>
      <c r="J25" s="739"/>
      <c r="K25" s="739"/>
      <c r="L25" s="739"/>
      <c r="M25" s="739"/>
      <c r="N25" s="739"/>
    </row>
    <row r="26" spans="1:14" ht="13.5" customHeight="1">
      <c r="A26" s="536" t="s">
        <v>3655</v>
      </c>
      <c r="B26" s="542">
        <v>18</v>
      </c>
      <c r="C26" s="568"/>
      <c r="D26" s="739"/>
      <c r="E26" s="739"/>
      <c r="F26" s="739"/>
      <c r="G26" s="739"/>
      <c r="H26" s="739"/>
      <c r="I26" s="739"/>
      <c r="J26" s="739"/>
      <c r="K26" s="739"/>
      <c r="L26" s="739"/>
      <c r="M26" s="739"/>
      <c r="N26" s="739"/>
    </row>
    <row r="27" spans="1:14" ht="13.5" customHeight="1">
      <c r="A27" s="569" t="s">
        <v>3218</v>
      </c>
      <c r="B27" s="543" t="s">
        <v>6780</v>
      </c>
      <c r="C27" s="568"/>
      <c r="D27" s="739"/>
      <c r="E27" s="739"/>
      <c r="F27" s="739"/>
      <c r="G27" s="739"/>
      <c r="H27" s="739"/>
      <c r="I27" s="739"/>
      <c r="J27" s="739"/>
      <c r="K27" s="739"/>
      <c r="L27" s="739"/>
      <c r="M27" s="739"/>
      <c r="N27" s="739"/>
    </row>
    <row r="28" spans="1:14" ht="13.5" customHeight="1">
      <c r="A28" s="569" t="s">
        <v>3235</v>
      </c>
      <c r="B28" s="543" t="s">
        <v>6780</v>
      </c>
      <c r="C28" s="568"/>
      <c r="D28" s="739"/>
      <c r="E28" s="739"/>
      <c r="F28" s="739"/>
      <c r="G28" s="739"/>
      <c r="H28" s="739"/>
      <c r="I28" s="739"/>
      <c r="J28" s="739"/>
      <c r="K28" s="739"/>
      <c r="L28" s="739"/>
      <c r="M28" s="739"/>
      <c r="N28" s="739"/>
    </row>
    <row r="29" spans="1:14" ht="13.5" customHeight="1">
      <c r="A29" s="569" t="s">
        <v>3239</v>
      </c>
      <c r="B29" s="543" t="s">
        <v>6780</v>
      </c>
      <c r="C29" s="568"/>
      <c r="D29" s="739"/>
      <c r="E29" s="739"/>
      <c r="F29" s="739"/>
      <c r="G29" s="739"/>
      <c r="H29" s="739"/>
      <c r="I29" s="739"/>
      <c r="J29" s="739"/>
      <c r="K29" s="739"/>
      <c r="L29" s="739"/>
      <c r="M29" s="739"/>
      <c r="N29" s="739"/>
    </row>
    <row r="30" spans="1:14" ht="13.5" customHeight="1">
      <c r="A30" s="569" t="s">
        <v>3258</v>
      </c>
      <c r="B30" s="543" t="s">
        <v>6780</v>
      </c>
      <c r="C30" s="568"/>
      <c r="D30" s="739"/>
      <c r="E30" s="739"/>
      <c r="F30" s="739"/>
      <c r="G30" s="739"/>
      <c r="H30" s="739"/>
      <c r="I30" s="739"/>
      <c r="J30" s="739"/>
      <c r="K30" s="739"/>
      <c r="L30" s="739"/>
      <c r="M30" s="739"/>
      <c r="N30" s="739"/>
    </row>
    <row r="31" spans="1:14" ht="13.5" customHeight="1">
      <c r="A31" s="569" t="s">
        <v>3265</v>
      </c>
      <c r="B31" s="543" t="s">
        <v>6780</v>
      </c>
      <c r="C31" s="568"/>
      <c r="D31" s="739"/>
      <c r="E31" s="739"/>
      <c r="F31" s="739"/>
      <c r="G31" s="739"/>
      <c r="H31" s="739"/>
      <c r="I31" s="739"/>
      <c r="J31" s="739"/>
      <c r="K31" s="739"/>
      <c r="L31" s="739"/>
      <c r="M31" s="739"/>
      <c r="N31" s="739"/>
    </row>
    <row r="32" spans="1:14" ht="13.5" customHeight="1">
      <c r="A32" s="569" t="s">
        <v>3273</v>
      </c>
      <c r="B32" s="543" t="s">
        <v>6780</v>
      </c>
      <c r="C32" s="568"/>
      <c r="D32" s="739"/>
      <c r="E32" s="739"/>
      <c r="F32" s="739"/>
      <c r="G32" s="739"/>
      <c r="H32" s="739"/>
      <c r="I32" s="739"/>
      <c r="J32" s="739"/>
      <c r="K32" s="739"/>
      <c r="L32" s="739"/>
      <c r="M32" s="739"/>
      <c r="N32" s="739"/>
    </row>
    <row r="33" spans="1:14" ht="13.5" customHeight="1">
      <c r="A33" s="569" t="s">
        <v>3274</v>
      </c>
      <c r="B33" s="543" t="s">
        <v>6780</v>
      </c>
      <c r="C33" s="568"/>
      <c r="D33" s="739"/>
      <c r="E33" s="739"/>
      <c r="F33" s="739"/>
      <c r="G33" s="739"/>
      <c r="H33" s="739"/>
      <c r="I33" s="739"/>
      <c r="J33" s="739"/>
      <c r="K33" s="739"/>
      <c r="L33" s="739"/>
      <c r="M33" s="739"/>
      <c r="N33" s="739"/>
    </row>
    <row r="34" spans="1:14" ht="13.5" customHeight="1">
      <c r="A34" s="569" t="s">
        <v>3278</v>
      </c>
      <c r="B34" s="543" t="s">
        <v>6780</v>
      </c>
      <c r="C34" s="568"/>
      <c r="D34" s="739"/>
      <c r="E34" s="739"/>
      <c r="F34" s="739"/>
      <c r="G34" s="739"/>
      <c r="H34" s="739"/>
      <c r="I34" s="739"/>
      <c r="J34" s="739"/>
      <c r="K34" s="739"/>
      <c r="L34" s="739"/>
      <c r="M34" s="739"/>
      <c r="N34" s="739"/>
    </row>
    <row r="35" spans="1:14" ht="13.5" customHeight="1">
      <c r="A35" s="569" t="s">
        <v>3312</v>
      </c>
      <c r="B35" s="543" t="s">
        <v>6780</v>
      </c>
      <c r="C35" s="568"/>
      <c r="D35" s="739"/>
      <c r="E35" s="739"/>
      <c r="F35" s="739"/>
      <c r="G35" s="739"/>
      <c r="H35" s="739"/>
      <c r="I35" s="739"/>
      <c r="J35" s="739"/>
      <c r="K35" s="739"/>
      <c r="L35" s="739"/>
      <c r="M35" s="739"/>
      <c r="N35" s="739"/>
    </row>
    <row r="36" spans="1:14" ht="13.5" customHeight="1">
      <c r="A36" s="569" t="s">
        <v>3327</v>
      </c>
      <c r="B36" s="543" t="s">
        <v>6780</v>
      </c>
      <c r="C36" s="568"/>
      <c r="D36" s="568"/>
      <c r="E36" s="568"/>
      <c r="F36" s="568"/>
      <c r="G36" s="568"/>
      <c r="H36" s="568"/>
      <c r="I36" s="568"/>
      <c r="J36" s="568"/>
      <c r="K36" s="568"/>
      <c r="L36" s="568"/>
      <c r="M36" s="568"/>
      <c r="N36" s="568"/>
    </row>
    <row r="37" spans="1:14" ht="13.5" customHeight="1">
      <c r="A37" s="569" t="s">
        <v>3292</v>
      </c>
      <c r="B37" s="543" t="s">
        <v>6780</v>
      </c>
      <c r="C37" s="568"/>
      <c r="D37" s="568"/>
      <c r="E37" s="568"/>
      <c r="F37" s="568"/>
      <c r="G37" s="568"/>
      <c r="H37" s="568"/>
      <c r="I37" s="568"/>
      <c r="J37" s="568"/>
      <c r="K37" s="568"/>
      <c r="L37" s="568"/>
      <c r="M37" s="568"/>
      <c r="N37" s="568"/>
    </row>
    <row r="38" spans="1:14" ht="13.5" customHeight="1">
      <c r="A38" s="569" t="s">
        <v>3286</v>
      </c>
      <c r="B38" s="543" t="s">
        <v>6780</v>
      </c>
      <c r="C38" s="568"/>
      <c r="D38" s="568"/>
      <c r="E38" s="548" t="s">
        <v>3790</v>
      </c>
      <c r="F38" s="547">
        <v>34</v>
      </c>
      <c r="G38" s="568"/>
      <c r="H38" s="568"/>
      <c r="I38" s="568"/>
      <c r="J38" s="568"/>
      <c r="K38" s="568"/>
      <c r="L38" s="568"/>
      <c r="M38" s="568"/>
      <c r="N38" s="568"/>
    </row>
    <row r="39" spans="1:14" ht="13.5" customHeight="1">
      <c r="A39" s="569" t="s">
        <v>3289</v>
      </c>
      <c r="B39" s="543" t="s">
        <v>6780</v>
      </c>
      <c r="C39" s="568"/>
      <c r="D39" s="568"/>
      <c r="E39" s="549" t="s">
        <v>3453</v>
      </c>
      <c r="F39" s="534">
        <v>27</v>
      </c>
      <c r="G39" s="568"/>
      <c r="H39" s="568"/>
      <c r="I39" s="568"/>
      <c r="J39" s="568"/>
      <c r="K39" s="568"/>
      <c r="L39" s="568"/>
      <c r="M39" s="568"/>
      <c r="N39" s="568"/>
    </row>
    <row r="40" spans="1:14" ht="13.5" customHeight="1">
      <c r="A40" s="569" t="s">
        <v>3334</v>
      </c>
      <c r="B40" s="543" t="s">
        <v>6780</v>
      </c>
      <c r="C40" s="568"/>
      <c r="D40" s="568"/>
      <c r="E40" s="549" t="s">
        <v>3655</v>
      </c>
      <c r="F40" s="534">
        <v>18</v>
      </c>
      <c r="G40" s="568"/>
      <c r="H40" s="568"/>
      <c r="I40" s="568"/>
      <c r="J40" s="568"/>
      <c r="K40" s="568"/>
      <c r="L40" s="568"/>
      <c r="M40" s="568"/>
      <c r="N40" s="568"/>
    </row>
    <row r="41" spans="1:14" ht="13.5" customHeight="1">
      <c r="A41" s="569" t="s">
        <v>3298</v>
      </c>
      <c r="B41" s="543" t="s">
        <v>6780</v>
      </c>
      <c r="C41" s="568"/>
      <c r="D41" s="568"/>
      <c r="E41" s="549" t="s">
        <v>4128</v>
      </c>
      <c r="F41" s="534">
        <v>14</v>
      </c>
      <c r="G41" s="568"/>
      <c r="H41" s="568"/>
      <c r="I41" s="568"/>
      <c r="J41" s="568"/>
      <c r="K41" s="568"/>
      <c r="L41" s="568"/>
      <c r="M41" s="568"/>
      <c r="N41" s="568"/>
    </row>
    <row r="42" spans="1:14" ht="13.5" customHeight="1">
      <c r="A42" s="569" t="s">
        <v>3341</v>
      </c>
      <c r="B42" s="543" t="s">
        <v>6780</v>
      </c>
      <c r="C42" s="568"/>
      <c r="D42" s="568"/>
      <c r="E42" s="549" t="s">
        <v>4047</v>
      </c>
      <c r="F42" s="534">
        <v>11</v>
      </c>
      <c r="G42" s="568"/>
      <c r="H42" s="568"/>
      <c r="I42" s="568"/>
      <c r="J42" s="568"/>
      <c r="K42" s="568"/>
      <c r="L42" s="568"/>
      <c r="M42" s="568"/>
      <c r="N42" s="568"/>
    </row>
    <row r="43" spans="1:14" ht="13.5" customHeight="1">
      <c r="A43" s="569" t="s">
        <v>4326</v>
      </c>
      <c r="B43" s="543" t="s">
        <v>6780</v>
      </c>
      <c r="C43" s="568"/>
      <c r="D43" s="568"/>
      <c r="E43" s="549" t="s">
        <v>3601</v>
      </c>
      <c r="F43" s="534">
        <v>10</v>
      </c>
      <c r="G43" s="568"/>
      <c r="H43" s="568"/>
      <c r="I43" s="568"/>
      <c r="J43" s="568"/>
      <c r="K43" s="568"/>
      <c r="L43" s="568"/>
      <c r="M43" s="568"/>
      <c r="N43" s="568"/>
    </row>
    <row r="44" spans="1:14" ht="13.5" customHeight="1">
      <c r="A44" s="570" t="s">
        <v>3677</v>
      </c>
      <c r="B44" s="544" t="s">
        <v>6780</v>
      </c>
      <c r="C44" s="568"/>
      <c r="D44" s="568"/>
      <c r="E44" s="549" t="s">
        <v>4596</v>
      </c>
      <c r="F44" s="534">
        <v>10</v>
      </c>
      <c r="G44" s="568"/>
      <c r="H44" s="568"/>
      <c r="I44" s="568"/>
      <c r="J44" s="568"/>
      <c r="K44" s="568"/>
      <c r="L44" s="568"/>
      <c r="M44" s="568"/>
      <c r="N44" s="568"/>
    </row>
    <row r="45" spans="1:14" ht="13.5" customHeight="1">
      <c r="A45" s="537" t="s">
        <v>3938</v>
      </c>
      <c r="B45" s="545">
        <v>16</v>
      </c>
      <c r="C45" s="568"/>
      <c r="D45" s="568"/>
      <c r="E45" s="549" t="s">
        <v>6783</v>
      </c>
      <c r="F45" s="534">
        <v>9</v>
      </c>
      <c r="G45" s="568"/>
      <c r="H45" s="568"/>
      <c r="I45" s="568"/>
      <c r="J45" s="568"/>
      <c r="K45" s="568"/>
      <c r="L45" s="568"/>
      <c r="M45" s="568"/>
      <c r="N45" s="568"/>
    </row>
    <row r="46" spans="1:14" ht="13.5" customHeight="1">
      <c r="A46" s="536" t="s">
        <v>4622</v>
      </c>
      <c r="B46" s="542">
        <v>4</v>
      </c>
      <c r="C46" s="568"/>
      <c r="D46" s="568"/>
      <c r="E46" s="549" t="s">
        <v>3973</v>
      </c>
      <c r="F46" s="534">
        <v>7</v>
      </c>
      <c r="G46" s="568"/>
      <c r="H46" s="568"/>
      <c r="I46" s="568"/>
      <c r="J46" s="568"/>
      <c r="K46" s="568"/>
      <c r="L46" s="568"/>
      <c r="M46" s="568"/>
      <c r="N46" s="568"/>
    </row>
    <row r="47" spans="1:14" ht="13.5" customHeight="1">
      <c r="A47" s="569" t="s">
        <v>3306</v>
      </c>
      <c r="B47" s="543" t="s">
        <v>6780</v>
      </c>
      <c r="C47" s="568"/>
      <c r="D47" s="568"/>
      <c r="E47" s="549" t="s">
        <v>6779</v>
      </c>
      <c r="F47" s="534">
        <v>5</v>
      </c>
      <c r="G47" s="568"/>
      <c r="H47" s="568"/>
      <c r="I47" s="568"/>
      <c r="J47" s="568"/>
      <c r="K47" s="568"/>
      <c r="L47" s="568"/>
      <c r="M47" s="568"/>
      <c r="N47" s="568"/>
    </row>
    <row r="48" spans="1:14" ht="13.5" customHeight="1">
      <c r="A48" s="569" t="s">
        <v>3313</v>
      </c>
      <c r="B48" s="543" t="s">
        <v>6780</v>
      </c>
      <c r="C48" s="568"/>
      <c r="D48" s="568"/>
      <c r="E48" s="549" t="s">
        <v>4622</v>
      </c>
      <c r="F48" s="534">
        <v>4</v>
      </c>
      <c r="G48" s="568"/>
      <c r="H48" s="568"/>
      <c r="I48" s="568"/>
      <c r="J48" s="568"/>
      <c r="K48" s="568"/>
      <c r="L48" s="568"/>
      <c r="M48" s="568"/>
      <c r="N48" s="568"/>
    </row>
    <row r="49" spans="1:6" ht="13.5" customHeight="1">
      <c r="A49" s="569" t="s">
        <v>3355</v>
      </c>
      <c r="B49" s="543" t="s">
        <v>6780</v>
      </c>
      <c r="C49" s="568"/>
      <c r="D49" s="568"/>
      <c r="E49" s="549" t="s">
        <v>6784</v>
      </c>
      <c r="F49" s="534">
        <v>3</v>
      </c>
    </row>
    <row r="50" spans="1:6" ht="13.5" customHeight="1">
      <c r="A50" s="569" t="s">
        <v>4372</v>
      </c>
      <c r="B50" s="543" t="s">
        <v>6780</v>
      </c>
      <c r="C50" s="568"/>
      <c r="D50" s="568"/>
      <c r="E50" s="549" t="s">
        <v>4617</v>
      </c>
      <c r="F50" s="534">
        <v>3</v>
      </c>
    </row>
    <row r="51" spans="1:6" ht="13.5" customHeight="1">
      <c r="A51" s="536" t="s">
        <v>6783</v>
      </c>
      <c r="B51" s="542">
        <v>9</v>
      </c>
      <c r="C51" s="568"/>
      <c r="D51" s="568"/>
      <c r="E51" s="549" t="s">
        <v>3642</v>
      </c>
      <c r="F51" s="534">
        <v>2</v>
      </c>
    </row>
    <row r="52" spans="1:6" ht="13.5" customHeight="1">
      <c r="A52" s="569" t="s">
        <v>3255</v>
      </c>
      <c r="B52" s="543" t="s">
        <v>6780</v>
      </c>
      <c r="C52" s="568"/>
      <c r="D52" s="568"/>
      <c r="E52" s="549" t="s">
        <v>4585</v>
      </c>
      <c r="F52" s="534">
        <v>2</v>
      </c>
    </row>
    <row r="53" spans="1:6" ht="13.5" customHeight="1">
      <c r="A53" s="569" t="s">
        <v>3270</v>
      </c>
      <c r="B53" s="543" t="s">
        <v>6780</v>
      </c>
      <c r="C53" s="568"/>
      <c r="D53" s="568"/>
      <c r="E53" s="549" t="s">
        <v>4587</v>
      </c>
      <c r="F53" s="534">
        <v>1</v>
      </c>
    </row>
    <row r="54" spans="1:6" ht="13.5" customHeight="1">
      <c r="A54" s="569" t="s">
        <v>3287</v>
      </c>
      <c r="B54" s="543" t="s">
        <v>6780</v>
      </c>
      <c r="C54" s="568"/>
      <c r="D54" s="568"/>
      <c r="E54" s="549" t="s">
        <v>4601</v>
      </c>
      <c r="F54" s="534">
        <v>1</v>
      </c>
    </row>
    <row r="55" spans="1:6" ht="13.5" customHeight="1">
      <c r="A55" s="569" t="s">
        <v>3294</v>
      </c>
      <c r="B55" s="543" t="s">
        <v>6780</v>
      </c>
      <c r="C55" s="568"/>
      <c r="D55" s="568"/>
      <c r="E55" s="549" t="s">
        <v>6785</v>
      </c>
      <c r="F55" s="534">
        <v>1</v>
      </c>
    </row>
    <row r="56" spans="1:6" ht="13.5" customHeight="1">
      <c r="A56" s="569" t="s">
        <v>3311</v>
      </c>
      <c r="B56" s="543" t="s">
        <v>6780</v>
      </c>
      <c r="C56" s="568"/>
      <c r="D56" s="568"/>
      <c r="E56" s="568"/>
      <c r="F56" s="568"/>
    </row>
    <row r="57" spans="1:6" ht="13.5" customHeight="1">
      <c r="A57" s="569" t="s">
        <v>3317</v>
      </c>
      <c r="B57" s="543" t="s">
        <v>6780</v>
      </c>
      <c r="C57" s="568"/>
      <c r="D57" s="568"/>
      <c r="E57" s="568"/>
      <c r="F57" s="568"/>
    </row>
    <row r="58" spans="1:6" ht="13.5" customHeight="1">
      <c r="A58" s="569" t="s">
        <v>3318</v>
      </c>
      <c r="B58" s="543" t="s">
        <v>6780</v>
      </c>
      <c r="C58" s="568"/>
      <c r="D58" s="568"/>
      <c r="E58" s="568"/>
      <c r="F58" s="568"/>
    </row>
    <row r="59" spans="1:6" ht="13.5" customHeight="1">
      <c r="A59" s="569" t="s">
        <v>3335</v>
      </c>
      <c r="B59" s="543" t="s">
        <v>6780</v>
      </c>
      <c r="C59" s="568"/>
      <c r="D59" s="568"/>
      <c r="E59" s="568"/>
      <c r="F59" s="568"/>
    </row>
    <row r="60" spans="1:6" ht="13.5" customHeight="1">
      <c r="A60" s="569" t="s">
        <v>3336</v>
      </c>
      <c r="B60" s="543" t="s">
        <v>6780</v>
      </c>
      <c r="C60" s="568"/>
      <c r="D60" s="568"/>
      <c r="E60" s="568"/>
      <c r="F60" s="568"/>
    </row>
    <row r="61" spans="1:6" ht="13.5" customHeight="1">
      <c r="A61" s="536" t="s">
        <v>6784</v>
      </c>
      <c r="B61" s="542">
        <v>3</v>
      </c>
      <c r="C61" s="568"/>
      <c r="D61" s="568"/>
      <c r="E61" s="568"/>
      <c r="F61" s="568"/>
    </row>
    <row r="62" spans="1:6" ht="13.5" customHeight="1">
      <c r="A62" s="569" t="s">
        <v>3324</v>
      </c>
      <c r="B62" s="543" t="s">
        <v>6780</v>
      </c>
      <c r="C62" s="568"/>
      <c r="D62" s="568"/>
      <c r="E62" s="568"/>
      <c r="F62" s="568"/>
    </row>
    <row r="63" spans="1:6" ht="13.5" customHeight="1">
      <c r="A63" s="569" t="s">
        <v>3340</v>
      </c>
      <c r="B63" s="543" t="s">
        <v>6780</v>
      </c>
      <c r="C63" s="568"/>
      <c r="D63" s="568"/>
      <c r="E63" s="568"/>
      <c r="F63" s="568"/>
    </row>
    <row r="64" spans="1:6" ht="13.5" customHeight="1">
      <c r="A64" s="570" t="s">
        <v>3345</v>
      </c>
      <c r="B64" s="544" t="s">
        <v>6780</v>
      </c>
      <c r="C64" s="568"/>
      <c r="D64" s="568"/>
      <c r="E64" s="568"/>
      <c r="F64" s="568"/>
    </row>
    <row r="65" spans="1:2" ht="13.5" customHeight="1">
      <c r="A65" s="537" t="s">
        <v>3420</v>
      </c>
      <c r="B65" s="545">
        <v>30</v>
      </c>
    </row>
    <row r="66" spans="1:2" ht="13.5" customHeight="1">
      <c r="A66" s="536" t="s">
        <v>4585</v>
      </c>
      <c r="B66" s="542">
        <v>2</v>
      </c>
    </row>
    <row r="67" spans="1:2" ht="13.5" customHeight="1">
      <c r="A67" s="569" t="s">
        <v>3216</v>
      </c>
      <c r="B67" s="543" t="s">
        <v>6780</v>
      </c>
    </row>
    <row r="68" spans="1:2" ht="13.5" customHeight="1">
      <c r="A68" s="569" t="s">
        <v>4586</v>
      </c>
      <c r="B68" s="543" t="s">
        <v>6780</v>
      </c>
    </row>
    <row r="69" spans="1:2" ht="13.5" customHeight="1">
      <c r="A69" s="536" t="s">
        <v>3453</v>
      </c>
      <c r="B69" s="542">
        <v>27</v>
      </c>
    </row>
    <row r="70" spans="1:2" ht="13.5" customHeight="1">
      <c r="A70" s="569" t="s">
        <v>3254</v>
      </c>
      <c r="B70" s="543" t="s">
        <v>6780</v>
      </c>
    </row>
    <row r="71" spans="1:2" ht="13.5" customHeight="1">
      <c r="A71" s="569" t="s">
        <v>3252</v>
      </c>
      <c r="B71" s="543" t="s">
        <v>6780</v>
      </c>
    </row>
    <row r="72" spans="1:2" ht="13.5" customHeight="1">
      <c r="A72" s="569" t="s">
        <v>3281</v>
      </c>
      <c r="B72" s="543" t="s">
        <v>6780</v>
      </c>
    </row>
    <row r="73" spans="1:2" ht="13.5" customHeight="1">
      <c r="A73" s="569" t="s">
        <v>4503</v>
      </c>
      <c r="B73" s="543" t="s">
        <v>6780</v>
      </c>
    </row>
    <row r="74" spans="1:2" ht="13.5" customHeight="1">
      <c r="A74" s="569" t="s">
        <v>3256</v>
      </c>
      <c r="B74" s="543" t="s">
        <v>6780</v>
      </c>
    </row>
    <row r="75" spans="1:2" ht="13.5" customHeight="1">
      <c r="A75" s="569" t="s">
        <v>3465</v>
      </c>
      <c r="B75" s="543" t="s">
        <v>6780</v>
      </c>
    </row>
    <row r="76" spans="1:2" ht="13.5" customHeight="1">
      <c r="A76" s="569" t="s">
        <v>3220</v>
      </c>
      <c r="B76" s="543" t="s">
        <v>6780</v>
      </c>
    </row>
    <row r="77" spans="1:2" ht="13.5" customHeight="1">
      <c r="A77" s="569" t="s">
        <v>3349</v>
      </c>
      <c r="B77" s="543" t="s">
        <v>6780</v>
      </c>
    </row>
    <row r="78" spans="1:2" ht="13.5" customHeight="1">
      <c r="A78" s="569" t="s">
        <v>3350</v>
      </c>
      <c r="B78" s="543" t="s">
        <v>6780</v>
      </c>
    </row>
    <row r="79" spans="1:2" ht="13.5" customHeight="1">
      <c r="A79" s="569" t="s">
        <v>3230</v>
      </c>
      <c r="B79" s="543" t="s">
        <v>6780</v>
      </c>
    </row>
    <row r="80" spans="1:2" ht="13.5" customHeight="1">
      <c r="A80" s="569" t="s">
        <v>3226</v>
      </c>
      <c r="B80" s="543" t="s">
        <v>6780</v>
      </c>
    </row>
    <row r="81" spans="1:2" ht="13.5" customHeight="1">
      <c r="A81" s="569" t="s">
        <v>3228</v>
      </c>
      <c r="B81" s="543" t="s">
        <v>6780</v>
      </c>
    </row>
    <row r="82" spans="1:2" ht="13.5" customHeight="1">
      <c r="A82" s="569" t="s">
        <v>3232</v>
      </c>
      <c r="B82" s="543" t="s">
        <v>6780</v>
      </c>
    </row>
    <row r="83" spans="1:2" ht="13.5" customHeight="1">
      <c r="A83" s="569" t="s">
        <v>3234</v>
      </c>
      <c r="B83" s="543" t="s">
        <v>6780</v>
      </c>
    </row>
    <row r="84" spans="1:2" ht="13.5" customHeight="1">
      <c r="A84" s="569" t="s">
        <v>3491</v>
      </c>
      <c r="B84" s="543" t="s">
        <v>6780</v>
      </c>
    </row>
    <row r="85" spans="1:2" ht="13.5" customHeight="1">
      <c r="A85" s="569" t="s">
        <v>3246</v>
      </c>
      <c r="B85" s="543" t="s">
        <v>6780</v>
      </c>
    </row>
    <row r="86" spans="1:2" ht="13.5" customHeight="1">
      <c r="A86" s="569" t="s">
        <v>3238</v>
      </c>
      <c r="B86" s="543" t="s">
        <v>6780</v>
      </c>
    </row>
    <row r="87" spans="1:2" ht="13.5" customHeight="1">
      <c r="A87" s="569" t="s">
        <v>3250</v>
      </c>
      <c r="B87" s="543" t="s">
        <v>6780</v>
      </c>
    </row>
    <row r="88" spans="1:2" ht="13.5" customHeight="1">
      <c r="A88" s="569" t="s">
        <v>3244</v>
      </c>
      <c r="B88" s="543" t="s">
        <v>6780</v>
      </c>
    </row>
    <row r="89" spans="1:2" ht="13.5" customHeight="1">
      <c r="A89" s="569" t="s">
        <v>3248</v>
      </c>
      <c r="B89" s="543" t="s">
        <v>6780</v>
      </c>
    </row>
    <row r="90" spans="1:2" ht="13.5" customHeight="1">
      <c r="A90" s="569" t="s">
        <v>3511</v>
      </c>
      <c r="B90" s="543" t="s">
        <v>6780</v>
      </c>
    </row>
    <row r="91" spans="1:2" ht="13.5" customHeight="1">
      <c r="A91" s="569" t="s">
        <v>3529</v>
      </c>
      <c r="B91" s="543" t="s">
        <v>6780</v>
      </c>
    </row>
    <row r="92" spans="1:2" ht="13.5" customHeight="1">
      <c r="A92" s="569" t="s">
        <v>3532</v>
      </c>
      <c r="B92" s="543" t="s">
        <v>6780</v>
      </c>
    </row>
    <row r="93" spans="1:2" ht="13.5" customHeight="1">
      <c r="A93" s="569" t="s">
        <v>3534</v>
      </c>
      <c r="B93" s="543" t="s">
        <v>6780</v>
      </c>
    </row>
    <row r="94" spans="1:2" ht="13.5" customHeight="1">
      <c r="A94" s="569" t="s">
        <v>3240</v>
      </c>
      <c r="B94" s="543" t="s">
        <v>6780</v>
      </c>
    </row>
    <row r="95" spans="1:2" ht="13.5" customHeight="1">
      <c r="A95" s="569" t="s">
        <v>3242</v>
      </c>
      <c r="B95" s="543" t="s">
        <v>6780</v>
      </c>
    </row>
    <row r="96" spans="1:2" ht="13.5" customHeight="1">
      <c r="A96" s="569" t="s">
        <v>3538</v>
      </c>
      <c r="B96" s="543" t="s">
        <v>6780</v>
      </c>
    </row>
    <row r="97" spans="1:2" ht="13.5" customHeight="1">
      <c r="A97" s="536" t="s">
        <v>4587</v>
      </c>
      <c r="B97" s="542">
        <v>1</v>
      </c>
    </row>
    <row r="98" spans="1:2" ht="13.5" customHeight="1">
      <c r="A98" s="570" t="s">
        <v>4320</v>
      </c>
      <c r="B98" s="544" t="s">
        <v>6780</v>
      </c>
    </row>
    <row r="99" spans="1:2" ht="13.5" customHeight="1">
      <c r="A99" s="538" t="s">
        <v>6781</v>
      </c>
      <c r="B99" s="546">
        <v>48</v>
      </c>
    </row>
    <row r="100" spans="1:2" ht="13.5" customHeight="1">
      <c r="A100" s="536" t="s">
        <v>3790</v>
      </c>
      <c r="B100" s="542">
        <v>34</v>
      </c>
    </row>
    <row r="101" spans="1:2" ht="13.5" customHeight="1">
      <c r="A101" s="569" t="s">
        <v>3217</v>
      </c>
      <c r="B101" s="543" t="s">
        <v>6780</v>
      </c>
    </row>
    <row r="102" spans="1:2" ht="13.5" customHeight="1">
      <c r="A102" s="569" t="s">
        <v>3257</v>
      </c>
      <c r="B102" s="543" t="s">
        <v>6780</v>
      </c>
    </row>
    <row r="103" spans="1:2" ht="13.5" customHeight="1">
      <c r="A103" s="569" t="s">
        <v>3269</v>
      </c>
      <c r="B103" s="543" t="s">
        <v>6780</v>
      </c>
    </row>
    <row r="104" spans="1:2" ht="13.5" customHeight="1">
      <c r="A104" s="569" t="s">
        <v>4531</v>
      </c>
      <c r="B104" s="543" t="s">
        <v>6780</v>
      </c>
    </row>
    <row r="105" spans="1:2" ht="13.5" customHeight="1">
      <c r="A105" s="569" t="s">
        <v>3272</v>
      </c>
      <c r="B105" s="543" t="s">
        <v>6780</v>
      </c>
    </row>
    <row r="106" spans="1:2" ht="13.5" customHeight="1">
      <c r="A106" s="569" t="s">
        <v>3283</v>
      </c>
      <c r="B106" s="543" t="s">
        <v>6780</v>
      </c>
    </row>
    <row r="107" spans="1:2" ht="13.5" customHeight="1">
      <c r="A107" s="569" t="s">
        <v>3284</v>
      </c>
      <c r="B107" s="543" t="s">
        <v>6780</v>
      </c>
    </row>
    <row r="108" spans="1:2" ht="13.5" customHeight="1">
      <c r="A108" s="569" t="s">
        <v>3285</v>
      </c>
      <c r="B108" s="543" t="s">
        <v>6780</v>
      </c>
    </row>
    <row r="109" spans="1:2" ht="13.5" customHeight="1">
      <c r="A109" s="569" t="s">
        <v>3296</v>
      </c>
      <c r="B109" s="543" t="s">
        <v>6780</v>
      </c>
    </row>
    <row r="110" spans="1:2" ht="13.5" customHeight="1">
      <c r="A110" s="569" t="s">
        <v>3299</v>
      </c>
      <c r="B110" s="543" t="s">
        <v>6780</v>
      </c>
    </row>
    <row r="111" spans="1:2" ht="13.5" customHeight="1">
      <c r="A111" s="569" t="s">
        <v>4511</v>
      </c>
      <c r="B111" s="543" t="s">
        <v>6780</v>
      </c>
    </row>
    <row r="112" spans="1:2" ht="13.5" customHeight="1">
      <c r="A112" s="569" t="s">
        <v>3304</v>
      </c>
      <c r="B112" s="543" t="s">
        <v>6780</v>
      </c>
    </row>
    <row r="113" spans="1:2" ht="13.5" customHeight="1">
      <c r="A113" s="569" t="s">
        <v>3307</v>
      </c>
      <c r="B113" s="543" t="s">
        <v>6780</v>
      </c>
    </row>
    <row r="114" spans="1:2" ht="13.5" customHeight="1">
      <c r="A114" s="569" t="s">
        <v>3309</v>
      </c>
      <c r="B114" s="543" t="s">
        <v>6780</v>
      </c>
    </row>
    <row r="115" spans="1:2" ht="13.5" customHeight="1">
      <c r="A115" s="569" t="s">
        <v>3310</v>
      </c>
      <c r="B115" s="543" t="s">
        <v>6780</v>
      </c>
    </row>
    <row r="116" spans="1:2" ht="13.5" customHeight="1">
      <c r="A116" s="569" t="s">
        <v>4538</v>
      </c>
      <c r="B116" s="543" t="s">
        <v>6780</v>
      </c>
    </row>
    <row r="117" spans="1:2" ht="13.5" customHeight="1">
      <c r="A117" s="569" t="s">
        <v>4554</v>
      </c>
      <c r="B117" s="543" t="s">
        <v>6780</v>
      </c>
    </row>
    <row r="118" spans="1:2" ht="13.5" customHeight="1">
      <c r="A118" s="569" t="s">
        <v>3315</v>
      </c>
      <c r="B118" s="543" t="s">
        <v>6780</v>
      </c>
    </row>
    <row r="119" spans="1:2" ht="13.5" customHeight="1">
      <c r="A119" s="569" t="s">
        <v>3319</v>
      </c>
      <c r="B119" s="543" t="s">
        <v>6780</v>
      </c>
    </row>
    <row r="120" spans="1:2" ht="13.5" customHeight="1">
      <c r="A120" s="569" t="s">
        <v>3321</v>
      </c>
      <c r="B120" s="543" t="s">
        <v>6780</v>
      </c>
    </row>
    <row r="121" spans="1:2" ht="13.5" customHeight="1">
      <c r="A121" s="569" t="s">
        <v>3322</v>
      </c>
      <c r="B121" s="543" t="s">
        <v>6780</v>
      </c>
    </row>
    <row r="122" spans="1:2" ht="13.5" customHeight="1">
      <c r="A122" s="569" t="s">
        <v>3323</v>
      </c>
      <c r="B122" s="543" t="s">
        <v>6780</v>
      </c>
    </row>
    <row r="123" spans="1:2" ht="13.5" customHeight="1">
      <c r="A123" s="569" t="s">
        <v>3325</v>
      </c>
      <c r="B123" s="543" t="s">
        <v>6780</v>
      </c>
    </row>
    <row r="124" spans="1:2" ht="13.5" customHeight="1">
      <c r="A124" s="569" t="s">
        <v>3332</v>
      </c>
      <c r="B124" s="543" t="s">
        <v>6780</v>
      </c>
    </row>
    <row r="125" spans="1:2" ht="13.5" customHeight="1">
      <c r="A125" s="569" t="s">
        <v>4390</v>
      </c>
      <c r="B125" s="543" t="s">
        <v>6780</v>
      </c>
    </row>
    <row r="126" spans="1:2" ht="13.5" customHeight="1">
      <c r="A126" s="569" t="s">
        <v>3330</v>
      </c>
      <c r="B126" s="543" t="s">
        <v>6780</v>
      </c>
    </row>
    <row r="127" spans="1:2" ht="13.5" customHeight="1">
      <c r="A127" s="569" t="s">
        <v>4544</v>
      </c>
      <c r="B127" s="543" t="s">
        <v>6780</v>
      </c>
    </row>
    <row r="128" spans="1:2" ht="13.5" customHeight="1">
      <c r="A128" s="569" t="s">
        <v>4524</v>
      </c>
      <c r="B128" s="543" t="s">
        <v>6780</v>
      </c>
    </row>
    <row r="129" spans="1:2" ht="13.5" customHeight="1">
      <c r="A129" s="569" t="s">
        <v>3357</v>
      </c>
      <c r="B129" s="543" t="s">
        <v>6780</v>
      </c>
    </row>
    <row r="130" spans="1:2" ht="13.5" customHeight="1">
      <c r="A130" s="569" t="s">
        <v>3320</v>
      </c>
      <c r="B130" s="543" t="s">
        <v>6780</v>
      </c>
    </row>
    <row r="131" spans="1:2" ht="13.5" customHeight="1">
      <c r="A131" s="569" t="s">
        <v>3352</v>
      </c>
      <c r="B131" s="543" t="s">
        <v>6780</v>
      </c>
    </row>
    <row r="132" spans="1:2" ht="13.5" customHeight="1">
      <c r="A132" s="569" t="s">
        <v>3364</v>
      </c>
      <c r="B132" s="543" t="s">
        <v>6780</v>
      </c>
    </row>
    <row r="133" spans="1:2" ht="13.5" customHeight="1">
      <c r="A133" s="569" t="s">
        <v>3326</v>
      </c>
      <c r="B133" s="543" t="s">
        <v>6780</v>
      </c>
    </row>
    <row r="134" spans="1:2" ht="13.5" customHeight="1">
      <c r="A134" s="569" t="s">
        <v>3343</v>
      </c>
      <c r="B134" s="543" t="s">
        <v>6780</v>
      </c>
    </row>
    <row r="135" spans="1:2" ht="13.5" customHeight="1">
      <c r="A135" s="536" t="s">
        <v>4601</v>
      </c>
      <c r="B135" s="542">
        <v>1</v>
      </c>
    </row>
    <row r="136" spans="1:2" ht="13.5" customHeight="1">
      <c r="A136" s="569" t="s">
        <v>3346</v>
      </c>
      <c r="B136" s="543" t="s">
        <v>6780</v>
      </c>
    </row>
    <row r="137" spans="1:2" ht="13.5" customHeight="1">
      <c r="A137" s="536" t="s">
        <v>4617</v>
      </c>
      <c r="B137" s="542">
        <v>3</v>
      </c>
    </row>
    <row r="138" spans="1:2" ht="13.5" customHeight="1">
      <c r="A138" s="569" t="s">
        <v>3280</v>
      </c>
      <c r="B138" s="543" t="s">
        <v>6780</v>
      </c>
    </row>
    <row r="139" spans="1:2" ht="13.5" customHeight="1">
      <c r="A139" s="569" t="s">
        <v>3316</v>
      </c>
      <c r="B139" s="543" t="s">
        <v>6780</v>
      </c>
    </row>
    <row r="140" spans="1:2" ht="13.5" customHeight="1">
      <c r="A140" s="569" t="s">
        <v>3344</v>
      </c>
      <c r="B140" s="543" t="s">
        <v>6780</v>
      </c>
    </row>
    <row r="141" spans="1:2" ht="13.5" customHeight="1">
      <c r="A141" s="536" t="s">
        <v>6785</v>
      </c>
      <c r="B141" s="542">
        <v>1</v>
      </c>
    </row>
    <row r="142" spans="1:2" ht="13.5" customHeight="1">
      <c r="A142" s="569" t="s">
        <v>4323</v>
      </c>
      <c r="B142" s="543" t="s">
        <v>6780</v>
      </c>
    </row>
    <row r="143" spans="1:2" ht="13.5" customHeight="1">
      <c r="A143" s="536" t="s">
        <v>4596</v>
      </c>
      <c r="B143" s="542">
        <v>10</v>
      </c>
    </row>
    <row r="144" spans="1:2" ht="13.5" customHeight="1">
      <c r="A144" s="569" t="s">
        <v>3268</v>
      </c>
      <c r="B144" s="543" t="s">
        <v>6780</v>
      </c>
    </row>
    <row r="145" spans="1:2" ht="13.5" customHeight="1">
      <c r="A145" s="569" t="s">
        <v>3279</v>
      </c>
      <c r="B145" s="543" t="s">
        <v>6780</v>
      </c>
    </row>
    <row r="146" spans="1:2" ht="13.5" customHeight="1">
      <c r="A146" s="569" t="s">
        <v>3288</v>
      </c>
      <c r="B146" s="543" t="s">
        <v>6780</v>
      </c>
    </row>
    <row r="147" spans="1:2" ht="13.5" customHeight="1">
      <c r="A147" s="569" t="s">
        <v>3784</v>
      </c>
      <c r="B147" s="543" t="s">
        <v>6780</v>
      </c>
    </row>
    <row r="148" spans="1:2" ht="13.5" customHeight="1">
      <c r="A148" s="569" t="s">
        <v>4536</v>
      </c>
      <c r="B148" s="543" t="s">
        <v>6780</v>
      </c>
    </row>
    <row r="149" spans="1:2" ht="13.5" customHeight="1">
      <c r="A149" s="569" t="s">
        <v>3300</v>
      </c>
      <c r="B149" s="543" t="s">
        <v>6780</v>
      </c>
    </row>
    <row r="150" spans="1:2" ht="13.5" customHeight="1">
      <c r="A150" s="569" t="s">
        <v>3301</v>
      </c>
      <c r="B150" s="543" t="s">
        <v>6780</v>
      </c>
    </row>
    <row r="151" spans="1:2" ht="13.5" customHeight="1">
      <c r="A151" s="569" t="s">
        <v>3337</v>
      </c>
      <c r="B151" s="543" t="s">
        <v>6780</v>
      </c>
    </row>
    <row r="152" spans="1:2" ht="13.5" customHeight="1">
      <c r="A152" s="569" t="s">
        <v>3338</v>
      </c>
      <c r="B152" s="543" t="s">
        <v>6780</v>
      </c>
    </row>
    <row r="153" spans="1:2" ht="13.5" customHeight="1">
      <c r="A153" s="570" t="s">
        <v>4374</v>
      </c>
      <c r="B153" s="544" t="s">
        <v>6780</v>
      </c>
    </row>
    <row r="154" spans="1:2" ht="13.5" customHeight="1">
      <c r="A154" s="537" t="s">
        <v>6782</v>
      </c>
      <c r="B154" s="545">
        <v>32</v>
      </c>
    </row>
    <row r="155" spans="1:2" ht="13.5" customHeight="1">
      <c r="A155" s="536" t="s">
        <v>3973</v>
      </c>
      <c r="B155" s="542">
        <v>7</v>
      </c>
    </row>
    <row r="156" spans="1:2" ht="13.5" customHeight="1">
      <c r="A156" s="569" t="s">
        <v>3225</v>
      </c>
      <c r="B156" s="543" t="s">
        <v>6780</v>
      </c>
    </row>
    <row r="157" spans="1:2" ht="13.5" customHeight="1">
      <c r="A157" s="569" t="s">
        <v>3243</v>
      </c>
      <c r="B157" s="543" t="s">
        <v>6780</v>
      </c>
    </row>
    <row r="158" spans="1:2" ht="13.5" customHeight="1">
      <c r="A158" s="569" t="s">
        <v>3262</v>
      </c>
      <c r="B158" s="543" t="s">
        <v>6780</v>
      </c>
    </row>
    <row r="159" spans="1:2" ht="13.5" customHeight="1">
      <c r="A159" s="569" t="s">
        <v>3271</v>
      </c>
      <c r="B159" s="543" t="s">
        <v>6780</v>
      </c>
    </row>
    <row r="160" spans="1:2" ht="13.5" customHeight="1">
      <c r="A160" s="569" t="s">
        <v>4398</v>
      </c>
      <c r="B160" s="543" t="s">
        <v>6780</v>
      </c>
    </row>
    <row r="161" spans="1:2" ht="13.5" customHeight="1">
      <c r="A161" s="569" t="s">
        <v>3329</v>
      </c>
      <c r="B161" s="543" t="s">
        <v>6780</v>
      </c>
    </row>
    <row r="162" spans="1:2" ht="13.5" customHeight="1">
      <c r="A162" s="569" t="s">
        <v>4547</v>
      </c>
      <c r="B162" s="543" t="s">
        <v>6780</v>
      </c>
    </row>
    <row r="163" spans="1:2" ht="13.5" customHeight="1">
      <c r="A163" s="536" t="s">
        <v>4128</v>
      </c>
      <c r="B163" s="542">
        <v>14</v>
      </c>
    </row>
    <row r="164" spans="1:2" ht="13.5" customHeight="1">
      <c r="A164" s="569" t="s">
        <v>3221</v>
      </c>
      <c r="B164" s="543" t="s">
        <v>6780</v>
      </c>
    </row>
    <row r="165" spans="1:2" ht="13.5" customHeight="1">
      <c r="A165" s="569" t="s">
        <v>3223</v>
      </c>
      <c r="B165" s="543" t="s">
        <v>6780</v>
      </c>
    </row>
    <row r="166" spans="1:2" ht="13.5" customHeight="1">
      <c r="A166" s="569" t="s">
        <v>3227</v>
      </c>
      <c r="B166" s="543" t="s">
        <v>6780</v>
      </c>
    </row>
    <row r="167" spans="1:2" ht="13.5" customHeight="1">
      <c r="A167" s="569" t="s">
        <v>3247</v>
      </c>
      <c r="B167" s="543" t="s">
        <v>6780</v>
      </c>
    </row>
    <row r="168" spans="1:2" ht="13.5" customHeight="1">
      <c r="A168" s="569" t="s">
        <v>3249</v>
      </c>
      <c r="B168" s="543" t="s">
        <v>6780</v>
      </c>
    </row>
    <row r="169" spans="1:2" ht="13.5" customHeight="1">
      <c r="A169" s="569" t="s">
        <v>3253</v>
      </c>
      <c r="B169" s="543" t="s">
        <v>6780</v>
      </c>
    </row>
    <row r="170" spans="1:2" ht="13.5" customHeight="1">
      <c r="A170" s="569" t="s">
        <v>3260</v>
      </c>
      <c r="B170" s="543" t="s">
        <v>6780</v>
      </c>
    </row>
    <row r="171" spans="1:2" ht="13.5" customHeight="1">
      <c r="A171" s="569" t="s">
        <v>3282</v>
      </c>
      <c r="B171" s="543" t="s">
        <v>6780</v>
      </c>
    </row>
    <row r="172" spans="1:2" ht="13.5" customHeight="1">
      <c r="A172" s="569" t="s">
        <v>4404</v>
      </c>
      <c r="B172" s="543" t="s">
        <v>6780</v>
      </c>
    </row>
    <row r="173" spans="1:2" ht="13.5" customHeight="1">
      <c r="A173" s="569" t="s">
        <v>3291</v>
      </c>
      <c r="B173" s="543" t="s">
        <v>6780</v>
      </c>
    </row>
    <row r="174" spans="1:2" ht="13.5" customHeight="1">
      <c r="A174" s="569" t="s">
        <v>3347</v>
      </c>
      <c r="B174" s="543" t="s">
        <v>6780</v>
      </c>
    </row>
    <row r="175" spans="1:2" ht="13.5" customHeight="1">
      <c r="A175" s="569" t="s">
        <v>3362</v>
      </c>
      <c r="B175" s="543" t="s">
        <v>6780</v>
      </c>
    </row>
    <row r="176" spans="1:2" ht="13.5" customHeight="1">
      <c r="A176" s="569" t="s">
        <v>3363</v>
      </c>
      <c r="B176" s="543" t="s">
        <v>6780</v>
      </c>
    </row>
    <row r="177" spans="1:2" ht="13.5" customHeight="1">
      <c r="A177" s="569" t="s">
        <v>3365</v>
      </c>
      <c r="B177" s="543" t="s">
        <v>6780</v>
      </c>
    </row>
    <row r="178" spans="1:2" ht="13.5" customHeight="1">
      <c r="A178" s="536" t="s">
        <v>4047</v>
      </c>
      <c r="B178" s="542">
        <v>11</v>
      </c>
    </row>
    <row r="179" spans="1:2" ht="13.5" customHeight="1">
      <c r="A179" s="569" t="s">
        <v>3261</v>
      </c>
      <c r="B179" s="543" t="s">
        <v>6780</v>
      </c>
    </row>
    <row r="180" spans="1:2" ht="13.5" customHeight="1">
      <c r="A180" s="569" t="s">
        <v>4449</v>
      </c>
      <c r="B180" s="543" t="s">
        <v>6780</v>
      </c>
    </row>
    <row r="181" spans="1:2" ht="13.5" customHeight="1">
      <c r="A181" s="569" t="s">
        <v>3266</v>
      </c>
      <c r="B181" s="543" t="s">
        <v>6780</v>
      </c>
    </row>
    <row r="182" spans="1:2" ht="13.5" customHeight="1">
      <c r="A182" s="569" t="s">
        <v>3275</v>
      </c>
      <c r="B182" s="543" t="s">
        <v>6780</v>
      </c>
    </row>
    <row r="183" spans="1:2" ht="13.5" customHeight="1">
      <c r="A183" s="569" t="s">
        <v>3295</v>
      </c>
      <c r="B183" s="543" t="s">
        <v>6780</v>
      </c>
    </row>
    <row r="184" spans="1:2" ht="13.5" customHeight="1">
      <c r="A184" s="569" t="s">
        <v>3303</v>
      </c>
      <c r="B184" s="543" t="s">
        <v>6780</v>
      </c>
    </row>
    <row r="185" spans="1:2" ht="13.5" customHeight="1">
      <c r="A185" s="569" t="s">
        <v>3331</v>
      </c>
      <c r="B185" s="543" t="s">
        <v>6780</v>
      </c>
    </row>
    <row r="186" spans="1:2" ht="13.5" customHeight="1">
      <c r="A186" s="569" t="s">
        <v>4558</v>
      </c>
      <c r="B186" s="543" t="s">
        <v>6780</v>
      </c>
    </row>
    <row r="187" spans="1:2" ht="13.5" customHeight="1">
      <c r="A187" s="569" t="s">
        <v>3353</v>
      </c>
      <c r="B187" s="543" t="s">
        <v>6780</v>
      </c>
    </row>
    <row r="188" spans="1:2" ht="13.5" customHeight="1">
      <c r="A188" s="569" t="s">
        <v>3356</v>
      </c>
      <c r="B188" s="543" t="s">
        <v>6780</v>
      </c>
    </row>
    <row r="189" spans="1:2" ht="13.5" customHeight="1">
      <c r="A189" s="570" t="s">
        <v>3358</v>
      </c>
      <c r="B189" s="544" t="s">
        <v>6780</v>
      </c>
    </row>
  </sheetData>
  <mergeCells count="2">
    <mergeCell ref="A2:B2"/>
    <mergeCell ref="D10:N35"/>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F064-5F37-4B79-8CA2-26CC93518DE4}">
  <dimension ref="A3:A79"/>
  <sheetViews>
    <sheetView topLeftCell="A3" zoomScale="70" zoomScaleNormal="70" workbookViewId="0">
      <selection activeCell="A78" sqref="A9:A78"/>
    </sheetView>
  </sheetViews>
  <sheetFormatPr baseColWidth="10" defaultColWidth="11.42578125" defaultRowHeight="15"/>
  <cols>
    <col min="1" max="1" width="255.7109375" bestFit="1" customWidth="1"/>
    <col min="2" max="2" width="27.42578125" bestFit="1" customWidth="1"/>
  </cols>
  <sheetData>
    <row r="3" spans="1:1">
      <c r="A3" s="46" t="s">
        <v>19</v>
      </c>
    </row>
    <row r="4" spans="1:1">
      <c r="A4" s="47" t="s">
        <v>3599</v>
      </c>
    </row>
    <row r="5" spans="1:1">
      <c r="A5" s="47" t="s">
        <v>5351</v>
      </c>
    </row>
    <row r="6" spans="1:1">
      <c r="A6" s="47" t="s">
        <v>5331</v>
      </c>
    </row>
    <row r="7" spans="1:1">
      <c r="A7" s="47" t="s">
        <v>3938</v>
      </c>
    </row>
    <row r="8" spans="1:1">
      <c r="A8" s="47" t="s">
        <v>3420</v>
      </c>
    </row>
    <row r="9" spans="1:1">
      <c r="A9" s="48" t="s">
        <v>3038</v>
      </c>
    </row>
    <row r="10" spans="1:1">
      <c r="A10" s="48" t="s">
        <v>3575</v>
      </c>
    </row>
    <row r="11" spans="1:1">
      <c r="A11" s="48" t="s">
        <v>3504</v>
      </c>
    </row>
    <row r="12" spans="1:1">
      <c r="A12" s="48" t="s">
        <v>3506</v>
      </c>
    </row>
    <row r="13" spans="1:1">
      <c r="A13" s="48" t="s">
        <v>3502</v>
      </c>
    </row>
    <row r="14" spans="1:1">
      <c r="A14" s="48" t="s">
        <v>3496</v>
      </c>
    </row>
    <row r="15" spans="1:1">
      <c r="A15" s="48" t="s">
        <v>3500</v>
      </c>
    </row>
    <row r="16" spans="1:1">
      <c r="A16" s="48" t="s">
        <v>3472</v>
      </c>
    </row>
    <row r="17" spans="1:1">
      <c r="A17" s="48" t="s">
        <v>3481</v>
      </c>
    </row>
    <row r="18" spans="1:1">
      <c r="A18" s="48" t="s">
        <v>3484</v>
      </c>
    </row>
    <row r="19" spans="1:1">
      <c r="A19" s="48" t="s">
        <v>3479</v>
      </c>
    </row>
    <row r="20" spans="1:1">
      <c r="A20" s="48" t="s">
        <v>3487</v>
      </c>
    </row>
    <row r="21" spans="1:1">
      <c r="A21" s="48" t="s">
        <v>3490</v>
      </c>
    </row>
    <row r="22" spans="1:1">
      <c r="A22" s="48" t="s">
        <v>3493</v>
      </c>
    </row>
    <row r="23" spans="1:1">
      <c r="A23" s="48" t="s">
        <v>3510</v>
      </c>
    </row>
    <row r="24" spans="1:1">
      <c r="A24" s="48" t="s">
        <v>3514</v>
      </c>
    </row>
    <row r="25" spans="1:1">
      <c r="A25" s="48" t="s">
        <v>3091</v>
      </c>
    </row>
    <row r="26" spans="1:1">
      <c r="A26" s="48" t="s">
        <v>3195</v>
      </c>
    </row>
    <row r="27" spans="1:1">
      <c r="A27" s="48" t="s">
        <v>3090</v>
      </c>
    </row>
    <row r="28" spans="1:1">
      <c r="A28" s="48" t="s">
        <v>3072</v>
      </c>
    </row>
    <row r="29" spans="1:1">
      <c r="A29" s="48" t="s">
        <v>3041</v>
      </c>
    </row>
    <row r="30" spans="1:1">
      <c r="A30" s="48" t="s">
        <v>3518</v>
      </c>
    </row>
    <row r="31" spans="1:1">
      <c r="A31" s="48" t="s">
        <v>3077</v>
      </c>
    </row>
    <row r="32" spans="1:1">
      <c r="A32" s="48" t="s">
        <v>3169</v>
      </c>
    </row>
    <row r="33" spans="1:1">
      <c r="A33" s="48" t="s">
        <v>3050</v>
      </c>
    </row>
    <row r="34" spans="1:1">
      <c r="A34" s="48" t="s">
        <v>3547</v>
      </c>
    </row>
    <row r="35" spans="1:1">
      <c r="A35" s="48" t="s">
        <v>3554</v>
      </c>
    </row>
    <row r="36" spans="1:1">
      <c r="A36" s="48" t="s">
        <v>3097</v>
      </c>
    </row>
    <row r="37" spans="1:1">
      <c r="A37" s="48" t="s">
        <v>3519</v>
      </c>
    </row>
    <row r="38" spans="1:1">
      <c r="A38" s="48" t="s">
        <v>3528</v>
      </c>
    </row>
    <row r="39" spans="1:1">
      <c r="A39" s="48" t="s">
        <v>3531</v>
      </c>
    </row>
    <row r="40" spans="1:1">
      <c r="A40" s="48" t="s">
        <v>3533</v>
      </c>
    </row>
    <row r="41" spans="1:1">
      <c r="A41" s="48" t="s">
        <v>3480</v>
      </c>
    </row>
    <row r="42" spans="1:1">
      <c r="A42" s="48" t="s">
        <v>3523</v>
      </c>
    </row>
    <row r="43" spans="1:1">
      <c r="A43" s="48" t="s">
        <v>3469</v>
      </c>
    </row>
    <row r="44" spans="1:1">
      <c r="A44" s="48" t="s">
        <v>3522</v>
      </c>
    </row>
    <row r="45" spans="1:1">
      <c r="A45" s="48" t="s">
        <v>3509</v>
      </c>
    </row>
    <row r="46" spans="1:1">
      <c r="A46" s="48" t="s">
        <v>3483</v>
      </c>
    </row>
    <row r="47" spans="1:1">
      <c r="A47" s="48" t="s">
        <v>3503</v>
      </c>
    </row>
    <row r="48" spans="1:1">
      <c r="A48" s="48" t="s">
        <v>3526</v>
      </c>
    </row>
    <row r="49" spans="1:1">
      <c r="A49" s="48" t="s">
        <v>3478</v>
      </c>
    </row>
    <row r="50" spans="1:1">
      <c r="A50" s="48" t="s">
        <v>3524</v>
      </c>
    </row>
    <row r="51" spans="1:1">
      <c r="A51" s="48" t="s">
        <v>3489</v>
      </c>
    </row>
    <row r="52" spans="1:1">
      <c r="A52" s="48" t="s">
        <v>3505</v>
      </c>
    </row>
    <row r="53" spans="1:1">
      <c r="A53" s="48" t="s">
        <v>3527</v>
      </c>
    </row>
    <row r="54" spans="1:1">
      <c r="A54" s="48" t="s">
        <v>3486</v>
      </c>
    </row>
    <row r="55" spans="1:1">
      <c r="A55" s="48" t="s">
        <v>3492</v>
      </c>
    </row>
    <row r="56" spans="1:1">
      <c r="A56" s="48" t="s">
        <v>3525</v>
      </c>
    </row>
    <row r="57" spans="1:1">
      <c r="A57" s="48" t="s">
        <v>3513</v>
      </c>
    </row>
    <row r="58" spans="1:1">
      <c r="A58" s="48" t="s">
        <v>3501</v>
      </c>
    </row>
    <row r="59" spans="1:1">
      <c r="A59" s="48" t="s">
        <v>3521</v>
      </c>
    </row>
    <row r="60" spans="1:1">
      <c r="A60" s="48" t="s">
        <v>3495</v>
      </c>
    </row>
    <row r="61" spans="1:1">
      <c r="A61" s="48" t="s">
        <v>3499</v>
      </c>
    </row>
    <row r="62" spans="1:1">
      <c r="A62" s="48" t="s">
        <v>3520</v>
      </c>
    </row>
    <row r="63" spans="1:1">
      <c r="A63" s="48" t="s">
        <v>3060</v>
      </c>
    </row>
    <row r="64" spans="1:1">
      <c r="A64" s="48" t="s">
        <v>3564</v>
      </c>
    </row>
    <row r="65" spans="1:1">
      <c r="A65" s="48" t="s">
        <v>3563</v>
      </c>
    </row>
    <row r="66" spans="1:1">
      <c r="A66" s="48" t="s">
        <v>3565</v>
      </c>
    </row>
    <row r="67" spans="1:1">
      <c r="A67" s="48" t="s">
        <v>3571</v>
      </c>
    </row>
    <row r="68" spans="1:1">
      <c r="A68" s="48" t="s">
        <v>3566</v>
      </c>
    </row>
    <row r="69" spans="1:1">
      <c r="A69" s="48" t="s">
        <v>3567</v>
      </c>
    </row>
    <row r="70" spans="1:1">
      <c r="A70" s="48" t="s">
        <v>3568</v>
      </c>
    </row>
    <row r="71" spans="1:1">
      <c r="A71" s="48" t="s">
        <v>3570</v>
      </c>
    </row>
    <row r="72" spans="1:1">
      <c r="A72" s="48" t="s">
        <v>3569</v>
      </c>
    </row>
    <row r="73" spans="1:1">
      <c r="A73" s="48" t="s">
        <v>3572</v>
      </c>
    </row>
    <row r="74" spans="1:1">
      <c r="A74" s="48" t="s">
        <v>3541</v>
      </c>
    </row>
    <row r="75" spans="1:1">
      <c r="A75" s="48" t="s">
        <v>3537</v>
      </c>
    </row>
    <row r="76" spans="1:1">
      <c r="A76" s="48" t="s">
        <v>3063</v>
      </c>
    </row>
    <row r="77" spans="1:1">
      <c r="A77" s="48" t="s">
        <v>3142</v>
      </c>
    </row>
    <row r="78" spans="1:1">
      <c r="A78" s="48" t="s">
        <v>3188</v>
      </c>
    </row>
    <row r="79" spans="1:1">
      <c r="A79" s="47" t="s">
        <v>21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66AB3-FB74-4C70-9D68-C907F3E1051D}">
  <sheetPr>
    <tabColor rgb="FF0070C0"/>
  </sheetPr>
  <dimension ref="A1:AF202"/>
  <sheetViews>
    <sheetView zoomScale="85" zoomScaleNormal="85" workbookViewId="0">
      <pane ySplit="2" topLeftCell="A188" activePane="bottomLeft" state="frozen"/>
      <selection pane="bottomLeft" activeCell="C202" sqref="C202:D202"/>
    </sheetView>
  </sheetViews>
  <sheetFormatPr baseColWidth="10" defaultColWidth="11.42578125" defaultRowHeight="22.5" customHeight="1"/>
  <cols>
    <col min="1" max="1" width="11.42578125" style="69"/>
    <col min="2" max="2" width="32.5703125" style="70" customWidth="1"/>
    <col min="3" max="4" width="20.7109375" style="70" customWidth="1"/>
    <col min="5" max="5" width="15.5703125" style="69" customWidth="1"/>
    <col min="6" max="6" width="44.5703125" style="69" customWidth="1"/>
    <col min="7" max="7" width="11.42578125" style="69" customWidth="1"/>
    <col min="8" max="8" width="21.7109375" style="69" customWidth="1"/>
    <col min="9" max="9" width="11.42578125" style="69" customWidth="1"/>
    <col min="10" max="10" width="22.42578125" style="70" customWidth="1"/>
    <col min="11" max="26" width="11.42578125" style="69" customWidth="1"/>
    <col min="27" max="28" width="11.42578125" style="70" customWidth="1"/>
    <col min="29" max="32" width="11.42578125" style="70"/>
    <col min="33" max="16384" width="11.42578125" style="69"/>
  </cols>
  <sheetData>
    <row r="1" spans="1:32" ht="22.5" customHeight="1">
      <c r="E1" s="186">
        <f>SUBTOTAL(3,E3:E196)</f>
        <v>194</v>
      </c>
    </row>
    <row r="2" spans="1:32" s="67" customFormat="1" ht="36" customHeight="1">
      <c r="A2" s="67" t="s">
        <v>2999</v>
      </c>
      <c r="B2" s="68" t="s">
        <v>447</v>
      </c>
      <c r="C2" s="68" t="s">
        <v>445</v>
      </c>
      <c r="D2" s="68" t="s">
        <v>446</v>
      </c>
      <c r="E2" s="67" t="s">
        <v>0</v>
      </c>
      <c r="F2" s="67" t="s">
        <v>1</v>
      </c>
      <c r="G2" s="67" t="s">
        <v>2</v>
      </c>
      <c r="H2" s="67" t="s">
        <v>3</v>
      </c>
      <c r="I2" s="67" t="s">
        <v>439</v>
      </c>
      <c r="J2" s="68" t="s">
        <v>447</v>
      </c>
      <c r="K2" s="67" t="s">
        <v>440</v>
      </c>
      <c r="L2" s="67" t="s">
        <v>441</v>
      </c>
      <c r="M2" s="67" t="s">
        <v>442</v>
      </c>
      <c r="N2" s="67" t="s">
        <v>443</v>
      </c>
      <c r="O2" s="67" t="s">
        <v>444</v>
      </c>
      <c r="P2" s="67" t="s">
        <v>445</v>
      </c>
      <c r="Q2" s="67" t="s">
        <v>446</v>
      </c>
      <c r="R2" s="67" t="s">
        <v>448</v>
      </c>
      <c r="S2" s="67" t="s">
        <v>449</v>
      </c>
      <c r="T2" s="67" t="s">
        <v>450</v>
      </c>
      <c r="U2" s="67" t="s">
        <v>451</v>
      </c>
      <c r="V2" s="67" t="s">
        <v>452</v>
      </c>
      <c r="W2" s="67" t="s">
        <v>453</v>
      </c>
      <c r="X2" s="67" t="s">
        <v>454</v>
      </c>
      <c r="Y2" s="67" t="s">
        <v>455</v>
      </c>
      <c r="Z2" s="67" t="s">
        <v>456</v>
      </c>
      <c r="AA2" s="68" t="s">
        <v>457</v>
      </c>
      <c r="AB2" s="68" t="s">
        <v>458</v>
      </c>
      <c r="AC2" s="68" t="s">
        <v>3000</v>
      </c>
      <c r="AD2" s="68" t="s">
        <v>7</v>
      </c>
      <c r="AE2" s="68" t="s">
        <v>8</v>
      </c>
      <c r="AF2" s="68" t="s">
        <v>9</v>
      </c>
    </row>
    <row r="3" spans="1:32" ht="22.5" customHeight="1">
      <c r="A3" s="69" t="s">
        <v>6786</v>
      </c>
      <c r="B3" s="70" t="s">
        <v>6787</v>
      </c>
      <c r="C3" s="70" t="s">
        <v>489</v>
      </c>
      <c r="D3" s="70" t="s">
        <v>5354</v>
      </c>
      <c r="E3" s="93" t="s">
        <v>11</v>
      </c>
      <c r="F3" s="70" t="s">
        <v>12</v>
      </c>
      <c r="G3" s="70" t="s">
        <v>13</v>
      </c>
      <c r="H3" s="70" t="s">
        <v>14</v>
      </c>
      <c r="I3" s="70" t="s">
        <v>462</v>
      </c>
      <c r="J3" s="70" t="s">
        <v>6787</v>
      </c>
      <c r="K3" s="70" t="s">
        <v>1037</v>
      </c>
      <c r="L3" s="70" t="s">
        <v>1038</v>
      </c>
      <c r="M3" s="70" t="s">
        <v>546</v>
      </c>
      <c r="N3" s="70" t="s">
        <v>1039</v>
      </c>
      <c r="O3" s="70" t="s">
        <v>467</v>
      </c>
      <c r="P3" s="70" t="s">
        <v>489</v>
      </c>
      <c r="Q3" s="70" t="s">
        <v>460</v>
      </c>
      <c r="R3" s="70" t="s">
        <v>460</v>
      </c>
      <c r="S3" s="70" t="s">
        <v>471</v>
      </c>
      <c r="T3" s="70" t="s">
        <v>471</v>
      </c>
      <c r="U3" s="70" t="s">
        <v>472</v>
      </c>
      <c r="V3" s="70" t="s">
        <v>26</v>
      </c>
      <c r="W3" s="70" t="s">
        <v>1040</v>
      </c>
      <c r="X3" s="70" t="s">
        <v>665</v>
      </c>
      <c r="Y3" s="70" t="s">
        <v>665</v>
      </c>
      <c r="Z3" s="70" t="s">
        <v>1041</v>
      </c>
      <c r="AA3" s="70" t="s">
        <v>460</v>
      </c>
      <c r="AB3" s="70" t="s">
        <v>803</v>
      </c>
    </row>
    <row r="4" spans="1:32" ht="22.5" customHeight="1">
      <c r="A4" s="69" t="s">
        <v>6786</v>
      </c>
      <c r="B4" s="70" t="s">
        <v>6787</v>
      </c>
      <c r="C4" s="70" t="s">
        <v>468</v>
      </c>
      <c r="D4" s="70" t="s">
        <v>5354</v>
      </c>
      <c r="E4" s="93" t="s">
        <v>17</v>
      </c>
      <c r="F4" s="70" t="s">
        <v>18</v>
      </c>
      <c r="G4" s="70" t="s">
        <v>13</v>
      </c>
      <c r="H4" s="70" t="s">
        <v>14</v>
      </c>
      <c r="I4" s="70" t="s">
        <v>462</v>
      </c>
      <c r="J4" s="70" t="s">
        <v>6787</v>
      </c>
      <c r="K4" s="70" t="s">
        <v>1042</v>
      </c>
      <c r="L4" s="70" t="s">
        <v>1043</v>
      </c>
      <c r="M4" s="70" t="s">
        <v>1044</v>
      </c>
      <c r="N4" s="70" t="s">
        <v>488</v>
      </c>
      <c r="O4" s="70" t="s">
        <v>460</v>
      </c>
      <c r="P4" s="70" t="s">
        <v>468</v>
      </c>
      <c r="Q4" s="70" t="s">
        <v>1045</v>
      </c>
      <c r="R4" s="70" t="s">
        <v>839</v>
      </c>
      <c r="S4" s="70" t="s">
        <v>471</v>
      </c>
      <c r="T4" s="70" t="s">
        <v>471</v>
      </c>
      <c r="U4" s="70" t="s">
        <v>472</v>
      </c>
      <c r="V4" s="70" t="s">
        <v>26</v>
      </c>
      <c r="W4" s="70" t="s">
        <v>460</v>
      </c>
      <c r="X4" s="70" t="s">
        <v>1046</v>
      </c>
      <c r="Y4" s="70" t="s">
        <v>665</v>
      </c>
      <c r="Z4" s="70" t="s">
        <v>460</v>
      </c>
      <c r="AA4" s="70" t="s">
        <v>1047</v>
      </c>
      <c r="AB4" s="70" t="s">
        <v>803</v>
      </c>
    </row>
    <row r="5" spans="1:32" ht="22.5" customHeight="1">
      <c r="A5" s="69" t="s">
        <v>6786</v>
      </c>
      <c r="B5" s="70" t="s">
        <v>6787</v>
      </c>
      <c r="C5" s="70" t="s">
        <v>489</v>
      </c>
      <c r="D5" s="70" t="s">
        <v>5354</v>
      </c>
      <c r="E5" s="93" t="s">
        <v>24</v>
      </c>
      <c r="F5" s="70" t="s">
        <v>25</v>
      </c>
      <c r="G5" s="70" t="s">
        <v>13</v>
      </c>
      <c r="H5" s="70" t="s">
        <v>14</v>
      </c>
      <c r="I5" s="70" t="s">
        <v>462</v>
      </c>
      <c r="J5" s="70" t="s">
        <v>6787</v>
      </c>
      <c r="K5" s="70" t="s">
        <v>1048</v>
      </c>
      <c r="L5" s="70" t="s">
        <v>1049</v>
      </c>
      <c r="M5" s="70" t="s">
        <v>510</v>
      </c>
      <c r="N5" s="70" t="s">
        <v>1050</v>
      </c>
      <c r="O5" s="70" t="s">
        <v>467</v>
      </c>
      <c r="P5" s="70" t="s">
        <v>489</v>
      </c>
      <c r="Q5" s="70" t="s">
        <v>460</v>
      </c>
      <c r="R5" s="70" t="s">
        <v>839</v>
      </c>
      <c r="S5" s="70" t="s">
        <v>471</v>
      </c>
      <c r="T5" s="70" t="s">
        <v>471</v>
      </c>
      <c r="U5" s="70" t="s">
        <v>472</v>
      </c>
      <c r="V5" s="70" t="s">
        <v>26</v>
      </c>
      <c r="W5" s="70" t="s">
        <v>1040</v>
      </c>
      <c r="X5" s="70" t="s">
        <v>1051</v>
      </c>
      <c r="Y5" s="70" t="s">
        <v>665</v>
      </c>
      <c r="Z5" s="70" t="s">
        <v>1041</v>
      </c>
      <c r="AA5" s="70" t="s">
        <v>1052</v>
      </c>
      <c r="AB5" s="70" t="s">
        <v>1052</v>
      </c>
    </row>
    <row r="6" spans="1:32" ht="22.5" customHeight="1">
      <c r="A6" s="69" t="s">
        <v>6786</v>
      </c>
      <c r="B6" s="70" t="s">
        <v>6787</v>
      </c>
      <c r="C6" s="70" t="s">
        <v>5354</v>
      </c>
      <c r="D6" s="70" t="s">
        <v>5354</v>
      </c>
      <c r="E6" s="93" t="s">
        <v>29</v>
      </c>
      <c r="F6" s="70" t="s">
        <v>30</v>
      </c>
      <c r="G6" s="70" t="s">
        <v>13</v>
      </c>
      <c r="H6" s="70" t="s">
        <v>31</v>
      </c>
      <c r="I6" s="70" t="s">
        <v>1053</v>
      </c>
      <c r="J6" s="70" t="s">
        <v>6787</v>
      </c>
      <c r="K6" s="70" t="s">
        <v>1054</v>
      </c>
      <c r="L6" s="70" t="s">
        <v>1055</v>
      </c>
      <c r="M6" s="70" t="s">
        <v>1044</v>
      </c>
      <c r="N6" s="70" t="s">
        <v>1056</v>
      </c>
      <c r="O6" s="70" t="s">
        <v>467</v>
      </c>
      <c r="P6" s="70" t="s">
        <v>460</v>
      </c>
      <c r="Q6" s="70" t="s">
        <v>460</v>
      </c>
      <c r="R6" s="70" t="s">
        <v>460</v>
      </c>
      <c r="S6" s="70" t="s">
        <v>471</v>
      </c>
      <c r="T6" s="70" t="s">
        <v>471</v>
      </c>
      <c r="U6" s="70" t="s">
        <v>472</v>
      </c>
      <c r="V6" s="70" t="s">
        <v>26</v>
      </c>
      <c r="W6" s="70" t="s">
        <v>1057</v>
      </c>
      <c r="X6" s="70" t="s">
        <v>665</v>
      </c>
      <c r="Y6" s="70" t="s">
        <v>665</v>
      </c>
      <c r="Z6" s="70" t="s">
        <v>1058</v>
      </c>
      <c r="AA6" s="70" t="s">
        <v>1059</v>
      </c>
      <c r="AB6" s="70" t="s">
        <v>1060</v>
      </c>
    </row>
    <row r="7" spans="1:32" ht="22.5" customHeight="1">
      <c r="A7" s="69" t="s">
        <v>6786</v>
      </c>
      <c r="B7" s="187" t="s">
        <v>6788</v>
      </c>
      <c r="C7" s="70" t="s">
        <v>468</v>
      </c>
      <c r="D7" s="70" t="s">
        <v>1045</v>
      </c>
      <c r="E7" s="73" t="s">
        <v>34</v>
      </c>
      <c r="F7" s="70" t="s">
        <v>35</v>
      </c>
      <c r="G7" s="70" t="s">
        <v>13</v>
      </c>
      <c r="H7" s="70" t="s">
        <v>36</v>
      </c>
      <c r="I7" s="70" t="s">
        <v>485</v>
      </c>
      <c r="J7" s="70" t="s">
        <v>6788</v>
      </c>
      <c r="K7" s="70" t="s">
        <v>1078</v>
      </c>
      <c r="L7" s="70" t="s">
        <v>1079</v>
      </c>
      <c r="M7" s="70" t="s">
        <v>1078</v>
      </c>
      <c r="N7" s="70" t="s">
        <v>488</v>
      </c>
      <c r="O7" s="70" t="s">
        <v>467</v>
      </c>
      <c r="P7" s="70" t="s">
        <v>468</v>
      </c>
      <c r="Q7" s="70" t="s">
        <v>1045</v>
      </c>
      <c r="R7" s="70" t="s">
        <v>460</v>
      </c>
      <c r="S7" s="70" t="s">
        <v>471</v>
      </c>
      <c r="T7" s="70" t="s">
        <v>471</v>
      </c>
      <c r="U7" s="70" t="s">
        <v>1081</v>
      </c>
      <c r="V7" s="70" t="s">
        <v>1082</v>
      </c>
      <c r="W7" s="70" t="s">
        <v>1083</v>
      </c>
      <c r="X7" s="70" t="s">
        <v>460</v>
      </c>
      <c r="Y7" s="70" t="s">
        <v>460</v>
      </c>
      <c r="Z7" s="70" t="s">
        <v>460</v>
      </c>
      <c r="AA7" s="70" t="s">
        <v>460</v>
      </c>
      <c r="AB7" s="70" t="s">
        <v>668</v>
      </c>
    </row>
    <row r="8" spans="1:32" ht="22.5" customHeight="1">
      <c r="A8" s="69" t="s">
        <v>6786</v>
      </c>
      <c r="B8" s="70" t="s">
        <v>6789</v>
      </c>
      <c r="C8" s="70" t="s">
        <v>489</v>
      </c>
      <c r="D8" s="70" t="s">
        <v>1169</v>
      </c>
      <c r="E8" s="73" t="s">
        <v>39</v>
      </c>
      <c r="F8" s="70" t="s">
        <v>40</v>
      </c>
      <c r="G8" s="70" t="s">
        <v>13</v>
      </c>
      <c r="H8" s="70" t="s">
        <v>41</v>
      </c>
      <c r="I8" s="70" t="s">
        <v>1001</v>
      </c>
      <c r="J8" s="70" t="s">
        <v>6789</v>
      </c>
      <c r="K8" s="70" t="s">
        <v>835</v>
      </c>
      <c r="L8" s="70" t="s">
        <v>1166</v>
      </c>
      <c r="M8" s="70" t="s">
        <v>1167</v>
      </c>
      <c r="N8" s="70" t="s">
        <v>1168</v>
      </c>
      <c r="O8" s="70" t="s">
        <v>467</v>
      </c>
      <c r="P8" s="70" t="s">
        <v>489</v>
      </c>
      <c r="Q8" s="70" t="s">
        <v>1169</v>
      </c>
      <c r="R8" s="70" t="s">
        <v>1171</v>
      </c>
      <c r="S8" s="70" t="s">
        <v>470</v>
      </c>
      <c r="T8" s="70" t="s">
        <v>471</v>
      </c>
      <c r="U8" s="70" t="s">
        <v>1172</v>
      </c>
      <c r="V8" s="70" t="s">
        <v>32</v>
      </c>
      <c r="W8" s="70" t="s">
        <v>1173</v>
      </c>
      <c r="X8" s="70" t="s">
        <v>1174</v>
      </c>
      <c r="Y8" s="70" t="s">
        <v>1174</v>
      </c>
      <c r="Z8" s="70" t="s">
        <v>1175</v>
      </c>
      <c r="AA8" s="70" t="s">
        <v>1176</v>
      </c>
      <c r="AB8" s="70" t="s">
        <v>1177</v>
      </c>
    </row>
    <row r="9" spans="1:32" ht="22.5" customHeight="1">
      <c r="A9" s="69" t="s">
        <v>6786</v>
      </c>
      <c r="B9" s="70" t="s">
        <v>6790</v>
      </c>
      <c r="C9" s="70" t="s">
        <v>489</v>
      </c>
      <c r="D9" s="70" t="s">
        <v>1180</v>
      </c>
      <c r="E9" s="73" t="s">
        <v>44</v>
      </c>
      <c r="F9" s="70" t="s">
        <v>45</v>
      </c>
      <c r="G9" s="70" t="s">
        <v>13</v>
      </c>
      <c r="H9" s="70" t="s">
        <v>41</v>
      </c>
      <c r="I9" s="70" t="s">
        <v>952</v>
      </c>
      <c r="J9" s="70" t="s">
        <v>6790</v>
      </c>
      <c r="K9" s="70" t="s">
        <v>558</v>
      </c>
      <c r="L9" s="70" t="s">
        <v>1178</v>
      </c>
      <c r="M9" s="70" t="s">
        <v>1109</v>
      </c>
      <c r="N9" s="70" t="s">
        <v>1179</v>
      </c>
      <c r="O9" s="70" t="s">
        <v>467</v>
      </c>
      <c r="P9" s="70" t="s">
        <v>489</v>
      </c>
      <c r="Q9" s="70" t="s">
        <v>1180</v>
      </c>
      <c r="R9" s="70" t="s">
        <v>633</v>
      </c>
      <c r="S9" s="70" t="s">
        <v>470</v>
      </c>
      <c r="T9" s="70" t="s">
        <v>471</v>
      </c>
      <c r="U9" s="70" t="s">
        <v>1172</v>
      </c>
      <c r="V9" s="70" t="s">
        <v>32</v>
      </c>
      <c r="W9" s="70" t="s">
        <v>1173</v>
      </c>
      <c r="X9" s="70" t="s">
        <v>460</v>
      </c>
      <c r="Y9" s="70" t="s">
        <v>460</v>
      </c>
      <c r="Z9" s="70" t="s">
        <v>1175</v>
      </c>
      <c r="AA9" s="70" t="s">
        <v>1182</v>
      </c>
      <c r="AB9" s="70" t="s">
        <v>1177</v>
      </c>
    </row>
    <row r="10" spans="1:32" ht="22.5" customHeight="1">
      <c r="A10" s="69" t="s">
        <v>6786</v>
      </c>
      <c r="B10" s="70" t="s">
        <v>6791</v>
      </c>
      <c r="C10" s="70" t="s">
        <v>535</v>
      </c>
      <c r="D10" s="70" t="s">
        <v>1185</v>
      </c>
      <c r="E10" s="73" t="s">
        <v>48</v>
      </c>
      <c r="F10" s="70" t="s">
        <v>49</v>
      </c>
      <c r="G10" s="70" t="s">
        <v>13</v>
      </c>
      <c r="H10" s="70" t="s">
        <v>41</v>
      </c>
      <c r="I10" s="70" t="s">
        <v>639</v>
      </c>
      <c r="J10" s="70" t="s">
        <v>6791</v>
      </c>
      <c r="K10" s="70" t="s">
        <v>1183</v>
      </c>
      <c r="L10" s="70" t="s">
        <v>1064</v>
      </c>
      <c r="M10" s="70" t="s">
        <v>1109</v>
      </c>
      <c r="N10" s="70" t="s">
        <v>1184</v>
      </c>
      <c r="O10" s="70" t="s">
        <v>467</v>
      </c>
      <c r="P10" s="70" t="s">
        <v>535</v>
      </c>
      <c r="Q10" s="70" t="s">
        <v>1185</v>
      </c>
      <c r="R10" s="70" t="s">
        <v>633</v>
      </c>
      <c r="S10" s="70" t="s">
        <v>471</v>
      </c>
      <c r="T10" s="70" t="s">
        <v>471</v>
      </c>
      <c r="U10" s="70" t="s">
        <v>1172</v>
      </c>
      <c r="V10" s="70" t="s">
        <v>32</v>
      </c>
      <c r="W10" s="70" t="s">
        <v>1173</v>
      </c>
      <c r="X10" s="70" t="s">
        <v>460</v>
      </c>
      <c r="Y10" s="70" t="s">
        <v>460</v>
      </c>
      <c r="Z10" s="70" t="s">
        <v>1175</v>
      </c>
      <c r="AA10" s="70" t="s">
        <v>1187</v>
      </c>
      <c r="AB10" s="70" t="s">
        <v>1177</v>
      </c>
    </row>
    <row r="11" spans="1:32" ht="22.5" customHeight="1">
      <c r="A11" s="69" t="s">
        <v>6786</v>
      </c>
      <c r="B11" s="70" t="s">
        <v>3150</v>
      </c>
      <c r="C11" s="70" t="s">
        <v>468</v>
      </c>
      <c r="D11" s="138" t="s">
        <v>932</v>
      </c>
      <c r="E11" s="73" t="s">
        <v>51</v>
      </c>
      <c r="F11" s="69" t="s">
        <v>52</v>
      </c>
      <c r="G11" s="69" t="s">
        <v>13</v>
      </c>
      <c r="H11" s="69" t="s">
        <v>41</v>
      </c>
      <c r="I11" s="69" t="s">
        <v>1188</v>
      </c>
      <c r="J11" s="70" t="s">
        <v>6792</v>
      </c>
      <c r="K11" s="69" t="s">
        <v>1189</v>
      </c>
      <c r="L11" s="69" t="s">
        <v>1190</v>
      </c>
      <c r="M11" s="69" t="s">
        <v>1191</v>
      </c>
      <c r="N11" s="69" t="s">
        <v>1192</v>
      </c>
      <c r="O11" s="69" t="s">
        <v>467</v>
      </c>
      <c r="P11" s="69" t="s">
        <v>468</v>
      </c>
      <c r="Q11" s="69" t="s">
        <v>932</v>
      </c>
      <c r="R11" s="69" t="s">
        <v>839</v>
      </c>
      <c r="S11" s="69" t="s">
        <v>470</v>
      </c>
      <c r="T11" s="69" t="s">
        <v>471</v>
      </c>
      <c r="U11" s="69" t="s">
        <v>1172</v>
      </c>
      <c r="V11" s="69" t="s">
        <v>32</v>
      </c>
      <c r="W11" s="69" t="s">
        <v>1173</v>
      </c>
      <c r="X11" s="69" t="s">
        <v>1070</v>
      </c>
      <c r="Y11" s="69" t="s">
        <v>1174</v>
      </c>
      <c r="Z11" s="69" t="s">
        <v>1175</v>
      </c>
      <c r="AA11" s="70" t="s">
        <v>1194</v>
      </c>
      <c r="AB11" s="70" t="s">
        <v>668</v>
      </c>
    </row>
    <row r="12" spans="1:32" ht="22.5" customHeight="1">
      <c r="A12" s="69" t="s">
        <v>6786</v>
      </c>
      <c r="B12" s="70" t="s">
        <v>3070</v>
      </c>
      <c r="C12" s="70" t="s">
        <v>468</v>
      </c>
      <c r="D12" s="70" t="s">
        <v>469</v>
      </c>
      <c r="E12" s="73" t="s">
        <v>55</v>
      </c>
      <c r="F12" s="69" t="s">
        <v>56</v>
      </c>
      <c r="G12" s="69" t="s">
        <v>13</v>
      </c>
      <c r="H12" s="69" t="s">
        <v>57</v>
      </c>
      <c r="I12" s="69" t="s">
        <v>462</v>
      </c>
      <c r="J12" s="70" t="s">
        <v>3070</v>
      </c>
      <c r="K12" s="69" t="s">
        <v>729</v>
      </c>
      <c r="L12" s="69" t="s">
        <v>1195</v>
      </c>
      <c r="M12" s="69" t="s">
        <v>1196</v>
      </c>
      <c r="N12" s="69" t="s">
        <v>1197</v>
      </c>
      <c r="O12" s="69" t="s">
        <v>467</v>
      </c>
      <c r="P12" s="69" t="s">
        <v>468</v>
      </c>
      <c r="Q12" s="69" t="s">
        <v>469</v>
      </c>
      <c r="R12" s="69" t="s">
        <v>839</v>
      </c>
      <c r="S12" s="69" t="s">
        <v>470</v>
      </c>
      <c r="T12" s="69" t="s">
        <v>471</v>
      </c>
      <c r="U12" s="69" t="s">
        <v>1172</v>
      </c>
      <c r="V12" s="69" t="s">
        <v>32</v>
      </c>
      <c r="W12" s="69" t="s">
        <v>1173</v>
      </c>
      <c r="X12" s="69" t="s">
        <v>1070</v>
      </c>
      <c r="Y12" s="69" t="s">
        <v>460</v>
      </c>
      <c r="Z12" s="69" t="s">
        <v>1175</v>
      </c>
      <c r="AA12" s="70" t="s">
        <v>1199</v>
      </c>
      <c r="AB12" s="70" t="s">
        <v>668</v>
      </c>
    </row>
    <row r="13" spans="1:32" ht="22.5" customHeight="1">
      <c r="A13" s="69" t="s">
        <v>6786</v>
      </c>
      <c r="B13" s="70" t="s">
        <v>6793</v>
      </c>
      <c r="C13" s="70" t="s">
        <v>468</v>
      </c>
      <c r="D13" s="70" t="s">
        <v>932</v>
      </c>
      <c r="E13" s="133" t="s">
        <v>61</v>
      </c>
      <c r="F13" s="69" t="s">
        <v>62</v>
      </c>
      <c r="G13" s="69" t="s">
        <v>13</v>
      </c>
      <c r="H13" s="69" t="s">
        <v>57</v>
      </c>
      <c r="I13" s="69" t="s">
        <v>462</v>
      </c>
      <c r="J13" s="70" t="s">
        <v>6793</v>
      </c>
      <c r="K13" s="69" t="s">
        <v>1017</v>
      </c>
      <c r="L13" s="69" t="s">
        <v>964</v>
      </c>
      <c r="M13" s="69" t="s">
        <v>1200</v>
      </c>
      <c r="N13" s="69" t="s">
        <v>1201</v>
      </c>
      <c r="O13" s="69" t="s">
        <v>467</v>
      </c>
      <c r="P13" s="69" t="s">
        <v>468</v>
      </c>
      <c r="Q13" s="69" t="s">
        <v>932</v>
      </c>
      <c r="R13" s="69" t="s">
        <v>839</v>
      </c>
      <c r="S13" s="69" t="s">
        <v>471</v>
      </c>
      <c r="T13" s="69" t="s">
        <v>471</v>
      </c>
      <c r="U13" s="69" t="s">
        <v>1172</v>
      </c>
      <c r="V13" s="69" t="s">
        <v>32</v>
      </c>
      <c r="W13" s="69" t="s">
        <v>1173</v>
      </c>
      <c r="X13" s="69" t="s">
        <v>1203</v>
      </c>
      <c r="Y13" s="69" t="s">
        <v>1204</v>
      </c>
      <c r="Z13" s="69" t="s">
        <v>1205</v>
      </c>
      <c r="AA13" s="70" t="s">
        <v>1206</v>
      </c>
      <c r="AB13" s="70" t="s">
        <v>668</v>
      </c>
      <c r="AC13" s="70" t="s">
        <v>6794</v>
      </c>
    </row>
    <row r="14" spans="1:32" ht="22.5" customHeight="1">
      <c r="A14" s="69" t="s">
        <v>6786</v>
      </c>
      <c r="B14" s="70" t="s">
        <v>3150</v>
      </c>
      <c r="C14" s="70" t="s">
        <v>661</v>
      </c>
      <c r="D14" s="70" t="s">
        <v>1216</v>
      </c>
      <c r="E14" s="133" t="s">
        <v>64</v>
      </c>
      <c r="F14" s="69" t="s">
        <v>65</v>
      </c>
      <c r="G14" s="69" t="s">
        <v>13</v>
      </c>
      <c r="H14" s="69" t="s">
        <v>41</v>
      </c>
      <c r="I14" s="69" t="s">
        <v>565</v>
      </c>
      <c r="J14" s="70" t="s">
        <v>6795</v>
      </c>
      <c r="K14" s="69" t="s">
        <v>1213</v>
      </c>
      <c r="L14" s="69" t="s">
        <v>1214</v>
      </c>
      <c r="M14" s="69" t="s">
        <v>1109</v>
      </c>
      <c r="N14" s="69" t="s">
        <v>1215</v>
      </c>
      <c r="O14" s="69" t="s">
        <v>467</v>
      </c>
      <c r="P14" s="69" t="s">
        <v>661</v>
      </c>
      <c r="Q14" s="69" t="s">
        <v>1216</v>
      </c>
      <c r="R14" s="69" t="s">
        <v>460</v>
      </c>
      <c r="S14" s="69" t="s">
        <v>470</v>
      </c>
      <c r="T14" s="69" t="s">
        <v>471</v>
      </c>
      <c r="U14" s="69" t="s">
        <v>1172</v>
      </c>
      <c r="V14" s="69" t="s">
        <v>32</v>
      </c>
      <c r="W14" s="69" t="s">
        <v>1218</v>
      </c>
      <c r="X14" s="69" t="s">
        <v>1070</v>
      </c>
      <c r="Y14" s="69" t="s">
        <v>1174</v>
      </c>
      <c r="Z14" s="69" t="s">
        <v>1174</v>
      </c>
      <c r="AA14" s="70" t="s">
        <v>1219</v>
      </c>
      <c r="AB14" s="70" t="s">
        <v>1127</v>
      </c>
      <c r="AC14" s="70" t="s">
        <v>6796</v>
      </c>
    </row>
    <row r="15" spans="1:32" ht="22.5" customHeight="1">
      <c r="A15" s="69" t="s">
        <v>6786</v>
      </c>
      <c r="B15" s="70" t="s">
        <v>3032</v>
      </c>
      <c r="C15" s="70" t="s">
        <v>489</v>
      </c>
      <c r="D15" s="70" t="s">
        <v>1152</v>
      </c>
      <c r="E15" s="73" t="s">
        <v>67</v>
      </c>
      <c r="F15" s="69" t="s">
        <v>68</v>
      </c>
      <c r="G15" s="69" t="s">
        <v>13</v>
      </c>
      <c r="H15" s="69" t="s">
        <v>41</v>
      </c>
      <c r="I15" s="69" t="s">
        <v>721</v>
      </c>
      <c r="J15" s="70" t="s">
        <v>3032</v>
      </c>
      <c r="K15" s="69" t="s">
        <v>1241</v>
      </c>
      <c r="L15" s="69" t="s">
        <v>1242</v>
      </c>
      <c r="M15" s="69" t="s">
        <v>1243</v>
      </c>
      <c r="N15" s="69" t="s">
        <v>1244</v>
      </c>
      <c r="O15" s="69" t="s">
        <v>467</v>
      </c>
      <c r="P15" s="69" t="s">
        <v>489</v>
      </c>
      <c r="Q15" s="69" t="s">
        <v>1152</v>
      </c>
      <c r="R15" s="69" t="s">
        <v>839</v>
      </c>
      <c r="S15" s="69" t="s">
        <v>471</v>
      </c>
      <c r="T15" s="69" t="s">
        <v>471</v>
      </c>
      <c r="U15" s="69" t="s">
        <v>472</v>
      </c>
      <c r="V15" s="69" t="s">
        <v>37</v>
      </c>
      <c r="W15" s="69" t="s">
        <v>1246</v>
      </c>
      <c r="X15" s="69" t="s">
        <v>58</v>
      </c>
      <c r="Y15" s="69" t="s">
        <v>1247</v>
      </c>
      <c r="Z15" s="69" t="s">
        <v>1248</v>
      </c>
      <c r="AA15" s="70" t="s">
        <v>1249</v>
      </c>
      <c r="AB15" s="70" t="s">
        <v>1127</v>
      </c>
    </row>
    <row r="16" spans="1:32" ht="22.5" customHeight="1">
      <c r="A16" s="69" t="s">
        <v>6786</v>
      </c>
      <c r="B16" s="70" t="s">
        <v>6797</v>
      </c>
      <c r="C16" s="70" t="s">
        <v>468</v>
      </c>
      <c r="D16" s="70" t="s">
        <v>932</v>
      </c>
      <c r="E16" s="73" t="s">
        <v>70</v>
      </c>
      <c r="F16" s="69" t="s">
        <v>71</v>
      </c>
      <c r="G16" s="69" t="s">
        <v>13</v>
      </c>
      <c r="H16" s="69" t="s">
        <v>41</v>
      </c>
      <c r="I16" s="69" t="s">
        <v>1250</v>
      </c>
      <c r="J16" s="70" t="s">
        <v>6798</v>
      </c>
      <c r="K16" s="69" t="s">
        <v>1251</v>
      </c>
      <c r="L16" s="69" t="s">
        <v>1252</v>
      </c>
      <c r="M16" s="69" t="s">
        <v>1243</v>
      </c>
      <c r="N16" s="69" t="s">
        <v>1253</v>
      </c>
      <c r="O16" s="69" t="s">
        <v>467</v>
      </c>
      <c r="P16" s="69" t="s">
        <v>468</v>
      </c>
      <c r="Q16" s="69" t="s">
        <v>932</v>
      </c>
      <c r="R16" s="69" t="s">
        <v>460</v>
      </c>
      <c r="S16" s="69" t="s">
        <v>470</v>
      </c>
      <c r="T16" s="69" t="s">
        <v>471</v>
      </c>
      <c r="U16" s="69" t="s">
        <v>472</v>
      </c>
      <c r="V16" s="69" t="s">
        <v>37</v>
      </c>
      <c r="W16" s="69" t="s">
        <v>1255</v>
      </c>
      <c r="X16" s="69" t="s">
        <v>1256</v>
      </c>
      <c r="Y16" s="69" t="s">
        <v>1257</v>
      </c>
      <c r="Z16" s="69" t="s">
        <v>1247</v>
      </c>
      <c r="AA16" s="70" t="s">
        <v>1248</v>
      </c>
      <c r="AB16" s="70" t="s">
        <v>668</v>
      </c>
      <c r="AC16" s="70" t="s">
        <v>6799</v>
      </c>
      <c r="AD16" s="70" t="s">
        <v>6800</v>
      </c>
    </row>
    <row r="17" spans="1:30" ht="22.5" customHeight="1">
      <c r="A17" s="69" t="s">
        <v>6786</v>
      </c>
      <c r="B17" s="70" t="s">
        <v>6797</v>
      </c>
      <c r="C17" s="70" t="s">
        <v>489</v>
      </c>
      <c r="D17" s="70" t="s">
        <v>1152</v>
      </c>
      <c r="E17" s="133" t="s">
        <v>73</v>
      </c>
      <c r="F17" s="69" t="s">
        <v>74</v>
      </c>
      <c r="G17" s="69" t="s">
        <v>13</v>
      </c>
      <c r="H17" s="69" t="s">
        <v>36</v>
      </c>
      <c r="I17" s="69" t="s">
        <v>485</v>
      </c>
      <c r="J17" s="70" t="s">
        <v>6801</v>
      </c>
      <c r="K17" s="69" t="s">
        <v>1251</v>
      </c>
      <c r="L17" s="69" t="s">
        <v>1258</v>
      </c>
      <c r="M17" s="69" t="s">
        <v>1251</v>
      </c>
      <c r="N17" s="69" t="s">
        <v>488</v>
      </c>
      <c r="O17" s="69" t="s">
        <v>467</v>
      </c>
      <c r="P17" s="69" t="s">
        <v>489</v>
      </c>
      <c r="Q17" s="69" t="s">
        <v>1152</v>
      </c>
      <c r="R17" s="69" t="s">
        <v>460</v>
      </c>
      <c r="S17" s="69" t="s">
        <v>471</v>
      </c>
      <c r="T17" s="69" t="s">
        <v>471</v>
      </c>
      <c r="U17" s="69" t="s">
        <v>472</v>
      </c>
      <c r="V17" s="69" t="s">
        <v>37</v>
      </c>
      <c r="W17" s="69" t="s">
        <v>1246</v>
      </c>
      <c r="X17" s="69" t="s">
        <v>1260</v>
      </c>
      <c r="Y17" s="69" t="s">
        <v>1261</v>
      </c>
      <c r="Z17" s="69" t="s">
        <v>1247</v>
      </c>
      <c r="AA17" s="70" t="s">
        <v>1248</v>
      </c>
      <c r="AB17" s="70" t="s">
        <v>668</v>
      </c>
      <c r="AC17" s="70" t="s">
        <v>6796</v>
      </c>
    </row>
    <row r="18" spans="1:30" ht="22.5" customHeight="1">
      <c r="A18" s="69" t="s">
        <v>6786</v>
      </c>
      <c r="B18" s="70" t="s">
        <v>6802</v>
      </c>
      <c r="C18" s="70" t="s">
        <v>535</v>
      </c>
      <c r="D18" s="70" t="s">
        <v>1185</v>
      </c>
      <c r="E18" s="73" t="s">
        <v>76</v>
      </c>
      <c r="F18" s="69" t="s">
        <v>77</v>
      </c>
      <c r="G18" s="69" t="s">
        <v>13</v>
      </c>
      <c r="H18" s="69" t="s">
        <v>41</v>
      </c>
      <c r="I18" s="69" t="s">
        <v>1265</v>
      </c>
      <c r="J18" s="70" t="s">
        <v>6802</v>
      </c>
      <c r="K18" s="69" t="s">
        <v>525</v>
      </c>
      <c r="L18" s="69" t="s">
        <v>1266</v>
      </c>
      <c r="M18" s="69" t="s">
        <v>1267</v>
      </c>
      <c r="N18" s="69" t="s">
        <v>1268</v>
      </c>
      <c r="O18" s="69" t="s">
        <v>467</v>
      </c>
      <c r="P18" s="69" t="s">
        <v>535</v>
      </c>
      <c r="Q18" s="69" t="s">
        <v>1185</v>
      </c>
      <c r="R18" s="69" t="s">
        <v>1171</v>
      </c>
      <c r="S18" s="69" t="s">
        <v>470</v>
      </c>
      <c r="T18" s="69" t="s">
        <v>471</v>
      </c>
      <c r="U18" s="69" t="s">
        <v>472</v>
      </c>
      <c r="V18" s="69" t="s">
        <v>1270</v>
      </c>
      <c r="W18" s="69" t="s">
        <v>1271</v>
      </c>
      <c r="X18" s="69" t="s">
        <v>1272</v>
      </c>
      <c r="Y18" s="69" t="s">
        <v>1272</v>
      </c>
      <c r="Z18" s="69" t="s">
        <v>1273</v>
      </c>
      <c r="AA18" s="70" t="s">
        <v>1274</v>
      </c>
      <c r="AB18" s="70" t="s">
        <v>1127</v>
      </c>
    </row>
    <row r="19" spans="1:30" ht="22.5" customHeight="1">
      <c r="A19" s="69" t="s">
        <v>6786</v>
      </c>
      <c r="B19" s="70" t="s">
        <v>6803</v>
      </c>
      <c r="C19" s="70" t="s">
        <v>535</v>
      </c>
      <c r="D19" s="70" t="s">
        <v>1185</v>
      </c>
      <c r="E19" s="73" t="s">
        <v>79</v>
      </c>
      <c r="F19" s="69" t="s">
        <v>80</v>
      </c>
      <c r="G19" s="69" t="s">
        <v>13</v>
      </c>
      <c r="H19" s="69" t="s">
        <v>41</v>
      </c>
      <c r="I19" s="69" t="s">
        <v>1275</v>
      </c>
      <c r="J19" s="70" t="s">
        <v>6803</v>
      </c>
      <c r="K19" s="69" t="s">
        <v>1276</v>
      </c>
      <c r="L19" s="69" t="s">
        <v>1099</v>
      </c>
      <c r="M19" s="69" t="s">
        <v>1277</v>
      </c>
      <c r="N19" s="69" t="s">
        <v>1278</v>
      </c>
      <c r="O19" s="69" t="s">
        <v>467</v>
      </c>
      <c r="P19" s="69" t="s">
        <v>535</v>
      </c>
      <c r="Q19" s="69" t="s">
        <v>1185</v>
      </c>
      <c r="R19" s="69" t="s">
        <v>460</v>
      </c>
      <c r="S19" s="69" t="s">
        <v>470</v>
      </c>
      <c r="T19" s="69" t="s">
        <v>471</v>
      </c>
      <c r="U19" s="69" t="s">
        <v>472</v>
      </c>
      <c r="V19" s="69" t="s">
        <v>1270</v>
      </c>
      <c r="W19" s="69" t="s">
        <v>1271</v>
      </c>
      <c r="X19" s="69" t="s">
        <v>1070</v>
      </c>
      <c r="Y19" s="69" t="s">
        <v>1280</v>
      </c>
      <c r="Z19" s="69" t="s">
        <v>1281</v>
      </c>
      <c r="AA19" s="70" t="s">
        <v>1282</v>
      </c>
      <c r="AB19" s="70" t="s">
        <v>668</v>
      </c>
    </row>
    <row r="20" spans="1:30" ht="22.5" customHeight="1">
      <c r="A20" s="69" t="s">
        <v>6786</v>
      </c>
      <c r="B20" s="70" t="s">
        <v>6804</v>
      </c>
      <c r="C20" s="70" t="s">
        <v>468</v>
      </c>
      <c r="D20" s="70" t="s">
        <v>932</v>
      </c>
      <c r="E20" s="135" t="s">
        <v>81</v>
      </c>
      <c r="F20" s="69" t="s">
        <v>82</v>
      </c>
      <c r="G20" s="69" t="s">
        <v>13</v>
      </c>
      <c r="H20" s="69" t="s">
        <v>57</v>
      </c>
      <c r="I20" s="69" t="s">
        <v>462</v>
      </c>
      <c r="J20" s="70" t="s">
        <v>460</v>
      </c>
      <c r="K20" s="69" t="s">
        <v>464</v>
      </c>
      <c r="L20" s="69" t="s">
        <v>658</v>
      </c>
      <c r="M20" s="69" t="s">
        <v>1306</v>
      </c>
      <c r="N20" s="69" t="s">
        <v>1307</v>
      </c>
      <c r="O20" s="69" t="s">
        <v>467</v>
      </c>
      <c r="P20" s="69" t="s">
        <v>468</v>
      </c>
      <c r="Q20" s="69" t="s">
        <v>932</v>
      </c>
      <c r="R20" s="69" t="s">
        <v>460</v>
      </c>
      <c r="S20" s="69" t="s">
        <v>471</v>
      </c>
      <c r="T20" s="69" t="s">
        <v>471</v>
      </c>
      <c r="U20" s="69" t="s">
        <v>472</v>
      </c>
      <c r="V20" s="69" t="s">
        <v>42</v>
      </c>
      <c r="W20" s="69" t="s">
        <v>1308</v>
      </c>
      <c r="X20" s="69" t="s">
        <v>1309</v>
      </c>
      <c r="Y20" s="69" t="s">
        <v>1310</v>
      </c>
      <c r="Z20" s="69" t="s">
        <v>1310</v>
      </c>
      <c r="AA20" s="70" t="s">
        <v>1311</v>
      </c>
      <c r="AB20" s="70" t="s">
        <v>668</v>
      </c>
      <c r="AC20" s="70" t="s">
        <v>6799</v>
      </c>
      <c r="AD20" s="70" t="s">
        <v>6805</v>
      </c>
    </row>
    <row r="21" spans="1:30" ht="22.5" customHeight="1">
      <c r="A21" s="69" t="s">
        <v>6786</v>
      </c>
      <c r="B21" s="70" t="s">
        <v>3049</v>
      </c>
      <c r="C21" s="70" t="s">
        <v>489</v>
      </c>
      <c r="D21" s="70" t="s">
        <v>1152</v>
      </c>
      <c r="E21" s="73" t="s">
        <v>83</v>
      </c>
      <c r="F21" s="69" t="s">
        <v>84</v>
      </c>
      <c r="G21" s="69" t="s">
        <v>13</v>
      </c>
      <c r="H21" s="69" t="s">
        <v>41</v>
      </c>
      <c r="I21" s="69" t="s">
        <v>977</v>
      </c>
      <c r="J21" s="70" t="s">
        <v>3049</v>
      </c>
      <c r="K21" s="69" t="s">
        <v>1317</v>
      </c>
      <c r="L21" s="69" t="s">
        <v>1318</v>
      </c>
      <c r="M21" s="69" t="s">
        <v>1319</v>
      </c>
      <c r="N21" s="69" t="s">
        <v>1320</v>
      </c>
      <c r="O21" s="69" t="s">
        <v>467</v>
      </c>
      <c r="P21" s="69" t="s">
        <v>489</v>
      </c>
      <c r="Q21" s="69" t="s">
        <v>1152</v>
      </c>
      <c r="R21" s="69" t="s">
        <v>839</v>
      </c>
      <c r="S21" s="69" t="s">
        <v>470</v>
      </c>
      <c r="T21" s="69" t="s">
        <v>471</v>
      </c>
      <c r="U21" s="69" t="s">
        <v>472</v>
      </c>
      <c r="V21" s="69" t="s">
        <v>26</v>
      </c>
      <c r="W21" s="69" t="s">
        <v>1322</v>
      </c>
      <c r="X21" s="69" t="s">
        <v>1070</v>
      </c>
      <c r="Y21" s="69" t="s">
        <v>665</v>
      </c>
      <c r="Z21" s="69" t="s">
        <v>1058</v>
      </c>
      <c r="AA21" s="70" t="s">
        <v>1323</v>
      </c>
      <c r="AB21" s="70" t="s">
        <v>668</v>
      </c>
    </row>
    <row r="22" spans="1:30" ht="22.5" customHeight="1">
      <c r="A22" s="69" t="s">
        <v>6786</v>
      </c>
      <c r="B22" s="70" t="s">
        <v>3031</v>
      </c>
      <c r="C22" s="70" t="s">
        <v>468</v>
      </c>
      <c r="D22" s="70" t="s">
        <v>932</v>
      </c>
      <c r="E22" s="73" t="s">
        <v>85</v>
      </c>
      <c r="F22" s="69" t="s">
        <v>86</v>
      </c>
      <c r="G22" s="69" t="s">
        <v>13</v>
      </c>
      <c r="H22" s="69" t="s">
        <v>41</v>
      </c>
      <c r="I22" s="69" t="s">
        <v>557</v>
      </c>
      <c r="J22" s="70" t="s">
        <v>3031</v>
      </c>
      <c r="K22" s="69" t="s">
        <v>1343</v>
      </c>
      <c r="L22" s="69" t="s">
        <v>1344</v>
      </c>
      <c r="M22" s="69" t="s">
        <v>1319</v>
      </c>
      <c r="N22" s="69" t="s">
        <v>1345</v>
      </c>
      <c r="O22" s="69" t="s">
        <v>467</v>
      </c>
      <c r="P22" s="69" t="s">
        <v>468</v>
      </c>
      <c r="Q22" s="69" t="s">
        <v>932</v>
      </c>
      <c r="R22" s="69" t="s">
        <v>839</v>
      </c>
      <c r="S22" s="69" t="s">
        <v>470</v>
      </c>
      <c r="T22" s="69" t="s">
        <v>471</v>
      </c>
      <c r="U22" s="69" t="s">
        <v>1081</v>
      </c>
      <c r="V22" s="69" t="s">
        <v>1347</v>
      </c>
      <c r="W22" s="69" t="s">
        <v>6806</v>
      </c>
      <c r="X22" s="69" t="s">
        <v>536</v>
      </c>
      <c r="Y22" s="69" t="s">
        <v>1349</v>
      </c>
      <c r="Z22" s="69" t="s">
        <v>1350</v>
      </c>
      <c r="AA22" s="70" t="s">
        <v>1052</v>
      </c>
      <c r="AB22" s="70" t="s">
        <v>1177</v>
      </c>
    </row>
    <row r="23" spans="1:30" ht="22.5" customHeight="1">
      <c r="A23" s="69" t="s">
        <v>6786</v>
      </c>
      <c r="B23" s="70" t="s">
        <v>1356</v>
      </c>
      <c r="C23" s="70" t="s">
        <v>468</v>
      </c>
      <c r="D23" s="70" t="s">
        <v>932</v>
      </c>
      <c r="E23" s="73" t="s">
        <v>87</v>
      </c>
      <c r="F23" s="69" t="s">
        <v>88</v>
      </c>
      <c r="G23" s="69" t="s">
        <v>13</v>
      </c>
      <c r="H23" s="69" t="s">
        <v>31</v>
      </c>
      <c r="I23" s="69" t="s">
        <v>1351</v>
      </c>
      <c r="J23" s="70" t="s">
        <v>1356</v>
      </c>
      <c r="K23" s="69" t="s">
        <v>1352</v>
      </c>
      <c r="L23" s="69" t="s">
        <v>1353</v>
      </c>
      <c r="M23" s="69" t="s">
        <v>1354</v>
      </c>
      <c r="N23" s="69" t="s">
        <v>1355</v>
      </c>
      <c r="O23" s="69" t="s">
        <v>467</v>
      </c>
      <c r="P23" s="69" t="s">
        <v>468</v>
      </c>
      <c r="Q23" s="69" t="s">
        <v>932</v>
      </c>
      <c r="R23" s="69" t="s">
        <v>839</v>
      </c>
      <c r="S23" s="69" t="s">
        <v>471</v>
      </c>
      <c r="T23" s="69" t="s">
        <v>471</v>
      </c>
      <c r="U23" s="69" t="s">
        <v>472</v>
      </c>
      <c r="V23" s="69" t="s">
        <v>26</v>
      </c>
      <c r="W23" s="69" t="s">
        <v>1040</v>
      </c>
      <c r="X23" s="69" t="s">
        <v>1357</v>
      </c>
      <c r="Y23" s="69" t="s">
        <v>1340</v>
      </c>
      <c r="Z23" s="69" t="s">
        <v>1041</v>
      </c>
      <c r="AA23" s="70" t="s">
        <v>1052</v>
      </c>
      <c r="AB23" s="70" t="s">
        <v>1177</v>
      </c>
    </row>
    <row r="24" spans="1:30" ht="22.5" customHeight="1">
      <c r="A24" s="69" t="s">
        <v>6786</v>
      </c>
      <c r="B24" s="70" t="s">
        <v>6807</v>
      </c>
      <c r="C24" s="70" t="s">
        <v>661</v>
      </c>
      <c r="D24" s="70" t="s">
        <v>662</v>
      </c>
      <c r="E24" s="73" t="s">
        <v>89</v>
      </c>
      <c r="F24" s="69" t="s">
        <v>90</v>
      </c>
      <c r="G24" s="69" t="s">
        <v>13</v>
      </c>
      <c r="H24" s="69" t="s">
        <v>41</v>
      </c>
      <c r="I24" s="69" t="s">
        <v>697</v>
      </c>
      <c r="J24" s="70" t="s">
        <v>6807</v>
      </c>
      <c r="K24" s="69" t="s">
        <v>1364</v>
      </c>
      <c r="L24" s="69" t="s">
        <v>1266</v>
      </c>
      <c r="M24" s="69" t="s">
        <v>1365</v>
      </c>
      <c r="N24" s="69" t="s">
        <v>1366</v>
      </c>
      <c r="O24" s="69" t="s">
        <v>467</v>
      </c>
      <c r="P24" s="69" t="s">
        <v>661</v>
      </c>
      <c r="Q24" s="69" t="s">
        <v>662</v>
      </c>
      <c r="R24" s="69" t="s">
        <v>1171</v>
      </c>
      <c r="S24" s="69" t="s">
        <v>470</v>
      </c>
      <c r="T24" s="69" t="s">
        <v>471</v>
      </c>
      <c r="U24" s="69" t="s">
        <v>472</v>
      </c>
      <c r="V24" s="69" t="s">
        <v>26</v>
      </c>
      <c r="W24" s="69" t="s">
        <v>1368</v>
      </c>
      <c r="X24" s="69" t="s">
        <v>1340</v>
      </c>
      <c r="Y24" s="69" t="s">
        <v>1340</v>
      </c>
      <c r="Z24" s="69" t="s">
        <v>539</v>
      </c>
      <c r="AA24" s="70" t="s">
        <v>1177</v>
      </c>
      <c r="AB24" s="70" t="s">
        <v>1177</v>
      </c>
    </row>
    <row r="25" spans="1:30" ht="22.5" customHeight="1">
      <c r="A25" s="69" t="s">
        <v>6786</v>
      </c>
      <c r="B25" s="70" t="s">
        <v>6808</v>
      </c>
      <c r="C25" s="70" t="s">
        <v>489</v>
      </c>
      <c r="D25" s="70" t="s">
        <v>1152</v>
      </c>
      <c r="E25" s="73" t="s">
        <v>91</v>
      </c>
      <c r="F25" s="69" t="s">
        <v>92</v>
      </c>
      <c r="G25" s="69" t="s">
        <v>13</v>
      </c>
      <c r="H25" s="69" t="s">
        <v>41</v>
      </c>
      <c r="I25" s="69" t="s">
        <v>977</v>
      </c>
      <c r="J25" s="70" t="s">
        <v>6808</v>
      </c>
      <c r="K25" s="69" t="s">
        <v>790</v>
      </c>
      <c r="L25" s="69" t="s">
        <v>1108</v>
      </c>
      <c r="M25" s="69" t="s">
        <v>1369</v>
      </c>
      <c r="N25" s="69" t="s">
        <v>1370</v>
      </c>
      <c r="O25" s="69" t="s">
        <v>467</v>
      </c>
      <c r="P25" s="69" t="s">
        <v>489</v>
      </c>
      <c r="Q25" s="69" t="s">
        <v>1152</v>
      </c>
      <c r="R25" s="69" t="s">
        <v>839</v>
      </c>
      <c r="S25" s="69" t="s">
        <v>471</v>
      </c>
      <c r="T25" s="69" t="s">
        <v>471</v>
      </c>
      <c r="U25" s="69" t="s">
        <v>472</v>
      </c>
      <c r="V25" s="69" t="s">
        <v>26</v>
      </c>
      <c r="W25" s="69" t="s">
        <v>1372</v>
      </c>
      <c r="X25" s="69" t="s">
        <v>1070</v>
      </c>
      <c r="Y25" s="69" t="s">
        <v>665</v>
      </c>
      <c r="Z25" s="69" t="s">
        <v>1058</v>
      </c>
      <c r="AA25" s="70" t="s">
        <v>1323</v>
      </c>
      <c r="AB25" s="70" t="s">
        <v>1373</v>
      </c>
    </row>
    <row r="26" spans="1:30" ht="22.5" customHeight="1">
      <c r="A26" s="69" t="s">
        <v>6786</v>
      </c>
      <c r="B26" s="70" t="s">
        <v>6809</v>
      </c>
      <c r="C26" s="70" t="s">
        <v>661</v>
      </c>
      <c r="D26" s="70" t="s">
        <v>1377</v>
      </c>
      <c r="E26" s="73" t="s">
        <v>93</v>
      </c>
      <c r="F26" s="69" t="s">
        <v>94</v>
      </c>
      <c r="G26" s="69" t="s">
        <v>13</v>
      </c>
      <c r="H26" s="69" t="s">
        <v>57</v>
      </c>
      <c r="I26" s="69" t="s">
        <v>462</v>
      </c>
      <c r="J26" s="70" t="s">
        <v>6809</v>
      </c>
      <c r="K26" s="69" t="s">
        <v>1374</v>
      </c>
      <c r="L26" s="69" t="s">
        <v>1375</v>
      </c>
      <c r="M26" s="69" t="s">
        <v>1301</v>
      </c>
      <c r="N26" s="69" t="s">
        <v>1376</v>
      </c>
      <c r="O26" s="69" t="s">
        <v>467</v>
      </c>
      <c r="P26" s="69" t="s">
        <v>661</v>
      </c>
      <c r="Q26" s="69" t="s">
        <v>1377</v>
      </c>
      <c r="R26" s="69" t="s">
        <v>1171</v>
      </c>
      <c r="S26" s="69" t="s">
        <v>471</v>
      </c>
      <c r="T26" s="69" t="s">
        <v>471</v>
      </c>
      <c r="U26" s="69" t="s">
        <v>472</v>
      </c>
      <c r="V26" s="69" t="s">
        <v>26</v>
      </c>
      <c r="W26" s="69" t="s">
        <v>663</v>
      </c>
      <c r="X26" s="69" t="s">
        <v>1340</v>
      </c>
      <c r="Y26" s="69" t="s">
        <v>1340</v>
      </c>
      <c r="Z26" s="69" t="s">
        <v>539</v>
      </c>
      <c r="AA26" s="70" t="s">
        <v>803</v>
      </c>
      <c r="AB26" s="70" t="s">
        <v>803</v>
      </c>
    </row>
    <row r="27" spans="1:30" ht="22.5" customHeight="1">
      <c r="A27" s="69" t="s">
        <v>6786</v>
      </c>
      <c r="B27" s="70" t="s">
        <v>3093</v>
      </c>
      <c r="C27" s="70" t="s">
        <v>661</v>
      </c>
      <c r="D27" s="70" t="s">
        <v>1216</v>
      </c>
      <c r="E27" s="73" t="s">
        <v>95</v>
      </c>
      <c r="F27" s="69" t="s">
        <v>96</v>
      </c>
      <c r="G27" s="69" t="s">
        <v>13</v>
      </c>
      <c r="H27" s="69" t="s">
        <v>57</v>
      </c>
      <c r="I27" s="69" t="s">
        <v>462</v>
      </c>
      <c r="J27" s="70" t="s">
        <v>3093</v>
      </c>
      <c r="K27" s="69" t="s">
        <v>1379</v>
      </c>
      <c r="L27" s="69" t="s">
        <v>1380</v>
      </c>
      <c r="M27" s="69" t="s">
        <v>1381</v>
      </c>
      <c r="N27" s="69" t="s">
        <v>1382</v>
      </c>
      <c r="O27" s="69" t="s">
        <v>467</v>
      </c>
      <c r="P27" s="69" t="s">
        <v>661</v>
      </c>
      <c r="Q27" s="69" t="s">
        <v>1216</v>
      </c>
      <c r="R27" s="69" t="s">
        <v>1171</v>
      </c>
      <c r="S27" s="69" t="s">
        <v>471</v>
      </c>
      <c r="T27" s="69" t="s">
        <v>471</v>
      </c>
      <c r="U27" s="69" t="s">
        <v>472</v>
      </c>
      <c r="V27" s="69" t="s">
        <v>26</v>
      </c>
      <c r="W27" s="69" t="s">
        <v>1368</v>
      </c>
      <c r="X27" s="69" t="s">
        <v>1384</v>
      </c>
      <c r="Y27" s="69" t="s">
        <v>1340</v>
      </c>
      <c r="Z27" s="69" t="s">
        <v>539</v>
      </c>
      <c r="AA27" s="70" t="s">
        <v>1177</v>
      </c>
      <c r="AB27" s="70" t="s">
        <v>1177</v>
      </c>
    </row>
    <row r="28" spans="1:30" ht="22.5" customHeight="1">
      <c r="A28" s="69" t="s">
        <v>6786</v>
      </c>
      <c r="B28" s="70" t="s">
        <v>2947</v>
      </c>
      <c r="C28" s="70" t="s">
        <v>468</v>
      </c>
      <c r="D28" s="70" t="s">
        <v>932</v>
      </c>
      <c r="E28" s="73" t="s">
        <v>97</v>
      </c>
      <c r="F28" s="69" t="s">
        <v>98</v>
      </c>
      <c r="G28" s="69" t="s">
        <v>13</v>
      </c>
      <c r="H28" s="69" t="s">
        <v>57</v>
      </c>
      <c r="I28" s="69" t="s">
        <v>462</v>
      </c>
      <c r="J28" s="70" t="s">
        <v>2947</v>
      </c>
      <c r="K28" s="69" t="s">
        <v>1017</v>
      </c>
      <c r="L28" s="69" t="s">
        <v>1385</v>
      </c>
      <c r="M28" s="69" t="s">
        <v>1386</v>
      </c>
      <c r="N28" s="69" t="s">
        <v>1387</v>
      </c>
      <c r="O28" s="69" t="s">
        <v>467</v>
      </c>
      <c r="P28" s="69" t="s">
        <v>468</v>
      </c>
      <c r="Q28" s="69" t="s">
        <v>932</v>
      </c>
      <c r="R28" s="69" t="s">
        <v>839</v>
      </c>
      <c r="S28" s="69" t="s">
        <v>471</v>
      </c>
      <c r="T28" s="69" t="s">
        <v>471</v>
      </c>
      <c r="U28" s="69" t="s">
        <v>472</v>
      </c>
      <c r="V28" s="69" t="s">
        <v>26</v>
      </c>
      <c r="W28" s="69" t="s">
        <v>1040</v>
      </c>
      <c r="X28" s="69" t="s">
        <v>1203</v>
      </c>
      <c r="Y28" s="69" t="s">
        <v>1340</v>
      </c>
      <c r="Z28" s="69" t="s">
        <v>1041</v>
      </c>
      <c r="AA28" s="70" t="s">
        <v>1052</v>
      </c>
      <c r="AB28" s="70" t="s">
        <v>1177</v>
      </c>
    </row>
    <row r="29" spans="1:30" ht="22.5" customHeight="1">
      <c r="A29" s="69" t="s">
        <v>6786</v>
      </c>
      <c r="B29" s="70" t="s">
        <v>3030</v>
      </c>
      <c r="C29" s="70" t="s">
        <v>661</v>
      </c>
      <c r="D29" s="70" t="s">
        <v>662</v>
      </c>
      <c r="E29" s="73" t="s">
        <v>99</v>
      </c>
      <c r="F29" s="69" t="s">
        <v>100</v>
      </c>
      <c r="G29" s="69" t="s">
        <v>13</v>
      </c>
      <c r="H29" s="69" t="s">
        <v>41</v>
      </c>
      <c r="I29" s="69" t="s">
        <v>1388</v>
      </c>
      <c r="J29" s="70" t="s">
        <v>3030</v>
      </c>
      <c r="K29" s="69" t="s">
        <v>729</v>
      </c>
      <c r="L29" s="69" t="s">
        <v>1389</v>
      </c>
      <c r="M29" s="69" t="s">
        <v>1319</v>
      </c>
      <c r="N29" s="69" t="s">
        <v>1390</v>
      </c>
      <c r="O29" s="69" t="s">
        <v>467</v>
      </c>
      <c r="P29" s="69" t="s">
        <v>661</v>
      </c>
      <c r="Q29" s="69" t="s">
        <v>662</v>
      </c>
      <c r="R29" s="69" t="s">
        <v>1171</v>
      </c>
      <c r="S29" s="69" t="s">
        <v>471</v>
      </c>
      <c r="T29" s="69" t="s">
        <v>471</v>
      </c>
      <c r="U29" s="69" t="s">
        <v>472</v>
      </c>
      <c r="V29" s="69" t="s">
        <v>26</v>
      </c>
      <c r="W29" s="69" t="s">
        <v>1392</v>
      </c>
      <c r="X29" s="69" t="s">
        <v>1393</v>
      </c>
      <c r="Y29" s="69" t="s">
        <v>1340</v>
      </c>
      <c r="Z29" s="69" t="s">
        <v>1394</v>
      </c>
      <c r="AA29" s="70" t="s">
        <v>1395</v>
      </c>
      <c r="AB29" s="70" t="s">
        <v>1177</v>
      </c>
    </row>
    <row r="30" spans="1:30" ht="22.5" customHeight="1">
      <c r="A30" s="69" t="s">
        <v>6786</v>
      </c>
      <c r="B30" s="70" t="s">
        <v>3031</v>
      </c>
      <c r="C30" s="70" t="s">
        <v>468</v>
      </c>
      <c r="D30" s="70" t="s">
        <v>932</v>
      </c>
      <c r="E30" s="73" t="s">
        <v>101</v>
      </c>
      <c r="F30" s="69" t="s">
        <v>102</v>
      </c>
      <c r="G30" s="69" t="s">
        <v>13</v>
      </c>
      <c r="H30" s="69" t="s">
        <v>41</v>
      </c>
      <c r="I30" s="69" t="s">
        <v>1396</v>
      </c>
      <c r="J30" s="70" t="s">
        <v>3031</v>
      </c>
      <c r="K30" s="69" t="s">
        <v>1317</v>
      </c>
      <c r="L30" s="69" t="s">
        <v>1397</v>
      </c>
      <c r="M30" s="69" t="s">
        <v>1398</v>
      </c>
      <c r="N30" s="69" t="s">
        <v>1399</v>
      </c>
      <c r="O30" s="69" t="s">
        <v>467</v>
      </c>
      <c r="P30" s="69" t="s">
        <v>468</v>
      </c>
      <c r="Q30" s="69" t="s">
        <v>932</v>
      </c>
      <c r="R30" s="69" t="s">
        <v>633</v>
      </c>
      <c r="S30" s="69" t="s">
        <v>471</v>
      </c>
      <c r="T30" s="69" t="s">
        <v>471</v>
      </c>
      <c r="U30" s="69" t="s">
        <v>472</v>
      </c>
      <c r="V30" s="69" t="s">
        <v>26</v>
      </c>
      <c r="W30" s="69" t="s">
        <v>1040</v>
      </c>
      <c r="X30" s="69" t="s">
        <v>536</v>
      </c>
      <c r="Y30" s="69" t="s">
        <v>1349</v>
      </c>
      <c r="Z30" s="69" t="s">
        <v>1350</v>
      </c>
      <c r="AA30" s="70" t="s">
        <v>1342</v>
      </c>
      <c r="AB30" s="70" t="s">
        <v>1342</v>
      </c>
    </row>
    <row r="31" spans="1:30" ht="22.5" customHeight="1">
      <c r="A31" s="69" t="s">
        <v>6786</v>
      </c>
      <c r="B31" s="70" t="s">
        <v>6810</v>
      </c>
      <c r="C31" s="70" t="s">
        <v>661</v>
      </c>
      <c r="D31" s="70" t="s">
        <v>662</v>
      </c>
      <c r="E31" s="73" t="s">
        <v>103</v>
      </c>
      <c r="F31" s="69" t="s">
        <v>104</v>
      </c>
      <c r="G31" s="69" t="s">
        <v>13</v>
      </c>
      <c r="H31" s="69" t="s">
        <v>41</v>
      </c>
      <c r="I31" s="69" t="s">
        <v>1400</v>
      </c>
      <c r="J31" s="70" t="s">
        <v>6810</v>
      </c>
      <c r="K31" s="69" t="s">
        <v>775</v>
      </c>
      <c r="L31" s="69" t="s">
        <v>1401</v>
      </c>
      <c r="M31" s="69" t="s">
        <v>1402</v>
      </c>
      <c r="N31" s="69" t="s">
        <v>1403</v>
      </c>
      <c r="O31" s="69" t="s">
        <v>467</v>
      </c>
      <c r="P31" s="69" t="s">
        <v>661</v>
      </c>
      <c r="Q31" s="69" t="s">
        <v>662</v>
      </c>
      <c r="R31" s="69" t="s">
        <v>460</v>
      </c>
      <c r="S31" s="69" t="s">
        <v>470</v>
      </c>
      <c r="T31" s="69" t="s">
        <v>471</v>
      </c>
      <c r="U31" s="69" t="s">
        <v>472</v>
      </c>
      <c r="V31" s="69" t="s">
        <v>26</v>
      </c>
      <c r="W31" s="69" t="s">
        <v>663</v>
      </c>
      <c r="X31" s="69" t="s">
        <v>1404</v>
      </c>
      <c r="Y31" s="69" t="s">
        <v>665</v>
      </c>
      <c r="Z31" s="69" t="s">
        <v>1405</v>
      </c>
      <c r="AA31" s="70" t="s">
        <v>1406</v>
      </c>
      <c r="AB31" s="70" t="s">
        <v>1240</v>
      </c>
    </row>
    <row r="32" spans="1:30" ht="22.5" customHeight="1">
      <c r="A32" s="69" t="s">
        <v>6786</v>
      </c>
      <c r="B32" s="70" t="s">
        <v>6811</v>
      </c>
      <c r="C32" s="70" t="s">
        <v>1091</v>
      </c>
      <c r="D32" s="137" t="s">
        <v>1092</v>
      </c>
      <c r="E32" s="134" t="s">
        <v>105</v>
      </c>
      <c r="F32" s="71" t="s">
        <v>106</v>
      </c>
      <c r="G32" s="69" t="s">
        <v>13</v>
      </c>
      <c r="H32" s="69" t="s">
        <v>57</v>
      </c>
      <c r="I32" s="69" t="s">
        <v>462</v>
      </c>
      <c r="J32" s="70" t="s">
        <v>6811</v>
      </c>
      <c r="K32" s="69" t="s">
        <v>1407</v>
      </c>
      <c r="L32" s="69" t="s">
        <v>1408</v>
      </c>
      <c r="M32" s="69" t="s">
        <v>1409</v>
      </c>
      <c r="N32" s="69" t="s">
        <v>1410</v>
      </c>
      <c r="O32" s="69" t="s">
        <v>467</v>
      </c>
      <c r="P32" s="69" t="s">
        <v>1091</v>
      </c>
      <c r="Q32" s="69" t="s">
        <v>1092</v>
      </c>
      <c r="R32" s="69" t="s">
        <v>839</v>
      </c>
      <c r="S32" s="69" t="s">
        <v>471</v>
      </c>
      <c r="T32" s="69" t="s">
        <v>471</v>
      </c>
      <c r="U32" s="69" t="s">
        <v>1081</v>
      </c>
      <c r="V32" s="69" t="s">
        <v>26</v>
      </c>
      <c r="W32" s="69" t="s">
        <v>1412</v>
      </c>
      <c r="X32" s="69" t="s">
        <v>536</v>
      </c>
      <c r="Y32" s="69" t="s">
        <v>1347</v>
      </c>
      <c r="Z32" s="69" t="s">
        <v>1350</v>
      </c>
      <c r="AA32" s="70" t="s">
        <v>1047</v>
      </c>
      <c r="AB32" s="70" t="s">
        <v>668</v>
      </c>
      <c r="AC32" s="70" t="s">
        <v>6799</v>
      </c>
      <c r="AD32" s="70" t="s">
        <v>6812</v>
      </c>
    </row>
    <row r="33" spans="1:30" ht="22.5" customHeight="1">
      <c r="A33" s="69" t="s">
        <v>6786</v>
      </c>
      <c r="B33" s="70" t="s">
        <v>6809</v>
      </c>
      <c r="C33" s="70" t="s">
        <v>661</v>
      </c>
      <c r="D33" s="70" t="s">
        <v>1377</v>
      </c>
      <c r="E33" s="73" t="s">
        <v>107</v>
      </c>
      <c r="F33" s="69" t="s">
        <v>108</v>
      </c>
      <c r="G33" s="69" t="s">
        <v>13</v>
      </c>
      <c r="H33" s="69" t="s">
        <v>41</v>
      </c>
      <c r="I33" s="69" t="s">
        <v>1428</v>
      </c>
      <c r="J33" s="70" t="s">
        <v>6809</v>
      </c>
      <c r="K33" s="69" t="s">
        <v>1429</v>
      </c>
      <c r="L33" s="69" t="s">
        <v>1430</v>
      </c>
      <c r="M33" s="69" t="s">
        <v>1431</v>
      </c>
      <c r="N33" s="69" t="s">
        <v>1432</v>
      </c>
      <c r="O33" s="69" t="s">
        <v>467</v>
      </c>
      <c r="P33" s="69" t="s">
        <v>661</v>
      </c>
      <c r="Q33" s="69" t="s">
        <v>1377</v>
      </c>
      <c r="R33" s="69" t="s">
        <v>1171</v>
      </c>
      <c r="S33" s="69" t="s">
        <v>471</v>
      </c>
      <c r="T33" s="69" t="s">
        <v>471</v>
      </c>
      <c r="U33" s="69" t="s">
        <v>472</v>
      </c>
      <c r="V33" s="69" t="s">
        <v>26</v>
      </c>
      <c r="W33" s="69" t="s">
        <v>663</v>
      </c>
      <c r="X33" s="69" t="s">
        <v>1434</v>
      </c>
      <c r="Y33" s="69" t="s">
        <v>665</v>
      </c>
      <c r="Z33" s="69" t="s">
        <v>666</v>
      </c>
      <c r="AA33" s="70" t="s">
        <v>1240</v>
      </c>
      <c r="AB33" s="70" t="s">
        <v>668</v>
      </c>
    </row>
    <row r="34" spans="1:30" ht="22.5" customHeight="1">
      <c r="A34" s="69" t="s">
        <v>6786</v>
      </c>
      <c r="B34" s="185" t="s">
        <v>6813</v>
      </c>
      <c r="C34" s="70" t="s">
        <v>489</v>
      </c>
      <c r="D34" s="137" t="s">
        <v>1152</v>
      </c>
      <c r="E34" s="134" t="s">
        <v>109</v>
      </c>
      <c r="F34" s="69" t="s">
        <v>110</v>
      </c>
      <c r="G34" s="69" t="s">
        <v>13</v>
      </c>
      <c r="H34" s="69" t="s">
        <v>57</v>
      </c>
      <c r="I34" s="69" t="s">
        <v>462</v>
      </c>
      <c r="J34" s="70" t="s">
        <v>6813</v>
      </c>
      <c r="K34" s="69" t="s">
        <v>464</v>
      </c>
      <c r="L34" s="69" t="s">
        <v>1435</v>
      </c>
      <c r="M34" s="69" t="s">
        <v>1361</v>
      </c>
      <c r="N34" s="69" t="s">
        <v>1436</v>
      </c>
      <c r="O34" s="69" t="s">
        <v>467</v>
      </c>
      <c r="P34" s="69" t="s">
        <v>489</v>
      </c>
      <c r="Q34" s="69" t="s">
        <v>1152</v>
      </c>
      <c r="R34" s="69" t="s">
        <v>460</v>
      </c>
      <c r="S34" s="69" t="s">
        <v>471</v>
      </c>
      <c r="T34" s="69" t="s">
        <v>471</v>
      </c>
      <c r="U34" s="69" t="s">
        <v>472</v>
      </c>
      <c r="V34" s="69" t="s">
        <v>26</v>
      </c>
      <c r="W34" s="69" t="s">
        <v>1322</v>
      </c>
      <c r="X34" s="69" t="s">
        <v>665</v>
      </c>
      <c r="Y34" s="69" t="s">
        <v>665</v>
      </c>
      <c r="Z34" s="69" t="s">
        <v>1058</v>
      </c>
      <c r="AA34" s="70" t="s">
        <v>1323</v>
      </c>
      <c r="AB34" s="70" t="s">
        <v>1373</v>
      </c>
      <c r="AC34" s="70" t="s">
        <v>6799</v>
      </c>
      <c r="AD34" s="70" t="s">
        <v>6814</v>
      </c>
    </row>
    <row r="35" spans="1:30" ht="22.5" customHeight="1">
      <c r="A35" s="69" t="s">
        <v>6786</v>
      </c>
      <c r="B35" s="70" t="s">
        <v>6815</v>
      </c>
      <c r="C35" s="70" t="s">
        <v>468</v>
      </c>
      <c r="D35" s="137" t="s">
        <v>932</v>
      </c>
      <c r="E35" s="133" t="s">
        <v>111</v>
      </c>
      <c r="F35" s="69" t="s">
        <v>112</v>
      </c>
      <c r="G35" s="69" t="s">
        <v>13</v>
      </c>
      <c r="H35" s="69" t="s">
        <v>41</v>
      </c>
      <c r="I35" s="69" t="s">
        <v>697</v>
      </c>
      <c r="J35" s="70" t="s">
        <v>6815</v>
      </c>
      <c r="K35" s="69" t="s">
        <v>1438</v>
      </c>
      <c r="L35" s="69" t="s">
        <v>1214</v>
      </c>
      <c r="M35" s="69" t="s">
        <v>1398</v>
      </c>
      <c r="N35" s="69" t="s">
        <v>1439</v>
      </c>
      <c r="O35" s="69" t="s">
        <v>467</v>
      </c>
      <c r="P35" s="69" t="s">
        <v>468</v>
      </c>
      <c r="Q35" s="69" t="s">
        <v>932</v>
      </c>
      <c r="R35" s="69" t="s">
        <v>460</v>
      </c>
      <c r="S35" s="69" t="s">
        <v>470</v>
      </c>
      <c r="T35" s="69" t="s">
        <v>471</v>
      </c>
      <c r="U35" s="69" t="s">
        <v>472</v>
      </c>
      <c r="V35" s="69" t="s">
        <v>26</v>
      </c>
      <c r="W35" s="69" t="s">
        <v>1040</v>
      </c>
      <c r="X35" s="69" t="s">
        <v>1441</v>
      </c>
      <c r="Y35" s="69" t="s">
        <v>1442</v>
      </c>
      <c r="Z35" s="69" t="s">
        <v>1261</v>
      </c>
      <c r="AA35" s="70" t="s">
        <v>665</v>
      </c>
      <c r="AB35" s="70" t="s">
        <v>668</v>
      </c>
      <c r="AC35" s="70" t="s">
        <v>6816</v>
      </c>
      <c r="AD35" s="70" t="s">
        <v>6817</v>
      </c>
    </row>
    <row r="36" spans="1:30" ht="22.5" customHeight="1">
      <c r="A36" s="69" t="s">
        <v>6786</v>
      </c>
      <c r="B36" s="185" t="s">
        <v>3033</v>
      </c>
      <c r="C36" s="70" t="s">
        <v>468</v>
      </c>
      <c r="D36" s="137" t="s">
        <v>932</v>
      </c>
      <c r="E36" s="71" t="s">
        <v>113</v>
      </c>
      <c r="F36" s="71" t="s">
        <v>114</v>
      </c>
      <c r="G36" s="69" t="s">
        <v>13</v>
      </c>
      <c r="H36" s="69" t="s">
        <v>41</v>
      </c>
      <c r="I36" s="69" t="s">
        <v>1452</v>
      </c>
      <c r="J36" s="70" t="s">
        <v>3033</v>
      </c>
      <c r="K36" s="69" t="s">
        <v>1098</v>
      </c>
      <c r="L36" s="69" t="s">
        <v>1453</v>
      </c>
      <c r="M36" s="69" t="s">
        <v>1454</v>
      </c>
      <c r="N36" s="69" t="s">
        <v>1455</v>
      </c>
      <c r="O36" s="69" t="s">
        <v>467</v>
      </c>
      <c r="P36" s="69" t="s">
        <v>468</v>
      </c>
      <c r="Q36" s="69" t="s">
        <v>932</v>
      </c>
      <c r="R36" s="69" t="s">
        <v>460</v>
      </c>
      <c r="S36" s="69" t="s">
        <v>470</v>
      </c>
      <c r="T36" s="69" t="s">
        <v>471</v>
      </c>
      <c r="U36" s="69" t="s">
        <v>472</v>
      </c>
      <c r="V36" s="69" t="s">
        <v>26</v>
      </c>
      <c r="W36" s="69" t="s">
        <v>1457</v>
      </c>
      <c r="X36" s="69" t="s">
        <v>664</v>
      </c>
      <c r="Y36" s="69" t="s">
        <v>1458</v>
      </c>
      <c r="Z36" s="69" t="s">
        <v>1459</v>
      </c>
      <c r="AA36" s="70" t="s">
        <v>1460</v>
      </c>
      <c r="AB36" s="70" t="s">
        <v>1461</v>
      </c>
      <c r="AC36" s="70" t="s">
        <v>6818</v>
      </c>
    </row>
    <row r="37" spans="1:30" ht="22.5" customHeight="1">
      <c r="A37" s="69" t="s">
        <v>6786</v>
      </c>
      <c r="B37" s="70" t="s">
        <v>3023</v>
      </c>
      <c r="C37" s="70" t="s">
        <v>468</v>
      </c>
      <c r="D37" s="70" t="s">
        <v>932</v>
      </c>
      <c r="E37" s="73" t="s">
        <v>115</v>
      </c>
      <c r="F37" s="69" t="s">
        <v>116</v>
      </c>
      <c r="G37" s="69" t="s">
        <v>13</v>
      </c>
      <c r="H37" s="69" t="s">
        <v>41</v>
      </c>
      <c r="I37" s="69" t="s">
        <v>675</v>
      </c>
      <c r="J37" s="70" t="s">
        <v>3023</v>
      </c>
      <c r="K37" s="69" t="s">
        <v>1222</v>
      </c>
      <c r="L37" s="69" t="s">
        <v>969</v>
      </c>
      <c r="M37" s="69" t="s">
        <v>1468</v>
      </c>
      <c r="N37" s="69" t="s">
        <v>1469</v>
      </c>
      <c r="O37" s="69" t="s">
        <v>467</v>
      </c>
      <c r="P37" s="69" t="s">
        <v>468</v>
      </c>
      <c r="Q37" s="69" t="s">
        <v>932</v>
      </c>
      <c r="R37" s="69" t="s">
        <v>460</v>
      </c>
      <c r="S37" s="69" t="s">
        <v>470</v>
      </c>
      <c r="T37" s="69" t="s">
        <v>471</v>
      </c>
      <c r="U37" s="69" t="s">
        <v>472</v>
      </c>
      <c r="V37" s="69" t="s">
        <v>26</v>
      </c>
      <c r="W37" s="69" t="s">
        <v>1040</v>
      </c>
      <c r="X37" s="69" t="s">
        <v>536</v>
      </c>
      <c r="Y37" s="69" t="s">
        <v>1472</v>
      </c>
      <c r="Z37" s="69" t="s">
        <v>1473</v>
      </c>
      <c r="AA37" s="70" t="s">
        <v>1474</v>
      </c>
      <c r="AB37" s="70" t="s">
        <v>1475</v>
      </c>
    </row>
    <row r="38" spans="1:30" ht="22.5" customHeight="1">
      <c r="A38" s="69" t="s">
        <v>6786</v>
      </c>
      <c r="B38" s="70" t="s">
        <v>3023</v>
      </c>
      <c r="C38" s="70" t="s">
        <v>468</v>
      </c>
      <c r="D38" s="70" t="s">
        <v>932</v>
      </c>
      <c r="E38" s="73" t="s">
        <v>117</v>
      </c>
      <c r="F38" s="69" t="s">
        <v>118</v>
      </c>
      <c r="G38" s="69" t="s">
        <v>13</v>
      </c>
      <c r="H38" s="69" t="s">
        <v>31</v>
      </c>
      <c r="I38" s="69" t="s">
        <v>485</v>
      </c>
      <c r="J38" s="70" t="s">
        <v>3023</v>
      </c>
      <c r="K38" s="69" t="s">
        <v>1476</v>
      </c>
      <c r="L38" s="69" t="s">
        <v>1477</v>
      </c>
      <c r="M38" s="69" t="s">
        <v>1478</v>
      </c>
      <c r="N38" s="69" t="s">
        <v>1479</v>
      </c>
      <c r="O38" s="69" t="s">
        <v>467</v>
      </c>
      <c r="P38" s="69" t="s">
        <v>468</v>
      </c>
      <c r="Q38" s="69" t="s">
        <v>932</v>
      </c>
      <c r="R38" s="69" t="s">
        <v>460</v>
      </c>
      <c r="S38" s="69" t="s">
        <v>470</v>
      </c>
      <c r="T38" s="69" t="s">
        <v>471</v>
      </c>
      <c r="U38" s="69" t="s">
        <v>472</v>
      </c>
      <c r="V38" s="69" t="s">
        <v>460</v>
      </c>
      <c r="W38" s="69" t="s">
        <v>1040</v>
      </c>
      <c r="X38" s="69" t="s">
        <v>536</v>
      </c>
      <c r="Y38" s="69" t="s">
        <v>1472</v>
      </c>
      <c r="Z38" s="69" t="s">
        <v>1482</v>
      </c>
      <c r="AA38" s="70" t="s">
        <v>1363</v>
      </c>
      <c r="AB38" s="70" t="s">
        <v>668</v>
      </c>
    </row>
    <row r="39" spans="1:30" ht="22.5" customHeight="1">
      <c r="A39" s="69" t="s">
        <v>6786</v>
      </c>
      <c r="B39" s="70" t="s">
        <v>3023</v>
      </c>
      <c r="C39" s="70" t="s">
        <v>468</v>
      </c>
      <c r="D39" s="70" t="s">
        <v>932</v>
      </c>
      <c r="E39" s="73" t="s">
        <v>119</v>
      </c>
      <c r="F39" s="69" t="s">
        <v>120</v>
      </c>
      <c r="G39" s="69" t="s">
        <v>13</v>
      </c>
      <c r="H39" s="69" t="s">
        <v>41</v>
      </c>
      <c r="I39" s="69" t="s">
        <v>781</v>
      </c>
      <c r="J39" s="70" t="s">
        <v>3023</v>
      </c>
      <c r="K39" s="69" t="s">
        <v>1514</v>
      </c>
      <c r="L39" s="69" t="s">
        <v>1515</v>
      </c>
      <c r="M39" s="69" t="s">
        <v>1516</v>
      </c>
      <c r="N39" s="69" t="s">
        <v>1517</v>
      </c>
      <c r="O39" s="69" t="s">
        <v>467</v>
      </c>
      <c r="P39" s="69" t="s">
        <v>468</v>
      </c>
      <c r="Q39" s="69" t="s">
        <v>932</v>
      </c>
      <c r="R39" s="69" t="s">
        <v>460</v>
      </c>
      <c r="S39" s="69" t="s">
        <v>470</v>
      </c>
      <c r="T39" s="69" t="s">
        <v>471</v>
      </c>
      <c r="U39" s="69" t="s">
        <v>472</v>
      </c>
      <c r="V39" s="69" t="s">
        <v>26</v>
      </c>
      <c r="W39" s="69" t="s">
        <v>1040</v>
      </c>
      <c r="X39" s="69" t="s">
        <v>1070</v>
      </c>
      <c r="Y39" s="69" t="s">
        <v>1340</v>
      </c>
      <c r="Z39" s="69" t="s">
        <v>1520</v>
      </c>
      <c r="AA39" s="70" t="s">
        <v>1521</v>
      </c>
      <c r="AB39" s="70" t="s">
        <v>668</v>
      </c>
    </row>
    <row r="40" spans="1:30" ht="22.5" customHeight="1">
      <c r="A40" s="69" t="s">
        <v>6786</v>
      </c>
      <c r="B40" s="70" t="s">
        <v>3023</v>
      </c>
      <c r="C40" s="70" t="s">
        <v>468</v>
      </c>
      <c r="D40" s="70" t="s">
        <v>932</v>
      </c>
      <c r="E40" s="73" t="s">
        <v>121</v>
      </c>
      <c r="F40" s="69" t="s">
        <v>122</v>
      </c>
      <c r="G40" s="69" t="s">
        <v>13</v>
      </c>
      <c r="H40" s="69" t="s">
        <v>41</v>
      </c>
      <c r="I40" s="69" t="s">
        <v>1522</v>
      </c>
      <c r="J40" s="70" t="s">
        <v>3023</v>
      </c>
      <c r="K40" s="69" t="s">
        <v>1523</v>
      </c>
      <c r="L40" s="69" t="s">
        <v>1524</v>
      </c>
      <c r="M40" s="69" t="s">
        <v>1525</v>
      </c>
      <c r="N40" s="69" t="s">
        <v>1517</v>
      </c>
      <c r="O40" s="69" t="s">
        <v>467</v>
      </c>
      <c r="P40" s="69" t="s">
        <v>468</v>
      </c>
      <c r="Q40" s="69" t="s">
        <v>932</v>
      </c>
      <c r="R40" s="69" t="s">
        <v>460</v>
      </c>
      <c r="S40" s="69" t="s">
        <v>470</v>
      </c>
      <c r="T40" s="69" t="s">
        <v>471</v>
      </c>
      <c r="U40" s="69" t="s">
        <v>1081</v>
      </c>
      <c r="V40" s="69" t="s">
        <v>26</v>
      </c>
      <c r="W40" s="69" t="s">
        <v>1040</v>
      </c>
      <c r="X40" s="69" t="s">
        <v>536</v>
      </c>
      <c r="Y40" s="69" t="s">
        <v>58</v>
      </c>
      <c r="Z40" s="69" t="s">
        <v>1473</v>
      </c>
      <c r="AA40" s="70" t="s">
        <v>1528</v>
      </c>
      <c r="AB40" s="70" t="s">
        <v>1127</v>
      </c>
    </row>
    <row r="41" spans="1:30" ht="22.5" customHeight="1">
      <c r="A41" s="69" t="s">
        <v>6786</v>
      </c>
      <c r="B41" s="70" t="s">
        <v>6819</v>
      </c>
      <c r="C41" s="70" t="s">
        <v>661</v>
      </c>
      <c r="D41" s="70" t="s">
        <v>662</v>
      </c>
      <c r="E41" s="73" t="s">
        <v>123</v>
      </c>
      <c r="F41" s="69" t="s">
        <v>124</v>
      </c>
      <c r="G41" s="69" t="s">
        <v>13</v>
      </c>
      <c r="H41" s="69" t="s">
        <v>31</v>
      </c>
      <c r="I41" s="69" t="s">
        <v>485</v>
      </c>
      <c r="J41" s="70" t="s">
        <v>6819</v>
      </c>
      <c r="K41" s="69" t="s">
        <v>1222</v>
      </c>
      <c r="L41" s="69" t="s">
        <v>1529</v>
      </c>
      <c r="M41" s="69" t="s">
        <v>1196</v>
      </c>
      <c r="N41" s="69" t="s">
        <v>488</v>
      </c>
      <c r="O41" s="69" t="s">
        <v>467</v>
      </c>
      <c r="P41" s="69" t="s">
        <v>661</v>
      </c>
      <c r="Q41" s="69" t="s">
        <v>662</v>
      </c>
      <c r="R41" s="69" t="s">
        <v>460</v>
      </c>
      <c r="S41" s="69" t="s">
        <v>470</v>
      </c>
      <c r="T41" s="69" t="s">
        <v>471</v>
      </c>
      <c r="U41" s="69" t="s">
        <v>472</v>
      </c>
      <c r="V41" s="69" t="s">
        <v>26</v>
      </c>
      <c r="W41" s="69" t="s">
        <v>1531</v>
      </c>
      <c r="X41" s="69" t="s">
        <v>1532</v>
      </c>
      <c r="Y41" s="69" t="s">
        <v>665</v>
      </c>
      <c r="Z41" s="69" t="s">
        <v>1533</v>
      </c>
      <c r="AA41" s="70" t="s">
        <v>1395</v>
      </c>
      <c r="AB41" s="70" t="s">
        <v>1127</v>
      </c>
    </row>
    <row r="42" spans="1:30" ht="22.5" customHeight="1">
      <c r="A42" s="69" t="s">
        <v>6786</v>
      </c>
      <c r="B42" s="70" t="s">
        <v>6820</v>
      </c>
      <c r="C42" s="70" t="s">
        <v>468</v>
      </c>
      <c r="D42" s="70" t="s">
        <v>662</v>
      </c>
      <c r="E42" s="73" t="s">
        <v>125</v>
      </c>
      <c r="F42" s="69" t="s">
        <v>126</v>
      </c>
      <c r="G42" s="69" t="s">
        <v>13</v>
      </c>
      <c r="H42" s="69" t="s">
        <v>127</v>
      </c>
      <c r="I42" s="69" t="s">
        <v>485</v>
      </c>
      <c r="J42" s="70" t="s">
        <v>6820</v>
      </c>
      <c r="K42" s="69" t="s">
        <v>1556</v>
      </c>
      <c r="L42" s="69" t="s">
        <v>1557</v>
      </c>
      <c r="M42" s="69" t="s">
        <v>1558</v>
      </c>
      <c r="N42" s="69" t="s">
        <v>488</v>
      </c>
      <c r="O42" s="69" t="s">
        <v>467</v>
      </c>
      <c r="P42" s="69" t="s">
        <v>468</v>
      </c>
      <c r="Q42" s="69" t="s">
        <v>662</v>
      </c>
      <c r="R42" s="69" t="s">
        <v>460</v>
      </c>
      <c r="S42" s="69" t="s">
        <v>471</v>
      </c>
      <c r="T42" s="69" t="s">
        <v>471</v>
      </c>
      <c r="U42" s="69" t="s">
        <v>472</v>
      </c>
      <c r="V42" s="69" t="s">
        <v>26</v>
      </c>
      <c r="W42" s="69" t="s">
        <v>1560</v>
      </c>
      <c r="X42" s="69" t="s">
        <v>536</v>
      </c>
      <c r="Y42" s="69" t="s">
        <v>58</v>
      </c>
      <c r="Z42" s="69" t="s">
        <v>1561</v>
      </c>
      <c r="AA42" s="70" t="s">
        <v>1562</v>
      </c>
      <c r="AB42" s="70" t="s">
        <v>1240</v>
      </c>
    </row>
    <row r="43" spans="1:30" ht="22.5" customHeight="1">
      <c r="A43" s="69" t="s">
        <v>6786</v>
      </c>
      <c r="B43" s="70" t="s">
        <v>3031</v>
      </c>
      <c r="C43" s="70" t="s">
        <v>468</v>
      </c>
      <c r="D43" s="70" t="s">
        <v>932</v>
      </c>
      <c r="E43" s="73" t="s">
        <v>128</v>
      </c>
      <c r="F43" s="69" t="s">
        <v>129</v>
      </c>
      <c r="G43" s="69" t="s">
        <v>13</v>
      </c>
      <c r="H43" s="69" t="s">
        <v>127</v>
      </c>
      <c r="I43" s="69" t="s">
        <v>485</v>
      </c>
      <c r="J43" s="70" t="s">
        <v>3033</v>
      </c>
      <c r="K43" s="69" t="s">
        <v>1234</v>
      </c>
      <c r="L43" s="69" t="s">
        <v>1235</v>
      </c>
      <c r="M43" s="69" t="s">
        <v>1563</v>
      </c>
      <c r="N43" s="69" t="s">
        <v>488</v>
      </c>
      <c r="O43" s="69" t="s">
        <v>467</v>
      </c>
      <c r="P43" s="69" t="s">
        <v>468</v>
      </c>
      <c r="Q43" s="69" t="s">
        <v>932</v>
      </c>
      <c r="R43" s="69" t="s">
        <v>460</v>
      </c>
      <c r="S43" s="69" t="s">
        <v>470</v>
      </c>
      <c r="T43" s="69" t="s">
        <v>471</v>
      </c>
      <c r="U43" s="69" t="s">
        <v>472</v>
      </c>
      <c r="V43" s="69" t="s">
        <v>26</v>
      </c>
      <c r="W43" s="69" t="s">
        <v>1565</v>
      </c>
      <c r="X43" s="69" t="s">
        <v>1070</v>
      </c>
      <c r="Y43" s="69" t="s">
        <v>1441</v>
      </c>
      <c r="Z43" s="69" t="s">
        <v>1451</v>
      </c>
      <c r="AA43" s="70" t="s">
        <v>1566</v>
      </c>
      <c r="AB43" s="70" t="s">
        <v>1240</v>
      </c>
      <c r="AC43" s="108" t="s">
        <v>6821</v>
      </c>
    </row>
    <row r="44" spans="1:30" ht="22.5" customHeight="1">
      <c r="A44" s="69" t="s">
        <v>6786</v>
      </c>
      <c r="B44" s="70" t="s">
        <v>3084</v>
      </c>
      <c r="C44" s="70" t="s">
        <v>489</v>
      </c>
      <c r="D44" s="70" t="s">
        <v>1169</v>
      </c>
      <c r="E44" s="73" t="s">
        <v>130</v>
      </c>
      <c r="F44" s="69" t="s">
        <v>131</v>
      </c>
      <c r="G44" s="69" t="s">
        <v>13</v>
      </c>
      <c r="H44" s="69" t="s">
        <v>41</v>
      </c>
      <c r="I44" s="69" t="s">
        <v>1106</v>
      </c>
      <c r="J44" s="70" t="s">
        <v>3084</v>
      </c>
      <c r="K44" s="69" t="s">
        <v>1587</v>
      </c>
      <c r="L44" s="69" t="s">
        <v>1454</v>
      </c>
      <c r="M44" s="69" t="s">
        <v>1580</v>
      </c>
      <c r="N44" s="69" t="s">
        <v>1588</v>
      </c>
      <c r="O44" s="69" t="s">
        <v>467</v>
      </c>
      <c r="P44" s="69" t="s">
        <v>489</v>
      </c>
      <c r="Q44" s="69" t="s">
        <v>1180</v>
      </c>
      <c r="R44" s="69" t="s">
        <v>460</v>
      </c>
      <c r="S44" s="69" t="s">
        <v>470</v>
      </c>
      <c r="T44" s="69" t="s">
        <v>471</v>
      </c>
      <c r="U44" s="69" t="s">
        <v>472</v>
      </c>
      <c r="V44" s="69" t="s">
        <v>1590</v>
      </c>
      <c r="W44" s="69" t="s">
        <v>1591</v>
      </c>
      <c r="X44" s="69" t="s">
        <v>58</v>
      </c>
      <c r="Y44" s="69" t="s">
        <v>1592</v>
      </c>
      <c r="Z44" s="69" t="s">
        <v>1593</v>
      </c>
      <c r="AA44" s="70" t="s">
        <v>1594</v>
      </c>
      <c r="AB44" s="70" t="s">
        <v>668</v>
      </c>
    </row>
    <row r="45" spans="1:30" ht="22.5" customHeight="1">
      <c r="A45" s="69" t="s">
        <v>6786</v>
      </c>
      <c r="B45" s="70" t="s">
        <v>6822</v>
      </c>
      <c r="C45" s="70" t="s">
        <v>468</v>
      </c>
      <c r="D45" s="70" t="s">
        <v>469</v>
      </c>
      <c r="E45" s="73" t="s">
        <v>132</v>
      </c>
      <c r="F45" s="69" t="s">
        <v>133</v>
      </c>
      <c r="G45" s="69" t="s">
        <v>13</v>
      </c>
      <c r="H45" s="69" t="s">
        <v>41</v>
      </c>
      <c r="I45" s="69" t="s">
        <v>524</v>
      </c>
      <c r="J45" s="70" t="s">
        <v>6822</v>
      </c>
      <c r="K45" s="69" t="s">
        <v>1598</v>
      </c>
      <c r="L45" s="69" t="s">
        <v>1599</v>
      </c>
      <c r="M45" s="69" t="s">
        <v>1109</v>
      </c>
      <c r="N45" s="69" t="s">
        <v>1600</v>
      </c>
      <c r="O45" s="69" t="s">
        <v>467</v>
      </c>
      <c r="P45" s="69" t="s">
        <v>468</v>
      </c>
      <c r="Q45" s="69" t="s">
        <v>469</v>
      </c>
      <c r="R45" s="69" t="s">
        <v>839</v>
      </c>
      <c r="S45" s="69" t="s">
        <v>471</v>
      </c>
      <c r="T45" s="69" t="s">
        <v>471</v>
      </c>
      <c r="U45" s="69" t="s">
        <v>472</v>
      </c>
      <c r="V45" s="69" t="s">
        <v>840</v>
      </c>
      <c r="W45" s="69" t="s">
        <v>1602</v>
      </c>
      <c r="X45" s="69" t="s">
        <v>840</v>
      </c>
      <c r="Y45" s="69" t="s">
        <v>842</v>
      </c>
      <c r="Z45" s="69" t="s">
        <v>1603</v>
      </c>
      <c r="AA45" s="70" t="s">
        <v>1603</v>
      </c>
      <c r="AB45" s="70" t="s">
        <v>803</v>
      </c>
    </row>
    <row r="46" spans="1:30" ht="22.5" customHeight="1">
      <c r="A46" s="69" t="s">
        <v>6786</v>
      </c>
      <c r="B46" s="70" t="s">
        <v>6823</v>
      </c>
      <c r="C46" s="70" t="s">
        <v>661</v>
      </c>
      <c r="D46" s="70" t="s">
        <v>662</v>
      </c>
      <c r="E46" s="73" t="s">
        <v>134</v>
      </c>
      <c r="F46" s="69" t="s">
        <v>135</v>
      </c>
      <c r="G46" s="69" t="s">
        <v>13</v>
      </c>
      <c r="H46" s="69" t="s">
        <v>57</v>
      </c>
      <c r="I46" s="69" t="s">
        <v>886</v>
      </c>
      <c r="J46" s="70" t="s">
        <v>6823</v>
      </c>
      <c r="K46" s="69" t="s">
        <v>1604</v>
      </c>
      <c r="L46" s="69" t="s">
        <v>1605</v>
      </c>
      <c r="M46" s="69" t="s">
        <v>1606</v>
      </c>
      <c r="N46" s="69" t="s">
        <v>1607</v>
      </c>
      <c r="O46" s="69" t="s">
        <v>467</v>
      </c>
      <c r="P46" s="69" t="s">
        <v>661</v>
      </c>
      <c r="Q46" s="69" t="s">
        <v>662</v>
      </c>
      <c r="R46" s="69" t="s">
        <v>1171</v>
      </c>
      <c r="S46" s="69" t="s">
        <v>471</v>
      </c>
      <c r="T46" s="69" t="s">
        <v>471</v>
      </c>
      <c r="U46" s="69" t="s">
        <v>472</v>
      </c>
      <c r="V46" s="69" t="s">
        <v>1609</v>
      </c>
      <c r="W46" s="69" t="s">
        <v>1610</v>
      </c>
      <c r="X46" s="69" t="s">
        <v>1611</v>
      </c>
      <c r="Y46" s="69" t="s">
        <v>842</v>
      </c>
      <c r="Z46" s="69" t="s">
        <v>1612</v>
      </c>
      <c r="AA46" s="70" t="s">
        <v>1613</v>
      </c>
      <c r="AB46" s="70" t="s">
        <v>803</v>
      </c>
    </row>
    <row r="47" spans="1:30" ht="22.5" customHeight="1">
      <c r="A47" s="69" t="s">
        <v>6786</v>
      </c>
      <c r="B47" s="70" t="s">
        <v>6823</v>
      </c>
      <c r="C47" s="70" t="s">
        <v>661</v>
      </c>
      <c r="D47" s="70" t="s">
        <v>662</v>
      </c>
      <c r="E47" s="73" t="s">
        <v>136</v>
      </c>
      <c r="F47" s="69" t="s">
        <v>137</v>
      </c>
      <c r="G47" s="69" t="s">
        <v>13</v>
      </c>
      <c r="H47" s="69" t="s">
        <v>36</v>
      </c>
      <c r="I47" s="69" t="s">
        <v>485</v>
      </c>
      <c r="J47" s="70" t="s">
        <v>6823</v>
      </c>
      <c r="K47" s="69" t="s">
        <v>1614</v>
      </c>
      <c r="L47" s="69" t="s">
        <v>1615</v>
      </c>
      <c r="M47" s="69" t="s">
        <v>1614</v>
      </c>
      <c r="N47" s="69" t="s">
        <v>488</v>
      </c>
      <c r="O47" s="69" t="s">
        <v>467</v>
      </c>
      <c r="P47" s="69" t="s">
        <v>661</v>
      </c>
      <c r="Q47" s="69" t="s">
        <v>662</v>
      </c>
      <c r="R47" s="69" t="s">
        <v>1171</v>
      </c>
      <c r="S47" s="69" t="s">
        <v>471</v>
      </c>
      <c r="T47" s="69" t="s">
        <v>471</v>
      </c>
      <c r="U47" s="69" t="s">
        <v>472</v>
      </c>
      <c r="V47" s="69" t="s">
        <v>1617</v>
      </c>
      <c r="W47" s="69" t="s">
        <v>1618</v>
      </c>
      <c r="X47" s="69" t="s">
        <v>1611</v>
      </c>
      <c r="Y47" s="69" t="s">
        <v>842</v>
      </c>
      <c r="Z47" s="69" t="s">
        <v>1619</v>
      </c>
      <c r="AA47" s="70" t="s">
        <v>1620</v>
      </c>
      <c r="AB47" s="70" t="s">
        <v>803</v>
      </c>
    </row>
    <row r="48" spans="1:30" ht="22.5" customHeight="1">
      <c r="A48" s="69" t="s">
        <v>6786</v>
      </c>
      <c r="B48" s="70" t="s">
        <v>6824</v>
      </c>
      <c r="C48" s="70" t="s">
        <v>468</v>
      </c>
      <c r="D48" s="70" t="s">
        <v>932</v>
      </c>
      <c r="E48" s="73" t="s">
        <v>138</v>
      </c>
      <c r="F48" s="69" t="s">
        <v>139</v>
      </c>
      <c r="G48" s="69" t="s">
        <v>13</v>
      </c>
      <c r="H48" s="69" t="s">
        <v>57</v>
      </c>
      <c r="I48" s="69" t="s">
        <v>485</v>
      </c>
      <c r="J48" s="70" t="s">
        <v>6824</v>
      </c>
      <c r="K48" s="69" t="s">
        <v>862</v>
      </c>
      <c r="L48" s="69" t="s">
        <v>1621</v>
      </c>
      <c r="M48" s="69" t="s">
        <v>862</v>
      </c>
      <c r="N48" s="69" t="s">
        <v>488</v>
      </c>
      <c r="O48" s="69" t="s">
        <v>467</v>
      </c>
      <c r="P48" s="69" t="s">
        <v>468</v>
      </c>
      <c r="Q48" s="69" t="s">
        <v>932</v>
      </c>
      <c r="R48" s="69" t="s">
        <v>839</v>
      </c>
      <c r="S48" s="69" t="s">
        <v>471</v>
      </c>
      <c r="T48" s="69" t="s">
        <v>471</v>
      </c>
      <c r="U48" s="69" t="s">
        <v>472</v>
      </c>
      <c r="V48" s="69" t="s">
        <v>840</v>
      </c>
      <c r="W48" s="69" t="s">
        <v>1623</v>
      </c>
      <c r="X48" s="69" t="s">
        <v>840</v>
      </c>
      <c r="Y48" s="69" t="s">
        <v>842</v>
      </c>
      <c r="Z48" s="69" t="s">
        <v>843</v>
      </c>
      <c r="AA48" s="70" t="s">
        <v>1624</v>
      </c>
      <c r="AB48" s="70" t="s">
        <v>803</v>
      </c>
    </row>
    <row r="49" spans="1:29" ht="22.5" customHeight="1">
      <c r="A49" s="69" t="s">
        <v>6786</v>
      </c>
      <c r="B49" s="70" t="s">
        <v>3037</v>
      </c>
      <c r="C49" s="70" t="s">
        <v>661</v>
      </c>
      <c r="D49" s="70" t="s">
        <v>662</v>
      </c>
      <c r="E49" s="73" t="s">
        <v>140</v>
      </c>
      <c r="F49" s="69" t="s">
        <v>141</v>
      </c>
      <c r="G49" s="69" t="s">
        <v>13</v>
      </c>
      <c r="H49" s="69" t="s">
        <v>41</v>
      </c>
      <c r="I49" s="69" t="s">
        <v>927</v>
      </c>
      <c r="J49" s="70" t="s">
        <v>6825</v>
      </c>
      <c r="K49" s="69" t="s">
        <v>1625</v>
      </c>
      <c r="L49" s="69" t="s">
        <v>1626</v>
      </c>
      <c r="M49" s="69" t="s">
        <v>1571</v>
      </c>
      <c r="N49" s="69" t="s">
        <v>1627</v>
      </c>
      <c r="O49" s="69" t="s">
        <v>467</v>
      </c>
      <c r="P49" s="69" t="s">
        <v>661</v>
      </c>
      <c r="Q49" s="69" t="s">
        <v>662</v>
      </c>
      <c r="R49" s="69" t="s">
        <v>839</v>
      </c>
      <c r="S49" s="69" t="s">
        <v>471</v>
      </c>
      <c r="T49" s="69" t="s">
        <v>471</v>
      </c>
      <c r="U49" s="69" t="s">
        <v>472</v>
      </c>
      <c r="V49" s="69" t="s">
        <v>840</v>
      </c>
      <c r="W49" s="69" t="s">
        <v>460</v>
      </c>
      <c r="X49" s="69" t="s">
        <v>1611</v>
      </c>
      <c r="Y49" s="69" t="s">
        <v>842</v>
      </c>
      <c r="Z49" s="69" t="s">
        <v>1619</v>
      </c>
      <c r="AA49" s="70" t="s">
        <v>1620</v>
      </c>
      <c r="AB49" s="70" t="s">
        <v>668</v>
      </c>
      <c r="AC49" s="70" t="s">
        <v>6826</v>
      </c>
    </row>
    <row r="50" spans="1:29" ht="22.5" customHeight="1">
      <c r="A50" s="69" t="s">
        <v>6786</v>
      </c>
      <c r="B50" s="70" t="s">
        <v>3037</v>
      </c>
      <c r="C50" s="70" t="s">
        <v>661</v>
      </c>
      <c r="D50" s="70" t="s">
        <v>662</v>
      </c>
      <c r="E50" s="73" t="s">
        <v>142</v>
      </c>
      <c r="F50" s="69" t="s">
        <v>143</v>
      </c>
      <c r="G50" s="69" t="s">
        <v>13</v>
      </c>
      <c r="H50" s="69" t="s">
        <v>57</v>
      </c>
      <c r="I50" s="69" t="s">
        <v>462</v>
      </c>
      <c r="J50" s="70" t="s">
        <v>6825</v>
      </c>
      <c r="K50" s="69" t="s">
        <v>1598</v>
      </c>
      <c r="L50" s="69" t="s">
        <v>1628</v>
      </c>
      <c r="M50" s="69" t="s">
        <v>1629</v>
      </c>
      <c r="N50" s="69" t="s">
        <v>1630</v>
      </c>
      <c r="O50" s="69" t="s">
        <v>467</v>
      </c>
      <c r="P50" s="69" t="s">
        <v>661</v>
      </c>
      <c r="Q50" s="69" t="s">
        <v>662</v>
      </c>
      <c r="R50" s="69" t="s">
        <v>1171</v>
      </c>
      <c r="S50" s="69" t="s">
        <v>471</v>
      </c>
      <c r="T50" s="69" t="s">
        <v>471</v>
      </c>
      <c r="U50" s="69" t="s">
        <v>472</v>
      </c>
      <c r="V50" s="69" t="s">
        <v>840</v>
      </c>
      <c r="W50" s="69" t="s">
        <v>460</v>
      </c>
      <c r="X50" s="69" t="s">
        <v>1611</v>
      </c>
      <c r="Y50" s="69" t="s">
        <v>842</v>
      </c>
      <c r="Z50" s="69" t="s">
        <v>1619</v>
      </c>
      <c r="AA50" s="70" t="s">
        <v>1620</v>
      </c>
      <c r="AB50" s="70" t="s">
        <v>668</v>
      </c>
      <c r="AC50" s="70" t="s">
        <v>6826</v>
      </c>
    </row>
    <row r="51" spans="1:29" ht="22.5" customHeight="1">
      <c r="A51" s="69" t="s">
        <v>6786</v>
      </c>
      <c r="B51" s="70" t="s">
        <v>6827</v>
      </c>
      <c r="C51" s="70" t="s">
        <v>661</v>
      </c>
      <c r="D51" s="70" t="s">
        <v>662</v>
      </c>
      <c r="E51" s="73" t="s">
        <v>144</v>
      </c>
      <c r="F51" s="69" t="s">
        <v>145</v>
      </c>
      <c r="G51" s="69" t="s">
        <v>13</v>
      </c>
      <c r="H51" s="69" t="s">
        <v>41</v>
      </c>
      <c r="I51" s="69" t="s">
        <v>781</v>
      </c>
      <c r="J51" s="70" t="s">
        <v>6827</v>
      </c>
      <c r="K51" s="69" t="s">
        <v>835</v>
      </c>
      <c r="L51" s="69" t="s">
        <v>1631</v>
      </c>
      <c r="M51" s="69" t="s">
        <v>1109</v>
      </c>
      <c r="N51" s="69" t="s">
        <v>1632</v>
      </c>
      <c r="O51" s="69" t="s">
        <v>467</v>
      </c>
      <c r="P51" s="69" t="s">
        <v>661</v>
      </c>
      <c r="Q51" s="69" t="s">
        <v>662</v>
      </c>
      <c r="R51" s="69" t="s">
        <v>633</v>
      </c>
      <c r="S51" s="69" t="s">
        <v>471</v>
      </c>
      <c r="T51" s="69" t="s">
        <v>471</v>
      </c>
      <c r="U51" s="69" t="s">
        <v>472</v>
      </c>
      <c r="V51" s="69" t="s">
        <v>1633</v>
      </c>
      <c r="W51" s="69" t="s">
        <v>1634</v>
      </c>
      <c r="X51" s="69" t="s">
        <v>1611</v>
      </c>
      <c r="Y51" s="69" t="s">
        <v>842</v>
      </c>
      <c r="Z51" s="69" t="s">
        <v>1635</v>
      </c>
      <c r="AA51" s="70" t="s">
        <v>1636</v>
      </c>
      <c r="AB51" s="70" t="s">
        <v>1637</v>
      </c>
    </row>
    <row r="52" spans="1:29" ht="22.5" customHeight="1">
      <c r="A52" s="69" t="s">
        <v>6786</v>
      </c>
      <c r="B52" s="70" t="s">
        <v>6828</v>
      </c>
      <c r="C52" s="70" t="s">
        <v>661</v>
      </c>
      <c r="D52" s="70" t="s">
        <v>662</v>
      </c>
      <c r="E52" s="73" t="s">
        <v>146</v>
      </c>
      <c r="F52" s="69" t="s">
        <v>147</v>
      </c>
      <c r="G52" s="69" t="s">
        <v>13</v>
      </c>
      <c r="H52" s="69" t="s">
        <v>57</v>
      </c>
      <c r="I52" s="69" t="s">
        <v>462</v>
      </c>
      <c r="J52" s="70" t="s">
        <v>6828</v>
      </c>
      <c r="K52" s="69" t="s">
        <v>1638</v>
      </c>
      <c r="L52" s="69" t="s">
        <v>1639</v>
      </c>
      <c r="M52" s="69" t="s">
        <v>1640</v>
      </c>
      <c r="N52" s="69" t="s">
        <v>1641</v>
      </c>
      <c r="O52" s="69" t="s">
        <v>467</v>
      </c>
      <c r="P52" s="69" t="s">
        <v>661</v>
      </c>
      <c r="Q52" s="69" t="s">
        <v>662</v>
      </c>
      <c r="R52" s="69" t="s">
        <v>839</v>
      </c>
      <c r="S52" s="69" t="s">
        <v>471</v>
      </c>
      <c r="T52" s="69" t="s">
        <v>471</v>
      </c>
      <c r="U52" s="69" t="s">
        <v>472</v>
      </c>
      <c r="V52" s="69" t="s">
        <v>840</v>
      </c>
      <c r="W52" s="69" t="s">
        <v>1643</v>
      </c>
      <c r="X52" s="69" t="s">
        <v>1611</v>
      </c>
      <c r="Y52" s="69" t="s">
        <v>842</v>
      </c>
      <c r="Z52" s="69" t="s">
        <v>1619</v>
      </c>
      <c r="AA52" s="70" t="s">
        <v>1620</v>
      </c>
      <c r="AB52" s="70" t="s">
        <v>1644</v>
      </c>
    </row>
    <row r="53" spans="1:29" ht="22.5" customHeight="1">
      <c r="A53" s="69" t="s">
        <v>6786</v>
      </c>
      <c r="B53" s="70" t="s">
        <v>3037</v>
      </c>
      <c r="C53" s="70" t="s">
        <v>661</v>
      </c>
      <c r="D53" s="70" t="s">
        <v>662</v>
      </c>
      <c r="E53" s="73" t="s">
        <v>148</v>
      </c>
      <c r="F53" s="69" t="s">
        <v>149</v>
      </c>
      <c r="G53" s="69" t="s">
        <v>13</v>
      </c>
      <c r="H53" s="69" t="s">
        <v>41</v>
      </c>
      <c r="I53" s="69" t="s">
        <v>1029</v>
      </c>
      <c r="J53" s="70" t="s">
        <v>6829</v>
      </c>
      <c r="K53" s="69" t="s">
        <v>1645</v>
      </c>
      <c r="L53" s="69" t="s">
        <v>1646</v>
      </c>
      <c r="M53" s="69" t="s">
        <v>1647</v>
      </c>
      <c r="N53" s="69" t="s">
        <v>1648</v>
      </c>
      <c r="O53" s="69" t="s">
        <v>467</v>
      </c>
      <c r="P53" s="69" t="s">
        <v>661</v>
      </c>
      <c r="Q53" s="69" t="s">
        <v>662</v>
      </c>
      <c r="R53" s="69" t="s">
        <v>1171</v>
      </c>
      <c r="S53" s="69" t="s">
        <v>471</v>
      </c>
      <c r="T53" s="69" t="s">
        <v>471</v>
      </c>
      <c r="U53" s="69" t="s">
        <v>472</v>
      </c>
      <c r="V53" s="69" t="s">
        <v>1650</v>
      </c>
      <c r="W53" s="69" t="s">
        <v>1651</v>
      </c>
      <c r="X53" s="69" t="s">
        <v>1611</v>
      </c>
      <c r="Y53" s="69" t="s">
        <v>842</v>
      </c>
      <c r="Z53" s="69" t="s">
        <v>843</v>
      </c>
      <c r="AA53" s="70" t="s">
        <v>1652</v>
      </c>
      <c r="AB53" s="70" t="s">
        <v>803</v>
      </c>
      <c r="AC53" s="70" t="s">
        <v>6830</v>
      </c>
    </row>
    <row r="54" spans="1:29" ht="22.5" customHeight="1">
      <c r="A54" s="69" t="s">
        <v>6786</v>
      </c>
      <c r="B54" s="70" t="s">
        <v>6831</v>
      </c>
      <c r="C54" s="70" t="s">
        <v>661</v>
      </c>
      <c r="D54" s="70" t="s">
        <v>662</v>
      </c>
      <c r="E54" s="73" t="s">
        <v>150</v>
      </c>
      <c r="F54" s="69" t="s">
        <v>151</v>
      </c>
      <c r="G54" s="69" t="s">
        <v>13</v>
      </c>
      <c r="H54" s="69" t="s">
        <v>36</v>
      </c>
      <c r="I54" s="69" t="s">
        <v>485</v>
      </c>
      <c r="J54" s="70" t="s">
        <v>6831</v>
      </c>
      <c r="K54" s="69" t="s">
        <v>1653</v>
      </c>
      <c r="L54" s="69" t="s">
        <v>862</v>
      </c>
      <c r="M54" s="69" t="s">
        <v>1653</v>
      </c>
      <c r="N54" s="69" t="s">
        <v>488</v>
      </c>
      <c r="O54" s="69" t="s">
        <v>467</v>
      </c>
      <c r="P54" s="69" t="s">
        <v>661</v>
      </c>
      <c r="Q54" s="69" t="s">
        <v>662</v>
      </c>
      <c r="R54" s="69" t="s">
        <v>1171</v>
      </c>
      <c r="S54" s="69" t="s">
        <v>471</v>
      </c>
      <c r="T54" s="69" t="s">
        <v>471</v>
      </c>
      <c r="U54" s="69" t="s">
        <v>472</v>
      </c>
      <c r="V54" s="69" t="s">
        <v>1654</v>
      </c>
      <c r="W54" s="69" t="s">
        <v>1655</v>
      </c>
      <c r="X54" s="69" t="s">
        <v>1611</v>
      </c>
      <c r="Y54" s="69" t="s">
        <v>842</v>
      </c>
      <c r="Z54" s="69" t="s">
        <v>1656</v>
      </c>
      <c r="AA54" s="70" t="s">
        <v>1657</v>
      </c>
      <c r="AB54" s="70" t="s">
        <v>803</v>
      </c>
    </row>
    <row r="55" spans="1:29" ht="22.5" customHeight="1">
      <c r="A55" s="69" t="s">
        <v>6786</v>
      </c>
      <c r="B55" s="70" t="s">
        <v>6831</v>
      </c>
      <c r="C55" s="70" t="s">
        <v>661</v>
      </c>
      <c r="D55" s="70" t="s">
        <v>662</v>
      </c>
      <c r="E55" s="73" t="s">
        <v>152</v>
      </c>
      <c r="F55" s="69" t="s">
        <v>153</v>
      </c>
      <c r="G55" s="69" t="s">
        <v>13</v>
      </c>
      <c r="H55" s="69" t="s">
        <v>36</v>
      </c>
      <c r="I55" s="69" t="s">
        <v>1658</v>
      </c>
      <c r="J55" s="70" t="s">
        <v>6831</v>
      </c>
      <c r="K55" s="69" t="s">
        <v>1189</v>
      </c>
      <c r="L55" s="69" t="s">
        <v>1659</v>
      </c>
      <c r="M55" s="69" t="s">
        <v>1660</v>
      </c>
      <c r="N55" s="69" t="s">
        <v>1661</v>
      </c>
      <c r="O55" s="69" t="s">
        <v>467</v>
      </c>
      <c r="P55" s="69" t="s">
        <v>661</v>
      </c>
      <c r="Q55" s="69" t="s">
        <v>662</v>
      </c>
      <c r="R55" s="69" t="s">
        <v>633</v>
      </c>
      <c r="S55" s="69" t="s">
        <v>471</v>
      </c>
      <c r="T55" s="69" t="s">
        <v>471</v>
      </c>
      <c r="U55" s="69" t="s">
        <v>472</v>
      </c>
      <c r="V55" s="69" t="s">
        <v>1663</v>
      </c>
      <c r="W55" s="69" t="s">
        <v>1664</v>
      </c>
      <c r="X55" s="69" t="s">
        <v>1611</v>
      </c>
      <c r="Y55" s="69" t="s">
        <v>842</v>
      </c>
      <c r="Z55" s="69" t="s">
        <v>1656</v>
      </c>
      <c r="AA55" s="70" t="s">
        <v>1665</v>
      </c>
      <c r="AB55" s="70" t="s">
        <v>803</v>
      </c>
    </row>
    <row r="56" spans="1:29" ht="22.5" customHeight="1">
      <c r="A56" s="69" t="s">
        <v>6786</v>
      </c>
      <c r="B56" s="70" t="s">
        <v>6831</v>
      </c>
      <c r="C56" s="70" t="s">
        <v>661</v>
      </c>
      <c r="D56" s="70" t="s">
        <v>662</v>
      </c>
      <c r="E56" s="73" t="s">
        <v>154</v>
      </c>
      <c r="F56" s="69" t="s">
        <v>155</v>
      </c>
      <c r="G56" s="69" t="s">
        <v>13</v>
      </c>
      <c r="H56" s="69" t="s">
        <v>41</v>
      </c>
      <c r="I56" s="69" t="s">
        <v>856</v>
      </c>
      <c r="J56" s="70" t="s">
        <v>6831</v>
      </c>
      <c r="K56" s="69" t="s">
        <v>1666</v>
      </c>
      <c r="L56" s="69" t="s">
        <v>1667</v>
      </c>
      <c r="M56" s="69" t="s">
        <v>1668</v>
      </c>
      <c r="N56" s="69" t="s">
        <v>1669</v>
      </c>
      <c r="O56" s="69" t="s">
        <v>467</v>
      </c>
      <c r="P56" s="69" t="s">
        <v>661</v>
      </c>
      <c r="Q56" s="69" t="s">
        <v>662</v>
      </c>
      <c r="R56" s="69" t="s">
        <v>633</v>
      </c>
      <c r="S56" s="69" t="s">
        <v>471</v>
      </c>
      <c r="T56" s="69" t="s">
        <v>471</v>
      </c>
      <c r="U56" s="69" t="s">
        <v>472</v>
      </c>
      <c r="V56" s="69" t="s">
        <v>1670</v>
      </c>
      <c r="W56" s="69" t="s">
        <v>1671</v>
      </c>
      <c r="X56" s="69" t="s">
        <v>1611</v>
      </c>
      <c r="Y56" s="69" t="s">
        <v>842</v>
      </c>
      <c r="Z56" s="69" t="s">
        <v>1656</v>
      </c>
      <c r="AA56" s="70" t="s">
        <v>1672</v>
      </c>
      <c r="AB56" s="70" t="s">
        <v>803</v>
      </c>
    </row>
    <row r="57" spans="1:29" ht="22.5" customHeight="1">
      <c r="A57" s="69" t="s">
        <v>6786</v>
      </c>
      <c r="B57" s="70" t="s">
        <v>6831</v>
      </c>
      <c r="C57" s="70" t="s">
        <v>661</v>
      </c>
      <c r="D57" s="70" t="s">
        <v>662</v>
      </c>
      <c r="E57" s="73" t="s">
        <v>156</v>
      </c>
      <c r="F57" s="69" t="s">
        <v>157</v>
      </c>
      <c r="G57" s="69" t="s">
        <v>13</v>
      </c>
      <c r="H57" s="69" t="s">
        <v>36</v>
      </c>
      <c r="I57" s="69" t="s">
        <v>1673</v>
      </c>
      <c r="J57" s="70" t="s">
        <v>6831</v>
      </c>
      <c r="K57" s="69" t="s">
        <v>862</v>
      </c>
      <c r="L57" s="69" t="s">
        <v>1674</v>
      </c>
      <c r="M57" s="69" t="s">
        <v>1675</v>
      </c>
      <c r="N57" s="69" t="s">
        <v>1676</v>
      </c>
      <c r="O57" s="69" t="s">
        <v>467</v>
      </c>
      <c r="P57" s="69" t="s">
        <v>661</v>
      </c>
      <c r="Q57" s="69" t="s">
        <v>662</v>
      </c>
      <c r="R57" s="69" t="s">
        <v>633</v>
      </c>
      <c r="S57" s="69" t="s">
        <v>471</v>
      </c>
      <c r="T57" s="69" t="s">
        <v>471</v>
      </c>
      <c r="U57" s="69" t="s">
        <v>472</v>
      </c>
      <c r="V57" s="69" t="s">
        <v>1677</v>
      </c>
      <c r="W57" s="69" t="s">
        <v>1678</v>
      </c>
      <c r="X57" s="69" t="s">
        <v>1611</v>
      </c>
      <c r="Y57" s="69" t="s">
        <v>842</v>
      </c>
      <c r="Z57" s="69" t="s">
        <v>1679</v>
      </c>
      <c r="AA57" s="70" t="s">
        <v>1680</v>
      </c>
      <c r="AB57" s="70" t="s">
        <v>803</v>
      </c>
    </row>
    <row r="58" spans="1:29" ht="22.5" customHeight="1">
      <c r="A58" s="69" t="s">
        <v>6786</v>
      </c>
      <c r="B58" s="70" t="s">
        <v>6832</v>
      </c>
      <c r="C58" s="70" t="s">
        <v>468</v>
      </c>
      <c r="D58" s="70" t="s">
        <v>932</v>
      </c>
      <c r="E58" s="73" t="s">
        <v>158</v>
      </c>
      <c r="F58" s="69" t="s">
        <v>159</v>
      </c>
      <c r="G58" s="69" t="s">
        <v>13</v>
      </c>
      <c r="H58" s="69" t="s">
        <v>41</v>
      </c>
      <c r="I58" s="69" t="s">
        <v>957</v>
      </c>
      <c r="J58" s="70" t="s">
        <v>6832</v>
      </c>
      <c r="K58" s="69" t="s">
        <v>835</v>
      </c>
      <c r="L58" s="69" t="s">
        <v>1681</v>
      </c>
      <c r="M58" s="69" t="s">
        <v>1267</v>
      </c>
      <c r="N58" s="69" t="s">
        <v>1682</v>
      </c>
      <c r="O58" s="69" t="s">
        <v>467</v>
      </c>
      <c r="P58" s="69" t="s">
        <v>468</v>
      </c>
      <c r="Q58" s="69" t="s">
        <v>469</v>
      </c>
      <c r="R58" s="69" t="s">
        <v>839</v>
      </c>
      <c r="S58" s="69" t="s">
        <v>470</v>
      </c>
      <c r="T58" s="69" t="s">
        <v>471</v>
      </c>
      <c r="U58" s="69" t="s">
        <v>472</v>
      </c>
      <c r="V58" s="69" t="s">
        <v>840</v>
      </c>
      <c r="W58" s="69" t="s">
        <v>841</v>
      </c>
      <c r="X58" s="69" t="s">
        <v>840</v>
      </c>
      <c r="Y58" s="69" t="s">
        <v>842</v>
      </c>
      <c r="Z58" s="69" t="s">
        <v>844</v>
      </c>
      <c r="AA58" s="70" t="s">
        <v>1684</v>
      </c>
      <c r="AB58" s="70" t="s">
        <v>803</v>
      </c>
      <c r="AC58" s="70" t="s">
        <v>6796</v>
      </c>
    </row>
    <row r="59" spans="1:29" ht="22.5" customHeight="1">
      <c r="A59" s="69" t="s">
        <v>6786</v>
      </c>
      <c r="B59" s="70" t="s">
        <v>6831</v>
      </c>
      <c r="C59" s="70" t="s">
        <v>661</v>
      </c>
      <c r="D59" s="70" t="s">
        <v>662</v>
      </c>
      <c r="E59" s="73" t="s">
        <v>160</v>
      </c>
      <c r="F59" s="69" t="s">
        <v>161</v>
      </c>
      <c r="G59" s="69" t="s">
        <v>13</v>
      </c>
      <c r="H59" s="69" t="s">
        <v>57</v>
      </c>
      <c r="I59" s="69" t="s">
        <v>462</v>
      </c>
      <c r="J59" s="70" t="s">
        <v>6831</v>
      </c>
      <c r="K59" s="69" t="s">
        <v>1685</v>
      </c>
      <c r="L59" s="69" t="s">
        <v>1686</v>
      </c>
      <c r="M59" s="69" t="s">
        <v>1251</v>
      </c>
      <c r="N59" s="69" t="s">
        <v>1687</v>
      </c>
      <c r="O59" s="69" t="s">
        <v>467</v>
      </c>
      <c r="P59" s="69" t="s">
        <v>661</v>
      </c>
      <c r="Q59" s="69" t="s">
        <v>662</v>
      </c>
      <c r="R59" s="69" t="s">
        <v>839</v>
      </c>
      <c r="S59" s="69" t="s">
        <v>471</v>
      </c>
      <c r="T59" s="69" t="s">
        <v>471</v>
      </c>
      <c r="U59" s="69" t="s">
        <v>472</v>
      </c>
      <c r="V59" s="69" t="s">
        <v>840</v>
      </c>
      <c r="W59" s="69" t="s">
        <v>1643</v>
      </c>
      <c r="X59" s="69" t="s">
        <v>1611</v>
      </c>
      <c r="Y59" s="69" t="s">
        <v>842</v>
      </c>
      <c r="Z59" s="69" t="s">
        <v>1619</v>
      </c>
      <c r="AA59" s="70" t="s">
        <v>1620</v>
      </c>
      <c r="AB59" s="70" t="s">
        <v>668</v>
      </c>
    </row>
    <row r="60" spans="1:29" ht="22.5" customHeight="1">
      <c r="A60" s="69" t="s">
        <v>6786</v>
      </c>
      <c r="B60" s="185" t="s">
        <v>6833</v>
      </c>
      <c r="C60" s="70" t="s">
        <v>661</v>
      </c>
      <c r="D60" s="70" t="s">
        <v>1377</v>
      </c>
      <c r="E60" s="71" t="s">
        <v>162</v>
      </c>
      <c r="F60" s="69" t="s">
        <v>163</v>
      </c>
      <c r="G60" s="69" t="s">
        <v>13</v>
      </c>
      <c r="H60" s="69" t="s">
        <v>57</v>
      </c>
      <c r="I60" s="69" t="s">
        <v>462</v>
      </c>
      <c r="J60" s="70" t="s">
        <v>6834</v>
      </c>
      <c r="K60" s="69" t="s">
        <v>1708</v>
      </c>
      <c r="L60" s="69" t="s">
        <v>1709</v>
      </c>
      <c r="M60" s="69" t="s">
        <v>1639</v>
      </c>
      <c r="N60" s="69" t="s">
        <v>1710</v>
      </c>
      <c r="O60" s="69" t="s">
        <v>467</v>
      </c>
      <c r="P60" s="69" t="s">
        <v>661</v>
      </c>
      <c r="Q60" s="69" t="s">
        <v>1377</v>
      </c>
      <c r="R60" s="69" t="s">
        <v>460</v>
      </c>
      <c r="S60" s="69" t="s">
        <v>471</v>
      </c>
      <c r="T60" s="69" t="s">
        <v>471</v>
      </c>
      <c r="U60" s="69" t="s">
        <v>472</v>
      </c>
      <c r="V60" s="69" t="s">
        <v>840</v>
      </c>
      <c r="W60" s="69" t="s">
        <v>1623</v>
      </c>
      <c r="X60" s="69" t="s">
        <v>1712</v>
      </c>
      <c r="Y60" s="69" t="s">
        <v>842</v>
      </c>
      <c r="Z60" s="69" t="s">
        <v>1713</v>
      </c>
      <c r="AA60" s="70" t="s">
        <v>1714</v>
      </c>
      <c r="AB60" s="70" t="s">
        <v>668</v>
      </c>
      <c r="AC60" s="70" t="s">
        <v>6835</v>
      </c>
    </row>
    <row r="61" spans="1:29" ht="22.5" customHeight="1">
      <c r="A61" s="69" t="s">
        <v>6786</v>
      </c>
      <c r="B61" s="185" t="s">
        <v>3159</v>
      </c>
      <c r="C61" s="70" t="s">
        <v>468</v>
      </c>
      <c r="D61" s="70" t="s">
        <v>932</v>
      </c>
      <c r="E61" s="73" t="s">
        <v>164</v>
      </c>
      <c r="F61" s="69" t="s">
        <v>165</v>
      </c>
      <c r="G61" s="69" t="s">
        <v>13</v>
      </c>
      <c r="H61" s="69" t="s">
        <v>41</v>
      </c>
      <c r="I61" s="69" t="s">
        <v>1658</v>
      </c>
      <c r="J61" s="70" t="s">
        <v>460</v>
      </c>
      <c r="K61" s="69" t="s">
        <v>611</v>
      </c>
      <c r="L61" s="69" t="s">
        <v>1715</v>
      </c>
      <c r="M61" s="69" t="s">
        <v>1716</v>
      </c>
      <c r="N61" s="69" t="s">
        <v>1717</v>
      </c>
      <c r="O61" s="69" t="s">
        <v>467</v>
      </c>
      <c r="P61" s="69" t="s">
        <v>468</v>
      </c>
      <c r="Q61" s="69" t="s">
        <v>932</v>
      </c>
      <c r="R61" s="69" t="s">
        <v>460</v>
      </c>
      <c r="S61" s="69" t="s">
        <v>471</v>
      </c>
      <c r="T61" s="69" t="s">
        <v>471</v>
      </c>
      <c r="U61" s="69" t="s">
        <v>472</v>
      </c>
      <c r="V61" s="69" t="s">
        <v>840</v>
      </c>
      <c r="W61" s="69" t="s">
        <v>1602</v>
      </c>
      <c r="X61" s="69" t="s">
        <v>1070</v>
      </c>
      <c r="Y61" s="69" t="s">
        <v>842</v>
      </c>
      <c r="Z61" s="69" t="s">
        <v>1718</v>
      </c>
      <c r="AA61" s="70" t="s">
        <v>1719</v>
      </c>
      <c r="AB61" s="70" t="s">
        <v>1603</v>
      </c>
      <c r="AC61" s="70" t="s">
        <v>6836</v>
      </c>
    </row>
    <row r="62" spans="1:29" ht="22.5" customHeight="1">
      <c r="A62" s="69" t="s">
        <v>6786</v>
      </c>
      <c r="B62" s="70" t="s">
        <v>6837</v>
      </c>
      <c r="C62" s="70" t="s">
        <v>468</v>
      </c>
      <c r="D62" s="70" t="s">
        <v>932</v>
      </c>
      <c r="E62" s="73" t="s">
        <v>166</v>
      </c>
      <c r="F62" s="69" t="s">
        <v>167</v>
      </c>
      <c r="G62" s="69" t="s">
        <v>13</v>
      </c>
      <c r="H62" s="69" t="s">
        <v>41</v>
      </c>
      <c r="I62" s="69" t="s">
        <v>491</v>
      </c>
      <c r="J62" s="70" t="s">
        <v>6837</v>
      </c>
      <c r="K62" s="69" t="s">
        <v>1720</v>
      </c>
      <c r="L62" s="69" t="s">
        <v>1721</v>
      </c>
      <c r="M62" s="69" t="s">
        <v>1722</v>
      </c>
      <c r="N62" s="69" t="s">
        <v>1723</v>
      </c>
      <c r="O62" s="69" t="s">
        <v>467</v>
      </c>
      <c r="P62" s="69" t="s">
        <v>468</v>
      </c>
      <c r="Q62" s="69" t="s">
        <v>932</v>
      </c>
      <c r="R62" s="69" t="s">
        <v>460</v>
      </c>
      <c r="S62" s="69" t="s">
        <v>470</v>
      </c>
      <c r="T62" s="69" t="s">
        <v>471</v>
      </c>
      <c r="U62" s="69" t="s">
        <v>472</v>
      </c>
      <c r="V62" s="69" t="s">
        <v>840</v>
      </c>
      <c r="W62" s="69" t="s">
        <v>1699</v>
      </c>
      <c r="X62" s="69" t="s">
        <v>1070</v>
      </c>
      <c r="Y62" s="69" t="s">
        <v>842</v>
      </c>
      <c r="Z62" s="69" t="s">
        <v>1725</v>
      </c>
      <c r="AA62" s="70" t="s">
        <v>1701</v>
      </c>
      <c r="AB62" s="70" t="s">
        <v>668</v>
      </c>
    </row>
    <row r="63" spans="1:29" ht="22.5" customHeight="1">
      <c r="A63" s="69" t="s">
        <v>6786</v>
      </c>
      <c r="B63" s="70" t="s">
        <v>6831</v>
      </c>
      <c r="C63" s="70" t="s">
        <v>661</v>
      </c>
      <c r="D63" s="70" t="s">
        <v>662</v>
      </c>
      <c r="E63" s="73" t="s">
        <v>168</v>
      </c>
      <c r="F63" s="69" t="s">
        <v>169</v>
      </c>
      <c r="G63" s="69" t="s">
        <v>13</v>
      </c>
      <c r="H63" s="69" t="s">
        <v>57</v>
      </c>
      <c r="I63" s="69" t="s">
        <v>462</v>
      </c>
      <c r="J63" s="70" t="s">
        <v>6831</v>
      </c>
      <c r="K63" s="69" t="s">
        <v>493</v>
      </c>
      <c r="L63" s="69" t="s">
        <v>1726</v>
      </c>
      <c r="M63" s="69" t="s">
        <v>1698</v>
      </c>
      <c r="N63" s="69" t="s">
        <v>1727</v>
      </c>
      <c r="O63" s="69" t="s">
        <v>467</v>
      </c>
      <c r="P63" s="69" t="s">
        <v>661</v>
      </c>
      <c r="Q63" s="69" t="s">
        <v>662</v>
      </c>
      <c r="R63" s="69" t="s">
        <v>460</v>
      </c>
      <c r="S63" s="69" t="s">
        <v>471</v>
      </c>
      <c r="T63" s="69" t="s">
        <v>471</v>
      </c>
      <c r="U63" s="69" t="s">
        <v>472</v>
      </c>
      <c r="V63" s="69" t="s">
        <v>840</v>
      </c>
      <c r="W63" s="69" t="s">
        <v>1729</v>
      </c>
      <c r="X63" s="69" t="s">
        <v>1070</v>
      </c>
      <c r="Y63" s="69" t="s">
        <v>842</v>
      </c>
      <c r="Z63" s="69" t="s">
        <v>1730</v>
      </c>
      <c r="AA63" s="70" t="s">
        <v>1730</v>
      </c>
      <c r="AB63" s="70" t="s">
        <v>668</v>
      </c>
    </row>
    <row r="64" spans="1:29" ht="22.5" customHeight="1">
      <c r="A64" s="69" t="s">
        <v>6786</v>
      </c>
      <c r="B64" s="70" t="s">
        <v>6831</v>
      </c>
      <c r="C64" s="70" t="s">
        <v>661</v>
      </c>
      <c r="D64" s="70" t="s">
        <v>662</v>
      </c>
      <c r="E64" s="73" t="s">
        <v>170</v>
      </c>
      <c r="F64" s="69" t="s">
        <v>171</v>
      </c>
      <c r="G64" s="69" t="s">
        <v>13</v>
      </c>
      <c r="H64" s="69" t="s">
        <v>57</v>
      </c>
      <c r="I64" s="69" t="s">
        <v>462</v>
      </c>
      <c r="J64" s="70" t="s">
        <v>6831</v>
      </c>
      <c r="K64" s="69" t="s">
        <v>1731</v>
      </c>
      <c r="L64" s="69" t="s">
        <v>1732</v>
      </c>
      <c r="M64" s="69" t="s">
        <v>1698</v>
      </c>
      <c r="N64" s="69" t="s">
        <v>1733</v>
      </c>
      <c r="O64" s="69" t="s">
        <v>467</v>
      </c>
      <c r="P64" s="69" t="s">
        <v>661</v>
      </c>
      <c r="Q64" s="69" t="s">
        <v>662</v>
      </c>
      <c r="R64" s="69" t="s">
        <v>460</v>
      </c>
      <c r="S64" s="69" t="s">
        <v>471</v>
      </c>
      <c r="T64" s="69" t="s">
        <v>471</v>
      </c>
      <c r="U64" s="69" t="s">
        <v>472</v>
      </c>
      <c r="V64" s="69" t="s">
        <v>840</v>
      </c>
      <c r="W64" s="69" t="s">
        <v>1729</v>
      </c>
      <c r="X64" s="69" t="s">
        <v>1070</v>
      </c>
      <c r="Y64" s="69" t="s">
        <v>842</v>
      </c>
      <c r="Z64" s="69" t="s">
        <v>1730</v>
      </c>
      <c r="AA64" s="70" t="s">
        <v>1730</v>
      </c>
      <c r="AB64" s="70" t="s">
        <v>1730</v>
      </c>
    </row>
    <row r="65" spans="1:30" ht="22.5" customHeight="1">
      <c r="A65" s="69" t="s">
        <v>6786</v>
      </c>
      <c r="B65" s="70" t="s">
        <v>3037</v>
      </c>
      <c r="C65" s="70" t="s">
        <v>661</v>
      </c>
      <c r="D65" s="70" t="s">
        <v>662</v>
      </c>
      <c r="E65" s="73" t="s">
        <v>172</v>
      </c>
      <c r="F65" s="69" t="s">
        <v>173</v>
      </c>
      <c r="G65" s="69" t="s">
        <v>13</v>
      </c>
      <c r="H65" s="69" t="s">
        <v>36</v>
      </c>
      <c r="I65" s="69" t="s">
        <v>834</v>
      </c>
      <c r="J65" s="70" t="s">
        <v>460</v>
      </c>
      <c r="K65" s="69" t="s">
        <v>1734</v>
      </c>
      <c r="L65" s="69" t="s">
        <v>1735</v>
      </c>
      <c r="M65" s="69" t="s">
        <v>1736</v>
      </c>
      <c r="N65" s="69" t="s">
        <v>1737</v>
      </c>
      <c r="O65" s="69" t="s">
        <v>467</v>
      </c>
      <c r="P65" s="69" t="s">
        <v>661</v>
      </c>
      <c r="Q65" s="69" t="s">
        <v>662</v>
      </c>
      <c r="R65" s="69" t="s">
        <v>460</v>
      </c>
      <c r="S65" s="69" t="s">
        <v>471</v>
      </c>
      <c r="T65" s="69" t="s">
        <v>471</v>
      </c>
      <c r="U65" s="69" t="s">
        <v>472</v>
      </c>
      <c r="V65" s="69" t="s">
        <v>840</v>
      </c>
      <c r="W65" s="69" t="s">
        <v>1699</v>
      </c>
      <c r="X65" s="69" t="s">
        <v>1070</v>
      </c>
      <c r="Y65" s="69" t="s">
        <v>842</v>
      </c>
      <c r="Z65" s="69" t="s">
        <v>1619</v>
      </c>
      <c r="AA65" s="70" t="s">
        <v>1701</v>
      </c>
      <c r="AB65" s="70" t="s">
        <v>1701</v>
      </c>
      <c r="AC65" s="87" t="s">
        <v>6830</v>
      </c>
    </row>
    <row r="66" spans="1:30" ht="22.5" customHeight="1">
      <c r="A66" s="69" t="s">
        <v>6786</v>
      </c>
      <c r="B66" s="70" t="s">
        <v>3037</v>
      </c>
      <c r="C66" s="70" t="s">
        <v>661</v>
      </c>
      <c r="D66" s="70" t="s">
        <v>662</v>
      </c>
      <c r="E66" s="73" t="s">
        <v>174</v>
      </c>
      <c r="F66" s="69" t="s">
        <v>175</v>
      </c>
      <c r="G66" s="69" t="s">
        <v>13</v>
      </c>
      <c r="H66" s="69" t="s">
        <v>36</v>
      </c>
      <c r="I66" s="69" t="s">
        <v>485</v>
      </c>
      <c r="J66" s="70" t="s">
        <v>3037</v>
      </c>
      <c r="K66" s="69" t="s">
        <v>765</v>
      </c>
      <c r="L66" s="69" t="s">
        <v>1738</v>
      </c>
      <c r="M66" s="69" t="s">
        <v>765</v>
      </c>
      <c r="N66" s="69" t="s">
        <v>1739</v>
      </c>
      <c r="O66" s="69" t="s">
        <v>467</v>
      </c>
      <c r="P66" s="69" t="s">
        <v>661</v>
      </c>
      <c r="Q66" s="69" t="s">
        <v>662</v>
      </c>
      <c r="R66" s="69" t="s">
        <v>460</v>
      </c>
      <c r="S66" s="69" t="s">
        <v>471</v>
      </c>
      <c r="T66" s="69" t="s">
        <v>471</v>
      </c>
      <c r="U66" s="69" t="s">
        <v>472</v>
      </c>
      <c r="V66" s="69" t="s">
        <v>1741</v>
      </c>
      <c r="W66" s="69" t="s">
        <v>1742</v>
      </c>
      <c r="X66" s="69" t="s">
        <v>1611</v>
      </c>
      <c r="Y66" s="69" t="s">
        <v>842</v>
      </c>
      <c r="Z66" s="69" t="s">
        <v>1619</v>
      </c>
      <c r="AA66" s="70" t="s">
        <v>1743</v>
      </c>
      <c r="AB66" s="70" t="s">
        <v>668</v>
      </c>
    </row>
    <row r="67" spans="1:30" ht="22.5" customHeight="1">
      <c r="A67" s="69" t="s">
        <v>6786</v>
      </c>
      <c r="B67" s="70" t="s">
        <v>3037</v>
      </c>
      <c r="C67" s="70" t="s">
        <v>661</v>
      </c>
      <c r="D67" s="70" t="s">
        <v>1216</v>
      </c>
      <c r="E67" s="73" t="s">
        <v>176</v>
      </c>
      <c r="F67" s="69" t="s">
        <v>177</v>
      </c>
      <c r="G67" s="69" t="s">
        <v>13</v>
      </c>
      <c r="H67" s="69" t="s">
        <v>36</v>
      </c>
      <c r="I67" s="69" t="s">
        <v>485</v>
      </c>
      <c r="J67" s="70" t="s">
        <v>6838</v>
      </c>
      <c r="K67" s="69" t="s">
        <v>1744</v>
      </c>
      <c r="L67" s="69" t="s">
        <v>1745</v>
      </c>
      <c r="M67" s="69" t="s">
        <v>1251</v>
      </c>
      <c r="N67" s="69" t="s">
        <v>1746</v>
      </c>
      <c r="O67" s="69" t="s">
        <v>467</v>
      </c>
      <c r="P67" s="69" t="s">
        <v>661</v>
      </c>
      <c r="Q67" s="69" t="s">
        <v>1216</v>
      </c>
      <c r="R67" s="69" t="s">
        <v>460</v>
      </c>
      <c r="S67" s="69" t="s">
        <v>471</v>
      </c>
      <c r="T67" s="69" t="s">
        <v>471</v>
      </c>
      <c r="U67" s="69" t="s">
        <v>472</v>
      </c>
      <c r="V67" s="69" t="s">
        <v>840</v>
      </c>
      <c r="W67" s="69" t="s">
        <v>1699</v>
      </c>
      <c r="X67" s="69" t="s">
        <v>842</v>
      </c>
      <c r="Y67" s="69" t="s">
        <v>1619</v>
      </c>
      <c r="Z67" s="69" t="s">
        <v>1748</v>
      </c>
      <c r="AA67" s="70" t="s">
        <v>1749</v>
      </c>
      <c r="AB67" s="70" t="s">
        <v>668</v>
      </c>
      <c r="AC67" s="87" t="s">
        <v>6839</v>
      </c>
    </row>
    <row r="68" spans="1:30" ht="22.5" customHeight="1">
      <c r="A68" s="69" t="s">
        <v>6786</v>
      </c>
      <c r="B68" s="70" t="s">
        <v>3037</v>
      </c>
      <c r="C68" s="70" t="s">
        <v>661</v>
      </c>
      <c r="D68" s="70" t="s">
        <v>662</v>
      </c>
      <c r="E68" s="73" t="s">
        <v>178</v>
      </c>
      <c r="F68" s="69" t="s">
        <v>179</v>
      </c>
      <c r="G68" s="69" t="s">
        <v>13</v>
      </c>
      <c r="H68" s="69" t="s">
        <v>41</v>
      </c>
      <c r="I68" s="69" t="s">
        <v>1750</v>
      </c>
      <c r="J68" s="70" t="s">
        <v>3037</v>
      </c>
      <c r="K68" s="69" t="s">
        <v>1751</v>
      </c>
      <c r="L68" s="69" t="s">
        <v>1752</v>
      </c>
      <c r="M68" s="69" t="s">
        <v>1753</v>
      </c>
      <c r="N68" s="69" t="s">
        <v>1754</v>
      </c>
      <c r="O68" s="69" t="s">
        <v>467</v>
      </c>
      <c r="P68" s="69" t="s">
        <v>661</v>
      </c>
      <c r="Q68" s="69" t="s">
        <v>662</v>
      </c>
      <c r="R68" s="69" t="s">
        <v>460</v>
      </c>
      <c r="S68" s="69" t="s">
        <v>471</v>
      </c>
      <c r="T68" s="69" t="s">
        <v>471</v>
      </c>
      <c r="U68" s="69" t="s">
        <v>472</v>
      </c>
      <c r="V68" s="69" t="s">
        <v>840</v>
      </c>
      <c r="W68" s="69" t="s">
        <v>1755</v>
      </c>
      <c r="X68" s="69" t="s">
        <v>1611</v>
      </c>
      <c r="Y68" s="69" t="s">
        <v>842</v>
      </c>
      <c r="Z68" s="69" t="s">
        <v>1756</v>
      </c>
      <c r="AA68" s="70" t="s">
        <v>1757</v>
      </c>
      <c r="AB68" s="70" t="s">
        <v>668</v>
      </c>
    </row>
    <row r="69" spans="1:30" ht="22.5" customHeight="1">
      <c r="A69" s="69" t="s">
        <v>6786</v>
      </c>
      <c r="B69" s="70" t="s">
        <v>3047</v>
      </c>
      <c r="C69" s="70" t="s">
        <v>468</v>
      </c>
      <c r="D69" s="70" t="s">
        <v>932</v>
      </c>
      <c r="E69" s="73" t="s">
        <v>180</v>
      </c>
      <c r="F69" s="69" t="s">
        <v>181</v>
      </c>
      <c r="G69" s="69" t="s">
        <v>13</v>
      </c>
      <c r="H69" s="69" t="s">
        <v>41</v>
      </c>
      <c r="I69" s="69" t="s">
        <v>1750</v>
      </c>
      <c r="J69" s="70" t="s">
        <v>6840</v>
      </c>
      <c r="K69" s="69" t="s">
        <v>1758</v>
      </c>
      <c r="L69" s="69" t="s">
        <v>1759</v>
      </c>
      <c r="M69" s="69" t="s">
        <v>1525</v>
      </c>
      <c r="N69" s="69" t="s">
        <v>1760</v>
      </c>
      <c r="O69" s="69" t="s">
        <v>467</v>
      </c>
      <c r="P69" s="69" t="s">
        <v>468</v>
      </c>
      <c r="Q69" s="69" t="s">
        <v>932</v>
      </c>
      <c r="R69" s="69" t="s">
        <v>460</v>
      </c>
      <c r="S69" s="69" t="s">
        <v>470</v>
      </c>
      <c r="T69" s="69" t="s">
        <v>471</v>
      </c>
      <c r="U69" s="69" t="s">
        <v>472</v>
      </c>
      <c r="V69" s="69" t="s">
        <v>840</v>
      </c>
      <c r="W69" s="69" t="s">
        <v>841</v>
      </c>
      <c r="X69" s="69" t="s">
        <v>1404</v>
      </c>
      <c r="Y69" s="69" t="s">
        <v>1624</v>
      </c>
      <c r="Z69" s="69" t="s">
        <v>1694</v>
      </c>
      <c r="AA69" s="70" t="s">
        <v>1762</v>
      </c>
      <c r="AB69" s="70" t="s">
        <v>668</v>
      </c>
      <c r="AC69" s="70" t="s">
        <v>6841</v>
      </c>
      <c r="AD69" s="70" t="s">
        <v>6796</v>
      </c>
    </row>
    <row r="70" spans="1:30" ht="22.5" customHeight="1">
      <c r="A70" s="69" t="s">
        <v>6786</v>
      </c>
      <c r="B70" s="70" t="s">
        <v>6842</v>
      </c>
      <c r="C70" s="70" t="s">
        <v>661</v>
      </c>
      <c r="D70" s="70" t="s">
        <v>932</v>
      </c>
      <c r="E70" s="73" t="s">
        <v>182</v>
      </c>
      <c r="F70" s="69" t="s">
        <v>183</v>
      </c>
      <c r="G70" s="69" t="s">
        <v>13</v>
      </c>
      <c r="H70" s="69" t="s">
        <v>41</v>
      </c>
      <c r="I70" s="69" t="s">
        <v>1763</v>
      </c>
      <c r="J70" s="70" t="s">
        <v>6843</v>
      </c>
      <c r="K70" s="69" t="s">
        <v>1751</v>
      </c>
      <c r="L70" s="69" t="s">
        <v>1764</v>
      </c>
      <c r="M70" s="69" t="s">
        <v>1765</v>
      </c>
      <c r="N70" s="69" t="s">
        <v>1766</v>
      </c>
      <c r="O70" s="69" t="s">
        <v>467</v>
      </c>
      <c r="P70" s="69" t="s">
        <v>661</v>
      </c>
      <c r="Q70" s="69" t="s">
        <v>932</v>
      </c>
      <c r="R70" s="69" t="s">
        <v>460</v>
      </c>
      <c r="S70" s="69" t="s">
        <v>470</v>
      </c>
      <c r="T70" s="69" t="s">
        <v>471</v>
      </c>
      <c r="U70" s="69" t="s">
        <v>472</v>
      </c>
      <c r="V70" s="69" t="s">
        <v>840</v>
      </c>
      <c r="W70" s="69" t="s">
        <v>1768</v>
      </c>
      <c r="X70" s="69" t="s">
        <v>1070</v>
      </c>
      <c r="Y70" s="69" t="s">
        <v>842</v>
      </c>
      <c r="Z70" s="69" t="s">
        <v>1769</v>
      </c>
      <c r="AA70" s="70" t="s">
        <v>1770</v>
      </c>
      <c r="AB70" s="70" t="s">
        <v>1127</v>
      </c>
      <c r="AC70" s="70" t="s">
        <v>6844</v>
      </c>
      <c r="AD70" s="70" t="s">
        <v>6845</v>
      </c>
    </row>
    <row r="71" spans="1:30" ht="22.5" customHeight="1">
      <c r="A71" s="69" t="s">
        <v>6786</v>
      </c>
      <c r="B71" s="70" t="s">
        <v>6824</v>
      </c>
      <c r="C71" s="70" t="s">
        <v>661</v>
      </c>
      <c r="D71" s="70" t="s">
        <v>1216</v>
      </c>
      <c r="E71" s="73" t="s">
        <v>184</v>
      </c>
      <c r="F71" s="69" t="s">
        <v>185</v>
      </c>
      <c r="G71" s="69" t="s">
        <v>13</v>
      </c>
      <c r="H71" s="69" t="s">
        <v>41</v>
      </c>
      <c r="I71" s="69" t="s">
        <v>1771</v>
      </c>
      <c r="J71" s="70" t="s">
        <v>6846</v>
      </c>
      <c r="K71" s="69" t="s">
        <v>1772</v>
      </c>
      <c r="L71" s="69" t="s">
        <v>1122</v>
      </c>
      <c r="M71" s="69" t="s">
        <v>1089</v>
      </c>
      <c r="N71" s="69" t="s">
        <v>1773</v>
      </c>
      <c r="O71" s="69" t="s">
        <v>467</v>
      </c>
      <c r="P71" s="69" t="s">
        <v>661</v>
      </c>
      <c r="Q71" s="69" t="s">
        <v>1216</v>
      </c>
      <c r="R71" s="69" t="s">
        <v>460</v>
      </c>
      <c r="S71" s="69" t="s">
        <v>470</v>
      </c>
      <c r="T71" s="69" t="s">
        <v>471</v>
      </c>
      <c r="U71" s="69" t="s">
        <v>472</v>
      </c>
      <c r="V71" s="69" t="s">
        <v>840</v>
      </c>
      <c r="W71" s="69" t="s">
        <v>1775</v>
      </c>
      <c r="X71" s="69" t="s">
        <v>1776</v>
      </c>
      <c r="Y71" s="69" t="s">
        <v>1777</v>
      </c>
      <c r="Z71" s="69" t="s">
        <v>1778</v>
      </c>
      <c r="AA71" s="70" t="s">
        <v>1779</v>
      </c>
      <c r="AB71" s="70" t="s">
        <v>1127</v>
      </c>
      <c r="AC71" s="70" t="s">
        <v>6841</v>
      </c>
      <c r="AD71" s="70" t="s">
        <v>6796</v>
      </c>
    </row>
    <row r="72" spans="1:30" ht="22.5" customHeight="1">
      <c r="A72" s="69" t="s">
        <v>6786</v>
      </c>
      <c r="B72" s="70" t="s">
        <v>6819</v>
      </c>
      <c r="C72" s="70" t="s">
        <v>661</v>
      </c>
      <c r="D72" s="70" t="s">
        <v>662</v>
      </c>
      <c r="E72" s="73" t="s">
        <v>186</v>
      </c>
      <c r="F72" s="69" t="s">
        <v>187</v>
      </c>
      <c r="G72" s="69" t="s">
        <v>13</v>
      </c>
      <c r="H72" s="69" t="s">
        <v>41</v>
      </c>
      <c r="I72" s="69" t="s">
        <v>1033</v>
      </c>
      <c r="J72" s="70" t="s">
        <v>6819</v>
      </c>
      <c r="K72" s="69" t="s">
        <v>1300</v>
      </c>
      <c r="L72" s="69" t="s">
        <v>1626</v>
      </c>
      <c r="M72" s="69" t="s">
        <v>1854</v>
      </c>
      <c r="N72" s="69" t="s">
        <v>1855</v>
      </c>
      <c r="O72" s="69" t="s">
        <v>467</v>
      </c>
      <c r="P72" s="69" t="s">
        <v>661</v>
      </c>
      <c r="Q72" s="69" t="s">
        <v>662</v>
      </c>
      <c r="R72" s="69" t="s">
        <v>460</v>
      </c>
      <c r="S72" s="69" t="s">
        <v>470</v>
      </c>
      <c r="T72" s="69" t="s">
        <v>471</v>
      </c>
      <c r="U72" s="69" t="s">
        <v>472</v>
      </c>
      <c r="V72" s="69" t="s">
        <v>840</v>
      </c>
      <c r="W72" s="69" t="s">
        <v>1699</v>
      </c>
      <c r="X72" s="69" t="s">
        <v>1070</v>
      </c>
      <c r="Y72" s="69" t="s">
        <v>1856</v>
      </c>
      <c r="Z72" s="69" t="s">
        <v>1725</v>
      </c>
      <c r="AA72" s="70" t="s">
        <v>1700</v>
      </c>
      <c r="AB72" s="70" t="s">
        <v>1395</v>
      </c>
    </row>
    <row r="73" spans="1:30" ht="22.5" customHeight="1">
      <c r="A73" s="69" t="s">
        <v>6786</v>
      </c>
      <c r="B73" s="70" t="s">
        <v>3037</v>
      </c>
      <c r="C73" s="70" t="s">
        <v>661</v>
      </c>
      <c r="D73" s="70" t="s">
        <v>662</v>
      </c>
      <c r="E73" s="73" t="s">
        <v>188</v>
      </c>
      <c r="F73" s="69" t="s">
        <v>189</v>
      </c>
      <c r="G73" s="69" t="s">
        <v>13</v>
      </c>
      <c r="H73" s="69" t="s">
        <v>190</v>
      </c>
      <c r="I73" s="69" t="s">
        <v>485</v>
      </c>
      <c r="J73" s="70" t="s">
        <v>6847</v>
      </c>
      <c r="K73" s="69" t="s">
        <v>1222</v>
      </c>
      <c r="L73" s="69" t="s">
        <v>1509</v>
      </c>
      <c r="M73" s="69" t="s">
        <v>1926</v>
      </c>
      <c r="N73" s="69" t="s">
        <v>1224</v>
      </c>
      <c r="O73" s="69" t="s">
        <v>467</v>
      </c>
      <c r="P73" s="69" t="s">
        <v>661</v>
      </c>
      <c r="Q73" s="69" t="s">
        <v>1216</v>
      </c>
      <c r="R73" s="69" t="s">
        <v>460</v>
      </c>
      <c r="S73" s="69" t="s">
        <v>471</v>
      </c>
      <c r="T73" s="69" t="s">
        <v>471</v>
      </c>
      <c r="U73" s="69" t="s">
        <v>472</v>
      </c>
      <c r="V73" s="69" t="s">
        <v>1928</v>
      </c>
      <c r="W73" s="69" t="s">
        <v>1929</v>
      </c>
      <c r="X73" s="69" t="s">
        <v>664</v>
      </c>
      <c r="Y73" s="69" t="s">
        <v>842</v>
      </c>
      <c r="Z73" s="69" t="s">
        <v>1930</v>
      </c>
      <c r="AA73" s="70" t="s">
        <v>1931</v>
      </c>
      <c r="AB73" s="70" t="s">
        <v>1461</v>
      </c>
      <c r="AC73" s="70" t="s">
        <v>6796</v>
      </c>
    </row>
    <row r="74" spans="1:30" ht="22.5" customHeight="1">
      <c r="A74" s="69" t="s">
        <v>6786</v>
      </c>
      <c r="B74" s="70" t="s">
        <v>3037</v>
      </c>
      <c r="C74" s="70" t="s">
        <v>661</v>
      </c>
      <c r="D74" s="70" t="s">
        <v>662</v>
      </c>
      <c r="E74" s="73" t="s">
        <v>191</v>
      </c>
      <c r="F74" s="69" t="s">
        <v>192</v>
      </c>
      <c r="G74" s="69" t="s">
        <v>13</v>
      </c>
      <c r="H74" s="69" t="s">
        <v>190</v>
      </c>
      <c r="I74" s="69" t="s">
        <v>1932</v>
      </c>
      <c r="J74" s="70" t="s">
        <v>6848</v>
      </c>
      <c r="K74" s="69" t="s">
        <v>1933</v>
      </c>
      <c r="L74" s="69" t="s">
        <v>1934</v>
      </c>
      <c r="M74" s="69" t="s">
        <v>1698</v>
      </c>
      <c r="N74" s="69" t="s">
        <v>1935</v>
      </c>
      <c r="O74" s="69" t="s">
        <v>467</v>
      </c>
      <c r="P74" s="69" t="s">
        <v>661</v>
      </c>
      <c r="Q74" s="69" t="s">
        <v>662</v>
      </c>
      <c r="R74" s="69" t="s">
        <v>460</v>
      </c>
      <c r="S74" s="69" t="s">
        <v>471</v>
      </c>
      <c r="T74" s="69" t="s">
        <v>471</v>
      </c>
      <c r="U74" s="69" t="s">
        <v>472</v>
      </c>
      <c r="V74" s="69" t="s">
        <v>1574</v>
      </c>
      <c r="W74" s="69" t="s">
        <v>1937</v>
      </c>
      <c r="X74" s="69" t="s">
        <v>664</v>
      </c>
      <c r="Y74" s="69" t="s">
        <v>842</v>
      </c>
      <c r="Z74" s="69" t="s">
        <v>1756</v>
      </c>
      <c r="AA74" s="70" t="s">
        <v>1938</v>
      </c>
      <c r="AB74" s="70" t="s">
        <v>1461</v>
      </c>
      <c r="AC74" s="70" t="s">
        <v>6841</v>
      </c>
      <c r="AD74" s="70" t="s">
        <v>6849</v>
      </c>
    </row>
    <row r="75" spans="1:30" ht="22.5" customHeight="1">
      <c r="A75" s="69" t="s">
        <v>6786</v>
      </c>
      <c r="B75" s="70" t="s">
        <v>3037</v>
      </c>
      <c r="C75" s="70" t="s">
        <v>661</v>
      </c>
      <c r="D75" s="70" t="s">
        <v>662</v>
      </c>
      <c r="E75" s="73" t="s">
        <v>193</v>
      </c>
      <c r="F75" s="69" t="s">
        <v>194</v>
      </c>
      <c r="G75" s="69" t="s">
        <v>13</v>
      </c>
      <c r="H75" s="69" t="s">
        <v>36</v>
      </c>
      <c r="I75" s="69" t="s">
        <v>485</v>
      </c>
      <c r="K75" s="69" t="s">
        <v>1939</v>
      </c>
      <c r="L75" s="69" t="s">
        <v>1940</v>
      </c>
      <c r="M75" s="69" t="s">
        <v>1941</v>
      </c>
      <c r="N75" s="69" t="s">
        <v>1942</v>
      </c>
      <c r="O75" s="69" t="s">
        <v>467</v>
      </c>
      <c r="P75" s="69" t="s">
        <v>661</v>
      </c>
      <c r="Q75" s="69" t="s">
        <v>662</v>
      </c>
      <c r="R75" s="69" t="s">
        <v>460</v>
      </c>
      <c r="S75" s="69" t="s">
        <v>471</v>
      </c>
      <c r="T75" s="69" t="s">
        <v>471</v>
      </c>
      <c r="U75" s="69" t="s">
        <v>472</v>
      </c>
      <c r="V75" s="69" t="s">
        <v>1663</v>
      </c>
      <c r="W75" s="69" t="s">
        <v>1664</v>
      </c>
      <c r="X75" s="69" t="s">
        <v>664</v>
      </c>
      <c r="Y75" s="69" t="s">
        <v>842</v>
      </c>
      <c r="Z75" s="69" t="s">
        <v>1665</v>
      </c>
      <c r="AA75" s="70" t="s">
        <v>1665</v>
      </c>
      <c r="AB75" s="70" t="s">
        <v>1461</v>
      </c>
      <c r="AC75" s="70" t="s">
        <v>6830</v>
      </c>
    </row>
    <row r="76" spans="1:30" ht="22.5" customHeight="1">
      <c r="A76" s="69" t="s">
        <v>6786</v>
      </c>
      <c r="B76" s="70" t="s">
        <v>3037</v>
      </c>
      <c r="C76" s="70" t="s">
        <v>661</v>
      </c>
      <c r="D76" s="70" t="s">
        <v>662</v>
      </c>
      <c r="E76" s="73" t="s">
        <v>195</v>
      </c>
      <c r="F76" s="69" t="s">
        <v>196</v>
      </c>
      <c r="G76" s="69" t="s">
        <v>13</v>
      </c>
      <c r="H76" s="69" t="s">
        <v>190</v>
      </c>
      <c r="I76" s="69" t="s">
        <v>485</v>
      </c>
      <c r="J76" s="70" t="s">
        <v>6850</v>
      </c>
      <c r="K76" s="69" t="s">
        <v>1629</v>
      </c>
      <c r="L76" s="69" t="s">
        <v>1944</v>
      </c>
      <c r="M76" s="69" t="s">
        <v>1196</v>
      </c>
      <c r="N76" s="69" t="s">
        <v>1945</v>
      </c>
      <c r="O76" s="69" t="s">
        <v>467</v>
      </c>
      <c r="P76" s="69" t="s">
        <v>661</v>
      </c>
      <c r="Q76" s="69" t="s">
        <v>662</v>
      </c>
      <c r="R76" s="69" t="s">
        <v>460</v>
      </c>
      <c r="S76" s="69" t="s">
        <v>471</v>
      </c>
      <c r="T76" s="69" t="s">
        <v>471</v>
      </c>
      <c r="U76" s="69" t="s">
        <v>472</v>
      </c>
      <c r="V76" s="69" t="s">
        <v>1663</v>
      </c>
      <c r="W76" s="69" t="s">
        <v>1947</v>
      </c>
      <c r="X76" s="69" t="s">
        <v>664</v>
      </c>
      <c r="Y76" s="69" t="s">
        <v>842</v>
      </c>
      <c r="Z76" s="69" t="s">
        <v>1665</v>
      </c>
      <c r="AA76" s="70" t="s">
        <v>1665</v>
      </c>
      <c r="AB76" s="70" t="s">
        <v>1461</v>
      </c>
      <c r="AC76" s="70" t="s">
        <v>6796</v>
      </c>
    </row>
    <row r="77" spans="1:30" ht="22.5" customHeight="1">
      <c r="A77" s="69" t="s">
        <v>6786</v>
      </c>
      <c r="B77" s="70" t="s">
        <v>3037</v>
      </c>
      <c r="C77" s="70" t="s">
        <v>661</v>
      </c>
      <c r="D77" s="70" t="s">
        <v>662</v>
      </c>
      <c r="E77" s="73" t="s">
        <v>197</v>
      </c>
      <c r="F77" s="69" t="s">
        <v>198</v>
      </c>
      <c r="G77" s="69" t="s">
        <v>13</v>
      </c>
      <c r="H77" s="69" t="s">
        <v>36</v>
      </c>
      <c r="I77" s="69" t="s">
        <v>485</v>
      </c>
      <c r="J77" s="70" t="s">
        <v>6851</v>
      </c>
      <c r="K77" s="69" t="s">
        <v>1948</v>
      </c>
      <c r="L77" s="69" t="s">
        <v>1122</v>
      </c>
      <c r="M77" s="69" t="s">
        <v>1196</v>
      </c>
      <c r="N77" s="69" t="s">
        <v>1949</v>
      </c>
      <c r="O77" s="69" t="s">
        <v>467</v>
      </c>
      <c r="P77" s="69" t="s">
        <v>661</v>
      </c>
      <c r="Q77" s="69" t="s">
        <v>662</v>
      </c>
      <c r="R77" s="69" t="s">
        <v>460</v>
      </c>
      <c r="S77" s="69" t="s">
        <v>471</v>
      </c>
      <c r="T77" s="69" t="s">
        <v>471</v>
      </c>
      <c r="U77" s="69" t="s">
        <v>472</v>
      </c>
      <c r="V77" s="69" t="s">
        <v>1617</v>
      </c>
      <c r="W77" s="69" t="s">
        <v>1618</v>
      </c>
      <c r="X77" s="69" t="s">
        <v>664</v>
      </c>
      <c r="Y77" s="69" t="s">
        <v>842</v>
      </c>
      <c r="Z77" s="69" t="s">
        <v>1951</v>
      </c>
      <c r="AA77" s="70" t="s">
        <v>1952</v>
      </c>
      <c r="AB77" s="70" t="s">
        <v>1461</v>
      </c>
      <c r="AC77" s="70" t="s">
        <v>6796</v>
      </c>
    </row>
    <row r="78" spans="1:30" ht="22.5" customHeight="1">
      <c r="A78" s="69" t="s">
        <v>6786</v>
      </c>
      <c r="B78" s="70" t="s">
        <v>3037</v>
      </c>
      <c r="C78" s="70" t="s">
        <v>661</v>
      </c>
      <c r="D78" s="70" t="s">
        <v>662</v>
      </c>
      <c r="E78" s="73" t="s">
        <v>199</v>
      </c>
      <c r="F78" s="69" t="s">
        <v>200</v>
      </c>
      <c r="G78" s="69" t="s">
        <v>13</v>
      </c>
      <c r="H78" s="69" t="s">
        <v>190</v>
      </c>
      <c r="I78" s="69" t="s">
        <v>485</v>
      </c>
      <c r="J78" s="70" t="s">
        <v>6852</v>
      </c>
      <c r="K78" s="69" t="s">
        <v>1953</v>
      </c>
      <c r="L78" s="69" t="s">
        <v>1953</v>
      </c>
      <c r="M78" s="69" t="s">
        <v>1954</v>
      </c>
      <c r="N78" s="69" t="s">
        <v>500</v>
      </c>
      <c r="O78" s="69" t="s">
        <v>467</v>
      </c>
      <c r="P78" s="69" t="s">
        <v>661</v>
      </c>
      <c r="Q78" s="69" t="s">
        <v>662</v>
      </c>
      <c r="R78" s="69" t="s">
        <v>460</v>
      </c>
      <c r="S78" s="69" t="s">
        <v>471</v>
      </c>
      <c r="T78" s="69" t="s">
        <v>471</v>
      </c>
      <c r="U78" s="69" t="s">
        <v>472</v>
      </c>
      <c r="V78" s="69" t="s">
        <v>1654</v>
      </c>
      <c r="W78" s="69" t="s">
        <v>1655</v>
      </c>
      <c r="X78" s="69" t="s">
        <v>664</v>
      </c>
      <c r="Y78" s="69" t="s">
        <v>842</v>
      </c>
      <c r="Z78" s="69" t="s">
        <v>1956</v>
      </c>
      <c r="AA78" s="70" t="s">
        <v>1957</v>
      </c>
      <c r="AB78" s="70" t="s">
        <v>1461</v>
      </c>
      <c r="AC78" s="70" t="s">
        <v>6830</v>
      </c>
    </row>
    <row r="79" spans="1:30" ht="22.5" customHeight="1">
      <c r="A79" s="69" t="s">
        <v>6786</v>
      </c>
      <c r="B79" s="70" t="s">
        <v>3037</v>
      </c>
      <c r="C79" s="70" t="s">
        <v>661</v>
      </c>
      <c r="D79" s="70" t="s">
        <v>662</v>
      </c>
      <c r="E79" s="73" t="s">
        <v>201</v>
      </c>
      <c r="F79" s="69" t="s">
        <v>202</v>
      </c>
      <c r="G79" s="69" t="s">
        <v>13</v>
      </c>
      <c r="H79" s="69" t="s">
        <v>190</v>
      </c>
      <c r="I79" s="69" t="s">
        <v>485</v>
      </c>
      <c r="J79" s="70" t="s">
        <v>6852</v>
      </c>
      <c r="K79" s="69" t="s">
        <v>1958</v>
      </c>
      <c r="L79" s="69" t="s">
        <v>1958</v>
      </c>
      <c r="M79" s="69" t="s">
        <v>1954</v>
      </c>
      <c r="N79" s="69" t="s">
        <v>500</v>
      </c>
      <c r="O79" s="69" t="s">
        <v>467</v>
      </c>
      <c r="P79" s="69" t="s">
        <v>661</v>
      </c>
      <c r="Q79" s="69" t="s">
        <v>662</v>
      </c>
      <c r="R79" s="69" t="s">
        <v>460</v>
      </c>
      <c r="S79" s="69" t="s">
        <v>471</v>
      </c>
      <c r="T79" s="69" t="s">
        <v>471</v>
      </c>
      <c r="U79" s="69" t="s">
        <v>472</v>
      </c>
      <c r="V79" s="69" t="s">
        <v>1654</v>
      </c>
      <c r="W79" s="69" t="s">
        <v>1959</v>
      </c>
      <c r="X79" s="69" t="s">
        <v>664</v>
      </c>
      <c r="Y79" s="69" t="s">
        <v>842</v>
      </c>
      <c r="Z79" s="69" t="s">
        <v>1956</v>
      </c>
      <c r="AA79" s="70" t="s">
        <v>1960</v>
      </c>
      <c r="AB79" s="70" t="s">
        <v>1461</v>
      </c>
      <c r="AC79" s="70" t="s">
        <v>6796</v>
      </c>
    </row>
    <row r="80" spans="1:30" ht="22.5" customHeight="1">
      <c r="A80" s="69" t="s">
        <v>6786</v>
      </c>
      <c r="B80" s="70" t="s">
        <v>3037</v>
      </c>
      <c r="C80" s="70" t="s">
        <v>6853</v>
      </c>
      <c r="D80" s="70" t="s">
        <v>662</v>
      </c>
      <c r="E80" s="73" t="s">
        <v>203</v>
      </c>
      <c r="F80" s="69" t="s">
        <v>204</v>
      </c>
      <c r="G80" s="69" t="s">
        <v>13</v>
      </c>
      <c r="H80" s="69" t="s">
        <v>190</v>
      </c>
      <c r="I80" s="69" t="s">
        <v>485</v>
      </c>
      <c r="J80" s="70" t="s">
        <v>3037</v>
      </c>
      <c r="K80" s="69" t="s">
        <v>1318</v>
      </c>
      <c r="L80" s="69" t="s">
        <v>1980</v>
      </c>
      <c r="M80" s="69" t="s">
        <v>1981</v>
      </c>
      <c r="N80" s="69" t="s">
        <v>1982</v>
      </c>
      <c r="O80" s="69" t="s">
        <v>467</v>
      </c>
      <c r="P80" s="69" t="s">
        <v>468</v>
      </c>
      <c r="Q80" s="69" t="s">
        <v>932</v>
      </c>
      <c r="R80" s="69" t="s">
        <v>460</v>
      </c>
      <c r="S80" s="69" t="s">
        <v>471</v>
      </c>
      <c r="T80" s="69" t="s">
        <v>471</v>
      </c>
      <c r="U80" s="69" t="s">
        <v>472</v>
      </c>
      <c r="V80" s="69" t="s">
        <v>1917</v>
      </c>
      <c r="W80" s="69" t="s">
        <v>1984</v>
      </c>
      <c r="X80" s="69" t="s">
        <v>840</v>
      </c>
      <c r="Y80" s="69" t="s">
        <v>842</v>
      </c>
      <c r="Z80" s="69" t="s">
        <v>1914</v>
      </c>
      <c r="AA80" s="70" t="s">
        <v>1985</v>
      </c>
      <c r="AB80" s="70" t="s">
        <v>1127</v>
      </c>
      <c r="AC80" s="70" t="s">
        <v>6796</v>
      </c>
    </row>
    <row r="81" spans="1:30" ht="22.5" customHeight="1">
      <c r="A81" s="69" t="s">
        <v>6786</v>
      </c>
      <c r="B81" s="70" t="s">
        <v>6831</v>
      </c>
      <c r="C81" s="70" t="s">
        <v>661</v>
      </c>
      <c r="D81" s="70" t="s">
        <v>662</v>
      </c>
      <c r="E81" s="73" t="s">
        <v>205</v>
      </c>
      <c r="F81" s="69" t="s">
        <v>206</v>
      </c>
      <c r="G81" s="69" t="s">
        <v>13</v>
      </c>
      <c r="H81" s="69" t="s">
        <v>36</v>
      </c>
      <c r="I81" s="69" t="s">
        <v>485</v>
      </c>
      <c r="J81" s="70" t="s">
        <v>6831</v>
      </c>
      <c r="K81" s="69" t="s">
        <v>1986</v>
      </c>
      <c r="L81" s="69" t="s">
        <v>1986</v>
      </c>
      <c r="M81" s="69" t="s">
        <v>1926</v>
      </c>
      <c r="N81" s="69" t="s">
        <v>488</v>
      </c>
      <c r="O81" s="69" t="s">
        <v>467</v>
      </c>
      <c r="P81" s="69" t="s">
        <v>661</v>
      </c>
      <c r="Q81" s="69" t="s">
        <v>662</v>
      </c>
      <c r="R81" s="69" t="s">
        <v>460</v>
      </c>
      <c r="S81" s="69" t="s">
        <v>471</v>
      </c>
      <c r="T81" s="69" t="s">
        <v>471</v>
      </c>
      <c r="U81" s="69" t="s">
        <v>472</v>
      </c>
      <c r="V81" s="69" t="s">
        <v>1828</v>
      </c>
      <c r="W81" s="69" t="s">
        <v>1988</v>
      </c>
      <c r="X81" s="69" t="s">
        <v>1989</v>
      </c>
      <c r="Y81" s="69" t="s">
        <v>1990</v>
      </c>
      <c r="Z81" s="69" t="s">
        <v>1830</v>
      </c>
      <c r="AA81" s="70" t="s">
        <v>460</v>
      </c>
      <c r="AB81" s="70" t="s">
        <v>1127</v>
      </c>
    </row>
    <row r="82" spans="1:30" ht="22.5" customHeight="1">
      <c r="A82" s="69" t="s">
        <v>6786</v>
      </c>
      <c r="B82" s="70" t="s">
        <v>6831</v>
      </c>
      <c r="C82" s="70" t="s">
        <v>661</v>
      </c>
      <c r="D82" s="70" t="s">
        <v>662</v>
      </c>
      <c r="E82" s="73" t="s">
        <v>207</v>
      </c>
      <c r="F82" s="69" t="s">
        <v>208</v>
      </c>
      <c r="G82" s="69" t="s">
        <v>13</v>
      </c>
      <c r="H82" s="69" t="s">
        <v>36</v>
      </c>
      <c r="I82" s="69" t="s">
        <v>1522</v>
      </c>
      <c r="J82" s="70" t="s">
        <v>6831</v>
      </c>
      <c r="K82" s="69" t="s">
        <v>1991</v>
      </c>
      <c r="L82" s="69" t="s">
        <v>1992</v>
      </c>
      <c r="M82" s="69" t="s">
        <v>1571</v>
      </c>
      <c r="N82" s="69" t="s">
        <v>1993</v>
      </c>
      <c r="O82" s="69" t="s">
        <v>467</v>
      </c>
      <c r="P82" s="69" t="s">
        <v>661</v>
      </c>
      <c r="Q82" s="69" t="s">
        <v>662</v>
      </c>
      <c r="R82" s="69" t="s">
        <v>460</v>
      </c>
      <c r="S82" s="69" t="s">
        <v>471</v>
      </c>
      <c r="T82" s="69" t="s">
        <v>471</v>
      </c>
      <c r="U82" s="69" t="s">
        <v>472</v>
      </c>
      <c r="V82" s="69" t="s">
        <v>840</v>
      </c>
      <c r="W82" s="69" t="s">
        <v>1995</v>
      </c>
      <c r="X82" s="69" t="s">
        <v>1070</v>
      </c>
      <c r="Y82" s="69" t="s">
        <v>842</v>
      </c>
      <c r="Z82" s="69" t="s">
        <v>1619</v>
      </c>
      <c r="AA82" s="70" t="s">
        <v>1996</v>
      </c>
      <c r="AB82" s="70" t="s">
        <v>668</v>
      </c>
    </row>
    <row r="83" spans="1:30" ht="22.5" customHeight="1">
      <c r="A83" s="69" t="s">
        <v>6786</v>
      </c>
      <c r="B83" s="70" t="s">
        <v>6831</v>
      </c>
      <c r="C83" s="70" t="s">
        <v>661</v>
      </c>
      <c r="D83" s="70" t="s">
        <v>662</v>
      </c>
      <c r="E83" s="73" t="s">
        <v>209</v>
      </c>
      <c r="F83" s="69" t="s">
        <v>210</v>
      </c>
      <c r="G83" s="69" t="s">
        <v>13</v>
      </c>
      <c r="H83" s="69" t="s">
        <v>41</v>
      </c>
      <c r="I83" s="69" t="s">
        <v>1351</v>
      </c>
      <c r="J83" s="70" t="s">
        <v>6831</v>
      </c>
      <c r="K83" s="69" t="s">
        <v>1722</v>
      </c>
      <c r="L83" s="69" t="s">
        <v>1997</v>
      </c>
      <c r="M83" s="69" t="s">
        <v>1571</v>
      </c>
      <c r="N83" s="69" t="s">
        <v>1998</v>
      </c>
      <c r="O83" s="69" t="s">
        <v>467</v>
      </c>
      <c r="P83" s="69" t="s">
        <v>661</v>
      </c>
      <c r="Q83" s="69" t="s">
        <v>662</v>
      </c>
      <c r="R83" s="69" t="s">
        <v>460</v>
      </c>
      <c r="S83" s="69" t="s">
        <v>471</v>
      </c>
      <c r="T83" s="69" t="s">
        <v>471</v>
      </c>
      <c r="U83" s="69" t="s">
        <v>472</v>
      </c>
      <c r="V83" s="69" t="s">
        <v>840</v>
      </c>
      <c r="W83" s="69" t="s">
        <v>1995</v>
      </c>
      <c r="X83" s="69" t="s">
        <v>1070</v>
      </c>
      <c r="Y83" s="69" t="s">
        <v>842</v>
      </c>
      <c r="Z83" s="69" t="s">
        <v>1619</v>
      </c>
      <c r="AA83" s="70" t="s">
        <v>2000</v>
      </c>
      <c r="AB83" s="70" t="s">
        <v>668</v>
      </c>
    </row>
    <row r="84" spans="1:30" ht="22.5" customHeight="1">
      <c r="A84" s="69" t="s">
        <v>6786</v>
      </c>
      <c r="B84" s="70" t="s">
        <v>6831</v>
      </c>
      <c r="C84" s="70" t="s">
        <v>661</v>
      </c>
      <c r="D84" s="70" t="s">
        <v>662</v>
      </c>
      <c r="E84" s="73" t="s">
        <v>211</v>
      </c>
      <c r="F84" s="69" t="s">
        <v>212</v>
      </c>
      <c r="G84" s="69" t="s">
        <v>13</v>
      </c>
      <c r="H84" s="69" t="s">
        <v>41</v>
      </c>
      <c r="I84" s="69" t="s">
        <v>2001</v>
      </c>
      <c r="J84" s="70" t="s">
        <v>6831</v>
      </c>
      <c r="K84" s="69" t="s">
        <v>1598</v>
      </c>
      <c r="L84" s="69" t="s">
        <v>2002</v>
      </c>
      <c r="M84" s="69" t="s">
        <v>2003</v>
      </c>
      <c r="N84" s="69" t="s">
        <v>2004</v>
      </c>
      <c r="O84" s="69" t="s">
        <v>460</v>
      </c>
      <c r="P84" s="69" t="s">
        <v>661</v>
      </c>
      <c r="Q84" s="69" t="s">
        <v>662</v>
      </c>
      <c r="R84" s="69" t="s">
        <v>460</v>
      </c>
      <c r="S84" s="69" t="s">
        <v>460</v>
      </c>
      <c r="T84" s="69" t="s">
        <v>460</v>
      </c>
      <c r="U84" s="69" t="s">
        <v>460</v>
      </c>
      <c r="V84" s="69" t="s">
        <v>460</v>
      </c>
      <c r="W84" s="69" t="s">
        <v>460</v>
      </c>
      <c r="X84" s="69" t="s">
        <v>1611</v>
      </c>
      <c r="Y84" s="69" t="s">
        <v>460</v>
      </c>
      <c r="Z84" s="69" t="s">
        <v>460</v>
      </c>
      <c r="AA84" s="70" t="s">
        <v>460</v>
      </c>
      <c r="AB84" s="70" t="s">
        <v>803</v>
      </c>
    </row>
    <row r="85" spans="1:30" ht="22.5" customHeight="1">
      <c r="A85" s="69" t="s">
        <v>6786</v>
      </c>
      <c r="B85" s="70" t="s">
        <v>6854</v>
      </c>
      <c r="C85" s="70" t="s">
        <v>468</v>
      </c>
      <c r="D85" s="70" t="s">
        <v>469</v>
      </c>
      <c r="E85" s="73" t="s">
        <v>213</v>
      </c>
      <c r="F85" s="69" t="s">
        <v>214</v>
      </c>
      <c r="G85" s="69" t="s">
        <v>13</v>
      </c>
      <c r="H85" s="69" t="s">
        <v>41</v>
      </c>
      <c r="I85" s="69" t="s">
        <v>2006</v>
      </c>
      <c r="J85" s="70" t="s">
        <v>6854</v>
      </c>
      <c r="K85" s="69" t="s">
        <v>533</v>
      </c>
      <c r="L85" s="69" t="s">
        <v>2007</v>
      </c>
      <c r="M85" s="69" t="s">
        <v>1545</v>
      </c>
      <c r="N85" s="69" t="s">
        <v>2008</v>
      </c>
      <c r="O85" s="69" t="s">
        <v>467</v>
      </c>
      <c r="P85" s="69" t="s">
        <v>468</v>
      </c>
      <c r="Q85" s="69" t="s">
        <v>469</v>
      </c>
      <c r="R85" s="69" t="s">
        <v>460</v>
      </c>
      <c r="S85" s="69" t="s">
        <v>470</v>
      </c>
      <c r="T85" s="69" t="s">
        <v>471</v>
      </c>
      <c r="U85" s="69" t="s">
        <v>472</v>
      </c>
      <c r="V85" s="69" t="s">
        <v>50</v>
      </c>
      <c r="W85" s="69" t="s">
        <v>643</v>
      </c>
      <c r="X85" s="69" t="s">
        <v>644</v>
      </c>
      <c r="Y85" s="69" t="s">
        <v>635</v>
      </c>
      <c r="Z85" s="69" t="s">
        <v>501</v>
      </c>
      <c r="AA85" s="70" t="s">
        <v>645</v>
      </c>
      <c r="AB85" s="70" t="s">
        <v>645</v>
      </c>
    </row>
    <row r="86" spans="1:30" ht="22.5" customHeight="1">
      <c r="A86" s="69" t="s">
        <v>6786</v>
      </c>
      <c r="B86" s="70" t="s">
        <v>6855</v>
      </c>
      <c r="C86" s="70" t="s">
        <v>468</v>
      </c>
      <c r="D86" s="70" t="s">
        <v>469</v>
      </c>
      <c r="E86" s="73" t="s">
        <v>215</v>
      </c>
      <c r="F86" s="69" t="s">
        <v>216</v>
      </c>
      <c r="G86" s="69" t="s">
        <v>13</v>
      </c>
      <c r="H86" s="69" t="s">
        <v>41</v>
      </c>
      <c r="I86" s="69" t="s">
        <v>544</v>
      </c>
      <c r="J86" s="70" t="s">
        <v>6856</v>
      </c>
      <c r="K86" s="69" t="s">
        <v>835</v>
      </c>
      <c r="L86" s="69" t="s">
        <v>2010</v>
      </c>
      <c r="M86" s="69" t="s">
        <v>1454</v>
      </c>
      <c r="N86" s="69" t="s">
        <v>2011</v>
      </c>
      <c r="O86" s="69" t="s">
        <v>467</v>
      </c>
      <c r="P86" s="69" t="s">
        <v>468</v>
      </c>
      <c r="Q86" s="69" t="s">
        <v>469</v>
      </c>
      <c r="R86" s="69" t="s">
        <v>1171</v>
      </c>
      <c r="S86" s="69" t="s">
        <v>471</v>
      </c>
      <c r="T86" s="69" t="s">
        <v>471</v>
      </c>
      <c r="U86" s="69" t="s">
        <v>472</v>
      </c>
      <c r="V86" s="69" t="s">
        <v>50</v>
      </c>
      <c r="W86" s="69" t="s">
        <v>634</v>
      </c>
      <c r="X86" s="69" t="s">
        <v>474</v>
      </c>
      <c r="Y86" s="69" t="s">
        <v>635</v>
      </c>
      <c r="Z86" s="69" t="s">
        <v>636</v>
      </c>
      <c r="AA86" s="70" t="s">
        <v>2013</v>
      </c>
      <c r="AB86" s="70" t="s">
        <v>668</v>
      </c>
      <c r="AC86" s="70" t="s">
        <v>6857</v>
      </c>
    </row>
    <row r="87" spans="1:30" ht="22.5" customHeight="1">
      <c r="A87" s="69" t="s">
        <v>6786</v>
      </c>
      <c r="B87" s="70" t="s">
        <v>6858</v>
      </c>
      <c r="C87" s="70" t="s">
        <v>468</v>
      </c>
      <c r="D87" s="70" t="s">
        <v>469</v>
      </c>
      <c r="E87" s="73" t="s">
        <v>217</v>
      </c>
      <c r="F87" s="69" t="s">
        <v>218</v>
      </c>
      <c r="G87" s="69" t="s">
        <v>13</v>
      </c>
      <c r="H87" s="69" t="s">
        <v>57</v>
      </c>
      <c r="I87" s="180">
        <v>1</v>
      </c>
      <c r="J87" s="70" t="s">
        <v>6858</v>
      </c>
      <c r="K87" s="69" t="s">
        <v>460</v>
      </c>
      <c r="L87" s="69" t="s">
        <v>460</v>
      </c>
      <c r="M87" s="69" t="s">
        <v>2014</v>
      </c>
      <c r="N87" s="69" t="s">
        <v>460</v>
      </c>
      <c r="O87" s="69" t="s">
        <v>482</v>
      </c>
      <c r="P87" s="69" t="s">
        <v>468</v>
      </c>
      <c r="Q87" s="69" t="s">
        <v>469</v>
      </c>
      <c r="R87" s="69" t="s">
        <v>460</v>
      </c>
      <c r="S87" s="69" t="s">
        <v>471</v>
      </c>
      <c r="T87" s="69" t="s">
        <v>471</v>
      </c>
      <c r="U87" s="69" t="s">
        <v>472</v>
      </c>
      <c r="V87" s="69" t="s">
        <v>50</v>
      </c>
      <c r="W87" s="69" t="s">
        <v>2016</v>
      </c>
      <c r="X87" s="69" t="s">
        <v>706</v>
      </c>
      <c r="Y87" s="69" t="s">
        <v>635</v>
      </c>
      <c r="Z87" s="69" t="s">
        <v>707</v>
      </c>
      <c r="AA87" s="70" t="s">
        <v>707</v>
      </c>
      <c r="AB87" s="70" t="s">
        <v>570</v>
      </c>
    </row>
    <row r="88" spans="1:30" ht="22.5" customHeight="1">
      <c r="A88" s="69" t="s">
        <v>6786</v>
      </c>
      <c r="B88" s="70" t="s">
        <v>6859</v>
      </c>
      <c r="C88" s="70" t="s">
        <v>468</v>
      </c>
      <c r="D88" s="70" t="s">
        <v>469</v>
      </c>
      <c r="E88" s="73" t="s">
        <v>219</v>
      </c>
      <c r="F88" s="69" t="s">
        <v>220</v>
      </c>
      <c r="G88" s="69" t="s">
        <v>13</v>
      </c>
      <c r="H88" s="69" t="s">
        <v>57</v>
      </c>
      <c r="I88" s="69" t="s">
        <v>462</v>
      </c>
      <c r="J88" s="70" t="s">
        <v>6859</v>
      </c>
      <c r="K88" s="69" t="s">
        <v>600</v>
      </c>
      <c r="L88" s="69" t="s">
        <v>601</v>
      </c>
      <c r="M88" s="69" t="s">
        <v>1381</v>
      </c>
      <c r="N88" s="69" t="s">
        <v>2017</v>
      </c>
      <c r="O88" s="69" t="s">
        <v>467</v>
      </c>
      <c r="P88" s="69" t="s">
        <v>468</v>
      </c>
      <c r="Q88" s="69" t="s">
        <v>469</v>
      </c>
      <c r="R88" s="69" t="s">
        <v>839</v>
      </c>
      <c r="S88" s="69" t="s">
        <v>471</v>
      </c>
      <c r="T88" s="69" t="s">
        <v>471</v>
      </c>
      <c r="U88" s="69" t="s">
        <v>472</v>
      </c>
      <c r="V88" s="69" t="s">
        <v>50</v>
      </c>
      <c r="W88" s="69" t="s">
        <v>2019</v>
      </c>
      <c r="X88" s="69" t="s">
        <v>644</v>
      </c>
      <c r="Y88" s="69" t="s">
        <v>635</v>
      </c>
      <c r="Z88" s="69" t="s">
        <v>574</v>
      </c>
      <c r="AA88" s="70" t="s">
        <v>2020</v>
      </c>
      <c r="AB88" s="70" t="s">
        <v>574</v>
      </c>
    </row>
    <row r="89" spans="1:30" ht="22.5" customHeight="1">
      <c r="A89" s="69" t="s">
        <v>6786</v>
      </c>
      <c r="B89" s="70" t="s">
        <v>6787</v>
      </c>
      <c r="C89" s="70" t="s">
        <v>468</v>
      </c>
      <c r="D89" s="70" t="s">
        <v>932</v>
      </c>
      <c r="E89" s="93" t="s">
        <v>221</v>
      </c>
      <c r="F89" s="69" t="s">
        <v>222</v>
      </c>
      <c r="G89" s="69" t="s">
        <v>13</v>
      </c>
      <c r="H89" s="69" t="s">
        <v>57</v>
      </c>
      <c r="I89" s="69" t="s">
        <v>485</v>
      </c>
      <c r="J89" s="70" t="s">
        <v>6787</v>
      </c>
      <c r="K89" s="69" t="s">
        <v>2014</v>
      </c>
      <c r="L89" s="69" t="s">
        <v>2021</v>
      </c>
      <c r="M89" s="69" t="s">
        <v>2014</v>
      </c>
      <c r="N89" s="69" t="s">
        <v>488</v>
      </c>
      <c r="O89" s="69" t="s">
        <v>467</v>
      </c>
      <c r="P89" s="69" t="s">
        <v>468</v>
      </c>
      <c r="Q89" s="69" t="s">
        <v>932</v>
      </c>
      <c r="R89" s="69" t="s">
        <v>460</v>
      </c>
      <c r="S89" s="69" t="s">
        <v>471</v>
      </c>
      <c r="T89" s="69" t="s">
        <v>471</v>
      </c>
      <c r="U89" s="69" t="s">
        <v>472</v>
      </c>
      <c r="V89" s="69" t="s">
        <v>50</v>
      </c>
      <c r="W89" s="69" t="s">
        <v>2023</v>
      </c>
      <c r="X89" s="69" t="s">
        <v>644</v>
      </c>
      <c r="Y89" s="69" t="s">
        <v>635</v>
      </c>
      <c r="Z89" s="69" t="s">
        <v>574</v>
      </c>
      <c r="AA89" s="70" t="s">
        <v>2024</v>
      </c>
      <c r="AB89" s="70" t="s">
        <v>668</v>
      </c>
    </row>
    <row r="90" spans="1:30" ht="22.5" customHeight="1">
      <c r="A90" s="69" t="s">
        <v>6786</v>
      </c>
      <c r="B90" s="70" t="s">
        <v>6860</v>
      </c>
      <c r="C90" s="70" t="s">
        <v>468</v>
      </c>
      <c r="D90" s="70" t="s">
        <v>469</v>
      </c>
      <c r="E90" s="73" t="s">
        <v>223</v>
      </c>
      <c r="F90" s="69" t="s">
        <v>224</v>
      </c>
      <c r="G90" s="69" t="s">
        <v>13</v>
      </c>
      <c r="H90" s="69" t="s">
        <v>57</v>
      </c>
      <c r="I90" s="69" t="s">
        <v>462</v>
      </c>
      <c r="J90" s="70" t="s">
        <v>6860</v>
      </c>
      <c r="K90" s="69" t="s">
        <v>492</v>
      </c>
      <c r="L90" s="69" t="s">
        <v>2025</v>
      </c>
      <c r="M90" s="69" t="s">
        <v>2026</v>
      </c>
      <c r="N90" s="69" t="s">
        <v>2027</v>
      </c>
      <c r="O90" s="69" t="s">
        <v>467</v>
      </c>
      <c r="P90" s="69" t="s">
        <v>468</v>
      </c>
      <c r="Q90" s="69" t="s">
        <v>469</v>
      </c>
      <c r="R90" s="69" t="s">
        <v>460</v>
      </c>
      <c r="S90" s="69" t="s">
        <v>471</v>
      </c>
      <c r="T90" s="69" t="s">
        <v>471</v>
      </c>
      <c r="U90" s="69" t="s">
        <v>472</v>
      </c>
      <c r="V90" s="69" t="s">
        <v>50</v>
      </c>
      <c r="W90" s="69" t="s">
        <v>2029</v>
      </c>
      <c r="X90" s="69" t="s">
        <v>474</v>
      </c>
      <c r="Y90" s="69" t="s">
        <v>474</v>
      </c>
      <c r="Z90" s="69" t="s">
        <v>475</v>
      </c>
      <c r="AA90" s="70" t="s">
        <v>496</v>
      </c>
      <c r="AB90" s="70" t="s">
        <v>496</v>
      </c>
    </row>
    <row r="91" spans="1:30" ht="22.5" customHeight="1">
      <c r="A91" s="69" t="s">
        <v>6786</v>
      </c>
      <c r="B91" s="70" t="s">
        <v>3035</v>
      </c>
      <c r="C91" s="70" t="s">
        <v>468</v>
      </c>
      <c r="D91" s="70" t="s">
        <v>469</v>
      </c>
      <c r="E91" s="73" t="s">
        <v>225</v>
      </c>
      <c r="F91" s="69" t="s">
        <v>226</v>
      </c>
      <c r="G91" s="69" t="s">
        <v>13</v>
      </c>
      <c r="H91" s="69" t="s">
        <v>57</v>
      </c>
      <c r="I91" s="69" t="s">
        <v>462</v>
      </c>
      <c r="J91" s="70" t="s">
        <v>6861</v>
      </c>
      <c r="K91" s="69" t="s">
        <v>463</v>
      </c>
      <c r="L91" s="69" t="s">
        <v>464</v>
      </c>
      <c r="M91" s="69" t="s">
        <v>465</v>
      </c>
      <c r="N91" s="69" t="s">
        <v>466</v>
      </c>
      <c r="O91" s="69" t="s">
        <v>467</v>
      </c>
      <c r="P91" s="69" t="s">
        <v>468</v>
      </c>
      <c r="Q91" s="69" t="s">
        <v>469</v>
      </c>
      <c r="R91" s="69" t="s">
        <v>460</v>
      </c>
      <c r="S91" s="69" t="s">
        <v>471</v>
      </c>
      <c r="T91" s="69" t="s">
        <v>471</v>
      </c>
      <c r="U91" s="69" t="s">
        <v>472</v>
      </c>
      <c r="V91" s="69" t="s">
        <v>50</v>
      </c>
      <c r="W91" s="69" t="s">
        <v>473</v>
      </c>
      <c r="X91" s="69" t="s">
        <v>474</v>
      </c>
      <c r="Y91" s="69" t="s">
        <v>474</v>
      </c>
      <c r="Z91" s="69" t="s">
        <v>475</v>
      </c>
      <c r="AA91" s="70" t="s">
        <v>476</v>
      </c>
      <c r="AB91" s="70" t="s">
        <v>476</v>
      </c>
      <c r="AC91" s="70" t="s">
        <v>6857</v>
      </c>
      <c r="AD91" s="70" t="s">
        <v>6862</v>
      </c>
    </row>
    <row r="92" spans="1:30" ht="22.5" customHeight="1">
      <c r="A92" s="69" t="s">
        <v>6786</v>
      </c>
      <c r="B92" s="70" t="s">
        <v>3162</v>
      </c>
      <c r="C92" s="70" t="s">
        <v>468</v>
      </c>
      <c r="D92" s="70" t="s">
        <v>1180</v>
      </c>
      <c r="E92" s="73" t="s">
        <v>227</v>
      </c>
      <c r="F92" s="69" t="s">
        <v>228</v>
      </c>
      <c r="G92" s="69" t="s">
        <v>13</v>
      </c>
      <c r="H92" s="69" t="s">
        <v>36</v>
      </c>
      <c r="I92" s="69" t="s">
        <v>797</v>
      </c>
      <c r="J92" s="70" t="s">
        <v>460</v>
      </c>
      <c r="K92" s="69" t="s">
        <v>729</v>
      </c>
      <c r="L92" s="69" t="s">
        <v>2031</v>
      </c>
      <c r="M92" s="69" t="s">
        <v>945</v>
      </c>
      <c r="N92" s="69" t="s">
        <v>2032</v>
      </c>
      <c r="O92" s="69" t="s">
        <v>467</v>
      </c>
      <c r="P92" s="69" t="s">
        <v>468</v>
      </c>
      <c r="Q92" s="69" t="s">
        <v>1180</v>
      </c>
      <c r="R92" s="69" t="s">
        <v>460</v>
      </c>
      <c r="S92" s="69" t="s">
        <v>471</v>
      </c>
      <c r="T92" s="69" t="s">
        <v>471</v>
      </c>
      <c r="U92" s="69" t="s">
        <v>472</v>
      </c>
      <c r="V92" s="69" t="s">
        <v>50</v>
      </c>
      <c r="W92" s="69" t="s">
        <v>643</v>
      </c>
      <c r="X92" s="69" t="s">
        <v>474</v>
      </c>
      <c r="Y92" s="69" t="s">
        <v>635</v>
      </c>
      <c r="Z92" s="69" t="s">
        <v>501</v>
      </c>
      <c r="AA92" s="70" t="s">
        <v>733</v>
      </c>
      <c r="AB92" s="70" t="s">
        <v>668</v>
      </c>
      <c r="AC92" s="70" t="s">
        <v>6857</v>
      </c>
      <c r="AD92" s="70" t="s">
        <v>6796</v>
      </c>
    </row>
    <row r="93" spans="1:30" ht="22.5" customHeight="1">
      <c r="A93" s="69" t="s">
        <v>6786</v>
      </c>
      <c r="B93" s="70" t="s">
        <v>6855</v>
      </c>
      <c r="C93" s="70" t="s">
        <v>468</v>
      </c>
      <c r="D93" s="70" t="s">
        <v>469</v>
      </c>
      <c r="E93" s="73" t="s">
        <v>229</v>
      </c>
      <c r="F93" s="69" t="s">
        <v>230</v>
      </c>
      <c r="G93" s="69" t="s">
        <v>13</v>
      </c>
      <c r="H93" s="69" t="s">
        <v>57</v>
      </c>
      <c r="I93" s="69" t="s">
        <v>462</v>
      </c>
      <c r="J93" s="70" t="s">
        <v>6856</v>
      </c>
      <c r="K93" s="69" t="s">
        <v>906</v>
      </c>
      <c r="L93" s="69" t="s">
        <v>907</v>
      </c>
      <c r="M93" s="69" t="s">
        <v>908</v>
      </c>
      <c r="N93" s="69" t="s">
        <v>909</v>
      </c>
      <c r="O93" s="69" t="s">
        <v>467</v>
      </c>
      <c r="P93" s="69" t="s">
        <v>468</v>
      </c>
      <c r="Q93" s="69" t="s">
        <v>469</v>
      </c>
      <c r="R93" s="69" t="s">
        <v>460</v>
      </c>
      <c r="S93" s="69" t="s">
        <v>471</v>
      </c>
      <c r="T93" s="69" t="s">
        <v>471</v>
      </c>
      <c r="U93" s="69" t="s">
        <v>472</v>
      </c>
      <c r="V93" s="69" t="s">
        <v>50</v>
      </c>
      <c r="W93" s="69" t="s">
        <v>634</v>
      </c>
      <c r="X93" s="69" t="s">
        <v>474</v>
      </c>
      <c r="Y93" s="69" t="s">
        <v>635</v>
      </c>
      <c r="Z93" s="69" t="s">
        <v>636</v>
      </c>
      <c r="AA93" s="70" t="s">
        <v>637</v>
      </c>
      <c r="AB93" s="70" t="s">
        <v>668</v>
      </c>
    </row>
    <row r="94" spans="1:30" ht="22.5" customHeight="1">
      <c r="A94" s="69" t="s">
        <v>6786</v>
      </c>
      <c r="B94" s="70" t="s">
        <v>3099</v>
      </c>
      <c r="C94" s="70" t="s">
        <v>468</v>
      </c>
      <c r="D94" s="70" t="s">
        <v>932</v>
      </c>
      <c r="E94" s="73" t="s">
        <v>231</v>
      </c>
      <c r="F94" s="69" t="s">
        <v>232</v>
      </c>
      <c r="G94" s="69" t="s">
        <v>13</v>
      </c>
      <c r="H94" s="69" t="s">
        <v>41</v>
      </c>
      <c r="I94" s="69" t="s">
        <v>524</v>
      </c>
      <c r="J94" s="70" t="s">
        <v>3099</v>
      </c>
      <c r="K94" s="69" t="s">
        <v>511</v>
      </c>
      <c r="L94" s="69" t="s">
        <v>2033</v>
      </c>
      <c r="M94" s="69" t="s">
        <v>2034</v>
      </c>
      <c r="N94" s="69" t="s">
        <v>2035</v>
      </c>
      <c r="O94" s="69" t="s">
        <v>467</v>
      </c>
      <c r="P94" s="69" t="s">
        <v>468</v>
      </c>
      <c r="Q94" s="69" t="s">
        <v>932</v>
      </c>
      <c r="R94" s="69" t="s">
        <v>460</v>
      </c>
      <c r="S94" s="69" t="s">
        <v>470</v>
      </c>
      <c r="T94" s="69" t="s">
        <v>471</v>
      </c>
      <c r="U94" s="69" t="s">
        <v>472</v>
      </c>
      <c r="V94" s="69" t="s">
        <v>50</v>
      </c>
      <c r="W94" s="69" t="s">
        <v>2029</v>
      </c>
      <c r="X94" s="69" t="s">
        <v>644</v>
      </c>
      <c r="Y94" s="69" t="s">
        <v>2036</v>
      </c>
      <c r="Z94" s="69" t="s">
        <v>475</v>
      </c>
      <c r="AA94" s="70" t="s">
        <v>483</v>
      </c>
      <c r="AB94" s="70" t="s">
        <v>496</v>
      </c>
      <c r="AC94" s="70" t="s">
        <v>6857</v>
      </c>
      <c r="AD94" s="70" t="s">
        <v>6796</v>
      </c>
    </row>
    <row r="95" spans="1:30" ht="22.5" customHeight="1">
      <c r="A95" s="69" t="s">
        <v>6786</v>
      </c>
      <c r="B95" s="70" t="s">
        <v>3162</v>
      </c>
      <c r="C95" s="70" t="s">
        <v>468</v>
      </c>
      <c r="D95" s="70" t="s">
        <v>469</v>
      </c>
      <c r="E95" s="73" t="s">
        <v>233</v>
      </c>
      <c r="F95" s="69" t="s">
        <v>234</v>
      </c>
      <c r="G95" s="69" t="s">
        <v>13</v>
      </c>
      <c r="H95" s="69" t="s">
        <v>57</v>
      </c>
      <c r="I95" s="69" t="s">
        <v>462</v>
      </c>
      <c r="J95" s="70" t="s">
        <v>3162</v>
      </c>
      <c r="K95" s="69" t="s">
        <v>566</v>
      </c>
      <c r="L95" s="69" t="s">
        <v>2037</v>
      </c>
      <c r="M95" s="69" t="s">
        <v>2038</v>
      </c>
      <c r="N95" s="69" t="s">
        <v>2039</v>
      </c>
      <c r="O95" s="69" t="s">
        <v>467</v>
      </c>
      <c r="P95" s="69" t="s">
        <v>468</v>
      </c>
      <c r="Q95" s="69" t="s">
        <v>469</v>
      </c>
      <c r="R95" s="69" t="s">
        <v>460</v>
      </c>
      <c r="S95" s="69" t="s">
        <v>471</v>
      </c>
      <c r="T95" s="69" t="s">
        <v>471</v>
      </c>
      <c r="U95" s="69" t="s">
        <v>472</v>
      </c>
      <c r="V95" s="69" t="s">
        <v>50</v>
      </c>
      <c r="W95" s="69" t="s">
        <v>643</v>
      </c>
      <c r="X95" s="69" t="s">
        <v>474</v>
      </c>
      <c r="Y95" s="69" t="s">
        <v>635</v>
      </c>
      <c r="Z95" s="69" t="s">
        <v>501</v>
      </c>
      <c r="AA95" s="70" t="s">
        <v>645</v>
      </c>
      <c r="AB95" s="70" t="s">
        <v>668</v>
      </c>
      <c r="AC95" s="70" t="s">
        <v>6857</v>
      </c>
      <c r="AD95" s="70" t="s">
        <v>6796</v>
      </c>
    </row>
    <row r="96" spans="1:30" ht="22.5" customHeight="1">
      <c r="A96" s="69" t="s">
        <v>6786</v>
      </c>
      <c r="B96" s="70" t="s">
        <v>6863</v>
      </c>
      <c r="C96" s="70" t="s">
        <v>468</v>
      </c>
      <c r="D96" s="70" t="s">
        <v>469</v>
      </c>
      <c r="E96" s="73" t="s">
        <v>235</v>
      </c>
      <c r="F96" s="69" t="s">
        <v>236</v>
      </c>
      <c r="G96" s="69" t="s">
        <v>13</v>
      </c>
      <c r="H96" s="69" t="s">
        <v>36</v>
      </c>
      <c r="I96" s="69" t="s">
        <v>709</v>
      </c>
      <c r="J96" s="70" t="s">
        <v>6863</v>
      </c>
      <c r="K96" s="69" t="s">
        <v>710</v>
      </c>
      <c r="L96" s="69" t="s">
        <v>711</v>
      </c>
      <c r="M96" s="69" t="s">
        <v>712</v>
      </c>
      <c r="N96" s="69" t="s">
        <v>713</v>
      </c>
      <c r="O96" s="69" t="s">
        <v>467</v>
      </c>
      <c r="P96" s="69" t="s">
        <v>468</v>
      </c>
      <c r="Q96" s="69" t="s">
        <v>469</v>
      </c>
      <c r="R96" s="69" t="s">
        <v>460</v>
      </c>
      <c r="S96" s="69" t="s">
        <v>471</v>
      </c>
      <c r="T96" s="69" t="s">
        <v>471</v>
      </c>
      <c r="U96" s="69" t="s">
        <v>472</v>
      </c>
      <c r="V96" s="69" t="s">
        <v>50</v>
      </c>
      <c r="W96" s="69" t="s">
        <v>634</v>
      </c>
      <c r="X96" s="69" t="s">
        <v>474</v>
      </c>
      <c r="Y96" s="69" t="s">
        <v>635</v>
      </c>
      <c r="Z96" s="69" t="s">
        <v>636</v>
      </c>
      <c r="AA96" s="70" t="s">
        <v>714</v>
      </c>
      <c r="AB96" s="70" t="s">
        <v>668</v>
      </c>
    </row>
    <row r="97" spans="1:32" ht="22.5" customHeight="1">
      <c r="A97" s="69" t="s">
        <v>6786</v>
      </c>
      <c r="B97" s="70" t="s">
        <v>6864</v>
      </c>
      <c r="C97" s="70" t="s">
        <v>468</v>
      </c>
      <c r="D97" s="70" t="s">
        <v>469</v>
      </c>
      <c r="E97" s="73" t="s">
        <v>237</v>
      </c>
      <c r="F97" s="69" t="s">
        <v>238</v>
      </c>
      <c r="G97" s="69" t="s">
        <v>13</v>
      </c>
      <c r="H97" s="69" t="s">
        <v>41</v>
      </c>
      <c r="I97" s="69" t="s">
        <v>1673</v>
      </c>
      <c r="J97" s="70" t="s">
        <v>6864</v>
      </c>
      <c r="K97" s="69" t="s">
        <v>968</v>
      </c>
      <c r="L97" s="69" t="s">
        <v>1465</v>
      </c>
      <c r="M97" s="69" t="s">
        <v>1267</v>
      </c>
      <c r="N97" s="69" t="s">
        <v>2041</v>
      </c>
      <c r="O97" s="69" t="s">
        <v>467</v>
      </c>
      <c r="P97" s="69" t="s">
        <v>468</v>
      </c>
      <c r="Q97" s="69" t="s">
        <v>469</v>
      </c>
      <c r="R97" s="69" t="s">
        <v>460</v>
      </c>
      <c r="S97" s="69" t="s">
        <v>470</v>
      </c>
      <c r="T97" s="69" t="s">
        <v>471</v>
      </c>
      <c r="U97" s="69" t="s">
        <v>472</v>
      </c>
      <c r="V97" s="69" t="s">
        <v>840</v>
      </c>
      <c r="W97" s="69" t="s">
        <v>634</v>
      </c>
      <c r="X97" s="69" t="s">
        <v>474</v>
      </c>
      <c r="Y97" s="69" t="s">
        <v>474</v>
      </c>
      <c r="Z97" s="69" t="s">
        <v>636</v>
      </c>
      <c r="AA97" s="70" t="s">
        <v>971</v>
      </c>
      <c r="AB97" s="70" t="s">
        <v>1684</v>
      </c>
    </row>
    <row r="98" spans="1:32" ht="22.5" customHeight="1">
      <c r="A98" s="69" t="s">
        <v>6786</v>
      </c>
      <c r="B98" s="70" t="s">
        <v>3033</v>
      </c>
      <c r="C98" s="70" t="s">
        <v>468</v>
      </c>
      <c r="D98" s="70" t="s">
        <v>469</v>
      </c>
      <c r="E98" s="73" t="s">
        <v>239</v>
      </c>
      <c r="F98" s="69" t="s">
        <v>240</v>
      </c>
      <c r="G98" s="69" t="s">
        <v>13</v>
      </c>
      <c r="H98" s="69" t="s">
        <v>41</v>
      </c>
      <c r="I98" s="69" t="s">
        <v>2043</v>
      </c>
      <c r="J98" s="70" t="s">
        <v>3033</v>
      </c>
      <c r="K98" s="69" t="s">
        <v>835</v>
      </c>
      <c r="L98" s="69" t="s">
        <v>2044</v>
      </c>
      <c r="M98" s="69" t="s">
        <v>2045</v>
      </c>
      <c r="N98" s="69" t="s">
        <v>2046</v>
      </c>
      <c r="O98" s="69" t="s">
        <v>467</v>
      </c>
      <c r="P98" s="69" t="s">
        <v>468</v>
      </c>
      <c r="Q98" s="69" t="s">
        <v>469</v>
      </c>
      <c r="R98" s="69" t="s">
        <v>460</v>
      </c>
      <c r="S98" s="69" t="s">
        <v>470</v>
      </c>
      <c r="T98" s="69" t="s">
        <v>471</v>
      </c>
      <c r="U98" s="69" t="s">
        <v>472</v>
      </c>
      <c r="V98" s="69" t="s">
        <v>50</v>
      </c>
      <c r="W98" s="69" t="s">
        <v>2016</v>
      </c>
      <c r="X98" s="69" t="s">
        <v>474</v>
      </c>
      <c r="Y98" s="69" t="s">
        <v>635</v>
      </c>
      <c r="Z98" s="69" t="s">
        <v>570</v>
      </c>
      <c r="AA98" s="70" t="s">
        <v>570</v>
      </c>
      <c r="AB98" s="70" t="s">
        <v>668</v>
      </c>
    </row>
    <row r="99" spans="1:32" customFormat="1" ht="22.5" customHeight="1">
      <c r="A99" s="69" t="s">
        <v>5313</v>
      </c>
      <c r="B99" s="70" t="s">
        <v>3042</v>
      </c>
      <c r="C99" s="69" t="s">
        <v>468</v>
      </c>
      <c r="D99" s="69" t="s">
        <v>469</v>
      </c>
      <c r="E99" s="73" t="s">
        <v>241</v>
      </c>
      <c r="F99" s="69" t="s">
        <v>242</v>
      </c>
      <c r="G99" s="69" t="s">
        <v>13</v>
      </c>
      <c r="H99" s="69" t="s">
        <v>41</v>
      </c>
      <c r="I99" s="69" t="s">
        <v>1522</v>
      </c>
      <c r="J99" s="70" t="s">
        <v>460</v>
      </c>
      <c r="K99" s="69" t="s">
        <v>464</v>
      </c>
      <c r="L99" s="69" t="s">
        <v>2048</v>
      </c>
      <c r="M99" s="69" t="s">
        <v>2049</v>
      </c>
      <c r="N99" s="69" t="s">
        <v>2050</v>
      </c>
      <c r="O99" s="69" t="s">
        <v>467</v>
      </c>
      <c r="P99" s="69" t="s">
        <v>468</v>
      </c>
      <c r="Q99" s="69" t="s">
        <v>469</v>
      </c>
      <c r="R99" s="69" t="s">
        <v>460</v>
      </c>
      <c r="S99" s="69" t="s">
        <v>470</v>
      </c>
      <c r="T99" s="69" t="s">
        <v>471</v>
      </c>
      <c r="U99" s="69" t="s">
        <v>472</v>
      </c>
      <c r="V99" s="69" t="s">
        <v>50</v>
      </c>
      <c r="W99" s="69" t="s">
        <v>2051</v>
      </c>
      <c r="X99" s="69" t="s">
        <v>644</v>
      </c>
      <c r="Y99" s="69" t="s">
        <v>635</v>
      </c>
      <c r="Z99" s="69" t="s">
        <v>693</v>
      </c>
      <c r="AA99" s="70" t="s">
        <v>1025</v>
      </c>
      <c r="AB99" s="70" t="s">
        <v>1025</v>
      </c>
      <c r="AC99" s="70" t="s">
        <v>470</v>
      </c>
      <c r="AD99" s="89" t="s">
        <v>6865</v>
      </c>
      <c r="AE99" s="85"/>
      <c r="AF99" s="85"/>
    </row>
    <row r="100" spans="1:32" customFormat="1" ht="22.5" customHeight="1">
      <c r="A100" s="69" t="s">
        <v>5313</v>
      </c>
      <c r="B100" s="70" t="s">
        <v>3068</v>
      </c>
      <c r="C100" s="69" t="s">
        <v>468</v>
      </c>
      <c r="D100" s="69" t="s">
        <v>6866</v>
      </c>
      <c r="E100" s="73" t="s">
        <v>243</v>
      </c>
      <c r="F100" s="69" t="s">
        <v>244</v>
      </c>
      <c r="G100" s="69" t="s">
        <v>13</v>
      </c>
      <c r="H100" s="69" t="s">
        <v>57</v>
      </c>
      <c r="I100" s="69" t="s">
        <v>462</v>
      </c>
      <c r="J100" s="70" t="s">
        <v>3068</v>
      </c>
      <c r="K100" s="69" t="s">
        <v>464</v>
      </c>
      <c r="L100" s="69" t="s">
        <v>2052</v>
      </c>
      <c r="M100" s="69" t="s">
        <v>2053</v>
      </c>
      <c r="N100" s="69" t="s">
        <v>2054</v>
      </c>
      <c r="O100" s="69" t="s">
        <v>467</v>
      </c>
      <c r="P100" s="69" t="s">
        <v>468</v>
      </c>
      <c r="Q100" s="69" t="s">
        <v>6866</v>
      </c>
      <c r="R100" s="69" t="s">
        <v>460</v>
      </c>
      <c r="S100" s="69" t="s">
        <v>471</v>
      </c>
      <c r="T100" s="69" t="s">
        <v>471</v>
      </c>
      <c r="U100" s="69" t="s">
        <v>472</v>
      </c>
      <c r="V100" s="69" t="s">
        <v>50</v>
      </c>
      <c r="W100" s="69" t="s">
        <v>643</v>
      </c>
      <c r="X100" s="69" t="s">
        <v>644</v>
      </c>
      <c r="Y100" s="69" t="s">
        <v>635</v>
      </c>
      <c r="Z100" s="69" t="s">
        <v>693</v>
      </c>
      <c r="AA100" s="70" t="s">
        <v>1025</v>
      </c>
      <c r="AB100" s="70" t="s">
        <v>668</v>
      </c>
      <c r="AC100" s="70" t="s">
        <v>470</v>
      </c>
      <c r="AD100" s="70" t="s">
        <v>6867</v>
      </c>
      <c r="AE100" s="85"/>
      <c r="AF100" s="85" t="s">
        <v>932</v>
      </c>
    </row>
    <row r="101" spans="1:32" customFormat="1" ht="22.5" customHeight="1">
      <c r="A101" s="69" t="s">
        <v>5313</v>
      </c>
      <c r="B101" s="70" t="s">
        <v>2085</v>
      </c>
      <c r="C101" s="69" t="s">
        <v>468</v>
      </c>
      <c r="D101" s="69" t="s">
        <v>2084</v>
      </c>
      <c r="E101" s="73" t="s">
        <v>245</v>
      </c>
      <c r="F101" s="69" t="s">
        <v>246</v>
      </c>
      <c r="G101" s="69" t="s">
        <v>13</v>
      </c>
      <c r="H101" s="69" t="s">
        <v>57</v>
      </c>
      <c r="I101" s="69" t="s">
        <v>462</v>
      </c>
      <c r="J101" s="70" t="s">
        <v>2085</v>
      </c>
      <c r="K101" s="69" t="s">
        <v>722</v>
      </c>
      <c r="L101" s="69" t="s">
        <v>1385</v>
      </c>
      <c r="M101" s="69" t="s">
        <v>479</v>
      </c>
      <c r="N101" s="69" t="s">
        <v>2083</v>
      </c>
      <c r="O101" s="69" t="s">
        <v>467</v>
      </c>
      <c r="P101" s="69" t="s">
        <v>468</v>
      </c>
      <c r="Q101" s="69" t="s">
        <v>2084</v>
      </c>
      <c r="R101" s="69" t="s">
        <v>633</v>
      </c>
      <c r="S101" s="69" t="s">
        <v>471</v>
      </c>
      <c r="T101" s="69" t="s">
        <v>471</v>
      </c>
      <c r="U101" s="69" t="s">
        <v>472</v>
      </c>
      <c r="V101" s="69" t="s">
        <v>54</v>
      </c>
      <c r="W101" s="69" t="s">
        <v>2086</v>
      </c>
      <c r="X101" s="69" t="s">
        <v>2087</v>
      </c>
      <c r="Y101" s="69" t="s">
        <v>2087</v>
      </c>
      <c r="Z101" s="69" t="s">
        <v>2088</v>
      </c>
      <c r="AA101" s="70" t="s">
        <v>2089</v>
      </c>
      <c r="AB101" s="70" t="s">
        <v>668</v>
      </c>
      <c r="AC101" s="70" t="s">
        <v>470</v>
      </c>
      <c r="AD101" s="70" t="s">
        <v>6794</v>
      </c>
      <c r="AE101" s="85"/>
      <c r="AF101" s="85"/>
    </row>
    <row r="102" spans="1:32" customFormat="1" ht="22.5" customHeight="1">
      <c r="A102" s="69" t="s">
        <v>5313</v>
      </c>
      <c r="B102" s="70" t="s">
        <v>3086</v>
      </c>
      <c r="C102" s="69" t="s">
        <v>535</v>
      </c>
      <c r="D102" s="69" t="s">
        <v>2092</v>
      </c>
      <c r="E102" s="73" t="s">
        <v>247</v>
      </c>
      <c r="F102" s="69" t="s">
        <v>248</v>
      </c>
      <c r="G102" s="69" t="s">
        <v>13</v>
      </c>
      <c r="H102" s="69" t="s">
        <v>41</v>
      </c>
      <c r="I102" s="69" t="s">
        <v>1502</v>
      </c>
      <c r="J102" s="70" t="s">
        <v>6868</v>
      </c>
      <c r="K102" s="69" t="s">
        <v>2090</v>
      </c>
      <c r="L102" s="69" t="s">
        <v>1122</v>
      </c>
      <c r="M102" s="69" t="s">
        <v>2071</v>
      </c>
      <c r="N102" s="69" t="s">
        <v>2091</v>
      </c>
      <c r="O102" s="69" t="s">
        <v>467</v>
      </c>
      <c r="P102" s="69" t="s">
        <v>535</v>
      </c>
      <c r="Q102" s="69" t="s">
        <v>2092</v>
      </c>
      <c r="R102" s="69" t="s">
        <v>839</v>
      </c>
      <c r="S102" s="69" t="s">
        <v>470</v>
      </c>
      <c r="T102" s="69" t="s">
        <v>471</v>
      </c>
      <c r="U102" s="69" t="s">
        <v>472</v>
      </c>
      <c r="V102" s="69" t="s">
        <v>54</v>
      </c>
      <c r="W102" s="69" t="s">
        <v>2094</v>
      </c>
      <c r="X102" s="69" t="s">
        <v>1261</v>
      </c>
      <c r="Y102" s="69" t="s">
        <v>2087</v>
      </c>
      <c r="Z102" s="69" t="s">
        <v>2095</v>
      </c>
      <c r="AA102" s="70" t="s">
        <v>2096</v>
      </c>
      <c r="AB102" s="70" t="s">
        <v>668</v>
      </c>
      <c r="AC102" s="70" t="s">
        <v>470</v>
      </c>
      <c r="AD102" s="89" t="s">
        <v>6796</v>
      </c>
      <c r="AE102" s="85"/>
      <c r="AF102" s="85"/>
    </row>
    <row r="103" spans="1:32" customFormat="1" ht="22.5" customHeight="1">
      <c r="A103" s="69" t="s">
        <v>5313</v>
      </c>
      <c r="B103" s="70" t="s">
        <v>2101</v>
      </c>
      <c r="C103" s="69" t="s">
        <v>535</v>
      </c>
      <c r="D103" s="69" t="s">
        <v>2100</v>
      </c>
      <c r="E103" s="73" t="s">
        <v>249</v>
      </c>
      <c r="F103" s="69" t="s">
        <v>250</v>
      </c>
      <c r="G103" s="69" t="s">
        <v>13</v>
      </c>
      <c r="H103" s="69" t="s">
        <v>41</v>
      </c>
      <c r="I103" s="69" t="s">
        <v>1569</v>
      </c>
      <c r="J103" s="70" t="s">
        <v>2101</v>
      </c>
      <c r="K103" s="69" t="s">
        <v>1098</v>
      </c>
      <c r="L103" s="69" t="s">
        <v>2097</v>
      </c>
      <c r="M103" s="69" t="s">
        <v>2098</v>
      </c>
      <c r="N103" s="69" t="s">
        <v>2099</v>
      </c>
      <c r="O103" s="69" t="s">
        <v>467</v>
      </c>
      <c r="P103" s="69" t="s">
        <v>535</v>
      </c>
      <c r="Q103" s="69" t="s">
        <v>2100</v>
      </c>
      <c r="R103" s="69" t="s">
        <v>839</v>
      </c>
      <c r="S103" s="69" t="s">
        <v>470</v>
      </c>
      <c r="T103" s="69" t="s">
        <v>471</v>
      </c>
      <c r="U103" s="69" t="s">
        <v>472</v>
      </c>
      <c r="V103" s="69" t="s">
        <v>54</v>
      </c>
      <c r="W103" s="69" t="s">
        <v>2102</v>
      </c>
      <c r="X103" s="69" t="s">
        <v>2087</v>
      </c>
      <c r="Y103" s="69" t="s">
        <v>2087</v>
      </c>
      <c r="Z103" s="69" t="s">
        <v>548</v>
      </c>
      <c r="AA103" s="70" t="s">
        <v>2103</v>
      </c>
      <c r="AB103" s="70" t="s">
        <v>668</v>
      </c>
      <c r="AC103" s="70" t="s">
        <v>470</v>
      </c>
      <c r="AD103" s="70" t="s">
        <v>6794</v>
      </c>
      <c r="AE103" s="85"/>
      <c r="AF103" s="85"/>
    </row>
    <row r="104" spans="1:32" customFormat="1" ht="22.5" customHeight="1">
      <c r="A104" s="69" t="s">
        <v>5313</v>
      </c>
      <c r="B104" s="70" t="s">
        <v>6869</v>
      </c>
      <c r="C104" s="69" t="s">
        <v>535</v>
      </c>
      <c r="D104" s="69" t="s">
        <v>2105</v>
      </c>
      <c r="E104" s="73" t="s">
        <v>251</v>
      </c>
      <c r="F104" s="69" t="s">
        <v>252</v>
      </c>
      <c r="G104" s="69" t="s">
        <v>13</v>
      </c>
      <c r="H104" s="69" t="s">
        <v>41</v>
      </c>
      <c r="I104" s="69" t="s">
        <v>937</v>
      </c>
      <c r="J104" s="70" t="s">
        <v>6869</v>
      </c>
      <c r="K104" s="69" t="s">
        <v>1241</v>
      </c>
      <c r="L104" s="69" t="s">
        <v>1266</v>
      </c>
      <c r="M104" s="69" t="s">
        <v>1516</v>
      </c>
      <c r="N104" s="69" t="s">
        <v>2104</v>
      </c>
      <c r="O104" s="69" t="s">
        <v>467</v>
      </c>
      <c r="P104" s="69" t="s">
        <v>535</v>
      </c>
      <c r="Q104" s="69" t="s">
        <v>2105</v>
      </c>
      <c r="R104" s="69" t="s">
        <v>1171</v>
      </c>
      <c r="S104" s="69" t="s">
        <v>471</v>
      </c>
      <c r="T104" s="69" t="s">
        <v>471</v>
      </c>
      <c r="U104" s="69" t="s">
        <v>472</v>
      </c>
      <c r="V104" s="69" t="s">
        <v>54</v>
      </c>
      <c r="W104" s="69" t="s">
        <v>2107</v>
      </c>
      <c r="X104" s="69" t="s">
        <v>2087</v>
      </c>
      <c r="Y104" s="69" t="s">
        <v>2108</v>
      </c>
      <c r="Z104" s="69" t="s">
        <v>2109</v>
      </c>
      <c r="AA104" s="70" t="s">
        <v>2110</v>
      </c>
      <c r="AB104" s="70" t="s">
        <v>1177</v>
      </c>
      <c r="AC104" s="70"/>
      <c r="AD104" s="70"/>
      <c r="AE104" s="85"/>
      <c r="AF104" s="85"/>
    </row>
    <row r="105" spans="1:32" customFormat="1" ht="22.5" customHeight="1">
      <c r="A105" s="69" t="s">
        <v>5313</v>
      </c>
      <c r="B105" s="70" t="s">
        <v>2085</v>
      </c>
      <c r="C105" s="69" t="s">
        <v>468</v>
      </c>
      <c r="D105" s="69" t="s">
        <v>2084</v>
      </c>
      <c r="E105" s="73" t="s">
        <v>253</v>
      </c>
      <c r="F105" s="69" t="s">
        <v>254</v>
      </c>
      <c r="G105" s="69" t="s">
        <v>13</v>
      </c>
      <c r="H105" s="69" t="s">
        <v>31</v>
      </c>
      <c r="I105" s="69" t="s">
        <v>485</v>
      </c>
      <c r="J105" s="70" t="s">
        <v>2085</v>
      </c>
      <c r="K105" s="69" t="s">
        <v>992</v>
      </c>
      <c r="L105" s="69" t="s">
        <v>960</v>
      </c>
      <c r="M105" s="69" t="s">
        <v>992</v>
      </c>
      <c r="N105" s="69" t="s">
        <v>488</v>
      </c>
      <c r="O105" s="69" t="s">
        <v>467</v>
      </c>
      <c r="P105" s="69" t="s">
        <v>468</v>
      </c>
      <c r="Q105" s="69" t="s">
        <v>2084</v>
      </c>
      <c r="R105" s="69" t="s">
        <v>839</v>
      </c>
      <c r="S105" s="69" t="s">
        <v>471</v>
      </c>
      <c r="T105" s="69" t="s">
        <v>471</v>
      </c>
      <c r="U105" s="69" t="s">
        <v>472</v>
      </c>
      <c r="V105" s="69" t="s">
        <v>54</v>
      </c>
      <c r="W105" s="69" t="s">
        <v>2112</v>
      </c>
      <c r="X105" s="69" t="s">
        <v>2087</v>
      </c>
      <c r="Y105" s="69" t="s">
        <v>2095</v>
      </c>
      <c r="Z105" s="69" t="s">
        <v>2113</v>
      </c>
      <c r="AA105" s="70" t="s">
        <v>2114</v>
      </c>
      <c r="AB105" s="70" t="s">
        <v>668</v>
      </c>
      <c r="AC105" s="70"/>
      <c r="AD105" s="70"/>
      <c r="AE105" s="85"/>
      <c r="AF105" s="85"/>
    </row>
    <row r="106" spans="1:32" customFormat="1" ht="22.5" customHeight="1">
      <c r="A106" s="69" t="s">
        <v>5313</v>
      </c>
      <c r="B106" s="70" t="s">
        <v>3092</v>
      </c>
      <c r="C106" s="69" t="s">
        <v>535</v>
      </c>
      <c r="D106" s="69" t="s">
        <v>2105</v>
      </c>
      <c r="E106" s="73" t="s">
        <v>255</v>
      </c>
      <c r="F106" s="69" t="s">
        <v>256</v>
      </c>
      <c r="G106" s="69" t="s">
        <v>13</v>
      </c>
      <c r="H106" s="69" t="s">
        <v>57</v>
      </c>
      <c r="I106" s="69" t="s">
        <v>462</v>
      </c>
      <c r="J106" s="70" t="s">
        <v>3092</v>
      </c>
      <c r="K106" s="69" t="s">
        <v>729</v>
      </c>
      <c r="L106" s="69" t="s">
        <v>2115</v>
      </c>
      <c r="M106" s="69" t="s">
        <v>2116</v>
      </c>
      <c r="N106" s="69" t="s">
        <v>2117</v>
      </c>
      <c r="O106" s="69" t="s">
        <v>467</v>
      </c>
      <c r="P106" s="69" t="s">
        <v>535</v>
      </c>
      <c r="Q106" s="69" t="s">
        <v>2105</v>
      </c>
      <c r="R106" s="69" t="s">
        <v>1171</v>
      </c>
      <c r="S106" s="69" t="s">
        <v>471</v>
      </c>
      <c r="T106" s="69" t="s">
        <v>471</v>
      </c>
      <c r="U106" s="69" t="s">
        <v>472</v>
      </c>
      <c r="V106" s="69" t="s">
        <v>54</v>
      </c>
      <c r="W106" s="69" t="s">
        <v>2119</v>
      </c>
      <c r="X106" s="69" t="s">
        <v>2120</v>
      </c>
      <c r="Y106" s="69" t="s">
        <v>2108</v>
      </c>
      <c r="Z106" s="69" t="s">
        <v>2121</v>
      </c>
      <c r="AA106" s="70" t="s">
        <v>2122</v>
      </c>
      <c r="AB106" s="70" t="s">
        <v>1461</v>
      </c>
      <c r="AC106" s="70" t="s">
        <v>6857</v>
      </c>
      <c r="AD106" s="70" t="s">
        <v>6794</v>
      </c>
      <c r="AE106" s="85"/>
      <c r="AF106" s="85"/>
    </row>
    <row r="107" spans="1:32" customFormat="1" ht="22.5" customHeight="1">
      <c r="A107" s="69" t="s">
        <v>5313</v>
      </c>
      <c r="B107" s="70" t="s">
        <v>6870</v>
      </c>
      <c r="C107" s="69" t="s">
        <v>535</v>
      </c>
      <c r="D107" s="69" t="s">
        <v>2126</v>
      </c>
      <c r="E107" s="73" t="s">
        <v>257</v>
      </c>
      <c r="F107" s="69" t="s">
        <v>258</v>
      </c>
      <c r="G107" s="69" t="s">
        <v>13</v>
      </c>
      <c r="H107" s="69" t="s">
        <v>41</v>
      </c>
      <c r="I107" s="69" t="s">
        <v>856</v>
      </c>
      <c r="J107" s="70" t="s">
        <v>6870</v>
      </c>
      <c r="K107" s="69" t="s">
        <v>2123</v>
      </c>
      <c r="L107" s="69" t="s">
        <v>2124</v>
      </c>
      <c r="M107" s="69" t="s">
        <v>1109</v>
      </c>
      <c r="N107" s="69" t="s">
        <v>2125</v>
      </c>
      <c r="O107" s="69" t="s">
        <v>467</v>
      </c>
      <c r="P107" s="69" t="s">
        <v>535</v>
      </c>
      <c r="Q107" s="69" t="s">
        <v>2126</v>
      </c>
      <c r="R107" s="69" t="s">
        <v>1171</v>
      </c>
      <c r="S107" s="69" t="s">
        <v>470</v>
      </c>
      <c r="T107" s="69" t="s">
        <v>471</v>
      </c>
      <c r="U107" s="69" t="s">
        <v>472</v>
      </c>
      <c r="V107" s="69" t="s">
        <v>54</v>
      </c>
      <c r="W107" s="69" t="s">
        <v>2128</v>
      </c>
      <c r="X107" s="69" t="s">
        <v>2087</v>
      </c>
      <c r="Y107" s="69" t="s">
        <v>2095</v>
      </c>
      <c r="Z107" s="69" t="s">
        <v>2129</v>
      </c>
      <c r="AA107" s="70" t="s">
        <v>2130</v>
      </c>
      <c r="AB107" s="70" t="s">
        <v>2131</v>
      </c>
      <c r="AC107" s="70"/>
      <c r="AD107" s="70"/>
      <c r="AE107" s="85"/>
      <c r="AF107" s="85"/>
    </row>
    <row r="108" spans="1:32" customFormat="1" ht="22.5" customHeight="1">
      <c r="A108" s="69" t="s">
        <v>5313</v>
      </c>
      <c r="B108" s="70" t="s">
        <v>2101</v>
      </c>
      <c r="C108" s="69" t="s">
        <v>468</v>
      </c>
      <c r="D108" s="69" t="s">
        <v>932</v>
      </c>
      <c r="E108" s="73" t="s">
        <v>259</v>
      </c>
      <c r="F108" s="69" t="s">
        <v>260</v>
      </c>
      <c r="G108" s="69" t="s">
        <v>13</v>
      </c>
      <c r="H108" s="69" t="s">
        <v>57</v>
      </c>
      <c r="I108" s="69" t="s">
        <v>462</v>
      </c>
      <c r="J108" s="70" t="s">
        <v>2101</v>
      </c>
      <c r="K108" s="69" t="s">
        <v>2132</v>
      </c>
      <c r="L108" s="69" t="s">
        <v>1209</v>
      </c>
      <c r="M108" s="69" t="s">
        <v>1525</v>
      </c>
      <c r="N108" s="69" t="s">
        <v>2133</v>
      </c>
      <c r="O108" s="69" t="s">
        <v>467</v>
      </c>
      <c r="P108" s="69" t="s">
        <v>468</v>
      </c>
      <c r="Q108" s="69" t="s">
        <v>932</v>
      </c>
      <c r="R108" s="69" t="s">
        <v>460</v>
      </c>
      <c r="S108" s="69" t="s">
        <v>470</v>
      </c>
      <c r="T108" s="69" t="s">
        <v>471</v>
      </c>
      <c r="U108" s="69" t="s">
        <v>472</v>
      </c>
      <c r="V108" s="69" t="s">
        <v>54</v>
      </c>
      <c r="W108" s="69" t="s">
        <v>2135</v>
      </c>
      <c r="X108" s="69" t="s">
        <v>2087</v>
      </c>
      <c r="Y108" s="69" t="s">
        <v>2108</v>
      </c>
      <c r="Z108" s="69" t="s">
        <v>2136</v>
      </c>
      <c r="AA108" s="70" t="s">
        <v>2137</v>
      </c>
      <c r="AB108" s="70" t="s">
        <v>2138</v>
      </c>
      <c r="AC108" s="70" t="s">
        <v>6857</v>
      </c>
      <c r="AD108" s="70" t="s">
        <v>6794</v>
      </c>
      <c r="AE108" s="85"/>
      <c r="AF108" s="85"/>
    </row>
    <row r="109" spans="1:32" customFormat="1" ht="22.5" customHeight="1">
      <c r="A109" s="69" t="s">
        <v>5313</v>
      </c>
      <c r="B109" s="70" t="s">
        <v>6871</v>
      </c>
      <c r="C109" s="69" t="s">
        <v>535</v>
      </c>
      <c r="D109" s="69" t="s">
        <v>1185</v>
      </c>
      <c r="E109" s="73" t="s">
        <v>261</v>
      </c>
      <c r="F109" s="69" t="s">
        <v>262</v>
      </c>
      <c r="G109" s="69" t="s">
        <v>13</v>
      </c>
      <c r="H109" s="69" t="s">
        <v>41</v>
      </c>
      <c r="I109" s="69" t="s">
        <v>2001</v>
      </c>
      <c r="J109" s="70" t="s">
        <v>460</v>
      </c>
      <c r="K109" s="69" t="s">
        <v>2169</v>
      </c>
      <c r="L109" s="69" t="s">
        <v>1099</v>
      </c>
      <c r="M109" s="69" t="s">
        <v>1732</v>
      </c>
      <c r="N109" s="69" t="s">
        <v>2170</v>
      </c>
      <c r="O109" s="69" t="s">
        <v>467</v>
      </c>
      <c r="P109" s="69" t="s">
        <v>535</v>
      </c>
      <c r="Q109" s="69" t="s">
        <v>1185</v>
      </c>
      <c r="R109" s="69" t="s">
        <v>460</v>
      </c>
      <c r="S109" s="69" t="s">
        <v>470</v>
      </c>
      <c r="T109" s="69" t="s">
        <v>471</v>
      </c>
      <c r="U109" s="69" t="s">
        <v>472</v>
      </c>
      <c r="V109" s="69" t="s">
        <v>54</v>
      </c>
      <c r="W109" s="69" t="s">
        <v>2171</v>
      </c>
      <c r="X109" s="69" t="s">
        <v>1070</v>
      </c>
      <c r="Y109" s="69" t="s">
        <v>2087</v>
      </c>
      <c r="Z109" s="69" t="s">
        <v>2172</v>
      </c>
      <c r="AA109" s="70" t="s">
        <v>2173</v>
      </c>
      <c r="AB109" s="70" t="s">
        <v>668</v>
      </c>
      <c r="AC109" s="70" t="s">
        <v>470</v>
      </c>
      <c r="AD109" s="89" t="s">
        <v>6796</v>
      </c>
      <c r="AE109" s="85"/>
      <c r="AF109" s="85"/>
    </row>
    <row r="110" spans="1:32" customFormat="1" ht="22.5" customHeight="1">
      <c r="A110" s="69" t="s">
        <v>5313</v>
      </c>
      <c r="B110" s="70" t="s">
        <v>3052</v>
      </c>
      <c r="C110" s="69" t="s">
        <v>535</v>
      </c>
      <c r="D110" s="69" t="s">
        <v>2105</v>
      </c>
      <c r="E110" s="73" t="s">
        <v>263</v>
      </c>
      <c r="F110" s="69" t="s">
        <v>264</v>
      </c>
      <c r="G110" s="69" t="s">
        <v>13</v>
      </c>
      <c r="H110" s="69" t="s">
        <v>41</v>
      </c>
      <c r="I110" s="69" t="s">
        <v>2174</v>
      </c>
      <c r="J110" s="70" t="s">
        <v>3052</v>
      </c>
      <c r="K110" s="69" t="s">
        <v>1251</v>
      </c>
      <c r="L110" s="69" t="s">
        <v>1099</v>
      </c>
      <c r="M110" s="69" t="s">
        <v>1581</v>
      </c>
      <c r="N110" s="69" t="s">
        <v>2175</v>
      </c>
      <c r="O110" s="69" t="s">
        <v>467</v>
      </c>
      <c r="P110" s="69" t="s">
        <v>535</v>
      </c>
      <c r="Q110" s="69" t="s">
        <v>2105</v>
      </c>
      <c r="R110" s="69" t="s">
        <v>460</v>
      </c>
      <c r="S110" s="69" t="s">
        <v>471</v>
      </c>
      <c r="T110" s="69" t="s">
        <v>471</v>
      </c>
      <c r="U110" s="69" t="s">
        <v>472</v>
      </c>
      <c r="V110" s="69" t="s">
        <v>54</v>
      </c>
      <c r="W110" s="69" t="s">
        <v>2177</v>
      </c>
      <c r="X110" s="69" t="s">
        <v>2178</v>
      </c>
      <c r="Y110" s="69" t="s">
        <v>2087</v>
      </c>
      <c r="Z110" s="69" t="s">
        <v>2087</v>
      </c>
      <c r="AA110" s="70" t="s">
        <v>2179</v>
      </c>
      <c r="AB110" s="70" t="s">
        <v>668</v>
      </c>
      <c r="AC110" s="70"/>
      <c r="AD110" s="70"/>
      <c r="AE110" s="85"/>
      <c r="AF110" s="85"/>
    </row>
    <row r="111" spans="1:32" customFormat="1" ht="22.5" customHeight="1">
      <c r="A111" s="69" t="s">
        <v>5313</v>
      </c>
      <c r="B111" s="70" t="s">
        <v>3066</v>
      </c>
      <c r="C111" s="69" t="s">
        <v>468</v>
      </c>
      <c r="D111" s="69" t="s">
        <v>2084</v>
      </c>
      <c r="E111" s="73" t="s">
        <v>265</v>
      </c>
      <c r="F111" s="69" t="s">
        <v>266</v>
      </c>
      <c r="G111" s="69" t="s">
        <v>13</v>
      </c>
      <c r="H111" s="69" t="s">
        <v>41</v>
      </c>
      <c r="I111" s="69" t="s">
        <v>781</v>
      </c>
      <c r="J111" s="70" t="s">
        <v>3066</v>
      </c>
      <c r="K111" s="69" t="s">
        <v>2185</v>
      </c>
      <c r="L111" s="69" t="s">
        <v>1266</v>
      </c>
      <c r="M111" s="69" t="s">
        <v>1545</v>
      </c>
      <c r="N111" s="69" t="s">
        <v>2186</v>
      </c>
      <c r="O111" s="69" t="s">
        <v>467</v>
      </c>
      <c r="P111" s="69" t="s">
        <v>468</v>
      </c>
      <c r="Q111" s="69" t="s">
        <v>2084</v>
      </c>
      <c r="R111" s="69" t="s">
        <v>460</v>
      </c>
      <c r="S111" s="69" t="s">
        <v>470</v>
      </c>
      <c r="T111" s="69" t="s">
        <v>471</v>
      </c>
      <c r="U111" s="69" t="s">
        <v>472</v>
      </c>
      <c r="V111" s="69" t="s">
        <v>54</v>
      </c>
      <c r="W111" s="69" t="s">
        <v>2128</v>
      </c>
      <c r="X111" s="69" t="s">
        <v>2188</v>
      </c>
      <c r="Y111" s="69" t="s">
        <v>2087</v>
      </c>
      <c r="Z111" s="69" t="s">
        <v>2095</v>
      </c>
      <c r="AA111" s="70" t="s">
        <v>2189</v>
      </c>
      <c r="AB111" s="70" t="s">
        <v>668</v>
      </c>
      <c r="AC111" s="70"/>
      <c r="AD111" s="70"/>
      <c r="AE111" s="85"/>
      <c r="AF111" s="85"/>
    </row>
    <row r="112" spans="1:32" customFormat="1" ht="22.5" customHeight="1">
      <c r="A112" s="69" t="s">
        <v>5313</v>
      </c>
      <c r="B112" s="70" t="s">
        <v>6872</v>
      </c>
      <c r="C112" s="69" t="s">
        <v>535</v>
      </c>
      <c r="D112" s="69" t="s">
        <v>2105</v>
      </c>
      <c r="E112" s="73" t="s">
        <v>267</v>
      </c>
      <c r="F112" s="69" t="s">
        <v>268</v>
      </c>
      <c r="G112" s="69" t="s">
        <v>13</v>
      </c>
      <c r="H112" s="69" t="s">
        <v>41</v>
      </c>
      <c r="I112" s="69" t="s">
        <v>1445</v>
      </c>
      <c r="J112" s="70" t="s">
        <v>6872</v>
      </c>
      <c r="K112" s="69" t="s">
        <v>2190</v>
      </c>
      <c r="L112" s="69" t="s">
        <v>1266</v>
      </c>
      <c r="M112" s="69" t="s">
        <v>1716</v>
      </c>
      <c r="N112" s="69" t="s">
        <v>2191</v>
      </c>
      <c r="O112" s="69" t="s">
        <v>467</v>
      </c>
      <c r="P112" s="69" t="s">
        <v>535</v>
      </c>
      <c r="Q112" s="69" t="s">
        <v>2105</v>
      </c>
      <c r="R112" s="69" t="s">
        <v>460</v>
      </c>
      <c r="S112" s="69" t="s">
        <v>470</v>
      </c>
      <c r="T112" s="69" t="s">
        <v>471</v>
      </c>
      <c r="U112" s="69" t="s">
        <v>472</v>
      </c>
      <c r="V112" s="69" t="s">
        <v>54</v>
      </c>
      <c r="W112" s="69" t="s">
        <v>2193</v>
      </c>
      <c r="X112" s="69" t="s">
        <v>2194</v>
      </c>
      <c r="Y112" s="69" t="s">
        <v>2195</v>
      </c>
      <c r="Z112" s="69" t="s">
        <v>2195</v>
      </c>
      <c r="AA112" s="70" t="s">
        <v>2196</v>
      </c>
      <c r="AB112" s="70" t="s">
        <v>1127</v>
      </c>
      <c r="AC112" s="70" t="s">
        <v>470</v>
      </c>
      <c r="AD112" s="70" t="s">
        <v>6794</v>
      </c>
      <c r="AE112" s="85"/>
      <c r="AF112" s="85"/>
    </row>
    <row r="113" spans="1:32" customFormat="1" ht="22.5" customHeight="1">
      <c r="A113" s="69" t="s">
        <v>5313</v>
      </c>
      <c r="B113" s="70" t="s">
        <v>3043</v>
      </c>
      <c r="C113" s="69" t="s">
        <v>535</v>
      </c>
      <c r="D113" s="69" t="s">
        <v>2105</v>
      </c>
      <c r="E113" s="73" t="s">
        <v>269</v>
      </c>
      <c r="F113" s="69" t="s">
        <v>270</v>
      </c>
      <c r="G113" s="69" t="s">
        <v>13</v>
      </c>
      <c r="H113" s="69" t="s">
        <v>14</v>
      </c>
      <c r="I113" s="69" t="s">
        <v>485</v>
      </c>
      <c r="J113" s="70" t="s">
        <v>460</v>
      </c>
      <c r="K113" s="69" t="s">
        <v>2209</v>
      </c>
      <c r="L113" s="69" t="s">
        <v>2210</v>
      </c>
      <c r="M113" s="69" t="s">
        <v>2211</v>
      </c>
      <c r="N113" s="69" t="s">
        <v>488</v>
      </c>
      <c r="O113" s="69" t="s">
        <v>467</v>
      </c>
      <c r="P113" s="69" t="s">
        <v>535</v>
      </c>
      <c r="Q113" s="69" t="s">
        <v>2105</v>
      </c>
      <c r="R113" s="69" t="s">
        <v>460</v>
      </c>
      <c r="S113" s="69" t="s">
        <v>471</v>
      </c>
      <c r="T113" s="69" t="s">
        <v>471</v>
      </c>
      <c r="U113" s="69" t="s">
        <v>472</v>
      </c>
      <c r="V113" s="69" t="s">
        <v>58</v>
      </c>
      <c r="W113" s="69" t="s">
        <v>2212</v>
      </c>
      <c r="X113" s="69" t="s">
        <v>1260</v>
      </c>
      <c r="Y113" s="69" t="s">
        <v>2213</v>
      </c>
      <c r="Z113" s="69" t="s">
        <v>1261</v>
      </c>
      <c r="AA113" s="70" t="s">
        <v>2214</v>
      </c>
      <c r="AB113" s="70" t="s">
        <v>668</v>
      </c>
      <c r="AC113" s="70" t="s">
        <v>470</v>
      </c>
      <c r="AD113" s="89" t="s">
        <v>6867</v>
      </c>
      <c r="AE113" s="85"/>
      <c r="AF113" s="85"/>
    </row>
    <row r="114" spans="1:32" customFormat="1" ht="22.5" customHeight="1">
      <c r="A114" s="69" t="s">
        <v>5313</v>
      </c>
      <c r="B114" s="70" t="s">
        <v>3076</v>
      </c>
      <c r="C114" s="69" t="s">
        <v>489</v>
      </c>
      <c r="D114" s="69" t="s">
        <v>2217</v>
      </c>
      <c r="E114" s="73" t="s">
        <v>271</v>
      </c>
      <c r="F114" s="69" t="s">
        <v>272</v>
      </c>
      <c r="G114" s="69" t="s">
        <v>13</v>
      </c>
      <c r="H114" s="69" t="s">
        <v>41</v>
      </c>
      <c r="I114" s="69" t="s">
        <v>2001</v>
      </c>
      <c r="J114" s="70" t="s">
        <v>6873</v>
      </c>
      <c r="K114" s="69" t="s">
        <v>2215</v>
      </c>
      <c r="L114" s="69" t="s">
        <v>1108</v>
      </c>
      <c r="M114" s="69" t="s">
        <v>2071</v>
      </c>
      <c r="N114" s="69" t="s">
        <v>2216</v>
      </c>
      <c r="O114" s="69" t="s">
        <v>467</v>
      </c>
      <c r="P114" s="69" t="s">
        <v>489</v>
      </c>
      <c r="Q114" s="69" t="s">
        <v>2217</v>
      </c>
      <c r="R114" s="69" t="s">
        <v>839</v>
      </c>
      <c r="S114" s="69" t="s">
        <v>471</v>
      </c>
      <c r="T114" s="69" t="s">
        <v>471</v>
      </c>
      <c r="U114" s="69" t="s">
        <v>472</v>
      </c>
      <c r="V114" s="69" t="s">
        <v>58</v>
      </c>
      <c r="W114" s="69" t="s">
        <v>2212</v>
      </c>
      <c r="X114" s="69" t="s">
        <v>58</v>
      </c>
      <c r="Y114" s="69" t="s">
        <v>2219</v>
      </c>
      <c r="Z114" s="69" t="s">
        <v>2220</v>
      </c>
      <c r="AA114" s="70" t="s">
        <v>1261</v>
      </c>
      <c r="AB114" s="70" t="s">
        <v>1177</v>
      </c>
      <c r="AC114" s="70"/>
      <c r="AD114" s="70"/>
      <c r="AE114" s="85"/>
      <c r="AF114" s="85"/>
    </row>
    <row r="115" spans="1:32" customFormat="1" ht="22.5" customHeight="1">
      <c r="A115" s="69" t="s">
        <v>5313</v>
      </c>
      <c r="B115" s="70" t="s">
        <v>3075</v>
      </c>
      <c r="C115" s="69" t="s">
        <v>489</v>
      </c>
      <c r="D115" s="69" t="s">
        <v>1152</v>
      </c>
      <c r="E115" s="73" t="s">
        <v>273</v>
      </c>
      <c r="F115" s="69" t="s">
        <v>274</v>
      </c>
      <c r="G115" s="69" t="s">
        <v>13</v>
      </c>
      <c r="H115" s="69" t="s">
        <v>14</v>
      </c>
      <c r="I115" s="69" t="s">
        <v>485</v>
      </c>
      <c r="J115" s="70" t="s">
        <v>460</v>
      </c>
      <c r="K115" s="69" t="s">
        <v>1352</v>
      </c>
      <c r="L115" s="69" t="s">
        <v>2221</v>
      </c>
      <c r="M115" s="69" t="s">
        <v>1352</v>
      </c>
      <c r="N115" s="69" t="s">
        <v>488</v>
      </c>
      <c r="O115" s="69" t="s">
        <v>467</v>
      </c>
      <c r="P115" s="69" t="s">
        <v>489</v>
      </c>
      <c r="Q115" s="69" t="s">
        <v>1152</v>
      </c>
      <c r="R115" s="69" t="s">
        <v>460</v>
      </c>
      <c r="S115" s="69" t="s">
        <v>471</v>
      </c>
      <c r="T115" s="69" t="s">
        <v>471</v>
      </c>
      <c r="U115" s="69" t="s">
        <v>472</v>
      </c>
      <c r="V115" s="69" t="s">
        <v>58</v>
      </c>
      <c r="W115" s="69" t="s">
        <v>2212</v>
      </c>
      <c r="X115" s="69" t="s">
        <v>460</v>
      </c>
      <c r="Y115" s="69" t="s">
        <v>460</v>
      </c>
      <c r="Z115" s="69" t="s">
        <v>460</v>
      </c>
      <c r="AA115" s="70" t="s">
        <v>460</v>
      </c>
      <c r="AB115" s="70" t="s">
        <v>1177</v>
      </c>
      <c r="AC115" s="70" t="s">
        <v>470</v>
      </c>
      <c r="AD115" s="89" t="s">
        <v>6867</v>
      </c>
      <c r="AE115" s="85"/>
      <c r="AF115" s="85"/>
    </row>
    <row r="116" spans="1:32" customFormat="1" ht="22.5" customHeight="1">
      <c r="A116" s="69" t="s">
        <v>5313</v>
      </c>
      <c r="B116" s="70" t="s">
        <v>3112</v>
      </c>
      <c r="C116" s="69" t="s">
        <v>489</v>
      </c>
      <c r="D116" s="69" t="s">
        <v>2222</v>
      </c>
      <c r="E116" s="73" t="s">
        <v>275</v>
      </c>
      <c r="F116" s="69" t="s">
        <v>276</v>
      </c>
      <c r="G116" s="69" t="s">
        <v>13</v>
      </c>
      <c r="H116" s="69" t="s">
        <v>14</v>
      </c>
      <c r="I116" s="69" t="s">
        <v>485</v>
      </c>
      <c r="J116" s="70" t="s">
        <v>460</v>
      </c>
      <c r="K116" s="69" t="s">
        <v>2209</v>
      </c>
      <c r="L116" s="69" t="s">
        <v>2210</v>
      </c>
      <c r="M116" s="69" t="s">
        <v>2211</v>
      </c>
      <c r="N116" s="69" t="s">
        <v>488</v>
      </c>
      <c r="O116" s="69" t="s">
        <v>467</v>
      </c>
      <c r="P116" s="69" t="s">
        <v>489</v>
      </c>
      <c r="Q116" s="69" t="s">
        <v>2222</v>
      </c>
      <c r="R116" s="69" t="s">
        <v>460</v>
      </c>
      <c r="S116" s="69" t="s">
        <v>471</v>
      </c>
      <c r="T116" s="69" t="s">
        <v>471</v>
      </c>
      <c r="U116" s="69" t="s">
        <v>472</v>
      </c>
      <c r="V116" s="69" t="s">
        <v>58</v>
      </c>
      <c r="W116" s="69" t="s">
        <v>2212</v>
      </c>
      <c r="X116" s="69" t="s">
        <v>2223</v>
      </c>
      <c r="Y116" s="69" t="s">
        <v>2224</v>
      </c>
      <c r="Z116" s="69" t="s">
        <v>1261</v>
      </c>
      <c r="AA116" s="70" t="s">
        <v>2214</v>
      </c>
      <c r="AB116" s="70" t="s">
        <v>668</v>
      </c>
      <c r="AC116" s="70" t="s">
        <v>470</v>
      </c>
      <c r="AD116" s="89" t="s">
        <v>6867</v>
      </c>
      <c r="AE116" s="85"/>
      <c r="AF116" s="85"/>
    </row>
    <row r="117" spans="1:32" customFormat="1" ht="22.5" customHeight="1">
      <c r="A117" s="69" t="s">
        <v>5313</v>
      </c>
      <c r="B117" s="70" t="s">
        <v>3054</v>
      </c>
      <c r="C117" s="69" t="s">
        <v>535</v>
      </c>
      <c r="D117" s="69" t="s">
        <v>2100</v>
      </c>
      <c r="E117" s="73" t="s">
        <v>277</v>
      </c>
      <c r="F117" s="69" t="s">
        <v>278</v>
      </c>
      <c r="G117" s="69" t="s">
        <v>13</v>
      </c>
      <c r="H117" s="69" t="s">
        <v>14</v>
      </c>
      <c r="I117" s="69" t="s">
        <v>485</v>
      </c>
      <c r="J117" s="70" t="s">
        <v>460</v>
      </c>
      <c r="K117" s="69" t="s">
        <v>812</v>
      </c>
      <c r="L117" s="69" t="s">
        <v>812</v>
      </c>
      <c r="M117" s="69" t="s">
        <v>2211</v>
      </c>
      <c r="N117" s="69" t="s">
        <v>500</v>
      </c>
      <c r="O117" s="69" t="s">
        <v>467</v>
      </c>
      <c r="P117" s="69" t="s">
        <v>535</v>
      </c>
      <c r="Q117" s="69" t="s">
        <v>2100</v>
      </c>
      <c r="R117" s="69" t="s">
        <v>460</v>
      </c>
      <c r="S117" s="69" t="s">
        <v>471</v>
      </c>
      <c r="T117" s="69" t="s">
        <v>471</v>
      </c>
      <c r="U117" s="69" t="s">
        <v>472</v>
      </c>
      <c r="V117" s="69" t="s">
        <v>58</v>
      </c>
      <c r="W117" s="69" t="s">
        <v>2212</v>
      </c>
      <c r="X117" s="69" t="s">
        <v>1260</v>
      </c>
      <c r="Y117" s="69" t="s">
        <v>460</v>
      </c>
      <c r="Z117" s="69" t="s">
        <v>1261</v>
      </c>
      <c r="AA117" s="70" t="s">
        <v>2214</v>
      </c>
      <c r="AB117" s="70" t="s">
        <v>668</v>
      </c>
      <c r="AC117" s="70" t="s">
        <v>470</v>
      </c>
      <c r="AD117" s="89" t="s">
        <v>6867</v>
      </c>
      <c r="AE117" s="85"/>
      <c r="AF117" s="85"/>
    </row>
    <row r="118" spans="1:32" customFormat="1" ht="22.5" customHeight="1">
      <c r="A118" s="69" t="s">
        <v>5313</v>
      </c>
      <c r="B118" s="70" t="s">
        <v>3089</v>
      </c>
      <c r="C118" s="69" t="s">
        <v>535</v>
      </c>
      <c r="D118" s="69" t="s">
        <v>2092</v>
      </c>
      <c r="E118" s="73" t="s">
        <v>279</v>
      </c>
      <c r="F118" s="69" t="s">
        <v>280</v>
      </c>
      <c r="G118" s="69" t="s">
        <v>13</v>
      </c>
      <c r="H118" s="69" t="s">
        <v>14</v>
      </c>
      <c r="I118" s="69" t="s">
        <v>485</v>
      </c>
      <c r="J118" s="70" t="s">
        <v>460</v>
      </c>
      <c r="K118" s="69" t="s">
        <v>1352</v>
      </c>
      <c r="L118" s="69" t="s">
        <v>2221</v>
      </c>
      <c r="M118" s="69" t="s">
        <v>1352</v>
      </c>
      <c r="N118" s="69" t="s">
        <v>488</v>
      </c>
      <c r="O118" s="69" t="s">
        <v>467</v>
      </c>
      <c r="P118" s="69" t="s">
        <v>535</v>
      </c>
      <c r="Q118" s="69" t="s">
        <v>2092</v>
      </c>
      <c r="R118" s="69" t="s">
        <v>460</v>
      </c>
      <c r="S118" s="69" t="s">
        <v>471</v>
      </c>
      <c r="T118" s="69" t="s">
        <v>471</v>
      </c>
      <c r="U118" s="69" t="s">
        <v>472</v>
      </c>
      <c r="V118" s="69" t="s">
        <v>58</v>
      </c>
      <c r="W118" s="69" t="s">
        <v>2212</v>
      </c>
      <c r="X118" s="69" t="s">
        <v>460</v>
      </c>
      <c r="Y118" s="69" t="s">
        <v>460</v>
      </c>
      <c r="Z118" s="69" t="s">
        <v>460</v>
      </c>
      <c r="AA118" s="70" t="s">
        <v>460</v>
      </c>
      <c r="AB118" s="70" t="s">
        <v>1177</v>
      </c>
      <c r="AC118" s="70" t="s">
        <v>470</v>
      </c>
      <c r="AD118" s="89" t="s">
        <v>6867</v>
      </c>
      <c r="AE118" s="85"/>
      <c r="AF118" s="85"/>
    </row>
    <row r="119" spans="1:32" customFormat="1" ht="22.5" customHeight="1">
      <c r="A119" s="69" t="s">
        <v>5313</v>
      </c>
      <c r="B119" s="70" t="s">
        <v>3104</v>
      </c>
      <c r="C119" s="69" t="s">
        <v>468</v>
      </c>
      <c r="D119" s="69" t="s">
        <v>1045</v>
      </c>
      <c r="E119" s="73" t="s">
        <v>281</v>
      </c>
      <c r="F119" s="69" t="s">
        <v>282</v>
      </c>
      <c r="G119" s="69" t="s">
        <v>13</v>
      </c>
      <c r="H119" s="69" t="s">
        <v>14</v>
      </c>
      <c r="I119" s="69" t="s">
        <v>485</v>
      </c>
      <c r="J119" s="70" t="s">
        <v>460</v>
      </c>
      <c r="K119" s="69" t="s">
        <v>2225</v>
      </c>
      <c r="L119" s="69" t="s">
        <v>2226</v>
      </c>
      <c r="M119" s="69" t="s">
        <v>2211</v>
      </c>
      <c r="N119" s="69" t="s">
        <v>488</v>
      </c>
      <c r="O119" s="69" t="s">
        <v>467</v>
      </c>
      <c r="P119" s="69" t="s">
        <v>468</v>
      </c>
      <c r="Q119" s="69" t="s">
        <v>1045</v>
      </c>
      <c r="R119" s="69" t="s">
        <v>460</v>
      </c>
      <c r="S119" s="69" t="s">
        <v>471</v>
      </c>
      <c r="T119" s="69" t="s">
        <v>471</v>
      </c>
      <c r="U119" s="69" t="s">
        <v>472</v>
      </c>
      <c r="V119" s="69" t="s">
        <v>58</v>
      </c>
      <c r="W119" s="69" t="s">
        <v>2212</v>
      </c>
      <c r="X119" s="69" t="s">
        <v>1260</v>
      </c>
      <c r="Y119" s="69" t="s">
        <v>2227</v>
      </c>
      <c r="Z119" s="69" t="s">
        <v>1261</v>
      </c>
      <c r="AA119" s="70" t="s">
        <v>2214</v>
      </c>
      <c r="AB119" s="70" t="s">
        <v>668</v>
      </c>
      <c r="AC119" s="70" t="s">
        <v>470</v>
      </c>
      <c r="AD119" s="89" t="s">
        <v>6796</v>
      </c>
      <c r="AE119" s="85"/>
      <c r="AF119" s="85"/>
    </row>
    <row r="120" spans="1:32" customFormat="1" ht="22.5" customHeight="1">
      <c r="A120" s="69" t="s">
        <v>5313</v>
      </c>
      <c r="B120" s="70" t="s">
        <v>3114</v>
      </c>
      <c r="C120" s="69" t="s">
        <v>489</v>
      </c>
      <c r="D120" s="69" t="s">
        <v>1152</v>
      </c>
      <c r="E120" s="73" t="s">
        <v>283</v>
      </c>
      <c r="F120" s="69" t="s">
        <v>284</v>
      </c>
      <c r="G120" s="69" t="s">
        <v>13</v>
      </c>
      <c r="H120" s="69" t="s">
        <v>14</v>
      </c>
      <c r="I120" s="69" t="s">
        <v>485</v>
      </c>
      <c r="J120" s="70" t="s">
        <v>460</v>
      </c>
      <c r="K120" s="69" t="s">
        <v>1352</v>
      </c>
      <c r="L120" s="69" t="s">
        <v>2221</v>
      </c>
      <c r="M120" s="69" t="s">
        <v>1352</v>
      </c>
      <c r="N120" s="69" t="s">
        <v>488</v>
      </c>
      <c r="O120" s="69" t="s">
        <v>467</v>
      </c>
      <c r="P120" s="69" t="s">
        <v>489</v>
      </c>
      <c r="Q120" s="69" t="s">
        <v>1152</v>
      </c>
      <c r="R120" s="69" t="s">
        <v>3075</v>
      </c>
      <c r="S120" s="69" t="s">
        <v>471</v>
      </c>
      <c r="T120" s="69" t="s">
        <v>471</v>
      </c>
      <c r="U120" s="69" t="s">
        <v>472</v>
      </c>
      <c r="V120" s="69" t="s">
        <v>58</v>
      </c>
      <c r="W120" s="69" t="s">
        <v>2212</v>
      </c>
      <c r="X120" s="69" t="s">
        <v>460</v>
      </c>
      <c r="Y120" s="69" t="s">
        <v>460</v>
      </c>
      <c r="Z120" s="69" t="s">
        <v>460</v>
      </c>
      <c r="AA120" s="70" t="s">
        <v>460</v>
      </c>
      <c r="AB120" s="70" t="s">
        <v>1177</v>
      </c>
      <c r="AC120" s="70" t="s">
        <v>470</v>
      </c>
      <c r="AD120" s="89" t="s">
        <v>6796</v>
      </c>
      <c r="AE120" s="85"/>
      <c r="AF120" s="85"/>
    </row>
    <row r="121" spans="1:32" customFormat="1" ht="22.5" customHeight="1">
      <c r="A121" s="69" t="s">
        <v>5313</v>
      </c>
      <c r="B121" s="185" t="s">
        <v>6874</v>
      </c>
      <c r="C121" s="69" t="s">
        <v>489</v>
      </c>
      <c r="D121" s="69" t="s">
        <v>1152</v>
      </c>
      <c r="E121" s="72" t="s">
        <v>285</v>
      </c>
      <c r="F121" s="69" t="s">
        <v>286</v>
      </c>
      <c r="G121" s="69" t="s">
        <v>13</v>
      </c>
      <c r="H121" s="69" t="s">
        <v>14</v>
      </c>
      <c r="I121" s="69" t="s">
        <v>462</v>
      </c>
      <c r="J121" s="70" t="s">
        <v>460</v>
      </c>
      <c r="K121" s="69" t="s">
        <v>498</v>
      </c>
      <c r="L121" s="69" t="s">
        <v>1222</v>
      </c>
      <c r="M121" s="69" t="s">
        <v>2228</v>
      </c>
      <c r="N121" s="69" t="s">
        <v>2229</v>
      </c>
      <c r="O121" s="69" t="s">
        <v>467</v>
      </c>
      <c r="P121" s="69" t="s">
        <v>489</v>
      </c>
      <c r="Q121" s="69" t="s">
        <v>1152</v>
      </c>
      <c r="R121" s="69" t="s">
        <v>633</v>
      </c>
      <c r="S121" s="69" t="s">
        <v>471</v>
      </c>
      <c r="T121" s="69" t="s">
        <v>471</v>
      </c>
      <c r="U121" s="69" t="s">
        <v>472</v>
      </c>
      <c r="V121" s="69" t="s">
        <v>58</v>
      </c>
      <c r="W121" s="69" t="s">
        <v>2230</v>
      </c>
      <c r="X121" s="69" t="s">
        <v>1260</v>
      </c>
      <c r="Y121" s="69" t="s">
        <v>2231</v>
      </c>
      <c r="Z121" s="69" t="s">
        <v>2232</v>
      </c>
      <c r="AA121" s="70" t="s">
        <v>2233</v>
      </c>
      <c r="AB121" s="70" t="s">
        <v>668</v>
      </c>
      <c r="AC121" s="70" t="s">
        <v>470</v>
      </c>
      <c r="AD121" s="70" t="s">
        <v>6875</v>
      </c>
      <c r="AE121" s="85"/>
      <c r="AF121" s="85"/>
    </row>
    <row r="122" spans="1:32" customFormat="1" ht="22.5" customHeight="1">
      <c r="A122" s="69" t="s">
        <v>5313</v>
      </c>
      <c r="B122" s="185" t="s">
        <v>6874</v>
      </c>
      <c r="C122" s="69" t="s">
        <v>489</v>
      </c>
      <c r="D122" s="69" t="s">
        <v>1152</v>
      </c>
      <c r="E122" s="72" t="s">
        <v>287</v>
      </c>
      <c r="F122" s="69" t="s">
        <v>288</v>
      </c>
      <c r="G122" s="69" t="s">
        <v>13</v>
      </c>
      <c r="H122" s="69" t="s">
        <v>57</v>
      </c>
      <c r="I122" s="69" t="s">
        <v>462</v>
      </c>
      <c r="J122" s="70" t="s">
        <v>460</v>
      </c>
      <c r="K122" s="69" t="s">
        <v>774</v>
      </c>
      <c r="L122" s="69" t="s">
        <v>2234</v>
      </c>
      <c r="M122" s="69" t="s">
        <v>640</v>
      </c>
      <c r="N122" s="69" t="s">
        <v>2235</v>
      </c>
      <c r="O122" s="69" t="s">
        <v>467</v>
      </c>
      <c r="P122" s="69" t="s">
        <v>489</v>
      </c>
      <c r="Q122" s="69" t="s">
        <v>1152</v>
      </c>
      <c r="R122" s="69" t="s">
        <v>839</v>
      </c>
      <c r="S122" s="69" t="s">
        <v>471</v>
      </c>
      <c r="T122" s="69" t="s">
        <v>471</v>
      </c>
      <c r="U122" s="69" t="s">
        <v>472</v>
      </c>
      <c r="V122" s="69" t="s">
        <v>58</v>
      </c>
      <c r="W122" s="69" t="s">
        <v>2230</v>
      </c>
      <c r="X122" s="69" t="s">
        <v>1260</v>
      </c>
      <c r="Y122" s="69" t="s">
        <v>2231</v>
      </c>
      <c r="Z122" s="69" t="s">
        <v>2236</v>
      </c>
      <c r="AA122" s="70" t="s">
        <v>2233</v>
      </c>
      <c r="AB122" s="70" t="s">
        <v>668</v>
      </c>
      <c r="AC122" s="70" t="s">
        <v>470</v>
      </c>
      <c r="AD122" s="70" t="s">
        <v>6875</v>
      </c>
      <c r="AE122" s="85"/>
      <c r="AF122" s="85"/>
    </row>
    <row r="123" spans="1:32" customFormat="1" ht="22.5" customHeight="1">
      <c r="A123" s="69" t="s">
        <v>5313</v>
      </c>
      <c r="B123" s="70" t="s">
        <v>6876</v>
      </c>
      <c r="C123" s="69" t="s">
        <v>468</v>
      </c>
      <c r="D123" s="69" t="s">
        <v>469</v>
      </c>
      <c r="E123" s="71" t="s">
        <v>289</v>
      </c>
      <c r="F123" s="69" t="s">
        <v>290</v>
      </c>
      <c r="G123" s="69" t="s">
        <v>13</v>
      </c>
      <c r="H123" s="69" t="s">
        <v>41</v>
      </c>
      <c r="I123" s="69" t="s">
        <v>952</v>
      </c>
      <c r="J123" s="70" t="s">
        <v>6876</v>
      </c>
      <c r="K123" s="69" t="s">
        <v>629</v>
      </c>
      <c r="L123" s="69" t="s">
        <v>2242</v>
      </c>
      <c r="M123" s="69" t="s">
        <v>1454</v>
      </c>
      <c r="N123" s="69" t="s">
        <v>2243</v>
      </c>
      <c r="O123" s="69" t="s">
        <v>467</v>
      </c>
      <c r="P123" s="69" t="s">
        <v>468</v>
      </c>
      <c r="Q123" s="69" t="s">
        <v>469</v>
      </c>
      <c r="R123" s="69" t="s">
        <v>633</v>
      </c>
      <c r="S123" s="69" t="s">
        <v>470</v>
      </c>
      <c r="T123" s="69" t="s">
        <v>471</v>
      </c>
      <c r="U123" s="69" t="s">
        <v>472</v>
      </c>
      <c r="V123" s="69" t="s">
        <v>58</v>
      </c>
      <c r="W123" s="69" t="s">
        <v>2212</v>
      </c>
      <c r="X123" s="69" t="s">
        <v>58</v>
      </c>
      <c r="Y123" s="69" t="s">
        <v>2219</v>
      </c>
      <c r="Z123" s="69" t="s">
        <v>2245</v>
      </c>
      <c r="AA123" s="70" t="s">
        <v>2246</v>
      </c>
      <c r="AB123" s="70" t="s">
        <v>2247</v>
      </c>
      <c r="AC123" s="70" t="s">
        <v>470</v>
      </c>
      <c r="AD123" s="70"/>
      <c r="AE123" s="85" t="s">
        <v>489</v>
      </c>
      <c r="AF123" s="85" t="s">
        <v>1152</v>
      </c>
    </row>
    <row r="124" spans="1:32" customFormat="1" ht="22.5" customHeight="1">
      <c r="A124" s="69" t="s">
        <v>5313</v>
      </c>
      <c r="B124" s="70" t="s">
        <v>6877</v>
      </c>
      <c r="C124" s="69" t="s">
        <v>661</v>
      </c>
      <c r="D124" s="69" t="s">
        <v>662</v>
      </c>
      <c r="E124" s="73" t="s">
        <v>291</v>
      </c>
      <c r="F124" s="69" t="s">
        <v>292</v>
      </c>
      <c r="G124" s="69" t="s">
        <v>13</v>
      </c>
      <c r="H124" s="69" t="s">
        <v>41</v>
      </c>
      <c r="I124" s="69" t="s">
        <v>485</v>
      </c>
      <c r="J124" s="70" t="s">
        <v>6877</v>
      </c>
      <c r="K124" s="69" t="s">
        <v>1222</v>
      </c>
      <c r="L124" s="69" t="s">
        <v>1108</v>
      </c>
      <c r="M124" s="69" t="s">
        <v>1223</v>
      </c>
      <c r="N124" s="69" t="s">
        <v>1554</v>
      </c>
      <c r="O124" s="69" t="s">
        <v>467</v>
      </c>
      <c r="P124" s="69" t="s">
        <v>661</v>
      </c>
      <c r="Q124" s="69" t="s">
        <v>662</v>
      </c>
      <c r="R124" s="69" t="s">
        <v>460</v>
      </c>
      <c r="S124" s="69" t="s">
        <v>470</v>
      </c>
      <c r="T124" s="69" t="s">
        <v>471</v>
      </c>
      <c r="U124" s="69" t="s">
        <v>472</v>
      </c>
      <c r="V124" s="69" t="s">
        <v>58</v>
      </c>
      <c r="W124" s="69" t="s">
        <v>2253</v>
      </c>
      <c r="X124" s="69" t="s">
        <v>536</v>
      </c>
      <c r="Y124" s="69" t="s">
        <v>2254</v>
      </c>
      <c r="Z124" s="69" t="s">
        <v>460</v>
      </c>
      <c r="AA124" s="70" t="s">
        <v>460</v>
      </c>
      <c r="AB124" s="70" t="s">
        <v>1127</v>
      </c>
      <c r="AC124" s="70"/>
      <c r="AD124" s="70"/>
      <c r="AE124" s="85"/>
      <c r="AF124" s="85"/>
    </row>
    <row r="125" spans="1:32" customFormat="1" ht="22.5" customHeight="1">
      <c r="A125" s="69" t="s">
        <v>5313</v>
      </c>
      <c r="B125" s="70" t="s">
        <v>6877</v>
      </c>
      <c r="C125" s="69" t="s">
        <v>661</v>
      </c>
      <c r="D125" s="69" t="s">
        <v>662</v>
      </c>
      <c r="E125" s="73" t="s">
        <v>293</v>
      </c>
      <c r="F125" s="69" t="s">
        <v>294</v>
      </c>
      <c r="G125" s="69" t="s">
        <v>13</v>
      </c>
      <c r="H125" s="69" t="s">
        <v>41</v>
      </c>
      <c r="I125" s="69" t="s">
        <v>485</v>
      </c>
      <c r="J125" s="70" t="s">
        <v>6877</v>
      </c>
      <c r="K125" s="69" t="s">
        <v>2255</v>
      </c>
      <c r="L125" s="69" t="s">
        <v>1991</v>
      </c>
      <c r="M125" s="69" t="s">
        <v>2255</v>
      </c>
      <c r="N125" s="69" t="s">
        <v>488</v>
      </c>
      <c r="O125" s="69" t="s">
        <v>467</v>
      </c>
      <c r="P125" s="69" t="s">
        <v>661</v>
      </c>
      <c r="Q125" s="69" t="s">
        <v>662</v>
      </c>
      <c r="R125" s="69" t="s">
        <v>460</v>
      </c>
      <c r="S125" s="69" t="s">
        <v>470</v>
      </c>
      <c r="T125" s="69" t="s">
        <v>471</v>
      </c>
      <c r="U125" s="69" t="s">
        <v>472</v>
      </c>
      <c r="V125" s="69" t="s">
        <v>58</v>
      </c>
      <c r="W125" s="69" t="s">
        <v>2253</v>
      </c>
      <c r="X125" s="69" t="s">
        <v>536</v>
      </c>
      <c r="Y125" s="69" t="s">
        <v>2254</v>
      </c>
      <c r="Z125" s="69" t="s">
        <v>460</v>
      </c>
      <c r="AA125" s="70" t="s">
        <v>460</v>
      </c>
      <c r="AB125" s="70" t="s">
        <v>1127</v>
      </c>
      <c r="AC125" s="70"/>
      <c r="AD125" s="70"/>
      <c r="AE125" s="85"/>
      <c r="AF125" s="85"/>
    </row>
    <row r="126" spans="1:32" customFormat="1" ht="22.5" customHeight="1">
      <c r="A126" s="69" t="s">
        <v>5313</v>
      </c>
      <c r="B126" s="70" t="s">
        <v>3025</v>
      </c>
      <c r="C126" s="69" t="s">
        <v>661</v>
      </c>
      <c r="D126" s="69" t="s">
        <v>662</v>
      </c>
      <c r="E126" s="73" t="s">
        <v>295</v>
      </c>
      <c r="F126" s="69" t="s">
        <v>296</v>
      </c>
      <c r="G126" s="69" t="s">
        <v>13</v>
      </c>
      <c r="H126" s="69" t="s">
        <v>41</v>
      </c>
      <c r="I126" s="69" t="s">
        <v>485</v>
      </c>
      <c r="J126" s="70" t="s">
        <v>3025</v>
      </c>
      <c r="K126" s="69" t="s">
        <v>2255</v>
      </c>
      <c r="L126" s="69" t="s">
        <v>1991</v>
      </c>
      <c r="M126" s="69" t="s">
        <v>2255</v>
      </c>
      <c r="N126" s="69" t="s">
        <v>488</v>
      </c>
      <c r="O126" s="69" t="s">
        <v>467</v>
      </c>
      <c r="P126" s="69" t="s">
        <v>661</v>
      </c>
      <c r="Q126" s="69" t="s">
        <v>662</v>
      </c>
      <c r="R126" s="69" t="s">
        <v>460</v>
      </c>
      <c r="S126" s="69" t="s">
        <v>470</v>
      </c>
      <c r="T126" s="69" t="s">
        <v>471</v>
      </c>
      <c r="U126" s="69" t="s">
        <v>472</v>
      </c>
      <c r="V126" s="69" t="s">
        <v>58</v>
      </c>
      <c r="W126" s="69" t="s">
        <v>2253</v>
      </c>
      <c r="X126" s="69" t="s">
        <v>536</v>
      </c>
      <c r="Y126" s="69" t="s">
        <v>2254</v>
      </c>
      <c r="Z126" s="69" t="s">
        <v>460</v>
      </c>
      <c r="AA126" s="70" t="s">
        <v>460</v>
      </c>
      <c r="AB126" s="70" t="s">
        <v>1127</v>
      </c>
      <c r="AC126" s="70"/>
      <c r="AD126" s="70"/>
      <c r="AE126" s="85"/>
      <c r="AF126" s="85"/>
    </row>
    <row r="127" spans="1:32" customFormat="1" ht="22.5" customHeight="1">
      <c r="A127" s="69" t="s">
        <v>5313</v>
      </c>
      <c r="B127" s="70" t="s">
        <v>6878</v>
      </c>
      <c r="C127" s="69" t="s">
        <v>489</v>
      </c>
      <c r="D127" s="69" t="s">
        <v>1180</v>
      </c>
      <c r="E127" s="73" t="s">
        <v>297</v>
      </c>
      <c r="F127" s="69" t="s">
        <v>298</v>
      </c>
      <c r="G127" s="69" t="s">
        <v>13</v>
      </c>
      <c r="H127" s="69" t="s">
        <v>57</v>
      </c>
      <c r="I127" s="69" t="s">
        <v>462</v>
      </c>
      <c r="J127" s="70" t="s">
        <v>6878</v>
      </c>
      <c r="K127" s="69" t="s">
        <v>2257</v>
      </c>
      <c r="L127" s="69" t="s">
        <v>2258</v>
      </c>
      <c r="M127" s="69" t="s">
        <v>2259</v>
      </c>
      <c r="N127" s="69" t="s">
        <v>2260</v>
      </c>
      <c r="O127" s="69" t="s">
        <v>467</v>
      </c>
      <c r="P127" s="69" t="s">
        <v>489</v>
      </c>
      <c r="Q127" s="69" t="s">
        <v>1180</v>
      </c>
      <c r="R127" s="69" t="s">
        <v>1171</v>
      </c>
      <c r="S127" s="69" t="s">
        <v>471</v>
      </c>
      <c r="T127" s="69" t="s">
        <v>470</v>
      </c>
      <c r="U127" s="69" t="s">
        <v>472</v>
      </c>
      <c r="V127" s="69" t="s">
        <v>2262</v>
      </c>
      <c r="W127" s="69" t="s">
        <v>2263</v>
      </c>
      <c r="X127" s="69" t="s">
        <v>2231</v>
      </c>
      <c r="Y127" s="69" t="s">
        <v>2264</v>
      </c>
      <c r="Z127" s="69" t="s">
        <v>2264</v>
      </c>
      <c r="AA127" s="70" t="s">
        <v>2265</v>
      </c>
      <c r="AB127" s="70" t="s">
        <v>1177</v>
      </c>
      <c r="AC127" s="70"/>
      <c r="AD127" s="70"/>
      <c r="AE127" s="85"/>
      <c r="AF127" s="85"/>
    </row>
    <row r="128" spans="1:32" customFormat="1" ht="22.5" customHeight="1">
      <c r="A128" s="69" t="s">
        <v>5313</v>
      </c>
      <c r="B128" s="70" t="s">
        <v>3094</v>
      </c>
      <c r="C128" s="69" t="s">
        <v>489</v>
      </c>
      <c r="D128" s="69" t="s">
        <v>2222</v>
      </c>
      <c r="E128" s="73" t="s">
        <v>299</v>
      </c>
      <c r="F128" s="69" t="s">
        <v>300</v>
      </c>
      <c r="G128" s="69" t="s">
        <v>13</v>
      </c>
      <c r="H128" s="69" t="s">
        <v>41</v>
      </c>
      <c r="I128" s="69" t="s">
        <v>524</v>
      </c>
      <c r="J128" s="70" t="s">
        <v>3094</v>
      </c>
      <c r="K128" s="69" t="s">
        <v>924</v>
      </c>
      <c r="L128" s="69" t="s">
        <v>1099</v>
      </c>
      <c r="M128" s="69" t="s">
        <v>1109</v>
      </c>
      <c r="N128" s="69" t="s">
        <v>2276</v>
      </c>
      <c r="O128" s="69" t="s">
        <v>467</v>
      </c>
      <c r="P128" s="69" t="s">
        <v>489</v>
      </c>
      <c r="Q128" s="69" t="s">
        <v>2222</v>
      </c>
      <c r="R128" s="69" t="s">
        <v>1171</v>
      </c>
      <c r="S128" s="69" t="s">
        <v>471</v>
      </c>
      <c r="T128" s="69" t="s">
        <v>471</v>
      </c>
      <c r="U128" s="69" t="s">
        <v>472</v>
      </c>
      <c r="V128" s="69" t="s">
        <v>2278</v>
      </c>
      <c r="W128" s="69" t="s">
        <v>2279</v>
      </c>
      <c r="X128" s="69" t="s">
        <v>2280</v>
      </c>
      <c r="Y128" s="69" t="s">
        <v>2280</v>
      </c>
      <c r="Z128" s="69" t="s">
        <v>2281</v>
      </c>
      <c r="AA128" s="70" t="s">
        <v>2282</v>
      </c>
      <c r="AB128" s="70" t="s">
        <v>1177</v>
      </c>
      <c r="AC128" s="70"/>
      <c r="AD128" s="70"/>
      <c r="AE128" s="85"/>
      <c r="AF128" s="85"/>
    </row>
    <row r="129" spans="1:32" customFormat="1" ht="22.5" customHeight="1">
      <c r="A129" s="69" t="s">
        <v>5313</v>
      </c>
      <c r="B129" s="70" t="s">
        <v>6879</v>
      </c>
      <c r="C129" s="69" t="s">
        <v>468</v>
      </c>
      <c r="D129" s="69" t="s">
        <v>932</v>
      </c>
      <c r="E129" s="73" t="s">
        <v>301</v>
      </c>
      <c r="F129" s="69" t="s">
        <v>302</v>
      </c>
      <c r="G129" s="69" t="s">
        <v>13</v>
      </c>
      <c r="H129" s="69" t="s">
        <v>41</v>
      </c>
      <c r="I129" s="69" t="s">
        <v>1106</v>
      </c>
      <c r="J129" s="70" t="s">
        <v>6879</v>
      </c>
      <c r="K129" s="69" t="s">
        <v>2283</v>
      </c>
      <c r="L129" s="69" t="s">
        <v>969</v>
      </c>
      <c r="M129" s="69" t="s">
        <v>1510</v>
      </c>
      <c r="N129" s="69" t="s">
        <v>2284</v>
      </c>
      <c r="O129" s="69" t="s">
        <v>467</v>
      </c>
      <c r="P129" s="69" t="s">
        <v>468</v>
      </c>
      <c r="Q129" s="69" t="s">
        <v>932</v>
      </c>
      <c r="R129" s="69" t="s">
        <v>633</v>
      </c>
      <c r="S129" s="69" t="s">
        <v>471</v>
      </c>
      <c r="T129" s="69" t="s">
        <v>471</v>
      </c>
      <c r="U129" s="69" t="s">
        <v>472</v>
      </c>
      <c r="V129" s="69" t="s">
        <v>2278</v>
      </c>
      <c r="W129" s="69" t="s">
        <v>2279</v>
      </c>
      <c r="X129" s="69" t="s">
        <v>1070</v>
      </c>
      <c r="Y129" s="69" t="s">
        <v>2280</v>
      </c>
      <c r="Z129" s="69" t="s">
        <v>2281</v>
      </c>
      <c r="AA129" s="70" t="s">
        <v>2286</v>
      </c>
      <c r="AB129" s="70" t="s">
        <v>2287</v>
      </c>
      <c r="AC129" s="70"/>
      <c r="AD129" s="70"/>
      <c r="AE129" s="85"/>
      <c r="AF129" s="85"/>
    </row>
    <row r="130" spans="1:32" customFormat="1" ht="22.5" customHeight="1">
      <c r="A130" s="69" t="s">
        <v>5313</v>
      </c>
      <c r="B130" s="70" t="s">
        <v>6880</v>
      </c>
      <c r="C130" s="69" t="s">
        <v>468</v>
      </c>
      <c r="D130" s="69" t="s">
        <v>932</v>
      </c>
      <c r="E130" s="73" t="s">
        <v>303</v>
      </c>
      <c r="F130" s="69" t="s">
        <v>304</v>
      </c>
      <c r="G130" s="69" t="s">
        <v>13</v>
      </c>
      <c r="H130" s="69" t="s">
        <v>36</v>
      </c>
      <c r="I130" s="69" t="s">
        <v>485</v>
      </c>
      <c r="J130" s="70" t="s">
        <v>6880</v>
      </c>
      <c r="K130" s="69" t="s">
        <v>2303</v>
      </c>
      <c r="L130" s="69" t="s">
        <v>2304</v>
      </c>
      <c r="M130" s="69" t="s">
        <v>2303</v>
      </c>
      <c r="N130" s="69" t="s">
        <v>488</v>
      </c>
      <c r="O130" s="69" t="s">
        <v>467</v>
      </c>
      <c r="P130" s="69" t="s">
        <v>468</v>
      </c>
      <c r="Q130" s="69" t="s">
        <v>932</v>
      </c>
      <c r="R130" s="69" t="s">
        <v>460</v>
      </c>
      <c r="S130" s="69" t="s">
        <v>471</v>
      </c>
      <c r="T130" s="69" t="s">
        <v>471</v>
      </c>
      <c r="U130" s="69" t="s">
        <v>472</v>
      </c>
      <c r="V130" s="69" t="s">
        <v>2306</v>
      </c>
      <c r="W130" s="69" t="s">
        <v>2307</v>
      </c>
      <c r="X130" s="69" t="s">
        <v>2308</v>
      </c>
      <c r="Y130" s="69" t="s">
        <v>2309</v>
      </c>
      <c r="Z130" s="69" t="s">
        <v>2309</v>
      </c>
      <c r="AA130" s="70" t="s">
        <v>2310</v>
      </c>
      <c r="AB130" s="70" t="s">
        <v>668</v>
      </c>
      <c r="AC130" s="70"/>
      <c r="AD130" s="70"/>
      <c r="AE130" s="85"/>
      <c r="AF130" s="85"/>
    </row>
    <row r="131" spans="1:32" customFormat="1" ht="22.5" customHeight="1">
      <c r="A131" s="69" t="s">
        <v>5313</v>
      </c>
      <c r="B131" s="70" t="s">
        <v>6881</v>
      </c>
      <c r="C131" s="69" t="s">
        <v>1091</v>
      </c>
      <c r="D131" s="69" t="s">
        <v>2317</v>
      </c>
      <c r="E131" s="73" t="s">
        <v>305</v>
      </c>
      <c r="F131" s="69" t="s">
        <v>306</v>
      </c>
      <c r="G131" s="69" t="s">
        <v>13</v>
      </c>
      <c r="H131" s="69" t="s">
        <v>41</v>
      </c>
      <c r="I131" s="69" t="s">
        <v>491</v>
      </c>
      <c r="J131" s="70" t="s">
        <v>6881</v>
      </c>
      <c r="K131" s="69" t="s">
        <v>2314</v>
      </c>
      <c r="L131" s="69" t="s">
        <v>2315</v>
      </c>
      <c r="M131" s="69" t="s">
        <v>1191</v>
      </c>
      <c r="N131" s="69" t="s">
        <v>2316</v>
      </c>
      <c r="O131" s="69" t="s">
        <v>467</v>
      </c>
      <c r="P131" s="69" t="s">
        <v>1091</v>
      </c>
      <c r="Q131" s="69" t="s">
        <v>2317</v>
      </c>
      <c r="R131" s="69" t="s">
        <v>839</v>
      </c>
      <c r="S131" s="69" t="s">
        <v>471</v>
      </c>
      <c r="T131" s="69" t="s">
        <v>471</v>
      </c>
      <c r="U131" s="69" t="s">
        <v>2319</v>
      </c>
      <c r="V131" s="69" t="s">
        <v>63</v>
      </c>
      <c r="W131" s="69" t="s">
        <v>2320</v>
      </c>
      <c r="X131" s="69" t="s">
        <v>2321</v>
      </c>
      <c r="Y131" s="69" t="s">
        <v>2322</v>
      </c>
      <c r="Z131" s="69" t="s">
        <v>2323</v>
      </c>
      <c r="AA131" s="70" t="s">
        <v>2324</v>
      </c>
      <c r="AB131" s="70" t="s">
        <v>2325</v>
      </c>
      <c r="AC131" s="70"/>
      <c r="AD131" s="70"/>
      <c r="AE131" s="85"/>
      <c r="AF131" s="85"/>
    </row>
    <row r="132" spans="1:32" customFormat="1" ht="22.5" customHeight="1">
      <c r="A132" s="69" t="s">
        <v>5313</v>
      </c>
      <c r="B132" s="70" t="s">
        <v>6882</v>
      </c>
      <c r="C132" s="69" t="s">
        <v>1091</v>
      </c>
      <c r="D132" s="69" t="s">
        <v>2317</v>
      </c>
      <c r="E132" s="73" t="s">
        <v>307</v>
      </c>
      <c r="F132" s="69" t="s">
        <v>308</v>
      </c>
      <c r="G132" s="69" t="s">
        <v>13</v>
      </c>
      <c r="H132" s="69" t="s">
        <v>41</v>
      </c>
      <c r="I132" s="69" t="s">
        <v>2326</v>
      </c>
      <c r="J132" s="70" t="s">
        <v>6882</v>
      </c>
      <c r="K132" s="69" t="s">
        <v>1098</v>
      </c>
      <c r="L132" s="69" t="s">
        <v>1099</v>
      </c>
      <c r="M132" s="69" t="s">
        <v>1417</v>
      </c>
      <c r="N132" s="69" t="s">
        <v>2327</v>
      </c>
      <c r="O132" s="69" t="s">
        <v>467</v>
      </c>
      <c r="P132" s="69" t="s">
        <v>1091</v>
      </c>
      <c r="Q132" s="69" t="s">
        <v>2317</v>
      </c>
      <c r="R132" s="69" t="s">
        <v>460</v>
      </c>
      <c r="S132" s="69" t="s">
        <v>470</v>
      </c>
      <c r="T132" s="69" t="s">
        <v>471</v>
      </c>
      <c r="U132" s="69" t="s">
        <v>2319</v>
      </c>
      <c r="V132" s="69" t="s">
        <v>63</v>
      </c>
      <c r="W132" s="69" t="s">
        <v>2320</v>
      </c>
      <c r="X132" s="69" t="s">
        <v>2321</v>
      </c>
      <c r="Y132" s="69" t="s">
        <v>2329</v>
      </c>
      <c r="Z132" s="69" t="s">
        <v>2330</v>
      </c>
      <c r="AA132" s="70" t="s">
        <v>2331</v>
      </c>
      <c r="AB132" s="70" t="s">
        <v>668</v>
      </c>
      <c r="AC132" s="70"/>
      <c r="AD132" s="70"/>
      <c r="AE132" s="85"/>
      <c r="AF132" s="85"/>
    </row>
    <row r="133" spans="1:32" customFormat="1" ht="22.5" customHeight="1">
      <c r="A133" s="69" t="s">
        <v>5313</v>
      </c>
      <c r="B133" s="70" t="s">
        <v>6883</v>
      </c>
      <c r="C133" s="69" t="s">
        <v>1091</v>
      </c>
      <c r="D133" s="69" t="s">
        <v>2317</v>
      </c>
      <c r="E133" s="73" t="s">
        <v>309</v>
      </c>
      <c r="F133" s="69" t="s">
        <v>310</v>
      </c>
      <c r="G133" s="69" t="s">
        <v>13</v>
      </c>
      <c r="H133" s="69" t="s">
        <v>41</v>
      </c>
      <c r="I133" s="69" t="s">
        <v>1673</v>
      </c>
      <c r="J133" s="70" t="s">
        <v>6883</v>
      </c>
      <c r="K133" s="69" t="s">
        <v>835</v>
      </c>
      <c r="L133" s="69" t="s">
        <v>1099</v>
      </c>
      <c r="M133" s="69" t="s">
        <v>2332</v>
      </c>
      <c r="N133" s="69" t="s">
        <v>2333</v>
      </c>
      <c r="O133" s="69" t="s">
        <v>467</v>
      </c>
      <c r="P133" s="69" t="s">
        <v>1091</v>
      </c>
      <c r="Q133" s="69" t="s">
        <v>2317</v>
      </c>
      <c r="R133" s="69" t="s">
        <v>839</v>
      </c>
      <c r="S133" s="69" t="s">
        <v>471</v>
      </c>
      <c r="T133" s="69" t="s">
        <v>471</v>
      </c>
      <c r="U133" s="69" t="s">
        <v>2319</v>
      </c>
      <c r="V133" s="69" t="s">
        <v>63</v>
      </c>
      <c r="W133" s="69" t="s">
        <v>2320</v>
      </c>
      <c r="X133" s="69" t="s">
        <v>2321</v>
      </c>
      <c r="Y133" s="69" t="s">
        <v>2335</v>
      </c>
      <c r="Z133" s="69" t="s">
        <v>2336</v>
      </c>
      <c r="AA133" s="70" t="s">
        <v>2337</v>
      </c>
      <c r="AB133" s="70" t="s">
        <v>2325</v>
      </c>
      <c r="AC133" s="70"/>
      <c r="AD133" s="70"/>
      <c r="AE133" s="85"/>
      <c r="AF133" s="85"/>
    </row>
    <row r="134" spans="1:32" customFormat="1" ht="22.5" customHeight="1">
      <c r="A134" s="69" t="s">
        <v>5313</v>
      </c>
      <c r="B134" s="70" t="s">
        <v>6884</v>
      </c>
      <c r="C134" s="69" t="s">
        <v>1091</v>
      </c>
      <c r="D134" s="69" t="s">
        <v>2317</v>
      </c>
      <c r="E134" s="73" t="s">
        <v>311</v>
      </c>
      <c r="F134" s="69" t="s">
        <v>312</v>
      </c>
      <c r="G134" s="69" t="s">
        <v>13</v>
      </c>
      <c r="H134" s="69" t="s">
        <v>41</v>
      </c>
      <c r="I134" s="69" t="s">
        <v>2006</v>
      </c>
      <c r="J134" s="70" t="s">
        <v>6884</v>
      </c>
      <c r="K134" s="69" t="s">
        <v>2314</v>
      </c>
      <c r="L134" s="69" t="s">
        <v>2338</v>
      </c>
      <c r="M134" s="69" t="s">
        <v>1558</v>
      </c>
      <c r="N134" s="69" t="s">
        <v>2339</v>
      </c>
      <c r="O134" s="69" t="s">
        <v>467</v>
      </c>
      <c r="P134" s="69" t="s">
        <v>1091</v>
      </c>
      <c r="Q134" s="69" t="s">
        <v>2317</v>
      </c>
      <c r="R134" s="69" t="s">
        <v>633</v>
      </c>
      <c r="S134" s="69" t="s">
        <v>471</v>
      </c>
      <c r="T134" s="69" t="s">
        <v>471</v>
      </c>
      <c r="U134" s="69" t="s">
        <v>2319</v>
      </c>
      <c r="V134" s="69" t="s">
        <v>63</v>
      </c>
      <c r="W134" s="69" t="s">
        <v>2320</v>
      </c>
      <c r="X134" s="69" t="s">
        <v>2321</v>
      </c>
      <c r="Y134" s="69" t="s">
        <v>2335</v>
      </c>
      <c r="Z134" s="69" t="s">
        <v>2325</v>
      </c>
      <c r="AA134" s="70" t="s">
        <v>2341</v>
      </c>
      <c r="AB134" s="70" t="s">
        <v>2325</v>
      </c>
      <c r="AC134" s="70"/>
      <c r="AD134" s="70"/>
      <c r="AE134" s="85"/>
      <c r="AF134" s="85"/>
    </row>
    <row r="135" spans="1:32" customFormat="1" ht="22.5" customHeight="1">
      <c r="A135" s="69" t="s">
        <v>5313</v>
      </c>
      <c r="B135" s="70" t="s">
        <v>6885</v>
      </c>
      <c r="C135" s="69" t="s">
        <v>535</v>
      </c>
      <c r="D135" s="69" t="s">
        <v>1185</v>
      </c>
      <c r="E135" s="73" t="s">
        <v>313</v>
      </c>
      <c r="F135" s="69" t="s">
        <v>314</v>
      </c>
      <c r="G135" s="69" t="s">
        <v>13</v>
      </c>
      <c r="H135" s="69" t="s">
        <v>41</v>
      </c>
      <c r="I135" s="69" t="s">
        <v>2001</v>
      </c>
      <c r="J135" s="70" t="s">
        <v>6885</v>
      </c>
      <c r="K135" s="69" t="s">
        <v>791</v>
      </c>
      <c r="L135" s="69" t="s">
        <v>2342</v>
      </c>
      <c r="M135" s="69" t="s">
        <v>1454</v>
      </c>
      <c r="N135" s="69" t="s">
        <v>2343</v>
      </c>
      <c r="O135" s="69" t="s">
        <v>467</v>
      </c>
      <c r="P135" s="69" t="s">
        <v>535</v>
      </c>
      <c r="Q135" s="69" t="s">
        <v>1185</v>
      </c>
      <c r="R135" s="69" t="s">
        <v>1171</v>
      </c>
      <c r="S135" s="69" t="s">
        <v>470</v>
      </c>
      <c r="T135" s="69" t="s">
        <v>471</v>
      </c>
      <c r="U135" s="69" t="s">
        <v>2319</v>
      </c>
      <c r="V135" s="69" t="s">
        <v>63</v>
      </c>
      <c r="W135" s="69" t="s">
        <v>2320</v>
      </c>
      <c r="X135" s="69" t="s">
        <v>2321</v>
      </c>
      <c r="Y135" s="69" t="s">
        <v>2335</v>
      </c>
      <c r="Z135" s="69" t="s">
        <v>2325</v>
      </c>
      <c r="AA135" s="70" t="s">
        <v>2345</v>
      </c>
      <c r="AB135" s="70" t="s">
        <v>2345</v>
      </c>
      <c r="AC135" s="70"/>
      <c r="AD135" s="70"/>
      <c r="AE135" s="85"/>
      <c r="AF135" s="85"/>
    </row>
    <row r="136" spans="1:32" customFormat="1" ht="22.5" customHeight="1">
      <c r="A136" s="69" t="s">
        <v>5313</v>
      </c>
      <c r="B136" s="70" t="s">
        <v>3169</v>
      </c>
      <c r="C136" s="69" t="s">
        <v>1091</v>
      </c>
      <c r="D136" s="69" t="s">
        <v>1225</v>
      </c>
      <c r="E136" s="73" t="s">
        <v>315</v>
      </c>
      <c r="F136" s="69" t="s">
        <v>316</v>
      </c>
      <c r="G136" s="69" t="s">
        <v>13</v>
      </c>
      <c r="H136" s="69" t="s">
        <v>41</v>
      </c>
      <c r="I136" s="69" t="s">
        <v>1188</v>
      </c>
      <c r="J136" s="70" t="s">
        <v>2875</v>
      </c>
      <c r="K136" s="69" t="s">
        <v>867</v>
      </c>
      <c r="L136" s="69" t="s">
        <v>1108</v>
      </c>
      <c r="M136" s="69" t="s">
        <v>1191</v>
      </c>
      <c r="N136" s="69" t="s">
        <v>2346</v>
      </c>
      <c r="O136" s="69" t="s">
        <v>467</v>
      </c>
      <c r="P136" s="69" t="s">
        <v>1091</v>
      </c>
      <c r="Q136" s="69" t="s">
        <v>1225</v>
      </c>
      <c r="R136" s="69" t="s">
        <v>839</v>
      </c>
      <c r="S136" s="69" t="s">
        <v>470</v>
      </c>
      <c r="T136" s="69" t="s">
        <v>471</v>
      </c>
      <c r="U136" s="69" t="s">
        <v>2319</v>
      </c>
      <c r="V136" s="69" t="s">
        <v>63</v>
      </c>
      <c r="W136" s="69" t="s">
        <v>2320</v>
      </c>
      <c r="X136" s="69" t="s">
        <v>2321</v>
      </c>
      <c r="Y136" s="69" t="s">
        <v>2348</v>
      </c>
      <c r="Z136" s="69" t="s">
        <v>2325</v>
      </c>
      <c r="AA136" s="70" t="s">
        <v>2349</v>
      </c>
      <c r="AB136" s="70" t="s">
        <v>2325</v>
      </c>
      <c r="AC136" s="70" t="s">
        <v>470</v>
      </c>
      <c r="AD136" s="91" t="s">
        <v>6796</v>
      </c>
      <c r="AE136" s="66" t="s">
        <v>1091</v>
      </c>
      <c r="AF136" s="66" t="s">
        <v>2446</v>
      </c>
    </row>
    <row r="137" spans="1:32" customFormat="1" ht="22.5" customHeight="1">
      <c r="A137" s="69" t="s">
        <v>5313</v>
      </c>
      <c r="B137" s="70" t="s">
        <v>6886</v>
      </c>
      <c r="C137" s="69" t="s">
        <v>468</v>
      </c>
      <c r="D137" s="69" t="s">
        <v>1045</v>
      </c>
      <c r="E137" s="73" t="s">
        <v>317</v>
      </c>
      <c r="F137" s="69" t="s">
        <v>318</v>
      </c>
      <c r="G137" s="69" t="s">
        <v>13</v>
      </c>
      <c r="H137" s="69" t="s">
        <v>57</v>
      </c>
      <c r="I137" s="69" t="s">
        <v>462</v>
      </c>
      <c r="J137" s="70" t="s">
        <v>6886</v>
      </c>
      <c r="K137" s="69" t="s">
        <v>729</v>
      </c>
      <c r="L137" s="69" t="s">
        <v>723</v>
      </c>
      <c r="M137" s="69" t="s">
        <v>1425</v>
      </c>
      <c r="N137" s="69" t="s">
        <v>1307</v>
      </c>
      <c r="O137" s="69" t="s">
        <v>467</v>
      </c>
      <c r="P137" s="69" t="s">
        <v>468</v>
      </c>
      <c r="Q137" s="69" t="s">
        <v>1045</v>
      </c>
      <c r="R137" s="69" t="s">
        <v>1171</v>
      </c>
      <c r="S137" s="69" t="s">
        <v>471</v>
      </c>
      <c r="T137" s="69" t="s">
        <v>471</v>
      </c>
      <c r="U137" s="69" t="s">
        <v>2319</v>
      </c>
      <c r="V137" s="69" t="s">
        <v>63</v>
      </c>
      <c r="W137" s="69" t="s">
        <v>2320</v>
      </c>
      <c r="X137" s="69" t="s">
        <v>2351</v>
      </c>
      <c r="Y137" s="69" t="s">
        <v>2351</v>
      </c>
      <c r="Z137" s="69" t="s">
        <v>2352</v>
      </c>
      <c r="AA137" s="70" t="s">
        <v>2325</v>
      </c>
      <c r="AB137" s="70" t="s">
        <v>2325</v>
      </c>
      <c r="AC137" s="70"/>
      <c r="AD137" s="70"/>
      <c r="AE137" s="85"/>
      <c r="AF137" s="85"/>
    </row>
    <row r="138" spans="1:32" customFormat="1" ht="22.5" customHeight="1">
      <c r="A138" s="69" t="s">
        <v>5313</v>
      </c>
      <c r="B138" s="70" t="s">
        <v>2355</v>
      </c>
      <c r="C138" s="69" t="s">
        <v>489</v>
      </c>
      <c r="D138" s="69" t="s">
        <v>2217</v>
      </c>
      <c r="E138" s="73" t="s">
        <v>319</v>
      </c>
      <c r="F138" s="69" t="s">
        <v>320</v>
      </c>
      <c r="G138" s="69" t="s">
        <v>13</v>
      </c>
      <c r="H138" s="69" t="s">
        <v>57</v>
      </c>
      <c r="I138" s="69" t="s">
        <v>462</v>
      </c>
      <c r="J138" s="70" t="s">
        <v>2355</v>
      </c>
      <c r="K138" s="69" t="s">
        <v>2314</v>
      </c>
      <c r="L138" s="69" t="s">
        <v>2353</v>
      </c>
      <c r="M138" s="69" t="s">
        <v>658</v>
      </c>
      <c r="N138" s="69" t="s">
        <v>2354</v>
      </c>
      <c r="O138" s="69" t="s">
        <v>467</v>
      </c>
      <c r="P138" s="69" t="s">
        <v>489</v>
      </c>
      <c r="Q138" s="69" t="s">
        <v>2217</v>
      </c>
      <c r="R138" s="69" t="s">
        <v>633</v>
      </c>
      <c r="S138" s="69" t="s">
        <v>471</v>
      </c>
      <c r="T138" s="69" t="s">
        <v>471</v>
      </c>
      <c r="U138" s="69" t="s">
        <v>2319</v>
      </c>
      <c r="V138" s="69" t="s">
        <v>63</v>
      </c>
      <c r="W138" s="69" t="s">
        <v>2320</v>
      </c>
      <c r="X138" s="69" t="s">
        <v>2351</v>
      </c>
      <c r="Y138" s="69" t="s">
        <v>2352</v>
      </c>
      <c r="Z138" s="69" t="s">
        <v>2356</v>
      </c>
      <c r="AA138" s="70" t="s">
        <v>2357</v>
      </c>
      <c r="AB138" s="70" t="s">
        <v>2325</v>
      </c>
      <c r="AC138" s="70"/>
      <c r="AD138" s="70"/>
      <c r="AE138" s="85"/>
      <c r="AF138" s="85"/>
    </row>
    <row r="139" spans="1:32" customFormat="1" ht="22.5" customHeight="1">
      <c r="A139" s="69" t="s">
        <v>5313</v>
      </c>
      <c r="B139" s="70" t="s">
        <v>3060</v>
      </c>
      <c r="C139" s="69" t="s">
        <v>1091</v>
      </c>
      <c r="D139" s="69" t="s">
        <v>1092</v>
      </c>
      <c r="E139" s="73" t="s">
        <v>321</v>
      </c>
      <c r="F139" s="69" t="s">
        <v>322</v>
      </c>
      <c r="G139" s="69" t="s">
        <v>13</v>
      </c>
      <c r="H139" s="69" t="s">
        <v>41</v>
      </c>
      <c r="I139" s="69" t="s">
        <v>1396</v>
      </c>
      <c r="J139" s="70" t="s">
        <v>3060</v>
      </c>
      <c r="K139" s="69" t="s">
        <v>835</v>
      </c>
      <c r="L139" s="69" t="s">
        <v>1314</v>
      </c>
      <c r="M139" s="69" t="s">
        <v>1365</v>
      </c>
      <c r="N139" s="69" t="s">
        <v>2358</v>
      </c>
      <c r="O139" s="69" t="s">
        <v>467</v>
      </c>
      <c r="P139" s="69" t="s">
        <v>1091</v>
      </c>
      <c r="Q139" s="69" t="s">
        <v>1092</v>
      </c>
      <c r="R139" s="69" t="s">
        <v>460</v>
      </c>
      <c r="S139" s="69" t="s">
        <v>470</v>
      </c>
      <c r="T139" s="69" t="s">
        <v>471</v>
      </c>
      <c r="U139" s="69" t="s">
        <v>2319</v>
      </c>
      <c r="V139" s="69" t="s">
        <v>63</v>
      </c>
      <c r="W139" s="69" t="s">
        <v>2320</v>
      </c>
      <c r="X139" s="69" t="s">
        <v>2321</v>
      </c>
      <c r="Y139" s="69" t="s">
        <v>2335</v>
      </c>
      <c r="Z139" s="69" t="s">
        <v>2360</v>
      </c>
      <c r="AA139" s="70" t="s">
        <v>2360</v>
      </c>
      <c r="AB139" s="70" t="s">
        <v>2325</v>
      </c>
      <c r="AC139" s="70"/>
      <c r="AD139" s="70"/>
      <c r="AE139" s="85"/>
      <c r="AF139" s="85"/>
    </row>
    <row r="140" spans="1:32" customFormat="1" ht="22.5" customHeight="1">
      <c r="A140" s="69" t="s">
        <v>5313</v>
      </c>
      <c r="B140" s="70" t="s">
        <v>6887</v>
      </c>
      <c r="C140" s="69" t="s">
        <v>1091</v>
      </c>
      <c r="D140" s="69" t="s">
        <v>2317</v>
      </c>
      <c r="E140" s="73" t="s">
        <v>323</v>
      </c>
      <c r="F140" s="69" t="s">
        <v>324</v>
      </c>
      <c r="G140" s="69" t="s">
        <v>13</v>
      </c>
      <c r="H140" s="69" t="s">
        <v>57</v>
      </c>
      <c r="I140" s="69" t="s">
        <v>462</v>
      </c>
      <c r="J140" s="70" t="s">
        <v>6887</v>
      </c>
      <c r="K140" s="69" t="s">
        <v>546</v>
      </c>
      <c r="L140" s="69" t="s">
        <v>658</v>
      </c>
      <c r="M140" s="69" t="s">
        <v>658</v>
      </c>
      <c r="N140" s="69" t="s">
        <v>2361</v>
      </c>
      <c r="O140" s="69" t="s">
        <v>467</v>
      </c>
      <c r="P140" s="69" t="s">
        <v>1091</v>
      </c>
      <c r="Q140" s="69" t="s">
        <v>2317</v>
      </c>
      <c r="R140" s="69" t="s">
        <v>839</v>
      </c>
      <c r="S140" s="69" t="s">
        <v>471</v>
      </c>
      <c r="T140" s="69" t="s">
        <v>471</v>
      </c>
      <c r="U140" s="69" t="s">
        <v>2319</v>
      </c>
      <c r="V140" s="69" t="s">
        <v>63</v>
      </c>
      <c r="W140" s="69" t="s">
        <v>2320</v>
      </c>
      <c r="X140" s="69" t="s">
        <v>2351</v>
      </c>
      <c r="Y140" s="69" t="s">
        <v>2363</v>
      </c>
      <c r="Z140" s="69" t="s">
        <v>2364</v>
      </c>
      <c r="AA140" s="70" t="s">
        <v>2325</v>
      </c>
      <c r="AB140" s="70" t="s">
        <v>668</v>
      </c>
      <c r="AC140" s="70"/>
      <c r="AD140" s="70"/>
      <c r="AE140" s="85"/>
      <c r="AF140" s="85"/>
    </row>
    <row r="141" spans="1:32" customFormat="1" ht="22.5" customHeight="1">
      <c r="A141" s="69" t="s">
        <v>5313</v>
      </c>
      <c r="B141" s="70" t="s">
        <v>6888</v>
      </c>
      <c r="C141" s="69" t="s">
        <v>1091</v>
      </c>
      <c r="D141" s="69" t="s">
        <v>1092</v>
      </c>
      <c r="E141" s="73" t="s">
        <v>325</v>
      </c>
      <c r="F141" s="69" t="s">
        <v>326</v>
      </c>
      <c r="G141" s="69" t="s">
        <v>13</v>
      </c>
      <c r="H141" s="69" t="s">
        <v>57</v>
      </c>
      <c r="I141" s="69" t="s">
        <v>462</v>
      </c>
      <c r="J141" s="70" t="s">
        <v>460</v>
      </c>
      <c r="K141" s="69" t="s">
        <v>2365</v>
      </c>
      <c r="L141" s="69" t="s">
        <v>1098</v>
      </c>
      <c r="M141" s="69" t="s">
        <v>2366</v>
      </c>
      <c r="N141" s="69" t="s">
        <v>2367</v>
      </c>
      <c r="O141" s="69" t="s">
        <v>467</v>
      </c>
      <c r="P141" s="69" t="s">
        <v>1091</v>
      </c>
      <c r="Q141" s="69" t="s">
        <v>1092</v>
      </c>
      <c r="R141" s="69" t="s">
        <v>460</v>
      </c>
      <c r="S141" s="69" t="s">
        <v>471</v>
      </c>
      <c r="T141" s="69" t="s">
        <v>471</v>
      </c>
      <c r="U141" s="69" t="s">
        <v>2319</v>
      </c>
      <c r="V141" s="69" t="s">
        <v>63</v>
      </c>
      <c r="W141" s="69" t="s">
        <v>2320</v>
      </c>
      <c r="X141" s="69" t="s">
        <v>2351</v>
      </c>
      <c r="Y141" s="69" t="s">
        <v>2368</v>
      </c>
      <c r="Z141" s="69" t="s">
        <v>2345</v>
      </c>
      <c r="AA141" s="70" t="s">
        <v>2369</v>
      </c>
      <c r="AB141" s="70" t="s">
        <v>668</v>
      </c>
      <c r="AC141" s="70" t="s">
        <v>470</v>
      </c>
      <c r="AD141" s="70" t="s">
        <v>6796</v>
      </c>
      <c r="AE141" s="85"/>
      <c r="AF141" s="85"/>
    </row>
    <row r="142" spans="1:32" customFormat="1" ht="22.5" customHeight="1">
      <c r="A142" s="69" t="s">
        <v>5313</v>
      </c>
      <c r="B142" s="70" t="s">
        <v>3100</v>
      </c>
      <c r="C142" s="69" t="s">
        <v>1091</v>
      </c>
      <c r="D142" s="69" t="s">
        <v>2317</v>
      </c>
      <c r="E142" s="73" t="s">
        <v>327</v>
      </c>
      <c r="F142" s="69" t="s">
        <v>328</v>
      </c>
      <c r="G142" s="69" t="s">
        <v>13</v>
      </c>
      <c r="H142" s="69" t="s">
        <v>57</v>
      </c>
      <c r="I142" s="69" t="s">
        <v>462</v>
      </c>
      <c r="J142" s="70" t="s">
        <v>6889</v>
      </c>
      <c r="K142" s="69" t="s">
        <v>1213</v>
      </c>
      <c r="L142" s="69" t="s">
        <v>1209</v>
      </c>
      <c r="M142" s="69" t="s">
        <v>1752</v>
      </c>
      <c r="N142" s="69" t="s">
        <v>2392</v>
      </c>
      <c r="O142" s="69" t="s">
        <v>467</v>
      </c>
      <c r="P142" s="69" t="s">
        <v>1091</v>
      </c>
      <c r="Q142" s="69" t="s">
        <v>2317</v>
      </c>
      <c r="R142" s="69" t="s">
        <v>460</v>
      </c>
      <c r="S142" s="69" t="s">
        <v>470</v>
      </c>
      <c r="T142" s="69" t="s">
        <v>471</v>
      </c>
      <c r="U142" s="69" t="s">
        <v>2319</v>
      </c>
      <c r="V142" s="69" t="s">
        <v>63</v>
      </c>
      <c r="W142" s="69" t="s">
        <v>2394</v>
      </c>
      <c r="X142" s="69" t="s">
        <v>2321</v>
      </c>
      <c r="Y142" s="69" t="s">
        <v>2335</v>
      </c>
      <c r="Z142" s="69" t="s">
        <v>2335</v>
      </c>
      <c r="AA142" s="70" t="s">
        <v>2395</v>
      </c>
      <c r="AB142" s="70" t="s">
        <v>1127</v>
      </c>
      <c r="AC142" s="70" t="s">
        <v>470</v>
      </c>
      <c r="AD142" s="70" t="s">
        <v>6796</v>
      </c>
      <c r="AE142" s="85"/>
      <c r="AF142" s="85"/>
    </row>
    <row r="143" spans="1:32" customFormat="1" ht="22.5" customHeight="1">
      <c r="A143" s="69" t="s">
        <v>5313</v>
      </c>
      <c r="B143" s="70" t="s">
        <v>31</v>
      </c>
      <c r="C143" s="69" t="s">
        <v>1091</v>
      </c>
      <c r="D143" s="69" t="s">
        <v>1092</v>
      </c>
      <c r="E143" s="93" t="s">
        <v>329</v>
      </c>
      <c r="F143" s="69" t="s">
        <v>330</v>
      </c>
      <c r="G143" s="69" t="s">
        <v>13</v>
      </c>
      <c r="H143" s="69" t="s">
        <v>31</v>
      </c>
      <c r="I143" s="69" t="s">
        <v>485</v>
      </c>
      <c r="J143" s="70" t="s">
        <v>460</v>
      </c>
      <c r="K143" s="69" t="s">
        <v>1744</v>
      </c>
      <c r="L143" s="69" t="s">
        <v>1958</v>
      </c>
      <c r="M143" s="69" t="s">
        <v>2396</v>
      </c>
      <c r="N143" s="69" t="s">
        <v>488</v>
      </c>
      <c r="O143" s="69" t="s">
        <v>467</v>
      </c>
      <c r="P143" s="69" t="s">
        <v>1091</v>
      </c>
      <c r="Q143" s="69" t="s">
        <v>1092</v>
      </c>
      <c r="R143" s="69" t="s">
        <v>460</v>
      </c>
      <c r="S143" s="69" t="s">
        <v>470</v>
      </c>
      <c r="T143" s="69" t="s">
        <v>471</v>
      </c>
      <c r="U143" s="69" t="s">
        <v>2319</v>
      </c>
      <c r="V143" s="69" t="s">
        <v>63</v>
      </c>
      <c r="W143" s="69" t="s">
        <v>2397</v>
      </c>
      <c r="X143" s="69" t="s">
        <v>2351</v>
      </c>
      <c r="Y143" s="69" t="s">
        <v>2398</v>
      </c>
      <c r="Z143" s="69" t="s">
        <v>2399</v>
      </c>
      <c r="AA143" s="70" t="s">
        <v>2400</v>
      </c>
      <c r="AB143" s="70" t="s">
        <v>1127</v>
      </c>
      <c r="AC143" s="70"/>
      <c r="AD143" s="70"/>
      <c r="AE143" s="85"/>
      <c r="AF143" s="85"/>
    </row>
    <row r="144" spans="1:32" customFormat="1" ht="22.5" customHeight="1">
      <c r="A144" s="69" t="s">
        <v>5313</v>
      </c>
      <c r="B144" s="70" t="s">
        <v>6890</v>
      </c>
      <c r="C144" s="69" t="s">
        <v>468</v>
      </c>
      <c r="D144" s="69" t="s">
        <v>1045</v>
      </c>
      <c r="E144" s="73" t="s">
        <v>331</v>
      </c>
      <c r="F144" s="69" t="s">
        <v>332</v>
      </c>
      <c r="G144" s="69" t="s">
        <v>13</v>
      </c>
      <c r="H144" s="69" t="s">
        <v>41</v>
      </c>
      <c r="I144" s="69" t="s">
        <v>2401</v>
      </c>
      <c r="J144" s="70" t="s">
        <v>6891</v>
      </c>
      <c r="K144" s="69" t="s">
        <v>2402</v>
      </c>
      <c r="L144" s="69" t="s">
        <v>2403</v>
      </c>
      <c r="M144" s="69" t="s">
        <v>2404</v>
      </c>
      <c r="N144" s="69" t="s">
        <v>2405</v>
      </c>
      <c r="O144" s="69" t="s">
        <v>467</v>
      </c>
      <c r="P144" s="69" t="s">
        <v>468</v>
      </c>
      <c r="Q144" s="69" t="s">
        <v>1045</v>
      </c>
      <c r="R144" s="69" t="s">
        <v>1171</v>
      </c>
      <c r="S144" s="69" t="s">
        <v>471</v>
      </c>
      <c r="T144" s="69" t="s">
        <v>471</v>
      </c>
      <c r="U144" s="69" t="s">
        <v>2407</v>
      </c>
      <c r="V144" s="69" t="s">
        <v>66</v>
      </c>
      <c r="W144" s="69" t="s">
        <v>2408</v>
      </c>
      <c r="X144" s="69" t="s">
        <v>2409</v>
      </c>
      <c r="Y144" s="69" t="s">
        <v>2409</v>
      </c>
      <c r="Z144" s="69" t="s">
        <v>2409</v>
      </c>
      <c r="AA144" s="70" t="s">
        <v>2410</v>
      </c>
      <c r="AB144" s="70" t="s">
        <v>1177</v>
      </c>
      <c r="AC144" s="70" t="s">
        <v>470</v>
      </c>
      <c r="AD144" s="70" t="s">
        <v>6796</v>
      </c>
      <c r="AE144" s="85"/>
      <c r="AF144" s="85"/>
    </row>
    <row r="145" spans="1:32" customFormat="1" ht="22.5" customHeight="1">
      <c r="A145" s="121" t="s">
        <v>5313</v>
      </c>
      <c r="B145" s="122" t="s">
        <v>6892</v>
      </c>
      <c r="C145" s="121" t="s">
        <v>468</v>
      </c>
      <c r="D145" s="121" t="s">
        <v>1045</v>
      </c>
      <c r="E145" s="123" t="s">
        <v>333</v>
      </c>
      <c r="F145" s="121" t="s">
        <v>334</v>
      </c>
      <c r="G145" s="69" t="s">
        <v>13</v>
      </c>
      <c r="H145" s="69" t="s">
        <v>41</v>
      </c>
      <c r="I145" s="69" t="s">
        <v>957</v>
      </c>
      <c r="J145" s="70" t="s">
        <v>6892</v>
      </c>
      <c r="K145" s="69" t="s">
        <v>835</v>
      </c>
      <c r="L145" s="69" t="s">
        <v>2411</v>
      </c>
      <c r="M145" s="69" t="s">
        <v>2404</v>
      </c>
      <c r="N145" s="69" t="s">
        <v>2412</v>
      </c>
      <c r="O145" s="69" t="s">
        <v>467</v>
      </c>
      <c r="P145" s="69" t="s">
        <v>468</v>
      </c>
      <c r="Q145" s="69" t="s">
        <v>1045</v>
      </c>
      <c r="R145" s="69" t="s">
        <v>1171</v>
      </c>
      <c r="S145" s="69" t="s">
        <v>471</v>
      </c>
      <c r="T145" s="69" t="s">
        <v>471</v>
      </c>
      <c r="U145" s="69" t="s">
        <v>2407</v>
      </c>
      <c r="V145" s="69" t="s">
        <v>66</v>
      </c>
      <c r="W145" s="69" t="s">
        <v>2408</v>
      </c>
      <c r="X145" s="69" t="s">
        <v>2409</v>
      </c>
      <c r="Y145" s="69" t="s">
        <v>2409</v>
      </c>
      <c r="Z145" s="69" t="s">
        <v>2409</v>
      </c>
      <c r="AA145" s="70" t="s">
        <v>2410</v>
      </c>
      <c r="AB145" s="70" t="s">
        <v>2414</v>
      </c>
      <c r="AC145" s="70"/>
      <c r="AD145" s="70"/>
      <c r="AE145" s="85"/>
      <c r="AF145" s="85"/>
    </row>
    <row r="146" spans="1:32" customFormat="1" ht="22.5" customHeight="1">
      <c r="A146" s="126" t="s">
        <v>5313</v>
      </c>
      <c r="B146" s="112" t="s">
        <v>6893</v>
      </c>
      <c r="C146" s="126" t="s">
        <v>468</v>
      </c>
      <c r="D146" s="126" t="s">
        <v>932</v>
      </c>
      <c r="E146" s="113" t="s">
        <v>335</v>
      </c>
      <c r="F146" s="126" t="s">
        <v>336</v>
      </c>
      <c r="G146" s="86" t="s">
        <v>13</v>
      </c>
      <c r="H146" s="69" t="s">
        <v>57</v>
      </c>
      <c r="I146" s="69" t="s">
        <v>721</v>
      </c>
      <c r="J146" s="70" t="s">
        <v>6893</v>
      </c>
      <c r="K146" s="69" t="s">
        <v>906</v>
      </c>
      <c r="L146" s="69" t="s">
        <v>723</v>
      </c>
      <c r="M146" s="69" t="s">
        <v>2415</v>
      </c>
      <c r="N146" s="69" t="s">
        <v>2416</v>
      </c>
      <c r="O146" s="69" t="s">
        <v>467</v>
      </c>
      <c r="P146" s="69" t="s">
        <v>468</v>
      </c>
      <c r="Q146" s="69" t="s">
        <v>932</v>
      </c>
      <c r="R146" s="69" t="s">
        <v>460</v>
      </c>
      <c r="S146" s="69" t="s">
        <v>471</v>
      </c>
      <c r="T146" s="69" t="s">
        <v>471</v>
      </c>
      <c r="U146" s="69" t="s">
        <v>2407</v>
      </c>
      <c r="V146" s="69" t="s">
        <v>66</v>
      </c>
      <c r="W146" s="69" t="s">
        <v>2408</v>
      </c>
      <c r="X146" s="69" t="s">
        <v>2349</v>
      </c>
      <c r="Y146" s="69" t="s">
        <v>2349</v>
      </c>
      <c r="Z146" s="69" t="s">
        <v>2410</v>
      </c>
      <c r="AA146" s="70" t="s">
        <v>2410</v>
      </c>
      <c r="AB146" s="70" t="s">
        <v>1177</v>
      </c>
      <c r="AC146" s="70"/>
      <c r="AD146" s="70"/>
      <c r="AE146" s="85"/>
      <c r="AF146" s="85"/>
    </row>
    <row r="147" spans="1:32" customFormat="1" ht="22.5" customHeight="1">
      <c r="A147" s="126" t="s">
        <v>5313</v>
      </c>
      <c r="B147" s="112" t="s">
        <v>3111</v>
      </c>
      <c r="C147" s="126" t="s">
        <v>468</v>
      </c>
      <c r="D147" s="126" t="s">
        <v>932</v>
      </c>
      <c r="E147" s="113" t="s">
        <v>337</v>
      </c>
      <c r="F147" s="126" t="s">
        <v>338</v>
      </c>
      <c r="G147" s="86" t="s">
        <v>13</v>
      </c>
      <c r="H147" s="69" t="s">
        <v>190</v>
      </c>
      <c r="I147" s="69" t="s">
        <v>485</v>
      </c>
      <c r="J147" s="70" t="s">
        <v>3111</v>
      </c>
      <c r="K147" s="69" t="s">
        <v>1529</v>
      </c>
      <c r="L147" s="69" t="s">
        <v>2098</v>
      </c>
      <c r="M147" s="69" t="s">
        <v>1258</v>
      </c>
      <c r="N147" s="69" t="s">
        <v>2054</v>
      </c>
      <c r="O147" s="69" t="s">
        <v>467</v>
      </c>
      <c r="P147" s="69" t="s">
        <v>468</v>
      </c>
      <c r="Q147" s="69" t="s">
        <v>932</v>
      </c>
      <c r="R147" s="69" t="s">
        <v>460</v>
      </c>
      <c r="S147" s="69" t="s">
        <v>471</v>
      </c>
      <c r="T147" s="69" t="s">
        <v>471</v>
      </c>
      <c r="U147" s="69" t="s">
        <v>2407</v>
      </c>
      <c r="V147" s="69" t="s">
        <v>66</v>
      </c>
      <c r="W147" s="69" t="s">
        <v>2408</v>
      </c>
      <c r="X147" s="69" t="s">
        <v>2349</v>
      </c>
      <c r="Y147" s="69" t="s">
        <v>2349</v>
      </c>
      <c r="Z147" s="69" t="s">
        <v>2410</v>
      </c>
      <c r="AA147" s="70" t="s">
        <v>2410</v>
      </c>
      <c r="AB147" s="70" t="s">
        <v>668</v>
      </c>
      <c r="AC147" s="70"/>
      <c r="AD147" s="70"/>
      <c r="AE147" s="85"/>
      <c r="AF147" s="85"/>
    </row>
    <row r="148" spans="1:32" customFormat="1" ht="22.5" customHeight="1">
      <c r="A148" s="124" t="s">
        <v>5313</v>
      </c>
      <c r="B148" s="125" t="s">
        <v>3019</v>
      </c>
      <c r="C148" s="124" t="s">
        <v>661</v>
      </c>
      <c r="D148" s="124" t="s">
        <v>662</v>
      </c>
      <c r="E148" s="127" t="s">
        <v>339</v>
      </c>
      <c r="F148" s="124" t="s">
        <v>340</v>
      </c>
      <c r="G148" s="69" t="s">
        <v>13</v>
      </c>
      <c r="H148" s="69" t="s">
        <v>36</v>
      </c>
      <c r="I148" s="69" t="s">
        <v>485</v>
      </c>
      <c r="J148" s="70" t="s">
        <v>6894</v>
      </c>
      <c r="K148" s="69" t="s">
        <v>677</v>
      </c>
      <c r="L148" s="69" t="s">
        <v>1021</v>
      </c>
      <c r="M148" s="69" t="s">
        <v>677</v>
      </c>
      <c r="N148" s="69" t="s">
        <v>488</v>
      </c>
      <c r="O148" s="69" t="s">
        <v>467</v>
      </c>
      <c r="P148" s="69" t="s">
        <v>661</v>
      </c>
      <c r="Q148" s="69" t="s">
        <v>662</v>
      </c>
      <c r="R148" s="69" t="s">
        <v>460</v>
      </c>
      <c r="S148" s="69" t="s">
        <v>471</v>
      </c>
      <c r="T148" s="69" t="s">
        <v>471</v>
      </c>
      <c r="U148" s="69" t="s">
        <v>472</v>
      </c>
      <c r="V148" s="69" t="s">
        <v>69</v>
      </c>
      <c r="W148" s="69" t="s">
        <v>2428</v>
      </c>
      <c r="X148" s="69" t="s">
        <v>460</v>
      </c>
      <c r="Y148" s="69" t="s">
        <v>460</v>
      </c>
      <c r="Z148" s="69" t="s">
        <v>2429</v>
      </c>
      <c r="AA148" s="70" t="s">
        <v>2430</v>
      </c>
      <c r="AB148" s="70" t="s">
        <v>668</v>
      </c>
      <c r="AC148" s="70" t="s">
        <v>470</v>
      </c>
      <c r="AD148" s="69" t="s">
        <v>6867</v>
      </c>
      <c r="AE148" s="85"/>
      <c r="AF148" s="85"/>
    </row>
    <row r="149" spans="1:32" customFormat="1" ht="22.5" customHeight="1">
      <c r="A149" s="69" t="s">
        <v>5313</v>
      </c>
      <c r="B149" s="70" t="s">
        <v>3019</v>
      </c>
      <c r="C149" s="69" t="s">
        <v>661</v>
      </c>
      <c r="D149" s="69" t="s">
        <v>662</v>
      </c>
      <c r="E149" s="73" t="s">
        <v>341</v>
      </c>
      <c r="F149" s="69" t="s">
        <v>342</v>
      </c>
      <c r="G149" s="69" t="s">
        <v>13</v>
      </c>
      <c r="H149" s="69" t="s">
        <v>57</v>
      </c>
      <c r="I149" s="69" t="s">
        <v>462</v>
      </c>
      <c r="J149" s="70" t="s">
        <v>2433</v>
      </c>
      <c r="K149" s="69" t="s">
        <v>2431</v>
      </c>
      <c r="L149" s="69" t="s">
        <v>2038</v>
      </c>
      <c r="M149" s="69" t="s">
        <v>1640</v>
      </c>
      <c r="N149" s="69" t="s">
        <v>2432</v>
      </c>
      <c r="O149" s="69" t="s">
        <v>467</v>
      </c>
      <c r="P149" s="69" t="s">
        <v>661</v>
      </c>
      <c r="Q149" s="69" t="s">
        <v>662</v>
      </c>
      <c r="R149" s="69" t="s">
        <v>460</v>
      </c>
      <c r="S149" s="69" t="s">
        <v>471</v>
      </c>
      <c r="T149" s="69" t="s">
        <v>471</v>
      </c>
      <c r="U149" s="69" t="s">
        <v>472</v>
      </c>
      <c r="V149" s="69" t="s">
        <v>69</v>
      </c>
      <c r="W149" s="69" t="s">
        <v>2434</v>
      </c>
      <c r="X149" s="69" t="s">
        <v>2435</v>
      </c>
      <c r="Y149" s="69" t="s">
        <v>2436</v>
      </c>
      <c r="Z149" s="69" t="s">
        <v>2437</v>
      </c>
      <c r="AA149" s="70" t="s">
        <v>2438</v>
      </c>
      <c r="AB149" s="70" t="s">
        <v>2439</v>
      </c>
      <c r="AC149" s="70" t="s">
        <v>470</v>
      </c>
      <c r="AD149" s="69" t="s">
        <v>6867</v>
      </c>
      <c r="AE149" s="85"/>
      <c r="AF149" s="85"/>
    </row>
    <row r="150" spans="1:32" customFormat="1" ht="22.5" customHeight="1">
      <c r="A150" s="69" t="s">
        <v>5313</v>
      </c>
      <c r="B150" s="70" t="s">
        <v>3038</v>
      </c>
      <c r="C150" s="69" t="s">
        <v>1091</v>
      </c>
      <c r="D150" s="69" t="s">
        <v>2446</v>
      </c>
      <c r="E150" s="73" t="s">
        <v>343</v>
      </c>
      <c r="F150" s="69" t="s">
        <v>344</v>
      </c>
      <c r="G150" s="69" t="s">
        <v>13</v>
      </c>
      <c r="H150" s="69" t="s">
        <v>41</v>
      </c>
      <c r="I150" s="69" t="s">
        <v>2326</v>
      </c>
      <c r="J150" s="70" t="s">
        <v>6895</v>
      </c>
      <c r="K150" s="69" t="s">
        <v>2444</v>
      </c>
      <c r="L150" s="69" t="s">
        <v>1266</v>
      </c>
      <c r="M150" s="69" t="s">
        <v>1234</v>
      </c>
      <c r="N150" s="69" t="s">
        <v>2445</v>
      </c>
      <c r="O150" s="69" t="s">
        <v>467</v>
      </c>
      <c r="P150" s="69" t="s">
        <v>1091</v>
      </c>
      <c r="Q150" s="69" t="s">
        <v>2446</v>
      </c>
      <c r="R150" s="69" t="s">
        <v>839</v>
      </c>
      <c r="S150" s="69" t="s">
        <v>470</v>
      </c>
      <c r="T150" s="69" t="s">
        <v>471</v>
      </c>
      <c r="U150" s="69" t="s">
        <v>1081</v>
      </c>
      <c r="V150" s="69" t="s">
        <v>72</v>
      </c>
      <c r="W150" s="69" t="s">
        <v>2448</v>
      </c>
      <c r="X150" s="69" t="s">
        <v>2449</v>
      </c>
      <c r="Y150" s="69" t="s">
        <v>2450</v>
      </c>
      <c r="Z150" s="69" t="s">
        <v>2451</v>
      </c>
      <c r="AA150" s="70" t="s">
        <v>2452</v>
      </c>
      <c r="AB150" s="70" t="s">
        <v>1177</v>
      </c>
      <c r="AC150" s="70" t="s">
        <v>470</v>
      </c>
      <c r="AD150" s="69" t="s">
        <v>6796</v>
      </c>
      <c r="AE150" s="85"/>
      <c r="AF150" s="85"/>
    </row>
    <row r="151" spans="1:32" customFormat="1" ht="22.5" customHeight="1">
      <c r="A151" s="69" t="s">
        <v>5313</v>
      </c>
      <c r="B151" s="70" t="s">
        <v>2458</v>
      </c>
      <c r="C151" s="69" t="s">
        <v>489</v>
      </c>
      <c r="D151" s="69" t="s">
        <v>2217</v>
      </c>
      <c r="E151" s="73" t="s">
        <v>345</v>
      </c>
      <c r="F151" s="69" t="s">
        <v>346</v>
      </c>
      <c r="G151" s="69" t="s">
        <v>13</v>
      </c>
      <c r="H151" s="69" t="s">
        <v>31</v>
      </c>
      <c r="I151" s="69" t="s">
        <v>485</v>
      </c>
      <c r="J151" s="70" t="s">
        <v>2458</v>
      </c>
      <c r="K151" s="69" t="s">
        <v>835</v>
      </c>
      <c r="L151" s="69" t="s">
        <v>1375</v>
      </c>
      <c r="M151" s="69" t="s">
        <v>2456</v>
      </c>
      <c r="N151" s="69" t="s">
        <v>2457</v>
      </c>
      <c r="O151" s="69" t="s">
        <v>467</v>
      </c>
      <c r="P151" s="69" t="s">
        <v>489</v>
      </c>
      <c r="Q151" s="69" t="s">
        <v>2217</v>
      </c>
      <c r="R151" s="69" t="s">
        <v>839</v>
      </c>
      <c r="S151" s="69" t="s">
        <v>471</v>
      </c>
      <c r="T151" s="69" t="s">
        <v>471</v>
      </c>
      <c r="U151" s="69" t="s">
        <v>472</v>
      </c>
      <c r="V151" s="69" t="s">
        <v>2459</v>
      </c>
      <c r="W151" s="69" t="s">
        <v>2460</v>
      </c>
      <c r="X151" s="69" t="s">
        <v>1126</v>
      </c>
      <c r="Y151" s="69" t="s">
        <v>2461</v>
      </c>
      <c r="Z151" s="69" t="s">
        <v>2461</v>
      </c>
      <c r="AA151" s="70" t="s">
        <v>2462</v>
      </c>
      <c r="AB151" s="70" t="s">
        <v>1177</v>
      </c>
      <c r="AC151" s="70"/>
      <c r="AD151" s="70"/>
      <c r="AE151" s="85"/>
      <c r="AF151" s="85"/>
    </row>
    <row r="152" spans="1:32" customFormat="1" ht="22.5" customHeight="1">
      <c r="A152" s="69" t="s">
        <v>5313</v>
      </c>
      <c r="B152" s="70" t="s">
        <v>2554</v>
      </c>
      <c r="C152" s="69" t="s">
        <v>468</v>
      </c>
      <c r="D152" s="69" t="s">
        <v>932</v>
      </c>
      <c r="E152" s="73" t="s">
        <v>347</v>
      </c>
      <c r="F152" s="69" t="s">
        <v>348</v>
      </c>
      <c r="G152" s="69" t="s">
        <v>13</v>
      </c>
      <c r="H152" s="69" t="s">
        <v>57</v>
      </c>
      <c r="I152" s="69" t="s">
        <v>462</v>
      </c>
      <c r="J152" s="70" t="s">
        <v>2554</v>
      </c>
      <c r="K152" s="69" t="s">
        <v>835</v>
      </c>
      <c r="L152" s="69" t="s">
        <v>1847</v>
      </c>
      <c r="M152" s="69" t="s">
        <v>1160</v>
      </c>
      <c r="N152" s="69" t="s">
        <v>2476</v>
      </c>
      <c r="O152" s="69" t="s">
        <v>467</v>
      </c>
      <c r="P152" s="69" t="s">
        <v>468</v>
      </c>
      <c r="Q152" s="69" t="s">
        <v>932</v>
      </c>
      <c r="R152" s="69" t="s">
        <v>1171</v>
      </c>
      <c r="S152" s="69" t="s">
        <v>471</v>
      </c>
      <c r="T152" s="69" t="s">
        <v>471</v>
      </c>
      <c r="U152" s="69" t="s">
        <v>2297</v>
      </c>
      <c r="V152" s="69" t="s">
        <v>75</v>
      </c>
      <c r="W152" s="69" t="s">
        <v>2478</v>
      </c>
      <c r="X152" s="69" t="s">
        <v>2479</v>
      </c>
      <c r="Y152" s="69" t="s">
        <v>2480</v>
      </c>
      <c r="Z152" s="69" t="s">
        <v>2481</v>
      </c>
      <c r="AA152" s="70" t="s">
        <v>2482</v>
      </c>
      <c r="AB152" s="70" t="s">
        <v>2481</v>
      </c>
      <c r="AC152" s="70"/>
      <c r="AD152" s="70"/>
      <c r="AE152" s="85"/>
      <c r="AF152" s="85"/>
    </row>
    <row r="153" spans="1:32" customFormat="1" ht="22.5" customHeight="1">
      <c r="A153" s="69" t="s">
        <v>5313</v>
      </c>
      <c r="B153" s="70" t="s">
        <v>2494</v>
      </c>
      <c r="C153" s="69" t="s">
        <v>468</v>
      </c>
      <c r="D153" s="69" t="s">
        <v>932</v>
      </c>
      <c r="E153" s="131" t="s">
        <v>349</v>
      </c>
      <c r="F153" s="69" t="s">
        <v>350</v>
      </c>
      <c r="G153" s="69" t="s">
        <v>13</v>
      </c>
      <c r="H153" s="69" t="s">
        <v>41</v>
      </c>
      <c r="I153" s="69" t="s">
        <v>2483</v>
      </c>
      <c r="J153" s="70" t="s">
        <v>2494</v>
      </c>
      <c r="K153" s="69" t="s">
        <v>2484</v>
      </c>
      <c r="L153" s="69" t="s">
        <v>1214</v>
      </c>
      <c r="M153" s="69" t="s">
        <v>1277</v>
      </c>
      <c r="N153" s="69" t="s">
        <v>2485</v>
      </c>
      <c r="O153" s="69" t="s">
        <v>467</v>
      </c>
      <c r="P153" s="69" t="s">
        <v>468</v>
      </c>
      <c r="Q153" s="69" t="s">
        <v>932</v>
      </c>
      <c r="R153" s="69" t="s">
        <v>839</v>
      </c>
      <c r="S153" s="69" t="s">
        <v>471</v>
      </c>
      <c r="T153" s="69" t="s">
        <v>470</v>
      </c>
      <c r="U153" s="69" t="s">
        <v>2297</v>
      </c>
      <c r="V153" s="69" t="s">
        <v>75</v>
      </c>
      <c r="W153" s="69" t="s">
        <v>2487</v>
      </c>
      <c r="X153" s="69" t="s">
        <v>2488</v>
      </c>
      <c r="Y153" s="69" t="s">
        <v>2489</v>
      </c>
      <c r="Z153" s="69" t="s">
        <v>2490</v>
      </c>
      <c r="AA153" s="70" t="s">
        <v>2491</v>
      </c>
      <c r="AB153" s="70" t="s">
        <v>1177</v>
      </c>
      <c r="AC153" s="70" t="s">
        <v>6794</v>
      </c>
      <c r="AD153" s="69"/>
      <c r="AE153" s="85"/>
      <c r="AF153" s="85"/>
    </row>
    <row r="154" spans="1:32" customFormat="1" ht="22.5" customHeight="1">
      <c r="A154" s="69" t="s">
        <v>5313</v>
      </c>
      <c r="B154" s="70" t="s">
        <v>3012</v>
      </c>
      <c r="C154" s="69" t="s">
        <v>468</v>
      </c>
      <c r="D154" s="69" t="s">
        <v>932</v>
      </c>
      <c r="E154" s="131" t="s">
        <v>351</v>
      </c>
      <c r="F154" s="69" t="s">
        <v>352</v>
      </c>
      <c r="G154" s="69" t="s">
        <v>13</v>
      </c>
      <c r="H154" s="69" t="s">
        <v>57</v>
      </c>
      <c r="I154" s="69" t="s">
        <v>462</v>
      </c>
      <c r="J154" s="70" t="s">
        <v>2494</v>
      </c>
      <c r="K154" s="69" t="s">
        <v>2492</v>
      </c>
      <c r="L154" s="69" t="s">
        <v>2141</v>
      </c>
      <c r="M154" s="69" t="s">
        <v>1722</v>
      </c>
      <c r="N154" s="69" t="s">
        <v>2493</v>
      </c>
      <c r="O154" s="69" t="s">
        <v>467</v>
      </c>
      <c r="P154" s="69" t="s">
        <v>468</v>
      </c>
      <c r="Q154" s="69" t="s">
        <v>932</v>
      </c>
      <c r="R154" s="69" t="s">
        <v>633</v>
      </c>
      <c r="S154" s="69" t="s">
        <v>470</v>
      </c>
      <c r="T154" s="69" t="s">
        <v>470</v>
      </c>
      <c r="U154" s="69" t="s">
        <v>2297</v>
      </c>
      <c r="V154" s="69" t="s">
        <v>75</v>
      </c>
      <c r="W154" s="69" t="s">
        <v>2298</v>
      </c>
      <c r="X154" s="69" t="s">
        <v>2495</v>
      </c>
      <c r="Y154" s="69" t="s">
        <v>2496</v>
      </c>
      <c r="Z154" s="69" t="s">
        <v>2497</v>
      </c>
      <c r="AA154" s="70" t="s">
        <v>2498</v>
      </c>
      <c r="AB154" s="70" t="s">
        <v>2499</v>
      </c>
      <c r="AC154" s="70" t="s">
        <v>6794</v>
      </c>
      <c r="AD154" s="69"/>
      <c r="AE154" s="85"/>
      <c r="AF154" s="85"/>
    </row>
    <row r="155" spans="1:32" customFormat="1" ht="22.5" customHeight="1">
      <c r="A155" s="69" t="s">
        <v>5313</v>
      </c>
      <c r="B155" s="70" t="s">
        <v>6896</v>
      </c>
      <c r="C155" s="69" t="s">
        <v>468</v>
      </c>
      <c r="D155" s="69" t="s">
        <v>932</v>
      </c>
      <c r="E155" s="73" t="s">
        <v>353</v>
      </c>
      <c r="F155" s="69" t="s">
        <v>354</v>
      </c>
      <c r="G155" s="69" t="s">
        <v>13</v>
      </c>
      <c r="H155" s="69" t="s">
        <v>31</v>
      </c>
      <c r="I155" s="69" t="s">
        <v>880</v>
      </c>
      <c r="J155" s="70" t="s">
        <v>6896</v>
      </c>
      <c r="K155" s="69" t="s">
        <v>2500</v>
      </c>
      <c r="L155" s="69" t="s">
        <v>2501</v>
      </c>
      <c r="M155" s="69" t="s">
        <v>2502</v>
      </c>
      <c r="N155" s="69" t="s">
        <v>2503</v>
      </c>
      <c r="O155" s="69" t="s">
        <v>467</v>
      </c>
      <c r="P155" s="69" t="s">
        <v>468</v>
      </c>
      <c r="Q155" s="69" t="s">
        <v>932</v>
      </c>
      <c r="R155" s="69" t="s">
        <v>460</v>
      </c>
      <c r="S155" s="69" t="s">
        <v>471</v>
      </c>
      <c r="T155" s="69" t="s">
        <v>471</v>
      </c>
      <c r="U155" s="69" t="s">
        <v>2297</v>
      </c>
      <c r="V155" s="69" t="s">
        <v>75</v>
      </c>
      <c r="W155" s="69" t="s">
        <v>2505</v>
      </c>
      <c r="X155" s="69" t="s">
        <v>2479</v>
      </c>
      <c r="Y155" s="69" t="s">
        <v>2506</v>
      </c>
      <c r="Z155" s="69" t="s">
        <v>2507</v>
      </c>
      <c r="AA155" s="70" t="s">
        <v>2508</v>
      </c>
      <c r="AB155" s="70" t="s">
        <v>668</v>
      </c>
      <c r="AC155" s="70"/>
      <c r="AD155" s="70"/>
      <c r="AE155" s="85"/>
      <c r="AF155" s="85"/>
    </row>
    <row r="156" spans="1:32" customFormat="1" ht="22.5" customHeight="1">
      <c r="A156" s="69" t="s">
        <v>5313</v>
      </c>
      <c r="B156" s="70" t="s">
        <v>6897</v>
      </c>
      <c r="C156" s="69" t="s">
        <v>468</v>
      </c>
      <c r="D156" s="69" t="s">
        <v>932</v>
      </c>
      <c r="E156" s="73" t="s">
        <v>355</v>
      </c>
      <c r="F156" s="69" t="s">
        <v>356</v>
      </c>
      <c r="G156" s="69" t="s">
        <v>13</v>
      </c>
      <c r="H156" s="69" t="s">
        <v>41</v>
      </c>
      <c r="I156" s="69" t="s">
        <v>957</v>
      </c>
      <c r="J156" s="70" t="s">
        <v>6897</v>
      </c>
      <c r="K156" s="69" t="s">
        <v>790</v>
      </c>
      <c r="L156" s="69" t="s">
        <v>2509</v>
      </c>
      <c r="M156" s="69" t="s">
        <v>1160</v>
      </c>
      <c r="N156" s="69" t="s">
        <v>2510</v>
      </c>
      <c r="O156" s="69" t="s">
        <v>467</v>
      </c>
      <c r="P156" s="69" t="s">
        <v>468</v>
      </c>
      <c r="Q156" s="69" t="s">
        <v>932</v>
      </c>
      <c r="R156" s="69" t="s">
        <v>633</v>
      </c>
      <c r="S156" s="69" t="s">
        <v>471</v>
      </c>
      <c r="T156" s="69" t="s">
        <v>471</v>
      </c>
      <c r="U156" s="69" t="s">
        <v>2297</v>
      </c>
      <c r="V156" s="69" t="s">
        <v>75</v>
      </c>
      <c r="W156" s="69" t="s">
        <v>2298</v>
      </c>
      <c r="X156" s="69" t="s">
        <v>2479</v>
      </c>
      <c r="Y156" s="69" t="s">
        <v>2512</v>
      </c>
      <c r="Z156" s="69" t="s">
        <v>2513</v>
      </c>
      <c r="AA156" s="70" t="s">
        <v>2514</v>
      </c>
      <c r="AB156" s="70" t="s">
        <v>668</v>
      </c>
      <c r="AC156" s="70"/>
      <c r="AD156" s="70"/>
      <c r="AE156" s="85"/>
      <c r="AF156" s="85"/>
    </row>
    <row r="157" spans="1:32" customFormat="1" ht="22.5" customHeight="1">
      <c r="A157" s="69" t="s">
        <v>5313</v>
      </c>
      <c r="B157" s="70" t="s">
        <v>2519</v>
      </c>
      <c r="C157" s="69" t="s">
        <v>468</v>
      </c>
      <c r="D157" s="69" t="s">
        <v>932</v>
      </c>
      <c r="E157" s="73" t="s">
        <v>357</v>
      </c>
      <c r="F157" s="69" t="s">
        <v>358</v>
      </c>
      <c r="G157" s="69" t="s">
        <v>13</v>
      </c>
      <c r="H157" s="69" t="s">
        <v>41</v>
      </c>
      <c r="I157" s="69" t="s">
        <v>2515</v>
      </c>
      <c r="J157" s="70" t="s">
        <v>2519</v>
      </c>
      <c r="K157" s="69" t="s">
        <v>2516</v>
      </c>
      <c r="L157" s="69" t="s">
        <v>2517</v>
      </c>
      <c r="M157" s="69" t="s">
        <v>1353</v>
      </c>
      <c r="N157" s="69" t="s">
        <v>2518</v>
      </c>
      <c r="O157" s="69" t="s">
        <v>467</v>
      </c>
      <c r="P157" s="69" t="s">
        <v>468</v>
      </c>
      <c r="Q157" s="69" t="s">
        <v>932</v>
      </c>
      <c r="R157" s="69" t="s">
        <v>839</v>
      </c>
      <c r="S157" s="69" t="s">
        <v>470</v>
      </c>
      <c r="T157" s="69" t="s">
        <v>470</v>
      </c>
      <c r="U157" s="69" t="s">
        <v>2297</v>
      </c>
      <c r="V157" s="69" t="s">
        <v>75</v>
      </c>
      <c r="W157" s="69" t="s">
        <v>2520</v>
      </c>
      <c r="X157" s="69" t="s">
        <v>2488</v>
      </c>
      <c r="Y157" s="69" t="s">
        <v>2512</v>
      </c>
      <c r="Z157" s="69" t="s">
        <v>2521</v>
      </c>
      <c r="AA157" s="70" t="s">
        <v>2522</v>
      </c>
      <c r="AB157" s="70" t="s">
        <v>668</v>
      </c>
      <c r="AC157" s="70"/>
      <c r="AD157" s="70"/>
      <c r="AE157" s="85"/>
      <c r="AF157" s="85"/>
    </row>
    <row r="158" spans="1:32" customFormat="1" ht="22.5" customHeight="1">
      <c r="A158" s="69" t="s">
        <v>5313</v>
      </c>
      <c r="B158" s="70" t="s">
        <v>6898</v>
      </c>
      <c r="C158" s="69" t="s">
        <v>468</v>
      </c>
      <c r="D158" s="69" t="s">
        <v>469</v>
      </c>
      <c r="E158" s="73" t="s">
        <v>359</v>
      </c>
      <c r="F158" s="69" t="s">
        <v>360</v>
      </c>
      <c r="G158" s="69" t="s">
        <v>13</v>
      </c>
      <c r="H158" s="69" t="s">
        <v>57</v>
      </c>
      <c r="I158" s="69" t="s">
        <v>462</v>
      </c>
      <c r="J158" s="70" t="s">
        <v>6898</v>
      </c>
      <c r="K158" s="69" t="s">
        <v>2523</v>
      </c>
      <c r="L158" s="69" t="s">
        <v>2524</v>
      </c>
      <c r="M158" s="69" t="s">
        <v>2525</v>
      </c>
      <c r="N158" s="69" t="s">
        <v>2526</v>
      </c>
      <c r="O158" s="69" t="s">
        <v>467</v>
      </c>
      <c r="P158" s="69" t="s">
        <v>468</v>
      </c>
      <c r="Q158" s="69" t="s">
        <v>469</v>
      </c>
      <c r="R158" s="69" t="s">
        <v>839</v>
      </c>
      <c r="S158" s="69" t="s">
        <v>470</v>
      </c>
      <c r="T158" s="69" t="s">
        <v>471</v>
      </c>
      <c r="U158" s="69" t="s">
        <v>2297</v>
      </c>
      <c r="V158" s="69" t="s">
        <v>75</v>
      </c>
      <c r="W158" s="69" t="s">
        <v>2505</v>
      </c>
      <c r="X158" s="69" t="s">
        <v>2479</v>
      </c>
      <c r="Y158" s="69" t="s">
        <v>2506</v>
      </c>
      <c r="Z158" s="69" t="s">
        <v>2528</v>
      </c>
      <c r="AA158" s="70" t="s">
        <v>2529</v>
      </c>
      <c r="AB158" s="70" t="s">
        <v>2530</v>
      </c>
      <c r="AC158" s="70"/>
      <c r="AD158" s="70"/>
      <c r="AE158" s="85"/>
      <c r="AF158" s="85"/>
    </row>
    <row r="159" spans="1:32" customFormat="1" ht="22.5" customHeight="1">
      <c r="A159" s="69" t="s">
        <v>5313</v>
      </c>
      <c r="B159" s="70" t="s">
        <v>6898</v>
      </c>
      <c r="C159" s="69" t="s">
        <v>468</v>
      </c>
      <c r="D159" s="69" t="s">
        <v>469</v>
      </c>
      <c r="E159" s="73" t="s">
        <v>361</v>
      </c>
      <c r="F159" s="69" t="s">
        <v>362</v>
      </c>
      <c r="G159" s="69" t="s">
        <v>13</v>
      </c>
      <c r="H159" s="69" t="s">
        <v>57</v>
      </c>
      <c r="I159" s="69" t="s">
        <v>462</v>
      </c>
      <c r="J159" s="70" t="s">
        <v>6898</v>
      </c>
      <c r="K159" s="69" t="s">
        <v>729</v>
      </c>
      <c r="L159" s="69" t="s">
        <v>2524</v>
      </c>
      <c r="M159" s="69" t="s">
        <v>2353</v>
      </c>
      <c r="N159" s="69" t="s">
        <v>2476</v>
      </c>
      <c r="O159" s="69" t="s">
        <v>467</v>
      </c>
      <c r="P159" s="69" t="s">
        <v>468</v>
      </c>
      <c r="Q159" s="69" t="s">
        <v>469</v>
      </c>
      <c r="R159" s="69" t="s">
        <v>633</v>
      </c>
      <c r="S159" s="69" t="s">
        <v>471</v>
      </c>
      <c r="T159" s="69" t="s">
        <v>471</v>
      </c>
      <c r="U159" s="69" t="s">
        <v>2297</v>
      </c>
      <c r="V159" s="69" t="s">
        <v>75</v>
      </c>
      <c r="W159" s="69" t="s">
        <v>2505</v>
      </c>
      <c r="X159" s="69" t="s">
        <v>2479</v>
      </c>
      <c r="Y159" s="69" t="s">
        <v>2506</v>
      </c>
      <c r="Z159" s="69" t="s">
        <v>2507</v>
      </c>
      <c r="AA159" s="70" t="s">
        <v>2531</v>
      </c>
      <c r="AB159" s="70" t="s">
        <v>2532</v>
      </c>
      <c r="AC159" s="70"/>
      <c r="AD159" s="70"/>
      <c r="AE159" s="85"/>
      <c r="AF159" s="85"/>
    </row>
    <row r="160" spans="1:32" customFormat="1" ht="22.5" customHeight="1">
      <c r="A160" s="69" t="s">
        <v>5313</v>
      </c>
      <c r="B160" s="70" t="s">
        <v>6898</v>
      </c>
      <c r="C160" s="69" t="s">
        <v>468</v>
      </c>
      <c r="D160" s="69" t="s">
        <v>469</v>
      </c>
      <c r="E160" s="73" t="s">
        <v>363</v>
      </c>
      <c r="F160" s="69" t="s">
        <v>364</v>
      </c>
      <c r="G160" s="69" t="s">
        <v>13</v>
      </c>
      <c r="H160" s="69" t="s">
        <v>57</v>
      </c>
      <c r="I160" s="69" t="s">
        <v>462</v>
      </c>
      <c r="J160" s="70" t="s">
        <v>6898</v>
      </c>
      <c r="K160" s="69" t="s">
        <v>729</v>
      </c>
      <c r="L160" s="69" t="s">
        <v>1686</v>
      </c>
      <c r="M160" s="69" t="s">
        <v>1503</v>
      </c>
      <c r="N160" s="69" t="s">
        <v>2533</v>
      </c>
      <c r="O160" s="69" t="s">
        <v>467</v>
      </c>
      <c r="P160" s="69" t="s">
        <v>468</v>
      </c>
      <c r="Q160" s="69" t="s">
        <v>469</v>
      </c>
      <c r="R160" s="69" t="s">
        <v>1171</v>
      </c>
      <c r="S160" s="69" t="s">
        <v>471</v>
      </c>
      <c r="T160" s="69" t="s">
        <v>471</v>
      </c>
      <c r="U160" s="69" t="s">
        <v>2297</v>
      </c>
      <c r="V160" s="69" t="s">
        <v>75</v>
      </c>
      <c r="W160" s="69" t="s">
        <v>2505</v>
      </c>
      <c r="X160" s="69" t="s">
        <v>2479</v>
      </c>
      <c r="Y160" s="69" t="s">
        <v>2506</v>
      </c>
      <c r="Z160" s="69" t="s">
        <v>2507</v>
      </c>
      <c r="AA160" s="70" t="s">
        <v>2508</v>
      </c>
      <c r="AB160" s="70" t="s">
        <v>2508</v>
      </c>
      <c r="AC160" s="70"/>
      <c r="AD160" s="70"/>
      <c r="AE160" s="85"/>
      <c r="AF160" s="85"/>
    </row>
    <row r="161" spans="1:32" customFormat="1" ht="22.5" customHeight="1">
      <c r="A161" s="69" t="s">
        <v>5313</v>
      </c>
      <c r="B161" s="70" t="s">
        <v>367</v>
      </c>
      <c r="C161" s="69" t="s">
        <v>468</v>
      </c>
      <c r="D161" s="69" t="s">
        <v>469</v>
      </c>
      <c r="E161" s="93" t="s">
        <v>365</v>
      </c>
      <c r="F161" s="69" t="s">
        <v>366</v>
      </c>
      <c r="G161" s="69" t="s">
        <v>13</v>
      </c>
      <c r="H161" s="69" t="s">
        <v>367</v>
      </c>
      <c r="I161" s="69" t="s">
        <v>485</v>
      </c>
      <c r="J161" s="70" t="s">
        <v>460</v>
      </c>
      <c r="K161" s="69" t="s">
        <v>1078</v>
      </c>
      <c r="L161" s="69" t="s">
        <v>1079</v>
      </c>
      <c r="M161" s="69" t="s">
        <v>1078</v>
      </c>
      <c r="N161" s="69" t="s">
        <v>488</v>
      </c>
      <c r="O161" s="69" t="s">
        <v>467</v>
      </c>
      <c r="P161" s="69" t="s">
        <v>468</v>
      </c>
      <c r="Q161" s="69" t="s">
        <v>469</v>
      </c>
      <c r="R161" s="69" t="s">
        <v>460</v>
      </c>
      <c r="S161" s="69" t="s">
        <v>471</v>
      </c>
      <c r="T161" s="69" t="s">
        <v>471</v>
      </c>
      <c r="U161" s="69" t="s">
        <v>2297</v>
      </c>
      <c r="V161" s="69" t="s">
        <v>75</v>
      </c>
      <c r="W161" s="69" t="s">
        <v>2298</v>
      </c>
      <c r="X161" s="69" t="s">
        <v>2479</v>
      </c>
      <c r="Y161" s="69" t="s">
        <v>460</v>
      </c>
      <c r="Z161" s="69" t="s">
        <v>460</v>
      </c>
      <c r="AA161" s="70" t="s">
        <v>2534</v>
      </c>
      <c r="AB161" s="70" t="s">
        <v>803</v>
      </c>
      <c r="AC161" s="70"/>
      <c r="AD161" s="70"/>
      <c r="AE161" s="85"/>
      <c r="AF161" s="85"/>
    </row>
    <row r="162" spans="1:32" customFormat="1" ht="22.5" customHeight="1">
      <c r="A162" s="69" t="s">
        <v>5313</v>
      </c>
      <c r="B162" s="70" t="s">
        <v>3081</v>
      </c>
      <c r="C162" s="69" t="s">
        <v>535</v>
      </c>
      <c r="D162" s="69" t="s">
        <v>1185</v>
      </c>
      <c r="E162" s="73" t="s">
        <v>368</v>
      </c>
      <c r="F162" s="69" t="s">
        <v>369</v>
      </c>
      <c r="G162" s="69" t="s">
        <v>13</v>
      </c>
      <c r="H162" s="69" t="s">
        <v>41</v>
      </c>
      <c r="I162" s="69" t="s">
        <v>2535</v>
      </c>
      <c r="J162" s="70" t="s">
        <v>3081</v>
      </c>
      <c r="K162" s="69" t="s">
        <v>774</v>
      </c>
      <c r="L162" s="69" t="s">
        <v>1266</v>
      </c>
      <c r="M162" s="69" t="s">
        <v>1698</v>
      </c>
      <c r="N162" s="69" t="s">
        <v>2536</v>
      </c>
      <c r="O162" s="69" t="s">
        <v>467</v>
      </c>
      <c r="P162" s="69" t="s">
        <v>535</v>
      </c>
      <c r="Q162" s="69" t="s">
        <v>1185</v>
      </c>
      <c r="R162" s="69" t="s">
        <v>1171</v>
      </c>
      <c r="S162" s="69" t="s">
        <v>470</v>
      </c>
      <c r="T162" s="69" t="s">
        <v>470</v>
      </c>
      <c r="U162" s="69" t="s">
        <v>2297</v>
      </c>
      <c r="V162" s="69" t="s">
        <v>75</v>
      </c>
      <c r="W162" s="69" t="s">
        <v>2538</v>
      </c>
      <c r="X162" s="69" t="s">
        <v>2488</v>
      </c>
      <c r="Y162" s="69" t="s">
        <v>2488</v>
      </c>
      <c r="Z162" s="69" t="s">
        <v>2539</v>
      </c>
      <c r="AA162" s="70" t="s">
        <v>2540</v>
      </c>
      <c r="AB162" s="70" t="s">
        <v>668</v>
      </c>
      <c r="AC162" s="70"/>
      <c r="AD162" s="70"/>
      <c r="AE162" s="85"/>
      <c r="AF162" s="85"/>
    </row>
    <row r="163" spans="1:32" customFormat="1" ht="22.5" customHeight="1">
      <c r="A163" s="69" t="s">
        <v>5313</v>
      </c>
      <c r="B163" s="70" t="s">
        <v>6899</v>
      </c>
      <c r="C163" s="69" t="s">
        <v>468</v>
      </c>
      <c r="D163" s="69" t="s">
        <v>469</v>
      </c>
      <c r="E163" s="73" t="s">
        <v>370</v>
      </c>
      <c r="F163" s="69" t="s">
        <v>371</v>
      </c>
      <c r="G163" s="69" t="s">
        <v>13</v>
      </c>
      <c r="H163" s="69" t="s">
        <v>57</v>
      </c>
      <c r="I163" s="69" t="s">
        <v>462</v>
      </c>
      <c r="J163" s="70" t="s">
        <v>6899</v>
      </c>
      <c r="K163" s="69" t="s">
        <v>2541</v>
      </c>
      <c r="L163" s="69" t="s">
        <v>2524</v>
      </c>
      <c r="M163" s="69" t="s">
        <v>2542</v>
      </c>
      <c r="N163" s="69" t="s">
        <v>2543</v>
      </c>
      <c r="O163" s="69" t="s">
        <v>467</v>
      </c>
      <c r="P163" s="69" t="s">
        <v>468</v>
      </c>
      <c r="Q163" s="69" t="s">
        <v>469</v>
      </c>
      <c r="R163" s="69" t="s">
        <v>1171</v>
      </c>
      <c r="S163" s="69" t="s">
        <v>471</v>
      </c>
      <c r="T163" s="69" t="s">
        <v>471</v>
      </c>
      <c r="U163" s="69" t="s">
        <v>2297</v>
      </c>
      <c r="V163" s="69" t="s">
        <v>75</v>
      </c>
      <c r="W163" s="69" t="s">
        <v>2505</v>
      </c>
      <c r="X163" s="69" t="s">
        <v>2479</v>
      </c>
      <c r="Y163" s="69" t="s">
        <v>2506</v>
      </c>
      <c r="Z163" s="69" t="s">
        <v>2507</v>
      </c>
      <c r="AA163" s="70" t="s">
        <v>2531</v>
      </c>
      <c r="AB163" s="70" t="s">
        <v>2531</v>
      </c>
      <c r="AC163" s="70"/>
      <c r="AD163" s="70"/>
      <c r="AE163" s="85"/>
      <c r="AF163" s="85"/>
    </row>
    <row r="164" spans="1:32" customFormat="1" ht="22.5" customHeight="1">
      <c r="A164" s="69" t="s">
        <v>5313</v>
      </c>
      <c r="B164" s="70" t="s">
        <v>6900</v>
      </c>
      <c r="C164" s="69" t="s">
        <v>489</v>
      </c>
      <c r="D164" s="69" t="s">
        <v>2217</v>
      </c>
      <c r="E164" s="73" t="s">
        <v>372</v>
      </c>
      <c r="F164" s="69" t="s">
        <v>373</v>
      </c>
      <c r="G164" s="69" t="s">
        <v>13</v>
      </c>
      <c r="H164" s="69" t="s">
        <v>57</v>
      </c>
      <c r="I164" s="69" t="s">
        <v>462</v>
      </c>
      <c r="J164" s="70" t="s">
        <v>6900</v>
      </c>
      <c r="K164" s="69" t="s">
        <v>2545</v>
      </c>
      <c r="L164" s="69" t="s">
        <v>2524</v>
      </c>
      <c r="M164" s="69" t="s">
        <v>2502</v>
      </c>
      <c r="N164" s="69" t="s">
        <v>2546</v>
      </c>
      <c r="O164" s="69" t="s">
        <v>467</v>
      </c>
      <c r="P164" s="69" t="s">
        <v>489</v>
      </c>
      <c r="Q164" s="69" t="s">
        <v>2217</v>
      </c>
      <c r="R164" s="69" t="s">
        <v>839</v>
      </c>
      <c r="S164" s="69" t="s">
        <v>471</v>
      </c>
      <c r="T164" s="69" t="s">
        <v>471</v>
      </c>
      <c r="U164" s="69" t="s">
        <v>2297</v>
      </c>
      <c r="V164" s="69" t="s">
        <v>75</v>
      </c>
      <c r="W164" s="69" t="s">
        <v>2548</v>
      </c>
      <c r="X164" s="69" t="s">
        <v>2549</v>
      </c>
      <c r="Y164" s="69" t="s">
        <v>2479</v>
      </c>
      <c r="Z164" s="69" t="s">
        <v>2550</v>
      </c>
      <c r="AA164" s="70" t="s">
        <v>2551</v>
      </c>
      <c r="AB164" s="70" t="s">
        <v>803</v>
      </c>
      <c r="AC164" s="70"/>
      <c r="AD164" s="70"/>
      <c r="AE164" s="85"/>
      <c r="AF164" s="85"/>
    </row>
    <row r="165" spans="1:32" customFormat="1" ht="22.5" customHeight="1">
      <c r="A165" s="69" t="s">
        <v>5313</v>
      </c>
      <c r="B165" s="70" t="s">
        <v>367</v>
      </c>
      <c r="C165" s="69" t="s">
        <v>468</v>
      </c>
      <c r="D165" s="69" t="s">
        <v>932</v>
      </c>
      <c r="E165" s="93" t="s">
        <v>374</v>
      </c>
      <c r="F165" s="69" t="s">
        <v>375</v>
      </c>
      <c r="G165" s="69" t="s">
        <v>13</v>
      </c>
      <c r="H165" s="69" t="s">
        <v>367</v>
      </c>
      <c r="I165" s="69" t="s">
        <v>485</v>
      </c>
      <c r="J165" s="70" t="s">
        <v>460</v>
      </c>
      <c r="K165" s="69" t="s">
        <v>1078</v>
      </c>
      <c r="L165" s="69" t="s">
        <v>1079</v>
      </c>
      <c r="M165" s="69" t="s">
        <v>1078</v>
      </c>
      <c r="N165" s="69" t="s">
        <v>488</v>
      </c>
      <c r="O165" s="69" t="s">
        <v>467</v>
      </c>
      <c r="P165" s="69" t="s">
        <v>468</v>
      </c>
      <c r="Q165" s="69" t="s">
        <v>932</v>
      </c>
      <c r="R165" s="69" t="s">
        <v>460</v>
      </c>
      <c r="S165" s="69" t="s">
        <v>471</v>
      </c>
      <c r="T165" s="69" t="s">
        <v>471</v>
      </c>
      <c r="U165" s="69" t="s">
        <v>2297</v>
      </c>
      <c r="V165" s="69" t="s">
        <v>75</v>
      </c>
      <c r="W165" s="69" t="s">
        <v>2552</v>
      </c>
      <c r="X165" s="69" t="s">
        <v>2479</v>
      </c>
      <c r="Y165" s="69" t="s">
        <v>460</v>
      </c>
      <c r="Z165" s="69" t="s">
        <v>460</v>
      </c>
      <c r="AA165" s="70" t="s">
        <v>460</v>
      </c>
      <c r="AB165" s="70" t="s">
        <v>803</v>
      </c>
      <c r="AC165" s="70"/>
      <c r="AD165" s="70"/>
      <c r="AE165" s="85"/>
      <c r="AF165" s="85"/>
    </row>
    <row r="166" spans="1:32" customFormat="1" ht="22.5" customHeight="1">
      <c r="A166" s="69" t="s">
        <v>5313</v>
      </c>
      <c r="B166" s="70" t="s">
        <v>2554</v>
      </c>
      <c r="C166" s="69" t="s">
        <v>468</v>
      </c>
      <c r="D166" s="69" t="s">
        <v>932</v>
      </c>
      <c r="E166" s="73" t="s">
        <v>376</v>
      </c>
      <c r="F166" s="69" t="s">
        <v>377</v>
      </c>
      <c r="G166" s="69" t="s">
        <v>13</v>
      </c>
      <c r="H166" s="69" t="s">
        <v>41</v>
      </c>
      <c r="I166" s="69" t="s">
        <v>2483</v>
      </c>
      <c r="J166" s="70" t="s">
        <v>2554</v>
      </c>
      <c r="K166" s="69" t="s">
        <v>729</v>
      </c>
      <c r="L166" s="69" t="s">
        <v>1214</v>
      </c>
      <c r="M166" s="69" t="s">
        <v>2404</v>
      </c>
      <c r="N166" s="69" t="s">
        <v>2553</v>
      </c>
      <c r="O166" s="69" t="s">
        <v>467</v>
      </c>
      <c r="P166" s="69" t="s">
        <v>468</v>
      </c>
      <c r="Q166" s="69" t="s">
        <v>932</v>
      </c>
      <c r="R166" s="69" t="s">
        <v>633</v>
      </c>
      <c r="S166" s="69" t="s">
        <v>471</v>
      </c>
      <c r="T166" s="69" t="s">
        <v>470</v>
      </c>
      <c r="U166" s="69" t="s">
        <v>2297</v>
      </c>
      <c r="V166" s="69" t="s">
        <v>75</v>
      </c>
      <c r="W166" s="69" t="s">
        <v>2298</v>
      </c>
      <c r="X166" s="69" t="s">
        <v>2506</v>
      </c>
      <c r="Y166" s="69" t="s">
        <v>2513</v>
      </c>
      <c r="Z166" s="69" t="s">
        <v>2555</v>
      </c>
      <c r="AA166" s="70" t="s">
        <v>2556</v>
      </c>
      <c r="AB166" s="70" t="s">
        <v>803</v>
      </c>
      <c r="AC166" s="70"/>
      <c r="AD166" s="70"/>
      <c r="AE166" s="85"/>
      <c r="AF166" s="85"/>
    </row>
    <row r="167" spans="1:32" customFormat="1" ht="22.5" customHeight="1">
      <c r="A167" s="69" t="s">
        <v>5313</v>
      </c>
      <c r="B167" s="70" t="s">
        <v>2577</v>
      </c>
      <c r="C167" s="69" t="s">
        <v>468</v>
      </c>
      <c r="D167" s="69" t="s">
        <v>932</v>
      </c>
      <c r="E167" s="73" t="s">
        <v>378</v>
      </c>
      <c r="F167" s="69" t="s">
        <v>379</v>
      </c>
      <c r="G167" s="69" t="s">
        <v>13</v>
      </c>
      <c r="H167" s="69" t="s">
        <v>41</v>
      </c>
      <c r="I167" s="69" t="s">
        <v>1502</v>
      </c>
      <c r="J167" s="70" t="s">
        <v>2577</v>
      </c>
      <c r="K167" s="69" t="s">
        <v>2567</v>
      </c>
      <c r="L167" s="69" t="s">
        <v>2568</v>
      </c>
      <c r="M167" s="69" t="s">
        <v>1558</v>
      </c>
      <c r="N167" s="69" t="s">
        <v>2569</v>
      </c>
      <c r="O167" s="69" t="s">
        <v>467</v>
      </c>
      <c r="P167" s="69" t="s">
        <v>468</v>
      </c>
      <c r="Q167" s="69" t="s">
        <v>932</v>
      </c>
      <c r="R167" s="69" t="s">
        <v>839</v>
      </c>
      <c r="S167" s="69" t="s">
        <v>471</v>
      </c>
      <c r="T167" s="69" t="s">
        <v>470</v>
      </c>
      <c r="U167" s="69" t="s">
        <v>2297</v>
      </c>
      <c r="V167" s="69" t="s">
        <v>75</v>
      </c>
      <c r="W167" s="69" t="s">
        <v>2571</v>
      </c>
      <c r="X167" s="69" t="s">
        <v>2479</v>
      </c>
      <c r="Y167" s="69" t="s">
        <v>2550</v>
      </c>
      <c r="Z167" s="69" t="s">
        <v>2572</v>
      </c>
      <c r="AA167" s="70" t="s">
        <v>2573</v>
      </c>
      <c r="AB167" s="70" t="s">
        <v>803</v>
      </c>
      <c r="AC167" s="70"/>
      <c r="AD167" s="70"/>
      <c r="AE167" s="85"/>
      <c r="AF167" s="85"/>
    </row>
    <row r="168" spans="1:32" customFormat="1" ht="22.5" customHeight="1">
      <c r="A168" s="69" t="s">
        <v>5313</v>
      </c>
      <c r="B168" s="70" t="s">
        <v>2577</v>
      </c>
      <c r="C168" s="69" t="s">
        <v>468</v>
      </c>
      <c r="D168" s="69" t="s">
        <v>932</v>
      </c>
      <c r="E168" s="73" t="s">
        <v>380</v>
      </c>
      <c r="F168" s="69" t="s">
        <v>381</v>
      </c>
      <c r="G168" s="69" t="s">
        <v>13</v>
      </c>
      <c r="H168" s="69" t="s">
        <v>41</v>
      </c>
      <c r="I168" s="69" t="s">
        <v>2574</v>
      </c>
      <c r="J168" s="70" t="s">
        <v>2577</v>
      </c>
      <c r="K168" s="69" t="s">
        <v>1078</v>
      </c>
      <c r="L168" s="69" t="s">
        <v>2575</v>
      </c>
      <c r="M168" s="69" t="s">
        <v>1510</v>
      </c>
      <c r="N168" s="69" t="s">
        <v>2576</v>
      </c>
      <c r="O168" s="69" t="s">
        <v>467</v>
      </c>
      <c r="P168" s="69" t="s">
        <v>468</v>
      </c>
      <c r="Q168" s="69" t="s">
        <v>932</v>
      </c>
      <c r="R168" s="69" t="s">
        <v>633</v>
      </c>
      <c r="S168" s="69" t="s">
        <v>471</v>
      </c>
      <c r="T168" s="69" t="s">
        <v>470</v>
      </c>
      <c r="U168" s="69" t="s">
        <v>2297</v>
      </c>
      <c r="V168" s="69" t="s">
        <v>75</v>
      </c>
      <c r="W168" s="69" t="s">
        <v>2298</v>
      </c>
      <c r="X168" s="69" t="s">
        <v>2506</v>
      </c>
      <c r="Y168" s="69" t="s">
        <v>2513</v>
      </c>
      <c r="Z168" s="69" t="s">
        <v>2578</v>
      </c>
      <c r="AA168" s="70" t="s">
        <v>2579</v>
      </c>
      <c r="AB168" s="70" t="s">
        <v>803</v>
      </c>
      <c r="AC168" s="70"/>
      <c r="AD168" s="70"/>
      <c r="AE168" s="85"/>
      <c r="AF168" s="85"/>
    </row>
    <row r="169" spans="1:32" customFormat="1" ht="22.5" customHeight="1">
      <c r="A169" s="69" t="s">
        <v>5313</v>
      </c>
      <c r="B169" s="70" t="s">
        <v>3078</v>
      </c>
      <c r="C169" s="69" t="s">
        <v>535</v>
      </c>
      <c r="D169" s="69" t="s">
        <v>2105</v>
      </c>
      <c r="E169" s="108" t="s">
        <v>382</v>
      </c>
      <c r="F169" s="70" t="s">
        <v>383</v>
      </c>
      <c r="G169" s="70" t="s">
        <v>13</v>
      </c>
      <c r="H169" s="70" t="s">
        <v>367</v>
      </c>
      <c r="I169" s="70" t="s">
        <v>485</v>
      </c>
      <c r="J169" s="70" t="s">
        <v>6901</v>
      </c>
      <c r="K169" s="70" t="s">
        <v>1078</v>
      </c>
      <c r="L169" s="70" t="s">
        <v>1079</v>
      </c>
      <c r="M169" s="70" t="s">
        <v>1078</v>
      </c>
      <c r="N169" s="70" t="s">
        <v>488</v>
      </c>
      <c r="O169" s="70" t="s">
        <v>467</v>
      </c>
      <c r="P169" s="70" t="s">
        <v>535</v>
      </c>
      <c r="Q169" s="70" t="s">
        <v>2105</v>
      </c>
      <c r="R169" s="70" t="s">
        <v>460</v>
      </c>
      <c r="S169" s="70" t="s">
        <v>471</v>
      </c>
      <c r="T169" s="70" t="s">
        <v>471</v>
      </c>
      <c r="U169" s="70" t="s">
        <v>2297</v>
      </c>
      <c r="V169" s="70" t="s">
        <v>75</v>
      </c>
      <c r="W169" s="70" t="s">
        <v>2552</v>
      </c>
      <c r="X169" s="70" t="s">
        <v>2479</v>
      </c>
      <c r="Y169" s="70" t="s">
        <v>460</v>
      </c>
      <c r="Z169" s="70" t="s">
        <v>460</v>
      </c>
      <c r="AA169" s="70" t="s">
        <v>2581</v>
      </c>
      <c r="AB169" s="70" t="s">
        <v>803</v>
      </c>
      <c r="AC169" s="70" t="s">
        <v>6902</v>
      </c>
      <c r="AD169" s="70"/>
      <c r="AE169" s="85"/>
      <c r="AF169" s="85"/>
    </row>
    <row r="170" spans="1:32" customFormat="1" ht="22.5" customHeight="1">
      <c r="A170" s="69" t="s">
        <v>5313</v>
      </c>
      <c r="B170" s="70" t="s">
        <v>6903</v>
      </c>
      <c r="C170" s="69" t="s">
        <v>468</v>
      </c>
      <c r="D170" s="69" t="s">
        <v>932</v>
      </c>
      <c r="E170" s="73" t="s">
        <v>384</v>
      </c>
      <c r="F170" s="69" t="s">
        <v>385</v>
      </c>
      <c r="G170" s="69" t="s">
        <v>13</v>
      </c>
      <c r="H170" s="69" t="s">
        <v>57</v>
      </c>
      <c r="I170" s="69" t="s">
        <v>462</v>
      </c>
      <c r="J170" s="70" t="s">
        <v>6903</v>
      </c>
      <c r="K170" s="69" t="s">
        <v>498</v>
      </c>
      <c r="L170" s="69" t="s">
        <v>2582</v>
      </c>
      <c r="M170" s="69" t="s">
        <v>2583</v>
      </c>
      <c r="N170" s="69" t="s">
        <v>2584</v>
      </c>
      <c r="O170" s="69" t="s">
        <v>467</v>
      </c>
      <c r="P170" s="69" t="s">
        <v>468</v>
      </c>
      <c r="Q170" s="69" t="s">
        <v>932</v>
      </c>
      <c r="R170" s="69" t="s">
        <v>460</v>
      </c>
      <c r="S170" s="69" t="s">
        <v>471</v>
      </c>
      <c r="T170" s="69" t="s">
        <v>471</v>
      </c>
      <c r="U170" s="69" t="s">
        <v>2297</v>
      </c>
      <c r="V170" s="69" t="s">
        <v>75</v>
      </c>
      <c r="W170" s="69" t="s">
        <v>2563</v>
      </c>
      <c r="X170" s="69" t="s">
        <v>2479</v>
      </c>
      <c r="Y170" s="69" t="s">
        <v>460</v>
      </c>
      <c r="Z170" s="69" t="s">
        <v>2564</v>
      </c>
      <c r="AA170" s="70" t="s">
        <v>2566</v>
      </c>
      <c r="AB170" s="70" t="s">
        <v>668</v>
      </c>
      <c r="AC170" s="70"/>
      <c r="AD170" s="70"/>
      <c r="AE170" s="85"/>
      <c r="AF170" s="85"/>
    </row>
    <row r="171" spans="1:32" customFormat="1" ht="22.5" customHeight="1">
      <c r="A171" s="69" t="s">
        <v>5313</v>
      </c>
      <c r="B171" s="70" t="s">
        <v>367</v>
      </c>
      <c r="C171" s="69" t="s">
        <v>468</v>
      </c>
      <c r="D171" s="69" t="s">
        <v>469</v>
      </c>
      <c r="E171" s="93" t="s">
        <v>386</v>
      </c>
      <c r="F171" s="69" t="s">
        <v>387</v>
      </c>
      <c r="G171" s="69" t="s">
        <v>13</v>
      </c>
      <c r="H171" s="69" t="s">
        <v>367</v>
      </c>
      <c r="I171" s="69" t="s">
        <v>485</v>
      </c>
      <c r="J171" s="70" t="s">
        <v>460</v>
      </c>
      <c r="K171" s="69" t="s">
        <v>2586</v>
      </c>
      <c r="L171" s="69" t="s">
        <v>2587</v>
      </c>
      <c r="M171" s="69" t="s">
        <v>2586</v>
      </c>
      <c r="N171" s="69" t="s">
        <v>488</v>
      </c>
      <c r="O171" s="69" t="s">
        <v>467</v>
      </c>
      <c r="P171" s="69" t="s">
        <v>468</v>
      </c>
      <c r="Q171" s="69" t="s">
        <v>469</v>
      </c>
      <c r="R171" s="69" t="s">
        <v>460</v>
      </c>
      <c r="S171" s="69" t="s">
        <v>471</v>
      </c>
      <c r="T171" s="69" t="s">
        <v>471</v>
      </c>
      <c r="U171" s="69" t="s">
        <v>2297</v>
      </c>
      <c r="V171" s="69" t="s">
        <v>75</v>
      </c>
      <c r="W171" s="69" t="s">
        <v>2505</v>
      </c>
      <c r="X171" s="69" t="s">
        <v>2479</v>
      </c>
      <c r="Y171" s="69" t="s">
        <v>2479</v>
      </c>
      <c r="Z171" s="69" t="s">
        <v>460</v>
      </c>
      <c r="AA171" s="70" t="s">
        <v>460</v>
      </c>
      <c r="AB171" s="70" t="s">
        <v>1177</v>
      </c>
      <c r="AC171" s="70"/>
      <c r="AD171" s="70"/>
      <c r="AE171" s="85"/>
      <c r="AF171" s="85"/>
    </row>
    <row r="172" spans="1:32" customFormat="1" ht="22.5" customHeight="1">
      <c r="A172" s="69" t="s">
        <v>5313</v>
      </c>
      <c r="B172" s="70" t="s">
        <v>6904</v>
      </c>
      <c r="C172" s="69" t="s">
        <v>468</v>
      </c>
      <c r="D172" s="69" t="s">
        <v>932</v>
      </c>
      <c r="E172" s="73" t="s">
        <v>388</v>
      </c>
      <c r="F172" s="69" t="s">
        <v>389</v>
      </c>
      <c r="G172" s="69" t="s">
        <v>13</v>
      </c>
      <c r="H172" s="69" t="s">
        <v>57</v>
      </c>
      <c r="I172" s="69" t="s">
        <v>462</v>
      </c>
      <c r="J172" s="70" t="s">
        <v>6904</v>
      </c>
      <c r="K172" s="69" t="s">
        <v>1606</v>
      </c>
      <c r="L172" s="69" t="s">
        <v>2588</v>
      </c>
      <c r="M172" s="69" t="s">
        <v>2589</v>
      </c>
      <c r="N172" s="69" t="s">
        <v>2590</v>
      </c>
      <c r="O172" s="69" t="s">
        <v>467</v>
      </c>
      <c r="P172" s="69" t="s">
        <v>468</v>
      </c>
      <c r="Q172" s="69" t="s">
        <v>932</v>
      </c>
      <c r="R172" s="69" t="s">
        <v>460</v>
      </c>
      <c r="S172" s="69" t="s">
        <v>471</v>
      </c>
      <c r="T172" s="69" t="s">
        <v>471</v>
      </c>
      <c r="U172" s="69" t="s">
        <v>2297</v>
      </c>
      <c r="V172" s="69" t="s">
        <v>75</v>
      </c>
      <c r="W172" s="69" t="s">
        <v>2592</v>
      </c>
      <c r="X172" s="69" t="s">
        <v>2479</v>
      </c>
      <c r="Y172" s="69" t="s">
        <v>2512</v>
      </c>
      <c r="Z172" s="69" t="s">
        <v>831</v>
      </c>
      <c r="AA172" s="70" t="s">
        <v>2593</v>
      </c>
      <c r="AB172" s="70" t="s">
        <v>831</v>
      </c>
      <c r="AC172" s="70"/>
      <c r="AD172" s="70"/>
      <c r="AE172" s="85"/>
      <c r="AF172" s="85"/>
    </row>
    <row r="173" spans="1:32" customFormat="1" ht="22.5" customHeight="1">
      <c r="A173" s="69" t="s">
        <v>5313</v>
      </c>
      <c r="B173" s="70" t="s">
        <v>3034</v>
      </c>
      <c r="C173" s="69" t="s">
        <v>468</v>
      </c>
      <c r="D173" s="69" t="s">
        <v>932</v>
      </c>
      <c r="E173" s="73" t="s">
        <v>390</v>
      </c>
      <c r="F173" s="69" t="s">
        <v>391</v>
      </c>
      <c r="G173" s="69" t="s">
        <v>13</v>
      </c>
      <c r="H173" s="69" t="s">
        <v>41</v>
      </c>
      <c r="I173" s="69" t="s">
        <v>1388</v>
      </c>
      <c r="J173" s="70" t="s">
        <v>3034</v>
      </c>
      <c r="K173" s="69" t="s">
        <v>464</v>
      </c>
      <c r="L173" s="69" t="s">
        <v>1454</v>
      </c>
      <c r="M173" s="69" t="s">
        <v>1558</v>
      </c>
      <c r="N173" s="69" t="s">
        <v>2594</v>
      </c>
      <c r="O173" s="69" t="s">
        <v>467</v>
      </c>
      <c r="P173" s="69" t="s">
        <v>468</v>
      </c>
      <c r="Q173" s="69" t="s">
        <v>932</v>
      </c>
      <c r="R173" s="69" t="s">
        <v>460</v>
      </c>
      <c r="S173" s="69" t="s">
        <v>470</v>
      </c>
      <c r="T173" s="69" t="s">
        <v>471</v>
      </c>
      <c r="U173" s="69" t="s">
        <v>2297</v>
      </c>
      <c r="V173" s="69" t="s">
        <v>75</v>
      </c>
      <c r="W173" s="69" t="s">
        <v>2563</v>
      </c>
      <c r="X173" s="69" t="s">
        <v>2479</v>
      </c>
      <c r="Y173" s="69" t="s">
        <v>2564</v>
      </c>
      <c r="Z173" s="69" t="s">
        <v>2596</v>
      </c>
      <c r="AA173" s="70" t="s">
        <v>2566</v>
      </c>
      <c r="AB173" s="70" t="s">
        <v>668</v>
      </c>
      <c r="AC173" s="70"/>
      <c r="AD173" s="70"/>
      <c r="AE173" s="85"/>
      <c r="AF173" s="85"/>
    </row>
    <row r="174" spans="1:32" customFormat="1" ht="22.5" customHeight="1">
      <c r="A174" s="69" t="s">
        <v>5313</v>
      </c>
      <c r="B174" s="70" t="s">
        <v>6904</v>
      </c>
      <c r="C174" s="69" t="s">
        <v>468</v>
      </c>
      <c r="D174" s="69" t="s">
        <v>932</v>
      </c>
      <c r="E174" s="73" t="s">
        <v>392</v>
      </c>
      <c r="F174" s="69" t="s">
        <v>393</v>
      </c>
      <c r="G174" s="69" t="s">
        <v>13</v>
      </c>
      <c r="H174" s="69" t="s">
        <v>41</v>
      </c>
      <c r="I174" s="69" t="s">
        <v>1445</v>
      </c>
      <c r="J174" s="70" t="s">
        <v>6904</v>
      </c>
      <c r="K174" s="69" t="s">
        <v>464</v>
      </c>
      <c r="L174" s="69" t="s">
        <v>2597</v>
      </c>
      <c r="M174" s="69" t="s">
        <v>1545</v>
      </c>
      <c r="N174" s="69" t="s">
        <v>2598</v>
      </c>
      <c r="O174" s="69" t="s">
        <v>467</v>
      </c>
      <c r="P174" s="69" t="s">
        <v>468</v>
      </c>
      <c r="Q174" s="69" t="s">
        <v>932</v>
      </c>
      <c r="R174" s="69" t="s">
        <v>460</v>
      </c>
      <c r="S174" s="69" t="s">
        <v>470</v>
      </c>
      <c r="T174" s="69" t="s">
        <v>471</v>
      </c>
      <c r="U174" s="69" t="s">
        <v>2297</v>
      </c>
      <c r="V174" s="69" t="s">
        <v>75</v>
      </c>
      <c r="W174" s="69" t="s">
        <v>2298</v>
      </c>
      <c r="X174" s="69" t="s">
        <v>2488</v>
      </c>
      <c r="Y174" s="69" t="s">
        <v>2513</v>
      </c>
      <c r="Z174" s="69" t="s">
        <v>2578</v>
      </c>
      <c r="AA174" s="70" t="s">
        <v>2600</v>
      </c>
      <c r="AB174" s="70" t="s">
        <v>668</v>
      </c>
      <c r="AC174" s="70"/>
      <c r="AD174" s="70"/>
      <c r="AE174" s="85"/>
      <c r="AF174" s="85"/>
    </row>
    <row r="175" spans="1:32" customFormat="1" ht="22.5" customHeight="1">
      <c r="A175" s="69" t="s">
        <v>5313</v>
      </c>
      <c r="B175" s="70" t="s">
        <v>6905</v>
      </c>
      <c r="C175" s="69" t="s">
        <v>661</v>
      </c>
      <c r="D175" s="69" t="s">
        <v>662</v>
      </c>
      <c r="E175" s="73" t="s">
        <v>394</v>
      </c>
      <c r="F175" s="69" t="s">
        <v>395</v>
      </c>
      <c r="G175" s="69" t="s">
        <v>13</v>
      </c>
      <c r="H175" s="69" t="s">
        <v>190</v>
      </c>
      <c r="I175" s="69" t="s">
        <v>485</v>
      </c>
      <c r="J175" s="70" t="s">
        <v>6905</v>
      </c>
      <c r="K175" s="69" t="s">
        <v>1744</v>
      </c>
      <c r="L175" s="69" t="s">
        <v>1064</v>
      </c>
      <c r="M175" s="69" t="s">
        <v>2634</v>
      </c>
      <c r="N175" s="69" t="s">
        <v>2635</v>
      </c>
      <c r="O175" s="69" t="s">
        <v>467</v>
      </c>
      <c r="P175" s="69" t="s">
        <v>661</v>
      </c>
      <c r="Q175" s="69" t="s">
        <v>662</v>
      </c>
      <c r="R175" s="69" t="s">
        <v>460</v>
      </c>
      <c r="S175" s="69" t="s">
        <v>471</v>
      </c>
      <c r="T175" s="69" t="s">
        <v>471</v>
      </c>
      <c r="U175" s="69" t="s">
        <v>2297</v>
      </c>
      <c r="V175" s="69" t="s">
        <v>75</v>
      </c>
      <c r="W175" s="69" t="s">
        <v>2563</v>
      </c>
      <c r="X175" s="69" t="s">
        <v>2479</v>
      </c>
      <c r="Y175" s="69" t="s">
        <v>2564</v>
      </c>
      <c r="Z175" s="69" t="s">
        <v>2637</v>
      </c>
      <c r="AA175" s="70" t="s">
        <v>2612</v>
      </c>
      <c r="AB175" s="70" t="s">
        <v>668</v>
      </c>
      <c r="AC175" s="70"/>
      <c r="AD175" s="70"/>
      <c r="AE175" s="85"/>
      <c r="AF175" s="85"/>
    </row>
    <row r="176" spans="1:32" customFormat="1" ht="22.5" customHeight="1">
      <c r="A176" s="69" t="s">
        <v>5313</v>
      </c>
      <c r="B176" s="70" t="s">
        <v>3126</v>
      </c>
      <c r="C176" s="69" t="s">
        <v>489</v>
      </c>
      <c r="D176" s="69" t="s">
        <v>1180</v>
      </c>
      <c r="E176" s="93" t="s">
        <v>396</v>
      </c>
      <c r="F176" s="69" t="s">
        <v>397</v>
      </c>
      <c r="G176" s="69" t="s">
        <v>13</v>
      </c>
      <c r="H176" s="69" t="s">
        <v>367</v>
      </c>
      <c r="I176" s="69" t="s">
        <v>485</v>
      </c>
      <c r="J176" s="70" t="s">
        <v>3126</v>
      </c>
      <c r="K176" s="69" t="s">
        <v>1587</v>
      </c>
      <c r="L176" s="69" t="s">
        <v>2638</v>
      </c>
      <c r="M176" s="69" t="s">
        <v>2639</v>
      </c>
      <c r="N176" s="69" t="s">
        <v>2640</v>
      </c>
      <c r="O176" s="69" t="s">
        <v>467</v>
      </c>
      <c r="P176" s="69" t="s">
        <v>489</v>
      </c>
      <c r="Q176" s="69" t="s">
        <v>1180</v>
      </c>
      <c r="R176" s="69" t="s">
        <v>460</v>
      </c>
      <c r="S176" s="69" t="s">
        <v>471</v>
      </c>
      <c r="T176" s="69" t="s">
        <v>471</v>
      </c>
      <c r="U176" s="69" t="s">
        <v>2297</v>
      </c>
      <c r="V176" s="69" t="s">
        <v>75</v>
      </c>
      <c r="W176" s="69" t="s">
        <v>2571</v>
      </c>
      <c r="X176" s="69" t="s">
        <v>2479</v>
      </c>
      <c r="Y176" s="69" t="s">
        <v>2479</v>
      </c>
      <c r="Z176" s="69" t="s">
        <v>2642</v>
      </c>
      <c r="AA176" s="70" t="s">
        <v>2138</v>
      </c>
      <c r="AB176" s="70" t="s">
        <v>668</v>
      </c>
      <c r="AC176" s="70"/>
      <c r="AD176" s="70"/>
      <c r="AE176" s="85"/>
      <c r="AF176" s="85"/>
    </row>
    <row r="177" spans="1:32" customFormat="1" ht="22.5" customHeight="1">
      <c r="A177" s="69" t="s">
        <v>5313</v>
      </c>
      <c r="B177" s="70" t="s">
        <v>3012</v>
      </c>
      <c r="C177" s="69" t="s">
        <v>661</v>
      </c>
      <c r="D177" s="136" t="s">
        <v>662</v>
      </c>
      <c r="E177" s="73" t="s">
        <v>398</v>
      </c>
      <c r="F177" s="69" t="s">
        <v>399</v>
      </c>
      <c r="G177" s="69" t="s">
        <v>13</v>
      </c>
      <c r="H177" s="69" t="s">
        <v>190</v>
      </c>
      <c r="I177" s="69" t="s">
        <v>485</v>
      </c>
      <c r="J177" s="70" t="s">
        <v>6906</v>
      </c>
      <c r="K177" s="69" t="s">
        <v>1222</v>
      </c>
      <c r="L177" s="69" t="s">
        <v>1108</v>
      </c>
      <c r="M177" s="69" t="s">
        <v>2643</v>
      </c>
      <c r="N177" s="69" t="s">
        <v>2644</v>
      </c>
      <c r="O177" s="69" t="s">
        <v>467</v>
      </c>
      <c r="P177" s="69" t="s">
        <v>661</v>
      </c>
      <c r="Q177" s="69" t="s">
        <v>662</v>
      </c>
      <c r="R177" s="69" t="s">
        <v>460</v>
      </c>
      <c r="S177" s="69" t="s">
        <v>471</v>
      </c>
      <c r="T177" s="69" t="s">
        <v>471</v>
      </c>
      <c r="U177" s="69" t="s">
        <v>2297</v>
      </c>
      <c r="V177" s="69" t="s">
        <v>75</v>
      </c>
      <c r="W177" s="69" t="s">
        <v>2563</v>
      </c>
      <c r="X177" s="69" t="s">
        <v>2646</v>
      </c>
      <c r="Y177" s="69" t="s">
        <v>2564</v>
      </c>
      <c r="Z177" s="69" t="s">
        <v>2564</v>
      </c>
      <c r="AA177" s="70" t="s">
        <v>2566</v>
      </c>
      <c r="AB177" s="70" t="s">
        <v>1127</v>
      </c>
      <c r="AC177" s="70" t="s">
        <v>470</v>
      </c>
      <c r="AD177" s="69" t="s">
        <v>6794</v>
      </c>
      <c r="AE177" s="85"/>
      <c r="AF177" s="85"/>
    </row>
    <row r="178" spans="1:32" customFormat="1" ht="22.5" customHeight="1">
      <c r="A178" s="69" t="s">
        <v>5313</v>
      </c>
      <c r="B178" s="70" t="s">
        <v>3037</v>
      </c>
      <c r="C178" s="69" t="s">
        <v>661</v>
      </c>
      <c r="D178" s="136" t="s">
        <v>662</v>
      </c>
      <c r="E178" s="73" t="s">
        <v>400</v>
      </c>
      <c r="F178" s="69" t="s">
        <v>401</v>
      </c>
      <c r="G178" s="69" t="s">
        <v>13</v>
      </c>
      <c r="H178" s="69" t="s">
        <v>190</v>
      </c>
      <c r="I178" s="69" t="s">
        <v>485</v>
      </c>
      <c r="J178" s="70" t="s">
        <v>6906</v>
      </c>
      <c r="K178" s="69" t="s">
        <v>1234</v>
      </c>
      <c r="L178" s="69" t="s">
        <v>1266</v>
      </c>
      <c r="M178" s="69" t="s">
        <v>2647</v>
      </c>
      <c r="N178" s="69" t="s">
        <v>2648</v>
      </c>
      <c r="O178" s="69" t="s">
        <v>467</v>
      </c>
      <c r="P178" s="69" t="s">
        <v>661</v>
      </c>
      <c r="Q178" s="69" t="s">
        <v>662</v>
      </c>
      <c r="R178" s="69" t="s">
        <v>460</v>
      </c>
      <c r="S178" s="69" t="s">
        <v>471</v>
      </c>
      <c r="T178" s="69" t="s">
        <v>471</v>
      </c>
      <c r="U178" s="69" t="s">
        <v>2297</v>
      </c>
      <c r="V178" s="69" t="s">
        <v>75</v>
      </c>
      <c r="W178" s="69" t="s">
        <v>2563</v>
      </c>
      <c r="X178" s="69" t="s">
        <v>2646</v>
      </c>
      <c r="Y178" s="69" t="s">
        <v>2564</v>
      </c>
      <c r="Z178" s="69" t="s">
        <v>2564</v>
      </c>
      <c r="AA178" s="70" t="s">
        <v>2566</v>
      </c>
      <c r="AB178" s="70" t="s">
        <v>1127</v>
      </c>
      <c r="AC178" s="70" t="s">
        <v>470</v>
      </c>
      <c r="AD178" s="69" t="s">
        <v>6907</v>
      </c>
      <c r="AE178" s="85"/>
      <c r="AF178" s="85"/>
    </row>
    <row r="179" spans="1:32" customFormat="1" ht="22.5" customHeight="1">
      <c r="A179" s="69" t="s">
        <v>5313</v>
      </c>
      <c r="B179" s="70" t="s">
        <v>3018</v>
      </c>
      <c r="C179" s="69" t="s">
        <v>468</v>
      </c>
      <c r="D179" s="69" t="s">
        <v>932</v>
      </c>
      <c r="E179" s="73" t="s">
        <v>402</v>
      </c>
      <c r="F179" s="69" t="s">
        <v>403</v>
      </c>
      <c r="G179" s="69" t="s">
        <v>13</v>
      </c>
      <c r="H179" s="69" t="s">
        <v>190</v>
      </c>
      <c r="I179" s="69" t="s">
        <v>2650</v>
      </c>
      <c r="J179" s="70" t="s">
        <v>2554</v>
      </c>
      <c r="K179" s="69" t="s">
        <v>1213</v>
      </c>
      <c r="L179" s="69" t="s">
        <v>1266</v>
      </c>
      <c r="M179" s="69" t="s">
        <v>2651</v>
      </c>
      <c r="N179" s="69" t="s">
        <v>2652</v>
      </c>
      <c r="O179" s="69" t="s">
        <v>467</v>
      </c>
      <c r="P179" s="69" t="s">
        <v>468</v>
      </c>
      <c r="Q179" s="69" t="s">
        <v>932</v>
      </c>
      <c r="R179" s="69" t="s">
        <v>460</v>
      </c>
      <c r="S179" s="69" t="s">
        <v>471</v>
      </c>
      <c r="T179" s="69" t="s">
        <v>471</v>
      </c>
      <c r="U179" s="69" t="s">
        <v>2297</v>
      </c>
      <c r="V179" s="69" t="s">
        <v>1928</v>
      </c>
      <c r="W179" s="69" t="s">
        <v>2654</v>
      </c>
      <c r="X179" s="69" t="s">
        <v>1070</v>
      </c>
      <c r="Y179" s="69" t="s">
        <v>2479</v>
      </c>
      <c r="Z179" s="69" t="s">
        <v>2655</v>
      </c>
      <c r="AA179" s="70" t="s">
        <v>2656</v>
      </c>
      <c r="AB179" s="70" t="s">
        <v>1127</v>
      </c>
      <c r="AC179" s="70" t="s">
        <v>6794</v>
      </c>
      <c r="AD179" s="69"/>
      <c r="AE179" s="85"/>
      <c r="AF179" s="85"/>
    </row>
    <row r="180" spans="1:32" customFormat="1" ht="22.5" customHeight="1">
      <c r="A180" s="69" t="s">
        <v>5313</v>
      </c>
      <c r="B180" s="70" t="s">
        <v>3034</v>
      </c>
      <c r="C180" s="69" t="s">
        <v>468</v>
      </c>
      <c r="D180" s="69" t="s">
        <v>932</v>
      </c>
      <c r="E180" s="73" t="s">
        <v>404</v>
      </c>
      <c r="F180" s="69" t="s">
        <v>405</v>
      </c>
      <c r="G180" s="69" t="s">
        <v>13</v>
      </c>
      <c r="H180" s="69" t="s">
        <v>41</v>
      </c>
      <c r="I180" s="69" t="s">
        <v>2680</v>
      </c>
      <c r="J180" s="70" t="s">
        <v>3034</v>
      </c>
      <c r="K180" s="69" t="s">
        <v>1213</v>
      </c>
      <c r="L180" s="69" t="s">
        <v>1266</v>
      </c>
      <c r="M180" s="69" t="s">
        <v>1353</v>
      </c>
      <c r="N180" s="69" t="s">
        <v>2652</v>
      </c>
      <c r="O180" s="69" t="s">
        <v>467</v>
      </c>
      <c r="P180" s="69" t="s">
        <v>468</v>
      </c>
      <c r="Q180" s="69" t="s">
        <v>932</v>
      </c>
      <c r="R180" s="69" t="s">
        <v>460</v>
      </c>
      <c r="S180" s="69" t="s">
        <v>470</v>
      </c>
      <c r="T180" s="69" t="s">
        <v>470</v>
      </c>
      <c r="U180" s="69" t="s">
        <v>2297</v>
      </c>
      <c r="V180" s="69" t="s">
        <v>75</v>
      </c>
      <c r="W180" s="69" t="s">
        <v>2682</v>
      </c>
      <c r="X180" s="69" t="s">
        <v>2479</v>
      </c>
      <c r="Y180" s="69" t="s">
        <v>2480</v>
      </c>
      <c r="Z180" s="69" t="s">
        <v>2683</v>
      </c>
      <c r="AA180" s="70" t="s">
        <v>2684</v>
      </c>
      <c r="AB180" s="70" t="s">
        <v>1127</v>
      </c>
      <c r="AC180" s="70"/>
      <c r="AD180" s="70"/>
      <c r="AE180" s="85"/>
      <c r="AF180" s="85"/>
    </row>
    <row r="181" spans="1:32" customFormat="1" ht="22.5" customHeight="1">
      <c r="A181" s="69" t="s">
        <v>5313</v>
      </c>
      <c r="B181" s="70" t="s">
        <v>6908</v>
      </c>
      <c r="C181" s="69" t="s">
        <v>535</v>
      </c>
      <c r="D181" s="69" t="s">
        <v>2126</v>
      </c>
      <c r="E181" s="73" t="s">
        <v>406</v>
      </c>
      <c r="F181" s="69" t="s">
        <v>407</v>
      </c>
      <c r="G181" s="69" t="s">
        <v>13</v>
      </c>
      <c r="H181" s="69" t="s">
        <v>41</v>
      </c>
      <c r="I181" s="69" t="s">
        <v>2685</v>
      </c>
      <c r="J181" s="70" t="s">
        <v>6908</v>
      </c>
      <c r="K181" s="69" t="s">
        <v>2686</v>
      </c>
      <c r="L181" s="69" t="s">
        <v>2628</v>
      </c>
      <c r="M181" s="69" t="s">
        <v>2158</v>
      </c>
      <c r="N181" s="69" t="s">
        <v>2687</v>
      </c>
      <c r="O181" s="69" t="s">
        <v>467</v>
      </c>
      <c r="P181" s="69" t="s">
        <v>535</v>
      </c>
      <c r="Q181" s="69" t="s">
        <v>2126</v>
      </c>
      <c r="R181" s="69" t="s">
        <v>460</v>
      </c>
      <c r="S181" s="69" t="s">
        <v>470</v>
      </c>
      <c r="T181" s="69" t="s">
        <v>471</v>
      </c>
      <c r="U181" s="69" t="s">
        <v>2297</v>
      </c>
      <c r="V181" s="69" t="s">
        <v>75</v>
      </c>
      <c r="W181" s="69" t="s">
        <v>2682</v>
      </c>
      <c r="X181" s="69" t="s">
        <v>2479</v>
      </c>
      <c r="Y181" s="69" t="s">
        <v>2480</v>
      </c>
      <c r="Z181" s="69" t="s">
        <v>2689</v>
      </c>
      <c r="AA181" s="70" t="s">
        <v>2690</v>
      </c>
      <c r="AB181" s="70" t="s">
        <v>1127</v>
      </c>
      <c r="AC181" s="70"/>
      <c r="AD181" s="70"/>
      <c r="AE181" s="85"/>
      <c r="AF181" s="85"/>
    </row>
    <row r="182" spans="1:32" customFormat="1" ht="22.5" customHeight="1">
      <c r="A182" s="69" t="s">
        <v>5313</v>
      </c>
      <c r="B182" s="70" t="s">
        <v>6909</v>
      </c>
      <c r="C182" s="69" t="s">
        <v>1091</v>
      </c>
      <c r="D182" s="69" t="s">
        <v>1092</v>
      </c>
      <c r="E182" s="73" t="s">
        <v>408</v>
      </c>
      <c r="F182" s="69" t="s">
        <v>409</v>
      </c>
      <c r="G182" s="69" t="s">
        <v>13</v>
      </c>
      <c r="H182" s="69" t="s">
        <v>41</v>
      </c>
      <c r="I182" s="69" t="s">
        <v>781</v>
      </c>
      <c r="J182" s="70" t="s">
        <v>6909</v>
      </c>
      <c r="K182" s="69" t="s">
        <v>1213</v>
      </c>
      <c r="L182" s="69" t="s">
        <v>2718</v>
      </c>
      <c r="M182" s="69" t="s">
        <v>2719</v>
      </c>
      <c r="N182" s="69" t="s">
        <v>2720</v>
      </c>
      <c r="O182" s="69" t="s">
        <v>467</v>
      </c>
      <c r="P182" s="69" t="s">
        <v>1091</v>
      </c>
      <c r="Q182" s="69" t="s">
        <v>1092</v>
      </c>
      <c r="R182" s="69" t="s">
        <v>460</v>
      </c>
      <c r="S182" s="69" t="s">
        <v>470</v>
      </c>
      <c r="T182" s="69" t="s">
        <v>471</v>
      </c>
      <c r="U182" s="69" t="s">
        <v>2297</v>
      </c>
      <c r="V182" s="69" t="s">
        <v>75</v>
      </c>
      <c r="W182" s="69" t="s">
        <v>2722</v>
      </c>
      <c r="X182" s="69" t="s">
        <v>2488</v>
      </c>
      <c r="Y182" s="69" t="s">
        <v>2513</v>
      </c>
      <c r="Z182" s="69" t="s">
        <v>2723</v>
      </c>
      <c r="AA182" s="70" t="s">
        <v>2724</v>
      </c>
      <c r="AB182" s="70" t="s">
        <v>1461</v>
      </c>
      <c r="AC182" s="70"/>
      <c r="AD182" s="70"/>
      <c r="AE182" s="85"/>
      <c r="AF182" s="85"/>
    </row>
    <row r="183" spans="1:32" customFormat="1" ht="22.5" customHeight="1">
      <c r="A183" s="69" t="s">
        <v>5313</v>
      </c>
      <c r="B183" s="70" t="s">
        <v>2519</v>
      </c>
      <c r="C183" s="69" t="s">
        <v>468</v>
      </c>
      <c r="D183" s="69" t="s">
        <v>932</v>
      </c>
      <c r="E183" s="73" t="s">
        <v>410</v>
      </c>
      <c r="F183" s="69" t="s">
        <v>411</v>
      </c>
      <c r="G183" s="69" t="s">
        <v>13</v>
      </c>
      <c r="H183" s="69" t="s">
        <v>57</v>
      </c>
      <c r="I183" s="69" t="s">
        <v>462</v>
      </c>
      <c r="J183" s="70" t="s">
        <v>2519</v>
      </c>
      <c r="K183" s="69" t="s">
        <v>2725</v>
      </c>
      <c r="L183" s="69" t="s">
        <v>2071</v>
      </c>
      <c r="M183" s="69" t="s">
        <v>2726</v>
      </c>
      <c r="N183" s="69" t="s">
        <v>2727</v>
      </c>
      <c r="O183" s="69" t="s">
        <v>467</v>
      </c>
      <c r="P183" s="69" t="s">
        <v>468</v>
      </c>
      <c r="Q183" s="69" t="s">
        <v>932</v>
      </c>
      <c r="R183" s="69" t="s">
        <v>460</v>
      </c>
      <c r="S183" s="69" t="s">
        <v>470</v>
      </c>
      <c r="T183" s="69" t="s">
        <v>471</v>
      </c>
      <c r="U183" s="69" t="s">
        <v>2297</v>
      </c>
      <c r="V183" s="69" t="s">
        <v>75</v>
      </c>
      <c r="W183" s="69" t="s">
        <v>2729</v>
      </c>
      <c r="X183" s="69" t="s">
        <v>2730</v>
      </c>
      <c r="Y183" s="69" t="s">
        <v>2731</v>
      </c>
      <c r="Z183" s="69" t="s">
        <v>2732</v>
      </c>
      <c r="AA183" s="70" t="s">
        <v>2733</v>
      </c>
      <c r="AB183" s="70" t="s">
        <v>1461</v>
      </c>
      <c r="AC183" s="70"/>
      <c r="AD183" s="70"/>
      <c r="AE183" s="85"/>
      <c r="AF183" s="85"/>
    </row>
    <row r="184" spans="1:32" customFormat="1" ht="22.5" customHeight="1">
      <c r="A184" s="69" t="s">
        <v>5313</v>
      </c>
      <c r="B184" s="70" t="s">
        <v>2519</v>
      </c>
      <c r="C184" s="69" t="s">
        <v>468</v>
      </c>
      <c r="D184" s="69" t="s">
        <v>932</v>
      </c>
      <c r="E184" s="73" t="s">
        <v>412</v>
      </c>
      <c r="F184" s="69" t="s">
        <v>413</v>
      </c>
      <c r="G184" s="69" t="s">
        <v>13</v>
      </c>
      <c r="H184" s="69" t="s">
        <v>41</v>
      </c>
      <c r="I184" s="69" t="s">
        <v>1750</v>
      </c>
      <c r="J184" s="70" t="s">
        <v>2519</v>
      </c>
      <c r="K184" s="69" t="s">
        <v>2740</v>
      </c>
      <c r="L184" s="69" t="s">
        <v>2338</v>
      </c>
      <c r="M184" s="69" t="s">
        <v>1191</v>
      </c>
      <c r="N184" s="69" t="s">
        <v>2741</v>
      </c>
      <c r="O184" s="69" t="s">
        <v>467</v>
      </c>
      <c r="P184" s="69" t="s">
        <v>468</v>
      </c>
      <c r="Q184" s="69" t="s">
        <v>932</v>
      </c>
      <c r="R184" s="69" t="s">
        <v>460</v>
      </c>
      <c r="S184" s="69" t="s">
        <v>470</v>
      </c>
      <c r="T184" s="69" t="s">
        <v>471</v>
      </c>
      <c r="U184" s="69" t="s">
        <v>2297</v>
      </c>
      <c r="V184" s="69" t="s">
        <v>75</v>
      </c>
      <c r="W184" s="69" t="s">
        <v>2563</v>
      </c>
      <c r="X184" s="69" t="s">
        <v>2743</v>
      </c>
      <c r="Y184" s="69" t="s">
        <v>2564</v>
      </c>
      <c r="Z184" s="69" t="s">
        <v>2744</v>
      </c>
      <c r="AA184" s="70" t="s">
        <v>2566</v>
      </c>
      <c r="AB184" s="70" t="s">
        <v>1127</v>
      </c>
      <c r="AC184" s="70"/>
      <c r="AD184" s="70"/>
      <c r="AE184" s="85"/>
      <c r="AF184" s="85"/>
    </row>
    <row r="185" spans="1:32" customFormat="1" ht="22.5" customHeight="1">
      <c r="A185" s="69" t="s">
        <v>5313</v>
      </c>
      <c r="B185" s="70" t="s">
        <v>2519</v>
      </c>
      <c r="C185" s="69" t="s">
        <v>468</v>
      </c>
      <c r="D185" s="69" t="s">
        <v>932</v>
      </c>
      <c r="E185" s="73" t="s">
        <v>414</v>
      </c>
      <c r="F185" s="69" t="s">
        <v>415</v>
      </c>
      <c r="G185" s="69" t="s">
        <v>13</v>
      </c>
      <c r="H185" s="69" t="s">
        <v>41</v>
      </c>
      <c r="I185" s="69" t="s">
        <v>2535</v>
      </c>
      <c r="J185" s="70" t="s">
        <v>2519</v>
      </c>
      <c r="K185" s="69" t="s">
        <v>1213</v>
      </c>
      <c r="L185" s="69" t="s">
        <v>1214</v>
      </c>
      <c r="M185" s="69" t="s">
        <v>2049</v>
      </c>
      <c r="N185" s="69" t="s">
        <v>2761</v>
      </c>
      <c r="O185" s="69" t="s">
        <v>467</v>
      </c>
      <c r="P185" s="69" t="s">
        <v>468</v>
      </c>
      <c r="Q185" s="69" t="s">
        <v>932</v>
      </c>
      <c r="R185" s="69" t="s">
        <v>460</v>
      </c>
      <c r="S185" s="69" t="s">
        <v>470</v>
      </c>
      <c r="T185" s="69" t="s">
        <v>471</v>
      </c>
      <c r="U185" s="69" t="s">
        <v>2297</v>
      </c>
      <c r="V185" s="69" t="s">
        <v>75</v>
      </c>
      <c r="W185" s="69" t="s">
        <v>2298</v>
      </c>
      <c r="X185" s="69" t="s">
        <v>2479</v>
      </c>
      <c r="Y185" s="69" t="s">
        <v>2512</v>
      </c>
      <c r="Z185" s="69" t="s">
        <v>2513</v>
      </c>
      <c r="AA185" s="70" t="s">
        <v>2695</v>
      </c>
      <c r="AB185" s="70" t="s">
        <v>1127</v>
      </c>
      <c r="AC185" s="70"/>
      <c r="AD185" s="70"/>
      <c r="AE185" s="85"/>
      <c r="AF185" s="85"/>
    </row>
    <row r="186" spans="1:32" customFormat="1" ht="22.5" customHeight="1">
      <c r="A186" s="69" t="s">
        <v>5313</v>
      </c>
      <c r="B186" s="70" t="s">
        <v>6910</v>
      </c>
      <c r="C186" s="69" t="s">
        <v>661</v>
      </c>
      <c r="D186" s="69" t="s">
        <v>1216</v>
      </c>
      <c r="E186" s="73" t="s">
        <v>416</v>
      </c>
      <c r="F186" s="69" t="s">
        <v>417</v>
      </c>
      <c r="G186" s="69" t="s">
        <v>13</v>
      </c>
      <c r="H186" s="69" t="s">
        <v>41</v>
      </c>
      <c r="I186" s="69" t="s">
        <v>789</v>
      </c>
      <c r="J186" s="70" t="s">
        <v>6910</v>
      </c>
      <c r="K186" s="69" t="s">
        <v>2859</v>
      </c>
      <c r="L186" s="69" t="s">
        <v>2860</v>
      </c>
      <c r="M186" s="69" t="s">
        <v>2861</v>
      </c>
      <c r="N186" s="69" t="s">
        <v>2862</v>
      </c>
      <c r="O186" s="69" t="s">
        <v>467</v>
      </c>
      <c r="P186" s="69" t="s">
        <v>661</v>
      </c>
      <c r="Q186" s="69" t="s">
        <v>1216</v>
      </c>
      <c r="R186" s="69" t="s">
        <v>460</v>
      </c>
      <c r="S186" s="69" t="s">
        <v>470</v>
      </c>
      <c r="T186" s="69" t="s">
        <v>471</v>
      </c>
      <c r="U186" s="69" t="s">
        <v>472</v>
      </c>
      <c r="V186" s="69" t="s">
        <v>1347</v>
      </c>
      <c r="W186" s="69" t="s">
        <v>2863</v>
      </c>
      <c r="X186" s="69" t="s">
        <v>2864</v>
      </c>
      <c r="Y186" s="69" t="s">
        <v>2865</v>
      </c>
      <c r="Z186" s="69" t="s">
        <v>2866</v>
      </c>
      <c r="AA186" s="70" t="s">
        <v>2867</v>
      </c>
      <c r="AB186" s="70" t="s">
        <v>668</v>
      </c>
      <c r="AC186" s="70"/>
      <c r="AD186" s="70"/>
      <c r="AE186" s="85"/>
      <c r="AF186" s="85"/>
    </row>
    <row r="187" spans="1:32" customFormat="1" ht="22.5" customHeight="1">
      <c r="A187" s="69" t="s">
        <v>5313</v>
      </c>
      <c r="B187" s="70" t="s">
        <v>1356</v>
      </c>
      <c r="C187" s="69" t="s">
        <v>468</v>
      </c>
      <c r="D187" s="69" t="s">
        <v>932</v>
      </c>
      <c r="E187" s="73" t="s">
        <v>418</v>
      </c>
      <c r="F187" s="69" t="s">
        <v>419</v>
      </c>
      <c r="G187" s="69" t="s">
        <v>13</v>
      </c>
      <c r="H187" s="69" t="s">
        <v>41</v>
      </c>
      <c r="I187" s="69" t="s">
        <v>544</v>
      </c>
      <c r="J187" s="70" t="s">
        <v>1356</v>
      </c>
      <c r="K187" s="69" t="s">
        <v>940</v>
      </c>
      <c r="L187" s="69" t="s">
        <v>2868</v>
      </c>
      <c r="M187" s="69" t="s">
        <v>1454</v>
      </c>
      <c r="N187" s="69" t="s">
        <v>2869</v>
      </c>
      <c r="O187" s="69" t="s">
        <v>467</v>
      </c>
      <c r="P187" s="69" t="s">
        <v>468</v>
      </c>
      <c r="Q187" s="69" t="s">
        <v>932</v>
      </c>
      <c r="R187" s="69" t="s">
        <v>839</v>
      </c>
      <c r="S187" s="69" t="s">
        <v>470</v>
      </c>
      <c r="T187" s="69" t="s">
        <v>471</v>
      </c>
      <c r="U187" s="69" t="s">
        <v>472</v>
      </c>
      <c r="V187" s="69" t="s">
        <v>1347</v>
      </c>
      <c r="W187" s="69" t="s">
        <v>6911</v>
      </c>
      <c r="X187" s="69" t="s">
        <v>664</v>
      </c>
      <c r="Y187" s="69" t="s">
        <v>2871</v>
      </c>
      <c r="Z187" s="69" t="s">
        <v>2872</v>
      </c>
      <c r="AA187" s="70" t="s">
        <v>1047</v>
      </c>
      <c r="AB187" s="70" t="s">
        <v>803</v>
      </c>
      <c r="AC187" s="70"/>
      <c r="AD187" s="70"/>
      <c r="AE187" s="85"/>
      <c r="AF187" s="85"/>
    </row>
    <row r="188" spans="1:32" customFormat="1" ht="22.5" customHeight="1">
      <c r="A188" s="69" t="s">
        <v>5313</v>
      </c>
      <c r="B188" s="70" t="s">
        <v>3169</v>
      </c>
      <c r="C188" s="69" t="s">
        <v>1091</v>
      </c>
      <c r="D188" s="69" t="s">
        <v>1225</v>
      </c>
      <c r="E188" s="131" t="s">
        <v>420</v>
      </c>
      <c r="F188" s="69" t="s">
        <v>421</v>
      </c>
      <c r="G188" s="69" t="s">
        <v>13</v>
      </c>
      <c r="H188" s="69" t="s">
        <v>57</v>
      </c>
      <c r="I188" s="69" t="s">
        <v>462</v>
      </c>
      <c r="J188" s="70" t="s">
        <v>2875</v>
      </c>
      <c r="K188" s="69" t="s">
        <v>974</v>
      </c>
      <c r="L188" s="69" t="s">
        <v>1686</v>
      </c>
      <c r="M188" s="69" t="s">
        <v>2873</v>
      </c>
      <c r="N188" s="69" t="s">
        <v>2874</v>
      </c>
      <c r="O188" s="69" t="s">
        <v>467</v>
      </c>
      <c r="P188" s="69" t="s">
        <v>1091</v>
      </c>
      <c r="Q188" s="69" t="s">
        <v>1225</v>
      </c>
      <c r="R188" s="69" t="s">
        <v>839</v>
      </c>
      <c r="S188" s="69" t="s">
        <v>471</v>
      </c>
      <c r="T188" s="69" t="s">
        <v>470</v>
      </c>
      <c r="U188" s="69" t="s">
        <v>1081</v>
      </c>
      <c r="V188" s="69" t="s">
        <v>78</v>
      </c>
      <c r="W188" s="69" t="s">
        <v>2876</v>
      </c>
      <c r="X188" s="69" t="s">
        <v>2877</v>
      </c>
      <c r="Y188" s="69" t="s">
        <v>2877</v>
      </c>
      <c r="Z188" s="69" t="s">
        <v>2878</v>
      </c>
      <c r="AA188" s="70" t="s">
        <v>2879</v>
      </c>
      <c r="AB188" s="70" t="s">
        <v>2880</v>
      </c>
      <c r="AC188" s="70" t="s">
        <v>6841</v>
      </c>
      <c r="AD188" s="70" t="s">
        <v>6867</v>
      </c>
      <c r="AE188" s="85"/>
      <c r="AF188" s="85"/>
    </row>
    <row r="189" spans="1:32" customFormat="1" ht="22.5" customHeight="1">
      <c r="A189" s="69" t="s">
        <v>5313</v>
      </c>
      <c r="B189" s="70" t="s">
        <v>3169</v>
      </c>
      <c r="C189" s="69" t="s">
        <v>1091</v>
      </c>
      <c r="D189" s="69" t="s">
        <v>1225</v>
      </c>
      <c r="E189" s="73" t="s">
        <v>422</v>
      </c>
      <c r="F189" s="69" t="s">
        <v>423</v>
      </c>
      <c r="G189" s="69" t="s">
        <v>13</v>
      </c>
      <c r="H189" s="69" t="s">
        <v>57</v>
      </c>
      <c r="I189" s="69" t="s">
        <v>462</v>
      </c>
      <c r="J189" s="70" t="s">
        <v>460</v>
      </c>
      <c r="K189" s="69" t="s">
        <v>2881</v>
      </c>
      <c r="L189" s="69" t="s">
        <v>2882</v>
      </c>
      <c r="M189" s="69" t="s">
        <v>1848</v>
      </c>
      <c r="N189" s="69" t="s">
        <v>2883</v>
      </c>
      <c r="O189" s="69" t="s">
        <v>467</v>
      </c>
      <c r="P189" s="69" t="s">
        <v>1091</v>
      </c>
      <c r="Q189" s="69" t="s">
        <v>1225</v>
      </c>
      <c r="R189" s="69" t="s">
        <v>839</v>
      </c>
      <c r="S189" s="69" t="s">
        <v>470</v>
      </c>
      <c r="T189" s="69" t="s">
        <v>470</v>
      </c>
      <c r="U189" s="69" t="s">
        <v>1081</v>
      </c>
      <c r="V189" s="69" t="s">
        <v>78</v>
      </c>
      <c r="W189" s="69" t="s">
        <v>2876</v>
      </c>
      <c r="X189" s="69" t="s">
        <v>2884</v>
      </c>
      <c r="Y189" s="69" t="s">
        <v>2885</v>
      </c>
      <c r="Z189" s="69" t="s">
        <v>2886</v>
      </c>
      <c r="AA189" s="70" t="s">
        <v>2886</v>
      </c>
      <c r="AB189" s="70" t="s">
        <v>668</v>
      </c>
      <c r="AC189" s="70" t="s">
        <v>6841</v>
      </c>
      <c r="AD189" s="70" t="s">
        <v>6867</v>
      </c>
      <c r="AE189" s="85"/>
      <c r="AF189" s="85"/>
    </row>
    <row r="190" spans="1:32" customFormat="1" ht="22.5" customHeight="1">
      <c r="A190" s="69" t="s">
        <v>5313</v>
      </c>
      <c r="B190" s="70" t="s">
        <v>3169</v>
      </c>
      <c r="C190" s="69" t="s">
        <v>1091</v>
      </c>
      <c r="D190" s="69" t="s">
        <v>1225</v>
      </c>
      <c r="E190" s="73" t="s">
        <v>424</v>
      </c>
      <c r="F190" s="69" t="s">
        <v>425</v>
      </c>
      <c r="G190" s="69" t="s">
        <v>13</v>
      </c>
      <c r="H190" s="69" t="s">
        <v>57</v>
      </c>
      <c r="I190" s="69" t="s">
        <v>462</v>
      </c>
      <c r="J190" s="70" t="s">
        <v>460</v>
      </c>
      <c r="K190" s="69" t="s">
        <v>2887</v>
      </c>
      <c r="L190" s="69" t="s">
        <v>2888</v>
      </c>
      <c r="M190" s="69" t="s">
        <v>1121</v>
      </c>
      <c r="N190" s="69" t="s">
        <v>2889</v>
      </c>
      <c r="O190" s="69" t="s">
        <v>467</v>
      </c>
      <c r="P190" s="69" t="s">
        <v>1091</v>
      </c>
      <c r="Q190" s="69" t="s">
        <v>1225</v>
      </c>
      <c r="R190" s="69" t="s">
        <v>460</v>
      </c>
      <c r="S190" s="69" t="s">
        <v>471</v>
      </c>
      <c r="T190" s="69" t="s">
        <v>470</v>
      </c>
      <c r="U190" s="69" t="s">
        <v>1081</v>
      </c>
      <c r="V190" s="69" t="s">
        <v>78</v>
      </c>
      <c r="W190" s="69" t="s">
        <v>2876</v>
      </c>
      <c r="X190" s="69" t="s">
        <v>2884</v>
      </c>
      <c r="Y190" s="69" t="s">
        <v>2885</v>
      </c>
      <c r="Z190" s="69" t="s">
        <v>2885</v>
      </c>
      <c r="AA190" s="70" t="s">
        <v>2885</v>
      </c>
      <c r="AB190" s="70" t="s">
        <v>668</v>
      </c>
      <c r="AC190" s="70" t="s">
        <v>6841</v>
      </c>
      <c r="AD190" s="70" t="s">
        <v>6867</v>
      </c>
      <c r="AE190" s="85"/>
      <c r="AF190" s="85"/>
    </row>
    <row r="191" spans="1:32" customFormat="1" ht="22.5" customHeight="1">
      <c r="A191" s="69" t="s">
        <v>5313</v>
      </c>
      <c r="B191" s="70" t="s">
        <v>6912</v>
      </c>
      <c r="C191" s="69" t="s">
        <v>1091</v>
      </c>
      <c r="D191" s="69" t="s">
        <v>1225</v>
      </c>
      <c r="E191" s="73" t="s">
        <v>426</v>
      </c>
      <c r="F191" s="69" t="s">
        <v>427</v>
      </c>
      <c r="G191" s="69" t="s">
        <v>13</v>
      </c>
      <c r="H191" s="69" t="s">
        <v>57</v>
      </c>
      <c r="I191" s="69" t="s">
        <v>462</v>
      </c>
      <c r="J191" s="70" t="s">
        <v>6912</v>
      </c>
      <c r="K191" s="69" t="s">
        <v>2915</v>
      </c>
      <c r="L191" s="69" t="s">
        <v>2916</v>
      </c>
      <c r="M191" s="69" t="s">
        <v>2917</v>
      </c>
      <c r="N191" s="69" t="s">
        <v>2918</v>
      </c>
      <c r="O191" s="69" t="s">
        <v>467</v>
      </c>
      <c r="P191" s="69" t="s">
        <v>1091</v>
      </c>
      <c r="Q191" s="69" t="s">
        <v>1225</v>
      </c>
      <c r="R191" s="69" t="s">
        <v>839</v>
      </c>
      <c r="S191" s="69" t="s">
        <v>471</v>
      </c>
      <c r="T191" s="69" t="s">
        <v>470</v>
      </c>
      <c r="U191" s="69" t="s">
        <v>1081</v>
      </c>
      <c r="V191" s="69" t="s">
        <v>2920</v>
      </c>
      <c r="W191" s="69" t="s">
        <v>2921</v>
      </c>
      <c r="X191" s="69" t="s">
        <v>2922</v>
      </c>
      <c r="Y191" s="69" t="s">
        <v>2922</v>
      </c>
      <c r="Z191" s="69" t="s">
        <v>2885</v>
      </c>
      <c r="AA191" s="70" t="s">
        <v>2880</v>
      </c>
      <c r="AB191" s="70" t="s">
        <v>668</v>
      </c>
      <c r="AC191" s="70"/>
      <c r="AD191" s="70"/>
      <c r="AE191" s="85"/>
      <c r="AF191" s="85"/>
    </row>
    <row r="192" spans="1:32" customFormat="1" ht="22.5" customHeight="1">
      <c r="A192" s="69" t="s">
        <v>5313</v>
      </c>
      <c r="B192" s="70" t="s">
        <v>3055</v>
      </c>
      <c r="C192" s="69" t="s">
        <v>489</v>
      </c>
      <c r="D192" s="69" t="s">
        <v>2217</v>
      </c>
      <c r="E192" s="73" t="s">
        <v>428</v>
      </c>
      <c r="F192" s="69" t="s">
        <v>429</v>
      </c>
      <c r="G192" s="69" t="s">
        <v>13</v>
      </c>
      <c r="H192" s="69" t="s">
        <v>57</v>
      </c>
      <c r="I192" s="69" t="s">
        <v>462</v>
      </c>
      <c r="J192" s="70" t="s">
        <v>3055</v>
      </c>
      <c r="K192" s="69" t="s">
        <v>1078</v>
      </c>
      <c r="L192" s="69" t="s">
        <v>672</v>
      </c>
      <c r="M192" s="69" t="s">
        <v>2923</v>
      </c>
      <c r="N192" s="69" t="s">
        <v>2924</v>
      </c>
      <c r="O192" s="69" t="s">
        <v>467</v>
      </c>
      <c r="P192" s="69" t="s">
        <v>489</v>
      </c>
      <c r="Q192" s="69" t="s">
        <v>2217</v>
      </c>
      <c r="R192" s="69" t="s">
        <v>839</v>
      </c>
      <c r="S192" s="69" t="s">
        <v>471</v>
      </c>
      <c r="T192" s="69" t="s">
        <v>471</v>
      </c>
      <c r="U192" s="69" t="s">
        <v>1081</v>
      </c>
      <c r="V192" s="69" t="s">
        <v>2926</v>
      </c>
      <c r="W192" s="69" t="s">
        <v>2927</v>
      </c>
      <c r="X192" s="69" t="s">
        <v>1136</v>
      </c>
      <c r="Y192" s="69" t="s">
        <v>1136</v>
      </c>
      <c r="Z192" s="69" t="s">
        <v>2928</v>
      </c>
      <c r="AA192" s="70" t="s">
        <v>2929</v>
      </c>
      <c r="AB192" s="70" t="s">
        <v>668</v>
      </c>
      <c r="AC192" s="70"/>
      <c r="AD192" s="70"/>
      <c r="AE192" s="85"/>
      <c r="AF192" s="85"/>
    </row>
    <row r="193" spans="1:32" customFormat="1" ht="22.5" customHeight="1">
      <c r="A193" s="69" t="s">
        <v>5313</v>
      </c>
      <c r="B193" s="70" t="s">
        <v>2947</v>
      </c>
      <c r="C193" s="69" t="s">
        <v>468</v>
      </c>
      <c r="D193" s="69" t="s">
        <v>932</v>
      </c>
      <c r="E193" s="73" t="s">
        <v>430</v>
      </c>
      <c r="F193" s="69" t="s">
        <v>431</v>
      </c>
      <c r="G193" s="69" t="s">
        <v>13</v>
      </c>
      <c r="H193" s="69" t="s">
        <v>41</v>
      </c>
      <c r="I193" s="69" t="s">
        <v>916</v>
      </c>
      <c r="J193" s="70" t="s">
        <v>2947</v>
      </c>
      <c r="K193" s="69" t="s">
        <v>1939</v>
      </c>
      <c r="L193" s="69" t="s">
        <v>2944</v>
      </c>
      <c r="M193" s="69" t="s">
        <v>2945</v>
      </c>
      <c r="N193" s="69" t="s">
        <v>2946</v>
      </c>
      <c r="O193" s="69" t="s">
        <v>467</v>
      </c>
      <c r="P193" s="69" t="s">
        <v>468</v>
      </c>
      <c r="Q193" s="69" t="s">
        <v>932</v>
      </c>
      <c r="R193" s="69" t="s">
        <v>839</v>
      </c>
      <c r="S193" s="69" t="s">
        <v>470</v>
      </c>
      <c r="T193" s="69" t="s">
        <v>471</v>
      </c>
      <c r="U193" s="69" t="s">
        <v>1081</v>
      </c>
      <c r="V193" s="69" t="s">
        <v>1347</v>
      </c>
      <c r="W193" s="69" t="s">
        <v>2948</v>
      </c>
      <c r="X193" s="69" t="s">
        <v>2549</v>
      </c>
      <c r="Y193" s="69" t="s">
        <v>2949</v>
      </c>
      <c r="Z193" s="69" t="s">
        <v>26</v>
      </c>
      <c r="AA193" s="70" t="s">
        <v>2950</v>
      </c>
      <c r="AB193" s="70" t="s">
        <v>2951</v>
      </c>
      <c r="AC193" s="70"/>
      <c r="AD193" s="70"/>
      <c r="AE193" s="85"/>
      <c r="AF193" s="85"/>
    </row>
    <row r="194" spans="1:32" customFormat="1" ht="22.5" customHeight="1">
      <c r="A194" s="69" t="s">
        <v>5313</v>
      </c>
      <c r="B194" s="69" t="s">
        <v>6913</v>
      </c>
      <c r="C194" s="69" t="s">
        <v>489</v>
      </c>
      <c r="D194" s="69" t="s">
        <v>932</v>
      </c>
      <c r="E194" s="73" t="s">
        <v>432</v>
      </c>
      <c r="F194" s="69" t="s">
        <v>433</v>
      </c>
      <c r="G194" s="69" t="s">
        <v>13</v>
      </c>
      <c r="H194" s="69" t="s">
        <v>41</v>
      </c>
      <c r="I194" s="69" t="s">
        <v>2968</v>
      </c>
      <c r="J194" s="70" t="s">
        <v>6913</v>
      </c>
      <c r="K194" s="69" t="s">
        <v>731</v>
      </c>
      <c r="L194" s="69" t="s">
        <v>1430</v>
      </c>
      <c r="M194" s="69" t="s">
        <v>1848</v>
      </c>
      <c r="N194" s="69" t="s">
        <v>2969</v>
      </c>
      <c r="O194" s="69" t="s">
        <v>467</v>
      </c>
      <c r="P194" s="69" t="s">
        <v>489</v>
      </c>
      <c r="Q194" s="69" t="s">
        <v>932</v>
      </c>
      <c r="R194" s="69" t="s">
        <v>460</v>
      </c>
      <c r="S194" s="69" t="s">
        <v>470</v>
      </c>
      <c r="T194" s="69" t="s">
        <v>470</v>
      </c>
      <c r="U194" s="69" t="s">
        <v>472</v>
      </c>
      <c r="V194" s="69" t="s">
        <v>1347</v>
      </c>
      <c r="W194" s="69" t="s">
        <v>2971</v>
      </c>
      <c r="X194" s="69" t="s">
        <v>2972</v>
      </c>
      <c r="Y194" s="69" t="s">
        <v>2865</v>
      </c>
      <c r="Z194" s="69" t="s">
        <v>2865</v>
      </c>
      <c r="AA194" s="70" t="s">
        <v>1824</v>
      </c>
      <c r="AB194" s="70" t="s">
        <v>668</v>
      </c>
      <c r="AC194" s="70"/>
      <c r="AD194" s="70"/>
      <c r="AE194" s="85"/>
      <c r="AF194" s="85"/>
    </row>
    <row r="195" spans="1:32" customFormat="1" ht="22.5" customHeight="1">
      <c r="A195" s="69" t="s">
        <v>5313</v>
      </c>
      <c r="B195" s="70" t="s">
        <v>6913</v>
      </c>
      <c r="C195" s="69" t="s">
        <v>489</v>
      </c>
      <c r="D195" s="69" t="s">
        <v>932</v>
      </c>
      <c r="E195" s="73" t="s">
        <v>434</v>
      </c>
      <c r="F195" s="69" t="s">
        <v>435</v>
      </c>
      <c r="G195" s="69" t="s">
        <v>13</v>
      </c>
      <c r="H195" s="69" t="s">
        <v>41</v>
      </c>
      <c r="I195" s="69" t="s">
        <v>1400</v>
      </c>
      <c r="J195" s="70" t="s">
        <v>6913</v>
      </c>
      <c r="K195" s="69" t="s">
        <v>731</v>
      </c>
      <c r="L195" s="69" t="s">
        <v>1122</v>
      </c>
      <c r="M195" s="69" t="s">
        <v>1191</v>
      </c>
      <c r="N195" s="69" t="s">
        <v>2057</v>
      </c>
      <c r="O195" s="69" t="s">
        <v>467</v>
      </c>
      <c r="P195" s="69" t="s">
        <v>489</v>
      </c>
      <c r="Q195" s="69" t="s">
        <v>460</v>
      </c>
      <c r="R195" s="69" t="s">
        <v>460</v>
      </c>
      <c r="S195" s="69" t="s">
        <v>471</v>
      </c>
      <c r="T195" s="69" t="s">
        <v>471</v>
      </c>
      <c r="U195" s="69" t="s">
        <v>472</v>
      </c>
      <c r="V195" s="69" t="s">
        <v>1347</v>
      </c>
      <c r="W195" s="69" t="s">
        <v>2971</v>
      </c>
      <c r="X195" s="69" t="s">
        <v>2972</v>
      </c>
      <c r="Y195" s="69" t="s">
        <v>2865</v>
      </c>
      <c r="Z195" s="69" t="s">
        <v>2865</v>
      </c>
      <c r="AA195" s="70" t="s">
        <v>1824</v>
      </c>
      <c r="AB195" s="70" t="s">
        <v>668</v>
      </c>
      <c r="AC195" s="70"/>
      <c r="AD195" s="70"/>
      <c r="AE195" s="85"/>
      <c r="AF195" s="85"/>
    </row>
    <row r="196" spans="1:32" customFormat="1" ht="22.5" customHeight="1">
      <c r="A196" s="69" t="s">
        <v>5313</v>
      </c>
      <c r="B196" s="70" t="s">
        <v>6914</v>
      </c>
      <c r="C196" s="69" t="s">
        <v>535</v>
      </c>
      <c r="D196" s="69" t="s">
        <v>2100</v>
      </c>
      <c r="E196" s="73" t="s">
        <v>436</v>
      </c>
      <c r="F196" s="69" t="s">
        <v>437</v>
      </c>
      <c r="G196" s="69" t="s">
        <v>13</v>
      </c>
      <c r="H196" s="69" t="s">
        <v>41</v>
      </c>
      <c r="I196" s="69" t="s">
        <v>697</v>
      </c>
      <c r="J196" s="70" t="s">
        <v>460</v>
      </c>
      <c r="K196" s="69" t="s">
        <v>2973</v>
      </c>
      <c r="L196" s="69" t="s">
        <v>2974</v>
      </c>
      <c r="M196" s="69" t="s">
        <v>2945</v>
      </c>
      <c r="N196" s="69" t="s">
        <v>2975</v>
      </c>
      <c r="O196" s="69" t="s">
        <v>467</v>
      </c>
      <c r="P196" s="69" t="s">
        <v>535</v>
      </c>
      <c r="Q196" s="69" t="s">
        <v>2100</v>
      </c>
      <c r="R196" s="69" t="s">
        <v>460</v>
      </c>
      <c r="S196" s="69" t="s">
        <v>471</v>
      </c>
      <c r="T196" s="69" t="s">
        <v>471</v>
      </c>
      <c r="U196" s="69" t="s">
        <v>472</v>
      </c>
      <c r="V196" s="69" t="s">
        <v>58</v>
      </c>
      <c r="W196" s="69" t="s">
        <v>2212</v>
      </c>
      <c r="X196" s="69" t="s">
        <v>1260</v>
      </c>
      <c r="Y196" s="69" t="s">
        <v>1260</v>
      </c>
      <c r="Z196" s="69" t="s">
        <v>1261</v>
      </c>
      <c r="AA196" s="70" t="s">
        <v>2976</v>
      </c>
      <c r="AB196" s="70" t="s">
        <v>668</v>
      </c>
      <c r="AC196" s="70" t="s">
        <v>6915</v>
      </c>
      <c r="AD196" s="70" t="s">
        <v>6796</v>
      </c>
      <c r="AE196" s="85"/>
      <c r="AF196" s="85"/>
    </row>
    <row r="197" spans="1:32" ht="22.5" customHeight="1">
      <c r="A197" s="69" t="s">
        <v>6786</v>
      </c>
      <c r="B197" s="194" t="s">
        <v>6916</v>
      </c>
      <c r="C197" s="194" t="s">
        <v>661</v>
      </c>
      <c r="D197" s="194" t="s">
        <v>662</v>
      </c>
      <c r="E197" s="192" t="s">
        <v>4207</v>
      </c>
      <c r="F197" s="193" t="s">
        <v>4208</v>
      </c>
      <c r="G197" s="69" t="s">
        <v>13</v>
      </c>
      <c r="H197" s="194" t="s">
        <v>36</v>
      </c>
      <c r="I197" s="195">
        <v>0.43</v>
      </c>
      <c r="J197" s="194" t="s">
        <v>6916</v>
      </c>
      <c r="K197" s="197">
        <v>45110</v>
      </c>
      <c r="L197" s="197">
        <v>46188</v>
      </c>
      <c r="N197" s="191" t="s">
        <v>5354</v>
      </c>
      <c r="P197" s="194" t="s">
        <v>661</v>
      </c>
      <c r="Q197" s="194" t="s">
        <v>662</v>
      </c>
      <c r="R197" s="191" t="s">
        <v>5354</v>
      </c>
      <c r="U197" s="194" t="s">
        <v>1081</v>
      </c>
      <c r="V197" s="194" t="s">
        <v>1082</v>
      </c>
      <c r="W197" s="194" t="s">
        <v>6917</v>
      </c>
      <c r="X197" s="194" t="s">
        <v>6918</v>
      </c>
      <c r="Y197" s="194" t="s">
        <v>6918</v>
      </c>
      <c r="Z197" s="194" t="s">
        <v>6918</v>
      </c>
      <c r="AA197" s="194" t="s">
        <v>1095</v>
      </c>
      <c r="AB197" s="198"/>
    </row>
    <row r="198" spans="1:32" ht="22.5" customHeight="1">
      <c r="A198" s="69" t="s">
        <v>6786</v>
      </c>
      <c r="B198" s="196" t="s">
        <v>6797</v>
      </c>
      <c r="C198" s="194" t="s">
        <v>489</v>
      </c>
      <c r="D198" s="194" t="s">
        <v>1152</v>
      </c>
      <c r="E198" s="205" t="s">
        <v>70</v>
      </c>
      <c r="F198" s="193" t="s">
        <v>71</v>
      </c>
      <c r="G198" s="69" t="s">
        <v>13</v>
      </c>
      <c r="H198" s="194" t="s">
        <v>6919</v>
      </c>
      <c r="I198" s="195">
        <v>0.24</v>
      </c>
      <c r="J198" s="196" t="s">
        <v>6797</v>
      </c>
      <c r="K198" s="197">
        <v>44470</v>
      </c>
      <c r="L198" s="206">
        <v>47738</v>
      </c>
      <c r="O198" s="197"/>
      <c r="P198" s="194" t="s">
        <v>489</v>
      </c>
      <c r="Q198" s="194" t="s">
        <v>1152</v>
      </c>
      <c r="R198" s="191"/>
      <c r="U198" s="194" t="s">
        <v>472</v>
      </c>
      <c r="V198" s="194" t="s">
        <v>37</v>
      </c>
      <c r="W198" s="194" t="s">
        <v>1246</v>
      </c>
      <c r="X198" s="194" t="s">
        <v>1256</v>
      </c>
      <c r="Y198" s="194" t="s">
        <v>1257</v>
      </c>
      <c r="Z198" s="194" t="s">
        <v>1247</v>
      </c>
      <c r="AA198" s="194" t="s">
        <v>1248</v>
      </c>
      <c r="AB198" s="194" t="s">
        <v>6920</v>
      </c>
    </row>
    <row r="199" spans="1:32" ht="22.5" customHeight="1">
      <c r="A199" s="69" t="s">
        <v>6786</v>
      </c>
      <c r="B199" s="196" t="s">
        <v>6921</v>
      </c>
      <c r="C199" s="194" t="s">
        <v>661</v>
      </c>
      <c r="D199" s="194" t="s">
        <v>662</v>
      </c>
      <c r="E199" s="205" t="s">
        <v>209</v>
      </c>
      <c r="F199" s="193" t="s">
        <v>210</v>
      </c>
      <c r="G199" s="69" t="s">
        <v>13</v>
      </c>
      <c r="H199" s="194" t="s">
        <v>6919</v>
      </c>
      <c r="I199" s="195">
        <v>0.19</v>
      </c>
      <c r="J199" s="196" t="s">
        <v>6921</v>
      </c>
      <c r="K199" s="197">
        <v>45055</v>
      </c>
      <c r="L199" s="197">
        <v>46703</v>
      </c>
      <c r="P199" s="194" t="s">
        <v>661</v>
      </c>
      <c r="Q199" s="194" t="s">
        <v>662</v>
      </c>
      <c r="R199" s="191"/>
      <c r="S199" s="207"/>
      <c r="U199" s="194" t="s">
        <v>472</v>
      </c>
      <c r="V199" s="194" t="s">
        <v>840</v>
      </c>
      <c r="W199" s="194" t="s">
        <v>1699</v>
      </c>
      <c r="X199" s="194" t="s">
        <v>1611</v>
      </c>
      <c r="Y199" s="194" t="s">
        <v>842</v>
      </c>
      <c r="Z199" s="194" t="s">
        <v>6922</v>
      </c>
      <c r="AA199" s="194" t="s">
        <v>2000</v>
      </c>
      <c r="AB199" s="69"/>
    </row>
    <row r="200" spans="1:32" ht="22.5" customHeight="1">
      <c r="A200" s="69" t="s">
        <v>6786</v>
      </c>
      <c r="B200" s="194" t="s">
        <v>6921</v>
      </c>
      <c r="C200" s="194" t="s">
        <v>661</v>
      </c>
      <c r="D200" s="194" t="s">
        <v>662</v>
      </c>
      <c r="E200" s="208" t="s">
        <v>6764</v>
      </c>
      <c r="F200" s="193" t="s">
        <v>6923</v>
      </c>
      <c r="G200" s="69" t="s">
        <v>13</v>
      </c>
      <c r="H200" s="194" t="s">
        <v>6919</v>
      </c>
      <c r="I200" s="195">
        <v>7.0000000000000007E-2</v>
      </c>
      <c r="J200" s="194" t="s">
        <v>6921</v>
      </c>
      <c r="K200" s="197">
        <v>45260</v>
      </c>
      <c r="L200" s="197">
        <v>47368</v>
      </c>
      <c r="N200" s="191" t="s">
        <v>5354</v>
      </c>
      <c r="P200" s="194" t="s">
        <v>661</v>
      </c>
      <c r="Q200" s="194" t="s">
        <v>662</v>
      </c>
      <c r="R200" s="191"/>
      <c r="S200" s="191"/>
      <c r="T200" s="194"/>
      <c r="U200" s="194" t="s">
        <v>472</v>
      </c>
      <c r="V200" s="194" t="s">
        <v>840</v>
      </c>
      <c r="W200" s="194" t="s">
        <v>1699</v>
      </c>
      <c r="X200" s="194" t="s">
        <v>1611</v>
      </c>
      <c r="Y200" s="194" t="s">
        <v>842</v>
      </c>
      <c r="Z200" s="194" t="s">
        <v>6924</v>
      </c>
      <c r="AA200" s="194" t="s">
        <v>1644</v>
      </c>
      <c r="AB200" s="191" t="s">
        <v>6925</v>
      </c>
    </row>
    <row r="201" spans="1:32" ht="22.5" customHeight="1">
      <c r="A201" s="69" t="s">
        <v>6786</v>
      </c>
      <c r="B201" s="196" t="s">
        <v>6926</v>
      </c>
      <c r="C201" s="194" t="s">
        <v>489</v>
      </c>
      <c r="D201" s="194" t="s">
        <v>1169</v>
      </c>
      <c r="E201" s="208" t="s">
        <v>3719</v>
      </c>
      <c r="F201" s="193" t="s">
        <v>3718</v>
      </c>
      <c r="G201" s="69" t="s">
        <v>13</v>
      </c>
      <c r="H201" s="194" t="s">
        <v>6919</v>
      </c>
      <c r="I201" s="195">
        <v>0.2</v>
      </c>
      <c r="J201" s="196" t="s">
        <v>6926</v>
      </c>
      <c r="K201" s="197">
        <v>45306</v>
      </c>
      <c r="L201" s="197">
        <v>45777</v>
      </c>
      <c r="N201" s="191" t="s">
        <v>5354</v>
      </c>
      <c r="P201" s="194" t="s">
        <v>489</v>
      </c>
      <c r="Q201" s="194" t="s">
        <v>1169</v>
      </c>
      <c r="R201" s="191"/>
      <c r="S201" s="191"/>
      <c r="T201" s="194"/>
      <c r="U201" s="194" t="s">
        <v>472</v>
      </c>
      <c r="V201" s="194" t="s">
        <v>58</v>
      </c>
      <c r="W201" s="194" t="s">
        <v>2212</v>
      </c>
      <c r="X201" s="194" t="s">
        <v>1114</v>
      </c>
      <c r="Y201" s="194" t="s">
        <v>1592</v>
      </c>
      <c r="Z201" s="194" t="s">
        <v>6927</v>
      </c>
      <c r="AA201" s="194" t="s">
        <v>6927</v>
      </c>
      <c r="AB201" s="191" t="s">
        <v>6925</v>
      </c>
    </row>
    <row r="202" spans="1:32" ht="22.5" customHeight="1">
      <c r="B202" s="196" t="s">
        <v>6928</v>
      </c>
      <c r="C202" s="194" t="s">
        <v>468</v>
      </c>
      <c r="D202" s="194" t="s">
        <v>932</v>
      </c>
      <c r="E202" s="208" t="s">
        <v>3795</v>
      </c>
      <c r="F202" s="193" t="s">
        <v>3796</v>
      </c>
      <c r="G202" s="69" t="s">
        <v>13</v>
      </c>
      <c r="H202" s="194" t="s">
        <v>6919</v>
      </c>
      <c r="I202" s="195">
        <v>0.23</v>
      </c>
      <c r="J202" s="196" t="s">
        <v>6928</v>
      </c>
      <c r="K202" s="197">
        <v>45231</v>
      </c>
      <c r="L202" s="197">
        <v>46469</v>
      </c>
      <c r="N202" s="191" t="s">
        <v>5354</v>
      </c>
      <c r="P202" s="194" t="s">
        <v>468</v>
      </c>
      <c r="Q202" s="194" t="s">
        <v>932</v>
      </c>
      <c r="R202" s="191" t="s">
        <v>5354</v>
      </c>
      <c r="S202" s="207"/>
      <c r="U202" s="194" t="s">
        <v>2319</v>
      </c>
      <c r="V202" s="194" t="s">
        <v>63</v>
      </c>
      <c r="W202" s="194" t="s">
        <v>2387</v>
      </c>
      <c r="X202" s="194" t="s">
        <v>3426</v>
      </c>
      <c r="Y202" s="194" t="s">
        <v>6929</v>
      </c>
      <c r="Z202" s="194" t="s">
        <v>6930</v>
      </c>
      <c r="AA202" s="194" t="s">
        <v>6931</v>
      </c>
      <c r="AB202" s="191" t="s">
        <v>6925</v>
      </c>
    </row>
  </sheetData>
  <autoFilter ref="A2:AF200" xr:uid="{60E66AB3-FB74-4C70-9D68-C907F3E1051D}"/>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4AAA7-3250-453D-8E97-887C9FAFC0C5}">
  <dimension ref="A1:A242"/>
  <sheetViews>
    <sheetView topLeftCell="A227" workbookViewId="0">
      <selection activeCell="A248" sqref="A248"/>
    </sheetView>
  </sheetViews>
  <sheetFormatPr baseColWidth="10" defaultColWidth="11.42578125" defaultRowHeight="15"/>
  <cols>
    <col min="1" max="1" width="239" style="9" customWidth="1"/>
  </cols>
  <sheetData>
    <row r="1" spans="1:1">
      <c r="A1" s="50" t="s">
        <v>5870</v>
      </c>
    </row>
    <row r="2" spans="1:1" ht="28.5">
      <c r="A2" s="51" t="s">
        <v>3063</v>
      </c>
    </row>
    <row r="3" spans="1:1">
      <c r="A3" s="51" t="s">
        <v>3072</v>
      </c>
    </row>
    <row r="4" spans="1:1">
      <c r="A4" s="51" t="s">
        <v>3090</v>
      </c>
    </row>
    <row r="5" spans="1:1">
      <c r="A5" s="51" t="s">
        <v>3041</v>
      </c>
    </row>
    <row r="6" spans="1:1">
      <c r="A6" s="51" t="s">
        <v>3050</v>
      </c>
    </row>
    <row r="7" spans="1:1" ht="28.5">
      <c r="A7" s="51" t="s">
        <v>3060</v>
      </c>
    </row>
    <row r="8" spans="1:1">
      <c r="A8" s="51" t="s">
        <v>3097</v>
      </c>
    </row>
    <row r="9" spans="1:1">
      <c r="A9" s="51" t="s">
        <v>3469</v>
      </c>
    </row>
    <row r="10" spans="1:1" ht="28.5">
      <c r="A10" s="51" t="s">
        <v>3472</v>
      </c>
    </row>
    <row r="11" spans="1:1">
      <c r="A11" s="51" t="s">
        <v>3478</v>
      </c>
    </row>
    <row r="12" spans="1:1" ht="28.5">
      <c r="A12" s="51" t="s">
        <v>3479</v>
      </c>
    </row>
    <row r="13" spans="1:1">
      <c r="A13" s="51" t="s">
        <v>3480</v>
      </c>
    </row>
    <row r="14" spans="1:1" ht="28.5">
      <c r="A14" s="51" t="s">
        <v>3481</v>
      </c>
    </row>
    <row r="15" spans="1:1">
      <c r="A15" s="51" t="s">
        <v>3483</v>
      </c>
    </row>
    <row r="16" spans="1:1" ht="28.5">
      <c r="A16" s="51" t="s">
        <v>3484</v>
      </c>
    </row>
    <row r="17" spans="1:1">
      <c r="A17" s="51" t="s">
        <v>3486</v>
      </c>
    </row>
    <row r="18" spans="1:1" ht="28.5">
      <c r="A18" s="51" t="s">
        <v>3487</v>
      </c>
    </row>
    <row r="19" spans="1:1">
      <c r="A19" s="51" t="s">
        <v>3489</v>
      </c>
    </row>
    <row r="20" spans="1:1" ht="28.5">
      <c r="A20" s="51" t="s">
        <v>3490</v>
      </c>
    </row>
    <row r="21" spans="1:1">
      <c r="A21" s="51" t="s">
        <v>3492</v>
      </c>
    </row>
    <row r="22" spans="1:1" ht="28.5">
      <c r="A22" s="51" t="s">
        <v>3493</v>
      </c>
    </row>
    <row r="23" spans="1:1">
      <c r="A23" s="51" t="s">
        <v>3495</v>
      </c>
    </row>
    <row r="24" spans="1:1" ht="28.5">
      <c r="A24" s="51" t="s">
        <v>3496</v>
      </c>
    </row>
    <row r="25" spans="1:1">
      <c r="A25" s="51" t="s">
        <v>3499</v>
      </c>
    </row>
    <row r="26" spans="1:1" ht="28.5">
      <c r="A26" s="51" t="s">
        <v>3500</v>
      </c>
    </row>
    <row r="27" spans="1:1">
      <c r="A27" s="51" t="s">
        <v>3501</v>
      </c>
    </row>
    <row r="28" spans="1:1" ht="28.5">
      <c r="A28" s="51" t="s">
        <v>3502</v>
      </c>
    </row>
    <row r="29" spans="1:1">
      <c r="A29" s="51" t="s">
        <v>3503</v>
      </c>
    </row>
    <row r="30" spans="1:1" ht="28.5">
      <c r="A30" s="51" t="s">
        <v>3504</v>
      </c>
    </row>
    <row r="31" spans="1:1">
      <c r="A31" s="51" t="s">
        <v>3505</v>
      </c>
    </row>
    <row r="32" spans="1:1" ht="28.5">
      <c r="A32" s="51" t="s">
        <v>3506</v>
      </c>
    </row>
    <row r="33" spans="1:1">
      <c r="A33" s="51" t="s">
        <v>3509</v>
      </c>
    </row>
    <row r="34" spans="1:1">
      <c r="A34" s="51" t="s">
        <v>3510</v>
      </c>
    </row>
    <row r="35" spans="1:1">
      <c r="A35" s="51" t="s">
        <v>3513</v>
      </c>
    </row>
    <row r="36" spans="1:1">
      <c r="A36" s="51" t="s">
        <v>3514</v>
      </c>
    </row>
    <row r="37" spans="1:1" ht="28.5">
      <c r="A37" s="51" t="s">
        <v>3518</v>
      </c>
    </row>
    <row r="38" spans="1:1">
      <c r="A38" s="51" t="s">
        <v>3519</v>
      </c>
    </row>
    <row r="39" spans="1:1">
      <c r="A39" s="51" t="s">
        <v>3520</v>
      </c>
    </row>
    <row r="40" spans="1:1">
      <c r="A40" s="51" t="s">
        <v>3521</v>
      </c>
    </row>
    <row r="41" spans="1:1">
      <c r="A41" s="51" t="s">
        <v>3522</v>
      </c>
    </row>
    <row r="42" spans="1:1">
      <c r="A42" s="51" t="s">
        <v>3523</v>
      </c>
    </row>
    <row r="43" spans="1:1">
      <c r="A43" s="51" t="s">
        <v>3524</v>
      </c>
    </row>
    <row r="44" spans="1:1">
      <c r="A44" s="51" t="s">
        <v>3525</v>
      </c>
    </row>
    <row r="45" spans="1:1">
      <c r="A45" s="51" t="s">
        <v>3526</v>
      </c>
    </row>
    <row r="46" spans="1:1">
      <c r="A46" s="51" t="s">
        <v>3527</v>
      </c>
    </row>
    <row r="47" spans="1:1">
      <c r="A47" s="51" t="s">
        <v>3528</v>
      </c>
    </row>
    <row r="48" spans="1:1">
      <c r="A48" s="51" t="s">
        <v>3531</v>
      </c>
    </row>
    <row r="49" spans="1:1">
      <c r="A49" s="51" t="s">
        <v>3533</v>
      </c>
    </row>
    <row r="50" spans="1:1">
      <c r="A50" s="51" t="s">
        <v>3537</v>
      </c>
    </row>
    <row r="51" spans="1:1">
      <c r="A51" s="51" t="s">
        <v>3541</v>
      </c>
    </row>
    <row r="52" spans="1:1">
      <c r="A52" s="51" t="s">
        <v>3188</v>
      </c>
    </row>
    <row r="53" spans="1:1">
      <c r="A53" s="51" t="s">
        <v>3091</v>
      </c>
    </row>
    <row r="54" spans="1:1">
      <c r="A54" s="51" t="s">
        <v>3195</v>
      </c>
    </row>
    <row r="55" spans="1:1">
      <c r="A55" s="51" t="s">
        <v>3547</v>
      </c>
    </row>
    <row r="56" spans="1:1">
      <c r="A56" s="51" t="s">
        <v>3554</v>
      </c>
    </row>
    <row r="57" spans="1:1">
      <c r="A57" s="51" t="s">
        <v>3563</v>
      </c>
    </row>
    <row r="58" spans="1:1">
      <c r="A58" s="51" t="s">
        <v>3564</v>
      </c>
    </row>
    <row r="59" spans="1:1">
      <c r="A59" s="51" t="s">
        <v>3565</v>
      </c>
    </row>
    <row r="60" spans="1:1">
      <c r="A60" s="51" t="s">
        <v>3566</v>
      </c>
    </row>
    <row r="61" spans="1:1">
      <c r="A61" s="51" t="s">
        <v>3567</v>
      </c>
    </row>
    <row r="62" spans="1:1">
      <c r="A62" s="51" t="s">
        <v>3568</v>
      </c>
    </row>
    <row r="63" spans="1:1">
      <c r="A63" s="51" t="s">
        <v>3569</v>
      </c>
    </row>
    <row r="64" spans="1:1">
      <c r="A64" s="51" t="s">
        <v>3570</v>
      </c>
    </row>
    <row r="65" spans="1:1">
      <c r="A65" s="51" t="s">
        <v>3571</v>
      </c>
    </row>
    <row r="66" spans="1:1">
      <c r="A66" s="51" t="s">
        <v>3572</v>
      </c>
    </row>
    <row r="67" spans="1:1">
      <c r="A67" s="51" t="s">
        <v>3575</v>
      </c>
    </row>
    <row r="68" spans="1:1">
      <c r="A68" s="51" t="s">
        <v>3038</v>
      </c>
    </row>
    <row r="69" spans="1:1">
      <c r="A69" s="52" t="s">
        <v>3169</v>
      </c>
    </row>
    <row r="70" spans="1:1">
      <c r="A70" s="52" t="s">
        <v>3077</v>
      </c>
    </row>
    <row r="71" spans="1:1" ht="42.75">
      <c r="A71" s="51" t="s">
        <v>3156</v>
      </c>
    </row>
    <row r="72" spans="1:1">
      <c r="A72" s="51" t="s">
        <v>3129</v>
      </c>
    </row>
    <row r="73" spans="1:1">
      <c r="A73" s="51" t="s">
        <v>3071</v>
      </c>
    </row>
    <row r="74" spans="1:1">
      <c r="A74" s="51" t="s">
        <v>3087</v>
      </c>
    </row>
    <row r="75" spans="1:1">
      <c r="A75" s="51" t="s">
        <v>3102</v>
      </c>
    </row>
    <row r="76" spans="1:1" ht="28.5">
      <c r="A76" s="51" t="s">
        <v>3177</v>
      </c>
    </row>
    <row r="77" spans="1:1">
      <c r="A77" s="51" t="s">
        <v>3076</v>
      </c>
    </row>
    <row r="78" spans="1:1">
      <c r="A78" s="51" t="s">
        <v>3075</v>
      </c>
    </row>
    <row r="79" spans="1:1">
      <c r="A79" s="51" t="s">
        <v>2458</v>
      </c>
    </row>
    <row r="80" spans="1:1">
      <c r="A80" s="51" t="s">
        <v>3112</v>
      </c>
    </row>
    <row r="81" spans="1:1">
      <c r="A81" s="51" t="s">
        <v>3140</v>
      </c>
    </row>
    <row r="82" spans="1:1">
      <c r="A82" s="51" t="s">
        <v>3094</v>
      </c>
    </row>
    <row r="83" spans="1:1">
      <c r="A83" s="51" t="s">
        <v>3181</v>
      </c>
    </row>
    <row r="84" spans="1:1" ht="28.5">
      <c r="A84" s="51" t="s">
        <v>3055</v>
      </c>
    </row>
    <row r="85" spans="1:1">
      <c r="A85" s="51" t="s">
        <v>3061</v>
      </c>
    </row>
    <row r="86" spans="1:1">
      <c r="A86" s="51" t="s">
        <v>3134</v>
      </c>
    </row>
    <row r="87" spans="1:1">
      <c r="A87" s="51" t="s">
        <v>3147</v>
      </c>
    </row>
    <row r="88" spans="1:1">
      <c r="A88" s="51" t="s">
        <v>3130</v>
      </c>
    </row>
    <row r="89" spans="1:1">
      <c r="A89" s="51" t="s">
        <v>3132</v>
      </c>
    </row>
    <row r="90" spans="1:1">
      <c r="A90" s="51" t="s">
        <v>3128</v>
      </c>
    </row>
    <row r="91" spans="1:1">
      <c r="A91" s="49" t="s">
        <v>3049</v>
      </c>
    </row>
    <row r="92" spans="1:1">
      <c r="A92" s="51" t="s">
        <v>3155</v>
      </c>
    </row>
    <row r="93" spans="1:1">
      <c r="A93" s="51" t="s">
        <v>3046</v>
      </c>
    </row>
    <row r="94" spans="1:1">
      <c r="A94" s="51" t="s">
        <v>3051</v>
      </c>
    </row>
    <row r="95" spans="1:1">
      <c r="A95" s="51" t="s">
        <v>3113</v>
      </c>
    </row>
    <row r="96" spans="1:1">
      <c r="A96" s="51" t="s">
        <v>3192</v>
      </c>
    </row>
    <row r="97" spans="1:1">
      <c r="A97" s="51" t="s">
        <v>3048</v>
      </c>
    </row>
    <row r="98" spans="1:1">
      <c r="A98" s="51" t="s">
        <v>3084</v>
      </c>
    </row>
    <row r="99" spans="1:1">
      <c r="A99" s="51" t="s">
        <v>3109</v>
      </c>
    </row>
    <row r="100" spans="1:1" ht="42.75">
      <c r="A100" s="51" t="s">
        <v>3166</v>
      </c>
    </row>
    <row r="101" spans="1:1">
      <c r="A101" s="51" t="s">
        <v>3115</v>
      </c>
    </row>
    <row r="102" spans="1:1">
      <c r="A102" s="51" t="s">
        <v>3148</v>
      </c>
    </row>
    <row r="103" spans="1:1" ht="28.5">
      <c r="A103" s="51" t="s">
        <v>3126</v>
      </c>
    </row>
    <row r="104" spans="1:1" ht="28.5">
      <c r="A104" s="51" t="s">
        <v>3146</v>
      </c>
    </row>
    <row r="105" spans="1:1" ht="28.5">
      <c r="A105" s="51" t="s">
        <v>3083</v>
      </c>
    </row>
    <row r="106" spans="1:1">
      <c r="A106" s="51" t="s">
        <v>3114</v>
      </c>
    </row>
    <row r="107" spans="1:1" ht="28.5">
      <c r="A107" s="51" t="s">
        <v>3105</v>
      </c>
    </row>
    <row r="108" spans="1:1">
      <c r="A108" s="51" t="s">
        <v>3062</v>
      </c>
    </row>
    <row r="109" spans="1:1">
      <c r="A109" s="51" t="s">
        <v>3190</v>
      </c>
    </row>
    <row r="110" spans="1:1" ht="28.5">
      <c r="A110" s="51" t="s">
        <v>3074</v>
      </c>
    </row>
    <row r="111" spans="1:1">
      <c r="A111" s="51" t="s">
        <v>3101</v>
      </c>
    </row>
    <row r="112" spans="1:1">
      <c r="A112" s="51" t="s">
        <v>3104</v>
      </c>
    </row>
    <row r="113" spans="1:1" ht="28.5">
      <c r="A113" s="51" t="s">
        <v>3103</v>
      </c>
    </row>
    <row r="114" spans="1:1">
      <c r="A114" s="51" t="s">
        <v>3149</v>
      </c>
    </row>
    <row r="115" spans="1:1">
      <c r="A115" s="51" t="s">
        <v>3186</v>
      </c>
    </row>
    <row r="116" spans="1:1">
      <c r="A116" s="51" t="s">
        <v>3150</v>
      </c>
    </row>
    <row r="117" spans="1:1">
      <c r="A117" s="51" t="s">
        <v>3034</v>
      </c>
    </row>
    <row r="118" spans="1:1" ht="28.5">
      <c r="A118" s="51" t="s">
        <v>3073</v>
      </c>
    </row>
    <row r="119" spans="1:1">
      <c r="A119" s="51" t="s">
        <v>3159</v>
      </c>
    </row>
    <row r="120" spans="1:1">
      <c r="A120" s="51" t="s">
        <v>3157</v>
      </c>
    </row>
    <row r="121" spans="1:1">
      <c r="A121" s="51" t="s">
        <v>3822</v>
      </c>
    </row>
    <row r="122" spans="1:1">
      <c r="A122" s="51" t="s">
        <v>2101</v>
      </c>
    </row>
    <row r="123" spans="1:1" ht="28.5">
      <c r="A123" s="51" t="s">
        <v>3111</v>
      </c>
    </row>
    <row r="124" spans="1:1">
      <c r="A124" s="51" t="s">
        <v>3045</v>
      </c>
    </row>
    <row r="125" spans="1:1" ht="28.5">
      <c r="A125" s="51" t="s">
        <v>3110</v>
      </c>
    </row>
    <row r="126" spans="1:1" ht="28.5">
      <c r="A126" s="51" t="s">
        <v>3040</v>
      </c>
    </row>
    <row r="127" spans="1:1">
      <c r="A127" s="51" t="s">
        <v>3011</v>
      </c>
    </row>
    <row r="128" spans="1:1">
      <c r="A128" s="51" t="s">
        <v>3044</v>
      </c>
    </row>
    <row r="129" spans="1:1">
      <c r="A129" s="51" t="s">
        <v>3098</v>
      </c>
    </row>
    <row r="130" spans="1:1">
      <c r="A130" s="51" t="s">
        <v>3882</v>
      </c>
    </row>
    <row r="131" spans="1:1">
      <c r="A131" s="49" t="s">
        <v>3136</v>
      </c>
    </row>
    <row r="132" spans="1:1" ht="28.5">
      <c r="A132" s="49" t="s">
        <v>3887</v>
      </c>
    </row>
    <row r="133" spans="1:1">
      <c r="A133" s="49" t="s">
        <v>3179</v>
      </c>
    </row>
    <row r="134" spans="1:1">
      <c r="A134" s="49" t="s">
        <v>3120</v>
      </c>
    </row>
    <row r="135" spans="1:1">
      <c r="A135" s="49" t="s">
        <v>2947</v>
      </c>
    </row>
    <row r="136" spans="1:1">
      <c r="A136" s="49" t="s">
        <v>1356</v>
      </c>
    </row>
    <row r="137" spans="1:1">
      <c r="A137" s="49" t="s">
        <v>3031</v>
      </c>
    </row>
    <row r="138" spans="1:1">
      <c r="A138" s="51" t="s">
        <v>3023</v>
      </c>
    </row>
    <row r="139" spans="1:1">
      <c r="A139" s="49" t="s">
        <v>3088</v>
      </c>
    </row>
    <row r="140" spans="1:1">
      <c r="A140" s="49" t="s">
        <v>3068</v>
      </c>
    </row>
    <row r="141" spans="1:1" ht="28.5">
      <c r="A141" s="51" t="s">
        <v>3018</v>
      </c>
    </row>
    <row r="142" spans="1:1">
      <c r="A142" s="51" t="s">
        <v>3079</v>
      </c>
    </row>
    <row r="143" spans="1:1">
      <c r="A143" s="51" t="s">
        <v>3124</v>
      </c>
    </row>
    <row r="144" spans="1:1" ht="28.5">
      <c r="A144" s="51" t="s">
        <v>3028</v>
      </c>
    </row>
    <row r="145" spans="1:1">
      <c r="A145" s="51" t="s">
        <v>3138</v>
      </c>
    </row>
    <row r="146" spans="1:1">
      <c r="A146" s="51" t="s">
        <v>3036</v>
      </c>
    </row>
    <row r="147" spans="1:1">
      <c r="A147" s="49" t="s">
        <v>3144</v>
      </c>
    </row>
    <row r="148" spans="1:1">
      <c r="A148" s="49" t="s">
        <v>3152</v>
      </c>
    </row>
    <row r="149" spans="1:1">
      <c r="A149" s="51" t="s">
        <v>3066</v>
      </c>
    </row>
    <row r="150" spans="1:1">
      <c r="A150" s="51" t="s">
        <v>3056</v>
      </c>
    </row>
    <row r="151" spans="1:1">
      <c r="A151" s="51" t="s">
        <v>3135</v>
      </c>
    </row>
    <row r="152" spans="1:1">
      <c r="A152" s="51" t="s">
        <v>3058</v>
      </c>
    </row>
    <row r="153" spans="1:1" ht="28.5">
      <c r="A153" s="51" t="s">
        <v>3153</v>
      </c>
    </row>
    <row r="154" spans="1:1" ht="28.5">
      <c r="A154" s="51" t="s">
        <v>3070</v>
      </c>
    </row>
    <row r="155" spans="1:1" ht="28.5">
      <c r="A155" s="51" t="s">
        <v>3189</v>
      </c>
    </row>
    <row r="156" spans="1:1">
      <c r="A156" s="51" t="s">
        <v>3016</v>
      </c>
    </row>
    <row r="157" spans="1:1">
      <c r="A157" s="51" t="s">
        <v>3162</v>
      </c>
    </row>
    <row r="158" spans="1:1">
      <c r="A158" s="51" t="s">
        <v>3137</v>
      </c>
    </row>
    <row r="159" spans="1:1">
      <c r="A159" s="51" t="s">
        <v>3042</v>
      </c>
    </row>
    <row r="160" spans="1:1">
      <c r="A160" s="51" t="s">
        <v>3033</v>
      </c>
    </row>
    <row r="161" spans="1:1" ht="28.5">
      <c r="A161" s="51" t="s">
        <v>3047</v>
      </c>
    </row>
    <row r="162" spans="1:1">
      <c r="A162" s="51" t="s">
        <v>3035</v>
      </c>
    </row>
    <row r="163" spans="1:1">
      <c r="A163" s="51" t="s">
        <v>3175</v>
      </c>
    </row>
    <row r="164" spans="1:1">
      <c r="A164" s="51" t="s">
        <v>3099</v>
      </c>
    </row>
    <row r="165" spans="1:1">
      <c r="A165" s="51" t="s">
        <v>3180</v>
      </c>
    </row>
    <row r="166" spans="1:1">
      <c r="A166" s="51" t="s">
        <v>3176</v>
      </c>
    </row>
    <row r="167" spans="1:1">
      <c r="A167" s="51" t="s">
        <v>3171</v>
      </c>
    </row>
    <row r="168" spans="1:1">
      <c r="A168" s="51" t="s">
        <v>3184</v>
      </c>
    </row>
    <row r="169" spans="1:1">
      <c r="A169" s="51" t="s">
        <v>3080</v>
      </c>
    </row>
    <row r="170" spans="1:1">
      <c r="A170" s="51" t="s">
        <v>3173</v>
      </c>
    </row>
    <row r="171" spans="1:1">
      <c r="A171" s="51" t="s">
        <v>3085</v>
      </c>
    </row>
    <row r="172" spans="1:1">
      <c r="A172" s="51" t="s">
        <v>3182</v>
      </c>
    </row>
    <row r="173" spans="1:1">
      <c r="A173" s="51" t="s">
        <v>3178</v>
      </c>
    </row>
    <row r="174" spans="1:1">
      <c r="A174" s="51" t="s">
        <v>3160</v>
      </c>
    </row>
    <row r="175" spans="1:1" ht="28.5">
      <c r="A175" s="51" t="s">
        <v>3141</v>
      </c>
    </row>
    <row r="176" spans="1:1">
      <c r="A176" s="51" t="s">
        <v>3069</v>
      </c>
    </row>
    <row r="177" spans="1:1">
      <c r="A177" s="51" t="s">
        <v>3089</v>
      </c>
    </row>
    <row r="178" spans="1:1">
      <c r="A178" s="51" t="s">
        <v>3054</v>
      </c>
    </row>
    <row r="179" spans="1:1" ht="28.5">
      <c r="A179" s="51" t="s">
        <v>3095</v>
      </c>
    </row>
    <row r="180" spans="1:1">
      <c r="A180" s="51" t="s">
        <v>4059</v>
      </c>
    </row>
    <row r="181" spans="1:1">
      <c r="A181" s="51" t="s">
        <v>3107</v>
      </c>
    </row>
    <row r="182" spans="1:1">
      <c r="A182" s="51" t="s">
        <v>3043</v>
      </c>
    </row>
    <row r="183" spans="1:1">
      <c r="A183" s="51" t="s">
        <v>3092</v>
      </c>
    </row>
    <row r="184" spans="1:1">
      <c r="A184" s="51" t="s">
        <v>3052</v>
      </c>
    </row>
    <row r="185" spans="1:1">
      <c r="A185" s="51" t="s">
        <v>3154</v>
      </c>
    </row>
    <row r="186" spans="1:1" ht="28.5">
      <c r="A186" s="51" t="s">
        <v>3082</v>
      </c>
    </row>
    <row r="187" spans="1:1">
      <c r="A187" s="51" t="s">
        <v>3078</v>
      </c>
    </row>
    <row r="188" spans="1:1">
      <c r="A188" s="51" t="s">
        <v>3163</v>
      </c>
    </row>
    <row r="189" spans="1:1">
      <c r="A189" s="51" t="s">
        <v>3151</v>
      </c>
    </row>
    <row r="190" spans="1:1">
      <c r="A190" s="51" t="s">
        <v>3086</v>
      </c>
    </row>
    <row r="191" spans="1:1">
      <c r="A191" s="51" t="s">
        <v>3125</v>
      </c>
    </row>
    <row r="192" spans="1:1">
      <c r="A192" s="51" t="s">
        <v>3123</v>
      </c>
    </row>
    <row r="193" spans="1:1">
      <c r="A193" s="51" t="s">
        <v>3057</v>
      </c>
    </row>
    <row r="194" spans="1:1">
      <c r="A194" s="51" t="s">
        <v>3121</v>
      </c>
    </row>
    <row r="195" spans="1:1">
      <c r="A195" s="51" t="s">
        <v>3059</v>
      </c>
    </row>
    <row r="196" spans="1:1" ht="28.5">
      <c r="A196" s="51" t="s">
        <v>3116</v>
      </c>
    </row>
    <row r="197" spans="1:1">
      <c r="A197" s="51" t="s">
        <v>3067</v>
      </c>
    </row>
    <row r="198" spans="1:1">
      <c r="A198" s="51" t="s">
        <v>3168</v>
      </c>
    </row>
    <row r="199" spans="1:1">
      <c r="A199" s="51" t="s">
        <v>3161</v>
      </c>
    </row>
    <row r="200" spans="1:1">
      <c r="A200" s="51" t="s">
        <v>3017</v>
      </c>
    </row>
    <row r="201" spans="1:1">
      <c r="A201" s="51" t="s">
        <v>3027</v>
      </c>
    </row>
    <row r="202" spans="1:1">
      <c r="A202" s="51" t="s">
        <v>3022</v>
      </c>
    </row>
    <row r="203" spans="1:1">
      <c r="A203" s="51" t="s">
        <v>3029</v>
      </c>
    </row>
    <row r="204" spans="1:1" ht="28.5">
      <c r="A204" s="51" t="s">
        <v>3172</v>
      </c>
    </row>
    <row r="205" spans="1:1" ht="28.5">
      <c r="A205" s="51" t="s">
        <v>3174</v>
      </c>
    </row>
    <row r="206" spans="1:1" ht="28.5">
      <c r="A206" s="51" t="s">
        <v>3133</v>
      </c>
    </row>
    <row r="207" spans="1:1" ht="28.5">
      <c r="A207" s="51" t="s">
        <v>3145</v>
      </c>
    </row>
    <row r="208" spans="1:1">
      <c r="A208" s="51" t="s">
        <v>3065</v>
      </c>
    </row>
    <row r="209" spans="1:1" ht="28.5">
      <c r="A209" s="51" t="s">
        <v>3053</v>
      </c>
    </row>
    <row r="210" spans="1:1">
      <c r="A210" s="51" t="s">
        <v>3187</v>
      </c>
    </row>
    <row r="211" spans="1:1" ht="28.5">
      <c r="A211" s="51" t="s">
        <v>3122</v>
      </c>
    </row>
    <row r="212" spans="1:1">
      <c r="A212" s="51" t="s">
        <v>3158</v>
      </c>
    </row>
    <row r="213" spans="1:1" ht="28.5">
      <c r="A213" s="51" t="s">
        <v>3127</v>
      </c>
    </row>
    <row r="214" spans="1:1">
      <c r="A214" s="51" t="s">
        <v>3106</v>
      </c>
    </row>
    <row r="215" spans="1:1">
      <c r="A215" s="51" t="s">
        <v>3191</v>
      </c>
    </row>
    <row r="216" spans="1:1">
      <c r="A216" s="51" t="s">
        <v>3164</v>
      </c>
    </row>
    <row r="217" spans="1:1">
      <c r="A217" s="51" t="s">
        <v>3081</v>
      </c>
    </row>
    <row r="218" spans="1:1">
      <c r="A218" s="51" t="s">
        <v>3100</v>
      </c>
    </row>
    <row r="219" spans="1:1">
      <c r="A219" s="51" t="s">
        <v>3096</v>
      </c>
    </row>
    <row r="220" spans="1:1">
      <c r="A220" s="51" t="s">
        <v>3108</v>
      </c>
    </row>
    <row r="221" spans="1:1" ht="28.5">
      <c r="A221" s="49" t="s">
        <v>3019</v>
      </c>
    </row>
    <row r="222" spans="1:1">
      <c r="A222" s="49" t="s">
        <v>3039</v>
      </c>
    </row>
    <row r="223" spans="1:1">
      <c r="A223" s="49" t="s">
        <v>3093</v>
      </c>
    </row>
    <row r="224" spans="1:1">
      <c r="A224" s="49" t="s">
        <v>3030</v>
      </c>
    </row>
    <row r="225" spans="1:1">
      <c r="A225" s="51" t="s">
        <v>3064</v>
      </c>
    </row>
    <row r="226" spans="1:1">
      <c r="A226" s="51" t="s">
        <v>3014</v>
      </c>
    </row>
    <row r="227" spans="1:1">
      <c r="A227" s="51" t="s">
        <v>3025</v>
      </c>
    </row>
    <row r="228" spans="1:1" ht="28.5">
      <c r="A228" s="51" t="s">
        <v>3012</v>
      </c>
    </row>
    <row r="229" spans="1:1">
      <c r="A229" s="51" t="s">
        <v>3037</v>
      </c>
    </row>
    <row r="230" spans="1:1">
      <c r="A230" s="51" t="s">
        <v>3032</v>
      </c>
    </row>
    <row r="231" spans="1:1">
      <c r="A231" s="51" t="s">
        <v>3183</v>
      </c>
    </row>
    <row r="232" spans="1:1">
      <c r="A232" s="51" t="s">
        <v>3185</v>
      </c>
    </row>
    <row r="233" spans="1:1">
      <c r="A233" s="51" t="s">
        <v>3143</v>
      </c>
    </row>
    <row r="234" spans="1:1">
      <c r="A234" s="51" t="s">
        <v>3170</v>
      </c>
    </row>
    <row r="235" spans="1:1">
      <c r="A235" s="51" t="s">
        <v>3117</v>
      </c>
    </row>
    <row r="236" spans="1:1">
      <c r="A236" s="51" t="s">
        <v>3139</v>
      </c>
    </row>
    <row r="237" spans="1:1" ht="28.5">
      <c r="A237" s="51" t="s">
        <v>3142</v>
      </c>
    </row>
    <row r="238" spans="1:1">
      <c r="A238" s="51" t="s">
        <v>3118</v>
      </c>
    </row>
    <row r="239" spans="1:1">
      <c r="A239" s="51" t="s">
        <v>3167</v>
      </c>
    </row>
    <row r="240" spans="1:1" ht="15.75">
      <c r="A240" s="53" t="s">
        <v>3165</v>
      </c>
    </row>
    <row r="241" spans="1:1" ht="28.5">
      <c r="A241" s="51" t="s">
        <v>6932</v>
      </c>
    </row>
    <row r="242" spans="1:1">
      <c r="A242" s="51" t="s">
        <v>6933</v>
      </c>
    </row>
  </sheetData>
  <pageMargins left="0.7" right="0.7" top="0.75" bottom="0.75" header="0.3" footer="0.3"/>
  <pageSetup paperSize="0" orientation="portrait"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FF638-B1B1-40EB-BEE6-3A1A0C4677BD}">
  <dimension ref="A1:AF64"/>
  <sheetViews>
    <sheetView zoomScale="85" zoomScaleNormal="85" workbookViewId="0">
      <pane ySplit="2" topLeftCell="A3" activePane="bottomLeft" state="frozen"/>
      <selection pane="bottomLeft" activeCell="C8" sqref="C8"/>
    </sheetView>
  </sheetViews>
  <sheetFormatPr baseColWidth="10" defaultColWidth="11.42578125" defaultRowHeight="22.5" customHeight="1"/>
  <cols>
    <col min="1" max="1" width="11.42578125" style="69"/>
    <col min="2" max="2" width="32.5703125" style="70" customWidth="1"/>
    <col min="3" max="4" width="20.7109375" style="70" customWidth="1"/>
    <col min="5" max="5" width="15.5703125" style="69" customWidth="1"/>
    <col min="6" max="6" width="44.5703125" style="69" customWidth="1"/>
    <col min="7" max="7" width="11.42578125" style="69" customWidth="1"/>
    <col min="8" max="8" width="21.7109375" style="69" customWidth="1"/>
    <col min="9" max="9" width="11.42578125" style="69" customWidth="1"/>
    <col min="10" max="10" width="22.42578125" style="70" customWidth="1"/>
    <col min="11" max="26" width="11.42578125" style="69" customWidth="1"/>
    <col min="27" max="28" width="11.42578125" style="70" customWidth="1"/>
    <col min="29" max="32" width="11.42578125" style="70"/>
    <col min="33" max="16384" width="11.42578125" style="69"/>
  </cols>
  <sheetData>
    <row r="1" spans="1:32" ht="22.5" customHeight="1">
      <c r="E1" s="69">
        <f>SUBTOTAL(3,E3:E64)</f>
        <v>62</v>
      </c>
    </row>
    <row r="2" spans="1:32" s="67" customFormat="1" ht="36" customHeight="1">
      <c r="A2" s="67" t="s">
        <v>2999</v>
      </c>
      <c r="B2" s="68" t="s">
        <v>447</v>
      </c>
      <c r="C2" s="68" t="s">
        <v>445</v>
      </c>
      <c r="D2" s="68" t="s">
        <v>446</v>
      </c>
      <c r="E2" s="67" t="s">
        <v>0</v>
      </c>
      <c r="F2" s="67" t="s">
        <v>1</v>
      </c>
      <c r="G2" s="67" t="s">
        <v>2</v>
      </c>
      <c r="H2" s="67" t="s">
        <v>3</v>
      </c>
      <c r="I2" s="67" t="s">
        <v>439</v>
      </c>
      <c r="J2" s="68" t="s">
        <v>447</v>
      </c>
      <c r="K2" s="67" t="s">
        <v>440</v>
      </c>
      <c r="L2" s="67" t="s">
        <v>441</v>
      </c>
      <c r="M2" s="67" t="s">
        <v>442</v>
      </c>
      <c r="N2" s="67" t="s">
        <v>443</v>
      </c>
      <c r="O2" s="67" t="s">
        <v>444</v>
      </c>
      <c r="P2" s="67" t="s">
        <v>445</v>
      </c>
      <c r="Q2" s="67" t="s">
        <v>446</v>
      </c>
      <c r="R2" s="67" t="s">
        <v>448</v>
      </c>
      <c r="S2" s="67" t="s">
        <v>449</v>
      </c>
      <c r="T2" s="67" t="s">
        <v>450</v>
      </c>
      <c r="U2" s="67" t="s">
        <v>451</v>
      </c>
      <c r="V2" s="67" t="s">
        <v>452</v>
      </c>
      <c r="W2" s="67" t="s">
        <v>453</v>
      </c>
      <c r="X2" s="67" t="s">
        <v>454</v>
      </c>
      <c r="Y2" s="67" t="s">
        <v>455</v>
      </c>
      <c r="Z2" s="67" t="s">
        <v>456</v>
      </c>
      <c r="AA2" s="68" t="s">
        <v>457</v>
      </c>
      <c r="AB2" s="68" t="s">
        <v>458</v>
      </c>
      <c r="AC2" s="68" t="s">
        <v>3000</v>
      </c>
      <c r="AD2" s="68" t="s">
        <v>7</v>
      </c>
      <c r="AE2" s="68" t="s">
        <v>8</v>
      </c>
      <c r="AF2" s="68" t="s">
        <v>9</v>
      </c>
    </row>
    <row r="3" spans="1:32" customFormat="1" ht="22.5" customHeight="1">
      <c r="A3" s="83"/>
      <c r="B3" s="94" t="s">
        <v>1111</v>
      </c>
      <c r="C3" s="83"/>
      <c r="D3" s="83"/>
      <c r="E3" s="83" t="s">
        <v>1104</v>
      </c>
      <c r="F3" s="83" t="s">
        <v>1105</v>
      </c>
      <c r="G3" s="83" t="s">
        <v>1086</v>
      </c>
      <c r="H3" s="83" t="s">
        <v>41</v>
      </c>
      <c r="I3" s="83" t="s">
        <v>1106</v>
      </c>
      <c r="J3" s="94" t="s">
        <v>1111</v>
      </c>
      <c r="K3" s="83" t="s">
        <v>1107</v>
      </c>
      <c r="L3" s="83" t="s">
        <v>1108</v>
      </c>
      <c r="M3" s="83" t="s">
        <v>1109</v>
      </c>
      <c r="N3" s="83" t="s">
        <v>1110</v>
      </c>
      <c r="O3" s="83" t="s">
        <v>467</v>
      </c>
      <c r="P3" s="83" t="s">
        <v>1091</v>
      </c>
      <c r="Q3" s="83" t="s">
        <v>1092</v>
      </c>
      <c r="R3" s="83" t="s">
        <v>460</v>
      </c>
      <c r="S3" s="83" t="s">
        <v>470</v>
      </c>
      <c r="T3" s="83" t="s">
        <v>471</v>
      </c>
      <c r="U3" s="83" t="s">
        <v>1081</v>
      </c>
      <c r="V3" s="83" t="s">
        <v>1112</v>
      </c>
      <c r="W3" s="83" t="s">
        <v>1113</v>
      </c>
      <c r="X3" s="83" t="s">
        <v>1070</v>
      </c>
      <c r="Y3" s="83" t="s">
        <v>1070</v>
      </c>
      <c r="Z3" s="83" t="s">
        <v>1114</v>
      </c>
      <c r="AA3" s="94" t="s">
        <v>1115</v>
      </c>
      <c r="AB3" s="94" t="s">
        <v>668</v>
      </c>
      <c r="AC3" s="94"/>
      <c r="AD3" s="94"/>
      <c r="AE3" s="76"/>
      <c r="AF3" s="76"/>
    </row>
    <row r="4" spans="1:32" customFormat="1" ht="22.5" customHeight="1">
      <c r="A4" s="83"/>
      <c r="B4" s="94" t="s">
        <v>1124</v>
      </c>
      <c r="C4" s="83"/>
      <c r="D4" s="83"/>
      <c r="E4" s="83" t="s">
        <v>1119</v>
      </c>
      <c r="F4" s="83" t="s">
        <v>1120</v>
      </c>
      <c r="G4" s="83" t="s">
        <v>1086</v>
      </c>
      <c r="H4" s="83" t="s">
        <v>41</v>
      </c>
      <c r="I4" s="83" t="s">
        <v>1053</v>
      </c>
      <c r="J4" s="94" t="s">
        <v>1124</v>
      </c>
      <c r="K4" s="83" t="s">
        <v>1121</v>
      </c>
      <c r="L4" s="83" t="s">
        <v>1122</v>
      </c>
      <c r="M4" s="83" t="s">
        <v>1109</v>
      </c>
      <c r="N4" s="83" t="s">
        <v>1123</v>
      </c>
      <c r="O4" s="83" t="s">
        <v>467</v>
      </c>
      <c r="P4" s="83" t="s">
        <v>1091</v>
      </c>
      <c r="Q4" s="83" t="s">
        <v>1092</v>
      </c>
      <c r="R4" s="83" t="s">
        <v>460</v>
      </c>
      <c r="S4" s="83" t="s">
        <v>470</v>
      </c>
      <c r="T4" s="83" t="s">
        <v>471</v>
      </c>
      <c r="U4" s="83" t="s">
        <v>1081</v>
      </c>
      <c r="V4" s="83" t="s">
        <v>1112</v>
      </c>
      <c r="W4" s="83" t="s">
        <v>1125</v>
      </c>
      <c r="X4" s="83" t="s">
        <v>1070</v>
      </c>
      <c r="Y4" s="83" t="s">
        <v>1126</v>
      </c>
      <c r="Z4" s="83" t="s">
        <v>1126</v>
      </c>
      <c r="AA4" s="94" t="s">
        <v>1115</v>
      </c>
      <c r="AB4" s="94" t="s">
        <v>1127</v>
      </c>
      <c r="AC4" s="94"/>
      <c r="AD4" s="94"/>
      <c r="AE4" s="76"/>
      <c r="AF4" s="76"/>
    </row>
    <row r="5" spans="1:32" customFormat="1" ht="22.5" customHeight="1">
      <c r="A5" s="83"/>
      <c r="B5" s="94" t="s">
        <v>1133</v>
      </c>
      <c r="C5" s="83"/>
      <c r="D5" s="83"/>
      <c r="E5" s="83" t="s">
        <v>1128</v>
      </c>
      <c r="F5" s="83" t="s">
        <v>1129</v>
      </c>
      <c r="G5" s="83" t="s">
        <v>1086</v>
      </c>
      <c r="H5" s="83" t="s">
        <v>14</v>
      </c>
      <c r="I5" s="83" t="s">
        <v>462</v>
      </c>
      <c r="J5" s="94" t="s">
        <v>1133</v>
      </c>
      <c r="K5" s="83" t="s">
        <v>464</v>
      </c>
      <c r="L5" s="83" t="s">
        <v>1130</v>
      </c>
      <c r="M5" s="83" t="s">
        <v>1131</v>
      </c>
      <c r="N5" s="83" t="s">
        <v>1132</v>
      </c>
      <c r="O5" s="83" t="s">
        <v>467</v>
      </c>
      <c r="P5" s="83" t="s">
        <v>661</v>
      </c>
      <c r="Q5" s="83" t="s">
        <v>662</v>
      </c>
      <c r="R5" s="83" t="s">
        <v>460</v>
      </c>
      <c r="S5" s="83" t="s">
        <v>470</v>
      </c>
      <c r="T5" s="83" t="s">
        <v>471</v>
      </c>
      <c r="U5" s="83" t="s">
        <v>1081</v>
      </c>
      <c r="V5" s="83" t="s">
        <v>1134</v>
      </c>
      <c r="W5" s="83" t="s">
        <v>1135</v>
      </c>
      <c r="X5" s="83" t="s">
        <v>1136</v>
      </c>
      <c r="Y5" s="83" t="s">
        <v>1136</v>
      </c>
      <c r="Z5" s="83" t="s">
        <v>1136</v>
      </c>
      <c r="AA5" s="94" t="s">
        <v>1137</v>
      </c>
      <c r="AB5" s="94" t="s">
        <v>668</v>
      </c>
      <c r="AC5" s="94"/>
      <c r="AD5" s="94"/>
      <c r="AE5" s="76"/>
      <c r="AF5" s="76"/>
    </row>
    <row r="6" spans="1:32" customFormat="1" ht="22.5" customHeight="1">
      <c r="A6" s="83"/>
      <c r="B6" s="94" t="s">
        <v>460</v>
      </c>
      <c r="C6" s="83"/>
      <c r="D6" s="83"/>
      <c r="E6" s="83" t="s">
        <v>1148</v>
      </c>
      <c r="F6" s="83" t="s">
        <v>1149</v>
      </c>
      <c r="G6" s="83" t="s">
        <v>1086</v>
      </c>
      <c r="H6" s="83" t="s">
        <v>41</v>
      </c>
      <c r="I6" s="83" t="s">
        <v>1150</v>
      </c>
      <c r="J6" s="94" t="s">
        <v>460</v>
      </c>
      <c r="K6" s="83" t="s">
        <v>464</v>
      </c>
      <c r="L6" s="83" t="s">
        <v>1108</v>
      </c>
      <c r="M6" s="83" t="s">
        <v>1109</v>
      </c>
      <c r="N6" s="83" t="s">
        <v>1151</v>
      </c>
      <c r="O6" s="83" t="s">
        <v>467</v>
      </c>
      <c r="P6" s="83" t="s">
        <v>489</v>
      </c>
      <c r="Q6" s="83" t="s">
        <v>1152</v>
      </c>
      <c r="R6" s="83" t="s">
        <v>460</v>
      </c>
      <c r="S6" s="83" t="s">
        <v>470</v>
      </c>
      <c r="T6" s="83" t="s">
        <v>471</v>
      </c>
      <c r="U6" s="83" t="s">
        <v>472</v>
      </c>
      <c r="V6" s="83" t="s">
        <v>1153</v>
      </c>
      <c r="W6" s="83" t="s">
        <v>1154</v>
      </c>
      <c r="X6" s="83" t="s">
        <v>1070</v>
      </c>
      <c r="Y6" s="83" t="s">
        <v>1155</v>
      </c>
      <c r="Z6" s="83" t="s">
        <v>1156</v>
      </c>
      <c r="AA6" s="94" t="s">
        <v>1157</v>
      </c>
      <c r="AB6" s="94" t="s">
        <v>1157</v>
      </c>
      <c r="AC6" s="94"/>
      <c r="AD6" s="94"/>
      <c r="AE6" s="76"/>
      <c r="AF6" s="76"/>
    </row>
    <row r="7" spans="1:32" customFormat="1" ht="22.5" customHeight="1">
      <c r="A7" s="83"/>
      <c r="B7" s="94" t="s">
        <v>1162</v>
      </c>
      <c r="C7" s="83"/>
      <c r="D7" s="83"/>
      <c r="E7" s="83" t="s">
        <v>1158</v>
      </c>
      <c r="F7" s="83" t="s">
        <v>1159</v>
      </c>
      <c r="G7" s="83" t="s">
        <v>1086</v>
      </c>
      <c r="H7" s="83" t="s">
        <v>14</v>
      </c>
      <c r="I7" s="83" t="s">
        <v>462</v>
      </c>
      <c r="J7" s="94" t="s">
        <v>1162</v>
      </c>
      <c r="K7" s="83" t="s">
        <v>1098</v>
      </c>
      <c r="L7" s="83" t="s">
        <v>505</v>
      </c>
      <c r="M7" s="83" t="s">
        <v>1160</v>
      </c>
      <c r="N7" s="83" t="s">
        <v>1161</v>
      </c>
      <c r="O7" s="83" t="s">
        <v>467</v>
      </c>
      <c r="P7" s="83" t="s">
        <v>1091</v>
      </c>
      <c r="Q7" s="83" t="s">
        <v>1092</v>
      </c>
      <c r="R7" s="83" t="s">
        <v>460</v>
      </c>
      <c r="S7" s="83" t="s">
        <v>470</v>
      </c>
      <c r="T7" s="83" t="s">
        <v>471</v>
      </c>
      <c r="U7" s="83" t="s">
        <v>472</v>
      </c>
      <c r="V7" s="83" t="s">
        <v>1153</v>
      </c>
      <c r="W7" s="83" t="s">
        <v>1154</v>
      </c>
      <c r="X7" s="83" t="s">
        <v>1070</v>
      </c>
      <c r="Y7" s="83" t="s">
        <v>1155</v>
      </c>
      <c r="Z7" s="83" t="s">
        <v>1156</v>
      </c>
      <c r="AA7" s="94" t="s">
        <v>1157</v>
      </c>
      <c r="AB7" s="94" t="s">
        <v>1157</v>
      </c>
      <c r="AC7" s="94"/>
      <c r="AD7" s="94"/>
      <c r="AE7" s="76"/>
      <c r="AF7" s="76"/>
    </row>
    <row r="8" spans="1:32" customFormat="1" ht="22.5" customHeight="1">
      <c r="A8" s="83"/>
      <c r="B8" s="94" t="s">
        <v>1226</v>
      </c>
      <c r="C8" s="83"/>
      <c r="D8" s="83"/>
      <c r="E8" s="83" t="s">
        <v>1220</v>
      </c>
      <c r="F8" s="83" t="s">
        <v>1221</v>
      </c>
      <c r="G8" s="83" t="s">
        <v>1086</v>
      </c>
      <c r="H8" s="83" t="s">
        <v>14</v>
      </c>
      <c r="I8" s="83" t="s">
        <v>485</v>
      </c>
      <c r="J8" s="94" t="s">
        <v>1226</v>
      </c>
      <c r="K8" s="83" t="s">
        <v>1222</v>
      </c>
      <c r="L8" s="83" t="s">
        <v>1122</v>
      </c>
      <c r="M8" s="83" t="s">
        <v>1223</v>
      </c>
      <c r="N8" s="83" t="s">
        <v>1224</v>
      </c>
      <c r="O8" s="83" t="s">
        <v>467</v>
      </c>
      <c r="P8" s="83" t="s">
        <v>1091</v>
      </c>
      <c r="Q8" s="83" t="s">
        <v>1225</v>
      </c>
      <c r="R8" s="83" t="s">
        <v>460</v>
      </c>
      <c r="S8" s="83" t="s">
        <v>470</v>
      </c>
      <c r="T8" s="83" t="s">
        <v>471</v>
      </c>
      <c r="U8" s="83" t="s">
        <v>1172</v>
      </c>
      <c r="V8" s="83" t="s">
        <v>32</v>
      </c>
      <c r="W8" s="83" t="s">
        <v>1227</v>
      </c>
      <c r="X8" s="83" t="s">
        <v>1228</v>
      </c>
      <c r="Y8" s="83" t="s">
        <v>1229</v>
      </c>
      <c r="Z8" s="83" t="s">
        <v>1230</v>
      </c>
      <c r="AA8" s="94" t="s">
        <v>1231</v>
      </c>
      <c r="AB8" s="94" t="s">
        <v>1127</v>
      </c>
      <c r="AC8" s="94"/>
      <c r="AD8" s="94"/>
      <c r="AE8" s="76"/>
      <c r="AF8" s="76"/>
    </row>
    <row r="9" spans="1:32" customFormat="1" ht="22.5" customHeight="1">
      <c r="A9" s="83"/>
      <c r="B9" s="94" t="s">
        <v>1237</v>
      </c>
      <c r="C9" s="83"/>
      <c r="D9" s="83"/>
      <c r="E9" s="83" t="s">
        <v>1232</v>
      </c>
      <c r="F9" s="83" t="s">
        <v>1233</v>
      </c>
      <c r="G9" s="83" t="s">
        <v>1086</v>
      </c>
      <c r="H9" s="83" t="s">
        <v>127</v>
      </c>
      <c r="I9" s="83" t="s">
        <v>485</v>
      </c>
      <c r="J9" s="94" t="s">
        <v>1237</v>
      </c>
      <c r="K9" s="83" t="s">
        <v>1234</v>
      </c>
      <c r="L9" s="83" t="s">
        <v>1235</v>
      </c>
      <c r="M9" s="83" t="s">
        <v>1236</v>
      </c>
      <c r="N9" s="83" t="s">
        <v>488</v>
      </c>
      <c r="O9" s="83" t="s">
        <v>467</v>
      </c>
      <c r="P9" s="83" t="s">
        <v>661</v>
      </c>
      <c r="Q9" s="83" t="s">
        <v>662</v>
      </c>
      <c r="R9" s="83" t="s">
        <v>460</v>
      </c>
      <c r="S9" s="83" t="s">
        <v>470</v>
      </c>
      <c r="T9" s="83" t="s">
        <v>471</v>
      </c>
      <c r="U9" s="83" t="s">
        <v>1172</v>
      </c>
      <c r="V9" s="83" t="s">
        <v>32</v>
      </c>
      <c r="W9" s="83" t="s">
        <v>1238</v>
      </c>
      <c r="X9" s="83" t="s">
        <v>1070</v>
      </c>
      <c r="Y9" s="83" t="s">
        <v>1239</v>
      </c>
      <c r="Z9" s="83" t="s">
        <v>1219</v>
      </c>
      <c r="AA9" s="94" t="s">
        <v>1219</v>
      </c>
      <c r="AB9" s="94" t="s">
        <v>1240</v>
      </c>
      <c r="AC9" s="94"/>
      <c r="AD9" s="94"/>
      <c r="AE9" s="76"/>
      <c r="AF9" s="76"/>
    </row>
    <row r="10" spans="1:32" customFormat="1" ht="22.5" customHeight="1">
      <c r="A10" s="83"/>
      <c r="B10" s="94" t="s">
        <v>1288</v>
      </c>
      <c r="C10" s="83"/>
      <c r="D10" s="83"/>
      <c r="E10" s="83" t="s">
        <v>1283</v>
      </c>
      <c r="F10" s="83" t="s">
        <v>1284</v>
      </c>
      <c r="G10" s="83" t="s">
        <v>1086</v>
      </c>
      <c r="H10" s="83" t="s">
        <v>41</v>
      </c>
      <c r="I10" s="83" t="s">
        <v>1285</v>
      </c>
      <c r="J10" s="94" t="s">
        <v>1288</v>
      </c>
      <c r="K10" s="83" t="s">
        <v>1286</v>
      </c>
      <c r="L10" s="83" t="s">
        <v>1122</v>
      </c>
      <c r="M10" s="83" t="s">
        <v>1191</v>
      </c>
      <c r="N10" s="83" t="s">
        <v>1287</v>
      </c>
      <c r="O10" s="83" t="s">
        <v>467</v>
      </c>
      <c r="P10" s="83" t="s">
        <v>535</v>
      </c>
      <c r="Q10" s="83" t="s">
        <v>1185</v>
      </c>
      <c r="R10" s="83" t="s">
        <v>460</v>
      </c>
      <c r="S10" s="83" t="s">
        <v>470</v>
      </c>
      <c r="T10" s="83" t="s">
        <v>471</v>
      </c>
      <c r="U10" s="83" t="s">
        <v>472</v>
      </c>
      <c r="V10" s="83" t="s">
        <v>1270</v>
      </c>
      <c r="W10" s="83" t="s">
        <v>1271</v>
      </c>
      <c r="X10" s="83" t="s">
        <v>1070</v>
      </c>
      <c r="Y10" s="83" t="s">
        <v>1289</v>
      </c>
      <c r="Z10" s="83" t="s">
        <v>1274</v>
      </c>
      <c r="AA10" s="94" t="s">
        <v>1274</v>
      </c>
      <c r="AB10" s="94" t="s">
        <v>668</v>
      </c>
      <c r="AC10" s="94"/>
      <c r="AD10" s="94"/>
      <c r="AE10" s="76"/>
      <c r="AF10" s="76"/>
    </row>
    <row r="11" spans="1:32" customFormat="1" ht="22.5" customHeight="1">
      <c r="A11" s="83"/>
      <c r="B11" s="94" t="s">
        <v>1582</v>
      </c>
      <c r="C11" s="83"/>
      <c r="D11" s="83"/>
      <c r="E11" s="83" t="s">
        <v>1578</v>
      </c>
      <c r="F11" s="83" t="s">
        <v>1579</v>
      </c>
      <c r="G11" s="83" t="s">
        <v>1086</v>
      </c>
      <c r="H11" s="83" t="s">
        <v>1536</v>
      </c>
      <c r="I11" s="83" t="s">
        <v>485</v>
      </c>
      <c r="J11" s="94" t="s">
        <v>1582</v>
      </c>
      <c r="K11" s="83" t="s">
        <v>1580</v>
      </c>
      <c r="L11" s="83" t="s">
        <v>1581</v>
      </c>
      <c r="M11" s="83" t="s">
        <v>1580</v>
      </c>
      <c r="N11" s="83" t="s">
        <v>488</v>
      </c>
      <c r="O11" s="83" t="s">
        <v>467</v>
      </c>
      <c r="P11" s="83" t="s">
        <v>468</v>
      </c>
      <c r="Q11" s="83" t="s">
        <v>932</v>
      </c>
      <c r="R11" s="83" t="s">
        <v>460</v>
      </c>
      <c r="S11" s="83" t="s">
        <v>470</v>
      </c>
      <c r="T11" s="83" t="s">
        <v>471</v>
      </c>
      <c r="U11" s="83" t="s">
        <v>472</v>
      </c>
      <c r="V11" s="83" t="s">
        <v>26</v>
      </c>
      <c r="W11" s="83" t="s">
        <v>1583</v>
      </c>
      <c r="X11" s="83" t="s">
        <v>664</v>
      </c>
      <c r="Y11" s="83" t="s">
        <v>1584</v>
      </c>
      <c r="Z11" s="83" t="s">
        <v>1585</v>
      </c>
      <c r="AA11" s="94" t="s">
        <v>1586</v>
      </c>
      <c r="AB11" s="94" t="s">
        <v>1461</v>
      </c>
      <c r="AC11" s="94"/>
      <c r="AD11" s="94"/>
      <c r="AE11" s="76"/>
      <c r="AF11" s="76"/>
    </row>
    <row r="12" spans="1:32" customFormat="1" ht="22.5" customHeight="1">
      <c r="A12" s="83"/>
      <c r="B12" s="94" t="s">
        <v>460</v>
      </c>
      <c r="C12" s="83"/>
      <c r="D12" s="83"/>
      <c r="E12" s="83" t="s">
        <v>1688</v>
      </c>
      <c r="F12" s="83" t="s">
        <v>1689</v>
      </c>
      <c r="G12" s="83" t="s">
        <v>1086</v>
      </c>
      <c r="H12" s="83" t="s">
        <v>41</v>
      </c>
      <c r="I12" s="83" t="s">
        <v>557</v>
      </c>
      <c r="J12" s="94" t="s">
        <v>460</v>
      </c>
      <c r="K12" s="83" t="s">
        <v>464</v>
      </c>
      <c r="L12" s="83" t="s">
        <v>1122</v>
      </c>
      <c r="M12" s="83" t="s">
        <v>1109</v>
      </c>
      <c r="N12" s="83" t="s">
        <v>1690</v>
      </c>
      <c r="O12" s="83" t="s">
        <v>467</v>
      </c>
      <c r="P12" s="83" t="s">
        <v>468</v>
      </c>
      <c r="Q12" s="83" t="s">
        <v>932</v>
      </c>
      <c r="R12" s="83" t="s">
        <v>460</v>
      </c>
      <c r="S12" s="83" t="s">
        <v>470</v>
      </c>
      <c r="T12" s="83" t="s">
        <v>471</v>
      </c>
      <c r="U12" s="83" t="s">
        <v>472</v>
      </c>
      <c r="V12" s="83" t="s">
        <v>840</v>
      </c>
      <c r="W12" s="83" t="s">
        <v>1691</v>
      </c>
      <c r="X12" s="83" t="s">
        <v>1070</v>
      </c>
      <c r="Y12" s="83" t="s">
        <v>842</v>
      </c>
      <c r="Z12" s="83" t="s">
        <v>844</v>
      </c>
      <c r="AA12" s="94" t="s">
        <v>1684</v>
      </c>
      <c r="AB12" s="94" t="s">
        <v>668</v>
      </c>
      <c r="AC12" s="94"/>
      <c r="AD12" s="94"/>
      <c r="AE12" s="76"/>
      <c r="AF12" s="76"/>
    </row>
    <row r="13" spans="1:32" customFormat="1" ht="22.5" customHeight="1">
      <c r="A13" s="83"/>
      <c r="B13" s="94" t="s">
        <v>460</v>
      </c>
      <c r="C13" s="83"/>
      <c r="D13" s="83"/>
      <c r="E13" s="83" t="s">
        <v>1692</v>
      </c>
      <c r="F13" s="83" t="s">
        <v>1693</v>
      </c>
      <c r="G13" s="83" t="s">
        <v>1086</v>
      </c>
      <c r="H13" s="83" t="s">
        <v>41</v>
      </c>
      <c r="I13" s="83" t="s">
        <v>1150</v>
      </c>
      <c r="J13" s="94" t="s">
        <v>460</v>
      </c>
      <c r="K13" s="83" t="s">
        <v>464</v>
      </c>
      <c r="L13" s="83" t="s">
        <v>1108</v>
      </c>
      <c r="M13" s="83" t="s">
        <v>1191</v>
      </c>
      <c r="N13" s="83" t="s">
        <v>1110</v>
      </c>
      <c r="O13" s="83" t="s">
        <v>467</v>
      </c>
      <c r="P13" s="83" t="s">
        <v>661</v>
      </c>
      <c r="Q13" s="83" t="s">
        <v>662</v>
      </c>
      <c r="R13" s="83" t="s">
        <v>460</v>
      </c>
      <c r="S13" s="83" t="s">
        <v>470</v>
      </c>
      <c r="T13" s="83" t="s">
        <v>471</v>
      </c>
      <c r="U13" s="83" t="s">
        <v>472</v>
      </c>
      <c r="V13" s="83" t="s">
        <v>840</v>
      </c>
      <c r="W13" s="83" t="s">
        <v>841</v>
      </c>
      <c r="X13" s="83" t="s">
        <v>1070</v>
      </c>
      <c r="Y13" s="83" t="s">
        <v>842</v>
      </c>
      <c r="Z13" s="83" t="s">
        <v>1694</v>
      </c>
      <c r="AA13" s="94" t="s">
        <v>1695</v>
      </c>
      <c r="AB13" s="94" t="s">
        <v>668</v>
      </c>
      <c r="AC13" s="94"/>
      <c r="AD13" s="94"/>
      <c r="AE13" s="76"/>
      <c r="AF13" s="76"/>
    </row>
    <row r="14" spans="1:32" customFormat="1" ht="22.5" customHeight="1">
      <c r="A14" s="83"/>
      <c r="B14" s="94" t="s">
        <v>460</v>
      </c>
      <c r="C14" s="83"/>
      <c r="D14" s="83"/>
      <c r="E14" s="83" t="s">
        <v>1696</v>
      </c>
      <c r="F14" s="83" t="s">
        <v>1697</v>
      </c>
      <c r="G14" s="83" t="s">
        <v>1086</v>
      </c>
      <c r="H14" s="83" t="s">
        <v>41</v>
      </c>
      <c r="I14" s="83" t="s">
        <v>565</v>
      </c>
      <c r="J14" s="94" t="s">
        <v>460</v>
      </c>
      <c r="K14" s="83" t="s">
        <v>464</v>
      </c>
      <c r="L14" s="83" t="s">
        <v>1088</v>
      </c>
      <c r="M14" s="83" t="s">
        <v>1698</v>
      </c>
      <c r="N14" s="83" t="s">
        <v>1090</v>
      </c>
      <c r="O14" s="83" t="s">
        <v>467</v>
      </c>
      <c r="P14" s="83" t="s">
        <v>661</v>
      </c>
      <c r="Q14" s="83" t="s">
        <v>662</v>
      </c>
      <c r="R14" s="83" t="s">
        <v>460</v>
      </c>
      <c r="S14" s="83" t="s">
        <v>470</v>
      </c>
      <c r="T14" s="83" t="s">
        <v>471</v>
      </c>
      <c r="U14" s="83" t="s">
        <v>472</v>
      </c>
      <c r="V14" s="83" t="s">
        <v>840</v>
      </c>
      <c r="W14" s="83" t="s">
        <v>1699</v>
      </c>
      <c r="X14" s="83" t="s">
        <v>1070</v>
      </c>
      <c r="Y14" s="83" t="s">
        <v>842</v>
      </c>
      <c r="Z14" s="83" t="s">
        <v>1700</v>
      </c>
      <c r="AA14" s="94" t="s">
        <v>1701</v>
      </c>
      <c r="AB14" s="94" t="s">
        <v>668</v>
      </c>
      <c r="AC14" s="94"/>
      <c r="AD14" s="94"/>
      <c r="AE14" s="76"/>
      <c r="AF14" s="76"/>
    </row>
    <row r="15" spans="1:32" customFormat="1" ht="22.5" customHeight="1">
      <c r="A15" s="83"/>
      <c r="B15" s="94" t="s">
        <v>460</v>
      </c>
      <c r="C15" s="83"/>
      <c r="D15" s="83"/>
      <c r="E15" s="83" t="s">
        <v>1702</v>
      </c>
      <c r="F15" s="83" t="s">
        <v>1703</v>
      </c>
      <c r="G15" s="83" t="s">
        <v>1086</v>
      </c>
      <c r="H15" s="83" t="s">
        <v>41</v>
      </c>
      <c r="I15" s="83" t="s">
        <v>557</v>
      </c>
      <c r="J15" s="94" t="s">
        <v>460</v>
      </c>
      <c r="K15" s="83" t="s">
        <v>1704</v>
      </c>
      <c r="L15" s="83" t="s">
        <v>1122</v>
      </c>
      <c r="M15" s="83" t="s">
        <v>1131</v>
      </c>
      <c r="N15" s="83" t="s">
        <v>1705</v>
      </c>
      <c r="O15" s="83" t="s">
        <v>467</v>
      </c>
      <c r="P15" s="83" t="s">
        <v>661</v>
      </c>
      <c r="Q15" s="83" t="s">
        <v>662</v>
      </c>
      <c r="R15" s="83" t="s">
        <v>460</v>
      </c>
      <c r="S15" s="83" t="s">
        <v>470</v>
      </c>
      <c r="T15" s="83" t="s">
        <v>471</v>
      </c>
      <c r="U15" s="83" t="s">
        <v>472</v>
      </c>
      <c r="V15" s="83" t="s">
        <v>840</v>
      </c>
      <c r="W15" s="83" t="s">
        <v>841</v>
      </c>
      <c r="X15" s="83" t="s">
        <v>1070</v>
      </c>
      <c r="Y15" s="83" t="s">
        <v>842</v>
      </c>
      <c r="Z15" s="83" t="s">
        <v>1706</v>
      </c>
      <c r="AA15" s="94" t="s">
        <v>1707</v>
      </c>
      <c r="AB15" s="94" t="s">
        <v>668</v>
      </c>
      <c r="AC15" s="94"/>
      <c r="AD15" s="94"/>
      <c r="AE15" s="76"/>
      <c r="AF15" s="76"/>
    </row>
    <row r="16" spans="1:32" customFormat="1" ht="22.5" customHeight="1">
      <c r="A16" s="83"/>
      <c r="B16" s="94" t="s">
        <v>460</v>
      </c>
      <c r="C16" s="83"/>
      <c r="D16" s="83"/>
      <c r="E16" s="83" t="s">
        <v>2055</v>
      </c>
      <c r="F16" s="83" t="s">
        <v>2056</v>
      </c>
      <c r="G16" s="83" t="s">
        <v>1086</v>
      </c>
      <c r="H16" s="83" t="s">
        <v>41</v>
      </c>
      <c r="I16" s="83" t="s">
        <v>1106</v>
      </c>
      <c r="J16" s="94" t="s">
        <v>460</v>
      </c>
      <c r="K16" s="83" t="s">
        <v>464</v>
      </c>
      <c r="L16" s="83" t="s">
        <v>1318</v>
      </c>
      <c r="M16" s="83" t="s">
        <v>1109</v>
      </c>
      <c r="N16" s="83" t="s">
        <v>2057</v>
      </c>
      <c r="O16" s="83" t="s">
        <v>467</v>
      </c>
      <c r="P16" s="83" t="s">
        <v>468</v>
      </c>
      <c r="Q16" s="83" t="s">
        <v>469</v>
      </c>
      <c r="R16" s="83" t="s">
        <v>460</v>
      </c>
      <c r="S16" s="83" t="s">
        <v>470</v>
      </c>
      <c r="T16" s="83" t="s">
        <v>471</v>
      </c>
      <c r="U16" s="83" t="s">
        <v>472</v>
      </c>
      <c r="V16" s="83" t="s">
        <v>50</v>
      </c>
      <c r="W16" s="83" t="s">
        <v>2058</v>
      </c>
      <c r="X16" s="83" t="s">
        <v>1070</v>
      </c>
      <c r="Y16" s="83" t="s">
        <v>474</v>
      </c>
      <c r="Z16" s="83" t="s">
        <v>475</v>
      </c>
      <c r="AA16" s="94" t="s">
        <v>2059</v>
      </c>
      <c r="AB16" s="94" t="s">
        <v>668</v>
      </c>
      <c r="AC16" s="94"/>
      <c r="AD16" s="94"/>
      <c r="AE16" s="76"/>
      <c r="AF16" s="76"/>
    </row>
    <row r="17" spans="1:32" customFormat="1" ht="22.5" customHeight="1">
      <c r="A17" s="83"/>
      <c r="B17" s="94" t="s">
        <v>2064</v>
      </c>
      <c r="C17" s="83"/>
      <c r="D17" s="83"/>
      <c r="E17" s="83" t="s">
        <v>2060</v>
      </c>
      <c r="F17" s="83" t="s">
        <v>2061</v>
      </c>
      <c r="G17" s="83" t="s">
        <v>1086</v>
      </c>
      <c r="H17" s="83" t="s">
        <v>41</v>
      </c>
      <c r="I17" s="83" t="s">
        <v>503</v>
      </c>
      <c r="J17" s="94" t="s">
        <v>2064</v>
      </c>
      <c r="K17" s="83" t="s">
        <v>2062</v>
      </c>
      <c r="L17" s="83" t="s">
        <v>1626</v>
      </c>
      <c r="M17" s="83" t="s">
        <v>1109</v>
      </c>
      <c r="N17" s="83" t="s">
        <v>2063</v>
      </c>
      <c r="O17" s="83" t="s">
        <v>467</v>
      </c>
      <c r="P17" s="83" t="s">
        <v>468</v>
      </c>
      <c r="Q17" s="83" t="s">
        <v>469</v>
      </c>
      <c r="R17" s="83" t="s">
        <v>460</v>
      </c>
      <c r="S17" s="83" t="s">
        <v>470</v>
      </c>
      <c r="T17" s="83" t="s">
        <v>471</v>
      </c>
      <c r="U17" s="83" t="s">
        <v>472</v>
      </c>
      <c r="V17" s="83" t="s">
        <v>50</v>
      </c>
      <c r="W17" s="83" t="s">
        <v>2065</v>
      </c>
      <c r="X17" s="83" t="s">
        <v>1070</v>
      </c>
      <c r="Y17" s="83" t="s">
        <v>474</v>
      </c>
      <c r="Z17" s="83" t="s">
        <v>2066</v>
      </c>
      <c r="AA17" s="94" t="s">
        <v>2059</v>
      </c>
      <c r="AB17" s="94" t="s">
        <v>668</v>
      </c>
      <c r="AC17" s="94"/>
      <c r="AD17" s="94"/>
      <c r="AE17" s="76"/>
      <c r="AF17" s="76"/>
    </row>
    <row r="18" spans="1:32" customFormat="1" ht="22.5" customHeight="1">
      <c r="A18" s="83"/>
      <c r="B18" s="94" t="s">
        <v>2134</v>
      </c>
      <c r="C18" s="83"/>
      <c r="D18" s="83"/>
      <c r="E18" s="83" t="s">
        <v>2139</v>
      </c>
      <c r="F18" s="83" t="s">
        <v>2140</v>
      </c>
      <c r="G18" s="83" t="s">
        <v>1086</v>
      </c>
      <c r="H18" s="83" t="s">
        <v>41</v>
      </c>
      <c r="I18" s="83" t="s">
        <v>462</v>
      </c>
      <c r="J18" s="94" t="s">
        <v>2134</v>
      </c>
      <c r="K18" s="83" t="s">
        <v>1098</v>
      </c>
      <c r="L18" s="83" t="s">
        <v>2141</v>
      </c>
      <c r="M18" s="83" t="s">
        <v>2142</v>
      </c>
      <c r="N18" s="83" t="s">
        <v>2143</v>
      </c>
      <c r="O18" s="83" t="s">
        <v>467</v>
      </c>
      <c r="P18" s="83" t="s">
        <v>468</v>
      </c>
      <c r="Q18" s="83" t="s">
        <v>932</v>
      </c>
      <c r="R18" s="83" t="s">
        <v>460</v>
      </c>
      <c r="S18" s="83" t="s">
        <v>470</v>
      </c>
      <c r="T18" s="83" t="s">
        <v>471</v>
      </c>
      <c r="U18" s="83" t="s">
        <v>472</v>
      </c>
      <c r="V18" s="83" t="s">
        <v>54</v>
      </c>
      <c r="W18" s="83" t="s">
        <v>2144</v>
      </c>
      <c r="X18" s="83" t="s">
        <v>2145</v>
      </c>
      <c r="Y18" s="83" t="s">
        <v>2146</v>
      </c>
      <c r="Z18" s="83" t="s">
        <v>2147</v>
      </c>
      <c r="AA18" s="94" t="s">
        <v>2148</v>
      </c>
      <c r="AB18" s="94" t="s">
        <v>668</v>
      </c>
      <c r="AC18" s="94"/>
      <c r="AD18" s="94"/>
      <c r="AE18" s="76"/>
      <c r="AF18" s="76"/>
    </row>
    <row r="19" spans="1:32" customFormat="1" ht="22.5" customHeight="1">
      <c r="A19" s="83"/>
      <c r="B19" s="94" t="s">
        <v>460</v>
      </c>
      <c r="C19" s="83"/>
      <c r="D19" s="83"/>
      <c r="E19" s="83" t="s">
        <v>2149</v>
      </c>
      <c r="F19" s="83" t="s">
        <v>2150</v>
      </c>
      <c r="G19" s="83" t="s">
        <v>1086</v>
      </c>
      <c r="H19" s="83" t="s">
        <v>41</v>
      </c>
      <c r="I19" s="83" t="s">
        <v>557</v>
      </c>
      <c r="J19" s="94" t="s">
        <v>460</v>
      </c>
      <c r="K19" s="83" t="s">
        <v>464</v>
      </c>
      <c r="L19" s="83" t="s">
        <v>2151</v>
      </c>
      <c r="M19" s="83" t="s">
        <v>1510</v>
      </c>
      <c r="N19" s="83" t="s">
        <v>2152</v>
      </c>
      <c r="O19" s="83" t="s">
        <v>467</v>
      </c>
      <c r="P19" s="83" t="s">
        <v>661</v>
      </c>
      <c r="Q19" s="83" t="s">
        <v>662</v>
      </c>
      <c r="R19" s="83" t="s">
        <v>460</v>
      </c>
      <c r="S19" s="83" t="s">
        <v>470</v>
      </c>
      <c r="T19" s="83" t="s">
        <v>471</v>
      </c>
      <c r="U19" s="83" t="s">
        <v>472</v>
      </c>
      <c r="V19" s="83" t="s">
        <v>54</v>
      </c>
      <c r="W19" s="83" t="s">
        <v>2102</v>
      </c>
      <c r="X19" s="83" t="s">
        <v>2087</v>
      </c>
      <c r="Y19" s="83" t="s">
        <v>2087</v>
      </c>
      <c r="Z19" s="83" t="s">
        <v>2153</v>
      </c>
      <c r="AA19" s="94" t="s">
        <v>2154</v>
      </c>
      <c r="AB19" s="94" t="s">
        <v>2155</v>
      </c>
      <c r="AC19" s="94"/>
      <c r="AD19" s="94"/>
      <c r="AE19" s="76"/>
      <c r="AF19" s="76"/>
    </row>
    <row r="20" spans="1:32" customFormat="1" ht="22.5" customHeight="1">
      <c r="A20" s="83"/>
      <c r="B20" s="94" t="s">
        <v>460</v>
      </c>
      <c r="C20" s="83"/>
      <c r="D20" s="83"/>
      <c r="E20" s="83" t="s">
        <v>2156</v>
      </c>
      <c r="F20" s="83" t="s">
        <v>2157</v>
      </c>
      <c r="G20" s="83" t="s">
        <v>1086</v>
      </c>
      <c r="H20" s="83" t="s">
        <v>41</v>
      </c>
      <c r="I20" s="83" t="s">
        <v>806</v>
      </c>
      <c r="J20" s="94" t="s">
        <v>460</v>
      </c>
      <c r="K20" s="83" t="s">
        <v>464</v>
      </c>
      <c r="L20" s="83" t="s">
        <v>1122</v>
      </c>
      <c r="M20" s="83" t="s">
        <v>2158</v>
      </c>
      <c r="N20" s="83" t="s">
        <v>1690</v>
      </c>
      <c r="O20" s="83" t="s">
        <v>467</v>
      </c>
      <c r="P20" s="83" t="s">
        <v>535</v>
      </c>
      <c r="Q20" s="83" t="s">
        <v>2105</v>
      </c>
      <c r="R20" s="83" t="s">
        <v>460</v>
      </c>
      <c r="S20" s="83" t="s">
        <v>470</v>
      </c>
      <c r="T20" s="83" t="s">
        <v>471</v>
      </c>
      <c r="U20" s="83" t="s">
        <v>472</v>
      </c>
      <c r="V20" s="83" t="s">
        <v>54</v>
      </c>
      <c r="W20" s="83" t="s">
        <v>2159</v>
      </c>
      <c r="X20" s="83" t="s">
        <v>2087</v>
      </c>
      <c r="Y20" s="83" t="s">
        <v>2160</v>
      </c>
      <c r="Z20" s="83" t="s">
        <v>2161</v>
      </c>
      <c r="AA20" s="94" t="s">
        <v>2162</v>
      </c>
      <c r="AB20" s="94" t="s">
        <v>668</v>
      </c>
      <c r="AC20" s="94"/>
      <c r="AD20" s="94"/>
      <c r="AE20" s="76"/>
      <c r="AF20" s="76"/>
    </row>
    <row r="21" spans="1:32" customFormat="1" ht="22.5" customHeight="1">
      <c r="A21" s="83"/>
      <c r="B21" s="94" t="s">
        <v>460</v>
      </c>
      <c r="C21" s="83"/>
      <c r="D21" s="83"/>
      <c r="E21" s="83" t="s">
        <v>2163</v>
      </c>
      <c r="F21" s="83" t="s">
        <v>2164</v>
      </c>
      <c r="G21" s="83" t="s">
        <v>1086</v>
      </c>
      <c r="H21" s="83" t="s">
        <v>41</v>
      </c>
      <c r="I21" s="83" t="s">
        <v>856</v>
      </c>
      <c r="J21" s="94" t="s">
        <v>460</v>
      </c>
      <c r="K21" s="83" t="s">
        <v>2165</v>
      </c>
      <c r="L21" s="83" t="s">
        <v>1122</v>
      </c>
      <c r="M21" s="83" t="s">
        <v>1109</v>
      </c>
      <c r="N21" s="83" t="s">
        <v>2166</v>
      </c>
      <c r="O21" s="83" t="s">
        <v>467</v>
      </c>
      <c r="P21" s="83" t="s">
        <v>535</v>
      </c>
      <c r="Q21" s="83" t="s">
        <v>2105</v>
      </c>
      <c r="R21" s="83" t="s">
        <v>460</v>
      </c>
      <c r="S21" s="83" t="s">
        <v>470</v>
      </c>
      <c r="T21" s="83" t="s">
        <v>471</v>
      </c>
      <c r="U21" s="83" t="s">
        <v>472</v>
      </c>
      <c r="V21" s="83" t="s">
        <v>54</v>
      </c>
      <c r="W21" s="83" t="s">
        <v>2107</v>
      </c>
      <c r="X21" s="83" t="s">
        <v>2087</v>
      </c>
      <c r="Y21" s="83" t="s">
        <v>2160</v>
      </c>
      <c r="Z21" s="83" t="s">
        <v>2167</v>
      </c>
      <c r="AA21" s="94" t="s">
        <v>2168</v>
      </c>
      <c r="AB21" s="94" t="s">
        <v>668</v>
      </c>
      <c r="AC21" s="94"/>
      <c r="AD21" s="94"/>
      <c r="AE21" s="76"/>
      <c r="AF21" s="76"/>
    </row>
    <row r="22" spans="1:32" customFormat="1" ht="22.5" customHeight="1">
      <c r="A22" s="83"/>
      <c r="B22" s="94" t="s">
        <v>2182</v>
      </c>
      <c r="C22" s="83"/>
      <c r="D22" s="83"/>
      <c r="E22" s="83" t="s">
        <v>2180</v>
      </c>
      <c r="F22" s="83" t="s">
        <v>2181</v>
      </c>
      <c r="G22" s="83" t="s">
        <v>1086</v>
      </c>
      <c r="H22" s="83" t="s">
        <v>41</v>
      </c>
      <c r="I22" s="83" t="s">
        <v>524</v>
      </c>
      <c r="J22" s="94" t="s">
        <v>2182</v>
      </c>
      <c r="K22" s="83" t="s">
        <v>1772</v>
      </c>
      <c r="L22" s="83" t="s">
        <v>1122</v>
      </c>
      <c r="M22" s="83" t="s">
        <v>1109</v>
      </c>
      <c r="N22" s="83" t="s">
        <v>1773</v>
      </c>
      <c r="O22" s="83" t="s">
        <v>467</v>
      </c>
      <c r="P22" s="83" t="s">
        <v>535</v>
      </c>
      <c r="Q22" s="83" t="s">
        <v>2105</v>
      </c>
      <c r="R22" s="83" t="s">
        <v>460</v>
      </c>
      <c r="S22" s="83" t="s">
        <v>470</v>
      </c>
      <c r="T22" s="83" t="s">
        <v>471</v>
      </c>
      <c r="U22" s="83" t="s">
        <v>472</v>
      </c>
      <c r="V22" s="83" t="s">
        <v>54</v>
      </c>
      <c r="W22" s="83" t="s">
        <v>2107</v>
      </c>
      <c r="X22" s="83" t="s">
        <v>2183</v>
      </c>
      <c r="Y22" s="83" t="s">
        <v>2087</v>
      </c>
      <c r="Z22" s="83" t="s">
        <v>2167</v>
      </c>
      <c r="AA22" s="94" t="s">
        <v>2184</v>
      </c>
      <c r="AB22" s="94" t="s">
        <v>1127</v>
      </c>
      <c r="AC22" s="94"/>
      <c r="AD22" s="94"/>
      <c r="AE22" s="76"/>
      <c r="AF22" s="76"/>
    </row>
    <row r="23" spans="1:32" customFormat="1" ht="22.5" customHeight="1">
      <c r="A23" s="83"/>
      <c r="B23" s="94" t="s">
        <v>460</v>
      </c>
      <c r="C23" s="83"/>
      <c r="D23" s="83"/>
      <c r="E23" s="83" t="s">
        <v>2237</v>
      </c>
      <c r="F23" s="83" t="s">
        <v>2238</v>
      </c>
      <c r="G23" s="83" t="s">
        <v>1086</v>
      </c>
      <c r="H23" s="83" t="s">
        <v>14</v>
      </c>
      <c r="I23" s="83" t="s">
        <v>1053</v>
      </c>
      <c r="J23" s="94" t="s">
        <v>460</v>
      </c>
      <c r="K23" s="83" t="s">
        <v>464</v>
      </c>
      <c r="L23" s="83" t="s">
        <v>658</v>
      </c>
      <c r="M23" s="83" t="s">
        <v>2239</v>
      </c>
      <c r="N23" s="83" t="s">
        <v>2240</v>
      </c>
      <c r="O23" s="83" t="s">
        <v>467</v>
      </c>
      <c r="P23" s="83" t="s">
        <v>1091</v>
      </c>
      <c r="Q23" s="83" t="s">
        <v>1092</v>
      </c>
      <c r="R23" s="83" t="s">
        <v>460</v>
      </c>
      <c r="S23" s="83" t="s">
        <v>471</v>
      </c>
      <c r="T23" s="83" t="s">
        <v>471</v>
      </c>
      <c r="U23" s="83" t="s">
        <v>472</v>
      </c>
      <c r="V23" s="83" t="s">
        <v>58</v>
      </c>
      <c r="W23" s="83" t="s">
        <v>2212</v>
      </c>
      <c r="X23" s="83" t="s">
        <v>460</v>
      </c>
      <c r="Y23" s="83" t="s">
        <v>1261</v>
      </c>
      <c r="Z23" s="83" t="s">
        <v>460</v>
      </c>
      <c r="AA23" s="94" t="s">
        <v>2241</v>
      </c>
      <c r="AB23" s="94" t="s">
        <v>668</v>
      </c>
      <c r="AC23" s="94"/>
      <c r="AD23" s="94"/>
      <c r="AE23" s="76"/>
      <c r="AF23" s="76"/>
    </row>
    <row r="24" spans="1:32" customFormat="1" ht="22.5" customHeight="1">
      <c r="A24" s="83"/>
      <c r="B24" s="94" t="s">
        <v>2272</v>
      </c>
      <c r="C24" s="83"/>
      <c r="D24" s="83"/>
      <c r="E24" s="83" t="s">
        <v>2269</v>
      </c>
      <c r="F24" s="83" t="s">
        <v>2270</v>
      </c>
      <c r="G24" s="83" t="s">
        <v>1086</v>
      </c>
      <c r="H24" s="83" t="s">
        <v>41</v>
      </c>
      <c r="I24" s="83" t="s">
        <v>1843</v>
      </c>
      <c r="J24" s="94" t="s">
        <v>2272</v>
      </c>
      <c r="K24" s="83" t="s">
        <v>1478</v>
      </c>
      <c r="L24" s="83" t="s">
        <v>1266</v>
      </c>
      <c r="M24" s="83" t="s">
        <v>1468</v>
      </c>
      <c r="N24" s="83" t="s">
        <v>2271</v>
      </c>
      <c r="O24" s="83" t="s">
        <v>467</v>
      </c>
      <c r="P24" s="83" t="s">
        <v>489</v>
      </c>
      <c r="Q24" s="83" t="s">
        <v>1180</v>
      </c>
      <c r="R24" s="83" t="s">
        <v>460</v>
      </c>
      <c r="S24" s="83" t="s">
        <v>470</v>
      </c>
      <c r="T24" s="83" t="s">
        <v>471</v>
      </c>
      <c r="U24" s="83" t="s">
        <v>472</v>
      </c>
      <c r="V24" s="83" t="s">
        <v>2262</v>
      </c>
      <c r="W24" s="83" t="s">
        <v>2273</v>
      </c>
      <c r="X24" s="83" t="s">
        <v>664</v>
      </c>
      <c r="Y24" s="83" t="s">
        <v>2274</v>
      </c>
      <c r="Z24" s="83" t="s">
        <v>2264</v>
      </c>
      <c r="AA24" s="94" t="s">
        <v>2275</v>
      </c>
      <c r="AB24" s="94" t="s">
        <v>1461</v>
      </c>
      <c r="AC24" s="94"/>
      <c r="AD24" s="94"/>
      <c r="AE24" s="76"/>
      <c r="AF24" s="76"/>
    </row>
    <row r="25" spans="1:32" customFormat="1" ht="22.5" customHeight="1">
      <c r="A25" s="83"/>
      <c r="B25" s="94" t="s">
        <v>460</v>
      </c>
      <c r="C25" s="83"/>
      <c r="D25" s="83"/>
      <c r="E25" s="83" t="s">
        <v>2370</v>
      </c>
      <c r="F25" s="83" t="s">
        <v>2371</v>
      </c>
      <c r="G25" s="83" t="s">
        <v>1086</v>
      </c>
      <c r="H25" s="83" t="s">
        <v>41</v>
      </c>
      <c r="I25" s="83" t="s">
        <v>1932</v>
      </c>
      <c r="J25" s="94" t="s">
        <v>460</v>
      </c>
      <c r="K25" s="83" t="s">
        <v>464</v>
      </c>
      <c r="L25" s="83" t="s">
        <v>2372</v>
      </c>
      <c r="M25" s="83" t="s">
        <v>2158</v>
      </c>
      <c r="N25" s="83" t="s">
        <v>2373</v>
      </c>
      <c r="O25" s="83" t="s">
        <v>467</v>
      </c>
      <c r="P25" s="83" t="s">
        <v>535</v>
      </c>
      <c r="Q25" s="83" t="s">
        <v>2105</v>
      </c>
      <c r="R25" s="83" t="s">
        <v>460</v>
      </c>
      <c r="S25" s="83" t="s">
        <v>470</v>
      </c>
      <c r="T25" s="83" t="s">
        <v>471</v>
      </c>
      <c r="U25" s="83" t="s">
        <v>2319</v>
      </c>
      <c r="V25" s="83" t="s">
        <v>63</v>
      </c>
      <c r="W25" s="83" t="s">
        <v>2320</v>
      </c>
      <c r="X25" s="83" t="s">
        <v>2374</v>
      </c>
      <c r="Y25" s="83" t="s">
        <v>2368</v>
      </c>
      <c r="Z25" s="83" t="s">
        <v>2325</v>
      </c>
      <c r="AA25" s="94" t="s">
        <v>2375</v>
      </c>
      <c r="AB25" s="94" t="s">
        <v>2325</v>
      </c>
      <c r="AC25" s="94"/>
      <c r="AD25" s="94"/>
      <c r="AE25" s="76"/>
      <c r="AF25" s="76"/>
    </row>
    <row r="26" spans="1:32" customFormat="1" ht="22.5" customHeight="1">
      <c r="A26" s="126"/>
      <c r="B26" s="112" t="s">
        <v>2424</v>
      </c>
      <c r="C26" s="126"/>
      <c r="D26" s="126"/>
      <c r="E26" s="126" t="s">
        <v>2421</v>
      </c>
      <c r="F26" s="126" t="s">
        <v>2422</v>
      </c>
      <c r="G26" s="83" t="s">
        <v>1086</v>
      </c>
      <c r="H26" s="83" t="s">
        <v>41</v>
      </c>
      <c r="I26" s="83" t="s">
        <v>1522</v>
      </c>
      <c r="J26" s="94" t="s">
        <v>2424</v>
      </c>
      <c r="K26" s="83" t="s">
        <v>1765</v>
      </c>
      <c r="L26" s="83" t="s">
        <v>1626</v>
      </c>
      <c r="M26" s="83" t="s">
        <v>1516</v>
      </c>
      <c r="N26" s="83" t="s">
        <v>2423</v>
      </c>
      <c r="O26" s="83" t="s">
        <v>467</v>
      </c>
      <c r="P26" s="83" t="s">
        <v>468</v>
      </c>
      <c r="Q26" s="83" t="s">
        <v>932</v>
      </c>
      <c r="R26" s="83" t="s">
        <v>460</v>
      </c>
      <c r="S26" s="83" t="s">
        <v>470</v>
      </c>
      <c r="T26" s="83" t="s">
        <v>471</v>
      </c>
      <c r="U26" s="83" t="s">
        <v>2407</v>
      </c>
      <c r="V26" s="83" t="s">
        <v>66</v>
      </c>
      <c r="W26" s="83" t="s">
        <v>2425</v>
      </c>
      <c r="X26" s="83" t="s">
        <v>2409</v>
      </c>
      <c r="Y26" s="83" t="s">
        <v>2409</v>
      </c>
      <c r="Z26" s="83" t="s">
        <v>2426</v>
      </c>
      <c r="AA26" s="94" t="s">
        <v>2426</v>
      </c>
      <c r="AB26" s="94" t="s">
        <v>1240</v>
      </c>
      <c r="AC26" s="94"/>
      <c r="AD26" s="94"/>
      <c r="AE26" s="76"/>
      <c r="AF26" s="76"/>
    </row>
    <row r="27" spans="1:32" customFormat="1" ht="22.5" customHeight="1">
      <c r="A27" s="83"/>
      <c r="B27" s="94" t="s">
        <v>2562</v>
      </c>
      <c r="C27" s="83"/>
      <c r="D27" s="83"/>
      <c r="E27" s="83" t="s">
        <v>2557</v>
      </c>
      <c r="F27" s="83" t="s">
        <v>2558</v>
      </c>
      <c r="G27" s="83" t="s">
        <v>1086</v>
      </c>
      <c r="H27" s="83" t="s">
        <v>41</v>
      </c>
      <c r="I27" s="83" t="s">
        <v>806</v>
      </c>
      <c r="J27" s="94" t="s">
        <v>2562</v>
      </c>
      <c r="K27" s="83" t="s">
        <v>558</v>
      </c>
      <c r="L27" s="83" t="s">
        <v>2559</v>
      </c>
      <c r="M27" s="83" t="s">
        <v>2560</v>
      </c>
      <c r="N27" s="83" t="s">
        <v>2561</v>
      </c>
      <c r="O27" s="83" t="s">
        <v>467</v>
      </c>
      <c r="P27" s="83" t="s">
        <v>468</v>
      </c>
      <c r="Q27" s="83" t="s">
        <v>932</v>
      </c>
      <c r="R27" s="83" t="s">
        <v>839</v>
      </c>
      <c r="S27" s="83" t="s">
        <v>470</v>
      </c>
      <c r="T27" s="83" t="s">
        <v>471</v>
      </c>
      <c r="U27" s="83" t="s">
        <v>2297</v>
      </c>
      <c r="V27" s="83" t="s">
        <v>75</v>
      </c>
      <c r="W27" s="83" t="s">
        <v>2563</v>
      </c>
      <c r="X27" s="83" t="s">
        <v>2495</v>
      </c>
      <c r="Y27" s="83" t="s">
        <v>2564</v>
      </c>
      <c r="Z27" s="83" t="s">
        <v>2565</v>
      </c>
      <c r="AA27" s="94" t="s">
        <v>2566</v>
      </c>
      <c r="AB27" s="94" t="s">
        <v>803</v>
      </c>
      <c r="AC27" s="94"/>
      <c r="AD27" s="94"/>
      <c r="AE27" s="76"/>
      <c r="AF27" s="76"/>
    </row>
    <row r="28" spans="1:32" customFormat="1" ht="22.5" customHeight="1">
      <c r="A28" s="83"/>
      <c r="B28" s="94" t="s">
        <v>460</v>
      </c>
      <c r="C28" s="83"/>
      <c r="D28" s="83"/>
      <c r="E28" s="83" t="s">
        <v>2601</v>
      </c>
      <c r="F28" s="83" t="s">
        <v>2602</v>
      </c>
      <c r="G28" s="83" t="s">
        <v>1086</v>
      </c>
      <c r="H28" s="83" t="s">
        <v>41</v>
      </c>
      <c r="I28" s="83" t="s">
        <v>1285</v>
      </c>
      <c r="J28" s="94" t="s">
        <v>460</v>
      </c>
      <c r="K28" s="83" t="s">
        <v>464</v>
      </c>
      <c r="L28" s="83" t="s">
        <v>2603</v>
      </c>
      <c r="M28" s="83" t="s">
        <v>2604</v>
      </c>
      <c r="N28" s="83" t="s">
        <v>2327</v>
      </c>
      <c r="O28" s="83" t="s">
        <v>467</v>
      </c>
      <c r="P28" s="83" t="s">
        <v>1091</v>
      </c>
      <c r="Q28" s="83" t="s">
        <v>2317</v>
      </c>
      <c r="R28" s="83" t="s">
        <v>460</v>
      </c>
      <c r="S28" s="83" t="s">
        <v>470</v>
      </c>
      <c r="T28" s="83" t="s">
        <v>471</v>
      </c>
      <c r="U28" s="83" t="s">
        <v>2297</v>
      </c>
      <c r="V28" s="83" t="s">
        <v>75</v>
      </c>
      <c r="W28" s="83" t="s">
        <v>2605</v>
      </c>
      <c r="X28" s="83" t="s">
        <v>1070</v>
      </c>
      <c r="Y28" s="83" t="s">
        <v>2479</v>
      </c>
      <c r="Z28" s="83" t="s">
        <v>2479</v>
      </c>
      <c r="AA28" s="94" t="s">
        <v>2606</v>
      </c>
      <c r="AB28" s="94" t="s">
        <v>668</v>
      </c>
      <c r="AC28" s="94"/>
      <c r="AD28" s="94"/>
      <c r="AE28" s="76"/>
      <c r="AF28" s="76"/>
    </row>
    <row r="29" spans="1:32" customFormat="1" ht="22.5" customHeight="1">
      <c r="A29" s="83"/>
      <c r="B29" s="94" t="s">
        <v>460</v>
      </c>
      <c r="C29" s="83"/>
      <c r="D29" s="83"/>
      <c r="E29" s="83" t="s">
        <v>2607</v>
      </c>
      <c r="F29" s="83" t="s">
        <v>2608</v>
      </c>
      <c r="G29" s="83" t="s">
        <v>1086</v>
      </c>
      <c r="H29" s="83" t="s">
        <v>14</v>
      </c>
      <c r="I29" s="83" t="s">
        <v>462</v>
      </c>
      <c r="J29" s="94" t="s">
        <v>460</v>
      </c>
      <c r="K29" s="83" t="s">
        <v>464</v>
      </c>
      <c r="L29" s="83" t="s">
        <v>658</v>
      </c>
      <c r="M29" s="83" t="s">
        <v>2609</v>
      </c>
      <c r="N29" s="83" t="s">
        <v>2610</v>
      </c>
      <c r="O29" s="83" t="s">
        <v>467</v>
      </c>
      <c r="P29" s="83" t="s">
        <v>468</v>
      </c>
      <c r="Q29" s="83" t="s">
        <v>932</v>
      </c>
      <c r="R29" s="83" t="s">
        <v>460</v>
      </c>
      <c r="S29" s="83" t="s">
        <v>471</v>
      </c>
      <c r="T29" s="83" t="s">
        <v>471</v>
      </c>
      <c r="U29" s="83" t="s">
        <v>2297</v>
      </c>
      <c r="V29" s="83" t="s">
        <v>75</v>
      </c>
      <c r="W29" s="83" t="s">
        <v>2563</v>
      </c>
      <c r="X29" s="83" t="s">
        <v>2479</v>
      </c>
      <c r="Y29" s="83" t="s">
        <v>2564</v>
      </c>
      <c r="Z29" s="83" t="s">
        <v>2611</v>
      </c>
      <c r="AA29" s="94" t="s">
        <v>2612</v>
      </c>
      <c r="AB29" s="94" t="s">
        <v>668</v>
      </c>
      <c r="AC29" s="94"/>
      <c r="AD29" s="94"/>
      <c r="AE29" s="76"/>
      <c r="AF29" s="76"/>
    </row>
    <row r="30" spans="1:32" customFormat="1" ht="22.5" customHeight="1">
      <c r="A30" s="83"/>
      <c r="B30" s="94" t="s">
        <v>460</v>
      </c>
      <c r="C30" s="83"/>
      <c r="D30" s="83"/>
      <c r="E30" s="83" t="s">
        <v>2613</v>
      </c>
      <c r="F30" s="83" t="s">
        <v>2614</v>
      </c>
      <c r="G30" s="83" t="s">
        <v>1086</v>
      </c>
      <c r="H30" s="83" t="s">
        <v>41</v>
      </c>
      <c r="I30" s="83" t="s">
        <v>557</v>
      </c>
      <c r="J30" s="94" t="s">
        <v>460</v>
      </c>
      <c r="K30" s="83" t="s">
        <v>464</v>
      </c>
      <c r="L30" s="83" t="s">
        <v>1108</v>
      </c>
      <c r="M30" s="83" t="s">
        <v>2158</v>
      </c>
      <c r="N30" s="83" t="s">
        <v>1151</v>
      </c>
      <c r="O30" s="83" t="s">
        <v>467</v>
      </c>
      <c r="P30" s="83" t="s">
        <v>535</v>
      </c>
      <c r="Q30" s="83" t="s">
        <v>2126</v>
      </c>
      <c r="R30" s="83" t="s">
        <v>460</v>
      </c>
      <c r="S30" s="83" t="s">
        <v>470</v>
      </c>
      <c r="T30" s="83" t="s">
        <v>471</v>
      </c>
      <c r="U30" s="83" t="s">
        <v>2297</v>
      </c>
      <c r="V30" s="83" t="s">
        <v>75</v>
      </c>
      <c r="W30" s="83" t="s">
        <v>2552</v>
      </c>
      <c r="X30" s="83" t="s">
        <v>2479</v>
      </c>
      <c r="Y30" s="83" t="s">
        <v>2479</v>
      </c>
      <c r="Z30" s="83" t="s">
        <v>2615</v>
      </c>
      <c r="AA30" s="94" t="s">
        <v>2581</v>
      </c>
      <c r="AB30" s="94" t="s">
        <v>668</v>
      </c>
      <c r="AC30" s="94"/>
      <c r="AD30" s="94"/>
      <c r="AE30" s="76"/>
      <c r="AF30" s="76"/>
    </row>
    <row r="31" spans="1:32" customFormat="1" ht="22.5" customHeight="1">
      <c r="A31" s="83"/>
      <c r="B31" s="94" t="s">
        <v>460</v>
      </c>
      <c r="C31" s="83"/>
      <c r="D31" s="83"/>
      <c r="E31" s="83" t="s">
        <v>2616</v>
      </c>
      <c r="F31" s="83" t="s">
        <v>2617</v>
      </c>
      <c r="G31" s="83" t="s">
        <v>1086</v>
      </c>
      <c r="H31" s="83" t="s">
        <v>41</v>
      </c>
      <c r="I31" s="83" t="s">
        <v>557</v>
      </c>
      <c r="J31" s="94" t="s">
        <v>460</v>
      </c>
      <c r="K31" s="83" t="s">
        <v>464</v>
      </c>
      <c r="L31" s="83" t="s">
        <v>1108</v>
      </c>
      <c r="M31" s="83" t="s">
        <v>1353</v>
      </c>
      <c r="N31" s="83" t="s">
        <v>2618</v>
      </c>
      <c r="O31" s="83" t="s">
        <v>467</v>
      </c>
      <c r="P31" s="83" t="s">
        <v>468</v>
      </c>
      <c r="Q31" s="83" t="s">
        <v>932</v>
      </c>
      <c r="R31" s="83" t="s">
        <v>460</v>
      </c>
      <c r="S31" s="83" t="s">
        <v>470</v>
      </c>
      <c r="T31" s="83" t="s">
        <v>471</v>
      </c>
      <c r="U31" s="83" t="s">
        <v>2297</v>
      </c>
      <c r="V31" s="83" t="s">
        <v>75</v>
      </c>
      <c r="W31" s="83" t="s">
        <v>2298</v>
      </c>
      <c r="X31" s="83" t="s">
        <v>2479</v>
      </c>
      <c r="Y31" s="83" t="s">
        <v>2506</v>
      </c>
      <c r="Z31" s="83" t="s">
        <v>2513</v>
      </c>
      <c r="AA31" s="94" t="s">
        <v>2619</v>
      </c>
      <c r="AB31" s="94" t="s">
        <v>668</v>
      </c>
      <c r="AC31" s="94"/>
      <c r="AD31" s="94"/>
      <c r="AE31" s="76"/>
      <c r="AF31" s="76"/>
    </row>
    <row r="32" spans="1:32" customFormat="1" ht="22.5" customHeight="1">
      <c r="A32" s="83"/>
      <c r="B32" s="94" t="s">
        <v>460</v>
      </c>
      <c r="C32" s="83"/>
      <c r="D32" s="83"/>
      <c r="E32" s="83" t="s">
        <v>2620</v>
      </c>
      <c r="F32" s="83" t="s">
        <v>2621</v>
      </c>
      <c r="G32" s="83" t="s">
        <v>1086</v>
      </c>
      <c r="H32" s="83" t="s">
        <v>41</v>
      </c>
      <c r="I32" s="83" t="s">
        <v>1932</v>
      </c>
      <c r="J32" s="94" t="s">
        <v>460</v>
      </c>
      <c r="K32" s="83" t="s">
        <v>464</v>
      </c>
      <c r="L32" s="83" t="s">
        <v>1108</v>
      </c>
      <c r="M32" s="83" t="s">
        <v>1191</v>
      </c>
      <c r="N32" s="83" t="s">
        <v>1110</v>
      </c>
      <c r="O32" s="83" t="s">
        <v>467</v>
      </c>
      <c r="P32" s="83" t="s">
        <v>468</v>
      </c>
      <c r="Q32" s="83" t="s">
        <v>932</v>
      </c>
      <c r="R32" s="83" t="s">
        <v>460</v>
      </c>
      <c r="S32" s="83" t="s">
        <v>470</v>
      </c>
      <c r="T32" s="83" t="s">
        <v>471</v>
      </c>
      <c r="U32" s="83" t="s">
        <v>2297</v>
      </c>
      <c r="V32" s="83" t="s">
        <v>75</v>
      </c>
      <c r="W32" s="83" t="s">
        <v>2622</v>
      </c>
      <c r="X32" s="83" t="s">
        <v>1070</v>
      </c>
      <c r="Y32" s="83" t="s">
        <v>2479</v>
      </c>
      <c r="Z32" s="83" t="s">
        <v>2623</v>
      </c>
      <c r="AA32" s="94" t="s">
        <v>2624</v>
      </c>
      <c r="AB32" s="94" t="s">
        <v>668</v>
      </c>
      <c r="AC32" s="94"/>
      <c r="AD32" s="94"/>
      <c r="AE32" s="76"/>
      <c r="AF32" s="76"/>
    </row>
    <row r="33" spans="1:32" customFormat="1" ht="22.5" customHeight="1">
      <c r="A33" s="83"/>
      <c r="B33" s="94" t="s">
        <v>2630</v>
      </c>
      <c r="C33" s="83"/>
      <c r="D33" s="83"/>
      <c r="E33" s="83" t="s">
        <v>2625</v>
      </c>
      <c r="F33" s="83" t="s">
        <v>2626</v>
      </c>
      <c r="G33" s="83" t="s">
        <v>1086</v>
      </c>
      <c r="H33" s="83" t="s">
        <v>41</v>
      </c>
      <c r="I33" s="83" t="s">
        <v>557</v>
      </c>
      <c r="J33" s="94" t="s">
        <v>2630</v>
      </c>
      <c r="K33" s="83" t="s">
        <v>2627</v>
      </c>
      <c r="L33" s="83" t="s">
        <v>2628</v>
      </c>
      <c r="M33" s="83" t="s">
        <v>1365</v>
      </c>
      <c r="N33" s="83" t="s">
        <v>2629</v>
      </c>
      <c r="O33" s="83" t="s">
        <v>467</v>
      </c>
      <c r="P33" s="83" t="s">
        <v>468</v>
      </c>
      <c r="Q33" s="83" t="s">
        <v>932</v>
      </c>
      <c r="R33" s="83" t="s">
        <v>460</v>
      </c>
      <c r="S33" s="83" t="s">
        <v>470</v>
      </c>
      <c r="T33" s="83" t="s">
        <v>471</v>
      </c>
      <c r="U33" s="83" t="s">
        <v>2297</v>
      </c>
      <c r="V33" s="83" t="s">
        <v>75</v>
      </c>
      <c r="W33" s="83" t="s">
        <v>2631</v>
      </c>
      <c r="X33" s="83" t="s">
        <v>2479</v>
      </c>
      <c r="Y33" s="83" t="s">
        <v>2632</v>
      </c>
      <c r="Z33" s="83" t="s">
        <v>2633</v>
      </c>
      <c r="AA33" s="94" t="s">
        <v>2481</v>
      </c>
      <c r="AB33" s="94" t="s">
        <v>668</v>
      </c>
      <c r="AC33" s="94"/>
      <c r="AD33" s="94"/>
      <c r="AE33" s="76"/>
      <c r="AF33" s="76"/>
    </row>
    <row r="34" spans="1:32" customFormat="1" ht="22.5" customHeight="1">
      <c r="A34" s="83"/>
      <c r="B34" s="94" t="s">
        <v>2661</v>
      </c>
      <c r="C34" s="83"/>
      <c r="D34" s="83"/>
      <c r="E34" s="83" t="s">
        <v>2657</v>
      </c>
      <c r="F34" s="83" t="s">
        <v>2658</v>
      </c>
      <c r="G34" s="83" t="s">
        <v>1086</v>
      </c>
      <c r="H34" s="83" t="s">
        <v>41</v>
      </c>
      <c r="I34" s="83" t="s">
        <v>1001</v>
      </c>
      <c r="J34" s="94" t="s">
        <v>2661</v>
      </c>
      <c r="K34" s="83" t="s">
        <v>2659</v>
      </c>
      <c r="L34" s="83" t="s">
        <v>1108</v>
      </c>
      <c r="M34" s="83" t="s">
        <v>2158</v>
      </c>
      <c r="N34" s="83" t="s">
        <v>2660</v>
      </c>
      <c r="O34" s="83" t="s">
        <v>467</v>
      </c>
      <c r="P34" s="83" t="s">
        <v>661</v>
      </c>
      <c r="Q34" s="83" t="s">
        <v>662</v>
      </c>
      <c r="R34" s="83" t="s">
        <v>460</v>
      </c>
      <c r="S34" s="83" t="s">
        <v>470</v>
      </c>
      <c r="T34" s="83" t="s">
        <v>471</v>
      </c>
      <c r="U34" s="83" t="s">
        <v>2297</v>
      </c>
      <c r="V34" s="83" t="s">
        <v>75</v>
      </c>
      <c r="W34" s="83" t="s">
        <v>2552</v>
      </c>
      <c r="X34" s="83" t="s">
        <v>2662</v>
      </c>
      <c r="Y34" s="83" t="s">
        <v>2479</v>
      </c>
      <c r="Z34" s="83" t="s">
        <v>2615</v>
      </c>
      <c r="AA34" s="94" t="s">
        <v>2663</v>
      </c>
      <c r="AB34" s="94" t="s">
        <v>1127</v>
      </c>
      <c r="AC34" s="94"/>
      <c r="AD34" s="94"/>
      <c r="AE34" s="76"/>
      <c r="AF34" s="76"/>
    </row>
    <row r="35" spans="1:32" customFormat="1" ht="22.5" customHeight="1">
      <c r="A35" s="83"/>
      <c r="B35" s="94" t="s">
        <v>2694</v>
      </c>
      <c r="C35" s="83"/>
      <c r="D35" s="83"/>
      <c r="E35" s="83" t="s">
        <v>2691</v>
      </c>
      <c r="F35" s="83" t="s">
        <v>2692</v>
      </c>
      <c r="G35" s="83" t="s">
        <v>1086</v>
      </c>
      <c r="H35" s="83" t="s">
        <v>41</v>
      </c>
      <c r="I35" s="83" t="s">
        <v>937</v>
      </c>
      <c r="J35" s="94" t="s">
        <v>2694</v>
      </c>
      <c r="K35" s="83" t="s">
        <v>1213</v>
      </c>
      <c r="L35" s="83" t="s">
        <v>1108</v>
      </c>
      <c r="M35" s="83" t="s">
        <v>1353</v>
      </c>
      <c r="N35" s="83" t="s">
        <v>2693</v>
      </c>
      <c r="O35" s="83" t="s">
        <v>467</v>
      </c>
      <c r="P35" s="83" t="s">
        <v>468</v>
      </c>
      <c r="Q35" s="83" t="s">
        <v>932</v>
      </c>
      <c r="R35" s="83" t="s">
        <v>460</v>
      </c>
      <c r="S35" s="83" t="s">
        <v>470</v>
      </c>
      <c r="T35" s="83" t="s">
        <v>471</v>
      </c>
      <c r="U35" s="83" t="s">
        <v>2297</v>
      </c>
      <c r="V35" s="83" t="s">
        <v>75</v>
      </c>
      <c r="W35" s="83" t="s">
        <v>2298</v>
      </c>
      <c r="X35" s="83" t="s">
        <v>2479</v>
      </c>
      <c r="Y35" s="83" t="s">
        <v>2512</v>
      </c>
      <c r="Z35" s="83" t="s">
        <v>2513</v>
      </c>
      <c r="AA35" s="94" t="s">
        <v>2695</v>
      </c>
      <c r="AB35" s="94" t="s">
        <v>1127</v>
      </c>
      <c r="AC35" s="94"/>
      <c r="AD35" s="94"/>
      <c r="AE35" s="76"/>
      <c r="AF35" s="76"/>
    </row>
    <row r="36" spans="1:32" customFormat="1" ht="22.5" customHeight="1">
      <c r="A36" s="83"/>
      <c r="B36" s="94" t="s">
        <v>2699</v>
      </c>
      <c r="C36" s="83"/>
      <c r="D36" s="83"/>
      <c r="E36" s="83" t="s">
        <v>2696</v>
      </c>
      <c r="F36" s="83" t="s">
        <v>2697</v>
      </c>
      <c r="G36" s="83" t="s">
        <v>1086</v>
      </c>
      <c r="H36" s="83" t="s">
        <v>41</v>
      </c>
      <c r="I36" s="83" t="s">
        <v>599</v>
      </c>
      <c r="J36" s="94" t="s">
        <v>2699</v>
      </c>
      <c r="K36" s="83" t="s">
        <v>1213</v>
      </c>
      <c r="L36" s="83" t="s">
        <v>1108</v>
      </c>
      <c r="M36" s="83" t="s">
        <v>2651</v>
      </c>
      <c r="N36" s="83" t="s">
        <v>2698</v>
      </c>
      <c r="O36" s="83" t="s">
        <v>467</v>
      </c>
      <c r="P36" s="83" t="s">
        <v>489</v>
      </c>
      <c r="Q36" s="83" t="s">
        <v>1152</v>
      </c>
      <c r="R36" s="83" t="s">
        <v>460</v>
      </c>
      <c r="S36" s="83" t="s">
        <v>470</v>
      </c>
      <c r="T36" s="83" t="s">
        <v>471</v>
      </c>
      <c r="U36" s="83" t="s">
        <v>2297</v>
      </c>
      <c r="V36" s="83" t="s">
        <v>75</v>
      </c>
      <c r="W36" s="83" t="s">
        <v>2700</v>
      </c>
      <c r="X36" s="83" t="s">
        <v>2479</v>
      </c>
      <c r="Y36" s="83" t="s">
        <v>2512</v>
      </c>
      <c r="Z36" s="83" t="s">
        <v>2497</v>
      </c>
      <c r="AA36" s="94" t="s">
        <v>2701</v>
      </c>
      <c r="AB36" s="94" t="s">
        <v>1127</v>
      </c>
      <c r="AC36" s="94"/>
      <c r="AD36" s="94"/>
      <c r="AE36" s="76"/>
      <c r="AF36" s="76"/>
    </row>
    <row r="37" spans="1:32" customFormat="1" ht="22.5" customHeight="1">
      <c r="A37" s="83"/>
      <c r="B37" s="94" t="s">
        <v>2704</v>
      </c>
      <c r="C37" s="83"/>
      <c r="D37" s="83"/>
      <c r="E37" s="83" t="s">
        <v>2702</v>
      </c>
      <c r="F37" s="83" t="s">
        <v>2703</v>
      </c>
      <c r="G37" s="83" t="s">
        <v>1086</v>
      </c>
      <c r="H37" s="83" t="s">
        <v>41</v>
      </c>
      <c r="I37" s="83" t="s">
        <v>1658</v>
      </c>
      <c r="J37" s="94" t="s">
        <v>2704</v>
      </c>
      <c r="K37" s="83" t="s">
        <v>1213</v>
      </c>
      <c r="L37" s="83" t="s">
        <v>1108</v>
      </c>
      <c r="M37" s="83" t="s">
        <v>1109</v>
      </c>
      <c r="N37" s="83" t="s">
        <v>2693</v>
      </c>
      <c r="O37" s="83" t="s">
        <v>467</v>
      </c>
      <c r="P37" s="83" t="s">
        <v>468</v>
      </c>
      <c r="Q37" s="83" t="s">
        <v>932</v>
      </c>
      <c r="R37" s="83" t="s">
        <v>460</v>
      </c>
      <c r="S37" s="83" t="s">
        <v>470</v>
      </c>
      <c r="T37" s="83" t="s">
        <v>471</v>
      </c>
      <c r="U37" s="83" t="s">
        <v>2297</v>
      </c>
      <c r="V37" s="83" t="s">
        <v>75</v>
      </c>
      <c r="W37" s="83" t="s">
        <v>2298</v>
      </c>
      <c r="X37" s="83" t="s">
        <v>2479</v>
      </c>
      <c r="Y37" s="83" t="s">
        <v>2512</v>
      </c>
      <c r="Z37" s="83" t="s">
        <v>2513</v>
      </c>
      <c r="AA37" s="94" t="s">
        <v>2499</v>
      </c>
      <c r="AB37" s="94" t="s">
        <v>1127</v>
      </c>
      <c r="AC37" s="94"/>
      <c r="AD37" s="94"/>
      <c r="AE37" s="76"/>
      <c r="AF37" s="76"/>
    </row>
    <row r="38" spans="1:32" customFormat="1" ht="22.5" customHeight="1">
      <c r="A38" s="83"/>
      <c r="B38" s="94" t="s">
        <v>2710</v>
      </c>
      <c r="C38" s="83"/>
      <c r="D38" s="83"/>
      <c r="E38" s="83" t="s">
        <v>2705</v>
      </c>
      <c r="F38" s="83" t="s">
        <v>2706</v>
      </c>
      <c r="G38" s="83" t="s">
        <v>1086</v>
      </c>
      <c r="H38" s="83" t="s">
        <v>41</v>
      </c>
      <c r="I38" s="83" t="s">
        <v>2707</v>
      </c>
      <c r="J38" s="94" t="s">
        <v>2710</v>
      </c>
      <c r="K38" s="83" t="s">
        <v>2686</v>
      </c>
      <c r="L38" s="83" t="s">
        <v>2708</v>
      </c>
      <c r="M38" s="83" t="s">
        <v>1848</v>
      </c>
      <c r="N38" s="83" t="s">
        <v>2709</v>
      </c>
      <c r="O38" s="83" t="s">
        <v>467</v>
      </c>
      <c r="P38" s="83" t="s">
        <v>489</v>
      </c>
      <c r="Q38" s="83" t="s">
        <v>1169</v>
      </c>
      <c r="R38" s="83" t="s">
        <v>460</v>
      </c>
      <c r="S38" s="83" t="s">
        <v>470</v>
      </c>
      <c r="T38" s="83" t="s">
        <v>471</v>
      </c>
      <c r="U38" s="83" t="s">
        <v>2297</v>
      </c>
      <c r="V38" s="83" t="s">
        <v>75</v>
      </c>
      <c r="W38" s="83" t="s">
        <v>2711</v>
      </c>
      <c r="X38" s="83" t="s">
        <v>2479</v>
      </c>
      <c r="Y38" s="83" t="s">
        <v>2479</v>
      </c>
      <c r="Z38" s="83" t="s">
        <v>2712</v>
      </c>
      <c r="AA38" s="94" t="s">
        <v>2713</v>
      </c>
      <c r="AB38" s="94" t="s">
        <v>1127</v>
      </c>
      <c r="AC38" s="94"/>
      <c r="AD38" s="94"/>
      <c r="AE38" s="76"/>
      <c r="AF38" s="76"/>
    </row>
    <row r="39" spans="1:32" customFormat="1" ht="22.5" customHeight="1">
      <c r="A39" s="83"/>
      <c r="B39" s="94" t="s">
        <v>2717</v>
      </c>
      <c r="C39" s="83"/>
      <c r="D39" s="83"/>
      <c r="E39" s="83" t="s">
        <v>2714</v>
      </c>
      <c r="F39" s="83" t="s">
        <v>2715</v>
      </c>
      <c r="G39" s="83" t="s">
        <v>1086</v>
      </c>
      <c r="H39" s="83" t="s">
        <v>41</v>
      </c>
      <c r="I39" s="83" t="s">
        <v>1265</v>
      </c>
      <c r="J39" s="94" t="s">
        <v>2717</v>
      </c>
      <c r="K39" s="83" t="s">
        <v>1213</v>
      </c>
      <c r="L39" s="83" t="s">
        <v>2716</v>
      </c>
      <c r="M39" s="83" t="s">
        <v>1191</v>
      </c>
      <c r="N39" s="83" t="s">
        <v>1855</v>
      </c>
      <c r="O39" s="83" t="s">
        <v>467</v>
      </c>
      <c r="P39" s="83" t="s">
        <v>489</v>
      </c>
      <c r="Q39" s="83" t="s">
        <v>1180</v>
      </c>
      <c r="R39" s="83" t="s">
        <v>460</v>
      </c>
      <c r="S39" s="83" t="s">
        <v>470</v>
      </c>
      <c r="T39" s="83" t="s">
        <v>471</v>
      </c>
      <c r="U39" s="83" t="s">
        <v>2297</v>
      </c>
      <c r="V39" s="83" t="s">
        <v>75</v>
      </c>
      <c r="W39" s="83" t="s">
        <v>2571</v>
      </c>
      <c r="X39" s="83" t="s">
        <v>2646</v>
      </c>
      <c r="Y39" s="83" t="s">
        <v>2646</v>
      </c>
      <c r="Z39" s="83" t="s">
        <v>2550</v>
      </c>
      <c r="AA39" s="94" t="s">
        <v>2131</v>
      </c>
      <c r="AB39" s="94" t="s">
        <v>2138</v>
      </c>
      <c r="AC39" s="94"/>
      <c r="AD39" s="94"/>
      <c r="AE39" s="76"/>
      <c r="AF39" s="76"/>
    </row>
    <row r="40" spans="1:32" customFormat="1" ht="22.5" customHeight="1">
      <c r="A40" s="83"/>
      <c r="B40" s="94" t="s">
        <v>2736</v>
      </c>
      <c r="C40" s="83"/>
      <c r="D40" s="83"/>
      <c r="E40" s="83" t="s">
        <v>2734</v>
      </c>
      <c r="F40" s="83" t="s">
        <v>2735</v>
      </c>
      <c r="G40" s="83" t="s">
        <v>1086</v>
      </c>
      <c r="H40" s="83" t="s">
        <v>41</v>
      </c>
      <c r="I40" s="83" t="s">
        <v>937</v>
      </c>
      <c r="J40" s="94" t="s">
        <v>2736</v>
      </c>
      <c r="K40" s="83" t="s">
        <v>1213</v>
      </c>
      <c r="L40" s="83" t="s">
        <v>1108</v>
      </c>
      <c r="M40" s="83" t="s">
        <v>2719</v>
      </c>
      <c r="N40" s="83" t="s">
        <v>2361</v>
      </c>
      <c r="O40" s="83" t="s">
        <v>467</v>
      </c>
      <c r="P40" s="83" t="s">
        <v>468</v>
      </c>
      <c r="Q40" s="83" t="s">
        <v>932</v>
      </c>
      <c r="R40" s="83" t="s">
        <v>460</v>
      </c>
      <c r="S40" s="83" t="s">
        <v>470</v>
      </c>
      <c r="T40" s="83" t="s">
        <v>471</v>
      </c>
      <c r="U40" s="83" t="s">
        <v>2297</v>
      </c>
      <c r="V40" s="83" t="s">
        <v>75</v>
      </c>
      <c r="W40" s="83" t="s">
        <v>2737</v>
      </c>
      <c r="X40" s="83" t="s">
        <v>2479</v>
      </c>
      <c r="Y40" s="83" t="s">
        <v>2512</v>
      </c>
      <c r="Z40" s="83" t="s">
        <v>2738</v>
      </c>
      <c r="AA40" s="94" t="s">
        <v>2739</v>
      </c>
      <c r="AB40" s="94" t="s">
        <v>1127</v>
      </c>
      <c r="AC40" s="94"/>
      <c r="AD40" s="94"/>
      <c r="AE40" s="76"/>
      <c r="AF40" s="76"/>
    </row>
    <row r="41" spans="1:32" customFormat="1" ht="22.5" customHeight="1">
      <c r="A41" s="83"/>
      <c r="B41" s="94" t="s">
        <v>2694</v>
      </c>
      <c r="C41" s="83"/>
      <c r="D41" s="83"/>
      <c r="E41" s="83" t="s">
        <v>2745</v>
      </c>
      <c r="F41" s="83" t="s">
        <v>2746</v>
      </c>
      <c r="G41" s="83" t="s">
        <v>1086</v>
      </c>
      <c r="H41" s="83" t="s">
        <v>41</v>
      </c>
      <c r="I41" s="83" t="s">
        <v>1445</v>
      </c>
      <c r="J41" s="94" t="s">
        <v>2694</v>
      </c>
      <c r="K41" s="83" t="s">
        <v>2686</v>
      </c>
      <c r="L41" s="83" t="s">
        <v>1108</v>
      </c>
      <c r="M41" s="83" t="s">
        <v>1160</v>
      </c>
      <c r="N41" s="83" t="s">
        <v>2747</v>
      </c>
      <c r="O41" s="83" t="s">
        <v>467</v>
      </c>
      <c r="P41" s="83" t="s">
        <v>468</v>
      </c>
      <c r="Q41" s="83" t="s">
        <v>932</v>
      </c>
      <c r="R41" s="83" t="s">
        <v>460</v>
      </c>
      <c r="S41" s="83" t="s">
        <v>470</v>
      </c>
      <c r="T41" s="83" t="s">
        <v>471</v>
      </c>
      <c r="U41" s="83" t="s">
        <v>2297</v>
      </c>
      <c r="V41" s="83" t="s">
        <v>75</v>
      </c>
      <c r="W41" s="83" t="s">
        <v>2538</v>
      </c>
      <c r="X41" s="83" t="s">
        <v>2479</v>
      </c>
      <c r="Y41" s="83" t="s">
        <v>2479</v>
      </c>
      <c r="Z41" s="83" t="s">
        <v>2479</v>
      </c>
      <c r="AA41" s="94" t="s">
        <v>2748</v>
      </c>
      <c r="AB41" s="94" t="s">
        <v>1127</v>
      </c>
      <c r="AC41" s="94"/>
      <c r="AD41" s="94"/>
      <c r="AE41" s="76"/>
      <c r="AF41" s="76"/>
    </row>
    <row r="42" spans="1:32" customFormat="1" ht="22.5" customHeight="1">
      <c r="A42" s="83"/>
      <c r="B42" s="94" t="s">
        <v>2752</v>
      </c>
      <c r="C42" s="83"/>
      <c r="D42" s="83"/>
      <c r="E42" s="83" t="s">
        <v>2749</v>
      </c>
      <c r="F42" s="83" t="s">
        <v>2750</v>
      </c>
      <c r="G42" s="83" t="s">
        <v>1086</v>
      </c>
      <c r="H42" s="83" t="s">
        <v>31</v>
      </c>
      <c r="I42" s="83" t="s">
        <v>485</v>
      </c>
      <c r="J42" s="94" t="s">
        <v>2752</v>
      </c>
      <c r="K42" s="83" t="s">
        <v>1213</v>
      </c>
      <c r="L42" s="83" t="s">
        <v>1014</v>
      </c>
      <c r="M42" s="83" t="s">
        <v>2751</v>
      </c>
      <c r="N42" s="83" t="s">
        <v>488</v>
      </c>
      <c r="O42" s="83" t="s">
        <v>467</v>
      </c>
      <c r="P42" s="83" t="s">
        <v>468</v>
      </c>
      <c r="Q42" s="83" t="s">
        <v>932</v>
      </c>
      <c r="R42" s="83" t="s">
        <v>460</v>
      </c>
      <c r="S42" s="83" t="s">
        <v>470</v>
      </c>
      <c r="T42" s="83" t="s">
        <v>471</v>
      </c>
      <c r="U42" s="83" t="s">
        <v>2297</v>
      </c>
      <c r="V42" s="83" t="s">
        <v>75</v>
      </c>
      <c r="W42" s="83" t="s">
        <v>2753</v>
      </c>
      <c r="X42" s="83" t="s">
        <v>2479</v>
      </c>
      <c r="Y42" s="83" t="s">
        <v>2480</v>
      </c>
      <c r="Z42" s="83" t="s">
        <v>2754</v>
      </c>
      <c r="AA42" s="94" t="s">
        <v>2755</v>
      </c>
      <c r="AB42" s="94" t="s">
        <v>1127</v>
      </c>
      <c r="AC42" s="94"/>
      <c r="AD42" s="94"/>
      <c r="AE42" s="76"/>
      <c r="AF42" s="76"/>
    </row>
    <row r="43" spans="1:32" customFormat="1" ht="22.5" customHeight="1">
      <c r="A43" s="83"/>
      <c r="B43" s="94" t="s">
        <v>2758</v>
      </c>
      <c r="C43" s="83"/>
      <c r="D43" s="83"/>
      <c r="E43" s="83" t="s">
        <v>2756</v>
      </c>
      <c r="F43" s="83" t="s">
        <v>2757</v>
      </c>
      <c r="G43" s="83" t="s">
        <v>1086</v>
      </c>
      <c r="H43" s="83" t="s">
        <v>41</v>
      </c>
      <c r="I43" s="83" t="s">
        <v>1001</v>
      </c>
      <c r="J43" s="94" t="s">
        <v>2758</v>
      </c>
      <c r="K43" s="83" t="s">
        <v>1213</v>
      </c>
      <c r="L43" s="83" t="s">
        <v>1108</v>
      </c>
      <c r="M43" s="83" t="s">
        <v>2098</v>
      </c>
      <c r="N43" s="83" t="s">
        <v>2361</v>
      </c>
      <c r="O43" s="83" t="s">
        <v>467</v>
      </c>
      <c r="P43" s="83" t="s">
        <v>1091</v>
      </c>
      <c r="Q43" s="83" t="s">
        <v>1092</v>
      </c>
      <c r="R43" s="83" t="s">
        <v>460</v>
      </c>
      <c r="S43" s="83" t="s">
        <v>470</v>
      </c>
      <c r="T43" s="83" t="s">
        <v>471</v>
      </c>
      <c r="U43" s="83" t="s">
        <v>2297</v>
      </c>
      <c r="V43" s="83" t="s">
        <v>75</v>
      </c>
      <c r="W43" s="83" t="s">
        <v>2759</v>
      </c>
      <c r="X43" s="83" t="s">
        <v>2479</v>
      </c>
      <c r="Y43" s="83" t="s">
        <v>2480</v>
      </c>
      <c r="Z43" s="83" t="s">
        <v>2481</v>
      </c>
      <c r="AA43" s="94" t="s">
        <v>2760</v>
      </c>
      <c r="AB43" s="94" t="s">
        <v>1127</v>
      </c>
      <c r="AC43" s="94"/>
      <c r="AD43" s="94"/>
      <c r="AE43" s="76"/>
      <c r="AF43" s="76"/>
    </row>
    <row r="44" spans="1:32" customFormat="1" ht="22.5" customHeight="1">
      <c r="A44" s="83"/>
      <c r="B44" s="94" t="s">
        <v>2766</v>
      </c>
      <c r="C44" s="83"/>
      <c r="D44" s="83"/>
      <c r="E44" s="83" t="s">
        <v>2763</v>
      </c>
      <c r="F44" s="83" t="s">
        <v>2764</v>
      </c>
      <c r="G44" s="83" t="s">
        <v>1086</v>
      </c>
      <c r="H44" s="83" t="s">
        <v>41</v>
      </c>
      <c r="I44" s="83" t="s">
        <v>2765</v>
      </c>
      <c r="J44" s="94" t="s">
        <v>2766</v>
      </c>
      <c r="K44" s="83" t="s">
        <v>1213</v>
      </c>
      <c r="L44" s="83" t="s">
        <v>1108</v>
      </c>
      <c r="M44" s="83" t="s">
        <v>2404</v>
      </c>
      <c r="N44" s="83" t="s">
        <v>2698</v>
      </c>
      <c r="O44" s="83" t="s">
        <v>467</v>
      </c>
      <c r="P44" s="83" t="s">
        <v>468</v>
      </c>
      <c r="Q44" s="83" t="s">
        <v>469</v>
      </c>
      <c r="R44" s="83" t="s">
        <v>460</v>
      </c>
      <c r="S44" s="83" t="s">
        <v>470</v>
      </c>
      <c r="T44" s="83" t="s">
        <v>471</v>
      </c>
      <c r="U44" s="83" t="s">
        <v>2297</v>
      </c>
      <c r="V44" s="83" t="s">
        <v>75</v>
      </c>
      <c r="W44" s="83" t="s">
        <v>2298</v>
      </c>
      <c r="X44" s="83" t="s">
        <v>2479</v>
      </c>
      <c r="Y44" s="83" t="s">
        <v>2512</v>
      </c>
      <c r="Z44" s="83" t="s">
        <v>2767</v>
      </c>
      <c r="AA44" s="94" t="s">
        <v>2768</v>
      </c>
      <c r="AB44" s="94" t="s">
        <v>1127</v>
      </c>
      <c r="AC44" s="94"/>
      <c r="AD44" s="94"/>
      <c r="AE44" s="76"/>
      <c r="AF44" s="76"/>
    </row>
    <row r="45" spans="1:32" customFormat="1" ht="22.5" customHeight="1">
      <c r="A45" s="83"/>
      <c r="B45" s="94" t="s">
        <v>2773</v>
      </c>
      <c r="C45" s="83"/>
      <c r="D45" s="83"/>
      <c r="E45" s="83" t="s">
        <v>2769</v>
      </c>
      <c r="F45" s="83" t="s">
        <v>2770</v>
      </c>
      <c r="G45" s="83" t="s">
        <v>1086</v>
      </c>
      <c r="H45" s="83" t="s">
        <v>41</v>
      </c>
      <c r="I45" s="83" t="s">
        <v>789</v>
      </c>
      <c r="J45" s="94" t="s">
        <v>2773</v>
      </c>
      <c r="K45" s="83" t="s">
        <v>2771</v>
      </c>
      <c r="L45" s="83" t="s">
        <v>2716</v>
      </c>
      <c r="M45" s="83" t="s">
        <v>1191</v>
      </c>
      <c r="N45" s="83" t="s">
        <v>2772</v>
      </c>
      <c r="O45" s="83" t="s">
        <v>467</v>
      </c>
      <c r="P45" s="83" t="s">
        <v>489</v>
      </c>
      <c r="Q45" s="83" t="s">
        <v>1180</v>
      </c>
      <c r="R45" s="83" t="s">
        <v>460</v>
      </c>
      <c r="S45" s="83" t="s">
        <v>470</v>
      </c>
      <c r="T45" s="83" t="s">
        <v>471</v>
      </c>
      <c r="U45" s="83" t="s">
        <v>2297</v>
      </c>
      <c r="V45" s="83" t="s">
        <v>75</v>
      </c>
      <c r="W45" s="83" t="s">
        <v>2774</v>
      </c>
      <c r="X45" s="83" t="s">
        <v>75</v>
      </c>
      <c r="Y45" s="83" t="s">
        <v>2730</v>
      </c>
      <c r="Z45" s="83" t="s">
        <v>2775</v>
      </c>
      <c r="AA45" s="94" t="s">
        <v>2776</v>
      </c>
      <c r="AB45" s="94" t="s">
        <v>1127</v>
      </c>
      <c r="AC45" s="94"/>
      <c r="AD45" s="94"/>
      <c r="AE45" s="76"/>
      <c r="AF45" s="76"/>
    </row>
    <row r="46" spans="1:32" customFormat="1" ht="22.5" customHeight="1">
      <c r="A46" s="83"/>
      <c r="B46" s="94" t="s">
        <v>2781</v>
      </c>
      <c r="C46" s="83"/>
      <c r="D46" s="83"/>
      <c r="E46" s="83" t="s">
        <v>2777</v>
      </c>
      <c r="F46" s="83" t="s">
        <v>2778</v>
      </c>
      <c r="G46" s="83" t="s">
        <v>1086</v>
      </c>
      <c r="H46" s="83" t="s">
        <v>41</v>
      </c>
      <c r="I46" s="83" t="s">
        <v>2779</v>
      </c>
      <c r="J46" s="94" t="s">
        <v>2781</v>
      </c>
      <c r="K46" s="83" t="s">
        <v>2588</v>
      </c>
      <c r="L46" s="83" t="s">
        <v>1108</v>
      </c>
      <c r="M46" s="83" t="s">
        <v>2158</v>
      </c>
      <c r="N46" s="83" t="s">
        <v>2780</v>
      </c>
      <c r="O46" s="83" t="s">
        <v>467</v>
      </c>
      <c r="P46" s="83" t="s">
        <v>468</v>
      </c>
      <c r="Q46" s="83" t="s">
        <v>469</v>
      </c>
      <c r="R46" s="83" t="s">
        <v>460</v>
      </c>
      <c r="S46" s="83" t="s">
        <v>470</v>
      </c>
      <c r="T46" s="83" t="s">
        <v>471</v>
      </c>
      <c r="U46" s="83" t="s">
        <v>2297</v>
      </c>
      <c r="V46" s="83" t="s">
        <v>75</v>
      </c>
      <c r="W46" s="83" t="s">
        <v>2782</v>
      </c>
      <c r="X46" s="83" t="s">
        <v>75</v>
      </c>
      <c r="Y46" s="83" t="s">
        <v>2512</v>
      </c>
      <c r="Z46" s="83" t="s">
        <v>2507</v>
      </c>
      <c r="AA46" s="94" t="s">
        <v>2783</v>
      </c>
      <c r="AB46" s="94" t="s">
        <v>1127</v>
      </c>
      <c r="AC46" s="94"/>
      <c r="AD46" s="94"/>
      <c r="AE46" s="76"/>
      <c r="AF46" s="76"/>
    </row>
    <row r="47" spans="1:32" customFormat="1" ht="22.5" customHeight="1">
      <c r="A47" s="83"/>
      <c r="B47" s="94" t="s">
        <v>2742</v>
      </c>
      <c r="C47" s="83"/>
      <c r="D47" s="83"/>
      <c r="E47" s="83" t="s">
        <v>2784</v>
      </c>
      <c r="F47" s="83" t="s">
        <v>2785</v>
      </c>
      <c r="G47" s="83" t="s">
        <v>1086</v>
      </c>
      <c r="H47" s="83" t="s">
        <v>41</v>
      </c>
      <c r="I47" s="83" t="s">
        <v>2174</v>
      </c>
      <c r="J47" s="94" t="s">
        <v>2742</v>
      </c>
      <c r="K47" s="83" t="s">
        <v>2786</v>
      </c>
      <c r="L47" s="83" t="s">
        <v>2628</v>
      </c>
      <c r="M47" s="83" t="s">
        <v>1131</v>
      </c>
      <c r="N47" s="83" t="s">
        <v>2787</v>
      </c>
      <c r="O47" s="83" t="s">
        <v>467</v>
      </c>
      <c r="P47" s="83" t="s">
        <v>468</v>
      </c>
      <c r="Q47" s="83" t="s">
        <v>932</v>
      </c>
      <c r="R47" s="83" t="s">
        <v>460</v>
      </c>
      <c r="S47" s="83" t="s">
        <v>470</v>
      </c>
      <c r="T47" s="83" t="s">
        <v>471</v>
      </c>
      <c r="U47" s="83" t="s">
        <v>2297</v>
      </c>
      <c r="V47" s="83" t="s">
        <v>75</v>
      </c>
      <c r="W47" s="83" t="s">
        <v>2788</v>
      </c>
      <c r="X47" s="83" t="s">
        <v>2479</v>
      </c>
      <c r="Y47" s="83" t="s">
        <v>2564</v>
      </c>
      <c r="Z47" s="83" t="s">
        <v>2789</v>
      </c>
      <c r="AA47" s="94" t="s">
        <v>2566</v>
      </c>
      <c r="AB47" s="94" t="s">
        <v>1127</v>
      </c>
      <c r="AC47" s="94"/>
      <c r="AD47" s="94"/>
      <c r="AE47" s="76"/>
      <c r="AF47" s="76"/>
    </row>
    <row r="48" spans="1:32" customFormat="1" ht="22.5" customHeight="1">
      <c r="A48" s="83"/>
      <c r="B48" s="94" t="s">
        <v>460</v>
      </c>
      <c r="C48" s="83"/>
      <c r="D48" s="83"/>
      <c r="E48" s="83" t="s">
        <v>2790</v>
      </c>
      <c r="F48" s="83" t="s">
        <v>2791</v>
      </c>
      <c r="G48" s="83" t="s">
        <v>1086</v>
      </c>
      <c r="H48" s="83" t="s">
        <v>41</v>
      </c>
      <c r="I48" s="83" t="s">
        <v>1428</v>
      </c>
      <c r="J48" s="94" t="s">
        <v>460</v>
      </c>
      <c r="K48" s="83" t="s">
        <v>1486</v>
      </c>
      <c r="L48" s="83" t="s">
        <v>2792</v>
      </c>
      <c r="M48" s="83" t="s">
        <v>2158</v>
      </c>
      <c r="N48" s="83" t="s">
        <v>2793</v>
      </c>
      <c r="O48" s="83" t="s">
        <v>467</v>
      </c>
      <c r="P48" s="83" t="s">
        <v>661</v>
      </c>
      <c r="Q48" s="83" t="s">
        <v>662</v>
      </c>
      <c r="R48" s="83" t="s">
        <v>460</v>
      </c>
      <c r="S48" s="83" t="s">
        <v>470</v>
      </c>
      <c r="T48" s="83" t="s">
        <v>471</v>
      </c>
      <c r="U48" s="83" t="s">
        <v>2297</v>
      </c>
      <c r="V48" s="83" t="s">
        <v>75</v>
      </c>
      <c r="W48" s="83" t="s">
        <v>2794</v>
      </c>
      <c r="X48" s="83" t="s">
        <v>75</v>
      </c>
      <c r="Y48" s="83" t="s">
        <v>2615</v>
      </c>
      <c r="Z48" s="83" t="s">
        <v>2795</v>
      </c>
      <c r="AA48" s="94" t="s">
        <v>2795</v>
      </c>
      <c r="AB48" s="94" t="s">
        <v>1127</v>
      </c>
      <c r="AC48" s="94"/>
      <c r="AD48" s="94"/>
      <c r="AE48" s="76"/>
      <c r="AF48" s="76"/>
    </row>
    <row r="49" spans="1:32" customFormat="1" ht="22.5" customHeight="1">
      <c r="A49" s="83"/>
      <c r="B49" s="94" t="s">
        <v>460</v>
      </c>
      <c r="C49" s="83"/>
      <c r="D49" s="83"/>
      <c r="E49" s="83" t="s">
        <v>2796</v>
      </c>
      <c r="F49" s="83" t="s">
        <v>2797</v>
      </c>
      <c r="G49" s="83" t="s">
        <v>1086</v>
      </c>
      <c r="H49" s="83" t="s">
        <v>41</v>
      </c>
      <c r="I49" s="83" t="s">
        <v>2798</v>
      </c>
      <c r="J49" s="94" t="s">
        <v>460</v>
      </c>
      <c r="K49" s="83" t="s">
        <v>1606</v>
      </c>
      <c r="L49" s="83" t="s">
        <v>1122</v>
      </c>
      <c r="M49" s="83" t="s">
        <v>1109</v>
      </c>
      <c r="N49" s="83" t="s">
        <v>1066</v>
      </c>
      <c r="O49" s="83" t="s">
        <v>467</v>
      </c>
      <c r="P49" s="83" t="s">
        <v>460</v>
      </c>
      <c r="Q49" s="83" t="s">
        <v>460</v>
      </c>
      <c r="R49" s="83" t="s">
        <v>460</v>
      </c>
      <c r="S49" s="83" t="s">
        <v>470</v>
      </c>
      <c r="T49" s="83" t="s">
        <v>471</v>
      </c>
      <c r="U49" s="83" t="s">
        <v>1081</v>
      </c>
      <c r="V49" s="83" t="s">
        <v>2799</v>
      </c>
      <c r="W49" s="83" t="s">
        <v>2800</v>
      </c>
      <c r="X49" s="83" t="s">
        <v>460</v>
      </c>
      <c r="Y49" s="83" t="s">
        <v>2801</v>
      </c>
      <c r="Z49" s="83" t="s">
        <v>460</v>
      </c>
      <c r="AA49" s="94" t="s">
        <v>2802</v>
      </c>
      <c r="AB49" s="94" t="s">
        <v>668</v>
      </c>
      <c r="AC49" s="94"/>
      <c r="AD49" s="94"/>
      <c r="AE49" s="76"/>
      <c r="AF49" s="76"/>
    </row>
    <row r="50" spans="1:32" customFormat="1" ht="22.5" customHeight="1">
      <c r="A50" s="83"/>
      <c r="B50" s="94" t="s">
        <v>460</v>
      </c>
      <c r="C50" s="83"/>
      <c r="D50" s="83"/>
      <c r="E50" s="83" t="s">
        <v>2803</v>
      </c>
      <c r="F50" s="83" t="s">
        <v>2804</v>
      </c>
      <c r="G50" s="83" t="s">
        <v>1086</v>
      </c>
      <c r="H50" s="83" t="s">
        <v>41</v>
      </c>
      <c r="I50" s="83" t="s">
        <v>697</v>
      </c>
      <c r="J50" s="94" t="s">
        <v>460</v>
      </c>
      <c r="K50" s="83" t="s">
        <v>464</v>
      </c>
      <c r="L50" s="83" t="s">
        <v>1122</v>
      </c>
      <c r="M50" s="83" t="s">
        <v>1109</v>
      </c>
      <c r="N50" s="83" t="s">
        <v>2805</v>
      </c>
      <c r="O50" s="83" t="s">
        <v>467</v>
      </c>
      <c r="P50" s="83" t="s">
        <v>460</v>
      </c>
      <c r="Q50" s="83" t="s">
        <v>460</v>
      </c>
      <c r="R50" s="83" t="s">
        <v>460</v>
      </c>
      <c r="S50" s="83" t="s">
        <v>471</v>
      </c>
      <c r="T50" s="83" t="s">
        <v>471</v>
      </c>
      <c r="U50" s="83" t="s">
        <v>1081</v>
      </c>
      <c r="V50" s="83" t="s">
        <v>2799</v>
      </c>
      <c r="W50" s="83" t="s">
        <v>2800</v>
      </c>
      <c r="X50" s="83" t="s">
        <v>460</v>
      </c>
      <c r="Y50" s="83" t="s">
        <v>2801</v>
      </c>
      <c r="Z50" s="83" t="s">
        <v>460</v>
      </c>
      <c r="AA50" s="94" t="s">
        <v>2802</v>
      </c>
      <c r="AB50" s="94" t="s">
        <v>668</v>
      </c>
      <c r="AC50" s="94"/>
      <c r="AD50" s="94"/>
      <c r="AE50" s="76"/>
      <c r="AF50" s="76"/>
    </row>
    <row r="51" spans="1:32" customFormat="1" ht="22.5" customHeight="1">
      <c r="A51" s="83"/>
      <c r="B51" s="94" t="s">
        <v>460</v>
      </c>
      <c r="C51" s="83"/>
      <c r="D51" s="83"/>
      <c r="E51" s="83" t="s">
        <v>2806</v>
      </c>
      <c r="F51" s="83" t="s">
        <v>2807</v>
      </c>
      <c r="G51" s="83" t="s">
        <v>1086</v>
      </c>
      <c r="H51" s="83" t="s">
        <v>41</v>
      </c>
      <c r="I51" s="83" t="s">
        <v>557</v>
      </c>
      <c r="J51" s="94" t="s">
        <v>460</v>
      </c>
      <c r="K51" s="83" t="s">
        <v>464</v>
      </c>
      <c r="L51" s="83" t="s">
        <v>1986</v>
      </c>
      <c r="M51" s="83" t="s">
        <v>1109</v>
      </c>
      <c r="N51" s="83" t="s">
        <v>1382</v>
      </c>
      <c r="O51" s="83" t="s">
        <v>467</v>
      </c>
      <c r="P51" s="83" t="s">
        <v>460</v>
      </c>
      <c r="Q51" s="83" t="s">
        <v>460</v>
      </c>
      <c r="R51" s="83" t="s">
        <v>460</v>
      </c>
      <c r="S51" s="83" t="s">
        <v>470</v>
      </c>
      <c r="T51" s="83" t="s">
        <v>471</v>
      </c>
      <c r="U51" s="83" t="s">
        <v>1081</v>
      </c>
      <c r="V51" s="83" t="s">
        <v>2799</v>
      </c>
      <c r="W51" s="83" t="s">
        <v>2800</v>
      </c>
      <c r="X51" s="83" t="s">
        <v>460</v>
      </c>
      <c r="Y51" s="83" t="s">
        <v>2801</v>
      </c>
      <c r="Z51" s="83" t="s">
        <v>460</v>
      </c>
      <c r="AA51" s="94" t="s">
        <v>2808</v>
      </c>
      <c r="AB51" s="94" t="s">
        <v>668</v>
      </c>
      <c r="AC51" s="94"/>
      <c r="AD51" s="94"/>
      <c r="AE51" s="76"/>
      <c r="AF51" s="76"/>
    </row>
    <row r="52" spans="1:32" customFormat="1" ht="22.5" customHeight="1">
      <c r="A52" s="83"/>
      <c r="B52" s="94" t="s">
        <v>2814</v>
      </c>
      <c r="C52" s="83"/>
      <c r="D52" s="83"/>
      <c r="E52" s="83" t="s">
        <v>2809</v>
      </c>
      <c r="F52" s="83" t="s">
        <v>2810</v>
      </c>
      <c r="G52" s="83" t="s">
        <v>1086</v>
      </c>
      <c r="H52" s="83" t="s">
        <v>41</v>
      </c>
      <c r="I52" s="83" t="s">
        <v>1771</v>
      </c>
      <c r="J52" s="94" t="s">
        <v>2814</v>
      </c>
      <c r="K52" s="83" t="s">
        <v>1065</v>
      </c>
      <c r="L52" s="83" t="s">
        <v>2811</v>
      </c>
      <c r="M52" s="83" t="s">
        <v>2812</v>
      </c>
      <c r="N52" s="83" t="s">
        <v>2813</v>
      </c>
      <c r="O52" s="83" t="s">
        <v>467</v>
      </c>
      <c r="P52" s="83" t="s">
        <v>1091</v>
      </c>
      <c r="Q52" s="83" t="s">
        <v>1092</v>
      </c>
      <c r="R52" s="83" t="s">
        <v>460</v>
      </c>
      <c r="S52" s="83" t="s">
        <v>471</v>
      </c>
      <c r="T52" s="83" t="s">
        <v>471</v>
      </c>
      <c r="U52" s="83" t="s">
        <v>1081</v>
      </c>
      <c r="V52" s="83" t="s">
        <v>2799</v>
      </c>
      <c r="W52" s="83" t="s">
        <v>2800</v>
      </c>
      <c r="X52" s="83" t="s">
        <v>58</v>
      </c>
      <c r="Y52" s="83" t="s">
        <v>2801</v>
      </c>
      <c r="Z52" s="83" t="s">
        <v>2801</v>
      </c>
      <c r="AA52" s="94" t="s">
        <v>2815</v>
      </c>
      <c r="AB52" s="94" t="s">
        <v>1127</v>
      </c>
      <c r="AC52" s="94"/>
      <c r="AD52" s="94"/>
      <c r="AE52" s="76"/>
      <c r="AF52" s="76"/>
    </row>
    <row r="53" spans="1:32" customFormat="1" ht="22.5" customHeight="1">
      <c r="A53" s="83"/>
      <c r="B53" s="94" t="s">
        <v>460</v>
      </c>
      <c r="C53" s="83"/>
      <c r="D53" s="83"/>
      <c r="E53" s="83" t="s">
        <v>2819</v>
      </c>
      <c r="F53" s="83" t="s">
        <v>2820</v>
      </c>
      <c r="G53" s="83" t="s">
        <v>1086</v>
      </c>
      <c r="H53" s="83" t="s">
        <v>41</v>
      </c>
      <c r="I53" s="83" t="s">
        <v>1029</v>
      </c>
      <c r="J53" s="94" t="s">
        <v>460</v>
      </c>
      <c r="K53" s="83" t="s">
        <v>1222</v>
      </c>
      <c r="L53" s="83" t="s">
        <v>1108</v>
      </c>
      <c r="M53" s="83" t="s">
        <v>2045</v>
      </c>
      <c r="N53" s="83" t="s">
        <v>2610</v>
      </c>
      <c r="O53" s="83" t="s">
        <v>467</v>
      </c>
      <c r="P53" s="83" t="s">
        <v>460</v>
      </c>
      <c r="Q53" s="83" t="s">
        <v>460</v>
      </c>
      <c r="R53" s="83" t="s">
        <v>460</v>
      </c>
      <c r="S53" s="83" t="s">
        <v>470</v>
      </c>
      <c r="T53" s="83" t="s">
        <v>471</v>
      </c>
      <c r="U53" s="83" t="s">
        <v>1081</v>
      </c>
      <c r="V53" s="83" t="s">
        <v>2799</v>
      </c>
      <c r="W53" s="83" t="s">
        <v>2821</v>
      </c>
      <c r="X53" s="83" t="s">
        <v>1070</v>
      </c>
      <c r="Y53" s="83" t="s">
        <v>2801</v>
      </c>
      <c r="Z53" s="83" t="s">
        <v>2822</v>
      </c>
      <c r="AA53" s="94" t="s">
        <v>2823</v>
      </c>
      <c r="AB53" s="94" t="s">
        <v>1240</v>
      </c>
      <c r="AC53" s="94"/>
      <c r="AD53" s="94"/>
      <c r="AE53" s="76"/>
      <c r="AF53" s="76"/>
    </row>
    <row r="54" spans="1:32" customFormat="1" ht="22.5" customHeight="1">
      <c r="A54" s="83"/>
      <c r="B54" s="94" t="s">
        <v>2829</v>
      </c>
      <c r="C54" s="83"/>
      <c r="D54" s="83"/>
      <c r="E54" s="83" t="s">
        <v>2824</v>
      </c>
      <c r="F54" s="83" t="s">
        <v>2825</v>
      </c>
      <c r="G54" s="83" t="s">
        <v>1086</v>
      </c>
      <c r="H54" s="83" t="s">
        <v>41</v>
      </c>
      <c r="I54" s="83" t="s">
        <v>2826</v>
      </c>
      <c r="J54" s="94" t="s">
        <v>2829</v>
      </c>
      <c r="K54" s="83" t="s">
        <v>2827</v>
      </c>
      <c r="L54" s="83" t="s">
        <v>1108</v>
      </c>
      <c r="M54" s="83" t="s">
        <v>2045</v>
      </c>
      <c r="N54" s="83" t="s">
        <v>2828</v>
      </c>
      <c r="O54" s="83" t="s">
        <v>467</v>
      </c>
      <c r="P54" s="83" t="s">
        <v>1091</v>
      </c>
      <c r="Q54" s="83" t="s">
        <v>1092</v>
      </c>
      <c r="R54" s="83" t="s">
        <v>460</v>
      </c>
      <c r="S54" s="83" t="s">
        <v>470</v>
      </c>
      <c r="T54" s="83" t="s">
        <v>471</v>
      </c>
      <c r="U54" s="83" t="s">
        <v>1081</v>
      </c>
      <c r="V54" s="83" t="s">
        <v>2799</v>
      </c>
      <c r="W54" s="83" t="s">
        <v>2830</v>
      </c>
      <c r="X54" s="83" t="s">
        <v>1070</v>
      </c>
      <c r="Y54" s="83" t="s">
        <v>2801</v>
      </c>
      <c r="Z54" s="83" t="s">
        <v>2822</v>
      </c>
      <c r="AA54" s="94" t="s">
        <v>2823</v>
      </c>
      <c r="AB54" s="94" t="s">
        <v>1240</v>
      </c>
      <c r="AC54" s="94"/>
      <c r="AD54" s="94"/>
      <c r="AE54" s="76"/>
      <c r="AF54" s="76"/>
    </row>
    <row r="55" spans="1:32" customFormat="1" ht="22.5" customHeight="1">
      <c r="A55" s="83"/>
      <c r="B55" s="94" t="s">
        <v>460</v>
      </c>
      <c r="C55" s="83"/>
      <c r="D55" s="83"/>
      <c r="E55" s="83" t="s">
        <v>2831</v>
      </c>
      <c r="F55" s="83" t="s">
        <v>2832</v>
      </c>
      <c r="G55" s="83" t="s">
        <v>1086</v>
      </c>
      <c r="H55" s="83" t="s">
        <v>41</v>
      </c>
      <c r="I55" s="83" t="s">
        <v>2833</v>
      </c>
      <c r="J55" s="94" t="s">
        <v>460</v>
      </c>
      <c r="K55" s="83" t="s">
        <v>464</v>
      </c>
      <c r="L55" s="83" t="s">
        <v>1122</v>
      </c>
      <c r="M55" s="83" t="s">
        <v>1234</v>
      </c>
      <c r="N55" s="83" t="s">
        <v>2805</v>
      </c>
      <c r="O55" s="83" t="s">
        <v>467</v>
      </c>
      <c r="P55" s="83" t="s">
        <v>468</v>
      </c>
      <c r="Q55" s="83" t="s">
        <v>932</v>
      </c>
      <c r="R55" s="83" t="s">
        <v>460</v>
      </c>
      <c r="S55" s="83" t="s">
        <v>470</v>
      </c>
      <c r="T55" s="83" t="s">
        <v>471</v>
      </c>
      <c r="U55" s="83" t="s">
        <v>472</v>
      </c>
      <c r="V55" s="83" t="s">
        <v>2834</v>
      </c>
      <c r="W55" s="83" t="s">
        <v>2835</v>
      </c>
      <c r="X55" s="83" t="s">
        <v>2836</v>
      </c>
      <c r="Y55" s="83" t="s">
        <v>2837</v>
      </c>
      <c r="Z55" s="83" t="s">
        <v>460</v>
      </c>
      <c r="AA55" s="94" t="s">
        <v>2838</v>
      </c>
      <c r="AB55" s="94" t="s">
        <v>2839</v>
      </c>
      <c r="AC55" s="94"/>
      <c r="AD55" s="94"/>
      <c r="AE55" s="76"/>
      <c r="AF55" s="76"/>
    </row>
    <row r="56" spans="1:32" customFormat="1" ht="22.5" customHeight="1">
      <c r="A56" s="83"/>
      <c r="B56" s="94" t="s">
        <v>460</v>
      </c>
      <c r="C56" s="83"/>
      <c r="D56" s="83"/>
      <c r="E56" s="83" t="s">
        <v>2840</v>
      </c>
      <c r="F56" s="83" t="s">
        <v>2841</v>
      </c>
      <c r="G56" s="83" t="s">
        <v>1086</v>
      </c>
      <c r="H56" s="83" t="s">
        <v>41</v>
      </c>
      <c r="I56" s="83" t="s">
        <v>2515</v>
      </c>
      <c r="J56" s="94" t="s">
        <v>460</v>
      </c>
      <c r="K56" s="83" t="s">
        <v>464</v>
      </c>
      <c r="L56" s="83" t="s">
        <v>1122</v>
      </c>
      <c r="M56" s="83" t="s">
        <v>1234</v>
      </c>
      <c r="N56" s="83" t="s">
        <v>2805</v>
      </c>
      <c r="O56" s="83" t="s">
        <v>467</v>
      </c>
      <c r="P56" s="83" t="s">
        <v>468</v>
      </c>
      <c r="Q56" s="83" t="s">
        <v>932</v>
      </c>
      <c r="R56" s="83" t="s">
        <v>460</v>
      </c>
      <c r="S56" s="83" t="s">
        <v>470</v>
      </c>
      <c r="T56" s="83" t="s">
        <v>471</v>
      </c>
      <c r="U56" s="83" t="s">
        <v>472</v>
      </c>
      <c r="V56" s="83" t="s">
        <v>2834</v>
      </c>
      <c r="W56" s="83" t="s">
        <v>2842</v>
      </c>
      <c r="X56" s="83" t="s">
        <v>2836</v>
      </c>
      <c r="Y56" s="83" t="s">
        <v>2836</v>
      </c>
      <c r="Z56" s="83" t="s">
        <v>2837</v>
      </c>
      <c r="AA56" s="94" t="s">
        <v>2843</v>
      </c>
      <c r="AB56" s="94" t="s">
        <v>2839</v>
      </c>
      <c r="AC56" s="94"/>
      <c r="AD56" s="94"/>
      <c r="AE56" s="76"/>
      <c r="AF56" s="76"/>
    </row>
    <row r="57" spans="1:32" customFormat="1" ht="22.5" customHeight="1">
      <c r="A57" s="83"/>
      <c r="B57" s="94" t="s">
        <v>460</v>
      </c>
      <c r="C57" s="83"/>
      <c r="D57" s="83"/>
      <c r="E57" s="83" t="s">
        <v>2844</v>
      </c>
      <c r="F57" s="83" t="s">
        <v>2845</v>
      </c>
      <c r="G57" s="83" t="s">
        <v>1086</v>
      </c>
      <c r="H57" s="83" t="s">
        <v>41</v>
      </c>
      <c r="I57" s="83" t="s">
        <v>697</v>
      </c>
      <c r="J57" s="94" t="s">
        <v>460</v>
      </c>
      <c r="K57" s="83" t="s">
        <v>464</v>
      </c>
      <c r="L57" s="83" t="s">
        <v>1088</v>
      </c>
      <c r="M57" s="83" t="s">
        <v>1131</v>
      </c>
      <c r="N57" s="83" t="s">
        <v>1090</v>
      </c>
      <c r="O57" s="83" t="s">
        <v>467</v>
      </c>
      <c r="P57" s="83" t="s">
        <v>468</v>
      </c>
      <c r="Q57" s="83" t="s">
        <v>932</v>
      </c>
      <c r="R57" s="83" t="s">
        <v>460</v>
      </c>
      <c r="S57" s="83" t="s">
        <v>470</v>
      </c>
      <c r="T57" s="83" t="s">
        <v>471</v>
      </c>
      <c r="U57" s="83" t="s">
        <v>472</v>
      </c>
      <c r="V57" s="83" t="s">
        <v>2834</v>
      </c>
      <c r="W57" s="83" t="s">
        <v>2842</v>
      </c>
      <c r="X57" s="83" t="s">
        <v>2836</v>
      </c>
      <c r="Y57" s="83" t="s">
        <v>2837</v>
      </c>
      <c r="Z57" s="83" t="s">
        <v>460</v>
      </c>
      <c r="AA57" s="94" t="s">
        <v>2846</v>
      </c>
      <c r="AB57" s="94" t="s">
        <v>668</v>
      </c>
      <c r="AC57" s="94"/>
      <c r="AD57" s="94"/>
      <c r="AE57" s="76"/>
      <c r="AF57" s="76"/>
    </row>
    <row r="58" spans="1:32" customFormat="1" ht="22.5" customHeight="1">
      <c r="A58" s="83"/>
      <c r="B58" s="94" t="s">
        <v>2851</v>
      </c>
      <c r="C58" s="83"/>
      <c r="D58" s="83"/>
      <c r="E58" s="83" t="s">
        <v>2847</v>
      </c>
      <c r="F58" s="83" t="s">
        <v>2848</v>
      </c>
      <c r="G58" s="83" t="s">
        <v>1086</v>
      </c>
      <c r="H58" s="83" t="s">
        <v>41</v>
      </c>
      <c r="I58" s="83" t="s">
        <v>856</v>
      </c>
      <c r="J58" s="94" t="s">
        <v>2851</v>
      </c>
      <c r="K58" s="83" t="s">
        <v>2849</v>
      </c>
      <c r="L58" s="83" t="s">
        <v>2603</v>
      </c>
      <c r="M58" s="83" t="s">
        <v>1234</v>
      </c>
      <c r="N58" s="83" t="s">
        <v>2850</v>
      </c>
      <c r="O58" s="83" t="s">
        <v>467</v>
      </c>
      <c r="P58" s="83" t="s">
        <v>468</v>
      </c>
      <c r="Q58" s="83" t="s">
        <v>932</v>
      </c>
      <c r="R58" s="83" t="s">
        <v>460</v>
      </c>
      <c r="S58" s="83" t="s">
        <v>470</v>
      </c>
      <c r="T58" s="83" t="s">
        <v>471</v>
      </c>
      <c r="U58" s="83" t="s">
        <v>472</v>
      </c>
      <c r="V58" s="83" t="s">
        <v>2834</v>
      </c>
      <c r="W58" s="83" t="s">
        <v>2835</v>
      </c>
      <c r="X58" s="83" t="s">
        <v>2836</v>
      </c>
      <c r="Y58" s="83" t="s">
        <v>2836</v>
      </c>
      <c r="Z58" s="83" t="s">
        <v>2852</v>
      </c>
      <c r="AA58" s="94" t="s">
        <v>2853</v>
      </c>
      <c r="AB58" s="94" t="s">
        <v>668</v>
      </c>
      <c r="AC58" s="94"/>
      <c r="AD58" s="94"/>
      <c r="AE58" s="76"/>
      <c r="AF58" s="76"/>
    </row>
    <row r="59" spans="1:32" customFormat="1" ht="22.5" customHeight="1">
      <c r="A59" s="83"/>
      <c r="B59" s="94" t="s">
        <v>2894</v>
      </c>
      <c r="C59" s="83"/>
      <c r="D59" s="83"/>
      <c r="E59" s="83" t="s">
        <v>2890</v>
      </c>
      <c r="F59" s="83" t="s">
        <v>2891</v>
      </c>
      <c r="G59" s="83" t="s">
        <v>1086</v>
      </c>
      <c r="H59" s="83" t="s">
        <v>41</v>
      </c>
      <c r="I59" s="83" t="s">
        <v>2892</v>
      </c>
      <c r="J59" s="94" t="s">
        <v>2894</v>
      </c>
      <c r="K59" s="83" t="s">
        <v>464</v>
      </c>
      <c r="L59" s="83" t="s">
        <v>1266</v>
      </c>
      <c r="M59" s="83" t="s">
        <v>2158</v>
      </c>
      <c r="N59" s="83" t="s">
        <v>2893</v>
      </c>
      <c r="O59" s="83" t="s">
        <v>467</v>
      </c>
      <c r="P59" s="83" t="s">
        <v>1091</v>
      </c>
      <c r="Q59" s="83" t="s">
        <v>1092</v>
      </c>
      <c r="R59" s="83" t="s">
        <v>460</v>
      </c>
      <c r="S59" s="83" t="s">
        <v>470</v>
      </c>
      <c r="T59" s="83" t="s">
        <v>471</v>
      </c>
      <c r="U59" s="83" t="s">
        <v>1081</v>
      </c>
      <c r="V59" s="83" t="s">
        <v>78</v>
      </c>
      <c r="W59" s="83" t="s">
        <v>2876</v>
      </c>
      <c r="X59" s="83" t="s">
        <v>2895</v>
      </c>
      <c r="Y59" s="83" t="s">
        <v>2885</v>
      </c>
      <c r="Z59" s="83" t="s">
        <v>2896</v>
      </c>
      <c r="AA59" s="94" t="s">
        <v>2896</v>
      </c>
      <c r="AB59" s="94" t="s">
        <v>668</v>
      </c>
      <c r="AC59" s="94"/>
      <c r="AD59" s="94"/>
      <c r="AE59" s="76"/>
      <c r="AF59" s="76"/>
    </row>
    <row r="60" spans="1:32" customFormat="1" ht="22.5" customHeight="1">
      <c r="A60" s="83"/>
      <c r="B60" s="94" t="s">
        <v>2907</v>
      </c>
      <c r="C60" s="83"/>
      <c r="D60" s="83"/>
      <c r="E60" s="83" t="s">
        <v>2900</v>
      </c>
      <c r="F60" s="83" t="s">
        <v>2901</v>
      </c>
      <c r="G60" s="83" t="s">
        <v>1086</v>
      </c>
      <c r="H60" s="83" t="s">
        <v>41</v>
      </c>
      <c r="I60" s="83" t="s">
        <v>2902</v>
      </c>
      <c r="J60" s="94" t="s">
        <v>2907</v>
      </c>
      <c r="K60" s="83" t="s">
        <v>1222</v>
      </c>
      <c r="L60" s="83" t="s">
        <v>2903</v>
      </c>
      <c r="M60" s="83" t="s">
        <v>2158</v>
      </c>
      <c r="N60" s="83" t="s">
        <v>2904</v>
      </c>
      <c r="O60" s="83" t="s">
        <v>467</v>
      </c>
      <c r="P60" s="83" t="s">
        <v>2905</v>
      </c>
      <c r="Q60" s="83" t="s">
        <v>2906</v>
      </c>
      <c r="R60" s="83" t="s">
        <v>460</v>
      </c>
      <c r="S60" s="83" t="s">
        <v>470</v>
      </c>
      <c r="T60" s="83" t="s">
        <v>471</v>
      </c>
      <c r="U60" s="83" t="s">
        <v>1081</v>
      </c>
      <c r="V60" s="83" t="s">
        <v>78</v>
      </c>
      <c r="W60" s="83" t="s">
        <v>2908</v>
      </c>
      <c r="X60" s="83" t="s">
        <v>2884</v>
      </c>
      <c r="Y60" s="83" t="s">
        <v>2885</v>
      </c>
      <c r="Z60" s="83" t="s">
        <v>2909</v>
      </c>
      <c r="AA60" s="94" t="s">
        <v>2909</v>
      </c>
      <c r="AB60" s="94" t="s">
        <v>1127</v>
      </c>
      <c r="AC60" s="94"/>
      <c r="AD60" s="94"/>
      <c r="AE60" s="76"/>
      <c r="AF60" s="76"/>
    </row>
    <row r="61" spans="1:32" customFormat="1" ht="22.5" customHeight="1">
      <c r="A61" s="83"/>
      <c r="B61" s="94" t="s">
        <v>2912</v>
      </c>
      <c r="C61" s="83"/>
      <c r="D61" s="83"/>
      <c r="E61" s="83" t="s">
        <v>2910</v>
      </c>
      <c r="F61" s="83" t="s">
        <v>2911</v>
      </c>
      <c r="G61" s="83" t="s">
        <v>1086</v>
      </c>
      <c r="H61" s="83" t="s">
        <v>190</v>
      </c>
      <c r="I61" s="83" t="s">
        <v>485</v>
      </c>
      <c r="J61" s="94" t="s">
        <v>2912</v>
      </c>
      <c r="K61" s="83" t="s">
        <v>1558</v>
      </c>
      <c r="L61" s="83" t="s">
        <v>2049</v>
      </c>
      <c r="M61" s="83" t="s">
        <v>1558</v>
      </c>
      <c r="N61" s="83" t="s">
        <v>488</v>
      </c>
      <c r="O61" s="83" t="s">
        <v>467</v>
      </c>
      <c r="P61" s="83" t="s">
        <v>1091</v>
      </c>
      <c r="Q61" s="83" t="s">
        <v>1225</v>
      </c>
      <c r="R61" s="83" t="s">
        <v>460</v>
      </c>
      <c r="S61" s="83" t="s">
        <v>470</v>
      </c>
      <c r="T61" s="83" t="s">
        <v>470</v>
      </c>
      <c r="U61" s="83" t="s">
        <v>1081</v>
      </c>
      <c r="V61" s="83" t="s">
        <v>78</v>
      </c>
      <c r="W61" s="83" t="s">
        <v>2913</v>
      </c>
      <c r="X61" s="83" t="s">
        <v>2884</v>
      </c>
      <c r="Y61" s="83" t="s">
        <v>2885</v>
      </c>
      <c r="Z61" s="83" t="s">
        <v>2914</v>
      </c>
      <c r="AA61" s="94" t="s">
        <v>2914</v>
      </c>
      <c r="AB61" s="94" t="s">
        <v>1240</v>
      </c>
      <c r="AC61" s="94"/>
      <c r="AD61" s="94"/>
      <c r="AE61" s="76"/>
      <c r="AF61" s="76"/>
    </row>
    <row r="62" spans="1:32" customFormat="1" ht="22.5" customHeight="1">
      <c r="A62" s="83"/>
      <c r="B62" s="94" t="s">
        <v>2935</v>
      </c>
      <c r="C62" s="83"/>
      <c r="D62" s="83"/>
      <c r="E62" s="83" t="s">
        <v>2933</v>
      </c>
      <c r="F62" s="83" t="s">
        <v>2934</v>
      </c>
      <c r="G62" s="83" t="s">
        <v>1086</v>
      </c>
      <c r="H62" s="83" t="s">
        <v>41</v>
      </c>
      <c r="I62" s="83" t="s">
        <v>485</v>
      </c>
      <c r="J62" s="94" t="s">
        <v>2935</v>
      </c>
      <c r="K62" s="83" t="s">
        <v>1525</v>
      </c>
      <c r="L62" s="83" t="s">
        <v>1752</v>
      </c>
      <c r="M62" s="83" t="s">
        <v>1525</v>
      </c>
      <c r="N62" s="83" t="s">
        <v>488</v>
      </c>
      <c r="O62" s="83" t="s">
        <v>467</v>
      </c>
      <c r="P62" s="83" t="s">
        <v>489</v>
      </c>
      <c r="Q62" s="83" t="s">
        <v>2217</v>
      </c>
      <c r="R62" s="83" t="s">
        <v>460</v>
      </c>
      <c r="S62" s="83" t="s">
        <v>470</v>
      </c>
      <c r="T62" s="83" t="s">
        <v>471</v>
      </c>
      <c r="U62" s="83" t="s">
        <v>1081</v>
      </c>
      <c r="V62" s="83" t="s">
        <v>2926</v>
      </c>
      <c r="W62" s="83" t="s">
        <v>2936</v>
      </c>
      <c r="X62" s="83" t="s">
        <v>2937</v>
      </c>
      <c r="Y62" s="83" t="s">
        <v>1136</v>
      </c>
      <c r="Z62" s="83" t="s">
        <v>2938</v>
      </c>
      <c r="AA62" s="94" t="s">
        <v>2929</v>
      </c>
      <c r="AB62" s="94" t="s">
        <v>1240</v>
      </c>
      <c r="AC62" s="94"/>
      <c r="AD62" s="94"/>
      <c r="AE62" s="76"/>
      <c r="AF62" s="76"/>
    </row>
    <row r="63" spans="1:32" customFormat="1" ht="22.5" customHeight="1">
      <c r="A63" s="83"/>
      <c r="B63" s="94" t="s">
        <v>460</v>
      </c>
      <c r="C63" s="83"/>
      <c r="D63" s="83"/>
      <c r="E63" s="83" t="s">
        <v>2952</v>
      </c>
      <c r="F63" s="83" t="s">
        <v>2953</v>
      </c>
      <c r="G63" s="83" t="s">
        <v>1086</v>
      </c>
      <c r="H63" s="83" t="s">
        <v>14</v>
      </c>
      <c r="I63" s="83" t="s">
        <v>462</v>
      </c>
      <c r="J63" s="94" t="s">
        <v>460</v>
      </c>
      <c r="K63" s="83" t="s">
        <v>1014</v>
      </c>
      <c r="L63" s="83" t="s">
        <v>1209</v>
      </c>
      <c r="M63" s="83" t="s">
        <v>2954</v>
      </c>
      <c r="N63" s="83" t="s">
        <v>2955</v>
      </c>
      <c r="O63" s="83" t="s">
        <v>467</v>
      </c>
      <c r="P63" s="83" t="s">
        <v>661</v>
      </c>
      <c r="Q63" s="83" t="s">
        <v>460</v>
      </c>
      <c r="R63" s="83" t="s">
        <v>460</v>
      </c>
      <c r="S63" s="83" t="s">
        <v>470</v>
      </c>
      <c r="T63" s="83" t="s">
        <v>471</v>
      </c>
      <c r="U63" s="83" t="s">
        <v>472</v>
      </c>
      <c r="V63" s="83" t="s">
        <v>2942</v>
      </c>
      <c r="W63" s="83" t="s">
        <v>2956</v>
      </c>
      <c r="X63" s="83" t="s">
        <v>2957</v>
      </c>
      <c r="Y63" s="83" t="s">
        <v>1714</v>
      </c>
      <c r="Z63" s="83" t="s">
        <v>1624</v>
      </c>
      <c r="AA63" s="94" t="s">
        <v>2958</v>
      </c>
      <c r="AB63" s="94" t="s">
        <v>1127</v>
      </c>
      <c r="AC63" s="94"/>
      <c r="AD63" s="94"/>
      <c r="AE63" s="76"/>
      <c r="AF63" s="76"/>
    </row>
    <row r="64" spans="1:32" customFormat="1" ht="22.5" customHeight="1">
      <c r="A64" s="83"/>
      <c r="B64" s="94" t="s">
        <v>460</v>
      </c>
      <c r="C64" s="83"/>
      <c r="D64" s="83"/>
      <c r="E64" s="83" t="s">
        <v>2959</v>
      </c>
      <c r="F64" s="83" t="s">
        <v>2960</v>
      </c>
      <c r="G64" s="83" t="s">
        <v>1086</v>
      </c>
      <c r="H64" s="83" t="s">
        <v>41</v>
      </c>
      <c r="I64" s="83" t="s">
        <v>1569</v>
      </c>
      <c r="J64" s="94" t="s">
        <v>460</v>
      </c>
      <c r="K64" s="83" t="s">
        <v>1222</v>
      </c>
      <c r="L64" s="83" t="s">
        <v>2961</v>
      </c>
      <c r="M64" s="83" t="s">
        <v>2812</v>
      </c>
      <c r="N64" s="83" t="s">
        <v>2962</v>
      </c>
      <c r="O64" s="83" t="s">
        <v>467</v>
      </c>
      <c r="P64" s="83" t="s">
        <v>460</v>
      </c>
      <c r="Q64" s="83" t="s">
        <v>460</v>
      </c>
      <c r="R64" s="83" t="s">
        <v>460</v>
      </c>
      <c r="S64" s="83" t="s">
        <v>470</v>
      </c>
      <c r="T64" s="83" t="s">
        <v>471</v>
      </c>
      <c r="U64" s="83" t="s">
        <v>2941</v>
      </c>
      <c r="V64" s="83" t="s">
        <v>2942</v>
      </c>
      <c r="W64" s="83" t="s">
        <v>2963</v>
      </c>
      <c r="X64" s="83" t="s">
        <v>2964</v>
      </c>
      <c r="Y64" s="83" t="s">
        <v>2965</v>
      </c>
      <c r="Z64" s="83" t="s">
        <v>2966</v>
      </c>
      <c r="AA64" s="94" t="s">
        <v>2967</v>
      </c>
      <c r="AB64" s="94" t="s">
        <v>1240</v>
      </c>
      <c r="AC64" s="94"/>
      <c r="AD64" s="94"/>
      <c r="AE64" s="76"/>
      <c r="AF64" s="76"/>
    </row>
  </sheetData>
  <autoFilter ref="A2:AF64" xr:uid="{60E66AB3-FB74-4C70-9D68-C907F3E1051D}"/>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B33C9-E9CA-4011-B4DD-75761C3DDAB2}">
  <dimension ref="A1:T433"/>
  <sheetViews>
    <sheetView zoomScaleNormal="100" workbookViewId="0">
      <selection activeCell="W9" sqref="W9"/>
    </sheetView>
  </sheetViews>
  <sheetFormatPr baseColWidth="10" defaultColWidth="11.42578125" defaultRowHeight="21.6" customHeight="1"/>
  <cols>
    <col min="1" max="1" width="17.7109375" bestFit="1" customWidth="1"/>
    <col min="2" max="2" width="27" bestFit="1" customWidth="1"/>
    <col min="5" max="5" width="99.42578125" style="76" bestFit="1" customWidth="1"/>
    <col min="6" max="6" width="13.28515625" bestFit="1" customWidth="1"/>
    <col min="9" max="9" width="19.7109375" customWidth="1"/>
    <col min="10" max="10" width="26.5703125" customWidth="1"/>
    <col min="12" max="12" width="11.28515625" bestFit="1" customWidth="1"/>
    <col min="15" max="15" width="107.7109375" style="76" bestFit="1" customWidth="1"/>
    <col min="16" max="16" width="13.28515625" bestFit="1" customWidth="1"/>
    <col min="19" max="19" width="18.28515625" bestFit="1" customWidth="1"/>
    <col min="20" max="20" width="40" bestFit="1" customWidth="1"/>
  </cols>
  <sheetData>
    <row r="1" spans="1:20" ht="21.6" customHeight="1">
      <c r="A1" s="46" t="s">
        <v>3001</v>
      </c>
      <c r="B1" t="s">
        <v>3002</v>
      </c>
      <c r="E1" s="96" t="s">
        <v>3001</v>
      </c>
      <c r="F1" s="76" t="s">
        <v>3002</v>
      </c>
      <c r="I1" s="98" t="s">
        <v>3003</v>
      </c>
      <c r="J1" s="98" t="s">
        <v>3004</v>
      </c>
      <c r="K1" s="98" t="s">
        <v>3005</v>
      </c>
      <c r="O1" s="96" t="s">
        <v>3001</v>
      </c>
      <c r="P1" s="76" t="s">
        <v>3002</v>
      </c>
      <c r="S1" s="46" t="s">
        <v>19</v>
      </c>
      <c r="T1" t="s">
        <v>3006</v>
      </c>
    </row>
    <row r="2" spans="1:20" ht="21.6" customHeight="1">
      <c r="I2" s="71" t="s">
        <v>11</v>
      </c>
      <c r="L2" t="b">
        <f>I2=J2</f>
        <v>0</v>
      </c>
      <c r="S2" s="47" t="s">
        <v>3007</v>
      </c>
      <c r="T2">
        <v>30</v>
      </c>
    </row>
    <row r="3" spans="1:20" ht="21.6" customHeight="1">
      <c r="A3" s="46" t="s">
        <v>19</v>
      </c>
      <c r="B3" t="s">
        <v>3008</v>
      </c>
      <c r="E3" s="96" t="s">
        <v>19</v>
      </c>
      <c r="I3" s="71" t="s">
        <v>17</v>
      </c>
      <c r="L3" t="b">
        <f t="shared" ref="L3:L66" si="0">I3=J3</f>
        <v>0</v>
      </c>
      <c r="O3" s="96" t="s">
        <v>19</v>
      </c>
      <c r="P3" s="76" t="s">
        <v>3009</v>
      </c>
      <c r="S3" s="47" t="s">
        <v>3010</v>
      </c>
      <c r="T3">
        <v>113</v>
      </c>
    </row>
    <row r="4" spans="1:20" ht="21.6" customHeight="1">
      <c r="A4" s="47" t="s">
        <v>34</v>
      </c>
      <c r="B4">
        <v>1</v>
      </c>
      <c r="E4" s="97" t="s">
        <v>3011</v>
      </c>
      <c r="I4" s="71" t="s">
        <v>24</v>
      </c>
      <c r="L4" t="b">
        <f t="shared" si="0"/>
        <v>0</v>
      </c>
      <c r="O4" s="97" t="s">
        <v>3012</v>
      </c>
      <c r="P4" s="76">
        <v>17</v>
      </c>
      <c r="S4" s="47" t="s">
        <v>3013</v>
      </c>
      <c r="T4">
        <v>10</v>
      </c>
    </row>
    <row r="5" spans="1:20" ht="21.6" customHeight="1">
      <c r="A5" s="47" t="s">
        <v>39</v>
      </c>
      <c r="B5">
        <v>1</v>
      </c>
      <c r="E5" s="97" t="s">
        <v>432</v>
      </c>
      <c r="I5" s="71" t="s">
        <v>29</v>
      </c>
      <c r="L5" t="b">
        <f t="shared" si="0"/>
        <v>0</v>
      </c>
      <c r="O5" s="97" t="s">
        <v>3014</v>
      </c>
      <c r="P5" s="76">
        <v>6</v>
      </c>
      <c r="S5" s="47" t="s">
        <v>3015</v>
      </c>
      <c r="T5">
        <v>41</v>
      </c>
    </row>
    <row r="6" spans="1:20" ht="21.6" customHeight="1">
      <c r="A6" s="47" t="s">
        <v>44</v>
      </c>
      <c r="B6">
        <v>1</v>
      </c>
      <c r="E6" s="97" t="s">
        <v>434</v>
      </c>
      <c r="I6" s="73" t="s">
        <v>34</v>
      </c>
      <c r="J6" s="47" t="s">
        <v>34</v>
      </c>
      <c r="K6" t="s">
        <v>3010</v>
      </c>
      <c r="L6" t="b">
        <f t="shared" si="0"/>
        <v>1</v>
      </c>
      <c r="O6" s="97" t="s">
        <v>3016</v>
      </c>
      <c r="P6" s="76">
        <v>6</v>
      </c>
      <c r="S6" s="47" t="s">
        <v>21</v>
      </c>
      <c r="T6">
        <v>194</v>
      </c>
    </row>
    <row r="7" spans="1:20" ht="21.6" customHeight="1">
      <c r="A7" s="47" t="s">
        <v>48</v>
      </c>
      <c r="B7">
        <v>1</v>
      </c>
      <c r="E7" s="97" t="s">
        <v>3017</v>
      </c>
      <c r="I7" s="73" t="s">
        <v>39</v>
      </c>
      <c r="J7" s="47" t="s">
        <v>39</v>
      </c>
      <c r="K7" t="s">
        <v>3010</v>
      </c>
      <c r="L7" t="b">
        <f t="shared" si="0"/>
        <v>1</v>
      </c>
      <c r="O7" s="97" t="s">
        <v>3018</v>
      </c>
      <c r="P7" s="76">
        <v>5</v>
      </c>
    </row>
    <row r="8" spans="1:20" ht="21.6" customHeight="1">
      <c r="A8" s="47" t="s">
        <v>51</v>
      </c>
      <c r="B8">
        <v>1</v>
      </c>
      <c r="E8" s="97" t="s">
        <v>3013</v>
      </c>
      <c r="I8" s="73" t="s">
        <v>44</v>
      </c>
      <c r="J8" s="47" t="s">
        <v>44</v>
      </c>
      <c r="K8" t="s">
        <v>3010</v>
      </c>
      <c r="L8" t="b">
        <f t="shared" si="0"/>
        <v>1</v>
      </c>
      <c r="O8" s="97" t="s">
        <v>3019</v>
      </c>
      <c r="P8" s="76">
        <v>4</v>
      </c>
      <c r="S8" s="99" t="s">
        <v>3020</v>
      </c>
      <c r="T8" s="99" t="s">
        <v>3021</v>
      </c>
    </row>
    <row r="9" spans="1:20" ht="21.6" customHeight="1">
      <c r="A9" s="47" t="s">
        <v>55</v>
      </c>
      <c r="B9">
        <v>1</v>
      </c>
      <c r="E9" s="97" t="s">
        <v>3022</v>
      </c>
      <c r="I9" s="73" t="s">
        <v>48</v>
      </c>
      <c r="J9" s="47" t="s">
        <v>48</v>
      </c>
      <c r="K9" t="s">
        <v>3010</v>
      </c>
      <c r="L9" t="b">
        <f t="shared" si="0"/>
        <v>1</v>
      </c>
      <c r="O9" s="97" t="s">
        <v>3023</v>
      </c>
      <c r="P9" s="76">
        <v>4</v>
      </c>
      <c r="S9" s="47" t="s">
        <v>3024</v>
      </c>
      <c r="T9">
        <v>94</v>
      </c>
    </row>
    <row r="10" spans="1:20" ht="21.6" customHeight="1">
      <c r="A10" s="47" t="s">
        <v>61</v>
      </c>
      <c r="B10">
        <v>1</v>
      </c>
      <c r="E10" s="97" t="s">
        <v>3013</v>
      </c>
      <c r="I10" s="71" t="s">
        <v>51</v>
      </c>
      <c r="J10" s="47" t="s">
        <v>51</v>
      </c>
      <c r="K10" t="s">
        <v>3015</v>
      </c>
      <c r="L10" t="b">
        <f t="shared" si="0"/>
        <v>1</v>
      </c>
      <c r="O10" s="97" t="s">
        <v>3025</v>
      </c>
      <c r="P10" s="76">
        <v>4</v>
      </c>
      <c r="S10" s="47" t="s">
        <v>3026</v>
      </c>
      <c r="T10">
        <v>87</v>
      </c>
    </row>
    <row r="11" spans="1:20" ht="21.6" customHeight="1">
      <c r="A11" s="47" t="s">
        <v>64</v>
      </c>
      <c r="B11">
        <v>1</v>
      </c>
      <c r="E11" s="97" t="s">
        <v>3027</v>
      </c>
      <c r="I11" s="73" t="s">
        <v>55</v>
      </c>
      <c r="J11" s="47" t="s">
        <v>55</v>
      </c>
      <c r="K11" t="s">
        <v>3010</v>
      </c>
      <c r="L11" t="b">
        <f t="shared" si="0"/>
        <v>1</v>
      </c>
      <c r="O11" s="97" t="s">
        <v>3028</v>
      </c>
      <c r="P11" s="76">
        <v>4</v>
      </c>
      <c r="S11" s="100" t="s">
        <v>21</v>
      </c>
      <c r="T11" s="101">
        <f>+T9+T10</f>
        <v>181</v>
      </c>
    </row>
    <row r="12" spans="1:20" ht="21.6" customHeight="1">
      <c r="A12" s="47" t="s">
        <v>67</v>
      </c>
      <c r="B12">
        <v>1</v>
      </c>
      <c r="E12" s="97" t="s">
        <v>3013</v>
      </c>
      <c r="I12" s="71" t="s">
        <v>61</v>
      </c>
      <c r="J12" s="47" t="s">
        <v>61</v>
      </c>
      <c r="K12" t="s">
        <v>3015</v>
      </c>
      <c r="L12" t="b">
        <f t="shared" si="0"/>
        <v>1</v>
      </c>
      <c r="O12" s="97" t="s">
        <v>2947</v>
      </c>
      <c r="P12" s="76">
        <v>3</v>
      </c>
    </row>
    <row r="13" spans="1:20" ht="21.6" customHeight="1">
      <c r="A13" s="47" t="s">
        <v>76</v>
      </c>
      <c r="B13">
        <v>1</v>
      </c>
      <c r="E13" s="97" t="s">
        <v>3029</v>
      </c>
      <c r="I13" s="72" t="s">
        <v>64</v>
      </c>
      <c r="J13" s="47" t="s">
        <v>64</v>
      </c>
      <c r="K13" t="s">
        <v>3015</v>
      </c>
      <c r="L13" t="b">
        <f t="shared" si="0"/>
        <v>1</v>
      </c>
      <c r="O13" s="97" t="s">
        <v>3030</v>
      </c>
      <c r="P13" s="76">
        <v>3</v>
      </c>
    </row>
    <row r="14" spans="1:20" ht="21.6" customHeight="1">
      <c r="A14" s="47" t="s">
        <v>79</v>
      </c>
      <c r="B14">
        <v>1</v>
      </c>
      <c r="E14" s="97" t="s">
        <v>3013</v>
      </c>
      <c r="I14" s="73" t="s">
        <v>67</v>
      </c>
      <c r="J14" s="47" t="s">
        <v>67</v>
      </c>
      <c r="K14" t="s">
        <v>3010</v>
      </c>
      <c r="L14" t="b">
        <f t="shared" si="0"/>
        <v>1</v>
      </c>
      <c r="O14" s="97" t="s">
        <v>3031</v>
      </c>
      <c r="P14" s="76">
        <v>3</v>
      </c>
    </row>
    <row r="15" spans="1:20" ht="21.6" customHeight="1">
      <c r="A15" s="47" t="s">
        <v>83</v>
      </c>
      <c r="B15">
        <v>1</v>
      </c>
      <c r="E15" s="97" t="s">
        <v>3014</v>
      </c>
      <c r="I15" s="72" t="s">
        <v>70</v>
      </c>
      <c r="K15" t="s">
        <v>3007</v>
      </c>
      <c r="L15" t="b">
        <f t="shared" si="0"/>
        <v>0</v>
      </c>
      <c r="O15" s="97" t="s">
        <v>3032</v>
      </c>
      <c r="P15" s="76">
        <v>3</v>
      </c>
    </row>
    <row r="16" spans="1:20" ht="21.6" customHeight="1">
      <c r="A16" s="47" t="s">
        <v>85</v>
      </c>
      <c r="B16">
        <v>1</v>
      </c>
      <c r="E16" s="97" t="s">
        <v>148</v>
      </c>
      <c r="I16" s="72" t="s">
        <v>73</v>
      </c>
      <c r="K16" t="s">
        <v>3007</v>
      </c>
      <c r="L16" t="b">
        <f t="shared" si="0"/>
        <v>0</v>
      </c>
      <c r="O16" s="97" t="s">
        <v>3033</v>
      </c>
      <c r="P16" s="76">
        <v>3</v>
      </c>
    </row>
    <row r="17" spans="1:16" ht="21.6" customHeight="1">
      <c r="A17" s="47" t="s">
        <v>87</v>
      </c>
      <c r="B17">
        <v>1</v>
      </c>
      <c r="E17" s="97" t="s">
        <v>188</v>
      </c>
      <c r="I17" s="73" t="s">
        <v>76</v>
      </c>
      <c r="J17" s="47" t="s">
        <v>76</v>
      </c>
      <c r="K17" t="s">
        <v>3010</v>
      </c>
      <c r="L17" t="b">
        <f t="shared" si="0"/>
        <v>1</v>
      </c>
      <c r="O17" s="97" t="s">
        <v>3034</v>
      </c>
      <c r="P17" s="76">
        <v>3</v>
      </c>
    </row>
    <row r="18" spans="1:16" ht="21.6" customHeight="1">
      <c r="A18" s="47" t="s">
        <v>89</v>
      </c>
      <c r="B18">
        <v>1</v>
      </c>
      <c r="E18" s="97" t="s">
        <v>195</v>
      </c>
      <c r="I18" s="73" t="s">
        <v>79</v>
      </c>
      <c r="J18" s="47" t="s">
        <v>79</v>
      </c>
      <c r="K18" t="s">
        <v>3010</v>
      </c>
      <c r="L18" t="b">
        <f t="shared" si="0"/>
        <v>1</v>
      </c>
      <c r="O18" s="97" t="s">
        <v>3035</v>
      </c>
      <c r="P18" s="76">
        <v>2</v>
      </c>
    </row>
    <row r="19" spans="1:16" ht="21.6" customHeight="1">
      <c r="A19" s="47" t="s">
        <v>91</v>
      </c>
      <c r="B19">
        <v>1</v>
      </c>
      <c r="E19" s="97" t="s">
        <v>197</v>
      </c>
      <c r="I19" s="72" t="s">
        <v>81</v>
      </c>
      <c r="K19" t="s">
        <v>3007</v>
      </c>
      <c r="L19" t="b">
        <f t="shared" si="0"/>
        <v>0</v>
      </c>
      <c r="O19" s="97" t="s">
        <v>3036</v>
      </c>
      <c r="P19" s="76">
        <v>2</v>
      </c>
    </row>
    <row r="20" spans="1:16" ht="21.6" customHeight="1">
      <c r="A20" s="47" t="s">
        <v>93</v>
      </c>
      <c r="B20">
        <v>1</v>
      </c>
      <c r="E20" s="97" t="s">
        <v>199</v>
      </c>
      <c r="I20" s="73" t="s">
        <v>83</v>
      </c>
      <c r="J20" s="47" t="s">
        <v>83</v>
      </c>
      <c r="K20" t="s">
        <v>3010</v>
      </c>
      <c r="L20" t="b">
        <f t="shared" si="0"/>
        <v>1</v>
      </c>
      <c r="O20" s="97" t="s">
        <v>3011</v>
      </c>
      <c r="P20" s="76">
        <v>2</v>
      </c>
    </row>
    <row r="21" spans="1:16" ht="21.6" customHeight="1">
      <c r="A21" s="47" t="s">
        <v>95</v>
      </c>
      <c r="B21">
        <v>1</v>
      </c>
      <c r="E21" s="97" t="s">
        <v>201</v>
      </c>
      <c r="I21" s="73" t="s">
        <v>85</v>
      </c>
      <c r="J21" s="47" t="s">
        <v>85</v>
      </c>
      <c r="K21" t="s">
        <v>3010</v>
      </c>
      <c r="L21" t="b">
        <f t="shared" si="0"/>
        <v>1</v>
      </c>
      <c r="O21" s="97" t="s">
        <v>3037</v>
      </c>
      <c r="P21" s="76">
        <v>2</v>
      </c>
    </row>
    <row r="22" spans="1:16" ht="21.6" customHeight="1">
      <c r="A22" s="47" t="s">
        <v>97</v>
      </c>
      <c r="B22">
        <v>1</v>
      </c>
      <c r="E22" s="97" t="s">
        <v>3038</v>
      </c>
      <c r="I22" s="73" t="s">
        <v>87</v>
      </c>
      <c r="J22" s="47" t="s">
        <v>87</v>
      </c>
      <c r="K22" t="s">
        <v>3010</v>
      </c>
      <c r="L22" t="b">
        <f t="shared" si="0"/>
        <v>1</v>
      </c>
      <c r="O22" s="97" t="s">
        <v>1356</v>
      </c>
      <c r="P22" s="76">
        <v>2</v>
      </c>
    </row>
    <row r="23" spans="1:16" ht="21.6" customHeight="1">
      <c r="A23" s="47" t="s">
        <v>99</v>
      </c>
      <c r="B23">
        <v>1</v>
      </c>
      <c r="E23" s="97" t="s">
        <v>3013</v>
      </c>
      <c r="I23" s="73" t="s">
        <v>89</v>
      </c>
      <c r="J23" s="47" t="s">
        <v>89</v>
      </c>
      <c r="K23" t="s">
        <v>3010</v>
      </c>
      <c r="L23" t="b">
        <f t="shared" si="0"/>
        <v>1</v>
      </c>
      <c r="O23" s="97" t="s">
        <v>3039</v>
      </c>
      <c r="P23" s="76">
        <v>2</v>
      </c>
    </row>
    <row r="24" spans="1:16" ht="21.6" customHeight="1">
      <c r="A24" s="47" t="s">
        <v>101</v>
      </c>
      <c r="B24">
        <v>1</v>
      </c>
      <c r="E24" s="97" t="s">
        <v>3040</v>
      </c>
      <c r="I24" s="73" t="s">
        <v>91</v>
      </c>
      <c r="J24" s="47" t="s">
        <v>91</v>
      </c>
      <c r="K24" t="s">
        <v>3010</v>
      </c>
      <c r="L24" t="b">
        <f t="shared" si="0"/>
        <v>1</v>
      </c>
      <c r="O24" s="97" t="s">
        <v>3041</v>
      </c>
      <c r="P24" s="76">
        <v>2</v>
      </c>
    </row>
    <row r="25" spans="1:16" ht="21.6" customHeight="1">
      <c r="A25" s="47" t="s">
        <v>103</v>
      </c>
      <c r="B25">
        <v>1</v>
      </c>
      <c r="E25" s="97" t="s">
        <v>355</v>
      </c>
      <c r="I25" s="73" t="s">
        <v>93</v>
      </c>
      <c r="J25" s="47" t="s">
        <v>93</v>
      </c>
      <c r="K25" t="s">
        <v>3010</v>
      </c>
      <c r="L25" t="b">
        <f t="shared" si="0"/>
        <v>1</v>
      </c>
      <c r="O25" s="97" t="s">
        <v>3042</v>
      </c>
      <c r="P25" s="76">
        <v>2</v>
      </c>
    </row>
    <row r="26" spans="1:16" ht="21.6" customHeight="1">
      <c r="A26" s="47" t="s">
        <v>107</v>
      </c>
      <c r="B26">
        <v>1</v>
      </c>
      <c r="E26" s="97" t="s">
        <v>3043</v>
      </c>
      <c r="I26" s="73" t="s">
        <v>95</v>
      </c>
      <c r="J26" s="47" t="s">
        <v>95</v>
      </c>
      <c r="K26" t="s">
        <v>3010</v>
      </c>
      <c r="L26" t="b">
        <f t="shared" si="0"/>
        <v>1</v>
      </c>
      <c r="O26" s="97" t="s">
        <v>3044</v>
      </c>
      <c r="P26" s="76">
        <v>2</v>
      </c>
    </row>
    <row r="27" spans="1:16" ht="21.6" customHeight="1">
      <c r="A27" s="47" t="s">
        <v>113</v>
      </c>
      <c r="B27">
        <v>1</v>
      </c>
      <c r="E27" s="97" t="s">
        <v>269</v>
      </c>
      <c r="I27" s="73" t="s">
        <v>97</v>
      </c>
      <c r="J27" s="47" t="s">
        <v>97</v>
      </c>
      <c r="K27" t="s">
        <v>3010</v>
      </c>
      <c r="L27" t="b">
        <f t="shared" si="0"/>
        <v>1</v>
      </c>
      <c r="O27" s="97" t="s">
        <v>3045</v>
      </c>
      <c r="P27" s="76">
        <v>2</v>
      </c>
    </row>
    <row r="28" spans="1:16" ht="21.6" customHeight="1">
      <c r="A28" s="47" t="s">
        <v>115</v>
      </c>
      <c r="B28">
        <v>1</v>
      </c>
      <c r="E28" s="97" t="s">
        <v>3046</v>
      </c>
      <c r="I28" s="73" t="s">
        <v>99</v>
      </c>
      <c r="J28" s="47" t="s">
        <v>99</v>
      </c>
      <c r="K28" t="s">
        <v>3010</v>
      </c>
      <c r="L28" t="b">
        <f t="shared" si="0"/>
        <v>1</v>
      </c>
      <c r="O28" s="97" t="s">
        <v>3047</v>
      </c>
      <c r="P28" s="76">
        <v>2</v>
      </c>
    </row>
    <row r="29" spans="1:16" ht="21.6" customHeight="1">
      <c r="A29" s="47" t="s">
        <v>117</v>
      </c>
      <c r="B29">
        <v>1</v>
      </c>
      <c r="E29" s="97" t="s">
        <v>3013</v>
      </c>
      <c r="I29" s="73" t="s">
        <v>101</v>
      </c>
      <c r="J29" s="47" t="s">
        <v>101</v>
      </c>
      <c r="K29" t="s">
        <v>3010</v>
      </c>
      <c r="L29" t="b">
        <f t="shared" si="0"/>
        <v>1</v>
      </c>
      <c r="O29" s="97" t="s">
        <v>2101</v>
      </c>
      <c r="P29" s="76">
        <v>2</v>
      </c>
    </row>
    <row r="30" spans="1:16" ht="21.6" customHeight="1">
      <c r="A30" s="47" t="s">
        <v>119</v>
      </c>
      <c r="B30">
        <v>1</v>
      </c>
      <c r="E30" s="97" t="s">
        <v>3048</v>
      </c>
      <c r="I30" s="73" t="s">
        <v>103</v>
      </c>
      <c r="J30" s="47" t="s">
        <v>103</v>
      </c>
      <c r="K30" t="s">
        <v>3010</v>
      </c>
      <c r="L30" t="b">
        <f t="shared" si="0"/>
        <v>1</v>
      </c>
      <c r="O30" s="97" t="s">
        <v>3049</v>
      </c>
      <c r="P30" s="76">
        <v>2</v>
      </c>
    </row>
    <row r="31" spans="1:16" ht="21.6" customHeight="1">
      <c r="A31" s="47" t="s">
        <v>121</v>
      </c>
      <c r="B31">
        <v>1</v>
      </c>
      <c r="E31" s="97" t="s">
        <v>3013</v>
      </c>
      <c r="I31" s="72" t="s">
        <v>105</v>
      </c>
      <c r="K31" t="s">
        <v>3007</v>
      </c>
      <c r="L31" t="b">
        <f t="shared" si="0"/>
        <v>0</v>
      </c>
      <c r="O31" s="97" t="s">
        <v>3050</v>
      </c>
      <c r="P31" s="76">
        <v>1</v>
      </c>
    </row>
    <row r="32" spans="1:16" ht="21.6" customHeight="1">
      <c r="A32" s="47" t="s">
        <v>123</v>
      </c>
      <c r="B32">
        <v>1</v>
      </c>
      <c r="E32" s="97" t="s">
        <v>3051</v>
      </c>
      <c r="I32" s="73" t="s">
        <v>107</v>
      </c>
      <c r="J32" s="47" t="s">
        <v>107</v>
      </c>
      <c r="K32" t="s">
        <v>3010</v>
      </c>
      <c r="L32" t="b">
        <f t="shared" si="0"/>
        <v>1</v>
      </c>
      <c r="O32" s="97" t="s">
        <v>3052</v>
      </c>
      <c r="P32" s="76">
        <v>1</v>
      </c>
    </row>
    <row r="33" spans="1:16" ht="21.6" customHeight="1">
      <c r="A33" s="47" t="s">
        <v>125</v>
      </c>
      <c r="B33">
        <v>1</v>
      </c>
      <c r="E33" s="97" t="s">
        <v>3013</v>
      </c>
      <c r="I33" s="72" t="s">
        <v>109</v>
      </c>
      <c r="K33" t="s">
        <v>3007</v>
      </c>
      <c r="L33" t="b">
        <f t="shared" si="0"/>
        <v>0</v>
      </c>
      <c r="O33" s="97" t="s">
        <v>3053</v>
      </c>
      <c r="P33" s="76">
        <v>1</v>
      </c>
    </row>
    <row r="34" spans="1:16" ht="21.6" customHeight="1">
      <c r="A34" s="47" t="s">
        <v>128</v>
      </c>
      <c r="B34">
        <v>1</v>
      </c>
      <c r="E34" s="97" t="s">
        <v>3054</v>
      </c>
      <c r="I34" s="72" t="s">
        <v>111</v>
      </c>
      <c r="K34" t="s">
        <v>3007</v>
      </c>
      <c r="L34" t="b">
        <f t="shared" si="0"/>
        <v>0</v>
      </c>
      <c r="O34" s="97" t="s">
        <v>3055</v>
      </c>
      <c r="P34" s="76">
        <v>1</v>
      </c>
    </row>
    <row r="35" spans="1:16" ht="21.6" customHeight="1">
      <c r="A35" s="47" t="s">
        <v>130</v>
      </c>
      <c r="B35">
        <v>1</v>
      </c>
      <c r="E35" s="97" t="s">
        <v>277</v>
      </c>
      <c r="I35" s="71" t="s">
        <v>113</v>
      </c>
      <c r="J35" s="47" t="s">
        <v>113</v>
      </c>
      <c r="K35" t="s">
        <v>3015</v>
      </c>
      <c r="L35" t="b">
        <f t="shared" si="0"/>
        <v>1</v>
      </c>
      <c r="O35" s="97" t="s">
        <v>3056</v>
      </c>
      <c r="P35" s="76">
        <v>1</v>
      </c>
    </row>
    <row r="36" spans="1:16" ht="21.6" customHeight="1">
      <c r="A36" s="47" t="s">
        <v>132</v>
      </c>
      <c r="B36">
        <v>1</v>
      </c>
      <c r="E36" s="97" t="s">
        <v>3057</v>
      </c>
      <c r="I36" s="73" t="s">
        <v>115</v>
      </c>
      <c r="J36" s="47" t="s">
        <v>115</v>
      </c>
      <c r="K36" t="s">
        <v>3010</v>
      </c>
      <c r="L36" t="b">
        <f t="shared" si="0"/>
        <v>1</v>
      </c>
      <c r="O36" s="97" t="s">
        <v>3058</v>
      </c>
      <c r="P36" s="76">
        <v>1</v>
      </c>
    </row>
    <row r="37" spans="1:16" ht="21.6" customHeight="1">
      <c r="A37" s="47" t="s">
        <v>134</v>
      </c>
      <c r="B37">
        <v>1</v>
      </c>
      <c r="E37" s="97" t="s">
        <v>3013</v>
      </c>
      <c r="I37" s="73" t="s">
        <v>117</v>
      </c>
      <c r="J37" s="47" t="s">
        <v>117</v>
      </c>
      <c r="K37" t="s">
        <v>3010</v>
      </c>
      <c r="L37" t="b">
        <f t="shared" si="0"/>
        <v>1</v>
      </c>
      <c r="O37" s="97" t="s">
        <v>3059</v>
      </c>
      <c r="P37" s="76">
        <v>1</v>
      </c>
    </row>
    <row r="38" spans="1:16" ht="21.6" customHeight="1">
      <c r="A38" s="47" t="s">
        <v>136</v>
      </c>
      <c r="B38">
        <v>1</v>
      </c>
      <c r="E38" s="97" t="s">
        <v>3045</v>
      </c>
      <c r="I38" s="73" t="s">
        <v>119</v>
      </c>
      <c r="J38" s="47" t="s">
        <v>119</v>
      </c>
      <c r="K38" t="s">
        <v>3010</v>
      </c>
      <c r="L38" t="b">
        <f t="shared" si="0"/>
        <v>1</v>
      </c>
      <c r="O38" s="97" t="s">
        <v>3043</v>
      </c>
      <c r="P38" s="76">
        <v>1</v>
      </c>
    </row>
    <row r="39" spans="1:16" ht="21.6" customHeight="1">
      <c r="A39" s="47" t="s">
        <v>138</v>
      </c>
      <c r="B39">
        <v>1</v>
      </c>
      <c r="E39" s="97" t="s">
        <v>378</v>
      </c>
      <c r="I39" s="73" t="s">
        <v>121</v>
      </c>
      <c r="J39" s="47" t="s">
        <v>121</v>
      </c>
      <c r="K39" t="s">
        <v>3010</v>
      </c>
      <c r="L39" t="b">
        <f t="shared" si="0"/>
        <v>1</v>
      </c>
      <c r="O39" s="97" t="s">
        <v>3060</v>
      </c>
      <c r="P39" s="76">
        <v>1</v>
      </c>
    </row>
    <row r="40" spans="1:16" ht="21.6" customHeight="1">
      <c r="A40" s="47" t="s">
        <v>144</v>
      </c>
      <c r="B40">
        <v>1</v>
      </c>
      <c r="E40" s="97" t="s">
        <v>380</v>
      </c>
      <c r="I40" s="73" t="s">
        <v>123</v>
      </c>
      <c r="J40" s="47" t="s">
        <v>123</v>
      </c>
      <c r="K40" t="s">
        <v>3010</v>
      </c>
      <c r="L40" t="b">
        <f t="shared" si="0"/>
        <v>1</v>
      </c>
      <c r="O40" s="97" t="s">
        <v>3061</v>
      </c>
      <c r="P40" s="76">
        <v>1</v>
      </c>
    </row>
    <row r="41" spans="1:16" ht="21.6" customHeight="1">
      <c r="A41" s="47" t="s">
        <v>146</v>
      </c>
      <c r="B41">
        <v>1</v>
      </c>
      <c r="E41" s="97" t="s">
        <v>3062</v>
      </c>
      <c r="I41" s="73" t="s">
        <v>125</v>
      </c>
      <c r="J41" s="47" t="s">
        <v>125</v>
      </c>
      <c r="K41" t="s">
        <v>3010</v>
      </c>
      <c r="L41" t="b">
        <f t="shared" si="0"/>
        <v>1</v>
      </c>
      <c r="O41" s="97" t="s">
        <v>3063</v>
      </c>
      <c r="P41" s="76">
        <v>1</v>
      </c>
    </row>
    <row r="42" spans="1:16" ht="21.6" customHeight="1">
      <c r="A42" s="47" t="s">
        <v>148</v>
      </c>
      <c r="B42">
        <v>1</v>
      </c>
      <c r="E42" s="97" t="s">
        <v>3013</v>
      </c>
      <c r="I42" s="71" t="s">
        <v>128</v>
      </c>
      <c r="J42" s="47" t="s">
        <v>128</v>
      </c>
      <c r="K42" t="s">
        <v>3015</v>
      </c>
      <c r="L42" t="b">
        <f t="shared" si="0"/>
        <v>1</v>
      </c>
      <c r="O42" s="97" t="s">
        <v>3054</v>
      </c>
      <c r="P42" s="76">
        <v>1</v>
      </c>
    </row>
    <row r="43" spans="1:16" ht="21.6" customHeight="1">
      <c r="A43" s="47" t="s">
        <v>150</v>
      </c>
      <c r="B43">
        <v>1</v>
      </c>
      <c r="E43" s="97" t="s">
        <v>3064</v>
      </c>
      <c r="I43" s="73" t="s">
        <v>130</v>
      </c>
      <c r="J43" s="47" t="s">
        <v>130</v>
      </c>
      <c r="K43" t="s">
        <v>3010</v>
      </c>
      <c r="L43" t="b">
        <f t="shared" si="0"/>
        <v>1</v>
      </c>
      <c r="O43" s="97" t="s">
        <v>3065</v>
      </c>
      <c r="P43" s="76">
        <v>1</v>
      </c>
    </row>
    <row r="44" spans="1:16" ht="21.6" customHeight="1">
      <c r="A44" s="47" t="s">
        <v>152</v>
      </c>
      <c r="B44">
        <v>1</v>
      </c>
      <c r="E44" s="97" t="s">
        <v>125</v>
      </c>
      <c r="I44" s="73" t="s">
        <v>132</v>
      </c>
      <c r="J44" s="47" t="s">
        <v>132</v>
      </c>
      <c r="K44" t="s">
        <v>3010</v>
      </c>
      <c r="L44" t="b">
        <f t="shared" si="0"/>
        <v>1</v>
      </c>
      <c r="O44" s="97" t="s">
        <v>3066</v>
      </c>
      <c r="P44" s="76">
        <v>1</v>
      </c>
    </row>
    <row r="45" spans="1:16" ht="21.6" customHeight="1">
      <c r="A45" s="47" t="s">
        <v>154</v>
      </c>
      <c r="B45">
        <v>1</v>
      </c>
      <c r="E45" s="97" t="s">
        <v>3065</v>
      </c>
      <c r="I45" s="73" t="s">
        <v>134</v>
      </c>
      <c r="J45" s="47" t="s">
        <v>134</v>
      </c>
      <c r="K45" t="s">
        <v>3010</v>
      </c>
      <c r="L45" t="b">
        <f t="shared" si="0"/>
        <v>1</v>
      </c>
      <c r="O45" s="97" t="s">
        <v>3067</v>
      </c>
      <c r="P45" s="76">
        <v>1</v>
      </c>
    </row>
    <row r="46" spans="1:16" ht="21.6" customHeight="1">
      <c r="A46" s="47" t="s">
        <v>156</v>
      </c>
      <c r="B46">
        <v>1</v>
      </c>
      <c r="E46" s="97" t="s">
        <v>79</v>
      </c>
      <c r="I46" s="73" t="s">
        <v>136</v>
      </c>
      <c r="J46" s="47" t="s">
        <v>136</v>
      </c>
      <c r="K46" t="s">
        <v>3010</v>
      </c>
      <c r="L46" t="b">
        <f t="shared" si="0"/>
        <v>1</v>
      </c>
      <c r="O46" s="97" t="s">
        <v>3068</v>
      </c>
      <c r="P46" s="76">
        <v>1</v>
      </c>
    </row>
    <row r="47" spans="1:16" ht="21.6" customHeight="1">
      <c r="A47" s="47" t="s">
        <v>158</v>
      </c>
      <c r="B47">
        <v>1</v>
      </c>
      <c r="E47" s="97" t="s">
        <v>3069</v>
      </c>
      <c r="I47" s="73" t="s">
        <v>138</v>
      </c>
      <c r="J47" s="47" t="s">
        <v>138</v>
      </c>
      <c r="K47" t="s">
        <v>3010</v>
      </c>
      <c r="L47" t="b">
        <f t="shared" si="0"/>
        <v>1</v>
      </c>
      <c r="O47" s="97" t="s">
        <v>3070</v>
      </c>
      <c r="P47" s="76">
        <v>1</v>
      </c>
    </row>
    <row r="48" spans="1:16" ht="21.6" customHeight="1">
      <c r="A48" s="47" t="s">
        <v>160</v>
      </c>
      <c r="B48">
        <v>1</v>
      </c>
      <c r="E48" s="97" t="s">
        <v>3013</v>
      </c>
      <c r="I48" s="71" t="s">
        <v>140</v>
      </c>
      <c r="K48" t="s">
        <v>3007</v>
      </c>
      <c r="L48" t="b">
        <f t="shared" si="0"/>
        <v>0</v>
      </c>
      <c r="O48" s="97" t="s">
        <v>3071</v>
      </c>
      <c r="P48" s="76">
        <v>1</v>
      </c>
    </row>
    <row r="49" spans="1:16" ht="21.6" customHeight="1">
      <c r="A49" s="47" t="s">
        <v>166</v>
      </c>
      <c r="B49">
        <v>1</v>
      </c>
      <c r="E49" s="97" t="s">
        <v>3056</v>
      </c>
      <c r="I49" s="71" t="s">
        <v>142</v>
      </c>
      <c r="K49" t="s">
        <v>3007</v>
      </c>
      <c r="L49" t="b">
        <f t="shared" si="0"/>
        <v>0</v>
      </c>
      <c r="O49" s="97" t="s">
        <v>3072</v>
      </c>
      <c r="P49" s="76">
        <v>1</v>
      </c>
    </row>
    <row r="50" spans="1:16" ht="21.6" customHeight="1">
      <c r="A50" s="47" t="s">
        <v>168</v>
      </c>
      <c r="B50">
        <v>1</v>
      </c>
      <c r="E50" s="97" t="s">
        <v>253</v>
      </c>
      <c r="I50" s="73" t="s">
        <v>144</v>
      </c>
      <c r="J50" s="47" t="s">
        <v>144</v>
      </c>
      <c r="K50" t="s">
        <v>3010</v>
      </c>
      <c r="L50" t="b">
        <f t="shared" si="0"/>
        <v>1</v>
      </c>
      <c r="O50" s="97" t="s">
        <v>3073</v>
      </c>
      <c r="P50" s="76">
        <v>1</v>
      </c>
    </row>
    <row r="51" spans="1:16" ht="21.6" customHeight="1">
      <c r="A51" s="47" t="s">
        <v>170</v>
      </c>
      <c r="B51">
        <v>1</v>
      </c>
      <c r="E51" s="97" t="s">
        <v>3058</v>
      </c>
      <c r="I51" s="73" t="s">
        <v>146</v>
      </c>
      <c r="J51" s="47" t="s">
        <v>146</v>
      </c>
      <c r="K51" t="s">
        <v>3010</v>
      </c>
      <c r="L51" t="b">
        <f t="shared" si="0"/>
        <v>1</v>
      </c>
      <c r="O51" s="97" t="s">
        <v>3074</v>
      </c>
      <c r="P51" s="76">
        <v>1</v>
      </c>
    </row>
    <row r="52" spans="1:16" ht="21.6" customHeight="1">
      <c r="A52" s="47" t="s">
        <v>174</v>
      </c>
      <c r="B52">
        <v>1</v>
      </c>
      <c r="E52" s="97" t="s">
        <v>245</v>
      </c>
      <c r="I52" s="71" t="s">
        <v>148</v>
      </c>
      <c r="J52" s="47" t="s">
        <v>148</v>
      </c>
      <c r="K52" t="s">
        <v>3015</v>
      </c>
      <c r="L52" t="b">
        <f t="shared" si="0"/>
        <v>1</v>
      </c>
      <c r="O52" s="97" t="s">
        <v>3075</v>
      </c>
      <c r="P52" s="76">
        <v>1</v>
      </c>
    </row>
    <row r="53" spans="1:16" ht="21.6" customHeight="1">
      <c r="A53" s="47" t="s">
        <v>178</v>
      </c>
      <c r="B53">
        <v>1</v>
      </c>
      <c r="E53" s="97" t="s">
        <v>3036</v>
      </c>
      <c r="I53" s="73" t="s">
        <v>150</v>
      </c>
      <c r="J53" s="47" t="s">
        <v>150</v>
      </c>
      <c r="K53" t="s">
        <v>3010</v>
      </c>
      <c r="L53" t="b">
        <f t="shared" si="0"/>
        <v>1</v>
      </c>
      <c r="O53" s="97" t="s">
        <v>3076</v>
      </c>
      <c r="P53" s="76">
        <v>1</v>
      </c>
    </row>
    <row r="54" spans="1:16" ht="21.6" customHeight="1">
      <c r="A54" s="47" t="s">
        <v>180</v>
      </c>
      <c r="B54">
        <v>1</v>
      </c>
      <c r="E54" s="97" t="s">
        <v>138</v>
      </c>
      <c r="I54" s="73" t="s">
        <v>152</v>
      </c>
      <c r="J54" s="47" t="s">
        <v>152</v>
      </c>
      <c r="K54" t="s">
        <v>3010</v>
      </c>
      <c r="L54" t="b">
        <f t="shared" si="0"/>
        <v>1</v>
      </c>
      <c r="O54" s="97" t="s">
        <v>3077</v>
      </c>
      <c r="P54" s="76">
        <v>1</v>
      </c>
    </row>
    <row r="55" spans="1:16" ht="21.6" customHeight="1">
      <c r="A55" s="47" t="s">
        <v>186</v>
      </c>
      <c r="B55">
        <v>1</v>
      </c>
      <c r="E55" s="97" t="s">
        <v>158</v>
      </c>
      <c r="I55" s="73" t="s">
        <v>154</v>
      </c>
      <c r="J55" s="47" t="s">
        <v>154</v>
      </c>
      <c r="K55" t="s">
        <v>3010</v>
      </c>
      <c r="L55" t="b">
        <f t="shared" si="0"/>
        <v>1</v>
      </c>
      <c r="O55" s="97" t="s">
        <v>3078</v>
      </c>
      <c r="P55" s="76">
        <v>1</v>
      </c>
    </row>
    <row r="56" spans="1:16" ht="21.6" customHeight="1">
      <c r="A56" s="47" t="s">
        <v>188</v>
      </c>
      <c r="B56">
        <v>1</v>
      </c>
      <c r="E56" s="97" t="s">
        <v>3032</v>
      </c>
      <c r="I56" s="73" t="s">
        <v>156</v>
      </c>
      <c r="J56" s="47" t="s">
        <v>156</v>
      </c>
      <c r="K56" t="s">
        <v>3010</v>
      </c>
      <c r="L56" t="b">
        <f t="shared" si="0"/>
        <v>1</v>
      </c>
      <c r="O56" s="97" t="s">
        <v>3079</v>
      </c>
      <c r="P56" s="76">
        <v>1</v>
      </c>
    </row>
    <row r="57" spans="1:16" ht="21.6" customHeight="1">
      <c r="A57" s="47" t="s">
        <v>195</v>
      </c>
      <c r="B57">
        <v>1</v>
      </c>
      <c r="E57" s="97" t="s">
        <v>67</v>
      </c>
      <c r="I57" s="71" t="s">
        <v>158</v>
      </c>
      <c r="J57" s="47" t="s">
        <v>158</v>
      </c>
      <c r="K57" t="s">
        <v>3015</v>
      </c>
      <c r="L57" t="b">
        <f t="shared" si="0"/>
        <v>1</v>
      </c>
      <c r="O57" s="97" t="s">
        <v>3080</v>
      </c>
      <c r="P57" s="76">
        <v>1</v>
      </c>
    </row>
    <row r="58" spans="1:16" ht="21.6" customHeight="1">
      <c r="A58" s="47" t="s">
        <v>197</v>
      </c>
      <c r="B58">
        <v>1</v>
      </c>
      <c r="E58" s="97" t="s">
        <v>215</v>
      </c>
      <c r="I58" s="73" t="s">
        <v>160</v>
      </c>
      <c r="J58" s="47" t="s">
        <v>160</v>
      </c>
      <c r="K58" t="s">
        <v>3010</v>
      </c>
      <c r="L58" t="b">
        <f t="shared" si="0"/>
        <v>1</v>
      </c>
      <c r="O58" s="97" t="s">
        <v>3081</v>
      </c>
      <c r="P58" s="76">
        <v>1</v>
      </c>
    </row>
    <row r="59" spans="1:16" ht="21.6" customHeight="1">
      <c r="A59" s="47" t="s">
        <v>199</v>
      </c>
      <c r="B59">
        <v>1</v>
      </c>
      <c r="E59" s="97" t="s">
        <v>229</v>
      </c>
      <c r="I59" s="71" t="s">
        <v>162</v>
      </c>
      <c r="K59" t="s">
        <v>3007</v>
      </c>
      <c r="L59" t="b">
        <f t="shared" si="0"/>
        <v>0</v>
      </c>
      <c r="O59" s="97" t="s">
        <v>3082</v>
      </c>
      <c r="P59" s="76">
        <v>1</v>
      </c>
    </row>
    <row r="60" spans="1:16" ht="21.6" customHeight="1">
      <c r="A60" s="47" t="s">
        <v>201</v>
      </c>
      <c r="B60">
        <v>1</v>
      </c>
      <c r="E60" s="97" t="s">
        <v>3083</v>
      </c>
      <c r="I60" s="71" t="s">
        <v>164</v>
      </c>
      <c r="K60" t="s">
        <v>3007</v>
      </c>
      <c r="L60" t="b">
        <f t="shared" si="0"/>
        <v>0</v>
      </c>
      <c r="O60" s="97" t="s">
        <v>3084</v>
      </c>
      <c r="P60" s="76">
        <v>1</v>
      </c>
    </row>
    <row r="61" spans="1:16" ht="21.6" customHeight="1">
      <c r="A61" s="47" t="s">
        <v>205</v>
      </c>
      <c r="B61">
        <v>1</v>
      </c>
      <c r="E61" s="97" t="s">
        <v>3013</v>
      </c>
      <c r="I61" s="73" t="s">
        <v>166</v>
      </c>
      <c r="J61" s="47" t="s">
        <v>166</v>
      </c>
      <c r="K61" t="s">
        <v>3010</v>
      </c>
      <c r="L61" t="b">
        <f t="shared" si="0"/>
        <v>1</v>
      </c>
      <c r="O61" s="97" t="s">
        <v>3085</v>
      </c>
      <c r="P61" s="76">
        <v>1</v>
      </c>
    </row>
    <row r="62" spans="1:16" ht="21.6" customHeight="1">
      <c r="A62" s="47" t="s">
        <v>207</v>
      </c>
      <c r="B62">
        <v>1</v>
      </c>
      <c r="E62" s="97" t="s">
        <v>3066</v>
      </c>
      <c r="I62" s="73" t="s">
        <v>168</v>
      </c>
      <c r="J62" s="47" t="s">
        <v>168</v>
      </c>
      <c r="K62" t="s">
        <v>3010</v>
      </c>
      <c r="L62" t="b">
        <f t="shared" si="0"/>
        <v>1</v>
      </c>
      <c r="O62" s="97" t="s">
        <v>3086</v>
      </c>
      <c r="P62" s="76">
        <v>1</v>
      </c>
    </row>
    <row r="63" spans="1:16" ht="21.6" customHeight="1">
      <c r="A63" s="47" t="s">
        <v>211</v>
      </c>
      <c r="B63">
        <v>1</v>
      </c>
      <c r="E63" s="97" t="s">
        <v>265</v>
      </c>
      <c r="I63" s="73" t="s">
        <v>170</v>
      </c>
      <c r="J63" s="47" t="s">
        <v>170</v>
      </c>
      <c r="K63" t="s">
        <v>3010</v>
      </c>
      <c r="L63" t="b">
        <f t="shared" si="0"/>
        <v>1</v>
      </c>
      <c r="O63" s="97" t="s">
        <v>3087</v>
      </c>
      <c r="P63" s="76">
        <v>1</v>
      </c>
    </row>
    <row r="64" spans="1:16" ht="21.6" customHeight="1">
      <c r="A64" s="47" t="s">
        <v>213</v>
      </c>
      <c r="B64">
        <v>1</v>
      </c>
      <c r="E64" s="97" t="s">
        <v>3088</v>
      </c>
      <c r="I64" s="71" t="s">
        <v>172</v>
      </c>
      <c r="K64" t="s">
        <v>3007</v>
      </c>
      <c r="L64" t="b">
        <f t="shared" si="0"/>
        <v>0</v>
      </c>
      <c r="O64" s="97" t="s">
        <v>3089</v>
      </c>
      <c r="P64" s="76">
        <v>1</v>
      </c>
    </row>
    <row r="65" spans="1:16" ht="21.6" customHeight="1">
      <c r="A65" s="47" t="s">
        <v>215</v>
      </c>
      <c r="B65">
        <v>1</v>
      </c>
      <c r="E65" s="97" t="s">
        <v>3013</v>
      </c>
      <c r="I65" s="73" t="s">
        <v>174</v>
      </c>
      <c r="J65" s="47" t="s">
        <v>174</v>
      </c>
      <c r="K65" t="s">
        <v>3010</v>
      </c>
      <c r="L65" t="b">
        <f t="shared" si="0"/>
        <v>1</v>
      </c>
      <c r="O65" s="97" t="s">
        <v>3090</v>
      </c>
      <c r="P65" s="76">
        <v>1</v>
      </c>
    </row>
    <row r="66" spans="1:16" ht="21.6" customHeight="1">
      <c r="A66" s="47" t="s">
        <v>217</v>
      </c>
      <c r="B66">
        <v>1</v>
      </c>
      <c r="E66" s="97" t="s">
        <v>3075</v>
      </c>
      <c r="I66" s="71" t="s">
        <v>176</v>
      </c>
      <c r="K66" t="s">
        <v>3007</v>
      </c>
      <c r="L66" t="b">
        <f t="shared" si="0"/>
        <v>0</v>
      </c>
      <c r="O66" s="97" t="s">
        <v>3091</v>
      </c>
      <c r="P66" s="76">
        <v>1</v>
      </c>
    </row>
    <row r="67" spans="1:16" ht="21.6" customHeight="1">
      <c r="A67" s="47" t="s">
        <v>219</v>
      </c>
      <c r="B67">
        <v>1</v>
      </c>
      <c r="E67" s="97" t="s">
        <v>273</v>
      </c>
      <c r="I67" s="73" t="s">
        <v>178</v>
      </c>
      <c r="J67" s="47" t="s">
        <v>178</v>
      </c>
      <c r="K67" t="s">
        <v>3010</v>
      </c>
      <c r="L67" t="b">
        <f t="shared" ref="L67:L130" si="1">I67=J67</f>
        <v>1</v>
      </c>
      <c r="O67" s="97" t="s">
        <v>3092</v>
      </c>
      <c r="P67" s="76">
        <v>1</v>
      </c>
    </row>
    <row r="68" spans="1:16" ht="21.6" customHeight="1">
      <c r="A68" s="47" t="s">
        <v>223</v>
      </c>
      <c r="B68">
        <v>1</v>
      </c>
      <c r="E68" s="97" t="s">
        <v>3084</v>
      </c>
      <c r="I68" s="71" t="s">
        <v>180</v>
      </c>
      <c r="J68" s="47" t="s">
        <v>180</v>
      </c>
      <c r="K68" t="s">
        <v>3015</v>
      </c>
      <c r="L68" t="b">
        <f t="shared" si="1"/>
        <v>1</v>
      </c>
      <c r="O68" s="97" t="s">
        <v>3093</v>
      </c>
      <c r="P68" s="76">
        <v>1</v>
      </c>
    </row>
    <row r="69" spans="1:16" ht="21.6" customHeight="1">
      <c r="A69" s="47" t="s">
        <v>229</v>
      </c>
      <c r="B69">
        <v>1</v>
      </c>
      <c r="E69" s="97" t="s">
        <v>130</v>
      </c>
      <c r="I69" s="71" t="s">
        <v>182</v>
      </c>
      <c r="K69" t="s">
        <v>3007</v>
      </c>
      <c r="L69" t="b">
        <f t="shared" si="1"/>
        <v>0</v>
      </c>
      <c r="O69" s="97" t="s">
        <v>3094</v>
      </c>
      <c r="P69" s="76">
        <v>1</v>
      </c>
    </row>
    <row r="70" spans="1:16" ht="21.6" customHeight="1">
      <c r="A70" s="47" t="s">
        <v>231</v>
      </c>
      <c r="B70">
        <v>1</v>
      </c>
      <c r="E70" s="97" t="s">
        <v>3095</v>
      </c>
      <c r="I70" s="71" t="s">
        <v>184</v>
      </c>
      <c r="K70" t="s">
        <v>3007</v>
      </c>
      <c r="L70" t="b">
        <f t="shared" si="1"/>
        <v>0</v>
      </c>
      <c r="O70" s="97" t="s">
        <v>3096</v>
      </c>
      <c r="P70" s="76">
        <v>1</v>
      </c>
    </row>
    <row r="71" spans="1:16" ht="21.6" customHeight="1">
      <c r="A71" s="47" t="s">
        <v>235</v>
      </c>
      <c r="B71">
        <v>1</v>
      </c>
      <c r="E71" s="97" t="s">
        <v>3013</v>
      </c>
      <c r="I71" s="73" t="s">
        <v>186</v>
      </c>
      <c r="J71" s="47" t="s">
        <v>186</v>
      </c>
      <c r="K71" t="s">
        <v>3010</v>
      </c>
      <c r="L71" t="b">
        <f t="shared" si="1"/>
        <v>1</v>
      </c>
      <c r="O71" s="97" t="s">
        <v>3097</v>
      </c>
      <c r="P71" s="76">
        <v>1</v>
      </c>
    </row>
    <row r="72" spans="1:16" ht="21.6" customHeight="1">
      <c r="A72" s="47" t="s">
        <v>237</v>
      </c>
      <c r="B72">
        <v>1</v>
      </c>
      <c r="E72" s="97" t="s">
        <v>3086</v>
      </c>
      <c r="I72" s="71" t="s">
        <v>188</v>
      </c>
      <c r="J72" s="47" t="s">
        <v>188</v>
      </c>
      <c r="K72" t="s">
        <v>3015</v>
      </c>
      <c r="L72" t="b">
        <f t="shared" si="1"/>
        <v>1</v>
      </c>
      <c r="O72" s="97" t="s">
        <v>3098</v>
      </c>
      <c r="P72" s="76">
        <v>1</v>
      </c>
    </row>
    <row r="73" spans="1:16" ht="21.6" customHeight="1">
      <c r="A73" s="47" t="s">
        <v>239</v>
      </c>
      <c r="B73">
        <v>1</v>
      </c>
      <c r="E73" s="97" t="s">
        <v>247</v>
      </c>
      <c r="I73" s="71" t="s">
        <v>191</v>
      </c>
      <c r="K73" t="s">
        <v>3007</v>
      </c>
      <c r="L73" t="b">
        <f t="shared" si="1"/>
        <v>0</v>
      </c>
      <c r="O73" s="97" t="s">
        <v>3099</v>
      </c>
      <c r="P73" s="76">
        <v>1</v>
      </c>
    </row>
    <row r="74" spans="1:16" ht="21.6" customHeight="1">
      <c r="A74" s="47" t="s">
        <v>241</v>
      </c>
      <c r="B74">
        <v>1</v>
      </c>
      <c r="E74" s="97" t="s">
        <v>3091</v>
      </c>
      <c r="I74" s="71" t="s">
        <v>193</v>
      </c>
      <c r="K74" t="s">
        <v>3007</v>
      </c>
      <c r="L74" t="b">
        <f t="shared" si="1"/>
        <v>0</v>
      </c>
      <c r="O74" s="97" t="s">
        <v>3100</v>
      </c>
      <c r="P74" s="76">
        <v>1</v>
      </c>
    </row>
    <row r="75" spans="1:16" ht="21.6" customHeight="1">
      <c r="A75" s="47" t="s">
        <v>243</v>
      </c>
      <c r="B75">
        <v>1</v>
      </c>
      <c r="E75" s="97" t="s">
        <v>315</v>
      </c>
      <c r="I75" s="71" t="s">
        <v>195</v>
      </c>
      <c r="J75" s="47" t="s">
        <v>195</v>
      </c>
      <c r="K75" t="s">
        <v>3015</v>
      </c>
      <c r="L75" t="b">
        <f t="shared" si="1"/>
        <v>1</v>
      </c>
      <c r="O75" s="97" t="s">
        <v>3101</v>
      </c>
      <c r="P75" s="76">
        <v>1</v>
      </c>
    </row>
    <row r="76" spans="1:16" ht="21.6" customHeight="1">
      <c r="A76" s="47" t="s">
        <v>245</v>
      </c>
      <c r="B76">
        <v>1</v>
      </c>
      <c r="E76" s="97" t="s">
        <v>3102</v>
      </c>
      <c r="I76" s="71" t="s">
        <v>197</v>
      </c>
      <c r="J76" s="47" t="s">
        <v>197</v>
      </c>
      <c r="K76" t="s">
        <v>3015</v>
      </c>
      <c r="L76" t="b">
        <f t="shared" si="1"/>
        <v>1</v>
      </c>
      <c r="O76" s="97" t="s">
        <v>2458</v>
      </c>
      <c r="P76" s="76">
        <v>1</v>
      </c>
    </row>
    <row r="77" spans="1:16" ht="21.6" customHeight="1">
      <c r="A77" s="47" t="s">
        <v>247</v>
      </c>
      <c r="B77">
        <v>1</v>
      </c>
      <c r="E77" s="97" t="s">
        <v>3013</v>
      </c>
      <c r="I77" s="71" t="s">
        <v>199</v>
      </c>
      <c r="J77" s="47" t="s">
        <v>199</v>
      </c>
      <c r="K77" t="s">
        <v>3015</v>
      </c>
      <c r="L77" t="b">
        <f t="shared" si="1"/>
        <v>1</v>
      </c>
      <c r="O77" s="97" t="s">
        <v>3103</v>
      </c>
      <c r="P77" s="76">
        <v>1</v>
      </c>
    </row>
    <row r="78" spans="1:16" ht="21.6" customHeight="1">
      <c r="A78" s="47" t="s">
        <v>249</v>
      </c>
      <c r="B78">
        <v>1</v>
      </c>
      <c r="E78" s="97" t="s">
        <v>3096</v>
      </c>
      <c r="I78" s="71" t="s">
        <v>201</v>
      </c>
      <c r="J78" s="47" t="s">
        <v>201</v>
      </c>
      <c r="K78" t="s">
        <v>3015</v>
      </c>
      <c r="L78" t="b">
        <f t="shared" si="1"/>
        <v>1</v>
      </c>
      <c r="O78" s="97" t="s">
        <v>3104</v>
      </c>
      <c r="P78" s="76">
        <v>1</v>
      </c>
    </row>
    <row r="79" spans="1:16" ht="21.6" customHeight="1">
      <c r="A79" s="47" t="s">
        <v>251</v>
      </c>
      <c r="B79">
        <v>1</v>
      </c>
      <c r="E79" s="97" t="s">
        <v>261</v>
      </c>
      <c r="I79" s="71" t="s">
        <v>203</v>
      </c>
      <c r="K79" t="s">
        <v>3007</v>
      </c>
      <c r="L79" t="b">
        <f t="shared" si="1"/>
        <v>0</v>
      </c>
      <c r="O79" s="97" t="s">
        <v>3105</v>
      </c>
      <c r="P79" s="76">
        <v>1</v>
      </c>
    </row>
    <row r="80" spans="1:16" ht="21.6" customHeight="1">
      <c r="A80" s="47" t="s">
        <v>253</v>
      </c>
      <c r="B80">
        <v>1</v>
      </c>
      <c r="E80" s="97" t="s">
        <v>3100</v>
      </c>
      <c r="I80" s="73" t="s">
        <v>205</v>
      </c>
      <c r="J80" s="47" t="s">
        <v>205</v>
      </c>
      <c r="K80" t="s">
        <v>3010</v>
      </c>
      <c r="L80" t="b">
        <f t="shared" si="1"/>
        <v>1</v>
      </c>
      <c r="O80" s="97" t="s">
        <v>3106</v>
      </c>
      <c r="P80" s="76">
        <v>1</v>
      </c>
    </row>
    <row r="81" spans="1:16" ht="21.6" customHeight="1">
      <c r="A81" s="47" t="s">
        <v>255</v>
      </c>
      <c r="B81">
        <v>1</v>
      </c>
      <c r="E81" s="97" t="s">
        <v>313</v>
      </c>
      <c r="I81" s="73" t="s">
        <v>207</v>
      </c>
      <c r="J81" s="47" t="s">
        <v>207</v>
      </c>
      <c r="K81" t="s">
        <v>3010</v>
      </c>
      <c r="L81" t="b">
        <f t="shared" si="1"/>
        <v>1</v>
      </c>
      <c r="O81" s="97" t="s">
        <v>3107</v>
      </c>
      <c r="P81" s="76">
        <v>1</v>
      </c>
    </row>
    <row r="82" spans="1:16" ht="21.6" customHeight="1">
      <c r="A82" s="47" t="s">
        <v>257</v>
      </c>
      <c r="B82">
        <v>1</v>
      </c>
      <c r="E82" s="97" t="s">
        <v>3108</v>
      </c>
      <c r="I82" s="73" t="s">
        <v>209</v>
      </c>
      <c r="K82" t="s">
        <v>3007</v>
      </c>
      <c r="L82" t="b">
        <f t="shared" si="1"/>
        <v>0</v>
      </c>
      <c r="O82" s="97" t="s">
        <v>3040</v>
      </c>
      <c r="P82" s="76">
        <v>1</v>
      </c>
    </row>
    <row r="83" spans="1:16" ht="21.6" customHeight="1">
      <c r="A83" s="47" t="s">
        <v>259</v>
      </c>
      <c r="B83">
        <v>1</v>
      </c>
      <c r="E83" s="97" t="s">
        <v>3013</v>
      </c>
      <c r="I83" s="73" t="s">
        <v>211</v>
      </c>
      <c r="J83" s="47" t="s">
        <v>211</v>
      </c>
      <c r="K83" t="s">
        <v>3010</v>
      </c>
      <c r="L83" t="b">
        <f t="shared" si="1"/>
        <v>1</v>
      </c>
      <c r="O83" s="97" t="s">
        <v>3109</v>
      </c>
      <c r="P83" s="76">
        <v>1</v>
      </c>
    </row>
    <row r="84" spans="1:16" ht="21.6" customHeight="1">
      <c r="A84" s="47" t="s">
        <v>261</v>
      </c>
      <c r="B84">
        <v>1</v>
      </c>
      <c r="E84" s="97" t="s">
        <v>3106</v>
      </c>
      <c r="I84" s="73" t="s">
        <v>213</v>
      </c>
      <c r="J84" s="47" t="s">
        <v>213</v>
      </c>
      <c r="K84" t="s">
        <v>3010</v>
      </c>
      <c r="L84" t="b">
        <f t="shared" si="1"/>
        <v>1</v>
      </c>
      <c r="O84" s="97" t="s">
        <v>3110</v>
      </c>
      <c r="P84" s="76">
        <v>1</v>
      </c>
    </row>
    <row r="85" spans="1:16" ht="21.6" customHeight="1">
      <c r="A85" s="47" t="s">
        <v>263</v>
      </c>
      <c r="B85">
        <v>1</v>
      </c>
      <c r="E85" s="97" t="s">
        <v>48</v>
      </c>
      <c r="I85" s="73" t="s">
        <v>215</v>
      </c>
      <c r="J85" s="47" t="s">
        <v>215</v>
      </c>
      <c r="K85" t="s">
        <v>3010</v>
      </c>
      <c r="L85" t="b">
        <f t="shared" si="1"/>
        <v>1</v>
      </c>
      <c r="O85" s="97" t="s">
        <v>3064</v>
      </c>
      <c r="P85" s="76">
        <v>1</v>
      </c>
    </row>
    <row r="86" spans="1:16" ht="21.6" customHeight="1">
      <c r="A86" s="47" t="s">
        <v>265</v>
      </c>
      <c r="B86">
        <v>1</v>
      </c>
      <c r="E86" s="97" t="s">
        <v>3025</v>
      </c>
      <c r="I86" s="73" t="s">
        <v>217</v>
      </c>
      <c r="J86" s="47" t="s">
        <v>217</v>
      </c>
      <c r="K86" t="s">
        <v>3010</v>
      </c>
      <c r="L86" t="b">
        <f t="shared" si="1"/>
        <v>1</v>
      </c>
      <c r="O86" s="97" t="s">
        <v>3111</v>
      </c>
      <c r="P86" s="76">
        <v>1</v>
      </c>
    </row>
    <row r="87" spans="1:16" ht="21.6" customHeight="1">
      <c r="A87" s="47" t="s">
        <v>269</v>
      </c>
      <c r="B87">
        <v>1</v>
      </c>
      <c r="E87" s="97" t="s">
        <v>64</v>
      </c>
      <c r="I87" s="73" t="s">
        <v>219</v>
      </c>
      <c r="J87" s="47" t="s">
        <v>219</v>
      </c>
      <c r="K87" t="s">
        <v>3010</v>
      </c>
      <c r="L87" t="b">
        <f t="shared" si="1"/>
        <v>1</v>
      </c>
      <c r="O87" s="97" t="s">
        <v>3112</v>
      </c>
      <c r="P87" s="76">
        <v>1</v>
      </c>
    </row>
    <row r="88" spans="1:16" ht="21.6" customHeight="1">
      <c r="A88" s="47" t="s">
        <v>271</v>
      </c>
      <c r="B88">
        <v>1</v>
      </c>
      <c r="E88" s="97" t="s">
        <v>291</v>
      </c>
      <c r="I88" s="82" t="s">
        <v>221</v>
      </c>
      <c r="L88" t="b">
        <f t="shared" si="1"/>
        <v>0</v>
      </c>
      <c r="O88" s="97" t="s">
        <v>3113</v>
      </c>
      <c r="P88" s="76">
        <v>1</v>
      </c>
    </row>
    <row r="89" spans="1:16" ht="21.6" customHeight="1">
      <c r="A89" s="47" t="s">
        <v>273</v>
      </c>
      <c r="B89">
        <v>1</v>
      </c>
      <c r="E89" s="97" t="s">
        <v>293</v>
      </c>
      <c r="I89" s="73" t="s">
        <v>223</v>
      </c>
      <c r="J89" s="47" t="s">
        <v>223</v>
      </c>
      <c r="K89" t="s">
        <v>3010</v>
      </c>
      <c r="L89" t="b">
        <f t="shared" si="1"/>
        <v>1</v>
      </c>
      <c r="O89" s="97" t="s">
        <v>3114</v>
      </c>
      <c r="P89" s="76">
        <v>1</v>
      </c>
    </row>
    <row r="90" spans="1:16" ht="21.6" customHeight="1">
      <c r="A90" s="47" t="s">
        <v>275</v>
      </c>
      <c r="B90">
        <v>1</v>
      </c>
      <c r="E90" s="97" t="s">
        <v>295</v>
      </c>
      <c r="I90" s="71" t="s">
        <v>225</v>
      </c>
      <c r="K90" t="s">
        <v>3007</v>
      </c>
      <c r="L90" t="b">
        <f t="shared" si="1"/>
        <v>0</v>
      </c>
      <c r="O90" s="97" t="s">
        <v>3115</v>
      </c>
      <c r="P90" s="76">
        <v>1</v>
      </c>
    </row>
    <row r="91" spans="1:16" ht="21.6" customHeight="1">
      <c r="A91" s="47" t="s">
        <v>277</v>
      </c>
      <c r="B91">
        <v>1</v>
      </c>
      <c r="E91" s="97" t="s">
        <v>3116</v>
      </c>
      <c r="I91" s="71" t="s">
        <v>227</v>
      </c>
      <c r="K91" t="s">
        <v>3007</v>
      </c>
      <c r="L91" t="b">
        <f t="shared" si="1"/>
        <v>0</v>
      </c>
      <c r="O91" s="97" t="s">
        <v>3117</v>
      </c>
      <c r="P91" s="76"/>
    </row>
    <row r="92" spans="1:16" ht="21.6" customHeight="1">
      <c r="A92" s="47" t="s">
        <v>279</v>
      </c>
      <c r="B92">
        <v>1</v>
      </c>
      <c r="E92" s="97" t="s">
        <v>3013</v>
      </c>
      <c r="I92" s="73" t="s">
        <v>229</v>
      </c>
      <c r="J92" s="47" t="s">
        <v>229</v>
      </c>
      <c r="K92" t="s">
        <v>3010</v>
      </c>
      <c r="L92" t="b">
        <f t="shared" si="1"/>
        <v>1</v>
      </c>
      <c r="O92" s="97" t="s">
        <v>3118</v>
      </c>
      <c r="P92" s="76"/>
    </row>
    <row r="93" spans="1:16" ht="21.6" customHeight="1">
      <c r="A93" s="47" t="s">
        <v>281</v>
      </c>
      <c r="B93">
        <v>1</v>
      </c>
      <c r="E93" s="97" t="s">
        <v>3119</v>
      </c>
      <c r="I93" s="71" t="s">
        <v>231</v>
      </c>
      <c r="J93" s="47" t="s">
        <v>231</v>
      </c>
      <c r="K93" t="s">
        <v>3015</v>
      </c>
      <c r="L93" t="b">
        <f t="shared" si="1"/>
        <v>1</v>
      </c>
      <c r="O93" s="97" t="s">
        <v>3120</v>
      </c>
      <c r="P93" s="76"/>
    </row>
    <row r="94" spans="1:16" ht="21.6" customHeight="1">
      <c r="A94" s="47" t="s">
        <v>283</v>
      </c>
      <c r="B94">
        <v>1</v>
      </c>
      <c r="E94" s="97" t="s">
        <v>3013</v>
      </c>
      <c r="I94" s="71" t="s">
        <v>233</v>
      </c>
      <c r="K94" t="s">
        <v>3007</v>
      </c>
      <c r="L94" t="b">
        <f t="shared" si="1"/>
        <v>0</v>
      </c>
      <c r="O94" s="97" t="s">
        <v>3121</v>
      </c>
      <c r="P94" s="76"/>
    </row>
    <row r="95" spans="1:16" ht="21.6" customHeight="1">
      <c r="A95" s="47" t="s">
        <v>289</v>
      </c>
      <c r="B95">
        <v>1</v>
      </c>
      <c r="E95" s="97" t="s">
        <v>3110</v>
      </c>
      <c r="I95" s="73" t="s">
        <v>235</v>
      </c>
      <c r="J95" s="47" t="s">
        <v>235</v>
      </c>
      <c r="K95" t="s">
        <v>3010</v>
      </c>
      <c r="L95" t="b">
        <f t="shared" si="1"/>
        <v>1</v>
      </c>
      <c r="O95" s="97" t="s">
        <v>3122</v>
      </c>
      <c r="P95" s="76"/>
    </row>
    <row r="96" spans="1:16" ht="21.6" customHeight="1">
      <c r="A96" s="47" t="s">
        <v>291</v>
      </c>
      <c r="B96">
        <v>1</v>
      </c>
      <c r="E96" s="97" t="s">
        <v>353</v>
      </c>
      <c r="I96" s="73" t="s">
        <v>237</v>
      </c>
      <c r="J96" s="47" t="s">
        <v>237</v>
      </c>
      <c r="K96" t="s">
        <v>3010</v>
      </c>
      <c r="L96" t="b">
        <f t="shared" si="1"/>
        <v>1</v>
      </c>
      <c r="O96" s="97" t="s">
        <v>3123</v>
      </c>
      <c r="P96" s="76"/>
    </row>
    <row r="97" spans="1:16" ht="21.6" customHeight="1">
      <c r="A97" s="47" t="s">
        <v>293</v>
      </c>
      <c r="B97">
        <v>1</v>
      </c>
      <c r="E97" s="97" t="s">
        <v>3124</v>
      </c>
      <c r="I97" s="73" t="s">
        <v>239</v>
      </c>
      <c r="J97" s="47" t="s">
        <v>239</v>
      </c>
      <c r="K97" t="s">
        <v>3010</v>
      </c>
      <c r="L97" t="b">
        <f t="shared" si="1"/>
        <v>1</v>
      </c>
      <c r="O97" s="97" t="s">
        <v>3125</v>
      </c>
      <c r="P97" s="76"/>
    </row>
    <row r="98" spans="1:16" ht="21.6" customHeight="1">
      <c r="A98" s="47" t="s">
        <v>295</v>
      </c>
      <c r="B98">
        <v>1</v>
      </c>
      <c r="E98" s="97" t="s">
        <v>3013</v>
      </c>
      <c r="I98" s="88" t="s">
        <v>241</v>
      </c>
      <c r="J98" s="47" t="s">
        <v>241</v>
      </c>
      <c r="K98" t="s">
        <v>3015</v>
      </c>
      <c r="L98" t="b">
        <f t="shared" si="1"/>
        <v>1</v>
      </c>
      <c r="O98" s="97" t="s">
        <v>3126</v>
      </c>
      <c r="P98" s="76"/>
    </row>
    <row r="99" spans="1:16" ht="21.6" customHeight="1">
      <c r="A99" s="47" t="s">
        <v>297</v>
      </c>
      <c r="B99">
        <v>1</v>
      </c>
      <c r="E99" s="97" t="s">
        <v>3042</v>
      </c>
      <c r="I99" s="88" t="s">
        <v>243</v>
      </c>
      <c r="J99" s="47" t="s">
        <v>243</v>
      </c>
      <c r="K99" t="s">
        <v>3015</v>
      </c>
      <c r="L99" t="b">
        <f t="shared" si="1"/>
        <v>1</v>
      </c>
      <c r="O99" s="97" t="s">
        <v>3127</v>
      </c>
      <c r="P99" s="76"/>
    </row>
    <row r="100" spans="1:16" ht="21.6" customHeight="1">
      <c r="A100" s="47" t="s">
        <v>299</v>
      </c>
      <c r="B100">
        <v>1</v>
      </c>
      <c r="E100" s="97" t="s">
        <v>213</v>
      </c>
      <c r="I100" s="88" t="s">
        <v>245</v>
      </c>
      <c r="J100" s="47" t="s">
        <v>245</v>
      </c>
      <c r="K100" t="s">
        <v>3015</v>
      </c>
      <c r="L100" t="b">
        <f t="shared" si="1"/>
        <v>1</v>
      </c>
      <c r="O100" s="97" t="s">
        <v>3128</v>
      </c>
      <c r="P100" s="76"/>
    </row>
    <row r="101" spans="1:16" ht="21.6" customHeight="1">
      <c r="A101" s="47" t="s">
        <v>301</v>
      </c>
      <c r="B101">
        <v>1</v>
      </c>
      <c r="E101" s="97" t="s">
        <v>241</v>
      </c>
      <c r="I101" s="88" t="s">
        <v>247</v>
      </c>
      <c r="J101" s="47" t="s">
        <v>247</v>
      </c>
      <c r="K101" t="s">
        <v>3015</v>
      </c>
      <c r="L101" t="b">
        <f t="shared" si="1"/>
        <v>1</v>
      </c>
      <c r="O101" s="97" t="s">
        <v>3129</v>
      </c>
      <c r="P101" s="76"/>
    </row>
    <row r="102" spans="1:16" ht="21.6" customHeight="1">
      <c r="A102" s="47" t="s">
        <v>303</v>
      </c>
      <c r="B102">
        <v>1</v>
      </c>
      <c r="E102" s="97" t="s">
        <v>3033</v>
      </c>
      <c r="I102" s="88" t="s">
        <v>249</v>
      </c>
      <c r="J102" s="47" t="s">
        <v>249</v>
      </c>
      <c r="K102" t="s">
        <v>3015</v>
      </c>
      <c r="L102" t="b">
        <f t="shared" si="1"/>
        <v>1</v>
      </c>
      <c r="O102" s="97" t="s">
        <v>3130</v>
      </c>
      <c r="P102" s="76"/>
    </row>
    <row r="103" spans="1:16" ht="21.6" customHeight="1">
      <c r="A103" s="47" t="s">
        <v>305</v>
      </c>
      <c r="B103">
        <v>1</v>
      </c>
      <c r="E103" s="97" t="s">
        <v>113</v>
      </c>
      <c r="I103" s="73" t="s">
        <v>251</v>
      </c>
      <c r="J103" s="47" t="s">
        <v>251</v>
      </c>
      <c r="K103" t="s">
        <v>3010</v>
      </c>
      <c r="L103" t="b">
        <f t="shared" si="1"/>
        <v>1</v>
      </c>
      <c r="O103" s="97" t="s">
        <v>3131</v>
      </c>
      <c r="P103" s="76"/>
    </row>
    <row r="104" spans="1:16" ht="21.6" customHeight="1">
      <c r="A104" s="47" t="s">
        <v>307</v>
      </c>
      <c r="B104">
        <v>1</v>
      </c>
      <c r="E104" s="97" t="s">
        <v>128</v>
      </c>
      <c r="I104" s="73" t="s">
        <v>253</v>
      </c>
      <c r="J104" s="47" t="s">
        <v>253</v>
      </c>
      <c r="K104" t="s">
        <v>3010</v>
      </c>
      <c r="L104" t="b">
        <f t="shared" si="1"/>
        <v>1</v>
      </c>
      <c r="O104" s="97" t="s">
        <v>3132</v>
      </c>
      <c r="P104" s="76"/>
    </row>
    <row r="105" spans="1:16" ht="21.6" customHeight="1">
      <c r="A105" s="47" t="s">
        <v>309</v>
      </c>
      <c r="B105">
        <v>1</v>
      </c>
      <c r="E105" s="97" t="s">
        <v>217</v>
      </c>
      <c r="I105" s="88" t="s">
        <v>255</v>
      </c>
      <c r="J105" s="47" t="s">
        <v>255</v>
      </c>
      <c r="K105" t="s">
        <v>3015</v>
      </c>
      <c r="L105" t="b">
        <f t="shared" si="1"/>
        <v>1</v>
      </c>
      <c r="O105" s="97" t="s">
        <v>3133</v>
      </c>
      <c r="P105" s="76"/>
    </row>
    <row r="106" spans="1:16" ht="21.6" customHeight="1">
      <c r="A106" s="47" t="s">
        <v>311</v>
      </c>
      <c r="B106">
        <v>1</v>
      </c>
      <c r="E106" s="97" t="s">
        <v>3059</v>
      </c>
      <c r="I106" s="73" t="s">
        <v>257</v>
      </c>
      <c r="J106" s="47" t="s">
        <v>257</v>
      </c>
      <c r="K106" t="s">
        <v>3010</v>
      </c>
      <c r="L106" t="b">
        <f t="shared" si="1"/>
        <v>1</v>
      </c>
      <c r="O106" s="97" t="s">
        <v>3108</v>
      </c>
      <c r="P106" s="76"/>
    </row>
    <row r="107" spans="1:16" ht="21.6" customHeight="1">
      <c r="A107" s="47" t="s">
        <v>313</v>
      </c>
      <c r="B107">
        <v>1</v>
      </c>
      <c r="E107" s="97" t="s">
        <v>257</v>
      </c>
      <c r="I107" s="88" t="s">
        <v>259</v>
      </c>
      <c r="J107" s="47" t="s">
        <v>259</v>
      </c>
      <c r="K107" t="s">
        <v>3015</v>
      </c>
      <c r="L107" t="b">
        <f t="shared" si="1"/>
        <v>1</v>
      </c>
      <c r="O107" s="97" t="s">
        <v>3134</v>
      </c>
      <c r="P107" s="76"/>
    </row>
    <row r="108" spans="1:16" ht="21.6" customHeight="1">
      <c r="A108" s="47" t="s">
        <v>315</v>
      </c>
      <c r="B108">
        <v>1</v>
      </c>
      <c r="E108" s="97" t="s">
        <v>3090</v>
      </c>
      <c r="I108" s="88" t="s">
        <v>261</v>
      </c>
      <c r="J108" s="47" t="s">
        <v>261</v>
      </c>
      <c r="K108" t="s">
        <v>3015</v>
      </c>
      <c r="L108" t="b">
        <f t="shared" si="1"/>
        <v>1</v>
      </c>
      <c r="O108" s="97" t="s">
        <v>3027</v>
      </c>
      <c r="P108" s="76"/>
    </row>
    <row r="109" spans="1:16" ht="21.6" customHeight="1">
      <c r="A109" s="47" t="s">
        <v>317</v>
      </c>
      <c r="B109">
        <v>1</v>
      </c>
      <c r="E109" s="97" t="s">
        <v>307</v>
      </c>
      <c r="I109" s="73" t="s">
        <v>263</v>
      </c>
      <c r="J109" s="47" t="s">
        <v>263</v>
      </c>
      <c r="K109" t="s">
        <v>3010</v>
      </c>
      <c r="L109" t="b">
        <f t="shared" si="1"/>
        <v>1</v>
      </c>
      <c r="O109" s="97" t="s">
        <v>3022</v>
      </c>
      <c r="P109" s="76"/>
    </row>
    <row r="110" spans="1:16" ht="21.6" customHeight="1">
      <c r="A110" s="47" t="s">
        <v>319</v>
      </c>
      <c r="B110">
        <v>1</v>
      </c>
      <c r="E110" s="97" t="s">
        <v>3072</v>
      </c>
      <c r="I110" s="73" t="s">
        <v>265</v>
      </c>
      <c r="J110" s="47" t="s">
        <v>265</v>
      </c>
      <c r="K110" t="s">
        <v>3010</v>
      </c>
      <c r="L110" t="b">
        <f t="shared" si="1"/>
        <v>1</v>
      </c>
      <c r="O110" s="97" t="s">
        <v>3046</v>
      </c>
      <c r="P110" s="76"/>
    </row>
    <row r="111" spans="1:16" ht="21.6" customHeight="1">
      <c r="A111" s="47" t="s">
        <v>321</v>
      </c>
      <c r="B111">
        <v>1</v>
      </c>
      <c r="E111" s="97" t="s">
        <v>305</v>
      </c>
      <c r="I111" s="90" t="s">
        <v>267</v>
      </c>
      <c r="K111" t="s">
        <v>3007</v>
      </c>
      <c r="L111" t="b">
        <f t="shared" si="1"/>
        <v>0</v>
      </c>
      <c r="O111" s="97" t="s">
        <v>3135</v>
      </c>
      <c r="P111" s="76"/>
    </row>
    <row r="112" spans="1:16" ht="21.6" customHeight="1">
      <c r="A112" s="47" t="s">
        <v>323</v>
      </c>
      <c r="B112">
        <v>1</v>
      </c>
      <c r="E112" s="97" t="s">
        <v>3041</v>
      </c>
      <c r="I112" s="88" t="s">
        <v>269</v>
      </c>
      <c r="J112" s="47" t="s">
        <v>269</v>
      </c>
      <c r="K112" t="s">
        <v>3015</v>
      </c>
      <c r="L112" t="b">
        <f t="shared" si="1"/>
        <v>1</v>
      </c>
      <c r="O112" s="97" t="s">
        <v>3116</v>
      </c>
      <c r="P112" s="76"/>
    </row>
    <row r="113" spans="1:16" ht="21.6" customHeight="1">
      <c r="A113" s="47" t="s">
        <v>327</v>
      </c>
      <c r="B113">
        <v>1</v>
      </c>
      <c r="E113" s="97" t="s">
        <v>309</v>
      </c>
      <c r="I113" s="73" t="s">
        <v>271</v>
      </c>
      <c r="J113" s="47" t="s">
        <v>271</v>
      </c>
      <c r="K113" t="s">
        <v>3010</v>
      </c>
      <c r="L113" t="b">
        <f t="shared" si="1"/>
        <v>1</v>
      </c>
      <c r="O113" s="97" t="s">
        <v>3136</v>
      </c>
      <c r="P113" s="76"/>
    </row>
    <row r="114" spans="1:16" ht="21.6" customHeight="1">
      <c r="A114" s="47" t="s">
        <v>331</v>
      </c>
      <c r="B114">
        <v>1</v>
      </c>
      <c r="E114" s="97" t="s">
        <v>323</v>
      </c>
      <c r="I114" s="88" t="s">
        <v>273</v>
      </c>
      <c r="J114" s="47" t="s">
        <v>273</v>
      </c>
      <c r="K114" t="s">
        <v>3015</v>
      </c>
      <c r="L114" t="b">
        <f t="shared" si="1"/>
        <v>1</v>
      </c>
      <c r="O114" s="97" t="s">
        <v>3137</v>
      </c>
      <c r="P114" s="76"/>
    </row>
    <row r="115" spans="1:16" ht="21.6" customHeight="1">
      <c r="A115" s="47" t="s">
        <v>333</v>
      </c>
      <c r="B115">
        <v>1</v>
      </c>
      <c r="E115" s="97" t="s">
        <v>3055</v>
      </c>
      <c r="I115" s="88" t="s">
        <v>275</v>
      </c>
      <c r="J115" s="47" t="s">
        <v>275</v>
      </c>
      <c r="K115" t="s">
        <v>3015</v>
      </c>
      <c r="L115" t="b">
        <f t="shared" si="1"/>
        <v>1</v>
      </c>
      <c r="O115" s="97" t="s">
        <v>3138</v>
      </c>
      <c r="P115" s="76"/>
    </row>
    <row r="116" spans="1:16" ht="21.6" customHeight="1">
      <c r="A116" s="47" t="s">
        <v>335</v>
      </c>
      <c r="B116">
        <v>1</v>
      </c>
      <c r="E116" s="97" t="s">
        <v>428</v>
      </c>
      <c r="I116" s="88" t="s">
        <v>277</v>
      </c>
      <c r="J116" s="47" t="s">
        <v>277</v>
      </c>
      <c r="K116" t="s">
        <v>3015</v>
      </c>
      <c r="L116" t="b">
        <f t="shared" si="1"/>
        <v>1</v>
      </c>
      <c r="O116" s="97" t="s">
        <v>3119</v>
      </c>
      <c r="P116" s="76"/>
    </row>
    <row r="117" spans="1:16" ht="21.6" customHeight="1">
      <c r="A117" s="47" t="s">
        <v>337</v>
      </c>
      <c r="B117">
        <v>1</v>
      </c>
      <c r="E117" s="97" t="s">
        <v>3139</v>
      </c>
      <c r="I117" s="88" t="s">
        <v>279</v>
      </c>
      <c r="J117" s="47" t="s">
        <v>279</v>
      </c>
      <c r="K117" t="s">
        <v>3015</v>
      </c>
      <c r="L117" t="b">
        <f t="shared" si="1"/>
        <v>1</v>
      </c>
      <c r="O117" s="97" t="s">
        <v>3140</v>
      </c>
      <c r="P117" s="76"/>
    </row>
    <row r="118" spans="1:16" ht="21.6" customHeight="1">
      <c r="A118" s="47" t="s">
        <v>341</v>
      </c>
      <c r="B118">
        <v>1</v>
      </c>
      <c r="E118" s="97" t="s">
        <v>3013</v>
      </c>
      <c r="I118" s="88" t="s">
        <v>281</v>
      </c>
      <c r="J118" s="47" t="s">
        <v>281</v>
      </c>
      <c r="K118" t="s">
        <v>3015</v>
      </c>
      <c r="L118" t="b">
        <f t="shared" si="1"/>
        <v>1</v>
      </c>
      <c r="O118" s="97" t="s">
        <v>3048</v>
      </c>
      <c r="P118" s="76"/>
    </row>
    <row r="119" spans="1:16" ht="21.6" customHeight="1">
      <c r="A119" s="47" t="s">
        <v>345</v>
      </c>
      <c r="B119">
        <v>1</v>
      </c>
      <c r="E119" s="97" t="s">
        <v>3141</v>
      </c>
      <c r="I119" s="88" t="s">
        <v>283</v>
      </c>
      <c r="J119" s="47" t="s">
        <v>283</v>
      </c>
      <c r="K119" t="s">
        <v>3015</v>
      </c>
      <c r="L119" t="b">
        <f t="shared" si="1"/>
        <v>1</v>
      </c>
      <c r="O119" s="97" t="s">
        <v>3142</v>
      </c>
      <c r="P119" s="76"/>
    </row>
    <row r="120" spans="1:16" ht="21.6" customHeight="1">
      <c r="A120" s="47" t="s">
        <v>347</v>
      </c>
      <c r="B120">
        <v>1</v>
      </c>
      <c r="E120" s="97" t="s">
        <v>3013</v>
      </c>
      <c r="I120" s="71" t="s">
        <v>285</v>
      </c>
      <c r="K120" t="s">
        <v>3007</v>
      </c>
      <c r="L120" t="b">
        <f t="shared" si="1"/>
        <v>0</v>
      </c>
      <c r="O120" s="97" t="s">
        <v>3124</v>
      </c>
      <c r="P120" s="76"/>
    </row>
    <row r="121" spans="1:16" ht="21.6" customHeight="1">
      <c r="A121" s="47" t="s">
        <v>349</v>
      </c>
      <c r="B121">
        <v>1</v>
      </c>
      <c r="E121" s="97" t="s">
        <v>3138</v>
      </c>
      <c r="I121" s="71" t="s">
        <v>287</v>
      </c>
      <c r="K121" t="s">
        <v>3007</v>
      </c>
      <c r="L121" t="b">
        <f t="shared" si="1"/>
        <v>0</v>
      </c>
      <c r="O121" s="97" t="s">
        <v>3143</v>
      </c>
      <c r="P121" s="76"/>
    </row>
    <row r="122" spans="1:16" ht="21.6" customHeight="1">
      <c r="A122" s="47" t="s">
        <v>351</v>
      </c>
      <c r="B122">
        <v>1</v>
      </c>
      <c r="E122" s="97" t="s">
        <v>3013</v>
      </c>
      <c r="I122" s="88" t="s">
        <v>289</v>
      </c>
      <c r="J122" s="47" t="s">
        <v>289</v>
      </c>
      <c r="K122" t="s">
        <v>3015</v>
      </c>
      <c r="L122" t="b">
        <f t="shared" si="1"/>
        <v>1</v>
      </c>
      <c r="O122" s="97" t="s">
        <v>3144</v>
      </c>
      <c r="P122" s="76"/>
    </row>
    <row r="123" spans="1:16" ht="21.6" customHeight="1">
      <c r="A123" s="47" t="s">
        <v>353</v>
      </c>
      <c r="B123">
        <v>1</v>
      </c>
      <c r="E123" s="97" t="s">
        <v>3037</v>
      </c>
      <c r="I123" s="73" t="s">
        <v>291</v>
      </c>
      <c r="J123" s="47" t="s">
        <v>291</v>
      </c>
      <c r="K123" t="s">
        <v>3010</v>
      </c>
      <c r="L123" t="b">
        <f t="shared" si="1"/>
        <v>1</v>
      </c>
      <c r="O123" s="97" t="s">
        <v>3145</v>
      </c>
      <c r="P123" s="76"/>
    </row>
    <row r="124" spans="1:16" ht="21.6" customHeight="1">
      <c r="A124" s="47" t="s">
        <v>355</v>
      </c>
      <c r="B124">
        <v>1</v>
      </c>
      <c r="E124" s="97" t="s">
        <v>174</v>
      </c>
      <c r="I124" s="73" t="s">
        <v>293</v>
      </c>
      <c r="J124" s="47" t="s">
        <v>293</v>
      </c>
      <c r="K124" t="s">
        <v>3010</v>
      </c>
      <c r="L124" t="b">
        <f t="shared" si="1"/>
        <v>1</v>
      </c>
      <c r="O124" s="97" t="s">
        <v>3146</v>
      </c>
      <c r="P124" s="76"/>
    </row>
    <row r="125" spans="1:16" ht="21.6" customHeight="1">
      <c r="A125" s="47" t="s">
        <v>357</v>
      </c>
      <c r="B125">
        <v>1</v>
      </c>
      <c r="E125" s="97" t="s">
        <v>178</v>
      </c>
      <c r="I125" s="73" t="s">
        <v>295</v>
      </c>
      <c r="J125" s="47" t="s">
        <v>295</v>
      </c>
      <c r="K125" t="s">
        <v>3010</v>
      </c>
      <c r="L125" t="b">
        <f t="shared" si="1"/>
        <v>1</v>
      </c>
      <c r="O125" s="97" t="s">
        <v>3147</v>
      </c>
      <c r="P125" s="76"/>
    </row>
    <row r="126" spans="1:16" ht="21.6" customHeight="1">
      <c r="A126" s="47" t="s">
        <v>359</v>
      </c>
      <c r="B126">
        <v>1</v>
      </c>
      <c r="E126" s="97" t="s">
        <v>3028</v>
      </c>
      <c r="I126" s="73" t="s">
        <v>297</v>
      </c>
      <c r="J126" s="47" t="s">
        <v>297</v>
      </c>
      <c r="K126" t="s">
        <v>3010</v>
      </c>
      <c r="L126" t="b">
        <f t="shared" si="1"/>
        <v>1</v>
      </c>
      <c r="O126" s="97" t="s">
        <v>3051</v>
      </c>
      <c r="P126" s="76"/>
    </row>
    <row r="127" spans="1:16" ht="21.6" customHeight="1">
      <c r="A127" s="47" t="s">
        <v>361</v>
      </c>
      <c r="B127">
        <v>1</v>
      </c>
      <c r="E127" s="97" t="s">
        <v>357</v>
      </c>
      <c r="I127" s="73" t="s">
        <v>299</v>
      </c>
      <c r="J127" s="47" t="s">
        <v>299</v>
      </c>
      <c r="K127" t="s">
        <v>3010</v>
      </c>
      <c r="L127" t="b">
        <f t="shared" si="1"/>
        <v>1</v>
      </c>
      <c r="O127" s="97" t="s">
        <v>3148</v>
      </c>
      <c r="P127" s="76"/>
    </row>
    <row r="128" spans="1:16" ht="21.6" customHeight="1">
      <c r="A128" s="47" t="s">
        <v>363</v>
      </c>
      <c r="B128">
        <v>1</v>
      </c>
      <c r="E128" s="97" t="s">
        <v>410</v>
      </c>
      <c r="I128" s="73" t="s">
        <v>301</v>
      </c>
      <c r="J128" s="47" t="s">
        <v>301</v>
      </c>
      <c r="K128" t="s">
        <v>3010</v>
      </c>
      <c r="L128" t="b">
        <f t="shared" si="1"/>
        <v>1</v>
      </c>
      <c r="O128" s="97" t="s">
        <v>3149</v>
      </c>
      <c r="P128" s="76"/>
    </row>
    <row r="129" spans="1:16" ht="21.6" customHeight="1">
      <c r="A129" s="47" t="s">
        <v>368</v>
      </c>
      <c r="B129">
        <v>1</v>
      </c>
      <c r="E129" s="97" t="s">
        <v>412</v>
      </c>
      <c r="I129" s="73" t="s">
        <v>303</v>
      </c>
      <c r="J129" s="47" t="s">
        <v>303</v>
      </c>
      <c r="K129" t="s">
        <v>3010</v>
      </c>
      <c r="L129" t="b">
        <f t="shared" si="1"/>
        <v>1</v>
      </c>
      <c r="O129" s="97" t="s">
        <v>3150</v>
      </c>
      <c r="P129" s="76"/>
    </row>
    <row r="130" spans="1:16" ht="21.6" customHeight="1">
      <c r="A130" s="47" t="s">
        <v>370</v>
      </c>
      <c r="B130">
        <v>1</v>
      </c>
      <c r="E130" s="97" t="s">
        <v>414</v>
      </c>
      <c r="I130" s="73" t="s">
        <v>305</v>
      </c>
      <c r="J130" s="47" t="s">
        <v>305</v>
      </c>
      <c r="K130" t="s">
        <v>3010</v>
      </c>
      <c r="L130" t="b">
        <f t="shared" si="1"/>
        <v>1</v>
      </c>
      <c r="O130" s="97" t="s">
        <v>3151</v>
      </c>
      <c r="P130" s="76"/>
    </row>
    <row r="131" spans="1:16" ht="21.6" customHeight="1">
      <c r="A131" s="47" t="s">
        <v>372</v>
      </c>
      <c r="B131">
        <v>1</v>
      </c>
      <c r="E131" s="97" t="s">
        <v>3061</v>
      </c>
      <c r="I131" s="73" t="s">
        <v>307</v>
      </c>
      <c r="J131" s="47" t="s">
        <v>307</v>
      </c>
      <c r="K131" t="s">
        <v>3010</v>
      </c>
      <c r="L131" t="b">
        <f t="shared" ref="L131:L194" si="2">I131=J131</f>
        <v>1</v>
      </c>
      <c r="O131" s="97" t="s">
        <v>3152</v>
      </c>
      <c r="P131" s="76"/>
    </row>
    <row r="132" spans="1:16" ht="21.6" customHeight="1">
      <c r="A132" s="47" t="s">
        <v>376</v>
      </c>
      <c r="B132">
        <v>1</v>
      </c>
      <c r="E132" s="97" t="s">
        <v>289</v>
      </c>
      <c r="I132" s="73" t="s">
        <v>309</v>
      </c>
      <c r="J132" s="47" t="s">
        <v>309</v>
      </c>
      <c r="K132" t="s">
        <v>3010</v>
      </c>
      <c r="L132" t="b">
        <f t="shared" si="2"/>
        <v>1</v>
      </c>
      <c r="O132" s="97" t="s">
        <v>3153</v>
      </c>
      <c r="P132" s="76"/>
    </row>
    <row r="133" spans="1:16" ht="21.6" customHeight="1">
      <c r="A133" s="47" t="s">
        <v>378</v>
      </c>
      <c r="B133">
        <v>1</v>
      </c>
      <c r="E133" s="97" t="s">
        <v>3047</v>
      </c>
      <c r="I133" s="73" t="s">
        <v>311</v>
      </c>
      <c r="J133" s="47" t="s">
        <v>311</v>
      </c>
      <c r="K133" t="s">
        <v>3010</v>
      </c>
      <c r="L133" t="b">
        <f t="shared" si="2"/>
        <v>1</v>
      </c>
      <c r="O133" s="97" t="s">
        <v>3154</v>
      </c>
      <c r="P133" s="76"/>
    </row>
    <row r="134" spans="1:16" ht="21.6" customHeight="1">
      <c r="A134" s="47" t="s">
        <v>380</v>
      </c>
      <c r="B134">
        <v>1</v>
      </c>
      <c r="E134" s="97" t="s">
        <v>235</v>
      </c>
      <c r="I134" s="73" t="s">
        <v>313</v>
      </c>
      <c r="J134" s="47" t="s">
        <v>313</v>
      </c>
      <c r="K134" t="s">
        <v>3010</v>
      </c>
      <c r="L134" t="b">
        <f t="shared" si="2"/>
        <v>1</v>
      </c>
      <c r="O134" s="97" t="s">
        <v>3155</v>
      </c>
      <c r="P134" s="76"/>
    </row>
    <row r="135" spans="1:16" ht="21.6" customHeight="1">
      <c r="A135" s="47" t="s">
        <v>382</v>
      </c>
      <c r="B135">
        <v>1</v>
      </c>
      <c r="E135" s="97" t="s">
        <v>239</v>
      </c>
      <c r="I135" s="82" t="s">
        <v>315</v>
      </c>
      <c r="J135" s="47" t="s">
        <v>315</v>
      </c>
      <c r="K135" t="s">
        <v>3015</v>
      </c>
      <c r="L135" t="b">
        <f t="shared" si="2"/>
        <v>1</v>
      </c>
      <c r="O135" s="97" t="s">
        <v>3141</v>
      </c>
      <c r="P135" s="76"/>
    </row>
    <row r="136" spans="1:16" ht="21.6" customHeight="1">
      <c r="A136" s="47" t="s">
        <v>384</v>
      </c>
      <c r="B136">
        <v>1</v>
      </c>
      <c r="E136" s="97" t="s">
        <v>3016</v>
      </c>
      <c r="I136" s="73" t="s">
        <v>317</v>
      </c>
      <c r="J136" s="47" t="s">
        <v>317</v>
      </c>
      <c r="K136" t="s">
        <v>3010</v>
      </c>
      <c r="L136" t="b">
        <f t="shared" si="2"/>
        <v>1</v>
      </c>
      <c r="O136" s="97" t="s">
        <v>3156</v>
      </c>
      <c r="P136" s="76"/>
    </row>
    <row r="137" spans="1:16" ht="21.6" customHeight="1">
      <c r="A137" s="47" t="s">
        <v>388</v>
      </c>
      <c r="B137">
        <v>1</v>
      </c>
      <c r="E137" s="97" t="s">
        <v>359</v>
      </c>
      <c r="I137" s="73" t="s">
        <v>319</v>
      </c>
      <c r="J137" s="47" t="s">
        <v>319</v>
      </c>
      <c r="K137" t="s">
        <v>3010</v>
      </c>
      <c r="L137" t="b">
        <f t="shared" si="2"/>
        <v>1</v>
      </c>
      <c r="O137" s="97" t="s">
        <v>3157</v>
      </c>
      <c r="P137" s="76"/>
    </row>
    <row r="138" spans="1:16" ht="21.6" customHeight="1">
      <c r="A138" s="47" t="s">
        <v>390</v>
      </c>
      <c r="B138">
        <v>1</v>
      </c>
      <c r="E138" s="97" t="s">
        <v>361</v>
      </c>
      <c r="I138" s="73" t="s">
        <v>321</v>
      </c>
      <c r="J138" s="47" t="s">
        <v>321</v>
      </c>
      <c r="K138" t="s">
        <v>3010</v>
      </c>
      <c r="L138" t="b">
        <f t="shared" si="2"/>
        <v>1</v>
      </c>
      <c r="O138" s="97" t="s">
        <v>3158</v>
      </c>
      <c r="P138" s="76"/>
    </row>
    <row r="139" spans="1:16" ht="21.6" customHeight="1">
      <c r="A139" s="47" t="s">
        <v>392</v>
      </c>
      <c r="B139">
        <v>1</v>
      </c>
      <c r="E139" s="97" t="s">
        <v>363</v>
      </c>
      <c r="I139" s="73" t="s">
        <v>323</v>
      </c>
      <c r="J139" s="47" t="s">
        <v>323</v>
      </c>
      <c r="K139" t="s">
        <v>3010</v>
      </c>
      <c r="L139" t="b">
        <f t="shared" si="2"/>
        <v>1</v>
      </c>
      <c r="O139" s="97" t="s">
        <v>3159</v>
      </c>
      <c r="P139" s="76"/>
    </row>
    <row r="140" spans="1:16" ht="21.6" customHeight="1">
      <c r="A140" s="47" t="s">
        <v>394</v>
      </c>
      <c r="B140">
        <v>1</v>
      </c>
      <c r="E140" s="97" t="s">
        <v>370</v>
      </c>
      <c r="I140" s="90" t="s">
        <v>325</v>
      </c>
      <c r="K140" t="s">
        <v>3007</v>
      </c>
      <c r="L140" t="b">
        <f t="shared" si="2"/>
        <v>0</v>
      </c>
      <c r="O140" s="97" t="s">
        <v>3160</v>
      </c>
      <c r="P140" s="76"/>
    </row>
    <row r="141" spans="1:16" ht="21.6" customHeight="1">
      <c r="A141" s="47" t="s">
        <v>398</v>
      </c>
      <c r="B141">
        <v>1</v>
      </c>
      <c r="E141" s="97" t="s">
        <v>388</v>
      </c>
      <c r="I141" s="71" t="s">
        <v>327</v>
      </c>
      <c r="J141" s="47" t="s">
        <v>327</v>
      </c>
      <c r="K141" t="s">
        <v>3015</v>
      </c>
      <c r="L141" t="b">
        <f t="shared" si="2"/>
        <v>1</v>
      </c>
      <c r="O141" s="97" t="s">
        <v>3161</v>
      </c>
      <c r="P141" s="76"/>
    </row>
    <row r="142" spans="1:16" ht="21.6" customHeight="1">
      <c r="A142" s="47" t="s">
        <v>400</v>
      </c>
      <c r="B142">
        <v>1</v>
      </c>
      <c r="E142" s="97" t="s">
        <v>392</v>
      </c>
      <c r="I142" s="93" t="s">
        <v>329</v>
      </c>
      <c r="L142" t="b">
        <f t="shared" si="2"/>
        <v>0</v>
      </c>
      <c r="O142" s="97" t="s">
        <v>3083</v>
      </c>
      <c r="P142" s="76"/>
    </row>
    <row r="143" spans="1:16" ht="21.6" customHeight="1">
      <c r="A143" s="47" t="s">
        <v>402</v>
      </c>
      <c r="B143">
        <v>1</v>
      </c>
      <c r="E143" s="97" t="s">
        <v>3126</v>
      </c>
      <c r="I143" s="71" t="s">
        <v>331</v>
      </c>
      <c r="J143" s="47" t="s">
        <v>331</v>
      </c>
      <c r="K143" t="s">
        <v>3015</v>
      </c>
      <c r="L143" t="b">
        <f t="shared" si="2"/>
        <v>1</v>
      </c>
      <c r="O143" s="97" t="s">
        <v>3062</v>
      </c>
      <c r="P143" s="76"/>
    </row>
    <row r="144" spans="1:16" ht="21.6" customHeight="1">
      <c r="A144" s="47" t="s">
        <v>404</v>
      </c>
      <c r="B144">
        <v>1</v>
      </c>
      <c r="E144" s="97" t="s">
        <v>3013</v>
      </c>
      <c r="I144" s="73" t="s">
        <v>333</v>
      </c>
      <c r="J144" s="47" t="s">
        <v>333</v>
      </c>
      <c r="K144" t="s">
        <v>3010</v>
      </c>
      <c r="L144" t="b">
        <f t="shared" si="2"/>
        <v>1</v>
      </c>
      <c r="O144" s="97" t="s">
        <v>3162</v>
      </c>
      <c r="P144" s="76"/>
    </row>
    <row r="145" spans="1:16" ht="21.6" customHeight="1">
      <c r="A145" s="47" t="s">
        <v>406</v>
      </c>
      <c r="B145">
        <v>1</v>
      </c>
      <c r="E145" s="97" t="s">
        <v>3068</v>
      </c>
      <c r="I145" s="73" t="s">
        <v>335</v>
      </c>
      <c r="J145" s="47" t="s">
        <v>335</v>
      </c>
      <c r="K145" t="s">
        <v>3010</v>
      </c>
      <c r="L145" t="b">
        <f t="shared" si="2"/>
        <v>1</v>
      </c>
      <c r="O145" s="97" t="s">
        <v>3163</v>
      </c>
      <c r="P145" s="76"/>
    </row>
    <row r="146" spans="1:16" ht="21.6" customHeight="1">
      <c r="A146" s="47" t="s">
        <v>408</v>
      </c>
      <c r="B146">
        <v>1</v>
      </c>
      <c r="E146" s="97" t="s">
        <v>243</v>
      </c>
      <c r="I146" s="73" t="s">
        <v>337</v>
      </c>
      <c r="J146" s="47" t="s">
        <v>337</v>
      </c>
      <c r="K146" t="s">
        <v>3010</v>
      </c>
      <c r="L146" t="b">
        <f t="shared" si="2"/>
        <v>1</v>
      </c>
      <c r="O146" s="97" t="s">
        <v>3164</v>
      </c>
      <c r="P146" s="76"/>
    </row>
    <row r="147" spans="1:16" ht="21.6" customHeight="1">
      <c r="A147" s="47" t="s">
        <v>410</v>
      </c>
      <c r="B147">
        <v>1</v>
      </c>
      <c r="E147" s="97" t="s">
        <v>3071</v>
      </c>
      <c r="I147" s="71" t="s">
        <v>339</v>
      </c>
      <c r="K147" t="s">
        <v>3007</v>
      </c>
      <c r="L147" t="b">
        <f t="shared" si="2"/>
        <v>0</v>
      </c>
      <c r="O147" s="97" t="s">
        <v>3165</v>
      </c>
      <c r="P147" s="76"/>
    </row>
    <row r="148" spans="1:16" ht="21.6" customHeight="1">
      <c r="A148" s="47" t="s">
        <v>412</v>
      </c>
      <c r="B148">
        <v>1</v>
      </c>
      <c r="E148" s="97" t="s">
        <v>319</v>
      </c>
      <c r="I148" s="71" t="s">
        <v>341</v>
      </c>
      <c r="J148" s="47" t="s">
        <v>341</v>
      </c>
      <c r="K148" t="s">
        <v>3015</v>
      </c>
      <c r="L148" t="b">
        <f t="shared" si="2"/>
        <v>1</v>
      </c>
      <c r="O148" s="97" t="s">
        <v>3029</v>
      </c>
      <c r="P148" s="76"/>
    </row>
    <row r="149" spans="1:16" ht="21.6" customHeight="1">
      <c r="A149" s="47" t="s">
        <v>414</v>
      </c>
      <c r="B149">
        <v>1</v>
      </c>
      <c r="E149" s="97" t="s">
        <v>3073</v>
      </c>
      <c r="I149" s="90" t="s">
        <v>343</v>
      </c>
      <c r="K149" t="s">
        <v>3007</v>
      </c>
      <c r="L149" t="b">
        <f t="shared" si="2"/>
        <v>0</v>
      </c>
      <c r="O149" s="97" t="s">
        <v>3166</v>
      </c>
      <c r="P149" s="76"/>
    </row>
    <row r="150" spans="1:16" ht="21.6" customHeight="1">
      <c r="A150" s="47" t="s">
        <v>416</v>
      </c>
      <c r="B150">
        <v>1</v>
      </c>
      <c r="E150" s="97" t="s">
        <v>335</v>
      </c>
      <c r="I150" s="73" t="s">
        <v>345</v>
      </c>
      <c r="J150" s="47" t="s">
        <v>345</v>
      </c>
      <c r="K150" t="s">
        <v>3010</v>
      </c>
      <c r="L150" t="b">
        <f t="shared" si="2"/>
        <v>1</v>
      </c>
      <c r="O150" s="97" t="s">
        <v>3167</v>
      </c>
      <c r="P150" s="76"/>
    </row>
    <row r="151" spans="1:16" ht="21.6" customHeight="1">
      <c r="A151" s="47" t="s">
        <v>418</v>
      </c>
      <c r="B151">
        <v>1</v>
      </c>
      <c r="E151" s="97" t="s">
        <v>3034</v>
      </c>
      <c r="I151" s="73" t="s">
        <v>347</v>
      </c>
      <c r="J151" s="47" t="s">
        <v>347</v>
      </c>
      <c r="K151" t="s">
        <v>3010</v>
      </c>
      <c r="L151" t="b">
        <f t="shared" si="2"/>
        <v>1</v>
      </c>
      <c r="O151" s="97" t="s">
        <v>3168</v>
      </c>
      <c r="P151" s="76"/>
    </row>
    <row r="152" spans="1:16" ht="21.6" customHeight="1">
      <c r="A152" s="47" t="s">
        <v>426</v>
      </c>
      <c r="B152">
        <v>1</v>
      </c>
      <c r="E152" s="97" t="s">
        <v>384</v>
      </c>
      <c r="I152" s="92" t="s">
        <v>349</v>
      </c>
      <c r="J152" s="47" t="s">
        <v>349</v>
      </c>
      <c r="K152" t="s">
        <v>3015</v>
      </c>
      <c r="L152" t="b">
        <f t="shared" si="2"/>
        <v>1</v>
      </c>
      <c r="O152" s="97" t="s">
        <v>3169</v>
      </c>
      <c r="P152" s="76"/>
    </row>
    <row r="153" spans="1:16" ht="21.6" customHeight="1">
      <c r="A153" s="47" t="s">
        <v>428</v>
      </c>
      <c r="B153">
        <v>1</v>
      </c>
      <c r="E153" s="97" t="s">
        <v>390</v>
      </c>
      <c r="I153" s="92" t="s">
        <v>351</v>
      </c>
      <c r="J153" s="47" t="s">
        <v>351</v>
      </c>
      <c r="K153" t="s">
        <v>3015</v>
      </c>
      <c r="L153" t="b">
        <f t="shared" si="2"/>
        <v>1</v>
      </c>
      <c r="O153" s="97" t="s">
        <v>3170</v>
      </c>
      <c r="P153" s="76"/>
    </row>
    <row r="154" spans="1:16" ht="21.6" customHeight="1">
      <c r="A154" s="47" t="s">
        <v>430</v>
      </c>
      <c r="B154">
        <v>1</v>
      </c>
      <c r="E154" s="97" t="s">
        <v>404</v>
      </c>
      <c r="I154" s="73" t="s">
        <v>353</v>
      </c>
      <c r="J154" s="47" t="s">
        <v>353</v>
      </c>
      <c r="K154" t="s">
        <v>3010</v>
      </c>
      <c r="L154" t="b">
        <f t="shared" si="2"/>
        <v>1</v>
      </c>
      <c r="O154" s="97" t="s">
        <v>3171</v>
      </c>
      <c r="P154" s="76"/>
    </row>
    <row r="155" spans="1:16" ht="21.6" customHeight="1">
      <c r="A155" s="47" t="s">
        <v>432</v>
      </c>
      <c r="B155">
        <v>1</v>
      </c>
      <c r="E155" s="97" t="s">
        <v>3077</v>
      </c>
      <c r="I155" s="73" t="s">
        <v>355</v>
      </c>
      <c r="J155" s="47" t="s">
        <v>355</v>
      </c>
      <c r="K155" t="s">
        <v>3010</v>
      </c>
      <c r="L155" t="b">
        <f t="shared" si="2"/>
        <v>1</v>
      </c>
      <c r="O155" s="97" t="s">
        <v>3172</v>
      </c>
      <c r="P155" s="76"/>
    </row>
    <row r="156" spans="1:16" ht="21.6" customHeight="1">
      <c r="A156" s="47" t="s">
        <v>434</v>
      </c>
      <c r="B156">
        <v>1</v>
      </c>
      <c r="E156" s="97" t="s">
        <v>426</v>
      </c>
      <c r="I156" s="73" t="s">
        <v>357</v>
      </c>
      <c r="J156" s="47" t="s">
        <v>357</v>
      </c>
      <c r="K156" t="s">
        <v>3010</v>
      </c>
      <c r="L156" t="b">
        <f t="shared" si="2"/>
        <v>1</v>
      </c>
      <c r="O156" s="97" t="s">
        <v>3173</v>
      </c>
      <c r="P156" s="76"/>
    </row>
    <row r="157" spans="1:16" ht="21.6" customHeight="1">
      <c r="A157" s="47" t="s">
        <v>436</v>
      </c>
      <c r="B157">
        <v>1</v>
      </c>
      <c r="E157" s="97" t="s">
        <v>3079</v>
      </c>
      <c r="I157" s="73" t="s">
        <v>359</v>
      </c>
      <c r="J157" s="47" t="s">
        <v>359</v>
      </c>
      <c r="K157" t="s">
        <v>3010</v>
      </c>
      <c r="L157" t="b">
        <f t="shared" si="2"/>
        <v>1</v>
      </c>
      <c r="O157" s="97" t="s">
        <v>3174</v>
      </c>
      <c r="P157" s="76"/>
    </row>
    <row r="158" spans="1:16" ht="21.6" customHeight="1">
      <c r="A158" s="47" t="s">
        <v>21</v>
      </c>
      <c r="B158">
        <v>154</v>
      </c>
      <c r="E158" s="97" t="s">
        <v>416</v>
      </c>
      <c r="I158" s="73" t="s">
        <v>361</v>
      </c>
      <c r="J158" s="47" t="s">
        <v>361</v>
      </c>
      <c r="K158" t="s">
        <v>3010</v>
      </c>
      <c r="L158" t="b">
        <f t="shared" si="2"/>
        <v>1</v>
      </c>
      <c r="O158" s="97" t="s">
        <v>3175</v>
      </c>
      <c r="P158" s="76"/>
    </row>
    <row r="159" spans="1:16" ht="21.6" customHeight="1">
      <c r="E159" s="97" t="s">
        <v>3049</v>
      </c>
      <c r="I159" s="73" t="s">
        <v>363</v>
      </c>
      <c r="J159" s="47" t="s">
        <v>363</v>
      </c>
      <c r="K159" t="s">
        <v>3010</v>
      </c>
      <c r="L159" t="b">
        <f t="shared" si="2"/>
        <v>1</v>
      </c>
      <c r="O159" s="97" t="s">
        <v>3038</v>
      </c>
      <c r="P159" s="76"/>
    </row>
    <row r="160" spans="1:16" ht="21.6" customHeight="1">
      <c r="E160" s="97" t="s">
        <v>83</v>
      </c>
      <c r="I160" s="93" t="s">
        <v>365</v>
      </c>
      <c r="L160" t="b">
        <f t="shared" si="2"/>
        <v>0</v>
      </c>
      <c r="O160" s="97" t="s">
        <v>3176</v>
      </c>
      <c r="P160" s="76"/>
    </row>
    <row r="161" spans="5:16" ht="21.6" customHeight="1">
      <c r="E161" s="97" t="s">
        <v>91</v>
      </c>
      <c r="I161" s="73" t="s">
        <v>368</v>
      </c>
      <c r="J161" s="47" t="s">
        <v>368</v>
      </c>
      <c r="K161" t="s">
        <v>3010</v>
      </c>
      <c r="L161" t="b">
        <f t="shared" si="2"/>
        <v>1</v>
      </c>
      <c r="O161" s="97" t="s">
        <v>3177</v>
      </c>
      <c r="P161" s="76"/>
    </row>
    <row r="162" spans="5:16" ht="21.6" customHeight="1">
      <c r="E162" s="97" t="s">
        <v>3112</v>
      </c>
      <c r="I162" s="73" t="s">
        <v>370</v>
      </c>
      <c r="J162" s="47" t="s">
        <v>370</v>
      </c>
      <c r="K162" t="s">
        <v>3010</v>
      </c>
      <c r="L162" t="b">
        <f t="shared" si="2"/>
        <v>1</v>
      </c>
      <c r="O162" s="97" t="s">
        <v>3178</v>
      </c>
      <c r="P162" s="76"/>
    </row>
    <row r="163" spans="5:16" ht="21.6" customHeight="1">
      <c r="E163" s="97" t="s">
        <v>275</v>
      </c>
      <c r="I163" s="73" t="s">
        <v>372</v>
      </c>
      <c r="J163" s="47" t="s">
        <v>372</v>
      </c>
      <c r="K163" t="s">
        <v>3010</v>
      </c>
      <c r="L163" t="b">
        <f t="shared" si="2"/>
        <v>1</v>
      </c>
      <c r="O163" s="97" t="s">
        <v>3179</v>
      </c>
      <c r="P163" s="76"/>
    </row>
    <row r="164" spans="5:16" ht="21.6" customHeight="1">
      <c r="E164" s="97" t="s">
        <v>3149</v>
      </c>
      <c r="I164" s="93" t="s">
        <v>374</v>
      </c>
      <c r="L164" t="b">
        <f t="shared" si="2"/>
        <v>0</v>
      </c>
      <c r="O164" s="97" t="s">
        <v>3180</v>
      </c>
      <c r="P164" s="76"/>
    </row>
    <row r="165" spans="5:16" ht="21.6" customHeight="1">
      <c r="E165" s="97" t="s">
        <v>3013</v>
      </c>
      <c r="I165" s="73" t="s">
        <v>376</v>
      </c>
      <c r="J165" s="47" t="s">
        <v>376</v>
      </c>
      <c r="K165" t="s">
        <v>3010</v>
      </c>
      <c r="L165" t="b">
        <f t="shared" si="2"/>
        <v>1</v>
      </c>
      <c r="O165" s="97" t="s">
        <v>3181</v>
      </c>
      <c r="P165" s="76"/>
    </row>
    <row r="166" spans="5:16" ht="21.6" customHeight="1">
      <c r="E166" s="97" t="s">
        <v>3151</v>
      </c>
      <c r="I166" s="73" t="s">
        <v>378</v>
      </c>
      <c r="J166" s="47" t="s">
        <v>378</v>
      </c>
      <c r="K166" t="s">
        <v>3010</v>
      </c>
      <c r="L166" t="b">
        <f t="shared" si="2"/>
        <v>1</v>
      </c>
      <c r="O166" s="97" t="s">
        <v>3182</v>
      </c>
      <c r="P166" s="76"/>
    </row>
    <row r="167" spans="5:16" ht="21.6" customHeight="1">
      <c r="E167" s="97" t="s">
        <v>3013</v>
      </c>
      <c r="I167" s="73" t="s">
        <v>380</v>
      </c>
      <c r="J167" s="47" t="s">
        <v>380</v>
      </c>
      <c r="K167" t="s">
        <v>3010</v>
      </c>
      <c r="L167" t="b">
        <f t="shared" si="2"/>
        <v>1</v>
      </c>
      <c r="O167" s="97" t="s">
        <v>3183</v>
      </c>
      <c r="P167" s="76"/>
    </row>
    <row r="168" spans="5:16" ht="21.6" customHeight="1">
      <c r="E168" s="97" t="s">
        <v>3114</v>
      </c>
      <c r="I168" s="74" t="s">
        <v>382</v>
      </c>
      <c r="J168" s="47" t="s">
        <v>382</v>
      </c>
      <c r="K168" t="s">
        <v>3015</v>
      </c>
      <c r="L168" t="b">
        <f t="shared" si="2"/>
        <v>1</v>
      </c>
      <c r="O168" s="97" t="s">
        <v>3184</v>
      </c>
      <c r="P168" s="76"/>
    </row>
    <row r="169" spans="5:16" ht="21.6" customHeight="1">
      <c r="E169" s="97" t="s">
        <v>283</v>
      </c>
      <c r="I169" s="73" t="s">
        <v>384</v>
      </c>
      <c r="J169" s="47" t="s">
        <v>384</v>
      </c>
      <c r="K169" t="s">
        <v>3010</v>
      </c>
      <c r="L169" t="b">
        <f t="shared" si="2"/>
        <v>1</v>
      </c>
      <c r="O169" s="97" t="s">
        <v>3102</v>
      </c>
      <c r="P169" s="76"/>
    </row>
    <row r="170" spans="5:16" ht="21.6" customHeight="1">
      <c r="E170" s="97" t="s">
        <v>3089</v>
      </c>
      <c r="I170" s="93" t="s">
        <v>386</v>
      </c>
      <c r="L170" t="b">
        <f t="shared" si="2"/>
        <v>0</v>
      </c>
      <c r="O170" s="97" t="s">
        <v>3185</v>
      </c>
      <c r="P170" s="76"/>
    </row>
    <row r="171" spans="5:16" ht="21.6" customHeight="1">
      <c r="E171" s="97" t="s">
        <v>279</v>
      </c>
      <c r="I171" s="73" t="s">
        <v>388</v>
      </c>
      <c r="J171" s="47" t="s">
        <v>388</v>
      </c>
      <c r="K171" t="s">
        <v>3010</v>
      </c>
      <c r="L171" t="b">
        <f t="shared" si="2"/>
        <v>1</v>
      </c>
      <c r="O171" s="97" t="s">
        <v>3186</v>
      </c>
      <c r="P171" s="76"/>
    </row>
    <row r="172" spans="5:16" ht="21.6" customHeight="1">
      <c r="E172" s="97" t="s">
        <v>3167</v>
      </c>
      <c r="I172" s="73" t="s">
        <v>390</v>
      </c>
      <c r="J172" s="47" t="s">
        <v>390</v>
      </c>
      <c r="K172" t="s">
        <v>3010</v>
      </c>
      <c r="L172" t="b">
        <f t="shared" si="2"/>
        <v>1</v>
      </c>
      <c r="O172" s="97" t="s">
        <v>3088</v>
      </c>
      <c r="P172" s="76"/>
    </row>
    <row r="173" spans="5:16" ht="21.6" customHeight="1">
      <c r="E173" s="97" t="s">
        <v>3013</v>
      </c>
      <c r="I173" s="73" t="s">
        <v>392</v>
      </c>
      <c r="J173" s="47" t="s">
        <v>392</v>
      </c>
      <c r="K173" t="s">
        <v>3010</v>
      </c>
      <c r="L173" t="b">
        <f t="shared" si="2"/>
        <v>1</v>
      </c>
      <c r="O173" s="97" t="s">
        <v>3069</v>
      </c>
      <c r="P173" s="76"/>
    </row>
    <row r="174" spans="5:16" ht="21.6" customHeight="1">
      <c r="E174" s="97" t="s">
        <v>3169</v>
      </c>
      <c r="I174" s="73" t="s">
        <v>394</v>
      </c>
      <c r="J174" s="47" t="s">
        <v>394</v>
      </c>
      <c r="K174" t="s">
        <v>3010</v>
      </c>
      <c r="L174" t="b">
        <f t="shared" si="2"/>
        <v>1</v>
      </c>
      <c r="O174" s="97" t="s">
        <v>3057</v>
      </c>
      <c r="P174" s="76"/>
    </row>
    <row r="175" spans="5:16" ht="21.6" customHeight="1">
      <c r="E175" s="97" t="s">
        <v>3013</v>
      </c>
      <c r="I175" s="93" t="s">
        <v>396</v>
      </c>
      <c r="L175" t="b">
        <f t="shared" si="2"/>
        <v>0</v>
      </c>
      <c r="O175" s="97" t="s">
        <v>3187</v>
      </c>
      <c r="P175" s="76"/>
    </row>
    <row r="176" spans="5:16" ht="21.6" customHeight="1">
      <c r="E176" s="97" t="s">
        <v>3182</v>
      </c>
      <c r="I176" s="71" t="s">
        <v>398</v>
      </c>
      <c r="J176" s="47" t="s">
        <v>398</v>
      </c>
      <c r="K176" t="s">
        <v>3015</v>
      </c>
      <c r="L176" t="b">
        <f t="shared" si="2"/>
        <v>1</v>
      </c>
      <c r="O176" s="97" t="s">
        <v>3017</v>
      </c>
      <c r="P176" s="76"/>
    </row>
    <row r="177" spans="5:16" ht="21.6" customHeight="1">
      <c r="E177" s="97" t="s">
        <v>3013</v>
      </c>
      <c r="I177" s="71" t="s">
        <v>400</v>
      </c>
      <c r="J177" s="47" t="s">
        <v>400</v>
      </c>
      <c r="K177" t="s">
        <v>3015</v>
      </c>
      <c r="L177" t="b">
        <f t="shared" si="2"/>
        <v>1</v>
      </c>
      <c r="O177" s="97" t="s">
        <v>3188</v>
      </c>
      <c r="P177" s="76"/>
    </row>
    <row r="178" spans="5:16" ht="21.6" customHeight="1">
      <c r="E178" s="97" t="s">
        <v>3039</v>
      </c>
      <c r="I178" s="71" t="s">
        <v>402</v>
      </c>
      <c r="J178" s="47" t="s">
        <v>402</v>
      </c>
      <c r="K178" t="s">
        <v>3015</v>
      </c>
      <c r="L178" t="b">
        <f t="shared" si="2"/>
        <v>1</v>
      </c>
      <c r="O178" s="97" t="s">
        <v>3095</v>
      </c>
      <c r="P178" s="76"/>
    </row>
    <row r="179" spans="5:16" ht="21.6" customHeight="1">
      <c r="E179" s="97" t="s">
        <v>93</v>
      </c>
      <c r="I179" s="73" t="s">
        <v>404</v>
      </c>
      <c r="J179" s="47" t="s">
        <v>404</v>
      </c>
      <c r="K179" t="s">
        <v>3010</v>
      </c>
      <c r="L179" t="b">
        <f t="shared" si="2"/>
        <v>1</v>
      </c>
      <c r="O179" s="97" t="s">
        <v>3189</v>
      </c>
      <c r="P179" s="76"/>
    </row>
    <row r="180" spans="5:16" ht="21.6" customHeight="1">
      <c r="E180" s="97" t="s">
        <v>107</v>
      </c>
      <c r="I180" s="73" t="s">
        <v>406</v>
      </c>
      <c r="J180" s="47" t="s">
        <v>406</v>
      </c>
      <c r="K180" t="s">
        <v>3010</v>
      </c>
      <c r="L180" t="b">
        <f t="shared" si="2"/>
        <v>1</v>
      </c>
      <c r="O180" s="97" t="s">
        <v>3139</v>
      </c>
      <c r="P180" s="76"/>
    </row>
    <row r="181" spans="5:16" ht="21.6" customHeight="1">
      <c r="E181" s="97" t="s">
        <v>3093</v>
      </c>
      <c r="I181" s="73" t="s">
        <v>408</v>
      </c>
      <c r="J181" s="47" t="s">
        <v>408</v>
      </c>
      <c r="K181" t="s">
        <v>3010</v>
      </c>
      <c r="L181" t="b">
        <f t="shared" si="2"/>
        <v>1</v>
      </c>
      <c r="O181" s="97" t="s">
        <v>3190</v>
      </c>
      <c r="P181" s="76"/>
    </row>
    <row r="182" spans="5:16" ht="21.6" customHeight="1">
      <c r="E182" s="97" t="s">
        <v>95</v>
      </c>
      <c r="I182" s="73" t="s">
        <v>410</v>
      </c>
      <c r="J182" s="47" t="s">
        <v>410</v>
      </c>
      <c r="K182" t="s">
        <v>3010</v>
      </c>
      <c r="L182" t="b">
        <f t="shared" si="2"/>
        <v>1</v>
      </c>
      <c r="O182" s="97" t="s">
        <v>3013</v>
      </c>
      <c r="P182" s="76"/>
    </row>
    <row r="183" spans="5:16" ht="21.6" customHeight="1">
      <c r="E183" s="97" t="s">
        <v>3019</v>
      </c>
      <c r="I183" s="73" t="s">
        <v>412</v>
      </c>
      <c r="J183" s="47" t="s">
        <v>412</v>
      </c>
      <c r="K183" t="s">
        <v>3010</v>
      </c>
      <c r="L183" t="b">
        <f t="shared" si="2"/>
        <v>1</v>
      </c>
      <c r="O183" s="97" t="s">
        <v>3191</v>
      </c>
      <c r="P183" s="76"/>
    </row>
    <row r="184" spans="5:16" ht="21.6" customHeight="1">
      <c r="E184" s="97" t="s">
        <v>89</v>
      </c>
      <c r="I184" s="73" t="s">
        <v>414</v>
      </c>
      <c r="J184" s="47" t="s">
        <v>414</v>
      </c>
      <c r="K184" t="s">
        <v>3010</v>
      </c>
      <c r="L184" t="b">
        <f t="shared" si="2"/>
        <v>1</v>
      </c>
      <c r="O184" s="97" t="s">
        <v>3192</v>
      </c>
      <c r="P184" s="76"/>
    </row>
    <row r="185" spans="5:16" ht="21.6" customHeight="1">
      <c r="E185" s="97" t="s">
        <v>103</v>
      </c>
      <c r="I185" s="73" t="s">
        <v>416</v>
      </c>
      <c r="J185" s="47" t="s">
        <v>416</v>
      </c>
      <c r="K185" t="s">
        <v>3010</v>
      </c>
      <c r="L185" t="b">
        <f t="shared" si="2"/>
        <v>1</v>
      </c>
      <c r="O185" s="97" t="s">
        <v>21</v>
      </c>
      <c r="P185" s="76">
        <v>154</v>
      </c>
    </row>
    <row r="186" spans="5:16" ht="21.6" customHeight="1">
      <c r="E186" s="97" t="s">
        <v>180</v>
      </c>
      <c r="I186" s="73" t="s">
        <v>418</v>
      </c>
      <c r="J186" s="47" t="s">
        <v>418</v>
      </c>
      <c r="K186" t="s">
        <v>3010</v>
      </c>
      <c r="L186" t="b">
        <f t="shared" si="2"/>
        <v>1</v>
      </c>
      <c r="O186"/>
    </row>
    <row r="187" spans="5:16" ht="21.6" customHeight="1">
      <c r="E187" s="97" t="s">
        <v>341</v>
      </c>
      <c r="I187" s="92" t="s">
        <v>420</v>
      </c>
      <c r="K187" t="s">
        <v>3007</v>
      </c>
      <c r="L187" t="b">
        <f t="shared" si="2"/>
        <v>0</v>
      </c>
      <c r="O187"/>
    </row>
    <row r="188" spans="5:16" ht="21.6" customHeight="1">
      <c r="E188" s="97" t="s">
        <v>3098</v>
      </c>
      <c r="I188" s="71" t="s">
        <v>422</v>
      </c>
      <c r="K188" t="s">
        <v>3007</v>
      </c>
      <c r="L188" t="b">
        <f t="shared" si="2"/>
        <v>0</v>
      </c>
      <c r="O188"/>
    </row>
    <row r="189" spans="5:16" ht="21.6" customHeight="1">
      <c r="E189" s="97" t="s">
        <v>303</v>
      </c>
      <c r="I189" s="71" t="s">
        <v>424</v>
      </c>
      <c r="K189" t="s">
        <v>3007</v>
      </c>
      <c r="L189" t="b">
        <f t="shared" si="2"/>
        <v>0</v>
      </c>
      <c r="O189"/>
    </row>
    <row r="190" spans="5:16" ht="21.6" customHeight="1">
      <c r="E190" s="97" t="s">
        <v>3012</v>
      </c>
      <c r="I190" s="73" t="s">
        <v>426</v>
      </c>
      <c r="J190" s="47" t="s">
        <v>426</v>
      </c>
      <c r="K190" t="s">
        <v>3010</v>
      </c>
      <c r="L190" t="b">
        <f t="shared" si="2"/>
        <v>1</v>
      </c>
      <c r="O190"/>
    </row>
    <row r="191" spans="5:16" ht="21.6" customHeight="1">
      <c r="E191" s="97" t="s">
        <v>134</v>
      </c>
      <c r="I191" s="73" t="s">
        <v>428</v>
      </c>
      <c r="J191" s="47" t="s">
        <v>428</v>
      </c>
      <c r="K191" t="s">
        <v>3010</v>
      </c>
      <c r="L191" t="b">
        <f t="shared" si="2"/>
        <v>1</v>
      </c>
      <c r="O191"/>
    </row>
    <row r="192" spans="5:16" ht="21.6" customHeight="1">
      <c r="E192" s="97" t="s">
        <v>136</v>
      </c>
      <c r="I192" s="73" t="s">
        <v>430</v>
      </c>
      <c r="J192" s="47" t="s">
        <v>430</v>
      </c>
      <c r="K192" t="s">
        <v>3010</v>
      </c>
      <c r="L192" t="b">
        <f t="shared" si="2"/>
        <v>1</v>
      </c>
      <c r="O192"/>
    </row>
    <row r="193" spans="5:12" ht="21.6" customHeight="1">
      <c r="E193" s="97" t="s">
        <v>144</v>
      </c>
      <c r="I193" s="73" t="s">
        <v>432</v>
      </c>
      <c r="J193" s="47" t="s">
        <v>432</v>
      </c>
      <c r="K193" t="s">
        <v>3010</v>
      </c>
      <c r="L193" t="b">
        <f t="shared" si="2"/>
        <v>1</v>
      </c>
    </row>
    <row r="194" spans="5:12" ht="21.6" customHeight="1">
      <c r="E194" s="97" t="s">
        <v>146</v>
      </c>
      <c r="I194" s="73" t="s">
        <v>434</v>
      </c>
      <c r="J194" s="47" t="s">
        <v>434</v>
      </c>
      <c r="K194" t="s">
        <v>3010</v>
      </c>
      <c r="L194" t="b">
        <f t="shared" si="2"/>
        <v>1</v>
      </c>
    </row>
    <row r="195" spans="5:12" ht="21.6" customHeight="1">
      <c r="E195" s="97" t="s">
        <v>150</v>
      </c>
      <c r="I195" s="71" t="s">
        <v>436</v>
      </c>
      <c r="J195" s="47" t="s">
        <v>436</v>
      </c>
      <c r="K195" t="s">
        <v>3015</v>
      </c>
      <c r="L195" t="b">
        <f t="shared" ref="L195" si="3">I195=J195</f>
        <v>1</v>
      </c>
    </row>
    <row r="196" spans="5:12" ht="21.6" customHeight="1">
      <c r="E196" s="97" t="s">
        <v>152</v>
      </c>
    </row>
    <row r="197" spans="5:12" ht="21.6" customHeight="1">
      <c r="E197" s="97" t="s">
        <v>154</v>
      </c>
    </row>
    <row r="198" spans="5:12" ht="21.6" customHeight="1">
      <c r="E198" s="97" t="s">
        <v>156</v>
      </c>
    </row>
    <row r="199" spans="5:12" ht="21.6" customHeight="1">
      <c r="E199" s="97" t="s">
        <v>160</v>
      </c>
    </row>
    <row r="200" spans="5:12" ht="21.6" customHeight="1">
      <c r="E200" s="97" t="s">
        <v>168</v>
      </c>
    </row>
    <row r="201" spans="5:12" ht="21.6" customHeight="1">
      <c r="E201" s="97" t="s">
        <v>170</v>
      </c>
    </row>
    <row r="202" spans="5:12" ht="21.6" customHeight="1">
      <c r="E202" s="97" t="s">
        <v>205</v>
      </c>
    </row>
    <row r="203" spans="5:12" ht="21.6" customHeight="1">
      <c r="E203" s="97" t="s">
        <v>207</v>
      </c>
    </row>
    <row r="204" spans="5:12" ht="21.6" customHeight="1">
      <c r="E204" s="97" t="s">
        <v>211</v>
      </c>
    </row>
    <row r="205" spans="5:12" ht="21.6" customHeight="1">
      <c r="E205" s="97" t="s">
        <v>394</v>
      </c>
    </row>
    <row r="206" spans="5:12" ht="21.6" customHeight="1">
      <c r="E206" s="97" t="s">
        <v>398</v>
      </c>
    </row>
    <row r="207" spans="5:12" ht="21.6" customHeight="1">
      <c r="E207" s="97" t="s">
        <v>400</v>
      </c>
    </row>
    <row r="208" spans="5:12" ht="21.6" customHeight="1">
      <c r="E208" s="97" t="s">
        <v>2458</v>
      </c>
    </row>
    <row r="209" spans="5:5" ht="21.6" customHeight="1">
      <c r="E209" s="97" t="s">
        <v>345</v>
      </c>
    </row>
    <row r="210" spans="5:5" ht="21.6" customHeight="1">
      <c r="E210" s="97" t="s">
        <v>3104</v>
      </c>
    </row>
    <row r="211" spans="5:5" ht="21.6" customHeight="1">
      <c r="E211" s="97" t="s">
        <v>281</v>
      </c>
    </row>
    <row r="212" spans="5:5" ht="21.6" customHeight="1">
      <c r="E212" s="97" t="s">
        <v>2947</v>
      </c>
    </row>
    <row r="213" spans="5:5" ht="21.6" customHeight="1">
      <c r="E213" s="97" t="s">
        <v>61</v>
      </c>
    </row>
    <row r="214" spans="5:5" ht="21.6" customHeight="1">
      <c r="E214" s="97" t="s">
        <v>97</v>
      </c>
    </row>
    <row r="215" spans="5:5" ht="21.6" customHeight="1">
      <c r="E215" s="97" t="s">
        <v>430</v>
      </c>
    </row>
    <row r="216" spans="5:5" ht="21.6" customHeight="1">
      <c r="E216" s="97" t="s">
        <v>1356</v>
      </c>
    </row>
    <row r="217" spans="5:5" ht="21.6" customHeight="1">
      <c r="E217" s="97" t="s">
        <v>87</v>
      </c>
    </row>
    <row r="218" spans="5:5" ht="21.6" customHeight="1">
      <c r="E218" s="97" t="s">
        <v>418</v>
      </c>
    </row>
    <row r="219" spans="5:5" ht="21.6" customHeight="1">
      <c r="E219" s="97" t="s">
        <v>3179</v>
      </c>
    </row>
    <row r="220" spans="5:5" ht="21.6" customHeight="1">
      <c r="E220" s="97" t="s">
        <v>3013</v>
      </c>
    </row>
    <row r="221" spans="5:5" ht="21.6" customHeight="1">
      <c r="E221" s="97" t="s">
        <v>3120</v>
      </c>
    </row>
    <row r="222" spans="5:5" ht="21.6" customHeight="1">
      <c r="E222" s="97" t="s">
        <v>3013</v>
      </c>
    </row>
    <row r="223" spans="5:5" ht="21.6" customHeight="1">
      <c r="E223" s="97" t="s">
        <v>3023</v>
      </c>
    </row>
    <row r="224" spans="5:5" ht="21.6" customHeight="1">
      <c r="E224" s="97" t="s">
        <v>115</v>
      </c>
    </row>
    <row r="225" spans="5:5" ht="21.6" customHeight="1">
      <c r="E225" s="97" t="s">
        <v>117</v>
      </c>
    </row>
    <row r="226" spans="5:5" ht="21.6" customHeight="1">
      <c r="E226" s="97" t="s">
        <v>119</v>
      </c>
    </row>
    <row r="227" spans="5:5" ht="21.6" customHeight="1">
      <c r="E227" s="97" t="s">
        <v>121</v>
      </c>
    </row>
    <row r="228" spans="5:5" ht="21.6" customHeight="1">
      <c r="E228" s="97" t="s">
        <v>3031</v>
      </c>
    </row>
    <row r="229" spans="5:5" ht="21.6" customHeight="1">
      <c r="E229" s="97" t="s">
        <v>51</v>
      </c>
    </row>
    <row r="230" spans="5:5" ht="21.6" customHeight="1">
      <c r="E230" s="97" t="s">
        <v>85</v>
      </c>
    </row>
    <row r="231" spans="5:5" ht="21.6" customHeight="1">
      <c r="E231" s="97" t="s">
        <v>101</v>
      </c>
    </row>
    <row r="232" spans="5:5" ht="21.6" customHeight="1">
      <c r="E232" s="97" t="s">
        <v>3080</v>
      </c>
    </row>
    <row r="233" spans="5:5" ht="21.6" customHeight="1">
      <c r="E233" s="97" t="s">
        <v>132</v>
      </c>
    </row>
    <row r="234" spans="5:5" ht="21.6" customHeight="1">
      <c r="E234" s="97" t="s">
        <v>3189</v>
      </c>
    </row>
    <row r="235" spans="5:5" ht="21.6" customHeight="1">
      <c r="E235" s="97" t="s">
        <v>3013</v>
      </c>
    </row>
    <row r="236" spans="5:5" ht="21.6" customHeight="1">
      <c r="E236" s="97" t="s">
        <v>3135</v>
      </c>
    </row>
    <row r="237" spans="5:5" ht="21.6" customHeight="1">
      <c r="E237" s="97" t="s">
        <v>3013</v>
      </c>
    </row>
    <row r="238" spans="5:5" ht="21.6" customHeight="1">
      <c r="E238" s="97" t="s">
        <v>3115</v>
      </c>
    </row>
    <row r="239" spans="5:5" ht="21.6" customHeight="1">
      <c r="E239" s="97" t="s">
        <v>44</v>
      </c>
    </row>
    <row r="240" spans="5:5" ht="21.6" customHeight="1">
      <c r="E240" s="97" t="s">
        <v>3191</v>
      </c>
    </row>
    <row r="241" spans="5:5" ht="21.6" customHeight="1">
      <c r="E241" s="97" t="s">
        <v>3013</v>
      </c>
    </row>
    <row r="242" spans="5:5" ht="21.6" customHeight="1">
      <c r="E242" s="97" t="s">
        <v>3192</v>
      </c>
    </row>
    <row r="243" spans="5:5" ht="21.6" customHeight="1">
      <c r="E243" s="97" t="s">
        <v>3013</v>
      </c>
    </row>
    <row r="244" spans="5:5" ht="21.6" customHeight="1">
      <c r="E244" s="97" t="s">
        <v>3128</v>
      </c>
    </row>
    <row r="245" spans="5:5" ht="21.6" customHeight="1">
      <c r="E245" s="97" t="s">
        <v>3013</v>
      </c>
    </row>
    <row r="246" spans="5:5" ht="21.6" customHeight="1">
      <c r="E246" s="97" t="s">
        <v>3130</v>
      </c>
    </row>
    <row r="247" spans="5:5" ht="21.6" customHeight="1">
      <c r="E247" s="97" t="s">
        <v>3013</v>
      </c>
    </row>
    <row r="248" spans="5:5" ht="21.6" customHeight="1">
      <c r="E248" s="97" t="s">
        <v>3132</v>
      </c>
    </row>
    <row r="249" spans="5:5" ht="21.6" customHeight="1">
      <c r="E249" s="97" t="s">
        <v>3013</v>
      </c>
    </row>
    <row r="250" spans="5:5" ht="21.6" customHeight="1">
      <c r="E250" s="97" t="s">
        <v>3082</v>
      </c>
    </row>
    <row r="251" spans="5:5" ht="21.6" customHeight="1">
      <c r="E251" s="97" t="s">
        <v>251</v>
      </c>
    </row>
    <row r="252" spans="5:5" ht="21.6" customHeight="1">
      <c r="E252" s="97" t="s">
        <v>3050</v>
      </c>
    </row>
    <row r="253" spans="5:5" ht="21.6" customHeight="1">
      <c r="E253" s="97" t="s">
        <v>311</v>
      </c>
    </row>
    <row r="254" spans="5:5" ht="21.6" customHeight="1">
      <c r="E254" s="97" t="s">
        <v>3085</v>
      </c>
    </row>
    <row r="255" spans="5:5" ht="21.6" customHeight="1">
      <c r="E255" s="97" t="s">
        <v>219</v>
      </c>
    </row>
    <row r="256" spans="5:5" ht="21.6" customHeight="1">
      <c r="E256" s="97" t="s">
        <v>3067</v>
      </c>
    </row>
    <row r="257" spans="5:5" ht="21.6" customHeight="1">
      <c r="E257" s="97" t="s">
        <v>406</v>
      </c>
    </row>
    <row r="258" spans="5:5" ht="21.6" customHeight="1">
      <c r="E258" s="97" t="s">
        <v>3137</v>
      </c>
    </row>
    <row r="259" spans="5:5" ht="21.6" customHeight="1">
      <c r="E259" s="97" t="s">
        <v>3013</v>
      </c>
    </row>
    <row r="260" spans="5:5" ht="21.6" customHeight="1">
      <c r="E260" s="97" t="s">
        <v>3087</v>
      </c>
    </row>
    <row r="261" spans="5:5" ht="21.6" customHeight="1">
      <c r="E261" s="97" t="s">
        <v>372</v>
      </c>
    </row>
    <row r="262" spans="5:5" ht="21.6" customHeight="1">
      <c r="E262" s="97" t="s">
        <v>3044</v>
      </c>
    </row>
    <row r="263" spans="5:5" ht="21.6" customHeight="1">
      <c r="E263" s="97" t="s">
        <v>166</v>
      </c>
    </row>
    <row r="264" spans="5:5" ht="21.6" customHeight="1">
      <c r="E264" s="97" t="s">
        <v>301</v>
      </c>
    </row>
    <row r="265" spans="5:5" ht="21.6" customHeight="1">
      <c r="E265" s="97" t="s">
        <v>3030</v>
      </c>
    </row>
    <row r="266" spans="5:5" ht="21.6" customHeight="1">
      <c r="E266" s="97" t="s">
        <v>99</v>
      </c>
    </row>
    <row r="267" spans="5:5" ht="21.6" customHeight="1">
      <c r="E267" s="97" t="s">
        <v>123</v>
      </c>
    </row>
    <row r="268" spans="5:5" ht="21.6" customHeight="1">
      <c r="E268" s="97" t="s">
        <v>186</v>
      </c>
    </row>
    <row r="269" spans="5:5" ht="21.6" customHeight="1">
      <c r="E269" s="97" t="s">
        <v>3144</v>
      </c>
    </row>
    <row r="270" spans="5:5" ht="21.6" customHeight="1">
      <c r="E270" s="97" t="s">
        <v>3013</v>
      </c>
    </row>
    <row r="271" spans="5:5" ht="21.6" customHeight="1">
      <c r="E271" s="97" t="s">
        <v>3146</v>
      </c>
    </row>
    <row r="272" spans="5:5" ht="21.6" customHeight="1">
      <c r="E272" s="97" t="s">
        <v>3013</v>
      </c>
    </row>
    <row r="273" spans="5:5" ht="21.6" customHeight="1">
      <c r="E273" s="97" t="s">
        <v>3070</v>
      </c>
    </row>
    <row r="274" spans="5:5" ht="21.6" customHeight="1">
      <c r="E274" s="97" t="s">
        <v>55</v>
      </c>
    </row>
    <row r="275" spans="5:5" ht="21.6" customHeight="1">
      <c r="E275" s="97" t="s">
        <v>3092</v>
      </c>
    </row>
    <row r="276" spans="5:5" ht="21.6" customHeight="1">
      <c r="E276" s="97" t="s">
        <v>255</v>
      </c>
    </row>
    <row r="277" spans="5:5" ht="21.6" customHeight="1">
      <c r="E277" s="97" t="s">
        <v>3053</v>
      </c>
    </row>
    <row r="278" spans="5:5" ht="21.6" customHeight="1">
      <c r="E278" s="97" t="s">
        <v>76</v>
      </c>
    </row>
    <row r="279" spans="5:5" ht="21.6" customHeight="1">
      <c r="E279" s="97" t="s">
        <v>3153</v>
      </c>
    </row>
    <row r="280" spans="5:5" ht="21.6" customHeight="1">
      <c r="E280" s="97" t="s">
        <v>3013</v>
      </c>
    </row>
    <row r="281" spans="5:5" ht="21.6" customHeight="1">
      <c r="E281" s="97" t="s">
        <v>3155</v>
      </c>
    </row>
    <row r="282" spans="5:5" ht="21.6" customHeight="1">
      <c r="E282" s="97" t="s">
        <v>3013</v>
      </c>
    </row>
    <row r="283" spans="5:5" ht="21.6" customHeight="1">
      <c r="E283" s="97" t="s">
        <v>3156</v>
      </c>
    </row>
    <row r="284" spans="5:5" ht="21.6" customHeight="1">
      <c r="E284" s="97" t="s">
        <v>3013</v>
      </c>
    </row>
    <row r="285" spans="5:5" ht="21.6" customHeight="1">
      <c r="E285" s="97" t="s">
        <v>3158</v>
      </c>
    </row>
    <row r="286" spans="5:5" ht="21.6" customHeight="1">
      <c r="E286" s="97" t="s">
        <v>3013</v>
      </c>
    </row>
    <row r="287" spans="5:5" ht="21.6" customHeight="1">
      <c r="E287" s="97" t="s">
        <v>3160</v>
      </c>
    </row>
    <row r="288" spans="5:5" ht="21.6" customHeight="1">
      <c r="E288" s="97" t="s">
        <v>3013</v>
      </c>
    </row>
    <row r="289" spans="5:5" ht="21.6" customHeight="1">
      <c r="E289" s="97" t="s">
        <v>3094</v>
      </c>
    </row>
    <row r="290" spans="5:5" ht="21.6" customHeight="1">
      <c r="E290" s="97" t="s">
        <v>299</v>
      </c>
    </row>
    <row r="291" spans="5:5" ht="21.6" customHeight="1">
      <c r="E291" s="97" t="s">
        <v>3162</v>
      </c>
    </row>
    <row r="292" spans="5:5" ht="21.6" customHeight="1">
      <c r="E292" s="97" t="s">
        <v>3013</v>
      </c>
    </row>
    <row r="293" spans="5:5" ht="21.6" customHeight="1">
      <c r="E293" s="97" t="s">
        <v>3164</v>
      </c>
    </row>
    <row r="294" spans="5:5" ht="21.6" customHeight="1">
      <c r="E294" s="97" t="s">
        <v>3013</v>
      </c>
    </row>
    <row r="295" spans="5:5" ht="21.6" customHeight="1">
      <c r="E295" s="97" t="s">
        <v>3035</v>
      </c>
    </row>
    <row r="296" spans="5:5" ht="21.6" customHeight="1">
      <c r="E296" s="97" t="s">
        <v>223</v>
      </c>
    </row>
    <row r="297" spans="5:5" ht="21.6" customHeight="1">
      <c r="E297" s="97" t="s">
        <v>237</v>
      </c>
    </row>
    <row r="298" spans="5:5" ht="21.6" customHeight="1">
      <c r="E298" s="97" t="s">
        <v>3097</v>
      </c>
    </row>
    <row r="299" spans="5:5" ht="21.6" customHeight="1">
      <c r="E299" s="97" t="s">
        <v>408</v>
      </c>
    </row>
    <row r="300" spans="5:5" ht="21.6" customHeight="1">
      <c r="E300" s="97" t="s">
        <v>3060</v>
      </c>
    </row>
    <row r="301" spans="5:5" ht="21.6" customHeight="1">
      <c r="E301" s="97" t="s">
        <v>321</v>
      </c>
    </row>
    <row r="302" spans="5:5" ht="21.6" customHeight="1">
      <c r="E302" s="97" t="s">
        <v>3171</v>
      </c>
    </row>
    <row r="303" spans="5:5" ht="21.6" customHeight="1">
      <c r="E303" s="97" t="s">
        <v>3013</v>
      </c>
    </row>
    <row r="304" spans="5:5" ht="21.6" customHeight="1">
      <c r="E304" s="97" t="s">
        <v>3173</v>
      </c>
    </row>
    <row r="305" spans="5:5" ht="21.6" customHeight="1">
      <c r="E305" s="97" t="s">
        <v>3013</v>
      </c>
    </row>
    <row r="306" spans="5:5" ht="21.6" customHeight="1">
      <c r="E306" s="97" t="s">
        <v>3175</v>
      </c>
    </row>
    <row r="307" spans="5:5" ht="21.6" customHeight="1">
      <c r="E307" s="97" t="s">
        <v>3013</v>
      </c>
    </row>
    <row r="308" spans="5:5" ht="21.6" customHeight="1">
      <c r="E308" s="97" t="s">
        <v>3176</v>
      </c>
    </row>
    <row r="309" spans="5:5" ht="21.6" customHeight="1">
      <c r="E309" s="97" t="s">
        <v>3013</v>
      </c>
    </row>
    <row r="310" spans="5:5" ht="21.6" customHeight="1">
      <c r="E310" s="97" t="s">
        <v>3178</v>
      </c>
    </row>
    <row r="311" spans="5:5" ht="21.6" customHeight="1">
      <c r="E311" s="97" t="s">
        <v>3013</v>
      </c>
    </row>
    <row r="312" spans="5:5" ht="21.6" customHeight="1">
      <c r="E312" s="97" t="s">
        <v>3180</v>
      </c>
    </row>
    <row r="313" spans="5:5" ht="21.6" customHeight="1">
      <c r="E313" s="97" t="s">
        <v>3013</v>
      </c>
    </row>
    <row r="314" spans="5:5" ht="21.6" customHeight="1">
      <c r="E314" s="97" t="s">
        <v>3099</v>
      </c>
    </row>
    <row r="315" spans="5:5" ht="21.6" customHeight="1">
      <c r="E315" s="97" t="s">
        <v>231</v>
      </c>
    </row>
    <row r="316" spans="5:5" ht="21.6" customHeight="1">
      <c r="E316" s="97" t="s">
        <v>3184</v>
      </c>
    </row>
    <row r="317" spans="5:5" ht="21.6" customHeight="1">
      <c r="E317" s="97" t="s">
        <v>3013</v>
      </c>
    </row>
    <row r="318" spans="5:5" ht="21.6" customHeight="1">
      <c r="E318" s="97" t="s">
        <v>3185</v>
      </c>
    </row>
    <row r="319" spans="5:5" ht="21.6" customHeight="1">
      <c r="E319" s="97" t="s">
        <v>3013</v>
      </c>
    </row>
    <row r="320" spans="5:5" ht="21.6" customHeight="1">
      <c r="E320" s="97" t="s">
        <v>3074</v>
      </c>
    </row>
    <row r="321" spans="5:5" ht="21.6" customHeight="1">
      <c r="E321" s="97" t="s">
        <v>333</v>
      </c>
    </row>
    <row r="322" spans="5:5" ht="21.6" customHeight="1">
      <c r="E322" s="97" t="s">
        <v>3101</v>
      </c>
    </row>
    <row r="323" spans="5:5" ht="21.6" customHeight="1">
      <c r="E323" s="97" t="s">
        <v>331</v>
      </c>
    </row>
    <row r="324" spans="5:5" ht="21.6" customHeight="1">
      <c r="E324" s="97" t="s">
        <v>3052</v>
      </c>
    </row>
    <row r="325" spans="5:5" ht="21.6" customHeight="1">
      <c r="E325" s="97" t="s">
        <v>263</v>
      </c>
    </row>
    <row r="326" spans="5:5" ht="21.6" customHeight="1">
      <c r="E326" s="97" t="s">
        <v>3103</v>
      </c>
    </row>
    <row r="327" spans="5:5" ht="21.6" customHeight="1">
      <c r="E327" s="97" t="s">
        <v>34</v>
      </c>
    </row>
    <row r="328" spans="5:5" ht="21.6" customHeight="1">
      <c r="E328" s="97" t="s">
        <v>3076</v>
      </c>
    </row>
    <row r="329" spans="5:5" ht="21.6" customHeight="1">
      <c r="E329" s="97" t="s">
        <v>271</v>
      </c>
    </row>
    <row r="330" spans="5:5" ht="21.6" customHeight="1">
      <c r="E330" s="97" t="s">
        <v>3190</v>
      </c>
    </row>
    <row r="331" spans="5:5" ht="21.6" customHeight="1">
      <c r="E331" s="97" t="s">
        <v>3013</v>
      </c>
    </row>
    <row r="332" spans="5:5" ht="21.6" customHeight="1">
      <c r="E332" s="97" t="s">
        <v>3105</v>
      </c>
    </row>
    <row r="333" spans="5:5" ht="21.6" customHeight="1">
      <c r="E333" s="97" t="s">
        <v>317</v>
      </c>
    </row>
    <row r="334" spans="5:5" ht="21.6" customHeight="1">
      <c r="E334" s="97" t="s">
        <v>3118</v>
      </c>
    </row>
    <row r="335" spans="5:5" ht="21.6" customHeight="1">
      <c r="E335" s="97" t="s">
        <v>3013</v>
      </c>
    </row>
    <row r="336" spans="5:5" ht="21.6" customHeight="1">
      <c r="E336" s="97" t="s">
        <v>3157</v>
      </c>
    </row>
    <row r="337" spans="5:5" ht="21.6" customHeight="1">
      <c r="E337" s="97" t="s">
        <v>3013</v>
      </c>
    </row>
    <row r="338" spans="5:5" ht="21.6" customHeight="1">
      <c r="E338" s="97" t="s">
        <v>3136</v>
      </c>
    </row>
    <row r="339" spans="5:5" ht="21.6" customHeight="1">
      <c r="E339" s="97" t="s">
        <v>3013</v>
      </c>
    </row>
    <row r="340" spans="5:5" ht="21.6" customHeight="1">
      <c r="E340" s="97" t="s">
        <v>3159</v>
      </c>
    </row>
    <row r="341" spans="5:5" ht="21.6" customHeight="1">
      <c r="E341" s="97" t="s">
        <v>3013</v>
      </c>
    </row>
    <row r="342" spans="5:5" ht="21.6" customHeight="1">
      <c r="E342" s="97" t="s">
        <v>3129</v>
      </c>
    </row>
    <row r="343" spans="5:5" ht="21.6" customHeight="1">
      <c r="E343" s="97" t="s">
        <v>3013</v>
      </c>
    </row>
    <row r="344" spans="5:5" ht="21.6" customHeight="1">
      <c r="E344" s="97" t="s">
        <v>3161</v>
      </c>
    </row>
    <row r="345" spans="5:5" ht="21.6" customHeight="1">
      <c r="E345" s="97" t="s">
        <v>3013</v>
      </c>
    </row>
    <row r="346" spans="5:5" ht="21.6" customHeight="1">
      <c r="E346" s="97" t="s">
        <v>3063</v>
      </c>
    </row>
    <row r="347" spans="5:5" ht="21.6" customHeight="1">
      <c r="E347" s="97" t="s">
        <v>327</v>
      </c>
    </row>
    <row r="348" spans="5:5" ht="21.6" customHeight="1">
      <c r="E348" s="97" t="s">
        <v>3107</v>
      </c>
    </row>
    <row r="349" spans="5:5" ht="21.6" customHeight="1">
      <c r="E349" s="97" t="s">
        <v>436</v>
      </c>
    </row>
    <row r="350" spans="5:5" ht="21.6" customHeight="1">
      <c r="E350" s="97" t="s">
        <v>3122</v>
      </c>
    </row>
    <row r="351" spans="5:5" ht="21.6" customHeight="1">
      <c r="E351" s="97" t="s">
        <v>3013</v>
      </c>
    </row>
    <row r="352" spans="5:5" ht="21.6" customHeight="1">
      <c r="E352" s="97" t="s">
        <v>3163</v>
      </c>
    </row>
    <row r="353" spans="5:5" ht="21.6" customHeight="1">
      <c r="E353" s="97" t="s">
        <v>3013</v>
      </c>
    </row>
    <row r="354" spans="5:5" ht="21.6" customHeight="1">
      <c r="E354" s="97" t="s">
        <v>3140</v>
      </c>
    </row>
    <row r="355" spans="5:5" ht="21.6" customHeight="1">
      <c r="E355" s="97" t="s">
        <v>3013</v>
      </c>
    </row>
    <row r="356" spans="5:5" ht="21.6" customHeight="1">
      <c r="E356" s="97" t="s">
        <v>3165</v>
      </c>
    </row>
    <row r="357" spans="5:5" ht="21.6" customHeight="1">
      <c r="E357" s="97" t="s">
        <v>3013</v>
      </c>
    </row>
    <row r="358" spans="5:5" ht="21.6" customHeight="1">
      <c r="E358" s="97" t="s">
        <v>3131</v>
      </c>
    </row>
    <row r="359" spans="5:5" ht="21.6" customHeight="1">
      <c r="E359" s="97" t="s">
        <v>3013</v>
      </c>
    </row>
    <row r="360" spans="5:5" ht="21.6" customHeight="1">
      <c r="E360" s="97" t="s">
        <v>3166</v>
      </c>
    </row>
    <row r="361" spans="5:5" ht="21.6" customHeight="1">
      <c r="E361" s="97" t="s">
        <v>3013</v>
      </c>
    </row>
    <row r="362" spans="5:5" ht="21.6" customHeight="1">
      <c r="E362" s="97" t="s">
        <v>3142</v>
      </c>
    </row>
    <row r="363" spans="5:5" ht="21.6" customHeight="1">
      <c r="E363" s="97" t="s">
        <v>3013</v>
      </c>
    </row>
    <row r="364" spans="5:5" ht="21.6" customHeight="1">
      <c r="E364" s="97" t="s">
        <v>3168</v>
      </c>
    </row>
    <row r="365" spans="5:5" ht="21.6" customHeight="1">
      <c r="E365" s="97" t="s">
        <v>3013</v>
      </c>
    </row>
    <row r="366" spans="5:5" ht="21.6" customHeight="1">
      <c r="E366" s="97" t="s">
        <v>3117</v>
      </c>
    </row>
    <row r="367" spans="5:5" ht="21.6" customHeight="1">
      <c r="E367" s="97" t="s">
        <v>3013</v>
      </c>
    </row>
    <row r="368" spans="5:5" ht="21.6" customHeight="1">
      <c r="E368" s="97" t="s">
        <v>3170</v>
      </c>
    </row>
    <row r="369" spans="5:5" ht="21.6" customHeight="1">
      <c r="E369" s="97" t="s">
        <v>3013</v>
      </c>
    </row>
    <row r="370" spans="5:5" ht="21.6" customHeight="1">
      <c r="E370" s="97" t="s">
        <v>3143</v>
      </c>
    </row>
    <row r="371" spans="5:5" ht="21.6" customHeight="1">
      <c r="E371" s="97" t="s">
        <v>3013</v>
      </c>
    </row>
    <row r="372" spans="5:5" ht="21.6" customHeight="1">
      <c r="E372" s="97" t="s">
        <v>3172</v>
      </c>
    </row>
    <row r="373" spans="5:5" ht="21.6" customHeight="1">
      <c r="E373" s="97" t="s">
        <v>3013</v>
      </c>
    </row>
    <row r="374" spans="5:5" ht="21.6" customHeight="1">
      <c r="E374" s="97" t="s">
        <v>3133</v>
      </c>
    </row>
    <row r="375" spans="5:5" ht="21.6" customHeight="1">
      <c r="E375" s="97" t="s">
        <v>3013</v>
      </c>
    </row>
    <row r="376" spans="5:5" ht="21.6" customHeight="1">
      <c r="E376" s="97" t="s">
        <v>3174</v>
      </c>
    </row>
    <row r="377" spans="5:5" ht="21.6" customHeight="1">
      <c r="E377" s="97" t="s">
        <v>3013</v>
      </c>
    </row>
    <row r="378" spans="5:5" ht="21.6" customHeight="1">
      <c r="E378" s="97" t="s">
        <v>3145</v>
      </c>
    </row>
    <row r="379" spans="5:5" ht="21.6" customHeight="1">
      <c r="E379" s="97" t="s">
        <v>3013</v>
      </c>
    </row>
    <row r="380" spans="5:5" ht="21.6" customHeight="1">
      <c r="E380" s="97" t="s">
        <v>3078</v>
      </c>
    </row>
    <row r="381" spans="5:5" ht="21.6" customHeight="1">
      <c r="E381" s="97" t="s">
        <v>382</v>
      </c>
    </row>
    <row r="382" spans="5:5" ht="21.6" customHeight="1">
      <c r="E382" s="97" t="s">
        <v>3125</v>
      </c>
    </row>
    <row r="383" spans="5:5" ht="21.6" customHeight="1">
      <c r="E383" s="97" t="s">
        <v>3013</v>
      </c>
    </row>
    <row r="384" spans="5:5" ht="21.6" customHeight="1">
      <c r="E384" s="97" t="s">
        <v>3177</v>
      </c>
    </row>
    <row r="385" spans="5:5" ht="21.6" customHeight="1">
      <c r="E385" s="97" t="s">
        <v>3013</v>
      </c>
    </row>
    <row r="386" spans="5:5" ht="21.6" customHeight="1">
      <c r="E386" s="97" t="s">
        <v>3147</v>
      </c>
    </row>
    <row r="387" spans="5:5" ht="21.6" customHeight="1">
      <c r="E387" s="97" t="s">
        <v>3013</v>
      </c>
    </row>
    <row r="388" spans="5:5" ht="21.6" customHeight="1">
      <c r="E388" s="97" t="s">
        <v>3109</v>
      </c>
    </row>
    <row r="389" spans="5:5" ht="21.6" customHeight="1">
      <c r="E389" s="97" t="s">
        <v>297</v>
      </c>
    </row>
    <row r="390" spans="5:5" ht="21.6" customHeight="1">
      <c r="E390" s="97" t="s">
        <v>3134</v>
      </c>
    </row>
    <row r="391" spans="5:5" ht="21.6" customHeight="1">
      <c r="E391" s="97" t="s">
        <v>3013</v>
      </c>
    </row>
    <row r="392" spans="5:5" ht="21.6" customHeight="1">
      <c r="E392" s="97" t="s">
        <v>3181</v>
      </c>
    </row>
    <row r="393" spans="5:5" ht="21.6" customHeight="1">
      <c r="E393" s="97" t="s">
        <v>3013</v>
      </c>
    </row>
    <row r="394" spans="5:5" ht="21.6" customHeight="1">
      <c r="E394" s="97" t="s">
        <v>3148</v>
      </c>
    </row>
    <row r="395" spans="5:5" ht="21.6" customHeight="1">
      <c r="E395" s="97" t="s">
        <v>3013</v>
      </c>
    </row>
    <row r="396" spans="5:5" ht="21.6" customHeight="1">
      <c r="E396" s="97" t="s">
        <v>3183</v>
      </c>
    </row>
    <row r="397" spans="5:5" ht="21.6" customHeight="1">
      <c r="E397" s="97" t="s">
        <v>3013</v>
      </c>
    </row>
    <row r="398" spans="5:5" ht="21.6" customHeight="1">
      <c r="E398" s="97" t="s">
        <v>3081</v>
      </c>
    </row>
    <row r="399" spans="5:5" ht="21.6" customHeight="1">
      <c r="E399" s="97" t="s">
        <v>368</v>
      </c>
    </row>
    <row r="400" spans="5:5" ht="21.6" customHeight="1">
      <c r="E400" s="97" t="s">
        <v>2101</v>
      </c>
    </row>
    <row r="401" spans="5:5" ht="21.6" customHeight="1">
      <c r="E401" s="97" t="s">
        <v>249</v>
      </c>
    </row>
    <row r="402" spans="5:5" ht="21.6" customHeight="1">
      <c r="E402" s="97" t="s">
        <v>259</v>
      </c>
    </row>
    <row r="403" spans="5:5" ht="21.6" customHeight="1">
      <c r="E403" s="97" t="s">
        <v>3150</v>
      </c>
    </row>
    <row r="404" spans="5:5" ht="21.6" customHeight="1">
      <c r="E404" s="97" t="s">
        <v>3013</v>
      </c>
    </row>
    <row r="405" spans="5:5" ht="21.6" customHeight="1">
      <c r="E405" s="97" t="s">
        <v>3186</v>
      </c>
    </row>
    <row r="406" spans="5:5" ht="21.6" customHeight="1">
      <c r="E406" s="97" t="s">
        <v>3013</v>
      </c>
    </row>
    <row r="407" spans="5:5" ht="21.6" customHeight="1">
      <c r="E407" s="97" t="s">
        <v>3111</v>
      </c>
    </row>
    <row r="408" spans="5:5" ht="21.6" customHeight="1">
      <c r="E408" s="97" t="s">
        <v>337</v>
      </c>
    </row>
    <row r="409" spans="5:5" ht="21.6" customHeight="1">
      <c r="E409" s="97" t="s">
        <v>3018</v>
      </c>
    </row>
    <row r="410" spans="5:5" ht="21.6" customHeight="1">
      <c r="E410" s="97" t="s">
        <v>347</v>
      </c>
    </row>
    <row r="411" spans="5:5" ht="21.6" customHeight="1">
      <c r="E411" s="97" t="s">
        <v>349</v>
      </c>
    </row>
    <row r="412" spans="5:5" ht="21.6" customHeight="1">
      <c r="E412" s="97" t="s">
        <v>351</v>
      </c>
    </row>
    <row r="413" spans="5:5" ht="21.6" customHeight="1">
      <c r="E413" s="97" t="s">
        <v>376</v>
      </c>
    </row>
    <row r="414" spans="5:5" ht="21.6" customHeight="1">
      <c r="E414" s="97" t="s">
        <v>402</v>
      </c>
    </row>
    <row r="415" spans="5:5" ht="21.6" customHeight="1">
      <c r="E415" s="97" t="s">
        <v>3152</v>
      </c>
    </row>
    <row r="416" spans="5:5" ht="21.6" customHeight="1">
      <c r="E416" s="97" t="s">
        <v>3013</v>
      </c>
    </row>
    <row r="417" spans="5:5" ht="21.6" customHeight="1">
      <c r="E417" s="97" t="s">
        <v>3187</v>
      </c>
    </row>
    <row r="418" spans="5:5" ht="21.6" customHeight="1">
      <c r="E418" s="97" t="s">
        <v>3013</v>
      </c>
    </row>
    <row r="419" spans="5:5" ht="21.6" customHeight="1">
      <c r="E419" s="97" t="s">
        <v>3127</v>
      </c>
    </row>
    <row r="420" spans="5:5" ht="21.6" customHeight="1">
      <c r="E420" s="97" t="s">
        <v>3013</v>
      </c>
    </row>
    <row r="421" spans="5:5" ht="21.6" customHeight="1">
      <c r="E421" s="97" t="s">
        <v>3188</v>
      </c>
    </row>
    <row r="422" spans="5:5" ht="21.6" customHeight="1">
      <c r="E422" s="97" t="s">
        <v>3013</v>
      </c>
    </row>
    <row r="423" spans="5:5" ht="21.6" customHeight="1">
      <c r="E423" s="97" t="s">
        <v>3154</v>
      </c>
    </row>
    <row r="424" spans="5:5" ht="21.6" customHeight="1">
      <c r="E424" s="97" t="s">
        <v>3013</v>
      </c>
    </row>
    <row r="425" spans="5:5" ht="21.6" customHeight="1">
      <c r="E425" s="97" t="s">
        <v>3113</v>
      </c>
    </row>
    <row r="426" spans="5:5" ht="21.6" customHeight="1">
      <c r="E426" s="97" t="s">
        <v>39</v>
      </c>
    </row>
    <row r="427" spans="5:5" ht="21.6" customHeight="1">
      <c r="E427" s="97" t="s">
        <v>3121</v>
      </c>
    </row>
    <row r="428" spans="5:5" ht="21.6" customHeight="1">
      <c r="E428" s="97" t="s">
        <v>3013</v>
      </c>
    </row>
    <row r="429" spans="5:5" ht="21.6" customHeight="1">
      <c r="E429" s="97" t="s">
        <v>3123</v>
      </c>
    </row>
    <row r="430" spans="5:5" ht="21.6" customHeight="1">
      <c r="E430" s="97" t="s">
        <v>3013</v>
      </c>
    </row>
    <row r="431" spans="5:5" ht="21.6" customHeight="1">
      <c r="E431" s="97" t="s">
        <v>3013</v>
      </c>
    </row>
    <row r="432" spans="5:5" ht="21.6" customHeight="1">
      <c r="E432" s="97" t="s">
        <v>3013</v>
      </c>
    </row>
    <row r="433" spans="5:5" ht="21.6" customHeight="1">
      <c r="E433" s="97" t="s">
        <v>21</v>
      </c>
    </row>
  </sheetData>
  <autoFilter ref="I1:L624" xr:uid="{F68B33C9-E9CA-4011-B4DD-75761C3DDAB2}"/>
  <pageMargins left="0.7" right="0.7" top="0.75" bottom="0.75" header="0.3" footer="0.3"/>
  <pageSetup orientation="portrait"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A310D-CEEF-41D0-A037-31305F8EB24E}">
  <dimension ref="A3:O538"/>
  <sheetViews>
    <sheetView topLeftCell="K105" zoomScale="55" zoomScaleNormal="55" workbookViewId="0">
      <selection activeCell="K105" sqref="K105"/>
    </sheetView>
  </sheetViews>
  <sheetFormatPr baseColWidth="10" defaultColWidth="27.7109375" defaultRowHeight="29.65" customHeight="1"/>
  <cols>
    <col min="5" max="5" width="220" bestFit="1" customWidth="1"/>
    <col min="7" max="7" width="253.140625" bestFit="1" customWidth="1"/>
    <col min="8" max="8" width="35.140625" bestFit="1" customWidth="1"/>
    <col min="10" max="10" width="44.28515625" customWidth="1"/>
    <col min="11" max="11" width="255.7109375" customWidth="1"/>
    <col min="12" max="12" width="35.140625" bestFit="1" customWidth="1"/>
    <col min="13" max="13" width="49.7109375" customWidth="1"/>
    <col min="14" max="14" width="44.7109375" customWidth="1"/>
  </cols>
  <sheetData>
    <row r="3" spans="1:8" ht="29.65" customHeight="1">
      <c r="A3" s="377" t="s">
        <v>3193</v>
      </c>
    </row>
    <row r="4" spans="1:8" ht="29.65" customHeight="1">
      <c r="A4" s="378" t="s">
        <v>3097</v>
      </c>
    </row>
    <row r="5" spans="1:8" ht="29.65" customHeight="1">
      <c r="A5" s="268" t="s">
        <v>3097</v>
      </c>
    </row>
    <row r="6" spans="1:8" ht="29.65" customHeight="1">
      <c r="A6" s="81" t="s">
        <v>3087</v>
      </c>
      <c r="E6" s="46" t="s">
        <v>19</v>
      </c>
    </row>
    <row r="7" spans="1:8" ht="29.65" customHeight="1">
      <c r="A7" s="81" t="s">
        <v>3087</v>
      </c>
      <c r="E7" s="47" t="s">
        <v>3139</v>
      </c>
    </row>
    <row r="8" spans="1:8" ht="29.65" customHeight="1">
      <c r="A8" s="81" t="s">
        <v>3087</v>
      </c>
      <c r="E8" s="47" t="s">
        <v>3194</v>
      </c>
    </row>
    <row r="9" spans="1:8" ht="29.65" customHeight="1">
      <c r="A9" s="309" t="s">
        <v>3087</v>
      </c>
      <c r="E9" s="47" t="s">
        <v>3087</v>
      </c>
    </row>
    <row r="10" spans="1:8" ht="29.65" customHeight="1">
      <c r="A10" s="268" t="s">
        <v>3087</v>
      </c>
      <c r="E10" s="47" t="s">
        <v>3097</v>
      </c>
    </row>
    <row r="11" spans="1:8" ht="29.65" customHeight="1">
      <c r="A11" s="81" t="s">
        <v>3126</v>
      </c>
      <c r="E11" s="47" t="s">
        <v>21</v>
      </c>
    </row>
    <row r="12" spans="1:8" ht="29.65" customHeight="1">
      <c r="A12" s="81" t="s">
        <v>3126</v>
      </c>
    </row>
    <row r="13" spans="1:8" ht="29.65" customHeight="1">
      <c r="A13" s="81" t="s">
        <v>3139</v>
      </c>
    </row>
    <row r="15" spans="1:8" ht="29.65" customHeight="1">
      <c r="E15" s="377" t="s">
        <v>3193</v>
      </c>
    </row>
    <row r="16" spans="1:8" ht="29.65" customHeight="1">
      <c r="E16" s="81" t="s">
        <v>3195</v>
      </c>
      <c r="G16" s="46" t="s">
        <v>19</v>
      </c>
      <c r="H16" t="s">
        <v>3196</v>
      </c>
    </row>
    <row r="17" spans="5:8" ht="29.65" customHeight="1">
      <c r="E17" s="81" t="s">
        <v>3195</v>
      </c>
      <c r="G17" s="47" t="s">
        <v>3027</v>
      </c>
      <c r="H17">
        <v>3</v>
      </c>
    </row>
    <row r="18" spans="5:8" ht="29.65" customHeight="1">
      <c r="E18" s="81" t="s">
        <v>3027</v>
      </c>
      <c r="G18" s="47" t="s">
        <v>3195</v>
      </c>
      <c r="H18">
        <v>2</v>
      </c>
    </row>
    <row r="19" spans="5:8" ht="29.65" customHeight="1">
      <c r="E19" s="81" t="s">
        <v>3027</v>
      </c>
      <c r="G19" s="47" t="s">
        <v>3174</v>
      </c>
      <c r="H19">
        <v>4</v>
      </c>
    </row>
    <row r="20" spans="5:8" ht="29.65" customHeight="1">
      <c r="E20" s="81" t="s">
        <v>3027</v>
      </c>
      <c r="G20" s="47" t="s">
        <v>3013</v>
      </c>
    </row>
    <row r="21" spans="5:8" ht="29.65" customHeight="1">
      <c r="E21" s="81" t="s">
        <v>3174</v>
      </c>
      <c r="G21" s="47" t="s">
        <v>21</v>
      </c>
      <c r="H21">
        <v>9</v>
      </c>
    </row>
    <row r="22" spans="5:8" ht="29.65" customHeight="1">
      <c r="E22" s="81" t="s">
        <v>3174</v>
      </c>
    </row>
    <row r="23" spans="5:8" ht="29.65" customHeight="1">
      <c r="E23" s="81" t="s">
        <v>3174</v>
      </c>
    </row>
    <row r="24" spans="5:8" ht="29.65" customHeight="1">
      <c r="E24" s="81" t="s">
        <v>3174</v>
      </c>
    </row>
    <row r="34" spans="7:15" ht="29.65" customHeight="1">
      <c r="G34" s="377" t="s">
        <v>3193</v>
      </c>
      <c r="H34" s="315" t="s">
        <v>3197</v>
      </c>
    </row>
    <row r="35" spans="7:15" ht="29.65" customHeight="1">
      <c r="G35" s="378" t="s">
        <v>3198</v>
      </c>
      <c r="H35" s="320" t="s">
        <v>75</v>
      </c>
    </row>
    <row r="36" spans="7:15" ht="29.65" customHeight="1">
      <c r="G36" s="378" t="s">
        <v>3198</v>
      </c>
      <c r="H36" s="320" t="s">
        <v>75</v>
      </c>
    </row>
    <row r="37" spans="7:15" ht="29.65" customHeight="1">
      <c r="G37" s="378" t="s">
        <v>3198</v>
      </c>
      <c r="H37" s="320" t="s">
        <v>1146</v>
      </c>
      <c r="J37" s="46" t="s">
        <v>19</v>
      </c>
      <c r="K37" t="s">
        <v>3199</v>
      </c>
      <c r="M37" s="448" t="s">
        <v>3200</v>
      </c>
      <c r="N37" s="448" t="s">
        <v>3020</v>
      </c>
    </row>
    <row r="38" spans="7:15" ht="29.65" customHeight="1">
      <c r="G38" s="378" t="s">
        <v>3198</v>
      </c>
      <c r="H38" s="320" t="s">
        <v>1146</v>
      </c>
      <c r="J38" s="47" t="s">
        <v>72</v>
      </c>
      <c r="K38">
        <v>1</v>
      </c>
      <c r="M38" s="446" t="s">
        <v>72</v>
      </c>
      <c r="N38" s="446" t="s">
        <v>3201</v>
      </c>
    </row>
    <row r="39" spans="7:15" ht="29.65" customHeight="1">
      <c r="G39" s="378" t="s">
        <v>3198</v>
      </c>
      <c r="H39" s="320" t="s">
        <v>3202</v>
      </c>
      <c r="J39" s="47" t="s">
        <v>37</v>
      </c>
      <c r="K39">
        <v>5</v>
      </c>
      <c r="M39" s="447" t="s">
        <v>37</v>
      </c>
      <c r="N39" s="447" t="s">
        <v>3203</v>
      </c>
      <c r="O39" t="s">
        <v>3204</v>
      </c>
    </row>
    <row r="40" spans="7:15" ht="29.65" customHeight="1">
      <c r="G40" s="378" t="s">
        <v>3198</v>
      </c>
      <c r="H40" s="320" t="s">
        <v>3202</v>
      </c>
      <c r="J40" s="47" t="s">
        <v>3205</v>
      </c>
      <c r="K40">
        <v>2</v>
      </c>
      <c r="M40" s="251" t="s">
        <v>3205</v>
      </c>
      <c r="N40" s="251" t="s">
        <v>3198</v>
      </c>
    </row>
    <row r="41" spans="7:15" ht="29.65" customHeight="1">
      <c r="G41" s="378" t="s">
        <v>3198</v>
      </c>
      <c r="H41" s="320" t="s">
        <v>1082</v>
      </c>
      <c r="J41" s="47" t="s">
        <v>2278</v>
      </c>
      <c r="K41">
        <v>3</v>
      </c>
      <c r="M41" s="414" t="s">
        <v>2278</v>
      </c>
      <c r="N41" s="414" t="s">
        <v>3206</v>
      </c>
    </row>
    <row r="42" spans="7:15" ht="29.65" customHeight="1">
      <c r="G42" s="378" t="s">
        <v>3198</v>
      </c>
      <c r="H42" s="320" t="s">
        <v>1112</v>
      </c>
      <c r="J42" s="47" t="s">
        <v>32</v>
      </c>
      <c r="K42">
        <v>36</v>
      </c>
      <c r="M42" s="447" t="s">
        <v>32</v>
      </c>
      <c r="N42" s="447" t="s">
        <v>3207</v>
      </c>
      <c r="O42" s="354"/>
    </row>
    <row r="43" spans="7:15" ht="29.65" customHeight="1">
      <c r="G43" s="378" t="s">
        <v>3198</v>
      </c>
      <c r="H43" s="320" t="s">
        <v>1134</v>
      </c>
      <c r="J43" s="47" t="s">
        <v>3208</v>
      </c>
      <c r="K43">
        <v>4</v>
      </c>
      <c r="M43" s="446" t="s">
        <v>2204</v>
      </c>
      <c r="N43" s="446" t="s">
        <v>3201</v>
      </c>
    </row>
    <row r="44" spans="7:15" ht="29.65" customHeight="1">
      <c r="G44" s="378" t="s">
        <v>3198</v>
      </c>
      <c r="H44" s="320" t="s">
        <v>2204</v>
      </c>
      <c r="J44" s="47" t="s">
        <v>2204</v>
      </c>
      <c r="K44">
        <v>1</v>
      </c>
      <c r="M44" s="414" t="s">
        <v>58</v>
      </c>
      <c r="N44" s="414" t="s">
        <v>3209</v>
      </c>
    </row>
    <row r="45" spans="7:15" ht="29.65" customHeight="1">
      <c r="G45" s="81" t="s">
        <v>3210</v>
      </c>
      <c r="H45" s="304" t="s">
        <v>32</v>
      </c>
      <c r="J45" s="47" t="s">
        <v>58</v>
      </c>
      <c r="K45">
        <v>4</v>
      </c>
      <c r="M45" s="447" t="s">
        <v>3211</v>
      </c>
      <c r="N45" s="447" t="s">
        <v>3210</v>
      </c>
      <c r="O45" t="s">
        <v>3204</v>
      </c>
    </row>
    <row r="46" spans="7:15" ht="29.65" customHeight="1">
      <c r="G46" s="81" t="s">
        <v>3210</v>
      </c>
      <c r="H46" s="304" t="s">
        <v>32</v>
      </c>
      <c r="J46" s="47" t="s">
        <v>3211</v>
      </c>
      <c r="K46">
        <v>67</v>
      </c>
      <c r="M46" s="446" t="s">
        <v>3202</v>
      </c>
      <c r="N46" s="446" t="s">
        <v>3201</v>
      </c>
    </row>
    <row r="47" spans="7:15" ht="29.65" customHeight="1">
      <c r="G47" s="81" t="s">
        <v>3210</v>
      </c>
      <c r="H47" s="304" t="s">
        <v>32</v>
      </c>
      <c r="J47" s="47" t="s">
        <v>3202</v>
      </c>
      <c r="K47">
        <v>2</v>
      </c>
      <c r="M47" s="446" t="s">
        <v>75</v>
      </c>
      <c r="N47" s="446" t="s">
        <v>3201</v>
      </c>
    </row>
    <row r="48" spans="7:15" ht="29.65" customHeight="1">
      <c r="G48" s="378" t="s">
        <v>3198</v>
      </c>
      <c r="H48" s="304" t="s">
        <v>72</v>
      </c>
      <c r="J48" s="47" t="s">
        <v>75</v>
      </c>
      <c r="K48">
        <v>8</v>
      </c>
      <c r="M48" s="447" t="s">
        <v>3212</v>
      </c>
      <c r="N48" s="447" t="s">
        <v>3213</v>
      </c>
    </row>
    <row r="49" spans="7:14" ht="29.65" customHeight="1">
      <c r="G49" s="81" t="s">
        <v>3213</v>
      </c>
      <c r="H49" s="305" t="s">
        <v>3212</v>
      </c>
      <c r="J49" s="47" t="s">
        <v>3212</v>
      </c>
      <c r="K49">
        <v>6</v>
      </c>
      <c r="M49" s="446" t="s">
        <v>1146</v>
      </c>
      <c r="N49" s="446" t="s">
        <v>3201</v>
      </c>
    </row>
    <row r="50" spans="7:14" ht="29.65" customHeight="1">
      <c r="G50" s="81" t="s">
        <v>3213</v>
      </c>
      <c r="H50" s="305" t="s">
        <v>3212</v>
      </c>
      <c r="J50" s="47" t="s">
        <v>1146</v>
      </c>
      <c r="K50">
        <v>2</v>
      </c>
      <c r="M50" s="446" t="s">
        <v>1082</v>
      </c>
      <c r="N50" s="446" t="s">
        <v>3201</v>
      </c>
    </row>
    <row r="51" spans="7:14" ht="29.65" customHeight="1">
      <c r="G51" s="81" t="s">
        <v>3213</v>
      </c>
      <c r="H51" s="305" t="s">
        <v>3212</v>
      </c>
      <c r="J51" s="47" t="s">
        <v>1082</v>
      </c>
      <c r="K51">
        <v>6</v>
      </c>
      <c r="M51" s="446" t="s">
        <v>1112</v>
      </c>
      <c r="N51" s="446" t="s">
        <v>3201</v>
      </c>
    </row>
    <row r="52" spans="7:14" ht="29.65" customHeight="1">
      <c r="G52" s="81" t="s">
        <v>3213</v>
      </c>
      <c r="H52" s="305" t="s">
        <v>3212</v>
      </c>
      <c r="J52" s="47" t="s">
        <v>1112</v>
      </c>
      <c r="K52">
        <v>1</v>
      </c>
      <c r="M52" s="446" t="s">
        <v>1134</v>
      </c>
      <c r="N52" s="446" t="s">
        <v>3201</v>
      </c>
    </row>
    <row r="53" spans="7:14" ht="29.65" customHeight="1">
      <c r="G53" s="378" t="s">
        <v>3198</v>
      </c>
      <c r="H53" s="320" t="s">
        <v>75</v>
      </c>
      <c r="J53" s="47" t="s">
        <v>1134</v>
      </c>
      <c r="K53">
        <v>1</v>
      </c>
      <c r="M53" s="449" t="s">
        <v>2459</v>
      </c>
      <c r="N53" s="449" t="s">
        <v>3214</v>
      </c>
    </row>
    <row r="54" spans="7:14" ht="29.65" customHeight="1">
      <c r="G54" s="378" t="s">
        <v>3198</v>
      </c>
      <c r="H54" s="320" t="s">
        <v>75</v>
      </c>
      <c r="J54" s="47" t="s">
        <v>2459</v>
      </c>
      <c r="K54">
        <v>9</v>
      </c>
      <c r="M54" s="449" t="s">
        <v>2306</v>
      </c>
      <c r="N54" s="449" t="s">
        <v>3214</v>
      </c>
    </row>
    <row r="55" spans="7:14" ht="29.65" customHeight="1">
      <c r="G55" s="378" t="s">
        <v>3198</v>
      </c>
      <c r="H55" s="320" t="s">
        <v>75</v>
      </c>
      <c r="J55" s="47" t="s">
        <v>2306</v>
      </c>
      <c r="K55">
        <v>11</v>
      </c>
    </row>
    <row r="56" spans="7:14" ht="29.65" customHeight="1">
      <c r="G56" s="378" t="s">
        <v>3198</v>
      </c>
      <c r="H56" s="320" t="s">
        <v>75</v>
      </c>
      <c r="J56" s="47" t="s">
        <v>21</v>
      </c>
      <c r="K56">
        <v>169</v>
      </c>
    </row>
    <row r="57" spans="7:14" ht="29.65" customHeight="1">
      <c r="G57" s="378" t="s">
        <v>3198</v>
      </c>
      <c r="H57" s="320" t="s">
        <v>75</v>
      </c>
    </row>
    <row r="58" spans="7:14" ht="29.65" customHeight="1">
      <c r="G58" s="81" t="s">
        <v>3210</v>
      </c>
      <c r="H58" s="303" t="s">
        <v>3211</v>
      </c>
    </row>
    <row r="59" spans="7:14" ht="29.65" customHeight="1">
      <c r="G59" s="81" t="s">
        <v>3210</v>
      </c>
      <c r="H59" s="303" t="s">
        <v>2459</v>
      </c>
    </row>
    <row r="60" spans="7:14" ht="29.65" customHeight="1">
      <c r="G60" s="81" t="s">
        <v>3210</v>
      </c>
      <c r="H60" s="303" t="s">
        <v>2459</v>
      </c>
    </row>
    <row r="61" spans="7:14" ht="29.65" customHeight="1">
      <c r="G61" s="81" t="s">
        <v>3210</v>
      </c>
      <c r="H61" s="303" t="s">
        <v>2459</v>
      </c>
    </row>
    <row r="62" spans="7:14" ht="29.65" customHeight="1">
      <c r="G62" s="81" t="s">
        <v>3210</v>
      </c>
      <c r="H62" s="313" t="s">
        <v>2278</v>
      </c>
    </row>
    <row r="63" spans="7:14" ht="29.65" customHeight="1">
      <c r="G63" s="81" t="s">
        <v>3210</v>
      </c>
      <c r="H63" s="313" t="s">
        <v>2278</v>
      </c>
    </row>
    <row r="64" spans="7:14" ht="29.65" customHeight="1">
      <c r="G64" s="81" t="s">
        <v>3210</v>
      </c>
      <c r="H64" s="313" t="s">
        <v>2278</v>
      </c>
    </row>
    <row r="65" spans="7:8" ht="29.65" customHeight="1">
      <c r="G65" s="81" t="s">
        <v>3210</v>
      </c>
      <c r="H65" s="306" t="s">
        <v>3211</v>
      </c>
    </row>
    <row r="66" spans="7:8" ht="29.65" customHeight="1">
      <c r="G66" s="81" t="s">
        <v>3198</v>
      </c>
      <c r="H66" s="306" t="s">
        <v>3205</v>
      </c>
    </row>
    <row r="67" spans="7:8" ht="29.65" customHeight="1">
      <c r="G67" s="81" t="s">
        <v>3198</v>
      </c>
      <c r="H67" s="306" t="s">
        <v>3205</v>
      </c>
    </row>
    <row r="68" spans="7:8" ht="29.65" customHeight="1">
      <c r="G68" s="81" t="s">
        <v>3210</v>
      </c>
      <c r="H68" s="306" t="s">
        <v>32</v>
      </c>
    </row>
    <row r="69" spans="7:8" ht="29.65" customHeight="1">
      <c r="G69" s="81" t="s">
        <v>3210</v>
      </c>
      <c r="H69" s="306" t="s">
        <v>32</v>
      </c>
    </row>
    <row r="70" spans="7:8" ht="29.65" customHeight="1">
      <c r="G70" s="81" t="s">
        <v>3210</v>
      </c>
      <c r="H70" s="306" t="s">
        <v>32</v>
      </c>
    </row>
    <row r="71" spans="7:8" ht="29.65" customHeight="1">
      <c r="G71" s="81" t="s">
        <v>3210</v>
      </c>
      <c r="H71" s="304" t="s">
        <v>32</v>
      </c>
    </row>
    <row r="72" spans="7:8" ht="29.65" customHeight="1">
      <c r="G72" s="81" t="s">
        <v>3210</v>
      </c>
      <c r="H72" s="304" t="s">
        <v>32</v>
      </c>
    </row>
    <row r="73" spans="7:8" ht="29.65" customHeight="1">
      <c r="G73" s="81" t="s">
        <v>3210</v>
      </c>
      <c r="H73" s="304" t="s">
        <v>32</v>
      </c>
    </row>
    <row r="74" spans="7:8" ht="29.65" customHeight="1">
      <c r="G74" s="81" t="s">
        <v>3210</v>
      </c>
      <c r="H74" s="301" t="s">
        <v>32</v>
      </c>
    </row>
    <row r="75" spans="7:8" ht="29.65" customHeight="1">
      <c r="G75" s="81" t="s">
        <v>3210</v>
      </c>
      <c r="H75" s="301" t="s">
        <v>32</v>
      </c>
    </row>
    <row r="76" spans="7:8" ht="29.65" customHeight="1">
      <c r="G76" s="81" t="s">
        <v>3210</v>
      </c>
      <c r="H76" s="301" t="s">
        <v>32</v>
      </c>
    </row>
    <row r="77" spans="7:8" ht="29.65" customHeight="1">
      <c r="G77" s="81" t="s">
        <v>3210</v>
      </c>
      <c r="H77" s="301" t="s">
        <v>3211</v>
      </c>
    </row>
    <row r="78" spans="7:8" ht="29.65" customHeight="1">
      <c r="G78" s="81" t="s">
        <v>3210</v>
      </c>
      <c r="H78" s="301" t="s">
        <v>3211</v>
      </c>
    </row>
    <row r="79" spans="7:8" ht="29.65" customHeight="1">
      <c r="G79" s="81" t="s">
        <v>3210</v>
      </c>
      <c r="H79" s="301" t="s">
        <v>3211</v>
      </c>
    </row>
    <row r="80" spans="7:8" ht="29.65" customHeight="1">
      <c r="G80" s="81" t="s">
        <v>3210</v>
      </c>
      <c r="H80" s="314" t="s">
        <v>32</v>
      </c>
    </row>
    <row r="81" spans="7:8" ht="29.65" customHeight="1">
      <c r="G81" s="81" t="s">
        <v>3210</v>
      </c>
      <c r="H81" s="314" t="s">
        <v>32</v>
      </c>
    </row>
    <row r="82" spans="7:8" ht="29.65" customHeight="1">
      <c r="G82" s="81" t="s">
        <v>3210</v>
      </c>
      <c r="H82" s="314" t="s">
        <v>32</v>
      </c>
    </row>
    <row r="83" spans="7:8" ht="29.65" customHeight="1">
      <c r="G83" s="378" t="s">
        <v>3198</v>
      </c>
      <c r="H83" s="314" t="s">
        <v>1082</v>
      </c>
    </row>
    <row r="84" spans="7:8" ht="29.65" customHeight="1">
      <c r="G84" s="378" t="s">
        <v>3198</v>
      </c>
      <c r="H84" s="314" t="s">
        <v>1082</v>
      </c>
    </row>
    <row r="85" spans="7:8" ht="29.65" customHeight="1">
      <c r="G85" s="378" t="s">
        <v>3198</v>
      </c>
      <c r="H85" s="314" t="s">
        <v>1082</v>
      </c>
    </row>
    <row r="86" spans="7:8" ht="29.65" customHeight="1">
      <c r="G86" s="378" t="s">
        <v>3198</v>
      </c>
      <c r="H86" s="314" t="s">
        <v>1082</v>
      </c>
    </row>
    <row r="87" spans="7:8" ht="29.65" customHeight="1">
      <c r="G87" s="378" t="s">
        <v>3198</v>
      </c>
      <c r="H87" s="314" t="s">
        <v>1082</v>
      </c>
    </row>
    <row r="88" spans="7:8" ht="29.65" customHeight="1">
      <c r="G88" s="81" t="s">
        <v>3210</v>
      </c>
      <c r="H88" s="302" t="s">
        <v>32</v>
      </c>
    </row>
    <row r="89" spans="7:8" ht="29.65" customHeight="1">
      <c r="G89" s="81" t="s">
        <v>3210</v>
      </c>
      <c r="H89" s="302" t="s">
        <v>32</v>
      </c>
    </row>
    <row r="90" spans="7:8" ht="29.65" customHeight="1">
      <c r="G90" s="81" t="s">
        <v>3210</v>
      </c>
      <c r="H90" s="302" t="s">
        <v>32</v>
      </c>
    </row>
    <row r="91" spans="7:8" ht="29.65" customHeight="1">
      <c r="G91" s="81" t="s">
        <v>3210</v>
      </c>
      <c r="H91" s="302" t="s">
        <v>2306</v>
      </c>
    </row>
    <row r="92" spans="7:8" ht="29.65" customHeight="1">
      <c r="G92" s="81" t="s">
        <v>3210</v>
      </c>
      <c r="H92" s="302" t="s">
        <v>2306</v>
      </c>
    </row>
    <row r="93" spans="7:8" ht="29.65" customHeight="1">
      <c r="G93" s="81" t="s">
        <v>3210</v>
      </c>
      <c r="H93" s="302" t="s">
        <v>2306</v>
      </c>
    </row>
    <row r="94" spans="7:8" ht="29.65" customHeight="1">
      <c r="G94" s="81" t="s">
        <v>3210</v>
      </c>
      <c r="H94" s="302" t="s">
        <v>2306</v>
      </c>
    </row>
    <row r="95" spans="7:8" ht="29.65" customHeight="1">
      <c r="G95" s="81" t="s">
        <v>3210</v>
      </c>
      <c r="H95" s="302" t="s">
        <v>2306</v>
      </c>
    </row>
    <row r="96" spans="7:8" ht="29.65" customHeight="1">
      <c r="G96" s="81" t="s">
        <v>3210</v>
      </c>
      <c r="H96" s="302" t="s">
        <v>2306</v>
      </c>
    </row>
    <row r="97" spans="7:12" ht="29.65" customHeight="1">
      <c r="G97" s="81" t="s">
        <v>3210</v>
      </c>
      <c r="H97" s="302" t="s">
        <v>3211</v>
      </c>
    </row>
    <row r="98" spans="7:12" ht="29.65" customHeight="1">
      <c r="G98" s="81" t="s">
        <v>3210</v>
      </c>
      <c r="H98" s="302" t="s">
        <v>3211</v>
      </c>
    </row>
    <row r="99" spans="7:12" ht="29.65" customHeight="1">
      <c r="G99" s="81" t="s">
        <v>3210</v>
      </c>
      <c r="H99" s="302" t="s">
        <v>3211</v>
      </c>
      <c r="J99" s="377" t="s">
        <v>3193</v>
      </c>
    </row>
    <row r="100" spans="7:12" ht="29.65" customHeight="1">
      <c r="G100" s="81" t="s">
        <v>3210</v>
      </c>
      <c r="H100" s="302" t="s">
        <v>3211</v>
      </c>
      <c r="J100" s="310" t="s">
        <v>3215</v>
      </c>
    </row>
    <row r="101" spans="7:12" ht="29.65" customHeight="1">
      <c r="G101" s="81" t="s">
        <v>3210</v>
      </c>
      <c r="H101" s="302" t="s">
        <v>3211</v>
      </c>
      <c r="J101" s="310" t="s">
        <v>3215</v>
      </c>
    </row>
    <row r="102" spans="7:12" ht="29.65" customHeight="1">
      <c r="G102" s="81" t="s">
        <v>3210</v>
      </c>
      <c r="H102" s="301" t="s">
        <v>32</v>
      </c>
      <c r="J102" s="310" t="s">
        <v>3215</v>
      </c>
    </row>
    <row r="103" spans="7:12" ht="29.65" customHeight="1">
      <c r="G103" s="81" t="s">
        <v>3210</v>
      </c>
      <c r="H103" s="301" t="s">
        <v>32</v>
      </c>
      <c r="J103" s="310" t="s">
        <v>3215</v>
      </c>
    </row>
    <row r="104" spans="7:12" ht="29.65" customHeight="1">
      <c r="G104" s="81" t="s">
        <v>3210</v>
      </c>
      <c r="H104" s="301" t="s">
        <v>32</v>
      </c>
      <c r="J104" s="268" t="s">
        <v>3216</v>
      </c>
      <c r="K104" s="46" t="s">
        <v>19</v>
      </c>
      <c r="L104" t="s">
        <v>3196</v>
      </c>
    </row>
    <row r="105" spans="7:12" ht="29.65" customHeight="1">
      <c r="G105" s="81" t="s">
        <v>3210</v>
      </c>
      <c r="H105" s="301" t="s">
        <v>32</v>
      </c>
      <c r="J105" s="268" t="s">
        <v>3216</v>
      </c>
      <c r="K105" s="47" t="s">
        <v>3217</v>
      </c>
      <c r="L105">
        <v>11</v>
      </c>
    </row>
    <row r="106" spans="7:12" ht="29.65" customHeight="1">
      <c r="G106" s="81" t="s">
        <v>3210</v>
      </c>
      <c r="H106" s="301" t="s">
        <v>32</v>
      </c>
      <c r="J106" s="268" t="s">
        <v>3216</v>
      </c>
      <c r="K106" s="47" t="s">
        <v>3218</v>
      </c>
      <c r="L106">
        <v>3</v>
      </c>
    </row>
    <row r="107" spans="7:12" ht="29.65" customHeight="1">
      <c r="G107" s="81" t="s">
        <v>3210</v>
      </c>
      <c r="H107" s="301" t="s">
        <v>3211</v>
      </c>
      <c r="J107" s="268" t="s">
        <v>3216</v>
      </c>
      <c r="K107" s="47" t="s">
        <v>3219</v>
      </c>
      <c r="L107">
        <v>3</v>
      </c>
    </row>
    <row r="108" spans="7:12" ht="29.65" customHeight="1">
      <c r="G108" s="81" t="s">
        <v>3210</v>
      </c>
      <c r="H108" s="301" t="s">
        <v>3211</v>
      </c>
      <c r="J108" s="81" t="s">
        <v>3220</v>
      </c>
      <c r="K108" s="47" t="s">
        <v>3221</v>
      </c>
      <c r="L108">
        <v>2</v>
      </c>
    </row>
    <row r="109" spans="7:12" ht="29.65" customHeight="1">
      <c r="G109" s="81" t="s">
        <v>3210</v>
      </c>
      <c r="H109" s="301" t="s">
        <v>3211</v>
      </c>
      <c r="J109" s="81" t="s">
        <v>3220</v>
      </c>
      <c r="K109" s="47" t="s">
        <v>3222</v>
      </c>
      <c r="L109">
        <v>3</v>
      </c>
    </row>
    <row r="110" spans="7:12" ht="29.65" customHeight="1">
      <c r="G110" s="81" t="s">
        <v>3210</v>
      </c>
      <c r="H110" s="301" t="s">
        <v>3211</v>
      </c>
      <c r="J110" s="309" t="s">
        <v>3220</v>
      </c>
      <c r="K110" s="47" t="s">
        <v>3223</v>
      </c>
      <c r="L110">
        <v>2</v>
      </c>
    </row>
    <row r="111" spans="7:12" ht="29.65" customHeight="1">
      <c r="G111" s="81" t="s">
        <v>3210</v>
      </c>
      <c r="H111" s="301" t="s">
        <v>3211</v>
      </c>
      <c r="J111" s="310" t="s">
        <v>3224</v>
      </c>
      <c r="K111" s="47" t="s">
        <v>3225</v>
      </c>
      <c r="L111">
        <v>5</v>
      </c>
    </row>
    <row r="112" spans="7:12" ht="29.65" customHeight="1">
      <c r="G112" s="81" t="s">
        <v>3210</v>
      </c>
      <c r="H112" s="301" t="s">
        <v>3211</v>
      </c>
      <c r="J112" s="178" t="s">
        <v>3226</v>
      </c>
      <c r="K112" s="47" t="s">
        <v>3227</v>
      </c>
      <c r="L112">
        <v>3</v>
      </c>
    </row>
    <row r="113" spans="7:12" ht="29.65" customHeight="1">
      <c r="G113" s="81" t="s">
        <v>3210</v>
      </c>
      <c r="H113" s="301" t="s">
        <v>3211</v>
      </c>
      <c r="J113" s="178" t="s">
        <v>3228</v>
      </c>
      <c r="K113" s="47" t="s">
        <v>3229</v>
      </c>
      <c r="L113">
        <v>3</v>
      </c>
    </row>
    <row r="114" spans="7:12" ht="29.65" customHeight="1">
      <c r="G114" s="81" t="s">
        <v>3210</v>
      </c>
      <c r="H114" s="301" t="s">
        <v>3211</v>
      </c>
      <c r="J114" s="178" t="s">
        <v>3230</v>
      </c>
      <c r="K114" s="47" t="s">
        <v>3231</v>
      </c>
      <c r="L114">
        <v>3</v>
      </c>
    </row>
    <row r="115" spans="7:12" ht="29.65" customHeight="1">
      <c r="G115" s="81" t="s">
        <v>3210</v>
      </c>
      <c r="H115" s="301" t="s">
        <v>3211</v>
      </c>
      <c r="J115" s="178" t="s">
        <v>3232</v>
      </c>
      <c r="K115" s="47" t="s">
        <v>3233</v>
      </c>
      <c r="L115">
        <v>3</v>
      </c>
    </row>
    <row r="116" spans="7:12" ht="29.65" customHeight="1">
      <c r="G116" s="81" t="s">
        <v>3210</v>
      </c>
      <c r="H116" s="301" t="s">
        <v>3211</v>
      </c>
      <c r="J116" s="178" t="s">
        <v>3234</v>
      </c>
      <c r="K116" s="47" t="s">
        <v>3235</v>
      </c>
      <c r="L116">
        <v>5</v>
      </c>
    </row>
    <row r="117" spans="7:12" ht="29.65" customHeight="1">
      <c r="G117" s="81" t="s">
        <v>3210</v>
      </c>
      <c r="H117" s="301" t="s">
        <v>3211</v>
      </c>
      <c r="J117" s="178" t="s">
        <v>3236</v>
      </c>
      <c r="K117" s="47" t="s">
        <v>3237</v>
      </c>
      <c r="L117">
        <v>4</v>
      </c>
    </row>
    <row r="118" spans="7:12" ht="29.65" customHeight="1">
      <c r="G118" s="81" t="s">
        <v>3210</v>
      </c>
      <c r="H118" s="301" t="s">
        <v>3211</v>
      </c>
      <c r="J118" s="178" t="s">
        <v>3238</v>
      </c>
      <c r="K118" s="47" t="s">
        <v>3239</v>
      </c>
      <c r="L118">
        <v>2</v>
      </c>
    </row>
    <row r="119" spans="7:12" ht="29.65" customHeight="1">
      <c r="G119" s="81" t="s">
        <v>3210</v>
      </c>
      <c r="H119" s="301" t="s">
        <v>3211</v>
      </c>
      <c r="J119" s="178" t="s">
        <v>3240</v>
      </c>
      <c r="K119" s="47" t="s">
        <v>3241</v>
      </c>
      <c r="L119">
        <v>1</v>
      </c>
    </row>
    <row r="120" spans="7:12" ht="29.65" customHeight="1">
      <c r="G120" s="81" t="s">
        <v>3210</v>
      </c>
      <c r="H120" s="301" t="s">
        <v>3211</v>
      </c>
      <c r="J120" s="178" t="s">
        <v>3242</v>
      </c>
      <c r="K120" s="47" t="s">
        <v>3243</v>
      </c>
      <c r="L120">
        <v>5</v>
      </c>
    </row>
    <row r="121" spans="7:12" ht="29.65" customHeight="1">
      <c r="G121" s="81" t="s">
        <v>3210</v>
      </c>
      <c r="H121" s="301" t="s">
        <v>3211</v>
      </c>
      <c r="J121" s="178" t="s">
        <v>3244</v>
      </c>
      <c r="K121" s="47" t="s">
        <v>3245</v>
      </c>
      <c r="L121">
        <v>5</v>
      </c>
    </row>
    <row r="122" spans="7:12" ht="29.65" customHeight="1">
      <c r="G122" s="81" t="s">
        <v>3210</v>
      </c>
      <c r="H122" s="301" t="s">
        <v>3211</v>
      </c>
      <c r="J122" s="178" t="s">
        <v>3246</v>
      </c>
      <c r="K122" s="47" t="s">
        <v>3247</v>
      </c>
      <c r="L122">
        <v>4</v>
      </c>
    </row>
    <row r="123" spans="7:12" ht="29.65" customHeight="1">
      <c r="G123" s="81" t="s">
        <v>3210</v>
      </c>
      <c r="H123" s="301" t="s">
        <v>3211</v>
      </c>
      <c r="J123" s="266" t="s">
        <v>3248</v>
      </c>
      <c r="K123" s="47" t="s">
        <v>3249</v>
      </c>
      <c r="L123">
        <v>3</v>
      </c>
    </row>
    <row r="124" spans="7:12" ht="29.65" customHeight="1">
      <c r="G124" s="81" t="s">
        <v>3210</v>
      </c>
      <c r="H124" s="301" t="s">
        <v>3211</v>
      </c>
      <c r="J124" s="178" t="s">
        <v>3250</v>
      </c>
      <c r="K124" s="47" t="s">
        <v>3251</v>
      </c>
      <c r="L124">
        <v>4</v>
      </c>
    </row>
    <row r="125" spans="7:12" ht="29.65" customHeight="1">
      <c r="G125" s="81" t="s">
        <v>3210</v>
      </c>
      <c r="H125" s="301" t="s">
        <v>3211</v>
      </c>
      <c r="J125" s="178" t="s">
        <v>3252</v>
      </c>
      <c r="K125" s="47" t="s">
        <v>3253</v>
      </c>
      <c r="L125">
        <v>4</v>
      </c>
    </row>
    <row r="126" spans="7:12" ht="29.65" customHeight="1">
      <c r="G126" s="81" t="s">
        <v>3210</v>
      </c>
      <c r="H126" s="301" t="s">
        <v>3211</v>
      </c>
      <c r="J126" s="81" t="s">
        <v>3254</v>
      </c>
      <c r="K126" s="47" t="s">
        <v>3255</v>
      </c>
      <c r="L126">
        <v>3</v>
      </c>
    </row>
    <row r="127" spans="7:12" ht="29.65" customHeight="1">
      <c r="G127" s="81" t="s">
        <v>3210</v>
      </c>
      <c r="H127" s="301" t="s">
        <v>3211</v>
      </c>
      <c r="J127" s="178" t="s">
        <v>3256</v>
      </c>
      <c r="K127" s="47" t="s">
        <v>3254</v>
      </c>
      <c r="L127">
        <v>1</v>
      </c>
    </row>
    <row r="128" spans="7:12" ht="29.65" customHeight="1">
      <c r="G128" s="81" t="s">
        <v>3210</v>
      </c>
      <c r="H128" s="301" t="s">
        <v>3211</v>
      </c>
      <c r="J128" s="178" t="s">
        <v>3256</v>
      </c>
      <c r="K128" s="47" t="s">
        <v>3257</v>
      </c>
      <c r="L128">
        <v>2</v>
      </c>
    </row>
    <row r="129" spans="7:12" ht="29.65" customHeight="1">
      <c r="G129" s="81" t="s">
        <v>3210</v>
      </c>
      <c r="H129" s="301" t="s">
        <v>3211</v>
      </c>
      <c r="J129" s="178" t="s">
        <v>3256</v>
      </c>
      <c r="K129" s="47" t="s">
        <v>3258</v>
      </c>
      <c r="L129">
        <v>2</v>
      </c>
    </row>
    <row r="130" spans="7:12" ht="29.65" customHeight="1">
      <c r="G130" s="81" t="s">
        <v>3210</v>
      </c>
      <c r="H130" s="301" t="s">
        <v>3211</v>
      </c>
      <c r="J130" s="268" t="s">
        <v>3241</v>
      </c>
      <c r="K130" s="47" t="s">
        <v>3252</v>
      </c>
      <c r="L130">
        <v>1</v>
      </c>
    </row>
    <row r="131" spans="7:12" ht="29.65" customHeight="1">
      <c r="G131" s="81" t="s">
        <v>3210</v>
      </c>
      <c r="H131" s="301" t="s">
        <v>3211</v>
      </c>
      <c r="J131" s="268" t="s">
        <v>3259</v>
      </c>
      <c r="K131" s="47" t="s">
        <v>3216</v>
      </c>
      <c r="L131">
        <v>4</v>
      </c>
    </row>
    <row r="132" spans="7:12" ht="29.65" customHeight="1">
      <c r="G132" s="81" t="s">
        <v>3210</v>
      </c>
      <c r="H132" s="301" t="s">
        <v>3211</v>
      </c>
      <c r="J132" s="268" t="s">
        <v>3259</v>
      </c>
      <c r="K132" s="47" t="s">
        <v>3260</v>
      </c>
      <c r="L132">
        <v>3</v>
      </c>
    </row>
    <row r="133" spans="7:12" ht="29.65" customHeight="1">
      <c r="G133" s="81" t="s">
        <v>3210</v>
      </c>
      <c r="H133" s="301" t="s">
        <v>3211</v>
      </c>
      <c r="J133" s="268" t="s">
        <v>3259</v>
      </c>
      <c r="K133" s="47" t="s">
        <v>3261</v>
      </c>
      <c r="L133">
        <v>6</v>
      </c>
    </row>
    <row r="134" spans="7:12" ht="29.65" customHeight="1">
      <c r="G134" s="81" t="s">
        <v>3210</v>
      </c>
      <c r="H134" s="301" t="s">
        <v>3211</v>
      </c>
      <c r="J134" s="268" t="s">
        <v>3259</v>
      </c>
      <c r="K134" s="47" t="s">
        <v>3262</v>
      </c>
      <c r="L134">
        <v>5</v>
      </c>
    </row>
    <row r="135" spans="7:12" ht="29.65" customHeight="1">
      <c r="G135" s="81" t="s">
        <v>3210</v>
      </c>
      <c r="H135" s="301" t="s">
        <v>3211</v>
      </c>
      <c r="J135" s="267" t="s">
        <v>3263</v>
      </c>
      <c r="K135" s="47" t="s">
        <v>3264</v>
      </c>
      <c r="L135">
        <v>6</v>
      </c>
    </row>
    <row r="136" spans="7:12" ht="29.65" customHeight="1">
      <c r="G136" s="81" t="s">
        <v>3210</v>
      </c>
      <c r="H136" s="301" t="s">
        <v>3211</v>
      </c>
      <c r="J136" s="267" t="s">
        <v>3263</v>
      </c>
      <c r="K136" s="47" t="s">
        <v>3265</v>
      </c>
      <c r="L136">
        <v>5</v>
      </c>
    </row>
    <row r="137" spans="7:12" ht="29.65" customHeight="1">
      <c r="G137" s="81" t="s">
        <v>3210</v>
      </c>
      <c r="H137" s="301" t="s">
        <v>3211</v>
      </c>
      <c r="J137" s="267" t="s">
        <v>3263</v>
      </c>
      <c r="K137" s="47" t="s">
        <v>3266</v>
      </c>
      <c r="L137">
        <v>5</v>
      </c>
    </row>
    <row r="138" spans="7:12" ht="29.65" customHeight="1">
      <c r="G138" s="81" t="s">
        <v>3210</v>
      </c>
      <c r="H138" s="301" t="s">
        <v>3211</v>
      </c>
      <c r="J138" s="81" t="s">
        <v>3267</v>
      </c>
      <c r="K138" s="47" t="s">
        <v>3268</v>
      </c>
      <c r="L138">
        <v>4</v>
      </c>
    </row>
    <row r="139" spans="7:12" ht="29.65" customHeight="1">
      <c r="G139" s="81" t="s">
        <v>3210</v>
      </c>
      <c r="H139" s="301" t="s">
        <v>3211</v>
      </c>
      <c r="J139" s="81" t="s">
        <v>3267</v>
      </c>
      <c r="K139" s="47" t="s">
        <v>3269</v>
      </c>
      <c r="L139">
        <v>1</v>
      </c>
    </row>
    <row r="140" spans="7:12" ht="29.65" customHeight="1">
      <c r="G140" s="81" t="s">
        <v>3210</v>
      </c>
      <c r="H140" s="301" t="s">
        <v>3211</v>
      </c>
      <c r="J140" s="81" t="s">
        <v>3267</v>
      </c>
      <c r="K140" s="47" t="s">
        <v>3270</v>
      </c>
      <c r="L140">
        <v>1</v>
      </c>
    </row>
    <row r="141" spans="7:12" ht="29.65" customHeight="1">
      <c r="G141" s="81" t="s">
        <v>3210</v>
      </c>
      <c r="H141" s="301" t="s">
        <v>3211</v>
      </c>
      <c r="J141" s="81" t="s">
        <v>3267</v>
      </c>
      <c r="K141" s="47" t="s">
        <v>3271</v>
      </c>
      <c r="L141">
        <v>1</v>
      </c>
    </row>
    <row r="142" spans="7:12" ht="29.65" customHeight="1">
      <c r="G142" s="81" t="s">
        <v>3210</v>
      </c>
      <c r="H142" s="301" t="s">
        <v>3211</v>
      </c>
      <c r="J142" s="81" t="s">
        <v>3267</v>
      </c>
      <c r="K142" s="47" t="s">
        <v>3272</v>
      </c>
      <c r="L142">
        <v>1</v>
      </c>
    </row>
    <row r="143" spans="7:12" ht="29.65" customHeight="1">
      <c r="G143" s="81" t="s">
        <v>3210</v>
      </c>
      <c r="H143" s="301" t="s">
        <v>3211</v>
      </c>
      <c r="J143" s="81" t="s">
        <v>3267</v>
      </c>
      <c r="K143" s="47" t="s">
        <v>3273</v>
      </c>
      <c r="L143">
        <v>2</v>
      </c>
    </row>
    <row r="144" spans="7:12" ht="29.65" customHeight="1">
      <c r="G144" s="81" t="s">
        <v>3210</v>
      </c>
      <c r="H144" s="301" t="s">
        <v>3211</v>
      </c>
      <c r="J144" s="81" t="s">
        <v>3274</v>
      </c>
      <c r="K144" s="47" t="s">
        <v>3275</v>
      </c>
      <c r="L144">
        <v>4</v>
      </c>
    </row>
    <row r="145" spans="7:12" ht="29.65" customHeight="1">
      <c r="G145" s="81" t="s">
        <v>3210</v>
      </c>
      <c r="H145" s="301" t="s">
        <v>3211</v>
      </c>
      <c r="J145" s="81" t="s">
        <v>3274</v>
      </c>
      <c r="K145" s="47" t="s">
        <v>3274</v>
      </c>
      <c r="L145">
        <v>2</v>
      </c>
    </row>
    <row r="146" spans="7:12" ht="29.65" customHeight="1">
      <c r="G146" s="81" t="s">
        <v>3210</v>
      </c>
      <c r="H146" s="317" t="s">
        <v>3211</v>
      </c>
      <c r="J146" s="310" t="s">
        <v>3276</v>
      </c>
      <c r="K146" s="47" t="s">
        <v>3277</v>
      </c>
      <c r="L146">
        <v>1</v>
      </c>
    </row>
    <row r="147" spans="7:12" ht="29.65" customHeight="1">
      <c r="G147" s="81" t="s">
        <v>3210</v>
      </c>
      <c r="H147" s="301" t="s">
        <v>3211</v>
      </c>
      <c r="J147" s="178" t="s">
        <v>3278</v>
      </c>
      <c r="K147" s="47" t="s">
        <v>3279</v>
      </c>
      <c r="L147">
        <v>1</v>
      </c>
    </row>
    <row r="148" spans="7:12" ht="29.65" customHeight="1">
      <c r="G148" s="81" t="s">
        <v>3210</v>
      </c>
      <c r="H148" s="301" t="s">
        <v>3211</v>
      </c>
      <c r="J148" s="178" t="s">
        <v>3278</v>
      </c>
      <c r="K148" s="47" t="s">
        <v>3280</v>
      </c>
      <c r="L148">
        <v>1</v>
      </c>
    </row>
    <row r="149" spans="7:12" ht="29.65" customHeight="1">
      <c r="G149" s="81" t="s">
        <v>3210</v>
      </c>
      <c r="H149" s="301" t="s">
        <v>3211</v>
      </c>
      <c r="J149" s="178" t="s">
        <v>3278</v>
      </c>
      <c r="K149" s="47" t="s">
        <v>3215</v>
      </c>
      <c r="L149">
        <v>4</v>
      </c>
    </row>
    <row r="150" spans="7:12" ht="29.65" customHeight="1">
      <c r="G150" s="81" t="s">
        <v>3210</v>
      </c>
      <c r="H150" s="301" t="s">
        <v>3211</v>
      </c>
      <c r="J150" s="81" t="s">
        <v>3235</v>
      </c>
      <c r="K150" s="47" t="s">
        <v>3281</v>
      </c>
      <c r="L150">
        <v>5</v>
      </c>
    </row>
    <row r="151" spans="7:12" ht="29.65" customHeight="1">
      <c r="G151" s="81" t="s">
        <v>3210</v>
      </c>
      <c r="H151" s="301" t="s">
        <v>3211</v>
      </c>
      <c r="J151" s="81" t="s">
        <v>3235</v>
      </c>
      <c r="K151" s="47" t="s">
        <v>3282</v>
      </c>
      <c r="L151">
        <v>3</v>
      </c>
    </row>
    <row r="152" spans="7:12" ht="29.65" customHeight="1">
      <c r="G152" s="81" t="s">
        <v>3210</v>
      </c>
      <c r="H152" s="317" t="s">
        <v>3211</v>
      </c>
      <c r="J152" s="81" t="s">
        <v>3235</v>
      </c>
      <c r="K152" s="47" t="s">
        <v>3283</v>
      </c>
      <c r="L152">
        <v>4</v>
      </c>
    </row>
    <row r="153" spans="7:12" ht="29.65" customHeight="1">
      <c r="G153" s="81" t="s">
        <v>3210</v>
      </c>
      <c r="H153" s="301" t="s">
        <v>3211</v>
      </c>
      <c r="J153" s="81" t="s">
        <v>3235</v>
      </c>
      <c r="K153" s="47" t="s">
        <v>3284</v>
      </c>
      <c r="L153">
        <v>3</v>
      </c>
    </row>
    <row r="154" spans="7:12" ht="29.65" customHeight="1">
      <c r="G154" s="81" t="s">
        <v>3210</v>
      </c>
      <c r="H154" s="301" t="s">
        <v>3211</v>
      </c>
      <c r="J154" s="81" t="s">
        <v>3235</v>
      </c>
      <c r="K154" s="47" t="s">
        <v>3285</v>
      </c>
      <c r="L154">
        <v>3</v>
      </c>
    </row>
    <row r="155" spans="7:12" ht="29.65" customHeight="1">
      <c r="G155" s="81" t="s">
        <v>3210</v>
      </c>
      <c r="H155" s="301" t="s">
        <v>3211</v>
      </c>
      <c r="J155" s="178" t="s">
        <v>3286</v>
      </c>
      <c r="K155" s="47" t="s">
        <v>3287</v>
      </c>
      <c r="L155">
        <v>5</v>
      </c>
    </row>
    <row r="156" spans="7:12" ht="29.65" customHeight="1">
      <c r="G156" s="81" t="s">
        <v>3210</v>
      </c>
      <c r="H156" s="301" t="s">
        <v>3211</v>
      </c>
      <c r="J156" s="178" t="s">
        <v>3286</v>
      </c>
      <c r="K156" s="47" t="s">
        <v>3288</v>
      </c>
      <c r="L156">
        <v>2</v>
      </c>
    </row>
    <row r="157" spans="7:12" ht="29.65" customHeight="1">
      <c r="G157" s="81" t="s">
        <v>3210</v>
      </c>
      <c r="H157" s="301" t="s">
        <v>3211</v>
      </c>
      <c r="J157" s="178" t="s">
        <v>3289</v>
      </c>
      <c r="K157" s="47" t="s">
        <v>3290</v>
      </c>
      <c r="L157">
        <v>2</v>
      </c>
    </row>
    <row r="158" spans="7:12" ht="29.65" customHeight="1">
      <c r="G158" s="81" t="s">
        <v>3210</v>
      </c>
      <c r="H158" s="301" t="s">
        <v>3211</v>
      </c>
      <c r="J158" s="178" t="s">
        <v>3289</v>
      </c>
      <c r="K158" s="47" t="s">
        <v>3278</v>
      </c>
      <c r="L158">
        <v>3</v>
      </c>
    </row>
    <row r="159" spans="7:12" ht="29.65" customHeight="1">
      <c r="G159" s="81" t="s">
        <v>3210</v>
      </c>
      <c r="H159" s="301" t="s">
        <v>3211</v>
      </c>
      <c r="J159" s="178" t="s">
        <v>3289</v>
      </c>
      <c r="K159" s="47" t="s">
        <v>3291</v>
      </c>
      <c r="L159">
        <v>3</v>
      </c>
    </row>
    <row r="160" spans="7:12" ht="29.65" customHeight="1">
      <c r="G160" s="81" t="s">
        <v>3210</v>
      </c>
      <c r="H160" s="301" t="s">
        <v>3211</v>
      </c>
      <c r="J160" s="81" t="s">
        <v>3292</v>
      </c>
      <c r="K160" s="47" t="s">
        <v>3293</v>
      </c>
      <c r="L160">
        <v>4</v>
      </c>
    </row>
    <row r="161" spans="7:12" ht="29.65" customHeight="1">
      <c r="G161" s="81" t="s">
        <v>3210</v>
      </c>
      <c r="H161" s="301" t="s">
        <v>3211</v>
      </c>
      <c r="J161" s="81" t="s">
        <v>3292</v>
      </c>
      <c r="K161" s="47" t="s">
        <v>3294</v>
      </c>
      <c r="L161">
        <v>1</v>
      </c>
    </row>
    <row r="162" spans="7:12" ht="29.65" customHeight="1">
      <c r="G162" s="81" t="s">
        <v>3210</v>
      </c>
      <c r="H162" s="301" t="s">
        <v>3211</v>
      </c>
      <c r="J162" s="81" t="s">
        <v>3292</v>
      </c>
      <c r="K162" s="47" t="s">
        <v>3295</v>
      </c>
      <c r="L162">
        <v>7</v>
      </c>
    </row>
    <row r="163" spans="7:12" ht="29.65" customHeight="1">
      <c r="G163" s="81" t="s">
        <v>3210</v>
      </c>
      <c r="H163" s="301" t="s">
        <v>3211</v>
      </c>
      <c r="J163" s="81" t="s">
        <v>3239</v>
      </c>
      <c r="K163" s="47" t="s">
        <v>3296</v>
      </c>
      <c r="L163">
        <v>4</v>
      </c>
    </row>
    <row r="164" spans="7:12" ht="29.65" customHeight="1">
      <c r="G164" s="81" t="s">
        <v>3206</v>
      </c>
      <c r="H164" s="316" t="s">
        <v>58</v>
      </c>
      <c r="J164" s="81" t="s">
        <v>3239</v>
      </c>
      <c r="K164" s="47" t="s">
        <v>3297</v>
      </c>
      <c r="L164">
        <v>1</v>
      </c>
    </row>
    <row r="165" spans="7:12" ht="29.65" customHeight="1">
      <c r="G165" s="81" t="s">
        <v>3210</v>
      </c>
      <c r="H165" s="303" t="s">
        <v>32</v>
      </c>
      <c r="J165" s="81" t="s">
        <v>3298</v>
      </c>
      <c r="K165" s="47" t="s">
        <v>3299</v>
      </c>
      <c r="L165">
        <v>1</v>
      </c>
    </row>
    <row r="166" spans="7:12" ht="29.65" customHeight="1">
      <c r="G166" s="81" t="s">
        <v>3210</v>
      </c>
      <c r="H166" s="303" t="s">
        <v>32</v>
      </c>
      <c r="J166" s="81" t="s">
        <v>3298</v>
      </c>
      <c r="K166" s="47" t="s">
        <v>3300</v>
      </c>
      <c r="L166">
        <v>4</v>
      </c>
    </row>
    <row r="167" spans="7:12" ht="29.65" customHeight="1">
      <c r="G167" s="81" t="s">
        <v>3210</v>
      </c>
      <c r="H167" s="303" t="s">
        <v>32</v>
      </c>
      <c r="J167" s="81" t="s">
        <v>3298</v>
      </c>
      <c r="K167" s="47" t="s">
        <v>3301</v>
      </c>
      <c r="L167">
        <v>6</v>
      </c>
    </row>
    <row r="168" spans="7:12" ht="29.65" customHeight="1">
      <c r="G168" s="81" t="s">
        <v>3210</v>
      </c>
      <c r="H168" s="303" t="s">
        <v>32</v>
      </c>
      <c r="J168" s="81" t="s">
        <v>3298</v>
      </c>
      <c r="K168" s="47" t="s">
        <v>3302</v>
      </c>
      <c r="L168">
        <v>2</v>
      </c>
    </row>
    <row r="169" spans="7:12" ht="29.65" customHeight="1">
      <c r="G169" s="81" t="s">
        <v>3210</v>
      </c>
      <c r="H169" s="303" t="s">
        <v>32</v>
      </c>
      <c r="J169" s="81" t="s">
        <v>3258</v>
      </c>
      <c r="K169" s="47" t="s">
        <v>3303</v>
      </c>
      <c r="L169">
        <v>5</v>
      </c>
    </row>
    <row r="170" spans="7:12" ht="29.65" customHeight="1">
      <c r="G170" s="81" t="s">
        <v>3210</v>
      </c>
      <c r="H170" s="303" t="s">
        <v>32</v>
      </c>
      <c r="J170" s="81" t="s">
        <v>3258</v>
      </c>
      <c r="K170" s="47" t="s">
        <v>3304</v>
      </c>
      <c r="L170">
        <v>3</v>
      </c>
    </row>
    <row r="171" spans="7:12" ht="29.65" customHeight="1">
      <c r="G171" s="81" t="s">
        <v>3210</v>
      </c>
      <c r="H171" s="305" t="s">
        <v>3305</v>
      </c>
      <c r="J171" s="81" t="s">
        <v>3273</v>
      </c>
      <c r="K171" s="47" t="s">
        <v>3306</v>
      </c>
      <c r="L171">
        <v>4</v>
      </c>
    </row>
    <row r="172" spans="7:12" ht="29.65" customHeight="1">
      <c r="G172" s="81" t="s">
        <v>3210</v>
      </c>
      <c r="H172" s="305" t="s">
        <v>3305</v>
      </c>
      <c r="J172" s="81" t="s">
        <v>3273</v>
      </c>
      <c r="K172" s="47" t="s">
        <v>3307</v>
      </c>
      <c r="L172">
        <v>3</v>
      </c>
    </row>
    <row r="173" spans="7:12" ht="29.65" customHeight="1">
      <c r="G173" s="81" t="s">
        <v>3210</v>
      </c>
      <c r="H173" s="305" t="s">
        <v>3305</v>
      </c>
      <c r="J173" s="81" t="s">
        <v>3308</v>
      </c>
      <c r="K173" s="47" t="s">
        <v>3309</v>
      </c>
      <c r="L173">
        <v>1</v>
      </c>
    </row>
    <row r="174" spans="7:12" ht="29.65" customHeight="1">
      <c r="G174" s="81" t="s">
        <v>3210</v>
      </c>
      <c r="H174" s="305" t="s">
        <v>3305</v>
      </c>
      <c r="J174" s="81" t="s">
        <v>3308</v>
      </c>
      <c r="K174" s="47" t="s">
        <v>3310</v>
      </c>
      <c r="L174">
        <v>3</v>
      </c>
    </row>
    <row r="175" spans="7:12" ht="29.65" customHeight="1">
      <c r="G175" s="81" t="s">
        <v>3210</v>
      </c>
      <c r="H175" s="305" t="s">
        <v>3305</v>
      </c>
      <c r="J175" s="81" t="s">
        <v>3308</v>
      </c>
      <c r="K175" s="47" t="s">
        <v>3311</v>
      </c>
      <c r="L175">
        <v>2</v>
      </c>
    </row>
    <row r="176" spans="7:12" ht="29.65" customHeight="1">
      <c r="G176" s="81" t="s">
        <v>3210</v>
      </c>
      <c r="H176" s="305" t="s">
        <v>3305</v>
      </c>
      <c r="J176" s="81" t="s">
        <v>3308</v>
      </c>
      <c r="K176" s="47" t="s">
        <v>3312</v>
      </c>
      <c r="L176">
        <v>6</v>
      </c>
    </row>
    <row r="177" spans="7:12" ht="29.65" customHeight="1">
      <c r="G177" s="81" t="s">
        <v>3210</v>
      </c>
      <c r="H177" s="318" t="s">
        <v>32</v>
      </c>
      <c r="J177" s="81" t="s">
        <v>3308</v>
      </c>
      <c r="K177" s="47" t="s">
        <v>3313</v>
      </c>
      <c r="L177">
        <v>3</v>
      </c>
    </row>
    <row r="178" spans="7:12" ht="29.65" customHeight="1">
      <c r="G178" s="81" t="s">
        <v>3210</v>
      </c>
      <c r="H178" s="318" t="s">
        <v>32</v>
      </c>
      <c r="J178" s="81" t="s">
        <v>3308</v>
      </c>
      <c r="K178" s="47" t="s">
        <v>3314</v>
      </c>
      <c r="L178">
        <v>1</v>
      </c>
    </row>
    <row r="179" spans="7:12" ht="29.65" customHeight="1">
      <c r="G179" s="81" t="s">
        <v>3210</v>
      </c>
      <c r="H179" s="318" t="s">
        <v>32</v>
      </c>
      <c r="J179" s="81" t="s">
        <v>3302</v>
      </c>
      <c r="K179" s="47" t="s">
        <v>3256</v>
      </c>
      <c r="L179">
        <v>3</v>
      </c>
    </row>
    <row r="180" spans="7:12" ht="29.65" customHeight="1">
      <c r="G180" s="81" t="s">
        <v>3210</v>
      </c>
      <c r="H180" s="318" t="s">
        <v>32</v>
      </c>
      <c r="J180" s="81" t="s">
        <v>3302</v>
      </c>
      <c r="K180" s="47" t="s">
        <v>3315</v>
      </c>
      <c r="L180">
        <v>3</v>
      </c>
    </row>
    <row r="181" spans="7:12" ht="29.65" customHeight="1">
      <c r="G181" s="81" t="s">
        <v>3210</v>
      </c>
      <c r="H181" s="318" t="s">
        <v>32</v>
      </c>
      <c r="J181" s="81" t="s">
        <v>3316</v>
      </c>
      <c r="K181" s="47" t="s">
        <v>3317</v>
      </c>
      <c r="L181">
        <v>5</v>
      </c>
    </row>
    <row r="182" spans="7:12" ht="29.65" customHeight="1">
      <c r="G182" s="81" t="s">
        <v>3210</v>
      </c>
      <c r="H182" s="318" t="s">
        <v>32</v>
      </c>
      <c r="J182" s="81" t="s">
        <v>3316</v>
      </c>
      <c r="K182" s="47" t="s">
        <v>3318</v>
      </c>
      <c r="L182">
        <v>3</v>
      </c>
    </row>
    <row r="183" spans="7:12" ht="29.65" customHeight="1">
      <c r="G183" s="81" t="s">
        <v>3210</v>
      </c>
      <c r="H183" s="318" t="s">
        <v>32</v>
      </c>
      <c r="J183" s="81" t="s">
        <v>3316</v>
      </c>
      <c r="K183" s="47" t="s">
        <v>3224</v>
      </c>
      <c r="L183">
        <v>1</v>
      </c>
    </row>
    <row r="184" spans="7:12" ht="29.65" customHeight="1">
      <c r="G184" s="81" t="s">
        <v>3210</v>
      </c>
      <c r="H184" s="318" t="s">
        <v>3208</v>
      </c>
      <c r="J184" s="81" t="s">
        <v>3316</v>
      </c>
      <c r="K184" s="47" t="s">
        <v>3319</v>
      </c>
      <c r="L184">
        <v>1</v>
      </c>
    </row>
    <row r="185" spans="7:12" ht="29.65" customHeight="1">
      <c r="G185" s="81" t="s">
        <v>3210</v>
      </c>
      <c r="H185" s="318" t="s">
        <v>3208</v>
      </c>
      <c r="J185" s="81" t="s">
        <v>3320</v>
      </c>
      <c r="K185" s="47" t="s">
        <v>3321</v>
      </c>
      <c r="L185">
        <v>1</v>
      </c>
    </row>
    <row r="186" spans="7:12" ht="29.65" customHeight="1">
      <c r="G186" s="81" t="s">
        <v>3210</v>
      </c>
      <c r="H186" s="318" t="s">
        <v>3208</v>
      </c>
      <c r="J186" s="81" t="s">
        <v>3320</v>
      </c>
      <c r="K186" s="47" t="s">
        <v>3322</v>
      </c>
      <c r="L186">
        <v>1</v>
      </c>
    </row>
    <row r="187" spans="7:12" ht="29.65" customHeight="1">
      <c r="G187" s="81" t="s">
        <v>3206</v>
      </c>
      <c r="H187" s="304" t="s">
        <v>58</v>
      </c>
      <c r="J187" s="81" t="s">
        <v>3320</v>
      </c>
      <c r="K187" s="47" t="s">
        <v>3323</v>
      </c>
      <c r="L187">
        <v>1</v>
      </c>
    </row>
    <row r="188" spans="7:12" ht="29.65" customHeight="1">
      <c r="G188" s="81" t="s">
        <v>3206</v>
      </c>
      <c r="H188" s="304" t="s">
        <v>58</v>
      </c>
      <c r="J188" s="81" t="s">
        <v>3307</v>
      </c>
      <c r="K188" s="47" t="s">
        <v>3263</v>
      </c>
      <c r="L188">
        <v>3</v>
      </c>
    </row>
    <row r="189" spans="7:12" ht="29.65" customHeight="1">
      <c r="G189" s="81" t="s">
        <v>3206</v>
      </c>
      <c r="H189" s="304" t="s">
        <v>58</v>
      </c>
      <c r="J189" s="81" t="s">
        <v>3307</v>
      </c>
      <c r="K189" s="47" t="s">
        <v>3324</v>
      </c>
      <c r="L189">
        <v>3</v>
      </c>
    </row>
    <row r="190" spans="7:12" ht="29.65" customHeight="1">
      <c r="G190" s="81" t="s">
        <v>3210</v>
      </c>
      <c r="H190" s="306" t="s">
        <v>37</v>
      </c>
      <c r="J190" s="81" t="s">
        <v>3307</v>
      </c>
      <c r="K190" s="47" t="s">
        <v>3325</v>
      </c>
      <c r="L190">
        <v>5</v>
      </c>
    </row>
    <row r="191" spans="7:12" ht="29.65" customHeight="1">
      <c r="G191" s="81" t="s">
        <v>3210</v>
      </c>
      <c r="H191" s="306" t="s">
        <v>37</v>
      </c>
      <c r="J191" s="81" t="s">
        <v>3326</v>
      </c>
      <c r="K191" s="47" t="s">
        <v>3327</v>
      </c>
      <c r="L191">
        <v>3</v>
      </c>
    </row>
    <row r="192" spans="7:12" ht="29.65" customHeight="1">
      <c r="G192" s="81" t="s">
        <v>3210</v>
      </c>
      <c r="H192" s="306" t="s">
        <v>37</v>
      </c>
      <c r="J192" s="81" t="s">
        <v>3326</v>
      </c>
      <c r="K192" s="47" t="s">
        <v>3328</v>
      </c>
      <c r="L192">
        <v>3</v>
      </c>
    </row>
    <row r="193" spans="7:12" ht="29.65" customHeight="1">
      <c r="G193" s="81" t="s">
        <v>3210</v>
      </c>
      <c r="H193" s="306" t="s">
        <v>37</v>
      </c>
      <c r="J193" s="81" t="s">
        <v>3326</v>
      </c>
      <c r="K193" s="47" t="s">
        <v>3292</v>
      </c>
      <c r="L193">
        <v>3</v>
      </c>
    </row>
    <row r="194" spans="7:12" ht="29.65" customHeight="1">
      <c r="G194" s="81" t="s">
        <v>3210</v>
      </c>
      <c r="H194" s="318" t="s">
        <v>3208</v>
      </c>
      <c r="J194" s="81" t="s">
        <v>3304</v>
      </c>
      <c r="K194" s="47" t="s">
        <v>3286</v>
      </c>
      <c r="L194">
        <v>2</v>
      </c>
    </row>
    <row r="195" spans="7:12" ht="29.65" customHeight="1">
      <c r="G195" s="378" t="s">
        <v>3198</v>
      </c>
      <c r="H195" s="320" t="s">
        <v>75</v>
      </c>
      <c r="J195" s="81" t="s">
        <v>3304</v>
      </c>
      <c r="K195" s="47" t="s">
        <v>3289</v>
      </c>
      <c r="L195">
        <v>3</v>
      </c>
    </row>
    <row r="196" spans="7:12" ht="29.65" customHeight="1">
      <c r="G196" s="81" t="s">
        <v>3210</v>
      </c>
      <c r="H196" s="150" t="s">
        <v>3212</v>
      </c>
      <c r="J196" s="81" t="s">
        <v>3304</v>
      </c>
      <c r="K196" s="47" t="s">
        <v>3329</v>
      </c>
      <c r="L196">
        <v>3</v>
      </c>
    </row>
    <row r="197" spans="7:12" ht="29.65" customHeight="1">
      <c r="G197" s="81" t="s">
        <v>3210</v>
      </c>
      <c r="H197" s="81" t="s">
        <v>3212</v>
      </c>
      <c r="J197" s="81" t="s">
        <v>3330</v>
      </c>
      <c r="K197" s="47" t="s">
        <v>3331</v>
      </c>
      <c r="L197">
        <v>4</v>
      </c>
    </row>
    <row r="198" spans="7:12" ht="29.65" customHeight="1">
      <c r="G198" s="81" t="s">
        <v>3210</v>
      </c>
      <c r="H198" s="306" t="s">
        <v>37</v>
      </c>
      <c r="J198" s="81" t="s">
        <v>3330</v>
      </c>
      <c r="K198" s="47" t="s">
        <v>3332</v>
      </c>
      <c r="L198">
        <v>3</v>
      </c>
    </row>
    <row r="199" spans="7:12" ht="29.65" customHeight="1">
      <c r="G199" s="81" t="s">
        <v>3210</v>
      </c>
      <c r="H199" s="302" t="s">
        <v>2306</v>
      </c>
      <c r="J199" s="81" t="s">
        <v>3330</v>
      </c>
      <c r="K199" s="47" t="s">
        <v>3333</v>
      </c>
      <c r="L199">
        <v>4</v>
      </c>
    </row>
    <row r="200" spans="7:12" ht="29.65" customHeight="1">
      <c r="G200" s="81" t="s">
        <v>3210</v>
      </c>
      <c r="H200" s="302" t="s">
        <v>2306</v>
      </c>
      <c r="J200" s="81" t="s">
        <v>3284</v>
      </c>
      <c r="K200" s="47" t="s">
        <v>3334</v>
      </c>
      <c r="L200">
        <v>3</v>
      </c>
    </row>
    <row r="201" spans="7:12" ht="29.65" customHeight="1">
      <c r="G201" s="81" t="s">
        <v>3210</v>
      </c>
      <c r="H201" s="302" t="s">
        <v>2306</v>
      </c>
      <c r="J201" s="81" t="s">
        <v>3284</v>
      </c>
      <c r="K201" s="47" t="s">
        <v>3298</v>
      </c>
      <c r="L201">
        <v>4</v>
      </c>
    </row>
    <row r="202" spans="7:12" ht="29.65" customHeight="1">
      <c r="G202" s="81" t="s">
        <v>3210</v>
      </c>
      <c r="H202" s="302" t="s">
        <v>2306</v>
      </c>
      <c r="J202" s="81" t="s">
        <v>3284</v>
      </c>
      <c r="K202" s="47" t="s">
        <v>3335</v>
      </c>
      <c r="L202">
        <v>3</v>
      </c>
    </row>
    <row r="203" spans="7:12" ht="29.65" customHeight="1">
      <c r="G203" s="81" t="s">
        <v>3210</v>
      </c>
      <c r="H203" s="302" t="s">
        <v>2306</v>
      </c>
      <c r="J203" s="81" t="s">
        <v>3257</v>
      </c>
      <c r="K203" s="47" t="s">
        <v>3336</v>
      </c>
      <c r="L203">
        <v>1</v>
      </c>
    </row>
    <row r="204" spans="7:12" ht="29.65" customHeight="1">
      <c r="J204" s="81" t="s">
        <v>3257</v>
      </c>
      <c r="K204" s="47" t="s">
        <v>3337</v>
      </c>
      <c r="L204">
        <v>3</v>
      </c>
    </row>
    <row r="205" spans="7:12" ht="29.65" customHeight="1">
      <c r="J205" s="178" t="s">
        <v>3217</v>
      </c>
      <c r="K205" s="47" t="s">
        <v>3220</v>
      </c>
      <c r="L205">
        <v>3</v>
      </c>
    </row>
    <row r="206" spans="7:12" ht="29.65" customHeight="1">
      <c r="J206" s="178" t="s">
        <v>3217</v>
      </c>
      <c r="K206" s="47" t="s">
        <v>3338</v>
      </c>
      <c r="L206">
        <v>1</v>
      </c>
    </row>
    <row r="207" spans="7:12" ht="29.65" customHeight="1">
      <c r="J207" s="178" t="s">
        <v>3217</v>
      </c>
      <c r="K207" s="47" t="s">
        <v>3339</v>
      </c>
      <c r="L207">
        <v>1</v>
      </c>
    </row>
    <row r="208" spans="7:12" ht="29.65" customHeight="1">
      <c r="J208" s="81" t="s">
        <v>3315</v>
      </c>
      <c r="K208" s="47" t="s">
        <v>3340</v>
      </c>
      <c r="L208">
        <v>5</v>
      </c>
    </row>
    <row r="209" spans="10:12" ht="29.65" customHeight="1">
      <c r="J209" s="81" t="s">
        <v>3315</v>
      </c>
      <c r="K209" s="47" t="s">
        <v>3330</v>
      </c>
      <c r="L209">
        <v>3</v>
      </c>
    </row>
    <row r="210" spans="10:12" ht="29.65" customHeight="1">
      <c r="J210" s="81" t="s">
        <v>3315</v>
      </c>
      <c r="K210" s="47" t="s">
        <v>3341</v>
      </c>
      <c r="L210">
        <v>2</v>
      </c>
    </row>
    <row r="211" spans="10:12" ht="29.65" customHeight="1">
      <c r="J211" s="178" t="s">
        <v>3217</v>
      </c>
      <c r="K211" s="47" t="s">
        <v>3342</v>
      </c>
      <c r="L211">
        <v>4</v>
      </c>
    </row>
    <row r="212" spans="10:12" ht="29.65" customHeight="1">
      <c r="J212" s="178" t="s">
        <v>3217</v>
      </c>
      <c r="K212" s="47" t="s">
        <v>3316</v>
      </c>
      <c r="L212">
        <v>4</v>
      </c>
    </row>
    <row r="213" spans="10:12" ht="29.65" customHeight="1">
      <c r="J213" s="178" t="s">
        <v>3217</v>
      </c>
      <c r="K213" s="47" t="s">
        <v>3259</v>
      </c>
      <c r="L213">
        <v>4</v>
      </c>
    </row>
    <row r="214" spans="10:12" ht="29.65" customHeight="1">
      <c r="J214" s="81" t="s">
        <v>3343</v>
      </c>
      <c r="K214" s="47" t="s">
        <v>3344</v>
      </c>
      <c r="L214">
        <v>1</v>
      </c>
    </row>
    <row r="215" spans="10:12" ht="29.65" customHeight="1">
      <c r="J215" s="81" t="s">
        <v>3283</v>
      </c>
      <c r="K215" s="47" t="s">
        <v>3345</v>
      </c>
      <c r="L215">
        <v>4</v>
      </c>
    </row>
    <row r="216" spans="10:12" ht="29.65" customHeight="1">
      <c r="J216" s="81" t="s">
        <v>3283</v>
      </c>
      <c r="K216" s="47" t="s">
        <v>3346</v>
      </c>
      <c r="L216">
        <v>4</v>
      </c>
    </row>
    <row r="217" spans="10:12" ht="29.65" customHeight="1">
      <c r="J217" s="81" t="s">
        <v>3283</v>
      </c>
      <c r="K217" s="47" t="s">
        <v>3347</v>
      </c>
      <c r="L217">
        <v>3</v>
      </c>
    </row>
    <row r="218" spans="10:12" ht="29.65" customHeight="1">
      <c r="J218" s="81" t="s">
        <v>3283</v>
      </c>
      <c r="K218" s="47" t="s">
        <v>3348</v>
      </c>
      <c r="L218">
        <v>4</v>
      </c>
    </row>
    <row r="219" spans="10:12" ht="29.65" customHeight="1">
      <c r="J219" s="81" t="s">
        <v>3310</v>
      </c>
      <c r="K219" s="47" t="s">
        <v>3267</v>
      </c>
      <c r="L219">
        <v>6</v>
      </c>
    </row>
    <row r="220" spans="10:12" ht="29.65" customHeight="1">
      <c r="J220" s="81" t="s">
        <v>3310</v>
      </c>
      <c r="K220" s="47" t="s">
        <v>3349</v>
      </c>
      <c r="L220">
        <v>1</v>
      </c>
    </row>
    <row r="221" spans="10:12" ht="29.65" customHeight="1">
      <c r="J221" s="81" t="s">
        <v>3325</v>
      </c>
      <c r="K221" s="47" t="s">
        <v>3350</v>
      </c>
      <c r="L221">
        <v>1</v>
      </c>
    </row>
    <row r="222" spans="10:12" ht="29.65" customHeight="1">
      <c r="J222" s="81" t="s">
        <v>3325</v>
      </c>
      <c r="K222" s="47" t="s">
        <v>3351</v>
      </c>
      <c r="L222">
        <v>1</v>
      </c>
    </row>
    <row r="223" spans="10:12" ht="29.65" customHeight="1">
      <c r="J223" s="81" t="s">
        <v>3269</v>
      </c>
      <c r="K223" s="47" t="s">
        <v>3230</v>
      </c>
      <c r="L223">
        <v>1</v>
      </c>
    </row>
    <row r="224" spans="10:12" ht="29.65" customHeight="1">
      <c r="J224" s="81" t="s">
        <v>3352</v>
      </c>
      <c r="K224" s="47" t="s">
        <v>3226</v>
      </c>
      <c r="L224">
        <v>1</v>
      </c>
    </row>
    <row r="225" spans="10:12" ht="29.65" customHeight="1">
      <c r="J225" s="81" t="s">
        <v>3352</v>
      </c>
      <c r="K225" s="47" t="s">
        <v>3228</v>
      </c>
      <c r="L225">
        <v>1</v>
      </c>
    </row>
    <row r="226" spans="10:12" ht="29.65" customHeight="1">
      <c r="J226" s="81" t="s">
        <v>3352</v>
      </c>
      <c r="K226" s="47" t="s">
        <v>3232</v>
      </c>
      <c r="L226">
        <v>1</v>
      </c>
    </row>
    <row r="227" spans="10:12" ht="29.65" customHeight="1">
      <c r="J227" s="81" t="s">
        <v>3352</v>
      </c>
      <c r="K227" s="47" t="s">
        <v>3234</v>
      </c>
      <c r="L227">
        <v>1</v>
      </c>
    </row>
    <row r="228" spans="10:12" ht="29.65" customHeight="1">
      <c r="J228" s="81" t="s">
        <v>3352</v>
      </c>
      <c r="K228" s="47" t="s">
        <v>3236</v>
      </c>
      <c r="L228">
        <v>1</v>
      </c>
    </row>
    <row r="229" spans="10:12" ht="29.65" customHeight="1">
      <c r="J229" s="81" t="s">
        <v>3285</v>
      </c>
      <c r="K229" s="47" t="s">
        <v>3246</v>
      </c>
      <c r="L229">
        <v>1</v>
      </c>
    </row>
    <row r="230" spans="10:12" ht="29.65" customHeight="1">
      <c r="J230" s="81" t="s">
        <v>3285</v>
      </c>
      <c r="K230" s="47" t="s">
        <v>3238</v>
      </c>
      <c r="L230">
        <v>1</v>
      </c>
    </row>
    <row r="231" spans="10:12" ht="29.65" customHeight="1">
      <c r="J231" s="81" t="s">
        <v>3285</v>
      </c>
      <c r="K231" s="47" t="s">
        <v>3250</v>
      </c>
      <c r="L231">
        <v>1</v>
      </c>
    </row>
    <row r="232" spans="10:12" ht="29.65" customHeight="1">
      <c r="J232" s="81" t="s">
        <v>3296</v>
      </c>
      <c r="K232" s="47" t="s">
        <v>3244</v>
      </c>
      <c r="L232">
        <v>1</v>
      </c>
    </row>
    <row r="233" spans="10:12" ht="29.65" customHeight="1">
      <c r="J233" s="81" t="s">
        <v>3296</v>
      </c>
      <c r="K233" s="47" t="s">
        <v>3248</v>
      </c>
      <c r="L233">
        <v>1</v>
      </c>
    </row>
    <row r="234" spans="10:12" ht="29.65" customHeight="1">
      <c r="J234" s="81" t="s">
        <v>3296</v>
      </c>
      <c r="K234" s="47" t="s">
        <v>3240</v>
      </c>
      <c r="L234">
        <v>1</v>
      </c>
    </row>
    <row r="235" spans="10:12" ht="29.65" customHeight="1">
      <c r="J235" s="81" t="s">
        <v>3296</v>
      </c>
      <c r="K235" s="47" t="s">
        <v>3242</v>
      </c>
      <c r="L235">
        <v>1</v>
      </c>
    </row>
    <row r="236" spans="10:12" ht="29.65" customHeight="1">
      <c r="J236" s="81" t="s">
        <v>3287</v>
      </c>
      <c r="K236" s="47" t="s">
        <v>3353</v>
      </c>
      <c r="L236">
        <v>5</v>
      </c>
    </row>
    <row r="237" spans="10:12" ht="29.65" customHeight="1">
      <c r="J237" s="81" t="s">
        <v>3287</v>
      </c>
      <c r="K237" s="47" t="s">
        <v>3354</v>
      </c>
      <c r="L237">
        <v>1</v>
      </c>
    </row>
    <row r="238" spans="10:12" ht="29.65" customHeight="1">
      <c r="J238" s="81" t="s">
        <v>3287</v>
      </c>
      <c r="K238" s="47" t="s">
        <v>3355</v>
      </c>
      <c r="L238">
        <v>1</v>
      </c>
    </row>
    <row r="239" spans="10:12" ht="29.65" customHeight="1">
      <c r="J239" s="81" t="s">
        <v>3287</v>
      </c>
      <c r="K239" s="47" t="s">
        <v>3356</v>
      </c>
      <c r="L239">
        <v>3</v>
      </c>
    </row>
    <row r="240" spans="10:12" ht="29.65" customHeight="1">
      <c r="J240" s="81" t="s">
        <v>3287</v>
      </c>
      <c r="K240" s="47" t="s">
        <v>3357</v>
      </c>
      <c r="L240">
        <v>1</v>
      </c>
    </row>
    <row r="241" spans="10:12" ht="29.65" customHeight="1">
      <c r="J241" s="81" t="s">
        <v>3345</v>
      </c>
      <c r="K241" s="47" t="s">
        <v>3358</v>
      </c>
      <c r="L241">
        <v>3</v>
      </c>
    </row>
    <row r="242" spans="10:12" ht="29.65" customHeight="1">
      <c r="J242" s="81" t="s">
        <v>3345</v>
      </c>
      <c r="K242" s="47" t="s">
        <v>3320</v>
      </c>
      <c r="L242">
        <v>3</v>
      </c>
    </row>
    <row r="243" spans="10:12" ht="29.65" customHeight="1">
      <c r="J243" s="81" t="s">
        <v>3345</v>
      </c>
      <c r="K243" s="47" t="s">
        <v>3359</v>
      </c>
      <c r="L243">
        <v>3</v>
      </c>
    </row>
    <row r="244" spans="10:12" ht="29.65" customHeight="1">
      <c r="J244" s="81" t="s">
        <v>3345</v>
      </c>
      <c r="K244" s="47" t="s">
        <v>3308</v>
      </c>
      <c r="L244">
        <v>6</v>
      </c>
    </row>
    <row r="245" spans="10:12" ht="29.65" customHeight="1">
      <c r="J245" s="81" t="s">
        <v>3294</v>
      </c>
      <c r="K245" s="47" t="s">
        <v>3276</v>
      </c>
      <c r="L245">
        <v>1</v>
      </c>
    </row>
    <row r="246" spans="10:12" ht="29.65" customHeight="1">
      <c r="J246" s="81" t="s">
        <v>3293</v>
      </c>
      <c r="K246" s="47" t="s">
        <v>3360</v>
      </c>
      <c r="L246">
        <v>1</v>
      </c>
    </row>
    <row r="247" spans="10:12" ht="29.65" customHeight="1">
      <c r="J247" s="81" t="s">
        <v>3293</v>
      </c>
      <c r="K247" s="47" t="s">
        <v>3361</v>
      </c>
      <c r="L247">
        <v>3</v>
      </c>
    </row>
    <row r="248" spans="10:12" ht="29.65" customHeight="1">
      <c r="J248" s="81" t="s">
        <v>3293</v>
      </c>
      <c r="K248" s="47" t="s">
        <v>3362</v>
      </c>
      <c r="L248">
        <v>3</v>
      </c>
    </row>
    <row r="249" spans="10:12" ht="29.65" customHeight="1">
      <c r="J249" s="81" t="s">
        <v>3293</v>
      </c>
      <c r="K249" s="47" t="s">
        <v>3363</v>
      </c>
      <c r="L249">
        <v>3</v>
      </c>
    </row>
    <row r="250" spans="10:12" ht="29.65" customHeight="1">
      <c r="J250" s="81" t="s">
        <v>3225</v>
      </c>
      <c r="K250" s="47" t="s">
        <v>3352</v>
      </c>
      <c r="L250">
        <v>5</v>
      </c>
    </row>
    <row r="251" spans="10:12" ht="29.65" customHeight="1">
      <c r="J251" s="81" t="s">
        <v>3225</v>
      </c>
      <c r="K251" s="47" t="s">
        <v>3364</v>
      </c>
      <c r="L251">
        <v>1</v>
      </c>
    </row>
    <row r="252" spans="10:12" ht="29.65" customHeight="1">
      <c r="J252" s="81" t="s">
        <v>3225</v>
      </c>
      <c r="K252" s="47" t="s">
        <v>3365</v>
      </c>
      <c r="L252">
        <v>2</v>
      </c>
    </row>
    <row r="253" spans="10:12" ht="29.65" customHeight="1">
      <c r="J253" s="81" t="s">
        <v>3225</v>
      </c>
      <c r="K253" s="47" t="s">
        <v>3326</v>
      </c>
      <c r="L253">
        <v>3</v>
      </c>
    </row>
    <row r="254" spans="10:12" ht="29.65" customHeight="1">
      <c r="J254" s="81" t="s">
        <v>3225</v>
      </c>
      <c r="K254" s="47" t="s">
        <v>3343</v>
      </c>
      <c r="L254">
        <v>1</v>
      </c>
    </row>
    <row r="255" spans="10:12" ht="29.65" customHeight="1">
      <c r="J255" s="81" t="s">
        <v>3301</v>
      </c>
      <c r="K255" s="47" t="s">
        <v>3366</v>
      </c>
      <c r="L255">
        <v>3</v>
      </c>
    </row>
    <row r="256" spans="10:12" ht="29.65" customHeight="1">
      <c r="J256" s="81" t="s">
        <v>3301</v>
      </c>
      <c r="K256" s="47" t="s">
        <v>3367</v>
      </c>
      <c r="L256">
        <v>2</v>
      </c>
    </row>
    <row r="257" spans="10:12" ht="29.65" customHeight="1">
      <c r="J257" s="81" t="s">
        <v>3301</v>
      </c>
      <c r="K257" s="47" t="s">
        <v>3368</v>
      </c>
      <c r="L257">
        <v>3</v>
      </c>
    </row>
    <row r="258" spans="10:12" ht="29.65" customHeight="1">
      <c r="J258" s="81" t="s">
        <v>3301</v>
      </c>
      <c r="K258" s="47" t="s">
        <v>3369</v>
      </c>
      <c r="L258">
        <v>2</v>
      </c>
    </row>
    <row r="259" spans="10:12" ht="29.65" customHeight="1">
      <c r="J259" s="81" t="s">
        <v>3301</v>
      </c>
      <c r="K259" s="47" t="s">
        <v>3370</v>
      </c>
      <c r="L259">
        <v>5</v>
      </c>
    </row>
    <row r="260" spans="10:12" ht="29.65" customHeight="1">
      <c r="J260" s="81" t="s">
        <v>3301</v>
      </c>
      <c r="K260" s="47" t="s">
        <v>21</v>
      </c>
      <c r="L260">
        <v>439</v>
      </c>
    </row>
    <row r="261" spans="10:12" ht="29.65" customHeight="1">
      <c r="J261" s="178" t="s">
        <v>3288</v>
      </c>
    </row>
    <row r="262" spans="10:12" ht="29.65" customHeight="1">
      <c r="J262" s="178" t="s">
        <v>3288</v>
      </c>
    </row>
    <row r="263" spans="10:12" ht="29.65" customHeight="1">
      <c r="J263" s="178" t="s">
        <v>3300</v>
      </c>
    </row>
    <row r="264" spans="10:12" ht="29.65" customHeight="1">
      <c r="J264" s="178" t="s">
        <v>3300</v>
      </c>
    </row>
    <row r="265" spans="10:12" ht="29.65" customHeight="1">
      <c r="J265" s="178" t="s">
        <v>3300</v>
      </c>
    </row>
    <row r="266" spans="10:12" ht="29.65" customHeight="1">
      <c r="J266" s="178" t="s">
        <v>3300</v>
      </c>
    </row>
    <row r="267" spans="10:12" ht="29.65" customHeight="1">
      <c r="J267" s="178" t="s">
        <v>3337</v>
      </c>
    </row>
    <row r="268" spans="10:12" ht="29.65" customHeight="1">
      <c r="J268" s="178" t="s">
        <v>3337</v>
      </c>
    </row>
    <row r="269" spans="10:12" ht="29.65" customHeight="1">
      <c r="J269" s="178" t="s">
        <v>3337</v>
      </c>
    </row>
    <row r="270" spans="10:12" ht="29.65" customHeight="1">
      <c r="J270" s="81" t="s">
        <v>3338</v>
      </c>
    </row>
    <row r="271" spans="10:12" ht="29.65" customHeight="1">
      <c r="J271" s="81" t="s">
        <v>3275</v>
      </c>
    </row>
    <row r="272" spans="10:12" ht="29.65" customHeight="1">
      <c r="J272" s="81" t="s">
        <v>3275</v>
      </c>
    </row>
    <row r="273" spans="10:10" ht="29.65" customHeight="1">
      <c r="J273" s="81" t="s">
        <v>3275</v>
      </c>
    </row>
    <row r="274" spans="10:10" ht="29.65" customHeight="1">
      <c r="J274" s="81" t="s">
        <v>3275</v>
      </c>
    </row>
    <row r="275" spans="10:10" ht="29.65" customHeight="1">
      <c r="J275" s="81" t="s">
        <v>3261</v>
      </c>
    </row>
    <row r="276" spans="10:10" ht="29.65" customHeight="1">
      <c r="J276" s="116" t="s">
        <v>3261</v>
      </c>
    </row>
    <row r="277" spans="10:10" ht="29.65" customHeight="1">
      <c r="J277" s="116" t="s">
        <v>3261</v>
      </c>
    </row>
    <row r="278" spans="10:10" ht="29.65" customHeight="1">
      <c r="J278" s="116" t="s">
        <v>3261</v>
      </c>
    </row>
    <row r="279" spans="10:10" ht="29.65" customHeight="1">
      <c r="J279" s="116" t="s">
        <v>3261</v>
      </c>
    </row>
    <row r="280" spans="10:10" ht="29.65" customHeight="1">
      <c r="J280" s="116" t="s">
        <v>3261</v>
      </c>
    </row>
    <row r="281" spans="10:10" ht="29.65" customHeight="1">
      <c r="J281" s="81" t="s">
        <v>3358</v>
      </c>
    </row>
    <row r="282" spans="10:10" ht="29.65" customHeight="1">
      <c r="J282" s="81" t="s">
        <v>3358</v>
      </c>
    </row>
    <row r="283" spans="10:10" ht="29.65" customHeight="1">
      <c r="J283" s="81" t="s">
        <v>3358</v>
      </c>
    </row>
    <row r="284" spans="10:10" ht="29.65" customHeight="1">
      <c r="J284" s="81" t="s">
        <v>3353</v>
      </c>
    </row>
    <row r="285" spans="10:10" ht="29.65" customHeight="1">
      <c r="J285" s="81" t="s">
        <v>3353</v>
      </c>
    </row>
    <row r="286" spans="10:10" ht="29.65" customHeight="1">
      <c r="J286" s="81" t="s">
        <v>3353</v>
      </c>
    </row>
    <row r="287" spans="10:10" ht="29.65" customHeight="1">
      <c r="J287" s="81" t="s">
        <v>3353</v>
      </c>
    </row>
    <row r="288" spans="10:10" ht="29.65" customHeight="1">
      <c r="J288" s="81" t="s">
        <v>3353</v>
      </c>
    </row>
    <row r="289" spans="10:10" ht="29.65" customHeight="1">
      <c r="J289" s="304" t="s">
        <v>3295</v>
      </c>
    </row>
    <row r="290" spans="10:10" ht="29.65" customHeight="1">
      <c r="J290" s="304" t="s">
        <v>3295</v>
      </c>
    </row>
    <row r="291" spans="10:10" ht="29.65" customHeight="1">
      <c r="J291" s="304" t="s">
        <v>3295</v>
      </c>
    </row>
    <row r="292" spans="10:10" ht="29.65" customHeight="1">
      <c r="J292" s="304" t="s">
        <v>3295</v>
      </c>
    </row>
    <row r="293" spans="10:10" ht="29.65" customHeight="1">
      <c r="J293" s="304" t="s">
        <v>3295</v>
      </c>
    </row>
    <row r="294" spans="10:10" ht="29.65" customHeight="1">
      <c r="J294" s="304" t="s">
        <v>3295</v>
      </c>
    </row>
    <row r="295" spans="10:10" ht="29.65" customHeight="1">
      <c r="J295" s="304" t="s">
        <v>3295</v>
      </c>
    </row>
    <row r="296" spans="10:10" ht="29.65" customHeight="1">
      <c r="J296" s="81" t="s">
        <v>3243</v>
      </c>
    </row>
    <row r="297" spans="10:10" ht="29.65" customHeight="1">
      <c r="J297" s="81" t="s">
        <v>3243</v>
      </c>
    </row>
    <row r="298" spans="10:10" ht="29.65" customHeight="1">
      <c r="J298" s="81" t="s">
        <v>3243</v>
      </c>
    </row>
    <row r="299" spans="10:10" ht="29.65" customHeight="1">
      <c r="J299" s="81" t="s">
        <v>3243</v>
      </c>
    </row>
    <row r="300" spans="10:10" ht="29.65" customHeight="1">
      <c r="J300" s="81" t="s">
        <v>3243</v>
      </c>
    </row>
    <row r="301" spans="10:10" ht="29.65" customHeight="1">
      <c r="J301" s="81" t="s">
        <v>3329</v>
      </c>
    </row>
    <row r="302" spans="10:10" ht="29.65" customHeight="1">
      <c r="J302" s="81" t="s">
        <v>3329</v>
      </c>
    </row>
    <row r="303" spans="10:10" ht="29.65" customHeight="1">
      <c r="J303" s="81" t="s">
        <v>3329</v>
      </c>
    </row>
    <row r="304" spans="10:10" ht="29.65" customHeight="1">
      <c r="J304" s="178" t="s">
        <v>3247</v>
      </c>
    </row>
    <row r="305" spans="10:10" ht="29.65" customHeight="1">
      <c r="J305" s="178" t="s">
        <v>3247</v>
      </c>
    </row>
    <row r="306" spans="10:10" ht="29.65" customHeight="1">
      <c r="J306" s="178" t="s">
        <v>3247</v>
      </c>
    </row>
    <row r="307" spans="10:10" ht="29.65" customHeight="1">
      <c r="J307" s="178" t="s">
        <v>3247</v>
      </c>
    </row>
    <row r="308" spans="10:10" ht="29.65" customHeight="1">
      <c r="J308" s="81" t="s">
        <v>3249</v>
      </c>
    </row>
    <row r="309" spans="10:10" ht="29.65" customHeight="1">
      <c r="J309" s="81" t="s">
        <v>3249</v>
      </c>
    </row>
    <row r="310" spans="10:10" ht="29.65" customHeight="1">
      <c r="J310" s="81" t="s">
        <v>3249</v>
      </c>
    </row>
    <row r="311" spans="10:10" ht="29.65" customHeight="1">
      <c r="J311" s="81" t="s">
        <v>3260</v>
      </c>
    </row>
    <row r="312" spans="10:10" ht="29.65" customHeight="1">
      <c r="J312" s="81" t="s">
        <v>3260</v>
      </c>
    </row>
    <row r="313" spans="10:10" ht="29.65" customHeight="1">
      <c r="J313" s="81" t="s">
        <v>3260</v>
      </c>
    </row>
    <row r="314" spans="10:10" ht="29.65" customHeight="1">
      <c r="J314" s="81" t="s">
        <v>3291</v>
      </c>
    </row>
    <row r="315" spans="10:10" ht="29.65" customHeight="1">
      <c r="J315" s="81" t="s">
        <v>3291</v>
      </c>
    </row>
    <row r="316" spans="10:10" ht="29.65" customHeight="1">
      <c r="J316" s="81" t="s">
        <v>3291</v>
      </c>
    </row>
    <row r="317" spans="10:10" ht="29.65" customHeight="1">
      <c r="J317" s="81" t="s">
        <v>3365</v>
      </c>
    </row>
    <row r="318" spans="10:10" ht="29.65" customHeight="1">
      <c r="J318" s="81" t="s">
        <v>3365</v>
      </c>
    </row>
    <row r="319" spans="10:10" ht="29.65" customHeight="1">
      <c r="J319" s="81" t="s">
        <v>3348</v>
      </c>
    </row>
    <row r="320" spans="10:10" ht="29.65" customHeight="1">
      <c r="J320" s="81" t="s">
        <v>3348</v>
      </c>
    </row>
    <row r="321" spans="10:10" ht="29.65" customHeight="1">
      <c r="J321" s="81" t="s">
        <v>3348</v>
      </c>
    </row>
    <row r="322" spans="10:10" ht="29.65" customHeight="1">
      <c r="J322" s="81" t="s">
        <v>3348</v>
      </c>
    </row>
    <row r="323" spans="10:10" ht="29.65" customHeight="1">
      <c r="J323" s="81" t="s">
        <v>3363</v>
      </c>
    </row>
    <row r="324" spans="10:10" ht="29.65" customHeight="1">
      <c r="J324" s="81" t="s">
        <v>3363</v>
      </c>
    </row>
    <row r="325" spans="10:10" ht="29.65" customHeight="1">
      <c r="J325" s="81" t="s">
        <v>3363</v>
      </c>
    </row>
    <row r="326" spans="10:10" ht="29.65" customHeight="1">
      <c r="J326" s="178" t="s">
        <v>3253</v>
      </c>
    </row>
    <row r="327" spans="10:10" ht="29.65" customHeight="1">
      <c r="J327" s="178" t="s">
        <v>3253</v>
      </c>
    </row>
    <row r="328" spans="10:10" ht="29.65" customHeight="1">
      <c r="J328" s="178" t="s">
        <v>3253</v>
      </c>
    </row>
    <row r="329" spans="10:10" ht="29.65" customHeight="1">
      <c r="J329" s="178" t="s">
        <v>3253</v>
      </c>
    </row>
    <row r="330" spans="10:10" ht="29.65" customHeight="1">
      <c r="J330" s="81" t="s">
        <v>3223</v>
      </c>
    </row>
    <row r="331" spans="10:10" ht="29.65" customHeight="1">
      <c r="J331" s="81" t="s">
        <v>3223</v>
      </c>
    </row>
    <row r="332" spans="10:10" ht="29.65" customHeight="1">
      <c r="J332" s="81" t="s">
        <v>3362</v>
      </c>
    </row>
    <row r="333" spans="10:10" ht="29.65" customHeight="1">
      <c r="J333" s="81" t="s">
        <v>3362</v>
      </c>
    </row>
    <row r="334" spans="10:10" ht="29.65" customHeight="1">
      <c r="J334" s="81" t="s">
        <v>3362</v>
      </c>
    </row>
    <row r="335" spans="10:10" ht="29.65" customHeight="1">
      <c r="J335" s="81" t="s">
        <v>3227</v>
      </c>
    </row>
    <row r="336" spans="10:10" ht="29.65" customHeight="1">
      <c r="J336" s="81" t="s">
        <v>3227</v>
      </c>
    </row>
    <row r="337" spans="10:10" ht="29.65" customHeight="1">
      <c r="J337" s="81" t="s">
        <v>3227</v>
      </c>
    </row>
    <row r="338" spans="10:10" ht="29.65" customHeight="1">
      <c r="J338" s="81" t="s">
        <v>3317</v>
      </c>
    </row>
    <row r="339" spans="10:10" ht="29.65" customHeight="1">
      <c r="J339" s="81" t="s">
        <v>3317</v>
      </c>
    </row>
    <row r="340" spans="10:10" ht="29.65" customHeight="1">
      <c r="J340" s="81" t="s">
        <v>3317</v>
      </c>
    </row>
    <row r="341" spans="10:10" ht="29.65" customHeight="1">
      <c r="J341" s="81" t="s">
        <v>3317</v>
      </c>
    </row>
    <row r="342" spans="10:10" ht="29.65" customHeight="1">
      <c r="J342" s="81" t="s">
        <v>3317</v>
      </c>
    </row>
    <row r="343" spans="10:10" ht="29.65" customHeight="1">
      <c r="J343" s="81" t="s">
        <v>3335</v>
      </c>
    </row>
    <row r="344" spans="10:10" ht="29.65" customHeight="1">
      <c r="J344" s="81" t="s">
        <v>3335</v>
      </c>
    </row>
    <row r="345" spans="10:10" ht="29.65" customHeight="1">
      <c r="J345" s="81" t="s">
        <v>3335</v>
      </c>
    </row>
    <row r="346" spans="10:10" ht="29.65" customHeight="1">
      <c r="J346" s="81" t="s">
        <v>3336</v>
      </c>
    </row>
    <row r="347" spans="10:10" ht="29.65" customHeight="1">
      <c r="J347" s="81" t="s">
        <v>3255</v>
      </c>
    </row>
    <row r="348" spans="10:10" ht="29.65" customHeight="1">
      <c r="J348" s="81" t="s">
        <v>3255</v>
      </c>
    </row>
    <row r="349" spans="10:10" ht="29.65" customHeight="1">
      <c r="J349" s="81" t="s">
        <v>3255</v>
      </c>
    </row>
    <row r="350" spans="10:10" ht="29.65" customHeight="1">
      <c r="J350" s="81" t="s">
        <v>3313</v>
      </c>
    </row>
    <row r="351" spans="10:10" ht="29.65" customHeight="1">
      <c r="J351" s="81" t="s">
        <v>3313</v>
      </c>
    </row>
    <row r="352" spans="10:10" ht="29.65" customHeight="1">
      <c r="J352" s="81" t="s">
        <v>3313</v>
      </c>
    </row>
    <row r="353" spans="10:10" ht="29.65" customHeight="1">
      <c r="J353" s="81" t="s">
        <v>3265</v>
      </c>
    </row>
    <row r="354" spans="10:10" ht="29.65" customHeight="1">
      <c r="J354" s="81" t="s">
        <v>3265</v>
      </c>
    </row>
    <row r="355" spans="10:10" ht="29.65" customHeight="1">
      <c r="J355" s="81" t="s">
        <v>3265</v>
      </c>
    </row>
    <row r="356" spans="10:10" ht="29.65" customHeight="1">
      <c r="J356" s="81" t="s">
        <v>3265</v>
      </c>
    </row>
    <row r="357" spans="10:10" ht="29.65" customHeight="1">
      <c r="J357" s="178" t="s">
        <v>3360</v>
      </c>
    </row>
    <row r="358" spans="10:10" ht="29.65" customHeight="1">
      <c r="J358" s="178" t="s">
        <v>3339</v>
      </c>
    </row>
    <row r="359" spans="10:10" ht="29.65" customHeight="1">
      <c r="J359" s="81" t="s">
        <v>3351</v>
      </c>
    </row>
    <row r="360" spans="10:10" ht="29.65" customHeight="1">
      <c r="J360" s="81" t="s">
        <v>3350</v>
      </c>
    </row>
    <row r="361" spans="10:10" ht="29.65" customHeight="1">
      <c r="J361" s="81" t="s">
        <v>3344</v>
      </c>
    </row>
    <row r="362" spans="10:10" ht="29.65" customHeight="1">
      <c r="J362" s="81" t="s">
        <v>3357</v>
      </c>
    </row>
    <row r="363" spans="10:10" ht="29.65" customHeight="1">
      <c r="J363" s="81" t="s">
        <v>3349</v>
      </c>
    </row>
    <row r="364" spans="10:10" ht="29.65" customHeight="1">
      <c r="J364" s="81" t="s">
        <v>3221</v>
      </c>
    </row>
    <row r="365" spans="10:10" ht="29.65" customHeight="1">
      <c r="J365" s="81" t="s">
        <v>3221</v>
      </c>
    </row>
    <row r="366" spans="10:10" ht="29.65" customHeight="1">
      <c r="J366" s="313" t="s">
        <v>3282</v>
      </c>
    </row>
    <row r="367" spans="10:10" ht="29.65" customHeight="1">
      <c r="J367" s="313" t="s">
        <v>3282</v>
      </c>
    </row>
    <row r="368" spans="10:10" ht="29.65" customHeight="1">
      <c r="J368" s="313" t="s">
        <v>3282</v>
      </c>
    </row>
    <row r="369" spans="10:10" ht="29.65" customHeight="1">
      <c r="J369" s="81" t="s">
        <v>3325</v>
      </c>
    </row>
    <row r="370" spans="10:10" ht="29.65" customHeight="1">
      <c r="J370" s="81" t="s">
        <v>3310</v>
      </c>
    </row>
    <row r="371" spans="10:10" ht="29.65" customHeight="1">
      <c r="J371" s="81" t="s">
        <v>3325</v>
      </c>
    </row>
    <row r="372" spans="10:10" ht="29.65" customHeight="1">
      <c r="J372" s="81" t="s">
        <v>3314</v>
      </c>
    </row>
    <row r="373" spans="10:10" ht="29.65" customHeight="1">
      <c r="J373" s="81" t="s">
        <v>3325</v>
      </c>
    </row>
    <row r="374" spans="10:10" ht="29.65" customHeight="1">
      <c r="J374" s="81" t="s">
        <v>3306</v>
      </c>
    </row>
    <row r="375" spans="10:10" ht="29.65" customHeight="1">
      <c r="J375" s="81" t="s">
        <v>3306</v>
      </c>
    </row>
    <row r="376" spans="10:10" ht="29.65" customHeight="1">
      <c r="J376" s="81" t="s">
        <v>3306</v>
      </c>
    </row>
    <row r="377" spans="10:10" ht="29.65" customHeight="1">
      <c r="J377" s="81" t="s">
        <v>3306</v>
      </c>
    </row>
    <row r="378" spans="10:10" ht="29.65" customHeight="1">
      <c r="J378" s="81" t="s">
        <v>3341</v>
      </c>
    </row>
    <row r="379" spans="10:10" ht="29.65" customHeight="1">
      <c r="J379" s="81" t="s">
        <v>3341</v>
      </c>
    </row>
    <row r="380" spans="10:10" ht="29.65" customHeight="1">
      <c r="J380" s="81" t="s">
        <v>3265</v>
      </c>
    </row>
    <row r="381" spans="10:10" ht="29.65" customHeight="1">
      <c r="J381" s="81" t="s">
        <v>3222</v>
      </c>
    </row>
    <row r="382" spans="10:10" ht="29.65" customHeight="1">
      <c r="J382" s="81" t="s">
        <v>3222</v>
      </c>
    </row>
    <row r="383" spans="10:10" ht="29.65" customHeight="1">
      <c r="J383" s="81" t="s">
        <v>3222</v>
      </c>
    </row>
    <row r="384" spans="10:10" ht="29.65" customHeight="1">
      <c r="J384" s="81" t="s">
        <v>3333</v>
      </c>
    </row>
    <row r="385" spans="10:10" ht="29.65" customHeight="1">
      <c r="J385" s="81" t="s">
        <v>3333</v>
      </c>
    </row>
    <row r="386" spans="10:10" ht="29.65" customHeight="1">
      <c r="J386" s="81" t="s">
        <v>3333</v>
      </c>
    </row>
    <row r="387" spans="10:10" ht="29.65" customHeight="1">
      <c r="J387" s="81" t="s">
        <v>3333</v>
      </c>
    </row>
    <row r="388" spans="10:10" ht="29.65" customHeight="1">
      <c r="J388" s="81" t="s">
        <v>3342</v>
      </c>
    </row>
    <row r="389" spans="10:10" ht="29.65" customHeight="1">
      <c r="J389" s="81" t="s">
        <v>3342</v>
      </c>
    </row>
    <row r="390" spans="10:10" ht="29.65" customHeight="1">
      <c r="J390" s="81" t="s">
        <v>3342</v>
      </c>
    </row>
    <row r="391" spans="10:10" ht="29.65" customHeight="1">
      <c r="J391" s="81" t="s">
        <v>3342</v>
      </c>
    </row>
    <row r="392" spans="10:10" ht="29.65" customHeight="1">
      <c r="J392" s="81" t="s">
        <v>3312</v>
      </c>
    </row>
    <row r="393" spans="10:10" ht="29.65" customHeight="1">
      <c r="J393" s="81" t="s">
        <v>3312</v>
      </c>
    </row>
    <row r="394" spans="10:10" ht="29.65" customHeight="1">
      <c r="J394" s="81" t="s">
        <v>3312</v>
      </c>
    </row>
    <row r="395" spans="10:10" ht="29.65" customHeight="1">
      <c r="J395" s="81" t="s">
        <v>3312</v>
      </c>
    </row>
    <row r="396" spans="10:10" ht="29.65" customHeight="1">
      <c r="J396" s="81" t="s">
        <v>3312</v>
      </c>
    </row>
    <row r="397" spans="10:10" ht="29.65" customHeight="1">
      <c r="J397" s="81" t="s">
        <v>3312</v>
      </c>
    </row>
    <row r="398" spans="10:10" ht="29.65" customHeight="1">
      <c r="J398" s="81" t="s">
        <v>3327</v>
      </c>
    </row>
    <row r="399" spans="10:10" ht="29.65" customHeight="1">
      <c r="J399" s="81" t="s">
        <v>3327</v>
      </c>
    </row>
    <row r="400" spans="10:10" ht="29.65" customHeight="1">
      <c r="J400" s="81" t="s">
        <v>3327</v>
      </c>
    </row>
    <row r="401" spans="10:10" ht="29.65" customHeight="1">
      <c r="J401" s="81" t="s">
        <v>3219</v>
      </c>
    </row>
    <row r="402" spans="10:10" ht="29.65" customHeight="1">
      <c r="J402" s="81" t="s">
        <v>3219</v>
      </c>
    </row>
    <row r="403" spans="10:10" ht="29.65" customHeight="1">
      <c r="J403" s="81" t="s">
        <v>3219</v>
      </c>
    </row>
    <row r="404" spans="10:10" ht="29.65" customHeight="1">
      <c r="J404" s="81" t="s">
        <v>3359</v>
      </c>
    </row>
    <row r="405" spans="10:10" ht="29.65" customHeight="1">
      <c r="J405" s="81" t="s">
        <v>3359</v>
      </c>
    </row>
    <row r="406" spans="10:10" ht="29.65" customHeight="1">
      <c r="J406" s="81" t="s">
        <v>3359</v>
      </c>
    </row>
    <row r="407" spans="10:10" ht="29.65" customHeight="1">
      <c r="J407" s="307" t="s">
        <v>3328</v>
      </c>
    </row>
    <row r="408" spans="10:10" ht="29.65" customHeight="1">
      <c r="J408" s="307" t="s">
        <v>3328</v>
      </c>
    </row>
    <row r="409" spans="10:10" ht="29.65" customHeight="1">
      <c r="J409" s="307" t="s">
        <v>3328</v>
      </c>
    </row>
    <row r="410" spans="10:10" ht="29.65" customHeight="1">
      <c r="J410" s="81" t="s">
        <v>3332</v>
      </c>
    </row>
    <row r="411" spans="10:10" ht="29.65" customHeight="1">
      <c r="J411" s="81" t="s">
        <v>3332</v>
      </c>
    </row>
    <row r="412" spans="10:10" ht="29.65" customHeight="1">
      <c r="J412" s="81" t="s">
        <v>3332</v>
      </c>
    </row>
    <row r="413" spans="10:10" ht="29.65" customHeight="1">
      <c r="J413" s="81" t="s">
        <v>3346</v>
      </c>
    </row>
    <row r="414" spans="10:10" ht="29.65" customHeight="1">
      <c r="J414" s="81" t="s">
        <v>3346</v>
      </c>
    </row>
    <row r="415" spans="10:10" ht="29.65" customHeight="1">
      <c r="J415" s="81" t="s">
        <v>3346</v>
      </c>
    </row>
    <row r="416" spans="10:10" ht="29.65" customHeight="1">
      <c r="J416" s="81" t="s">
        <v>3346</v>
      </c>
    </row>
    <row r="417" spans="10:10" ht="29.65" customHeight="1">
      <c r="J417" s="81" t="s">
        <v>3331</v>
      </c>
    </row>
    <row r="418" spans="10:10" ht="29.65" customHeight="1">
      <c r="J418" s="81" t="s">
        <v>3331</v>
      </c>
    </row>
    <row r="419" spans="10:10" ht="29.65" customHeight="1">
      <c r="J419" s="81" t="s">
        <v>3331</v>
      </c>
    </row>
    <row r="420" spans="10:10" ht="29.65" customHeight="1">
      <c r="J420" s="81" t="s">
        <v>3331</v>
      </c>
    </row>
    <row r="421" spans="10:10" ht="29.65" customHeight="1">
      <c r="J421" s="81" t="s">
        <v>3347</v>
      </c>
    </row>
    <row r="422" spans="10:10" ht="29.65" customHeight="1">
      <c r="J422" s="81" t="s">
        <v>3347</v>
      </c>
    </row>
    <row r="423" spans="10:10" ht="29.65" customHeight="1">
      <c r="J423" s="81" t="s">
        <v>3347</v>
      </c>
    </row>
    <row r="424" spans="10:10" ht="29.65" customHeight="1">
      <c r="J424" s="81" t="s">
        <v>3271</v>
      </c>
    </row>
    <row r="425" spans="10:10" ht="29.65" customHeight="1">
      <c r="J425" s="81" t="s">
        <v>3318</v>
      </c>
    </row>
    <row r="426" spans="10:10" ht="29.65" customHeight="1">
      <c r="J426" s="81" t="s">
        <v>3318</v>
      </c>
    </row>
    <row r="427" spans="10:10" ht="29.65" customHeight="1">
      <c r="J427" s="81" t="s">
        <v>3318</v>
      </c>
    </row>
    <row r="428" spans="10:10" ht="29.65" customHeight="1">
      <c r="J428" s="81" t="s">
        <v>3311</v>
      </c>
    </row>
    <row r="429" spans="10:10" ht="29.65" customHeight="1">
      <c r="J429" s="81" t="s">
        <v>3311</v>
      </c>
    </row>
    <row r="430" spans="10:10" ht="29.65" customHeight="1">
      <c r="J430" s="81" t="s">
        <v>3270</v>
      </c>
    </row>
    <row r="431" spans="10:10" ht="29.65" customHeight="1">
      <c r="J431" s="81" t="s">
        <v>3340</v>
      </c>
    </row>
    <row r="432" spans="10:10" ht="29.65" customHeight="1">
      <c r="J432" s="81" t="s">
        <v>3340</v>
      </c>
    </row>
    <row r="433" spans="10:10" ht="29.65" customHeight="1">
      <c r="J433" s="81" t="s">
        <v>3340</v>
      </c>
    </row>
    <row r="434" spans="10:10" ht="29.65" customHeight="1">
      <c r="J434" s="81" t="s">
        <v>3340</v>
      </c>
    </row>
    <row r="435" spans="10:10" ht="29.65" customHeight="1">
      <c r="J435" s="81" t="s">
        <v>3340</v>
      </c>
    </row>
    <row r="436" spans="10:10" ht="29.65" customHeight="1">
      <c r="J436" s="81" t="s">
        <v>3324</v>
      </c>
    </row>
    <row r="437" spans="10:10" ht="29.65" customHeight="1">
      <c r="J437" s="81" t="s">
        <v>3324</v>
      </c>
    </row>
    <row r="438" spans="10:10" ht="29.65" customHeight="1">
      <c r="J438" s="81" t="s">
        <v>3324</v>
      </c>
    </row>
    <row r="439" spans="10:10" ht="29.65" customHeight="1">
      <c r="J439" s="178" t="s">
        <v>3355</v>
      </c>
    </row>
    <row r="440" spans="10:10" ht="29.65" customHeight="1">
      <c r="J440" s="178" t="s">
        <v>3354</v>
      </c>
    </row>
    <row r="441" spans="10:10" ht="29.65" customHeight="1">
      <c r="J441" s="178" t="s">
        <v>3217</v>
      </c>
    </row>
    <row r="442" spans="10:10" ht="29.65" customHeight="1">
      <c r="J442" s="178" t="s">
        <v>3217</v>
      </c>
    </row>
    <row r="443" spans="10:10" ht="29.65" customHeight="1">
      <c r="J443" s="178" t="s">
        <v>3217</v>
      </c>
    </row>
    <row r="444" spans="10:10" ht="29.65" customHeight="1">
      <c r="J444" s="178" t="s">
        <v>3217</v>
      </c>
    </row>
    <row r="445" spans="10:10" ht="29.65" customHeight="1">
      <c r="J445" s="178" t="s">
        <v>3217</v>
      </c>
    </row>
    <row r="446" spans="10:10" ht="29.65" customHeight="1">
      <c r="J446" s="81" t="s">
        <v>3245</v>
      </c>
    </row>
    <row r="447" spans="10:10" ht="29.65" customHeight="1">
      <c r="J447" s="81" t="s">
        <v>3245</v>
      </c>
    </row>
    <row r="448" spans="10:10" ht="29.65" customHeight="1">
      <c r="J448" s="81" t="s">
        <v>3245</v>
      </c>
    </row>
    <row r="449" spans="10:10" ht="29.65" customHeight="1">
      <c r="J449" s="81" t="s">
        <v>3245</v>
      </c>
    </row>
    <row r="450" spans="10:10" ht="29.65" customHeight="1">
      <c r="J450" s="81" t="s">
        <v>3245</v>
      </c>
    </row>
    <row r="451" spans="10:10" ht="29.65" customHeight="1">
      <c r="J451" s="81" t="s">
        <v>3233</v>
      </c>
    </row>
    <row r="452" spans="10:10" ht="29.65" customHeight="1">
      <c r="J452" s="81" t="s">
        <v>3233</v>
      </c>
    </row>
    <row r="453" spans="10:10" ht="29.65" customHeight="1">
      <c r="J453" s="81" t="s">
        <v>3233</v>
      </c>
    </row>
    <row r="454" spans="10:10" ht="29.65" customHeight="1">
      <c r="J454" s="81" t="s">
        <v>3229</v>
      </c>
    </row>
    <row r="455" spans="10:10" ht="29.65" customHeight="1">
      <c r="J455" s="81" t="s">
        <v>3229</v>
      </c>
    </row>
    <row r="456" spans="10:10" ht="29.65" customHeight="1">
      <c r="J456" s="81" t="s">
        <v>3229</v>
      </c>
    </row>
    <row r="457" spans="10:10" ht="29.65" customHeight="1">
      <c r="J457" s="81" t="s">
        <v>3290</v>
      </c>
    </row>
    <row r="458" spans="10:10" ht="29.65" customHeight="1">
      <c r="J458" s="81" t="s">
        <v>3290</v>
      </c>
    </row>
    <row r="459" spans="10:10" ht="29.65" customHeight="1">
      <c r="J459" s="395" t="s">
        <v>3321</v>
      </c>
    </row>
    <row r="460" spans="10:10" ht="29.65" customHeight="1">
      <c r="J460" s="395" t="s">
        <v>3322</v>
      </c>
    </row>
    <row r="461" spans="10:10" ht="29.65" customHeight="1">
      <c r="J461" s="395" t="s">
        <v>3319</v>
      </c>
    </row>
    <row r="462" spans="10:10" ht="29.65" customHeight="1">
      <c r="J462" s="416" t="s">
        <v>3309</v>
      </c>
    </row>
    <row r="463" spans="10:10" ht="29.65" customHeight="1">
      <c r="J463" s="395" t="s">
        <v>3323</v>
      </c>
    </row>
    <row r="464" spans="10:10" ht="29.65" customHeight="1">
      <c r="J464" s="395" t="s">
        <v>3272</v>
      </c>
    </row>
    <row r="465" spans="10:10" ht="29.65" customHeight="1">
      <c r="J465" s="302" t="s">
        <v>3364</v>
      </c>
    </row>
    <row r="466" spans="10:10" ht="29.65" customHeight="1">
      <c r="J466" s="290" t="s">
        <v>3303</v>
      </c>
    </row>
    <row r="467" spans="10:10" ht="29.65" customHeight="1">
      <c r="J467" s="290" t="s">
        <v>3303</v>
      </c>
    </row>
    <row r="468" spans="10:10" ht="29.65" customHeight="1">
      <c r="J468" s="290" t="s">
        <v>3303</v>
      </c>
    </row>
    <row r="469" spans="10:10" ht="29.65" customHeight="1">
      <c r="J469" s="290" t="s">
        <v>3303</v>
      </c>
    </row>
    <row r="470" spans="10:10" ht="29.65" customHeight="1">
      <c r="J470" s="290" t="s">
        <v>3303</v>
      </c>
    </row>
    <row r="471" spans="10:10" ht="29.65" customHeight="1">
      <c r="J471" s="120" t="s">
        <v>3264</v>
      </c>
    </row>
    <row r="472" spans="10:10" ht="29.65" customHeight="1">
      <c r="J472" s="120" t="s">
        <v>3264</v>
      </c>
    </row>
    <row r="473" spans="10:10" ht="29.65" customHeight="1">
      <c r="J473" s="120" t="s">
        <v>3264</v>
      </c>
    </row>
    <row r="474" spans="10:10" ht="29.65" customHeight="1">
      <c r="J474" s="120" t="s">
        <v>3264</v>
      </c>
    </row>
    <row r="475" spans="10:10" ht="29.65" customHeight="1">
      <c r="J475" s="120" t="s">
        <v>3264</v>
      </c>
    </row>
    <row r="476" spans="10:10" ht="29.65" customHeight="1">
      <c r="J476" s="120" t="s">
        <v>3264</v>
      </c>
    </row>
    <row r="477" spans="10:10" ht="29.65" customHeight="1">
      <c r="J477" s="415" t="s">
        <v>3262</v>
      </c>
    </row>
    <row r="478" spans="10:10" ht="29.65" customHeight="1">
      <c r="J478" s="415" t="s">
        <v>3262</v>
      </c>
    </row>
    <row r="479" spans="10:10" ht="29.65" customHeight="1">
      <c r="J479" s="415" t="s">
        <v>3262</v>
      </c>
    </row>
    <row r="480" spans="10:10" ht="29.65" customHeight="1">
      <c r="J480" s="415" t="s">
        <v>3262</v>
      </c>
    </row>
    <row r="481" spans="10:10" ht="29.65" customHeight="1">
      <c r="J481" s="415" t="s">
        <v>3262</v>
      </c>
    </row>
    <row r="482" spans="10:10" ht="29.65" customHeight="1">
      <c r="J482" s="244" t="s">
        <v>3266</v>
      </c>
    </row>
    <row r="483" spans="10:10" ht="29.65" customHeight="1">
      <c r="J483" s="244" t="s">
        <v>3266</v>
      </c>
    </row>
    <row r="484" spans="10:10" ht="29.65" customHeight="1">
      <c r="J484" s="244" t="s">
        <v>3266</v>
      </c>
    </row>
    <row r="485" spans="10:10" ht="29.65" customHeight="1">
      <c r="J485" s="244" t="s">
        <v>3266</v>
      </c>
    </row>
    <row r="486" spans="10:10" ht="29.65" customHeight="1">
      <c r="J486" s="244" t="s">
        <v>3266</v>
      </c>
    </row>
    <row r="487" spans="10:10" ht="29.65" customHeight="1">
      <c r="J487" s="244" t="s">
        <v>3356</v>
      </c>
    </row>
    <row r="488" spans="10:10" ht="29.65" customHeight="1">
      <c r="J488" s="244" t="s">
        <v>3356</v>
      </c>
    </row>
    <row r="489" spans="10:10" ht="29.65" customHeight="1">
      <c r="J489" s="244" t="s">
        <v>3356</v>
      </c>
    </row>
    <row r="490" spans="10:10" ht="29.65" customHeight="1">
      <c r="J490" s="80" t="s">
        <v>3280</v>
      </c>
    </row>
    <row r="491" spans="10:10" ht="29.65" customHeight="1">
      <c r="J491" s="256" t="s">
        <v>3299</v>
      </c>
    </row>
    <row r="492" spans="10:10" ht="29.65" customHeight="1">
      <c r="J492" s="81" t="s">
        <v>3361</v>
      </c>
    </row>
    <row r="493" spans="10:10" ht="29.65" customHeight="1">
      <c r="J493" s="81" t="s">
        <v>3361</v>
      </c>
    </row>
    <row r="494" spans="10:10" ht="29.65" customHeight="1">
      <c r="J494" s="81" t="s">
        <v>3361</v>
      </c>
    </row>
    <row r="495" spans="10:10" ht="29.65" customHeight="1">
      <c r="J495" s="494" t="s">
        <v>3218</v>
      </c>
    </row>
    <row r="496" spans="10:10" ht="29.65" customHeight="1">
      <c r="J496" s="494" t="s">
        <v>3218</v>
      </c>
    </row>
    <row r="497" spans="10:10" ht="29.65" customHeight="1">
      <c r="J497" s="494" t="s">
        <v>3218</v>
      </c>
    </row>
    <row r="498" spans="10:10" ht="29.65" customHeight="1">
      <c r="J498" s="256" t="s">
        <v>3334</v>
      </c>
    </row>
    <row r="499" spans="10:10" ht="29.65" customHeight="1">
      <c r="J499" s="256" t="s">
        <v>3334</v>
      </c>
    </row>
    <row r="500" spans="10:10" ht="29.65" customHeight="1">
      <c r="J500" s="256" t="s">
        <v>3334</v>
      </c>
    </row>
    <row r="501" spans="10:10" ht="29.65" customHeight="1">
      <c r="J501" s="178" t="s">
        <v>3281</v>
      </c>
    </row>
    <row r="502" spans="10:10" ht="29.65" customHeight="1">
      <c r="J502" s="178" t="s">
        <v>3281</v>
      </c>
    </row>
    <row r="503" spans="10:10" ht="29.65" customHeight="1">
      <c r="J503" s="178" t="s">
        <v>3281</v>
      </c>
    </row>
    <row r="504" spans="10:10" ht="29.65" customHeight="1">
      <c r="J504" s="178" t="s">
        <v>3281</v>
      </c>
    </row>
    <row r="505" spans="10:10" ht="29.65" customHeight="1">
      <c r="J505" s="178" t="s">
        <v>3281</v>
      </c>
    </row>
    <row r="506" spans="10:10" ht="29.65" customHeight="1">
      <c r="J506" s="313" t="s">
        <v>3231</v>
      </c>
    </row>
    <row r="507" spans="10:10" ht="29.65" customHeight="1">
      <c r="J507" s="313" t="s">
        <v>3231</v>
      </c>
    </row>
    <row r="508" spans="10:10" ht="29.65" customHeight="1">
      <c r="J508" s="313" t="s">
        <v>3231</v>
      </c>
    </row>
    <row r="509" spans="10:10" ht="29.65" customHeight="1">
      <c r="J509" s="319" t="s">
        <v>3237</v>
      </c>
    </row>
    <row r="510" spans="10:10" ht="29.65" customHeight="1">
      <c r="J510" s="319" t="s">
        <v>3237</v>
      </c>
    </row>
    <row r="511" spans="10:10" ht="29.65" customHeight="1">
      <c r="J511" s="319" t="s">
        <v>3237</v>
      </c>
    </row>
    <row r="512" spans="10:10" ht="29.65" customHeight="1">
      <c r="J512" s="319" t="s">
        <v>3237</v>
      </c>
    </row>
    <row r="513" spans="10:10" ht="29.65" customHeight="1">
      <c r="J513" s="256" t="s">
        <v>3268</v>
      </c>
    </row>
    <row r="514" spans="10:10" ht="29.65" customHeight="1">
      <c r="J514" s="256" t="s">
        <v>3268</v>
      </c>
    </row>
    <row r="515" spans="10:10" ht="29.65" customHeight="1">
      <c r="J515" s="256" t="s">
        <v>3268</v>
      </c>
    </row>
    <row r="516" spans="10:10" ht="29.65" customHeight="1">
      <c r="J516" s="256" t="s">
        <v>3268</v>
      </c>
    </row>
    <row r="517" spans="10:10" ht="29.65" customHeight="1">
      <c r="J517" s="313" t="s">
        <v>3251</v>
      </c>
    </row>
    <row r="518" spans="10:10" ht="29.65" customHeight="1">
      <c r="J518" s="313" t="s">
        <v>3251</v>
      </c>
    </row>
    <row r="519" spans="10:10" ht="29.65" customHeight="1">
      <c r="J519" s="313" t="s">
        <v>3251</v>
      </c>
    </row>
    <row r="520" spans="10:10" ht="29.65" customHeight="1">
      <c r="J520" s="313" t="s">
        <v>3251</v>
      </c>
    </row>
    <row r="521" spans="10:10" ht="29.65" customHeight="1">
      <c r="J521" s="256" t="s">
        <v>3277</v>
      </c>
    </row>
    <row r="522" spans="10:10" ht="29.65" customHeight="1">
      <c r="J522" s="256" t="s">
        <v>3279</v>
      </c>
    </row>
    <row r="523" spans="10:10" ht="29.65" customHeight="1">
      <c r="J523" s="256" t="s">
        <v>3297</v>
      </c>
    </row>
    <row r="524" spans="10:10" ht="29.65" customHeight="1">
      <c r="J524" s="256" t="s">
        <v>3366</v>
      </c>
    </row>
    <row r="525" spans="10:10" ht="29.65" customHeight="1">
      <c r="J525" s="256" t="s">
        <v>3366</v>
      </c>
    </row>
    <row r="526" spans="10:10" ht="29.65" customHeight="1">
      <c r="J526" s="256" t="s">
        <v>3366</v>
      </c>
    </row>
    <row r="527" spans="10:10" ht="29.65" customHeight="1">
      <c r="J527" s="256" t="s">
        <v>3369</v>
      </c>
    </row>
    <row r="528" spans="10:10" ht="29.65" customHeight="1">
      <c r="J528" s="256" t="s">
        <v>3369</v>
      </c>
    </row>
    <row r="529" spans="10:10" ht="29.65" customHeight="1">
      <c r="J529" s="256" t="s">
        <v>3370</v>
      </c>
    </row>
    <row r="530" spans="10:10" ht="29.65" customHeight="1">
      <c r="J530" s="256" t="s">
        <v>3370</v>
      </c>
    </row>
    <row r="531" spans="10:10" ht="29.65" customHeight="1">
      <c r="J531" s="256" t="s">
        <v>3370</v>
      </c>
    </row>
    <row r="532" spans="10:10" ht="29.65" customHeight="1">
      <c r="J532" s="256" t="s">
        <v>3370</v>
      </c>
    </row>
    <row r="533" spans="10:10" ht="29.65" customHeight="1">
      <c r="J533" s="256" t="s">
        <v>3370</v>
      </c>
    </row>
    <row r="534" spans="10:10" ht="29.65" customHeight="1">
      <c r="J534" s="256" t="s">
        <v>3367</v>
      </c>
    </row>
    <row r="535" spans="10:10" ht="29.65" customHeight="1">
      <c r="J535" s="256" t="s">
        <v>3367</v>
      </c>
    </row>
    <row r="536" spans="10:10" ht="29.65" customHeight="1">
      <c r="J536" s="256" t="s">
        <v>3368</v>
      </c>
    </row>
    <row r="537" spans="10:10" ht="29.65" customHeight="1">
      <c r="J537" s="256" t="s">
        <v>3368</v>
      </c>
    </row>
    <row r="538" spans="10:10" ht="29.65" customHeight="1">
      <c r="J538" s="256" t="s">
        <v>3368</v>
      </c>
    </row>
  </sheetData>
  <pageMargins left="0.7" right="0.7" top="0.75" bottom="0.75" header="0.3" footer="0.3"/>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91398-8E77-443D-8266-F40E2CC6BA00}">
  <sheetPr>
    <tabColor rgb="FF0296C9"/>
  </sheetPr>
  <dimension ref="A1:BL871"/>
  <sheetViews>
    <sheetView zoomScale="55" zoomScaleNormal="55" workbookViewId="0">
      <pane ySplit="2" topLeftCell="A231" activePane="bottomLeft" state="frozen"/>
      <selection activeCell="I4" sqref="I4"/>
      <selection pane="bottomLeft" sqref="A1:XFD1048576"/>
    </sheetView>
  </sheetViews>
  <sheetFormatPr baseColWidth="10" defaultColWidth="11.42578125" defaultRowHeight="24.6" customHeight="1"/>
  <cols>
    <col min="1" max="1" width="18" style="308" customWidth="1"/>
    <col min="2" max="2" width="42.7109375" style="80" customWidth="1"/>
    <col min="3" max="3" width="29.28515625" style="80" customWidth="1"/>
    <col min="4" max="4" width="18.28515625" style="80" hidden="1" customWidth="1"/>
    <col min="5" max="5" width="14.42578125" style="80" hidden="1" customWidth="1"/>
    <col min="6" max="6" width="34.7109375" style="80" customWidth="1"/>
    <col min="7" max="7" width="39.28515625" style="80" hidden="1" customWidth="1"/>
    <col min="8" max="8" width="23" style="80" customWidth="1"/>
    <col min="9" max="9" width="18.7109375" style="80" hidden="1" customWidth="1"/>
    <col min="10" max="10" width="21.28515625" style="80" customWidth="1"/>
    <col min="11" max="11" width="38.7109375" style="80" customWidth="1"/>
    <col min="12" max="16" width="21.7109375" style="80" hidden="1" customWidth="1"/>
    <col min="17" max="17" width="55.7109375" style="256" customWidth="1"/>
    <col min="18" max="18" width="51.28515625" style="256" customWidth="1"/>
    <col min="19" max="19" width="31.7109375" style="80" customWidth="1"/>
    <col min="20" max="20" width="26.28515625" style="80" customWidth="1"/>
    <col min="21" max="21" width="19.28515625" style="84" hidden="1" customWidth="1"/>
    <col min="22" max="22" width="20.28515625" style="80" customWidth="1"/>
    <col min="23" max="23" width="12.7109375" style="80" customWidth="1"/>
    <col min="24" max="29" width="11" style="80" customWidth="1"/>
    <col min="30" max="30" width="19.42578125" style="80" hidden="1" customWidth="1"/>
    <col min="31" max="31" width="20.28515625" style="80" customWidth="1"/>
    <col min="32" max="32" width="19.28515625" style="80" customWidth="1"/>
    <col min="33" max="33" width="63.28515625" style="80" customWidth="1"/>
    <col min="34" max="34" width="36" style="80" customWidth="1"/>
    <col min="35" max="35" width="28.7109375" style="80" customWidth="1"/>
    <col min="36" max="36" width="27.5703125" style="80" customWidth="1"/>
    <col min="37" max="37" width="22.5703125" style="80" customWidth="1"/>
    <col min="38" max="38" width="29.28515625" style="80" customWidth="1"/>
    <col min="39" max="42" width="11.7109375" style="80" hidden="1" customWidth="1"/>
    <col min="43" max="43" width="14.42578125" style="80" hidden="1" customWidth="1"/>
    <col min="44" max="44" width="27.28515625" style="80" hidden="1" customWidth="1"/>
    <col min="45" max="45" width="34.28515625" style="84" hidden="1" customWidth="1"/>
    <col min="46" max="46" width="19.5703125" style="80" hidden="1" customWidth="1"/>
    <col min="47" max="47" width="47.7109375" style="80" hidden="1" customWidth="1"/>
    <col min="48" max="50" width="14.7109375" style="80" hidden="1" customWidth="1"/>
    <col min="51" max="53" width="21.7109375" style="80" hidden="1" customWidth="1"/>
    <col min="54" max="54" width="24.5703125" style="80" hidden="1" customWidth="1"/>
    <col min="55" max="55" width="76.28515625" style="80" hidden="1" customWidth="1"/>
    <col min="56" max="56" width="51.5703125" style="80" hidden="1" customWidth="1"/>
    <col min="57" max="57" width="65.28515625" style="80" hidden="1" customWidth="1"/>
    <col min="58" max="67" width="0" style="80" hidden="1" customWidth="1"/>
    <col min="68" max="16384" width="11.42578125" style="80"/>
  </cols>
  <sheetData>
    <row r="1" spans="1:64" s="527" customFormat="1" ht="24.6" customHeight="1">
      <c r="A1" s="216">
        <f t="shared" ref="A1:AF1" si="0">+SUBTOTAL(3,A3:A1506)</f>
        <v>869</v>
      </c>
      <c r="B1" s="216">
        <f t="shared" si="0"/>
        <v>869</v>
      </c>
      <c r="C1" s="216">
        <f t="shared" si="0"/>
        <v>869</v>
      </c>
      <c r="D1" s="216">
        <f t="shared" si="0"/>
        <v>77</v>
      </c>
      <c r="E1" s="216">
        <f t="shared" si="0"/>
        <v>77</v>
      </c>
      <c r="F1" s="216">
        <f t="shared" si="0"/>
        <v>869</v>
      </c>
      <c r="G1" s="216">
        <f t="shared" si="0"/>
        <v>637</v>
      </c>
      <c r="H1" s="216">
        <f t="shared" si="0"/>
        <v>869</v>
      </c>
      <c r="I1" s="216">
        <f t="shared" si="0"/>
        <v>547</v>
      </c>
      <c r="J1" s="216">
        <f t="shared" si="0"/>
        <v>869</v>
      </c>
      <c r="K1" s="216">
        <f t="shared" si="0"/>
        <v>869</v>
      </c>
      <c r="L1" s="216">
        <f t="shared" si="0"/>
        <v>10</v>
      </c>
      <c r="M1" s="216">
        <f t="shared" si="0"/>
        <v>13</v>
      </c>
      <c r="N1" s="216">
        <f t="shared" si="0"/>
        <v>3</v>
      </c>
      <c r="O1" s="216">
        <f t="shared" si="0"/>
        <v>3</v>
      </c>
      <c r="P1" s="216">
        <f t="shared" si="0"/>
        <v>2</v>
      </c>
      <c r="Q1" s="216">
        <f t="shared" si="0"/>
        <v>869</v>
      </c>
      <c r="R1" s="216">
        <f t="shared" si="0"/>
        <v>869</v>
      </c>
      <c r="S1" s="216">
        <f t="shared" si="0"/>
        <v>869</v>
      </c>
      <c r="T1" s="216">
        <f t="shared" si="0"/>
        <v>426</v>
      </c>
      <c r="U1" s="216">
        <f t="shared" si="0"/>
        <v>2</v>
      </c>
      <c r="V1" s="216">
        <f t="shared" si="0"/>
        <v>444</v>
      </c>
      <c r="W1" s="216">
        <f t="shared" si="0"/>
        <v>443</v>
      </c>
      <c r="X1" s="216">
        <f t="shared" si="0"/>
        <v>442</v>
      </c>
      <c r="Y1" s="216">
        <f t="shared" si="0"/>
        <v>442</v>
      </c>
      <c r="Z1" s="216">
        <f t="shared" si="0"/>
        <v>442</v>
      </c>
      <c r="AA1" s="216">
        <f t="shared" si="0"/>
        <v>442</v>
      </c>
      <c r="AB1" s="216">
        <f t="shared" si="0"/>
        <v>442</v>
      </c>
      <c r="AC1" s="216">
        <f t="shared" si="0"/>
        <v>443</v>
      </c>
      <c r="AD1" s="216">
        <f t="shared" si="0"/>
        <v>0</v>
      </c>
      <c r="AE1" s="216">
        <f t="shared" si="0"/>
        <v>459</v>
      </c>
      <c r="AF1" s="216">
        <f t="shared" si="0"/>
        <v>415</v>
      </c>
      <c r="AG1" s="216">
        <f t="shared" ref="AG1:BL1" si="1">+SUBTOTAL(3,AG3:AG1506)</f>
        <v>426</v>
      </c>
      <c r="AH1" s="216">
        <f t="shared" si="1"/>
        <v>396</v>
      </c>
      <c r="AI1" s="216">
        <f t="shared" si="1"/>
        <v>22</v>
      </c>
      <c r="AJ1" s="216">
        <f t="shared" si="1"/>
        <v>8</v>
      </c>
      <c r="AK1" s="216">
        <f t="shared" si="1"/>
        <v>31</v>
      </c>
      <c r="AL1" s="216">
        <f t="shared" si="1"/>
        <v>49</v>
      </c>
      <c r="AM1" s="216">
        <f t="shared" si="1"/>
        <v>0</v>
      </c>
      <c r="AN1" s="216">
        <f t="shared" si="1"/>
        <v>0</v>
      </c>
      <c r="AO1" s="216">
        <f t="shared" si="1"/>
        <v>0</v>
      </c>
      <c r="AP1" s="216">
        <f t="shared" si="1"/>
        <v>1</v>
      </c>
      <c r="AQ1" s="216">
        <f t="shared" si="1"/>
        <v>1</v>
      </c>
      <c r="AR1" s="216">
        <f t="shared" si="1"/>
        <v>27</v>
      </c>
      <c r="AS1" s="216">
        <f t="shared" si="1"/>
        <v>6</v>
      </c>
      <c r="AT1" s="216">
        <f t="shared" si="1"/>
        <v>112</v>
      </c>
      <c r="AU1" s="216">
        <f t="shared" si="1"/>
        <v>270</v>
      </c>
      <c r="AV1" s="216">
        <f t="shared" si="1"/>
        <v>273</v>
      </c>
      <c r="AW1" s="216">
        <f t="shared" si="1"/>
        <v>273</v>
      </c>
      <c r="AX1" s="216">
        <f t="shared" si="1"/>
        <v>272</v>
      </c>
      <c r="AY1" s="216">
        <f t="shared" si="1"/>
        <v>272</v>
      </c>
      <c r="AZ1" s="216">
        <f t="shared" si="1"/>
        <v>272</v>
      </c>
      <c r="BA1" s="216">
        <f t="shared" si="1"/>
        <v>275</v>
      </c>
      <c r="BB1" s="216">
        <f t="shared" si="1"/>
        <v>275</v>
      </c>
      <c r="BC1" s="216">
        <f t="shared" si="1"/>
        <v>23</v>
      </c>
      <c r="BD1" s="216">
        <f t="shared" si="1"/>
        <v>3</v>
      </c>
      <c r="BE1" s="216">
        <f t="shared" si="1"/>
        <v>3</v>
      </c>
      <c r="BF1" s="216">
        <f t="shared" si="1"/>
        <v>0</v>
      </c>
      <c r="BG1" s="216">
        <f t="shared" si="1"/>
        <v>0</v>
      </c>
      <c r="BH1" s="216">
        <f t="shared" si="1"/>
        <v>0</v>
      </c>
      <c r="BI1" s="216">
        <f t="shared" si="1"/>
        <v>0</v>
      </c>
      <c r="BJ1" s="216">
        <f t="shared" si="1"/>
        <v>0</v>
      </c>
      <c r="BK1" s="216">
        <f t="shared" si="1"/>
        <v>0</v>
      </c>
      <c r="BL1" s="216">
        <f t="shared" si="1"/>
        <v>0</v>
      </c>
    </row>
    <row r="2" spans="1:64" s="525" customFormat="1" ht="46.15" customHeight="1">
      <c r="A2" s="525" t="s">
        <v>3371</v>
      </c>
      <c r="B2" s="525" t="s">
        <v>3020</v>
      </c>
      <c r="C2" s="525" t="s">
        <v>3372</v>
      </c>
      <c r="D2" s="321" t="s">
        <v>3373</v>
      </c>
      <c r="E2" s="321" t="s">
        <v>3374</v>
      </c>
      <c r="F2" s="525" t="s">
        <v>3375</v>
      </c>
      <c r="G2" s="321" t="s">
        <v>3376</v>
      </c>
      <c r="H2" s="525" t="s">
        <v>3377</v>
      </c>
      <c r="I2" s="321" t="s">
        <v>3378</v>
      </c>
      <c r="J2" s="525" t="s">
        <v>3379</v>
      </c>
      <c r="K2" s="526" t="s">
        <v>3380</v>
      </c>
      <c r="L2" s="315" t="s">
        <v>3381</v>
      </c>
      <c r="M2" s="315" t="s">
        <v>3382</v>
      </c>
      <c r="N2" s="315" t="s">
        <v>3383</v>
      </c>
      <c r="O2" s="315" t="s">
        <v>3384</v>
      </c>
      <c r="P2" s="315" t="s">
        <v>3385</v>
      </c>
      <c r="Q2" s="528" t="s">
        <v>3386</v>
      </c>
      <c r="R2" s="525" t="s">
        <v>3387</v>
      </c>
      <c r="S2" s="526" t="s">
        <v>3197</v>
      </c>
      <c r="T2" s="526" t="s">
        <v>3388</v>
      </c>
      <c r="U2" s="526" t="s">
        <v>3389</v>
      </c>
      <c r="V2" s="526" t="s">
        <v>3390</v>
      </c>
      <c r="W2" s="526" t="s">
        <v>3391</v>
      </c>
      <c r="X2" s="526">
        <v>2025</v>
      </c>
      <c r="Y2" s="526">
        <v>2026</v>
      </c>
      <c r="Z2" s="526">
        <v>2027</v>
      </c>
      <c r="AA2" s="526">
        <v>2028</v>
      </c>
      <c r="AB2" s="526">
        <v>2029</v>
      </c>
      <c r="AC2" s="526">
        <v>2030</v>
      </c>
      <c r="AD2" s="526" t="s">
        <v>3392</v>
      </c>
      <c r="AE2" s="526" t="s">
        <v>3393</v>
      </c>
      <c r="AF2" s="526" t="s">
        <v>3394</v>
      </c>
      <c r="AG2" s="526" t="s">
        <v>3395</v>
      </c>
      <c r="AH2" s="526" t="s">
        <v>3396</v>
      </c>
      <c r="AI2" s="526" t="s">
        <v>3397</v>
      </c>
      <c r="AJ2" s="526" t="s">
        <v>3398</v>
      </c>
      <c r="AK2" s="526" t="s">
        <v>3399</v>
      </c>
      <c r="AL2" s="526" t="s">
        <v>3400</v>
      </c>
      <c r="AM2" s="526" t="s">
        <v>3401</v>
      </c>
      <c r="AN2" s="526" t="s">
        <v>3402</v>
      </c>
      <c r="AO2" s="526" t="s">
        <v>3403</v>
      </c>
      <c r="AP2" s="526" t="s">
        <v>3404</v>
      </c>
      <c r="AQ2" s="526" t="s">
        <v>3405</v>
      </c>
      <c r="AR2" s="526" t="s">
        <v>3406</v>
      </c>
      <c r="AS2" s="526" t="s">
        <v>3407</v>
      </c>
      <c r="AT2" s="525" t="s">
        <v>3408</v>
      </c>
      <c r="AU2" s="525" t="s">
        <v>1</v>
      </c>
      <c r="AV2" s="525" t="s">
        <v>3409</v>
      </c>
      <c r="AW2" s="525" t="s">
        <v>3410</v>
      </c>
      <c r="AX2" s="525" t="s">
        <v>3411</v>
      </c>
      <c r="AY2" s="525" t="s">
        <v>452</v>
      </c>
      <c r="AZ2" s="525" t="s">
        <v>3412</v>
      </c>
      <c r="BA2" s="525" t="s">
        <v>3413</v>
      </c>
      <c r="BB2" s="525" t="s">
        <v>3414</v>
      </c>
      <c r="BC2" s="525" t="s">
        <v>3415</v>
      </c>
      <c r="BD2" s="525" t="s">
        <v>3416</v>
      </c>
      <c r="BE2" s="525" t="s">
        <v>3417</v>
      </c>
    </row>
    <row r="3" spans="1:64" s="270" customFormat="1" ht="24.6" customHeight="1">
      <c r="A3" s="496">
        <v>1</v>
      </c>
      <c r="B3" s="497" t="s">
        <v>3418</v>
      </c>
      <c r="C3" s="270" t="s">
        <v>3419</v>
      </c>
      <c r="F3" s="270" t="s">
        <v>3420</v>
      </c>
      <c r="G3" s="270" t="s">
        <v>3421</v>
      </c>
      <c r="H3" s="270" t="s">
        <v>3422</v>
      </c>
      <c r="I3" s="270" t="s">
        <v>3423</v>
      </c>
      <c r="J3" s="270" t="str">
        <f>_xlfn.CONCAT(H3,": ",I3)</f>
        <v xml:space="preserve">ABORDAJE INTEGRAL A LA CRIMINALIDAD : Definir e implementar una política de persecución penal y abordaje de la criminalidad, acorde a las realidades sociales y la criminalidad del país. </v>
      </c>
      <c r="K3" s="274" t="s">
        <v>3424</v>
      </c>
      <c r="L3" s="274"/>
      <c r="M3" s="274"/>
      <c r="N3" s="274"/>
      <c r="O3" s="274"/>
      <c r="P3" s="274"/>
      <c r="Q3" s="270" t="s">
        <v>3063</v>
      </c>
      <c r="R3" s="270" t="s">
        <v>3425</v>
      </c>
      <c r="S3" s="256" t="s">
        <v>3426</v>
      </c>
      <c r="T3" s="256"/>
      <c r="V3" s="256"/>
      <c r="W3" s="256"/>
      <c r="X3" s="498"/>
      <c r="Y3" s="498"/>
      <c r="Z3" s="498"/>
      <c r="AA3" s="498"/>
      <c r="AB3" s="498"/>
      <c r="AC3" s="498"/>
      <c r="AD3" s="498"/>
      <c r="AE3" s="256"/>
      <c r="AF3" s="256"/>
      <c r="AG3" s="256"/>
      <c r="AH3" s="256"/>
      <c r="AI3" s="260"/>
      <c r="AJ3" s="260"/>
      <c r="AK3" s="260"/>
      <c r="AL3" s="260"/>
      <c r="AM3" s="260"/>
      <c r="AN3" s="260"/>
      <c r="AO3" s="260"/>
      <c r="AP3" s="260"/>
      <c r="AQ3" s="260"/>
      <c r="AR3" s="260"/>
      <c r="AT3" s="256"/>
    </row>
    <row r="4" spans="1:64" s="276" customFormat="1" ht="24.6" customHeight="1">
      <c r="A4" s="499">
        <v>2</v>
      </c>
      <c r="B4" s="497" t="s">
        <v>3418</v>
      </c>
      <c r="C4" s="270" t="s">
        <v>3419</v>
      </c>
      <c r="D4" s="270"/>
      <c r="E4" s="270"/>
      <c r="F4" s="276" t="s">
        <v>3420</v>
      </c>
      <c r="G4" s="276" t="s">
        <v>3421</v>
      </c>
      <c r="H4" s="276" t="s">
        <v>3422</v>
      </c>
      <c r="I4" s="276" t="s">
        <v>3423</v>
      </c>
      <c r="J4" s="276" t="s">
        <v>3427</v>
      </c>
      <c r="K4" s="256" t="s">
        <v>3424</v>
      </c>
      <c r="L4" s="256"/>
      <c r="M4" s="256"/>
      <c r="N4" s="256"/>
      <c r="O4" s="256"/>
      <c r="P4" s="256"/>
      <c r="Q4" s="276" t="s">
        <v>3063</v>
      </c>
      <c r="R4" s="270" t="s">
        <v>3425</v>
      </c>
      <c r="S4" s="256" t="s">
        <v>3426</v>
      </c>
      <c r="T4" s="256"/>
      <c r="V4" s="256"/>
      <c r="W4" s="256"/>
      <c r="X4" s="498"/>
      <c r="Y4" s="498"/>
      <c r="Z4" s="498"/>
      <c r="AA4" s="498"/>
      <c r="AB4" s="498"/>
      <c r="AC4" s="498"/>
      <c r="AD4" s="498"/>
      <c r="AE4" s="256"/>
      <c r="AF4" s="256"/>
      <c r="AG4" s="256"/>
      <c r="AH4" s="256"/>
      <c r="AI4" s="256"/>
      <c r="AJ4" s="256"/>
      <c r="AK4" s="256"/>
      <c r="AL4" s="256"/>
      <c r="AM4" s="256"/>
      <c r="AN4" s="256"/>
      <c r="AO4" s="256"/>
      <c r="AP4" s="256"/>
      <c r="AQ4" s="256"/>
      <c r="AR4" s="256"/>
      <c r="AT4" s="256"/>
      <c r="AU4" s="270"/>
      <c r="AV4" s="270"/>
      <c r="AW4" s="270"/>
      <c r="AX4" s="270"/>
      <c r="AY4" s="270"/>
      <c r="AZ4" s="270"/>
      <c r="BA4" s="270"/>
    </row>
    <row r="5" spans="1:64" s="256" customFormat="1" ht="24.6" customHeight="1">
      <c r="A5" s="500">
        <v>3</v>
      </c>
      <c r="B5" s="497" t="s">
        <v>3418</v>
      </c>
      <c r="C5" s="270" t="s">
        <v>3419</v>
      </c>
      <c r="D5" s="270"/>
      <c r="E5" s="270"/>
      <c r="F5" s="256" t="s">
        <v>3420</v>
      </c>
      <c r="G5" s="256" t="s">
        <v>3421</v>
      </c>
      <c r="H5" s="256" t="s">
        <v>3422</v>
      </c>
      <c r="I5" s="256" t="s">
        <v>3423</v>
      </c>
      <c r="J5" s="256" t="str">
        <f t="shared" ref="J5" si="2">_xlfn.CONCAT(H5,": ",I5)</f>
        <v xml:space="preserve">ABORDAJE INTEGRAL A LA CRIMINALIDAD : Definir e implementar una política de persecución penal y abordaje de la criminalidad, acorde a las realidades sociales y la criminalidad del país. </v>
      </c>
      <c r="K5" s="256" t="s">
        <v>3424</v>
      </c>
      <c r="Q5" s="256" t="s">
        <v>3063</v>
      </c>
      <c r="R5" s="270" t="s">
        <v>3425</v>
      </c>
      <c r="S5" s="256" t="s">
        <v>3426</v>
      </c>
      <c r="X5" s="498"/>
      <c r="Y5" s="498"/>
      <c r="Z5" s="498"/>
      <c r="AA5" s="498"/>
      <c r="AB5" s="498"/>
      <c r="AC5" s="498"/>
      <c r="AD5" s="498"/>
      <c r="AU5" s="270"/>
      <c r="AV5" s="270"/>
      <c r="AW5" s="270"/>
      <c r="AX5" s="270"/>
      <c r="AY5" s="270"/>
      <c r="AZ5" s="270"/>
      <c r="BA5" s="270"/>
      <c r="BB5" s="276"/>
    </row>
    <row r="6" spans="1:64" s="256" customFormat="1" ht="24.6" customHeight="1">
      <c r="A6" s="496">
        <v>4</v>
      </c>
      <c r="B6" s="497" t="s">
        <v>3418</v>
      </c>
      <c r="C6" s="270" t="s">
        <v>3419</v>
      </c>
      <c r="D6" s="270"/>
      <c r="E6" s="270"/>
      <c r="F6" s="256" t="s">
        <v>3420</v>
      </c>
      <c r="G6" s="256" t="s">
        <v>3421</v>
      </c>
      <c r="H6" s="256" t="s">
        <v>3422</v>
      </c>
      <c r="I6" s="256" t="s">
        <v>3423</v>
      </c>
      <c r="J6" s="256" t="s">
        <v>3427</v>
      </c>
      <c r="K6" s="256" t="s">
        <v>3424</v>
      </c>
      <c r="Q6" s="256" t="s">
        <v>3063</v>
      </c>
      <c r="R6" s="270" t="s">
        <v>3425</v>
      </c>
      <c r="S6" s="256" t="s">
        <v>3426</v>
      </c>
      <c r="X6" s="498"/>
      <c r="Y6" s="498"/>
      <c r="Z6" s="498"/>
      <c r="AA6" s="498"/>
      <c r="AB6" s="498"/>
      <c r="AC6" s="498"/>
      <c r="AD6" s="498"/>
      <c r="AU6" s="270"/>
      <c r="AV6" s="270"/>
      <c r="AW6" s="270"/>
      <c r="AX6" s="270"/>
      <c r="AY6" s="270"/>
      <c r="AZ6" s="270"/>
      <c r="BA6" s="270"/>
      <c r="BB6" s="276"/>
    </row>
    <row r="7" spans="1:64" s="256" customFormat="1" ht="24.6" customHeight="1">
      <c r="A7" s="499">
        <v>5</v>
      </c>
      <c r="B7" s="497" t="s">
        <v>3418</v>
      </c>
      <c r="C7" s="256" t="s">
        <v>3419</v>
      </c>
      <c r="D7" s="270"/>
      <c r="E7" s="270"/>
      <c r="F7" s="256" t="s">
        <v>3420</v>
      </c>
      <c r="G7" s="256" t="s">
        <v>3421</v>
      </c>
      <c r="H7" s="256" t="s">
        <v>3422</v>
      </c>
      <c r="I7" s="256" t="s">
        <v>3428</v>
      </c>
      <c r="J7" s="256" t="s">
        <v>3427</v>
      </c>
      <c r="K7" s="256" t="s">
        <v>3429</v>
      </c>
      <c r="Q7" s="256" t="s">
        <v>3072</v>
      </c>
      <c r="R7" s="270" t="s">
        <v>3425</v>
      </c>
      <c r="S7" s="256" t="s">
        <v>3426</v>
      </c>
      <c r="V7" s="498"/>
      <c r="W7" s="498"/>
      <c r="X7" s="498"/>
      <c r="Y7" s="498"/>
      <c r="Z7" s="498"/>
      <c r="AA7" s="498"/>
      <c r="AB7" s="498"/>
      <c r="AC7" s="498"/>
      <c r="AD7" s="498"/>
      <c r="AU7" s="270"/>
      <c r="AV7" s="270"/>
      <c r="AW7" s="270"/>
      <c r="AX7" s="270"/>
      <c r="AY7" s="270"/>
      <c r="AZ7" s="270"/>
      <c r="BA7" s="270"/>
      <c r="BB7" s="276"/>
    </row>
    <row r="8" spans="1:64" s="256" customFormat="1" ht="24.6" customHeight="1">
      <c r="A8" s="496">
        <v>6</v>
      </c>
      <c r="B8" s="497" t="s">
        <v>3418</v>
      </c>
      <c r="C8" s="256" t="s">
        <v>3419</v>
      </c>
      <c r="D8" s="270"/>
      <c r="E8" s="270"/>
      <c r="F8" s="256" t="s">
        <v>3420</v>
      </c>
      <c r="G8" s="256" t="s">
        <v>3421</v>
      </c>
      <c r="H8" s="256" t="s">
        <v>3422</v>
      </c>
      <c r="I8" s="256" t="s">
        <v>3423</v>
      </c>
      <c r="J8" s="256" t="s">
        <v>3427</v>
      </c>
      <c r="K8" s="256" t="s">
        <v>3430</v>
      </c>
      <c r="Q8" s="256" t="s">
        <v>3072</v>
      </c>
      <c r="R8" s="270" t="s">
        <v>3425</v>
      </c>
      <c r="S8" s="256" t="s">
        <v>3426</v>
      </c>
      <c r="X8" s="498"/>
      <c r="Y8" s="498"/>
      <c r="Z8" s="498"/>
      <c r="AA8" s="498"/>
      <c r="AB8" s="498"/>
      <c r="AC8" s="498"/>
      <c r="AD8" s="498"/>
      <c r="AU8" s="270"/>
      <c r="AV8" s="270"/>
      <c r="AW8" s="270"/>
      <c r="AX8" s="270"/>
      <c r="AY8" s="270"/>
      <c r="AZ8" s="270"/>
      <c r="BA8" s="270"/>
      <c r="BB8" s="276"/>
    </row>
    <row r="9" spans="1:64" s="279" customFormat="1" ht="24.6" customHeight="1">
      <c r="A9" s="499">
        <v>7</v>
      </c>
      <c r="B9" s="497" t="s">
        <v>3418</v>
      </c>
      <c r="C9" s="256" t="s">
        <v>3419</v>
      </c>
      <c r="D9" s="270"/>
      <c r="E9" s="270"/>
      <c r="F9" s="279" t="s">
        <v>3420</v>
      </c>
      <c r="G9" s="279" t="s">
        <v>3421</v>
      </c>
      <c r="H9" s="279" t="s">
        <v>3422</v>
      </c>
      <c r="I9" s="279" t="s">
        <v>3423</v>
      </c>
      <c r="J9" s="279" t="s">
        <v>3427</v>
      </c>
      <c r="K9" s="256" t="s">
        <v>3430</v>
      </c>
      <c r="L9" s="256"/>
      <c r="M9" s="256"/>
      <c r="N9" s="256"/>
      <c r="O9" s="256"/>
      <c r="P9" s="256"/>
      <c r="Q9" s="279" t="s">
        <v>3072</v>
      </c>
      <c r="R9" s="270" t="s">
        <v>3425</v>
      </c>
      <c r="S9" s="256" t="s">
        <v>3426</v>
      </c>
      <c r="T9" s="256"/>
      <c r="V9" s="256"/>
      <c r="W9" s="256"/>
      <c r="X9" s="498"/>
      <c r="Y9" s="498"/>
      <c r="Z9" s="498"/>
      <c r="AA9" s="498"/>
      <c r="AB9" s="498"/>
      <c r="AC9" s="498"/>
      <c r="AD9" s="498"/>
      <c r="AE9" s="256"/>
      <c r="AF9" s="256"/>
      <c r="AG9" s="256"/>
      <c r="AH9" s="256"/>
      <c r="AI9" s="256"/>
      <c r="AJ9" s="256"/>
      <c r="AK9" s="256"/>
      <c r="AL9" s="256"/>
      <c r="AM9" s="256"/>
      <c r="AN9" s="256"/>
      <c r="AO9" s="256"/>
      <c r="AP9" s="256"/>
      <c r="AQ9" s="256"/>
      <c r="AR9" s="256"/>
      <c r="AT9" s="256"/>
      <c r="AU9" s="270"/>
      <c r="AV9" s="270"/>
      <c r="AW9" s="270"/>
      <c r="AX9" s="270"/>
      <c r="AY9" s="270"/>
      <c r="AZ9" s="270"/>
      <c r="BA9" s="270"/>
      <c r="BB9" s="276"/>
    </row>
    <row r="10" spans="1:64" s="270" customFormat="1" ht="24.6" customHeight="1">
      <c r="A10" s="500">
        <v>8</v>
      </c>
      <c r="B10" s="497" t="s">
        <v>3418</v>
      </c>
      <c r="C10" s="256" t="s">
        <v>3419</v>
      </c>
      <c r="F10" s="270" t="s">
        <v>3420</v>
      </c>
      <c r="G10" s="270" t="s">
        <v>3421</v>
      </c>
      <c r="H10" s="270" t="s">
        <v>3422</v>
      </c>
      <c r="I10" s="270" t="s">
        <v>3423</v>
      </c>
      <c r="J10" s="270" t="s">
        <v>3427</v>
      </c>
      <c r="K10" s="274" t="s">
        <v>3430</v>
      </c>
      <c r="L10" s="274"/>
      <c r="M10" s="274"/>
      <c r="N10" s="274"/>
      <c r="O10" s="274"/>
      <c r="P10" s="274"/>
      <c r="Q10" s="270" t="s">
        <v>3072</v>
      </c>
      <c r="R10" s="270" t="s">
        <v>3425</v>
      </c>
      <c r="S10" s="256" t="s">
        <v>3426</v>
      </c>
      <c r="T10" s="256"/>
      <c r="V10" s="256"/>
      <c r="W10" s="256"/>
      <c r="X10" s="498"/>
      <c r="Y10" s="498"/>
      <c r="Z10" s="498"/>
      <c r="AA10" s="498"/>
      <c r="AB10" s="498"/>
      <c r="AC10" s="498"/>
      <c r="AD10" s="498"/>
      <c r="AE10" s="256"/>
      <c r="AF10" s="256"/>
      <c r="AG10" s="256"/>
      <c r="AH10" s="256"/>
      <c r="AI10" s="260"/>
      <c r="AJ10" s="260"/>
      <c r="AK10" s="260"/>
      <c r="AL10" s="260"/>
      <c r="AM10" s="260"/>
      <c r="AN10" s="260"/>
      <c r="AO10" s="260"/>
      <c r="AP10" s="260"/>
      <c r="AQ10" s="260"/>
      <c r="AR10" s="260"/>
      <c r="AT10" s="256"/>
    </row>
    <row r="11" spans="1:64" s="276" customFormat="1" ht="24.6" customHeight="1">
      <c r="A11" s="496">
        <v>9</v>
      </c>
      <c r="B11" s="501" t="s">
        <v>3431</v>
      </c>
      <c r="C11" s="276" t="s">
        <v>3419</v>
      </c>
      <c r="D11" s="270"/>
      <c r="E11" s="270"/>
      <c r="F11" s="276" t="s">
        <v>3420</v>
      </c>
      <c r="G11" s="276" t="s">
        <v>3421</v>
      </c>
      <c r="H11" s="276" t="s">
        <v>3422</v>
      </c>
      <c r="I11" s="276" t="s">
        <v>3423</v>
      </c>
      <c r="J11" s="276" t="s">
        <v>3427</v>
      </c>
      <c r="K11" s="256" t="s">
        <v>3432</v>
      </c>
      <c r="L11" s="256"/>
      <c r="M11" s="256"/>
      <c r="N11" s="256"/>
      <c r="O11" s="256"/>
      <c r="P11" s="256"/>
      <c r="Q11" s="276" t="s">
        <v>3090</v>
      </c>
      <c r="R11" s="276" t="s">
        <v>3433</v>
      </c>
      <c r="S11" s="256" t="s">
        <v>3426</v>
      </c>
      <c r="T11" s="256" t="s">
        <v>3434</v>
      </c>
      <c r="V11" s="498">
        <v>0</v>
      </c>
      <c r="W11" s="498">
        <v>1</v>
      </c>
      <c r="X11" s="498">
        <v>0.1</v>
      </c>
      <c r="Y11" s="498">
        <v>0.2</v>
      </c>
      <c r="Z11" s="498">
        <v>0.4</v>
      </c>
      <c r="AA11" s="498">
        <v>0.6</v>
      </c>
      <c r="AB11" s="498">
        <v>0.8</v>
      </c>
      <c r="AC11" s="498">
        <v>1</v>
      </c>
      <c r="AD11" s="498"/>
      <c r="AE11" s="256" t="s">
        <v>75</v>
      </c>
      <c r="AF11" s="256" t="s">
        <v>3435</v>
      </c>
      <c r="AG11" s="256" t="s">
        <v>3436</v>
      </c>
      <c r="AH11" s="256" t="s">
        <v>3437</v>
      </c>
      <c r="AI11" s="256"/>
      <c r="AJ11" s="256"/>
      <c r="AK11" s="256"/>
      <c r="AL11" s="256"/>
      <c r="AM11" s="256"/>
      <c r="AN11" s="256"/>
      <c r="AO11" s="256"/>
      <c r="AP11" s="256"/>
      <c r="AQ11" s="256"/>
      <c r="AR11" s="256"/>
      <c r="AT11" s="256"/>
      <c r="AU11" s="270" t="e">
        <v>#N/A</v>
      </c>
      <c r="AV11" s="270" t="e">
        <v>#N/A</v>
      </c>
      <c r="AW11" s="270" t="e">
        <v>#N/A</v>
      </c>
      <c r="AX11" s="270" t="e">
        <v>#N/A</v>
      </c>
      <c r="AY11" s="270" t="e">
        <v>#N/A</v>
      </c>
      <c r="AZ11" s="270" t="e">
        <v>#N/A</v>
      </c>
      <c r="BA11" s="270" t="e">
        <v>#N/A</v>
      </c>
      <c r="BB11" s="276" t="s">
        <v>3438</v>
      </c>
    </row>
    <row r="12" spans="1:64" s="256" customFormat="1" ht="24.6" customHeight="1">
      <c r="A12" s="499">
        <v>10</v>
      </c>
      <c r="B12" s="501" t="s">
        <v>3431</v>
      </c>
      <c r="C12" s="276" t="s">
        <v>3419</v>
      </c>
      <c r="D12" s="270"/>
      <c r="E12" s="270"/>
      <c r="F12" s="256" t="s">
        <v>3420</v>
      </c>
      <c r="G12" s="256" t="s">
        <v>3421</v>
      </c>
      <c r="H12" s="256" t="s">
        <v>3422</v>
      </c>
      <c r="I12" s="256" t="s">
        <v>3423</v>
      </c>
      <c r="J12" s="256" t="s">
        <v>3427</v>
      </c>
      <c r="K12" s="256" t="s">
        <v>3432</v>
      </c>
      <c r="Q12" s="256" t="s">
        <v>3090</v>
      </c>
      <c r="R12" s="276" t="s">
        <v>3433</v>
      </c>
      <c r="S12" s="256" t="s">
        <v>3426</v>
      </c>
      <c r="T12" s="256" t="s">
        <v>3434</v>
      </c>
      <c r="U12" s="276"/>
      <c r="V12" s="498">
        <v>0</v>
      </c>
      <c r="W12" s="498">
        <v>1</v>
      </c>
      <c r="X12" s="498">
        <v>0.1</v>
      </c>
      <c r="Y12" s="498">
        <v>0.2</v>
      </c>
      <c r="Z12" s="498">
        <v>0.4</v>
      </c>
      <c r="AA12" s="498">
        <v>0.6</v>
      </c>
      <c r="AB12" s="498">
        <v>0.8</v>
      </c>
      <c r="AC12" s="498">
        <v>1</v>
      </c>
      <c r="AD12" s="498"/>
      <c r="AE12" s="256" t="s">
        <v>75</v>
      </c>
      <c r="AF12" s="256" t="s">
        <v>3435</v>
      </c>
      <c r="AG12" s="256" t="s">
        <v>3439</v>
      </c>
      <c r="AH12" s="256" t="s">
        <v>3437</v>
      </c>
      <c r="AU12" s="270" t="e">
        <v>#N/A</v>
      </c>
      <c r="AV12" s="270" t="e">
        <v>#N/A</v>
      </c>
      <c r="AW12" s="270" t="e">
        <v>#N/A</v>
      </c>
      <c r="AX12" s="270" t="e">
        <v>#N/A</v>
      </c>
      <c r="AY12" s="270" t="e">
        <v>#N/A</v>
      </c>
      <c r="AZ12" s="270" t="e">
        <v>#N/A</v>
      </c>
      <c r="BA12" s="270" t="e">
        <v>#N/A</v>
      </c>
      <c r="BB12" s="276" t="s">
        <v>3438</v>
      </c>
    </row>
    <row r="13" spans="1:64" s="279" customFormat="1" ht="24.6" customHeight="1">
      <c r="A13" s="496">
        <v>11</v>
      </c>
      <c r="B13" s="501" t="s">
        <v>3431</v>
      </c>
      <c r="C13" s="276" t="s">
        <v>3419</v>
      </c>
      <c r="D13" s="270"/>
      <c r="E13" s="270"/>
      <c r="F13" s="279" t="s">
        <v>3420</v>
      </c>
      <c r="G13" s="279" t="s">
        <v>3421</v>
      </c>
      <c r="H13" s="279" t="s">
        <v>3422</v>
      </c>
      <c r="I13" s="279" t="s">
        <v>3423</v>
      </c>
      <c r="J13" s="279" t="s">
        <v>3427</v>
      </c>
      <c r="K13" s="256" t="s">
        <v>3432</v>
      </c>
      <c r="L13" s="256"/>
      <c r="M13" s="256"/>
      <c r="N13" s="256"/>
      <c r="O13" s="256"/>
      <c r="P13" s="256"/>
      <c r="Q13" s="279" t="s">
        <v>3090</v>
      </c>
      <c r="R13" s="276" t="s">
        <v>3433</v>
      </c>
      <c r="S13" s="256" t="s">
        <v>3426</v>
      </c>
      <c r="T13" s="256" t="s">
        <v>3434</v>
      </c>
      <c r="U13" s="276"/>
      <c r="V13" s="498">
        <v>0</v>
      </c>
      <c r="W13" s="498">
        <v>1</v>
      </c>
      <c r="X13" s="498">
        <v>0.1</v>
      </c>
      <c r="Y13" s="498">
        <v>0.2</v>
      </c>
      <c r="Z13" s="498">
        <v>0.4</v>
      </c>
      <c r="AA13" s="498">
        <v>0.6</v>
      </c>
      <c r="AB13" s="498">
        <v>0.8</v>
      </c>
      <c r="AC13" s="498">
        <v>1</v>
      </c>
      <c r="AD13" s="498"/>
      <c r="AE13" s="256" t="s">
        <v>75</v>
      </c>
      <c r="AF13" s="256" t="s">
        <v>3435</v>
      </c>
      <c r="AG13" s="256" t="s">
        <v>3440</v>
      </c>
      <c r="AH13" s="256" t="s">
        <v>3437</v>
      </c>
      <c r="AI13" s="256"/>
      <c r="AJ13" s="256"/>
      <c r="AK13" s="256"/>
      <c r="AL13" s="256"/>
      <c r="AM13" s="256"/>
      <c r="AN13" s="256"/>
      <c r="AO13" s="256"/>
      <c r="AP13" s="256"/>
      <c r="AQ13" s="256"/>
      <c r="AR13" s="256"/>
      <c r="AT13" s="256"/>
      <c r="AU13" s="270" t="e">
        <v>#N/A</v>
      </c>
      <c r="AV13" s="270" t="e">
        <v>#N/A</v>
      </c>
      <c r="AW13" s="270" t="e">
        <v>#N/A</v>
      </c>
      <c r="AX13" s="270" t="e">
        <v>#N/A</v>
      </c>
      <c r="AY13" s="270" t="e">
        <v>#N/A</v>
      </c>
      <c r="AZ13" s="270" t="e">
        <v>#N/A</v>
      </c>
      <c r="BA13" s="270" t="e">
        <v>#N/A</v>
      </c>
      <c r="BB13" s="276" t="s">
        <v>3438</v>
      </c>
    </row>
    <row r="14" spans="1:64" s="270" customFormat="1" ht="24.6" customHeight="1">
      <c r="A14" s="499">
        <v>12</v>
      </c>
      <c r="B14" s="501" t="s">
        <v>3431</v>
      </c>
      <c r="C14" s="276" t="s">
        <v>3419</v>
      </c>
      <c r="F14" s="270" t="s">
        <v>3420</v>
      </c>
      <c r="G14" s="270" t="s">
        <v>3421</v>
      </c>
      <c r="H14" s="270" t="s">
        <v>3422</v>
      </c>
      <c r="I14" s="270" t="s">
        <v>3423</v>
      </c>
      <c r="J14" s="270" t="s">
        <v>3427</v>
      </c>
      <c r="K14" s="256" t="s">
        <v>3432</v>
      </c>
      <c r="L14" s="274"/>
      <c r="M14" s="274"/>
      <c r="N14" s="274"/>
      <c r="O14" s="274"/>
      <c r="P14" s="274"/>
      <c r="Q14" s="270" t="s">
        <v>3090</v>
      </c>
      <c r="R14" s="276" t="s">
        <v>3433</v>
      </c>
      <c r="S14" s="256" t="s">
        <v>3426</v>
      </c>
      <c r="T14" s="256" t="s">
        <v>3434</v>
      </c>
      <c r="U14" s="276"/>
      <c r="V14" s="498">
        <v>0</v>
      </c>
      <c r="W14" s="498">
        <v>1</v>
      </c>
      <c r="X14" s="498">
        <v>0.1</v>
      </c>
      <c r="Y14" s="498">
        <v>0.2</v>
      </c>
      <c r="Z14" s="498">
        <v>0.4</v>
      </c>
      <c r="AA14" s="498">
        <v>0.6</v>
      </c>
      <c r="AB14" s="498">
        <v>0.8</v>
      </c>
      <c r="AC14" s="498">
        <v>1</v>
      </c>
      <c r="AD14" s="498"/>
      <c r="AE14" s="256" t="s">
        <v>75</v>
      </c>
      <c r="AF14" s="256" t="s">
        <v>3435</v>
      </c>
      <c r="AG14" s="256" t="s">
        <v>3441</v>
      </c>
      <c r="AH14" s="256" t="s">
        <v>3437</v>
      </c>
      <c r="AI14" s="260"/>
      <c r="AJ14" s="260"/>
      <c r="AK14" s="260"/>
      <c r="AL14" s="260"/>
      <c r="AM14" s="260"/>
      <c r="AN14" s="260"/>
      <c r="AO14" s="260"/>
      <c r="AP14" s="260"/>
      <c r="AQ14" s="260"/>
      <c r="AR14" s="260"/>
      <c r="AT14" s="256" t="s">
        <v>307</v>
      </c>
      <c r="AU14" s="270" t="s">
        <v>308</v>
      </c>
      <c r="AV14" s="270" t="s">
        <v>1098</v>
      </c>
      <c r="AW14" s="270" t="s">
        <v>1099</v>
      </c>
      <c r="AX14" s="270" t="s">
        <v>2326</v>
      </c>
      <c r="AY14" s="270" t="s">
        <v>63</v>
      </c>
      <c r="AZ14" s="270" t="s">
        <v>2320</v>
      </c>
      <c r="BA14" s="270" t="s">
        <v>41</v>
      </c>
      <c r="BB14" s="270" t="s">
        <v>3442</v>
      </c>
    </row>
    <row r="15" spans="1:64" s="270" customFormat="1" ht="24.6" customHeight="1">
      <c r="A15" s="500">
        <v>13</v>
      </c>
      <c r="B15" s="501" t="s">
        <v>3431</v>
      </c>
      <c r="C15" s="270" t="s">
        <v>3419</v>
      </c>
      <c r="F15" s="270" t="s">
        <v>3420</v>
      </c>
      <c r="G15" s="270" t="s">
        <v>3421</v>
      </c>
      <c r="H15" s="270" t="s">
        <v>3422</v>
      </c>
      <c r="I15" s="270" t="s">
        <v>3423</v>
      </c>
      <c r="J15" s="270" t="s">
        <v>3427</v>
      </c>
      <c r="K15" s="274" t="s">
        <v>3443</v>
      </c>
      <c r="L15" s="274"/>
      <c r="M15" s="274"/>
      <c r="N15" s="274"/>
      <c r="O15" s="274"/>
      <c r="P15" s="274"/>
      <c r="Q15" s="270" t="s">
        <v>3041</v>
      </c>
      <c r="R15" s="270" t="s">
        <v>3216</v>
      </c>
      <c r="S15" s="256" t="s">
        <v>3426</v>
      </c>
      <c r="T15" s="256" t="s">
        <v>3434</v>
      </c>
      <c r="V15" s="256">
        <v>0</v>
      </c>
      <c r="W15" s="256">
        <v>120</v>
      </c>
      <c r="X15" s="502">
        <v>20</v>
      </c>
      <c r="Y15" s="502">
        <v>20</v>
      </c>
      <c r="Z15" s="502">
        <v>20</v>
      </c>
      <c r="AA15" s="502">
        <v>20</v>
      </c>
      <c r="AB15" s="502">
        <v>20</v>
      </c>
      <c r="AC15" s="502">
        <v>20</v>
      </c>
      <c r="AD15" s="498"/>
      <c r="AE15" s="256" t="s">
        <v>3444</v>
      </c>
      <c r="AF15" s="256">
        <v>2019</v>
      </c>
      <c r="AG15" s="256" t="s">
        <v>3445</v>
      </c>
      <c r="AH15" s="256" t="s">
        <v>3446</v>
      </c>
      <c r="AI15" s="260"/>
      <c r="AJ15" s="260"/>
      <c r="AK15" s="260"/>
      <c r="AL15" s="260"/>
      <c r="AM15" s="260"/>
      <c r="AN15" s="260"/>
      <c r="AO15" s="260"/>
      <c r="AP15" s="260"/>
      <c r="AQ15" s="260"/>
      <c r="AR15" s="260"/>
      <c r="AT15" s="256" t="s">
        <v>323</v>
      </c>
      <c r="AU15" s="270" t="s">
        <v>324</v>
      </c>
      <c r="AV15" s="270" t="s">
        <v>546</v>
      </c>
      <c r="AW15" s="270" t="s">
        <v>658</v>
      </c>
      <c r="AX15" s="270" t="s">
        <v>462</v>
      </c>
      <c r="AY15" s="270" t="s">
        <v>63</v>
      </c>
      <c r="AZ15" s="270" t="s">
        <v>2320</v>
      </c>
      <c r="BA15" s="270" t="s">
        <v>57</v>
      </c>
      <c r="BB15" s="270" t="s">
        <v>3442</v>
      </c>
    </row>
    <row r="16" spans="1:64" s="276" customFormat="1" ht="24.6" customHeight="1">
      <c r="A16" s="496">
        <v>14</v>
      </c>
      <c r="B16" s="501" t="s">
        <v>3431</v>
      </c>
      <c r="C16" s="270" t="s">
        <v>3419</v>
      </c>
      <c r="D16" s="270"/>
      <c r="E16" s="270"/>
      <c r="F16" s="276" t="s">
        <v>3420</v>
      </c>
      <c r="G16" s="276" t="s">
        <v>3421</v>
      </c>
      <c r="H16" s="276" t="s">
        <v>3422</v>
      </c>
      <c r="I16" s="276" t="s">
        <v>3423</v>
      </c>
      <c r="J16" s="276" t="s">
        <v>3427</v>
      </c>
      <c r="K16" s="274" t="s">
        <v>3443</v>
      </c>
      <c r="L16" s="256"/>
      <c r="M16" s="256"/>
      <c r="N16" s="256"/>
      <c r="O16" s="256"/>
      <c r="P16" s="256"/>
      <c r="Q16" s="276" t="s">
        <v>3041</v>
      </c>
      <c r="R16" s="270" t="s">
        <v>3216</v>
      </c>
      <c r="S16" s="256" t="s">
        <v>3426</v>
      </c>
      <c r="T16" s="256" t="s">
        <v>3434</v>
      </c>
      <c r="U16" s="270"/>
      <c r="V16" s="256">
        <v>0</v>
      </c>
      <c r="W16" s="256">
        <v>120</v>
      </c>
      <c r="X16" s="502">
        <v>20</v>
      </c>
      <c r="Y16" s="502">
        <v>20</v>
      </c>
      <c r="Z16" s="502">
        <v>20</v>
      </c>
      <c r="AA16" s="502">
        <v>20</v>
      </c>
      <c r="AB16" s="502">
        <v>20</v>
      </c>
      <c r="AC16" s="502">
        <v>20</v>
      </c>
      <c r="AD16" s="498"/>
      <c r="AE16" s="256" t="s">
        <v>3444</v>
      </c>
      <c r="AF16" s="256">
        <v>2020</v>
      </c>
      <c r="AG16" s="256" t="s">
        <v>3447</v>
      </c>
      <c r="AH16" s="256" t="s">
        <v>3446</v>
      </c>
      <c r="AI16" s="256"/>
      <c r="AJ16" s="256"/>
      <c r="AK16" s="256"/>
      <c r="AL16" s="256"/>
      <c r="AM16" s="256"/>
      <c r="AN16" s="256"/>
      <c r="AO16" s="256"/>
      <c r="AP16" s="256"/>
      <c r="AQ16" s="256"/>
      <c r="AR16" s="256"/>
      <c r="AT16" s="256"/>
      <c r="AU16" s="270" t="e">
        <v>#N/A</v>
      </c>
      <c r="AV16" s="270" t="e">
        <v>#N/A</v>
      </c>
      <c r="AW16" s="270" t="e">
        <v>#N/A</v>
      </c>
      <c r="AX16" s="270" t="e">
        <v>#N/A</v>
      </c>
      <c r="AY16" s="270" t="e">
        <v>#N/A</v>
      </c>
      <c r="AZ16" s="270" t="e">
        <v>#N/A</v>
      </c>
      <c r="BA16" s="270" t="e">
        <v>#N/A</v>
      </c>
      <c r="BB16" s="276" t="s">
        <v>3438</v>
      </c>
    </row>
    <row r="17" spans="1:54" s="279" customFormat="1" ht="24.6" customHeight="1">
      <c r="A17" s="499">
        <v>15</v>
      </c>
      <c r="B17" s="501" t="s">
        <v>3431</v>
      </c>
      <c r="C17" s="270" t="s">
        <v>3419</v>
      </c>
      <c r="D17" s="270"/>
      <c r="E17" s="270"/>
      <c r="F17" s="279" t="s">
        <v>3420</v>
      </c>
      <c r="G17" s="279" t="s">
        <v>3421</v>
      </c>
      <c r="H17" s="279" t="s">
        <v>3422</v>
      </c>
      <c r="I17" s="279" t="s">
        <v>3423</v>
      </c>
      <c r="J17" s="279" t="s">
        <v>3427</v>
      </c>
      <c r="K17" s="274" t="s">
        <v>3443</v>
      </c>
      <c r="L17" s="256"/>
      <c r="M17" s="256"/>
      <c r="N17" s="256"/>
      <c r="O17" s="256"/>
      <c r="P17" s="256"/>
      <c r="Q17" s="279" t="s">
        <v>3041</v>
      </c>
      <c r="R17" s="270" t="s">
        <v>3216</v>
      </c>
      <c r="S17" s="256" t="s">
        <v>3426</v>
      </c>
      <c r="T17" s="256" t="s">
        <v>3434</v>
      </c>
      <c r="U17" s="270"/>
      <c r="V17" s="256">
        <v>0</v>
      </c>
      <c r="W17" s="256">
        <v>120</v>
      </c>
      <c r="X17" s="502">
        <v>20</v>
      </c>
      <c r="Y17" s="502">
        <v>20</v>
      </c>
      <c r="Z17" s="502">
        <v>20</v>
      </c>
      <c r="AA17" s="502">
        <v>20</v>
      </c>
      <c r="AB17" s="502">
        <v>20</v>
      </c>
      <c r="AC17" s="502">
        <v>20</v>
      </c>
      <c r="AD17" s="498"/>
      <c r="AE17" s="256" t="s">
        <v>3444</v>
      </c>
      <c r="AF17" s="256" t="s">
        <v>3448</v>
      </c>
      <c r="AG17" s="256" t="s">
        <v>3449</v>
      </c>
      <c r="AH17" s="256" t="s">
        <v>3446</v>
      </c>
      <c r="AI17" s="256"/>
      <c r="AJ17" s="256"/>
      <c r="AK17" s="256"/>
      <c r="AL17" s="256"/>
      <c r="AM17" s="256"/>
      <c r="AN17" s="256"/>
      <c r="AO17" s="256"/>
      <c r="AP17" s="256"/>
      <c r="AQ17" s="256"/>
      <c r="AR17" s="256"/>
      <c r="AT17" s="256"/>
      <c r="AU17" s="270" t="e">
        <v>#N/A</v>
      </c>
      <c r="AV17" s="270" t="e">
        <v>#N/A</v>
      </c>
      <c r="AW17" s="270" t="e">
        <v>#N/A</v>
      </c>
      <c r="AX17" s="270" t="e">
        <v>#N/A</v>
      </c>
      <c r="AY17" s="270" t="e">
        <v>#N/A</v>
      </c>
      <c r="AZ17" s="270" t="e">
        <v>#N/A</v>
      </c>
      <c r="BA17" s="270" t="e">
        <v>#N/A</v>
      </c>
      <c r="BB17" s="276" t="s">
        <v>3438</v>
      </c>
    </row>
    <row r="18" spans="1:54" s="270" customFormat="1" ht="24.6" customHeight="1">
      <c r="A18" s="496">
        <v>16</v>
      </c>
      <c r="B18" s="501" t="s">
        <v>3431</v>
      </c>
      <c r="C18" s="270" t="s">
        <v>3419</v>
      </c>
      <c r="F18" s="270" t="s">
        <v>3420</v>
      </c>
      <c r="G18" s="270" t="s">
        <v>3421</v>
      </c>
      <c r="H18" s="270" t="s">
        <v>3422</v>
      </c>
      <c r="I18" s="270" t="s">
        <v>3423</v>
      </c>
      <c r="J18" s="270" t="s">
        <v>3427</v>
      </c>
      <c r="K18" s="274" t="s">
        <v>3443</v>
      </c>
      <c r="L18" s="274"/>
      <c r="M18" s="274"/>
      <c r="N18" s="274"/>
      <c r="O18" s="274"/>
      <c r="P18" s="274"/>
      <c r="Q18" s="270" t="s">
        <v>3041</v>
      </c>
      <c r="R18" s="270" t="s">
        <v>3216</v>
      </c>
      <c r="S18" s="256" t="s">
        <v>3426</v>
      </c>
      <c r="T18" s="256" t="s">
        <v>3434</v>
      </c>
      <c r="V18" s="256">
        <v>0</v>
      </c>
      <c r="W18" s="256">
        <v>120</v>
      </c>
      <c r="X18" s="502">
        <v>20</v>
      </c>
      <c r="Y18" s="502">
        <v>20</v>
      </c>
      <c r="Z18" s="502">
        <v>20</v>
      </c>
      <c r="AA18" s="502">
        <v>20</v>
      </c>
      <c r="AB18" s="502">
        <v>20</v>
      </c>
      <c r="AC18" s="502">
        <v>20</v>
      </c>
      <c r="AD18" s="498"/>
      <c r="AE18" s="256" t="s">
        <v>3444</v>
      </c>
      <c r="AF18" s="256" t="s">
        <v>3450</v>
      </c>
      <c r="AG18" s="256" t="s">
        <v>3451</v>
      </c>
      <c r="AH18" s="256" t="s">
        <v>3446</v>
      </c>
      <c r="AI18" s="260"/>
      <c r="AJ18" s="260"/>
      <c r="AK18" s="260"/>
      <c r="AL18" s="260"/>
      <c r="AM18" s="260"/>
      <c r="AN18" s="260"/>
      <c r="AO18" s="260"/>
      <c r="AP18" s="260"/>
      <c r="AQ18" s="260"/>
      <c r="AR18" s="260"/>
      <c r="AT18" s="256" t="s">
        <v>309</v>
      </c>
      <c r="AU18" s="270" t="s">
        <v>310</v>
      </c>
      <c r="AV18" s="270" t="s">
        <v>835</v>
      </c>
      <c r="AW18" s="270" t="s">
        <v>1099</v>
      </c>
      <c r="AX18" s="270" t="s">
        <v>1673</v>
      </c>
      <c r="AY18" s="270" t="s">
        <v>63</v>
      </c>
      <c r="AZ18" s="270" t="s">
        <v>2320</v>
      </c>
      <c r="BA18" s="270" t="s">
        <v>41</v>
      </c>
      <c r="BB18" s="270" t="s">
        <v>3442</v>
      </c>
    </row>
    <row r="19" spans="1:54" s="270" customFormat="1" ht="24.6" customHeight="1">
      <c r="A19" s="499">
        <v>17</v>
      </c>
      <c r="B19" s="497" t="s">
        <v>3418</v>
      </c>
      <c r="C19" s="270" t="s">
        <v>3419</v>
      </c>
      <c r="F19" s="270" t="s">
        <v>3420</v>
      </c>
      <c r="G19" s="270" t="s">
        <v>3421</v>
      </c>
      <c r="H19" s="270" t="s">
        <v>3422</v>
      </c>
      <c r="I19" s="270" t="s">
        <v>3423</v>
      </c>
      <c r="J19" s="270" t="s">
        <v>3427</v>
      </c>
      <c r="K19" s="274" t="s">
        <v>3452</v>
      </c>
      <c r="L19" s="274"/>
      <c r="M19" s="274"/>
      <c r="N19" s="274"/>
      <c r="O19" s="274"/>
      <c r="P19" s="274"/>
      <c r="Q19" s="270" t="s">
        <v>3050</v>
      </c>
      <c r="R19" s="270" t="s">
        <v>3425</v>
      </c>
      <c r="S19" s="256" t="s">
        <v>3426</v>
      </c>
      <c r="T19" s="256"/>
      <c r="V19" s="498"/>
      <c r="W19" s="498"/>
      <c r="X19" s="498"/>
      <c r="Y19" s="498"/>
      <c r="Z19" s="498"/>
      <c r="AA19" s="498"/>
      <c r="AB19" s="498"/>
      <c r="AC19" s="498"/>
      <c r="AD19" s="498"/>
      <c r="AE19" s="256"/>
      <c r="AF19" s="256"/>
      <c r="AG19" s="256"/>
      <c r="AH19" s="256"/>
      <c r="AI19" s="260"/>
      <c r="AJ19" s="260"/>
      <c r="AK19" s="260"/>
      <c r="AL19" s="260"/>
      <c r="AM19" s="260"/>
      <c r="AN19" s="260"/>
      <c r="AO19" s="260"/>
      <c r="AP19" s="260"/>
      <c r="AQ19" s="260"/>
      <c r="AR19" s="260"/>
      <c r="AT19" s="256"/>
    </row>
    <row r="20" spans="1:54" s="276" customFormat="1" ht="24.6" customHeight="1">
      <c r="A20" s="500">
        <v>18</v>
      </c>
      <c r="B20" s="497" t="s">
        <v>3418</v>
      </c>
      <c r="C20" s="270" t="s">
        <v>3419</v>
      </c>
      <c r="D20" s="270"/>
      <c r="E20" s="270"/>
      <c r="F20" s="276" t="s">
        <v>3420</v>
      </c>
      <c r="G20" s="276" t="s">
        <v>3421</v>
      </c>
      <c r="H20" s="276" t="s">
        <v>3422</v>
      </c>
      <c r="I20" s="276" t="s">
        <v>3423</v>
      </c>
      <c r="J20" s="276" t="s">
        <v>3427</v>
      </c>
      <c r="K20" s="256" t="s">
        <v>3452</v>
      </c>
      <c r="L20" s="256"/>
      <c r="M20" s="256"/>
      <c r="N20" s="256"/>
      <c r="O20" s="256"/>
      <c r="P20" s="256"/>
      <c r="Q20" s="276" t="s">
        <v>3050</v>
      </c>
      <c r="R20" s="270" t="s">
        <v>3425</v>
      </c>
      <c r="S20" s="256" t="s">
        <v>3426</v>
      </c>
      <c r="T20" s="256"/>
      <c r="V20" s="498"/>
      <c r="W20" s="498"/>
      <c r="X20" s="498"/>
      <c r="Y20" s="498"/>
      <c r="Z20" s="498"/>
      <c r="AA20" s="498"/>
      <c r="AB20" s="498"/>
      <c r="AC20" s="498"/>
      <c r="AD20" s="498"/>
      <c r="AE20" s="256"/>
      <c r="AF20" s="256"/>
      <c r="AG20" s="256"/>
      <c r="AH20" s="256"/>
      <c r="AI20" s="256"/>
      <c r="AJ20" s="256"/>
      <c r="AK20" s="256"/>
      <c r="AL20" s="256"/>
      <c r="AM20" s="256"/>
      <c r="AN20" s="256"/>
      <c r="AO20" s="256"/>
      <c r="AP20" s="256"/>
      <c r="AQ20" s="256"/>
      <c r="AR20" s="256"/>
      <c r="AT20" s="256"/>
      <c r="AU20" s="270"/>
      <c r="AV20" s="270"/>
      <c r="AW20" s="270"/>
      <c r="AX20" s="270"/>
      <c r="AY20" s="270"/>
      <c r="AZ20" s="270"/>
      <c r="BA20" s="270"/>
    </row>
    <row r="21" spans="1:54" s="256" customFormat="1" ht="24.6" customHeight="1">
      <c r="A21" s="496">
        <v>19</v>
      </c>
      <c r="B21" s="497" t="s">
        <v>3418</v>
      </c>
      <c r="C21" s="270" t="s">
        <v>3419</v>
      </c>
      <c r="D21" s="270"/>
      <c r="E21" s="270"/>
      <c r="F21" s="256" t="s">
        <v>3420</v>
      </c>
      <c r="G21" s="256" t="s">
        <v>3421</v>
      </c>
      <c r="H21" s="256" t="s">
        <v>3422</v>
      </c>
      <c r="I21" s="256" t="s">
        <v>3423</v>
      </c>
      <c r="J21" s="256" t="s">
        <v>3427</v>
      </c>
      <c r="K21" s="256" t="s">
        <v>3452</v>
      </c>
      <c r="Q21" s="256" t="s">
        <v>3050</v>
      </c>
      <c r="R21" s="270" t="s">
        <v>3425</v>
      </c>
      <c r="S21" s="256" t="s">
        <v>3426</v>
      </c>
      <c r="V21" s="498"/>
      <c r="W21" s="498"/>
      <c r="X21" s="498"/>
      <c r="Y21" s="498"/>
      <c r="Z21" s="498"/>
      <c r="AA21" s="498"/>
      <c r="AB21" s="498"/>
      <c r="AC21" s="498"/>
      <c r="AD21" s="498"/>
      <c r="AU21" s="270"/>
      <c r="AV21" s="270"/>
      <c r="AW21" s="270"/>
      <c r="AX21" s="270"/>
      <c r="AY21" s="270"/>
      <c r="AZ21" s="270"/>
      <c r="BA21" s="270"/>
      <c r="BB21" s="276"/>
    </row>
    <row r="22" spans="1:54" s="256" customFormat="1" ht="24.6" customHeight="1">
      <c r="A22" s="499">
        <v>20</v>
      </c>
      <c r="B22" s="497" t="s">
        <v>3418</v>
      </c>
      <c r="C22" s="270" t="s">
        <v>3419</v>
      </c>
      <c r="D22" s="270"/>
      <c r="E22" s="270"/>
      <c r="F22" s="256" t="s">
        <v>3420</v>
      </c>
      <c r="G22" s="256" t="s">
        <v>3421</v>
      </c>
      <c r="H22" s="256" t="s">
        <v>3422</v>
      </c>
      <c r="I22" s="256" t="s">
        <v>3423</v>
      </c>
      <c r="J22" s="256" t="s">
        <v>3427</v>
      </c>
      <c r="K22" s="256" t="s">
        <v>3452</v>
      </c>
      <c r="Q22" s="256" t="s">
        <v>3050</v>
      </c>
      <c r="R22" s="270" t="s">
        <v>3425</v>
      </c>
      <c r="S22" s="256" t="s">
        <v>3426</v>
      </c>
      <c r="V22" s="498"/>
      <c r="W22" s="498"/>
      <c r="X22" s="498"/>
      <c r="Y22" s="498"/>
      <c r="Z22" s="498"/>
      <c r="AA22" s="498"/>
      <c r="AB22" s="498"/>
      <c r="AC22" s="498"/>
      <c r="AD22" s="498"/>
      <c r="AU22" s="270"/>
      <c r="AV22" s="270"/>
      <c r="AW22" s="270"/>
      <c r="AX22" s="270"/>
      <c r="AY22" s="270"/>
      <c r="AZ22" s="270"/>
      <c r="BA22" s="270"/>
      <c r="BB22" s="276"/>
    </row>
    <row r="23" spans="1:54" s="256" customFormat="1" ht="24.6" customHeight="1">
      <c r="A23" s="496">
        <v>21</v>
      </c>
      <c r="B23" s="497" t="s">
        <v>3418</v>
      </c>
      <c r="C23" s="270" t="s">
        <v>3419</v>
      </c>
      <c r="D23" s="270"/>
      <c r="E23" s="270"/>
      <c r="F23" s="256" t="s">
        <v>3420</v>
      </c>
      <c r="G23" s="256" t="s">
        <v>3421</v>
      </c>
      <c r="H23" s="256" t="s">
        <v>3422</v>
      </c>
      <c r="I23" s="256" t="s">
        <v>3423</v>
      </c>
      <c r="J23" s="256" t="s">
        <v>3427</v>
      </c>
      <c r="K23" s="256" t="s">
        <v>3452</v>
      </c>
      <c r="Q23" s="256" t="s">
        <v>3050</v>
      </c>
      <c r="R23" s="270" t="s">
        <v>3425</v>
      </c>
      <c r="S23" s="256" t="s">
        <v>3426</v>
      </c>
      <c r="V23" s="498"/>
      <c r="W23" s="498"/>
      <c r="X23" s="498"/>
      <c r="Y23" s="498"/>
      <c r="Z23" s="498"/>
      <c r="AA23" s="498"/>
      <c r="AB23" s="498"/>
      <c r="AC23" s="498"/>
      <c r="AD23" s="498"/>
      <c r="AU23" s="270"/>
      <c r="AV23" s="270"/>
      <c r="AW23" s="270"/>
      <c r="AX23" s="270"/>
      <c r="AY23" s="270"/>
      <c r="AZ23" s="270"/>
      <c r="BA23" s="270"/>
      <c r="BB23" s="276"/>
    </row>
    <row r="24" spans="1:54" s="256" customFormat="1" ht="81" customHeight="1">
      <c r="A24" s="499">
        <v>22</v>
      </c>
      <c r="B24" s="501" t="s">
        <v>3431</v>
      </c>
      <c r="C24" s="256" t="s">
        <v>3419</v>
      </c>
      <c r="D24" s="270"/>
      <c r="E24" s="270"/>
      <c r="F24" s="256" t="s">
        <v>3420</v>
      </c>
      <c r="G24" s="256" t="s">
        <v>3421</v>
      </c>
      <c r="H24" s="256" t="s">
        <v>3453</v>
      </c>
      <c r="I24" s="256" t="s">
        <v>3454</v>
      </c>
      <c r="J24" s="256" t="s">
        <v>3453</v>
      </c>
      <c r="K24" s="256" t="s">
        <v>3455</v>
      </c>
      <c r="Q24" s="256" t="s">
        <v>3060</v>
      </c>
      <c r="R24" s="256" t="s">
        <v>3220</v>
      </c>
      <c r="S24" s="256" t="s">
        <v>3426</v>
      </c>
      <c r="T24" s="256" t="s">
        <v>3456</v>
      </c>
      <c r="V24" s="256" t="s">
        <v>3457</v>
      </c>
      <c r="W24" s="256" t="s">
        <v>3457</v>
      </c>
      <c r="X24" s="256" t="s">
        <v>3457</v>
      </c>
      <c r="Y24" s="256" t="s">
        <v>3457</v>
      </c>
      <c r="Z24" s="256" t="s">
        <v>3457</v>
      </c>
      <c r="AA24" s="256" t="s">
        <v>3457</v>
      </c>
      <c r="AB24" s="256" t="s">
        <v>3457</v>
      </c>
      <c r="AC24" s="256" t="s">
        <v>3457</v>
      </c>
      <c r="AD24" s="503"/>
      <c r="AE24" s="256" t="s">
        <v>3458</v>
      </c>
      <c r="AF24" s="256" t="s">
        <v>3435</v>
      </c>
      <c r="AG24" s="256" t="s">
        <v>3459</v>
      </c>
      <c r="AH24" s="256" t="s">
        <v>3460</v>
      </c>
      <c r="AU24" s="270" t="e">
        <v>#N/A</v>
      </c>
      <c r="AV24" s="270" t="e">
        <v>#N/A</v>
      </c>
      <c r="AW24" s="270" t="e">
        <v>#N/A</v>
      </c>
      <c r="AX24" s="270" t="e">
        <v>#N/A</v>
      </c>
      <c r="AY24" s="270" t="e">
        <v>#N/A</v>
      </c>
      <c r="AZ24" s="270" t="e">
        <v>#N/A</v>
      </c>
      <c r="BA24" s="270" t="e">
        <v>#N/A</v>
      </c>
      <c r="BB24" s="276" t="s">
        <v>3438</v>
      </c>
    </row>
    <row r="25" spans="1:54" s="256" customFormat="1" ht="40.15" customHeight="1">
      <c r="A25" s="500">
        <v>23</v>
      </c>
      <c r="B25" s="501" t="s">
        <v>3431</v>
      </c>
      <c r="C25" s="256" t="s">
        <v>3419</v>
      </c>
      <c r="D25" s="270"/>
      <c r="E25" s="270"/>
      <c r="F25" s="256" t="s">
        <v>3420</v>
      </c>
      <c r="G25" s="256" t="s">
        <v>3421</v>
      </c>
      <c r="H25" s="256" t="s">
        <v>3453</v>
      </c>
      <c r="I25" s="256" t="s">
        <v>3454</v>
      </c>
      <c r="J25" s="256" t="s">
        <v>3453</v>
      </c>
      <c r="K25" s="256" t="s">
        <v>3455</v>
      </c>
      <c r="Q25" s="256" t="s">
        <v>3060</v>
      </c>
      <c r="R25" s="256" t="s">
        <v>3220</v>
      </c>
      <c r="S25" s="256" t="s">
        <v>3426</v>
      </c>
      <c r="T25" s="256" t="s">
        <v>3456</v>
      </c>
      <c r="V25" s="256" t="s">
        <v>3457</v>
      </c>
      <c r="W25" s="256" t="s">
        <v>3457</v>
      </c>
      <c r="X25" s="256" t="s">
        <v>3457</v>
      </c>
      <c r="Y25" s="256" t="s">
        <v>3457</v>
      </c>
      <c r="Z25" s="256" t="s">
        <v>3457</v>
      </c>
      <c r="AA25" s="256" t="s">
        <v>3457</v>
      </c>
      <c r="AB25" s="256" t="s">
        <v>3457</v>
      </c>
      <c r="AC25" s="256" t="s">
        <v>3457</v>
      </c>
      <c r="AE25" s="256" t="s">
        <v>3458</v>
      </c>
      <c r="AF25" s="256" t="s">
        <v>3435</v>
      </c>
      <c r="AG25" s="256" t="s">
        <v>3461</v>
      </c>
      <c r="AH25" s="256" t="s">
        <v>3460</v>
      </c>
      <c r="AU25" s="270" t="e">
        <v>#N/A</v>
      </c>
      <c r="AV25" s="270" t="e">
        <v>#N/A</v>
      </c>
      <c r="AW25" s="270" t="e">
        <v>#N/A</v>
      </c>
      <c r="AX25" s="270" t="e">
        <v>#N/A</v>
      </c>
      <c r="AY25" s="270" t="e">
        <v>#N/A</v>
      </c>
      <c r="AZ25" s="270" t="e">
        <v>#N/A</v>
      </c>
      <c r="BA25" s="270" t="e">
        <v>#N/A</v>
      </c>
      <c r="BB25" s="276" t="s">
        <v>3438</v>
      </c>
    </row>
    <row r="26" spans="1:54" s="279" customFormat="1" ht="40.15" customHeight="1">
      <c r="A26" s="496">
        <v>24</v>
      </c>
      <c r="B26" s="501" t="s">
        <v>3431</v>
      </c>
      <c r="C26" s="256" t="s">
        <v>3419</v>
      </c>
      <c r="D26" s="270"/>
      <c r="E26" s="270"/>
      <c r="F26" s="279" t="s">
        <v>3420</v>
      </c>
      <c r="G26" s="279" t="s">
        <v>3421</v>
      </c>
      <c r="H26" s="256" t="s">
        <v>3453</v>
      </c>
      <c r="I26" s="279" t="s">
        <v>3454</v>
      </c>
      <c r="J26" s="256" t="s">
        <v>3453</v>
      </c>
      <c r="K26" s="256" t="s">
        <v>3455</v>
      </c>
      <c r="L26" s="256"/>
      <c r="M26" s="256"/>
      <c r="N26" s="256"/>
      <c r="O26" s="256"/>
      <c r="P26" s="256"/>
      <c r="Q26" s="279" t="s">
        <v>3060</v>
      </c>
      <c r="R26" s="279" t="s">
        <v>3220</v>
      </c>
      <c r="S26" s="256" t="s">
        <v>3426</v>
      </c>
      <c r="T26" s="256" t="s">
        <v>3456</v>
      </c>
      <c r="V26" s="256" t="s">
        <v>3457</v>
      </c>
      <c r="W26" s="256" t="s">
        <v>3457</v>
      </c>
      <c r="X26" s="256" t="s">
        <v>3457</v>
      </c>
      <c r="Y26" s="256" t="s">
        <v>3457</v>
      </c>
      <c r="Z26" s="256" t="s">
        <v>3457</v>
      </c>
      <c r="AA26" s="256" t="s">
        <v>3457</v>
      </c>
      <c r="AB26" s="256" t="s">
        <v>3457</v>
      </c>
      <c r="AC26" s="256" t="s">
        <v>3457</v>
      </c>
      <c r="AD26" s="256"/>
      <c r="AE26" s="256" t="s">
        <v>3458</v>
      </c>
      <c r="AF26" s="256" t="s">
        <v>3435</v>
      </c>
      <c r="AG26" s="256" t="s">
        <v>3462</v>
      </c>
      <c r="AH26" s="256" t="s">
        <v>3460</v>
      </c>
      <c r="AI26" s="256"/>
      <c r="AJ26" s="256"/>
      <c r="AK26" s="256"/>
      <c r="AL26" s="256"/>
      <c r="AM26" s="256"/>
      <c r="AN26" s="256"/>
      <c r="AO26" s="256"/>
      <c r="AP26" s="256"/>
      <c r="AQ26" s="256"/>
      <c r="AR26" s="256"/>
      <c r="AT26" s="256"/>
      <c r="AU26" s="270" t="e">
        <v>#N/A</v>
      </c>
      <c r="AV26" s="270" t="e">
        <v>#N/A</v>
      </c>
      <c r="AW26" s="270" t="e">
        <v>#N/A</v>
      </c>
      <c r="AX26" s="270" t="e">
        <v>#N/A</v>
      </c>
      <c r="AY26" s="270" t="e">
        <v>#N/A</v>
      </c>
      <c r="AZ26" s="270" t="e">
        <v>#N/A</v>
      </c>
      <c r="BA26" s="270" t="e">
        <v>#N/A</v>
      </c>
      <c r="BB26" s="276" t="s">
        <v>3438</v>
      </c>
    </row>
    <row r="27" spans="1:54" s="505" customFormat="1" ht="44.65" customHeight="1">
      <c r="A27" s="499">
        <v>25</v>
      </c>
      <c r="B27" s="50" t="s">
        <v>3431</v>
      </c>
      <c r="C27" s="504" t="s">
        <v>3463</v>
      </c>
      <c r="D27" s="270"/>
      <c r="E27" s="270"/>
      <c r="F27" s="505" t="s">
        <v>3420</v>
      </c>
      <c r="G27" s="505" t="s">
        <v>3421</v>
      </c>
      <c r="H27" s="256" t="s">
        <v>3453</v>
      </c>
      <c r="I27" s="505" t="s">
        <v>3454</v>
      </c>
      <c r="J27" s="256" t="s">
        <v>3453</v>
      </c>
      <c r="K27" s="256" t="s">
        <v>3464</v>
      </c>
      <c r="L27" s="256"/>
      <c r="M27" s="256"/>
      <c r="N27" s="256"/>
      <c r="O27" s="256"/>
      <c r="P27" s="256"/>
      <c r="Q27" s="506" t="s">
        <v>3097</v>
      </c>
      <c r="R27" s="270" t="s">
        <v>3465</v>
      </c>
      <c r="S27" s="274" t="s">
        <v>75</v>
      </c>
      <c r="T27" s="256" t="s">
        <v>3456</v>
      </c>
      <c r="V27" s="507" t="s">
        <v>3466</v>
      </c>
      <c r="W27" s="256">
        <v>1083.3412000000001</v>
      </c>
      <c r="X27" s="256"/>
      <c r="Y27" s="256"/>
      <c r="Z27" s="256"/>
      <c r="AA27" s="256"/>
      <c r="AB27" s="256"/>
      <c r="AC27" s="256"/>
      <c r="AD27" s="503"/>
      <c r="AE27" s="256"/>
      <c r="AF27" s="256" t="s">
        <v>3435</v>
      </c>
      <c r="AG27" s="256" t="s">
        <v>3467</v>
      </c>
      <c r="AH27" s="256" t="s">
        <v>75</v>
      </c>
      <c r="AI27" s="256"/>
      <c r="AJ27" s="256"/>
      <c r="AK27" s="256"/>
      <c r="AL27" s="256"/>
      <c r="AM27" s="256"/>
      <c r="AN27" s="256"/>
      <c r="AO27" s="256"/>
      <c r="AP27" s="256"/>
      <c r="AQ27" s="256"/>
      <c r="AR27" s="256"/>
      <c r="AT27" s="256"/>
      <c r="AU27" s="270" t="e">
        <v>#N/A</v>
      </c>
      <c r="AV27" s="270" t="e">
        <v>#N/A</v>
      </c>
      <c r="AW27" s="270" t="e">
        <v>#N/A</v>
      </c>
      <c r="AX27" s="270" t="e">
        <v>#N/A</v>
      </c>
      <c r="AY27" s="270" t="e">
        <v>#N/A</v>
      </c>
      <c r="AZ27" s="270" t="e">
        <v>#N/A</v>
      </c>
      <c r="BA27" s="270" t="e">
        <v>#N/A</v>
      </c>
      <c r="BB27" s="276" t="s">
        <v>3438</v>
      </c>
    </row>
    <row r="28" spans="1:54" s="270" customFormat="1" ht="24.6" customHeight="1">
      <c r="A28" s="496">
        <v>26</v>
      </c>
      <c r="B28" s="50" t="s">
        <v>3431</v>
      </c>
      <c r="C28" s="284" t="s">
        <v>3463</v>
      </c>
      <c r="F28" s="270" t="s">
        <v>3420</v>
      </c>
      <c r="G28" s="270" t="s">
        <v>3421</v>
      </c>
      <c r="H28" s="256" t="s">
        <v>3453</v>
      </c>
      <c r="I28" s="270" t="s">
        <v>3454</v>
      </c>
      <c r="J28" s="256" t="s">
        <v>3453</v>
      </c>
      <c r="K28" s="274" t="s">
        <v>3464</v>
      </c>
      <c r="L28" s="274"/>
      <c r="M28" s="274"/>
      <c r="N28" s="274"/>
      <c r="O28" s="274"/>
      <c r="P28" s="274"/>
      <c r="Q28" s="275" t="s">
        <v>3097</v>
      </c>
      <c r="R28" s="270" t="s">
        <v>3465</v>
      </c>
      <c r="S28" s="274" t="s">
        <v>75</v>
      </c>
      <c r="T28" s="256" t="s">
        <v>3456</v>
      </c>
      <c r="U28" s="505"/>
      <c r="V28" s="256"/>
      <c r="W28" s="256"/>
      <c r="X28" s="256"/>
      <c r="Y28" s="256"/>
      <c r="Z28" s="256"/>
      <c r="AA28" s="256"/>
      <c r="AB28" s="256"/>
      <c r="AC28" s="256"/>
      <c r="AD28" s="256"/>
      <c r="AE28" s="256"/>
      <c r="AF28" s="256" t="s">
        <v>3435</v>
      </c>
      <c r="AG28" s="256" t="s">
        <v>3467</v>
      </c>
      <c r="AH28" s="256" t="s">
        <v>75</v>
      </c>
      <c r="AI28" s="260"/>
      <c r="AJ28" s="260"/>
      <c r="AK28" s="260"/>
      <c r="AL28" s="260"/>
      <c r="AM28" s="260"/>
      <c r="AN28" s="260"/>
      <c r="AO28" s="260"/>
      <c r="AP28" s="260"/>
      <c r="AQ28" s="260"/>
      <c r="AR28" s="260"/>
      <c r="AT28" s="256" t="s">
        <v>408</v>
      </c>
      <c r="AU28" s="270" t="s">
        <v>409</v>
      </c>
      <c r="AV28" s="270" t="s">
        <v>1213</v>
      </c>
      <c r="AW28" s="270" t="s">
        <v>2718</v>
      </c>
      <c r="AX28" s="270" t="s">
        <v>781</v>
      </c>
      <c r="AY28" s="270" t="s">
        <v>75</v>
      </c>
      <c r="AZ28" s="270" t="s">
        <v>2722</v>
      </c>
      <c r="BA28" s="270" t="s">
        <v>41</v>
      </c>
      <c r="BB28" s="270" t="s">
        <v>3442</v>
      </c>
    </row>
    <row r="29" spans="1:54" s="276" customFormat="1" ht="73.150000000000006" customHeight="1">
      <c r="A29" s="499">
        <v>27</v>
      </c>
      <c r="B29" s="501" t="s">
        <v>3418</v>
      </c>
      <c r="C29" s="276" t="s">
        <v>3463</v>
      </c>
      <c r="D29" s="270"/>
      <c r="E29" s="270"/>
      <c r="F29" s="276" t="s">
        <v>3420</v>
      </c>
      <c r="G29" s="276" t="s">
        <v>3421</v>
      </c>
      <c r="H29" s="256" t="s">
        <v>3453</v>
      </c>
      <c r="I29" s="276" t="s">
        <v>3454</v>
      </c>
      <c r="J29" s="256" t="s">
        <v>3453</v>
      </c>
      <c r="K29" s="256" t="s">
        <v>3468</v>
      </c>
      <c r="L29" s="256"/>
      <c r="M29" s="256"/>
      <c r="N29" s="256"/>
      <c r="O29" s="256"/>
      <c r="P29" s="256"/>
      <c r="Q29" s="276" t="s">
        <v>3469</v>
      </c>
      <c r="R29" s="276" t="s">
        <v>3425</v>
      </c>
      <c r="S29" s="256" t="s">
        <v>3470</v>
      </c>
      <c r="T29" s="256"/>
      <c r="V29" s="256"/>
      <c r="W29" s="503"/>
      <c r="X29" s="503"/>
      <c r="Y29" s="503"/>
      <c r="Z29" s="503"/>
      <c r="AA29" s="503"/>
      <c r="AB29" s="503"/>
      <c r="AC29" s="503"/>
      <c r="AD29" s="503"/>
      <c r="AE29" s="256"/>
      <c r="AF29" s="256"/>
      <c r="AG29" s="256"/>
      <c r="AH29" s="256"/>
      <c r="AI29" s="256"/>
      <c r="AJ29" s="256"/>
      <c r="AK29" s="256"/>
      <c r="AL29" s="256"/>
      <c r="AM29" s="256"/>
      <c r="AN29" s="256"/>
      <c r="AO29" s="256"/>
      <c r="AP29" s="256"/>
      <c r="AQ29" s="256"/>
      <c r="AR29" s="256"/>
      <c r="AT29" s="256"/>
      <c r="AU29" s="270"/>
      <c r="AV29" s="270"/>
      <c r="AW29" s="270"/>
      <c r="AX29" s="270"/>
      <c r="AY29" s="270"/>
      <c r="AZ29" s="270"/>
      <c r="BA29" s="270"/>
    </row>
    <row r="30" spans="1:54" s="256" customFormat="1" ht="24.6" customHeight="1">
      <c r="A30" s="500">
        <v>28</v>
      </c>
      <c r="B30" s="497" t="s">
        <v>3431</v>
      </c>
      <c r="C30" s="256" t="s">
        <v>3463</v>
      </c>
      <c r="D30" s="270"/>
      <c r="E30" s="270"/>
      <c r="F30" s="256" t="s">
        <v>3420</v>
      </c>
      <c r="G30" s="256" t="s">
        <v>3421</v>
      </c>
      <c r="H30" s="256" t="s">
        <v>3453</v>
      </c>
      <c r="I30" s="256" t="s">
        <v>3454</v>
      </c>
      <c r="J30" s="256" t="s">
        <v>3453</v>
      </c>
      <c r="K30" s="256" t="s">
        <v>3471</v>
      </c>
      <c r="Q30" s="256" t="s">
        <v>3472</v>
      </c>
      <c r="R30" s="256" t="s">
        <v>3226</v>
      </c>
      <c r="S30" s="256" t="s">
        <v>3473</v>
      </c>
      <c r="T30" s="256" t="s">
        <v>3434</v>
      </c>
      <c r="V30" s="498">
        <v>0</v>
      </c>
      <c r="W30" s="498">
        <v>1</v>
      </c>
      <c r="X30" s="508">
        <v>0.1</v>
      </c>
      <c r="Y30" s="508">
        <v>0.2</v>
      </c>
      <c r="Z30" s="508">
        <v>0.4</v>
      </c>
      <c r="AA30" s="508">
        <v>0.6</v>
      </c>
      <c r="AB30" s="508">
        <v>0.8</v>
      </c>
      <c r="AC30" s="508">
        <v>1</v>
      </c>
      <c r="AE30" s="256" t="s">
        <v>3474</v>
      </c>
      <c r="AF30" s="256" t="s">
        <v>3475</v>
      </c>
      <c r="AG30" s="256" t="s">
        <v>3476</v>
      </c>
      <c r="AH30" s="256" t="s">
        <v>3477</v>
      </c>
      <c r="AU30" s="270" t="e">
        <v>#N/A</v>
      </c>
      <c r="AV30" s="270" t="e">
        <v>#N/A</v>
      </c>
      <c r="AW30" s="270" t="e">
        <v>#N/A</v>
      </c>
      <c r="AX30" s="270" t="e">
        <v>#N/A</v>
      </c>
      <c r="AY30" s="270" t="e">
        <v>#N/A</v>
      </c>
      <c r="AZ30" s="270" t="e">
        <v>#N/A</v>
      </c>
      <c r="BA30" s="270" t="e">
        <v>#N/A</v>
      </c>
      <c r="BB30" s="276" t="s">
        <v>3438</v>
      </c>
    </row>
    <row r="31" spans="1:54" s="256" customFormat="1" ht="24.6" customHeight="1">
      <c r="A31" s="496">
        <v>29</v>
      </c>
      <c r="B31" s="497" t="s">
        <v>3418</v>
      </c>
      <c r="C31" s="256" t="s">
        <v>3463</v>
      </c>
      <c r="D31" s="270"/>
      <c r="E31" s="270"/>
      <c r="F31" s="256" t="s">
        <v>3420</v>
      </c>
      <c r="G31" s="256" t="s">
        <v>3421</v>
      </c>
      <c r="H31" s="256" t="s">
        <v>3453</v>
      </c>
      <c r="I31" s="256" t="s">
        <v>3454</v>
      </c>
      <c r="J31" s="256" t="s">
        <v>3453</v>
      </c>
      <c r="K31" s="256" t="s">
        <v>3468</v>
      </c>
      <c r="Q31" s="256" t="s">
        <v>3478</v>
      </c>
      <c r="R31" s="270" t="s">
        <v>3425</v>
      </c>
      <c r="S31" s="256" t="s">
        <v>3470</v>
      </c>
      <c r="W31" s="503"/>
      <c r="X31" s="503"/>
      <c r="Y31" s="503"/>
      <c r="Z31" s="503"/>
      <c r="AA31" s="503"/>
      <c r="AB31" s="503"/>
      <c r="AC31" s="503"/>
      <c r="AD31" s="503"/>
      <c r="AU31" s="270"/>
      <c r="AV31" s="270"/>
      <c r="AW31" s="270"/>
      <c r="AX31" s="270"/>
      <c r="AY31" s="270"/>
      <c r="AZ31" s="270"/>
      <c r="BA31" s="270"/>
      <c r="BB31" s="276"/>
    </row>
    <row r="32" spans="1:54" s="256" customFormat="1" ht="24.6" customHeight="1">
      <c r="A32" s="499">
        <v>30</v>
      </c>
      <c r="B32" s="497" t="s">
        <v>3431</v>
      </c>
      <c r="C32" s="256" t="s">
        <v>3463</v>
      </c>
      <c r="D32" s="270"/>
      <c r="E32" s="270"/>
      <c r="F32" s="256" t="s">
        <v>3420</v>
      </c>
      <c r="G32" s="256" t="s">
        <v>3421</v>
      </c>
      <c r="H32" s="256" t="s">
        <v>3453</v>
      </c>
      <c r="I32" s="256" t="s">
        <v>3454</v>
      </c>
      <c r="J32" s="256" t="s">
        <v>3453</v>
      </c>
      <c r="K32" s="256" t="s">
        <v>3471</v>
      </c>
      <c r="Q32" s="256" t="s">
        <v>3479</v>
      </c>
      <c r="R32" s="256" t="s">
        <v>3228</v>
      </c>
      <c r="S32" s="256" t="s">
        <v>3473</v>
      </c>
      <c r="T32" s="256" t="s">
        <v>3434</v>
      </c>
      <c r="V32" s="498">
        <v>0</v>
      </c>
      <c r="W32" s="498">
        <v>1</v>
      </c>
      <c r="X32" s="508">
        <v>0.1</v>
      </c>
      <c r="Y32" s="508">
        <v>0.2</v>
      </c>
      <c r="Z32" s="508">
        <v>0.4</v>
      </c>
      <c r="AA32" s="508">
        <v>0.6</v>
      </c>
      <c r="AB32" s="508">
        <v>0.8</v>
      </c>
      <c r="AC32" s="508">
        <v>1</v>
      </c>
      <c r="AE32" s="256" t="s">
        <v>3474</v>
      </c>
      <c r="AF32" s="256" t="s">
        <v>3475</v>
      </c>
      <c r="AG32" s="256" t="s">
        <v>3476</v>
      </c>
      <c r="AH32" s="256" t="s">
        <v>3477</v>
      </c>
      <c r="AU32" s="270" t="e">
        <v>#N/A</v>
      </c>
      <c r="AV32" s="270" t="e">
        <v>#N/A</v>
      </c>
      <c r="AW32" s="270" t="e">
        <v>#N/A</v>
      </c>
      <c r="AX32" s="270" t="e">
        <v>#N/A</v>
      </c>
      <c r="AY32" s="270" t="e">
        <v>#N/A</v>
      </c>
      <c r="AZ32" s="270" t="e">
        <v>#N/A</v>
      </c>
      <c r="BA32" s="270" t="e">
        <v>#N/A</v>
      </c>
      <c r="BB32" s="276" t="s">
        <v>3438</v>
      </c>
    </row>
    <row r="33" spans="1:54" s="256" customFormat="1" ht="24.6" customHeight="1">
      <c r="A33" s="496">
        <v>31</v>
      </c>
      <c r="B33" s="497" t="s">
        <v>3418</v>
      </c>
      <c r="C33" s="256" t="s">
        <v>3463</v>
      </c>
      <c r="D33" s="270"/>
      <c r="E33" s="270"/>
      <c r="F33" s="256" t="s">
        <v>3420</v>
      </c>
      <c r="G33" s="256" t="s">
        <v>3421</v>
      </c>
      <c r="H33" s="256" t="s">
        <v>3453</v>
      </c>
      <c r="I33" s="256" t="s">
        <v>3454</v>
      </c>
      <c r="J33" s="256" t="s">
        <v>3453</v>
      </c>
      <c r="K33" s="256" t="s">
        <v>3468</v>
      </c>
      <c r="Q33" s="256" t="s">
        <v>3480</v>
      </c>
      <c r="R33" s="270" t="s">
        <v>3425</v>
      </c>
      <c r="S33" s="256" t="s">
        <v>3470</v>
      </c>
      <c r="V33" s="509"/>
      <c r="W33" s="503"/>
      <c r="X33" s="503"/>
      <c r="Y33" s="503"/>
      <c r="Z33" s="503"/>
      <c r="AA33" s="503"/>
      <c r="AB33" s="503"/>
      <c r="AC33" s="503"/>
      <c r="AD33" s="503"/>
      <c r="AU33" s="270"/>
      <c r="AV33" s="270"/>
      <c r="AW33" s="270"/>
      <c r="AX33" s="270"/>
      <c r="AY33" s="270"/>
      <c r="AZ33" s="270"/>
      <c r="BA33" s="270"/>
      <c r="BB33" s="276"/>
    </row>
    <row r="34" spans="1:54" s="256" customFormat="1" ht="24.6" customHeight="1">
      <c r="A34" s="499">
        <v>32</v>
      </c>
      <c r="B34" s="497" t="s">
        <v>3431</v>
      </c>
      <c r="C34" s="256" t="s">
        <v>3463</v>
      </c>
      <c r="D34" s="270"/>
      <c r="E34" s="270"/>
      <c r="F34" s="256" t="s">
        <v>3420</v>
      </c>
      <c r="G34" s="256" t="s">
        <v>3421</v>
      </c>
      <c r="H34" s="256" t="s">
        <v>3453</v>
      </c>
      <c r="I34" s="256" t="s">
        <v>3454</v>
      </c>
      <c r="J34" s="256" t="s">
        <v>3453</v>
      </c>
      <c r="K34" s="256" t="s">
        <v>3471</v>
      </c>
      <c r="Q34" s="256" t="s">
        <v>3481</v>
      </c>
      <c r="R34" s="256" t="s">
        <v>3230</v>
      </c>
      <c r="S34" s="256" t="s">
        <v>3473</v>
      </c>
      <c r="T34" s="256" t="s">
        <v>3434</v>
      </c>
      <c r="V34" s="498">
        <v>0</v>
      </c>
      <c r="W34" s="498">
        <v>1</v>
      </c>
      <c r="X34" s="508">
        <v>0.1</v>
      </c>
      <c r="Y34" s="508">
        <v>0.2</v>
      </c>
      <c r="Z34" s="508">
        <v>0.4</v>
      </c>
      <c r="AA34" s="508">
        <v>0.6</v>
      </c>
      <c r="AB34" s="508">
        <v>0.8</v>
      </c>
      <c r="AC34" s="508">
        <v>1</v>
      </c>
      <c r="AE34" s="256" t="s">
        <v>3482</v>
      </c>
      <c r="AF34" s="256" t="s">
        <v>3475</v>
      </c>
      <c r="AG34" s="256" t="s">
        <v>3476</v>
      </c>
      <c r="AH34" s="256" t="s">
        <v>3477</v>
      </c>
      <c r="AU34" s="270" t="e">
        <v>#N/A</v>
      </c>
      <c r="AV34" s="270" t="e">
        <v>#N/A</v>
      </c>
      <c r="AW34" s="270" t="e">
        <v>#N/A</v>
      </c>
      <c r="AX34" s="270" t="e">
        <v>#N/A</v>
      </c>
      <c r="AY34" s="270" t="e">
        <v>#N/A</v>
      </c>
      <c r="AZ34" s="270" t="e">
        <v>#N/A</v>
      </c>
      <c r="BA34" s="270" t="e">
        <v>#N/A</v>
      </c>
      <c r="BB34" s="276" t="s">
        <v>3438</v>
      </c>
    </row>
    <row r="35" spans="1:54" s="256" customFormat="1" ht="24.6" customHeight="1">
      <c r="A35" s="500">
        <v>33</v>
      </c>
      <c r="B35" s="497" t="s">
        <v>3418</v>
      </c>
      <c r="C35" s="256" t="s">
        <v>3463</v>
      </c>
      <c r="D35" s="270"/>
      <c r="E35" s="270"/>
      <c r="F35" s="256" t="s">
        <v>3420</v>
      </c>
      <c r="G35" s="256" t="s">
        <v>3421</v>
      </c>
      <c r="H35" s="256" t="s">
        <v>3453</v>
      </c>
      <c r="I35" s="256" t="s">
        <v>3454</v>
      </c>
      <c r="J35" s="256" t="s">
        <v>3453</v>
      </c>
      <c r="K35" s="256" t="s">
        <v>3468</v>
      </c>
      <c r="Q35" s="256" t="s">
        <v>3483</v>
      </c>
      <c r="R35" s="270" t="s">
        <v>3425</v>
      </c>
      <c r="S35" s="256" t="s">
        <v>3470</v>
      </c>
      <c r="W35" s="503"/>
      <c r="X35" s="503"/>
      <c r="Y35" s="503"/>
      <c r="Z35" s="503"/>
      <c r="AA35" s="503"/>
      <c r="AB35" s="503"/>
      <c r="AC35" s="503"/>
      <c r="AD35" s="503"/>
      <c r="AU35" s="270"/>
      <c r="AV35" s="270"/>
      <c r="AW35" s="270"/>
      <c r="AX35" s="270"/>
      <c r="AY35" s="270"/>
      <c r="AZ35" s="270"/>
      <c r="BA35" s="270"/>
      <c r="BB35" s="276"/>
    </row>
    <row r="36" spans="1:54" s="256" customFormat="1" ht="24.6" customHeight="1">
      <c r="A36" s="496">
        <v>34</v>
      </c>
      <c r="B36" s="497" t="s">
        <v>3431</v>
      </c>
      <c r="C36" s="256" t="s">
        <v>3463</v>
      </c>
      <c r="D36" s="270"/>
      <c r="E36" s="270"/>
      <c r="F36" s="256" t="s">
        <v>3420</v>
      </c>
      <c r="G36" s="256" t="s">
        <v>3421</v>
      </c>
      <c r="H36" s="256" t="s">
        <v>3453</v>
      </c>
      <c r="I36" s="256" t="s">
        <v>3454</v>
      </c>
      <c r="J36" s="256" t="s">
        <v>3453</v>
      </c>
      <c r="K36" s="256" t="s">
        <v>3471</v>
      </c>
      <c r="Q36" s="256" t="s">
        <v>3484</v>
      </c>
      <c r="R36" s="256" t="s">
        <v>3232</v>
      </c>
      <c r="S36" s="256" t="s">
        <v>3473</v>
      </c>
      <c r="T36" s="256" t="s">
        <v>3434</v>
      </c>
      <c r="V36" s="498">
        <v>0</v>
      </c>
      <c r="W36" s="498">
        <v>1</v>
      </c>
      <c r="X36" s="508">
        <v>0.1</v>
      </c>
      <c r="Y36" s="508">
        <v>0.2</v>
      </c>
      <c r="Z36" s="508">
        <v>0.4</v>
      </c>
      <c r="AA36" s="508">
        <v>0.6</v>
      </c>
      <c r="AB36" s="508">
        <v>0.8</v>
      </c>
      <c r="AC36" s="508">
        <v>1</v>
      </c>
      <c r="AE36" s="256" t="s">
        <v>3485</v>
      </c>
      <c r="AF36" s="256" t="s">
        <v>3475</v>
      </c>
      <c r="AG36" s="256" t="s">
        <v>3476</v>
      </c>
      <c r="AH36" s="256" t="s">
        <v>3470</v>
      </c>
      <c r="AU36" s="270" t="e">
        <v>#N/A</v>
      </c>
      <c r="AV36" s="270" t="e">
        <v>#N/A</v>
      </c>
      <c r="AW36" s="270" t="e">
        <v>#N/A</v>
      </c>
      <c r="AX36" s="270" t="e">
        <v>#N/A</v>
      </c>
      <c r="AY36" s="270" t="e">
        <v>#N/A</v>
      </c>
      <c r="AZ36" s="270" t="e">
        <v>#N/A</v>
      </c>
      <c r="BA36" s="270" t="e">
        <v>#N/A</v>
      </c>
      <c r="BB36" s="276" t="s">
        <v>3438</v>
      </c>
    </row>
    <row r="37" spans="1:54" s="256" customFormat="1" ht="24.6" customHeight="1">
      <c r="A37" s="499">
        <v>35</v>
      </c>
      <c r="B37" s="497" t="s">
        <v>3418</v>
      </c>
      <c r="C37" s="256" t="s">
        <v>3463</v>
      </c>
      <c r="D37" s="270"/>
      <c r="E37" s="270"/>
      <c r="F37" s="256" t="s">
        <v>3420</v>
      </c>
      <c r="G37" s="256" t="s">
        <v>3421</v>
      </c>
      <c r="H37" s="256" t="s">
        <v>3453</v>
      </c>
      <c r="I37" s="256" t="s">
        <v>3454</v>
      </c>
      <c r="J37" s="256" t="s">
        <v>3453</v>
      </c>
      <c r="K37" s="256" t="s">
        <v>3468</v>
      </c>
      <c r="Q37" s="256" t="s">
        <v>3486</v>
      </c>
      <c r="R37" s="270" t="s">
        <v>3425</v>
      </c>
      <c r="S37" s="256" t="s">
        <v>3470</v>
      </c>
      <c r="W37" s="503"/>
      <c r="X37" s="503"/>
      <c r="Y37" s="503"/>
      <c r="Z37" s="503"/>
      <c r="AA37" s="503"/>
      <c r="AB37" s="503"/>
      <c r="AC37" s="503"/>
      <c r="AD37" s="503"/>
      <c r="AU37" s="270"/>
      <c r="AV37" s="270"/>
      <c r="AW37" s="270"/>
      <c r="AX37" s="270"/>
      <c r="AY37" s="270"/>
      <c r="AZ37" s="270"/>
      <c r="BA37" s="270"/>
      <c r="BB37" s="276"/>
    </row>
    <row r="38" spans="1:54" s="256" customFormat="1" ht="24.6" customHeight="1">
      <c r="A38" s="496">
        <v>36</v>
      </c>
      <c r="B38" s="497" t="s">
        <v>3431</v>
      </c>
      <c r="C38" s="256" t="s">
        <v>3463</v>
      </c>
      <c r="D38" s="270"/>
      <c r="E38" s="270"/>
      <c r="F38" s="256" t="s">
        <v>3420</v>
      </c>
      <c r="G38" s="256" t="s">
        <v>3421</v>
      </c>
      <c r="H38" s="256" t="s">
        <v>3453</v>
      </c>
      <c r="I38" s="256" t="s">
        <v>3454</v>
      </c>
      <c r="J38" s="256" t="s">
        <v>3453</v>
      </c>
      <c r="K38" s="256" t="s">
        <v>3471</v>
      </c>
      <c r="Q38" s="256" t="s">
        <v>3487</v>
      </c>
      <c r="R38" s="256" t="s">
        <v>3234</v>
      </c>
      <c r="S38" s="256" t="s">
        <v>3473</v>
      </c>
      <c r="T38" s="256" t="s">
        <v>3434</v>
      </c>
      <c r="V38" s="498">
        <v>0</v>
      </c>
      <c r="W38" s="498">
        <v>1</v>
      </c>
      <c r="X38" s="508">
        <v>0.1</v>
      </c>
      <c r="Y38" s="508">
        <v>0.2</v>
      </c>
      <c r="Z38" s="508">
        <v>0.4</v>
      </c>
      <c r="AA38" s="508">
        <v>0.6</v>
      </c>
      <c r="AB38" s="508">
        <v>0.8</v>
      </c>
      <c r="AC38" s="508">
        <v>1</v>
      </c>
      <c r="AE38" s="256" t="s">
        <v>3488</v>
      </c>
      <c r="AF38" s="256" t="s">
        <v>3475</v>
      </c>
      <c r="AG38" s="256" t="s">
        <v>3476</v>
      </c>
      <c r="AH38" s="256" t="s">
        <v>3477</v>
      </c>
      <c r="AU38" s="270" t="e">
        <v>#N/A</v>
      </c>
      <c r="AV38" s="270" t="e">
        <v>#N/A</v>
      </c>
      <c r="AW38" s="270" t="e">
        <v>#N/A</v>
      </c>
      <c r="AX38" s="270" t="e">
        <v>#N/A</v>
      </c>
      <c r="AY38" s="270" t="e">
        <v>#N/A</v>
      </c>
      <c r="AZ38" s="270" t="e">
        <v>#N/A</v>
      </c>
      <c r="BA38" s="270" t="e">
        <v>#N/A</v>
      </c>
      <c r="BB38" s="276" t="s">
        <v>3438</v>
      </c>
    </row>
    <row r="39" spans="1:54" s="256" customFormat="1" ht="24.6" customHeight="1">
      <c r="A39" s="499">
        <v>37</v>
      </c>
      <c r="B39" s="497" t="s">
        <v>3418</v>
      </c>
      <c r="C39" s="256" t="s">
        <v>3463</v>
      </c>
      <c r="D39" s="270"/>
      <c r="E39" s="270"/>
      <c r="F39" s="256" t="s">
        <v>3420</v>
      </c>
      <c r="G39" s="256" t="s">
        <v>3421</v>
      </c>
      <c r="H39" s="256" t="s">
        <v>3453</v>
      </c>
      <c r="I39" s="256" t="s">
        <v>3454</v>
      </c>
      <c r="J39" s="256" t="s">
        <v>3453</v>
      </c>
      <c r="K39" s="256" t="s">
        <v>3468</v>
      </c>
      <c r="Q39" s="256" t="s">
        <v>3489</v>
      </c>
      <c r="R39" s="270" t="s">
        <v>3425</v>
      </c>
      <c r="S39" s="256" t="s">
        <v>3470</v>
      </c>
      <c r="W39" s="503"/>
      <c r="X39" s="503"/>
      <c r="Y39" s="503"/>
      <c r="Z39" s="503"/>
      <c r="AA39" s="503"/>
      <c r="AB39" s="503"/>
      <c r="AC39" s="503"/>
      <c r="AD39" s="503"/>
      <c r="AU39" s="270"/>
      <c r="AV39" s="270"/>
      <c r="AW39" s="270"/>
      <c r="AX39" s="270"/>
      <c r="AY39" s="270"/>
      <c r="AZ39" s="270"/>
      <c r="BA39" s="270"/>
      <c r="BB39" s="276"/>
    </row>
    <row r="40" spans="1:54" s="256" customFormat="1" ht="24.6" customHeight="1">
      <c r="A40" s="500">
        <v>38</v>
      </c>
      <c r="B40" s="497" t="s">
        <v>3431</v>
      </c>
      <c r="C40" s="256" t="s">
        <v>3463</v>
      </c>
      <c r="D40" s="270"/>
      <c r="E40" s="270"/>
      <c r="F40" s="256" t="s">
        <v>3420</v>
      </c>
      <c r="G40" s="256" t="s">
        <v>3421</v>
      </c>
      <c r="H40" s="256" t="s">
        <v>3453</v>
      </c>
      <c r="I40" s="256" t="s">
        <v>3454</v>
      </c>
      <c r="J40" s="256" t="s">
        <v>3453</v>
      </c>
      <c r="K40" s="256" t="s">
        <v>3471</v>
      </c>
      <c r="Q40" s="256" t="s">
        <v>3490</v>
      </c>
      <c r="R40" s="256" t="s">
        <v>3491</v>
      </c>
      <c r="S40" s="256" t="s">
        <v>3473</v>
      </c>
      <c r="T40" s="256" t="s">
        <v>3434</v>
      </c>
      <c r="V40" s="498">
        <v>0</v>
      </c>
      <c r="W40" s="498">
        <v>1</v>
      </c>
      <c r="X40" s="508">
        <v>0.1</v>
      </c>
      <c r="Y40" s="508">
        <v>0.2</v>
      </c>
      <c r="Z40" s="508">
        <v>0.4</v>
      </c>
      <c r="AA40" s="508">
        <v>0.6</v>
      </c>
      <c r="AB40" s="508">
        <v>0.8</v>
      </c>
      <c r="AC40" s="508">
        <v>1</v>
      </c>
      <c r="AE40" s="256" t="s">
        <v>3488</v>
      </c>
      <c r="AF40" s="256" t="s">
        <v>3475</v>
      </c>
      <c r="AG40" s="256" t="s">
        <v>3476</v>
      </c>
      <c r="AH40" s="256" t="s">
        <v>3477</v>
      </c>
      <c r="AU40" s="270" t="e">
        <v>#N/A</v>
      </c>
      <c r="AV40" s="270" t="e">
        <v>#N/A</v>
      </c>
      <c r="AW40" s="270" t="e">
        <v>#N/A</v>
      </c>
      <c r="AX40" s="270" t="e">
        <v>#N/A</v>
      </c>
      <c r="AY40" s="270" t="e">
        <v>#N/A</v>
      </c>
      <c r="AZ40" s="270" t="e">
        <v>#N/A</v>
      </c>
      <c r="BA40" s="270" t="e">
        <v>#N/A</v>
      </c>
      <c r="BB40" s="276" t="s">
        <v>3438</v>
      </c>
    </row>
    <row r="41" spans="1:54" s="256" customFormat="1" ht="24.6" customHeight="1">
      <c r="A41" s="496">
        <v>39</v>
      </c>
      <c r="B41" s="497" t="s">
        <v>3418</v>
      </c>
      <c r="C41" s="256" t="s">
        <v>3463</v>
      </c>
      <c r="D41" s="270"/>
      <c r="E41" s="270"/>
      <c r="F41" s="256" t="s">
        <v>3420</v>
      </c>
      <c r="G41" s="256" t="s">
        <v>3421</v>
      </c>
      <c r="H41" s="256" t="s">
        <v>3453</v>
      </c>
      <c r="I41" s="256" t="s">
        <v>3454</v>
      </c>
      <c r="J41" s="256" t="s">
        <v>3453</v>
      </c>
      <c r="K41" s="256" t="s">
        <v>3468</v>
      </c>
      <c r="Q41" s="256" t="s">
        <v>3492</v>
      </c>
      <c r="R41" s="270" t="s">
        <v>3425</v>
      </c>
      <c r="S41" s="256" t="s">
        <v>3470</v>
      </c>
      <c r="W41" s="503"/>
      <c r="X41" s="503"/>
      <c r="Y41" s="503"/>
      <c r="Z41" s="503"/>
      <c r="AA41" s="503"/>
      <c r="AB41" s="503"/>
      <c r="AC41" s="503"/>
      <c r="AD41" s="503"/>
      <c r="AU41" s="270"/>
      <c r="AV41" s="270"/>
      <c r="AW41" s="270"/>
      <c r="AX41" s="270"/>
      <c r="AY41" s="270"/>
      <c r="AZ41" s="270"/>
      <c r="BA41" s="270"/>
      <c r="BB41" s="276"/>
    </row>
    <row r="42" spans="1:54" s="256" customFormat="1" ht="24.6" customHeight="1">
      <c r="A42" s="499">
        <v>40</v>
      </c>
      <c r="B42" s="497" t="s">
        <v>3431</v>
      </c>
      <c r="C42" s="256" t="s">
        <v>3463</v>
      </c>
      <c r="D42" s="270"/>
      <c r="E42" s="270"/>
      <c r="F42" s="256" t="s">
        <v>3420</v>
      </c>
      <c r="G42" s="256" t="s">
        <v>3421</v>
      </c>
      <c r="H42" s="256" t="s">
        <v>3453</v>
      </c>
      <c r="I42" s="256" t="s">
        <v>3454</v>
      </c>
      <c r="J42" s="256" t="s">
        <v>3453</v>
      </c>
      <c r="K42" s="256" t="s">
        <v>3471</v>
      </c>
      <c r="Q42" s="256" t="s">
        <v>3493</v>
      </c>
      <c r="R42" s="256" t="s">
        <v>3238</v>
      </c>
      <c r="S42" s="256" t="s">
        <v>3473</v>
      </c>
      <c r="T42" s="256" t="s">
        <v>3434</v>
      </c>
      <c r="V42" s="498">
        <v>0</v>
      </c>
      <c r="W42" s="498">
        <v>1</v>
      </c>
      <c r="X42" s="508">
        <v>0.1</v>
      </c>
      <c r="Y42" s="508">
        <v>0.2</v>
      </c>
      <c r="Z42" s="508">
        <v>0.4</v>
      </c>
      <c r="AA42" s="508">
        <v>0.6</v>
      </c>
      <c r="AB42" s="508">
        <v>0.8</v>
      </c>
      <c r="AC42" s="508">
        <v>1</v>
      </c>
      <c r="AE42" s="256" t="s">
        <v>3494</v>
      </c>
      <c r="AF42" s="256" t="s">
        <v>3475</v>
      </c>
      <c r="AG42" s="256" t="s">
        <v>3476</v>
      </c>
      <c r="AH42" s="256" t="s">
        <v>3477</v>
      </c>
      <c r="AU42" s="270" t="e">
        <v>#N/A</v>
      </c>
      <c r="AV42" s="270" t="e">
        <v>#N/A</v>
      </c>
      <c r="AW42" s="270" t="e">
        <v>#N/A</v>
      </c>
      <c r="AX42" s="270" t="e">
        <v>#N/A</v>
      </c>
      <c r="AY42" s="270" t="e">
        <v>#N/A</v>
      </c>
      <c r="AZ42" s="270" t="e">
        <v>#N/A</v>
      </c>
      <c r="BA42" s="270" t="e">
        <v>#N/A</v>
      </c>
      <c r="BB42" s="276" t="s">
        <v>3438</v>
      </c>
    </row>
    <row r="43" spans="1:54" s="256" customFormat="1" ht="24.6" customHeight="1">
      <c r="A43" s="496">
        <v>41</v>
      </c>
      <c r="B43" s="497" t="s">
        <v>3418</v>
      </c>
      <c r="C43" s="256" t="s">
        <v>3463</v>
      </c>
      <c r="D43" s="270"/>
      <c r="E43" s="270"/>
      <c r="F43" s="256" t="s">
        <v>3420</v>
      </c>
      <c r="G43" s="256" t="s">
        <v>3421</v>
      </c>
      <c r="H43" s="256" t="s">
        <v>3453</v>
      </c>
      <c r="I43" s="256" t="s">
        <v>3454</v>
      </c>
      <c r="J43" s="256" t="s">
        <v>3453</v>
      </c>
      <c r="K43" s="256" t="s">
        <v>3468</v>
      </c>
      <c r="Q43" s="256" t="s">
        <v>3495</v>
      </c>
      <c r="R43" s="270" t="s">
        <v>3425</v>
      </c>
      <c r="S43" s="256" t="s">
        <v>3470</v>
      </c>
      <c r="W43" s="503"/>
      <c r="X43" s="503"/>
      <c r="Y43" s="503"/>
      <c r="Z43" s="503"/>
      <c r="AA43" s="503"/>
      <c r="AB43" s="503"/>
      <c r="AC43" s="503"/>
      <c r="AD43" s="503"/>
      <c r="AU43" s="270"/>
      <c r="AV43" s="270"/>
      <c r="AW43" s="270"/>
      <c r="AX43" s="270"/>
      <c r="AY43" s="270"/>
      <c r="AZ43" s="270"/>
      <c r="BA43" s="270"/>
      <c r="BB43" s="276"/>
    </row>
    <row r="44" spans="1:54" s="256" customFormat="1" ht="24.6" customHeight="1">
      <c r="A44" s="499">
        <v>42</v>
      </c>
      <c r="B44" s="497" t="s">
        <v>3431</v>
      </c>
      <c r="C44" s="256" t="s">
        <v>3463</v>
      </c>
      <c r="D44" s="270"/>
      <c r="E44" s="270"/>
      <c r="F44" s="256" t="s">
        <v>3420</v>
      </c>
      <c r="G44" s="256" t="s">
        <v>3421</v>
      </c>
      <c r="H44" s="256" t="s">
        <v>3453</v>
      </c>
      <c r="I44" s="256" t="s">
        <v>3454</v>
      </c>
      <c r="J44" s="256" t="s">
        <v>3453</v>
      </c>
      <c r="K44" s="256" t="s">
        <v>3471</v>
      </c>
      <c r="Q44" s="256" t="s">
        <v>3496</v>
      </c>
      <c r="R44" s="256" t="s">
        <v>3240</v>
      </c>
      <c r="S44" s="256" t="s">
        <v>3473</v>
      </c>
      <c r="T44" s="256" t="s">
        <v>3434</v>
      </c>
      <c r="V44" s="498">
        <v>0</v>
      </c>
      <c r="W44" s="498">
        <v>1</v>
      </c>
      <c r="X44" s="508">
        <v>0.1</v>
      </c>
      <c r="Y44" s="508">
        <v>0.2</v>
      </c>
      <c r="Z44" s="508">
        <v>0.4</v>
      </c>
      <c r="AA44" s="508">
        <v>0.6</v>
      </c>
      <c r="AB44" s="508">
        <v>0.8</v>
      </c>
      <c r="AC44" s="508">
        <v>1</v>
      </c>
      <c r="AE44" s="256" t="s">
        <v>3497</v>
      </c>
      <c r="AF44" s="256" t="s">
        <v>3475</v>
      </c>
      <c r="AG44" s="256" t="s">
        <v>3498</v>
      </c>
      <c r="AH44" s="256" t="s">
        <v>3477</v>
      </c>
      <c r="AU44" s="270" t="e">
        <v>#N/A</v>
      </c>
      <c r="AV44" s="270" t="e">
        <v>#N/A</v>
      </c>
      <c r="AW44" s="270" t="e">
        <v>#N/A</v>
      </c>
      <c r="AX44" s="270" t="e">
        <v>#N/A</v>
      </c>
      <c r="AY44" s="270" t="e">
        <v>#N/A</v>
      </c>
      <c r="AZ44" s="270" t="e">
        <v>#N/A</v>
      </c>
      <c r="BA44" s="270" t="e">
        <v>#N/A</v>
      </c>
      <c r="BB44" s="276" t="s">
        <v>3438</v>
      </c>
    </row>
    <row r="45" spans="1:54" s="256" customFormat="1" ht="24.6" customHeight="1">
      <c r="A45" s="500">
        <v>43</v>
      </c>
      <c r="B45" s="497" t="s">
        <v>3418</v>
      </c>
      <c r="C45" s="256" t="s">
        <v>3463</v>
      </c>
      <c r="D45" s="270"/>
      <c r="E45" s="270"/>
      <c r="F45" s="256" t="s">
        <v>3420</v>
      </c>
      <c r="G45" s="256" t="s">
        <v>3421</v>
      </c>
      <c r="H45" s="256" t="s">
        <v>3453</v>
      </c>
      <c r="I45" s="256" t="s">
        <v>3454</v>
      </c>
      <c r="J45" s="256" t="s">
        <v>3453</v>
      </c>
      <c r="K45" s="256" t="s">
        <v>3468</v>
      </c>
      <c r="Q45" s="256" t="s">
        <v>3499</v>
      </c>
      <c r="R45" s="270" t="s">
        <v>3425</v>
      </c>
      <c r="S45" s="256" t="s">
        <v>3470</v>
      </c>
      <c r="V45" s="507"/>
      <c r="W45" s="503"/>
      <c r="X45" s="503"/>
      <c r="Y45" s="503"/>
      <c r="Z45" s="503"/>
      <c r="AA45" s="503"/>
      <c r="AB45" s="503"/>
      <c r="AC45" s="503"/>
      <c r="AD45" s="503"/>
      <c r="AU45" s="270"/>
      <c r="AV45" s="270"/>
      <c r="AW45" s="270"/>
      <c r="AX45" s="270"/>
      <c r="AY45" s="270"/>
      <c r="AZ45" s="270"/>
      <c r="BA45" s="270"/>
      <c r="BB45" s="276"/>
    </row>
    <row r="46" spans="1:54" s="256" customFormat="1" ht="24.6" customHeight="1">
      <c r="A46" s="496">
        <v>44</v>
      </c>
      <c r="B46" s="497" t="s">
        <v>3431</v>
      </c>
      <c r="C46" s="256" t="s">
        <v>3463</v>
      </c>
      <c r="D46" s="270"/>
      <c r="E46" s="270"/>
      <c r="F46" s="256" t="s">
        <v>3420</v>
      </c>
      <c r="G46" s="256" t="s">
        <v>3421</v>
      </c>
      <c r="H46" s="256" t="s">
        <v>3453</v>
      </c>
      <c r="I46" s="256" t="s">
        <v>3454</v>
      </c>
      <c r="J46" s="256" t="s">
        <v>3453</v>
      </c>
      <c r="K46" s="256" t="s">
        <v>3471</v>
      </c>
      <c r="Q46" s="256" t="s">
        <v>3500</v>
      </c>
      <c r="R46" s="256" t="s">
        <v>3242</v>
      </c>
      <c r="S46" s="256" t="s">
        <v>3473</v>
      </c>
      <c r="T46" s="256" t="s">
        <v>3434</v>
      </c>
      <c r="V46" s="498">
        <v>0</v>
      </c>
      <c r="W46" s="498">
        <v>1</v>
      </c>
      <c r="X46" s="508">
        <v>0.1</v>
      </c>
      <c r="Y46" s="508">
        <v>0.2</v>
      </c>
      <c r="Z46" s="508">
        <v>0.4</v>
      </c>
      <c r="AA46" s="508">
        <v>0.6</v>
      </c>
      <c r="AB46" s="508">
        <v>0.8</v>
      </c>
      <c r="AC46" s="508">
        <v>1</v>
      </c>
      <c r="AE46" s="256" t="s">
        <v>3497</v>
      </c>
      <c r="AF46" s="256" t="s">
        <v>3475</v>
      </c>
      <c r="AG46" s="256" t="s">
        <v>3498</v>
      </c>
      <c r="AH46" s="256" t="s">
        <v>3477</v>
      </c>
      <c r="AU46" s="270" t="e">
        <v>#N/A</v>
      </c>
      <c r="AV46" s="270" t="e">
        <v>#N/A</v>
      </c>
      <c r="AW46" s="270" t="e">
        <v>#N/A</v>
      </c>
      <c r="AX46" s="270" t="e">
        <v>#N/A</v>
      </c>
      <c r="AY46" s="270" t="e">
        <v>#N/A</v>
      </c>
      <c r="AZ46" s="270" t="e">
        <v>#N/A</v>
      </c>
      <c r="BA46" s="270" t="e">
        <v>#N/A</v>
      </c>
      <c r="BB46" s="276" t="s">
        <v>3438</v>
      </c>
    </row>
    <row r="47" spans="1:54" s="256" customFormat="1" ht="24.6" customHeight="1">
      <c r="A47" s="499">
        <v>45</v>
      </c>
      <c r="B47" s="497" t="s">
        <v>3418</v>
      </c>
      <c r="C47" s="256" t="s">
        <v>3463</v>
      </c>
      <c r="D47" s="270"/>
      <c r="E47" s="270"/>
      <c r="F47" s="256" t="s">
        <v>3420</v>
      </c>
      <c r="G47" s="256" t="s">
        <v>3421</v>
      </c>
      <c r="H47" s="256" t="s">
        <v>3453</v>
      </c>
      <c r="I47" s="256" t="s">
        <v>3454</v>
      </c>
      <c r="J47" s="256" t="s">
        <v>3453</v>
      </c>
      <c r="K47" s="256" t="s">
        <v>3468</v>
      </c>
      <c r="Q47" s="256" t="s">
        <v>3501</v>
      </c>
      <c r="R47" s="270" t="s">
        <v>3425</v>
      </c>
      <c r="S47" s="256" t="s">
        <v>3470</v>
      </c>
      <c r="W47" s="503"/>
      <c r="X47" s="503"/>
      <c r="Y47" s="503"/>
      <c r="Z47" s="503"/>
      <c r="AA47" s="503"/>
      <c r="AB47" s="503"/>
      <c r="AC47" s="503"/>
      <c r="AD47" s="503"/>
      <c r="AU47" s="270"/>
      <c r="AV47" s="270"/>
      <c r="AW47" s="270"/>
      <c r="AX47" s="270"/>
      <c r="AY47" s="270"/>
      <c r="AZ47" s="270"/>
      <c r="BA47" s="270"/>
      <c r="BB47" s="276"/>
    </row>
    <row r="48" spans="1:54" s="256" customFormat="1" ht="24.6" customHeight="1">
      <c r="A48" s="496">
        <v>46</v>
      </c>
      <c r="B48" s="497" t="s">
        <v>3431</v>
      </c>
      <c r="C48" s="256" t="s">
        <v>3463</v>
      </c>
      <c r="D48" s="270"/>
      <c r="E48" s="270"/>
      <c r="F48" s="256" t="s">
        <v>3420</v>
      </c>
      <c r="G48" s="256" t="s">
        <v>3421</v>
      </c>
      <c r="H48" s="256" t="s">
        <v>3453</v>
      </c>
      <c r="I48" s="256" t="s">
        <v>3454</v>
      </c>
      <c r="J48" s="256" t="s">
        <v>3453</v>
      </c>
      <c r="K48" s="256" t="s">
        <v>3471</v>
      </c>
      <c r="Q48" s="256" t="s">
        <v>3502</v>
      </c>
      <c r="R48" s="256" t="s">
        <v>3244</v>
      </c>
      <c r="S48" s="256" t="s">
        <v>3473</v>
      </c>
      <c r="T48" s="256" t="s">
        <v>3434</v>
      </c>
      <c r="V48" s="498">
        <v>0</v>
      </c>
      <c r="W48" s="498">
        <v>1</v>
      </c>
      <c r="X48" s="508">
        <v>0.1</v>
      </c>
      <c r="Y48" s="508">
        <v>0.2</v>
      </c>
      <c r="Z48" s="508">
        <v>0.4</v>
      </c>
      <c r="AA48" s="508">
        <v>0.6</v>
      </c>
      <c r="AB48" s="508">
        <v>0.8</v>
      </c>
      <c r="AC48" s="508">
        <v>1</v>
      </c>
      <c r="AE48" s="256" t="s">
        <v>3497</v>
      </c>
      <c r="AF48" s="256" t="s">
        <v>3475</v>
      </c>
      <c r="AG48" s="256" t="s">
        <v>3498</v>
      </c>
      <c r="AH48" s="256" t="s">
        <v>3477</v>
      </c>
      <c r="AU48" s="270" t="e">
        <v>#N/A</v>
      </c>
      <c r="AV48" s="270" t="e">
        <v>#N/A</v>
      </c>
      <c r="AW48" s="270" t="e">
        <v>#N/A</v>
      </c>
      <c r="AX48" s="270" t="e">
        <v>#N/A</v>
      </c>
      <c r="AY48" s="270" t="e">
        <v>#N/A</v>
      </c>
      <c r="AZ48" s="270" t="e">
        <v>#N/A</v>
      </c>
      <c r="BA48" s="270" t="e">
        <v>#N/A</v>
      </c>
      <c r="BB48" s="276" t="s">
        <v>3438</v>
      </c>
    </row>
    <row r="49" spans="1:54" s="256" customFormat="1" ht="24.6" customHeight="1">
      <c r="A49" s="499">
        <v>47</v>
      </c>
      <c r="B49" s="497" t="s">
        <v>3418</v>
      </c>
      <c r="C49" s="256" t="s">
        <v>3463</v>
      </c>
      <c r="D49" s="270"/>
      <c r="E49" s="270"/>
      <c r="F49" s="256" t="s">
        <v>3420</v>
      </c>
      <c r="G49" s="256" t="s">
        <v>3421</v>
      </c>
      <c r="H49" s="256" t="s">
        <v>3453</v>
      </c>
      <c r="I49" s="256" t="s">
        <v>3454</v>
      </c>
      <c r="J49" s="256" t="s">
        <v>3453</v>
      </c>
      <c r="K49" s="256" t="s">
        <v>3468</v>
      </c>
      <c r="Q49" s="256" t="s">
        <v>3503</v>
      </c>
      <c r="R49" s="270" t="s">
        <v>3425</v>
      </c>
      <c r="S49" s="256" t="s">
        <v>3470</v>
      </c>
      <c r="W49" s="503"/>
      <c r="X49" s="503"/>
      <c r="Y49" s="503"/>
      <c r="Z49" s="503"/>
      <c r="AA49" s="503"/>
      <c r="AB49" s="503"/>
      <c r="AC49" s="503"/>
      <c r="AD49" s="503"/>
      <c r="AU49" s="270"/>
      <c r="AV49" s="270"/>
      <c r="AW49" s="270"/>
      <c r="AX49" s="270"/>
      <c r="AY49" s="270"/>
      <c r="AZ49" s="270"/>
      <c r="BA49" s="270"/>
      <c r="BB49" s="276"/>
    </row>
    <row r="50" spans="1:54" s="256" customFormat="1" ht="24.6" customHeight="1">
      <c r="A50" s="500">
        <v>48</v>
      </c>
      <c r="B50" s="497" t="s">
        <v>3431</v>
      </c>
      <c r="C50" s="256" t="s">
        <v>3463</v>
      </c>
      <c r="D50" s="270"/>
      <c r="E50" s="270"/>
      <c r="F50" s="256" t="s">
        <v>3420</v>
      </c>
      <c r="G50" s="256" t="s">
        <v>3421</v>
      </c>
      <c r="H50" s="256" t="s">
        <v>3453</v>
      </c>
      <c r="I50" s="256" t="s">
        <v>3454</v>
      </c>
      <c r="J50" s="256" t="s">
        <v>3453</v>
      </c>
      <c r="K50" s="256" t="s">
        <v>3471</v>
      </c>
      <c r="Q50" s="256" t="s">
        <v>3504</v>
      </c>
      <c r="R50" s="256" t="s">
        <v>3246</v>
      </c>
      <c r="S50" s="256" t="s">
        <v>3473</v>
      </c>
      <c r="T50" s="256" t="s">
        <v>3434</v>
      </c>
      <c r="V50" s="498">
        <v>0</v>
      </c>
      <c r="W50" s="498">
        <v>1</v>
      </c>
      <c r="X50" s="508">
        <v>0.1</v>
      </c>
      <c r="Y50" s="508">
        <v>0.2</v>
      </c>
      <c r="Z50" s="508">
        <v>0.4</v>
      </c>
      <c r="AA50" s="508">
        <v>0.6</v>
      </c>
      <c r="AB50" s="508">
        <v>0.8</v>
      </c>
      <c r="AC50" s="508">
        <v>1</v>
      </c>
      <c r="AE50" s="256" t="s">
        <v>3497</v>
      </c>
      <c r="AF50" s="256" t="s">
        <v>3475</v>
      </c>
      <c r="AG50" s="256" t="s">
        <v>3498</v>
      </c>
      <c r="AH50" s="256" t="s">
        <v>3477</v>
      </c>
      <c r="AU50" s="270" t="e">
        <v>#N/A</v>
      </c>
      <c r="AV50" s="270" t="e">
        <v>#N/A</v>
      </c>
      <c r="AW50" s="270" t="e">
        <v>#N/A</v>
      </c>
      <c r="AX50" s="270" t="e">
        <v>#N/A</v>
      </c>
      <c r="AY50" s="270" t="e">
        <v>#N/A</v>
      </c>
      <c r="AZ50" s="270" t="e">
        <v>#N/A</v>
      </c>
      <c r="BA50" s="270" t="e">
        <v>#N/A</v>
      </c>
      <c r="BB50" s="276" t="s">
        <v>3438</v>
      </c>
    </row>
    <row r="51" spans="1:54" s="256" customFormat="1" ht="24.6" customHeight="1">
      <c r="A51" s="496">
        <v>49</v>
      </c>
      <c r="B51" s="497" t="s">
        <v>3418</v>
      </c>
      <c r="C51" s="256" t="s">
        <v>3463</v>
      </c>
      <c r="D51" s="270"/>
      <c r="E51" s="270"/>
      <c r="F51" s="256" t="s">
        <v>3420</v>
      </c>
      <c r="G51" s="256" t="s">
        <v>3421</v>
      </c>
      <c r="H51" s="256" t="s">
        <v>3453</v>
      </c>
      <c r="I51" s="256" t="s">
        <v>3454</v>
      </c>
      <c r="J51" s="256" t="s">
        <v>3453</v>
      </c>
      <c r="K51" s="256" t="s">
        <v>3468</v>
      </c>
      <c r="Q51" s="256" t="s">
        <v>3505</v>
      </c>
      <c r="R51" s="270" t="s">
        <v>3425</v>
      </c>
      <c r="S51" s="256" t="s">
        <v>3470</v>
      </c>
      <c r="W51" s="503"/>
      <c r="X51" s="503"/>
      <c r="Y51" s="503"/>
      <c r="Z51" s="503"/>
      <c r="AA51" s="503"/>
      <c r="AB51" s="503"/>
      <c r="AC51" s="503"/>
      <c r="AD51" s="503"/>
      <c r="AU51" s="270"/>
      <c r="AV51" s="270"/>
      <c r="AW51" s="270"/>
      <c r="AX51" s="270"/>
      <c r="AY51" s="270"/>
      <c r="AZ51" s="270"/>
      <c r="BA51" s="270"/>
      <c r="BB51" s="276"/>
    </row>
    <row r="52" spans="1:54" s="256" customFormat="1" ht="24.6" customHeight="1">
      <c r="A52" s="499">
        <v>50</v>
      </c>
      <c r="B52" s="497" t="s">
        <v>3431</v>
      </c>
      <c r="C52" s="256" t="s">
        <v>3463</v>
      </c>
      <c r="D52" s="270"/>
      <c r="E52" s="270"/>
      <c r="F52" s="256" t="s">
        <v>3420</v>
      </c>
      <c r="G52" s="256" t="s">
        <v>3421</v>
      </c>
      <c r="H52" s="256" t="s">
        <v>3453</v>
      </c>
      <c r="I52" s="256" t="s">
        <v>3454</v>
      </c>
      <c r="J52" s="256" t="s">
        <v>3453</v>
      </c>
      <c r="K52" s="256" t="s">
        <v>3471</v>
      </c>
      <c r="Q52" s="256" t="s">
        <v>3506</v>
      </c>
      <c r="R52" s="279" t="s">
        <v>3248</v>
      </c>
      <c r="S52" s="256" t="s">
        <v>3507</v>
      </c>
      <c r="T52" s="256" t="s">
        <v>3434</v>
      </c>
      <c r="V52" s="498">
        <v>0</v>
      </c>
      <c r="W52" s="498">
        <v>1</v>
      </c>
      <c r="X52" s="508">
        <v>0.1</v>
      </c>
      <c r="Y52" s="508">
        <v>0.2</v>
      </c>
      <c r="Z52" s="508">
        <v>0.4</v>
      </c>
      <c r="AA52" s="508">
        <v>0.6</v>
      </c>
      <c r="AB52" s="508">
        <v>0.8</v>
      </c>
      <c r="AC52" s="508">
        <v>1</v>
      </c>
      <c r="AE52" s="256" t="s">
        <v>3508</v>
      </c>
      <c r="AF52" s="256" t="s">
        <v>3475</v>
      </c>
      <c r="AG52" s="256" t="s">
        <v>3498</v>
      </c>
      <c r="AH52" s="256" t="s">
        <v>3477</v>
      </c>
      <c r="AU52" s="270" t="e">
        <v>#N/A</v>
      </c>
      <c r="AV52" s="270" t="e">
        <v>#N/A</v>
      </c>
      <c r="AW52" s="270" t="e">
        <v>#N/A</v>
      </c>
      <c r="AX52" s="270" t="e">
        <v>#N/A</v>
      </c>
      <c r="AY52" s="270" t="e">
        <v>#N/A</v>
      </c>
      <c r="AZ52" s="270" t="e">
        <v>#N/A</v>
      </c>
      <c r="BA52" s="270" t="e">
        <v>#N/A</v>
      </c>
      <c r="BB52" s="276" t="s">
        <v>3438</v>
      </c>
    </row>
    <row r="53" spans="1:54" s="256" customFormat="1" ht="24.6" customHeight="1">
      <c r="A53" s="496">
        <v>51</v>
      </c>
      <c r="B53" s="497" t="s">
        <v>3418</v>
      </c>
      <c r="C53" s="256" t="s">
        <v>3463</v>
      </c>
      <c r="D53" s="270"/>
      <c r="E53" s="270"/>
      <c r="F53" s="256" t="s">
        <v>3420</v>
      </c>
      <c r="G53" s="256" t="s">
        <v>3421</v>
      </c>
      <c r="H53" s="256" t="s">
        <v>3453</v>
      </c>
      <c r="I53" s="256" t="s">
        <v>3454</v>
      </c>
      <c r="J53" s="256" t="s">
        <v>3453</v>
      </c>
      <c r="K53" s="256" t="s">
        <v>3468</v>
      </c>
      <c r="Q53" s="260" t="s">
        <v>3509</v>
      </c>
      <c r="R53" s="270" t="s">
        <v>3425</v>
      </c>
      <c r="S53" s="274" t="s">
        <v>1146</v>
      </c>
      <c r="W53" s="503"/>
      <c r="X53" s="503"/>
      <c r="Y53" s="503"/>
      <c r="Z53" s="503"/>
      <c r="AA53" s="503"/>
      <c r="AB53" s="503"/>
      <c r="AC53" s="503"/>
      <c r="AD53" s="503"/>
      <c r="AU53" s="270"/>
      <c r="AV53" s="270"/>
      <c r="AW53" s="270"/>
      <c r="AX53" s="270"/>
      <c r="AY53" s="270"/>
      <c r="AZ53" s="270"/>
      <c r="BA53" s="270"/>
      <c r="BB53" s="276"/>
    </row>
    <row r="54" spans="1:54" s="256" customFormat="1" ht="24.6" customHeight="1">
      <c r="A54" s="499">
        <v>52</v>
      </c>
      <c r="B54" s="497" t="s">
        <v>3431</v>
      </c>
      <c r="C54" s="256" t="s">
        <v>3463</v>
      </c>
      <c r="D54" s="270"/>
      <c r="E54" s="270"/>
      <c r="F54" s="256" t="s">
        <v>3420</v>
      </c>
      <c r="G54" s="256" t="s">
        <v>3421</v>
      </c>
      <c r="H54" s="256" t="s">
        <v>3453</v>
      </c>
      <c r="I54" s="256" t="s">
        <v>3454</v>
      </c>
      <c r="J54" s="256" t="s">
        <v>3453</v>
      </c>
      <c r="K54" s="256" t="s">
        <v>3471</v>
      </c>
      <c r="Q54" s="260" t="s">
        <v>3510</v>
      </c>
      <c r="R54" s="256" t="s">
        <v>3511</v>
      </c>
      <c r="S54" s="274" t="s">
        <v>1146</v>
      </c>
      <c r="T54" s="256" t="s">
        <v>3434</v>
      </c>
      <c r="V54" s="498">
        <v>0</v>
      </c>
      <c r="W54" s="498">
        <v>1</v>
      </c>
      <c r="X54" s="508">
        <v>0.1</v>
      </c>
      <c r="Y54" s="508">
        <v>0.2</v>
      </c>
      <c r="Z54" s="508">
        <v>0.4</v>
      </c>
      <c r="AA54" s="508">
        <v>0.6</v>
      </c>
      <c r="AB54" s="508">
        <v>0.8</v>
      </c>
      <c r="AC54" s="508">
        <v>1</v>
      </c>
      <c r="AE54" s="256" t="s">
        <v>3512</v>
      </c>
      <c r="AF54" s="256" t="s">
        <v>3475</v>
      </c>
      <c r="AG54" s="256" t="s">
        <v>3498</v>
      </c>
      <c r="AH54" s="256" t="s">
        <v>1146</v>
      </c>
      <c r="AU54" s="270" t="e">
        <v>#N/A</v>
      </c>
      <c r="AV54" s="270" t="e">
        <v>#N/A</v>
      </c>
      <c r="AW54" s="270" t="e">
        <v>#N/A</v>
      </c>
      <c r="AX54" s="270" t="e">
        <v>#N/A</v>
      </c>
      <c r="AY54" s="270" t="e">
        <v>#N/A</v>
      </c>
      <c r="AZ54" s="270" t="e">
        <v>#N/A</v>
      </c>
      <c r="BA54" s="270" t="e">
        <v>#N/A</v>
      </c>
      <c r="BB54" s="276" t="s">
        <v>3438</v>
      </c>
    </row>
    <row r="55" spans="1:54" s="256" customFormat="1" ht="24.6" customHeight="1">
      <c r="A55" s="500">
        <v>53</v>
      </c>
      <c r="B55" s="497" t="s">
        <v>3418</v>
      </c>
      <c r="C55" s="256" t="s">
        <v>3463</v>
      </c>
      <c r="D55" s="270"/>
      <c r="E55" s="270"/>
      <c r="F55" s="256" t="s">
        <v>3420</v>
      </c>
      <c r="G55" s="256" t="s">
        <v>3421</v>
      </c>
      <c r="H55" s="256" t="s">
        <v>3453</v>
      </c>
      <c r="I55" s="256" t="s">
        <v>3454</v>
      </c>
      <c r="J55" s="256" t="s">
        <v>3453</v>
      </c>
      <c r="K55" s="256" t="s">
        <v>3468</v>
      </c>
      <c r="Q55" s="256" t="s">
        <v>3513</v>
      </c>
      <c r="R55" s="510" t="s">
        <v>3425</v>
      </c>
      <c r="S55" s="256" t="s">
        <v>3470</v>
      </c>
      <c r="X55" s="503"/>
      <c r="Y55" s="503"/>
      <c r="Z55" s="503"/>
      <c r="AA55" s="503"/>
      <c r="AB55" s="503"/>
      <c r="AC55" s="503"/>
      <c r="AD55" s="503"/>
      <c r="AU55" s="270"/>
      <c r="AV55" s="270"/>
      <c r="AW55" s="270"/>
      <c r="AX55" s="270"/>
      <c r="AY55" s="270"/>
      <c r="AZ55" s="270"/>
      <c r="BA55" s="270"/>
      <c r="BB55" s="276"/>
    </row>
    <row r="56" spans="1:54" s="256" customFormat="1" ht="24.6" customHeight="1">
      <c r="A56" s="496">
        <v>54</v>
      </c>
      <c r="B56" s="497" t="s">
        <v>3431</v>
      </c>
      <c r="C56" s="256" t="s">
        <v>3463</v>
      </c>
      <c r="D56" s="270"/>
      <c r="E56" s="270"/>
      <c r="F56" s="256" t="s">
        <v>3420</v>
      </c>
      <c r="G56" s="256" t="s">
        <v>3421</v>
      </c>
      <c r="H56" s="256" t="s">
        <v>3453</v>
      </c>
      <c r="I56" s="256" t="s">
        <v>3454</v>
      </c>
      <c r="J56" s="256" t="s">
        <v>3453</v>
      </c>
      <c r="K56" s="256" t="s">
        <v>3471</v>
      </c>
      <c r="Q56" s="256" t="s">
        <v>3514</v>
      </c>
      <c r="R56" s="256" t="s">
        <v>3250</v>
      </c>
      <c r="S56" s="256" t="s">
        <v>3515</v>
      </c>
      <c r="T56" s="256" t="s">
        <v>3434</v>
      </c>
      <c r="V56" s="498">
        <v>0</v>
      </c>
      <c r="W56" s="498">
        <v>1</v>
      </c>
      <c r="X56" s="508">
        <v>0.1</v>
      </c>
      <c r="Y56" s="508">
        <v>0.2</v>
      </c>
      <c r="Z56" s="508">
        <v>0.4</v>
      </c>
      <c r="AA56" s="508">
        <v>0.6</v>
      </c>
      <c r="AB56" s="508">
        <v>0.8</v>
      </c>
      <c r="AC56" s="508">
        <v>1</v>
      </c>
      <c r="AE56" s="256" t="s">
        <v>3512</v>
      </c>
      <c r="AF56" s="256" t="s">
        <v>3475</v>
      </c>
      <c r="AG56" s="256" t="s">
        <v>3516</v>
      </c>
      <c r="AH56" s="256" t="s">
        <v>3202</v>
      </c>
      <c r="AU56" s="270" t="e">
        <v>#N/A</v>
      </c>
      <c r="AV56" s="270" t="e">
        <v>#N/A</v>
      </c>
      <c r="AW56" s="270" t="e">
        <v>#N/A</v>
      </c>
      <c r="AX56" s="270" t="e">
        <v>#N/A</v>
      </c>
      <c r="AY56" s="270" t="e">
        <v>#N/A</v>
      </c>
      <c r="AZ56" s="270" t="e">
        <v>#N/A</v>
      </c>
      <c r="BA56" s="270" t="e">
        <v>#N/A</v>
      </c>
      <c r="BB56" s="276" t="s">
        <v>3438</v>
      </c>
    </row>
    <row r="57" spans="1:54" s="256" customFormat="1" ht="24.6" customHeight="1">
      <c r="A57" s="499">
        <v>55</v>
      </c>
      <c r="B57" s="497" t="s">
        <v>3418</v>
      </c>
      <c r="C57" s="256" t="s">
        <v>3463</v>
      </c>
      <c r="D57" s="270"/>
      <c r="E57" s="270"/>
      <c r="F57" s="256" t="s">
        <v>3420</v>
      </c>
      <c r="G57" s="256" t="s">
        <v>3421</v>
      </c>
      <c r="H57" s="256" t="s">
        <v>3453</v>
      </c>
      <c r="I57" s="256" t="s">
        <v>3454</v>
      </c>
      <c r="J57" s="256" t="s">
        <v>3453</v>
      </c>
      <c r="K57" s="256" t="s">
        <v>3517</v>
      </c>
      <c r="Q57" s="256" t="s">
        <v>3518</v>
      </c>
      <c r="R57" s="270" t="s">
        <v>3425</v>
      </c>
      <c r="S57" s="256" t="s">
        <v>3470</v>
      </c>
      <c r="AU57" s="270"/>
      <c r="AV57" s="270"/>
      <c r="AW57" s="270"/>
      <c r="AX57" s="270"/>
      <c r="AY57" s="270"/>
      <c r="AZ57" s="270"/>
      <c r="BA57" s="270"/>
    </row>
    <row r="58" spans="1:54" s="256" customFormat="1" ht="24.6" customHeight="1">
      <c r="A58" s="496">
        <v>56</v>
      </c>
      <c r="B58" s="497" t="s">
        <v>3418</v>
      </c>
      <c r="C58" s="256" t="s">
        <v>3463</v>
      </c>
      <c r="D58" s="270"/>
      <c r="E58" s="270"/>
      <c r="F58" s="256" t="s">
        <v>3420</v>
      </c>
      <c r="G58" s="256" t="s">
        <v>3421</v>
      </c>
      <c r="H58" s="256" t="s">
        <v>3453</v>
      </c>
      <c r="I58" s="256" t="s">
        <v>3454</v>
      </c>
      <c r="J58" s="256" t="s">
        <v>3453</v>
      </c>
      <c r="K58" s="256" t="s">
        <v>3468</v>
      </c>
      <c r="Q58" s="256" t="s">
        <v>3519</v>
      </c>
      <c r="R58" s="510" t="s">
        <v>3425</v>
      </c>
      <c r="S58" s="256" t="s">
        <v>3470</v>
      </c>
      <c r="W58" s="503"/>
      <c r="X58" s="503"/>
      <c r="Y58" s="503"/>
      <c r="Z58" s="503"/>
      <c r="AA58" s="503"/>
      <c r="AB58" s="503"/>
      <c r="AC58" s="503"/>
      <c r="AD58" s="503"/>
      <c r="AU58" s="270"/>
      <c r="AV58" s="270"/>
      <c r="AW58" s="270"/>
      <c r="AX58" s="270"/>
      <c r="AY58" s="270"/>
      <c r="AZ58" s="270"/>
      <c r="BA58" s="270"/>
      <c r="BB58" s="276"/>
    </row>
    <row r="59" spans="1:54" s="256" customFormat="1" ht="24.6" customHeight="1">
      <c r="A59" s="499">
        <v>57</v>
      </c>
      <c r="B59" s="497" t="s">
        <v>3418</v>
      </c>
      <c r="C59" s="256" t="s">
        <v>3463</v>
      </c>
      <c r="D59" s="270"/>
      <c r="E59" s="270"/>
      <c r="F59" s="256" t="s">
        <v>3420</v>
      </c>
      <c r="G59" s="256" t="s">
        <v>3421</v>
      </c>
      <c r="H59" s="256" t="s">
        <v>3453</v>
      </c>
      <c r="I59" s="256" t="s">
        <v>3454</v>
      </c>
      <c r="J59" s="256" t="s">
        <v>3453</v>
      </c>
      <c r="K59" s="256" t="s">
        <v>3468</v>
      </c>
      <c r="Q59" s="256" t="s">
        <v>3520</v>
      </c>
      <c r="R59" s="270" t="s">
        <v>3425</v>
      </c>
      <c r="S59" s="256" t="s">
        <v>3470</v>
      </c>
      <c r="W59" s="503"/>
      <c r="X59" s="503"/>
      <c r="Y59" s="503"/>
      <c r="Z59" s="503"/>
      <c r="AA59" s="503"/>
      <c r="AB59" s="503"/>
      <c r="AC59" s="503"/>
      <c r="AD59" s="503"/>
      <c r="AU59" s="270"/>
      <c r="AV59" s="270"/>
      <c r="AW59" s="270"/>
      <c r="AX59" s="270"/>
      <c r="AY59" s="270"/>
      <c r="AZ59" s="270"/>
      <c r="BA59" s="270"/>
      <c r="BB59" s="276"/>
    </row>
    <row r="60" spans="1:54" s="256" customFormat="1" ht="24.6" customHeight="1">
      <c r="A60" s="500">
        <v>58</v>
      </c>
      <c r="B60" s="497" t="s">
        <v>3418</v>
      </c>
      <c r="C60" s="256" t="s">
        <v>3463</v>
      </c>
      <c r="D60" s="270"/>
      <c r="E60" s="270"/>
      <c r="F60" s="256" t="s">
        <v>3420</v>
      </c>
      <c r="G60" s="256" t="s">
        <v>3421</v>
      </c>
      <c r="H60" s="256" t="s">
        <v>3453</v>
      </c>
      <c r="I60" s="256" t="s">
        <v>3454</v>
      </c>
      <c r="J60" s="256" t="s">
        <v>3453</v>
      </c>
      <c r="K60" s="256" t="s">
        <v>3468</v>
      </c>
      <c r="Q60" s="256" t="s">
        <v>3521</v>
      </c>
      <c r="R60" s="270" t="s">
        <v>3425</v>
      </c>
      <c r="S60" s="256" t="s">
        <v>3470</v>
      </c>
      <c r="W60" s="503"/>
      <c r="X60" s="503"/>
      <c r="Y60" s="503"/>
      <c r="Z60" s="503"/>
      <c r="AA60" s="503"/>
      <c r="AB60" s="503"/>
      <c r="AC60" s="503"/>
      <c r="AD60" s="503"/>
      <c r="AU60" s="270"/>
      <c r="AV60" s="270"/>
      <c r="AW60" s="270"/>
      <c r="AX60" s="270"/>
      <c r="AY60" s="270"/>
      <c r="AZ60" s="270"/>
      <c r="BA60" s="270"/>
      <c r="BB60" s="276"/>
    </row>
    <row r="61" spans="1:54" s="256" customFormat="1" ht="24.6" customHeight="1">
      <c r="A61" s="496">
        <v>59</v>
      </c>
      <c r="B61" s="497" t="s">
        <v>3418</v>
      </c>
      <c r="C61" s="256" t="s">
        <v>3463</v>
      </c>
      <c r="D61" s="270"/>
      <c r="E61" s="270"/>
      <c r="F61" s="256" t="s">
        <v>3420</v>
      </c>
      <c r="G61" s="256" t="s">
        <v>3421</v>
      </c>
      <c r="H61" s="256" t="s">
        <v>3453</v>
      </c>
      <c r="I61" s="256" t="s">
        <v>3454</v>
      </c>
      <c r="J61" s="256" t="s">
        <v>3453</v>
      </c>
      <c r="K61" s="256" t="s">
        <v>3468</v>
      </c>
      <c r="Q61" s="256" t="s">
        <v>3522</v>
      </c>
      <c r="R61" s="270" t="s">
        <v>3425</v>
      </c>
      <c r="S61" s="256" t="s">
        <v>3470</v>
      </c>
      <c r="W61" s="503"/>
      <c r="X61" s="503"/>
      <c r="Y61" s="503"/>
      <c r="Z61" s="503"/>
      <c r="AA61" s="503"/>
      <c r="AB61" s="503"/>
      <c r="AC61" s="503"/>
      <c r="AD61" s="503"/>
      <c r="AU61" s="270"/>
      <c r="AV61" s="270"/>
      <c r="AW61" s="270"/>
      <c r="AX61" s="270"/>
      <c r="AY61" s="270"/>
      <c r="AZ61" s="270"/>
      <c r="BA61" s="270"/>
      <c r="BB61" s="276"/>
    </row>
    <row r="62" spans="1:54" s="256" customFormat="1" ht="24.6" customHeight="1">
      <c r="A62" s="499">
        <v>60</v>
      </c>
      <c r="B62" s="497" t="s">
        <v>3418</v>
      </c>
      <c r="C62" s="256" t="s">
        <v>3463</v>
      </c>
      <c r="D62" s="270"/>
      <c r="E62" s="270"/>
      <c r="F62" s="256" t="s">
        <v>3420</v>
      </c>
      <c r="G62" s="256" t="s">
        <v>3421</v>
      </c>
      <c r="H62" s="256" t="s">
        <v>3453</v>
      </c>
      <c r="I62" s="256" t="s">
        <v>3454</v>
      </c>
      <c r="J62" s="256" t="s">
        <v>3453</v>
      </c>
      <c r="K62" s="256" t="s">
        <v>3468</v>
      </c>
      <c r="Q62" s="256" t="s">
        <v>3523</v>
      </c>
      <c r="R62" s="270" t="s">
        <v>3425</v>
      </c>
      <c r="S62" s="256" t="s">
        <v>3470</v>
      </c>
      <c r="W62" s="503"/>
      <c r="X62" s="503"/>
      <c r="Y62" s="503"/>
      <c r="Z62" s="503"/>
      <c r="AA62" s="503"/>
      <c r="AB62" s="503"/>
      <c r="AC62" s="503"/>
      <c r="AD62" s="503"/>
      <c r="AU62" s="270"/>
      <c r="AV62" s="270"/>
      <c r="AW62" s="270"/>
      <c r="AX62" s="270"/>
      <c r="AY62" s="270"/>
      <c r="AZ62" s="270"/>
      <c r="BA62" s="270"/>
      <c r="BB62" s="276"/>
    </row>
    <row r="63" spans="1:54" s="256" customFormat="1" ht="24.6" customHeight="1">
      <c r="A63" s="496">
        <v>61</v>
      </c>
      <c r="B63" s="497" t="s">
        <v>3418</v>
      </c>
      <c r="C63" s="256" t="s">
        <v>3463</v>
      </c>
      <c r="D63" s="270"/>
      <c r="E63" s="270"/>
      <c r="F63" s="256" t="s">
        <v>3420</v>
      </c>
      <c r="G63" s="256" t="s">
        <v>3421</v>
      </c>
      <c r="H63" s="256" t="s">
        <v>3453</v>
      </c>
      <c r="I63" s="256" t="s">
        <v>3454</v>
      </c>
      <c r="J63" s="256" t="s">
        <v>3453</v>
      </c>
      <c r="K63" s="256" t="s">
        <v>3468</v>
      </c>
      <c r="Q63" s="256" t="s">
        <v>3524</v>
      </c>
      <c r="R63" s="270" t="s">
        <v>3425</v>
      </c>
      <c r="S63" s="256" t="s">
        <v>3470</v>
      </c>
      <c r="W63" s="503"/>
      <c r="X63" s="503"/>
      <c r="Y63" s="503"/>
      <c r="Z63" s="503"/>
      <c r="AA63" s="503"/>
      <c r="AB63" s="503"/>
      <c r="AC63" s="503"/>
      <c r="AD63" s="503"/>
      <c r="AU63" s="270"/>
      <c r="AV63" s="270"/>
      <c r="AW63" s="270"/>
      <c r="AX63" s="270"/>
      <c r="AY63" s="270"/>
      <c r="AZ63" s="270"/>
      <c r="BA63" s="270"/>
      <c r="BB63" s="276"/>
    </row>
    <row r="64" spans="1:54" s="256" customFormat="1" ht="24.6" customHeight="1">
      <c r="A64" s="499">
        <v>62</v>
      </c>
      <c r="B64" s="497" t="s">
        <v>3418</v>
      </c>
      <c r="C64" s="256" t="s">
        <v>3463</v>
      </c>
      <c r="D64" s="270"/>
      <c r="E64" s="270"/>
      <c r="F64" s="256" t="s">
        <v>3420</v>
      </c>
      <c r="G64" s="256" t="s">
        <v>3421</v>
      </c>
      <c r="H64" s="256" t="s">
        <v>3453</v>
      </c>
      <c r="I64" s="256" t="s">
        <v>3454</v>
      </c>
      <c r="J64" s="256" t="s">
        <v>3453</v>
      </c>
      <c r="K64" s="256" t="s">
        <v>3468</v>
      </c>
      <c r="Q64" s="256" t="s">
        <v>3525</v>
      </c>
      <c r="R64" s="270" t="s">
        <v>3425</v>
      </c>
      <c r="S64" s="256" t="s">
        <v>3470</v>
      </c>
      <c r="W64" s="503"/>
      <c r="X64" s="503"/>
      <c r="Y64" s="503"/>
      <c r="Z64" s="503"/>
      <c r="AA64" s="503"/>
      <c r="AB64" s="503"/>
      <c r="AC64" s="503"/>
      <c r="AD64" s="503"/>
      <c r="AU64" s="270"/>
      <c r="AV64" s="270"/>
      <c r="AW64" s="270"/>
      <c r="AX64" s="270"/>
      <c r="AY64" s="270"/>
      <c r="AZ64" s="270"/>
      <c r="BA64" s="270"/>
      <c r="BB64" s="276"/>
    </row>
    <row r="65" spans="1:54" s="256" customFormat="1" ht="24.6" customHeight="1">
      <c r="A65" s="500">
        <v>63</v>
      </c>
      <c r="B65" s="497" t="s">
        <v>3418</v>
      </c>
      <c r="C65" s="256" t="s">
        <v>3463</v>
      </c>
      <c r="D65" s="270"/>
      <c r="E65" s="270"/>
      <c r="F65" s="256" t="s">
        <v>3420</v>
      </c>
      <c r="G65" s="256" t="s">
        <v>3421</v>
      </c>
      <c r="H65" s="256" t="s">
        <v>3453</v>
      </c>
      <c r="I65" s="256" t="s">
        <v>3454</v>
      </c>
      <c r="J65" s="256" t="s">
        <v>3453</v>
      </c>
      <c r="K65" s="256" t="s">
        <v>3468</v>
      </c>
      <c r="Q65" s="256" t="s">
        <v>3526</v>
      </c>
      <c r="R65" s="270" t="s">
        <v>3425</v>
      </c>
      <c r="S65" s="256" t="s">
        <v>3470</v>
      </c>
      <c r="W65" s="503"/>
      <c r="X65" s="503"/>
      <c r="Y65" s="503"/>
      <c r="Z65" s="503"/>
      <c r="AA65" s="503"/>
      <c r="AB65" s="503"/>
      <c r="AC65" s="503"/>
      <c r="AD65" s="503"/>
      <c r="AU65" s="270"/>
      <c r="AV65" s="270"/>
      <c r="AW65" s="270"/>
      <c r="AX65" s="270"/>
      <c r="AY65" s="270"/>
      <c r="AZ65" s="270"/>
      <c r="BA65" s="270"/>
      <c r="BB65" s="276"/>
    </row>
    <row r="66" spans="1:54" s="256" customFormat="1" ht="24.6" customHeight="1">
      <c r="A66" s="496">
        <v>64</v>
      </c>
      <c r="B66" s="497" t="s">
        <v>3418</v>
      </c>
      <c r="C66" s="256" t="s">
        <v>3463</v>
      </c>
      <c r="D66" s="270"/>
      <c r="E66" s="270"/>
      <c r="F66" s="256" t="s">
        <v>3420</v>
      </c>
      <c r="G66" s="256" t="s">
        <v>3421</v>
      </c>
      <c r="H66" s="256" t="s">
        <v>3453</v>
      </c>
      <c r="I66" s="256" t="s">
        <v>3454</v>
      </c>
      <c r="J66" s="256" t="s">
        <v>3453</v>
      </c>
      <c r="K66" s="256" t="s">
        <v>3468</v>
      </c>
      <c r="Q66" s="256" t="s">
        <v>3527</v>
      </c>
      <c r="R66" s="283" t="s">
        <v>3425</v>
      </c>
      <c r="S66" s="256" t="s">
        <v>3470</v>
      </c>
      <c r="W66" s="503"/>
      <c r="X66" s="503"/>
      <c r="Y66" s="503"/>
      <c r="Z66" s="503"/>
      <c r="AA66" s="503"/>
      <c r="AB66" s="503"/>
      <c r="AC66" s="503"/>
      <c r="AD66" s="503"/>
      <c r="AU66" s="270"/>
      <c r="AV66" s="270"/>
      <c r="AW66" s="270"/>
      <c r="AX66" s="270"/>
      <c r="AY66" s="270"/>
      <c r="AZ66" s="270"/>
      <c r="BA66" s="270"/>
      <c r="BB66" s="276"/>
    </row>
    <row r="67" spans="1:54" s="256" customFormat="1" ht="24.6" customHeight="1">
      <c r="A67" s="499">
        <v>65</v>
      </c>
      <c r="B67" s="497" t="s">
        <v>3431</v>
      </c>
      <c r="C67" s="256" t="s">
        <v>3463</v>
      </c>
      <c r="D67" s="270"/>
      <c r="E67" s="270"/>
      <c r="F67" s="256" t="s">
        <v>3420</v>
      </c>
      <c r="G67" s="256" t="s">
        <v>3421</v>
      </c>
      <c r="H67" s="256" t="s">
        <v>3453</v>
      </c>
      <c r="I67" s="256" t="s">
        <v>3454</v>
      </c>
      <c r="J67" s="256" t="s">
        <v>3453</v>
      </c>
      <c r="K67" s="256" t="s">
        <v>3471</v>
      </c>
      <c r="Q67" s="260" t="s">
        <v>3528</v>
      </c>
      <c r="R67" s="256" t="s">
        <v>3529</v>
      </c>
      <c r="S67" s="274" t="s">
        <v>1082</v>
      </c>
      <c r="T67" s="256" t="s">
        <v>3434</v>
      </c>
      <c r="V67" s="498">
        <v>0</v>
      </c>
      <c r="W67" s="498">
        <v>1</v>
      </c>
      <c r="X67" s="508">
        <v>0.1</v>
      </c>
      <c r="Y67" s="508">
        <v>0.2</v>
      </c>
      <c r="Z67" s="508">
        <v>0.4</v>
      </c>
      <c r="AA67" s="508">
        <v>0.6</v>
      </c>
      <c r="AB67" s="508">
        <v>0.8</v>
      </c>
      <c r="AC67" s="508">
        <v>1</v>
      </c>
      <c r="AD67" s="503"/>
      <c r="AE67" s="256" t="s">
        <v>3512</v>
      </c>
      <c r="AF67" s="256" t="s">
        <v>3475</v>
      </c>
      <c r="AG67" s="256" t="s">
        <v>3530</v>
      </c>
      <c r="AH67" s="256" t="s">
        <v>1082</v>
      </c>
      <c r="AU67" s="270" t="e">
        <v>#N/A</v>
      </c>
      <c r="AV67" s="270" t="e">
        <v>#N/A</v>
      </c>
      <c r="AW67" s="270" t="e">
        <v>#N/A</v>
      </c>
      <c r="AX67" s="270" t="e">
        <v>#N/A</v>
      </c>
      <c r="AY67" s="270" t="e">
        <v>#N/A</v>
      </c>
      <c r="AZ67" s="270" t="e">
        <v>#N/A</v>
      </c>
      <c r="BA67" s="270" t="e">
        <v>#N/A</v>
      </c>
      <c r="BB67" s="276" t="s">
        <v>3438</v>
      </c>
    </row>
    <row r="68" spans="1:54" s="256" customFormat="1" ht="24.6" customHeight="1">
      <c r="A68" s="496">
        <v>66</v>
      </c>
      <c r="B68" s="497" t="s">
        <v>3431</v>
      </c>
      <c r="C68" s="256" t="s">
        <v>3463</v>
      </c>
      <c r="D68" s="270"/>
      <c r="E68" s="270"/>
      <c r="F68" s="256" t="s">
        <v>3420</v>
      </c>
      <c r="G68" s="256" t="s">
        <v>3421</v>
      </c>
      <c r="H68" s="256" t="s">
        <v>3453</v>
      </c>
      <c r="I68" s="256" t="s">
        <v>3454</v>
      </c>
      <c r="J68" s="256" t="s">
        <v>3453</v>
      </c>
      <c r="K68" s="256" t="s">
        <v>3471</v>
      </c>
      <c r="Q68" s="260" t="s">
        <v>3531</v>
      </c>
      <c r="R68" s="256" t="s">
        <v>3532</v>
      </c>
      <c r="S68" s="274" t="s">
        <v>1112</v>
      </c>
      <c r="T68" s="256" t="s">
        <v>3434</v>
      </c>
      <c r="V68" s="498">
        <v>0</v>
      </c>
      <c r="W68" s="498">
        <v>1</v>
      </c>
      <c r="X68" s="508">
        <v>0.1</v>
      </c>
      <c r="Y68" s="508">
        <v>0.2</v>
      </c>
      <c r="Z68" s="508">
        <v>0.4</v>
      </c>
      <c r="AA68" s="508">
        <v>0.6</v>
      </c>
      <c r="AB68" s="508">
        <v>0.8</v>
      </c>
      <c r="AC68" s="508">
        <v>1</v>
      </c>
      <c r="AD68" s="503"/>
      <c r="AE68" s="256" t="s">
        <v>3512</v>
      </c>
      <c r="AF68" s="256" t="s">
        <v>3475</v>
      </c>
      <c r="AG68" s="256" t="s">
        <v>3530</v>
      </c>
      <c r="AH68" s="256" t="s">
        <v>1112</v>
      </c>
      <c r="AU68" s="270" t="e">
        <v>#N/A</v>
      </c>
      <c r="AV68" s="270" t="e">
        <v>#N/A</v>
      </c>
      <c r="AW68" s="270" t="e">
        <v>#N/A</v>
      </c>
      <c r="AX68" s="270" t="e">
        <v>#N/A</v>
      </c>
      <c r="AY68" s="270" t="e">
        <v>#N/A</v>
      </c>
      <c r="AZ68" s="270" t="e">
        <v>#N/A</v>
      </c>
      <c r="BA68" s="270" t="e">
        <v>#N/A</v>
      </c>
      <c r="BB68" s="276" t="s">
        <v>3438</v>
      </c>
    </row>
    <row r="69" spans="1:54" s="256" customFormat="1" ht="24.6" customHeight="1">
      <c r="A69" s="499">
        <v>67</v>
      </c>
      <c r="B69" s="497" t="s">
        <v>3431</v>
      </c>
      <c r="C69" s="256" t="s">
        <v>3463</v>
      </c>
      <c r="D69" s="270"/>
      <c r="E69" s="270"/>
      <c r="F69" s="256" t="s">
        <v>3420</v>
      </c>
      <c r="G69" s="256" t="s">
        <v>3421</v>
      </c>
      <c r="H69" s="256" t="s">
        <v>3453</v>
      </c>
      <c r="I69" s="256" t="s">
        <v>3454</v>
      </c>
      <c r="J69" s="256" t="s">
        <v>3453</v>
      </c>
      <c r="K69" s="256" t="s">
        <v>3471</v>
      </c>
      <c r="Q69" s="260" t="s">
        <v>3533</v>
      </c>
      <c r="R69" s="256" t="s">
        <v>3534</v>
      </c>
      <c r="S69" s="274" t="s">
        <v>1134</v>
      </c>
      <c r="T69" s="256" t="s">
        <v>3434</v>
      </c>
      <c r="V69" s="498">
        <v>0</v>
      </c>
      <c r="W69" s="498">
        <v>1</v>
      </c>
      <c r="X69" s="508">
        <v>0.1</v>
      </c>
      <c r="Y69" s="508">
        <v>0.2</v>
      </c>
      <c r="Z69" s="508">
        <v>0.4</v>
      </c>
      <c r="AA69" s="508">
        <v>0.6</v>
      </c>
      <c r="AB69" s="508">
        <v>0.8</v>
      </c>
      <c r="AC69" s="508">
        <v>1</v>
      </c>
      <c r="AD69" s="503"/>
      <c r="AE69" s="256" t="s">
        <v>3512</v>
      </c>
      <c r="AF69" s="256" t="s">
        <v>3475</v>
      </c>
      <c r="AG69" s="256" t="s">
        <v>3530</v>
      </c>
      <c r="AH69" s="256" t="s">
        <v>1134</v>
      </c>
      <c r="AU69" s="270" t="e">
        <v>#N/A</v>
      </c>
      <c r="AV69" s="270" t="e">
        <v>#N/A</v>
      </c>
      <c r="AW69" s="270" t="e">
        <v>#N/A</v>
      </c>
      <c r="AX69" s="270" t="e">
        <v>#N/A</v>
      </c>
      <c r="AY69" s="270" t="e">
        <v>#N/A</v>
      </c>
      <c r="AZ69" s="270" t="e">
        <v>#N/A</v>
      </c>
      <c r="BA69" s="270" t="e">
        <v>#N/A</v>
      </c>
      <c r="BB69" s="276" t="s">
        <v>3438</v>
      </c>
    </row>
    <row r="70" spans="1:54" s="256" customFormat="1" ht="62.65" customHeight="1">
      <c r="A70" s="500">
        <v>68</v>
      </c>
      <c r="B70" s="501" t="s">
        <v>3431</v>
      </c>
      <c r="C70" s="256" t="s">
        <v>3535</v>
      </c>
      <c r="D70" s="270"/>
      <c r="E70" s="270"/>
      <c r="F70" s="256" t="s">
        <v>3420</v>
      </c>
      <c r="G70" s="256" t="s">
        <v>3421</v>
      </c>
      <c r="H70" s="256" t="s">
        <v>3453</v>
      </c>
      <c r="I70" s="256" t="s">
        <v>3454</v>
      </c>
      <c r="J70" s="256" t="s">
        <v>3453</v>
      </c>
      <c r="K70" s="256" t="s">
        <v>3536</v>
      </c>
      <c r="Q70" s="260" t="s">
        <v>3537</v>
      </c>
      <c r="R70" s="270" t="s">
        <v>3538</v>
      </c>
      <c r="S70" s="274" t="s">
        <v>2204</v>
      </c>
      <c r="T70" s="256" t="s">
        <v>3434</v>
      </c>
      <c r="V70" s="508">
        <v>0</v>
      </c>
      <c r="W70" s="498">
        <v>1</v>
      </c>
      <c r="X70" s="508">
        <v>0.1</v>
      </c>
      <c r="Y70" s="508">
        <v>0.2</v>
      </c>
      <c r="Z70" s="508">
        <v>0.4</v>
      </c>
      <c r="AA70" s="508">
        <v>0.6</v>
      </c>
      <c r="AB70" s="508">
        <v>0.8</v>
      </c>
      <c r="AC70" s="508">
        <v>1</v>
      </c>
      <c r="AD70" s="503"/>
      <c r="AE70" s="256" t="s">
        <v>3512</v>
      </c>
      <c r="AF70" s="256" t="s">
        <v>3475</v>
      </c>
      <c r="AG70" s="256" t="s">
        <v>3539</v>
      </c>
      <c r="AH70" s="256" t="s">
        <v>2204</v>
      </c>
      <c r="AU70" s="270" t="e">
        <v>#N/A</v>
      </c>
      <c r="AV70" s="270" t="e">
        <v>#N/A</v>
      </c>
      <c r="AW70" s="270" t="e">
        <v>#N/A</v>
      </c>
      <c r="AX70" s="270" t="e">
        <v>#N/A</v>
      </c>
      <c r="AY70" s="270" t="e">
        <v>#N/A</v>
      </c>
      <c r="AZ70" s="270" t="e">
        <v>#N/A</v>
      </c>
      <c r="BA70" s="270" t="e">
        <v>#N/A</v>
      </c>
      <c r="BB70" s="276" t="s">
        <v>3438</v>
      </c>
    </row>
    <row r="71" spans="1:54" s="256" customFormat="1" ht="24.6" customHeight="1">
      <c r="A71" s="496">
        <v>69</v>
      </c>
      <c r="B71" s="497" t="s">
        <v>3418</v>
      </c>
      <c r="C71" s="256" t="s">
        <v>3463</v>
      </c>
      <c r="D71" s="270"/>
      <c r="E71" s="270"/>
      <c r="F71" s="256" t="s">
        <v>3420</v>
      </c>
      <c r="G71" s="256" t="s">
        <v>3421</v>
      </c>
      <c r="H71" s="256" t="s">
        <v>3453</v>
      </c>
      <c r="I71" s="256" t="s">
        <v>3454</v>
      </c>
      <c r="J71" s="256" t="s">
        <v>3453</v>
      </c>
      <c r="K71" s="256" t="s">
        <v>3540</v>
      </c>
      <c r="Q71" s="256" t="s">
        <v>3541</v>
      </c>
      <c r="R71" s="283" t="s">
        <v>3425</v>
      </c>
      <c r="S71" s="256" t="s">
        <v>840</v>
      </c>
      <c r="W71" s="503"/>
      <c r="X71" s="503"/>
      <c r="Y71" s="503"/>
      <c r="Z71" s="503"/>
      <c r="AA71" s="503"/>
      <c r="AB71" s="503"/>
      <c r="AC71" s="503"/>
      <c r="AD71" s="503"/>
      <c r="AU71" s="270"/>
      <c r="AV71" s="270"/>
      <c r="AW71" s="270"/>
      <c r="AX71" s="270"/>
      <c r="AY71" s="270"/>
      <c r="AZ71" s="270"/>
      <c r="BA71" s="270"/>
      <c r="BB71" s="276"/>
    </row>
    <row r="72" spans="1:54" s="256" customFormat="1" ht="24.6" customHeight="1">
      <c r="A72" s="499">
        <v>70</v>
      </c>
      <c r="B72" s="497" t="s">
        <v>3418</v>
      </c>
      <c r="C72" s="256" t="s">
        <v>3463</v>
      </c>
      <c r="D72" s="270"/>
      <c r="E72" s="270"/>
      <c r="F72" s="256" t="s">
        <v>3420</v>
      </c>
      <c r="G72" s="256" t="s">
        <v>3421</v>
      </c>
      <c r="H72" s="256" t="s">
        <v>3453</v>
      </c>
      <c r="I72" s="256" t="s">
        <v>3454</v>
      </c>
      <c r="J72" s="256" t="s">
        <v>3453</v>
      </c>
      <c r="K72" s="256" t="s">
        <v>3540</v>
      </c>
      <c r="Q72" s="256" t="s">
        <v>3541</v>
      </c>
      <c r="R72" s="283" t="s">
        <v>3425</v>
      </c>
      <c r="S72" s="256" t="s">
        <v>840</v>
      </c>
      <c r="Y72" s="503"/>
      <c r="Z72" s="503"/>
      <c r="AA72" s="503"/>
      <c r="AB72" s="503"/>
      <c r="AC72" s="503"/>
      <c r="AD72" s="503"/>
      <c r="AU72" s="270"/>
      <c r="AV72" s="270"/>
      <c r="AW72" s="270"/>
      <c r="AX72" s="270"/>
      <c r="AY72" s="270"/>
      <c r="AZ72" s="270"/>
      <c r="BA72" s="270"/>
      <c r="BB72" s="276"/>
    </row>
    <row r="73" spans="1:54" s="256" customFormat="1" ht="24.6" customHeight="1">
      <c r="A73" s="496">
        <v>71</v>
      </c>
      <c r="B73" s="497" t="s">
        <v>3418</v>
      </c>
      <c r="C73" s="256" t="s">
        <v>3419</v>
      </c>
      <c r="D73" s="270"/>
      <c r="E73" s="270"/>
      <c r="F73" s="256" t="s">
        <v>3420</v>
      </c>
      <c r="G73" s="256" t="s">
        <v>3421</v>
      </c>
      <c r="H73" s="256" t="s">
        <v>3542</v>
      </c>
      <c r="I73" s="256" t="s">
        <v>3543</v>
      </c>
      <c r="J73" s="256" t="s">
        <v>3542</v>
      </c>
      <c r="K73" s="256" t="s">
        <v>3544</v>
      </c>
      <c r="Q73" s="256" t="s">
        <v>3188</v>
      </c>
      <c r="R73" s="270" t="s">
        <v>3425</v>
      </c>
      <c r="S73" s="256" t="s">
        <v>3426</v>
      </c>
      <c r="X73" s="498"/>
      <c r="Y73" s="498"/>
      <c r="Z73" s="498"/>
      <c r="AA73" s="498"/>
      <c r="AB73" s="498"/>
      <c r="AC73" s="498"/>
      <c r="AD73" s="498"/>
      <c r="AU73" s="270"/>
      <c r="AV73" s="270"/>
      <c r="AW73" s="270"/>
      <c r="AX73" s="270"/>
      <c r="AY73" s="270"/>
      <c r="AZ73" s="270"/>
      <c r="BA73" s="270"/>
    </row>
    <row r="74" spans="1:54" s="256" customFormat="1" ht="24.6" customHeight="1">
      <c r="A74" s="499">
        <v>72</v>
      </c>
      <c r="B74" s="497" t="s">
        <v>3418</v>
      </c>
      <c r="C74" s="256" t="s">
        <v>3419</v>
      </c>
      <c r="D74" s="270"/>
      <c r="E74" s="270"/>
      <c r="F74" s="256" t="s">
        <v>3420</v>
      </c>
      <c r="G74" s="256" t="s">
        <v>3421</v>
      </c>
      <c r="H74" s="256" t="s">
        <v>3542</v>
      </c>
      <c r="I74" s="256" t="s">
        <v>3543</v>
      </c>
      <c r="J74" s="256" t="s">
        <v>3542</v>
      </c>
      <c r="K74" s="256" t="s">
        <v>3544</v>
      </c>
      <c r="Q74" s="256" t="s">
        <v>3188</v>
      </c>
      <c r="R74" s="270" t="s">
        <v>3425</v>
      </c>
      <c r="S74" s="256" t="s">
        <v>3426</v>
      </c>
      <c r="X74" s="498"/>
      <c r="Y74" s="498"/>
      <c r="Z74" s="498"/>
      <c r="AA74" s="498"/>
      <c r="AB74" s="498"/>
      <c r="AC74" s="498"/>
      <c r="AD74" s="498"/>
      <c r="AU74" s="270"/>
      <c r="AV74" s="270"/>
      <c r="AW74" s="270"/>
      <c r="AX74" s="270"/>
      <c r="AY74" s="270"/>
      <c r="AZ74" s="270"/>
      <c r="BA74" s="270"/>
      <c r="BB74" s="276"/>
    </row>
    <row r="75" spans="1:54" s="256" customFormat="1" ht="24.6" customHeight="1">
      <c r="A75" s="500">
        <v>73</v>
      </c>
      <c r="B75" s="497" t="s">
        <v>3418</v>
      </c>
      <c r="C75" s="256" t="s">
        <v>3419</v>
      </c>
      <c r="D75" s="270"/>
      <c r="E75" s="270"/>
      <c r="F75" s="256" t="s">
        <v>3420</v>
      </c>
      <c r="G75" s="256" t="s">
        <v>3421</v>
      </c>
      <c r="H75" s="256" t="s">
        <v>3542</v>
      </c>
      <c r="I75" s="256" t="s">
        <v>3543</v>
      </c>
      <c r="J75" s="256" t="s">
        <v>3542</v>
      </c>
      <c r="K75" s="256" t="s">
        <v>3544</v>
      </c>
      <c r="Q75" s="256" t="s">
        <v>3188</v>
      </c>
      <c r="R75" s="270" t="s">
        <v>3425</v>
      </c>
      <c r="S75" s="256" t="s">
        <v>3426</v>
      </c>
      <c r="X75" s="498"/>
      <c r="Y75" s="498"/>
      <c r="Z75" s="498"/>
      <c r="AA75" s="498"/>
      <c r="AB75" s="498"/>
      <c r="AC75" s="498"/>
      <c r="AD75" s="498"/>
      <c r="AU75" s="270"/>
      <c r="AV75" s="270"/>
      <c r="AW75" s="270"/>
      <c r="AX75" s="270"/>
      <c r="AY75" s="270"/>
      <c r="AZ75" s="270"/>
      <c r="BA75" s="270"/>
      <c r="BB75" s="276"/>
    </row>
    <row r="76" spans="1:54" s="256" customFormat="1" ht="24.6" customHeight="1">
      <c r="A76" s="496">
        <v>74</v>
      </c>
      <c r="B76" s="497" t="s">
        <v>3418</v>
      </c>
      <c r="C76" s="256" t="s">
        <v>3419</v>
      </c>
      <c r="D76" s="270"/>
      <c r="E76" s="270"/>
      <c r="F76" s="256" t="s">
        <v>3420</v>
      </c>
      <c r="G76" s="256" t="s">
        <v>3421</v>
      </c>
      <c r="H76" s="256" t="s">
        <v>3542</v>
      </c>
      <c r="I76" s="256" t="s">
        <v>3543</v>
      </c>
      <c r="J76" s="256" t="s">
        <v>3542</v>
      </c>
      <c r="K76" s="256" t="s">
        <v>3544</v>
      </c>
      <c r="Q76" s="256" t="s">
        <v>3188</v>
      </c>
      <c r="R76" s="270" t="s">
        <v>3425</v>
      </c>
      <c r="S76" s="256" t="s">
        <v>3426</v>
      </c>
      <c r="X76" s="498"/>
      <c r="Y76" s="498"/>
      <c r="Z76" s="498"/>
      <c r="AA76" s="498"/>
      <c r="AB76" s="498"/>
      <c r="AC76" s="498"/>
      <c r="AD76" s="498"/>
      <c r="AU76" s="270"/>
      <c r="AV76" s="270"/>
      <c r="AW76" s="270"/>
      <c r="AX76" s="270"/>
      <c r="AY76" s="270"/>
      <c r="AZ76" s="270"/>
      <c r="BA76" s="270"/>
      <c r="BB76" s="276"/>
    </row>
    <row r="77" spans="1:54" s="256" customFormat="1" ht="24.6" customHeight="1">
      <c r="A77" s="499">
        <v>75</v>
      </c>
      <c r="B77" s="497" t="s">
        <v>3418</v>
      </c>
      <c r="C77" s="256" t="s">
        <v>3419</v>
      </c>
      <c r="D77" s="270"/>
      <c r="E77" s="270"/>
      <c r="F77" s="256" t="s">
        <v>3420</v>
      </c>
      <c r="G77" s="256" t="s">
        <v>3421</v>
      </c>
      <c r="H77" s="256" t="s">
        <v>3542</v>
      </c>
      <c r="I77" s="256" t="s">
        <v>3543</v>
      </c>
      <c r="J77" s="256" t="s">
        <v>3542</v>
      </c>
      <c r="K77" s="256" t="s">
        <v>3544</v>
      </c>
      <c r="Q77" s="256" t="s">
        <v>3188</v>
      </c>
      <c r="R77" s="270" t="s">
        <v>3425</v>
      </c>
      <c r="S77" s="256" t="s">
        <v>3426</v>
      </c>
      <c r="X77" s="498"/>
      <c r="Y77" s="498"/>
      <c r="Z77" s="498"/>
      <c r="AA77" s="498"/>
      <c r="AB77" s="498"/>
      <c r="AC77" s="498"/>
      <c r="AD77" s="498"/>
      <c r="AU77" s="270"/>
      <c r="AV77" s="270"/>
      <c r="AW77" s="270"/>
      <c r="AX77" s="270"/>
      <c r="AY77" s="270"/>
      <c r="AZ77" s="270"/>
      <c r="BA77" s="270"/>
      <c r="BB77" s="276"/>
    </row>
    <row r="78" spans="1:54" s="256" customFormat="1" ht="24.6" customHeight="1">
      <c r="A78" s="496">
        <v>76</v>
      </c>
      <c r="B78" s="497" t="s">
        <v>3418</v>
      </c>
      <c r="C78" s="256" t="s">
        <v>3419</v>
      </c>
      <c r="D78" s="270"/>
      <c r="E78" s="270"/>
      <c r="F78" s="256" t="s">
        <v>3420</v>
      </c>
      <c r="G78" s="256" t="s">
        <v>3421</v>
      </c>
      <c r="H78" s="256" t="s">
        <v>3542</v>
      </c>
      <c r="I78" s="256" t="s">
        <v>3543</v>
      </c>
      <c r="J78" s="256" t="s">
        <v>3542</v>
      </c>
      <c r="K78" s="256" t="s">
        <v>3545</v>
      </c>
      <c r="Q78" s="256" t="s">
        <v>3091</v>
      </c>
      <c r="R78" s="270" t="s">
        <v>3425</v>
      </c>
      <c r="S78" s="256" t="s">
        <v>3426</v>
      </c>
      <c r="AU78" s="270"/>
      <c r="AV78" s="270"/>
      <c r="AW78" s="270"/>
      <c r="AX78" s="270"/>
      <c r="AY78" s="270"/>
      <c r="AZ78" s="270"/>
      <c r="BA78" s="270"/>
    </row>
    <row r="79" spans="1:54" s="256" customFormat="1" ht="24.6" customHeight="1">
      <c r="A79" s="499">
        <v>77</v>
      </c>
      <c r="B79" s="497" t="s">
        <v>3418</v>
      </c>
      <c r="C79" s="256" t="s">
        <v>3419</v>
      </c>
      <c r="D79" s="270"/>
      <c r="E79" s="270"/>
      <c r="F79" s="256" t="s">
        <v>3420</v>
      </c>
      <c r="G79" s="256" t="s">
        <v>3421</v>
      </c>
      <c r="H79" s="256" t="s">
        <v>3542</v>
      </c>
      <c r="I79" s="256" t="s">
        <v>3543</v>
      </c>
      <c r="J79" s="256" t="s">
        <v>3542</v>
      </c>
      <c r="K79" s="256" t="s">
        <v>3545</v>
      </c>
      <c r="Q79" s="256" t="s">
        <v>3195</v>
      </c>
      <c r="R79" s="270" t="s">
        <v>3425</v>
      </c>
      <c r="S79" s="256" t="s">
        <v>3426</v>
      </c>
      <c r="AU79" s="270"/>
      <c r="AV79" s="270"/>
      <c r="AW79" s="270"/>
      <c r="AX79" s="270"/>
      <c r="AY79" s="270"/>
      <c r="AZ79" s="270"/>
      <c r="BA79" s="270"/>
    </row>
    <row r="80" spans="1:54" s="256" customFormat="1" ht="24.6" customHeight="1">
      <c r="A80" s="500">
        <v>78</v>
      </c>
      <c r="B80" s="497" t="s">
        <v>3418</v>
      </c>
      <c r="C80" s="256" t="s">
        <v>3419</v>
      </c>
      <c r="D80" s="270"/>
      <c r="E80" s="270"/>
      <c r="F80" s="256" t="s">
        <v>3420</v>
      </c>
      <c r="G80" s="256" t="s">
        <v>3421</v>
      </c>
      <c r="H80" s="256" t="s">
        <v>3542</v>
      </c>
      <c r="I80" s="256" t="s">
        <v>3543</v>
      </c>
      <c r="J80" s="256" t="s">
        <v>3542</v>
      </c>
      <c r="K80" s="256" t="s">
        <v>3545</v>
      </c>
      <c r="Q80" s="256" t="s">
        <v>3195</v>
      </c>
      <c r="R80" s="270" t="s">
        <v>3425</v>
      </c>
      <c r="S80" s="256" t="s">
        <v>3426</v>
      </c>
      <c r="AU80" s="270"/>
      <c r="AV80" s="270"/>
      <c r="AW80" s="270"/>
      <c r="AX80" s="270"/>
      <c r="AY80" s="270"/>
      <c r="AZ80" s="270"/>
      <c r="BA80" s="270"/>
      <c r="BB80" s="276"/>
    </row>
    <row r="81" spans="1:54" s="256" customFormat="1" ht="24.6" customHeight="1">
      <c r="A81" s="496">
        <v>79</v>
      </c>
      <c r="B81" s="497" t="s">
        <v>3418</v>
      </c>
      <c r="C81" s="256" t="s">
        <v>3419</v>
      </c>
      <c r="D81" s="270"/>
      <c r="E81" s="270"/>
      <c r="F81" s="256" t="s">
        <v>3420</v>
      </c>
      <c r="G81" s="256" t="s">
        <v>3421</v>
      </c>
      <c r="H81" s="256" t="s">
        <v>3542</v>
      </c>
      <c r="I81" s="256" t="s">
        <v>3543</v>
      </c>
      <c r="J81" s="256" t="s">
        <v>3542</v>
      </c>
      <c r="K81" s="256" t="s">
        <v>3546</v>
      </c>
      <c r="Q81" s="256" t="s">
        <v>3547</v>
      </c>
      <c r="R81" s="270" t="s">
        <v>3425</v>
      </c>
      <c r="S81" s="256" t="s">
        <v>3426</v>
      </c>
      <c r="V81" s="503"/>
      <c r="X81" s="511"/>
      <c r="Y81" s="511"/>
      <c r="Z81" s="511"/>
      <c r="AA81" s="511"/>
      <c r="AB81" s="511"/>
      <c r="AC81" s="511"/>
      <c r="AD81" s="511"/>
      <c r="AU81" s="270"/>
      <c r="AV81" s="270"/>
      <c r="AW81" s="270"/>
      <c r="AX81" s="270"/>
      <c r="AY81" s="270"/>
      <c r="AZ81" s="270"/>
      <c r="BA81" s="270"/>
      <c r="BB81" s="276"/>
    </row>
    <row r="82" spans="1:54" s="256" customFormat="1" ht="24.6" customHeight="1">
      <c r="A82" s="499">
        <v>80</v>
      </c>
      <c r="B82" s="497" t="s">
        <v>3418</v>
      </c>
      <c r="C82" s="256" t="s">
        <v>3419</v>
      </c>
      <c r="D82" s="270"/>
      <c r="E82" s="270"/>
      <c r="F82" s="256" t="s">
        <v>3420</v>
      </c>
      <c r="G82" s="256" t="s">
        <v>3421</v>
      </c>
      <c r="H82" s="256" t="s">
        <v>3542</v>
      </c>
      <c r="I82" s="256" t="s">
        <v>3543</v>
      </c>
      <c r="J82" s="256" t="s">
        <v>3542</v>
      </c>
      <c r="K82" s="256" t="s">
        <v>3546</v>
      </c>
      <c r="Q82" s="256" t="s">
        <v>3547</v>
      </c>
      <c r="R82" s="270" t="s">
        <v>3425</v>
      </c>
      <c r="S82" s="256" t="s">
        <v>3426</v>
      </c>
      <c r="AU82" s="270"/>
      <c r="AV82" s="270"/>
      <c r="AW82" s="270"/>
      <c r="AX82" s="270"/>
      <c r="AY82" s="270"/>
      <c r="AZ82" s="270"/>
      <c r="BA82" s="270"/>
      <c r="BB82" s="276"/>
    </row>
    <row r="83" spans="1:54" s="256" customFormat="1" ht="24.6" customHeight="1">
      <c r="A83" s="496">
        <v>81</v>
      </c>
      <c r="B83" s="497" t="s">
        <v>3418</v>
      </c>
      <c r="C83" s="256" t="s">
        <v>3419</v>
      </c>
      <c r="D83" s="270"/>
      <c r="E83" s="270"/>
      <c r="F83" s="256" t="s">
        <v>3420</v>
      </c>
      <c r="G83" s="256" t="s">
        <v>3421</v>
      </c>
      <c r="H83" s="256" t="s">
        <v>3542</v>
      </c>
      <c r="I83" s="256" t="s">
        <v>3543</v>
      </c>
      <c r="J83" s="256" t="s">
        <v>3542</v>
      </c>
      <c r="K83" s="256" t="s">
        <v>3546</v>
      </c>
      <c r="Q83" s="256" t="s">
        <v>3547</v>
      </c>
      <c r="R83" s="270" t="s">
        <v>3425</v>
      </c>
      <c r="S83" s="256" t="s">
        <v>3426</v>
      </c>
      <c r="AU83" s="270"/>
      <c r="AV83" s="270"/>
      <c r="AW83" s="270"/>
      <c r="AX83" s="270"/>
      <c r="AY83" s="270"/>
      <c r="AZ83" s="270"/>
      <c r="BA83" s="270"/>
      <c r="BB83" s="276"/>
    </row>
    <row r="84" spans="1:54" s="256" customFormat="1" ht="24.6" customHeight="1">
      <c r="A84" s="499">
        <v>82</v>
      </c>
      <c r="B84" s="497" t="s">
        <v>3418</v>
      </c>
      <c r="C84" s="256" t="s">
        <v>3419</v>
      </c>
      <c r="D84" s="270"/>
      <c r="E84" s="270"/>
      <c r="F84" s="256" t="s">
        <v>3420</v>
      </c>
      <c r="G84" s="256" t="s">
        <v>3421</v>
      </c>
      <c r="H84" s="256" t="s">
        <v>3542</v>
      </c>
      <c r="I84" s="256" t="s">
        <v>3543</v>
      </c>
      <c r="J84" s="256" t="s">
        <v>3542</v>
      </c>
      <c r="K84" s="256" t="s">
        <v>3546</v>
      </c>
      <c r="Q84" s="256" t="s">
        <v>3547</v>
      </c>
      <c r="R84" s="270" t="s">
        <v>3425</v>
      </c>
      <c r="S84" s="256" t="s">
        <v>3426</v>
      </c>
      <c r="AU84" s="270"/>
      <c r="AV84" s="270"/>
      <c r="AW84" s="270"/>
      <c r="AX84" s="270"/>
      <c r="AY84" s="270"/>
      <c r="AZ84" s="270"/>
      <c r="BA84" s="270"/>
      <c r="BB84" s="276"/>
    </row>
    <row r="85" spans="1:54" s="256" customFormat="1" ht="24.6" customHeight="1">
      <c r="A85" s="500">
        <v>83</v>
      </c>
      <c r="B85" s="497" t="s">
        <v>3418</v>
      </c>
      <c r="C85" s="256" t="s">
        <v>3548</v>
      </c>
      <c r="D85" s="270"/>
      <c r="E85" s="270"/>
      <c r="F85" s="256" t="s">
        <v>3420</v>
      </c>
      <c r="G85" s="256" t="s">
        <v>3421</v>
      </c>
      <c r="H85" s="256" t="s">
        <v>3542</v>
      </c>
      <c r="I85" s="256" t="s">
        <v>3543</v>
      </c>
      <c r="J85" s="256" t="s">
        <v>3542</v>
      </c>
      <c r="K85" s="256" t="s">
        <v>3549</v>
      </c>
      <c r="L85" s="256" t="s">
        <v>3550</v>
      </c>
      <c r="M85" s="256" t="s">
        <v>3551</v>
      </c>
      <c r="O85" s="256" t="s">
        <v>3552</v>
      </c>
      <c r="P85" s="256" t="s">
        <v>3553</v>
      </c>
      <c r="Q85" s="256" t="s">
        <v>3554</v>
      </c>
      <c r="R85" s="256" t="s">
        <v>3425</v>
      </c>
      <c r="S85" s="256" t="s">
        <v>32</v>
      </c>
      <c r="V85" s="503"/>
      <c r="W85" s="503"/>
      <c r="X85" s="503"/>
      <c r="Y85" s="511"/>
      <c r="Z85" s="511"/>
      <c r="AA85" s="511"/>
      <c r="AB85" s="511"/>
      <c r="AC85" s="511"/>
      <c r="AD85" s="511"/>
      <c r="AU85" s="270"/>
      <c r="AV85" s="270"/>
      <c r="AW85" s="270"/>
      <c r="AX85" s="270"/>
      <c r="AY85" s="270"/>
      <c r="AZ85" s="270"/>
      <c r="BA85" s="270"/>
      <c r="BB85" s="276"/>
    </row>
    <row r="86" spans="1:54" s="256" customFormat="1" ht="24.6" customHeight="1">
      <c r="A86" s="496">
        <v>84</v>
      </c>
      <c r="B86" s="497" t="s">
        <v>3418</v>
      </c>
      <c r="C86" s="256" t="s">
        <v>3548</v>
      </c>
      <c r="D86" s="270"/>
      <c r="E86" s="270"/>
      <c r="F86" s="256" t="s">
        <v>3420</v>
      </c>
      <c r="G86" s="256" t="s">
        <v>3421</v>
      </c>
      <c r="H86" s="256" t="s">
        <v>3542</v>
      </c>
      <c r="I86" s="256" t="s">
        <v>3543</v>
      </c>
      <c r="J86" s="256" t="s">
        <v>3542</v>
      </c>
      <c r="K86" s="256" t="s">
        <v>3549</v>
      </c>
      <c r="L86" s="256" t="s">
        <v>3555</v>
      </c>
      <c r="M86" s="256" t="s">
        <v>3556</v>
      </c>
      <c r="O86" s="256" t="s">
        <v>3557</v>
      </c>
      <c r="P86" s="256" t="s">
        <v>3558</v>
      </c>
      <c r="Q86" s="256" t="s">
        <v>3554</v>
      </c>
      <c r="R86" s="256" t="s">
        <v>3425</v>
      </c>
      <c r="S86" s="256" t="s">
        <v>32</v>
      </c>
      <c r="AU86" s="270"/>
      <c r="AV86" s="270"/>
      <c r="AW86" s="270"/>
      <c r="AX86" s="270"/>
      <c r="AY86" s="270"/>
      <c r="AZ86" s="270"/>
      <c r="BA86" s="270"/>
      <c r="BB86" s="276"/>
    </row>
    <row r="87" spans="1:54" s="256" customFormat="1" ht="24.6" customHeight="1">
      <c r="A87" s="499">
        <v>85</v>
      </c>
      <c r="B87" s="497" t="s">
        <v>3418</v>
      </c>
      <c r="C87" s="256" t="s">
        <v>3548</v>
      </c>
      <c r="D87" s="270"/>
      <c r="E87" s="270"/>
      <c r="F87" s="256" t="s">
        <v>3420</v>
      </c>
      <c r="G87" s="256" t="s">
        <v>3421</v>
      </c>
      <c r="H87" s="256" t="s">
        <v>3542</v>
      </c>
      <c r="I87" s="256" t="s">
        <v>3543</v>
      </c>
      <c r="J87" s="256" t="s">
        <v>3542</v>
      </c>
      <c r="K87" s="256" t="s">
        <v>3549</v>
      </c>
      <c r="L87" s="256" t="s">
        <v>3559</v>
      </c>
      <c r="M87" s="256" t="s">
        <v>3560</v>
      </c>
      <c r="O87" s="256" t="s">
        <v>3561</v>
      </c>
      <c r="Q87" s="256" t="s">
        <v>3554</v>
      </c>
      <c r="R87" s="256" t="s">
        <v>3425</v>
      </c>
      <c r="S87" s="256" t="s">
        <v>32</v>
      </c>
      <c r="AU87" s="270"/>
      <c r="AV87" s="270"/>
      <c r="AW87" s="270"/>
      <c r="AX87" s="270"/>
      <c r="AY87" s="270"/>
      <c r="AZ87" s="270"/>
      <c r="BA87" s="270"/>
      <c r="BB87" s="276"/>
    </row>
    <row r="88" spans="1:54" s="256" customFormat="1" ht="24.6" customHeight="1">
      <c r="A88" s="496">
        <v>86</v>
      </c>
      <c r="B88" s="497" t="s">
        <v>3418</v>
      </c>
      <c r="C88" s="256" t="s">
        <v>3463</v>
      </c>
      <c r="D88" s="270"/>
      <c r="E88" s="270"/>
      <c r="F88" s="256" t="s">
        <v>3420</v>
      </c>
      <c r="G88" s="256" t="s">
        <v>3421</v>
      </c>
      <c r="H88" s="256" t="s">
        <v>3542</v>
      </c>
      <c r="I88" s="256" t="s">
        <v>3543</v>
      </c>
      <c r="J88" s="256" t="s">
        <v>3542</v>
      </c>
      <c r="K88" s="256" t="s">
        <v>3562</v>
      </c>
      <c r="Q88" s="256" t="s">
        <v>3563</v>
      </c>
      <c r="R88" s="270" t="s">
        <v>3425</v>
      </c>
      <c r="S88" s="256" t="s">
        <v>3470</v>
      </c>
      <c r="AU88" s="270"/>
      <c r="AV88" s="270"/>
      <c r="AW88" s="270"/>
      <c r="AX88" s="270"/>
      <c r="AY88" s="270"/>
      <c r="AZ88" s="270"/>
      <c r="BA88" s="270"/>
      <c r="BB88" s="276"/>
    </row>
    <row r="89" spans="1:54" s="256" customFormat="1" ht="24.6" customHeight="1">
      <c r="A89" s="499">
        <v>87</v>
      </c>
      <c r="B89" s="497" t="s">
        <v>3418</v>
      </c>
      <c r="C89" s="256" t="s">
        <v>3463</v>
      </c>
      <c r="D89" s="270"/>
      <c r="E89" s="270"/>
      <c r="F89" s="256" t="s">
        <v>3420</v>
      </c>
      <c r="G89" s="256" t="s">
        <v>3421</v>
      </c>
      <c r="H89" s="256" t="s">
        <v>3542</v>
      </c>
      <c r="I89" s="256" t="s">
        <v>3543</v>
      </c>
      <c r="J89" s="256" t="s">
        <v>3542</v>
      </c>
      <c r="K89" s="256" t="s">
        <v>3562</v>
      </c>
      <c r="Q89" s="256" t="s">
        <v>3564</v>
      </c>
      <c r="R89" s="270" t="s">
        <v>3425</v>
      </c>
      <c r="S89" s="256" t="s">
        <v>3470</v>
      </c>
      <c r="AU89" s="270"/>
      <c r="AV89" s="270"/>
      <c r="AW89" s="270"/>
      <c r="AX89" s="270"/>
      <c r="AY89" s="270"/>
      <c r="AZ89" s="270"/>
      <c r="BA89" s="270"/>
      <c r="BB89" s="276"/>
    </row>
    <row r="90" spans="1:54" s="256" customFormat="1" ht="24.6" customHeight="1">
      <c r="A90" s="500">
        <v>88</v>
      </c>
      <c r="B90" s="497" t="s">
        <v>3418</v>
      </c>
      <c r="C90" s="256" t="s">
        <v>3463</v>
      </c>
      <c r="D90" s="270"/>
      <c r="E90" s="270"/>
      <c r="F90" s="256" t="s">
        <v>3420</v>
      </c>
      <c r="G90" s="256" t="s">
        <v>3421</v>
      </c>
      <c r="H90" s="256" t="s">
        <v>3542</v>
      </c>
      <c r="I90" s="256" t="s">
        <v>3543</v>
      </c>
      <c r="J90" s="256" t="s">
        <v>3542</v>
      </c>
      <c r="K90" s="256" t="s">
        <v>3562</v>
      </c>
      <c r="Q90" s="256" t="s">
        <v>3565</v>
      </c>
      <c r="R90" s="270" t="s">
        <v>3425</v>
      </c>
      <c r="S90" s="256" t="s">
        <v>3470</v>
      </c>
      <c r="V90" s="503"/>
      <c r="X90" s="503"/>
      <c r="Y90" s="503"/>
      <c r="Z90" s="503"/>
      <c r="AA90" s="503"/>
      <c r="AB90" s="503"/>
      <c r="AC90" s="503"/>
      <c r="AD90" s="503"/>
      <c r="AU90" s="270"/>
      <c r="AV90" s="270"/>
      <c r="AW90" s="270"/>
      <c r="AX90" s="270"/>
      <c r="AY90" s="270"/>
      <c r="AZ90" s="270"/>
      <c r="BA90" s="270"/>
      <c r="BB90" s="276"/>
    </row>
    <row r="91" spans="1:54" s="256" customFormat="1" ht="24.6" customHeight="1">
      <c r="A91" s="496">
        <v>89</v>
      </c>
      <c r="B91" s="497" t="s">
        <v>3418</v>
      </c>
      <c r="C91" s="256" t="s">
        <v>3463</v>
      </c>
      <c r="D91" s="270"/>
      <c r="E91" s="270"/>
      <c r="F91" s="256" t="s">
        <v>3420</v>
      </c>
      <c r="G91" s="256" t="s">
        <v>3421</v>
      </c>
      <c r="H91" s="256" t="s">
        <v>3542</v>
      </c>
      <c r="I91" s="256" t="s">
        <v>3543</v>
      </c>
      <c r="J91" s="256" t="s">
        <v>3542</v>
      </c>
      <c r="K91" s="256" t="s">
        <v>3562</v>
      </c>
      <c r="Q91" s="256" t="s">
        <v>3566</v>
      </c>
      <c r="R91" s="270" t="s">
        <v>3425</v>
      </c>
      <c r="S91" s="256" t="s">
        <v>3470</v>
      </c>
      <c r="AU91" s="270"/>
      <c r="AV91" s="270"/>
      <c r="AW91" s="270"/>
      <c r="AX91" s="270"/>
      <c r="AY91" s="270"/>
      <c r="AZ91" s="270"/>
      <c r="BA91" s="270"/>
      <c r="BB91" s="276"/>
    </row>
    <row r="92" spans="1:54" s="256" customFormat="1" ht="24.6" customHeight="1">
      <c r="A92" s="499">
        <v>90</v>
      </c>
      <c r="B92" s="497" t="s">
        <v>3418</v>
      </c>
      <c r="C92" s="256" t="s">
        <v>3463</v>
      </c>
      <c r="D92" s="270"/>
      <c r="E92" s="270"/>
      <c r="F92" s="256" t="s">
        <v>3420</v>
      </c>
      <c r="G92" s="256" t="s">
        <v>3421</v>
      </c>
      <c r="H92" s="256" t="s">
        <v>3542</v>
      </c>
      <c r="I92" s="256" t="s">
        <v>3543</v>
      </c>
      <c r="J92" s="256" t="s">
        <v>3542</v>
      </c>
      <c r="K92" s="256" t="s">
        <v>3562</v>
      </c>
      <c r="Q92" s="256" t="s">
        <v>3567</v>
      </c>
      <c r="R92" s="270" t="s">
        <v>3425</v>
      </c>
      <c r="S92" s="256" t="s">
        <v>3470</v>
      </c>
      <c r="AU92" s="270"/>
      <c r="AV92" s="270"/>
      <c r="AW92" s="270"/>
      <c r="AX92" s="270"/>
      <c r="AY92" s="270"/>
      <c r="AZ92" s="270"/>
      <c r="BA92" s="270"/>
      <c r="BB92" s="276"/>
    </row>
    <row r="93" spans="1:54" s="256" customFormat="1" ht="24.6" customHeight="1">
      <c r="A93" s="496">
        <v>91</v>
      </c>
      <c r="B93" s="497" t="s">
        <v>3418</v>
      </c>
      <c r="C93" s="256" t="s">
        <v>3463</v>
      </c>
      <c r="D93" s="270"/>
      <c r="E93" s="270"/>
      <c r="F93" s="256" t="s">
        <v>3420</v>
      </c>
      <c r="G93" s="256" t="s">
        <v>3421</v>
      </c>
      <c r="H93" s="256" t="s">
        <v>3542</v>
      </c>
      <c r="I93" s="256" t="s">
        <v>3543</v>
      </c>
      <c r="J93" s="256" t="s">
        <v>3542</v>
      </c>
      <c r="K93" s="256" t="s">
        <v>3562</v>
      </c>
      <c r="Q93" s="256" t="s">
        <v>3568</v>
      </c>
      <c r="R93" s="270" t="s">
        <v>3425</v>
      </c>
      <c r="S93" s="256" t="s">
        <v>3470</v>
      </c>
      <c r="AU93" s="270"/>
      <c r="AV93" s="270"/>
      <c r="AW93" s="270"/>
      <c r="AX93" s="270"/>
      <c r="AY93" s="270"/>
      <c r="AZ93" s="270"/>
      <c r="BA93" s="270"/>
      <c r="BB93" s="276"/>
    </row>
    <row r="94" spans="1:54" s="256" customFormat="1" ht="24.6" customHeight="1">
      <c r="A94" s="499">
        <v>92</v>
      </c>
      <c r="B94" s="497" t="s">
        <v>3418</v>
      </c>
      <c r="C94" s="256" t="s">
        <v>3463</v>
      </c>
      <c r="D94" s="270"/>
      <c r="E94" s="270"/>
      <c r="F94" s="256" t="s">
        <v>3420</v>
      </c>
      <c r="G94" s="256" t="s">
        <v>3421</v>
      </c>
      <c r="H94" s="256" t="s">
        <v>3542</v>
      </c>
      <c r="I94" s="256" t="s">
        <v>3543</v>
      </c>
      <c r="J94" s="256" t="s">
        <v>3542</v>
      </c>
      <c r="K94" s="256" t="s">
        <v>3562</v>
      </c>
      <c r="Q94" s="256" t="s">
        <v>3569</v>
      </c>
      <c r="R94" s="270" t="s">
        <v>3425</v>
      </c>
      <c r="S94" s="256" t="s">
        <v>3470</v>
      </c>
      <c r="AU94" s="270"/>
      <c r="AV94" s="270"/>
      <c r="AW94" s="270"/>
      <c r="AX94" s="270"/>
      <c r="AY94" s="270"/>
      <c r="AZ94" s="270"/>
      <c r="BA94" s="270"/>
      <c r="BB94" s="276"/>
    </row>
    <row r="95" spans="1:54" s="256" customFormat="1" ht="24.6" customHeight="1">
      <c r="A95" s="500">
        <v>93</v>
      </c>
      <c r="B95" s="497" t="s">
        <v>3418</v>
      </c>
      <c r="C95" s="256" t="s">
        <v>3463</v>
      </c>
      <c r="D95" s="270"/>
      <c r="E95" s="270"/>
      <c r="F95" s="256" t="s">
        <v>3420</v>
      </c>
      <c r="G95" s="256" t="s">
        <v>3421</v>
      </c>
      <c r="H95" s="256" t="s">
        <v>3542</v>
      </c>
      <c r="I95" s="256" t="s">
        <v>3543</v>
      </c>
      <c r="J95" s="256" t="s">
        <v>3542</v>
      </c>
      <c r="K95" s="256" t="s">
        <v>3562</v>
      </c>
      <c r="Q95" s="256" t="s">
        <v>3570</v>
      </c>
      <c r="R95" s="270" t="s">
        <v>3425</v>
      </c>
      <c r="S95" s="256" t="s">
        <v>3470</v>
      </c>
      <c r="AU95" s="270"/>
      <c r="AV95" s="270"/>
      <c r="AW95" s="270"/>
      <c r="AX95" s="270"/>
      <c r="AY95" s="270"/>
      <c r="AZ95" s="270"/>
      <c r="BA95" s="270"/>
      <c r="BB95" s="276"/>
    </row>
    <row r="96" spans="1:54" s="256" customFormat="1" ht="24.6" customHeight="1">
      <c r="A96" s="496">
        <v>94</v>
      </c>
      <c r="B96" s="497" t="s">
        <v>3418</v>
      </c>
      <c r="C96" s="256" t="s">
        <v>3463</v>
      </c>
      <c r="D96" s="270"/>
      <c r="E96" s="270"/>
      <c r="F96" s="256" t="s">
        <v>3420</v>
      </c>
      <c r="G96" s="256" t="s">
        <v>3421</v>
      </c>
      <c r="H96" s="256" t="s">
        <v>3542</v>
      </c>
      <c r="I96" s="256" t="s">
        <v>3543</v>
      </c>
      <c r="J96" s="256" t="s">
        <v>3542</v>
      </c>
      <c r="K96" s="256" t="s">
        <v>3562</v>
      </c>
      <c r="Q96" s="256" t="s">
        <v>3571</v>
      </c>
      <c r="R96" s="270" t="s">
        <v>3425</v>
      </c>
      <c r="S96" s="256" t="s">
        <v>3470</v>
      </c>
      <c r="AU96" s="270"/>
      <c r="AV96" s="270"/>
      <c r="AW96" s="270"/>
      <c r="AX96" s="270"/>
      <c r="AY96" s="270"/>
      <c r="AZ96" s="270"/>
      <c r="BA96" s="270"/>
      <c r="BB96" s="276"/>
    </row>
    <row r="97" spans="1:55" s="256" customFormat="1" ht="24.6" customHeight="1">
      <c r="A97" s="499">
        <v>95</v>
      </c>
      <c r="B97" s="497" t="s">
        <v>3418</v>
      </c>
      <c r="C97" s="256" t="s">
        <v>3463</v>
      </c>
      <c r="D97" s="270"/>
      <c r="E97" s="270"/>
      <c r="F97" s="256" t="s">
        <v>3420</v>
      </c>
      <c r="G97" s="256" t="s">
        <v>3421</v>
      </c>
      <c r="H97" s="256" t="s">
        <v>3542</v>
      </c>
      <c r="I97" s="256" t="s">
        <v>3543</v>
      </c>
      <c r="J97" s="256" t="s">
        <v>3542</v>
      </c>
      <c r="K97" s="256" t="s">
        <v>3562</v>
      </c>
      <c r="Q97" s="256" t="s">
        <v>3572</v>
      </c>
      <c r="R97" s="270" t="s">
        <v>3425</v>
      </c>
      <c r="S97" s="256" t="s">
        <v>3470</v>
      </c>
      <c r="W97" s="503"/>
      <c r="X97" s="503"/>
      <c r="Y97" s="503"/>
      <c r="Z97" s="503"/>
      <c r="AA97" s="503"/>
      <c r="AB97" s="503"/>
      <c r="AC97" s="503"/>
      <c r="AD97" s="503"/>
      <c r="AU97" s="270"/>
      <c r="AV97" s="270"/>
      <c r="AW97" s="270"/>
      <c r="AX97" s="270"/>
      <c r="AY97" s="270"/>
      <c r="AZ97" s="270"/>
      <c r="BA97" s="270"/>
      <c r="BB97" s="276"/>
    </row>
    <row r="98" spans="1:55" s="256" customFormat="1" ht="24.6" customHeight="1">
      <c r="A98" s="496">
        <v>96</v>
      </c>
      <c r="B98" s="501" t="s">
        <v>3431</v>
      </c>
      <c r="C98" s="256" t="s">
        <v>3573</v>
      </c>
      <c r="D98" s="270"/>
      <c r="E98" s="270"/>
      <c r="F98" s="256" t="s">
        <v>3420</v>
      </c>
      <c r="G98" s="256" t="s">
        <v>3421</v>
      </c>
      <c r="H98" s="256" t="s">
        <v>3453</v>
      </c>
      <c r="I98" s="256" t="s">
        <v>3543</v>
      </c>
      <c r="J98" s="256" t="s">
        <v>3453</v>
      </c>
      <c r="K98" s="256" t="s">
        <v>3574</v>
      </c>
      <c r="Q98" s="256" t="s">
        <v>3575</v>
      </c>
      <c r="R98" s="256" t="s">
        <v>3252</v>
      </c>
      <c r="S98" s="256" t="s">
        <v>72</v>
      </c>
      <c r="T98" s="256" t="s">
        <v>3456</v>
      </c>
      <c r="V98" s="256" t="s">
        <v>3576</v>
      </c>
      <c r="X98" s="503"/>
      <c r="Y98" s="503"/>
      <c r="Z98" s="503"/>
      <c r="AA98" s="503"/>
      <c r="AB98" s="503"/>
      <c r="AC98" s="503">
        <v>11363.573212183706</v>
      </c>
      <c r="AD98" s="503"/>
      <c r="AE98" s="256" t="s">
        <v>3577</v>
      </c>
      <c r="AF98" s="256" t="s">
        <v>3435</v>
      </c>
      <c r="AG98" s="256" t="s">
        <v>3578</v>
      </c>
      <c r="AU98" s="270" t="e">
        <v>#N/A</v>
      </c>
      <c r="AV98" s="270" t="e">
        <v>#N/A</v>
      </c>
      <c r="AW98" s="270" t="e">
        <v>#N/A</v>
      </c>
      <c r="AX98" s="270" t="e">
        <v>#N/A</v>
      </c>
      <c r="AY98" s="270" t="e">
        <v>#N/A</v>
      </c>
      <c r="AZ98" s="270" t="e">
        <v>#N/A</v>
      </c>
      <c r="BA98" s="270" t="e">
        <v>#N/A</v>
      </c>
      <c r="BB98" s="276" t="s">
        <v>3438</v>
      </c>
    </row>
    <row r="99" spans="1:55" s="256" customFormat="1" ht="39.6" customHeight="1">
      <c r="A99" s="499">
        <v>97</v>
      </c>
      <c r="B99" s="501" t="s">
        <v>3431</v>
      </c>
      <c r="C99" s="497" t="s">
        <v>3573</v>
      </c>
      <c r="D99" s="270" t="s">
        <v>3579</v>
      </c>
      <c r="E99" s="270" t="s">
        <v>3580</v>
      </c>
      <c r="F99" s="256" t="s">
        <v>3420</v>
      </c>
      <c r="G99" s="256" t="s">
        <v>3421</v>
      </c>
      <c r="H99" s="256" t="s">
        <v>3453</v>
      </c>
      <c r="I99" s="256" t="s">
        <v>3543</v>
      </c>
      <c r="J99" s="256" t="s">
        <v>3453</v>
      </c>
      <c r="K99" s="256" t="s">
        <v>3581</v>
      </c>
      <c r="Q99" s="256" t="s">
        <v>3038</v>
      </c>
      <c r="R99" s="256" t="s">
        <v>3254</v>
      </c>
      <c r="S99" s="256" t="s">
        <v>3577</v>
      </c>
      <c r="T99" s="256" t="s">
        <v>3582</v>
      </c>
      <c r="V99" s="498">
        <v>0</v>
      </c>
      <c r="W99" s="508">
        <v>1</v>
      </c>
      <c r="X99" s="508">
        <v>0.1</v>
      </c>
      <c r="Y99" s="508">
        <v>0.2</v>
      </c>
      <c r="Z99" s="508">
        <v>0.4</v>
      </c>
      <c r="AA99" s="508">
        <v>0.6</v>
      </c>
      <c r="AB99" s="508">
        <v>0.8</v>
      </c>
      <c r="AC99" s="508">
        <v>1</v>
      </c>
      <c r="AD99" s="508"/>
      <c r="AE99" s="256" t="s">
        <v>3583</v>
      </c>
      <c r="AF99" s="256" t="s">
        <v>3435</v>
      </c>
      <c r="AG99" s="256" t="s">
        <v>3584</v>
      </c>
      <c r="AJ99" s="256" t="s">
        <v>3585</v>
      </c>
      <c r="AL99" s="256" t="s">
        <v>3586</v>
      </c>
      <c r="AS99" s="256" t="s">
        <v>3587</v>
      </c>
      <c r="AT99" s="256" t="s">
        <v>343</v>
      </c>
      <c r="AU99" s="270" t="s">
        <v>344</v>
      </c>
      <c r="AV99" s="357" t="s">
        <v>2444</v>
      </c>
      <c r="AW99" s="357" t="s">
        <v>3588</v>
      </c>
      <c r="AX99" s="357" t="s">
        <v>1106</v>
      </c>
      <c r="AY99" s="357" t="s">
        <v>72</v>
      </c>
      <c r="AZ99" s="357" t="s">
        <v>2448</v>
      </c>
      <c r="BA99" s="357" t="s">
        <v>41</v>
      </c>
      <c r="BB99" s="512" t="s">
        <v>3442</v>
      </c>
      <c r="BC99" s="512" t="s">
        <v>3589</v>
      </c>
    </row>
    <row r="100" spans="1:55" s="256" customFormat="1" ht="24.6" customHeight="1">
      <c r="A100" s="500">
        <v>98</v>
      </c>
      <c r="B100" s="497" t="s">
        <v>3431</v>
      </c>
      <c r="C100" s="256" t="s">
        <v>3463</v>
      </c>
      <c r="D100" s="270"/>
      <c r="E100" s="270"/>
      <c r="F100" s="256" t="s">
        <v>3420</v>
      </c>
      <c r="G100" s="256" t="s">
        <v>3421</v>
      </c>
      <c r="H100" s="256" t="s">
        <v>3453</v>
      </c>
      <c r="I100" s="256" t="s">
        <v>3590</v>
      </c>
      <c r="J100" s="256" t="s">
        <v>3453</v>
      </c>
      <c r="K100" s="256" t="s">
        <v>3591</v>
      </c>
      <c r="Q100" s="256" t="s">
        <v>3169</v>
      </c>
      <c r="R100" s="256" t="s">
        <v>3256</v>
      </c>
      <c r="S100" s="256" t="s">
        <v>3212</v>
      </c>
      <c r="T100" s="256" t="s">
        <v>3434</v>
      </c>
      <c r="V100" s="498">
        <v>0</v>
      </c>
      <c r="W100" s="508">
        <v>1</v>
      </c>
      <c r="X100" s="508">
        <v>0.1</v>
      </c>
      <c r="Y100" s="508">
        <v>0.2</v>
      </c>
      <c r="Z100" s="508">
        <v>0.4</v>
      </c>
      <c r="AA100" s="508">
        <v>0.6</v>
      </c>
      <c r="AB100" s="508">
        <v>0.8</v>
      </c>
      <c r="AC100" s="508">
        <v>1</v>
      </c>
      <c r="AD100" s="503"/>
      <c r="AE100" s="256" t="s">
        <v>3592</v>
      </c>
      <c r="AF100" s="256" t="s">
        <v>3435</v>
      </c>
      <c r="AG100" s="256" t="s">
        <v>3593</v>
      </c>
      <c r="AH100" s="256" t="s">
        <v>3594</v>
      </c>
      <c r="AI100" s="256" t="s">
        <v>3595</v>
      </c>
      <c r="AT100" s="256" t="s">
        <v>420</v>
      </c>
      <c r="AU100" s="270" t="s">
        <v>421</v>
      </c>
      <c r="AV100" s="270" t="s">
        <v>974</v>
      </c>
      <c r="AW100" s="270" t="s">
        <v>1686</v>
      </c>
      <c r="AX100" s="270" t="s">
        <v>462</v>
      </c>
      <c r="AY100" s="270" t="s">
        <v>78</v>
      </c>
      <c r="AZ100" s="270" t="s">
        <v>2876</v>
      </c>
      <c r="BA100" s="270" t="s">
        <v>57</v>
      </c>
      <c r="BB100" s="270" t="s">
        <v>3442</v>
      </c>
    </row>
    <row r="101" spans="1:55" s="256" customFormat="1" ht="24.6" customHeight="1">
      <c r="A101" s="496">
        <v>99</v>
      </c>
      <c r="B101" s="497" t="s">
        <v>3431</v>
      </c>
      <c r="C101" s="256" t="s">
        <v>3463</v>
      </c>
      <c r="D101" s="270"/>
      <c r="E101" s="270"/>
      <c r="F101" s="256" t="s">
        <v>3420</v>
      </c>
      <c r="G101" s="256" t="s">
        <v>3421</v>
      </c>
      <c r="H101" s="256" t="s">
        <v>3453</v>
      </c>
      <c r="I101" s="256" t="s">
        <v>3590</v>
      </c>
      <c r="J101" s="256" t="s">
        <v>3453</v>
      </c>
      <c r="K101" s="256" t="s">
        <v>3591</v>
      </c>
      <c r="Q101" s="256" t="s">
        <v>3169</v>
      </c>
      <c r="R101" s="256" t="s">
        <v>3256</v>
      </c>
      <c r="S101" s="256" t="s">
        <v>3212</v>
      </c>
      <c r="T101" s="256" t="s">
        <v>3434</v>
      </c>
      <c r="V101" s="498">
        <v>0</v>
      </c>
      <c r="W101" s="508">
        <v>1</v>
      </c>
      <c r="X101" s="508">
        <v>0.1</v>
      </c>
      <c r="Y101" s="508">
        <v>0.2</v>
      </c>
      <c r="Z101" s="508">
        <v>0.4</v>
      </c>
      <c r="AA101" s="508">
        <v>0.6</v>
      </c>
      <c r="AB101" s="508">
        <v>0.8</v>
      </c>
      <c r="AC101" s="508">
        <v>1</v>
      </c>
      <c r="AD101" s="503"/>
      <c r="AE101" s="256" t="s">
        <v>3592</v>
      </c>
      <c r="AF101" s="256" t="s">
        <v>3435</v>
      </c>
      <c r="AG101" s="256" t="s">
        <v>3596</v>
      </c>
      <c r="AH101" s="256" t="s">
        <v>3594</v>
      </c>
      <c r="AI101" s="256" t="s">
        <v>3595</v>
      </c>
      <c r="AT101" s="256" t="s">
        <v>422</v>
      </c>
      <c r="AU101" s="270" t="s">
        <v>423</v>
      </c>
      <c r="AV101" s="270" t="s">
        <v>2881</v>
      </c>
      <c r="AW101" s="270" t="s">
        <v>2882</v>
      </c>
      <c r="AX101" s="270" t="s">
        <v>462</v>
      </c>
      <c r="AY101" s="270" t="s">
        <v>78</v>
      </c>
      <c r="AZ101" s="270" t="s">
        <v>2876</v>
      </c>
      <c r="BA101" s="270" t="s">
        <v>57</v>
      </c>
      <c r="BB101" s="270" t="s">
        <v>3442</v>
      </c>
    </row>
    <row r="102" spans="1:55" s="256" customFormat="1" ht="24.6" customHeight="1">
      <c r="A102" s="499">
        <v>100</v>
      </c>
      <c r="B102" s="497" t="s">
        <v>3431</v>
      </c>
      <c r="C102" s="256" t="s">
        <v>3463</v>
      </c>
      <c r="D102" s="270"/>
      <c r="E102" s="270"/>
      <c r="F102" s="256" t="s">
        <v>3420</v>
      </c>
      <c r="G102" s="256" t="s">
        <v>3421</v>
      </c>
      <c r="H102" s="256" t="s">
        <v>3453</v>
      </c>
      <c r="I102" s="256" t="s">
        <v>3590</v>
      </c>
      <c r="J102" s="256" t="s">
        <v>3453</v>
      </c>
      <c r="K102" s="256" t="s">
        <v>3591</v>
      </c>
      <c r="Q102" s="256" t="s">
        <v>3169</v>
      </c>
      <c r="R102" s="256" t="s">
        <v>3256</v>
      </c>
      <c r="S102" s="256" t="s">
        <v>3212</v>
      </c>
      <c r="T102" s="256" t="s">
        <v>3434</v>
      </c>
      <c r="V102" s="498">
        <v>0</v>
      </c>
      <c r="W102" s="508">
        <v>1</v>
      </c>
      <c r="X102" s="508">
        <v>0.1</v>
      </c>
      <c r="Y102" s="508">
        <v>0.2</v>
      </c>
      <c r="Z102" s="508">
        <v>0.4</v>
      </c>
      <c r="AA102" s="508">
        <v>0.6</v>
      </c>
      <c r="AB102" s="508">
        <v>0.8</v>
      </c>
      <c r="AC102" s="508">
        <v>1</v>
      </c>
      <c r="AD102" s="503"/>
      <c r="AE102" s="256" t="s">
        <v>3592</v>
      </c>
      <c r="AF102" s="256">
        <v>2030</v>
      </c>
      <c r="AG102" s="256" t="s">
        <v>3597</v>
      </c>
      <c r="AH102" s="256" t="s">
        <v>3594</v>
      </c>
      <c r="AI102" s="256" t="s">
        <v>3595</v>
      </c>
      <c r="AT102" s="256" t="s">
        <v>424</v>
      </c>
      <c r="AU102" s="270" t="s">
        <v>425</v>
      </c>
      <c r="AV102" s="270" t="s">
        <v>2887</v>
      </c>
      <c r="AW102" s="270" t="s">
        <v>2888</v>
      </c>
      <c r="AX102" s="270" t="s">
        <v>462</v>
      </c>
      <c r="AY102" s="270" t="s">
        <v>78</v>
      </c>
      <c r="AZ102" s="270" t="s">
        <v>2876</v>
      </c>
      <c r="BA102" s="270" t="s">
        <v>57</v>
      </c>
      <c r="BB102" s="270" t="s">
        <v>3442</v>
      </c>
    </row>
    <row r="103" spans="1:55" s="256" customFormat="1" ht="24.6" customHeight="1">
      <c r="A103" s="496">
        <v>101</v>
      </c>
      <c r="B103" s="497" t="s">
        <v>3418</v>
      </c>
      <c r="C103" s="256" t="s">
        <v>3463</v>
      </c>
      <c r="D103" s="270"/>
      <c r="E103" s="270"/>
      <c r="F103" s="256" t="s">
        <v>3420</v>
      </c>
      <c r="G103" s="256" t="s">
        <v>3421</v>
      </c>
      <c r="H103" s="256" t="s">
        <v>3542</v>
      </c>
      <c r="I103" s="256" t="s">
        <v>3590</v>
      </c>
      <c r="J103" s="256" t="s">
        <v>3542</v>
      </c>
      <c r="K103" s="256" t="s">
        <v>3598</v>
      </c>
      <c r="Q103" s="256" t="s">
        <v>3077</v>
      </c>
      <c r="R103" s="256" t="s">
        <v>3425</v>
      </c>
      <c r="S103" s="256" t="s">
        <v>3212</v>
      </c>
      <c r="AU103" s="270"/>
      <c r="AV103" s="270"/>
      <c r="AW103" s="270"/>
      <c r="AX103" s="270"/>
      <c r="AY103" s="270"/>
      <c r="AZ103" s="270"/>
      <c r="BA103" s="270"/>
      <c r="BB103" s="270"/>
    </row>
    <row r="104" spans="1:55" s="256" customFormat="1" ht="24.6" customHeight="1">
      <c r="A104" s="499">
        <v>102</v>
      </c>
      <c r="B104" s="497" t="s">
        <v>3418</v>
      </c>
      <c r="C104" s="256" t="s">
        <v>3419</v>
      </c>
      <c r="D104" s="270"/>
      <c r="E104" s="270"/>
      <c r="F104" s="256" t="s">
        <v>3599</v>
      </c>
      <c r="G104" s="256" t="s">
        <v>3600</v>
      </c>
      <c r="H104" s="256" t="s">
        <v>3601</v>
      </c>
      <c r="I104" s="256" t="s">
        <v>3602</v>
      </c>
      <c r="J104" s="256" t="str">
        <f t="shared" ref="J104:J135" si="3">_xlfn.CONCAT(H104,": ",I104)</f>
        <v>PROBIDAD Y ANTICORRUPCIÓN: Diseñar estrategias que permitan la prevención y abordaje de los delitos de probidad y corrupción en la gestión judicial.</v>
      </c>
      <c r="K104" s="256" t="s">
        <v>3603</v>
      </c>
      <c r="Q104" s="256" t="s">
        <v>3156</v>
      </c>
      <c r="R104" s="270" t="s">
        <v>3425</v>
      </c>
      <c r="S104" s="256" t="s">
        <v>3426</v>
      </c>
      <c r="AU104" s="270"/>
      <c r="AV104" s="270"/>
      <c r="AW104" s="270"/>
      <c r="AX104" s="270"/>
      <c r="AY104" s="270"/>
      <c r="AZ104" s="270"/>
      <c r="BA104" s="270"/>
    </row>
    <row r="105" spans="1:55" s="256" customFormat="1" ht="24.6" customHeight="1">
      <c r="A105" s="500">
        <v>103</v>
      </c>
      <c r="B105" s="497" t="s">
        <v>3418</v>
      </c>
      <c r="C105" s="256" t="s">
        <v>3419</v>
      </c>
      <c r="D105" s="270"/>
      <c r="E105" s="270"/>
      <c r="F105" s="256" t="s">
        <v>3599</v>
      </c>
      <c r="G105" s="256" t="s">
        <v>3600</v>
      </c>
      <c r="H105" s="256" t="s">
        <v>3601</v>
      </c>
      <c r="I105" s="256" t="s">
        <v>3602</v>
      </c>
      <c r="J105" s="256" t="str">
        <f t="shared" si="3"/>
        <v>PROBIDAD Y ANTICORRUPCIÓN: Diseñar estrategias que permitan la prevención y abordaje de los delitos de probidad y corrupción en la gestión judicial.</v>
      </c>
      <c r="K105" s="256" t="s">
        <v>3603</v>
      </c>
      <c r="Q105" s="256" t="s">
        <v>3156</v>
      </c>
      <c r="R105" s="270" t="s">
        <v>3425</v>
      </c>
      <c r="S105" s="256" t="s">
        <v>3426</v>
      </c>
      <c r="AU105" s="270"/>
      <c r="AV105" s="270"/>
      <c r="AW105" s="270"/>
      <c r="AX105" s="270"/>
      <c r="AY105" s="270"/>
      <c r="AZ105" s="270"/>
      <c r="BA105" s="270"/>
      <c r="BB105" s="276"/>
    </row>
    <row r="106" spans="1:55" s="256" customFormat="1" ht="24.6" customHeight="1">
      <c r="A106" s="496">
        <v>104</v>
      </c>
      <c r="B106" s="497" t="s">
        <v>3418</v>
      </c>
      <c r="C106" s="256" t="s">
        <v>3419</v>
      </c>
      <c r="D106" s="270"/>
      <c r="E106" s="270"/>
      <c r="F106" s="256" t="s">
        <v>3599</v>
      </c>
      <c r="G106" s="256" t="s">
        <v>3600</v>
      </c>
      <c r="H106" s="256" t="s">
        <v>3601</v>
      </c>
      <c r="I106" s="256" t="s">
        <v>3602</v>
      </c>
      <c r="J106" s="256" t="str">
        <f t="shared" si="3"/>
        <v>PROBIDAD Y ANTICORRUPCIÓN: Diseñar estrategias que permitan la prevención y abordaje de los delitos de probidad y corrupción en la gestión judicial.</v>
      </c>
      <c r="K106" s="256" t="s">
        <v>3603</v>
      </c>
      <c r="Q106" s="256" t="s">
        <v>3156</v>
      </c>
      <c r="R106" s="270" t="s">
        <v>3425</v>
      </c>
      <c r="S106" s="256" t="s">
        <v>3426</v>
      </c>
      <c r="AU106" s="270"/>
      <c r="AV106" s="270"/>
      <c r="AW106" s="270"/>
      <c r="AX106" s="270"/>
      <c r="AY106" s="270"/>
      <c r="AZ106" s="270"/>
      <c r="BA106" s="270"/>
      <c r="BB106" s="276"/>
    </row>
    <row r="107" spans="1:55" s="256" customFormat="1" ht="24.6" customHeight="1">
      <c r="A107" s="499">
        <v>105</v>
      </c>
      <c r="B107" s="497" t="s">
        <v>3418</v>
      </c>
      <c r="C107" s="256" t="s">
        <v>3419</v>
      </c>
      <c r="D107" s="270"/>
      <c r="E107" s="270"/>
      <c r="F107" s="256" t="s">
        <v>3599</v>
      </c>
      <c r="G107" s="256" t="s">
        <v>3600</v>
      </c>
      <c r="H107" s="256" t="s">
        <v>3601</v>
      </c>
      <c r="I107" s="256" t="s">
        <v>3602</v>
      </c>
      <c r="J107" s="256" t="str">
        <f t="shared" si="3"/>
        <v>PROBIDAD Y ANTICORRUPCIÓN: Diseñar estrategias que permitan la prevención y abordaje de los delitos de probidad y corrupción en la gestión judicial.</v>
      </c>
      <c r="K107" s="256" t="s">
        <v>3603</v>
      </c>
      <c r="Q107" s="256" t="s">
        <v>3156</v>
      </c>
      <c r="R107" s="270" t="s">
        <v>3425</v>
      </c>
      <c r="S107" s="256" t="s">
        <v>3426</v>
      </c>
      <c r="AU107" s="270"/>
      <c r="AV107" s="270"/>
      <c r="AW107" s="270"/>
      <c r="AX107" s="270"/>
      <c r="AY107" s="270"/>
      <c r="AZ107" s="270"/>
      <c r="BA107" s="270"/>
      <c r="BB107" s="276"/>
    </row>
    <row r="108" spans="1:55" s="256" customFormat="1" ht="24.6" customHeight="1">
      <c r="A108" s="496">
        <v>106</v>
      </c>
      <c r="B108" s="497" t="s">
        <v>3418</v>
      </c>
      <c r="C108" s="256" t="s">
        <v>3419</v>
      </c>
      <c r="D108" s="270"/>
      <c r="E108" s="270"/>
      <c r="F108" s="256" t="s">
        <v>3599</v>
      </c>
      <c r="G108" s="256" t="s">
        <v>3600</v>
      </c>
      <c r="H108" s="256" t="s">
        <v>3601</v>
      </c>
      <c r="I108" s="256" t="s">
        <v>3602</v>
      </c>
      <c r="J108" s="256" t="str">
        <f t="shared" si="3"/>
        <v>PROBIDAD Y ANTICORRUPCIÓN: Diseñar estrategias que permitan la prevención y abordaje de los delitos de probidad y corrupción en la gestión judicial.</v>
      </c>
      <c r="K108" s="256" t="s">
        <v>3604</v>
      </c>
      <c r="Q108" s="256" t="s">
        <v>3129</v>
      </c>
      <c r="R108" s="270" t="s">
        <v>3425</v>
      </c>
      <c r="S108" s="256" t="s">
        <v>3426</v>
      </c>
      <c r="AU108" s="270"/>
      <c r="AV108" s="270"/>
      <c r="AW108" s="270"/>
      <c r="AX108" s="270"/>
      <c r="AY108" s="270"/>
      <c r="AZ108" s="270"/>
      <c r="BA108" s="270"/>
    </row>
    <row r="109" spans="1:55" s="256" customFormat="1" ht="24.6" customHeight="1">
      <c r="A109" s="499">
        <v>107</v>
      </c>
      <c r="B109" s="497" t="s">
        <v>3418</v>
      </c>
      <c r="C109" s="256" t="s">
        <v>3419</v>
      </c>
      <c r="D109" s="270"/>
      <c r="E109" s="270"/>
      <c r="F109" s="256" t="s">
        <v>3599</v>
      </c>
      <c r="G109" s="256" t="s">
        <v>3600</v>
      </c>
      <c r="H109" s="256" t="s">
        <v>3601</v>
      </c>
      <c r="I109" s="256" t="s">
        <v>3602</v>
      </c>
      <c r="J109" s="256" t="str">
        <f t="shared" si="3"/>
        <v>PROBIDAD Y ANTICORRUPCIÓN: Diseñar estrategias que permitan la prevención y abordaje de los delitos de probidad y corrupción en la gestión judicial.</v>
      </c>
      <c r="K109" s="256" t="s">
        <v>3604</v>
      </c>
      <c r="Q109" s="256" t="s">
        <v>3129</v>
      </c>
      <c r="R109" s="270" t="s">
        <v>3425</v>
      </c>
      <c r="S109" s="256" t="s">
        <v>3426</v>
      </c>
      <c r="AU109" s="270"/>
      <c r="AV109" s="270"/>
      <c r="AW109" s="270"/>
      <c r="AX109" s="270"/>
      <c r="AY109" s="270"/>
      <c r="AZ109" s="270"/>
      <c r="BA109" s="270"/>
      <c r="BB109" s="276"/>
    </row>
    <row r="110" spans="1:55" s="256" customFormat="1" ht="24.6" customHeight="1">
      <c r="A110" s="500">
        <v>108</v>
      </c>
      <c r="B110" s="497" t="s">
        <v>3418</v>
      </c>
      <c r="C110" s="256" t="s">
        <v>3419</v>
      </c>
      <c r="D110" s="270"/>
      <c r="E110" s="270"/>
      <c r="F110" s="256" t="s">
        <v>3599</v>
      </c>
      <c r="G110" s="256" t="s">
        <v>3600</v>
      </c>
      <c r="H110" s="256" t="s">
        <v>3601</v>
      </c>
      <c r="I110" s="256" t="s">
        <v>3602</v>
      </c>
      <c r="J110" s="256" t="str">
        <f t="shared" si="3"/>
        <v>PROBIDAD Y ANTICORRUPCIÓN: Diseñar estrategias que permitan la prevención y abordaje de los delitos de probidad y corrupción en la gestión judicial.</v>
      </c>
      <c r="K110" s="256" t="s">
        <v>3604</v>
      </c>
      <c r="Q110" s="256" t="s">
        <v>3129</v>
      </c>
      <c r="R110" s="270" t="s">
        <v>3425</v>
      </c>
      <c r="S110" s="256" t="s">
        <v>3426</v>
      </c>
      <c r="AU110" s="270"/>
      <c r="AV110" s="270"/>
      <c r="AW110" s="270"/>
      <c r="AX110" s="270"/>
      <c r="AY110" s="270"/>
      <c r="AZ110" s="270"/>
      <c r="BA110" s="270"/>
      <c r="BB110" s="276"/>
    </row>
    <row r="111" spans="1:55" s="279" customFormat="1" ht="24.6" customHeight="1">
      <c r="A111" s="496">
        <v>109</v>
      </c>
      <c r="B111" s="497" t="s">
        <v>3418</v>
      </c>
      <c r="C111" s="256" t="s">
        <v>3419</v>
      </c>
      <c r="D111" s="270"/>
      <c r="E111" s="270"/>
      <c r="F111" s="279" t="s">
        <v>3599</v>
      </c>
      <c r="G111" s="279" t="s">
        <v>3600</v>
      </c>
      <c r="H111" s="279" t="s">
        <v>3601</v>
      </c>
      <c r="I111" s="279" t="s">
        <v>3602</v>
      </c>
      <c r="J111" s="279" t="str">
        <f t="shared" si="3"/>
        <v>PROBIDAD Y ANTICORRUPCIÓN: Diseñar estrategias que permitan la prevención y abordaje de los delitos de probidad y corrupción en la gestión judicial.</v>
      </c>
      <c r="K111" s="256" t="s">
        <v>3604</v>
      </c>
      <c r="L111" s="256"/>
      <c r="M111" s="256"/>
      <c r="N111" s="256"/>
      <c r="O111" s="256"/>
      <c r="P111" s="256"/>
      <c r="Q111" s="279" t="s">
        <v>3129</v>
      </c>
      <c r="R111" s="270" t="s">
        <v>3425</v>
      </c>
      <c r="S111" s="256" t="s">
        <v>3426</v>
      </c>
      <c r="T111" s="256"/>
      <c r="V111" s="256"/>
      <c r="W111" s="256"/>
      <c r="X111" s="256"/>
      <c r="Y111" s="256"/>
      <c r="Z111" s="256"/>
      <c r="AA111" s="256"/>
      <c r="AB111" s="256"/>
      <c r="AC111" s="256"/>
      <c r="AD111" s="256"/>
      <c r="AE111" s="256"/>
      <c r="AF111" s="256"/>
      <c r="AG111" s="256"/>
      <c r="AH111" s="256"/>
      <c r="AI111" s="256"/>
      <c r="AJ111" s="256"/>
      <c r="AK111" s="256"/>
      <c r="AL111" s="256"/>
      <c r="AM111" s="256"/>
      <c r="AN111" s="256"/>
      <c r="AO111" s="256"/>
      <c r="AP111" s="256"/>
      <c r="AQ111" s="256"/>
      <c r="AR111" s="256"/>
      <c r="AT111" s="256"/>
      <c r="AU111" s="270"/>
      <c r="AV111" s="270"/>
      <c r="AW111" s="270"/>
      <c r="AX111" s="270"/>
      <c r="AY111" s="270"/>
      <c r="AZ111" s="270"/>
      <c r="BA111" s="270"/>
      <c r="BB111" s="276"/>
    </row>
    <row r="112" spans="1:55" s="270" customFormat="1" ht="24.6" customHeight="1">
      <c r="A112" s="499">
        <v>110</v>
      </c>
      <c r="B112" s="497" t="s">
        <v>3418</v>
      </c>
      <c r="C112" s="270" t="s">
        <v>3419</v>
      </c>
      <c r="F112" s="270" t="s">
        <v>3599</v>
      </c>
      <c r="G112" s="270" t="s">
        <v>3600</v>
      </c>
      <c r="H112" s="270" t="s">
        <v>3601</v>
      </c>
      <c r="I112" s="270" t="s">
        <v>3602</v>
      </c>
      <c r="J112" s="270" t="str">
        <f t="shared" si="3"/>
        <v>PROBIDAD Y ANTICORRUPCIÓN: Diseñar estrategias que permitan la prevención y abordaje de los delitos de probidad y corrupción en la gestión judicial.</v>
      </c>
      <c r="K112" s="274" t="s">
        <v>3605</v>
      </c>
      <c r="L112" s="274"/>
      <c r="M112" s="274"/>
      <c r="N112" s="274"/>
      <c r="O112" s="274"/>
      <c r="P112" s="274"/>
      <c r="Q112" s="270" t="s">
        <v>3071</v>
      </c>
      <c r="R112" s="270" t="s">
        <v>3425</v>
      </c>
      <c r="S112" s="256" t="s">
        <v>3426</v>
      </c>
      <c r="T112" s="256"/>
      <c r="V112" s="256"/>
      <c r="W112" s="256"/>
      <c r="X112" s="256"/>
      <c r="Y112" s="256"/>
      <c r="Z112" s="256"/>
      <c r="AA112" s="256"/>
      <c r="AB112" s="256"/>
      <c r="AC112" s="256"/>
      <c r="AD112" s="256"/>
      <c r="AE112" s="256"/>
      <c r="AF112" s="256"/>
      <c r="AG112" s="256"/>
      <c r="AH112" s="256"/>
      <c r="AI112" s="260"/>
      <c r="AJ112" s="260"/>
      <c r="AK112" s="260"/>
      <c r="AL112" s="260"/>
      <c r="AM112" s="260"/>
      <c r="AN112" s="260"/>
      <c r="AO112" s="260"/>
      <c r="AP112" s="260"/>
      <c r="AQ112" s="260"/>
      <c r="AR112" s="260"/>
      <c r="AT112" s="256"/>
    </row>
    <row r="113" spans="1:54" s="276" customFormat="1" ht="24.6" customHeight="1">
      <c r="A113" s="496">
        <v>111</v>
      </c>
      <c r="B113" s="497" t="s">
        <v>3418</v>
      </c>
      <c r="C113" s="270" t="s">
        <v>3419</v>
      </c>
      <c r="D113" s="270"/>
      <c r="E113" s="270"/>
      <c r="F113" s="276" t="s">
        <v>3599</v>
      </c>
      <c r="G113" s="276" t="s">
        <v>3600</v>
      </c>
      <c r="H113" s="276" t="s">
        <v>3601</v>
      </c>
      <c r="I113" s="276" t="s">
        <v>3602</v>
      </c>
      <c r="J113" s="276" t="str">
        <f t="shared" si="3"/>
        <v>PROBIDAD Y ANTICORRUPCIÓN: Diseñar estrategias que permitan la prevención y abordaje de los delitos de probidad y corrupción en la gestión judicial.</v>
      </c>
      <c r="K113" s="256" t="s">
        <v>3605</v>
      </c>
      <c r="L113" s="256"/>
      <c r="M113" s="256"/>
      <c r="N113" s="256"/>
      <c r="O113" s="256"/>
      <c r="P113" s="256"/>
      <c r="Q113" s="276" t="s">
        <v>3071</v>
      </c>
      <c r="R113" s="270" t="s">
        <v>3425</v>
      </c>
      <c r="S113" s="256" t="s">
        <v>3426</v>
      </c>
      <c r="T113" s="256"/>
      <c r="V113" s="256"/>
      <c r="W113" s="256"/>
      <c r="X113" s="256"/>
      <c r="Y113" s="256"/>
      <c r="Z113" s="256"/>
      <c r="AA113" s="256"/>
      <c r="AB113" s="256"/>
      <c r="AC113" s="256"/>
      <c r="AD113" s="256"/>
      <c r="AE113" s="256"/>
      <c r="AF113" s="256"/>
      <c r="AG113" s="256"/>
      <c r="AH113" s="256"/>
      <c r="AI113" s="256"/>
      <c r="AJ113" s="256"/>
      <c r="AK113" s="256"/>
      <c r="AL113" s="256"/>
      <c r="AM113" s="256"/>
      <c r="AN113" s="256"/>
      <c r="AO113" s="256"/>
      <c r="AP113" s="256"/>
      <c r="AQ113" s="256"/>
      <c r="AR113" s="256"/>
      <c r="AT113" s="256"/>
      <c r="AU113" s="270"/>
      <c r="AV113" s="270"/>
      <c r="AW113" s="270"/>
      <c r="AX113" s="270"/>
      <c r="AY113" s="270"/>
      <c r="AZ113" s="270"/>
      <c r="BA113" s="270"/>
    </row>
    <row r="114" spans="1:54" s="256" customFormat="1" ht="24.6" customHeight="1">
      <c r="A114" s="499">
        <v>112</v>
      </c>
      <c r="B114" s="497" t="s">
        <v>3418</v>
      </c>
      <c r="C114" s="270" t="s">
        <v>3419</v>
      </c>
      <c r="D114" s="270"/>
      <c r="E114" s="270"/>
      <c r="F114" s="256" t="s">
        <v>3599</v>
      </c>
      <c r="G114" s="256" t="s">
        <v>3600</v>
      </c>
      <c r="H114" s="256" t="s">
        <v>3601</v>
      </c>
      <c r="I114" s="256" t="s">
        <v>3602</v>
      </c>
      <c r="J114" s="256" t="str">
        <f t="shared" si="3"/>
        <v>PROBIDAD Y ANTICORRUPCIÓN: Diseñar estrategias que permitan la prevención y abordaje de los delitos de probidad y corrupción en la gestión judicial.</v>
      </c>
      <c r="K114" s="256" t="s">
        <v>3605</v>
      </c>
      <c r="Q114" s="256" t="s">
        <v>3071</v>
      </c>
      <c r="R114" s="283" t="s">
        <v>3425</v>
      </c>
      <c r="S114" s="256" t="s">
        <v>3426</v>
      </c>
      <c r="AU114" s="270"/>
      <c r="AV114" s="270"/>
      <c r="AW114" s="270"/>
      <c r="AX114" s="270"/>
      <c r="AY114" s="270"/>
      <c r="AZ114" s="270"/>
      <c r="BA114" s="270"/>
      <c r="BB114" s="276"/>
    </row>
    <row r="115" spans="1:54" s="256" customFormat="1" ht="24.6" customHeight="1">
      <c r="A115" s="500">
        <v>113</v>
      </c>
      <c r="B115" s="50" t="s">
        <v>3431</v>
      </c>
      <c r="C115" s="274" t="s">
        <v>3606</v>
      </c>
      <c r="D115" s="270"/>
      <c r="E115" s="270"/>
      <c r="F115" s="256" t="s">
        <v>3599</v>
      </c>
      <c r="G115" s="256" t="s">
        <v>3600</v>
      </c>
      <c r="H115" s="256" t="s">
        <v>3601</v>
      </c>
      <c r="I115" s="256" t="s">
        <v>3602</v>
      </c>
      <c r="J115" s="256" t="str">
        <f t="shared" si="3"/>
        <v>PROBIDAD Y ANTICORRUPCIÓN: Diseñar estrategias que permitan la prevención y abordaje de los delitos de probidad y corrupción en la gestión judicial.</v>
      </c>
      <c r="K115" s="256" t="s">
        <v>3607</v>
      </c>
      <c r="Q115" s="260" t="s">
        <v>3087</v>
      </c>
      <c r="R115" s="260" t="s">
        <v>3608</v>
      </c>
      <c r="S115" s="274" t="s">
        <v>75</v>
      </c>
      <c r="T115" s="256" t="s">
        <v>3434</v>
      </c>
      <c r="V115" s="498">
        <v>0</v>
      </c>
      <c r="W115" s="498">
        <v>1</v>
      </c>
      <c r="X115" s="508">
        <v>0.1</v>
      </c>
      <c r="Y115" s="508">
        <v>0.2</v>
      </c>
      <c r="Z115" s="508">
        <v>0.4</v>
      </c>
      <c r="AA115" s="508">
        <v>0.6</v>
      </c>
      <c r="AB115" s="508">
        <v>0.8</v>
      </c>
      <c r="AC115" s="508">
        <v>1</v>
      </c>
      <c r="AE115" s="256" t="s">
        <v>3609</v>
      </c>
      <c r="AF115" s="256">
        <v>2025</v>
      </c>
      <c r="AG115" s="256" t="s">
        <v>3610</v>
      </c>
      <c r="AH115" s="256" t="s">
        <v>75</v>
      </c>
      <c r="AU115" s="270" t="e">
        <v>#N/A</v>
      </c>
      <c r="AV115" s="270" t="e">
        <v>#N/A</v>
      </c>
      <c r="AW115" s="270" t="e">
        <v>#N/A</v>
      </c>
      <c r="AX115" s="270" t="e">
        <v>#N/A</v>
      </c>
      <c r="AY115" s="270" t="e">
        <v>#N/A</v>
      </c>
      <c r="AZ115" s="270" t="e">
        <v>#N/A</v>
      </c>
      <c r="BA115" s="270" t="e">
        <v>#N/A</v>
      </c>
      <c r="BB115" s="276" t="s">
        <v>3438</v>
      </c>
    </row>
    <row r="116" spans="1:54" s="256" customFormat="1" ht="24.6" customHeight="1">
      <c r="A116" s="496">
        <v>114</v>
      </c>
      <c r="B116" s="50" t="s">
        <v>3431</v>
      </c>
      <c r="C116" s="274" t="s">
        <v>3606</v>
      </c>
      <c r="D116" s="270"/>
      <c r="E116" s="270"/>
      <c r="F116" s="256" t="s">
        <v>3599</v>
      </c>
      <c r="G116" s="256" t="s">
        <v>3600</v>
      </c>
      <c r="H116" s="256" t="s">
        <v>3601</v>
      </c>
      <c r="I116" s="256" t="s">
        <v>3602</v>
      </c>
      <c r="J116" s="256" t="str">
        <f t="shared" si="3"/>
        <v>PROBIDAD Y ANTICORRUPCIÓN: Diseñar estrategias que permitan la prevención y abordaje de los delitos de probidad y corrupción en la gestión judicial.</v>
      </c>
      <c r="K116" s="256" t="s">
        <v>3607</v>
      </c>
      <c r="Q116" s="260" t="s">
        <v>3087</v>
      </c>
      <c r="R116" s="260" t="s">
        <v>3608</v>
      </c>
      <c r="S116" s="274" t="s">
        <v>75</v>
      </c>
      <c r="T116" s="256" t="s">
        <v>3434</v>
      </c>
      <c r="V116" s="498">
        <v>0</v>
      </c>
      <c r="W116" s="498">
        <v>1</v>
      </c>
      <c r="X116" s="508">
        <v>0.1</v>
      </c>
      <c r="Y116" s="508">
        <v>0.2</v>
      </c>
      <c r="Z116" s="508">
        <v>0.4</v>
      </c>
      <c r="AA116" s="508">
        <v>0.6</v>
      </c>
      <c r="AB116" s="508">
        <v>0.8</v>
      </c>
      <c r="AC116" s="508">
        <v>1</v>
      </c>
      <c r="AE116" s="256" t="s">
        <v>3611</v>
      </c>
      <c r="AF116" s="256">
        <v>2025</v>
      </c>
      <c r="AG116" s="256" t="s">
        <v>3612</v>
      </c>
      <c r="AH116" s="256" t="s">
        <v>75</v>
      </c>
      <c r="AU116" s="270" t="e">
        <v>#N/A</v>
      </c>
      <c r="AV116" s="270" t="e">
        <v>#N/A</v>
      </c>
      <c r="AW116" s="270" t="e">
        <v>#N/A</v>
      </c>
      <c r="AX116" s="270" t="e">
        <v>#N/A</v>
      </c>
      <c r="AY116" s="270" t="e">
        <v>#N/A</v>
      </c>
      <c r="AZ116" s="270" t="e">
        <v>#N/A</v>
      </c>
      <c r="BA116" s="270" t="e">
        <v>#N/A</v>
      </c>
      <c r="BB116" s="276" t="s">
        <v>3438</v>
      </c>
    </row>
    <row r="117" spans="1:54" s="256" customFormat="1" ht="24.6" customHeight="1">
      <c r="A117" s="499">
        <v>115</v>
      </c>
      <c r="B117" s="50" t="s">
        <v>3431</v>
      </c>
      <c r="C117" s="274" t="s">
        <v>3606</v>
      </c>
      <c r="D117" s="270"/>
      <c r="E117" s="270"/>
      <c r="F117" s="256" t="s">
        <v>3599</v>
      </c>
      <c r="G117" s="256" t="s">
        <v>3600</v>
      </c>
      <c r="H117" s="256" t="s">
        <v>3601</v>
      </c>
      <c r="I117" s="256" t="s">
        <v>3602</v>
      </c>
      <c r="J117" s="256" t="str">
        <f t="shared" si="3"/>
        <v>PROBIDAD Y ANTICORRUPCIÓN: Diseñar estrategias que permitan la prevención y abordaje de los delitos de probidad y corrupción en la gestión judicial.</v>
      </c>
      <c r="K117" s="256" t="s">
        <v>3607</v>
      </c>
      <c r="Q117" s="260" t="s">
        <v>3087</v>
      </c>
      <c r="R117" s="260" t="s">
        <v>3608</v>
      </c>
      <c r="S117" s="274" t="s">
        <v>75</v>
      </c>
      <c r="T117" s="256" t="s">
        <v>3434</v>
      </c>
      <c r="V117" s="498">
        <v>0</v>
      </c>
      <c r="W117" s="498">
        <v>1</v>
      </c>
      <c r="X117" s="508">
        <v>0.1</v>
      </c>
      <c r="Y117" s="508">
        <v>0.2</v>
      </c>
      <c r="Z117" s="508">
        <v>0.4</v>
      </c>
      <c r="AA117" s="508">
        <v>0.6</v>
      </c>
      <c r="AB117" s="508">
        <v>0.8</v>
      </c>
      <c r="AC117" s="508">
        <v>1</v>
      </c>
      <c r="AE117" s="256" t="s">
        <v>3613</v>
      </c>
      <c r="AF117" s="256">
        <v>2026</v>
      </c>
      <c r="AG117" s="256" t="s">
        <v>3614</v>
      </c>
      <c r="AH117" s="256" t="s">
        <v>75</v>
      </c>
      <c r="AU117" s="270" t="e">
        <v>#N/A</v>
      </c>
      <c r="AV117" s="270" t="e">
        <v>#N/A</v>
      </c>
      <c r="AW117" s="270" t="e">
        <v>#N/A</v>
      </c>
      <c r="AX117" s="270" t="e">
        <v>#N/A</v>
      </c>
      <c r="AY117" s="270" t="e">
        <v>#N/A</v>
      </c>
      <c r="AZ117" s="270" t="e">
        <v>#N/A</v>
      </c>
      <c r="BA117" s="270" t="e">
        <v>#N/A</v>
      </c>
      <c r="BB117" s="276" t="s">
        <v>3438</v>
      </c>
    </row>
    <row r="118" spans="1:54" s="279" customFormat="1" ht="24.6" customHeight="1">
      <c r="A118" s="496">
        <v>116</v>
      </c>
      <c r="B118" s="50" t="s">
        <v>3431</v>
      </c>
      <c r="C118" s="282" t="s">
        <v>3606</v>
      </c>
      <c r="D118" s="270"/>
      <c r="E118" s="270"/>
      <c r="F118" s="279" t="s">
        <v>3599</v>
      </c>
      <c r="G118" s="279" t="s">
        <v>3600</v>
      </c>
      <c r="H118" s="256" t="s">
        <v>3601</v>
      </c>
      <c r="I118" s="279" t="s">
        <v>3602</v>
      </c>
      <c r="J118" s="279" t="str">
        <f t="shared" si="3"/>
        <v>PROBIDAD Y ANTICORRUPCIÓN: Diseñar estrategias que permitan la prevención y abordaje de los delitos de probidad y corrupción en la gestión judicial.</v>
      </c>
      <c r="K118" s="256" t="s">
        <v>3607</v>
      </c>
      <c r="L118" s="256"/>
      <c r="M118" s="256"/>
      <c r="N118" s="256"/>
      <c r="O118" s="256"/>
      <c r="P118" s="256"/>
      <c r="Q118" s="280" t="s">
        <v>3087</v>
      </c>
      <c r="R118" s="260" t="s">
        <v>3608</v>
      </c>
      <c r="S118" s="274" t="s">
        <v>75</v>
      </c>
      <c r="T118" s="256" t="s">
        <v>3434</v>
      </c>
      <c r="V118" s="498">
        <v>0</v>
      </c>
      <c r="W118" s="498">
        <v>1</v>
      </c>
      <c r="X118" s="508">
        <v>0.1</v>
      </c>
      <c r="Y118" s="508">
        <v>0.2</v>
      </c>
      <c r="Z118" s="508">
        <v>0.4</v>
      </c>
      <c r="AA118" s="508">
        <v>0.6</v>
      </c>
      <c r="AB118" s="508">
        <v>0.8</v>
      </c>
      <c r="AC118" s="508">
        <v>1</v>
      </c>
      <c r="AD118" s="256"/>
      <c r="AE118" s="256" t="s">
        <v>3611</v>
      </c>
      <c r="AF118" s="256" t="s">
        <v>3615</v>
      </c>
      <c r="AG118" s="256" t="s">
        <v>3616</v>
      </c>
      <c r="AH118" s="256" t="s">
        <v>75</v>
      </c>
      <c r="AI118" s="256"/>
      <c r="AJ118" s="256"/>
      <c r="AK118" s="256"/>
      <c r="AL118" s="256"/>
      <c r="AM118" s="256"/>
      <c r="AN118" s="256"/>
      <c r="AO118" s="256"/>
      <c r="AP118" s="256"/>
      <c r="AQ118" s="256"/>
      <c r="AR118" s="256"/>
      <c r="AT118" s="256"/>
      <c r="AU118" s="270" t="e">
        <v>#N/A</v>
      </c>
      <c r="AV118" s="270" t="e">
        <v>#N/A</v>
      </c>
      <c r="AW118" s="270" t="e">
        <v>#N/A</v>
      </c>
      <c r="AX118" s="270" t="e">
        <v>#N/A</v>
      </c>
      <c r="AY118" s="270" t="e">
        <v>#N/A</v>
      </c>
      <c r="AZ118" s="270" t="e">
        <v>#N/A</v>
      </c>
      <c r="BA118" s="270" t="e">
        <v>#N/A</v>
      </c>
      <c r="BB118" s="276" t="s">
        <v>3438</v>
      </c>
    </row>
    <row r="119" spans="1:54" s="270" customFormat="1" ht="24.6" customHeight="1">
      <c r="A119" s="499">
        <v>117</v>
      </c>
      <c r="B119" s="50" t="s">
        <v>3431</v>
      </c>
      <c r="C119" s="284" t="s">
        <v>3606</v>
      </c>
      <c r="F119" s="270" t="s">
        <v>3599</v>
      </c>
      <c r="G119" s="270" t="s">
        <v>3600</v>
      </c>
      <c r="H119" s="256" t="s">
        <v>3601</v>
      </c>
      <c r="I119" s="270" t="s">
        <v>3602</v>
      </c>
      <c r="J119" s="270" t="str">
        <f t="shared" si="3"/>
        <v>PROBIDAD Y ANTICORRUPCIÓN: Diseñar estrategias que permitan la prevención y abordaje de los delitos de probidad y corrupción en la gestión judicial.</v>
      </c>
      <c r="K119" s="274" t="s">
        <v>3607</v>
      </c>
      <c r="L119" s="274"/>
      <c r="M119" s="274"/>
      <c r="N119" s="274"/>
      <c r="O119" s="274"/>
      <c r="P119" s="274"/>
      <c r="Q119" s="275" t="s">
        <v>3087</v>
      </c>
      <c r="R119" s="260" t="s">
        <v>3608</v>
      </c>
      <c r="S119" s="274" t="s">
        <v>75</v>
      </c>
      <c r="T119" s="256" t="s">
        <v>3434</v>
      </c>
      <c r="V119" s="498">
        <v>0</v>
      </c>
      <c r="W119" s="498">
        <v>1</v>
      </c>
      <c r="X119" s="508">
        <v>0.1</v>
      </c>
      <c r="Y119" s="508">
        <v>0.2</v>
      </c>
      <c r="Z119" s="508">
        <v>0.4</v>
      </c>
      <c r="AA119" s="508">
        <v>0.6</v>
      </c>
      <c r="AB119" s="508">
        <v>0.8</v>
      </c>
      <c r="AC119" s="508">
        <v>1</v>
      </c>
      <c r="AD119" s="256"/>
      <c r="AE119" s="256" t="s">
        <v>3611</v>
      </c>
      <c r="AF119" s="256">
        <v>2030</v>
      </c>
      <c r="AG119" s="256" t="s">
        <v>3617</v>
      </c>
      <c r="AH119" s="256" t="s">
        <v>75</v>
      </c>
      <c r="AI119" s="260"/>
      <c r="AJ119" s="260"/>
      <c r="AK119" s="260"/>
      <c r="AL119" s="260"/>
      <c r="AM119" s="260"/>
      <c r="AN119" s="260"/>
      <c r="AO119" s="260"/>
      <c r="AP119" s="260"/>
      <c r="AQ119" s="260"/>
      <c r="AR119" s="260"/>
      <c r="AT119" s="256" t="s">
        <v>372</v>
      </c>
      <c r="AU119" s="270" t="s">
        <v>373</v>
      </c>
      <c r="AV119" s="270" t="s">
        <v>2545</v>
      </c>
      <c r="AW119" s="270" t="s">
        <v>2524</v>
      </c>
      <c r="AX119" s="270" t="s">
        <v>462</v>
      </c>
      <c r="AY119" s="270" t="s">
        <v>75</v>
      </c>
      <c r="AZ119" s="270" t="s">
        <v>2548</v>
      </c>
      <c r="BA119" s="270" t="s">
        <v>57</v>
      </c>
      <c r="BB119" s="270" t="s">
        <v>3442</v>
      </c>
    </row>
    <row r="120" spans="1:54" s="276" customFormat="1" ht="24.6" customHeight="1">
      <c r="A120" s="500">
        <v>118</v>
      </c>
      <c r="B120" s="497" t="s">
        <v>3418</v>
      </c>
      <c r="C120" s="276" t="s">
        <v>3618</v>
      </c>
      <c r="D120" s="270"/>
      <c r="E120" s="270"/>
      <c r="F120" s="276" t="s">
        <v>3599</v>
      </c>
      <c r="G120" s="276" t="s">
        <v>3600</v>
      </c>
      <c r="H120" s="276" t="s">
        <v>3601</v>
      </c>
      <c r="I120" s="276" t="s">
        <v>3602</v>
      </c>
      <c r="J120" s="276" t="str">
        <f t="shared" si="3"/>
        <v>PROBIDAD Y ANTICORRUPCIÓN: Diseñar estrategias que permitan la prevención y abordaje de los delitos de probidad y corrupción en la gestión judicial.</v>
      </c>
      <c r="K120" s="256" t="s">
        <v>3619</v>
      </c>
      <c r="L120" s="256"/>
      <c r="M120" s="256"/>
      <c r="N120" s="256"/>
      <c r="O120" s="256"/>
      <c r="P120" s="256"/>
      <c r="Q120" s="276" t="s">
        <v>3102</v>
      </c>
      <c r="R120" s="276" t="s">
        <v>3425</v>
      </c>
      <c r="S120" s="256" t="s">
        <v>3211</v>
      </c>
      <c r="T120" s="256"/>
      <c r="V120" s="256"/>
      <c r="W120" s="256"/>
      <c r="X120" s="256"/>
      <c r="Y120" s="256"/>
      <c r="Z120" s="256"/>
      <c r="AA120" s="256"/>
      <c r="AB120" s="256"/>
      <c r="AC120" s="256"/>
      <c r="AD120" s="256"/>
      <c r="AE120" s="256"/>
      <c r="AF120" s="256"/>
      <c r="AG120" s="256"/>
      <c r="AH120" s="256"/>
      <c r="AI120" s="256"/>
      <c r="AJ120" s="256"/>
      <c r="AK120" s="256"/>
      <c r="AL120" s="256"/>
      <c r="AM120" s="256"/>
      <c r="AN120" s="256"/>
      <c r="AO120" s="256"/>
      <c r="AP120" s="256"/>
      <c r="AQ120" s="256"/>
      <c r="AR120" s="256"/>
      <c r="AT120" s="256"/>
      <c r="AU120" s="270"/>
      <c r="AV120" s="270"/>
      <c r="AW120" s="270"/>
      <c r="AX120" s="270"/>
      <c r="AY120" s="270"/>
      <c r="AZ120" s="270"/>
      <c r="BA120" s="270"/>
      <c r="BB120" s="256"/>
    </row>
    <row r="121" spans="1:54" s="256" customFormat="1" ht="24.6" customHeight="1">
      <c r="A121" s="496">
        <v>119</v>
      </c>
      <c r="B121" s="501" t="s">
        <v>3431</v>
      </c>
      <c r="C121" s="256" t="s">
        <v>3620</v>
      </c>
      <c r="D121" s="270"/>
      <c r="E121" s="270"/>
      <c r="F121" s="256" t="s">
        <v>3599</v>
      </c>
      <c r="G121" s="256" t="s">
        <v>3600</v>
      </c>
      <c r="H121" s="256" t="s">
        <v>3601</v>
      </c>
      <c r="I121" s="256" t="s">
        <v>3602</v>
      </c>
      <c r="J121" s="256" t="str">
        <f t="shared" si="3"/>
        <v>PROBIDAD Y ANTICORRUPCIÓN: Diseñar estrategias que permitan la prevención y abordaje de los delitos de probidad y corrupción en la gestión judicial.</v>
      </c>
      <c r="K121" s="256" t="s">
        <v>3621</v>
      </c>
      <c r="Q121" s="256" t="s">
        <v>3177</v>
      </c>
      <c r="R121" s="270" t="s">
        <v>3241</v>
      </c>
      <c r="S121" s="256" t="s">
        <v>2926</v>
      </c>
      <c r="T121" s="256" t="s">
        <v>3582</v>
      </c>
      <c r="V121" s="498">
        <v>0</v>
      </c>
      <c r="W121" s="498">
        <v>1</v>
      </c>
      <c r="X121" s="508">
        <v>0.1</v>
      </c>
      <c r="Y121" s="508">
        <v>0.2</v>
      </c>
      <c r="Z121" s="508">
        <v>0.4</v>
      </c>
      <c r="AA121" s="508">
        <v>0.6</v>
      </c>
      <c r="AB121" s="508">
        <v>0.8</v>
      </c>
      <c r="AC121" s="508">
        <v>1</v>
      </c>
      <c r="AE121" s="256" t="s">
        <v>3622</v>
      </c>
      <c r="AF121" s="256" t="s">
        <v>3435</v>
      </c>
      <c r="AG121" s="256" t="s">
        <v>3623</v>
      </c>
      <c r="AH121" s="256" t="s">
        <v>3624</v>
      </c>
      <c r="AI121" s="256" t="s">
        <v>3625</v>
      </c>
      <c r="AL121" s="256" t="s">
        <v>3623</v>
      </c>
      <c r="AU121" s="270" t="e">
        <v>#N/A</v>
      </c>
      <c r="AV121" s="270" t="e">
        <v>#N/A</v>
      </c>
      <c r="AW121" s="270" t="e">
        <v>#N/A</v>
      </c>
      <c r="AX121" s="270" t="e">
        <v>#N/A</v>
      </c>
      <c r="AY121" s="270" t="e">
        <v>#N/A</v>
      </c>
      <c r="AZ121" s="270" t="e">
        <v>#N/A</v>
      </c>
      <c r="BA121" s="270" t="e">
        <v>#N/A</v>
      </c>
      <c r="BB121" s="256" t="s">
        <v>3626</v>
      </c>
    </row>
    <row r="122" spans="1:54" s="270" customFormat="1" ht="24.6" customHeight="1">
      <c r="A122" s="499">
        <v>120</v>
      </c>
      <c r="B122" s="50" t="s">
        <v>3431</v>
      </c>
      <c r="C122" s="270" t="s">
        <v>3463</v>
      </c>
      <c r="F122" s="270" t="s">
        <v>3599</v>
      </c>
      <c r="G122" s="270" t="s">
        <v>3600</v>
      </c>
      <c r="H122" s="270" t="s">
        <v>3601</v>
      </c>
      <c r="I122" s="270" t="s">
        <v>3602</v>
      </c>
      <c r="J122" s="270" t="str">
        <f t="shared" si="3"/>
        <v>PROBIDAD Y ANTICORRUPCIÓN: Diseñar estrategias que permitan la prevención y abordaje de los delitos de probidad y corrupción en la gestión judicial.</v>
      </c>
      <c r="K122" s="274" t="s">
        <v>3627</v>
      </c>
      <c r="L122" s="274"/>
      <c r="M122" s="274"/>
      <c r="N122" s="274"/>
      <c r="O122" s="274"/>
      <c r="P122" s="274"/>
      <c r="Q122" s="270" t="s">
        <v>3076</v>
      </c>
      <c r="R122" s="270" t="s">
        <v>3259</v>
      </c>
      <c r="S122" s="256" t="s">
        <v>58</v>
      </c>
      <c r="T122" s="256" t="s">
        <v>3434</v>
      </c>
      <c r="V122" s="498">
        <v>0</v>
      </c>
      <c r="W122" s="498">
        <v>1</v>
      </c>
      <c r="X122" s="508">
        <v>0.2</v>
      </c>
      <c r="Y122" s="508">
        <v>0.4</v>
      </c>
      <c r="Z122" s="508">
        <v>0.6</v>
      </c>
      <c r="AA122" s="508">
        <v>0.8</v>
      </c>
      <c r="AB122" s="508">
        <v>0.8</v>
      </c>
      <c r="AC122" s="508">
        <v>1</v>
      </c>
      <c r="AD122" s="256"/>
      <c r="AE122" s="256" t="s">
        <v>3512</v>
      </c>
      <c r="AF122" s="256">
        <v>2025</v>
      </c>
      <c r="AG122" s="256" t="s">
        <v>3628</v>
      </c>
      <c r="AH122" s="256" t="s">
        <v>58</v>
      </c>
      <c r="AI122" s="260"/>
      <c r="AJ122" s="260"/>
      <c r="AK122" s="260"/>
      <c r="AL122" s="260"/>
      <c r="AM122" s="260"/>
      <c r="AN122" s="260"/>
      <c r="AO122" s="260"/>
      <c r="AP122" s="260"/>
      <c r="AQ122" s="260"/>
      <c r="AR122" s="260"/>
      <c r="AT122" s="256" t="s">
        <v>271</v>
      </c>
      <c r="AU122" s="270" t="s">
        <v>272</v>
      </c>
      <c r="AV122" s="270" t="s">
        <v>2215</v>
      </c>
      <c r="AW122" s="270" t="s">
        <v>1108</v>
      </c>
      <c r="AX122" s="270" t="s">
        <v>2001</v>
      </c>
      <c r="AY122" s="270" t="s">
        <v>58</v>
      </c>
      <c r="AZ122" s="270" t="s">
        <v>2212</v>
      </c>
      <c r="BA122" s="270" t="s">
        <v>41</v>
      </c>
      <c r="BB122" s="270" t="s">
        <v>3442</v>
      </c>
    </row>
    <row r="123" spans="1:54" s="276" customFormat="1" ht="24.6" customHeight="1">
      <c r="A123" s="496">
        <v>121</v>
      </c>
      <c r="B123" s="501" t="s">
        <v>3431</v>
      </c>
      <c r="C123" s="276" t="s">
        <v>3463</v>
      </c>
      <c r="D123" s="270"/>
      <c r="E123" s="270"/>
      <c r="F123" s="276" t="s">
        <v>3599</v>
      </c>
      <c r="G123" s="276" t="s">
        <v>3600</v>
      </c>
      <c r="H123" s="276" t="s">
        <v>3601</v>
      </c>
      <c r="I123" s="276" t="s">
        <v>3602</v>
      </c>
      <c r="J123" s="276" t="str">
        <f t="shared" si="3"/>
        <v>PROBIDAD Y ANTICORRUPCIÓN: Diseñar estrategias que permitan la prevención y abordaje de los delitos de probidad y corrupción en la gestión judicial.</v>
      </c>
      <c r="K123" s="256" t="s">
        <v>3627</v>
      </c>
      <c r="L123" s="256"/>
      <c r="M123" s="256"/>
      <c r="N123" s="256"/>
      <c r="O123" s="256"/>
      <c r="P123" s="256"/>
      <c r="Q123" s="276" t="s">
        <v>3076</v>
      </c>
      <c r="R123" s="270" t="s">
        <v>3259</v>
      </c>
      <c r="S123" s="256" t="s">
        <v>58</v>
      </c>
      <c r="T123" s="256" t="s">
        <v>3434</v>
      </c>
      <c r="V123" s="498">
        <v>0</v>
      </c>
      <c r="W123" s="498">
        <v>1</v>
      </c>
      <c r="X123" s="508">
        <v>0.2</v>
      </c>
      <c r="Y123" s="508">
        <v>0.4</v>
      </c>
      <c r="Z123" s="508">
        <v>0.6</v>
      </c>
      <c r="AA123" s="508">
        <v>0.8</v>
      </c>
      <c r="AB123" s="508">
        <v>0.8</v>
      </c>
      <c r="AC123" s="508">
        <v>1</v>
      </c>
      <c r="AD123" s="256"/>
      <c r="AE123" s="256" t="s">
        <v>3512</v>
      </c>
      <c r="AF123" s="256" t="s">
        <v>3615</v>
      </c>
      <c r="AG123" s="256" t="s">
        <v>3629</v>
      </c>
      <c r="AH123" s="256" t="s">
        <v>58</v>
      </c>
      <c r="AI123" s="256"/>
      <c r="AJ123" s="256"/>
      <c r="AK123" s="256"/>
      <c r="AL123" s="256"/>
      <c r="AM123" s="256"/>
      <c r="AN123" s="256"/>
      <c r="AO123" s="256"/>
      <c r="AP123" s="256"/>
      <c r="AQ123" s="256"/>
      <c r="AR123" s="256"/>
      <c r="AT123" s="256"/>
      <c r="AU123" s="270" t="e">
        <v>#N/A</v>
      </c>
      <c r="AV123" s="270" t="e">
        <v>#N/A</v>
      </c>
      <c r="AW123" s="270" t="e">
        <v>#N/A</v>
      </c>
      <c r="AX123" s="270" t="e">
        <v>#N/A</v>
      </c>
      <c r="AY123" s="270" t="e">
        <v>#N/A</v>
      </c>
      <c r="AZ123" s="270" t="e">
        <v>#N/A</v>
      </c>
      <c r="BA123" s="270" t="e">
        <v>#N/A</v>
      </c>
      <c r="BB123" s="276" t="s">
        <v>3438</v>
      </c>
    </row>
    <row r="124" spans="1:54" s="256" customFormat="1" ht="24.6" customHeight="1">
      <c r="A124" s="499">
        <v>122</v>
      </c>
      <c r="B124" s="497" t="s">
        <v>3431</v>
      </c>
      <c r="C124" s="256" t="s">
        <v>3463</v>
      </c>
      <c r="D124" s="270"/>
      <c r="E124" s="270"/>
      <c r="F124" s="256" t="s">
        <v>3599</v>
      </c>
      <c r="G124" s="256" t="s">
        <v>3600</v>
      </c>
      <c r="H124" s="256" t="s">
        <v>3601</v>
      </c>
      <c r="I124" s="256" t="s">
        <v>3602</v>
      </c>
      <c r="J124" s="256" t="str">
        <f t="shared" si="3"/>
        <v>PROBIDAD Y ANTICORRUPCIÓN: Diseñar estrategias que permitan la prevención y abordaje de los delitos de probidad y corrupción en la gestión judicial.</v>
      </c>
      <c r="K124" s="256" t="s">
        <v>3627</v>
      </c>
      <c r="Q124" s="256" t="s">
        <v>3076</v>
      </c>
      <c r="R124" s="270" t="s">
        <v>3259</v>
      </c>
      <c r="S124" s="256" t="s">
        <v>58</v>
      </c>
      <c r="AF124" s="256">
        <v>2030</v>
      </c>
      <c r="AG124" s="256" t="s">
        <v>3630</v>
      </c>
      <c r="AH124" s="256" t="s">
        <v>58</v>
      </c>
      <c r="AU124" s="270" t="e">
        <v>#N/A</v>
      </c>
      <c r="AV124" s="270" t="e">
        <v>#N/A</v>
      </c>
      <c r="AW124" s="270" t="e">
        <v>#N/A</v>
      </c>
      <c r="AX124" s="270" t="e">
        <v>#N/A</v>
      </c>
      <c r="AY124" s="270" t="e">
        <v>#N/A</v>
      </c>
      <c r="AZ124" s="270" t="e">
        <v>#N/A</v>
      </c>
      <c r="BA124" s="270" t="e">
        <v>#N/A</v>
      </c>
      <c r="BB124" s="276" t="s">
        <v>3438</v>
      </c>
    </row>
    <row r="125" spans="1:54" s="279" customFormat="1" ht="24.6" customHeight="1">
      <c r="A125" s="500">
        <v>123</v>
      </c>
      <c r="B125" s="513" t="s">
        <v>3431</v>
      </c>
      <c r="C125" s="279" t="s">
        <v>3463</v>
      </c>
      <c r="D125" s="270"/>
      <c r="E125" s="270"/>
      <c r="F125" s="279" t="s">
        <v>3599</v>
      </c>
      <c r="G125" s="279" t="s">
        <v>3600</v>
      </c>
      <c r="H125" s="279" t="s">
        <v>3601</v>
      </c>
      <c r="I125" s="279" t="s">
        <v>3602</v>
      </c>
      <c r="J125" s="279" t="str">
        <f t="shared" si="3"/>
        <v>PROBIDAD Y ANTICORRUPCIÓN: Diseñar estrategias que permitan la prevención y abordaje de los delitos de probidad y corrupción en la gestión judicial.</v>
      </c>
      <c r="K125" s="256" t="s">
        <v>3627</v>
      </c>
      <c r="L125" s="256"/>
      <c r="M125" s="256"/>
      <c r="N125" s="256"/>
      <c r="O125" s="256"/>
      <c r="P125" s="256"/>
      <c r="Q125" s="279" t="s">
        <v>3076</v>
      </c>
      <c r="R125" s="270" t="s">
        <v>3259</v>
      </c>
      <c r="S125" s="256" t="s">
        <v>58</v>
      </c>
      <c r="T125" s="256"/>
      <c r="V125" s="256"/>
      <c r="W125" s="256"/>
      <c r="X125" s="256"/>
      <c r="Y125" s="256"/>
      <c r="Z125" s="256"/>
      <c r="AA125" s="256"/>
      <c r="AB125" s="256"/>
      <c r="AC125" s="256"/>
      <c r="AD125" s="256"/>
      <c r="AE125" s="256" t="s">
        <v>3631</v>
      </c>
      <c r="AF125" s="256" t="s">
        <v>3450</v>
      </c>
      <c r="AG125" s="256" t="s">
        <v>3632</v>
      </c>
      <c r="AH125" s="256" t="s">
        <v>58</v>
      </c>
      <c r="AI125" s="256"/>
      <c r="AJ125" s="256"/>
      <c r="AK125" s="256"/>
      <c r="AL125" s="256"/>
      <c r="AM125" s="256"/>
      <c r="AN125" s="256"/>
      <c r="AO125" s="256"/>
      <c r="AP125" s="256"/>
      <c r="AQ125" s="256"/>
      <c r="AR125" s="256"/>
      <c r="AT125" s="256"/>
      <c r="AU125" s="270" t="e">
        <v>#N/A</v>
      </c>
      <c r="AV125" s="270" t="e">
        <v>#N/A</v>
      </c>
      <c r="AW125" s="270" t="e">
        <v>#N/A</v>
      </c>
      <c r="AX125" s="270" t="e">
        <v>#N/A</v>
      </c>
      <c r="AY125" s="270" t="e">
        <v>#N/A</v>
      </c>
      <c r="AZ125" s="270" t="e">
        <v>#N/A</v>
      </c>
      <c r="BA125" s="270" t="e">
        <v>#N/A</v>
      </c>
      <c r="BB125" s="276" t="s">
        <v>3438</v>
      </c>
    </row>
    <row r="126" spans="1:54" s="270" customFormat="1" ht="24.6" customHeight="1">
      <c r="A126" s="496">
        <v>124</v>
      </c>
      <c r="B126" s="497" t="s">
        <v>3418</v>
      </c>
      <c r="C126" s="270" t="s">
        <v>3463</v>
      </c>
      <c r="F126" s="270" t="s">
        <v>3599</v>
      </c>
      <c r="G126" s="270" t="s">
        <v>3600</v>
      </c>
      <c r="H126" s="270" t="s">
        <v>3601</v>
      </c>
      <c r="I126" s="270" t="s">
        <v>3602</v>
      </c>
      <c r="J126" s="270" t="str">
        <f t="shared" si="3"/>
        <v>PROBIDAD Y ANTICORRUPCIÓN: Diseñar estrategias que permitan la prevención y abordaje de los delitos de probidad y corrupción en la gestión judicial.</v>
      </c>
      <c r="K126" s="274" t="s">
        <v>3633</v>
      </c>
      <c r="L126" s="274"/>
      <c r="M126" s="274"/>
      <c r="N126" s="274"/>
      <c r="O126" s="274"/>
      <c r="P126" s="274"/>
      <c r="Q126" s="270" t="s">
        <v>3075</v>
      </c>
      <c r="R126" s="270" t="s">
        <v>3425</v>
      </c>
      <c r="S126" s="256" t="s">
        <v>58</v>
      </c>
      <c r="T126" s="256"/>
      <c r="V126" s="256"/>
      <c r="W126" s="256"/>
      <c r="X126" s="256"/>
      <c r="Y126" s="256"/>
      <c r="Z126" s="256"/>
      <c r="AA126" s="256"/>
      <c r="AB126" s="256"/>
      <c r="AC126" s="256"/>
      <c r="AD126" s="256"/>
      <c r="AE126" s="256"/>
      <c r="AF126" s="256"/>
      <c r="AG126" s="256"/>
      <c r="AH126" s="256"/>
      <c r="AI126" s="260"/>
      <c r="AJ126" s="260"/>
      <c r="AK126" s="260"/>
      <c r="AL126" s="260"/>
      <c r="AM126" s="260"/>
      <c r="AN126" s="260"/>
      <c r="AO126" s="260"/>
      <c r="AP126" s="260"/>
      <c r="AQ126" s="260"/>
      <c r="AR126" s="260"/>
      <c r="AT126" s="256"/>
    </row>
    <row r="127" spans="1:54" s="276" customFormat="1" ht="24.6" customHeight="1">
      <c r="A127" s="499">
        <v>125</v>
      </c>
      <c r="B127" s="497" t="s">
        <v>3418</v>
      </c>
      <c r="C127" s="276" t="s">
        <v>3463</v>
      </c>
      <c r="D127" s="270"/>
      <c r="E127" s="270"/>
      <c r="F127" s="276" t="s">
        <v>3599</v>
      </c>
      <c r="G127" s="276" t="s">
        <v>3600</v>
      </c>
      <c r="H127" s="276" t="s">
        <v>3601</v>
      </c>
      <c r="I127" s="276" t="s">
        <v>3602</v>
      </c>
      <c r="J127" s="276" t="str">
        <f t="shared" si="3"/>
        <v>PROBIDAD Y ANTICORRUPCIÓN: Diseñar estrategias que permitan la prevención y abordaje de los delitos de probidad y corrupción en la gestión judicial.</v>
      </c>
      <c r="K127" s="256" t="s">
        <v>3633</v>
      </c>
      <c r="L127" s="256"/>
      <c r="M127" s="256"/>
      <c r="N127" s="256"/>
      <c r="O127" s="256"/>
      <c r="P127" s="256"/>
      <c r="Q127" s="276" t="s">
        <v>3075</v>
      </c>
      <c r="R127" s="270" t="s">
        <v>3425</v>
      </c>
      <c r="S127" s="256" t="s">
        <v>58</v>
      </c>
      <c r="T127" s="256"/>
      <c r="V127" s="256"/>
      <c r="W127" s="256"/>
      <c r="X127" s="256"/>
      <c r="Y127" s="256"/>
      <c r="Z127" s="256"/>
      <c r="AA127" s="256"/>
      <c r="AB127" s="256"/>
      <c r="AC127" s="256"/>
      <c r="AD127" s="256"/>
      <c r="AE127" s="256"/>
      <c r="AF127" s="256"/>
      <c r="AG127" s="256"/>
      <c r="AH127" s="256"/>
      <c r="AI127" s="256"/>
      <c r="AJ127" s="256"/>
      <c r="AK127" s="256"/>
      <c r="AL127" s="256"/>
      <c r="AM127" s="256"/>
      <c r="AN127" s="256"/>
      <c r="AO127" s="256"/>
      <c r="AP127" s="256"/>
      <c r="AQ127" s="256"/>
      <c r="AR127" s="256"/>
      <c r="AT127" s="256"/>
      <c r="AU127" s="270"/>
      <c r="AV127" s="270"/>
      <c r="AW127" s="270"/>
      <c r="AX127" s="270"/>
      <c r="AY127" s="270"/>
      <c r="AZ127" s="270"/>
      <c r="BA127" s="270"/>
    </row>
    <row r="128" spans="1:54" s="256" customFormat="1" ht="24.6" customHeight="1">
      <c r="A128" s="496">
        <v>126</v>
      </c>
      <c r="B128" s="497" t="s">
        <v>3418</v>
      </c>
      <c r="C128" s="256" t="s">
        <v>3463</v>
      </c>
      <c r="D128" s="270"/>
      <c r="E128" s="270"/>
      <c r="F128" s="256" t="s">
        <v>3599</v>
      </c>
      <c r="G128" s="256" t="s">
        <v>3600</v>
      </c>
      <c r="H128" s="256" t="s">
        <v>3601</v>
      </c>
      <c r="I128" s="256" t="s">
        <v>3602</v>
      </c>
      <c r="J128" s="256" t="str">
        <f t="shared" si="3"/>
        <v>PROBIDAD Y ANTICORRUPCIÓN: Diseñar estrategias que permitan la prevención y abordaje de los delitos de probidad y corrupción en la gestión judicial.</v>
      </c>
      <c r="K128" s="256" t="s">
        <v>3633</v>
      </c>
      <c r="Q128" s="256" t="s">
        <v>3075</v>
      </c>
      <c r="R128" s="270" t="s">
        <v>3425</v>
      </c>
      <c r="S128" s="256" t="s">
        <v>58</v>
      </c>
      <c r="AU128" s="270"/>
      <c r="AV128" s="270"/>
      <c r="AW128" s="270"/>
      <c r="AX128" s="270"/>
      <c r="AY128" s="270"/>
      <c r="AZ128" s="270"/>
      <c r="BA128" s="270"/>
      <c r="BB128" s="276"/>
    </row>
    <row r="129" spans="1:54" s="279" customFormat="1" ht="24.6" customHeight="1">
      <c r="A129" s="499">
        <v>127</v>
      </c>
      <c r="B129" s="497" t="s">
        <v>3418</v>
      </c>
      <c r="C129" s="279" t="s">
        <v>3463</v>
      </c>
      <c r="D129" s="270"/>
      <c r="E129" s="270"/>
      <c r="F129" s="279" t="s">
        <v>3599</v>
      </c>
      <c r="G129" s="279" t="s">
        <v>3600</v>
      </c>
      <c r="H129" s="279" t="s">
        <v>3601</v>
      </c>
      <c r="I129" s="279" t="s">
        <v>3602</v>
      </c>
      <c r="J129" s="279" t="str">
        <f t="shared" si="3"/>
        <v>PROBIDAD Y ANTICORRUPCIÓN: Diseñar estrategias que permitan la prevención y abordaje de los delitos de probidad y corrupción en la gestión judicial.</v>
      </c>
      <c r="K129" s="256" t="s">
        <v>3633</v>
      </c>
      <c r="L129" s="256"/>
      <c r="M129" s="256"/>
      <c r="N129" s="256"/>
      <c r="O129" s="256"/>
      <c r="P129" s="256"/>
      <c r="Q129" s="279" t="s">
        <v>3075</v>
      </c>
      <c r="R129" s="270" t="s">
        <v>3425</v>
      </c>
      <c r="S129" s="256" t="s">
        <v>58</v>
      </c>
      <c r="T129" s="256"/>
      <c r="V129" s="256"/>
      <c r="W129" s="256"/>
      <c r="X129" s="256"/>
      <c r="Y129" s="256"/>
      <c r="Z129" s="256"/>
      <c r="AA129" s="256"/>
      <c r="AB129" s="256"/>
      <c r="AC129" s="256"/>
      <c r="AD129" s="256"/>
      <c r="AE129" s="256"/>
      <c r="AF129" s="256"/>
      <c r="AG129" s="256"/>
      <c r="AH129" s="256"/>
      <c r="AI129" s="256"/>
      <c r="AJ129" s="256"/>
      <c r="AK129" s="256"/>
      <c r="AL129" s="256"/>
      <c r="AM129" s="256"/>
      <c r="AN129" s="256"/>
      <c r="AO129" s="256"/>
      <c r="AP129" s="256"/>
      <c r="AQ129" s="256"/>
      <c r="AR129" s="256"/>
      <c r="AT129" s="256"/>
      <c r="AU129" s="270"/>
      <c r="AV129" s="270"/>
      <c r="AW129" s="270"/>
      <c r="AX129" s="270"/>
      <c r="AY129" s="270"/>
      <c r="AZ129" s="270"/>
      <c r="BA129" s="270"/>
      <c r="BB129" s="276"/>
    </row>
    <row r="130" spans="1:54" s="270" customFormat="1" ht="24.6" customHeight="1">
      <c r="A130" s="500">
        <v>128</v>
      </c>
      <c r="B130" s="50" t="s">
        <v>3431</v>
      </c>
      <c r="C130" s="276" t="s">
        <v>3463</v>
      </c>
      <c r="F130" s="270" t="s">
        <v>3599</v>
      </c>
      <c r="G130" s="270" t="s">
        <v>3600</v>
      </c>
      <c r="H130" s="270" t="s">
        <v>3601</v>
      </c>
      <c r="I130" s="270" t="s">
        <v>3602</v>
      </c>
      <c r="J130" s="270" t="str">
        <f t="shared" si="3"/>
        <v>PROBIDAD Y ANTICORRUPCIÓN: Diseñar estrategias que permitan la prevención y abordaje de los delitos de probidad y corrupción en la gestión judicial.</v>
      </c>
      <c r="K130" s="274" t="s">
        <v>3634</v>
      </c>
      <c r="L130" s="274"/>
      <c r="M130" s="274"/>
      <c r="N130" s="274"/>
      <c r="O130" s="274"/>
      <c r="P130" s="274"/>
      <c r="Q130" s="270" t="s">
        <v>2458</v>
      </c>
      <c r="R130" s="270" t="s">
        <v>3263</v>
      </c>
      <c r="S130" s="256" t="s">
        <v>2459</v>
      </c>
      <c r="T130" s="256" t="s">
        <v>3582</v>
      </c>
      <c r="V130" s="498">
        <v>0</v>
      </c>
      <c r="W130" s="498">
        <v>1</v>
      </c>
      <c r="X130" s="508">
        <v>0.1</v>
      </c>
      <c r="Y130" s="508">
        <v>0.2</v>
      </c>
      <c r="Z130" s="508">
        <v>0.4</v>
      </c>
      <c r="AA130" s="508">
        <v>0.6</v>
      </c>
      <c r="AB130" s="508">
        <v>0.8</v>
      </c>
      <c r="AC130" s="508">
        <v>1</v>
      </c>
      <c r="AD130" s="256"/>
      <c r="AE130" s="256" t="s">
        <v>3635</v>
      </c>
      <c r="AF130" s="256">
        <v>2019</v>
      </c>
      <c r="AG130" s="256" t="s">
        <v>3636</v>
      </c>
      <c r="AH130" s="256" t="s">
        <v>2459</v>
      </c>
      <c r="AI130" s="260" t="s">
        <v>3637</v>
      </c>
      <c r="AJ130" s="260"/>
      <c r="AK130" s="260"/>
      <c r="AL130" s="260" t="s">
        <v>3638</v>
      </c>
      <c r="AM130" s="260"/>
      <c r="AN130" s="260"/>
      <c r="AO130" s="260"/>
      <c r="AP130" s="260"/>
      <c r="AQ130" s="260"/>
      <c r="AR130" s="260"/>
      <c r="AT130" s="256" t="s">
        <v>345</v>
      </c>
      <c r="AU130" s="270" t="s">
        <v>346</v>
      </c>
      <c r="AV130" s="270" t="s">
        <v>835</v>
      </c>
      <c r="AW130" s="270" t="s">
        <v>1375</v>
      </c>
      <c r="AX130" s="270" t="s">
        <v>485</v>
      </c>
      <c r="AY130" s="270" t="s">
        <v>2459</v>
      </c>
      <c r="AZ130" s="270" t="s">
        <v>2460</v>
      </c>
      <c r="BA130" s="270" t="s">
        <v>31</v>
      </c>
      <c r="BB130" s="270" t="s">
        <v>3442</v>
      </c>
    </row>
    <row r="131" spans="1:54" s="276" customFormat="1" ht="24.6" customHeight="1">
      <c r="A131" s="496">
        <v>129</v>
      </c>
      <c r="B131" s="501" t="s">
        <v>3431</v>
      </c>
      <c r="C131" s="276" t="s">
        <v>3463</v>
      </c>
      <c r="D131" s="270"/>
      <c r="E131" s="270"/>
      <c r="F131" s="276" t="s">
        <v>3599</v>
      </c>
      <c r="G131" s="276" t="s">
        <v>3600</v>
      </c>
      <c r="H131" s="276" t="s">
        <v>3601</v>
      </c>
      <c r="I131" s="276" t="s">
        <v>3602</v>
      </c>
      <c r="J131" s="276" t="str">
        <f t="shared" si="3"/>
        <v>PROBIDAD Y ANTICORRUPCIÓN: Diseñar estrategias que permitan la prevención y abordaje de los delitos de probidad y corrupción en la gestión judicial.</v>
      </c>
      <c r="K131" s="256" t="s">
        <v>3634</v>
      </c>
      <c r="L131" s="256"/>
      <c r="M131" s="256"/>
      <c r="N131" s="256"/>
      <c r="O131" s="256"/>
      <c r="P131" s="256"/>
      <c r="Q131" s="276" t="s">
        <v>2458</v>
      </c>
      <c r="R131" s="270" t="s">
        <v>3263</v>
      </c>
      <c r="S131" s="256" t="s">
        <v>2459</v>
      </c>
      <c r="T131" s="256"/>
      <c r="V131" s="256"/>
      <c r="W131" s="256"/>
      <c r="X131" s="256"/>
      <c r="Y131" s="256"/>
      <c r="Z131" s="256"/>
      <c r="AA131" s="256"/>
      <c r="AB131" s="256"/>
      <c r="AC131" s="256"/>
      <c r="AD131" s="256"/>
      <c r="AE131" s="256" t="s">
        <v>3635</v>
      </c>
      <c r="AF131" s="256" t="s">
        <v>3639</v>
      </c>
      <c r="AG131" s="256" t="s">
        <v>3640</v>
      </c>
      <c r="AH131" s="256" t="s">
        <v>2459</v>
      </c>
      <c r="AI131" s="260"/>
      <c r="AJ131" s="256"/>
      <c r="AK131" s="256"/>
      <c r="AL131" s="256"/>
      <c r="AM131" s="256"/>
      <c r="AN131" s="256"/>
      <c r="AO131" s="256"/>
      <c r="AP131" s="256"/>
      <c r="AQ131" s="256"/>
      <c r="AR131" s="256"/>
      <c r="AT131" s="256"/>
      <c r="AU131" s="270" t="e">
        <v>#N/A</v>
      </c>
      <c r="AV131" s="270" t="e">
        <v>#N/A</v>
      </c>
      <c r="AW131" s="270" t="e">
        <v>#N/A</v>
      </c>
      <c r="AX131" s="270" t="e">
        <v>#N/A</v>
      </c>
      <c r="AY131" s="270" t="e">
        <v>#N/A</v>
      </c>
      <c r="AZ131" s="270" t="e">
        <v>#N/A</v>
      </c>
      <c r="BA131" s="270" t="e">
        <v>#N/A</v>
      </c>
      <c r="BB131" s="276" t="s">
        <v>3438</v>
      </c>
    </row>
    <row r="132" spans="1:54" s="279" customFormat="1" ht="24.6" customHeight="1">
      <c r="A132" s="499">
        <v>130</v>
      </c>
      <c r="B132" s="513" t="s">
        <v>3431</v>
      </c>
      <c r="C132" s="276" t="s">
        <v>3463</v>
      </c>
      <c r="D132" s="270"/>
      <c r="E132" s="270"/>
      <c r="F132" s="279" t="s">
        <v>3599</v>
      </c>
      <c r="G132" s="279" t="s">
        <v>3600</v>
      </c>
      <c r="H132" s="279" t="s">
        <v>3601</v>
      </c>
      <c r="I132" s="279" t="s">
        <v>3602</v>
      </c>
      <c r="J132" s="279" t="str">
        <f t="shared" si="3"/>
        <v>PROBIDAD Y ANTICORRUPCIÓN: Diseñar estrategias que permitan la prevención y abordaje de los delitos de probidad y corrupción en la gestión judicial.</v>
      </c>
      <c r="K132" s="256" t="s">
        <v>3634</v>
      </c>
      <c r="L132" s="256"/>
      <c r="M132" s="256"/>
      <c r="N132" s="256"/>
      <c r="O132" s="256"/>
      <c r="P132" s="256"/>
      <c r="Q132" s="279" t="s">
        <v>2458</v>
      </c>
      <c r="R132" s="270" t="s">
        <v>3263</v>
      </c>
      <c r="S132" s="256" t="s">
        <v>2459</v>
      </c>
      <c r="T132" s="256"/>
      <c r="V132" s="256"/>
      <c r="W132" s="256"/>
      <c r="X132" s="256"/>
      <c r="Y132" s="256"/>
      <c r="Z132" s="256"/>
      <c r="AA132" s="256"/>
      <c r="AB132" s="256"/>
      <c r="AC132" s="256"/>
      <c r="AD132" s="256"/>
      <c r="AE132" s="256" t="s">
        <v>3635</v>
      </c>
      <c r="AF132" s="256">
        <v>2024</v>
      </c>
      <c r="AG132" s="256" t="s">
        <v>3641</v>
      </c>
      <c r="AH132" s="256" t="s">
        <v>2459</v>
      </c>
      <c r="AI132" s="260"/>
      <c r="AJ132" s="256"/>
      <c r="AK132" s="256"/>
      <c r="AL132" s="256"/>
      <c r="AM132" s="256"/>
      <c r="AN132" s="256"/>
      <c r="AO132" s="256"/>
      <c r="AP132" s="256"/>
      <c r="AQ132" s="256"/>
      <c r="AR132" s="256"/>
      <c r="AT132" s="256"/>
      <c r="AU132" s="270" t="e">
        <v>#N/A</v>
      </c>
      <c r="AV132" s="270" t="e">
        <v>#N/A</v>
      </c>
      <c r="AW132" s="270" t="e">
        <v>#N/A</v>
      </c>
      <c r="AX132" s="270" t="e">
        <v>#N/A</v>
      </c>
      <c r="AY132" s="270" t="e">
        <v>#N/A</v>
      </c>
      <c r="AZ132" s="270" t="e">
        <v>#N/A</v>
      </c>
      <c r="BA132" s="270" t="e">
        <v>#N/A</v>
      </c>
      <c r="BB132" s="276" t="s">
        <v>3438</v>
      </c>
    </row>
    <row r="133" spans="1:54" s="270" customFormat="1" ht="24.6" customHeight="1">
      <c r="A133" s="496">
        <v>131</v>
      </c>
      <c r="B133" s="497" t="s">
        <v>3418</v>
      </c>
      <c r="C133" s="270" t="s">
        <v>3463</v>
      </c>
      <c r="F133" s="270" t="s">
        <v>3599</v>
      </c>
      <c r="G133" s="270" t="s">
        <v>3600</v>
      </c>
      <c r="H133" s="270" t="s">
        <v>3642</v>
      </c>
      <c r="I133" s="270" t="s">
        <v>3643</v>
      </c>
      <c r="J133" s="270" t="str">
        <f t="shared" si="3"/>
        <v>PARTICIPACIÓN CIUDADANA: Desarrollar estrategias de participación ciudadana responsables, activas y sostenibles, que contribuya en la toma de decisiones del Poder Judicial y mejoramiento del servicio público.</v>
      </c>
      <c r="K133" s="274" t="s">
        <v>3644</v>
      </c>
      <c r="L133" s="274"/>
      <c r="M133" s="274"/>
      <c r="N133" s="274"/>
      <c r="O133" s="274"/>
      <c r="P133" s="274"/>
      <c r="Q133" s="270" t="s">
        <v>3112</v>
      </c>
      <c r="R133" s="270" t="s">
        <v>3425</v>
      </c>
      <c r="S133" s="256" t="s">
        <v>58</v>
      </c>
      <c r="T133" s="256"/>
      <c r="V133" s="256"/>
      <c r="W133" s="256"/>
      <c r="X133" s="256"/>
      <c r="Y133" s="256"/>
      <c r="Z133" s="256"/>
      <c r="AA133" s="256"/>
      <c r="AB133" s="256"/>
      <c r="AC133" s="256"/>
      <c r="AD133" s="256"/>
      <c r="AE133" s="256"/>
      <c r="AF133" s="256"/>
      <c r="AG133" s="256"/>
      <c r="AH133" s="256"/>
      <c r="AI133" s="260"/>
      <c r="AJ133" s="260"/>
      <c r="AK133" s="260"/>
      <c r="AL133" s="260"/>
      <c r="AM133" s="260"/>
      <c r="AN133" s="260"/>
      <c r="AO133" s="260"/>
      <c r="AP133" s="260"/>
      <c r="AQ133" s="260"/>
      <c r="AR133" s="260"/>
      <c r="AT133" s="256"/>
    </row>
    <row r="134" spans="1:54" s="276" customFormat="1" ht="24.6" customHeight="1">
      <c r="A134" s="499">
        <v>132</v>
      </c>
      <c r="B134" s="497" t="s">
        <v>3418</v>
      </c>
      <c r="C134" s="276" t="s">
        <v>3463</v>
      </c>
      <c r="D134" s="270"/>
      <c r="E134" s="270"/>
      <c r="F134" s="276" t="s">
        <v>3599</v>
      </c>
      <c r="G134" s="276" t="s">
        <v>3600</v>
      </c>
      <c r="H134" s="276" t="s">
        <v>3642</v>
      </c>
      <c r="I134" s="276" t="s">
        <v>3643</v>
      </c>
      <c r="J134" s="276" t="str">
        <f t="shared" si="3"/>
        <v>PARTICIPACIÓN CIUDADANA: Desarrollar estrategias de participación ciudadana responsables, activas y sostenibles, que contribuya en la toma de decisiones del Poder Judicial y mejoramiento del servicio público.</v>
      </c>
      <c r="K134" s="256" t="s">
        <v>3644</v>
      </c>
      <c r="L134" s="256"/>
      <c r="M134" s="256"/>
      <c r="N134" s="256"/>
      <c r="O134" s="256"/>
      <c r="P134" s="256"/>
      <c r="Q134" s="276" t="s">
        <v>3112</v>
      </c>
      <c r="R134" s="270" t="s">
        <v>3425</v>
      </c>
      <c r="S134" s="256" t="s">
        <v>58</v>
      </c>
      <c r="T134" s="256"/>
      <c r="V134" s="256"/>
      <c r="W134" s="256"/>
      <c r="X134" s="256"/>
      <c r="Y134" s="256"/>
      <c r="Z134" s="256"/>
      <c r="AA134" s="256"/>
      <c r="AB134" s="256"/>
      <c r="AC134" s="256"/>
      <c r="AD134" s="256"/>
      <c r="AE134" s="256"/>
      <c r="AF134" s="256"/>
      <c r="AG134" s="256"/>
      <c r="AH134" s="256"/>
      <c r="AI134" s="256"/>
      <c r="AJ134" s="256"/>
      <c r="AK134" s="256"/>
      <c r="AL134" s="256"/>
      <c r="AM134" s="256"/>
      <c r="AN134" s="256"/>
      <c r="AO134" s="256"/>
      <c r="AP134" s="256"/>
      <c r="AQ134" s="256"/>
      <c r="AR134" s="256"/>
      <c r="AT134" s="256"/>
      <c r="AU134" s="270"/>
      <c r="AV134" s="270"/>
      <c r="AW134" s="270"/>
      <c r="AX134" s="270"/>
      <c r="AY134" s="270"/>
      <c r="AZ134" s="270"/>
      <c r="BA134" s="270"/>
    </row>
    <row r="135" spans="1:54" s="256" customFormat="1" ht="24.6" customHeight="1">
      <c r="A135" s="500">
        <v>133</v>
      </c>
      <c r="B135" s="497" t="s">
        <v>3418</v>
      </c>
      <c r="C135" s="256" t="s">
        <v>3463</v>
      </c>
      <c r="D135" s="270"/>
      <c r="E135" s="270"/>
      <c r="F135" s="256" t="s">
        <v>3599</v>
      </c>
      <c r="G135" s="256" t="s">
        <v>3600</v>
      </c>
      <c r="H135" s="256" t="s">
        <v>3642</v>
      </c>
      <c r="I135" s="256" t="s">
        <v>3643</v>
      </c>
      <c r="J135" s="256" t="str">
        <f t="shared" si="3"/>
        <v>PARTICIPACIÓN CIUDADANA: Desarrollar estrategias de participación ciudadana responsables, activas y sostenibles, que contribuya en la toma de decisiones del Poder Judicial y mejoramiento del servicio público.</v>
      </c>
      <c r="K135" s="256" t="s">
        <v>3644</v>
      </c>
      <c r="Q135" s="256" t="s">
        <v>3112</v>
      </c>
      <c r="R135" s="270" t="s">
        <v>3425</v>
      </c>
      <c r="S135" s="256" t="s">
        <v>58</v>
      </c>
      <c r="AU135" s="270"/>
      <c r="AV135" s="270"/>
      <c r="AW135" s="270"/>
      <c r="AX135" s="270"/>
      <c r="AY135" s="270"/>
      <c r="AZ135" s="270"/>
      <c r="BA135" s="270"/>
      <c r="BB135" s="276"/>
    </row>
    <row r="136" spans="1:54" s="256" customFormat="1" ht="24.6" customHeight="1">
      <c r="A136" s="496">
        <v>134</v>
      </c>
      <c r="B136" s="497" t="s">
        <v>3418</v>
      </c>
      <c r="C136" s="256" t="s">
        <v>3463</v>
      </c>
      <c r="D136" s="270"/>
      <c r="E136" s="270"/>
      <c r="F136" s="256" t="s">
        <v>3599</v>
      </c>
      <c r="G136" s="256" t="s">
        <v>3600</v>
      </c>
      <c r="H136" s="256" t="s">
        <v>3642</v>
      </c>
      <c r="I136" s="256" t="s">
        <v>3643</v>
      </c>
      <c r="J136" s="256" t="str">
        <f t="shared" ref="J136:J149" si="4">_xlfn.CONCAT(H136,": ",I136)</f>
        <v>PARTICIPACIÓN CIUDADANA: Desarrollar estrategias de participación ciudadana responsables, activas y sostenibles, que contribuya en la toma de decisiones del Poder Judicial y mejoramiento del servicio público.</v>
      </c>
      <c r="K136" s="256" t="s">
        <v>3644</v>
      </c>
      <c r="Q136" s="256" t="s">
        <v>3112</v>
      </c>
      <c r="R136" s="270" t="s">
        <v>3425</v>
      </c>
      <c r="S136" s="256" t="s">
        <v>58</v>
      </c>
      <c r="AU136" s="270"/>
      <c r="AV136" s="270"/>
      <c r="AW136" s="270"/>
      <c r="AX136" s="270"/>
      <c r="AY136" s="270"/>
      <c r="AZ136" s="270"/>
      <c r="BA136" s="270"/>
      <c r="BB136" s="276"/>
    </row>
    <row r="137" spans="1:54" s="256" customFormat="1" ht="24.6" customHeight="1">
      <c r="A137" s="499">
        <v>135</v>
      </c>
      <c r="B137" s="497" t="s">
        <v>3418</v>
      </c>
      <c r="C137" s="256" t="s">
        <v>3463</v>
      </c>
      <c r="D137" s="270"/>
      <c r="E137" s="270"/>
      <c r="F137" s="256" t="s">
        <v>3599</v>
      </c>
      <c r="G137" s="256" t="s">
        <v>3600</v>
      </c>
      <c r="H137" s="256" t="s">
        <v>3642</v>
      </c>
      <c r="I137" s="256" t="s">
        <v>3643</v>
      </c>
      <c r="J137" s="256" t="str">
        <f t="shared" si="4"/>
        <v>PARTICIPACIÓN CIUDADANA: Desarrollar estrategias de participación ciudadana responsables, activas y sostenibles, que contribuya en la toma de decisiones del Poder Judicial y mejoramiento del servicio público.</v>
      </c>
      <c r="K137" s="256" t="s">
        <v>3644</v>
      </c>
      <c r="Q137" s="256" t="s">
        <v>3112</v>
      </c>
      <c r="R137" s="270" t="s">
        <v>3425</v>
      </c>
      <c r="S137" s="256" t="s">
        <v>58</v>
      </c>
      <c r="AU137" s="270"/>
      <c r="AV137" s="270"/>
      <c r="AW137" s="270"/>
      <c r="AX137" s="270"/>
      <c r="AY137" s="270"/>
      <c r="AZ137" s="270"/>
      <c r="BA137" s="270"/>
      <c r="BB137" s="276"/>
    </row>
    <row r="138" spans="1:54" s="256" customFormat="1" ht="24.6" customHeight="1">
      <c r="A138" s="496">
        <v>136</v>
      </c>
      <c r="B138" s="501" t="s">
        <v>3431</v>
      </c>
      <c r="C138" s="256" t="s">
        <v>3645</v>
      </c>
      <c r="D138" s="270"/>
      <c r="E138" s="270"/>
      <c r="F138" s="256" t="s">
        <v>3599</v>
      </c>
      <c r="G138" s="256" t="s">
        <v>3600</v>
      </c>
      <c r="H138" s="256" t="s">
        <v>3642</v>
      </c>
      <c r="I138" s="256" t="s">
        <v>3643</v>
      </c>
      <c r="J138" s="256" t="str">
        <f t="shared" si="4"/>
        <v>PARTICIPACIÓN CIUDADANA: Desarrollar estrategias de participación ciudadana responsables, activas y sostenibles, que contribuya en la toma de decisiones del Poder Judicial y mejoramiento del servicio público.</v>
      </c>
      <c r="K138" s="256" t="s">
        <v>3646</v>
      </c>
      <c r="Q138" s="256" t="s">
        <v>3140</v>
      </c>
      <c r="R138" s="256" t="s">
        <v>3267</v>
      </c>
      <c r="S138" s="256" t="s">
        <v>3645</v>
      </c>
      <c r="T138" s="256" t="s">
        <v>3434</v>
      </c>
      <c r="V138" s="498">
        <v>0</v>
      </c>
      <c r="W138" s="498">
        <v>1</v>
      </c>
      <c r="X138" s="508">
        <v>0.1</v>
      </c>
      <c r="Y138" s="508">
        <v>0.2</v>
      </c>
      <c r="Z138" s="508">
        <v>0.4</v>
      </c>
      <c r="AA138" s="508">
        <v>0.6</v>
      </c>
      <c r="AB138" s="508">
        <v>0.8</v>
      </c>
      <c r="AC138" s="508">
        <v>1</v>
      </c>
      <c r="AE138" s="256" t="s">
        <v>3647</v>
      </c>
      <c r="AF138" s="256">
        <v>2025</v>
      </c>
      <c r="AG138" s="256" t="s">
        <v>3648</v>
      </c>
      <c r="AH138" s="256" t="s">
        <v>3645</v>
      </c>
      <c r="AU138" s="270" t="e">
        <v>#N/A</v>
      </c>
      <c r="AV138" s="270" t="e">
        <v>#N/A</v>
      </c>
      <c r="AW138" s="270" t="e">
        <v>#N/A</v>
      </c>
      <c r="AX138" s="270" t="e">
        <v>#N/A</v>
      </c>
      <c r="AY138" s="270" t="e">
        <v>#N/A</v>
      </c>
      <c r="AZ138" s="270" t="e">
        <v>#N/A</v>
      </c>
      <c r="BA138" s="270" t="e">
        <v>#N/A</v>
      </c>
      <c r="BB138" s="256" t="s">
        <v>3626</v>
      </c>
    </row>
    <row r="139" spans="1:54" s="256" customFormat="1" ht="24.6" customHeight="1">
      <c r="A139" s="499">
        <v>137</v>
      </c>
      <c r="B139" s="501" t="s">
        <v>3431</v>
      </c>
      <c r="C139" s="256" t="s">
        <v>3645</v>
      </c>
      <c r="D139" s="270"/>
      <c r="E139" s="270"/>
      <c r="F139" s="256" t="s">
        <v>3599</v>
      </c>
      <c r="G139" s="256" t="s">
        <v>3600</v>
      </c>
      <c r="H139" s="256" t="s">
        <v>3642</v>
      </c>
      <c r="I139" s="256" t="s">
        <v>3643</v>
      </c>
      <c r="J139" s="256" t="str">
        <f t="shared" si="4"/>
        <v>PARTICIPACIÓN CIUDADANA: Desarrollar estrategias de participación ciudadana responsables, activas y sostenibles, que contribuya en la toma de decisiones del Poder Judicial y mejoramiento del servicio público.</v>
      </c>
      <c r="K139" s="256" t="s">
        <v>3646</v>
      </c>
      <c r="Q139" s="256" t="s">
        <v>3140</v>
      </c>
      <c r="R139" s="256" t="s">
        <v>3267</v>
      </c>
      <c r="S139" s="256" t="s">
        <v>3645</v>
      </c>
      <c r="T139" s="256" t="s">
        <v>3434</v>
      </c>
      <c r="V139" s="498">
        <v>0</v>
      </c>
      <c r="W139" s="498">
        <v>1</v>
      </c>
      <c r="X139" s="508">
        <v>0.1</v>
      </c>
      <c r="Y139" s="508">
        <v>0.2</v>
      </c>
      <c r="Z139" s="508">
        <v>0.4</v>
      </c>
      <c r="AA139" s="508">
        <v>0.6</v>
      </c>
      <c r="AB139" s="508">
        <v>0.8</v>
      </c>
      <c r="AC139" s="508">
        <v>1</v>
      </c>
      <c r="AE139" s="256" t="s">
        <v>3647</v>
      </c>
      <c r="AF139" s="256">
        <v>2026</v>
      </c>
      <c r="AG139" s="256" t="s">
        <v>3649</v>
      </c>
      <c r="AH139" s="256" t="s">
        <v>3650</v>
      </c>
      <c r="AU139" s="270" t="e">
        <v>#N/A</v>
      </c>
      <c r="AV139" s="270" t="e">
        <v>#N/A</v>
      </c>
      <c r="AW139" s="270" t="e">
        <v>#N/A</v>
      </c>
      <c r="AX139" s="270" t="e">
        <v>#N/A</v>
      </c>
      <c r="AY139" s="270" t="e">
        <v>#N/A</v>
      </c>
      <c r="AZ139" s="270" t="e">
        <v>#N/A</v>
      </c>
      <c r="BA139" s="270" t="e">
        <v>#N/A</v>
      </c>
      <c r="BB139" s="276" t="s">
        <v>3438</v>
      </c>
    </row>
    <row r="140" spans="1:54" s="256" customFormat="1" ht="24.6" customHeight="1">
      <c r="A140" s="500">
        <v>138</v>
      </c>
      <c r="B140" s="501" t="s">
        <v>3431</v>
      </c>
      <c r="C140" s="256" t="s">
        <v>3645</v>
      </c>
      <c r="D140" s="270"/>
      <c r="E140" s="270"/>
      <c r="F140" s="256" t="s">
        <v>3599</v>
      </c>
      <c r="G140" s="256" t="s">
        <v>3600</v>
      </c>
      <c r="H140" s="256" t="s">
        <v>3642</v>
      </c>
      <c r="I140" s="256" t="s">
        <v>3643</v>
      </c>
      <c r="J140" s="256" t="str">
        <f t="shared" si="4"/>
        <v>PARTICIPACIÓN CIUDADANA: Desarrollar estrategias de participación ciudadana responsables, activas y sostenibles, que contribuya en la toma de decisiones del Poder Judicial y mejoramiento del servicio público.</v>
      </c>
      <c r="K140" s="256" t="s">
        <v>3646</v>
      </c>
      <c r="Q140" s="256" t="s">
        <v>3140</v>
      </c>
      <c r="R140" s="256" t="s">
        <v>3267</v>
      </c>
      <c r="S140" s="256" t="s">
        <v>3645</v>
      </c>
      <c r="T140" s="256" t="s">
        <v>3434</v>
      </c>
      <c r="V140" s="498">
        <v>0</v>
      </c>
      <c r="W140" s="498">
        <v>1</v>
      </c>
      <c r="X140" s="508">
        <v>0.1</v>
      </c>
      <c r="Y140" s="508">
        <v>0.2</v>
      </c>
      <c r="Z140" s="508">
        <v>0.4</v>
      </c>
      <c r="AA140" s="508">
        <v>0.6</v>
      </c>
      <c r="AB140" s="508">
        <v>0.8</v>
      </c>
      <c r="AC140" s="508">
        <v>1</v>
      </c>
      <c r="AE140" s="256" t="s">
        <v>3647</v>
      </c>
      <c r="AF140" s="256">
        <v>2027</v>
      </c>
      <c r="AG140" s="256" t="s">
        <v>3651</v>
      </c>
      <c r="AH140" s="256" t="s">
        <v>3645</v>
      </c>
      <c r="AU140" s="270" t="e">
        <v>#N/A</v>
      </c>
      <c r="AV140" s="270" t="e">
        <v>#N/A</v>
      </c>
      <c r="AW140" s="270" t="e">
        <v>#N/A</v>
      </c>
      <c r="AX140" s="270" t="e">
        <v>#N/A</v>
      </c>
      <c r="AY140" s="270" t="e">
        <v>#N/A</v>
      </c>
      <c r="AZ140" s="270" t="e">
        <v>#N/A</v>
      </c>
      <c r="BA140" s="270" t="e">
        <v>#N/A</v>
      </c>
      <c r="BB140" s="276" t="s">
        <v>3438</v>
      </c>
    </row>
    <row r="141" spans="1:54" s="256" customFormat="1" ht="24.6" customHeight="1">
      <c r="A141" s="496">
        <v>139</v>
      </c>
      <c r="B141" s="501" t="s">
        <v>3431</v>
      </c>
      <c r="C141" s="256" t="s">
        <v>3645</v>
      </c>
      <c r="D141" s="270"/>
      <c r="E141" s="270"/>
      <c r="F141" s="256" t="s">
        <v>3599</v>
      </c>
      <c r="G141" s="256" t="s">
        <v>3600</v>
      </c>
      <c r="H141" s="256" t="s">
        <v>3642</v>
      </c>
      <c r="I141" s="256" t="s">
        <v>3643</v>
      </c>
      <c r="J141" s="256" t="str">
        <f t="shared" ref="J141:J143" si="5">_xlfn.CONCAT(H141,": ",I141)</f>
        <v>PARTICIPACIÓN CIUDADANA: Desarrollar estrategias de participación ciudadana responsables, activas y sostenibles, que contribuya en la toma de decisiones del Poder Judicial y mejoramiento del servicio público.</v>
      </c>
      <c r="K141" s="256" t="s">
        <v>3646</v>
      </c>
      <c r="Q141" s="256" t="s">
        <v>3140</v>
      </c>
      <c r="R141" s="256" t="s">
        <v>3267</v>
      </c>
      <c r="S141" s="256" t="s">
        <v>3645</v>
      </c>
      <c r="T141" s="256" t="s">
        <v>3434</v>
      </c>
      <c r="V141" s="498">
        <v>0</v>
      </c>
      <c r="W141" s="498">
        <v>1</v>
      </c>
      <c r="X141" s="508">
        <v>0.1</v>
      </c>
      <c r="Y141" s="508">
        <v>0.2</v>
      </c>
      <c r="Z141" s="508">
        <v>0.4</v>
      </c>
      <c r="AA141" s="508">
        <v>0.6</v>
      </c>
      <c r="AB141" s="508">
        <v>0.8</v>
      </c>
      <c r="AC141" s="508">
        <v>1</v>
      </c>
      <c r="AE141" s="256" t="s">
        <v>3647</v>
      </c>
      <c r="AF141" s="256">
        <v>2028</v>
      </c>
      <c r="AG141" s="256" t="s">
        <v>3652</v>
      </c>
      <c r="AH141" s="256" t="s">
        <v>3645</v>
      </c>
      <c r="AU141" s="270"/>
      <c r="AV141" s="270"/>
      <c r="AW141" s="270"/>
      <c r="AX141" s="270"/>
      <c r="AY141" s="270"/>
      <c r="AZ141" s="270"/>
      <c r="BA141" s="270"/>
      <c r="BB141" s="276"/>
    </row>
    <row r="142" spans="1:54" s="256" customFormat="1" ht="24.6" customHeight="1">
      <c r="A142" s="499">
        <v>140</v>
      </c>
      <c r="B142" s="501" t="s">
        <v>3431</v>
      </c>
      <c r="C142" s="256" t="s">
        <v>3645</v>
      </c>
      <c r="D142" s="270"/>
      <c r="E142" s="270"/>
      <c r="F142" s="256" t="s">
        <v>3599</v>
      </c>
      <c r="G142" s="256" t="s">
        <v>3600</v>
      </c>
      <c r="H142" s="256" t="s">
        <v>3642</v>
      </c>
      <c r="I142" s="256" t="s">
        <v>3643</v>
      </c>
      <c r="J142" s="256" t="str">
        <f t="shared" si="5"/>
        <v>PARTICIPACIÓN CIUDADANA: Desarrollar estrategias de participación ciudadana responsables, activas y sostenibles, que contribuya en la toma de decisiones del Poder Judicial y mejoramiento del servicio público.</v>
      </c>
      <c r="K142" s="256" t="s">
        <v>3646</v>
      </c>
      <c r="Q142" s="256" t="s">
        <v>3140</v>
      </c>
      <c r="R142" s="256" t="s">
        <v>3267</v>
      </c>
      <c r="S142" s="256" t="s">
        <v>3645</v>
      </c>
      <c r="T142" s="256" t="s">
        <v>3434</v>
      </c>
      <c r="V142" s="498">
        <v>0</v>
      </c>
      <c r="W142" s="498">
        <v>1</v>
      </c>
      <c r="X142" s="508">
        <v>0.1</v>
      </c>
      <c r="Y142" s="508">
        <v>0.2</v>
      </c>
      <c r="Z142" s="508">
        <v>0.4</v>
      </c>
      <c r="AA142" s="508">
        <v>0.6</v>
      </c>
      <c r="AB142" s="508">
        <v>0.8</v>
      </c>
      <c r="AC142" s="508">
        <v>1</v>
      </c>
      <c r="AE142" s="256" t="s">
        <v>3647</v>
      </c>
      <c r="AF142" s="256">
        <v>2029</v>
      </c>
      <c r="AG142" s="256" t="s">
        <v>3649</v>
      </c>
      <c r="AH142" s="256" t="s">
        <v>3645</v>
      </c>
      <c r="AU142" s="270"/>
      <c r="AV142" s="270"/>
      <c r="AW142" s="270"/>
      <c r="AX142" s="270"/>
      <c r="AY142" s="270"/>
      <c r="AZ142" s="270"/>
      <c r="BA142" s="270"/>
      <c r="BB142" s="276"/>
    </row>
    <row r="143" spans="1:54" s="256" customFormat="1" ht="24.6" customHeight="1">
      <c r="A143" s="496">
        <v>141</v>
      </c>
      <c r="B143" s="501" t="s">
        <v>3431</v>
      </c>
      <c r="C143" s="256" t="s">
        <v>3645</v>
      </c>
      <c r="D143" s="270"/>
      <c r="E143" s="270"/>
      <c r="F143" s="256" t="s">
        <v>3599</v>
      </c>
      <c r="G143" s="256" t="s">
        <v>3600</v>
      </c>
      <c r="H143" s="256" t="s">
        <v>3642</v>
      </c>
      <c r="I143" s="256" t="s">
        <v>3643</v>
      </c>
      <c r="J143" s="256" t="str">
        <f t="shared" si="5"/>
        <v>PARTICIPACIÓN CIUDADANA: Desarrollar estrategias de participación ciudadana responsables, activas y sostenibles, que contribuya en la toma de decisiones del Poder Judicial y mejoramiento del servicio público.</v>
      </c>
      <c r="K143" s="256" t="s">
        <v>3646</v>
      </c>
      <c r="Q143" s="256" t="s">
        <v>3140</v>
      </c>
      <c r="R143" s="256" t="s">
        <v>3267</v>
      </c>
      <c r="S143" s="256" t="s">
        <v>3645</v>
      </c>
      <c r="T143" s="256" t="s">
        <v>3434</v>
      </c>
      <c r="V143" s="498">
        <v>0</v>
      </c>
      <c r="W143" s="498">
        <v>1</v>
      </c>
      <c r="X143" s="508">
        <v>0.1</v>
      </c>
      <c r="Y143" s="508">
        <v>0.2</v>
      </c>
      <c r="Z143" s="508">
        <v>0.4</v>
      </c>
      <c r="AA143" s="508">
        <v>0.6</v>
      </c>
      <c r="AB143" s="508">
        <v>0.8</v>
      </c>
      <c r="AC143" s="508">
        <v>1</v>
      </c>
      <c r="AE143" s="256" t="s">
        <v>3647</v>
      </c>
      <c r="AF143" s="256">
        <v>2030</v>
      </c>
      <c r="AG143" s="256" t="s">
        <v>3653</v>
      </c>
      <c r="AH143" s="256" t="s">
        <v>3645</v>
      </c>
      <c r="AU143" s="270"/>
      <c r="AV143" s="270"/>
      <c r="AW143" s="270"/>
      <c r="AX143" s="270"/>
      <c r="AY143" s="270"/>
      <c r="AZ143" s="270"/>
      <c r="BA143" s="270"/>
      <c r="BB143" s="276"/>
    </row>
    <row r="144" spans="1:54" s="256" customFormat="1" ht="24.6" customHeight="1">
      <c r="A144" s="499">
        <v>142</v>
      </c>
      <c r="B144" s="497" t="s">
        <v>3654</v>
      </c>
      <c r="C144" s="497" t="s">
        <v>3654</v>
      </c>
      <c r="D144" s="270"/>
      <c r="E144" s="270"/>
      <c r="F144" s="256" t="s">
        <v>3599</v>
      </c>
      <c r="H144" s="256" t="s">
        <v>3655</v>
      </c>
      <c r="I144" s="256" t="s">
        <v>3656</v>
      </c>
      <c r="J144" s="256" t="s">
        <v>3655</v>
      </c>
      <c r="K144" s="256" t="s">
        <v>3657</v>
      </c>
      <c r="Q144" s="256" t="s">
        <v>3658</v>
      </c>
      <c r="R144" s="256" t="s">
        <v>3274</v>
      </c>
      <c r="S144" s="256" t="s">
        <v>3645</v>
      </c>
      <c r="T144" s="256" t="s">
        <v>3434</v>
      </c>
      <c r="V144" s="498">
        <v>0</v>
      </c>
      <c r="W144" s="498">
        <v>1</v>
      </c>
      <c r="X144" s="508">
        <v>0.1</v>
      </c>
      <c r="Y144" s="508">
        <v>0.2</v>
      </c>
      <c r="Z144" s="508">
        <v>0.4</v>
      </c>
      <c r="AA144" s="508">
        <v>0.6</v>
      </c>
      <c r="AB144" s="508">
        <v>0.8</v>
      </c>
      <c r="AC144" s="508">
        <v>1</v>
      </c>
      <c r="AE144" s="256" t="s">
        <v>3647</v>
      </c>
      <c r="AF144" s="256">
        <v>2025</v>
      </c>
      <c r="AG144" s="256" t="s">
        <v>3659</v>
      </c>
      <c r="AH144" s="256" t="s">
        <v>3645</v>
      </c>
      <c r="AU144" s="270"/>
      <c r="AV144" s="270"/>
      <c r="AW144" s="270"/>
      <c r="AX144" s="270"/>
      <c r="AY144" s="270"/>
      <c r="AZ144" s="270"/>
      <c r="BA144" s="270"/>
      <c r="BB144" s="276"/>
    </row>
    <row r="145" spans="1:54" s="256" customFormat="1" ht="24.6" customHeight="1">
      <c r="A145" s="500">
        <v>143</v>
      </c>
      <c r="B145" s="497" t="s">
        <v>3654</v>
      </c>
      <c r="C145" s="497" t="s">
        <v>3654</v>
      </c>
      <c r="D145" s="270"/>
      <c r="E145" s="270"/>
      <c r="F145" s="256" t="s">
        <v>3599</v>
      </c>
      <c r="H145" s="256" t="s">
        <v>3655</v>
      </c>
      <c r="I145" s="256" t="s">
        <v>3656</v>
      </c>
      <c r="J145" s="256" t="s">
        <v>3655</v>
      </c>
      <c r="K145" s="256" t="s">
        <v>3657</v>
      </c>
      <c r="Q145" s="256" t="s">
        <v>3658</v>
      </c>
      <c r="R145" s="256" t="s">
        <v>3274</v>
      </c>
      <c r="S145" s="256" t="s">
        <v>3645</v>
      </c>
      <c r="T145" s="256" t="s">
        <v>3434</v>
      </c>
      <c r="V145" s="498">
        <v>0</v>
      </c>
      <c r="W145" s="498">
        <v>1</v>
      </c>
      <c r="X145" s="508">
        <v>0.1</v>
      </c>
      <c r="Y145" s="508">
        <v>0.2</v>
      </c>
      <c r="Z145" s="508">
        <v>0.4</v>
      </c>
      <c r="AA145" s="508">
        <v>0.6</v>
      </c>
      <c r="AB145" s="508">
        <v>0.8</v>
      </c>
      <c r="AC145" s="508">
        <v>1</v>
      </c>
      <c r="AE145" s="256" t="s">
        <v>3647</v>
      </c>
      <c r="AF145" s="256" t="s">
        <v>3615</v>
      </c>
      <c r="AG145" s="256" t="s">
        <v>3660</v>
      </c>
      <c r="AH145" s="256" t="s">
        <v>3645</v>
      </c>
      <c r="AU145" s="270"/>
      <c r="AV145" s="270"/>
      <c r="AW145" s="270"/>
      <c r="AX145" s="270"/>
      <c r="AY145" s="270"/>
      <c r="AZ145" s="270"/>
      <c r="BA145" s="270"/>
      <c r="BB145" s="276"/>
    </row>
    <row r="146" spans="1:54" s="256" customFormat="1" ht="24.6" customHeight="1">
      <c r="A146" s="496">
        <v>144</v>
      </c>
      <c r="B146" s="497" t="s">
        <v>3418</v>
      </c>
      <c r="C146" s="256" t="s">
        <v>3463</v>
      </c>
      <c r="D146" s="270"/>
      <c r="E146" s="270"/>
      <c r="F146" s="256" t="s">
        <v>3599</v>
      </c>
      <c r="G146" s="256" t="s">
        <v>3600</v>
      </c>
      <c r="H146" s="256" t="s">
        <v>3642</v>
      </c>
      <c r="I146" s="256" t="s">
        <v>3643</v>
      </c>
      <c r="J146" s="256" t="str">
        <f t="shared" si="4"/>
        <v>PARTICIPACIÓN CIUDADANA: Desarrollar estrategias de participación ciudadana responsables, activas y sostenibles, que contribuya en la toma de decisiones del Poder Judicial y mejoramiento del servicio público.</v>
      </c>
      <c r="K146" s="256" t="s">
        <v>3661</v>
      </c>
      <c r="Q146" s="256" t="s">
        <v>3094</v>
      </c>
      <c r="R146" s="256" t="s">
        <v>3425</v>
      </c>
      <c r="S146" s="256" t="s">
        <v>2278</v>
      </c>
      <c r="AU146" s="270"/>
      <c r="AV146" s="270"/>
      <c r="AW146" s="270"/>
      <c r="AX146" s="270"/>
      <c r="AY146" s="270"/>
      <c r="AZ146" s="270"/>
      <c r="BA146" s="270"/>
      <c r="BB146" s="276"/>
    </row>
    <row r="147" spans="1:54" s="279" customFormat="1" ht="24.6" customHeight="1">
      <c r="A147" s="499">
        <v>145</v>
      </c>
      <c r="B147" s="513" t="s">
        <v>3418</v>
      </c>
      <c r="C147" s="279" t="s">
        <v>3463</v>
      </c>
      <c r="D147" s="270"/>
      <c r="E147" s="270"/>
      <c r="F147" s="279" t="s">
        <v>3599</v>
      </c>
      <c r="G147" s="279" t="s">
        <v>3600</v>
      </c>
      <c r="H147" s="279" t="s">
        <v>3642</v>
      </c>
      <c r="I147" s="279" t="s">
        <v>3643</v>
      </c>
      <c r="J147" s="279" t="str">
        <f t="shared" si="4"/>
        <v>PARTICIPACIÓN CIUDADANA: Desarrollar estrategias de participación ciudadana responsables, activas y sostenibles, que contribuya en la toma de decisiones del Poder Judicial y mejoramiento del servicio público.</v>
      </c>
      <c r="K147" s="256" t="s">
        <v>3662</v>
      </c>
      <c r="L147" s="256"/>
      <c r="M147" s="256"/>
      <c r="N147" s="256"/>
      <c r="O147" s="256"/>
      <c r="P147" s="256"/>
      <c r="Q147" s="279" t="s">
        <v>3094</v>
      </c>
      <c r="R147" s="256" t="s">
        <v>3425</v>
      </c>
      <c r="S147" s="256" t="s">
        <v>2278</v>
      </c>
      <c r="T147" s="256"/>
      <c r="V147" s="256"/>
      <c r="W147" s="256"/>
      <c r="X147" s="256"/>
      <c r="Y147" s="256"/>
      <c r="Z147" s="256"/>
      <c r="AA147" s="256"/>
      <c r="AB147" s="256"/>
      <c r="AC147" s="256"/>
      <c r="AD147" s="256"/>
      <c r="AE147" s="256"/>
      <c r="AF147" s="256"/>
      <c r="AG147" s="256"/>
      <c r="AH147" s="256"/>
      <c r="AI147" s="256"/>
      <c r="AJ147" s="256"/>
      <c r="AK147" s="256"/>
      <c r="AL147" s="256"/>
      <c r="AM147" s="256"/>
      <c r="AN147" s="256"/>
      <c r="AO147" s="256"/>
      <c r="AP147" s="256"/>
      <c r="AQ147" s="256"/>
      <c r="AR147" s="256"/>
      <c r="AT147" s="256"/>
      <c r="AU147" s="270"/>
      <c r="AV147" s="270"/>
      <c r="AW147" s="270"/>
      <c r="AX147" s="270"/>
      <c r="AY147" s="270"/>
      <c r="AZ147" s="270"/>
      <c r="BA147" s="270"/>
      <c r="BB147" s="276"/>
    </row>
    <row r="148" spans="1:54" s="270" customFormat="1" ht="24.6" customHeight="1">
      <c r="A148" s="496">
        <v>146</v>
      </c>
      <c r="B148" s="50" t="s">
        <v>3418</v>
      </c>
      <c r="C148" s="270" t="s">
        <v>3463</v>
      </c>
      <c r="F148" s="270" t="s">
        <v>3599</v>
      </c>
      <c r="G148" s="270" t="s">
        <v>3600</v>
      </c>
      <c r="H148" s="270" t="s">
        <v>3642</v>
      </c>
      <c r="I148" s="270" t="s">
        <v>3643</v>
      </c>
      <c r="J148" s="270" t="str">
        <f t="shared" si="4"/>
        <v>PARTICIPACIÓN CIUDADANA: Desarrollar estrategias de participación ciudadana responsables, activas y sostenibles, que contribuya en la toma de decisiones del Poder Judicial y mejoramiento del servicio público.</v>
      </c>
      <c r="K148" s="274" t="s">
        <v>3662</v>
      </c>
      <c r="L148" s="274"/>
      <c r="M148" s="274"/>
      <c r="N148" s="274"/>
      <c r="O148" s="274"/>
      <c r="P148" s="274"/>
      <c r="Q148" s="270" t="s">
        <v>3094</v>
      </c>
      <c r="R148" s="256" t="s">
        <v>3425</v>
      </c>
      <c r="S148" s="256" t="s">
        <v>2278</v>
      </c>
      <c r="T148" s="256"/>
      <c r="V148" s="256"/>
      <c r="W148" s="256"/>
      <c r="X148" s="256"/>
      <c r="Y148" s="256"/>
      <c r="Z148" s="256"/>
      <c r="AA148" s="256"/>
      <c r="AB148" s="256"/>
      <c r="AC148" s="256"/>
      <c r="AD148" s="256"/>
      <c r="AE148" s="256"/>
      <c r="AF148" s="256"/>
      <c r="AG148" s="256"/>
      <c r="AH148" s="256"/>
      <c r="AI148" s="260"/>
      <c r="AJ148" s="260"/>
      <c r="AK148" s="260"/>
      <c r="AL148" s="260"/>
      <c r="AM148" s="260"/>
      <c r="AN148" s="260"/>
      <c r="AO148" s="260"/>
      <c r="AP148" s="260"/>
      <c r="AQ148" s="260"/>
      <c r="AR148" s="260"/>
      <c r="AT148" s="256"/>
      <c r="AX148" s="328"/>
    </row>
    <row r="149" spans="1:54" s="276" customFormat="1" ht="24.6" customHeight="1">
      <c r="A149" s="499">
        <v>147</v>
      </c>
      <c r="B149" s="501" t="s">
        <v>3431</v>
      </c>
      <c r="C149" s="256" t="s">
        <v>3463</v>
      </c>
      <c r="D149" s="270"/>
      <c r="E149" s="270"/>
      <c r="F149" s="276" t="s">
        <v>3599</v>
      </c>
      <c r="G149" s="276" t="s">
        <v>3600</v>
      </c>
      <c r="H149" s="276" t="s">
        <v>3642</v>
      </c>
      <c r="I149" s="276" t="s">
        <v>3643</v>
      </c>
      <c r="J149" s="276" t="str">
        <f t="shared" si="4"/>
        <v>PARTICIPACIÓN CIUDADANA: Desarrollar estrategias de participación ciudadana responsables, activas y sostenibles, que contribuya en la toma de decisiones del Poder Judicial y mejoramiento del servicio público.</v>
      </c>
      <c r="K149" s="256" t="s">
        <v>3663</v>
      </c>
      <c r="L149" s="256"/>
      <c r="M149" s="256"/>
      <c r="N149" s="256"/>
      <c r="O149" s="256"/>
      <c r="P149" s="256"/>
      <c r="Q149" s="276" t="s">
        <v>3181</v>
      </c>
      <c r="R149" s="276" t="s">
        <v>3276</v>
      </c>
      <c r="S149" s="256" t="s">
        <v>3645</v>
      </c>
      <c r="T149" s="256" t="s">
        <v>3434</v>
      </c>
      <c r="V149" s="498">
        <v>0</v>
      </c>
      <c r="W149" s="498">
        <v>1</v>
      </c>
      <c r="X149" s="508">
        <v>0.1</v>
      </c>
      <c r="Y149" s="508">
        <v>0.2</v>
      </c>
      <c r="Z149" s="508">
        <v>0.4</v>
      </c>
      <c r="AA149" s="508">
        <v>0.6</v>
      </c>
      <c r="AB149" s="508">
        <v>0.8</v>
      </c>
      <c r="AC149" s="508">
        <v>1</v>
      </c>
      <c r="AD149" s="256"/>
      <c r="AE149" s="256" t="s">
        <v>3664</v>
      </c>
      <c r="AF149" s="256" t="s">
        <v>3435</v>
      </c>
      <c r="AG149" s="256" t="s">
        <v>3665</v>
      </c>
      <c r="AH149" s="256" t="s">
        <v>3645</v>
      </c>
      <c r="AI149" s="256" t="s">
        <v>3666</v>
      </c>
      <c r="AJ149" s="256"/>
      <c r="AK149" s="256"/>
      <c r="AL149" s="256"/>
      <c r="AM149" s="256"/>
      <c r="AN149" s="256"/>
      <c r="AO149" s="256"/>
      <c r="AP149" s="256"/>
      <c r="AQ149" s="256"/>
      <c r="AR149" s="256"/>
      <c r="AT149" s="256"/>
      <c r="AU149" s="270" t="e">
        <v>#N/A</v>
      </c>
      <c r="AV149" s="270" t="e">
        <v>#N/A</v>
      </c>
      <c r="AW149" s="270" t="e">
        <v>#N/A</v>
      </c>
      <c r="AX149" s="270" t="e">
        <v>#N/A</v>
      </c>
      <c r="AY149" s="270" t="e">
        <v>#N/A</v>
      </c>
      <c r="AZ149" s="270" t="e">
        <v>#N/A</v>
      </c>
      <c r="BA149" s="270" t="e">
        <v>#N/A</v>
      </c>
      <c r="BB149" s="256" t="s">
        <v>3626</v>
      </c>
    </row>
    <row r="150" spans="1:54" s="256" customFormat="1" ht="24.6" customHeight="1">
      <c r="A150" s="500">
        <v>148</v>
      </c>
      <c r="B150" s="501" t="s">
        <v>3431</v>
      </c>
      <c r="C150" s="256" t="s">
        <v>3620</v>
      </c>
      <c r="D150" s="270"/>
      <c r="E150" s="270"/>
      <c r="F150" s="256" t="s">
        <v>3599</v>
      </c>
      <c r="G150" s="256" t="s">
        <v>3600</v>
      </c>
      <c r="H150" s="256" t="s">
        <v>3655</v>
      </c>
      <c r="I150" s="256" t="s">
        <v>3656</v>
      </c>
      <c r="J150" s="256" t="s">
        <v>3655</v>
      </c>
      <c r="K150" s="256" t="s">
        <v>3667</v>
      </c>
      <c r="Q150" s="256" t="s">
        <v>3055</v>
      </c>
      <c r="R150" s="256" t="s">
        <v>3278</v>
      </c>
      <c r="S150" s="256" t="s">
        <v>2926</v>
      </c>
      <c r="T150" s="256" t="s">
        <v>3434</v>
      </c>
      <c r="V150" s="498">
        <v>0</v>
      </c>
      <c r="W150" s="498">
        <v>1</v>
      </c>
      <c r="X150" s="508">
        <v>0.1</v>
      </c>
      <c r="Y150" s="508">
        <v>0.2</v>
      </c>
      <c r="Z150" s="508">
        <v>0.4</v>
      </c>
      <c r="AA150" s="508">
        <v>0.6</v>
      </c>
      <c r="AB150" s="508">
        <v>0.8</v>
      </c>
      <c r="AC150" s="508">
        <v>1</v>
      </c>
      <c r="AE150" s="256" t="s">
        <v>3668</v>
      </c>
      <c r="AF150" s="256">
        <v>2025</v>
      </c>
      <c r="AG150" s="256" t="s">
        <v>3669</v>
      </c>
      <c r="AH150" s="256" t="s">
        <v>3670</v>
      </c>
      <c r="AT150" s="256" t="s">
        <v>428</v>
      </c>
      <c r="AU150" s="270" t="s">
        <v>429</v>
      </c>
      <c r="AV150" s="270" t="s">
        <v>1078</v>
      </c>
      <c r="AW150" s="270" t="s">
        <v>672</v>
      </c>
      <c r="AX150" s="270" t="s">
        <v>462</v>
      </c>
      <c r="AY150" s="270" t="s">
        <v>2926</v>
      </c>
      <c r="AZ150" s="270" t="s">
        <v>2927</v>
      </c>
      <c r="BA150" s="270" t="s">
        <v>57</v>
      </c>
      <c r="BB150" s="270" t="s">
        <v>3442</v>
      </c>
    </row>
    <row r="151" spans="1:54" s="256" customFormat="1" ht="24.6" customHeight="1">
      <c r="A151" s="496">
        <v>149</v>
      </c>
      <c r="B151" s="501" t="s">
        <v>3431</v>
      </c>
      <c r="C151" s="256" t="s">
        <v>3620</v>
      </c>
      <c r="D151" s="270"/>
      <c r="E151" s="270"/>
      <c r="F151" s="256" t="s">
        <v>3599</v>
      </c>
      <c r="G151" s="256" t="s">
        <v>3600</v>
      </c>
      <c r="H151" s="256" t="s">
        <v>3655</v>
      </c>
      <c r="I151" s="256" t="s">
        <v>3656</v>
      </c>
      <c r="J151" s="256" t="s">
        <v>3655</v>
      </c>
      <c r="K151" s="256" t="s">
        <v>3667</v>
      </c>
      <c r="Q151" s="256" t="s">
        <v>3055</v>
      </c>
      <c r="R151" s="256" t="s">
        <v>3278</v>
      </c>
      <c r="S151" s="256" t="s">
        <v>2926</v>
      </c>
      <c r="T151" s="256" t="s">
        <v>3434</v>
      </c>
      <c r="V151" s="498">
        <v>0</v>
      </c>
      <c r="W151" s="498">
        <v>1</v>
      </c>
      <c r="X151" s="508">
        <v>0.1</v>
      </c>
      <c r="Y151" s="508">
        <v>0.2</v>
      </c>
      <c r="Z151" s="508">
        <v>0.4</v>
      </c>
      <c r="AA151" s="508">
        <v>0.6</v>
      </c>
      <c r="AB151" s="508">
        <v>0.8</v>
      </c>
      <c r="AC151" s="508">
        <v>1</v>
      </c>
      <c r="AE151" s="256" t="s">
        <v>3668</v>
      </c>
      <c r="AF151" s="256" t="s">
        <v>3435</v>
      </c>
      <c r="AG151" s="256" t="s">
        <v>3671</v>
      </c>
      <c r="AH151" s="256" t="s">
        <v>3672</v>
      </c>
      <c r="AU151" s="270" t="e">
        <v>#N/A</v>
      </c>
      <c r="AV151" s="270" t="e">
        <v>#N/A</v>
      </c>
      <c r="AW151" s="270" t="e">
        <v>#N/A</v>
      </c>
      <c r="AX151" s="270" t="e">
        <v>#N/A</v>
      </c>
      <c r="AY151" s="270" t="e">
        <v>#N/A</v>
      </c>
      <c r="AZ151" s="270" t="e">
        <v>#N/A</v>
      </c>
      <c r="BA151" s="270" t="e">
        <v>#N/A</v>
      </c>
      <c r="BB151" s="276" t="s">
        <v>3438</v>
      </c>
    </row>
    <row r="152" spans="1:54" s="256" customFormat="1" ht="24.6" customHeight="1">
      <c r="A152" s="499">
        <v>150</v>
      </c>
      <c r="B152" s="501" t="s">
        <v>3431</v>
      </c>
      <c r="C152" s="256" t="s">
        <v>3620</v>
      </c>
      <c r="D152" s="270"/>
      <c r="E152" s="270"/>
      <c r="F152" s="256" t="s">
        <v>3599</v>
      </c>
      <c r="G152" s="256" t="s">
        <v>3600</v>
      </c>
      <c r="H152" s="256" t="s">
        <v>3655</v>
      </c>
      <c r="I152" s="256" t="s">
        <v>3656</v>
      </c>
      <c r="J152" s="256" t="s">
        <v>3655</v>
      </c>
      <c r="K152" s="256" t="s">
        <v>3667</v>
      </c>
      <c r="Q152" s="256" t="s">
        <v>3055</v>
      </c>
      <c r="R152" s="256" t="s">
        <v>3278</v>
      </c>
      <c r="S152" s="256" t="s">
        <v>2926</v>
      </c>
      <c r="T152" s="256" t="s">
        <v>3434</v>
      </c>
      <c r="V152" s="498">
        <v>0</v>
      </c>
      <c r="W152" s="498">
        <v>1</v>
      </c>
      <c r="X152" s="508">
        <v>0.1</v>
      </c>
      <c r="Y152" s="508">
        <v>0.2</v>
      </c>
      <c r="Z152" s="508">
        <v>0.4</v>
      </c>
      <c r="AA152" s="508">
        <v>0.6</v>
      </c>
      <c r="AB152" s="508">
        <v>0.8</v>
      </c>
      <c r="AC152" s="508">
        <v>1</v>
      </c>
      <c r="AE152" s="256" t="s">
        <v>3668</v>
      </c>
      <c r="AF152" s="256">
        <v>2030</v>
      </c>
      <c r="AG152" s="256" t="s">
        <v>3673</v>
      </c>
      <c r="AH152" s="256" t="s">
        <v>3674</v>
      </c>
      <c r="AU152" s="270" t="e">
        <v>#N/A</v>
      </c>
      <c r="AV152" s="270" t="e">
        <v>#N/A</v>
      </c>
      <c r="AW152" s="270" t="e">
        <v>#N/A</v>
      </c>
      <c r="AX152" s="270" t="e">
        <v>#N/A</v>
      </c>
      <c r="AY152" s="270" t="e">
        <v>#N/A</v>
      </c>
      <c r="AZ152" s="270" t="e">
        <v>#N/A</v>
      </c>
      <c r="BA152" s="270" t="e">
        <v>#N/A</v>
      </c>
      <c r="BB152" s="276" t="s">
        <v>3438</v>
      </c>
    </row>
    <row r="153" spans="1:54" s="256" customFormat="1" ht="24.6" customHeight="1">
      <c r="A153" s="496">
        <v>151</v>
      </c>
      <c r="B153" s="497" t="s">
        <v>3418</v>
      </c>
      <c r="C153" s="256" t="s">
        <v>3618</v>
      </c>
      <c r="D153" s="270"/>
      <c r="E153" s="270"/>
      <c r="F153" s="256" t="s">
        <v>3599</v>
      </c>
      <c r="G153" s="256" t="s">
        <v>3600</v>
      </c>
      <c r="H153" s="256" t="s">
        <v>3655</v>
      </c>
      <c r="I153" s="256" t="s">
        <v>3656</v>
      </c>
      <c r="J153" s="256" t="s">
        <v>3655</v>
      </c>
      <c r="K153" s="256" t="s">
        <v>3675</v>
      </c>
      <c r="Q153" s="256" t="s">
        <v>3061</v>
      </c>
      <c r="R153" s="256" t="s">
        <v>3425</v>
      </c>
      <c r="S153" s="256" t="s">
        <v>3211</v>
      </c>
      <c r="AU153" s="270"/>
      <c r="AV153" s="270"/>
      <c r="AW153" s="270"/>
      <c r="AX153" s="270"/>
      <c r="AY153" s="270"/>
      <c r="AZ153" s="270"/>
      <c r="BA153" s="270"/>
      <c r="BB153" s="270"/>
    </row>
    <row r="154" spans="1:54" s="256" customFormat="1" ht="24.6" customHeight="1">
      <c r="A154" s="499">
        <v>152</v>
      </c>
      <c r="B154" s="497" t="s">
        <v>3418</v>
      </c>
      <c r="C154" s="256" t="s">
        <v>3618</v>
      </c>
      <c r="D154" s="270"/>
      <c r="E154" s="270"/>
      <c r="F154" s="256" t="s">
        <v>3599</v>
      </c>
      <c r="G154" s="256" t="s">
        <v>3600</v>
      </c>
      <c r="H154" s="256" t="s">
        <v>3655</v>
      </c>
      <c r="I154" s="256" t="s">
        <v>3656</v>
      </c>
      <c r="J154" s="256" t="s">
        <v>3655</v>
      </c>
      <c r="K154" s="256" t="s">
        <v>3675</v>
      </c>
      <c r="Q154" s="256" t="s">
        <v>3061</v>
      </c>
      <c r="R154" s="270" t="s">
        <v>3425</v>
      </c>
      <c r="S154" s="256" t="s">
        <v>58</v>
      </c>
      <c r="AU154" s="270"/>
      <c r="AV154" s="270"/>
      <c r="AW154" s="270"/>
      <c r="AX154" s="270"/>
      <c r="AY154" s="270"/>
      <c r="AZ154" s="270"/>
      <c r="BA154" s="270"/>
      <c r="BB154" s="276"/>
    </row>
    <row r="155" spans="1:54" s="256" customFormat="1" ht="24.6" customHeight="1">
      <c r="A155" s="500">
        <v>153</v>
      </c>
      <c r="B155" s="497" t="s">
        <v>3418</v>
      </c>
      <c r="C155" s="256" t="s">
        <v>3618</v>
      </c>
      <c r="D155" s="270"/>
      <c r="E155" s="270"/>
      <c r="F155" s="256" t="s">
        <v>3599</v>
      </c>
      <c r="G155" s="256" t="s">
        <v>3600</v>
      </c>
      <c r="H155" s="256" t="s">
        <v>3655</v>
      </c>
      <c r="I155" s="256" t="s">
        <v>3656</v>
      </c>
      <c r="J155" s="256" t="s">
        <v>3655</v>
      </c>
      <c r="K155" s="256" t="s">
        <v>3675</v>
      </c>
      <c r="Q155" s="256" t="s">
        <v>3061</v>
      </c>
      <c r="R155" s="270" t="s">
        <v>3425</v>
      </c>
      <c r="S155" s="256" t="s">
        <v>58</v>
      </c>
      <c r="AU155" s="270"/>
      <c r="AV155" s="270"/>
      <c r="AW155" s="270"/>
      <c r="AX155" s="270"/>
      <c r="AY155" s="270"/>
      <c r="AZ155" s="270"/>
      <c r="BA155" s="270"/>
      <c r="BB155" s="276"/>
    </row>
    <row r="156" spans="1:54" s="256" customFormat="1" ht="24.6" customHeight="1">
      <c r="A156" s="496">
        <v>154</v>
      </c>
      <c r="B156" s="501" t="s">
        <v>3431</v>
      </c>
      <c r="C156" s="256" t="s">
        <v>3463</v>
      </c>
      <c r="D156" s="270"/>
      <c r="E156" s="270"/>
      <c r="F156" s="256" t="s">
        <v>3599</v>
      </c>
      <c r="G156" s="256" t="s">
        <v>3600</v>
      </c>
      <c r="H156" s="256" t="s">
        <v>3655</v>
      </c>
      <c r="I156" s="256" t="s">
        <v>3656</v>
      </c>
      <c r="J156" s="256" t="s">
        <v>3655</v>
      </c>
      <c r="K156" s="256" t="s">
        <v>3676</v>
      </c>
      <c r="Q156" s="256" t="s">
        <v>3134</v>
      </c>
      <c r="R156" s="256" t="s">
        <v>3677</v>
      </c>
      <c r="S156" s="256" t="s">
        <v>3205</v>
      </c>
      <c r="T156" s="256" t="s">
        <v>3434</v>
      </c>
      <c r="V156" s="498">
        <v>0</v>
      </c>
      <c r="W156" s="498">
        <v>1</v>
      </c>
      <c r="X156" s="508">
        <v>0.1</v>
      </c>
      <c r="Y156" s="508">
        <v>0.2</v>
      </c>
      <c r="Z156" s="508">
        <v>0.4</v>
      </c>
      <c r="AA156" s="508">
        <v>0.6</v>
      </c>
      <c r="AB156" s="508">
        <v>0.8</v>
      </c>
      <c r="AC156" s="508">
        <v>1</v>
      </c>
      <c r="AE156" s="256" t="s">
        <v>3678</v>
      </c>
      <c r="AF156" s="256">
        <v>2025</v>
      </c>
      <c r="AG156" s="256" t="s">
        <v>3679</v>
      </c>
      <c r="AH156" s="256" t="s">
        <v>3645</v>
      </c>
      <c r="AU156" s="270" t="e">
        <v>#N/A</v>
      </c>
      <c r="AV156" s="270" t="e">
        <v>#N/A</v>
      </c>
      <c r="AW156" s="270" t="e">
        <v>#N/A</v>
      </c>
      <c r="AX156" s="270" t="e">
        <v>#N/A</v>
      </c>
      <c r="AY156" s="270" t="e">
        <v>#N/A</v>
      </c>
      <c r="AZ156" s="270" t="e">
        <v>#N/A</v>
      </c>
      <c r="BA156" s="270" t="e">
        <v>#N/A</v>
      </c>
      <c r="BB156" s="276" t="s">
        <v>3438</v>
      </c>
    </row>
    <row r="157" spans="1:54" s="256" customFormat="1" ht="24.6" customHeight="1">
      <c r="A157" s="499">
        <v>155</v>
      </c>
      <c r="B157" s="501" t="s">
        <v>3431</v>
      </c>
      <c r="C157" s="256" t="s">
        <v>3463</v>
      </c>
      <c r="D157" s="270"/>
      <c r="E157" s="270"/>
      <c r="F157" s="256" t="s">
        <v>3599</v>
      </c>
      <c r="G157" s="256" t="s">
        <v>3600</v>
      </c>
      <c r="H157" s="256" t="s">
        <v>3655</v>
      </c>
      <c r="I157" s="256" t="s">
        <v>3656</v>
      </c>
      <c r="J157" s="256" t="s">
        <v>3655</v>
      </c>
      <c r="K157" s="256" t="s">
        <v>3676</v>
      </c>
      <c r="Q157" s="256" t="s">
        <v>3134</v>
      </c>
      <c r="R157" s="256" t="s">
        <v>3677</v>
      </c>
      <c r="S157" s="256" t="s">
        <v>3205</v>
      </c>
      <c r="AE157" s="256" t="s">
        <v>3678</v>
      </c>
      <c r="AF157" s="256" t="s">
        <v>3435</v>
      </c>
      <c r="AG157" s="256" t="s">
        <v>3680</v>
      </c>
      <c r="AH157" s="256" t="s">
        <v>3645</v>
      </c>
      <c r="AU157" s="270" t="e">
        <v>#N/A</v>
      </c>
      <c r="AV157" s="270" t="e">
        <v>#N/A</v>
      </c>
      <c r="AW157" s="270" t="e">
        <v>#N/A</v>
      </c>
      <c r="AX157" s="270" t="e">
        <v>#N/A</v>
      </c>
      <c r="AY157" s="270" t="e">
        <v>#N/A</v>
      </c>
      <c r="AZ157" s="270" t="e">
        <v>#N/A</v>
      </c>
      <c r="BA157" s="270" t="e">
        <v>#N/A</v>
      </c>
      <c r="BB157" s="256" t="s">
        <v>3681</v>
      </c>
    </row>
    <row r="158" spans="1:54" s="256" customFormat="1" ht="24.6" customHeight="1">
      <c r="A158" s="496">
        <v>156</v>
      </c>
      <c r="B158" s="501" t="s">
        <v>3431</v>
      </c>
      <c r="C158" s="256" t="s">
        <v>3419</v>
      </c>
      <c r="D158" s="270"/>
      <c r="E158" s="270"/>
      <c r="F158" s="256" t="s">
        <v>3599</v>
      </c>
      <c r="G158" s="256" t="s">
        <v>3600</v>
      </c>
      <c r="H158" s="256" t="s">
        <v>3655</v>
      </c>
      <c r="I158" s="256" t="s">
        <v>3656</v>
      </c>
      <c r="J158" s="256" t="s">
        <v>3655</v>
      </c>
      <c r="K158" s="256" t="s">
        <v>3682</v>
      </c>
      <c r="Q158" s="256" t="s">
        <v>3147</v>
      </c>
      <c r="R158" s="256" t="s">
        <v>3235</v>
      </c>
      <c r="S158" s="256" t="s">
        <v>3426</v>
      </c>
      <c r="T158" s="256" t="s">
        <v>3434</v>
      </c>
      <c r="V158" s="256">
        <v>0</v>
      </c>
      <c r="W158" s="256">
        <v>40</v>
      </c>
      <c r="X158" s="514">
        <v>0.1666</v>
      </c>
      <c r="Y158" s="514">
        <v>0.1666</v>
      </c>
      <c r="Z158" s="514">
        <v>0.1666</v>
      </c>
      <c r="AA158" s="514">
        <v>0.1666</v>
      </c>
      <c r="AB158" s="514">
        <v>0.1666</v>
      </c>
      <c r="AC158" s="514">
        <v>0.1666</v>
      </c>
      <c r="AE158" s="256" t="s">
        <v>3512</v>
      </c>
      <c r="AF158" s="256" t="s">
        <v>3435</v>
      </c>
      <c r="AG158" s="256" t="s">
        <v>3683</v>
      </c>
      <c r="AH158" s="256" t="s">
        <v>3684</v>
      </c>
      <c r="AU158" s="270" t="e">
        <v>#N/A</v>
      </c>
      <c r="AV158" s="270" t="e">
        <v>#N/A</v>
      </c>
      <c r="AW158" s="270" t="e">
        <v>#N/A</v>
      </c>
      <c r="AX158" s="270" t="e">
        <v>#N/A</v>
      </c>
      <c r="AY158" s="270" t="e">
        <v>#N/A</v>
      </c>
      <c r="AZ158" s="270" t="e">
        <v>#N/A</v>
      </c>
      <c r="BA158" s="270" t="e">
        <v>#N/A</v>
      </c>
      <c r="BB158" s="256" t="s">
        <v>3626</v>
      </c>
    </row>
    <row r="159" spans="1:54" s="256" customFormat="1" ht="24.6" customHeight="1">
      <c r="A159" s="499">
        <v>157</v>
      </c>
      <c r="B159" s="501" t="s">
        <v>3431</v>
      </c>
      <c r="C159" s="256" t="s">
        <v>3419</v>
      </c>
      <c r="D159" s="270"/>
      <c r="E159" s="270"/>
      <c r="F159" s="256" t="s">
        <v>3599</v>
      </c>
      <c r="G159" s="256" t="s">
        <v>3600</v>
      </c>
      <c r="H159" s="256" t="s">
        <v>3655</v>
      </c>
      <c r="I159" s="256" t="s">
        <v>3656</v>
      </c>
      <c r="J159" s="256" t="s">
        <v>3655</v>
      </c>
      <c r="K159" s="256" t="s">
        <v>3682</v>
      </c>
      <c r="Q159" s="256" t="s">
        <v>3147</v>
      </c>
      <c r="R159" s="256" t="s">
        <v>3235</v>
      </c>
      <c r="S159" s="256" t="s">
        <v>3426</v>
      </c>
      <c r="T159" s="256" t="s">
        <v>3434</v>
      </c>
      <c r="V159" s="256">
        <v>0</v>
      </c>
      <c r="W159" s="256">
        <v>40</v>
      </c>
      <c r="X159" s="514">
        <v>0.1666</v>
      </c>
      <c r="Y159" s="514">
        <v>0.1666</v>
      </c>
      <c r="Z159" s="514">
        <v>0.1666</v>
      </c>
      <c r="AA159" s="514">
        <v>0.1666</v>
      </c>
      <c r="AB159" s="514">
        <v>0.1666</v>
      </c>
      <c r="AC159" s="514">
        <v>0.1666</v>
      </c>
      <c r="AE159" s="256" t="s">
        <v>3512</v>
      </c>
      <c r="AF159" s="256" t="s">
        <v>3435</v>
      </c>
      <c r="AG159" s="256" t="s">
        <v>3685</v>
      </c>
      <c r="AH159" s="256" t="s">
        <v>3684</v>
      </c>
      <c r="AU159" s="270" t="e">
        <v>#N/A</v>
      </c>
      <c r="AV159" s="270" t="e">
        <v>#N/A</v>
      </c>
      <c r="AW159" s="270" t="e">
        <v>#N/A</v>
      </c>
      <c r="AX159" s="270" t="e">
        <v>#N/A</v>
      </c>
      <c r="AY159" s="270" t="e">
        <v>#N/A</v>
      </c>
      <c r="AZ159" s="270" t="e">
        <v>#N/A</v>
      </c>
      <c r="BA159" s="270" t="e">
        <v>#N/A</v>
      </c>
      <c r="BB159" s="276" t="s">
        <v>3438</v>
      </c>
    </row>
    <row r="160" spans="1:54" s="256" customFormat="1" ht="24.6" customHeight="1">
      <c r="A160" s="500">
        <v>158</v>
      </c>
      <c r="B160" s="501" t="s">
        <v>3431</v>
      </c>
      <c r="C160" s="256" t="s">
        <v>3419</v>
      </c>
      <c r="D160" s="270"/>
      <c r="E160" s="270"/>
      <c r="F160" s="256" t="s">
        <v>3599</v>
      </c>
      <c r="G160" s="256" t="s">
        <v>3600</v>
      </c>
      <c r="H160" s="256" t="s">
        <v>3655</v>
      </c>
      <c r="I160" s="256" t="s">
        <v>3656</v>
      </c>
      <c r="J160" s="256" t="s">
        <v>3655</v>
      </c>
      <c r="K160" s="256" t="s">
        <v>3682</v>
      </c>
      <c r="Q160" s="256" t="s">
        <v>3147</v>
      </c>
      <c r="R160" s="256" t="s">
        <v>3235</v>
      </c>
      <c r="S160" s="256" t="s">
        <v>3426</v>
      </c>
      <c r="T160" s="256" t="s">
        <v>3434</v>
      </c>
      <c r="V160" s="256">
        <v>0</v>
      </c>
      <c r="W160" s="256">
        <v>40</v>
      </c>
      <c r="X160" s="514">
        <v>0.1666</v>
      </c>
      <c r="Y160" s="514">
        <v>0.1666</v>
      </c>
      <c r="Z160" s="514">
        <v>0.1666</v>
      </c>
      <c r="AA160" s="514">
        <v>0.1666</v>
      </c>
      <c r="AB160" s="514">
        <v>0.1666</v>
      </c>
      <c r="AC160" s="514">
        <v>0.1666</v>
      </c>
      <c r="AE160" s="256" t="s">
        <v>3512</v>
      </c>
      <c r="AF160" s="256" t="s">
        <v>3615</v>
      </c>
      <c r="AG160" s="256" t="s">
        <v>3686</v>
      </c>
      <c r="AH160" s="256" t="s">
        <v>3684</v>
      </c>
      <c r="AU160" s="270" t="e">
        <v>#N/A</v>
      </c>
      <c r="AV160" s="270" t="e">
        <v>#N/A</v>
      </c>
      <c r="AW160" s="270" t="e">
        <v>#N/A</v>
      </c>
      <c r="AX160" s="270" t="e">
        <v>#N/A</v>
      </c>
      <c r="AY160" s="270" t="e">
        <v>#N/A</v>
      </c>
      <c r="AZ160" s="270" t="e">
        <v>#N/A</v>
      </c>
      <c r="BA160" s="270" t="e">
        <v>#N/A</v>
      </c>
      <c r="BB160" s="276" t="s">
        <v>3438</v>
      </c>
    </row>
    <row r="161" spans="1:57" s="256" customFormat="1" ht="24.6" customHeight="1">
      <c r="A161" s="496">
        <v>159</v>
      </c>
      <c r="B161" s="501" t="s">
        <v>3431</v>
      </c>
      <c r="C161" s="256" t="s">
        <v>3419</v>
      </c>
      <c r="D161" s="270"/>
      <c r="E161" s="270"/>
      <c r="F161" s="256" t="s">
        <v>3599</v>
      </c>
      <c r="G161" s="256" t="s">
        <v>3600</v>
      </c>
      <c r="H161" s="256" t="s">
        <v>3655</v>
      </c>
      <c r="I161" s="256" t="s">
        <v>3656</v>
      </c>
      <c r="J161" s="256" t="s">
        <v>3655</v>
      </c>
      <c r="K161" s="256" t="s">
        <v>3682</v>
      </c>
      <c r="Q161" s="256" t="s">
        <v>3147</v>
      </c>
      <c r="R161" s="256" t="s">
        <v>3235</v>
      </c>
      <c r="S161" s="256" t="s">
        <v>3426</v>
      </c>
      <c r="T161" s="256" t="s">
        <v>3434</v>
      </c>
      <c r="V161" s="256">
        <v>0</v>
      </c>
      <c r="W161" s="256">
        <v>40</v>
      </c>
      <c r="X161" s="514">
        <v>0.1666</v>
      </c>
      <c r="Y161" s="514">
        <v>0.1666</v>
      </c>
      <c r="Z161" s="514">
        <v>0.1666</v>
      </c>
      <c r="AA161" s="514">
        <v>0.1666</v>
      </c>
      <c r="AB161" s="514">
        <v>0.1666</v>
      </c>
      <c r="AC161" s="514">
        <v>0.1666</v>
      </c>
      <c r="AE161" s="256" t="s">
        <v>3512</v>
      </c>
      <c r="AF161" s="256" t="s">
        <v>3435</v>
      </c>
      <c r="AG161" s="256" t="s">
        <v>3687</v>
      </c>
      <c r="AH161" s="256" t="s">
        <v>3684</v>
      </c>
      <c r="AU161" s="270" t="e">
        <v>#N/A</v>
      </c>
      <c r="AV161" s="270" t="e">
        <v>#N/A</v>
      </c>
      <c r="AW161" s="270" t="e">
        <v>#N/A</v>
      </c>
      <c r="AX161" s="270" t="e">
        <v>#N/A</v>
      </c>
      <c r="AY161" s="270" t="e">
        <v>#N/A</v>
      </c>
      <c r="AZ161" s="270" t="e">
        <v>#N/A</v>
      </c>
      <c r="BA161" s="270" t="e">
        <v>#N/A</v>
      </c>
      <c r="BB161" s="276" t="s">
        <v>3438</v>
      </c>
    </row>
    <row r="162" spans="1:57" s="256" customFormat="1" ht="24.6" customHeight="1">
      <c r="A162" s="499">
        <v>160</v>
      </c>
      <c r="B162" s="501" t="s">
        <v>3431</v>
      </c>
      <c r="C162" s="256" t="s">
        <v>3419</v>
      </c>
      <c r="D162" s="270"/>
      <c r="E162" s="270"/>
      <c r="F162" s="256" t="s">
        <v>3599</v>
      </c>
      <c r="G162" s="256" t="s">
        <v>3600</v>
      </c>
      <c r="H162" s="256" t="s">
        <v>3655</v>
      </c>
      <c r="I162" s="256" t="s">
        <v>3656</v>
      </c>
      <c r="J162" s="256" t="s">
        <v>3655</v>
      </c>
      <c r="K162" s="256" t="s">
        <v>3682</v>
      </c>
      <c r="Q162" s="256" t="s">
        <v>3147</v>
      </c>
      <c r="R162" s="256" t="s">
        <v>3235</v>
      </c>
      <c r="S162" s="256" t="s">
        <v>3426</v>
      </c>
      <c r="T162" s="256" t="s">
        <v>3434</v>
      </c>
      <c r="V162" s="256">
        <v>0</v>
      </c>
      <c r="W162" s="256">
        <v>40</v>
      </c>
      <c r="X162" s="514">
        <v>0.1666</v>
      </c>
      <c r="Y162" s="514">
        <v>0.1666</v>
      </c>
      <c r="Z162" s="514">
        <v>0.1666</v>
      </c>
      <c r="AA162" s="514">
        <v>0.1666</v>
      </c>
      <c r="AB162" s="514">
        <v>0.1666</v>
      </c>
      <c r="AC162" s="514">
        <v>0.1666</v>
      </c>
      <c r="AE162" s="256" t="s">
        <v>3512</v>
      </c>
      <c r="AF162" s="256" t="s">
        <v>3615</v>
      </c>
      <c r="AG162" s="256" t="s">
        <v>3688</v>
      </c>
      <c r="AH162" s="256" t="s">
        <v>3684</v>
      </c>
      <c r="AU162" s="270" t="e">
        <v>#N/A</v>
      </c>
      <c r="AV162" s="270" t="e">
        <v>#N/A</v>
      </c>
      <c r="AW162" s="270" t="e">
        <v>#N/A</v>
      </c>
      <c r="AX162" s="270" t="e">
        <v>#N/A</v>
      </c>
      <c r="AY162" s="270" t="e">
        <v>#N/A</v>
      </c>
      <c r="AZ162" s="270" t="e">
        <v>#N/A</v>
      </c>
      <c r="BA162" s="270" t="e">
        <v>#N/A</v>
      </c>
      <c r="BB162" s="276" t="s">
        <v>3438</v>
      </c>
    </row>
    <row r="163" spans="1:57" s="256" customFormat="1" ht="24.6" customHeight="1">
      <c r="A163" s="496">
        <v>161</v>
      </c>
      <c r="B163" s="501" t="s">
        <v>3431</v>
      </c>
      <c r="C163" s="256" t="s">
        <v>3548</v>
      </c>
      <c r="D163" s="270"/>
      <c r="E163" s="270"/>
      <c r="F163" s="256" t="s">
        <v>3599</v>
      </c>
      <c r="G163" s="256" t="s">
        <v>3600</v>
      </c>
      <c r="H163" s="256" t="s">
        <v>3655</v>
      </c>
      <c r="I163" s="256" t="s">
        <v>3656</v>
      </c>
      <c r="J163" s="256" t="s">
        <v>3655</v>
      </c>
      <c r="K163" s="256" t="s">
        <v>3689</v>
      </c>
      <c r="L163" s="256" t="s">
        <v>3690</v>
      </c>
      <c r="M163" s="256" t="s">
        <v>3691</v>
      </c>
      <c r="Q163" s="256" t="s">
        <v>3130</v>
      </c>
      <c r="R163" s="256" t="s">
        <v>3286</v>
      </c>
      <c r="S163" s="256" t="s">
        <v>32</v>
      </c>
      <c r="T163" s="256" t="s">
        <v>3434</v>
      </c>
      <c r="V163" s="498">
        <v>0</v>
      </c>
      <c r="W163" s="498">
        <v>1</v>
      </c>
      <c r="X163" s="508">
        <v>0.1</v>
      </c>
      <c r="Y163" s="508">
        <v>0.2</v>
      </c>
      <c r="Z163" s="508">
        <v>0.4</v>
      </c>
      <c r="AA163" s="508">
        <v>0.6</v>
      </c>
      <c r="AB163" s="508">
        <v>0.8</v>
      </c>
      <c r="AC163" s="508">
        <v>1</v>
      </c>
      <c r="AE163" s="256" t="s">
        <v>3512</v>
      </c>
      <c r="AF163" s="256" t="s">
        <v>3435</v>
      </c>
      <c r="AG163" s="256" t="s">
        <v>3692</v>
      </c>
      <c r="AH163" s="256" t="s">
        <v>32</v>
      </c>
      <c r="AU163" s="270" t="e">
        <v>#N/A</v>
      </c>
      <c r="AV163" s="270" t="e">
        <v>#N/A</v>
      </c>
      <c r="AW163" s="270" t="e">
        <v>#N/A</v>
      </c>
      <c r="AX163" s="270" t="e">
        <v>#N/A</v>
      </c>
      <c r="AY163" s="270" t="e">
        <v>#N/A</v>
      </c>
      <c r="AZ163" s="270" t="e">
        <v>#N/A</v>
      </c>
      <c r="BA163" s="270" t="e">
        <v>#N/A</v>
      </c>
      <c r="BB163" s="256" t="s">
        <v>3626</v>
      </c>
    </row>
    <row r="164" spans="1:57" s="256" customFormat="1" ht="24.6" customHeight="1">
      <c r="A164" s="499">
        <v>162</v>
      </c>
      <c r="B164" s="501" t="s">
        <v>3431</v>
      </c>
      <c r="C164" s="256" t="s">
        <v>3548</v>
      </c>
      <c r="D164" s="270"/>
      <c r="E164" s="270"/>
      <c r="F164" s="256" t="s">
        <v>3599</v>
      </c>
      <c r="G164" s="256" t="s">
        <v>3600</v>
      </c>
      <c r="H164" s="256" t="s">
        <v>3655</v>
      </c>
      <c r="I164" s="256" t="s">
        <v>3656</v>
      </c>
      <c r="J164" s="256" t="s">
        <v>3655</v>
      </c>
      <c r="K164" s="256" t="s">
        <v>3689</v>
      </c>
      <c r="M164" s="256" t="s">
        <v>3693</v>
      </c>
      <c r="Q164" s="256" t="s">
        <v>3130</v>
      </c>
      <c r="R164" s="256" t="s">
        <v>3286</v>
      </c>
      <c r="S164" s="256" t="s">
        <v>32</v>
      </c>
      <c r="T164" s="256" t="s">
        <v>3434</v>
      </c>
      <c r="V164" s="498">
        <v>0</v>
      </c>
      <c r="W164" s="508">
        <v>1</v>
      </c>
      <c r="X164" s="508">
        <v>0.1</v>
      </c>
      <c r="Y164" s="508">
        <v>0.2</v>
      </c>
      <c r="Z164" s="508">
        <v>0.4</v>
      </c>
      <c r="AA164" s="508">
        <v>0.6</v>
      </c>
      <c r="AB164" s="508">
        <v>0.8</v>
      </c>
      <c r="AC164" s="508">
        <v>1</v>
      </c>
      <c r="AE164" s="256" t="s">
        <v>3512</v>
      </c>
      <c r="AF164" s="256">
        <v>2030</v>
      </c>
      <c r="AG164" s="256" t="s">
        <v>3694</v>
      </c>
      <c r="AH164" s="256" t="s">
        <v>32</v>
      </c>
      <c r="AL164" s="256" t="s">
        <v>3695</v>
      </c>
      <c r="AU164" s="270" t="e">
        <v>#N/A</v>
      </c>
      <c r="AV164" s="270" t="e">
        <v>#N/A</v>
      </c>
      <c r="AW164" s="270" t="e">
        <v>#N/A</v>
      </c>
      <c r="AX164" s="270" t="e">
        <v>#N/A</v>
      </c>
      <c r="AY164" s="270" t="e">
        <v>#N/A</v>
      </c>
      <c r="AZ164" s="270" t="e">
        <v>#N/A</v>
      </c>
      <c r="BA164" s="270" t="e">
        <v>#N/A</v>
      </c>
      <c r="BB164" s="276" t="s">
        <v>3438</v>
      </c>
    </row>
    <row r="165" spans="1:57" s="256" customFormat="1" ht="24.6" customHeight="1">
      <c r="A165" s="500">
        <v>163</v>
      </c>
      <c r="B165" s="497" t="s">
        <v>3431</v>
      </c>
      <c r="C165" s="256" t="s">
        <v>3696</v>
      </c>
      <c r="D165" s="270"/>
      <c r="E165" s="270"/>
      <c r="F165" s="256" t="s">
        <v>3599</v>
      </c>
      <c r="G165" s="256" t="s">
        <v>3600</v>
      </c>
      <c r="H165" s="256" t="s">
        <v>3655</v>
      </c>
      <c r="I165" s="256" t="s">
        <v>3656</v>
      </c>
      <c r="J165" s="256" t="s">
        <v>3655</v>
      </c>
      <c r="K165" s="256" t="s">
        <v>3697</v>
      </c>
      <c r="Q165" s="256" t="s">
        <v>3132</v>
      </c>
      <c r="R165" s="256" t="s">
        <v>3289</v>
      </c>
      <c r="S165" s="256" t="s">
        <v>3698</v>
      </c>
      <c r="T165" s="256" t="s">
        <v>3434</v>
      </c>
      <c r="V165" s="498">
        <v>0</v>
      </c>
      <c r="W165" s="508">
        <v>1</v>
      </c>
      <c r="X165" s="508">
        <v>0.1</v>
      </c>
      <c r="Y165" s="508">
        <v>0.2</v>
      </c>
      <c r="Z165" s="508">
        <v>0.4</v>
      </c>
      <c r="AA165" s="508">
        <v>0.6</v>
      </c>
      <c r="AB165" s="508">
        <v>0.8</v>
      </c>
      <c r="AC165" s="508">
        <v>1</v>
      </c>
      <c r="AE165" s="256" t="s">
        <v>75</v>
      </c>
      <c r="AF165" s="256">
        <v>2019</v>
      </c>
      <c r="AG165" s="256" t="s">
        <v>3699</v>
      </c>
      <c r="AH165" s="256" t="s">
        <v>3698</v>
      </c>
      <c r="AU165" s="270" t="e">
        <v>#N/A</v>
      </c>
      <c r="AV165" s="270" t="e">
        <v>#N/A</v>
      </c>
      <c r="AW165" s="270" t="e">
        <v>#N/A</v>
      </c>
      <c r="AX165" s="270" t="e">
        <v>#N/A</v>
      </c>
      <c r="AY165" s="270" t="e">
        <v>#N/A</v>
      </c>
      <c r="AZ165" s="270" t="e">
        <v>#N/A</v>
      </c>
      <c r="BA165" s="270" t="e">
        <v>#N/A</v>
      </c>
      <c r="BB165" s="256" t="s">
        <v>3626</v>
      </c>
    </row>
    <row r="166" spans="1:57" s="256" customFormat="1" ht="24.6" customHeight="1">
      <c r="A166" s="496">
        <v>164</v>
      </c>
      <c r="B166" s="497" t="s">
        <v>3431</v>
      </c>
      <c r="C166" s="256" t="s">
        <v>3696</v>
      </c>
      <c r="D166" s="270"/>
      <c r="E166" s="270"/>
      <c r="F166" s="256" t="s">
        <v>3599</v>
      </c>
      <c r="G166" s="256" t="s">
        <v>3600</v>
      </c>
      <c r="H166" s="256" t="s">
        <v>3655</v>
      </c>
      <c r="I166" s="256" t="s">
        <v>3656</v>
      </c>
      <c r="J166" s="256" t="s">
        <v>3655</v>
      </c>
      <c r="K166" s="256" t="s">
        <v>3697</v>
      </c>
      <c r="Q166" s="256" t="s">
        <v>3132</v>
      </c>
      <c r="R166" s="256" t="s">
        <v>3289</v>
      </c>
      <c r="S166" s="256" t="s">
        <v>3698</v>
      </c>
      <c r="T166" s="256" t="s">
        <v>3434</v>
      </c>
      <c r="V166" s="498">
        <v>0</v>
      </c>
      <c r="W166" s="508">
        <v>1</v>
      </c>
      <c r="X166" s="508">
        <v>0.1</v>
      </c>
      <c r="Y166" s="508">
        <v>0.2</v>
      </c>
      <c r="Z166" s="508">
        <v>0.4</v>
      </c>
      <c r="AA166" s="508">
        <v>0.6</v>
      </c>
      <c r="AB166" s="508">
        <v>0.8</v>
      </c>
      <c r="AC166" s="508">
        <v>1</v>
      </c>
      <c r="AE166" s="256" t="s">
        <v>75</v>
      </c>
      <c r="AF166" s="256" t="s">
        <v>3639</v>
      </c>
      <c r="AG166" s="256" t="s">
        <v>3692</v>
      </c>
      <c r="AH166" s="256" t="s">
        <v>3698</v>
      </c>
      <c r="AU166" s="270" t="e">
        <v>#N/A</v>
      </c>
      <c r="AV166" s="270" t="e">
        <v>#N/A</v>
      </c>
      <c r="AW166" s="270" t="e">
        <v>#N/A</v>
      </c>
      <c r="AX166" s="270" t="e">
        <v>#N/A</v>
      </c>
      <c r="AY166" s="270" t="e">
        <v>#N/A</v>
      </c>
      <c r="AZ166" s="270" t="e">
        <v>#N/A</v>
      </c>
      <c r="BA166" s="270" t="e">
        <v>#N/A</v>
      </c>
      <c r="BB166" s="276" t="s">
        <v>3438</v>
      </c>
    </row>
    <row r="167" spans="1:57" s="256" customFormat="1" ht="24.6" customHeight="1">
      <c r="A167" s="499">
        <v>165</v>
      </c>
      <c r="B167" s="497" t="s">
        <v>3431</v>
      </c>
      <c r="C167" s="256" t="s">
        <v>3696</v>
      </c>
      <c r="D167" s="270"/>
      <c r="E167" s="270"/>
      <c r="F167" s="256" t="s">
        <v>3599</v>
      </c>
      <c r="G167" s="256" t="s">
        <v>3600</v>
      </c>
      <c r="H167" s="256" t="s">
        <v>3655</v>
      </c>
      <c r="I167" s="256" t="s">
        <v>3656</v>
      </c>
      <c r="J167" s="256" t="s">
        <v>3655</v>
      </c>
      <c r="K167" s="256" t="s">
        <v>3697</v>
      </c>
      <c r="Q167" s="256" t="s">
        <v>3132</v>
      </c>
      <c r="R167" s="256" t="s">
        <v>3289</v>
      </c>
      <c r="S167" s="256" t="s">
        <v>3698</v>
      </c>
      <c r="T167" s="256" t="s">
        <v>3434</v>
      </c>
      <c r="V167" s="498">
        <v>0</v>
      </c>
      <c r="W167" s="508">
        <v>1</v>
      </c>
      <c r="X167" s="508">
        <v>0.1</v>
      </c>
      <c r="Y167" s="508">
        <v>0.2</v>
      </c>
      <c r="Z167" s="508">
        <v>0.4</v>
      </c>
      <c r="AA167" s="508">
        <v>0.6</v>
      </c>
      <c r="AB167" s="508">
        <v>0.8</v>
      </c>
      <c r="AC167" s="508">
        <v>1</v>
      </c>
      <c r="AE167" s="256" t="s">
        <v>75</v>
      </c>
      <c r="AF167" s="256">
        <v>2024</v>
      </c>
      <c r="AG167" s="256" t="s">
        <v>3694</v>
      </c>
      <c r="AH167" s="256" t="s">
        <v>3698</v>
      </c>
      <c r="AU167" s="270" t="e">
        <v>#N/A</v>
      </c>
      <c r="AV167" s="270" t="e">
        <v>#N/A</v>
      </c>
      <c r="AW167" s="270" t="e">
        <v>#N/A</v>
      </c>
      <c r="AX167" s="270" t="e">
        <v>#N/A</v>
      </c>
      <c r="AY167" s="270" t="e">
        <v>#N/A</v>
      </c>
      <c r="AZ167" s="270" t="e">
        <v>#N/A</v>
      </c>
      <c r="BA167" s="270" t="e">
        <v>#N/A</v>
      </c>
      <c r="BB167" s="276" t="s">
        <v>3438</v>
      </c>
    </row>
    <row r="168" spans="1:57" s="256" customFormat="1" ht="24.6" customHeight="1">
      <c r="A168" s="496">
        <v>166</v>
      </c>
      <c r="B168" s="501" t="s">
        <v>3431</v>
      </c>
      <c r="C168" s="256" t="s">
        <v>3700</v>
      </c>
      <c r="D168" s="270"/>
      <c r="E168" s="270"/>
      <c r="F168" s="256" t="s">
        <v>3599</v>
      </c>
      <c r="G168" s="256" t="s">
        <v>3600</v>
      </c>
      <c r="H168" s="256" t="s">
        <v>3655</v>
      </c>
      <c r="I168" s="256" t="s">
        <v>3656</v>
      </c>
      <c r="J168" s="256" t="s">
        <v>3655</v>
      </c>
      <c r="K168" s="256" t="s">
        <v>3701</v>
      </c>
      <c r="Q168" s="256" t="s">
        <v>3128</v>
      </c>
      <c r="R168" s="256" t="s">
        <v>3292</v>
      </c>
      <c r="S168" s="256" t="s">
        <v>75</v>
      </c>
      <c r="T168" s="256" t="s">
        <v>3434</v>
      </c>
      <c r="V168" s="498">
        <v>0</v>
      </c>
      <c r="W168" s="508">
        <v>1</v>
      </c>
      <c r="X168" s="508">
        <v>0.1</v>
      </c>
      <c r="Y168" s="508">
        <v>0.2</v>
      </c>
      <c r="Z168" s="508">
        <v>0.4</v>
      </c>
      <c r="AA168" s="508">
        <v>0.6</v>
      </c>
      <c r="AB168" s="508">
        <v>0.8</v>
      </c>
      <c r="AC168" s="508">
        <v>1</v>
      </c>
      <c r="AE168" s="256" t="s">
        <v>3512</v>
      </c>
      <c r="AF168" s="256">
        <v>2025</v>
      </c>
      <c r="AG168" s="256" t="s">
        <v>3702</v>
      </c>
      <c r="AH168" s="256" t="s">
        <v>75</v>
      </c>
      <c r="AU168" s="270" t="e">
        <v>#N/A</v>
      </c>
      <c r="AV168" s="270" t="e">
        <v>#N/A</v>
      </c>
      <c r="AW168" s="270" t="e">
        <v>#N/A</v>
      </c>
      <c r="AX168" s="270" t="e">
        <v>#N/A</v>
      </c>
      <c r="AY168" s="270" t="e">
        <v>#N/A</v>
      </c>
      <c r="AZ168" s="270" t="e">
        <v>#N/A</v>
      </c>
      <c r="BA168" s="270" t="e">
        <v>#N/A</v>
      </c>
      <c r="BB168" s="256" t="s">
        <v>3626</v>
      </c>
      <c r="BD168" s="256" t="s">
        <v>3703</v>
      </c>
      <c r="BE168" s="256" t="s">
        <v>3704</v>
      </c>
    </row>
    <row r="169" spans="1:57" s="256" customFormat="1" ht="24.6" customHeight="1">
      <c r="A169" s="499">
        <v>167</v>
      </c>
      <c r="B169" s="501" t="s">
        <v>3431</v>
      </c>
      <c r="C169" s="256" t="s">
        <v>3700</v>
      </c>
      <c r="D169" s="270"/>
      <c r="E169" s="270"/>
      <c r="F169" s="256" t="s">
        <v>3599</v>
      </c>
      <c r="G169" s="256" t="s">
        <v>3600</v>
      </c>
      <c r="H169" s="256" t="s">
        <v>3655</v>
      </c>
      <c r="I169" s="256" t="s">
        <v>3656</v>
      </c>
      <c r="J169" s="256" t="s">
        <v>3655</v>
      </c>
      <c r="K169" s="256" t="s">
        <v>3701</v>
      </c>
      <c r="Q169" s="256" t="s">
        <v>3128</v>
      </c>
      <c r="R169" s="256" t="s">
        <v>3292</v>
      </c>
      <c r="S169" s="256" t="s">
        <v>75</v>
      </c>
      <c r="T169" s="256" t="s">
        <v>3434</v>
      </c>
      <c r="V169" s="498">
        <v>0</v>
      </c>
      <c r="W169" s="508">
        <v>1</v>
      </c>
      <c r="X169" s="508">
        <v>0.1</v>
      </c>
      <c r="Y169" s="508">
        <v>0.2</v>
      </c>
      <c r="Z169" s="508">
        <v>0.4</v>
      </c>
      <c r="AA169" s="508">
        <v>0.6</v>
      </c>
      <c r="AB169" s="508">
        <v>0.8</v>
      </c>
      <c r="AC169" s="508">
        <v>1</v>
      </c>
      <c r="AE169" s="256" t="s">
        <v>3512</v>
      </c>
      <c r="AF169" s="256" t="s">
        <v>3705</v>
      </c>
      <c r="AG169" s="256" t="s">
        <v>3692</v>
      </c>
      <c r="AH169" s="256" t="s">
        <v>75</v>
      </c>
      <c r="AU169" s="270" t="e">
        <v>#N/A</v>
      </c>
      <c r="AV169" s="270" t="e">
        <v>#N/A</v>
      </c>
      <c r="AW169" s="270" t="e">
        <v>#N/A</v>
      </c>
      <c r="AX169" s="270" t="e">
        <v>#N/A</v>
      </c>
      <c r="AY169" s="270" t="e">
        <v>#N/A</v>
      </c>
      <c r="AZ169" s="270" t="e">
        <v>#N/A</v>
      </c>
      <c r="BA169" s="270" t="e">
        <v>#N/A</v>
      </c>
      <c r="BB169" s="276" t="s">
        <v>3438</v>
      </c>
      <c r="BD169" s="256" t="s">
        <v>3703</v>
      </c>
      <c r="BE169" s="256" t="s">
        <v>3704</v>
      </c>
    </row>
    <row r="170" spans="1:57" s="256" customFormat="1" ht="24.6" customHeight="1">
      <c r="A170" s="500">
        <v>168</v>
      </c>
      <c r="B170" s="501" t="s">
        <v>3431</v>
      </c>
      <c r="C170" s="256" t="s">
        <v>3700</v>
      </c>
      <c r="D170" s="270"/>
      <c r="E170" s="270"/>
      <c r="F170" s="256" t="s">
        <v>3599</v>
      </c>
      <c r="G170" s="256" t="s">
        <v>3600</v>
      </c>
      <c r="H170" s="256" t="s">
        <v>3655</v>
      </c>
      <c r="I170" s="256" t="s">
        <v>3656</v>
      </c>
      <c r="J170" s="256" t="s">
        <v>3655</v>
      </c>
      <c r="K170" s="256" t="s">
        <v>3701</v>
      </c>
      <c r="Q170" s="256" t="s">
        <v>3128</v>
      </c>
      <c r="R170" s="256" t="s">
        <v>3292</v>
      </c>
      <c r="S170" s="256" t="s">
        <v>75</v>
      </c>
      <c r="T170" s="256" t="s">
        <v>3434</v>
      </c>
      <c r="V170" s="498">
        <v>0</v>
      </c>
      <c r="W170" s="508">
        <v>1</v>
      </c>
      <c r="X170" s="508">
        <v>0.1</v>
      </c>
      <c r="Y170" s="508">
        <v>0.2</v>
      </c>
      <c r="Z170" s="508">
        <v>0.4</v>
      </c>
      <c r="AA170" s="508">
        <v>0.6</v>
      </c>
      <c r="AB170" s="508">
        <v>0.8</v>
      </c>
      <c r="AC170" s="508">
        <v>1</v>
      </c>
      <c r="AE170" s="256" t="s">
        <v>3512</v>
      </c>
      <c r="AF170" s="256">
        <v>2030</v>
      </c>
      <c r="AG170" s="256" t="s">
        <v>3694</v>
      </c>
      <c r="AH170" s="256" t="s">
        <v>75</v>
      </c>
      <c r="AU170" s="270" t="e">
        <v>#N/A</v>
      </c>
      <c r="AV170" s="270" t="e">
        <v>#N/A</v>
      </c>
      <c r="AW170" s="270" t="e">
        <v>#N/A</v>
      </c>
      <c r="AX170" s="270" t="e">
        <v>#N/A</v>
      </c>
      <c r="AY170" s="270" t="e">
        <v>#N/A</v>
      </c>
      <c r="AZ170" s="270" t="e">
        <v>#N/A</v>
      </c>
      <c r="BA170" s="270" t="e">
        <v>#N/A</v>
      </c>
      <c r="BB170" s="276" t="s">
        <v>3438</v>
      </c>
      <c r="BD170" s="256" t="s">
        <v>3703</v>
      </c>
      <c r="BE170" s="256" t="s">
        <v>3704</v>
      </c>
    </row>
    <row r="171" spans="1:57" s="256" customFormat="1" ht="24.6" customHeight="1">
      <c r="A171" s="496">
        <v>169</v>
      </c>
      <c r="B171" s="501" t="s">
        <v>3431</v>
      </c>
      <c r="C171" s="256" t="s">
        <v>3463</v>
      </c>
      <c r="D171" s="270"/>
      <c r="E171" s="270"/>
      <c r="F171" s="256" t="s">
        <v>3599</v>
      </c>
      <c r="G171" s="256" t="s">
        <v>3600</v>
      </c>
      <c r="H171" s="256" t="s">
        <v>3655</v>
      </c>
      <c r="I171" s="256" t="s">
        <v>3656</v>
      </c>
      <c r="J171" s="256" t="s">
        <v>3655</v>
      </c>
      <c r="K171" s="256" t="s">
        <v>3706</v>
      </c>
      <c r="Q171" s="256" t="s">
        <v>3049</v>
      </c>
      <c r="R171" s="256" t="s">
        <v>3239</v>
      </c>
      <c r="S171" s="256" t="s">
        <v>26</v>
      </c>
      <c r="T171" s="256" t="s">
        <v>3434</v>
      </c>
      <c r="V171" s="498">
        <v>0</v>
      </c>
      <c r="W171" s="508">
        <v>1</v>
      </c>
      <c r="X171" s="508">
        <v>0.1</v>
      </c>
      <c r="Y171" s="508">
        <v>0.2</v>
      </c>
      <c r="Z171" s="508">
        <v>0.4</v>
      </c>
      <c r="AA171" s="508">
        <v>0.6</v>
      </c>
      <c r="AB171" s="508">
        <v>0.8</v>
      </c>
      <c r="AC171" s="508">
        <v>1</v>
      </c>
      <c r="AE171" s="256" t="s">
        <v>3211</v>
      </c>
      <c r="AF171" s="256">
        <v>2025</v>
      </c>
      <c r="AG171" s="256" t="s">
        <v>3707</v>
      </c>
      <c r="AH171" s="256" t="s">
        <v>3708</v>
      </c>
      <c r="AT171" s="256" t="s">
        <v>83</v>
      </c>
      <c r="AU171" s="270" t="s">
        <v>84</v>
      </c>
      <c r="AV171" s="270" t="s">
        <v>1317</v>
      </c>
      <c r="AW171" s="270" t="s">
        <v>1318</v>
      </c>
      <c r="AX171" s="270" t="s">
        <v>977</v>
      </c>
      <c r="AY171" s="270" t="s">
        <v>26</v>
      </c>
      <c r="AZ171" s="270" t="s">
        <v>1322</v>
      </c>
      <c r="BA171" s="270" t="s">
        <v>41</v>
      </c>
      <c r="BB171" s="270" t="s">
        <v>3442</v>
      </c>
    </row>
    <row r="172" spans="1:57" s="256" customFormat="1" ht="24.6" customHeight="1">
      <c r="A172" s="499">
        <v>170</v>
      </c>
      <c r="B172" s="501" t="s">
        <v>3431</v>
      </c>
      <c r="C172" s="256" t="s">
        <v>3463</v>
      </c>
      <c r="D172" s="270"/>
      <c r="E172" s="270"/>
      <c r="F172" s="256" t="s">
        <v>3599</v>
      </c>
      <c r="G172" s="256" t="s">
        <v>3600</v>
      </c>
      <c r="H172" s="256" t="s">
        <v>3655</v>
      </c>
      <c r="I172" s="256" t="s">
        <v>3656</v>
      </c>
      <c r="J172" s="256" t="s">
        <v>3655</v>
      </c>
      <c r="K172" s="256" t="s">
        <v>3706</v>
      </c>
      <c r="Q172" s="256" t="s">
        <v>3049</v>
      </c>
      <c r="R172" s="256" t="s">
        <v>3239</v>
      </c>
      <c r="S172" s="256" t="s">
        <v>26</v>
      </c>
      <c r="AE172" s="256" t="s">
        <v>3211</v>
      </c>
      <c r="AF172" s="256" t="s">
        <v>3435</v>
      </c>
      <c r="AG172" s="256" t="s">
        <v>3709</v>
      </c>
      <c r="AH172" s="256" t="s">
        <v>3708</v>
      </c>
      <c r="AT172" s="256" t="s">
        <v>91</v>
      </c>
      <c r="AU172" s="270" t="s">
        <v>92</v>
      </c>
      <c r="AV172" s="270" t="s">
        <v>790</v>
      </c>
      <c r="AW172" s="270" t="s">
        <v>1108</v>
      </c>
      <c r="AX172" s="270" t="s">
        <v>977</v>
      </c>
      <c r="AY172" s="270" t="s">
        <v>26</v>
      </c>
      <c r="AZ172" s="270" t="s">
        <v>1372</v>
      </c>
      <c r="BA172" s="270" t="s">
        <v>41</v>
      </c>
      <c r="BB172" s="270" t="s">
        <v>3442</v>
      </c>
    </row>
    <row r="173" spans="1:57" s="256" customFormat="1" ht="24.6" customHeight="1">
      <c r="A173" s="496">
        <v>171</v>
      </c>
      <c r="B173" s="501" t="s">
        <v>3431</v>
      </c>
      <c r="C173" s="256" t="s">
        <v>3710</v>
      </c>
      <c r="D173" s="270" t="s">
        <v>3711</v>
      </c>
      <c r="E173" s="270" t="s">
        <v>3712</v>
      </c>
      <c r="F173" s="256" t="s">
        <v>3599</v>
      </c>
      <c r="G173" s="256" t="s">
        <v>3600</v>
      </c>
      <c r="H173" s="256" t="s">
        <v>3655</v>
      </c>
      <c r="I173" s="256" t="s">
        <v>3713</v>
      </c>
      <c r="J173" s="256" t="s">
        <v>3655</v>
      </c>
      <c r="K173" s="256" t="s">
        <v>3714</v>
      </c>
      <c r="Q173" s="256" t="s">
        <v>3155</v>
      </c>
      <c r="R173" s="256" t="s">
        <v>3298</v>
      </c>
      <c r="S173" s="256" t="s">
        <v>3715</v>
      </c>
      <c r="T173" s="256" t="s">
        <v>3582</v>
      </c>
      <c r="V173" s="498">
        <v>0</v>
      </c>
      <c r="W173" s="498">
        <v>1</v>
      </c>
      <c r="X173" s="508">
        <v>0.1</v>
      </c>
      <c r="Y173" s="508">
        <v>0.2</v>
      </c>
      <c r="Z173" s="508">
        <v>0.4</v>
      </c>
      <c r="AA173" s="508">
        <v>0.6</v>
      </c>
      <c r="AB173" s="508">
        <v>0.8</v>
      </c>
      <c r="AC173" s="508">
        <v>1</v>
      </c>
      <c r="AE173" s="256" t="s">
        <v>3716</v>
      </c>
      <c r="AF173" s="256" t="s">
        <v>3435</v>
      </c>
      <c r="AG173" s="256" t="s">
        <v>3717</v>
      </c>
      <c r="AH173" s="256" t="s">
        <v>3715</v>
      </c>
      <c r="AK173" s="270" t="s">
        <v>3718</v>
      </c>
      <c r="AT173" s="256" t="s">
        <v>3719</v>
      </c>
      <c r="AU173" s="270" t="s">
        <v>3718</v>
      </c>
      <c r="AV173" s="357" t="s">
        <v>1626</v>
      </c>
      <c r="AW173" s="357" t="s">
        <v>3720</v>
      </c>
      <c r="AX173" s="357" t="s">
        <v>834</v>
      </c>
      <c r="AY173" s="357" t="s">
        <v>58</v>
      </c>
      <c r="AZ173" s="357" t="s">
        <v>2212</v>
      </c>
      <c r="BA173" s="357" t="s">
        <v>41</v>
      </c>
      <c r="BB173" s="512" t="s">
        <v>3442</v>
      </c>
      <c r="BC173" s="512" t="s">
        <v>3721</v>
      </c>
    </row>
    <row r="174" spans="1:57" s="256" customFormat="1" ht="24.6" customHeight="1">
      <c r="A174" s="499">
        <v>172</v>
      </c>
      <c r="B174" s="501" t="s">
        <v>3431</v>
      </c>
      <c r="C174" s="256" t="s">
        <v>3710</v>
      </c>
      <c r="D174" s="270" t="s">
        <v>3711</v>
      </c>
      <c r="E174" s="270" t="s">
        <v>3712</v>
      </c>
      <c r="F174" s="256" t="s">
        <v>3599</v>
      </c>
      <c r="G174" s="256" t="s">
        <v>3600</v>
      </c>
      <c r="H174" s="256" t="s">
        <v>3655</v>
      </c>
      <c r="I174" s="256" t="s">
        <v>3713</v>
      </c>
      <c r="J174" s="256" t="s">
        <v>3655</v>
      </c>
      <c r="K174" s="256" t="s">
        <v>3714</v>
      </c>
      <c r="Q174" s="256" t="s">
        <v>3155</v>
      </c>
      <c r="R174" s="256" t="s">
        <v>3298</v>
      </c>
      <c r="S174" s="256" t="s">
        <v>3715</v>
      </c>
      <c r="T174" s="256" t="s">
        <v>3582</v>
      </c>
      <c r="V174" s="498">
        <v>0</v>
      </c>
      <c r="W174" s="498">
        <v>1</v>
      </c>
      <c r="X174" s="508">
        <v>0.1</v>
      </c>
      <c r="Y174" s="508">
        <v>0.2</v>
      </c>
      <c r="Z174" s="508">
        <v>0.4</v>
      </c>
      <c r="AA174" s="508">
        <v>0.6</v>
      </c>
      <c r="AB174" s="508">
        <v>0.8</v>
      </c>
      <c r="AC174" s="508">
        <v>1</v>
      </c>
      <c r="AE174" s="256" t="s">
        <v>3716</v>
      </c>
      <c r="AF174" s="256" t="s">
        <v>3435</v>
      </c>
      <c r="AG174" s="256" t="s">
        <v>3722</v>
      </c>
      <c r="AH174" s="256" t="s">
        <v>3715</v>
      </c>
      <c r="AU174" s="270" t="e">
        <v>#N/A</v>
      </c>
      <c r="AV174" s="270" t="e">
        <v>#N/A</v>
      </c>
      <c r="AW174" s="270" t="e">
        <v>#N/A</v>
      </c>
      <c r="AX174" s="270" t="e">
        <v>#N/A</v>
      </c>
      <c r="AY174" s="270" t="e">
        <v>#N/A</v>
      </c>
      <c r="AZ174" s="270" t="e">
        <v>#N/A</v>
      </c>
      <c r="BA174" s="270" t="e">
        <v>#N/A</v>
      </c>
      <c r="BB174" s="276" t="s">
        <v>3438</v>
      </c>
    </row>
    <row r="175" spans="1:57" s="256" customFormat="1" ht="24.6" customHeight="1">
      <c r="A175" s="500">
        <v>173</v>
      </c>
      <c r="B175" s="501" t="s">
        <v>3431</v>
      </c>
      <c r="C175" s="256" t="s">
        <v>3710</v>
      </c>
      <c r="D175" s="270" t="s">
        <v>3711</v>
      </c>
      <c r="E175" s="270" t="s">
        <v>3712</v>
      </c>
      <c r="F175" s="256" t="s">
        <v>3599</v>
      </c>
      <c r="G175" s="256" t="s">
        <v>3600</v>
      </c>
      <c r="H175" s="256" t="s">
        <v>3655</v>
      </c>
      <c r="I175" s="256" t="s">
        <v>3713</v>
      </c>
      <c r="J175" s="256" t="s">
        <v>3655</v>
      </c>
      <c r="K175" s="256" t="s">
        <v>3714</v>
      </c>
      <c r="Q175" s="256" t="s">
        <v>3155</v>
      </c>
      <c r="R175" s="256" t="s">
        <v>3298</v>
      </c>
      <c r="S175" s="256" t="s">
        <v>3715</v>
      </c>
      <c r="T175" s="256" t="s">
        <v>3582</v>
      </c>
      <c r="V175" s="498">
        <v>0</v>
      </c>
      <c r="W175" s="498">
        <v>1</v>
      </c>
      <c r="X175" s="508">
        <v>0.1</v>
      </c>
      <c r="Y175" s="508">
        <v>0.2</v>
      </c>
      <c r="Z175" s="508">
        <v>0.4</v>
      </c>
      <c r="AA175" s="508">
        <v>0.6</v>
      </c>
      <c r="AB175" s="508">
        <v>0.8</v>
      </c>
      <c r="AC175" s="508">
        <v>1</v>
      </c>
      <c r="AE175" s="256" t="s">
        <v>3716</v>
      </c>
      <c r="AF175" s="256" t="s">
        <v>3435</v>
      </c>
      <c r="AG175" s="256" t="s">
        <v>3723</v>
      </c>
      <c r="AH175" s="256" t="s">
        <v>3715</v>
      </c>
      <c r="AU175" s="270" t="e">
        <v>#N/A</v>
      </c>
      <c r="AV175" s="270" t="e">
        <v>#N/A</v>
      </c>
      <c r="AW175" s="270" t="e">
        <v>#N/A</v>
      </c>
      <c r="AX175" s="270" t="e">
        <v>#N/A</v>
      </c>
      <c r="AY175" s="270" t="e">
        <v>#N/A</v>
      </c>
      <c r="AZ175" s="270" t="e">
        <v>#N/A</v>
      </c>
      <c r="BA175" s="270" t="e">
        <v>#N/A</v>
      </c>
      <c r="BB175" s="276" t="s">
        <v>3438</v>
      </c>
    </row>
    <row r="176" spans="1:57" s="256" customFormat="1" ht="24.6" customHeight="1">
      <c r="A176" s="496">
        <v>174</v>
      </c>
      <c r="B176" s="501" t="s">
        <v>3431</v>
      </c>
      <c r="C176" s="256" t="s">
        <v>3710</v>
      </c>
      <c r="D176" s="270" t="s">
        <v>3711</v>
      </c>
      <c r="E176" s="270" t="s">
        <v>3712</v>
      </c>
      <c r="F176" s="256" t="s">
        <v>3599</v>
      </c>
      <c r="G176" s="256" t="s">
        <v>3600</v>
      </c>
      <c r="H176" s="256" t="s">
        <v>3655</v>
      </c>
      <c r="I176" s="256" t="s">
        <v>3713</v>
      </c>
      <c r="J176" s="256" t="s">
        <v>3655</v>
      </c>
      <c r="K176" s="256" t="s">
        <v>3714</v>
      </c>
      <c r="Q176" s="256" t="s">
        <v>3155</v>
      </c>
      <c r="R176" s="256" t="s">
        <v>3298</v>
      </c>
      <c r="S176" s="256" t="s">
        <v>3715</v>
      </c>
      <c r="T176" s="256" t="s">
        <v>3582</v>
      </c>
      <c r="V176" s="498">
        <v>0</v>
      </c>
      <c r="W176" s="498">
        <v>1</v>
      </c>
      <c r="X176" s="508">
        <v>0.1</v>
      </c>
      <c r="Y176" s="508">
        <v>0.2</v>
      </c>
      <c r="Z176" s="508">
        <v>0.4</v>
      </c>
      <c r="AA176" s="508">
        <v>0.6</v>
      </c>
      <c r="AB176" s="508">
        <v>0.8</v>
      </c>
      <c r="AC176" s="508">
        <v>1</v>
      </c>
      <c r="AE176" s="256" t="s">
        <v>3716</v>
      </c>
      <c r="AF176" s="256" t="s">
        <v>3435</v>
      </c>
      <c r="AG176" s="256" t="s">
        <v>3724</v>
      </c>
      <c r="AH176" s="256" t="s">
        <v>3715</v>
      </c>
      <c r="AU176" s="270" t="e">
        <v>#N/A</v>
      </c>
      <c r="AV176" s="270" t="e">
        <v>#N/A</v>
      </c>
      <c r="AW176" s="270" t="e">
        <v>#N/A</v>
      </c>
      <c r="AX176" s="270" t="e">
        <v>#N/A</v>
      </c>
      <c r="AY176" s="270" t="e">
        <v>#N/A</v>
      </c>
      <c r="AZ176" s="270" t="e">
        <v>#N/A</v>
      </c>
      <c r="BA176" s="270" t="e">
        <v>#N/A</v>
      </c>
      <c r="BB176" s="276" t="s">
        <v>3438</v>
      </c>
    </row>
    <row r="177" spans="1:54" s="256" customFormat="1" ht="24.6" customHeight="1">
      <c r="A177" s="499">
        <v>175</v>
      </c>
      <c r="B177" s="497" t="s">
        <v>3418</v>
      </c>
      <c r="C177" s="256" t="s">
        <v>3419</v>
      </c>
      <c r="D177" s="270"/>
      <c r="E177" s="270"/>
      <c r="F177" s="256" t="s">
        <v>3599</v>
      </c>
      <c r="G177" s="256" t="s">
        <v>3600</v>
      </c>
      <c r="H177" s="256" t="s">
        <v>3542</v>
      </c>
      <c r="J177" s="256" t="s">
        <v>3542</v>
      </c>
      <c r="K177" s="256" t="s">
        <v>3725</v>
      </c>
      <c r="Q177" s="256" t="s">
        <v>3046</v>
      </c>
      <c r="R177" s="270" t="s">
        <v>3425</v>
      </c>
      <c r="S177" s="256" t="s">
        <v>3426</v>
      </c>
      <c r="AU177" s="270"/>
      <c r="AV177" s="270"/>
      <c r="AW177" s="270"/>
      <c r="AX177" s="270"/>
      <c r="AY177" s="270"/>
      <c r="AZ177" s="270"/>
      <c r="BA177" s="270"/>
    </row>
    <row r="178" spans="1:54" s="256" customFormat="1" ht="24.6" customHeight="1">
      <c r="A178" s="496">
        <v>176</v>
      </c>
      <c r="B178" s="497" t="s">
        <v>3418</v>
      </c>
      <c r="C178" s="256" t="s">
        <v>3419</v>
      </c>
      <c r="D178" s="270"/>
      <c r="E178" s="270"/>
      <c r="F178" s="256" t="s">
        <v>3599</v>
      </c>
      <c r="G178" s="256" t="s">
        <v>3600</v>
      </c>
      <c r="H178" s="256" t="s">
        <v>3542</v>
      </c>
      <c r="J178" s="256" t="s">
        <v>3542</v>
      </c>
      <c r="K178" s="256" t="s">
        <v>3725</v>
      </c>
      <c r="Q178" s="256" t="s">
        <v>3046</v>
      </c>
      <c r="R178" s="270" t="s">
        <v>3425</v>
      </c>
      <c r="S178" s="256" t="s">
        <v>3426</v>
      </c>
      <c r="AU178" s="270"/>
      <c r="AV178" s="270"/>
      <c r="AW178" s="270"/>
      <c r="AX178" s="270"/>
      <c r="AY178" s="270"/>
      <c r="AZ178" s="270"/>
      <c r="BA178" s="270"/>
      <c r="BB178" s="276"/>
    </row>
    <row r="179" spans="1:54" s="256" customFormat="1" ht="24.6" customHeight="1">
      <c r="A179" s="499">
        <v>177</v>
      </c>
      <c r="B179" s="497" t="s">
        <v>3418</v>
      </c>
      <c r="C179" s="256" t="s">
        <v>3419</v>
      </c>
      <c r="D179" s="270"/>
      <c r="E179" s="270"/>
      <c r="F179" s="256" t="s">
        <v>3599</v>
      </c>
      <c r="G179" s="256" t="s">
        <v>3600</v>
      </c>
      <c r="H179" s="256" t="s">
        <v>3542</v>
      </c>
      <c r="J179" s="256" t="s">
        <v>3542</v>
      </c>
      <c r="K179" s="256" t="s">
        <v>3725</v>
      </c>
      <c r="Q179" s="256" t="s">
        <v>3046</v>
      </c>
      <c r="R179" s="270" t="s">
        <v>3425</v>
      </c>
      <c r="S179" s="256" t="s">
        <v>3426</v>
      </c>
      <c r="AU179" s="270"/>
      <c r="AV179" s="270"/>
      <c r="AW179" s="270"/>
      <c r="AX179" s="270"/>
      <c r="AY179" s="270"/>
      <c r="AZ179" s="270"/>
      <c r="BA179" s="270"/>
      <c r="BB179" s="276"/>
    </row>
    <row r="180" spans="1:54" s="256" customFormat="1" ht="24.6" customHeight="1">
      <c r="A180" s="500">
        <v>178</v>
      </c>
      <c r="B180" s="497" t="s">
        <v>3418</v>
      </c>
      <c r="C180" s="256" t="s">
        <v>3419</v>
      </c>
      <c r="D180" s="270"/>
      <c r="E180" s="270"/>
      <c r="F180" s="256" t="s">
        <v>3599</v>
      </c>
      <c r="G180" s="256" t="s">
        <v>3600</v>
      </c>
      <c r="H180" s="256" t="s">
        <v>3542</v>
      </c>
      <c r="J180" s="256" t="s">
        <v>3542</v>
      </c>
      <c r="K180" s="256" t="s">
        <v>3725</v>
      </c>
      <c r="Q180" s="256" t="s">
        <v>3046</v>
      </c>
      <c r="R180" s="270" t="s">
        <v>3425</v>
      </c>
      <c r="S180" s="256" t="s">
        <v>3426</v>
      </c>
      <c r="AU180" s="270"/>
      <c r="AV180" s="270"/>
      <c r="AW180" s="270"/>
      <c r="AX180" s="270"/>
      <c r="AY180" s="270"/>
      <c r="AZ180" s="270"/>
      <c r="BA180" s="270"/>
      <c r="BB180" s="276"/>
    </row>
    <row r="181" spans="1:54" s="256" customFormat="1" ht="24.6" customHeight="1">
      <c r="A181" s="496">
        <v>179</v>
      </c>
      <c r="B181" s="497" t="s">
        <v>3418</v>
      </c>
      <c r="C181" s="256" t="s">
        <v>3419</v>
      </c>
      <c r="D181" s="270"/>
      <c r="E181" s="270"/>
      <c r="F181" s="256" t="s">
        <v>3599</v>
      </c>
      <c r="G181" s="256" t="s">
        <v>3600</v>
      </c>
      <c r="H181" s="256" t="s">
        <v>3542</v>
      </c>
      <c r="J181" s="256" t="s">
        <v>3542</v>
      </c>
      <c r="K181" s="256" t="s">
        <v>3726</v>
      </c>
      <c r="Q181" s="256" t="s">
        <v>3051</v>
      </c>
      <c r="R181" s="270" t="s">
        <v>3425</v>
      </c>
      <c r="S181" s="256" t="s">
        <v>3426</v>
      </c>
      <c r="AU181" s="270"/>
      <c r="AV181" s="270"/>
      <c r="AW181" s="270"/>
      <c r="AX181" s="270"/>
      <c r="AY181" s="270"/>
      <c r="AZ181" s="270"/>
      <c r="BA181" s="270"/>
    </row>
    <row r="182" spans="1:54" s="256" customFormat="1" ht="24.6" customHeight="1">
      <c r="A182" s="499">
        <v>180</v>
      </c>
      <c r="B182" s="497" t="s">
        <v>3418</v>
      </c>
      <c r="C182" s="256" t="s">
        <v>3419</v>
      </c>
      <c r="D182" s="270"/>
      <c r="E182" s="270"/>
      <c r="F182" s="256" t="s">
        <v>3599</v>
      </c>
      <c r="G182" s="256" t="s">
        <v>3600</v>
      </c>
      <c r="H182" s="256" t="s">
        <v>3542</v>
      </c>
      <c r="J182" s="256" t="s">
        <v>3542</v>
      </c>
      <c r="K182" s="256" t="s">
        <v>3726</v>
      </c>
      <c r="Q182" s="256" t="s">
        <v>3051</v>
      </c>
      <c r="R182" s="270" t="s">
        <v>3425</v>
      </c>
      <c r="S182" s="256" t="s">
        <v>3426</v>
      </c>
      <c r="AU182" s="270"/>
      <c r="AV182" s="270"/>
      <c r="AW182" s="270"/>
      <c r="AX182" s="270"/>
      <c r="AY182" s="270"/>
      <c r="AZ182" s="270"/>
      <c r="BA182" s="270"/>
      <c r="BB182" s="276"/>
    </row>
    <row r="183" spans="1:54" s="256" customFormat="1" ht="24.6" customHeight="1">
      <c r="A183" s="496">
        <v>181</v>
      </c>
      <c r="B183" s="497" t="s">
        <v>3418</v>
      </c>
      <c r="C183" s="256" t="s">
        <v>3419</v>
      </c>
      <c r="D183" s="270"/>
      <c r="E183" s="270"/>
      <c r="F183" s="256" t="s">
        <v>3599</v>
      </c>
      <c r="G183" s="256" t="s">
        <v>3600</v>
      </c>
      <c r="H183" s="256" t="s">
        <v>3542</v>
      </c>
      <c r="J183" s="256" t="s">
        <v>3542</v>
      </c>
      <c r="K183" s="256" t="s">
        <v>3726</v>
      </c>
      <c r="Q183" s="256" t="s">
        <v>3051</v>
      </c>
      <c r="R183" s="270" t="s">
        <v>3425</v>
      </c>
      <c r="S183" s="256" t="s">
        <v>3426</v>
      </c>
      <c r="AU183" s="270"/>
      <c r="AV183" s="270"/>
      <c r="AW183" s="270"/>
      <c r="AX183" s="270"/>
      <c r="AY183" s="270"/>
      <c r="AZ183" s="270"/>
      <c r="BA183" s="270"/>
      <c r="BB183" s="276"/>
    </row>
    <row r="184" spans="1:54" s="256" customFormat="1" ht="24.6" customHeight="1">
      <c r="A184" s="499">
        <v>182</v>
      </c>
      <c r="B184" s="497" t="s">
        <v>3418</v>
      </c>
      <c r="C184" s="256" t="s">
        <v>3548</v>
      </c>
      <c r="D184" s="270"/>
      <c r="E184" s="270"/>
      <c r="F184" s="256" t="s">
        <v>3599</v>
      </c>
      <c r="G184" s="256" t="s">
        <v>3600</v>
      </c>
      <c r="H184" s="256" t="s">
        <v>3542</v>
      </c>
      <c r="J184" s="256" t="s">
        <v>3542</v>
      </c>
      <c r="K184" s="256" t="s">
        <v>3727</v>
      </c>
      <c r="Q184" s="256" t="s">
        <v>3113</v>
      </c>
      <c r="R184" s="256" t="s">
        <v>3425</v>
      </c>
      <c r="S184" s="256" t="s">
        <v>32</v>
      </c>
      <c r="AU184" s="270"/>
      <c r="AV184" s="270"/>
      <c r="AW184" s="270"/>
      <c r="AX184" s="270"/>
      <c r="AY184" s="270"/>
      <c r="AZ184" s="270"/>
      <c r="BA184" s="270"/>
      <c r="BB184" s="270"/>
    </row>
    <row r="185" spans="1:54" s="256" customFormat="1" ht="24.6" customHeight="1">
      <c r="A185" s="500">
        <v>183</v>
      </c>
      <c r="B185" s="497" t="s">
        <v>3418</v>
      </c>
      <c r="C185" s="256" t="s">
        <v>3548</v>
      </c>
      <c r="D185" s="270"/>
      <c r="E185" s="270"/>
      <c r="F185" s="256" t="s">
        <v>3599</v>
      </c>
      <c r="G185" s="256" t="s">
        <v>3600</v>
      </c>
      <c r="H185" s="256" t="s">
        <v>3542</v>
      </c>
      <c r="J185" s="256" t="s">
        <v>3542</v>
      </c>
      <c r="K185" s="256" t="s">
        <v>3727</v>
      </c>
      <c r="Q185" s="256" t="s">
        <v>3113</v>
      </c>
      <c r="R185" s="256" t="s">
        <v>3425</v>
      </c>
      <c r="S185" s="256" t="s">
        <v>32</v>
      </c>
      <c r="AU185" s="270"/>
      <c r="AV185" s="270"/>
      <c r="AW185" s="270"/>
      <c r="AX185" s="270"/>
      <c r="AY185" s="270"/>
      <c r="AZ185" s="270"/>
      <c r="BA185" s="270"/>
      <c r="BB185" s="276"/>
    </row>
    <row r="186" spans="1:54" s="256" customFormat="1" ht="24.6" customHeight="1">
      <c r="A186" s="496">
        <v>184</v>
      </c>
      <c r="B186" s="497" t="s">
        <v>3418</v>
      </c>
      <c r="C186" s="256" t="s">
        <v>3548</v>
      </c>
      <c r="D186" s="270"/>
      <c r="E186" s="270"/>
      <c r="F186" s="256" t="s">
        <v>3599</v>
      </c>
      <c r="G186" s="256" t="s">
        <v>3600</v>
      </c>
      <c r="H186" s="256" t="s">
        <v>3542</v>
      </c>
      <c r="J186" s="256" t="s">
        <v>3542</v>
      </c>
      <c r="K186" s="256" t="s">
        <v>3727</v>
      </c>
      <c r="Q186" s="256" t="s">
        <v>3113</v>
      </c>
      <c r="R186" s="256" t="s">
        <v>3425</v>
      </c>
      <c r="S186" s="256" t="s">
        <v>32</v>
      </c>
      <c r="AU186" s="270"/>
      <c r="AV186" s="270"/>
      <c r="AW186" s="270"/>
      <c r="AX186" s="270"/>
      <c r="AY186" s="270"/>
      <c r="AZ186" s="270"/>
      <c r="BA186" s="270"/>
      <c r="BB186" s="276"/>
    </row>
    <row r="187" spans="1:54" s="256" customFormat="1" ht="24.6" customHeight="1">
      <c r="A187" s="499">
        <v>185</v>
      </c>
      <c r="B187" s="497" t="s">
        <v>3418</v>
      </c>
      <c r="C187" s="256" t="s">
        <v>3696</v>
      </c>
      <c r="D187" s="270"/>
      <c r="E187" s="270"/>
      <c r="F187" s="256" t="s">
        <v>3599</v>
      </c>
      <c r="G187" s="256" t="s">
        <v>3600</v>
      </c>
      <c r="H187" s="256" t="s">
        <v>3542</v>
      </c>
      <c r="J187" s="256" t="s">
        <v>3542</v>
      </c>
      <c r="K187" s="256" t="s">
        <v>3728</v>
      </c>
      <c r="Q187" s="256" t="s">
        <v>3192</v>
      </c>
      <c r="R187" s="270" t="s">
        <v>3425</v>
      </c>
      <c r="S187" s="256" t="s">
        <v>3698</v>
      </c>
      <c r="AU187" s="270"/>
      <c r="AV187" s="270"/>
      <c r="AW187" s="270"/>
      <c r="AX187" s="270"/>
      <c r="AY187" s="270"/>
      <c r="AZ187" s="270"/>
      <c r="BA187" s="270"/>
    </row>
    <row r="188" spans="1:54" s="256" customFormat="1" ht="24.6" customHeight="1">
      <c r="A188" s="496">
        <v>186</v>
      </c>
      <c r="B188" s="497" t="s">
        <v>3418</v>
      </c>
      <c r="C188" s="256" t="s">
        <v>3696</v>
      </c>
      <c r="D188" s="270"/>
      <c r="E188" s="270"/>
      <c r="F188" s="256" t="s">
        <v>3599</v>
      </c>
      <c r="G188" s="256" t="s">
        <v>3600</v>
      </c>
      <c r="H188" s="256" t="s">
        <v>3542</v>
      </c>
      <c r="J188" s="256" t="s">
        <v>3542</v>
      </c>
      <c r="K188" s="256" t="s">
        <v>3728</v>
      </c>
      <c r="Q188" s="256" t="s">
        <v>3192</v>
      </c>
      <c r="R188" s="270" t="s">
        <v>3425</v>
      </c>
      <c r="S188" s="256" t="s">
        <v>3698</v>
      </c>
      <c r="AU188" s="270"/>
      <c r="AV188" s="270"/>
      <c r="AW188" s="270"/>
      <c r="AX188" s="270"/>
      <c r="AY188" s="270"/>
      <c r="AZ188" s="270"/>
      <c r="BA188" s="270"/>
      <c r="BB188" s="276"/>
    </row>
    <row r="189" spans="1:54" s="256" customFormat="1" ht="24.6" customHeight="1">
      <c r="A189" s="499">
        <v>187</v>
      </c>
      <c r="B189" s="497" t="s">
        <v>3418</v>
      </c>
      <c r="C189" s="256" t="s">
        <v>3696</v>
      </c>
      <c r="D189" s="270"/>
      <c r="E189" s="270"/>
      <c r="F189" s="256" t="s">
        <v>3599</v>
      </c>
      <c r="G189" s="256" t="s">
        <v>3600</v>
      </c>
      <c r="H189" s="256" t="s">
        <v>3542</v>
      </c>
      <c r="J189" s="256" t="s">
        <v>3542</v>
      </c>
      <c r="K189" s="256" t="s">
        <v>3728</v>
      </c>
      <c r="Q189" s="256" t="s">
        <v>3192</v>
      </c>
      <c r="R189" s="270" t="s">
        <v>3425</v>
      </c>
      <c r="S189" s="256" t="s">
        <v>3698</v>
      </c>
      <c r="AU189" s="270"/>
      <c r="AV189" s="270"/>
      <c r="AW189" s="270"/>
      <c r="AX189" s="270"/>
      <c r="AY189" s="270"/>
      <c r="AZ189" s="270"/>
      <c r="BA189" s="270"/>
      <c r="BB189" s="276"/>
    </row>
    <row r="190" spans="1:54" s="256" customFormat="1" ht="24.6" customHeight="1">
      <c r="A190" s="500">
        <v>188</v>
      </c>
      <c r="B190" s="497" t="s">
        <v>3418</v>
      </c>
      <c r="C190" s="256" t="s">
        <v>3696</v>
      </c>
      <c r="D190" s="270"/>
      <c r="E190" s="270"/>
      <c r="F190" s="256" t="s">
        <v>3599</v>
      </c>
      <c r="G190" s="256" t="s">
        <v>3600</v>
      </c>
      <c r="H190" s="256" t="s">
        <v>3542</v>
      </c>
      <c r="J190" s="256" t="s">
        <v>3542</v>
      </c>
      <c r="K190" s="256" t="s">
        <v>3728</v>
      </c>
      <c r="Q190" s="256" t="s">
        <v>3192</v>
      </c>
      <c r="R190" s="270" t="s">
        <v>3425</v>
      </c>
      <c r="S190" s="256" t="s">
        <v>3698</v>
      </c>
      <c r="AU190" s="270"/>
      <c r="AV190" s="270"/>
      <c r="AW190" s="270"/>
      <c r="AX190" s="270"/>
      <c r="AY190" s="270"/>
      <c r="AZ190" s="270"/>
      <c r="BA190" s="270"/>
      <c r="BB190" s="276"/>
    </row>
    <row r="191" spans="1:54" s="256" customFormat="1" ht="24.6" customHeight="1">
      <c r="A191" s="496">
        <v>189</v>
      </c>
      <c r="B191" s="501" t="s">
        <v>3431</v>
      </c>
      <c r="C191" s="256" t="s">
        <v>3700</v>
      </c>
      <c r="D191" s="270"/>
      <c r="E191" s="270"/>
      <c r="F191" s="256" t="s">
        <v>3599</v>
      </c>
      <c r="G191" s="256" t="s">
        <v>3600</v>
      </c>
      <c r="H191" s="256" t="s">
        <v>3655</v>
      </c>
      <c r="I191" s="256" t="s">
        <v>3713</v>
      </c>
      <c r="J191" s="256" t="s">
        <v>3655</v>
      </c>
      <c r="K191" s="256" t="s">
        <v>3729</v>
      </c>
      <c r="Q191" s="256" t="s">
        <v>3048</v>
      </c>
      <c r="R191" s="256" t="s">
        <v>3258</v>
      </c>
      <c r="S191" s="256" t="s">
        <v>75</v>
      </c>
      <c r="T191" s="256" t="s">
        <v>3434</v>
      </c>
      <c r="V191" s="498">
        <v>0</v>
      </c>
      <c r="W191" s="498">
        <v>1</v>
      </c>
      <c r="X191" s="508">
        <v>0.1</v>
      </c>
      <c r="Y191" s="508">
        <v>0.2</v>
      </c>
      <c r="Z191" s="508">
        <v>0.4</v>
      </c>
      <c r="AA191" s="508">
        <v>0.6</v>
      </c>
      <c r="AB191" s="508">
        <v>0.8</v>
      </c>
      <c r="AC191" s="508">
        <v>1</v>
      </c>
      <c r="AE191" s="256" t="s">
        <v>3730</v>
      </c>
      <c r="AF191" s="256" t="s">
        <v>3435</v>
      </c>
      <c r="AG191" s="256" t="s">
        <v>3731</v>
      </c>
      <c r="AH191" s="256" t="s">
        <v>3732</v>
      </c>
      <c r="AU191" s="270" t="e">
        <v>#N/A</v>
      </c>
      <c r="AV191" s="270" t="e">
        <v>#N/A</v>
      </c>
      <c r="AW191" s="270" t="e">
        <v>#N/A</v>
      </c>
      <c r="AX191" s="270" t="e">
        <v>#N/A</v>
      </c>
      <c r="AY191" s="270" t="e">
        <v>#N/A</v>
      </c>
      <c r="AZ191" s="270" t="e">
        <v>#N/A</v>
      </c>
      <c r="BA191" s="270" t="e">
        <v>#N/A</v>
      </c>
      <c r="BB191" s="256" t="s">
        <v>3626</v>
      </c>
    </row>
    <row r="192" spans="1:54" s="256" customFormat="1" ht="24.6" customHeight="1">
      <c r="A192" s="499">
        <v>190</v>
      </c>
      <c r="B192" s="501" t="s">
        <v>3431</v>
      </c>
      <c r="C192" s="256" t="s">
        <v>3700</v>
      </c>
      <c r="D192" s="270"/>
      <c r="E192" s="270"/>
      <c r="F192" s="256" t="s">
        <v>3599</v>
      </c>
      <c r="G192" s="256" t="s">
        <v>3600</v>
      </c>
      <c r="H192" s="256" t="s">
        <v>3655</v>
      </c>
      <c r="I192" s="256" t="s">
        <v>3713</v>
      </c>
      <c r="J192" s="256" t="s">
        <v>3655</v>
      </c>
      <c r="K192" s="256" t="s">
        <v>3729</v>
      </c>
      <c r="Q192" s="256" t="s">
        <v>3048</v>
      </c>
      <c r="R192" s="256" t="s">
        <v>3258</v>
      </c>
      <c r="S192" s="256" t="s">
        <v>75</v>
      </c>
      <c r="T192" s="256" t="s">
        <v>3434</v>
      </c>
      <c r="V192" s="498">
        <v>0</v>
      </c>
      <c r="W192" s="498">
        <v>1</v>
      </c>
      <c r="X192" s="508">
        <v>0.1</v>
      </c>
      <c r="Y192" s="508">
        <v>0.2</v>
      </c>
      <c r="Z192" s="508">
        <v>0.4</v>
      </c>
      <c r="AA192" s="508">
        <v>0.6</v>
      </c>
      <c r="AB192" s="508">
        <v>0.8</v>
      </c>
      <c r="AC192" s="508">
        <v>1</v>
      </c>
      <c r="AE192" s="256" t="s">
        <v>3730</v>
      </c>
      <c r="AF192" s="256">
        <v>2030</v>
      </c>
      <c r="AG192" s="256" t="s">
        <v>3733</v>
      </c>
      <c r="AH192" s="256" t="s">
        <v>3732</v>
      </c>
      <c r="AU192" s="270" t="e">
        <v>#N/A</v>
      </c>
      <c r="AV192" s="270" t="e">
        <v>#N/A</v>
      </c>
      <c r="AW192" s="270" t="e">
        <v>#N/A</v>
      </c>
      <c r="AX192" s="270" t="e">
        <v>#N/A</v>
      </c>
      <c r="AY192" s="270" t="e">
        <v>#N/A</v>
      </c>
      <c r="AZ192" s="270" t="e">
        <v>#N/A</v>
      </c>
      <c r="BA192" s="270" t="e">
        <v>#N/A</v>
      </c>
      <c r="BB192" s="276" t="s">
        <v>3438</v>
      </c>
    </row>
    <row r="193" spans="1:54" s="256" customFormat="1" ht="24.6" customHeight="1">
      <c r="A193" s="496">
        <v>191</v>
      </c>
      <c r="B193" s="501" t="s">
        <v>3431</v>
      </c>
      <c r="C193" s="256" t="s">
        <v>3710</v>
      </c>
      <c r="D193" s="270" t="s">
        <v>3711</v>
      </c>
      <c r="E193" s="270" t="s">
        <v>3712</v>
      </c>
      <c r="F193" s="256" t="s">
        <v>3599</v>
      </c>
      <c r="G193" s="256" t="s">
        <v>3600</v>
      </c>
      <c r="H193" s="256" t="s">
        <v>3655</v>
      </c>
      <c r="I193" s="256" t="s">
        <v>3713</v>
      </c>
      <c r="J193" s="256" t="s">
        <v>3655</v>
      </c>
      <c r="K193" s="256" t="s">
        <v>3734</v>
      </c>
      <c r="Q193" s="256" t="s">
        <v>3084</v>
      </c>
      <c r="R193" s="256" t="s">
        <v>3273</v>
      </c>
      <c r="S193" s="256" t="s">
        <v>3715</v>
      </c>
      <c r="T193" s="256" t="s">
        <v>3582</v>
      </c>
      <c r="V193" s="498">
        <v>0</v>
      </c>
      <c r="W193" s="498">
        <v>1</v>
      </c>
      <c r="X193" s="508">
        <v>0.1</v>
      </c>
      <c r="Y193" s="508">
        <v>0.2</v>
      </c>
      <c r="Z193" s="508">
        <v>0.4</v>
      </c>
      <c r="AA193" s="508">
        <v>0.6</v>
      </c>
      <c r="AB193" s="508">
        <v>0.8</v>
      </c>
      <c r="AC193" s="508">
        <v>1</v>
      </c>
      <c r="AE193" s="256" t="s">
        <v>58</v>
      </c>
      <c r="AF193" s="256">
        <v>2025</v>
      </c>
      <c r="AG193" s="256" t="s">
        <v>3735</v>
      </c>
      <c r="AH193" s="256" t="s">
        <v>3715</v>
      </c>
      <c r="AJ193" s="256" t="s">
        <v>3736</v>
      </c>
      <c r="AL193" s="256" t="s">
        <v>3737</v>
      </c>
      <c r="AS193" s="256" t="s">
        <v>3738</v>
      </c>
      <c r="AT193" s="256" t="s">
        <v>130</v>
      </c>
      <c r="AU193" s="270" t="s">
        <v>131</v>
      </c>
      <c r="AV193" s="270" t="s">
        <v>1587</v>
      </c>
      <c r="AW193" s="270" t="s">
        <v>1454</v>
      </c>
      <c r="AX193" s="270" t="s">
        <v>1106</v>
      </c>
      <c r="AY193" s="270" t="s">
        <v>1590</v>
      </c>
      <c r="AZ193" s="270" t="s">
        <v>1591</v>
      </c>
      <c r="BA193" s="270" t="s">
        <v>41</v>
      </c>
      <c r="BB193" s="270" t="s">
        <v>3442</v>
      </c>
    </row>
    <row r="194" spans="1:54" s="256" customFormat="1" ht="24.6" customHeight="1">
      <c r="A194" s="499">
        <v>192</v>
      </c>
      <c r="B194" s="501" t="s">
        <v>3431</v>
      </c>
      <c r="C194" s="256" t="s">
        <v>3710</v>
      </c>
      <c r="D194" s="270" t="s">
        <v>3711</v>
      </c>
      <c r="E194" s="270" t="s">
        <v>3712</v>
      </c>
      <c r="F194" s="256" t="s">
        <v>3599</v>
      </c>
      <c r="G194" s="256" t="s">
        <v>3600</v>
      </c>
      <c r="H194" s="256" t="s">
        <v>3655</v>
      </c>
      <c r="I194" s="256" t="s">
        <v>3713</v>
      </c>
      <c r="J194" s="256" t="s">
        <v>3655</v>
      </c>
      <c r="K194" s="256" t="s">
        <v>3734</v>
      </c>
      <c r="Q194" s="256" t="s">
        <v>3084</v>
      </c>
      <c r="R194" s="256" t="s">
        <v>3273</v>
      </c>
      <c r="S194" s="256" t="s">
        <v>3715</v>
      </c>
      <c r="T194" s="256" t="s">
        <v>3582</v>
      </c>
      <c r="V194" s="498">
        <v>0</v>
      </c>
      <c r="W194" s="498">
        <v>1</v>
      </c>
      <c r="X194" s="508">
        <v>0.1</v>
      </c>
      <c r="Y194" s="508">
        <v>0.2</v>
      </c>
      <c r="Z194" s="508">
        <v>0.4</v>
      </c>
      <c r="AA194" s="508">
        <v>0.6</v>
      </c>
      <c r="AB194" s="508">
        <v>0.8</v>
      </c>
      <c r="AC194" s="508">
        <v>1</v>
      </c>
      <c r="AE194" s="256" t="s">
        <v>58</v>
      </c>
      <c r="AF194" s="256" t="s">
        <v>3615</v>
      </c>
      <c r="AG194" s="256" t="s">
        <v>3739</v>
      </c>
      <c r="AH194" s="256" t="s">
        <v>3715</v>
      </c>
      <c r="AU194" s="270" t="e">
        <v>#N/A</v>
      </c>
      <c r="AV194" s="270" t="e">
        <v>#N/A</v>
      </c>
      <c r="AW194" s="270" t="e">
        <v>#N/A</v>
      </c>
      <c r="AX194" s="270" t="e">
        <v>#N/A</v>
      </c>
      <c r="AY194" s="270" t="e">
        <v>#N/A</v>
      </c>
      <c r="AZ194" s="270" t="e">
        <v>#N/A</v>
      </c>
      <c r="BA194" s="270" t="e">
        <v>#N/A</v>
      </c>
      <c r="BB194" s="276" t="s">
        <v>3438</v>
      </c>
    </row>
    <row r="195" spans="1:54" s="256" customFormat="1" ht="24.6" customHeight="1">
      <c r="A195" s="500">
        <v>193</v>
      </c>
      <c r="B195" s="501" t="s">
        <v>3431</v>
      </c>
      <c r="C195" s="256" t="s">
        <v>3645</v>
      </c>
      <c r="D195" s="270"/>
      <c r="E195" s="270"/>
      <c r="F195" s="256" t="s">
        <v>3599</v>
      </c>
      <c r="H195" s="256" t="s">
        <v>3740</v>
      </c>
      <c r="J195" s="256" t="s">
        <v>3740</v>
      </c>
      <c r="K195" s="256" t="s">
        <v>3741</v>
      </c>
      <c r="Q195" s="256" t="s">
        <v>3109</v>
      </c>
      <c r="R195" s="256" t="s">
        <v>3308</v>
      </c>
      <c r="S195" s="256" t="s">
        <v>3645</v>
      </c>
      <c r="T195" s="256" t="s">
        <v>3434</v>
      </c>
      <c r="V195" s="508">
        <v>0</v>
      </c>
      <c r="W195" s="508">
        <v>1</v>
      </c>
      <c r="X195" s="508">
        <v>0.1</v>
      </c>
      <c r="Y195" s="508">
        <v>0.2</v>
      </c>
      <c r="Z195" s="508">
        <v>0.4</v>
      </c>
      <c r="AA195" s="508">
        <v>0.6</v>
      </c>
      <c r="AB195" s="508">
        <v>0.8</v>
      </c>
      <c r="AC195" s="508">
        <v>1</v>
      </c>
      <c r="AE195" s="256" t="s">
        <v>3742</v>
      </c>
      <c r="AF195" s="256">
        <v>2025</v>
      </c>
      <c r="AG195" s="256" t="s">
        <v>3743</v>
      </c>
      <c r="AH195" s="256" t="s">
        <v>3645</v>
      </c>
      <c r="AI195" s="256" t="s">
        <v>3744</v>
      </c>
      <c r="AU195" s="270" t="e">
        <v>#N/A</v>
      </c>
      <c r="AV195" s="270" t="e">
        <v>#N/A</v>
      </c>
      <c r="AW195" s="270" t="e">
        <v>#N/A</v>
      </c>
      <c r="AX195" s="270" t="e">
        <v>#N/A</v>
      </c>
      <c r="AY195" s="270" t="e">
        <v>#N/A</v>
      </c>
      <c r="AZ195" s="270" t="e">
        <v>#N/A</v>
      </c>
      <c r="BA195" s="270" t="e">
        <v>#N/A</v>
      </c>
      <c r="BB195" s="276" t="s">
        <v>3438</v>
      </c>
    </row>
    <row r="196" spans="1:54" s="256" customFormat="1" ht="24.6" customHeight="1">
      <c r="A196" s="496">
        <v>194</v>
      </c>
      <c r="B196" s="501" t="s">
        <v>3431</v>
      </c>
      <c r="C196" s="256" t="s">
        <v>3645</v>
      </c>
      <c r="D196" s="270"/>
      <c r="E196" s="270"/>
      <c r="F196" s="256" t="s">
        <v>3599</v>
      </c>
      <c r="H196" s="256" t="s">
        <v>3740</v>
      </c>
      <c r="J196" s="256" t="s">
        <v>3740</v>
      </c>
      <c r="K196" s="256" t="s">
        <v>3741</v>
      </c>
      <c r="Q196" s="256" t="s">
        <v>3109</v>
      </c>
      <c r="R196" s="256" t="s">
        <v>3308</v>
      </c>
      <c r="S196" s="256" t="s">
        <v>3645</v>
      </c>
      <c r="T196" s="256" t="s">
        <v>3434</v>
      </c>
      <c r="V196" s="508">
        <v>0</v>
      </c>
      <c r="W196" s="508">
        <v>1</v>
      </c>
      <c r="X196" s="508">
        <v>0.1</v>
      </c>
      <c r="Y196" s="508">
        <v>0.2</v>
      </c>
      <c r="Z196" s="508">
        <v>0.4</v>
      </c>
      <c r="AA196" s="508">
        <v>0.6</v>
      </c>
      <c r="AB196" s="508">
        <v>0.8</v>
      </c>
      <c r="AC196" s="508">
        <v>1</v>
      </c>
      <c r="AE196" s="256" t="s">
        <v>3742</v>
      </c>
      <c r="AF196" s="256">
        <v>2026</v>
      </c>
      <c r="AG196" s="256" t="s">
        <v>3745</v>
      </c>
      <c r="AH196" s="256" t="s">
        <v>3645</v>
      </c>
      <c r="AI196" s="256" t="s">
        <v>3744</v>
      </c>
      <c r="AT196" s="256" t="s">
        <v>297</v>
      </c>
      <c r="AU196" s="270" t="s">
        <v>298</v>
      </c>
      <c r="AV196" s="270" t="s">
        <v>2257</v>
      </c>
      <c r="AW196" s="270" t="s">
        <v>2258</v>
      </c>
      <c r="AX196" s="270" t="s">
        <v>462</v>
      </c>
      <c r="AY196" s="270" t="s">
        <v>2262</v>
      </c>
      <c r="AZ196" s="270" t="s">
        <v>2263</v>
      </c>
      <c r="BA196" s="270" t="s">
        <v>57</v>
      </c>
      <c r="BB196" s="270" t="s">
        <v>3442</v>
      </c>
    </row>
    <row r="197" spans="1:54" s="256" customFormat="1" ht="24.6" customHeight="1">
      <c r="A197" s="499">
        <v>195</v>
      </c>
      <c r="B197" s="501" t="s">
        <v>3431</v>
      </c>
      <c r="C197" s="256" t="s">
        <v>3645</v>
      </c>
      <c r="D197" s="270"/>
      <c r="E197" s="270"/>
      <c r="F197" s="256" t="s">
        <v>3599</v>
      </c>
      <c r="H197" s="256" t="s">
        <v>3740</v>
      </c>
      <c r="J197" s="256" t="s">
        <v>3740</v>
      </c>
      <c r="K197" s="256" t="s">
        <v>3741</v>
      </c>
      <c r="Q197" s="256" t="s">
        <v>3109</v>
      </c>
      <c r="R197" s="256" t="s">
        <v>3308</v>
      </c>
      <c r="S197" s="256" t="s">
        <v>3645</v>
      </c>
      <c r="T197" s="256" t="s">
        <v>3434</v>
      </c>
      <c r="V197" s="508">
        <v>0</v>
      </c>
      <c r="W197" s="508">
        <v>1</v>
      </c>
      <c r="X197" s="508">
        <v>0.1</v>
      </c>
      <c r="Y197" s="508">
        <v>0.2</v>
      </c>
      <c r="Z197" s="508">
        <v>0.4</v>
      </c>
      <c r="AA197" s="508">
        <v>0.6</v>
      </c>
      <c r="AB197" s="508">
        <v>0.8</v>
      </c>
      <c r="AC197" s="508">
        <v>1</v>
      </c>
      <c r="AE197" s="256" t="s">
        <v>3742</v>
      </c>
      <c r="AF197" s="256">
        <v>2027</v>
      </c>
      <c r="AG197" s="256" t="s">
        <v>3746</v>
      </c>
      <c r="AH197" s="256" t="s">
        <v>3645</v>
      </c>
      <c r="AI197" s="256" t="s">
        <v>3744</v>
      </c>
      <c r="AU197" s="270"/>
      <c r="AV197" s="270"/>
      <c r="AW197" s="270"/>
      <c r="AX197" s="270"/>
      <c r="AY197" s="270"/>
      <c r="AZ197" s="270"/>
      <c r="BA197" s="270"/>
      <c r="BB197" s="270"/>
    </row>
    <row r="198" spans="1:54" s="256" customFormat="1" ht="24.6" customHeight="1">
      <c r="A198" s="496">
        <v>196</v>
      </c>
      <c r="B198" s="501" t="s">
        <v>3431</v>
      </c>
      <c r="C198" s="256" t="s">
        <v>3645</v>
      </c>
      <c r="D198" s="270"/>
      <c r="E198" s="270"/>
      <c r="F198" s="256" t="s">
        <v>3599</v>
      </c>
      <c r="H198" s="256" t="s">
        <v>3740</v>
      </c>
      <c r="J198" s="256" t="s">
        <v>3740</v>
      </c>
      <c r="K198" s="256" t="s">
        <v>3741</v>
      </c>
      <c r="Q198" s="256" t="s">
        <v>3109</v>
      </c>
      <c r="R198" s="256" t="s">
        <v>3308</v>
      </c>
      <c r="S198" s="256" t="s">
        <v>3645</v>
      </c>
      <c r="T198" s="256" t="s">
        <v>3434</v>
      </c>
      <c r="V198" s="508">
        <v>0</v>
      </c>
      <c r="W198" s="508">
        <v>1</v>
      </c>
      <c r="X198" s="508">
        <v>0.1</v>
      </c>
      <c r="Y198" s="508">
        <v>0.2</v>
      </c>
      <c r="Z198" s="508">
        <v>0.4</v>
      </c>
      <c r="AA198" s="508">
        <v>0.6</v>
      </c>
      <c r="AB198" s="508">
        <v>0.8</v>
      </c>
      <c r="AC198" s="508">
        <v>1</v>
      </c>
      <c r="AE198" s="256" t="s">
        <v>3742</v>
      </c>
      <c r="AF198" s="256">
        <v>2028</v>
      </c>
      <c r="AG198" s="256" t="s">
        <v>3747</v>
      </c>
      <c r="AH198" s="256" t="s">
        <v>3645</v>
      </c>
      <c r="AI198" s="256" t="s">
        <v>3744</v>
      </c>
      <c r="AU198" s="270"/>
      <c r="AV198" s="270"/>
      <c r="AW198" s="270"/>
      <c r="AX198" s="270"/>
      <c r="AY198" s="270"/>
      <c r="AZ198" s="270"/>
      <c r="BA198" s="270"/>
      <c r="BB198" s="270"/>
    </row>
    <row r="199" spans="1:54" s="256" customFormat="1" ht="24.6" customHeight="1">
      <c r="A199" s="499">
        <v>197</v>
      </c>
      <c r="B199" s="501" t="s">
        <v>3431</v>
      </c>
      <c r="C199" s="256" t="s">
        <v>3645</v>
      </c>
      <c r="D199" s="270"/>
      <c r="E199" s="270"/>
      <c r="F199" s="256" t="s">
        <v>3599</v>
      </c>
      <c r="H199" s="256" t="s">
        <v>3740</v>
      </c>
      <c r="J199" s="256" t="s">
        <v>3740</v>
      </c>
      <c r="K199" s="256" t="s">
        <v>3741</v>
      </c>
      <c r="Q199" s="256" t="s">
        <v>3109</v>
      </c>
      <c r="R199" s="256" t="s">
        <v>3308</v>
      </c>
      <c r="S199" s="256" t="s">
        <v>3645</v>
      </c>
      <c r="T199" s="256" t="s">
        <v>3434</v>
      </c>
      <c r="V199" s="508">
        <v>0</v>
      </c>
      <c r="W199" s="508">
        <v>1</v>
      </c>
      <c r="X199" s="508">
        <v>0.1</v>
      </c>
      <c r="Y199" s="508">
        <v>0.2</v>
      </c>
      <c r="Z199" s="508">
        <v>0.4</v>
      </c>
      <c r="AA199" s="508">
        <v>0.6</v>
      </c>
      <c r="AB199" s="508">
        <v>0.8</v>
      </c>
      <c r="AC199" s="508">
        <v>1</v>
      </c>
      <c r="AE199" s="256" t="s">
        <v>3742</v>
      </c>
      <c r="AF199" s="256">
        <v>2029</v>
      </c>
      <c r="AG199" s="256" t="s">
        <v>3748</v>
      </c>
      <c r="AH199" s="256" t="s">
        <v>3645</v>
      </c>
      <c r="AI199" s="256" t="s">
        <v>3744</v>
      </c>
      <c r="AU199" s="270"/>
      <c r="AV199" s="270"/>
      <c r="AW199" s="270"/>
      <c r="AX199" s="270"/>
      <c r="AY199" s="270"/>
      <c r="AZ199" s="270"/>
      <c r="BA199" s="270"/>
      <c r="BB199" s="270"/>
    </row>
    <row r="200" spans="1:54" s="256" customFormat="1" ht="24.6" customHeight="1">
      <c r="A200" s="500">
        <v>198</v>
      </c>
      <c r="B200" s="501" t="s">
        <v>3431</v>
      </c>
      <c r="C200" s="256" t="s">
        <v>3645</v>
      </c>
      <c r="D200" s="270"/>
      <c r="E200" s="270"/>
      <c r="F200" s="256" t="s">
        <v>3599</v>
      </c>
      <c r="H200" s="256" t="s">
        <v>3740</v>
      </c>
      <c r="J200" s="256" t="s">
        <v>3740</v>
      </c>
      <c r="K200" s="256" t="s">
        <v>3741</v>
      </c>
      <c r="Q200" s="256" t="s">
        <v>3109</v>
      </c>
      <c r="R200" s="256" t="s">
        <v>3308</v>
      </c>
      <c r="S200" s="256" t="s">
        <v>3645</v>
      </c>
      <c r="T200" s="256" t="s">
        <v>3434</v>
      </c>
      <c r="V200" s="508">
        <v>0</v>
      </c>
      <c r="W200" s="508">
        <v>1</v>
      </c>
      <c r="X200" s="508">
        <v>0.1</v>
      </c>
      <c r="Y200" s="508">
        <v>0.2</v>
      </c>
      <c r="Z200" s="508">
        <v>0.4</v>
      </c>
      <c r="AA200" s="508">
        <v>0.6</v>
      </c>
      <c r="AB200" s="508">
        <v>0.8</v>
      </c>
      <c r="AC200" s="508">
        <v>1</v>
      </c>
      <c r="AE200" s="256" t="s">
        <v>3742</v>
      </c>
      <c r="AF200" s="256">
        <v>2030</v>
      </c>
      <c r="AG200" s="256" t="s">
        <v>3749</v>
      </c>
      <c r="AH200" s="256" t="s">
        <v>3645</v>
      </c>
      <c r="AI200" s="256" t="s">
        <v>3744</v>
      </c>
      <c r="AU200" s="270"/>
      <c r="AV200" s="270"/>
      <c r="AW200" s="270"/>
      <c r="AX200" s="270"/>
      <c r="AY200" s="270"/>
      <c r="AZ200" s="270"/>
      <c r="BA200" s="270"/>
      <c r="BB200" s="270"/>
    </row>
    <row r="201" spans="1:54" s="256" customFormat="1" ht="24.6" customHeight="1">
      <c r="A201" s="496">
        <v>199</v>
      </c>
      <c r="B201" s="497" t="s">
        <v>3418</v>
      </c>
      <c r="C201" s="256" t="s">
        <v>3419</v>
      </c>
      <c r="D201" s="270"/>
      <c r="E201" s="270"/>
      <c r="F201" s="256" t="s">
        <v>3599</v>
      </c>
      <c r="H201" s="256" t="s">
        <v>3740</v>
      </c>
      <c r="J201" s="256" t="s">
        <v>3740</v>
      </c>
      <c r="K201" s="256" t="s">
        <v>3750</v>
      </c>
      <c r="Q201" s="256" t="s">
        <v>3166</v>
      </c>
      <c r="R201" s="270" t="s">
        <v>3425</v>
      </c>
      <c r="S201" s="256" t="s">
        <v>3426</v>
      </c>
      <c r="AU201" s="270"/>
      <c r="AV201" s="270"/>
      <c r="AW201" s="270"/>
      <c r="AX201" s="270"/>
      <c r="AY201" s="270"/>
      <c r="AZ201" s="270"/>
      <c r="BA201" s="270"/>
    </row>
    <row r="202" spans="1:54" s="256" customFormat="1" ht="24.6" customHeight="1">
      <c r="A202" s="499">
        <v>200</v>
      </c>
      <c r="B202" s="497" t="s">
        <v>3418</v>
      </c>
      <c r="C202" s="256" t="s">
        <v>3419</v>
      </c>
      <c r="D202" s="270"/>
      <c r="E202" s="270"/>
      <c r="F202" s="256" t="s">
        <v>3599</v>
      </c>
      <c r="H202" s="256" t="s">
        <v>3740</v>
      </c>
      <c r="J202" s="256" t="s">
        <v>3740</v>
      </c>
      <c r="K202" s="256" t="s">
        <v>3750</v>
      </c>
      <c r="Q202" s="256" t="s">
        <v>3166</v>
      </c>
      <c r="R202" s="270" t="s">
        <v>3425</v>
      </c>
      <c r="S202" s="256" t="s">
        <v>3426</v>
      </c>
      <c r="AU202" s="270"/>
      <c r="AV202" s="270"/>
      <c r="AW202" s="270"/>
      <c r="AX202" s="270"/>
      <c r="AY202" s="270"/>
      <c r="AZ202" s="270"/>
      <c r="BA202" s="270"/>
      <c r="BB202" s="276"/>
    </row>
    <row r="203" spans="1:54" s="256" customFormat="1" ht="24.6" customHeight="1">
      <c r="A203" s="496">
        <v>201</v>
      </c>
      <c r="B203" s="497" t="s">
        <v>3418</v>
      </c>
      <c r="C203" s="256" t="s">
        <v>3419</v>
      </c>
      <c r="D203" s="270"/>
      <c r="E203" s="270"/>
      <c r="F203" s="256" t="s">
        <v>3599</v>
      </c>
      <c r="H203" s="256" t="s">
        <v>3740</v>
      </c>
      <c r="J203" s="256" t="s">
        <v>3740</v>
      </c>
      <c r="K203" s="256" t="s">
        <v>3750</v>
      </c>
      <c r="Q203" s="256" t="s">
        <v>3166</v>
      </c>
      <c r="R203" s="270" t="s">
        <v>3425</v>
      </c>
      <c r="S203" s="256" t="s">
        <v>3426</v>
      </c>
      <c r="AU203" s="270"/>
      <c r="AV203" s="270"/>
      <c r="AW203" s="270"/>
      <c r="AX203" s="270"/>
      <c r="AY203" s="270"/>
      <c r="AZ203" s="270"/>
      <c r="BA203" s="270"/>
      <c r="BB203" s="276"/>
    </row>
    <row r="204" spans="1:54" s="256" customFormat="1" ht="24.6" customHeight="1">
      <c r="A204" s="499">
        <v>202</v>
      </c>
      <c r="B204" s="497" t="s">
        <v>3418</v>
      </c>
      <c r="C204" s="256" t="s">
        <v>3548</v>
      </c>
      <c r="D204" s="270"/>
      <c r="E204" s="270"/>
      <c r="F204" s="256" t="s">
        <v>3599</v>
      </c>
      <c r="H204" s="256" t="s">
        <v>3740</v>
      </c>
      <c r="J204" s="256" t="s">
        <v>3740</v>
      </c>
      <c r="K204" s="256" t="s">
        <v>3751</v>
      </c>
      <c r="Q204" s="256" t="s">
        <v>3115</v>
      </c>
      <c r="R204" s="256" t="s">
        <v>3425</v>
      </c>
      <c r="S204" s="256" t="s">
        <v>32</v>
      </c>
      <c r="AU204" s="270"/>
      <c r="AV204" s="270"/>
      <c r="AW204" s="270"/>
      <c r="AX204" s="270"/>
      <c r="AY204" s="270"/>
      <c r="AZ204" s="270"/>
      <c r="BA204" s="270"/>
      <c r="BB204" s="270"/>
    </row>
    <row r="205" spans="1:54" s="256" customFormat="1" ht="24.6" customHeight="1">
      <c r="A205" s="500">
        <v>203</v>
      </c>
      <c r="B205" s="497" t="s">
        <v>3418</v>
      </c>
      <c r="C205" s="256" t="s">
        <v>3548</v>
      </c>
      <c r="D205" s="270"/>
      <c r="E205" s="270"/>
      <c r="F205" s="256" t="s">
        <v>3599</v>
      </c>
      <c r="H205" s="256" t="s">
        <v>3740</v>
      </c>
      <c r="J205" s="256" t="s">
        <v>3740</v>
      </c>
      <c r="K205" s="256" t="s">
        <v>3751</v>
      </c>
      <c r="Q205" s="256" t="s">
        <v>3115</v>
      </c>
      <c r="R205" s="256" t="s">
        <v>3425</v>
      </c>
      <c r="S205" s="256" t="s">
        <v>32</v>
      </c>
      <c r="AU205" s="270"/>
      <c r="AV205" s="270"/>
      <c r="AW205" s="270"/>
      <c r="AX205" s="270"/>
      <c r="AY205" s="270"/>
      <c r="AZ205" s="270"/>
      <c r="BA205" s="270"/>
      <c r="BB205" s="276"/>
    </row>
    <row r="206" spans="1:54" s="256" customFormat="1" ht="24.6" customHeight="1">
      <c r="A206" s="496">
        <v>204</v>
      </c>
      <c r="B206" s="497" t="s">
        <v>3418</v>
      </c>
      <c r="C206" s="256" t="s">
        <v>3548</v>
      </c>
      <c r="D206" s="270"/>
      <c r="E206" s="270"/>
      <c r="F206" s="256" t="s">
        <v>3599</v>
      </c>
      <c r="H206" s="256" t="s">
        <v>3740</v>
      </c>
      <c r="J206" s="256" t="s">
        <v>3740</v>
      </c>
      <c r="K206" s="256" t="s">
        <v>3751</v>
      </c>
      <c r="Q206" s="256" t="s">
        <v>3115</v>
      </c>
      <c r="R206" s="256" t="s">
        <v>3425</v>
      </c>
      <c r="S206" s="256" t="s">
        <v>32</v>
      </c>
      <c r="AU206" s="270"/>
      <c r="AV206" s="270"/>
      <c r="AW206" s="270"/>
      <c r="AX206" s="270"/>
      <c r="AY206" s="270"/>
      <c r="AZ206" s="270"/>
      <c r="BA206" s="270"/>
      <c r="BB206" s="276"/>
    </row>
    <row r="207" spans="1:54" s="256" customFormat="1" ht="24.6" customHeight="1">
      <c r="A207" s="499">
        <v>205</v>
      </c>
      <c r="B207" s="497" t="s">
        <v>3418</v>
      </c>
      <c r="C207" s="256" t="s">
        <v>3696</v>
      </c>
      <c r="D207" s="270"/>
      <c r="E207" s="270"/>
      <c r="F207" s="256" t="s">
        <v>3599</v>
      </c>
      <c r="H207" s="256" t="s">
        <v>3740</v>
      </c>
      <c r="J207" s="256" t="s">
        <v>3740</v>
      </c>
      <c r="K207" s="256" t="s">
        <v>3752</v>
      </c>
      <c r="Q207" s="256" t="s">
        <v>3148</v>
      </c>
      <c r="R207" s="270" t="s">
        <v>3425</v>
      </c>
      <c r="S207" s="256" t="s">
        <v>3698</v>
      </c>
      <c r="AU207" s="270"/>
      <c r="AV207" s="270"/>
      <c r="AW207" s="270"/>
      <c r="AX207" s="270"/>
      <c r="AY207" s="270"/>
      <c r="AZ207" s="270"/>
      <c r="BA207" s="270"/>
    </row>
    <row r="208" spans="1:54" s="256" customFormat="1" ht="24.6" customHeight="1">
      <c r="A208" s="496">
        <v>206</v>
      </c>
      <c r="B208" s="497" t="s">
        <v>3418</v>
      </c>
      <c r="C208" s="256" t="s">
        <v>3696</v>
      </c>
      <c r="D208" s="270"/>
      <c r="E208" s="270"/>
      <c r="F208" s="256" t="s">
        <v>3599</v>
      </c>
      <c r="H208" s="256" t="s">
        <v>3740</v>
      </c>
      <c r="J208" s="256" t="s">
        <v>3740</v>
      </c>
      <c r="K208" s="256" t="s">
        <v>3752</v>
      </c>
      <c r="Q208" s="256" t="s">
        <v>3148</v>
      </c>
      <c r="R208" s="270" t="s">
        <v>3425</v>
      </c>
      <c r="S208" s="256" t="s">
        <v>3698</v>
      </c>
      <c r="AU208" s="270"/>
      <c r="AV208" s="270"/>
      <c r="AW208" s="270"/>
      <c r="AX208" s="270"/>
      <c r="AY208" s="270"/>
      <c r="AZ208" s="270"/>
      <c r="BA208" s="270"/>
      <c r="BB208" s="276"/>
    </row>
    <row r="209" spans="1:54" s="256" customFormat="1" ht="24.6" customHeight="1">
      <c r="A209" s="499">
        <v>207</v>
      </c>
      <c r="B209" s="497" t="s">
        <v>3418</v>
      </c>
      <c r="C209" s="256" t="s">
        <v>3696</v>
      </c>
      <c r="D209" s="270"/>
      <c r="E209" s="270"/>
      <c r="F209" s="256" t="s">
        <v>3599</v>
      </c>
      <c r="H209" s="256" t="s">
        <v>3740</v>
      </c>
      <c r="J209" s="256" t="s">
        <v>3740</v>
      </c>
      <c r="K209" s="256" t="s">
        <v>3752</v>
      </c>
      <c r="Q209" s="256" t="s">
        <v>3148</v>
      </c>
      <c r="R209" s="270" t="s">
        <v>3425</v>
      </c>
      <c r="S209" s="256" t="s">
        <v>3698</v>
      </c>
      <c r="AU209" s="270"/>
      <c r="AV209" s="270"/>
      <c r="AW209" s="270"/>
      <c r="AX209" s="270"/>
      <c r="AY209" s="270"/>
      <c r="AZ209" s="270"/>
      <c r="BA209" s="270"/>
      <c r="BB209" s="276"/>
    </row>
    <row r="210" spans="1:54" s="256" customFormat="1" ht="24.6" customHeight="1">
      <c r="A210" s="500">
        <v>208</v>
      </c>
      <c r="B210" s="497" t="s">
        <v>3418</v>
      </c>
      <c r="C210" s="256" t="s">
        <v>3696</v>
      </c>
      <c r="D210" s="270"/>
      <c r="E210" s="270"/>
      <c r="F210" s="256" t="s">
        <v>3599</v>
      </c>
      <c r="H210" s="256" t="s">
        <v>3740</v>
      </c>
      <c r="J210" s="256" t="s">
        <v>3740</v>
      </c>
      <c r="K210" s="256" t="s">
        <v>3752</v>
      </c>
      <c r="Q210" s="256" t="s">
        <v>3148</v>
      </c>
      <c r="R210" s="270" t="s">
        <v>3425</v>
      </c>
      <c r="S210" s="256" t="s">
        <v>3698</v>
      </c>
      <c r="AU210" s="270"/>
      <c r="AV210" s="270"/>
      <c r="AW210" s="270"/>
      <c r="AX210" s="270"/>
      <c r="AY210" s="270"/>
      <c r="AZ210" s="270"/>
      <c r="BA210" s="270"/>
      <c r="BB210" s="276"/>
    </row>
    <row r="211" spans="1:54" s="256" customFormat="1" ht="24.6" customHeight="1">
      <c r="A211" s="496">
        <v>209</v>
      </c>
      <c r="B211" s="501" t="s">
        <v>3431</v>
      </c>
      <c r="C211" s="256" t="s">
        <v>3606</v>
      </c>
      <c r="D211" s="270"/>
      <c r="E211" s="270"/>
      <c r="F211" s="256" t="s">
        <v>3599</v>
      </c>
      <c r="H211" s="256" t="s">
        <v>3740</v>
      </c>
      <c r="J211" s="256" t="s">
        <v>3740</v>
      </c>
      <c r="K211" s="256" t="s">
        <v>3753</v>
      </c>
      <c r="Q211" s="256" t="s">
        <v>3126</v>
      </c>
      <c r="R211" s="256" t="s">
        <v>3302</v>
      </c>
      <c r="S211" s="256" t="s">
        <v>75</v>
      </c>
      <c r="T211" s="256" t="s">
        <v>3434</v>
      </c>
      <c r="V211" s="508">
        <v>0</v>
      </c>
      <c r="W211" s="508">
        <v>1</v>
      </c>
      <c r="X211" s="508">
        <v>0.1</v>
      </c>
      <c r="Y211" s="508">
        <v>0.2</v>
      </c>
      <c r="Z211" s="508">
        <v>0.4</v>
      </c>
      <c r="AA211" s="508">
        <v>0.6</v>
      </c>
      <c r="AB211" s="508">
        <v>0.8</v>
      </c>
      <c r="AC211" s="508">
        <v>1</v>
      </c>
      <c r="AE211" s="256" t="s">
        <v>3754</v>
      </c>
      <c r="AF211" s="256" t="s">
        <v>3435</v>
      </c>
      <c r="AG211" s="256" t="s">
        <v>3755</v>
      </c>
      <c r="AH211" s="256" t="s">
        <v>75</v>
      </c>
      <c r="AU211" s="270" t="e">
        <v>#N/A</v>
      </c>
      <c r="AV211" s="270" t="e">
        <v>#N/A</v>
      </c>
      <c r="AW211" s="270" t="e">
        <v>#N/A</v>
      </c>
      <c r="AX211" s="270" t="e">
        <v>#N/A</v>
      </c>
      <c r="AY211" s="270" t="e">
        <v>#N/A</v>
      </c>
      <c r="AZ211" s="270" t="e">
        <v>#N/A</v>
      </c>
      <c r="BA211" s="270" t="e">
        <v>#N/A</v>
      </c>
      <c r="BB211" s="256" t="s">
        <v>3626</v>
      </c>
    </row>
    <row r="212" spans="1:54" s="256" customFormat="1" ht="24.6" customHeight="1">
      <c r="A212" s="499">
        <v>210</v>
      </c>
      <c r="B212" s="501" t="s">
        <v>3431</v>
      </c>
      <c r="C212" s="256" t="s">
        <v>3606</v>
      </c>
      <c r="D212" s="270"/>
      <c r="E212" s="270"/>
      <c r="F212" s="256" t="s">
        <v>3599</v>
      </c>
      <c r="H212" s="256" t="s">
        <v>3740</v>
      </c>
      <c r="J212" s="256" t="s">
        <v>3740</v>
      </c>
      <c r="K212" s="256" t="s">
        <v>3753</v>
      </c>
      <c r="Q212" s="256" t="s">
        <v>3126</v>
      </c>
      <c r="R212" s="256" t="s">
        <v>3302</v>
      </c>
      <c r="S212" s="256" t="s">
        <v>75</v>
      </c>
      <c r="T212" s="256" t="s">
        <v>3434</v>
      </c>
      <c r="V212" s="508">
        <v>0</v>
      </c>
      <c r="W212" s="508">
        <v>1</v>
      </c>
      <c r="X212" s="508">
        <v>0.1</v>
      </c>
      <c r="Y212" s="508">
        <v>0.2</v>
      </c>
      <c r="Z212" s="508">
        <v>0.4</v>
      </c>
      <c r="AA212" s="508">
        <v>0.6</v>
      </c>
      <c r="AB212" s="508">
        <v>0.8</v>
      </c>
      <c r="AC212" s="508">
        <v>1</v>
      </c>
      <c r="AE212" s="256" t="s">
        <v>3754</v>
      </c>
      <c r="AF212" s="256">
        <v>2030</v>
      </c>
      <c r="AG212" s="256" t="s">
        <v>3756</v>
      </c>
      <c r="AH212" s="256" t="s">
        <v>75</v>
      </c>
      <c r="AU212" s="270" t="e">
        <v>#N/A</v>
      </c>
      <c r="AV212" s="270" t="e">
        <v>#N/A</v>
      </c>
      <c r="AW212" s="270" t="e">
        <v>#N/A</v>
      </c>
      <c r="AX212" s="270" t="e">
        <v>#N/A</v>
      </c>
      <c r="AY212" s="270" t="e">
        <v>#N/A</v>
      </c>
      <c r="AZ212" s="270" t="e">
        <v>#N/A</v>
      </c>
      <c r="BA212" s="270" t="e">
        <v>#N/A</v>
      </c>
      <c r="BB212" s="276" t="s">
        <v>3438</v>
      </c>
    </row>
    <row r="213" spans="1:54" s="256" customFormat="1" ht="24.6" customHeight="1">
      <c r="A213" s="496">
        <v>211</v>
      </c>
      <c r="B213" s="497" t="s">
        <v>3418</v>
      </c>
      <c r="C213" s="256" t="s">
        <v>3618</v>
      </c>
      <c r="D213" s="270"/>
      <c r="E213" s="270"/>
      <c r="F213" s="256" t="s">
        <v>3599</v>
      </c>
      <c r="H213" s="256" t="s">
        <v>3740</v>
      </c>
      <c r="J213" s="256" t="s">
        <v>3740</v>
      </c>
      <c r="K213" s="256" t="s">
        <v>3757</v>
      </c>
      <c r="Q213" s="256" t="s">
        <v>3146</v>
      </c>
      <c r="R213" s="256" t="s">
        <v>3425</v>
      </c>
      <c r="S213" s="256" t="s">
        <v>3211</v>
      </c>
      <c r="AU213" s="270"/>
      <c r="AV213" s="270"/>
      <c r="AW213" s="270"/>
      <c r="AX213" s="270"/>
      <c r="AY213" s="270"/>
      <c r="AZ213" s="270"/>
      <c r="BA213" s="270"/>
    </row>
    <row r="214" spans="1:54" s="256" customFormat="1" ht="24.6" customHeight="1">
      <c r="A214" s="499">
        <v>212</v>
      </c>
      <c r="B214" s="497" t="s">
        <v>3418</v>
      </c>
      <c r="C214" s="256" t="s">
        <v>3618</v>
      </c>
      <c r="D214" s="270"/>
      <c r="E214" s="270"/>
      <c r="F214" s="256" t="s">
        <v>3599</v>
      </c>
      <c r="H214" s="256" t="s">
        <v>3740</v>
      </c>
      <c r="J214" s="256" t="s">
        <v>3740</v>
      </c>
      <c r="K214" s="256" t="s">
        <v>3757</v>
      </c>
      <c r="Q214" s="256" t="s">
        <v>3146</v>
      </c>
      <c r="R214" s="256" t="s">
        <v>3425</v>
      </c>
      <c r="S214" s="256" t="s">
        <v>3211</v>
      </c>
      <c r="AU214" s="270"/>
      <c r="AV214" s="270"/>
      <c r="AW214" s="270"/>
      <c r="AX214" s="270"/>
      <c r="AY214" s="270"/>
      <c r="AZ214" s="270"/>
      <c r="BA214" s="270"/>
      <c r="BB214" s="276"/>
    </row>
    <row r="215" spans="1:54" s="256" customFormat="1" ht="24.6" customHeight="1">
      <c r="A215" s="500">
        <v>213</v>
      </c>
      <c r="B215" s="497" t="s">
        <v>3418</v>
      </c>
      <c r="C215" s="256" t="s">
        <v>3618</v>
      </c>
      <c r="D215" s="270"/>
      <c r="E215" s="270"/>
      <c r="F215" s="256" t="s">
        <v>3599</v>
      </c>
      <c r="H215" s="256" t="s">
        <v>3740</v>
      </c>
      <c r="J215" s="256" t="s">
        <v>3740</v>
      </c>
      <c r="K215" s="256" t="s">
        <v>3757</v>
      </c>
      <c r="Q215" s="256" t="s">
        <v>3146</v>
      </c>
      <c r="R215" s="256" t="s">
        <v>3425</v>
      </c>
      <c r="S215" s="256" t="s">
        <v>3211</v>
      </c>
      <c r="AU215" s="270"/>
      <c r="AV215" s="270"/>
      <c r="AW215" s="270"/>
      <c r="AX215" s="270"/>
      <c r="AY215" s="270"/>
      <c r="AZ215" s="270"/>
      <c r="BA215" s="270"/>
      <c r="BB215" s="276"/>
    </row>
    <row r="216" spans="1:54" s="256" customFormat="1" ht="24.6" customHeight="1">
      <c r="A216" s="496">
        <v>214</v>
      </c>
      <c r="B216" s="497" t="s">
        <v>3418</v>
      </c>
      <c r="C216" s="256" t="s">
        <v>3758</v>
      </c>
      <c r="D216" s="270"/>
      <c r="E216" s="270"/>
      <c r="F216" s="256" t="s">
        <v>3599</v>
      </c>
      <c r="H216" s="256" t="s">
        <v>3740</v>
      </c>
      <c r="J216" s="256" t="s">
        <v>3740</v>
      </c>
      <c r="K216" s="256" t="s">
        <v>3759</v>
      </c>
      <c r="Q216" s="256" t="s">
        <v>3083</v>
      </c>
      <c r="R216" s="270" t="s">
        <v>3425</v>
      </c>
      <c r="S216" s="256" t="s">
        <v>3760</v>
      </c>
      <c r="AU216" s="270"/>
      <c r="AV216" s="270"/>
      <c r="AW216" s="270"/>
      <c r="AX216" s="270"/>
      <c r="AY216" s="270"/>
      <c r="AZ216" s="270"/>
      <c r="BA216" s="270"/>
    </row>
    <row r="217" spans="1:54" s="256" customFormat="1" ht="24.6" customHeight="1">
      <c r="A217" s="499">
        <v>215</v>
      </c>
      <c r="B217" s="497" t="s">
        <v>3418</v>
      </c>
      <c r="C217" s="256" t="s">
        <v>3758</v>
      </c>
      <c r="D217" s="270"/>
      <c r="E217" s="270"/>
      <c r="F217" s="256" t="s">
        <v>3599</v>
      </c>
      <c r="H217" s="256" t="s">
        <v>3740</v>
      </c>
      <c r="J217" s="256" t="s">
        <v>3740</v>
      </c>
      <c r="K217" s="256" t="s">
        <v>3759</v>
      </c>
      <c r="Q217" s="256" t="s">
        <v>3083</v>
      </c>
      <c r="R217" s="270" t="s">
        <v>3425</v>
      </c>
      <c r="S217" s="256" t="s">
        <v>3760</v>
      </c>
      <c r="AU217" s="270"/>
      <c r="AV217" s="270"/>
      <c r="AW217" s="270"/>
      <c r="AX217" s="270"/>
      <c r="AY217" s="270"/>
      <c r="AZ217" s="270"/>
      <c r="BA217" s="270"/>
      <c r="BB217" s="276"/>
    </row>
    <row r="218" spans="1:54" s="256" customFormat="1" ht="24.6" customHeight="1">
      <c r="A218" s="496">
        <v>216</v>
      </c>
      <c r="B218" s="497" t="s">
        <v>3418</v>
      </c>
      <c r="C218" s="256" t="s">
        <v>3758</v>
      </c>
      <c r="D218" s="270"/>
      <c r="E218" s="270"/>
      <c r="F218" s="256" t="s">
        <v>3599</v>
      </c>
      <c r="H218" s="256" t="s">
        <v>3740</v>
      </c>
      <c r="J218" s="256" t="s">
        <v>3740</v>
      </c>
      <c r="K218" s="256" t="s">
        <v>3759</v>
      </c>
      <c r="Q218" s="256" t="s">
        <v>3083</v>
      </c>
      <c r="R218" s="270" t="s">
        <v>3425</v>
      </c>
      <c r="S218" s="256" t="s">
        <v>3760</v>
      </c>
      <c r="AU218" s="270"/>
      <c r="AV218" s="270"/>
      <c r="AW218" s="270"/>
      <c r="AX218" s="270"/>
      <c r="AY218" s="270"/>
      <c r="AZ218" s="270"/>
      <c r="BA218" s="270"/>
      <c r="BB218" s="276"/>
    </row>
    <row r="219" spans="1:54" s="256" customFormat="1" ht="24.6" customHeight="1">
      <c r="A219" s="499">
        <v>217</v>
      </c>
      <c r="B219" s="497" t="s">
        <v>3418</v>
      </c>
      <c r="C219" s="256" t="s">
        <v>3463</v>
      </c>
      <c r="D219" s="270"/>
      <c r="E219" s="270"/>
      <c r="F219" s="256" t="s">
        <v>3761</v>
      </c>
      <c r="G219" s="256" t="s">
        <v>3762</v>
      </c>
      <c r="H219" s="256" t="s">
        <v>3763</v>
      </c>
      <c r="I219" s="256" t="s">
        <v>3764</v>
      </c>
      <c r="J219" s="270" t="s">
        <v>3763</v>
      </c>
      <c r="K219" s="256" t="s">
        <v>3765</v>
      </c>
      <c r="Q219" s="256" t="s">
        <v>3114</v>
      </c>
      <c r="R219" s="270" t="s">
        <v>3425</v>
      </c>
      <c r="S219" s="256" t="s">
        <v>58</v>
      </c>
      <c r="AU219" s="270"/>
      <c r="AV219" s="270"/>
      <c r="AW219" s="270"/>
      <c r="AX219" s="270"/>
      <c r="AY219" s="270"/>
      <c r="AZ219" s="270"/>
      <c r="BA219" s="270"/>
      <c r="BB219" s="270"/>
    </row>
    <row r="220" spans="1:54" s="256" customFormat="1" ht="24.6" customHeight="1">
      <c r="A220" s="500">
        <v>218</v>
      </c>
      <c r="B220" s="497" t="s">
        <v>3418</v>
      </c>
      <c r="C220" s="256" t="s">
        <v>3463</v>
      </c>
      <c r="D220" s="270"/>
      <c r="E220" s="270"/>
      <c r="F220" s="256" t="s">
        <v>3761</v>
      </c>
      <c r="G220" s="256" t="s">
        <v>3762</v>
      </c>
      <c r="H220" s="256" t="s">
        <v>3763</v>
      </c>
      <c r="I220" s="256" t="s">
        <v>3764</v>
      </c>
      <c r="J220" s="270" t="s">
        <v>3763</v>
      </c>
      <c r="K220" s="256" t="s">
        <v>3765</v>
      </c>
      <c r="Q220" s="256" t="s">
        <v>3114</v>
      </c>
      <c r="R220" s="270" t="s">
        <v>3425</v>
      </c>
      <c r="S220" s="256" t="s">
        <v>58</v>
      </c>
      <c r="AU220" s="270"/>
      <c r="AV220" s="270"/>
      <c r="AW220" s="270"/>
      <c r="AX220" s="270"/>
      <c r="AY220" s="270"/>
      <c r="AZ220" s="270"/>
      <c r="BA220" s="270"/>
      <c r="BB220" s="276"/>
    </row>
    <row r="221" spans="1:54" s="256" customFormat="1" ht="24.6" customHeight="1">
      <c r="A221" s="496">
        <v>219</v>
      </c>
      <c r="B221" s="497" t="s">
        <v>3418</v>
      </c>
      <c r="C221" s="256" t="s">
        <v>3463</v>
      </c>
      <c r="D221" s="270"/>
      <c r="E221" s="270"/>
      <c r="F221" s="256" t="s">
        <v>3761</v>
      </c>
      <c r="G221" s="256" t="s">
        <v>3762</v>
      </c>
      <c r="H221" s="256" t="s">
        <v>3763</v>
      </c>
      <c r="I221" s="256" t="s">
        <v>3764</v>
      </c>
      <c r="J221" s="270" t="s">
        <v>3763</v>
      </c>
      <c r="K221" s="256" t="s">
        <v>3765</v>
      </c>
      <c r="Q221" s="256" t="s">
        <v>3114</v>
      </c>
      <c r="R221" s="270" t="s">
        <v>3425</v>
      </c>
      <c r="S221" s="256" t="s">
        <v>58</v>
      </c>
      <c r="AU221" s="270"/>
      <c r="AV221" s="270"/>
      <c r="AW221" s="270"/>
      <c r="AX221" s="270"/>
      <c r="AY221" s="270"/>
      <c r="AZ221" s="270"/>
      <c r="BA221" s="270"/>
      <c r="BB221" s="276"/>
    </row>
    <row r="222" spans="1:54" s="256" customFormat="1" ht="24.6" customHeight="1">
      <c r="A222" s="499">
        <v>220</v>
      </c>
      <c r="B222" s="497" t="s">
        <v>3418</v>
      </c>
      <c r="C222" s="256" t="s">
        <v>3463</v>
      </c>
      <c r="D222" s="270"/>
      <c r="E222" s="270"/>
      <c r="F222" s="256" t="s">
        <v>3761</v>
      </c>
      <c r="G222" s="256" t="s">
        <v>3762</v>
      </c>
      <c r="H222" s="256" t="s">
        <v>3763</v>
      </c>
      <c r="I222" s="256" t="s">
        <v>3764</v>
      </c>
      <c r="J222" s="270" t="s">
        <v>3763</v>
      </c>
      <c r="K222" s="256" t="s">
        <v>3765</v>
      </c>
      <c r="Q222" s="256" t="s">
        <v>3114</v>
      </c>
      <c r="R222" s="270" t="s">
        <v>3425</v>
      </c>
      <c r="S222" s="256" t="s">
        <v>58</v>
      </c>
      <c r="AU222" s="270"/>
      <c r="AV222" s="270"/>
      <c r="AW222" s="270"/>
      <c r="AX222" s="270"/>
      <c r="AY222" s="270"/>
      <c r="AZ222" s="270"/>
      <c r="BA222" s="270"/>
      <c r="BB222" s="276"/>
    </row>
    <row r="223" spans="1:54" s="256" customFormat="1" ht="24.6" customHeight="1">
      <c r="A223" s="496">
        <v>221</v>
      </c>
      <c r="B223" s="497" t="s">
        <v>3418</v>
      </c>
      <c r="C223" s="256" t="s">
        <v>3419</v>
      </c>
      <c r="D223" s="270"/>
      <c r="E223" s="270"/>
      <c r="F223" s="256" t="s">
        <v>3761</v>
      </c>
      <c r="G223" s="256" t="s">
        <v>3762</v>
      </c>
      <c r="H223" s="256" t="s">
        <v>3763</v>
      </c>
      <c r="I223" s="256" t="s">
        <v>3764</v>
      </c>
      <c r="J223" s="270" t="s">
        <v>3763</v>
      </c>
      <c r="K223" s="256" t="s">
        <v>3766</v>
      </c>
      <c r="Q223" s="256" t="s">
        <v>3105</v>
      </c>
      <c r="R223" s="270" t="s">
        <v>3425</v>
      </c>
      <c r="S223" s="256" t="s">
        <v>3426</v>
      </c>
      <c r="AU223" s="270"/>
      <c r="AV223" s="270"/>
      <c r="AW223" s="270"/>
      <c r="AX223" s="270"/>
      <c r="AY223" s="270"/>
      <c r="AZ223" s="270"/>
      <c r="BA223" s="270"/>
      <c r="BB223" s="270"/>
    </row>
    <row r="224" spans="1:54" s="256" customFormat="1" ht="24.6" customHeight="1">
      <c r="A224" s="499">
        <v>222</v>
      </c>
      <c r="B224" s="497" t="s">
        <v>3418</v>
      </c>
      <c r="C224" s="256" t="s">
        <v>3419</v>
      </c>
      <c r="D224" s="270"/>
      <c r="E224" s="270"/>
      <c r="F224" s="256" t="s">
        <v>3761</v>
      </c>
      <c r="G224" s="256" t="s">
        <v>3762</v>
      </c>
      <c r="H224" s="256" t="s">
        <v>3763</v>
      </c>
      <c r="I224" s="256" t="s">
        <v>3764</v>
      </c>
      <c r="J224" s="270" t="s">
        <v>3763</v>
      </c>
      <c r="K224" s="256" t="s">
        <v>3766</v>
      </c>
      <c r="Q224" s="256" t="s">
        <v>3105</v>
      </c>
      <c r="R224" s="270" t="s">
        <v>3425</v>
      </c>
      <c r="S224" s="256" t="s">
        <v>3426</v>
      </c>
      <c r="AU224" s="270"/>
      <c r="AV224" s="270"/>
      <c r="AW224" s="270"/>
      <c r="AX224" s="270"/>
      <c r="AY224" s="270"/>
      <c r="AZ224" s="270"/>
      <c r="BA224" s="270"/>
      <c r="BB224" s="276"/>
    </row>
    <row r="225" spans="1:54" s="256" customFormat="1" ht="24.6" customHeight="1">
      <c r="A225" s="500">
        <v>223</v>
      </c>
      <c r="B225" s="497" t="s">
        <v>3418</v>
      </c>
      <c r="C225" s="256" t="s">
        <v>3419</v>
      </c>
      <c r="D225" s="270"/>
      <c r="E225" s="270"/>
      <c r="F225" s="256" t="s">
        <v>3761</v>
      </c>
      <c r="G225" s="256" t="s">
        <v>3762</v>
      </c>
      <c r="H225" s="256" t="s">
        <v>3763</v>
      </c>
      <c r="I225" s="256" t="s">
        <v>3764</v>
      </c>
      <c r="J225" s="270" t="s">
        <v>3763</v>
      </c>
      <c r="K225" s="256" t="s">
        <v>3766</v>
      </c>
      <c r="Q225" s="256" t="s">
        <v>3105</v>
      </c>
      <c r="R225" s="270" t="s">
        <v>3425</v>
      </c>
      <c r="S225" s="256" t="s">
        <v>3426</v>
      </c>
      <c r="AU225" s="270"/>
      <c r="AV225" s="270"/>
      <c r="AW225" s="270"/>
      <c r="AX225" s="270"/>
      <c r="AY225" s="270"/>
      <c r="AZ225" s="270"/>
      <c r="BA225" s="270"/>
      <c r="BB225" s="276"/>
    </row>
    <row r="226" spans="1:54" s="256" customFormat="1" ht="24.6" customHeight="1">
      <c r="A226" s="496">
        <v>224</v>
      </c>
      <c r="B226" s="497" t="s">
        <v>3418</v>
      </c>
      <c r="C226" s="256" t="s">
        <v>3548</v>
      </c>
      <c r="D226" s="270"/>
      <c r="E226" s="270"/>
      <c r="F226" s="256" t="s">
        <v>3761</v>
      </c>
      <c r="G226" s="256" t="s">
        <v>3762</v>
      </c>
      <c r="H226" s="256" t="s">
        <v>3763</v>
      </c>
      <c r="I226" s="256" t="s">
        <v>3764</v>
      </c>
      <c r="J226" s="270" t="s">
        <v>3763</v>
      </c>
      <c r="K226" s="256" t="s">
        <v>3767</v>
      </c>
      <c r="Q226" s="256" t="s">
        <v>3062</v>
      </c>
      <c r="R226" s="256" t="s">
        <v>3425</v>
      </c>
      <c r="S226" s="256" t="s">
        <v>32</v>
      </c>
      <c r="AU226" s="270"/>
      <c r="AV226" s="270"/>
      <c r="AW226" s="270"/>
      <c r="AX226" s="270"/>
      <c r="AY226" s="270"/>
      <c r="AZ226" s="270"/>
      <c r="BA226" s="270"/>
    </row>
    <row r="227" spans="1:54" s="256" customFormat="1" ht="24.6" customHeight="1">
      <c r="A227" s="499">
        <v>225</v>
      </c>
      <c r="B227" s="497" t="s">
        <v>3418</v>
      </c>
      <c r="C227" s="256" t="s">
        <v>3548</v>
      </c>
      <c r="D227" s="270"/>
      <c r="E227" s="270"/>
      <c r="F227" s="256" t="s">
        <v>3761</v>
      </c>
      <c r="G227" s="256" t="s">
        <v>3762</v>
      </c>
      <c r="H227" s="256" t="s">
        <v>3763</v>
      </c>
      <c r="I227" s="256" t="s">
        <v>3764</v>
      </c>
      <c r="J227" s="270" t="s">
        <v>3763</v>
      </c>
      <c r="K227" s="256" t="s">
        <v>3767</v>
      </c>
      <c r="Q227" s="256" t="s">
        <v>3190</v>
      </c>
      <c r="R227" s="256" t="s">
        <v>3425</v>
      </c>
      <c r="S227" s="256" t="s">
        <v>32</v>
      </c>
      <c r="AU227" s="270"/>
      <c r="AV227" s="270"/>
      <c r="AW227" s="270"/>
      <c r="AX227" s="270"/>
      <c r="AY227" s="270"/>
      <c r="AZ227" s="270"/>
      <c r="BA227" s="270"/>
    </row>
    <row r="228" spans="1:54" s="256" customFormat="1" ht="24.6" customHeight="1">
      <c r="A228" s="496">
        <v>226</v>
      </c>
      <c r="B228" s="497" t="s">
        <v>3418</v>
      </c>
      <c r="C228" s="256" t="s">
        <v>3548</v>
      </c>
      <c r="D228" s="270"/>
      <c r="E228" s="270"/>
      <c r="F228" s="256" t="s">
        <v>3761</v>
      </c>
      <c r="G228" s="256" t="s">
        <v>3762</v>
      </c>
      <c r="H228" s="256" t="s">
        <v>3763</v>
      </c>
      <c r="I228" s="256" t="s">
        <v>3764</v>
      </c>
      <c r="J228" s="270" t="s">
        <v>3763</v>
      </c>
      <c r="K228" s="256" t="s">
        <v>3767</v>
      </c>
      <c r="Q228" s="256" t="s">
        <v>3190</v>
      </c>
      <c r="R228" s="256" t="s">
        <v>3425</v>
      </c>
      <c r="S228" s="256" t="s">
        <v>32</v>
      </c>
      <c r="AU228" s="270"/>
      <c r="AV228" s="270"/>
      <c r="AW228" s="270"/>
      <c r="AX228" s="270"/>
      <c r="AY228" s="270"/>
      <c r="AZ228" s="270"/>
      <c r="BA228" s="270"/>
      <c r="BB228" s="276"/>
    </row>
    <row r="229" spans="1:54" s="256" customFormat="1" ht="24.6" customHeight="1">
      <c r="A229" s="499">
        <v>227</v>
      </c>
      <c r="B229" s="497" t="s">
        <v>3418</v>
      </c>
      <c r="C229" s="256" t="s">
        <v>3696</v>
      </c>
      <c r="D229" s="270"/>
      <c r="E229" s="270"/>
      <c r="F229" s="256" t="s">
        <v>3761</v>
      </c>
      <c r="G229" s="256" t="s">
        <v>3762</v>
      </c>
      <c r="H229" s="256" t="s">
        <v>3763</v>
      </c>
      <c r="I229" s="256" t="s">
        <v>3764</v>
      </c>
      <c r="J229" s="270" t="s">
        <v>3763</v>
      </c>
      <c r="K229" s="256" t="s">
        <v>3768</v>
      </c>
      <c r="Q229" s="256" t="s">
        <v>3074</v>
      </c>
      <c r="R229" s="270" t="s">
        <v>3425</v>
      </c>
      <c r="S229" s="256" t="s">
        <v>3698</v>
      </c>
      <c r="AU229" s="270"/>
      <c r="AV229" s="357"/>
      <c r="AW229" s="357"/>
      <c r="AX229" s="357"/>
      <c r="AY229" s="357"/>
      <c r="AZ229" s="357"/>
      <c r="BA229" s="357"/>
      <c r="BB229" s="512"/>
    </row>
    <row r="230" spans="1:54" s="256" customFormat="1" ht="24.6" customHeight="1">
      <c r="A230" s="500">
        <v>228</v>
      </c>
      <c r="B230" s="497" t="s">
        <v>3418</v>
      </c>
      <c r="C230" s="256" t="s">
        <v>3696</v>
      </c>
      <c r="D230" s="270"/>
      <c r="E230" s="270"/>
      <c r="F230" s="256" t="s">
        <v>3761</v>
      </c>
      <c r="G230" s="256" t="s">
        <v>3762</v>
      </c>
      <c r="H230" s="256" t="s">
        <v>3763</v>
      </c>
      <c r="I230" s="256" t="s">
        <v>3764</v>
      </c>
      <c r="J230" s="270" t="s">
        <v>3763</v>
      </c>
      <c r="K230" s="256" t="s">
        <v>3768</v>
      </c>
      <c r="Q230" s="256" t="s">
        <v>3074</v>
      </c>
      <c r="R230" s="270" t="s">
        <v>3425</v>
      </c>
      <c r="S230" s="256" t="s">
        <v>3698</v>
      </c>
      <c r="AU230" s="270"/>
      <c r="AV230" s="270"/>
      <c r="AW230" s="270"/>
      <c r="AX230" s="270"/>
      <c r="AY230" s="270"/>
      <c r="AZ230" s="270"/>
      <c r="BA230" s="270"/>
      <c r="BB230" s="276"/>
    </row>
    <row r="231" spans="1:54" s="256" customFormat="1" ht="24.6" customHeight="1">
      <c r="A231" s="496">
        <v>229</v>
      </c>
      <c r="B231" s="497" t="s">
        <v>3418</v>
      </c>
      <c r="C231" s="256" t="s">
        <v>3696</v>
      </c>
      <c r="D231" s="270"/>
      <c r="E231" s="270"/>
      <c r="F231" s="256" t="s">
        <v>3761</v>
      </c>
      <c r="G231" s="256" t="s">
        <v>3762</v>
      </c>
      <c r="H231" s="256" t="s">
        <v>3763</v>
      </c>
      <c r="I231" s="256" t="s">
        <v>3764</v>
      </c>
      <c r="J231" s="270" t="s">
        <v>3763</v>
      </c>
      <c r="K231" s="256" t="s">
        <v>3768</v>
      </c>
      <c r="Q231" s="256" t="s">
        <v>3074</v>
      </c>
      <c r="R231" s="270" t="s">
        <v>3425</v>
      </c>
      <c r="S231" s="256" t="s">
        <v>3698</v>
      </c>
      <c r="AU231" s="270"/>
      <c r="AV231" s="270"/>
      <c r="AW231" s="270"/>
      <c r="AX231" s="270"/>
      <c r="AY231" s="270"/>
      <c r="AZ231" s="270"/>
      <c r="BA231" s="270"/>
      <c r="BB231" s="276"/>
    </row>
    <row r="232" spans="1:54" s="256" customFormat="1" ht="24.6" customHeight="1">
      <c r="A232" s="499">
        <v>230</v>
      </c>
      <c r="B232" s="497" t="s">
        <v>3418</v>
      </c>
      <c r="C232" s="256" t="s">
        <v>3696</v>
      </c>
      <c r="D232" s="270"/>
      <c r="E232" s="270"/>
      <c r="F232" s="256" t="s">
        <v>3761</v>
      </c>
      <c r="G232" s="256" t="s">
        <v>3762</v>
      </c>
      <c r="H232" s="256" t="s">
        <v>3763</v>
      </c>
      <c r="I232" s="256" t="s">
        <v>3764</v>
      </c>
      <c r="J232" s="270" t="s">
        <v>3763</v>
      </c>
      <c r="K232" s="256" t="s">
        <v>3768</v>
      </c>
      <c r="Q232" s="256" t="s">
        <v>3074</v>
      </c>
      <c r="R232" s="270" t="s">
        <v>3425</v>
      </c>
      <c r="S232" s="256" t="s">
        <v>3698</v>
      </c>
      <c r="AU232" s="270"/>
      <c r="AV232" s="270"/>
      <c r="AW232" s="270"/>
      <c r="AX232" s="270"/>
      <c r="AY232" s="270"/>
      <c r="AZ232" s="270"/>
      <c r="BA232" s="270"/>
      <c r="BB232" s="276"/>
    </row>
    <row r="233" spans="1:54" s="256" customFormat="1" ht="24.6" customHeight="1">
      <c r="A233" s="496">
        <v>231</v>
      </c>
      <c r="B233" s="497" t="s">
        <v>3418</v>
      </c>
      <c r="C233" s="256" t="s">
        <v>3696</v>
      </c>
      <c r="D233" s="270"/>
      <c r="E233" s="270"/>
      <c r="F233" s="256" t="s">
        <v>3761</v>
      </c>
      <c r="G233" s="256" t="s">
        <v>3762</v>
      </c>
      <c r="H233" s="256" t="s">
        <v>3763</v>
      </c>
      <c r="I233" s="256" t="s">
        <v>3764</v>
      </c>
      <c r="J233" s="270" t="s">
        <v>3763</v>
      </c>
      <c r="K233" s="256" t="s">
        <v>3768</v>
      </c>
      <c r="Q233" s="256" t="s">
        <v>3074</v>
      </c>
      <c r="R233" s="270" t="s">
        <v>3425</v>
      </c>
      <c r="S233" s="256" t="s">
        <v>3698</v>
      </c>
      <c r="AU233" s="270"/>
      <c r="AV233" s="270"/>
      <c r="AW233" s="270"/>
      <c r="AX233" s="270"/>
      <c r="AY233" s="270"/>
      <c r="AZ233" s="270"/>
      <c r="BA233" s="270"/>
      <c r="BB233" s="276"/>
    </row>
    <row r="234" spans="1:54" s="256" customFormat="1" ht="24.6" customHeight="1">
      <c r="A234" s="499">
        <v>232</v>
      </c>
      <c r="B234" s="501" t="s">
        <v>3431</v>
      </c>
      <c r="C234" s="256" t="s">
        <v>3769</v>
      </c>
      <c r="D234" s="270"/>
      <c r="E234" s="270"/>
      <c r="F234" s="256" t="s">
        <v>3761</v>
      </c>
      <c r="G234" s="256" t="s">
        <v>3762</v>
      </c>
      <c r="H234" s="256" t="s">
        <v>3763</v>
      </c>
      <c r="I234" s="256" t="s">
        <v>3764</v>
      </c>
      <c r="J234" s="270" t="s">
        <v>3763</v>
      </c>
      <c r="K234" s="256" t="s">
        <v>3770</v>
      </c>
      <c r="Q234" s="256" t="s">
        <v>3101</v>
      </c>
      <c r="R234" s="256" t="s">
        <v>3316</v>
      </c>
      <c r="S234" s="256" t="s">
        <v>3698</v>
      </c>
      <c r="T234" s="256" t="s">
        <v>3582</v>
      </c>
      <c r="V234" s="498">
        <v>0</v>
      </c>
      <c r="W234" s="498">
        <v>1</v>
      </c>
      <c r="X234" s="508">
        <v>0.1</v>
      </c>
      <c r="Y234" s="508">
        <v>0.2</v>
      </c>
      <c r="Z234" s="508">
        <v>0.4</v>
      </c>
      <c r="AA234" s="508">
        <v>0.6</v>
      </c>
      <c r="AB234" s="508">
        <v>0.8</v>
      </c>
      <c r="AC234" s="508">
        <v>1</v>
      </c>
      <c r="AE234" s="256" t="s">
        <v>3771</v>
      </c>
      <c r="AF234" s="256">
        <v>2025</v>
      </c>
      <c r="AG234" s="256" t="s">
        <v>3772</v>
      </c>
      <c r="AH234" s="256" t="s">
        <v>3698</v>
      </c>
      <c r="AK234" s="256" t="s">
        <v>3773</v>
      </c>
      <c r="AT234" s="256" t="s">
        <v>331</v>
      </c>
      <c r="AU234" s="270" t="s">
        <v>332</v>
      </c>
      <c r="AV234" s="270" t="s">
        <v>2402</v>
      </c>
      <c r="AW234" s="270" t="s">
        <v>2403</v>
      </c>
      <c r="AX234" s="270" t="s">
        <v>2401</v>
      </c>
      <c r="AY234" s="270" t="s">
        <v>66</v>
      </c>
      <c r="AZ234" s="270" t="s">
        <v>2408</v>
      </c>
      <c r="BA234" s="270" t="s">
        <v>41</v>
      </c>
      <c r="BB234" s="270" t="s">
        <v>3442</v>
      </c>
    </row>
    <row r="235" spans="1:54" s="256" customFormat="1" ht="24.6" customHeight="1">
      <c r="A235" s="500">
        <v>233</v>
      </c>
      <c r="B235" s="501" t="s">
        <v>3431</v>
      </c>
      <c r="C235" s="256" t="s">
        <v>3769</v>
      </c>
      <c r="D235" s="270"/>
      <c r="E235" s="270"/>
      <c r="F235" s="256" t="s">
        <v>3761</v>
      </c>
      <c r="G235" s="256" t="s">
        <v>3762</v>
      </c>
      <c r="H235" s="256" t="s">
        <v>3763</v>
      </c>
      <c r="I235" s="256" t="s">
        <v>3764</v>
      </c>
      <c r="J235" s="270" t="s">
        <v>3763</v>
      </c>
      <c r="K235" s="256" t="s">
        <v>3770</v>
      </c>
      <c r="Q235" s="256" t="s">
        <v>3101</v>
      </c>
      <c r="R235" s="256" t="s">
        <v>3316</v>
      </c>
      <c r="S235" s="256" t="s">
        <v>3698</v>
      </c>
      <c r="T235" s="256" t="s">
        <v>3582</v>
      </c>
      <c r="V235" s="498">
        <v>0</v>
      </c>
      <c r="W235" s="498">
        <v>1</v>
      </c>
      <c r="X235" s="508">
        <v>0.1</v>
      </c>
      <c r="Y235" s="508">
        <v>0.2</v>
      </c>
      <c r="Z235" s="508">
        <v>0.4</v>
      </c>
      <c r="AA235" s="508">
        <v>0.6</v>
      </c>
      <c r="AB235" s="508">
        <v>0.8</v>
      </c>
      <c r="AC235" s="508">
        <v>1</v>
      </c>
      <c r="AE235" s="256" t="s">
        <v>3771</v>
      </c>
      <c r="AF235" s="256" t="s">
        <v>3774</v>
      </c>
      <c r="AG235" s="256" t="s">
        <v>3775</v>
      </c>
      <c r="AH235" s="256" t="s">
        <v>3698</v>
      </c>
      <c r="AU235" s="270" t="e">
        <v>#N/A</v>
      </c>
      <c r="AV235" s="270" t="e">
        <v>#N/A</v>
      </c>
      <c r="AW235" s="270" t="e">
        <v>#N/A</v>
      </c>
      <c r="AX235" s="270" t="e">
        <v>#N/A</v>
      </c>
      <c r="AY235" s="270" t="e">
        <v>#N/A</v>
      </c>
      <c r="AZ235" s="270" t="e">
        <v>#N/A</v>
      </c>
      <c r="BA235" s="270" t="e">
        <v>#N/A</v>
      </c>
      <c r="BB235" s="276" t="s">
        <v>3438</v>
      </c>
    </row>
    <row r="236" spans="1:54" s="256" customFormat="1" ht="24.6" customHeight="1">
      <c r="A236" s="496">
        <v>234</v>
      </c>
      <c r="B236" s="501" t="s">
        <v>3431</v>
      </c>
      <c r="C236" s="256" t="s">
        <v>3769</v>
      </c>
      <c r="D236" s="270"/>
      <c r="E236" s="270"/>
      <c r="F236" s="256" t="s">
        <v>3761</v>
      </c>
      <c r="G236" s="256" t="s">
        <v>3762</v>
      </c>
      <c r="H236" s="256" t="s">
        <v>3763</v>
      </c>
      <c r="I236" s="256" t="s">
        <v>3764</v>
      </c>
      <c r="J236" s="270" t="s">
        <v>3763</v>
      </c>
      <c r="K236" s="256" t="s">
        <v>3770</v>
      </c>
      <c r="Q236" s="256" t="s">
        <v>3101</v>
      </c>
      <c r="R236" s="256" t="s">
        <v>3316</v>
      </c>
      <c r="S236" s="256" t="s">
        <v>3698</v>
      </c>
      <c r="T236" s="256" t="s">
        <v>3582</v>
      </c>
      <c r="V236" s="498">
        <v>0</v>
      </c>
      <c r="W236" s="498">
        <v>1</v>
      </c>
      <c r="X236" s="508">
        <v>0.1</v>
      </c>
      <c r="Y236" s="508">
        <v>0.2</v>
      </c>
      <c r="Z236" s="508">
        <v>0.4</v>
      </c>
      <c r="AA236" s="508">
        <v>0.6</v>
      </c>
      <c r="AB236" s="508">
        <v>0.8</v>
      </c>
      <c r="AC236" s="508">
        <v>1</v>
      </c>
      <c r="AE236" s="256" t="s">
        <v>3771</v>
      </c>
      <c r="AF236" s="256" t="s">
        <v>3615</v>
      </c>
      <c r="AG236" s="256" t="s">
        <v>3776</v>
      </c>
      <c r="AH236" s="256" t="s">
        <v>3698</v>
      </c>
      <c r="AU236" s="270" t="e">
        <v>#N/A</v>
      </c>
      <c r="AV236" s="270" t="e">
        <v>#N/A</v>
      </c>
      <c r="AW236" s="270" t="e">
        <v>#N/A</v>
      </c>
      <c r="AX236" s="270" t="e">
        <v>#N/A</v>
      </c>
      <c r="AY236" s="270" t="e">
        <v>#N/A</v>
      </c>
      <c r="AZ236" s="270" t="e">
        <v>#N/A</v>
      </c>
      <c r="BA236" s="270" t="e">
        <v>#N/A</v>
      </c>
      <c r="BB236" s="276" t="s">
        <v>3438</v>
      </c>
    </row>
    <row r="237" spans="1:54" s="256" customFormat="1" ht="24.6" customHeight="1">
      <c r="A237" s="499">
        <v>235</v>
      </c>
      <c r="B237" s="501" t="s">
        <v>3431</v>
      </c>
      <c r="C237" s="256" t="s">
        <v>3769</v>
      </c>
      <c r="D237" s="270"/>
      <c r="E237" s="270"/>
      <c r="F237" s="256" t="s">
        <v>3761</v>
      </c>
      <c r="G237" s="256" t="s">
        <v>3762</v>
      </c>
      <c r="H237" s="256" t="s">
        <v>3763</v>
      </c>
      <c r="I237" s="256" t="s">
        <v>3764</v>
      </c>
      <c r="J237" s="270" t="s">
        <v>3763</v>
      </c>
      <c r="K237" s="256" t="s">
        <v>3770</v>
      </c>
      <c r="Q237" s="256" t="s">
        <v>3101</v>
      </c>
      <c r="R237" s="256" t="s">
        <v>3316</v>
      </c>
      <c r="S237" s="256" t="s">
        <v>3698</v>
      </c>
      <c r="T237" s="256" t="s">
        <v>3582</v>
      </c>
      <c r="V237" s="498">
        <v>0</v>
      </c>
      <c r="W237" s="498">
        <v>1</v>
      </c>
      <c r="X237" s="508">
        <v>0.1</v>
      </c>
      <c r="Y237" s="508">
        <v>0.2</v>
      </c>
      <c r="Z237" s="508">
        <v>0.4</v>
      </c>
      <c r="AA237" s="508">
        <v>0.6</v>
      </c>
      <c r="AB237" s="508">
        <v>0.8</v>
      </c>
      <c r="AC237" s="508">
        <v>1</v>
      </c>
      <c r="AE237" s="256" t="s">
        <v>3771</v>
      </c>
      <c r="AF237" s="256">
        <v>2030</v>
      </c>
      <c r="AG237" s="256" t="s">
        <v>3777</v>
      </c>
      <c r="AH237" s="256" t="s">
        <v>3698</v>
      </c>
      <c r="AU237" s="270" t="e">
        <v>#N/A</v>
      </c>
      <c r="AV237" s="270" t="e">
        <v>#N/A</v>
      </c>
      <c r="AW237" s="270" t="e">
        <v>#N/A</v>
      </c>
      <c r="AX237" s="270" t="e">
        <v>#N/A</v>
      </c>
      <c r="AY237" s="270" t="e">
        <v>#N/A</v>
      </c>
      <c r="AZ237" s="270" t="e">
        <v>#N/A</v>
      </c>
      <c r="BA237" s="270" t="e">
        <v>#N/A</v>
      </c>
      <c r="BB237" s="276" t="s">
        <v>3438</v>
      </c>
    </row>
    <row r="238" spans="1:54" s="256" customFormat="1" ht="24.6" customHeight="1">
      <c r="A238" s="496">
        <v>236</v>
      </c>
      <c r="B238" s="497" t="s">
        <v>3418</v>
      </c>
      <c r="C238" s="256" t="s">
        <v>3463</v>
      </c>
      <c r="D238" s="270"/>
      <c r="E238" s="270"/>
      <c r="F238" s="256" t="s">
        <v>3761</v>
      </c>
      <c r="G238" s="256" t="s">
        <v>3762</v>
      </c>
      <c r="H238" s="256" t="s">
        <v>3763</v>
      </c>
      <c r="I238" s="256" t="s">
        <v>3764</v>
      </c>
      <c r="J238" s="270" t="s">
        <v>3763</v>
      </c>
      <c r="K238" s="256" t="s">
        <v>3778</v>
      </c>
      <c r="Q238" s="256" t="s">
        <v>3104</v>
      </c>
      <c r="R238" s="270" t="s">
        <v>3425</v>
      </c>
      <c r="S238" s="256" t="s">
        <v>58</v>
      </c>
      <c r="AU238" s="270"/>
      <c r="AV238" s="270"/>
      <c r="AW238" s="270"/>
      <c r="AX238" s="270"/>
      <c r="AY238" s="270"/>
      <c r="AZ238" s="270"/>
      <c r="BA238" s="270"/>
      <c r="BB238" s="276"/>
    </row>
    <row r="239" spans="1:54" s="256" customFormat="1" ht="24.6" customHeight="1">
      <c r="A239" s="499">
        <v>237</v>
      </c>
      <c r="B239" s="497" t="s">
        <v>3418</v>
      </c>
      <c r="C239" s="256" t="s">
        <v>3463</v>
      </c>
      <c r="D239" s="270"/>
      <c r="E239" s="270"/>
      <c r="F239" s="256" t="s">
        <v>3761</v>
      </c>
      <c r="G239" s="256" t="s">
        <v>3762</v>
      </c>
      <c r="H239" s="256" t="s">
        <v>3763</v>
      </c>
      <c r="I239" s="256" t="s">
        <v>3764</v>
      </c>
      <c r="J239" s="270" t="s">
        <v>3763</v>
      </c>
      <c r="K239" s="256" t="s">
        <v>3779</v>
      </c>
      <c r="Q239" s="256" t="s">
        <v>3104</v>
      </c>
      <c r="R239" s="270" t="s">
        <v>3425</v>
      </c>
      <c r="S239" s="256" t="s">
        <v>58</v>
      </c>
      <c r="AU239" s="270"/>
      <c r="AV239" s="270"/>
      <c r="AW239" s="270"/>
      <c r="AX239" s="270"/>
      <c r="AY239" s="270"/>
      <c r="AZ239" s="270"/>
      <c r="BA239" s="270"/>
      <c r="BB239" s="276"/>
    </row>
    <row r="240" spans="1:54" s="256" customFormat="1" ht="24.6" customHeight="1">
      <c r="A240" s="500">
        <v>238</v>
      </c>
      <c r="B240" s="497" t="s">
        <v>3418</v>
      </c>
      <c r="C240" s="256" t="s">
        <v>3463</v>
      </c>
      <c r="D240" s="270"/>
      <c r="E240" s="270"/>
      <c r="F240" s="256" t="s">
        <v>3761</v>
      </c>
      <c r="G240" s="256" t="s">
        <v>3762</v>
      </c>
      <c r="H240" s="256" t="s">
        <v>3763</v>
      </c>
      <c r="I240" s="256" t="s">
        <v>3764</v>
      </c>
      <c r="J240" s="270" t="s">
        <v>3763</v>
      </c>
      <c r="K240" s="256" t="s">
        <v>3779</v>
      </c>
      <c r="Q240" s="256" t="s">
        <v>3104</v>
      </c>
      <c r="R240" s="270" t="s">
        <v>3425</v>
      </c>
      <c r="S240" s="256" t="s">
        <v>58</v>
      </c>
      <c r="AU240" s="270"/>
      <c r="AV240" s="270"/>
      <c r="AW240" s="270"/>
      <c r="AX240" s="270"/>
      <c r="AY240" s="270"/>
      <c r="AZ240" s="270"/>
      <c r="BA240" s="270"/>
      <c r="BB240" s="276"/>
    </row>
    <row r="241" spans="1:55" s="256" customFormat="1" ht="24.6" customHeight="1">
      <c r="A241" s="496">
        <v>239</v>
      </c>
      <c r="B241" s="497" t="s">
        <v>3418</v>
      </c>
      <c r="C241" s="256" t="s">
        <v>3463</v>
      </c>
      <c r="D241" s="270"/>
      <c r="E241" s="270"/>
      <c r="F241" s="256" t="s">
        <v>3761</v>
      </c>
      <c r="G241" s="256" t="s">
        <v>3762</v>
      </c>
      <c r="H241" s="256" t="s">
        <v>3763</v>
      </c>
      <c r="I241" s="256" t="s">
        <v>3764</v>
      </c>
      <c r="J241" s="270" t="s">
        <v>3763</v>
      </c>
      <c r="K241" s="256" t="s">
        <v>3779</v>
      </c>
      <c r="Q241" s="256" t="s">
        <v>3104</v>
      </c>
      <c r="R241" s="270" t="s">
        <v>3425</v>
      </c>
      <c r="S241" s="256" t="s">
        <v>58</v>
      </c>
      <c r="AU241" s="270"/>
      <c r="AV241" s="270"/>
      <c r="AW241" s="270"/>
      <c r="AX241" s="270"/>
      <c r="AY241" s="270"/>
      <c r="AZ241" s="270"/>
      <c r="BA241" s="270"/>
      <c r="BB241" s="270"/>
    </row>
    <row r="242" spans="1:55" s="256" customFormat="1" ht="24.6" customHeight="1">
      <c r="A242" s="499">
        <v>240</v>
      </c>
      <c r="B242" s="497" t="s">
        <v>3418</v>
      </c>
      <c r="C242" s="256" t="s">
        <v>3463</v>
      </c>
      <c r="D242" s="270"/>
      <c r="E242" s="270"/>
      <c r="F242" s="256" t="s">
        <v>3761</v>
      </c>
      <c r="G242" s="256" t="s">
        <v>3762</v>
      </c>
      <c r="H242" s="256" t="s">
        <v>3763</v>
      </c>
      <c r="I242" s="256" t="s">
        <v>3764</v>
      </c>
      <c r="J242" s="270" t="s">
        <v>3763</v>
      </c>
      <c r="K242" s="256" t="s">
        <v>3780</v>
      </c>
      <c r="Q242" s="256" t="s">
        <v>3103</v>
      </c>
      <c r="R242" s="505" t="s">
        <v>3425</v>
      </c>
      <c r="S242" s="256" t="s">
        <v>1082</v>
      </c>
      <c r="AU242" s="270"/>
      <c r="AV242" s="270"/>
      <c r="AW242" s="270"/>
      <c r="AX242" s="270"/>
      <c r="AY242" s="270"/>
      <c r="AZ242" s="270"/>
      <c r="BA242" s="270"/>
      <c r="BB242" s="270"/>
    </row>
    <row r="243" spans="1:55" s="256" customFormat="1" ht="24.6" customHeight="1">
      <c r="A243" s="496">
        <v>241</v>
      </c>
      <c r="B243" s="497" t="s">
        <v>3418</v>
      </c>
      <c r="C243" s="256" t="s">
        <v>3463</v>
      </c>
      <c r="D243" s="270"/>
      <c r="E243" s="270"/>
      <c r="F243" s="256" t="s">
        <v>3761</v>
      </c>
      <c r="G243" s="256" t="s">
        <v>3762</v>
      </c>
      <c r="H243" s="256" t="s">
        <v>3763</v>
      </c>
      <c r="I243" s="256" t="s">
        <v>3764</v>
      </c>
      <c r="J243" s="270" t="s">
        <v>3763</v>
      </c>
      <c r="K243" s="256" t="s">
        <v>3780</v>
      </c>
      <c r="Q243" s="256" t="s">
        <v>3103</v>
      </c>
      <c r="R243" s="505" t="s">
        <v>3425</v>
      </c>
      <c r="S243" s="256" t="s">
        <v>1082</v>
      </c>
      <c r="AU243" s="270"/>
      <c r="AV243" s="270"/>
      <c r="AW243" s="270"/>
      <c r="AX243" s="270"/>
      <c r="AY243" s="270"/>
      <c r="AZ243" s="270"/>
      <c r="BA243" s="270"/>
      <c r="BB243" s="276"/>
    </row>
    <row r="244" spans="1:55" s="256" customFormat="1" ht="24.6" customHeight="1">
      <c r="A244" s="499">
        <v>242</v>
      </c>
      <c r="B244" s="497" t="s">
        <v>3418</v>
      </c>
      <c r="C244" s="256" t="s">
        <v>3463</v>
      </c>
      <c r="D244" s="270"/>
      <c r="E244" s="270"/>
      <c r="F244" s="256" t="s">
        <v>3761</v>
      </c>
      <c r="G244" s="256" t="s">
        <v>3762</v>
      </c>
      <c r="H244" s="256" t="s">
        <v>3763</v>
      </c>
      <c r="I244" s="256" t="s">
        <v>3764</v>
      </c>
      <c r="J244" s="270" t="s">
        <v>3763</v>
      </c>
      <c r="K244" s="256" t="s">
        <v>3780</v>
      </c>
      <c r="Q244" s="256" t="s">
        <v>3103</v>
      </c>
      <c r="R244" s="505" t="s">
        <v>3425</v>
      </c>
      <c r="S244" s="256" t="s">
        <v>1082</v>
      </c>
      <c r="AU244" s="270"/>
      <c r="AV244" s="270"/>
      <c r="AW244" s="270"/>
      <c r="AX244" s="270"/>
      <c r="AY244" s="270"/>
      <c r="AZ244" s="270"/>
      <c r="BA244" s="270"/>
      <c r="BB244" s="276"/>
    </row>
    <row r="245" spans="1:55" s="256" customFormat="1" ht="24.6" customHeight="1">
      <c r="A245" s="500">
        <v>243</v>
      </c>
      <c r="B245" s="497" t="s">
        <v>3418</v>
      </c>
      <c r="C245" s="256" t="s">
        <v>3463</v>
      </c>
      <c r="D245" s="270"/>
      <c r="E245" s="270"/>
      <c r="F245" s="256" t="s">
        <v>3761</v>
      </c>
      <c r="G245" s="256" t="s">
        <v>3762</v>
      </c>
      <c r="H245" s="256" t="s">
        <v>3763</v>
      </c>
      <c r="I245" s="256" t="s">
        <v>3764</v>
      </c>
      <c r="J245" s="270" t="s">
        <v>3763</v>
      </c>
      <c r="K245" s="256" t="s">
        <v>3780</v>
      </c>
      <c r="Q245" s="256" t="s">
        <v>3103</v>
      </c>
      <c r="R245" s="505" t="s">
        <v>3425</v>
      </c>
      <c r="S245" s="256" t="s">
        <v>1082</v>
      </c>
      <c r="AU245" s="270"/>
      <c r="AV245" s="270"/>
      <c r="AW245" s="270"/>
      <c r="AX245" s="270"/>
      <c r="AY245" s="270"/>
      <c r="AZ245" s="270"/>
      <c r="BA245" s="270"/>
      <c r="BB245" s="276"/>
    </row>
    <row r="246" spans="1:55" s="256" customFormat="1" ht="24.6" customHeight="1">
      <c r="A246" s="496">
        <v>244</v>
      </c>
      <c r="B246" s="497" t="s">
        <v>3654</v>
      </c>
      <c r="C246" s="256" t="s">
        <v>3781</v>
      </c>
      <c r="D246" s="270"/>
      <c r="E246" s="270"/>
      <c r="F246" s="256" t="s">
        <v>3761</v>
      </c>
      <c r="H246" s="256" t="s">
        <v>3782</v>
      </c>
      <c r="J246" s="256" t="s">
        <v>3782</v>
      </c>
      <c r="K246" s="256" t="s">
        <v>3783</v>
      </c>
      <c r="Q246" s="256" t="s">
        <v>3658</v>
      </c>
      <c r="R246" s="505" t="s">
        <v>3784</v>
      </c>
      <c r="S246" s="256" t="s">
        <v>1082</v>
      </c>
      <c r="T246" s="256" t="s">
        <v>3582</v>
      </c>
      <c r="V246" s="498">
        <v>0</v>
      </c>
      <c r="W246" s="498">
        <v>1</v>
      </c>
      <c r="X246" s="508">
        <v>0.1</v>
      </c>
      <c r="Y246" s="508">
        <v>0.2</v>
      </c>
      <c r="Z246" s="508">
        <v>0.4</v>
      </c>
      <c r="AA246" s="508">
        <v>0.6</v>
      </c>
      <c r="AB246" s="508">
        <v>0.8</v>
      </c>
      <c r="AC246" s="508">
        <v>1</v>
      </c>
      <c r="AE246" s="256" t="s">
        <v>26</v>
      </c>
      <c r="AF246" s="256" t="s">
        <v>3785</v>
      </c>
      <c r="AG246" s="256" t="s">
        <v>3786</v>
      </c>
      <c r="AH246" s="256" t="s">
        <v>1082</v>
      </c>
      <c r="AK246" s="256" t="s">
        <v>3787</v>
      </c>
      <c r="AU246" s="270" t="e">
        <v>#N/A</v>
      </c>
      <c r="AV246" s="270" t="e">
        <v>#N/A</v>
      </c>
      <c r="AW246" s="270" t="e">
        <v>#N/A</v>
      </c>
      <c r="AX246" s="270" t="e">
        <v>#N/A</v>
      </c>
      <c r="AY246" s="270" t="e">
        <v>#N/A</v>
      </c>
      <c r="AZ246" s="270" t="e">
        <v>#N/A</v>
      </c>
      <c r="BA246" s="270" t="e">
        <v>#N/A</v>
      </c>
      <c r="BB246" s="276" t="s">
        <v>3438</v>
      </c>
    </row>
    <row r="247" spans="1:55" s="256" customFormat="1" ht="24.6" customHeight="1">
      <c r="A247" s="499">
        <v>245</v>
      </c>
      <c r="B247" s="497" t="s">
        <v>3418</v>
      </c>
      <c r="C247" s="256" t="s">
        <v>3463</v>
      </c>
      <c r="D247" s="270"/>
      <c r="E247" s="270"/>
      <c r="F247" s="256" t="s">
        <v>3761</v>
      </c>
      <c r="G247" s="256" t="s">
        <v>3762</v>
      </c>
      <c r="H247" s="256" t="s">
        <v>3763</v>
      </c>
      <c r="I247" s="256" t="s">
        <v>3764</v>
      </c>
      <c r="J247" s="270" t="s">
        <v>3763</v>
      </c>
      <c r="K247" s="256" t="s">
        <v>3788</v>
      </c>
      <c r="Q247" s="256" t="s">
        <v>3149</v>
      </c>
      <c r="R247" s="270" t="s">
        <v>3425</v>
      </c>
      <c r="S247" s="256" t="s">
        <v>75</v>
      </c>
      <c r="AU247" s="270"/>
      <c r="AV247" s="270"/>
      <c r="AW247" s="270"/>
      <c r="AX247" s="270"/>
      <c r="AY247" s="270"/>
      <c r="AZ247" s="270"/>
      <c r="BA247" s="270"/>
    </row>
    <row r="248" spans="1:55" s="256" customFormat="1" ht="24.6" customHeight="1">
      <c r="A248" s="496">
        <v>246</v>
      </c>
      <c r="B248" s="497" t="s">
        <v>3418</v>
      </c>
      <c r="C248" s="256" t="s">
        <v>3463</v>
      </c>
      <c r="D248" s="270"/>
      <c r="E248" s="270"/>
      <c r="F248" s="256" t="s">
        <v>3761</v>
      </c>
      <c r="G248" s="256" t="s">
        <v>3762</v>
      </c>
      <c r="H248" s="256" t="s">
        <v>3763</v>
      </c>
      <c r="I248" s="256" t="s">
        <v>3764</v>
      </c>
      <c r="J248" s="270" t="s">
        <v>3763</v>
      </c>
      <c r="K248" s="256" t="s">
        <v>3788</v>
      </c>
      <c r="Q248" s="256" t="s">
        <v>3149</v>
      </c>
      <c r="R248" s="270" t="s">
        <v>3425</v>
      </c>
      <c r="S248" s="256" t="s">
        <v>75</v>
      </c>
      <c r="AU248" s="270"/>
      <c r="AV248" s="270"/>
      <c r="AW248" s="270"/>
      <c r="AX248" s="270"/>
      <c r="AY248" s="270"/>
      <c r="AZ248" s="270"/>
      <c r="BA248" s="270"/>
      <c r="BB248" s="276"/>
    </row>
    <row r="249" spans="1:55" s="256" customFormat="1" ht="24.6" customHeight="1">
      <c r="A249" s="499">
        <v>247</v>
      </c>
      <c r="B249" s="497" t="s">
        <v>3418</v>
      </c>
      <c r="C249" s="256" t="s">
        <v>3463</v>
      </c>
      <c r="D249" s="270"/>
      <c r="E249" s="270"/>
      <c r="F249" s="256" t="s">
        <v>3761</v>
      </c>
      <c r="G249" s="256" t="s">
        <v>3762</v>
      </c>
      <c r="H249" s="256" t="s">
        <v>3763</v>
      </c>
      <c r="I249" s="256" t="s">
        <v>3764</v>
      </c>
      <c r="J249" s="270" t="s">
        <v>3763</v>
      </c>
      <c r="K249" s="256" t="s">
        <v>3788</v>
      </c>
      <c r="Q249" s="256" t="s">
        <v>3149</v>
      </c>
      <c r="R249" s="270" t="s">
        <v>3425</v>
      </c>
      <c r="S249" s="256" t="s">
        <v>75</v>
      </c>
      <c r="AU249" s="270"/>
      <c r="AV249" s="270"/>
      <c r="AW249" s="270"/>
      <c r="AX249" s="270"/>
      <c r="AY249" s="270"/>
      <c r="AZ249" s="270"/>
      <c r="BA249" s="270"/>
      <c r="BB249" s="276"/>
    </row>
    <row r="250" spans="1:55" s="256" customFormat="1" ht="24.6" customHeight="1">
      <c r="A250" s="500">
        <v>248</v>
      </c>
      <c r="B250" s="497" t="s">
        <v>3418</v>
      </c>
      <c r="C250" s="256" t="s">
        <v>3463</v>
      </c>
      <c r="D250" s="270"/>
      <c r="E250" s="270"/>
      <c r="F250" s="256" t="s">
        <v>3761</v>
      </c>
      <c r="G250" s="256" t="s">
        <v>3762</v>
      </c>
      <c r="H250" s="256" t="s">
        <v>3763</v>
      </c>
      <c r="I250" s="256" t="s">
        <v>3764</v>
      </c>
      <c r="J250" s="270" t="s">
        <v>3763</v>
      </c>
      <c r="K250" s="256" t="s">
        <v>3788</v>
      </c>
      <c r="Q250" s="256" t="s">
        <v>3149</v>
      </c>
      <c r="R250" s="270" t="s">
        <v>3425</v>
      </c>
      <c r="S250" s="256" t="s">
        <v>75</v>
      </c>
      <c r="AU250" s="270"/>
      <c r="AV250" s="270"/>
      <c r="AW250" s="270"/>
      <c r="AX250" s="270"/>
      <c r="AY250" s="270"/>
      <c r="AZ250" s="270"/>
      <c r="BA250" s="270"/>
      <c r="BB250" s="276"/>
    </row>
    <row r="251" spans="1:55" s="256" customFormat="1" ht="24.6" customHeight="1">
      <c r="A251" s="496">
        <v>249</v>
      </c>
      <c r="B251" s="501" t="s">
        <v>3431</v>
      </c>
      <c r="C251" s="256" t="s">
        <v>3419</v>
      </c>
      <c r="D251" s="270" t="s">
        <v>3579</v>
      </c>
      <c r="E251" s="270" t="s">
        <v>3789</v>
      </c>
      <c r="F251" s="256" t="s">
        <v>3761</v>
      </c>
      <c r="G251" s="256" t="s">
        <v>3762</v>
      </c>
      <c r="H251" s="256" t="s">
        <v>3790</v>
      </c>
      <c r="I251" s="256" t="s">
        <v>3791</v>
      </c>
      <c r="J251" s="256" t="s">
        <v>3790</v>
      </c>
      <c r="K251" s="256" t="s">
        <v>3792</v>
      </c>
      <c r="Q251" s="256" t="s">
        <v>3186</v>
      </c>
      <c r="R251" s="256" t="s">
        <v>3320</v>
      </c>
      <c r="S251" s="256" t="s">
        <v>3426</v>
      </c>
      <c r="T251" s="256" t="s">
        <v>3434</v>
      </c>
      <c r="V251" s="498">
        <v>0</v>
      </c>
      <c r="W251" s="498">
        <v>1</v>
      </c>
      <c r="X251" s="514">
        <v>0.1666</v>
      </c>
      <c r="Y251" s="514">
        <v>0.1666</v>
      </c>
      <c r="Z251" s="514">
        <v>0.1666</v>
      </c>
      <c r="AA251" s="514">
        <v>0.1666</v>
      </c>
      <c r="AB251" s="514">
        <v>0.1666</v>
      </c>
      <c r="AC251" s="514">
        <v>0.1666</v>
      </c>
      <c r="AE251" s="256" t="s">
        <v>3793</v>
      </c>
      <c r="AF251" s="256" t="s">
        <v>3435</v>
      </c>
      <c r="AG251" s="256" t="s">
        <v>3794</v>
      </c>
      <c r="AH251" s="256" t="s">
        <v>3426</v>
      </c>
      <c r="AT251" s="256" t="s">
        <v>3795</v>
      </c>
      <c r="AU251" s="270" t="s">
        <v>3796</v>
      </c>
      <c r="AV251" s="357" t="s">
        <v>1476</v>
      </c>
      <c r="AW251" s="357" t="s">
        <v>3797</v>
      </c>
      <c r="AX251" s="357" t="s">
        <v>1569</v>
      </c>
      <c r="AY251" s="357" t="s">
        <v>63</v>
      </c>
      <c r="AZ251" s="357" t="s">
        <v>3798</v>
      </c>
      <c r="BA251" s="357" t="s">
        <v>41</v>
      </c>
      <c r="BB251" s="512" t="s">
        <v>3442</v>
      </c>
      <c r="BC251" s="512" t="s">
        <v>3799</v>
      </c>
    </row>
    <row r="252" spans="1:55" s="256" customFormat="1" ht="24.6" customHeight="1">
      <c r="A252" s="499">
        <v>250</v>
      </c>
      <c r="B252" s="501" t="s">
        <v>3431</v>
      </c>
      <c r="C252" s="256" t="s">
        <v>3419</v>
      </c>
      <c r="D252" s="270"/>
      <c r="E252" s="270"/>
      <c r="F252" s="256" t="s">
        <v>3761</v>
      </c>
      <c r="G252" s="256" t="s">
        <v>3762</v>
      </c>
      <c r="H252" s="256" t="s">
        <v>3790</v>
      </c>
      <c r="I252" s="256" t="s">
        <v>3791</v>
      </c>
      <c r="J252" s="256" t="s">
        <v>3790</v>
      </c>
      <c r="K252" s="256" t="s">
        <v>3792</v>
      </c>
      <c r="Q252" s="256" t="s">
        <v>3186</v>
      </c>
      <c r="R252" s="256" t="s">
        <v>3320</v>
      </c>
      <c r="S252" s="256" t="s">
        <v>3426</v>
      </c>
      <c r="T252" s="256" t="s">
        <v>3434</v>
      </c>
      <c r="V252" s="498">
        <v>0</v>
      </c>
      <c r="W252" s="498">
        <v>1</v>
      </c>
      <c r="X252" s="514">
        <v>0.1666</v>
      </c>
      <c r="Y252" s="514">
        <v>0.1666</v>
      </c>
      <c r="Z252" s="514">
        <v>0.1666</v>
      </c>
      <c r="AA252" s="514">
        <v>0.1666</v>
      </c>
      <c r="AB252" s="514">
        <v>0.1666</v>
      </c>
      <c r="AC252" s="514">
        <v>0.1666</v>
      </c>
      <c r="AE252" s="256" t="s">
        <v>3793</v>
      </c>
      <c r="AF252" s="256" t="s">
        <v>3435</v>
      </c>
      <c r="AG252" s="256" t="s">
        <v>3800</v>
      </c>
      <c r="AH252" s="256" t="s">
        <v>3426</v>
      </c>
      <c r="AU252" s="270" t="e">
        <v>#N/A</v>
      </c>
      <c r="AV252" s="270" t="e">
        <v>#N/A</v>
      </c>
      <c r="AW252" s="270" t="e">
        <v>#N/A</v>
      </c>
      <c r="AX252" s="270" t="e">
        <v>#N/A</v>
      </c>
      <c r="AY252" s="270" t="e">
        <v>#N/A</v>
      </c>
      <c r="AZ252" s="270" t="e">
        <v>#N/A</v>
      </c>
      <c r="BA252" s="270" t="e">
        <v>#N/A</v>
      </c>
      <c r="BB252" s="276" t="s">
        <v>3438</v>
      </c>
    </row>
    <row r="253" spans="1:55" s="256" customFormat="1" ht="24.6" customHeight="1">
      <c r="A253" s="496">
        <v>251</v>
      </c>
      <c r="B253" s="501" t="s">
        <v>3431</v>
      </c>
      <c r="C253" s="256" t="s">
        <v>3419</v>
      </c>
      <c r="D253" s="270"/>
      <c r="E253" s="270"/>
      <c r="F253" s="256" t="s">
        <v>3761</v>
      </c>
      <c r="G253" s="256" t="s">
        <v>3762</v>
      </c>
      <c r="H253" s="256" t="s">
        <v>3790</v>
      </c>
      <c r="I253" s="256" t="s">
        <v>3791</v>
      </c>
      <c r="J253" s="256" t="s">
        <v>3790</v>
      </c>
      <c r="K253" s="256" t="s">
        <v>3792</v>
      </c>
      <c r="Q253" s="256" t="s">
        <v>3186</v>
      </c>
      <c r="R253" s="256" t="s">
        <v>3320</v>
      </c>
      <c r="S253" s="256" t="s">
        <v>3426</v>
      </c>
      <c r="T253" s="256" t="s">
        <v>3434</v>
      </c>
      <c r="V253" s="498">
        <v>0</v>
      </c>
      <c r="W253" s="498">
        <v>1</v>
      </c>
      <c r="X253" s="514">
        <v>0.1666</v>
      </c>
      <c r="Y253" s="514">
        <v>0.1666</v>
      </c>
      <c r="Z253" s="514">
        <v>0.1666</v>
      </c>
      <c r="AA253" s="514">
        <v>0.1666</v>
      </c>
      <c r="AB253" s="514">
        <v>0.1666</v>
      </c>
      <c r="AC253" s="514">
        <v>0.1666</v>
      </c>
      <c r="AE253" s="256" t="s">
        <v>3793</v>
      </c>
      <c r="AF253" s="256" t="s">
        <v>3435</v>
      </c>
      <c r="AG253" s="256" t="s">
        <v>3801</v>
      </c>
      <c r="AH253" s="256" t="s">
        <v>3426</v>
      </c>
      <c r="AU253" s="270" t="e">
        <v>#N/A</v>
      </c>
      <c r="AV253" s="270" t="e">
        <v>#N/A</v>
      </c>
      <c r="AW253" s="270" t="e">
        <v>#N/A</v>
      </c>
      <c r="AX253" s="270" t="e">
        <v>#N/A</v>
      </c>
      <c r="AY253" s="270" t="e">
        <v>#N/A</v>
      </c>
      <c r="AZ253" s="270" t="e">
        <v>#N/A</v>
      </c>
      <c r="BA253" s="270" t="e">
        <v>#N/A</v>
      </c>
      <c r="BB253" s="276" t="s">
        <v>3438</v>
      </c>
    </row>
    <row r="254" spans="1:55" s="256" customFormat="1" ht="24.6" customHeight="1">
      <c r="A254" s="499">
        <v>252</v>
      </c>
      <c r="B254" s="497" t="s">
        <v>3418</v>
      </c>
      <c r="C254" s="256" t="s">
        <v>3548</v>
      </c>
      <c r="D254" s="270"/>
      <c r="E254" s="270"/>
      <c r="F254" s="256" t="s">
        <v>3761</v>
      </c>
      <c r="G254" s="256" t="s">
        <v>3762</v>
      </c>
      <c r="H254" s="256" t="s">
        <v>3790</v>
      </c>
      <c r="I254" s="256" t="s">
        <v>3791</v>
      </c>
      <c r="J254" s="256" t="s">
        <v>3790</v>
      </c>
      <c r="K254" s="256" t="s">
        <v>3802</v>
      </c>
      <c r="Q254" s="256" t="s">
        <v>3150</v>
      </c>
      <c r="R254" s="256" t="s">
        <v>3425</v>
      </c>
      <c r="S254" s="256" t="s">
        <v>32</v>
      </c>
      <c r="AU254" s="270"/>
      <c r="AV254" s="270"/>
      <c r="AW254" s="270"/>
      <c r="AX254" s="270"/>
      <c r="AY254" s="270"/>
      <c r="AZ254" s="270"/>
      <c r="BA254" s="270"/>
      <c r="BB254" s="270"/>
    </row>
    <row r="255" spans="1:55" s="515" customFormat="1" ht="24.6" customHeight="1">
      <c r="A255" s="500">
        <v>253</v>
      </c>
      <c r="B255" s="497" t="s">
        <v>3418</v>
      </c>
      <c r="C255" s="256" t="s">
        <v>3548</v>
      </c>
      <c r="D255" s="270"/>
      <c r="E255" s="270"/>
      <c r="F255" s="256" t="s">
        <v>3761</v>
      </c>
      <c r="G255" s="256" t="s">
        <v>3762</v>
      </c>
      <c r="H255" s="256" t="s">
        <v>3790</v>
      </c>
      <c r="I255" s="256" t="s">
        <v>3791</v>
      </c>
      <c r="J255" s="256" t="s">
        <v>3790</v>
      </c>
      <c r="K255" s="256" t="s">
        <v>3802</v>
      </c>
      <c r="L255" s="256"/>
      <c r="M255" s="256"/>
      <c r="N255" s="256"/>
      <c r="O255" s="256"/>
      <c r="P255" s="256"/>
      <c r="Q255" s="256" t="s">
        <v>3150</v>
      </c>
      <c r="R255" s="256" t="s">
        <v>3425</v>
      </c>
      <c r="S255" s="256" t="s">
        <v>32</v>
      </c>
      <c r="T255" s="256"/>
      <c r="U255" s="256"/>
      <c r="V255" s="256"/>
      <c r="W255" s="256"/>
      <c r="X255" s="256"/>
      <c r="Y255" s="256"/>
      <c r="Z255" s="256"/>
      <c r="AA255" s="256"/>
      <c r="AB255" s="256"/>
      <c r="AC255" s="256"/>
      <c r="AD255" s="256"/>
      <c r="AE255" s="256"/>
      <c r="AF255" s="256"/>
      <c r="AG255" s="256"/>
      <c r="AH255" s="256"/>
      <c r="AI255" s="256"/>
      <c r="AJ255" s="256"/>
      <c r="AK255" s="256"/>
      <c r="AL255" s="256"/>
      <c r="AM255" s="256"/>
      <c r="AN255" s="256"/>
      <c r="AO255" s="256"/>
      <c r="AP255" s="256"/>
      <c r="AQ255" s="256"/>
      <c r="AR255" s="256"/>
      <c r="AS255" s="256"/>
      <c r="AT255" s="256"/>
      <c r="AU255" s="270"/>
      <c r="AV255" s="270"/>
      <c r="AW255" s="270"/>
      <c r="AX255" s="270"/>
      <c r="AY255" s="270"/>
      <c r="AZ255" s="270"/>
      <c r="BA255" s="270"/>
      <c r="BB255" s="270"/>
      <c r="BC255" s="256"/>
    </row>
    <row r="256" spans="1:55" s="515" customFormat="1" ht="24.6" customHeight="1">
      <c r="A256" s="496">
        <v>254</v>
      </c>
      <c r="B256" s="497" t="s">
        <v>3418</v>
      </c>
      <c r="C256" s="256" t="s">
        <v>3548</v>
      </c>
      <c r="D256" s="270"/>
      <c r="E256" s="270"/>
      <c r="F256" s="256" t="s">
        <v>3761</v>
      </c>
      <c r="G256" s="256" t="s">
        <v>3762</v>
      </c>
      <c r="H256" s="256" t="s">
        <v>3790</v>
      </c>
      <c r="I256" s="256" t="s">
        <v>3791</v>
      </c>
      <c r="J256" s="256" t="s">
        <v>3790</v>
      </c>
      <c r="K256" s="256" t="s">
        <v>3802</v>
      </c>
      <c r="L256" s="256"/>
      <c r="M256" s="256"/>
      <c r="N256" s="256"/>
      <c r="O256" s="256"/>
      <c r="P256" s="256"/>
      <c r="Q256" s="256" t="s">
        <v>3150</v>
      </c>
      <c r="R256" s="256" t="s">
        <v>3425</v>
      </c>
      <c r="S256" s="256" t="s">
        <v>32</v>
      </c>
      <c r="T256" s="256"/>
      <c r="U256" s="256"/>
      <c r="V256" s="256"/>
      <c r="W256" s="256"/>
      <c r="X256" s="256"/>
      <c r="Y256" s="256"/>
      <c r="Z256" s="256"/>
      <c r="AA256" s="256"/>
      <c r="AB256" s="256"/>
      <c r="AC256" s="256"/>
      <c r="AD256" s="256"/>
      <c r="AE256" s="256"/>
      <c r="AF256" s="256"/>
      <c r="AG256" s="256"/>
      <c r="AH256" s="256"/>
      <c r="AI256" s="256"/>
      <c r="AJ256" s="256"/>
      <c r="AK256" s="256"/>
      <c r="AL256" s="256"/>
      <c r="AM256" s="256"/>
      <c r="AN256" s="256"/>
      <c r="AO256" s="256"/>
      <c r="AP256" s="256"/>
      <c r="AQ256" s="256"/>
      <c r="AR256" s="256"/>
      <c r="AS256" s="256"/>
      <c r="AT256" s="256"/>
      <c r="AU256" s="270"/>
      <c r="AV256" s="270"/>
      <c r="AW256" s="270"/>
      <c r="AX256" s="270"/>
      <c r="AY256" s="270"/>
      <c r="AZ256" s="270"/>
      <c r="BA256" s="270"/>
      <c r="BB256" s="276"/>
      <c r="BC256" s="256"/>
    </row>
    <row r="257" spans="1:55" s="256" customFormat="1" ht="24.6" customHeight="1">
      <c r="A257" s="499">
        <v>255</v>
      </c>
      <c r="B257" s="501" t="s">
        <v>3431</v>
      </c>
      <c r="C257" s="256" t="s">
        <v>3606</v>
      </c>
      <c r="D257" s="270"/>
      <c r="E257" s="270"/>
      <c r="F257" s="256" t="s">
        <v>3761</v>
      </c>
      <c r="G257" s="256" t="s">
        <v>3762</v>
      </c>
      <c r="H257" s="256" t="s">
        <v>3790</v>
      </c>
      <c r="I257" s="256" t="s">
        <v>3791</v>
      </c>
      <c r="J257" s="256" t="s">
        <v>3790</v>
      </c>
      <c r="K257" s="256" t="s">
        <v>3803</v>
      </c>
      <c r="Q257" s="256" t="s">
        <v>3034</v>
      </c>
      <c r="R257" s="256" t="s">
        <v>3307</v>
      </c>
      <c r="S257" s="256" t="s">
        <v>75</v>
      </c>
      <c r="T257" s="256" t="s">
        <v>3582</v>
      </c>
      <c r="V257" s="256">
        <v>0</v>
      </c>
      <c r="W257" s="256">
        <v>3</v>
      </c>
      <c r="X257" s="256">
        <v>0</v>
      </c>
      <c r="Y257" s="256">
        <v>1</v>
      </c>
      <c r="Z257" s="256">
        <v>1</v>
      </c>
      <c r="AA257" s="256">
        <v>2</v>
      </c>
      <c r="AB257" s="256">
        <v>2</v>
      </c>
      <c r="AC257" s="256">
        <v>3</v>
      </c>
      <c r="AE257" s="256" t="s">
        <v>3804</v>
      </c>
      <c r="AF257" s="256">
        <v>2025</v>
      </c>
      <c r="AG257" s="256" t="s">
        <v>3805</v>
      </c>
      <c r="AH257" s="256" t="s">
        <v>75</v>
      </c>
      <c r="AK257" s="256" t="s">
        <v>3806</v>
      </c>
      <c r="BA257" s="357" t="s">
        <v>41</v>
      </c>
      <c r="BB257" s="512" t="s">
        <v>3442</v>
      </c>
    </row>
    <row r="258" spans="1:55" s="256" customFormat="1" ht="24.6" customHeight="1">
      <c r="A258" s="496">
        <v>256</v>
      </c>
      <c r="B258" s="501" t="s">
        <v>3431</v>
      </c>
      <c r="C258" s="256" t="s">
        <v>3606</v>
      </c>
      <c r="D258" s="270"/>
      <c r="E258" s="270"/>
      <c r="F258" s="256" t="s">
        <v>3761</v>
      </c>
      <c r="G258" s="256" t="s">
        <v>3762</v>
      </c>
      <c r="H258" s="256" t="s">
        <v>3790</v>
      </c>
      <c r="I258" s="256" t="s">
        <v>3791</v>
      </c>
      <c r="J258" s="256" t="s">
        <v>3790</v>
      </c>
      <c r="K258" s="256" t="s">
        <v>3803</v>
      </c>
      <c r="Q258" s="256" t="s">
        <v>3034</v>
      </c>
      <c r="R258" s="256" t="s">
        <v>3307</v>
      </c>
      <c r="S258" s="256" t="s">
        <v>75</v>
      </c>
      <c r="T258" s="256" t="s">
        <v>3582</v>
      </c>
      <c r="V258" s="256">
        <v>0</v>
      </c>
      <c r="W258" s="256">
        <v>3</v>
      </c>
      <c r="X258" s="256">
        <v>0</v>
      </c>
      <c r="Y258" s="256">
        <v>1</v>
      </c>
      <c r="Z258" s="256">
        <v>1</v>
      </c>
      <c r="AA258" s="256">
        <v>2</v>
      </c>
      <c r="AB258" s="256">
        <v>2</v>
      </c>
      <c r="AC258" s="256">
        <v>3</v>
      </c>
      <c r="AE258" s="256" t="s">
        <v>3804</v>
      </c>
      <c r="AF258" s="256" t="s">
        <v>3435</v>
      </c>
      <c r="AG258" s="256" t="s">
        <v>3807</v>
      </c>
      <c r="AH258" s="256" t="s">
        <v>75</v>
      </c>
      <c r="AT258" s="256" t="s">
        <v>390</v>
      </c>
      <c r="AU258" s="270" t="s">
        <v>391</v>
      </c>
      <c r="AV258" s="270" t="s">
        <v>464</v>
      </c>
      <c r="AW258" s="270" t="s">
        <v>1454</v>
      </c>
      <c r="AX258" s="270" t="s">
        <v>1388</v>
      </c>
      <c r="AY258" s="270" t="s">
        <v>75</v>
      </c>
      <c r="AZ258" s="270" t="s">
        <v>2563</v>
      </c>
      <c r="BA258" s="270" t="s">
        <v>41</v>
      </c>
      <c r="BB258" s="270" t="s">
        <v>3442</v>
      </c>
    </row>
    <row r="259" spans="1:55" s="256" customFormat="1" ht="24.6" customHeight="1">
      <c r="A259" s="499">
        <v>257</v>
      </c>
      <c r="B259" s="501" t="s">
        <v>3431</v>
      </c>
      <c r="C259" s="256" t="s">
        <v>3606</v>
      </c>
      <c r="D259" s="270"/>
      <c r="E259" s="270"/>
      <c r="F259" s="256" t="s">
        <v>3761</v>
      </c>
      <c r="G259" s="256" t="s">
        <v>3762</v>
      </c>
      <c r="H259" s="256" t="s">
        <v>3790</v>
      </c>
      <c r="I259" s="256" t="s">
        <v>3791</v>
      </c>
      <c r="J259" s="256" t="s">
        <v>3790</v>
      </c>
      <c r="K259" s="256" t="s">
        <v>3803</v>
      </c>
      <c r="Q259" s="256" t="s">
        <v>3034</v>
      </c>
      <c r="R259" s="256" t="s">
        <v>3307</v>
      </c>
      <c r="S259" s="256" t="s">
        <v>75</v>
      </c>
      <c r="T259" s="256" t="s">
        <v>3582</v>
      </c>
      <c r="V259" s="256">
        <v>0</v>
      </c>
      <c r="W259" s="256">
        <v>3</v>
      </c>
      <c r="X259" s="256">
        <v>0</v>
      </c>
      <c r="Y259" s="256">
        <v>1</v>
      </c>
      <c r="Z259" s="256">
        <v>1</v>
      </c>
      <c r="AA259" s="256">
        <v>2</v>
      </c>
      <c r="AB259" s="256">
        <v>2</v>
      </c>
      <c r="AC259" s="256">
        <v>3</v>
      </c>
      <c r="AE259" s="256" t="s">
        <v>3804</v>
      </c>
      <c r="AF259" s="256" t="s">
        <v>3435</v>
      </c>
      <c r="AG259" s="256" t="s">
        <v>3808</v>
      </c>
      <c r="AH259" s="256" t="s">
        <v>75</v>
      </c>
      <c r="AT259" s="256" t="s">
        <v>384</v>
      </c>
      <c r="AU259" s="270" t="s">
        <v>385</v>
      </c>
      <c r="AV259" s="270" t="s">
        <v>498</v>
      </c>
      <c r="AW259" s="270" t="s">
        <v>2582</v>
      </c>
      <c r="AX259" s="270" t="s">
        <v>462</v>
      </c>
      <c r="AY259" s="270" t="s">
        <v>75</v>
      </c>
      <c r="AZ259" s="270" t="s">
        <v>2563</v>
      </c>
      <c r="BA259" s="270" t="s">
        <v>57</v>
      </c>
      <c r="BB259" s="270" t="s">
        <v>3442</v>
      </c>
    </row>
    <row r="260" spans="1:55" s="256" customFormat="1" ht="24.6" customHeight="1">
      <c r="A260" s="500">
        <v>258</v>
      </c>
      <c r="B260" s="501" t="s">
        <v>3431</v>
      </c>
      <c r="C260" s="256" t="s">
        <v>3769</v>
      </c>
      <c r="D260" s="270"/>
      <c r="E260" s="270"/>
      <c r="F260" s="256" t="s">
        <v>3761</v>
      </c>
      <c r="G260" s="256" t="s">
        <v>3762</v>
      </c>
      <c r="H260" s="256" t="s">
        <v>3790</v>
      </c>
      <c r="I260" s="256" t="s">
        <v>3791</v>
      </c>
      <c r="J260" s="256" t="s">
        <v>3790</v>
      </c>
      <c r="K260" s="256" t="s">
        <v>3809</v>
      </c>
      <c r="Q260" s="256" t="s">
        <v>3073</v>
      </c>
      <c r="R260" s="256" t="s">
        <v>3326</v>
      </c>
      <c r="S260" s="256" t="s">
        <v>3698</v>
      </c>
      <c r="T260" s="256" t="s">
        <v>3582</v>
      </c>
      <c r="V260" s="498">
        <v>0</v>
      </c>
      <c r="W260" s="498">
        <v>0.5</v>
      </c>
      <c r="X260" s="508">
        <v>0.5</v>
      </c>
      <c r="Y260" s="508">
        <v>0.5</v>
      </c>
      <c r="Z260" s="508">
        <v>0.5</v>
      </c>
      <c r="AA260" s="508">
        <v>0.5</v>
      </c>
      <c r="AB260" s="508">
        <v>0.5</v>
      </c>
      <c r="AC260" s="508">
        <v>0.5</v>
      </c>
      <c r="AE260" s="256" t="s">
        <v>3810</v>
      </c>
      <c r="AF260" s="256">
        <v>2025</v>
      </c>
      <c r="AG260" s="256" t="s">
        <v>3811</v>
      </c>
      <c r="AH260" s="256" t="s">
        <v>3698</v>
      </c>
      <c r="AL260" s="256" t="s">
        <v>3812</v>
      </c>
      <c r="AT260" s="256" t="s">
        <v>335</v>
      </c>
      <c r="AU260" s="270" t="s">
        <v>336</v>
      </c>
      <c r="AV260" s="270" t="s">
        <v>906</v>
      </c>
      <c r="AW260" s="270" t="s">
        <v>723</v>
      </c>
      <c r="AX260" s="270" t="s">
        <v>721</v>
      </c>
      <c r="AY260" s="270" t="s">
        <v>66</v>
      </c>
      <c r="AZ260" s="270" t="s">
        <v>2408</v>
      </c>
      <c r="BA260" s="270" t="s">
        <v>57</v>
      </c>
      <c r="BB260" s="270" t="s">
        <v>3442</v>
      </c>
    </row>
    <row r="261" spans="1:55" s="256" customFormat="1" ht="24.6" customHeight="1">
      <c r="A261" s="496">
        <v>259</v>
      </c>
      <c r="B261" s="501" t="s">
        <v>3431</v>
      </c>
      <c r="C261" s="256" t="s">
        <v>3769</v>
      </c>
      <c r="D261" s="270"/>
      <c r="E261" s="270"/>
      <c r="F261" s="256" t="s">
        <v>3761</v>
      </c>
      <c r="G261" s="256" t="s">
        <v>3762</v>
      </c>
      <c r="H261" s="256" t="s">
        <v>3790</v>
      </c>
      <c r="I261" s="256" t="s">
        <v>3791</v>
      </c>
      <c r="J261" s="256" t="s">
        <v>3790</v>
      </c>
      <c r="K261" s="256" t="s">
        <v>3809</v>
      </c>
      <c r="Q261" s="256" t="s">
        <v>3073</v>
      </c>
      <c r="R261" s="256" t="s">
        <v>3326</v>
      </c>
      <c r="S261" s="256" t="s">
        <v>3698</v>
      </c>
      <c r="T261" s="256" t="s">
        <v>3582</v>
      </c>
      <c r="V261" s="498">
        <v>0</v>
      </c>
      <c r="W261" s="498">
        <v>0.5</v>
      </c>
      <c r="X261" s="508">
        <v>0.5</v>
      </c>
      <c r="Y261" s="508">
        <v>0.5</v>
      </c>
      <c r="Z261" s="508">
        <v>0.5</v>
      </c>
      <c r="AA261" s="508">
        <v>0.5</v>
      </c>
      <c r="AB261" s="508">
        <v>0.5</v>
      </c>
      <c r="AC261" s="508">
        <v>0.5</v>
      </c>
      <c r="AE261" s="256" t="s">
        <v>3810</v>
      </c>
      <c r="AF261" s="256">
        <v>2026</v>
      </c>
      <c r="AG261" s="256" t="s">
        <v>3813</v>
      </c>
      <c r="AH261" s="256" t="s">
        <v>3698</v>
      </c>
      <c r="AL261" s="256" t="s">
        <v>3814</v>
      </c>
      <c r="AU261" s="270" t="e">
        <v>#N/A</v>
      </c>
      <c r="AV261" s="270" t="e">
        <v>#N/A</v>
      </c>
      <c r="AW261" s="270" t="e">
        <v>#N/A</v>
      </c>
      <c r="AX261" s="270" t="e">
        <v>#N/A</v>
      </c>
      <c r="AY261" s="270" t="e">
        <v>#N/A</v>
      </c>
      <c r="AZ261" s="270" t="e">
        <v>#N/A</v>
      </c>
      <c r="BA261" s="270" t="e">
        <v>#N/A</v>
      </c>
      <c r="BB261" s="276" t="s">
        <v>3438</v>
      </c>
    </row>
    <row r="262" spans="1:55" s="256" customFormat="1" ht="24.6" customHeight="1">
      <c r="A262" s="499">
        <v>260</v>
      </c>
      <c r="B262" s="501" t="s">
        <v>3431</v>
      </c>
      <c r="C262" s="256" t="s">
        <v>3769</v>
      </c>
      <c r="D262" s="270"/>
      <c r="E262" s="270"/>
      <c r="F262" s="256" t="s">
        <v>3761</v>
      </c>
      <c r="G262" s="256" t="s">
        <v>3762</v>
      </c>
      <c r="H262" s="256" t="s">
        <v>3790</v>
      </c>
      <c r="I262" s="256" t="s">
        <v>3791</v>
      </c>
      <c r="J262" s="256" t="s">
        <v>3790</v>
      </c>
      <c r="K262" s="256" t="s">
        <v>3809</v>
      </c>
      <c r="Q262" s="256" t="s">
        <v>3073</v>
      </c>
      <c r="R262" s="256" t="s">
        <v>3326</v>
      </c>
      <c r="S262" s="256" t="s">
        <v>3698</v>
      </c>
      <c r="T262" s="256" t="s">
        <v>3582</v>
      </c>
      <c r="V262" s="498">
        <v>0</v>
      </c>
      <c r="W262" s="498">
        <v>0.5</v>
      </c>
      <c r="X262" s="508">
        <v>0.5</v>
      </c>
      <c r="Y262" s="508">
        <v>0.5</v>
      </c>
      <c r="Z262" s="508">
        <v>0.5</v>
      </c>
      <c r="AA262" s="508">
        <v>0.5</v>
      </c>
      <c r="AB262" s="508">
        <v>0.5</v>
      </c>
      <c r="AC262" s="508">
        <v>0.5</v>
      </c>
      <c r="AE262" s="256" t="s">
        <v>3810</v>
      </c>
      <c r="AF262" s="256" t="s">
        <v>3615</v>
      </c>
      <c r="AG262" s="256" t="s">
        <v>3815</v>
      </c>
      <c r="AH262" s="256" t="s">
        <v>3698</v>
      </c>
      <c r="AL262" s="256" t="s">
        <v>3816</v>
      </c>
      <c r="AU262" s="270" t="e">
        <v>#N/A</v>
      </c>
      <c r="AV262" s="270" t="e">
        <v>#N/A</v>
      </c>
      <c r="AW262" s="270" t="e">
        <v>#N/A</v>
      </c>
      <c r="AX262" s="270" t="e">
        <v>#N/A</v>
      </c>
      <c r="AY262" s="270" t="e">
        <v>#N/A</v>
      </c>
      <c r="AZ262" s="270" t="e">
        <v>#N/A</v>
      </c>
      <c r="BA262" s="270" t="e">
        <v>#N/A</v>
      </c>
      <c r="BB262" s="276" t="s">
        <v>3438</v>
      </c>
    </row>
    <row r="263" spans="1:55" s="256" customFormat="1" ht="24.6" customHeight="1">
      <c r="A263" s="496">
        <v>261</v>
      </c>
      <c r="B263" s="497" t="s">
        <v>3418</v>
      </c>
      <c r="C263" s="256" t="s">
        <v>3817</v>
      </c>
      <c r="D263" s="270"/>
      <c r="E263" s="270"/>
      <c r="F263" s="256" t="s">
        <v>3761</v>
      </c>
      <c r="G263" s="256" t="s">
        <v>3762</v>
      </c>
      <c r="H263" s="256" t="s">
        <v>3790</v>
      </c>
      <c r="I263" s="256" t="s">
        <v>3791</v>
      </c>
      <c r="J263" s="256" t="s">
        <v>3790</v>
      </c>
      <c r="K263" s="256" t="s">
        <v>3818</v>
      </c>
      <c r="Q263" s="256" t="s">
        <v>3159</v>
      </c>
      <c r="R263" s="283" t="s">
        <v>3425</v>
      </c>
      <c r="S263" s="256" t="s">
        <v>840</v>
      </c>
      <c r="AU263" s="270"/>
      <c r="AV263" s="357"/>
      <c r="AW263" s="357"/>
      <c r="AX263" s="357"/>
      <c r="AY263" s="357"/>
      <c r="AZ263" s="357"/>
      <c r="BA263" s="357"/>
      <c r="BB263" s="512"/>
    </row>
    <row r="264" spans="1:55" s="256" customFormat="1" ht="24.6" customHeight="1">
      <c r="A264" s="499">
        <v>262</v>
      </c>
      <c r="B264" s="497" t="s">
        <v>3418</v>
      </c>
      <c r="C264" s="256" t="s">
        <v>3817</v>
      </c>
      <c r="D264" s="270"/>
      <c r="E264" s="270"/>
      <c r="F264" s="256" t="s">
        <v>3761</v>
      </c>
      <c r="G264" s="256" t="s">
        <v>3762</v>
      </c>
      <c r="H264" s="256" t="s">
        <v>3790</v>
      </c>
      <c r="I264" s="256" t="s">
        <v>3791</v>
      </c>
      <c r="J264" s="256" t="s">
        <v>3790</v>
      </c>
      <c r="K264" s="256" t="s">
        <v>3818</v>
      </c>
      <c r="Q264" s="256" t="s">
        <v>3159</v>
      </c>
      <c r="R264" s="283" t="s">
        <v>3425</v>
      </c>
      <c r="S264" s="256" t="s">
        <v>840</v>
      </c>
      <c r="AU264" s="270"/>
      <c r="AV264" s="270"/>
      <c r="AW264" s="270"/>
      <c r="AX264" s="270"/>
      <c r="AY264" s="270"/>
      <c r="AZ264" s="270"/>
      <c r="BA264" s="270"/>
      <c r="BB264" s="276"/>
    </row>
    <row r="265" spans="1:55" s="256" customFormat="1" ht="24.6" customHeight="1">
      <c r="A265" s="500">
        <v>263</v>
      </c>
      <c r="B265" s="497" t="s">
        <v>3418</v>
      </c>
      <c r="C265" s="256" t="s">
        <v>3817</v>
      </c>
      <c r="D265" s="270"/>
      <c r="E265" s="270"/>
      <c r="F265" s="256" t="s">
        <v>3761</v>
      </c>
      <c r="G265" s="256" t="s">
        <v>3762</v>
      </c>
      <c r="H265" s="256" t="s">
        <v>3790</v>
      </c>
      <c r="I265" s="256" t="s">
        <v>3791</v>
      </c>
      <c r="J265" s="256" t="s">
        <v>3790</v>
      </c>
      <c r="K265" s="256" t="s">
        <v>3818</v>
      </c>
      <c r="Q265" s="256" t="s">
        <v>3159</v>
      </c>
      <c r="R265" s="283" t="s">
        <v>3425</v>
      </c>
      <c r="S265" s="256" t="s">
        <v>840</v>
      </c>
      <c r="AU265" s="270"/>
      <c r="AV265" s="270"/>
      <c r="AW265" s="270"/>
      <c r="AX265" s="270"/>
      <c r="AY265" s="270"/>
      <c r="AZ265" s="270"/>
      <c r="BA265" s="270"/>
      <c r="BB265" s="276"/>
    </row>
    <row r="266" spans="1:55" s="256" customFormat="1" ht="24.6" customHeight="1">
      <c r="A266" s="496">
        <v>264</v>
      </c>
      <c r="B266" s="497" t="s">
        <v>3418</v>
      </c>
      <c r="C266" s="256" t="s">
        <v>3819</v>
      </c>
      <c r="D266" s="270"/>
      <c r="E266" s="270"/>
      <c r="F266" s="256" t="s">
        <v>3761</v>
      </c>
      <c r="G266" s="256" t="s">
        <v>3762</v>
      </c>
      <c r="H266" s="270" t="s">
        <v>3425</v>
      </c>
      <c r="I266" s="256" t="s">
        <v>3791</v>
      </c>
      <c r="J266" s="270" t="s">
        <v>3425</v>
      </c>
      <c r="K266" s="256" t="s">
        <v>3820</v>
      </c>
      <c r="Q266" s="256" t="s">
        <v>3157</v>
      </c>
      <c r="R266" s="270" t="s">
        <v>3425</v>
      </c>
      <c r="S266" s="256" t="s">
        <v>3821</v>
      </c>
      <c r="AU266" s="270"/>
      <c r="AV266" s="270"/>
      <c r="AW266" s="270"/>
      <c r="AX266" s="270"/>
      <c r="AY266" s="270"/>
      <c r="AZ266" s="270"/>
      <c r="BA266" s="270"/>
    </row>
    <row r="267" spans="1:55" s="256" customFormat="1" ht="24.6" customHeight="1">
      <c r="A267" s="499">
        <v>265</v>
      </c>
      <c r="B267" s="497" t="s">
        <v>3418</v>
      </c>
      <c r="C267" s="256" t="s">
        <v>3819</v>
      </c>
      <c r="D267" s="270"/>
      <c r="E267" s="270"/>
      <c r="F267" s="256" t="s">
        <v>3761</v>
      </c>
      <c r="G267" s="256" t="s">
        <v>3762</v>
      </c>
      <c r="H267" s="270" t="s">
        <v>3425</v>
      </c>
      <c r="I267" s="256" t="s">
        <v>3791</v>
      </c>
      <c r="J267" s="270" t="s">
        <v>3425</v>
      </c>
      <c r="K267" s="256" t="s">
        <v>3820</v>
      </c>
      <c r="Q267" s="256" t="s">
        <v>3157</v>
      </c>
      <c r="R267" s="270" t="s">
        <v>3425</v>
      </c>
      <c r="S267" s="256" t="s">
        <v>3821</v>
      </c>
      <c r="AU267" s="270"/>
      <c r="AV267" s="270"/>
      <c r="AW267" s="270"/>
      <c r="AX267" s="270"/>
      <c r="AY267" s="270"/>
      <c r="AZ267" s="270"/>
      <c r="BA267" s="270"/>
      <c r="BB267" s="276"/>
    </row>
    <row r="268" spans="1:55" s="256" customFormat="1" ht="24.6" customHeight="1">
      <c r="A268" s="496">
        <v>266</v>
      </c>
      <c r="B268" s="497" t="s">
        <v>3418</v>
      </c>
      <c r="C268" s="256" t="s">
        <v>3819</v>
      </c>
      <c r="D268" s="270"/>
      <c r="E268" s="270"/>
      <c r="F268" s="256" t="s">
        <v>3761</v>
      </c>
      <c r="G268" s="256" t="s">
        <v>3762</v>
      </c>
      <c r="H268" s="270" t="s">
        <v>3425</v>
      </c>
      <c r="I268" s="256" t="s">
        <v>3791</v>
      </c>
      <c r="J268" s="270" t="s">
        <v>3425</v>
      </c>
      <c r="K268" s="256" t="s">
        <v>3820</v>
      </c>
      <c r="Q268" s="256" t="s">
        <v>3157</v>
      </c>
      <c r="R268" s="270" t="s">
        <v>3425</v>
      </c>
      <c r="S268" s="256" t="s">
        <v>3821</v>
      </c>
      <c r="AU268" s="270"/>
      <c r="AV268" s="270"/>
      <c r="AW268" s="270"/>
      <c r="AX268" s="270"/>
      <c r="AY268" s="270"/>
      <c r="AZ268" s="270"/>
      <c r="BA268" s="270"/>
      <c r="BB268" s="276"/>
    </row>
    <row r="269" spans="1:55" s="256" customFormat="1" ht="24.6" customHeight="1">
      <c r="A269" s="499">
        <v>267</v>
      </c>
      <c r="B269" s="497" t="s">
        <v>3418</v>
      </c>
      <c r="C269" s="256" t="s">
        <v>3819</v>
      </c>
      <c r="D269" s="270"/>
      <c r="E269" s="270"/>
      <c r="F269" s="256" t="s">
        <v>3761</v>
      </c>
      <c r="G269" s="256" t="s">
        <v>3762</v>
      </c>
      <c r="H269" s="270" t="s">
        <v>3425</v>
      </c>
      <c r="I269" s="256" t="s">
        <v>3791</v>
      </c>
      <c r="J269" s="270" t="s">
        <v>3425</v>
      </c>
      <c r="K269" s="256" t="s">
        <v>3820</v>
      </c>
      <c r="Q269" s="256" t="s">
        <v>3822</v>
      </c>
      <c r="R269" s="270" t="s">
        <v>3425</v>
      </c>
      <c r="S269" s="256" t="s">
        <v>3821</v>
      </c>
      <c r="AU269" s="270"/>
      <c r="AV269" s="270"/>
      <c r="AW269" s="270"/>
      <c r="AX269" s="270"/>
      <c r="AY269" s="270"/>
      <c r="AZ269" s="270"/>
      <c r="BA269" s="270"/>
    </row>
    <row r="270" spans="1:55" s="256" customFormat="1" ht="24.6" customHeight="1">
      <c r="A270" s="500">
        <v>268</v>
      </c>
      <c r="B270" s="497" t="s">
        <v>3418</v>
      </c>
      <c r="C270" s="256" t="s">
        <v>3819</v>
      </c>
      <c r="D270" s="270"/>
      <c r="E270" s="270"/>
      <c r="F270" s="256" t="s">
        <v>3761</v>
      </c>
      <c r="G270" s="256" t="s">
        <v>3762</v>
      </c>
      <c r="H270" s="270" t="s">
        <v>3425</v>
      </c>
      <c r="I270" s="256" t="s">
        <v>3791</v>
      </c>
      <c r="J270" s="270" t="s">
        <v>3425</v>
      </c>
      <c r="K270" s="256" t="s">
        <v>3820</v>
      </c>
      <c r="Q270" s="256" t="s">
        <v>3157</v>
      </c>
      <c r="R270" s="270" t="s">
        <v>3425</v>
      </c>
      <c r="S270" s="256" t="s">
        <v>3821</v>
      </c>
      <c r="AU270" s="270"/>
      <c r="AV270" s="270"/>
      <c r="AW270" s="270"/>
      <c r="AX270" s="270"/>
      <c r="AY270" s="270"/>
      <c r="AZ270" s="270"/>
      <c r="BA270" s="270"/>
      <c r="BB270" s="276"/>
    </row>
    <row r="271" spans="1:55" s="256" customFormat="1" ht="24.6" customHeight="1">
      <c r="A271" s="496">
        <v>269</v>
      </c>
      <c r="B271" s="497" t="s">
        <v>3418</v>
      </c>
      <c r="C271" s="256" t="s">
        <v>3819</v>
      </c>
      <c r="D271" s="270"/>
      <c r="E271" s="270"/>
      <c r="F271" s="256" t="s">
        <v>3761</v>
      </c>
      <c r="G271" s="256" t="s">
        <v>3762</v>
      </c>
      <c r="H271" s="270" t="s">
        <v>3425</v>
      </c>
      <c r="I271" s="256" t="s">
        <v>3791</v>
      </c>
      <c r="J271" s="270" t="s">
        <v>3425</v>
      </c>
      <c r="K271" s="256" t="s">
        <v>3820</v>
      </c>
      <c r="Q271" s="256" t="s">
        <v>3157</v>
      </c>
      <c r="R271" s="270" t="s">
        <v>3425</v>
      </c>
      <c r="S271" s="256" t="s">
        <v>3821</v>
      </c>
      <c r="AU271" s="270"/>
      <c r="AV271" s="270"/>
      <c r="AW271" s="270"/>
      <c r="AX271" s="270"/>
      <c r="AY271" s="270"/>
      <c r="AZ271" s="270"/>
      <c r="BA271" s="270"/>
      <c r="BB271" s="276"/>
    </row>
    <row r="272" spans="1:55" s="256" customFormat="1" ht="24.6" customHeight="1">
      <c r="A272" s="499">
        <v>270</v>
      </c>
      <c r="B272" s="497" t="s">
        <v>3418</v>
      </c>
      <c r="C272" s="497" t="s">
        <v>3823</v>
      </c>
      <c r="D272" s="270" t="s">
        <v>3711</v>
      </c>
      <c r="E272" s="270" t="s">
        <v>3824</v>
      </c>
      <c r="F272" s="256" t="s">
        <v>3761</v>
      </c>
      <c r="G272" s="256" t="s">
        <v>3762</v>
      </c>
      <c r="H272" s="270" t="s">
        <v>3425</v>
      </c>
      <c r="I272" s="256" t="s">
        <v>3791</v>
      </c>
      <c r="J272" s="270" t="s">
        <v>3425</v>
      </c>
      <c r="K272" s="256" t="s">
        <v>3825</v>
      </c>
      <c r="Q272" s="256" t="s">
        <v>2101</v>
      </c>
      <c r="R272" s="270" t="s">
        <v>3425</v>
      </c>
      <c r="S272" s="256" t="s">
        <v>3821</v>
      </c>
      <c r="AU272" s="270"/>
      <c r="AV272" s="357"/>
      <c r="AW272" s="357"/>
      <c r="AX272" s="357"/>
      <c r="AY272" s="357"/>
      <c r="AZ272" s="357"/>
      <c r="BA272" s="357"/>
      <c r="BB272" s="512"/>
      <c r="BC272" s="512"/>
    </row>
    <row r="273" spans="1:55" s="256" customFormat="1" ht="24.6" customHeight="1">
      <c r="A273" s="496">
        <v>271</v>
      </c>
      <c r="B273" s="497" t="s">
        <v>3418</v>
      </c>
      <c r="C273" s="256" t="s">
        <v>3819</v>
      </c>
      <c r="D273" s="270"/>
      <c r="E273" s="270"/>
      <c r="F273" s="256" t="s">
        <v>3761</v>
      </c>
      <c r="G273" s="256" t="s">
        <v>3762</v>
      </c>
      <c r="H273" s="270" t="s">
        <v>3425</v>
      </c>
      <c r="I273" s="256" t="s">
        <v>3791</v>
      </c>
      <c r="J273" s="270" t="s">
        <v>3425</v>
      </c>
      <c r="K273" s="256" t="s">
        <v>3825</v>
      </c>
      <c r="Q273" s="256" t="s">
        <v>2101</v>
      </c>
      <c r="R273" s="270" t="s">
        <v>3425</v>
      </c>
      <c r="S273" s="256" t="s">
        <v>3821</v>
      </c>
      <c r="AU273" s="270"/>
      <c r="AV273" s="270"/>
      <c r="AW273" s="270"/>
      <c r="AX273" s="270"/>
      <c r="AY273" s="270"/>
      <c r="AZ273" s="270"/>
      <c r="BA273" s="270"/>
      <c r="BB273" s="270"/>
    </row>
    <row r="274" spans="1:55" s="516" customFormat="1" ht="24.6" customHeight="1">
      <c r="A274" s="499">
        <v>272</v>
      </c>
      <c r="B274" s="497" t="s">
        <v>3418</v>
      </c>
      <c r="C274" s="256" t="s">
        <v>3819</v>
      </c>
      <c r="D274" s="270"/>
      <c r="E274" s="270"/>
      <c r="F274" s="256" t="s">
        <v>3761</v>
      </c>
      <c r="G274" s="256" t="s">
        <v>3762</v>
      </c>
      <c r="H274" s="270" t="s">
        <v>3425</v>
      </c>
      <c r="I274" s="256" t="s">
        <v>3791</v>
      </c>
      <c r="J274" s="270" t="s">
        <v>3425</v>
      </c>
      <c r="K274" s="256" t="s">
        <v>3825</v>
      </c>
      <c r="L274" s="256"/>
      <c r="M274" s="256"/>
      <c r="N274" s="256"/>
      <c r="O274" s="256"/>
      <c r="P274" s="256"/>
      <c r="Q274" s="256" t="s">
        <v>2101</v>
      </c>
      <c r="R274" s="270" t="s">
        <v>3425</v>
      </c>
      <c r="S274" s="256" t="s">
        <v>3821</v>
      </c>
      <c r="T274" s="256"/>
      <c r="V274" s="256"/>
      <c r="W274" s="256"/>
      <c r="X274" s="256"/>
      <c r="Y274" s="256"/>
      <c r="Z274" s="256"/>
      <c r="AA274" s="256"/>
      <c r="AB274" s="256"/>
      <c r="AC274" s="256"/>
      <c r="AD274" s="256"/>
      <c r="AE274" s="256"/>
      <c r="AF274" s="256"/>
      <c r="AG274" s="256"/>
      <c r="AH274" s="256"/>
      <c r="AI274" s="256"/>
      <c r="AJ274" s="256"/>
      <c r="AK274" s="256"/>
      <c r="AL274" s="256"/>
      <c r="AM274" s="256"/>
      <c r="AN274" s="256"/>
      <c r="AO274" s="256"/>
      <c r="AP274" s="256"/>
      <c r="AQ274" s="256"/>
      <c r="AR274" s="256"/>
      <c r="AT274" s="256"/>
      <c r="AU274" s="270"/>
      <c r="AV274" s="270"/>
      <c r="AW274" s="270"/>
      <c r="AX274" s="270"/>
      <c r="AY274" s="270"/>
      <c r="AZ274" s="270"/>
      <c r="BA274" s="270"/>
      <c r="BB274" s="276"/>
    </row>
    <row r="275" spans="1:55" s="256" customFormat="1" ht="24.6" customHeight="1">
      <c r="A275" s="500">
        <v>273</v>
      </c>
      <c r="B275" s="497" t="s">
        <v>3418</v>
      </c>
      <c r="C275" s="256" t="s">
        <v>3819</v>
      </c>
      <c r="D275" s="270"/>
      <c r="E275" s="270"/>
      <c r="F275" s="256" t="s">
        <v>3761</v>
      </c>
      <c r="G275" s="256" t="s">
        <v>3762</v>
      </c>
      <c r="H275" s="270" t="s">
        <v>3425</v>
      </c>
      <c r="I275" s="256" t="s">
        <v>3791</v>
      </c>
      <c r="J275" s="270" t="s">
        <v>3425</v>
      </c>
      <c r="K275" s="256" t="s">
        <v>3825</v>
      </c>
      <c r="Q275" s="256" t="s">
        <v>2101</v>
      </c>
      <c r="R275" s="270" t="s">
        <v>3425</v>
      </c>
      <c r="S275" s="256" t="s">
        <v>3821</v>
      </c>
      <c r="AU275" s="270"/>
      <c r="AV275" s="270"/>
      <c r="AW275" s="270"/>
      <c r="AX275" s="270"/>
      <c r="AY275" s="270"/>
      <c r="AZ275" s="270"/>
      <c r="BA275" s="270"/>
      <c r="BB275" s="276"/>
    </row>
    <row r="276" spans="1:55" s="256" customFormat="1" ht="24.6" customHeight="1">
      <c r="A276" s="496">
        <v>274</v>
      </c>
      <c r="B276" s="497" t="s">
        <v>3418</v>
      </c>
      <c r="C276" s="256" t="s">
        <v>3819</v>
      </c>
      <c r="D276" s="270"/>
      <c r="E276" s="270"/>
      <c r="F276" s="256" t="s">
        <v>3761</v>
      </c>
      <c r="G276" s="256" t="s">
        <v>3762</v>
      </c>
      <c r="H276" s="270" t="s">
        <v>3425</v>
      </c>
      <c r="I276" s="256" t="s">
        <v>3791</v>
      </c>
      <c r="J276" s="270" t="s">
        <v>3425</v>
      </c>
      <c r="K276" s="256" t="s">
        <v>3825</v>
      </c>
      <c r="Q276" s="256" t="s">
        <v>2101</v>
      </c>
      <c r="R276" s="270" t="s">
        <v>3425</v>
      </c>
      <c r="S276" s="256" t="s">
        <v>3821</v>
      </c>
      <c r="AU276" s="270"/>
      <c r="AV276" s="270"/>
      <c r="AW276" s="270"/>
      <c r="AX276" s="270"/>
      <c r="AY276" s="270"/>
      <c r="AZ276" s="270"/>
      <c r="BA276" s="270"/>
      <c r="BB276" s="276"/>
    </row>
    <row r="277" spans="1:55" s="256" customFormat="1" ht="24.6" customHeight="1">
      <c r="A277" s="499">
        <v>275</v>
      </c>
      <c r="B277" s="501" t="s">
        <v>3431</v>
      </c>
      <c r="C277" s="256" t="s">
        <v>3769</v>
      </c>
      <c r="D277" s="270"/>
      <c r="E277" s="270"/>
      <c r="F277" s="256" t="s">
        <v>3761</v>
      </c>
      <c r="G277" s="256" t="s">
        <v>3762</v>
      </c>
      <c r="H277" s="256" t="s">
        <v>3790</v>
      </c>
      <c r="I277" s="256" t="s">
        <v>3791</v>
      </c>
      <c r="J277" s="256" t="s">
        <v>3790</v>
      </c>
      <c r="K277" s="256" t="s">
        <v>3826</v>
      </c>
      <c r="Q277" s="256" t="s">
        <v>3111</v>
      </c>
      <c r="R277" s="256" t="s">
        <v>3304</v>
      </c>
      <c r="S277" s="256" t="s">
        <v>3698</v>
      </c>
      <c r="T277" s="256" t="s">
        <v>3434</v>
      </c>
      <c r="V277" s="498">
        <v>0</v>
      </c>
      <c r="W277" s="498">
        <v>1</v>
      </c>
      <c r="X277" s="508">
        <v>0.1</v>
      </c>
      <c r="Y277" s="508">
        <v>0.2</v>
      </c>
      <c r="Z277" s="508">
        <v>0.4</v>
      </c>
      <c r="AA277" s="508">
        <v>0.6</v>
      </c>
      <c r="AB277" s="508">
        <v>0.8</v>
      </c>
      <c r="AC277" s="508">
        <v>1</v>
      </c>
      <c r="AE277" s="256" t="s">
        <v>3827</v>
      </c>
      <c r="AF277" s="256">
        <v>2025</v>
      </c>
      <c r="AG277" s="256" t="s">
        <v>3828</v>
      </c>
      <c r="AH277" s="256" t="s">
        <v>3698</v>
      </c>
      <c r="AT277" s="256" t="s">
        <v>337</v>
      </c>
      <c r="AU277" s="270" t="s">
        <v>338</v>
      </c>
      <c r="AV277" s="270" t="s">
        <v>1529</v>
      </c>
      <c r="AW277" s="270" t="s">
        <v>2098</v>
      </c>
      <c r="AX277" s="270" t="s">
        <v>485</v>
      </c>
      <c r="AY277" s="270" t="s">
        <v>66</v>
      </c>
      <c r="AZ277" s="270" t="s">
        <v>2408</v>
      </c>
      <c r="BA277" s="270" t="s">
        <v>190</v>
      </c>
      <c r="BB277" s="270" t="s">
        <v>3442</v>
      </c>
    </row>
    <row r="278" spans="1:55" s="256" customFormat="1" ht="24.6" customHeight="1">
      <c r="A278" s="496">
        <v>276</v>
      </c>
      <c r="B278" s="501" t="s">
        <v>3431</v>
      </c>
      <c r="C278" s="256" t="s">
        <v>3769</v>
      </c>
      <c r="D278" s="270"/>
      <c r="E278" s="270"/>
      <c r="F278" s="256" t="s">
        <v>3761</v>
      </c>
      <c r="G278" s="256" t="s">
        <v>3762</v>
      </c>
      <c r="H278" s="256" t="s">
        <v>3790</v>
      </c>
      <c r="I278" s="256" t="s">
        <v>3791</v>
      </c>
      <c r="J278" s="256" t="s">
        <v>3790</v>
      </c>
      <c r="K278" s="256" t="s">
        <v>3826</v>
      </c>
      <c r="Q278" s="256" t="s">
        <v>3111</v>
      </c>
      <c r="R278" s="256" t="s">
        <v>3304</v>
      </c>
      <c r="S278" s="256" t="s">
        <v>3698</v>
      </c>
      <c r="T278" s="256" t="s">
        <v>3434</v>
      </c>
      <c r="V278" s="498">
        <v>0</v>
      </c>
      <c r="W278" s="498">
        <v>1</v>
      </c>
      <c r="X278" s="508">
        <v>0.1</v>
      </c>
      <c r="Y278" s="508">
        <v>0.2</v>
      </c>
      <c r="Z278" s="508">
        <v>0.4</v>
      </c>
      <c r="AA278" s="508">
        <v>0.6</v>
      </c>
      <c r="AB278" s="508">
        <v>0.8</v>
      </c>
      <c r="AC278" s="508">
        <v>1</v>
      </c>
      <c r="AE278" s="256" t="s">
        <v>3827</v>
      </c>
      <c r="AF278" s="256" t="s">
        <v>3435</v>
      </c>
      <c r="AG278" s="256" t="s">
        <v>3829</v>
      </c>
      <c r="AH278" s="256" t="s">
        <v>3698</v>
      </c>
      <c r="AU278" s="270" t="e">
        <v>#N/A</v>
      </c>
      <c r="AV278" s="270" t="e">
        <v>#N/A</v>
      </c>
      <c r="AW278" s="270" t="e">
        <v>#N/A</v>
      </c>
      <c r="AX278" s="270" t="e">
        <v>#N/A</v>
      </c>
      <c r="AY278" s="270" t="e">
        <v>#N/A</v>
      </c>
      <c r="AZ278" s="270" t="e">
        <v>#N/A</v>
      </c>
      <c r="BA278" s="270" t="e">
        <v>#N/A</v>
      </c>
      <c r="BB278" s="276" t="s">
        <v>3438</v>
      </c>
    </row>
    <row r="279" spans="1:55" s="256" customFormat="1" ht="24.6" customHeight="1">
      <c r="A279" s="499">
        <v>277</v>
      </c>
      <c r="B279" s="501" t="s">
        <v>3431</v>
      </c>
      <c r="C279" s="256" t="s">
        <v>3769</v>
      </c>
      <c r="D279" s="270"/>
      <c r="E279" s="270"/>
      <c r="F279" s="256" t="s">
        <v>3761</v>
      </c>
      <c r="G279" s="256" t="s">
        <v>3762</v>
      </c>
      <c r="H279" s="256" t="s">
        <v>3790</v>
      </c>
      <c r="I279" s="256" t="s">
        <v>3791</v>
      </c>
      <c r="J279" s="256" t="s">
        <v>3790</v>
      </c>
      <c r="K279" s="256" t="s">
        <v>3826</v>
      </c>
      <c r="Q279" s="256" t="s">
        <v>3111</v>
      </c>
      <c r="R279" s="256" t="s">
        <v>3304</v>
      </c>
      <c r="S279" s="256" t="s">
        <v>3698</v>
      </c>
      <c r="T279" s="256" t="s">
        <v>3434</v>
      </c>
      <c r="V279" s="498">
        <v>0</v>
      </c>
      <c r="W279" s="498">
        <v>1</v>
      </c>
      <c r="X279" s="508">
        <v>0.1</v>
      </c>
      <c r="Y279" s="508">
        <v>0.2</v>
      </c>
      <c r="Z279" s="508">
        <v>0.4</v>
      </c>
      <c r="AA279" s="508">
        <v>0.6</v>
      </c>
      <c r="AB279" s="508">
        <v>0.8</v>
      </c>
      <c r="AC279" s="508">
        <v>1</v>
      </c>
      <c r="AE279" s="256" t="s">
        <v>3827</v>
      </c>
      <c r="AF279" s="256" t="s">
        <v>3435</v>
      </c>
      <c r="AG279" s="256" t="s">
        <v>3830</v>
      </c>
      <c r="AH279" s="256" t="s">
        <v>3698</v>
      </c>
      <c r="AU279" s="270" t="e">
        <v>#N/A</v>
      </c>
      <c r="AV279" s="270" t="e">
        <v>#N/A</v>
      </c>
      <c r="AW279" s="270" t="e">
        <v>#N/A</v>
      </c>
      <c r="AX279" s="270" t="e">
        <v>#N/A</v>
      </c>
      <c r="AY279" s="270" t="e">
        <v>#N/A</v>
      </c>
      <c r="AZ279" s="270" t="e">
        <v>#N/A</v>
      </c>
      <c r="BA279" s="270" t="e">
        <v>#N/A</v>
      </c>
      <c r="BB279" s="276" t="s">
        <v>3438</v>
      </c>
    </row>
    <row r="280" spans="1:55" s="256" customFormat="1" ht="24.6" customHeight="1">
      <c r="A280" s="500">
        <v>278</v>
      </c>
      <c r="B280" s="501" t="s">
        <v>3431</v>
      </c>
      <c r="C280" s="256" t="s">
        <v>3606</v>
      </c>
      <c r="D280" s="270" t="s">
        <v>3579</v>
      </c>
      <c r="E280" s="270" t="s">
        <v>3831</v>
      </c>
      <c r="F280" s="256" t="s">
        <v>3761</v>
      </c>
      <c r="G280" s="256" t="s">
        <v>3762</v>
      </c>
      <c r="H280" s="256" t="s">
        <v>3790</v>
      </c>
      <c r="I280" s="256" t="s">
        <v>3791</v>
      </c>
      <c r="J280" s="256" t="s">
        <v>3790</v>
      </c>
      <c r="K280" s="256" t="s">
        <v>3832</v>
      </c>
      <c r="Q280" s="256" t="s">
        <v>3045</v>
      </c>
      <c r="R280" s="256" t="s">
        <v>3330</v>
      </c>
      <c r="S280" s="256" t="s">
        <v>75</v>
      </c>
      <c r="T280" s="256" t="s">
        <v>3582</v>
      </c>
      <c r="V280" s="256">
        <v>0</v>
      </c>
      <c r="W280" s="256">
        <v>5</v>
      </c>
      <c r="X280" s="256">
        <v>0</v>
      </c>
      <c r="Y280" s="256">
        <v>1</v>
      </c>
      <c r="Z280" s="256">
        <v>2</v>
      </c>
      <c r="AA280" s="256">
        <v>3</v>
      </c>
      <c r="AB280" s="256">
        <v>4</v>
      </c>
      <c r="AC280" s="256">
        <v>5</v>
      </c>
      <c r="AE280" s="256" t="s">
        <v>3512</v>
      </c>
      <c r="AF280" s="256">
        <v>2025</v>
      </c>
      <c r="AG280" s="256" t="s">
        <v>3833</v>
      </c>
      <c r="AH280" s="256" t="s">
        <v>75</v>
      </c>
      <c r="AK280" s="256" t="s">
        <v>3834</v>
      </c>
      <c r="AU280" s="270" t="e">
        <v>#N/A</v>
      </c>
      <c r="AV280" s="270" t="e">
        <v>#N/A</v>
      </c>
      <c r="AW280" s="270" t="e">
        <v>#N/A</v>
      </c>
      <c r="AX280" s="270" t="e">
        <v>#N/A</v>
      </c>
      <c r="AY280" s="270" t="e">
        <v>#N/A</v>
      </c>
      <c r="AZ280" s="270" t="e">
        <v>#N/A</v>
      </c>
      <c r="BA280" s="270" t="e">
        <v>#N/A</v>
      </c>
      <c r="BB280" s="276" t="s">
        <v>3438</v>
      </c>
    </row>
    <row r="281" spans="1:55" s="256" customFormat="1" ht="24.6" customHeight="1">
      <c r="A281" s="496">
        <v>279</v>
      </c>
      <c r="B281" s="501" t="s">
        <v>3431</v>
      </c>
      <c r="C281" s="256" t="s">
        <v>3606</v>
      </c>
      <c r="D281" s="270" t="s">
        <v>3579</v>
      </c>
      <c r="E281" s="270" t="s">
        <v>3831</v>
      </c>
      <c r="F281" s="256" t="s">
        <v>3761</v>
      </c>
      <c r="G281" s="256" t="s">
        <v>3762</v>
      </c>
      <c r="H281" s="256" t="s">
        <v>3790</v>
      </c>
      <c r="I281" s="256" t="s">
        <v>3791</v>
      </c>
      <c r="J281" s="256" t="s">
        <v>3790</v>
      </c>
      <c r="K281" s="256" t="s">
        <v>3832</v>
      </c>
      <c r="Q281" s="256" t="s">
        <v>3045</v>
      </c>
      <c r="R281" s="256" t="s">
        <v>3330</v>
      </c>
      <c r="S281" s="256" t="s">
        <v>75</v>
      </c>
      <c r="T281" s="256" t="s">
        <v>3582</v>
      </c>
      <c r="V281" s="256">
        <v>0</v>
      </c>
      <c r="W281" s="256">
        <v>5</v>
      </c>
      <c r="X281" s="256">
        <v>0</v>
      </c>
      <c r="Y281" s="256">
        <v>1</v>
      </c>
      <c r="Z281" s="256">
        <v>2</v>
      </c>
      <c r="AA281" s="256">
        <v>3</v>
      </c>
      <c r="AB281" s="256">
        <v>4</v>
      </c>
      <c r="AC281" s="256">
        <v>5</v>
      </c>
      <c r="AE281" s="256" t="s">
        <v>3512</v>
      </c>
      <c r="AF281" s="256" t="s">
        <v>3835</v>
      </c>
      <c r="AG281" s="256" t="s">
        <v>3836</v>
      </c>
      <c r="AH281" s="256" t="s">
        <v>75</v>
      </c>
      <c r="AK281" s="256" t="s">
        <v>3837</v>
      </c>
      <c r="BA281" s="357" t="s">
        <v>41</v>
      </c>
      <c r="BB281" s="512" t="s">
        <v>3442</v>
      </c>
      <c r="BC281" s="512" t="s">
        <v>3838</v>
      </c>
    </row>
    <row r="282" spans="1:55" s="256" customFormat="1" ht="24.6" customHeight="1">
      <c r="A282" s="499">
        <v>280</v>
      </c>
      <c r="B282" s="501" t="s">
        <v>3431</v>
      </c>
      <c r="C282" s="256" t="s">
        <v>3606</v>
      </c>
      <c r="D282" s="270" t="s">
        <v>3579</v>
      </c>
      <c r="E282" s="270" t="s">
        <v>3831</v>
      </c>
      <c r="F282" s="256" t="s">
        <v>3761</v>
      </c>
      <c r="G282" s="256" t="s">
        <v>3762</v>
      </c>
      <c r="H282" s="256" t="s">
        <v>3790</v>
      </c>
      <c r="I282" s="256" t="s">
        <v>3791</v>
      </c>
      <c r="J282" s="256" t="s">
        <v>3790</v>
      </c>
      <c r="K282" s="256" t="s">
        <v>3832</v>
      </c>
      <c r="Q282" s="256" t="s">
        <v>3045</v>
      </c>
      <c r="R282" s="256" t="s">
        <v>3330</v>
      </c>
      <c r="S282" s="256" t="s">
        <v>75</v>
      </c>
      <c r="T282" s="256" t="s">
        <v>3582</v>
      </c>
      <c r="V282" s="256">
        <v>0</v>
      </c>
      <c r="W282" s="256">
        <v>5</v>
      </c>
      <c r="X282" s="256">
        <v>0</v>
      </c>
      <c r="Y282" s="256">
        <v>1</v>
      </c>
      <c r="Z282" s="256">
        <v>2</v>
      </c>
      <c r="AA282" s="256">
        <v>3</v>
      </c>
      <c r="AB282" s="256">
        <v>4</v>
      </c>
      <c r="AC282" s="256">
        <v>5</v>
      </c>
      <c r="AE282" s="256" t="s">
        <v>3512</v>
      </c>
      <c r="AF282" s="256">
        <v>2030</v>
      </c>
      <c r="AG282" s="256" t="s">
        <v>3839</v>
      </c>
      <c r="AH282" s="256" t="s">
        <v>75</v>
      </c>
      <c r="BA282" s="357" t="s">
        <v>41</v>
      </c>
      <c r="BB282" s="512" t="s">
        <v>3442</v>
      </c>
      <c r="BC282" s="512" t="s">
        <v>3840</v>
      </c>
    </row>
    <row r="283" spans="1:55" s="256" customFormat="1" ht="24.6" customHeight="1">
      <c r="A283" s="496">
        <v>281</v>
      </c>
      <c r="B283" s="501" t="s">
        <v>3431</v>
      </c>
      <c r="C283" s="256" t="s">
        <v>3606</v>
      </c>
      <c r="D283" s="270"/>
      <c r="E283" s="270"/>
      <c r="F283" s="256" t="s">
        <v>3761</v>
      </c>
      <c r="G283" s="256" t="s">
        <v>3762</v>
      </c>
      <c r="H283" s="256" t="s">
        <v>3790</v>
      </c>
      <c r="I283" s="256" t="s">
        <v>3791</v>
      </c>
      <c r="J283" s="256" t="s">
        <v>3790</v>
      </c>
      <c r="K283" s="256" t="s">
        <v>3841</v>
      </c>
      <c r="Q283" s="256" t="s">
        <v>3110</v>
      </c>
      <c r="R283" s="256" t="s">
        <v>3284</v>
      </c>
      <c r="S283" s="256" t="s">
        <v>75</v>
      </c>
      <c r="T283" s="256" t="s">
        <v>3434</v>
      </c>
      <c r="V283" s="498">
        <v>0</v>
      </c>
      <c r="W283" s="498">
        <v>1</v>
      </c>
      <c r="X283" s="508">
        <v>0.1</v>
      </c>
      <c r="Y283" s="508">
        <v>0.2</v>
      </c>
      <c r="Z283" s="508">
        <v>0.4</v>
      </c>
      <c r="AA283" s="508">
        <v>0.6</v>
      </c>
      <c r="AB283" s="508">
        <v>0.8</v>
      </c>
      <c r="AC283" s="508">
        <v>1</v>
      </c>
      <c r="AE283" s="256" t="s">
        <v>3512</v>
      </c>
      <c r="AF283" s="256">
        <v>2025</v>
      </c>
      <c r="AG283" s="256" t="s">
        <v>3842</v>
      </c>
      <c r="AH283" s="256" t="s">
        <v>75</v>
      </c>
      <c r="AU283" s="270" t="e">
        <v>#N/A</v>
      </c>
      <c r="AV283" s="270" t="e">
        <v>#N/A</v>
      </c>
      <c r="AW283" s="270" t="e">
        <v>#N/A</v>
      </c>
      <c r="AX283" s="270" t="e">
        <v>#N/A</v>
      </c>
      <c r="AY283" s="270" t="e">
        <v>#N/A</v>
      </c>
      <c r="AZ283" s="270" t="e">
        <v>#N/A</v>
      </c>
      <c r="BA283" s="270" t="e">
        <v>#N/A</v>
      </c>
      <c r="BB283" s="276" t="s">
        <v>3438</v>
      </c>
    </row>
    <row r="284" spans="1:55" s="256" customFormat="1" ht="24.6" customHeight="1">
      <c r="A284" s="499">
        <v>282</v>
      </c>
      <c r="B284" s="501" t="s">
        <v>3431</v>
      </c>
      <c r="C284" s="256" t="s">
        <v>3606</v>
      </c>
      <c r="D284" s="270"/>
      <c r="E284" s="270"/>
      <c r="F284" s="256" t="s">
        <v>3761</v>
      </c>
      <c r="G284" s="256" t="s">
        <v>3762</v>
      </c>
      <c r="H284" s="256" t="s">
        <v>3790</v>
      </c>
      <c r="I284" s="256" t="s">
        <v>3791</v>
      </c>
      <c r="J284" s="256" t="s">
        <v>3790</v>
      </c>
      <c r="K284" s="256" t="s">
        <v>3841</v>
      </c>
      <c r="Q284" s="256" t="s">
        <v>3110</v>
      </c>
      <c r="R284" s="256" t="s">
        <v>3284</v>
      </c>
      <c r="S284" s="256" t="s">
        <v>75</v>
      </c>
      <c r="T284" s="256" t="s">
        <v>3434</v>
      </c>
      <c r="V284" s="498">
        <v>0</v>
      </c>
      <c r="W284" s="498">
        <v>1</v>
      </c>
      <c r="X284" s="508">
        <v>0.1</v>
      </c>
      <c r="Y284" s="508">
        <v>0.2</v>
      </c>
      <c r="Z284" s="508">
        <v>0.4</v>
      </c>
      <c r="AA284" s="508">
        <v>0.6</v>
      </c>
      <c r="AB284" s="508">
        <v>0.8</v>
      </c>
      <c r="AC284" s="508">
        <v>1</v>
      </c>
      <c r="AE284" s="256" t="s">
        <v>3512</v>
      </c>
      <c r="AF284" s="256" t="s">
        <v>3435</v>
      </c>
      <c r="AG284" s="256" t="s">
        <v>3843</v>
      </c>
      <c r="AH284" s="256" t="s">
        <v>75</v>
      </c>
      <c r="AU284" s="270" t="e">
        <v>#N/A</v>
      </c>
      <c r="AV284" s="270" t="e">
        <v>#N/A</v>
      </c>
      <c r="AW284" s="270" t="e">
        <v>#N/A</v>
      </c>
      <c r="AX284" s="270" t="e">
        <v>#N/A</v>
      </c>
      <c r="AY284" s="270" t="e">
        <v>#N/A</v>
      </c>
      <c r="AZ284" s="270" t="e">
        <v>#N/A</v>
      </c>
      <c r="BA284" s="270" t="e">
        <v>#N/A</v>
      </c>
      <c r="BB284" s="276" t="s">
        <v>3438</v>
      </c>
    </row>
    <row r="285" spans="1:55" s="256" customFormat="1" ht="24.6" customHeight="1">
      <c r="A285" s="500">
        <v>283</v>
      </c>
      <c r="B285" s="501" t="s">
        <v>3431</v>
      </c>
      <c r="C285" s="256" t="s">
        <v>3606</v>
      </c>
      <c r="D285" s="270"/>
      <c r="E285" s="270"/>
      <c r="F285" s="256" t="s">
        <v>3761</v>
      </c>
      <c r="G285" s="256" t="s">
        <v>3762</v>
      </c>
      <c r="H285" s="256" t="s">
        <v>3790</v>
      </c>
      <c r="I285" s="256" t="s">
        <v>3791</v>
      </c>
      <c r="J285" s="256" t="s">
        <v>3790</v>
      </c>
      <c r="K285" s="256" t="s">
        <v>3841</v>
      </c>
      <c r="Q285" s="256" t="s">
        <v>3110</v>
      </c>
      <c r="R285" s="256" t="s">
        <v>3284</v>
      </c>
      <c r="S285" s="256" t="s">
        <v>75</v>
      </c>
      <c r="T285" s="256" t="s">
        <v>3434</v>
      </c>
      <c r="V285" s="498">
        <v>0</v>
      </c>
      <c r="W285" s="498">
        <v>1</v>
      </c>
      <c r="X285" s="508">
        <v>0.1</v>
      </c>
      <c r="Y285" s="508">
        <v>0.2</v>
      </c>
      <c r="Z285" s="508">
        <v>0.4</v>
      </c>
      <c r="AA285" s="508">
        <v>0.6</v>
      </c>
      <c r="AB285" s="508">
        <v>0.8</v>
      </c>
      <c r="AC285" s="508">
        <v>1</v>
      </c>
      <c r="AE285" s="256" t="s">
        <v>3512</v>
      </c>
      <c r="AF285" s="256">
        <v>2030</v>
      </c>
      <c r="AG285" s="256" t="s">
        <v>3844</v>
      </c>
      <c r="AH285" s="256" t="s">
        <v>75</v>
      </c>
      <c r="AT285" s="256" t="s">
        <v>353</v>
      </c>
      <c r="AU285" s="270" t="s">
        <v>354</v>
      </c>
      <c r="AV285" s="270" t="s">
        <v>2500</v>
      </c>
      <c r="AW285" s="270" t="s">
        <v>2501</v>
      </c>
      <c r="AX285" s="270" t="s">
        <v>880</v>
      </c>
      <c r="AY285" s="270" t="s">
        <v>75</v>
      </c>
      <c r="AZ285" s="270" t="s">
        <v>2505</v>
      </c>
      <c r="BA285" s="270" t="s">
        <v>31</v>
      </c>
      <c r="BB285" s="270" t="s">
        <v>3442</v>
      </c>
    </row>
    <row r="286" spans="1:55" s="256" customFormat="1" ht="24.6" customHeight="1">
      <c r="A286" s="496">
        <v>284</v>
      </c>
      <c r="B286" s="501" t="s">
        <v>3431</v>
      </c>
      <c r="C286" s="256" t="s">
        <v>3606</v>
      </c>
      <c r="D286" s="270"/>
      <c r="E286" s="270"/>
      <c r="F286" s="256" t="s">
        <v>3761</v>
      </c>
      <c r="G286" s="256" t="s">
        <v>3762</v>
      </c>
      <c r="H286" s="256" t="s">
        <v>3790</v>
      </c>
      <c r="I286" s="256" t="s">
        <v>3791</v>
      </c>
      <c r="J286" s="256" t="s">
        <v>3790</v>
      </c>
      <c r="K286" s="256" t="s">
        <v>3845</v>
      </c>
      <c r="Q286" s="256" t="s">
        <v>3040</v>
      </c>
      <c r="R286" s="256" t="s">
        <v>3257</v>
      </c>
      <c r="S286" s="256" t="s">
        <v>75</v>
      </c>
      <c r="T286" s="256" t="s">
        <v>3434</v>
      </c>
      <c r="V286" s="498">
        <v>0</v>
      </c>
      <c r="W286" s="508">
        <v>1</v>
      </c>
      <c r="X286" s="508">
        <v>0.1</v>
      </c>
      <c r="Y286" s="508">
        <v>0.2</v>
      </c>
      <c r="Z286" s="508">
        <v>0.4</v>
      </c>
      <c r="AA286" s="508">
        <v>0.6</v>
      </c>
      <c r="AB286" s="508">
        <v>0.8</v>
      </c>
      <c r="AC286" s="508">
        <v>1</v>
      </c>
      <c r="AE286" s="256" t="s">
        <v>3846</v>
      </c>
      <c r="AF286" s="256" t="s">
        <v>3435</v>
      </c>
      <c r="AG286" s="256" t="s">
        <v>3847</v>
      </c>
      <c r="AH286" s="256" t="s">
        <v>75</v>
      </c>
      <c r="AT286" s="256" t="s">
        <v>355</v>
      </c>
      <c r="AU286" s="270" t="s">
        <v>356</v>
      </c>
      <c r="AV286" s="270" t="s">
        <v>790</v>
      </c>
      <c r="AW286" s="270" t="s">
        <v>2509</v>
      </c>
      <c r="AX286" s="270" t="s">
        <v>957</v>
      </c>
      <c r="AY286" s="270" t="s">
        <v>75</v>
      </c>
      <c r="AZ286" s="270" t="s">
        <v>2298</v>
      </c>
      <c r="BA286" s="270" t="s">
        <v>41</v>
      </c>
      <c r="BB286" s="270" t="s">
        <v>3442</v>
      </c>
    </row>
    <row r="287" spans="1:55" s="256" customFormat="1" ht="24.6" customHeight="1">
      <c r="A287" s="499">
        <v>285</v>
      </c>
      <c r="B287" s="501" t="s">
        <v>3431</v>
      </c>
      <c r="C287" s="256" t="s">
        <v>3606</v>
      </c>
      <c r="D287" s="270"/>
      <c r="E287" s="270"/>
      <c r="F287" s="256" t="s">
        <v>3761</v>
      </c>
      <c r="G287" s="256" t="s">
        <v>3762</v>
      </c>
      <c r="H287" s="256" t="s">
        <v>3790</v>
      </c>
      <c r="I287" s="256" t="s">
        <v>3791</v>
      </c>
      <c r="J287" s="256" t="s">
        <v>3790</v>
      </c>
      <c r="K287" s="256" t="s">
        <v>3845</v>
      </c>
      <c r="Q287" s="256" t="s">
        <v>3040</v>
      </c>
      <c r="R287" s="256" t="s">
        <v>3257</v>
      </c>
      <c r="S287" s="256" t="s">
        <v>75</v>
      </c>
      <c r="T287" s="256" t="s">
        <v>3434</v>
      </c>
      <c r="V287" s="498">
        <v>0</v>
      </c>
      <c r="W287" s="508">
        <v>1</v>
      </c>
      <c r="X287" s="508">
        <v>0.1</v>
      </c>
      <c r="Y287" s="508">
        <v>0.2</v>
      </c>
      <c r="Z287" s="508">
        <v>0.4</v>
      </c>
      <c r="AA287" s="508">
        <v>0.6</v>
      </c>
      <c r="AB287" s="508">
        <v>0.8</v>
      </c>
      <c r="AC287" s="508">
        <v>1</v>
      </c>
      <c r="AE287" s="256" t="s">
        <v>3846</v>
      </c>
      <c r="AF287" s="256">
        <v>2030</v>
      </c>
      <c r="AG287" s="256" t="s">
        <v>3848</v>
      </c>
      <c r="AH287" s="256" t="s">
        <v>75</v>
      </c>
      <c r="AU287" s="270" t="e">
        <v>#N/A</v>
      </c>
      <c r="AV287" s="270" t="e">
        <v>#N/A</v>
      </c>
      <c r="AW287" s="270" t="e">
        <v>#N/A</v>
      </c>
      <c r="AX287" s="270" t="e">
        <v>#N/A</v>
      </c>
      <c r="AY287" s="270" t="e">
        <v>#N/A</v>
      </c>
      <c r="AZ287" s="270" t="e">
        <v>#N/A</v>
      </c>
      <c r="BA287" s="270" t="e">
        <v>#N/A</v>
      </c>
      <c r="BB287" s="276" t="s">
        <v>3438</v>
      </c>
    </row>
    <row r="288" spans="1:55" s="256" customFormat="1" ht="24.6" customHeight="1">
      <c r="A288" s="496">
        <v>286</v>
      </c>
      <c r="B288" s="497" t="s">
        <v>3431</v>
      </c>
      <c r="C288" s="497" t="s">
        <v>3463</v>
      </c>
      <c r="D288" s="270" t="s">
        <v>3579</v>
      </c>
      <c r="E288" s="270" t="s">
        <v>3849</v>
      </c>
      <c r="F288" s="256" t="s">
        <v>3761</v>
      </c>
      <c r="G288" s="256" t="s">
        <v>3762</v>
      </c>
      <c r="H288" s="256" t="s">
        <v>3790</v>
      </c>
      <c r="I288" s="256" t="s">
        <v>3791</v>
      </c>
      <c r="J288" s="256" t="s">
        <v>3790</v>
      </c>
      <c r="K288" s="256" t="s">
        <v>3850</v>
      </c>
      <c r="Q288" s="256" t="s">
        <v>3011</v>
      </c>
      <c r="R288" s="256" t="s">
        <v>3217</v>
      </c>
      <c r="S288" s="256" t="s">
        <v>2306</v>
      </c>
      <c r="T288" s="256" t="s">
        <v>3582</v>
      </c>
      <c r="V288" s="508">
        <v>0</v>
      </c>
      <c r="W288" s="508">
        <v>1</v>
      </c>
      <c r="X288" s="508">
        <v>0.1</v>
      </c>
      <c r="Y288" s="508">
        <v>0.2</v>
      </c>
      <c r="Z288" s="508">
        <v>0.4</v>
      </c>
      <c r="AA288" s="508">
        <v>0.6</v>
      </c>
      <c r="AB288" s="508">
        <v>0.8</v>
      </c>
      <c r="AC288" s="508">
        <v>1</v>
      </c>
      <c r="AE288" s="256" t="s">
        <v>3851</v>
      </c>
      <c r="AF288" s="256" t="s">
        <v>3852</v>
      </c>
      <c r="AG288" s="256" t="s">
        <v>3853</v>
      </c>
      <c r="AH288" s="256" t="s">
        <v>2306</v>
      </c>
      <c r="AJ288" s="256" t="s">
        <v>3854</v>
      </c>
      <c r="AK288" s="256" t="s">
        <v>3855</v>
      </c>
      <c r="AT288" s="256" t="s">
        <v>432</v>
      </c>
      <c r="AU288" s="270" t="s">
        <v>433</v>
      </c>
      <c r="AV288" s="357" t="s">
        <v>731</v>
      </c>
      <c r="AW288" s="357" t="s">
        <v>3856</v>
      </c>
      <c r="AX288" s="357" t="s">
        <v>2326</v>
      </c>
      <c r="AY288" s="357" t="s">
        <v>1347</v>
      </c>
      <c r="AZ288" s="357" t="s">
        <v>2971</v>
      </c>
      <c r="BA288" s="357" t="s">
        <v>36</v>
      </c>
      <c r="BB288" s="512" t="s">
        <v>3442</v>
      </c>
      <c r="BC288" s="512" t="s">
        <v>3840</v>
      </c>
    </row>
    <row r="289" spans="1:55" s="256" customFormat="1" ht="24.6" customHeight="1">
      <c r="A289" s="499">
        <v>287</v>
      </c>
      <c r="B289" s="497" t="s">
        <v>3431</v>
      </c>
      <c r="C289" s="497" t="s">
        <v>3463</v>
      </c>
      <c r="D289" s="270" t="s">
        <v>3579</v>
      </c>
      <c r="E289" s="270" t="s">
        <v>3849</v>
      </c>
      <c r="F289" s="256" t="s">
        <v>3761</v>
      </c>
      <c r="G289" s="256" t="s">
        <v>3762</v>
      </c>
      <c r="H289" s="256" t="s">
        <v>3790</v>
      </c>
      <c r="I289" s="256" t="s">
        <v>3791</v>
      </c>
      <c r="J289" s="256" t="s">
        <v>3790</v>
      </c>
      <c r="K289" s="256" t="s">
        <v>3850</v>
      </c>
      <c r="Q289" s="256" t="s">
        <v>3011</v>
      </c>
      <c r="R289" s="256" t="s">
        <v>3217</v>
      </c>
      <c r="S289" s="256" t="s">
        <v>2306</v>
      </c>
      <c r="T289" s="256" t="s">
        <v>3582</v>
      </c>
      <c r="V289" s="508">
        <v>0</v>
      </c>
      <c r="W289" s="508">
        <v>1</v>
      </c>
      <c r="X289" s="508">
        <v>0.1</v>
      </c>
      <c r="Y289" s="508">
        <v>0.2</v>
      </c>
      <c r="Z289" s="508">
        <v>0.4</v>
      </c>
      <c r="AA289" s="508">
        <v>0.6</v>
      </c>
      <c r="AB289" s="508">
        <v>0.8</v>
      </c>
      <c r="AC289" s="508">
        <v>1</v>
      </c>
      <c r="AE289" s="256" t="s">
        <v>3851</v>
      </c>
      <c r="AF289" s="256" t="s">
        <v>3448</v>
      </c>
      <c r="AG289" s="256" t="s">
        <v>3857</v>
      </c>
      <c r="AH289" s="256" t="s">
        <v>2306</v>
      </c>
      <c r="AJ289" s="256" t="s">
        <v>3858</v>
      </c>
      <c r="AK289" s="270" t="s">
        <v>3859</v>
      </c>
      <c r="AT289" s="256" t="s">
        <v>434</v>
      </c>
      <c r="AU289" s="270" t="s">
        <v>435</v>
      </c>
      <c r="AV289" s="357" t="s">
        <v>731</v>
      </c>
      <c r="AW289" s="357" t="s">
        <v>3860</v>
      </c>
      <c r="AX289" s="357" t="s">
        <v>628</v>
      </c>
      <c r="AY289" s="357" t="s">
        <v>1347</v>
      </c>
      <c r="AZ289" s="357" t="s">
        <v>2971</v>
      </c>
      <c r="BA289" s="357" t="s">
        <v>36</v>
      </c>
      <c r="BB289" s="512" t="s">
        <v>3442</v>
      </c>
      <c r="BC289" s="512" t="s">
        <v>3840</v>
      </c>
    </row>
    <row r="290" spans="1:55" s="256" customFormat="1" ht="24.6" customHeight="1">
      <c r="A290" s="500">
        <v>288</v>
      </c>
      <c r="B290" s="497" t="s">
        <v>3431</v>
      </c>
      <c r="C290" s="497" t="s">
        <v>3463</v>
      </c>
      <c r="D290" s="270" t="s">
        <v>3579</v>
      </c>
      <c r="E290" s="270" t="s">
        <v>3849</v>
      </c>
      <c r="F290" s="256" t="s">
        <v>3761</v>
      </c>
      <c r="G290" s="256" t="s">
        <v>3762</v>
      </c>
      <c r="H290" s="256" t="s">
        <v>3790</v>
      </c>
      <c r="I290" s="256" t="s">
        <v>3791</v>
      </c>
      <c r="J290" s="256" t="s">
        <v>3790</v>
      </c>
      <c r="K290" s="256" t="s">
        <v>3850</v>
      </c>
      <c r="Q290" s="256" t="s">
        <v>3011</v>
      </c>
      <c r="R290" s="256" t="s">
        <v>3217</v>
      </c>
      <c r="S290" s="256" t="s">
        <v>2306</v>
      </c>
      <c r="T290" s="256" t="s">
        <v>3582</v>
      </c>
      <c r="V290" s="508">
        <v>0</v>
      </c>
      <c r="W290" s="508">
        <v>1</v>
      </c>
      <c r="X290" s="508">
        <v>0.1</v>
      </c>
      <c r="Y290" s="508">
        <v>0.2</v>
      </c>
      <c r="Z290" s="508">
        <v>0.4</v>
      </c>
      <c r="AA290" s="508">
        <v>0.6</v>
      </c>
      <c r="AB290" s="508">
        <v>0.8</v>
      </c>
      <c r="AC290" s="508">
        <v>1</v>
      </c>
      <c r="AE290" s="256" t="s">
        <v>3851</v>
      </c>
      <c r="AF290" s="256">
        <v>2024</v>
      </c>
      <c r="AG290" s="256" t="s">
        <v>3861</v>
      </c>
      <c r="AH290" s="256" t="s">
        <v>2306</v>
      </c>
      <c r="AI290" s="256" t="s">
        <v>3862</v>
      </c>
      <c r="AL290" s="256" t="s">
        <v>3863</v>
      </c>
      <c r="AU290" s="270"/>
      <c r="AV290" s="270"/>
      <c r="AW290" s="270"/>
      <c r="AX290" s="270"/>
      <c r="AY290" s="270"/>
      <c r="AZ290" s="270"/>
      <c r="BA290" s="270"/>
      <c r="BB290" s="276"/>
    </row>
    <row r="291" spans="1:55" s="256" customFormat="1" ht="39" customHeight="1">
      <c r="A291" s="496">
        <v>289</v>
      </c>
      <c r="B291" s="501" t="s">
        <v>3431</v>
      </c>
      <c r="C291" s="256" t="s">
        <v>3463</v>
      </c>
      <c r="D291" s="270"/>
      <c r="E291" s="270"/>
      <c r="F291" s="256" t="s">
        <v>3761</v>
      </c>
      <c r="G291" s="256" t="s">
        <v>3762</v>
      </c>
      <c r="H291" s="256" t="s">
        <v>3790</v>
      </c>
      <c r="I291" s="256" t="s">
        <v>3791</v>
      </c>
      <c r="J291" s="256" t="s">
        <v>3790</v>
      </c>
      <c r="K291" s="256" t="s">
        <v>3864</v>
      </c>
      <c r="Q291" s="256" t="s">
        <v>3044</v>
      </c>
      <c r="R291" s="256" t="s">
        <v>3315</v>
      </c>
      <c r="S291" s="256" t="s">
        <v>3865</v>
      </c>
      <c r="T291" s="256" t="s">
        <v>3434</v>
      </c>
      <c r="V291" s="498">
        <v>0</v>
      </c>
      <c r="W291" s="498">
        <v>1</v>
      </c>
      <c r="X291" s="508">
        <v>0.1</v>
      </c>
      <c r="Y291" s="508">
        <v>0.2</v>
      </c>
      <c r="Z291" s="508">
        <v>0.4</v>
      </c>
      <c r="AA291" s="508">
        <v>0.6</v>
      </c>
      <c r="AB291" s="508">
        <v>0.8</v>
      </c>
      <c r="AC291" s="508">
        <v>1</v>
      </c>
      <c r="AE291" s="256" t="s">
        <v>3866</v>
      </c>
      <c r="AF291" s="256" t="s">
        <v>3435</v>
      </c>
      <c r="AG291" s="256" t="s">
        <v>3867</v>
      </c>
      <c r="AH291" s="256" t="s">
        <v>3865</v>
      </c>
      <c r="AT291" s="256" t="s">
        <v>166</v>
      </c>
      <c r="AU291" s="270" t="s">
        <v>167</v>
      </c>
      <c r="AV291" s="270" t="s">
        <v>1720</v>
      </c>
      <c r="AW291" s="270" t="s">
        <v>1721</v>
      </c>
      <c r="AX291" s="270" t="s">
        <v>491</v>
      </c>
      <c r="AY291" s="270" t="s">
        <v>840</v>
      </c>
      <c r="AZ291" s="270" t="s">
        <v>1699</v>
      </c>
      <c r="BA291" s="270" t="s">
        <v>41</v>
      </c>
      <c r="BB291" s="270" t="s">
        <v>3442</v>
      </c>
    </row>
    <row r="292" spans="1:55" s="256" customFormat="1" ht="39" customHeight="1">
      <c r="A292" s="499">
        <v>290</v>
      </c>
      <c r="B292" s="501" t="s">
        <v>3431</v>
      </c>
      <c r="C292" s="256" t="s">
        <v>3463</v>
      </c>
      <c r="D292" s="270"/>
      <c r="E292" s="270"/>
      <c r="F292" s="256" t="s">
        <v>3761</v>
      </c>
      <c r="G292" s="256" t="s">
        <v>3762</v>
      </c>
      <c r="H292" s="256" t="s">
        <v>3790</v>
      </c>
      <c r="I292" s="256" t="s">
        <v>3791</v>
      </c>
      <c r="J292" s="256" t="s">
        <v>3790</v>
      </c>
      <c r="K292" s="256" t="s">
        <v>3864</v>
      </c>
      <c r="Q292" s="256" t="s">
        <v>3044</v>
      </c>
      <c r="R292" s="256" t="s">
        <v>3315</v>
      </c>
      <c r="S292" s="256" t="s">
        <v>3865</v>
      </c>
      <c r="T292" s="256" t="s">
        <v>3434</v>
      </c>
      <c r="V292" s="498">
        <v>0</v>
      </c>
      <c r="W292" s="498">
        <v>1</v>
      </c>
      <c r="X292" s="508">
        <v>0.1</v>
      </c>
      <c r="Y292" s="508">
        <v>0.2</v>
      </c>
      <c r="Z292" s="508">
        <v>0.4</v>
      </c>
      <c r="AA292" s="508">
        <v>0.6</v>
      </c>
      <c r="AB292" s="508">
        <v>0.8</v>
      </c>
      <c r="AC292" s="508">
        <v>1</v>
      </c>
      <c r="AE292" s="256" t="s">
        <v>3866</v>
      </c>
      <c r="AF292" s="256" t="s">
        <v>3435</v>
      </c>
      <c r="AG292" s="256" t="s">
        <v>3868</v>
      </c>
      <c r="AH292" s="256" t="s">
        <v>3865</v>
      </c>
      <c r="AT292" s="256" t="s">
        <v>301</v>
      </c>
      <c r="AU292" s="270" t="s">
        <v>302</v>
      </c>
      <c r="AV292" s="270" t="s">
        <v>2283</v>
      </c>
      <c r="AW292" s="270" t="s">
        <v>969</v>
      </c>
      <c r="AX292" s="328">
        <v>1</v>
      </c>
      <c r="AY292" s="270" t="s">
        <v>2278</v>
      </c>
      <c r="AZ292" s="270" t="s">
        <v>2279</v>
      </c>
      <c r="BA292" s="270" t="s">
        <v>3869</v>
      </c>
      <c r="BB292" s="270" t="s">
        <v>3442</v>
      </c>
    </row>
    <row r="293" spans="1:55" s="256" customFormat="1" ht="39" customHeight="1">
      <c r="A293" s="496">
        <v>291</v>
      </c>
      <c r="B293" s="501" t="s">
        <v>3431</v>
      </c>
      <c r="C293" s="256" t="s">
        <v>3463</v>
      </c>
      <c r="D293" s="270"/>
      <c r="E293" s="270"/>
      <c r="F293" s="256" t="s">
        <v>3761</v>
      </c>
      <c r="G293" s="256" t="s">
        <v>3762</v>
      </c>
      <c r="H293" s="256" t="s">
        <v>3790</v>
      </c>
      <c r="I293" s="256" t="s">
        <v>3791</v>
      </c>
      <c r="J293" s="256" t="s">
        <v>3790</v>
      </c>
      <c r="K293" s="256" t="s">
        <v>3864</v>
      </c>
      <c r="Q293" s="256" t="s">
        <v>3044</v>
      </c>
      <c r="R293" s="256" t="s">
        <v>3315</v>
      </c>
      <c r="S293" s="256" t="s">
        <v>3865</v>
      </c>
      <c r="T293" s="256" t="s">
        <v>3434</v>
      </c>
      <c r="V293" s="498">
        <v>0</v>
      </c>
      <c r="W293" s="498">
        <v>1</v>
      </c>
      <c r="X293" s="508">
        <v>0.1</v>
      </c>
      <c r="Y293" s="508">
        <v>0.2</v>
      </c>
      <c r="Z293" s="508">
        <v>0.4</v>
      </c>
      <c r="AA293" s="508">
        <v>0.6</v>
      </c>
      <c r="AB293" s="508">
        <v>0.8</v>
      </c>
      <c r="AC293" s="508">
        <v>1</v>
      </c>
      <c r="AE293" s="256" t="s">
        <v>3866</v>
      </c>
      <c r="AF293" s="256" t="s">
        <v>3435</v>
      </c>
      <c r="AG293" s="256" t="s">
        <v>3870</v>
      </c>
      <c r="AH293" s="256" t="s">
        <v>3865</v>
      </c>
      <c r="AU293" s="270" t="e">
        <v>#N/A</v>
      </c>
      <c r="AV293" s="270" t="e">
        <v>#N/A</v>
      </c>
      <c r="AW293" s="270" t="e">
        <v>#N/A</v>
      </c>
      <c r="AX293" s="270" t="e">
        <v>#N/A</v>
      </c>
      <c r="AY293" s="270" t="e">
        <v>#N/A</v>
      </c>
      <c r="AZ293" s="270" t="e">
        <v>#N/A</v>
      </c>
      <c r="BA293" s="270" t="e">
        <v>#N/A</v>
      </c>
      <c r="BB293" s="276" t="s">
        <v>3438</v>
      </c>
    </row>
    <row r="294" spans="1:55" s="256" customFormat="1" ht="24.6" customHeight="1">
      <c r="A294" s="499">
        <v>292</v>
      </c>
      <c r="B294" s="497" t="s">
        <v>3431</v>
      </c>
      <c r="C294" s="256" t="s">
        <v>3463</v>
      </c>
      <c r="D294" s="270"/>
      <c r="E294" s="270"/>
      <c r="F294" s="256" t="s">
        <v>3761</v>
      </c>
      <c r="G294" s="256" t="s">
        <v>3762</v>
      </c>
      <c r="H294" s="256" t="s">
        <v>3790</v>
      </c>
      <c r="I294" s="256" t="s">
        <v>3791</v>
      </c>
      <c r="J294" s="256" t="s">
        <v>3790</v>
      </c>
      <c r="K294" s="256" t="s">
        <v>3871</v>
      </c>
      <c r="Q294" s="256" t="s">
        <v>3098</v>
      </c>
      <c r="R294" s="256" t="s">
        <v>3217</v>
      </c>
      <c r="S294" s="256" t="s">
        <v>2306</v>
      </c>
      <c r="T294" s="256" t="s">
        <v>3582</v>
      </c>
      <c r="V294" s="508">
        <v>0</v>
      </c>
      <c r="W294" s="508">
        <v>1</v>
      </c>
      <c r="X294" s="508">
        <v>0.1</v>
      </c>
      <c r="Y294" s="508">
        <v>0.2</v>
      </c>
      <c r="Z294" s="508">
        <v>0.4</v>
      </c>
      <c r="AA294" s="508">
        <v>0.6</v>
      </c>
      <c r="AB294" s="508">
        <v>0.8</v>
      </c>
      <c r="AC294" s="508">
        <v>1</v>
      </c>
      <c r="AE294" s="256" t="s">
        <v>3872</v>
      </c>
      <c r="AF294" s="256">
        <v>2019</v>
      </c>
      <c r="AG294" s="256" t="s">
        <v>3873</v>
      </c>
      <c r="AH294" s="256" t="s">
        <v>2306</v>
      </c>
      <c r="AI294" s="256" t="s">
        <v>3874</v>
      </c>
      <c r="AL294" s="256" t="s">
        <v>3875</v>
      </c>
      <c r="AT294" s="256" t="s">
        <v>303</v>
      </c>
      <c r="AU294" s="270" t="s">
        <v>304</v>
      </c>
      <c r="AV294" s="270" t="s">
        <v>2303</v>
      </c>
      <c r="AW294" s="270" t="s">
        <v>2304</v>
      </c>
      <c r="AX294" s="270" t="s">
        <v>485</v>
      </c>
      <c r="AY294" s="270" t="s">
        <v>2306</v>
      </c>
      <c r="AZ294" s="270" t="s">
        <v>2307</v>
      </c>
      <c r="BA294" s="270" t="s">
        <v>36</v>
      </c>
      <c r="BB294" s="270" t="s">
        <v>3442</v>
      </c>
    </row>
    <row r="295" spans="1:55" s="256" customFormat="1" ht="24.6" customHeight="1">
      <c r="A295" s="500">
        <v>293</v>
      </c>
      <c r="B295" s="497" t="s">
        <v>3431</v>
      </c>
      <c r="C295" s="256" t="s">
        <v>3463</v>
      </c>
      <c r="D295" s="270"/>
      <c r="E295" s="270"/>
      <c r="F295" s="256" t="s">
        <v>3761</v>
      </c>
      <c r="G295" s="256" t="s">
        <v>3762</v>
      </c>
      <c r="H295" s="256" t="s">
        <v>3790</v>
      </c>
      <c r="I295" s="256" t="s">
        <v>3791</v>
      </c>
      <c r="J295" s="256" t="s">
        <v>3790</v>
      </c>
      <c r="K295" s="256" t="s">
        <v>3871</v>
      </c>
      <c r="Q295" s="256" t="s">
        <v>3098</v>
      </c>
      <c r="R295" s="256" t="s">
        <v>3217</v>
      </c>
      <c r="S295" s="256" t="s">
        <v>2306</v>
      </c>
      <c r="T295" s="256" t="s">
        <v>3582</v>
      </c>
      <c r="V295" s="508">
        <v>0</v>
      </c>
      <c r="W295" s="508">
        <v>1</v>
      </c>
      <c r="X295" s="508">
        <v>0.1</v>
      </c>
      <c r="Y295" s="508">
        <v>0.2</v>
      </c>
      <c r="Z295" s="508">
        <v>0.4</v>
      </c>
      <c r="AA295" s="508">
        <v>0.6</v>
      </c>
      <c r="AB295" s="508">
        <v>0.8</v>
      </c>
      <c r="AC295" s="508">
        <v>1</v>
      </c>
      <c r="AE295" s="256" t="s">
        <v>3872</v>
      </c>
      <c r="AF295" s="256" t="s">
        <v>3876</v>
      </c>
      <c r="AG295" s="256" t="s">
        <v>3877</v>
      </c>
      <c r="AH295" s="256" t="s">
        <v>2306</v>
      </c>
      <c r="AU295" s="270" t="e">
        <v>#N/A</v>
      </c>
      <c r="AV295" s="270" t="e">
        <v>#N/A</v>
      </c>
      <c r="AW295" s="270" t="e">
        <v>#N/A</v>
      </c>
      <c r="AX295" s="270" t="e">
        <v>#N/A</v>
      </c>
      <c r="AY295" s="270" t="e">
        <v>#N/A</v>
      </c>
      <c r="AZ295" s="270" t="e">
        <v>#N/A</v>
      </c>
      <c r="BA295" s="270" t="e">
        <v>#N/A</v>
      </c>
      <c r="BB295" s="276" t="s">
        <v>3438</v>
      </c>
    </row>
    <row r="296" spans="1:55" s="256" customFormat="1" ht="24.6" customHeight="1">
      <c r="A296" s="496">
        <v>294</v>
      </c>
      <c r="B296" s="497" t="s">
        <v>3431</v>
      </c>
      <c r="C296" s="256" t="s">
        <v>3463</v>
      </c>
      <c r="D296" s="270"/>
      <c r="E296" s="270"/>
      <c r="F296" s="256" t="s">
        <v>3761</v>
      </c>
      <c r="G296" s="256" t="s">
        <v>3762</v>
      </c>
      <c r="H296" s="256" t="s">
        <v>3790</v>
      </c>
      <c r="I296" s="256" t="s">
        <v>3791</v>
      </c>
      <c r="J296" s="256" t="s">
        <v>3790</v>
      </c>
      <c r="K296" s="256" t="s">
        <v>3871</v>
      </c>
      <c r="Q296" s="256" t="s">
        <v>3098</v>
      </c>
      <c r="R296" s="256" t="s">
        <v>3217</v>
      </c>
      <c r="S296" s="256" t="s">
        <v>2306</v>
      </c>
      <c r="T296" s="256" t="s">
        <v>3582</v>
      </c>
      <c r="V296" s="508">
        <v>0</v>
      </c>
      <c r="W296" s="508">
        <v>1</v>
      </c>
      <c r="X296" s="508">
        <v>0.1</v>
      </c>
      <c r="Y296" s="508">
        <v>0.2</v>
      </c>
      <c r="Z296" s="508">
        <v>0.4</v>
      </c>
      <c r="AA296" s="508">
        <v>0.6</v>
      </c>
      <c r="AB296" s="508">
        <v>0.8</v>
      </c>
      <c r="AC296" s="508">
        <v>1</v>
      </c>
      <c r="AE296" s="256" t="s">
        <v>3872</v>
      </c>
      <c r="AF296" s="256">
        <v>2024</v>
      </c>
      <c r="AG296" s="256" t="s">
        <v>3878</v>
      </c>
      <c r="AH296" s="256" t="s">
        <v>2306</v>
      </c>
      <c r="AI296" s="256" t="s">
        <v>3879</v>
      </c>
      <c r="AL296" s="256" t="s">
        <v>3880</v>
      </c>
      <c r="AU296" s="270"/>
      <c r="AV296" s="270"/>
      <c r="AW296" s="270"/>
      <c r="AX296" s="270"/>
      <c r="AY296" s="270"/>
      <c r="AZ296" s="270"/>
      <c r="BA296" s="270"/>
      <c r="BB296" s="276"/>
    </row>
    <row r="297" spans="1:55" s="256" customFormat="1" ht="24.6" customHeight="1">
      <c r="A297" s="499">
        <v>295</v>
      </c>
      <c r="B297" s="497" t="s">
        <v>3418</v>
      </c>
      <c r="C297" s="256" t="s">
        <v>3769</v>
      </c>
      <c r="D297" s="270"/>
      <c r="E297" s="270"/>
      <c r="F297" s="256" t="s">
        <v>3761</v>
      </c>
      <c r="G297" s="256" t="s">
        <v>3762</v>
      </c>
      <c r="H297" s="256" t="s">
        <v>3790</v>
      </c>
      <c r="I297" s="256" t="s">
        <v>3791</v>
      </c>
      <c r="J297" s="256" t="s">
        <v>3790</v>
      </c>
      <c r="K297" s="256" t="s">
        <v>3881</v>
      </c>
      <c r="Q297" s="256" t="s">
        <v>3882</v>
      </c>
      <c r="R297" s="270" t="s">
        <v>3425</v>
      </c>
      <c r="S297" s="256" t="s">
        <v>75</v>
      </c>
      <c r="W297" s="508"/>
      <c r="X297" s="508"/>
      <c r="Y297" s="508"/>
      <c r="Z297" s="508"/>
      <c r="AA297" s="508"/>
      <c r="AB297" s="508"/>
      <c r="AC297" s="508"/>
      <c r="AU297" s="270"/>
      <c r="AV297" s="270"/>
      <c r="AW297" s="270"/>
      <c r="AX297" s="270"/>
      <c r="AY297" s="270"/>
      <c r="AZ297" s="270"/>
      <c r="BA297" s="270"/>
    </row>
    <row r="298" spans="1:55" s="256" customFormat="1" ht="24.6" customHeight="1">
      <c r="A298" s="496">
        <v>296</v>
      </c>
      <c r="B298" s="497" t="s">
        <v>3418</v>
      </c>
      <c r="C298" s="256" t="s">
        <v>3769</v>
      </c>
      <c r="D298" s="270"/>
      <c r="E298" s="270"/>
      <c r="F298" s="256" t="s">
        <v>3761</v>
      </c>
      <c r="G298" s="256" t="s">
        <v>3762</v>
      </c>
      <c r="H298" s="256" t="s">
        <v>3790</v>
      </c>
      <c r="I298" s="256" t="s">
        <v>3791</v>
      </c>
      <c r="J298" s="256" t="s">
        <v>3790</v>
      </c>
      <c r="K298" s="256" t="s">
        <v>3881</v>
      </c>
      <c r="Q298" s="256" t="s">
        <v>3882</v>
      </c>
      <c r="R298" s="270" t="s">
        <v>3425</v>
      </c>
      <c r="S298" s="256" t="s">
        <v>75</v>
      </c>
      <c r="X298" s="508"/>
      <c r="Y298" s="508"/>
      <c r="Z298" s="508"/>
      <c r="AA298" s="508"/>
      <c r="AB298" s="508"/>
      <c r="AC298" s="508"/>
      <c r="AU298" s="270"/>
      <c r="AV298" s="270"/>
      <c r="AW298" s="270"/>
      <c r="AX298" s="270"/>
      <c r="AY298" s="270"/>
      <c r="AZ298" s="270"/>
      <c r="BA298" s="270"/>
      <c r="BB298" s="276"/>
    </row>
    <row r="299" spans="1:55" s="256" customFormat="1" ht="24.6" customHeight="1">
      <c r="A299" s="499">
        <v>297</v>
      </c>
      <c r="B299" s="497" t="s">
        <v>3418</v>
      </c>
      <c r="C299" s="256" t="s">
        <v>3769</v>
      </c>
      <c r="D299" s="270"/>
      <c r="E299" s="270"/>
      <c r="F299" s="256" t="s">
        <v>3761</v>
      </c>
      <c r="G299" s="256" t="s">
        <v>3762</v>
      </c>
      <c r="H299" s="256" t="s">
        <v>3790</v>
      </c>
      <c r="I299" s="256" t="s">
        <v>3791</v>
      </c>
      <c r="J299" s="256" t="s">
        <v>3790</v>
      </c>
      <c r="K299" s="256" t="s">
        <v>3881</v>
      </c>
      <c r="Q299" s="256" t="s">
        <v>3882</v>
      </c>
      <c r="R299" s="270" t="s">
        <v>3425</v>
      </c>
      <c r="S299" s="256" t="s">
        <v>75</v>
      </c>
      <c r="X299" s="508"/>
      <c r="Y299" s="508"/>
      <c r="Z299" s="508"/>
      <c r="AA299" s="508"/>
      <c r="AB299" s="508"/>
      <c r="AC299" s="508"/>
      <c r="AU299" s="270"/>
      <c r="AV299" s="270"/>
      <c r="AW299" s="270"/>
      <c r="AX299" s="270"/>
      <c r="AY299" s="270"/>
      <c r="AZ299" s="270"/>
      <c r="BA299" s="270"/>
      <c r="BB299" s="276"/>
    </row>
    <row r="300" spans="1:55" s="256" customFormat="1" ht="24.6" customHeight="1">
      <c r="A300" s="500">
        <v>298</v>
      </c>
      <c r="B300" s="501" t="s">
        <v>3431</v>
      </c>
      <c r="C300" s="256" t="s">
        <v>3463</v>
      </c>
      <c r="D300" s="270"/>
      <c r="E300" s="270"/>
      <c r="F300" s="256" t="s">
        <v>3761</v>
      </c>
      <c r="G300" s="256" t="s">
        <v>3762</v>
      </c>
      <c r="H300" s="256" t="s">
        <v>3790</v>
      </c>
      <c r="I300" s="256" t="s">
        <v>3791</v>
      </c>
      <c r="J300" s="256" t="s">
        <v>3790</v>
      </c>
      <c r="K300" s="256" t="s">
        <v>3883</v>
      </c>
      <c r="Q300" s="256" t="s">
        <v>3136</v>
      </c>
      <c r="R300" s="256" t="s">
        <v>3343</v>
      </c>
      <c r="S300" s="256" t="s">
        <v>26</v>
      </c>
      <c r="T300" s="256" t="s">
        <v>3434</v>
      </c>
      <c r="V300" s="256">
        <v>0</v>
      </c>
      <c r="W300" s="256">
        <v>6</v>
      </c>
      <c r="X300" s="256">
        <v>1</v>
      </c>
      <c r="Y300" s="256">
        <v>2</v>
      </c>
      <c r="Z300" s="256">
        <v>3</v>
      </c>
      <c r="AA300" s="256">
        <v>4</v>
      </c>
      <c r="AB300" s="256">
        <v>5</v>
      </c>
      <c r="AC300" s="256">
        <v>6</v>
      </c>
      <c r="AE300" s="256" t="s">
        <v>1070</v>
      </c>
      <c r="AF300" s="256" t="s">
        <v>3435</v>
      </c>
      <c r="AG300" s="256" t="s">
        <v>3884</v>
      </c>
      <c r="AH300" s="256" t="s">
        <v>26</v>
      </c>
      <c r="AU300" s="270" t="e">
        <v>#N/A</v>
      </c>
      <c r="AV300" s="270" t="e">
        <v>#N/A</v>
      </c>
      <c r="AW300" s="270" t="e">
        <v>#N/A</v>
      </c>
      <c r="AX300" s="270" t="e">
        <v>#N/A</v>
      </c>
      <c r="AY300" s="270" t="e">
        <v>#N/A</v>
      </c>
      <c r="AZ300" s="270" t="e">
        <v>#N/A</v>
      </c>
      <c r="BA300" s="270" t="e">
        <v>#N/A</v>
      </c>
      <c r="BB300" s="256" t="s">
        <v>3885</v>
      </c>
    </row>
    <row r="301" spans="1:55" s="256" customFormat="1" ht="24.6" customHeight="1">
      <c r="A301" s="496">
        <v>299</v>
      </c>
      <c r="B301" s="501" t="s">
        <v>3431</v>
      </c>
      <c r="C301" s="256" t="s">
        <v>3463</v>
      </c>
      <c r="D301" s="270"/>
      <c r="E301" s="270"/>
      <c r="F301" s="256" t="s">
        <v>3761</v>
      </c>
      <c r="G301" s="256" t="s">
        <v>3762</v>
      </c>
      <c r="H301" s="256" t="s">
        <v>3790</v>
      </c>
      <c r="I301" s="256" t="s">
        <v>3791</v>
      </c>
      <c r="J301" s="256" t="s">
        <v>3790</v>
      </c>
      <c r="K301" s="256" t="s">
        <v>3886</v>
      </c>
      <c r="Q301" s="256" t="s">
        <v>3887</v>
      </c>
      <c r="R301" s="256" t="s">
        <v>3283</v>
      </c>
      <c r="S301" s="256" t="s">
        <v>26</v>
      </c>
      <c r="T301" s="256" t="s">
        <v>3582</v>
      </c>
      <c r="V301" s="508">
        <v>0</v>
      </c>
      <c r="W301" s="508">
        <v>1</v>
      </c>
      <c r="X301" s="508">
        <v>0.1</v>
      </c>
      <c r="Y301" s="508">
        <v>0.2</v>
      </c>
      <c r="Z301" s="508">
        <v>0.4</v>
      </c>
      <c r="AA301" s="508">
        <v>0.6</v>
      </c>
      <c r="AB301" s="508">
        <v>0.8</v>
      </c>
      <c r="AC301" s="508">
        <v>1</v>
      </c>
      <c r="AE301" s="256" t="s">
        <v>3888</v>
      </c>
      <c r="AF301" s="256" t="s">
        <v>3435</v>
      </c>
      <c r="AG301" s="256" t="s">
        <v>3889</v>
      </c>
      <c r="AH301" s="256" t="s">
        <v>26</v>
      </c>
      <c r="AK301" s="256" t="s">
        <v>3890</v>
      </c>
      <c r="AU301" s="270" t="e">
        <v>#N/A</v>
      </c>
      <c r="AV301" s="270" t="e">
        <v>#N/A</v>
      </c>
      <c r="AW301" s="270" t="e">
        <v>#N/A</v>
      </c>
      <c r="AX301" s="270" t="e">
        <v>#N/A</v>
      </c>
      <c r="AY301" s="270" t="e">
        <v>#N/A</v>
      </c>
      <c r="AZ301" s="270" t="e">
        <v>#N/A</v>
      </c>
      <c r="BA301" s="270" t="e">
        <v>#N/A</v>
      </c>
      <c r="BB301" s="256" t="s">
        <v>3626</v>
      </c>
    </row>
    <row r="302" spans="1:55" s="256" customFormat="1" ht="24.6" customHeight="1">
      <c r="A302" s="499">
        <v>300</v>
      </c>
      <c r="B302" s="501" t="s">
        <v>3431</v>
      </c>
      <c r="C302" s="256" t="s">
        <v>3463</v>
      </c>
      <c r="D302" s="270"/>
      <c r="E302" s="270"/>
      <c r="F302" s="256" t="s">
        <v>3761</v>
      </c>
      <c r="G302" s="256" t="s">
        <v>3762</v>
      </c>
      <c r="H302" s="256" t="s">
        <v>3790</v>
      </c>
      <c r="I302" s="256" t="s">
        <v>3791</v>
      </c>
      <c r="J302" s="256" t="s">
        <v>3790</v>
      </c>
      <c r="K302" s="256" t="s">
        <v>3886</v>
      </c>
      <c r="Q302" s="256" t="s">
        <v>3887</v>
      </c>
      <c r="R302" s="256" t="s">
        <v>3283</v>
      </c>
      <c r="S302" s="256" t="s">
        <v>26</v>
      </c>
      <c r="V302" s="508">
        <v>0</v>
      </c>
      <c r="W302" s="508">
        <v>1</v>
      </c>
      <c r="X302" s="508">
        <v>0.1</v>
      </c>
      <c r="Y302" s="508">
        <v>0.2</v>
      </c>
      <c r="Z302" s="508">
        <v>0.4</v>
      </c>
      <c r="AA302" s="508">
        <v>0.6</v>
      </c>
      <c r="AB302" s="508">
        <v>0.8</v>
      </c>
      <c r="AC302" s="508">
        <v>1</v>
      </c>
      <c r="AE302" s="256" t="s">
        <v>3888</v>
      </c>
      <c r="AF302" s="256" t="s">
        <v>3435</v>
      </c>
      <c r="AG302" s="256" t="s">
        <v>3889</v>
      </c>
      <c r="AH302" s="256" t="s">
        <v>26</v>
      </c>
      <c r="AU302" s="270" t="e">
        <v>#N/A</v>
      </c>
      <c r="AV302" s="270" t="e">
        <v>#N/A</v>
      </c>
      <c r="AW302" s="270" t="e">
        <v>#N/A</v>
      </c>
      <c r="AX302" s="270" t="e">
        <v>#N/A</v>
      </c>
      <c r="AY302" s="270" t="e">
        <v>#N/A</v>
      </c>
      <c r="AZ302" s="270" t="e">
        <v>#N/A</v>
      </c>
      <c r="BA302" s="270" t="e">
        <v>#N/A</v>
      </c>
      <c r="BB302" s="276" t="s">
        <v>3438</v>
      </c>
    </row>
    <row r="303" spans="1:55" s="256" customFormat="1" ht="24.6" customHeight="1">
      <c r="A303" s="496">
        <v>301</v>
      </c>
      <c r="B303" s="501" t="s">
        <v>3431</v>
      </c>
      <c r="C303" s="256" t="s">
        <v>3463</v>
      </c>
      <c r="D303" s="270"/>
      <c r="E303" s="270"/>
      <c r="F303" s="256" t="s">
        <v>3761</v>
      </c>
      <c r="G303" s="256" t="s">
        <v>3762</v>
      </c>
      <c r="H303" s="256" t="s">
        <v>3790</v>
      </c>
      <c r="I303" s="256" t="s">
        <v>3791</v>
      </c>
      <c r="J303" s="256" t="s">
        <v>3790</v>
      </c>
      <c r="K303" s="256" t="s">
        <v>3886</v>
      </c>
      <c r="Q303" s="256" t="s">
        <v>3887</v>
      </c>
      <c r="R303" s="256" t="s">
        <v>3283</v>
      </c>
      <c r="S303" s="256" t="s">
        <v>26</v>
      </c>
      <c r="V303" s="508">
        <v>0</v>
      </c>
      <c r="W303" s="508">
        <v>1</v>
      </c>
      <c r="X303" s="508">
        <v>0.1</v>
      </c>
      <c r="Y303" s="508">
        <v>0.2</v>
      </c>
      <c r="Z303" s="508">
        <v>0.4</v>
      </c>
      <c r="AA303" s="508">
        <v>0.6</v>
      </c>
      <c r="AB303" s="508">
        <v>0.8</v>
      </c>
      <c r="AC303" s="508">
        <v>1</v>
      </c>
      <c r="AE303" s="256" t="s">
        <v>3888</v>
      </c>
      <c r="AF303" s="256" t="s">
        <v>3435</v>
      </c>
      <c r="AG303" s="256" t="s">
        <v>3889</v>
      </c>
      <c r="AH303" s="256" t="s">
        <v>26</v>
      </c>
      <c r="AU303" s="270" t="e">
        <v>#N/A</v>
      </c>
      <c r="AV303" s="270" t="e">
        <v>#N/A</v>
      </c>
      <c r="AW303" s="270" t="e">
        <v>#N/A</v>
      </c>
      <c r="AX303" s="270" t="e">
        <v>#N/A</v>
      </c>
      <c r="AY303" s="270" t="e">
        <v>#N/A</v>
      </c>
      <c r="AZ303" s="270" t="e">
        <v>#N/A</v>
      </c>
      <c r="BA303" s="270" t="e">
        <v>#N/A</v>
      </c>
      <c r="BB303" s="276" t="s">
        <v>3438</v>
      </c>
    </row>
    <row r="304" spans="1:55" s="256" customFormat="1" ht="24.6" customHeight="1">
      <c r="A304" s="499">
        <v>302</v>
      </c>
      <c r="B304" s="501" t="s">
        <v>3431</v>
      </c>
      <c r="C304" s="256" t="s">
        <v>3463</v>
      </c>
      <c r="D304" s="270"/>
      <c r="E304" s="270"/>
      <c r="F304" s="256" t="s">
        <v>3761</v>
      </c>
      <c r="G304" s="256" t="s">
        <v>3762</v>
      </c>
      <c r="H304" s="256" t="s">
        <v>3790</v>
      </c>
      <c r="I304" s="256" t="s">
        <v>3791</v>
      </c>
      <c r="J304" s="256" t="s">
        <v>3790</v>
      </c>
      <c r="K304" s="256" t="s">
        <v>3886</v>
      </c>
      <c r="Q304" s="256" t="s">
        <v>3887</v>
      </c>
      <c r="R304" s="256" t="s">
        <v>3283</v>
      </c>
      <c r="S304" s="256" t="s">
        <v>26</v>
      </c>
      <c r="V304" s="508">
        <v>0</v>
      </c>
      <c r="W304" s="508">
        <v>1</v>
      </c>
      <c r="X304" s="508">
        <v>0.1</v>
      </c>
      <c r="Y304" s="508">
        <v>0.2</v>
      </c>
      <c r="Z304" s="508">
        <v>0.4</v>
      </c>
      <c r="AA304" s="508">
        <v>0.6</v>
      </c>
      <c r="AB304" s="508">
        <v>0.8</v>
      </c>
      <c r="AC304" s="508">
        <v>1</v>
      </c>
      <c r="AE304" s="256" t="s">
        <v>3888</v>
      </c>
      <c r="AF304" s="256" t="s">
        <v>3435</v>
      </c>
      <c r="AG304" s="256" t="s">
        <v>3889</v>
      </c>
      <c r="AH304" s="256" t="s">
        <v>26</v>
      </c>
      <c r="AU304" s="270" t="e">
        <v>#N/A</v>
      </c>
      <c r="AV304" s="270" t="e">
        <v>#N/A</v>
      </c>
      <c r="AW304" s="270" t="e">
        <v>#N/A</v>
      </c>
      <c r="AX304" s="270" t="e">
        <v>#N/A</v>
      </c>
      <c r="AY304" s="270" t="e">
        <v>#N/A</v>
      </c>
      <c r="AZ304" s="270" t="e">
        <v>#N/A</v>
      </c>
      <c r="BA304" s="270" t="e">
        <v>#N/A</v>
      </c>
      <c r="BB304" s="276" t="s">
        <v>3438</v>
      </c>
    </row>
    <row r="305" spans="1:55" s="256" customFormat="1" ht="24.6" customHeight="1">
      <c r="A305" s="500">
        <v>303</v>
      </c>
      <c r="B305" s="497" t="s">
        <v>3418</v>
      </c>
      <c r="C305" s="256" t="s">
        <v>3463</v>
      </c>
      <c r="D305" s="270"/>
      <c r="E305" s="270"/>
      <c r="F305" s="256" t="s">
        <v>3761</v>
      </c>
      <c r="G305" s="256" t="s">
        <v>3762</v>
      </c>
      <c r="H305" s="256" t="s">
        <v>3790</v>
      </c>
      <c r="I305" s="256" t="s">
        <v>3791</v>
      </c>
      <c r="J305" s="256" t="s">
        <v>3790</v>
      </c>
      <c r="K305" s="256" t="s">
        <v>3891</v>
      </c>
      <c r="Q305" s="256" t="s">
        <v>3179</v>
      </c>
      <c r="R305" s="270" t="s">
        <v>3425</v>
      </c>
      <c r="S305" s="256" t="s">
        <v>26</v>
      </c>
      <c r="AU305" s="270"/>
      <c r="AV305" s="270"/>
      <c r="AW305" s="270"/>
      <c r="AX305" s="270"/>
      <c r="AY305" s="270"/>
      <c r="AZ305" s="270"/>
      <c r="BA305" s="270"/>
    </row>
    <row r="306" spans="1:55" s="256" customFormat="1" ht="24.6" customHeight="1">
      <c r="A306" s="496">
        <v>304</v>
      </c>
      <c r="B306" s="497" t="s">
        <v>3418</v>
      </c>
      <c r="C306" s="256" t="s">
        <v>3463</v>
      </c>
      <c r="D306" s="270"/>
      <c r="E306" s="270"/>
      <c r="F306" s="256" t="s">
        <v>3761</v>
      </c>
      <c r="G306" s="256" t="s">
        <v>3762</v>
      </c>
      <c r="H306" s="256" t="s">
        <v>3790</v>
      </c>
      <c r="I306" s="256" t="s">
        <v>3791</v>
      </c>
      <c r="J306" s="256" t="s">
        <v>3790</v>
      </c>
      <c r="K306" s="256" t="s">
        <v>3892</v>
      </c>
      <c r="Q306" s="256" t="s">
        <v>3120</v>
      </c>
      <c r="R306" s="270" t="s">
        <v>3425</v>
      </c>
      <c r="S306" s="256" t="s">
        <v>26</v>
      </c>
      <c r="AU306" s="270"/>
      <c r="AV306" s="270"/>
      <c r="AW306" s="270"/>
      <c r="AX306" s="270"/>
      <c r="AY306" s="270"/>
      <c r="AZ306" s="270"/>
      <c r="BA306" s="270"/>
    </row>
    <row r="307" spans="1:55" s="515" customFormat="1" ht="24.6" customHeight="1">
      <c r="A307" s="499">
        <v>305</v>
      </c>
      <c r="B307" s="501" t="s">
        <v>3431</v>
      </c>
      <c r="C307" s="256" t="s">
        <v>3463</v>
      </c>
      <c r="D307" s="270" t="s">
        <v>3579</v>
      </c>
      <c r="E307" s="270" t="s">
        <v>3580</v>
      </c>
      <c r="F307" s="256" t="s">
        <v>3761</v>
      </c>
      <c r="G307" s="256" t="s">
        <v>3762</v>
      </c>
      <c r="H307" s="256" t="s">
        <v>3790</v>
      </c>
      <c r="I307" s="256" t="s">
        <v>3791</v>
      </c>
      <c r="J307" s="256" t="s">
        <v>3790</v>
      </c>
      <c r="K307" s="256" t="s">
        <v>3893</v>
      </c>
      <c r="L307" s="256"/>
      <c r="M307" s="256"/>
      <c r="N307" s="256"/>
      <c r="O307" s="256"/>
      <c r="P307" s="256"/>
      <c r="Q307" s="256" t="s">
        <v>2947</v>
      </c>
      <c r="R307" s="256" t="s">
        <v>3310</v>
      </c>
      <c r="S307" s="256" t="s">
        <v>26</v>
      </c>
      <c r="T307" s="256" t="s">
        <v>3582</v>
      </c>
      <c r="U307" s="256"/>
      <c r="V307" s="498">
        <v>0.8</v>
      </c>
      <c r="W307" s="498">
        <v>1</v>
      </c>
      <c r="X307" s="498">
        <v>0.8</v>
      </c>
      <c r="Y307" s="498">
        <v>0.8</v>
      </c>
      <c r="Z307" s="498">
        <v>0.9</v>
      </c>
      <c r="AA307" s="498">
        <v>0.9</v>
      </c>
      <c r="AB307" s="498">
        <v>0.9</v>
      </c>
      <c r="AC307" s="498">
        <v>1</v>
      </c>
      <c r="AD307" s="256"/>
      <c r="AE307" s="256" t="s">
        <v>3894</v>
      </c>
      <c r="AF307" s="256" t="s">
        <v>3435</v>
      </c>
      <c r="AG307" s="256" t="s">
        <v>3895</v>
      </c>
      <c r="AH307" s="256" t="s">
        <v>26</v>
      </c>
      <c r="AI307" s="256"/>
      <c r="AJ307" s="256"/>
      <c r="AK307" s="256" t="s">
        <v>3896</v>
      </c>
      <c r="AL307" s="256"/>
      <c r="AM307" s="256"/>
      <c r="AN307" s="256"/>
      <c r="AO307" s="256"/>
      <c r="AP307" s="256"/>
      <c r="AQ307" s="256"/>
      <c r="AR307" s="256"/>
      <c r="AS307" s="256"/>
      <c r="AT307" s="256" t="s">
        <v>61</v>
      </c>
      <c r="AU307" s="270" t="s">
        <v>62</v>
      </c>
      <c r="AV307" s="270" t="s">
        <v>1017</v>
      </c>
      <c r="AW307" s="270" t="s">
        <v>964</v>
      </c>
      <c r="AX307" s="270" t="s">
        <v>462</v>
      </c>
      <c r="AY307" s="270" t="s">
        <v>32</v>
      </c>
      <c r="AZ307" s="270" t="s">
        <v>1173</v>
      </c>
      <c r="BA307" s="270" t="s">
        <v>57</v>
      </c>
      <c r="BB307" s="270" t="s">
        <v>3442</v>
      </c>
      <c r="BC307" s="256"/>
    </row>
    <row r="308" spans="1:55" s="256" customFormat="1" ht="24.6" customHeight="1">
      <c r="A308" s="496">
        <v>306</v>
      </c>
      <c r="B308" s="501" t="s">
        <v>3431</v>
      </c>
      <c r="C308" s="256" t="s">
        <v>3463</v>
      </c>
      <c r="D308" s="270" t="s">
        <v>3579</v>
      </c>
      <c r="E308" s="270" t="s">
        <v>3580</v>
      </c>
      <c r="F308" s="256" t="s">
        <v>3761</v>
      </c>
      <c r="G308" s="256" t="s">
        <v>3762</v>
      </c>
      <c r="H308" s="256" t="s">
        <v>3790</v>
      </c>
      <c r="I308" s="256" t="s">
        <v>3791</v>
      </c>
      <c r="J308" s="256" t="s">
        <v>3790</v>
      </c>
      <c r="K308" s="256" t="s">
        <v>3893</v>
      </c>
      <c r="Q308" s="256" t="s">
        <v>2947</v>
      </c>
      <c r="R308" s="256" t="s">
        <v>3310</v>
      </c>
      <c r="S308" s="256" t="s">
        <v>26</v>
      </c>
      <c r="T308" s="256" t="s">
        <v>3582</v>
      </c>
      <c r="V308" s="498">
        <v>0.8</v>
      </c>
      <c r="W308" s="498">
        <v>1</v>
      </c>
      <c r="X308" s="498">
        <v>0.8</v>
      </c>
      <c r="Y308" s="498">
        <v>0.8</v>
      </c>
      <c r="Z308" s="498">
        <v>0.9</v>
      </c>
      <c r="AA308" s="498">
        <v>0.9</v>
      </c>
      <c r="AB308" s="498">
        <v>0.9</v>
      </c>
      <c r="AC308" s="498">
        <v>1</v>
      </c>
      <c r="AE308" s="256" t="s">
        <v>3894</v>
      </c>
      <c r="AF308" s="256" t="s">
        <v>3435</v>
      </c>
      <c r="AG308" s="256" t="s">
        <v>3895</v>
      </c>
      <c r="AH308" s="256" t="s">
        <v>26</v>
      </c>
      <c r="AT308" s="256" t="s">
        <v>97</v>
      </c>
      <c r="AU308" s="270" t="s">
        <v>98</v>
      </c>
      <c r="AV308" s="270" t="s">
        <v>1017</v>
      </c>
      <c r="AW308" s="270" t="s">
        <v>1385</v>
      </c>
      <c r="AX308" s="270" t="s">
        <v>462</v>
      </c>
      <c r="AY308" s="270" t="s">
        <v>26</v>
      </c>
      <c r="AZ308" s="270" t="s">
        <v>1040</v>
      </c>
      <c r="BA308" s="270" t="s">
        <v>57</v>
      </c>
      <c r="BB308" s="270" t="s">
        <v>3442</v>
      </c>
    </row>
    <row r="309" spans="1:55" s="256" customFormat="1" ht="24.6" customHeight="1">
      <c r="A309" s="499">
        <v>307</v>
      </c>
      <c r="B309" s="497" t="s">
        <v>3418</v>
      </c>
      <c r="C309" s="256" t="s">
        <v>3463</v>
      </c>
      <c r="D309" s="270"/>
      <c r="E309" s="270"/>
      <c r="F309" s="256" t="s">
        <v>3761</v>
      </c>
      <c r="G309" s="256" t="s">
        <v>3762</v>
      </c>
      <c r="H309" s="256" t="s">
        <v>3790</v>
      </c>
      <c r="I309" s="256" t="s">
        <v>3791</v>
      </c>
      <c r="J309" s="256" t="s">
        <v>3790</v>
      </c>
      <c r="K309" s="256" t="s">
        <v>3897</v>
      </c>
      <c r="Q309" s="256" t="s">
        <v>1356</v>
      </c>
      <c r="R309" s="270" t="s">
        <v>3425</v>
      </c>
      <c r="S309" s="256" t="s">
        <v>3898</v>
      </c>
      <c r="AU309" s="270"/>
      <c r="AV309" s="270"/>
      <c r="AW309" s="270"/>
      <c r="AX309" s="270"/>
      <c r="AY309" s="270"/>
      <c r="AZ309" s="270"/>
      <c r="BA309" s="270"/>
      <c r="BB309" s="270"/>
    </row>
    <row r="310" spans="1:55" s="256" customFormat="1" ht="24.6" customHeight="1">
      <c r="A310" s="500">
        <v>308</v>
      </c>
      <c r="B310" s="501" t="s">
        <v>3431</v>
      </c>
      <c r="C310" s="256" t="s">
        <v>3463</v>
      </c>
      <c r="D310" s="270"/>
      <c r="E310" s="270"/>
      <c r="F310" s="256" t="s">
        <v>3761</v>
      </c>
      <c r="G310" s="256" t="s">
        <v>3762</v>
      </c>
      <c r="H310" s="256" t="s">
        <v>3790</v>
      </c>
      <c r="I310" s="256" t="s">
        <v>3791</v>
      </c>
      <c r="J310" s="256" t="s">
        <v>3790</v>
      </c>
      <c r="K310" s="256" t="s">
        <v>3899</v>
      </c>
      <c r="Q310" s="256" t="s">
        <v>3031</v>
      </c>
      <c r="R310" s="256" t="s">
        <v>3325</v>
      </c>
      <c r="S310" s="256" t="s">
        <v>26</v>
      </c>
      <c r="T310" s="256" t="s">
        <v>3582</v>
      </c>
      <c r="V310" s="498">
        <v>0.7</v>
      </c>
      <c r="W310" s="498">
        <v>1</v>
      </c>
      <c r="X310" s="498">
        <v>0.7</v>
      </c>
      <c r="Y310" s="498">
        <v>0.7</v>
      </c>
      <c r="Z310" s="498">
        <v>0.8</v>
      </c>
      <c r="AA310" s="498">
        <v>0.9</v>
      </c>
      <c r="AB310" s="498">
        <v>1</v>
      </c>
      <c r="AC310" s="498">
        <v>1</v>
      </c>
      <c r="AE310" s="256" t="s">
        <v>3900</v>
      </c>
      <c r="AF310" s="256" t="s">
        <v>3435</v>
      </c>
      <c r="AG310" s="256" t="s">
        <v>3901</v>
      </c>
      <c r="AH310" s="256" t="s">
        <v>26</v>
      </c>
      <c r="AK310" s="256" t="s">
        <v>3902</v>
      </c>
      <c r="AT310" s="256" t="s">
        <v>51</v>
      </c>
      <c r="AU310" s="270" t="s">
        <v>52</v>
      </c>
      <c r="AV310" s="270" t="s">
        <v>1189</v>
      </c>
      <c r="AW310" s="270" t="s">
        <v>1190</v>
      </c>
      <c r="AX310" s="270" t="s">
        <v>1188</v>
      </c>
      <c r="AY310" s="270" t="s">
        <v>32</v>
      </c>
      <c r="AZ310" s="270" t="s">
        <v>1173</v>
      </c>
      <c r="BA310" s="270" t="s">
        <v>41</v>
      </c>
      <c r="BB310" s="270" t="s">
        <v>3442</v>
      </c>
    </row>
    <row r="311" spans="1:55" s="515" customFormat="1" ht="24.6" customHeight="1">
      <c r="A311" s="496">
        <v>309</v>
      </c>
      <c r="B311" s="501" t="s">
        <v>3431</v>
      </c>
      <c r="C311" s="256" t="s">
        <v>3463</v>
      </c>
      <c r="D311" s="270" t="s">
        <v>3579</v>
      </c>
      <c r="E311" s="270" t="s">
        <v>3580</v>
      </c>
      <c r="F311" s="256" t="s">
        <v>3761</v>
      </c>
      <c r="G311" s="256" t="s">
        <v>3762</v>
      </c>
      <c r="H311" s="256" t="s">
        <v>3790</v>
      </c>
      <c r="I311" s="256" t="s">
        <v>3791</v>
      </c>
      <c r="J311" s="256" t="s">
        <v>3790</v>
      </c>
      <c r="K311" s="256" t="s">
        <v>3899</v>
      </c>
      <c r="L311" s="256"/>
      <c r="M311" s="256"/>
      <c r="N311" s="256"/>
      <c r="O311" s="256"/>
      <c r="P311" s="256"/>
      <c r="Q311" s="256" t="s">
        <v>3031</v>
      </c>
      <c r="R311" s="256" t="s">
        <v>3325</v>
      </c>
      <c r="S311" s="256" t="s">
        <v>26</v>
      </c>
      <c r="T311" s="256" t="s">
        <v>3582</v>
      </c>
      <c r="U311" s="256"/>
      <c r="V311" s="498">
        <v>0.7</v>
      </c>
      <c r="W311" s="498">
        <v>1</v>
      </c>
      <c r="X311" s="498">
        <v>0.7</v>
      </c>
      <c r="Y311" s="498">
        <v>0.7</v>
      </c>
      <c r="Z311" s="498">
        <v>0.8</v>
      </c>
      <c r="AA311" s="498">
        <v>0.9</v>
      </c>
      <c r="AB311" s="498">
        <v>1</v>
      </c>
      <c r="AC311" s="498">
        <v>1</v>
      </c>
      <c r="AD311" s="256"/>
      <c r="AE311" s="256" t="s">
        <v>3900</v>
      </c>
      <c r="AF311" s="256" t="s">
        <v>3435</v>
      </c>
      <c r="AG311" s="256" t="s">
        <v>3901</v>
      </c>
      <c r="AH311" s="256" t="s">
        <v>26</v>
      </c>
      <c r="AI311" s="256"/>
      <c r="AJ311" s="256"/>
      <c r="AK311" s="256"/>
      <c r="AL311" s="256"/>
      <c r="AM311" s="256"/>
      <c r="AN311" s="256"/>
      <c r="AO311" s="256"/>
      <c r="AP311" s="256"/>
      <c r="AQ311" s="256"/>
      <c r="AR311" s="256"/>
      <c r="AS311" s="256"/>
      <c r="AT311" s="256" t="s">
        <v>85</v>
      </c>
      <c r="AU311" s="270" t="s">
        <v>86</v>
      </c>
      <c r="AV311" s="357" t="s">
        <v>1343</v>
      </c>
      <c r="AW311" s="357" t="s">
        <v>3903</v>
      </c>
      <c r="AX311" s="357" t="s">
        <v>1285</v>
      </c>
      <c r="AY311" s="357" t="s">
        <v>1347</v>
      </c>
      <c r="AZ311" s="357" t="s">
        <v>1348</v>
      </c>
      <c r="BA311" s="357" t="s">
        <v>41</v>
      </c>
      <c r="BB311" s="512" t="s">
        <v>3442</v>
      </c>
      <c r="BC311" s="512" t="s">
        <v>3904</v>
      </c>
    </row>
    <row r="312" spans="1:55" s="256" customFormat="1" ht="24.6" customHeight="1">
      <c r="A312" s="499">
        <v>310</v>
      </c>
      <c r="B312" s="497" t="s">
        <v>3418</v>
      </c>
      <c r="C312" s="256" t="s">
        <v>3463</v>
      </c>
      <c r="D312" s="270" t="s">
        <v>3579</v>
      </c>
      <c r="E312" s="270" t="s">
        <v>3580</v>
      </c>
      <c r="F312" s="256" t="s">
        <v>3761</v>
      </c>
      <c r="G312" s="256" t="s">
        <v>3762</v>
      </c>
      <c r="H312" s="256" t="s">
        <v>3790</v>
      </c>
      <c r="I312" s="256" t="s">
        <v>3791</v>
      </c>
      <c r="J312" s="256" t="s">
        <v>3790</v>
      </c>
      <c r="K312" s="256" t="s">
        <v>3905</v>
      </c>
      <c r="Q312" s="256" t="s">
        <v>3023</v>
      </c>
      <c r="R312" s="270" t="s">
        <v>3425</v>
      </c>
      <c r="S312" s="256" t="s">
        <v>26</v>
      </c>
      <c r="AU312" s="270"/>
      <c r="AV312" s="270"/>
      <c r="AW312" s="273"/>
      <c r="AX312" s="328"/>
      <c r="AY312" s="270"/>
      <c r="AZ312" s="270"/>
      <c r="BA312" s="270"/>
      <c r="BB312" s="270"/>
    </row>
    <row r="313" spans="1:55" s="256" customFormat="1" ht="24.6" customHeight="1">
      <c r="A313" s="496">
        <v>311</v>
      </c>
      <c r="B313" s="497" t="s">
        <v>3418</v>
      </c>
      <c r="C313" s="256" t="s">
        <v>3463</v>
      </c>
      <c r="D313" s="270"/>
      <c r="E313" s="270"/>
      <c r="F313" s="256" t="s">
        <v>3761</v>
      </c>
      <c r="G313" s="256" t="s">
        <v>3762</v>
      </c>
      <c r="H313" s="256" t="s">
        <v>3790</v>
      </c>
      <c r="I313" s="256" t="s">
        <v>3791</v>
      </c>
      <c r="J313" s="256" t="s">
        <v>3790</v>
      </c>
      <c r="K313" s="256" t="s">
        <v>3905</v>
      </c>
      <c r="Q313" s="256" t="s">
        <v>3023</v>
      </c>
      <c r="R313" s="270" t="s">
        <v>3425</v>
      </c>
      <c r="S313" s="256" t="s">
        <v>26</v>
      </c>
      <c r="AU313" s="270"/>
      <c r="AV313" s="270"/>
      <c r="AW313" s="270"/>
      <c r="AX313" s="270"/>
      <c r="AY313" s="270"/>
      <c r="AZ313" s="270"/>
      <c r="BA313" s="270"/>
      <c r="BB313" s="270"/>
    </row>
    <row r="314" spans="1:55" s="256" customFormat="1" ht="24.6" customHeight="1">
      <c r="A314" s="499">
        <v>312</v>
      </c>
      <c r="B314" s="497" t="s">
        <v>3418</v>
      </c>
      <c r="C314" s="256" t="s">
        <v>3463</v>
      </c>
      <c r="D314" s="270"/>
      <c r="E314" s="270"/>
      <c r="F314" s="256" t="s">
        <v>3761</v>
      </c>
      <c r="G314" s="256" t="s">
        <v>3762</v>
      </c>
      <c r="H314" s="256" t="s">
        <v>3790</v>
      </c>
      <c r="I314" s="256" t="s">
        <v>3791</v>
      </c>
      <c r="J314" s="256" t="s">
        <v>3790</v>
      </c>
      <c r="K314" s="256" t="s">
        <v>3905</v>
      </c>
      <c r="Q314" s="256" t="s">
        <v>3023</v>
      </c>
      <c r="R314" s="270" t="s">
        <v>3425</v>
      </c>
      <c r="S314" s="256" t="s">
        <v>26</v>
      </c>
      <c r="AU314" s="270"/>
      <c r="AV314" s="270"/>
      <c r="AW314" s="270"/>
      <c r="AX314" s="270"/>
      <c r="AY314" s="270"/>
      <c r="AZ314" s="270"/>
      <c r="BA314" s="270"/>
      <c r="BB314" s="270"/>
    </row>
    <row r="315" spans="1:55" s="256" customFormat="1" ht="24.6" customHeight="1">
      <c r="A315" s="500">
        <v>313</v>
      </c>
      <c r="B315" s="501" t="s">
        <v>3431</v>
      </c>
      <c r="C315" s="256" t="s">
        <v>3463</v>
      </c>
      <c r="D315" s="270"/>
      <c r="E315" s="270"/>
      <c r="F315" s="256" t="s">
        <v>3761</v>
      </c>
      <c r="G315" s="256" t="s">
        <v>3762</v>
      </c>
      <c r="H315" s="256" t="s">
        <v>3790</v>
      </c>
      <c r="I315" s="256" t="s">
        <v>3791</v>
      </c>
      <c r="J315" s="256" t="s">
        <v>3790</v>
      </c>
      <c r="K315" s="256" t="s">
        <v>3906</v>
      </c>
      <c r="Q315" s="256" t="s">
        <v>3088</v>
      </c>
      <c r="R315" s="256" t="s">
        <v>3269</v>
      </c>
      <c r="S315" s="256" t="s">
        <v>26</v>
      </c>
      <c r="T315" s="256" t="s">
        <v>3434</v>
      </c>
      <c r="V315" s="256">
        <v>8</v>
      </c>
      <c r="W315" s="256">
        <v>12</v>
      </c>
      <c r="X315" s="256">
        <v>8</v>
      </c>
      <c r="Y315" s="256">
        <v>9</v>
      </c>
      <c r="Z315" s="256">
        <v>10</v>
      </c>
      <c r="AA315" s="256">
        <v>11</v>
      </c>
      <c r="AB315" s="256">
        <v>12</v>
      </c>
      <c r="AC315" s="256">
        <v>12</v>
      </c>
      <c r="AE315" s="256" t="s">
        <v>3907</v>
      </c>
      <c r="AF315" s="256" t="s">
        <v>3435</v>
      </c>
      <c r="AG315" s="256" t="s">
        <v>3908</v>
      </c>
      <c r="AH315" s="256" t="s">
        <v>26</v>
      </c>
      <c r="AU315" s="270" t="e">
        <v>#N/A</v>
      </c>
      <c r="AV315" s="270" t="e">
        <v>#N/A</v>
      </c>
      <c r="AW315" s="270" t="e">
        <v>#N/A</v>
      </c>
      <c r="AX315" s="270" t="e">
        <v>#N/A</v>
      </c>
      <c r="AY315" s="270" t="e">
        <v>#N/A</v>
      </c>
      <c r="AZ315" s="270" t="e">
        <v>#N/A</v>
      </c>
      <c r="BA315" s="270" t="e">
        <v>#N/A</v>
      </c>
      <c r="BB315" s="276" t="s">
        <v>3438</v>
      </c>
    </row>
    <row r="316" spans="1:55" s="256" customFormat="1" ht="24.6" customHeight="1">
      <c r="A316" s="496">
        <v>314</v>
      </c>
      <c r="B316" s="497" t="s">
        <v>3418</v>
      </c>
      <c r="C316" s="256" t="s">
        <v>3909</v>
      </c>
      <c r="D316" s="270"/>
      <c r="E316" s="270"/>
      <c r="F316" s="256" t="s">
        <v>3761</v>
      </c>
      <c r="G316" s="256" t="s">
        <v>3762</v>
      </c>
      <c r="H316" s="256" t="s">
        <v>3790</v>
      </c>
      <c r="I316" s="256" t="s">
        <v>3791</v>
      </c>
      <c r="J316" s="256" t="s">
        <v>3790</v>
      </c>
      <c r="K316" s="256" t="s">
        <v>3910</v>
      </c>
      <c r="Q316" s="256" t="s">
        <v>3068</v>
      </c>
      <c r="R316" s="256" t="s">
        <v>3425</v>
      </c>
      <c r="S316" s="256" t="s">
        <v>3211</v>
      </c>
      <c r="AU316" s="270"/>
      <c r="AV316" s="270"/>
      <c r="AW316" s="270"/>
      <c r="AX316" s="270"/>
      <c r="AY316" s="270"/>
      <c r="AZ316" s="270"/>
      <c r="BA316" s="270"/>
      <c r="BB316" s="270"/>
    </row>
    <row r="317" spans="1:55" s="256" customFormat="1" ht="24.6" customHeight="1">
      <c r="A317" s="499">
        <v>315</v>
      </c>
      <c r="B317" s="497" t="s">
        <v>3418</v>
      </c>
      <c r="C317" s="256" t="s">
        <v>3909</v>
      </c>
      <c r="D317" s="270"/>
      <c r="E317" s="270"/>
      <c r="F317" s="256" t="s">
        <v>3761</v>
      </c>
      <c r="G317" s="256" t="s">
        <v>3762</v>
      </c>
      <c r="H317" s="256" t="s">
        <v>3790</v>
      </c>
      <c r="I317" s="256" t="s">
        <v>3791</v>
      </c>
      <c r="J317" s="256" t="s">
        <v>3790</v>
      </c>
      <c r="K317" s="256" t="s">
        <v>3910</v>
      </c>
      <c r="Q317" s="256" t="s">
        <v>3068</v>
      </c>
      <c r="R317" s="256" t="s">
        <v>3425</v>
      </c>
      <c r="S317" s="256" t="s">
        <v>3211</v>
      </c>
      <c r="AU317" s="270"/>
      <c r="AV317" s="270"/>
      <c r="AW317" s="270"/>
      <c r="AX317" s="270"/>
      <c r="AY317" s="270"/>
      <c r="AZ317" s="270"/>
      <c r="BA317" s="270"/>
      <c r="BB317" s="276"/>
    </row>
    <row r="318" spans="1:55" s="256" customFormat="1" ht="24.6" customHeight="1">
      <c r="A318" s="496">
        <v>316</v>
      </c>
      <c r="B318" s="497" t="s">
        <v>3418</v>
      </c>
      <c r="C318" s="256" t="s">
        <v>3909</v>
      </c>
      <c r="D318" s="270"/>
      <c r="E318" s="270"/>
      <c r="F318" s="256" t="s">
        <v>3761</v>
      </c>
      <c r="G318" s="256" t="s">
        <v>3762</v>
      </c>
      <c r="H318" s="256" t="s">
        <v>3790</v>
      </c>
      <c r="I318" s="256" t="s">
        <v>3791</v>
      </c>
      <c r="J318" s="256" t="s">
        <v>3790</v>
      </c>
      <c r="K318" s="256" t="s">
        <v>3910</v>
      </c>
      <c r="Q318" s="256" t="s">
        <v>3068</v>
      </c>
      <c r="R318" s="256" t="s">
        <v>3425</v>
      </c>
      <c r="S318" s="256" t="s">
        <v>3211</v>
      </c>
      <c r="AU318" s="270"/>
      <c r="AV318" s="270"/>
      <c r="AW318" s="270"/>
      <c r="AX318" s="270"/>
      <c r="AY318" s="270"/>
      <c r="AZ318" s="270"/>
      <c r="BA318" s="270"/>
      <c r="BB318" s="276"/>
    </row>
    <row r="319" spans="1:55" s="256" customFormat="1" ht="24.6" customHeight="1">
      <c r="A319" s="499">
        <v>317</v>
      </c>
      <c r="B319" s="501" t="s">
        <v>3431</v>
      </c>
      <c r="C319" s="256" t="s">
        <v>3606</v>
      </c>
      <c r="D319" s="270"/>
      <c r="E319" s="270"/>
      <c r="F319" s="256" t="s">
        <v>3761</v>
      </c>
      <c r="G319" s="256" t="s">
        <v>3762</v>
      </c>
      <c r="H319" s="256" t="s">
        <v>3790</v>
      </c>
      <c r="I319" s="256" t="s">
        <v>3791</v>
      </c>
      <c r="J319" s="256" t="s">
        <v>3790</v>
      </c>
      <c r="K319" s="256" t="s">
        <v>3911</v>
      </c>
      <c r="Q319" s="256" t="s">
        <v>3018</v>
      </c>
      <c r="R319" s="256" t="s">
        <v>3352</v>
      </c>
      <c r="S319" s="256" t="s">
        <v>75</v>
      </c>
      <c r="T319" s="256" t="s">
        <v>3582</v>
      </c>
      <c r="V319" s="498">
        <v>0</v>
      </c>
      <c r="W319" s="508">
        <v>1</v>
      </c>
      <c r="X319" s="508">
        <v>0.1</v>
      </c>
      <c r="Y319" s="508">
        <v>0.2</v>
      </c>
      <c r="Z319" s="508">
        <v>0.4</v>
      </c>
      <c r="AA319" s="508">
        <v>0.6</v>
      </c>
      <c r="AB319" s="508">
        <v>0.8</v>
      </c>
      <c r="AC319" s="508">
        <v>1</v>
      </c>
      <c r="AE319" s="256" t="s">
        <v>3912</v>
      </c>
      <c r="AF319" s="256">
        <v>2025</v>
      </c>
      <c r="AG319" s="256" t="s">
        <v>3913</v>
      </c>
      <c r="AH319" s="256" t="s">
        <v>75</v>
      </c>
      <c r="AK319" s="256" t="s">
        <v>3914</v>
      </c>
      <c r="AT319" s="256" t="s">
        <v>347</v>
      </c>
      <c r="AU319" s="270" t="s">
        <v>348</v>
      </c>
      <c r="AV319" s="270" t="s">
        <v>835</v>
      </c>
      <c r="AW319" s="270" t="s">
        <v>1847</v>
      </c>
      <c r="AX319" s="270" t="s">
        <v>462</v>
      </c>
      <c r="AY319" s="270" t="s">
        <v>75</v>
      </c>
      <c r="AZ319" s="270" t="s">
        <v>2478</v>
      </c>
      <c r="BA319" s="270" t="s">
        <v>57</v>
      </c>
      <c r="BB319" s="270" t="s">
        <v>3442</v>
      </c>
    </row>
    <row r="320" spans="1:55" s="256" customFormat="1" ht="24.6" customHeight="1">
      <c r="A320" s="500">
        <v>318</v>
      </c>
      <c r="B320" s="501" t="s">
        <v>3431</v>
      </c>
      <c r="C320" s="256" t="s">
        <v>3606</v>
      </c>
      <c r="D320" s="270"/>
      <c r="E320" s="270"/>
      <c r="F320" s="256" t="s">
        <v>3761</v>
      </c>
      <c r="G320" s="256" t="s">
        <v>3762</v>
      </c>
      <c r="H320" s="256" t="s">
        <v>3790</v>
      </c>
      <c r="I320" s="256" t="s">
        <v>3791</v>
      </c>
      <c r="J320" s="256" t="s">
        <v>3790</v>
      </c>
      <c r="K320" s="256" t="s">
        <v>3911</v>
      </c>
      <c r="Q320" s="256" t="s">
        <v>3018</v>
      </c>
      <c r="R320" s="256" t="s">
        <v>3352</v>
      </c>
      <c r="S320" s="256" t="s">
        <v>75</v>
      </c>
      <c r="T320" s="256" t="s">
        <v>3582</v>
      </c>
      <c r="V320" s="498">
        <v>0</v>
      </c>
      <c r="W320" s="508">
        <v>1</v>
      </c>
      <c r="X320" s="508">
        <v>0.1</v>
      </c>
      <c r="Y320" s="508">
        <v>0.2</v>
      </c>
      <c r="Z320" s="508">
        <v>0.4</v>
      </c>
      <c r="AA320" s="508">
        <v>0.6</v>
      </c>
      <c r="AB320" s="508">
        <v>0.8</v>
      </c>
      <c r="AC320" s="508">
        <v>1</v>
      </c>
      <c r="AE320" s="256" t="s">
        <v>3912</v>
      </c>
      <c r="AF320" s="256">
        <v>2025</v>
      </c>
      <c r="AG320" s="256" t="s">
        <v>3915</v>
      </c>
      <c r="AH320" s="256" t="s">
        <v>75</v>
      </c>
      <c r="AT320" s="256" t="s">
        <v>349</v>
      </c>
      <c r="AU320" s="270" t="s">
        <v>350</v>
      </c>
      <c r="AV320" s="270" t="s">
        <v>2484</v>
      </c>
      <c r="AW320" s="270" t="s">
        <v>1214</v>
      </c>
      <c r="AX320" s="270" t="s">
        <v>2483</v>
      </c>
      <c r="AY320" s="270" t="s">
        <v>75</v>
      </c>
      <c r="AZ320" s="270" t="s">
        <v>2487</v>
      </c>
      <c r="BA320" s="270" t="s">
        <v>41</v>
      </c>
      <c r="BB320" s="270" t="s">
        <v>3442</v>
      </c>
    </row>
    <row r="321" spans="1:55" s="256" customFormat="1" ht="24.6" customHeight="1">
      <c r="A321" s="496">
        <v>319</v>
      </c>
      <c r="B321" s="501" t="s">
        <v>3431</v>
      </c>
      <c r="C321" s="256" t="s">
        <v>3606</v>
      </c>
      <c r="D321" s="270"/>
      <c r="E321" s="270"/>
      <c r="F321" s="256" t="s">
        <v>3761</v>
      </c>
      <c r="G321" s="256" t="s">
        <v>3762</v>
      </c>
      <c r="H321" s="256" t="s">
        <v>3790</v>
      </c>
      <c r="I321" s="256" t="s">
        <v>3791</v>
      </c>
      <c r="J321" s="256" t="s">
        <v>3790</v>
      </c>
      <c r="K321" s="256" t="s">
        <v>3911</v>
      </c>
      <c r="Q321" s="256" t="s">
        <v>3018</v>
      </c>
      <c r="R321" s="256" t="s">
        <v>3352</v>
      </c>
      <c r="S321" s="256" t="s">
        <v>75</v>
      </c>
      <c r="T321" s="256" t="s">
        <v>3582</v>
      </c>
      <c r="V321" s="498">
        <v>0</v>
      </c>
      <c r="W321" s="508">
        <v>1</v>
      </c>
      <c r="X321" s="508">
        <v>0.1</v>
      </c>
      <c r="Y321" s="508">
        <v>0.2</v>
      </c>
      <c r="Z321" s="508">
        <v>0.4</v>
      </c>
      <c r="AA321" s="508">
        <v>0.6</v>
      </c>
      <c r="AB321" s="508">
        <v>0.8</v>
      </c>
      <c r="AC321" s="508">
        <v>1</v>
      </c>
      <c r="AE321" s="256" t="s">
        <v>3912</v>
      </c>
      <c r="AF321" s="256">
        <v>2026</v>
      </c>
      <c r="AG321" s="256" t="s">
        <v>3916</v>
      </c>
      <c r="AH321" s="256" t="s">
        <v>75</v>
      </c>
      <c r="AU321" s="270" t="e">
        <v>#N/A</v>
      </c>
      <c r="AV321" s="270" t="e">
        <v>#N/A</v>
      </c>
      <c r="AW321" s="270" t="e">
        <v>#N/A</v>
      </c>
      <c r="AX321" s="270" t="e">
        <v>#N/A</v>
      </c>
      <c r="AY321" s="270" t="e">
        <v>#N/A</v>
      </c>
      <c r="AZ321" s="270" t="e">
        <v>#N/A</v>
      </c>
      <c r="BA321" s="270" t="e">
        <v>#N/A</v>
      </c>
      <c r="BB321" s="276" t="s">
        <v>3438</v>
      </c>
    </row>
    <row r="322" spans="1:55" s="256" customFormat="1" ht="24.6" customHeight="1">
      <c r="A322" s="499">
        <v>320</v>
      </c>
      <c r="B322" s="501" t="s">
        <v>3431</v>
      </c>
      <c r="C322" s="256" t="s">
        <v>3606</v>
      </c>
      <c r="D322" s="270"/>
      <c r="E322" s="270"/>
      <c r="F322" s="256" t="s">
        <v>3761</v>
      </c>
      <c r="G322" s="256" t="s">
        <v>3762</v>
      </c>
      <c r="H322" s="256" t="s">
        <v>3790</v>
      </c>
      <c r="I322" s="256" t="s">
        <v>3791</v>
      </c>
      <c r="J322" s="256" t="s">
        <v>3790</v>
      </c>
      <c r="K322" s="256" t="s">
        <v>3911</v>
      </c>
      <c r="Q322" s="256" t="s">
        <v>3018</v>
      </c>
      <c r="R322" s="256" t="s">
        <v>3352</v>
      </c>
      <c r="S322" s="256" t="s">
        <v>75</v>
      </c>
      <c r="T322" s="256" t="s">
        <v>3582</v>
      </c>
      <c r="V322" s="498">
        <v>0</v>
      </c>
      <c r="W322" s="508">
        <v>1</v>
      </c>
      <c r="X322" s="508">
        <v>0.1</v>
      </c>
      <c r="Y322" s="508">
        <v>0.2</v>
      </c>
      <c r="Z322" s="508">
        <v>0.4</v>
      </c>
      <c r="AA322" s="508">
        <v>0.6</v>
      </c>
      <c r="AB322" s="508">
        <v>0.8</v>
      </c>
      <c r="AC322" s="508">
        <v>1</v>
      </c>
      <c r="AE322" s="256" t="s">
        <v>3912</v>
      </c>
      <c r="AF322" s="256" t="s">
        <v>3615</v>
      </c>
      <c r="AG322" s="256" t="s">
        <v>3917</v>
      </c>
      <c r="AH322" s="256" t="s">
        <v>75</v>
      </c>
      <c r="AT322" s="256" t="s">
        <v>376</v>
      </c>
      <c r="AU322" s="270" t="s">
        <v>377</v>
      </c>
      <c r="AV322" s="270" t="s">
        <v>729</v>
      </c>
      <c r="AW322" s="270" t="s">
        <v>1214</v>
      </c>
      <c r="AX322" s="270" t="s">
        <v>2483</v>
      </c>
      <c r="AY322" s="270" t="s">
        <v>75</v>
      </c>
      <c r="AZ322" s="270" t="s">
        <v>2298</v>
      </c>
      <c r="BA322" s="270" t="s">
        <v>41</v>
      </c>
      <c r="BB322" s="270" t="s">
        <v>3442</v>
      </c>
    </row>
    <row r="323" spans="1:55" s="256" customFormat="1" ht="24.6" customHeight="1">
      <c r="A323" s="496">
        <v>321</v>
      </c>
      <c r="B323" s="501" t="s">
        <v>3431</v>
      </c>
      <c r="C323" s="256" t="s">
        <v>3606</v>
      </c>
      <c r="D323" s="270"/>
      <c r="E323" s="270"/>
      <c r="F323" s="256" t="s">
        <v>3761</v>
      </c>
      <c r="G323" s="256" t="s">
        <v>3762</v>
      </c>
      <c r="H323" s="256" t="s">
        <v>3790</v>
      </c>
      <c r="I323" s="256" t="s">
        <v>3791</v>
      </c>
      <c r="J323" s="256" t="s">
        <v>3790</v>
      </c>
      <c r="K323" s="256" t="s">
        <v>3911</v>
      </c>
      <c r="Q323" s="256" t="s">
        <v>3018</v>
      </c>
      <c r="R323" s="256" t="s">
        <v>3352</v>
      </c>
      <c r="S323" s="256" t="s">
        <v>75</v>
      </c>
      <c r="T323" s="256" t="s">
        <v>3582</v>
      </c>
      <c r="V323" s="498">
        <v>0</v>
      </c>
      <c r="W323" s="508">
        <v>1</v>
      </c>
      <c r="X323" s="508">
        <v>0.1</v>
      </c>
      <c r="Y323" s="508">
        <v>0.2</v>
      </c>
      <c r="Z323" s="508">
        <v>0.4</v>
      </c>
      <c r="AA323" s="508">
        <v>0.6</v>
      </c>
      <c r="AB323" s="508">
        <v>0.8</v>
      </c>
      <c r="AC323" s="508">
        <v>1</v>
      </c>
      <c r="AE323" s="256" t="s">
        <v>3912</v>
      </c>
      <c r="AF323" s="256">
        <v>2030</v>
      </c>
      <c r="AG323" s="256" t="s">
        <v>3918</v>
      </c>
      <c r="AH323" s="256" t="s">
        <v>75</v>
      </c>
      <c r="AT323" s="256" t="s">
        <v>402</v>
      </c>
      <c r="AU323" s="270" t="s">
        <v>403</v>
      </c>
      <c r="AV323" s="270" t="s">
        <v>1213</v>
      </c>
      <c r="AW323" s="273">
        <v>45734</v>
      </c>
      <c r="AX323" s="328">
        <v>0.62</v>
      </c>
      <c r="AY323" s="270" t="s">
        <v>1928</v>
      </c>
      <c r="AZ323" s="270" t="s">
        <v>2654</v>
      </c>
      <c r="BA323" s="270" t="s">
        <v>31</v>
      </c>
      <c r="BB323" s="270" t="s">
        <v>3442</v>
      </c>
    </row>
    <row r="324" spans="1:55" s="256" customFormat="1" ht="24.6" customHeight="1">
      <c r="A324" s="499">
        <v>322</v>
      </c>
      <c r="B324" s="501" t="s">
        <v>3431</v>
      </c>
      <c r="C324" s="497" t="s">
        <v>3919</v>
      </c>
      <c r="D324" s="270" t="s">
        <v>3579</v>
      </c>
      <c r="E324" s="270" t="s">
        <v>3849</v>
      </c>
      <c r="F324" s="256" t="s">
        <v>3761</v>
      </c>
      <c r="G324" s="256" t="s">
        <v>3762</v>
      </c>
      <c r="H324" s="256" t="s">
        <v>3790</v>
      </c>
      <c r="I324" s="256" t="s">
        <v>3791</v>
      </c>
      <c r="J324" s="256" t="s">
        <v>3790</v>
      </c>
      <c r="K324" s="256" t="s">
        <v>3920</v>
      </c>
      <c r="Q324" s="256" t="s">
        <v>3079</v>
      </c>
      <c r="R324" s="256" t="s">
        <v>3285</v>
      </c>
      <c r="S324" s="256" t="s">
        <v>3921</v>
      </c>
      <c r="T324" s="256" t="s">
        <v>3582</v>
      </c>
      <c r="V324" s="498">
        <v>0</v>
      </c>
      <c r="W324" s="508">
        <v>1</v>
      </c>
      <c r="X324" s="508">
        <v>0.1</v>
      </c>
      <c r="Y324" s="508">
        <v>0.2</v>
      </c>
      <c r="Z324" s="508">
        <v>0.4</v>
      </c>
      <c r="AA324" s="508">
        <v>0.6</v>
      </c>
      <c r="AB324" s="508">
        <v>0.8</v>
      </c>
      <c r="AC324" s="508">
        <v>1</v>
      </c>
      <c r="AE324" s="256" t="s">
        <v>2864</v>
      </c>
      <c r="AF324" s="256" t="s">
        <v>3774</v>
      </c>
      <c r="AG324" s="256" t="s">
        <v>3922</v>
      </c>
      <c r="AH324" s="256" t="s">
        <v>2864</v>
      </c>
      <c r="AJ324" s="256" t="s">
        <v>417</v>
      </c>
      <c r="AL324" s="256" t="s">
        <v>3923</v>
      </c>
      <c r="AS324" s="256" t="s">
        <v>3924</v>
      </c>
      <c r="AT324" s="256" t="s">
        <v>416</v>
      </c>
      <c r="AU324" s="270" t="s">
        <v>417</v>
      </c>
      <c r="AV324" s="357" t="s">
        <v>2859</v>
      </c>
      <c r="AW324" s="357" t="s">
        <v>2860</v>
      </c>
      <c r="AX324" s="357" t="s">
        <v>1106</v>
      </c>
      <c r="AY324" s="357" t="s">
        <v>1347</v>
      </c>
      <c r="AZ324" s="357" t="s">
        <v>2863</v>
      </c>
      <c r="BA324" s="357" t="s">
        <v>36</v>
      </c>
      <c r="BB324" s="512" t="s">
        <v>3442</v>
      </c>
      <c r="BC324" s="512" t="s">
        <v>3925</v>
      </c>
    </row>
    <row r="325" spans="1:55" s="256" customFormat="1" ht="24.6" customHeight="1">
      <c r="A325" s="500">
        <v>323</v>
      </c>
      <c r="B325" s="501" t="s">
        <v>3431</v>
      </c>
      <c r="C325" s="497" t="s">
        <v>3919</v>
      </c>
      <c r="D325" s="270" t="s">
        <v>3579</v>
      </c>
      <c r="E325" s="270" t="s">
        <v>3849</v>
      </c>
      <c r="F325" s="256" t="s">
        <v>3761</v>
      </c>
      <c r="G325" s="256" t="s">
        <v>3762</v>
      </c>
      <c r="H325" s="256" t="s">
        <v>3790</v>
      </c>
      <c r="I325" s="256" t="s">
        <v>3791</v>
      </c>
      <c r="J325" s="256" t="s">
        <v>3790</v>
      </c>
      <c r="K325" s="256" t="s">
        <v>3920</v>
      </c>
      <c r="Q325" s="256" t="s">
        <v>3079</v>
      </c>
      <c r="R325" s="256" t="s">
        <v>3285</v>
      </c>
      <c r="S325" s="256" t="s">
        <v>3921</v>
      </c>
      <c r="T325" s="256" t="s">
        <v>3582</v>
      </c>
      <c r="V325" s="498">
        <v>0</v>
      </c>
      <c r="W325" s="508">
        <v>1</v>
      </c>
      <c r="X325" s="508">
        <v>0.1</v>
      </c>
      <c r="Y325" s="508">
        <v>0.2</v>
      </c>
      <c r="Z325" s="508">
        <v>0.4</v>
      </c>
      <c r="AA325" s="508">
        <v>0.6</v>
      </c>
      <c r="AB325" s="508">
        <v>0.8</v>
      </c>
      <c r="AC325" s="508">
        <v>1</v>
      </c>
      <c r="AE325" s="256" t="s">
        <v>2864</v>
      </c>
      <c r="AF325" s="256" t="s">
        <v>3926</v>
      </c>
      <c r="AG325" s="256" t="s">
        <v>3927</v>
      </c>
      <c r="AH325" s="256" t="s">
        <v>2864</v>
      </c>
      <c r="AJ325" s="256" t="s">
        <v>417</v>
      </c>
      <c r="AU325" s="270" t="e">
        <v>#N/A</v>
      </c>
      <c r="AV325" s="270" t="e">
        <v>#N/A</v>
      </c>
      <c r="AW325" s="270" t="e">
        <v>#N/A</v>
      </c>
      <c r="AX325" s="270" t="e">
        <v>#N/A</v>
      </c>
      <c r="AY325" s="270" t="e">
        <v>#N/A</v>
      </c>
      <c r="AZ325" s="270" t="e">
        <v>#N/A</v>
      </c>
      <c r="BA325" s="270" t="e">
        <v>#N/A</v>
      </c>
      <c r="BB325" s="276" t="s">
        <v>3438</v>
      </c>
    </row>
    <row r="326" spans="1:55" s="256" customFormat="1" ht="24.6" customHeight="1">
      <c r="A326" s="496">
        <v>324</v>
      </c>
      <c r="B326" s="501" t="s">
        <v>3431</v>
      </c>
      <c r="C326" s="497" t="s">
        <v>3919</v>
      </c>
      <c r="D326" s="270" t="s">
        <v>3579</v>
      </c>
      <c r="E326" s="270" t="s">
        <v>3849</v>
      </c>
      <c r="F326" s="256" t="s">
        <v>3761</v>
      </c>
      <c r="G326" s="256" t="s">
        <v>3762</v>
      </c>
      <c r="H326" s="256" t="s">
        <v>3790</v>
      </c>
      <c r="I326" s="256" t="s">
        <v>3791</v>
      </c>
      <c r="J326" s="256" t="s">
        <v>3790</v>
      </c>
      <c r="K326" s="256" t="s">
        <v>3920</v>
      </c>
      <c r="Q326" s="256" t="s">
        <v>3079</v>
      </c>
      <c r="R326" s="256" t="s">
        <v>3285</v>
      </c>
      <c r="S326" s="256" t="s">
        <v>3921</v>
      </c>
      <c r="T326" s="256" t="s">
        <v>3582</v>
      </c>
      <c r="V326" s="498">
        <v>0</v>
      </c>
      <c r="W326" s="508">
        <v>1</v>
      </c>
      <c r="X326" s="508">
        <v>0.1</v>
      </c>
      <c r="Y326" s="508">
        <v>0.2</v>
      </c>
      <c r="Z326" s="508">
        <v>0.4</v>
      </c>
      <c r="AA326" s="508">
        <v>0.6</v>
      </c>
      <c r="AB326" s="508">
        <v>0.8</v>
      </c>
      <c r="AC326" s="508">
        <v>1</v>
      </c>
      <c r="AE326" s="256" t="s">
        <v>2864</v>
      </c>
      <c r="AF326" s="256" t="s">
        <v>3928</v>
      </c>
      <c r="AG326" s="256" t="s">
        <v>3929</v>
      </c>
      <c r="AH326" s="256" t="s">
        <v>2864</v>
      </c>
      <c r="AJ326" s="256" t="s">
        <v>417</v>
      </c>
      <c r="AU326" s="270" t="e">
        <v>#N/A</v>
      </c>
      <c r="AV326" s="270" t="e">
        <v>#N/A</v>
      </c>
      <c r="AW326" s="270" t="e">
        <v>#N/A</v>
      </c>
      <c r="AX326" s="270" t="e">
        <v>#N/A</v>
      </c>
      <c r="AY326" s="270" t="e">
        <v>#N/A</v>
      </c>
      <c r="AZ326" s="270" t="e">
        <v>#N/A</v>
      </c>
      <c r="BA326" s="270" t="e">
        <v>#N/A</v>
      </c>
      <c r="BB326" s="276" t="s">
        <v>3438</v>
      </c>
    </row>
    <row r="327" spans="1:55" s="256" customFormat="1" ht="24.6" customHeight="1">
      <c r="A327" s="499">
        <v>325</v>
      </c>
      <c r="B327" s="497" t="s">
        <v>3418</v>
      </c>
      <c r="C327" s="256" t="s">
        <v>3463</v>
      </c>
      <c r="D327" s="270"/>
      <c r="E327" s="270"/>
      <c r="F327" s="256" t="s">
        <v>3761</v>
      </c>
      <c r="G327" s="256" t="s">
        <v>3762</v>
      </c>
      <c r="H327" s="256" t="s">
        <v>3790</v>
      </c>
      <c r="I327" s="256" t="s">
        <v>3791</v>
      </c>
      <c r="J327" s="256" t="s">
        <v>3790</v>
      </c>
      <c r="K327" s="256" t="s">
        <v>3930</v>
      </c>
      <c r="Q327" s="256" t="s">
        <v>3124</v>
      </c>
      <c r="R327" s="270" t="s">
        <v>3425</v>
      </c>
      <c r="S327" s="256" t="s">
        <v>75</v>
      </c>
      <c r="W327" s="508"/>
      <c r="X327" s="508"/>
      <c r="Y327" s="508"/>
      <c r="Z327" s="508"/>
      <c r="AA327" s="508"/>
      <c r="AB327" s="508"/>
      <c r="AC327" s="508"/>
      <c r="AU327" s="270"/>
      <c r="AV327" s="270"/>
      <c r="AW327" s="270"/>
      <c r="AX327" s="270"/>
      <c r="AY327" s="270"/>
      <c r="AZ327" s="270"/>
      <c r="BA327" s="270"/>
    </row>
    <row r="328" spans="1:55" s="256" customFormat="1" ht="24.6" customHeight="1">
      <c r="A328" s="496">
        <v>326</v>
      </c>
      <c r="B328" s="497" t="s">
        <v>3418</v>
      </c>
      <c r="C328" s="256" t="s">
        <v>3463</v>
      </c>
      <c r="D328" s="270"/>
      <c r="E328" s="270"/>
      <c r="F328" s="256" t="s">
        <v>3761</v>
      </c>
      <c r="G328" s="256" t="s">
        <v>3762</v>
      </c>
      <c r="H328" s="256" t="s">
        <v>3790</v>
      </c>
      <c r="I328" s="256" t="s">
        <v>3791</v>
      </c>
      <c r="J328" s="256" t="s">
        <v>3790</v>
      </c>
      <c r="K328" s="256" t="s">
        <v>3930</v>
      </c>
      <c r="Q328" s="256" t="s">
        <v>3124</v>
      </c>
      <c r="R328" s="270" t="s">
        <v>3425</v>
      </c>
      <c r="S328" s="256" t="s">
        <v>75</v>
      </c>
      <c r="X328" s="508"/>
      <c r="Y328" s="508"/>
      <c r="Z328" s="508"/>
      <c r="AA328" s="508"/>
      <c r="AB328" s="508"/>
      <c r="AC328" s="508"/>
      <c r="AU328" s="270"/>
      <c r="AV328" s="270"/>
      <c r="AW328" s="270"/>
      <c r="AX328" s="270"/>
      <c r="AY328" s="270"/>
      <c r="AZ328" s="270"/>
      <c r="BA328" s="270"/>
      <c r="BB328" s="276"/>
    </row>
    <row r="329" spans="1:55" s="256" customFormat="1" ht="24.6" customHeight="1">
      <c r="A329" s="499">
        <v>327</v>
      </c>
      <c r="B329" s="497" t="s">
        <v>3418</v>
      </c>
      <c r="C329" s="256" t="s">
        <v>3463</v>
      </c>
      <c r="D329" s="270"/>
      <c r="E329" s="270"/>
      <c r="F329" s="256" t="s">
        <v>3761</v>
      </c>
      <c r="G329" s="256" t="s">
        <v>3762</v>
      </c>
      <c r="H329" s="256" t="s">
        <v>3790</v>
      </c>
      <c r="I329" s="256" t="s">
        <v>3791</v>
      </c>
      <c r="J329" s="256" t="s">
        <v>3790</v>
      </c>
      <c r="K329" s="256" t="s">
        <v>3930</v>
      </c>
      <c r="Q329" s="256" t="s">
        <v>3124</v>
      </c>
      <c r="R329" s="270" t="s">
        <v>3425</v>
      </c>
      <c r="S329" s="256" t="s">
        <v>75</v>
      </c>
      <c r="X329" s="508"/>
      <c r="Y329" s="508"/>
      <c r="Z329" s="508"/>
      <c r="AA329" s="508"/>
      <c r="AB329" s="508"/>
      <c r="AC329" s="508"/>
      <c r="AU329" s="270"/>
      <c r="AV329" s="270"/>
      <c r="AW329" s="270"/>
      <c r="AX329" s="270"/>
      <c r="AY329" s="270"/>
      <c r="AZ329" s="270"/>
      <c r="BA329" s="270"/>
      <c r="BB329" s="276"/>
    </row>
    <row r="330" spans="1:55" s="256" customFormat="1" ht="24.6" customHeight="1">
      <c r="A330" s="500">
        <v>328</v>
      </c>
      <c r="B330" s="497" t="s">
        <v>3418</v>
      </c>
      <c r="C330" s="256" t="s">
        <v>3463</v>
      </c>
      <c r="D330" s="270"/>
      <c r="E330" s="270"/>
      <c r="F330" s="256" t="s">
        <v>3761</v>
      </c>
      <c r="G330" s="256" t="s">
        <v>3762</v>
      </c>
      <c r="H330" s="256" t="s">
        <v>3790</v>
      </c>
      <c r="I330" s="256" t="s">
        <v>3791</v>
      </c>
      <c r="J330" s="256" t="s">
        <v>3790</v>
      </c>
      <c r="K330" s="256" t="s">
        <v>3930</v>
      </c>
      <c r="Q330" s="256" t="s">
        <v>3124</v>
      </c>
      <c r="R330" s="270" t="s">
        <v>3425</v>
      </c>
      <c r="S330" s="256" t="s">
        <v>75</v>
      </c>
      <c r="X330" s="508"/>
      <c r="Y330" s="508"/>
      <c r="Z330" s="508"/>
      <c r="AA330" s="508"/>
      <c r="AB330" s="508"/>
      <c r="AC330" s="508"/>
      <c r="AU330" s="270"/>
      <c r="AV330" s="270"/>
      <c r="AW330" s="270"/>
      <c r="AX330" s="270"/>
      <c r="AY330" s="270"/>
      <c r="AZ330" s="270"/>
      <c r="BA330" s="270"/>
      <c r="BB330" s="276"/>
    </row>
    <row r="331" spans="1:55" s="256" customFormat="1" ht="24.6" customHeight="1">
      <c r="A331" s="496">
        <v>329</v>
      </c>
      <c r="B331" s="501" t="s">
        <v>3431</v>
      </c>
      <c r="C331" s="256" t="s">
        <v>3606</v>
      </c>
      <c r="D331" s="270"/>
      <c r="E331" s="270"/>
      <c r="F331" s="256" t="s">
        <v>3761</v>
      </c>
      <c r="G331" s="256" t="s">
        <v>3762</v>
      </c>
      <c r="H331" s="256" t="s">
        <v>3790</v>
      </c>
      <c r="I331" s="256" t="s">
        <v>3791</v>
      </c>
      <c r="J331" s="256" t="s">
        <v>3790</v>
      </c>
      <c r="K331" s="256" t="s">
        <v>3931</v>
      </c>
      <c r="Q331" s="256" t="s">
        <v>3028</v>
      </c>
      <c r="R331" s="256" t="s">
        <v>3296</v>
      </c>
      <c r="S331" s="256" t="s">
        <v>75</v>
      </c>
      <c r="T331" s="256" t="s">
        <v>3582</v>
      </c>
      <c r="V331" s="498">
        <v>0</v>
      </c>
      <c r="W331" s="508">
        <v>1</v>
      </c>
      <c r="X331" s="508">
        <v>0.1</v>
      </c>
      <c r="Y331" s="508">
        <v>0.2</v>
      </c>
      <c r="Z331" s="508">
        <v>0.4</v>
      </c>
      <c r="AA331" s="508">
        <v>0.6</v>
      </c>
      <c r="AB331" s="508">
        <v>0.8</v>
      </c>
      <c r="AC331" s="508">
        <v>1</v>
      </c>
      <c r="AE331" s="256" t="s">
        <v>3804</v>
      </c>
      <c r="AF331" s="256">
        <v>2025</v>
      </c>
      <c r="AG331" s="256" t="s">
        <v>3932</v>
      </c>
      <c r="AH331" s="256" t="s">
        <v>75</v>
      </c>
      <c r="AK331" s="256" t="s">
        <v>3933</v>
      </c>
      <c r="AT331" s="256" t="s">
        <v>357</v>
      </c>
      <c r="AU331" s="270" t="s">
        <v>358</v>
      </c>
      <c r="AV331" s="270" t="s">
        <v>2516</v>
      </c>
      <c r="AW331" s="270" t="s">
        <v>2517</v>
      </c>
      <c r="AX331" s="270" t="s">
        <v>2515</v>
      </c>
      <c r="AY331" s="270" t="s">
        <v>75</v>
      </c>
      <c r="AZ331" s="270" t="s">
        <v>2520</v>
      </c>
      <c r="BA331" s="270" t="s">
        <v>41</v>
      </c>
      <c r="BB331" s="270" t="s">
        <v>3442</v>
      </c>
    </row>
    <row r="332" spans="1:55" s="256" customFormat="1" ht="24.6" customHeight="1">
      <c r="A332" s="499">
        <v>330</v>
      </c>
      <c r="B332" s="501" t="s">
        <v>3431</v>
      </c>
      <c r="C332" s="256" t="s">
        <v>3606</v>
      </c>
      <c r="D332" s="270"/>
      <c r="E332" s="270"/>
      <c r="F332" s="256" t="s">
        <v>3761</v>
      </c>
      <c r="G332" s="256" t="s">
        <v>3762</v>
      </c>
      <c r="H332" s="256" t="s">
        <v>3790</v>
      </c>
      <c r="I332" s="256" t="s">
        <v>3791</v>
      </c>
      <c r="J332" s="256" t="s">
        <v>3790</v>
      </c>
      <c r="K332" s="256" t="s">
        <v>3931</v>
      </c>
      <c r="Q332" s="256" t="s">
        <v>3028</v>
      </c>
      <c r="R332" s="256" t="s">
        <v>3296</v>
      </c>
      <c r="S332" s="256" t="s">
        <v>75</v>
      </c>
      <c r="T332" s="256" t="s">
        <v>3582</v>
      </c>
      <c r="V332" s="498">
        <v>0</v>
      </c>
      <c r="W332" s="508">
        <v>1</v>
      </c>
      <c r="X332" s="508">
        <v>0.1</v>
      </c>
      <c r="Y332" s="508">
        <v>0.2</v>
      </c>
      <c r="Z332" s="508">
        <v>0.4</v>
      </c>
      <c r="AA332" s="508">
        <v>0.6</v>
      </c>
      <c r="AB332" s="508">
        <v>0.8</v>
      </c>
      <c r="AC332" s="508">
        <v>1</v>
      </c>
      <c r="AE332" s="256" t="s">
        <v>3804</v>
      </c>
      <c r="AF332" s="256">
        <v>2025</v>
      </c>
      <c r="AG332" s="256" t="s">
        <v>3932</v>
      </c>
      <c r="AH332" s="256" t="s">
        <v>75</v>
      </c>
      <c r="AT332" s="256" t="s">
        <v>414</v>
      </c>
      <c r="AU332" s="270" t="s">
        <v>415</v>
      </c>
      <c r="AV332" s="270" t="s">
        <v>1213</v>
      </c>
      <c r="AW332" s="270" t="s">
        <v>1214</v>
      </c>
      <c r="AX332" s="270" t="s">
        <v>2535</v>
      </c>
      <c r="AY332" s="270" t="s">
        <v>75</v>
      </c>
      <c r="AZ332" s="270" t="s">
        <v>2298</v>
      </c>
      <c r="BA332" s="270" t="s">
        <v>41</v>
      </c>
      <c r="BB332" s="270" t="s">
        <v>3442</v>
      </c>
    </row>
    <row r="333" spans="1:55" s="256" customFormat="1" ht="24.6" customHeight="1">
      <c r="A333" s="496">
        <v>331</v>
      </c>
      <c r="B333" s="501" t="s">
        <v>3431</v>
      </c>
      <c r="C333" s="256" t="s">
        <v>3606</v>
      </c>
      <c r="D333" s="270"/>
      <c r="E333" s="270"/>
      <c r="F333" s="256" t="s">
        <v>3761</v>
      </c>
      <c r="G333" s="256" t="s">
        <v>3762</v>
      </c>
      <c r="H333" s="256" t="s">
        <v>3790</v>
      </c>
      <c r="I333" s="256" t="s">
        <v>3791</v>
      </c>
      <c r="J333" s="256" t="s">
        <v>3790</v>
      </c>
      <c r="K333" s="256" t="s">
        <v>3931</v>
      </c>
      <c r="Q333" s="256" t="s">
        <v>3028</v>
      </c>
      <c r="R333" s="256" t="s">
        <v>3296</v>
      </c>
      <c r="S333" s="256" t="s">
        <v>75</v>
      </c>
      <c r="T333" s="256" t="s">
        <v>3582</v>
      </c>
      <c r="V333" s="498">
        <v>0</v>
      </c>
      <c r="W333" s="508">
        <v>1</v>
      </c>
      <c r="X333" s="508">
        <v>0.1</v>
      </c>
      <c r="Y333" s="508">
        <v>0.2</v>
      </c>
      <c r="Z333" s="508">
        <v>0.4</v>
      </c>
      <c r="AA333" s="508">
        <v>0.6</v>
      </c>
      <c r="AB333" s="508">
        <v>0.8</v>
      </c>
      <c r="AC333" s="508">
        <v>1</v>
      </c>
      <c r="AE333" s="256" t="s">
        <v>3804</v>
      </c>
      <c r="AF333" s="256" t="s">
        <v>3435</v>
      </c>
      <c r="AG333" s="256" t="s">
        <v>3934</v>
      </c>
      <c r="AH333" s="256" t="s">
        <v>75</v>
      </c>
      <c r="AT333" s="256" t="s">
        <v>410</v>
      </c>
      <c r="AU333" s="270" t="s">
        <v>411</v>
      </c>
      <c r="AV333" s="270" t="s">
        <v>2725</v>
      </c>
      <c r="AW333" s="270" t="s">
        <v>2071</v>
      </c>
      <c r="AX333" s="270" t="s">
        <v>462</v>
      </c>
      <c r="AY333" s="270" t="s">
        <v>75</v>
      </c>
      <c r="AZ333" s="270" t="s">
        <v>2729</v>
      </c>
      <c r="BA333" s="270" t="s">
        <v>57</v>
      </c>
      <c r="BB333" s="270" t="s">
        <v>3442</v>
      </c>
    </row>
    <row r="334" spans="1:55" s="256" customFormat="1" ht="24.6" customHeight="1">
      <c r="A334" s="499">
        <v>332</v>
      </c>
      <c r="B334" s="501" t="s">
        <v>3431</v>
      </c>
      <c r="C334" s="256" t="s">
        <v>3606</v>
      </c>
      <c r="D334" s="270"/>
      <c r="E334" s="270"/>
      <c r="F334" s="256" t="s">
        <v>3761</v>
      </c>
      <c r="G334" s="256" t="s">
        <v>3762</v>
      </c>
      <c r="H334" s="256" t="s">
        <v>3790</v>
      </c>
      <c r="I334" s="256" t="s">
        <v>3791</v>
      </c>
      <c r="J334" s="256" t="s">
        <v>3790</v>
      </c>
      <c r="K334" s="256" t="s">
        <v>3931</v>
      </c>
      <c r="Q334" s="256" t="s">
        <v>3028</v>
      </c>
      <c r="R334" s="256" t="s">
        <v>3296</v>
      </c>
      <c r="S334" s="256" t="s">
        <v>75</v>
      </c>
      <c r="T334" s="256" t="s">
        <v>3582</v>
      </c>
      <c r="V334" s="498">
        <v>0</v>
      </c>
      <c r="W334" s="508">
        <v>1</v>
      </c>
      <c r="X334" s="508">
        <v>0.1</v>
      </c>
      <c r="Y334" s="508">
        <v>0.2</v>
      </c>
      <c r="Z334" s="508">
        <v>0.4</v>
      </c>
      <c r="AA334" s="508">
        <v>0.6</v>
      </c>
      <c r="AB334" s="508">
        <v>0.8</v>
      </c>
      <c r="AC334" s="508">
        <v>1</v>
      </c>
      <c r="AE334" s="256" t="s">
        <v>3804</v>
      </c>
      <c r="AF334" s="256">
        <v>2030</v>
      </c>
      <c r="AG334" s="256" t="s">
        <v>3935</v>
      </c>
      <c r="AH334" s="256" t="s">
        <v>75</v>
      </c>
      <c r="AU334" s="270"/>
      <c r="AV334" s="357" t="s">
        <v>2740</v>
      </c>
      <c r="AW334" s="357" t="s">
        <v>3936</v>
      </c>
      <c r="AX334" s="357" t="s">
        <v>797</v>
      </c>
      <c r="AY334" s="357" t="s">
        <v>75</v>
      </c>
      <c r="AZ334" s="357" t="s">
        <v>2563</v>
      </c>
      <c r="BA334" s="357" t="s">
        <v>41</v>
      </c>
      <c r="BB334" s="512" t="s">
        <v>3442</v>
      </c>
    </row>
    <row r="335" spans="1:55" s="256" customFormat="1" ht="24.6" customHeight="1">
      <c r="A335" s="500">
        <v>333</v>
      </c>
      <c r="B335" s="497" t="s">
        <v>3418</v>
      </c>
      <c r="C335" s="256" t="s">
        <v>3463</v>
      </c>
      <c r="D335" s="270"/>
      <c r="E335" s="270"/>
      <c r="F335" s="256" t="s">
        <v>3761</v>
      </c>
      <c r="G335" s="256" t="s">
        <v>3762</v>
      </c>
      <c r="H335" s="256" t="s">
        <v>3790</v>
      </c>
      <c r="I335" s="256" t="s">
        <v>3791</v>
      </c>
      <c r="J335" s="256" t="s">
        <v>3790</v>
      </c>
      <c r="K335" s="256" t="s">
        <v>3937</v>
      </c>
      <c r="Q335" s="256" t="s">
        <v>3138</v>
      </c>
      <c r="R335" s="270" t="s">
        <v>3425</v>
      </c>
      <c r="S335" s="256" t="s">
        <v>3470</v>
      </c>
      <c r="X335" s="508"/>
      <c r="Y335" s="508"/>
      <c r="Z335" s="508"/>
      <c r="AA335" s="508"/>
      <c r="AB335" s="508"/>
      <c r="AC335" s="508"/>
      <c r="AU335" s="270"/>
      <c r="AV335" s="270"/>
      <c r="AW335" s="270"/>
      <c r="AX335" s="270"/>
      <c r="AY335" s="270"/>
      <c r="AZ335" s="270"/>
      <c r="BA335" s="270"/>
    </row>
    <row r="336" spans="1:55" s="256" customFormat="1" ht="24.6" customHeight="1">
      <c r="A336" s="496">
        <v>334</v>
      </c>
      <c r="B336" s="501" t="s">
        <v>3431</v>
      </c>
      <c r="C336" s="256" t="s">
        <v>3463</v>
      </c>
      <c r="D336" s="270"/>
      <c r="E336" s="270"/>
      <c r="F336" s="256" t="s">
        <v>3938</v>
      </c>
      <c r="H336" s="256" t="s">
        <v>3939</v>
      </c>
      <c r="I336" s="256" t="s">
        <v>3791</v>
      </c>
      <c r="J336" s="256" t="s">
        <v>3939</v>
      </c>
      <c r="K336" s="256" t="s">
        <v>3940</v>
      </c>
      <c r="Q336" s="256" t="s">
        <v>3036</v>
      </c>
      <c r="R336" s="256" t="s">
        <v>3287</v>
      </c>
      <c r="S336" s="256" t="s">
        <v>840</v>
      </c>
      <c r="T336" s="256" t="s">
        <v>3582</v>
      </c>
      <c r="V336" s="498">
        <v>0</v>
      </c>
      <c r="W336" s="508">
        <v>1</v>
      </c>
      <c r="X336" s="508">
        <v>0.1</v>
      </c>
      <c r="Y336" s="508">
        <v>0.2</v>
      </c>
      <c r="Z336" s="508">
        <v>0.4</v>
      </c>
      <c r="AA336" s="508">
        <v>0.6</v>
      </c>
      <c r="AB336" s="508">
        <v>0.8</v>
      </c>
      <c r="AC336" s="508">
        <v>1</v>
      </c>
      <c r="AD336" s="508"/>
      <c r="AE336" s="256" t="s">
        <v>3941</v>
      </c>
      <c r="AF336" s="256">
        <v>2025</v>
      </c>
      <c r="AG336" s="256" t="s">
        <v>3942</v>
      </c>
      <c r="AH336" s="256" t="s">
        <v>3943</v>
      </c>
      <c r="AL336" s="256" t="s">
        <v>3944</v>
      </c>
      <c r="AT336" s="256" t="s">
        <v>138</v>
      </c>
      <c r="AU336" s="270" t="s">
        <v>139</v>
      </c>
      <c r="AV336" s="270" t="s">
        <v>862</v>
      </c>
      <c r="AW336" s="270" t="s">
        <v>1621</v>
      </c>
      <c r="AX336" s="270" t="s">
        <v>485</v>
      </c>
      <c r="AY336" s="270" t="s">
        <v>840</v>
      </c>
      <c r="AZ336" s="270" t="s">
        <v>1623</v>
      </c>
      <c r="BA336" s="270" t="s">
        <v>57</v>
      </c>
      <c r="BB336" s="270" t="s">
        <v>3442</v>
      </c>
    </row>
    <row r="337" spans="1:55" s="256" customFormat="1" ht="24.6" customHeight="1">
      <c r="A337" s="499">
        <v>335</v>
      </c>
      <c r="B337" s="501" t="s">
        <v>3431</v>
      </c>
      <c r="C337" s="497" t="s">
        <v>3823</v>
      </c>
      <c r="D337" s="270" t="s">
        <v>3711</v>
      </c>
      <c r="E337" s="270" t="s">
        <v>3945</v>
      </c>
      <c r="F337" s="256" t="s">
        <v>3938</v>
      </c>
      <c r="H337" s="256" t="s">
        <v>3939</v>
      </c>
      <c r="I337" s="256" t="s">
        <v>3791</v>
      </c>
      <c r="J337" s="256" t="s">
        <v>3939</v>
      </c>
      <c r="K337" s="256" t="s">
        <v>3940</v>
      </c>
      <c r="Q337" s="256" t="s">
        <v>3036</v>
      </c>
      <c r="R337" s="256" t="s">
        <v>3287</v>
      </c>
      <c r="S337" s="256" t="s">
        <v>840</v>
      </c>
      <c r="T337" s="256" t="s">
        <v>3582</v>
      </c>
      <c r="V337" s="498">
        <v>0</v>
      </c>
      <c r="W337" s="508">
        <v>1</v>
      </c>
      <c r="X337" s="508">
        <v>0.1</v>
      </c>
      <c r="Y337" s="508">
        <v>0.2</v>
      </c>
      <c r="Z337" s="508">
        <v>0.4</v>
      </c>
      <c r="AA337" s="508">
        <v>0.6</v>
      </c>
      <c r="AB337" s="508">
        <v>0.8</v>
      </c>
      <c r="AC337" s="508">
        <v>1</v>
      </c>
      <c r="AD337" s="508"/>
      <c r="AE337" s="256" t="s">
        <v>3941</v>
      </c>
      <c r="AF337" s="256" t="s">
        <v>3946</v>
      </c>
      <c r="AG337" s="256" t="s">
        <v>3947</v>
      </c>
      <c r="AH337" s="256" t="s">
        <v>3943</v>
      </c>
      <c r="AT337" s="256" t="s">
        <v>158</v>
      </c>
      <c r="AU337" s="270" t="s">
        <v>159</v>
      </c>
      <c r="AV337" s="357" t="s">
        <v>835</v>
      </c>
      <c r="AW337" s="357" t="s">
        <v>1681</v>
      </c>
      <c r="AX337" s="357" t="s">
        <v>797</v>
      </c>
      <c r="AY337" s="357" t="s">
        <v>840</v>
      </c>
      <c r="AZ337" s="357" t="s">
        <v>841</v>
      </c>
      <c r="BA337" s="357" t="s">
        <v>41</v>
      </c>
      <c r="BB337" s="512" t="s">
        <v>3442</v>
      </c>
      <c r="BC337" s="512" t="s">
        <v>3948</v>
      </c>
    </row>
    <row r="338" spans="1:55" s="256" customFormat="1" ht="24.6" customHeight="1">
      <c r="A338" s="496">
        <v>336</v>
      </c>
      <c r="B338" s="501" t="s">
        <v>3431</v>
      </c>
      <c r="C338" s="256" t="s">
        <v>3463</v>
      </c>
      <c r="D338" s="270"/>
      <c r="E338" s="270"/>
      <c r="F338" s="256" t="s">
        <v>3938</v>
      </c>
      <c r="H338" s="256" t="s">
        <v>3939</v>
      </c>
      <c r="I338" s="256" t="s">
        <v>3791</v>
      </c>
      <c r="J338" s="256" t="s">
        <v>3939</v>
      </c>
      <c r="K338" s="256" t="s">
        <v>3940</v>
      </c>
      <c r="Q338" s="256" t="s">
        <v>3036</v>
      </c>
      <c r="R338" s="256" t="s">
        <v>3287</v>
      </c>
      <c r="S338" s="256" t="s">
        <v>840</v>
      </c>
      <c r="T338" s="256" t="s">
        <v>3582</v>
      </c>
      <c r="V338" s="498">
        <v>0</v>
      </c>
      <c r="W338" s="508">
        <v>1</v>
      </c>
      <c r="X338" s="508">
        <v>0.1</v>
      </c>
      <c r="Y338" s="508">
        <v>0.2</v>
      </c>
      <c r="Z338" s="508">
        <v>0.4</v>
      </c>
      <c r="AA338" s="508">
        <v>0.6</v>
      </c>
      <c r="AB338" s="508">
        <v>0.8</v>
      </c>
      <c r="AC338" s="508">
        <v>1</v>
      </c>
      <c r="AD338" s="508"/>
      <c r="AE338" s="256" t="s">
        <v>3941</v>
      </c>
      <c r="AF338" s="256">
        <v>2028</v>
      </c>
      <c r="AG338" s="256" t="s">
        <v>3949</v>
      </c>
      <c r="AH338" s="256" t="s">
        <v>3943</v>
      </c>
      <c r="AT338" s="256" t="s">
        <v>184</v>
      </c>
      <c r="AU338" s="270" t="s">
        <v>185</v>
      </c>
      <c r="AV338" s="270" t="s">
        <v>1772</v>
      </c>
      <c r="AW338" s="270" t="s">
        <v>1122</v>
      </c>
      <c r="AX338" s="270" t="s">
        <v>1771</v>
      </c>
      <c r="AY338" s="270" t="s">
        <v>840</v>
      </c>
      <c r="AZ338" s="270" t="s">
        <v>1775</v>
      </c>
      <c r="BA338" s="270" t="s">
        <v>41</v>
      </c>
      <c r="BB338" s="270" t="s">
        <v>3442</v>
      </c>
    </row>
    <row r="339" spans="1:55" s="256" customFormat="1" ht="24.6" customHeight="1">
      <c r="A339" s="499">
        <v>337</v>
      </c>
      <c r="B339" s="501" t="s">
        <v>3431</v>
      </c>
      <c r="C339" s="256" t="s">
        <v>3463</v>
      </c>
      <c r="D339" s="270"/>
      <c r="E339" s="270"/>
      <c r="F339" s="256" t="s">
        <v>3938</v>
      </c>
      <c r="H339" s="256" t="s">
        <v>3939</v>
      </c>
      <c r="I339" s="256" t="s">
        <v>3791</v>
      </c>
      <c r="J339" s="256" t="s">
        <v>3939</v>
      </c>
      <c r="K339" s="256" t="s">
        <v>3940</v>
      </c>
      <c r="Q339" s="256" t="s">
        <v>3036</v>
      </c>
      <c r="R339" s="256" t="s">
        <v>3287</v>
      </c>
      <c r="S339" s="256" t="s">
        <v>840</v>
      </c>
      <c r="T339" s="256" t="s">
        <v>3582</v>
      </c>
      <c r="V339" s="498">
        <v>0</v>
      </c>
      <c r="W339" s="508">
        <v>1</v>
      </c>
      <c r="X339" s="508">
        <v>0.1</v>
      </c>
      <c r="Y339" s="508">
        <v>0.2</v>
      </c>
      <c r="Z339" s="508">
        <v>0.4</v>
      </c>
      <c r="AA339" s="508">
        <v>0.6</v>
      </c>
      <c r="AB339" s="508">
        <v>0.8</v>
      </c>
      <c r="AC339" s="508">
        <v>1</v>
      </c>
      <c r="AD339" s="508"/>
      <c r="AE339" s="256" t="s">
        <v>3941</v>
      </c>
      <c r="AF339" s="256">
        <v>2029</v>
      </c>
      <c r="AG339" s="256" t="s">
        <v>3950</v>
      </c>
      <c r="AH339" s="256" t="s">
        <v>3943</v>
      </c>
      <c r="AU339" s="270"/>
      <c r="AV339" s="270"/>
      <c r="AW339" s="270"/>
      <c r="AX339" s="270"/>
      <c r="AY339" s="270"/>
      <c r="AZ339" s="270"/>
      <c r="BA339" s="270"/>
      <c r="BB339" s="270"/>
    </row>
    <row r="340" spans="1:55" s="256" customFormat="1" ht="24.6" customHeight="1">
      <c r="A340" s="500">
        <v>338</v>
      </c>
      <c r="B340" s="501" t="s">
        <v>3431</v>
      </c>
      <c r="C340" s="256" t="s">
        <v>3463</v>
      </c>
      <c r="D340" s="270"/>
      <c r="E340" s="270"/>
      <c r="F340" s="256" t="s">
        <v>3938</v>
      </c>
      <c r="H340" s="256" t="s">
        <v>3939</v>
      </c>
      <c r="I340" s="256" t="s">
        <v>3791</v>
      </c>
      <c r="J340" s="256" t="s">
        <v>3939</v>
      </c>
      <c r="K340" s="256" t="s">
        <v>3940</v>
      </c>
      <c r="Q340" s="256" t="s">
        <v>3036</v>
      </c>
      <c r="R340" s="256" t="s">
        <v>3287</v>
      </c>
      <c r="S340" s="256" t="s">
        <v>840</v>
      </c>
      <c r="T340" s="256" t="s">
        <v>3582</v>
      </c>
      <c r="V340" s="498">
        <v>0</v>
      </c>
      <c r="W340" s="508">
        <v>1</v>
      </c>
      <c r="X340" s="508">
        <v>0.1</v>
      </c>
      <c r="Y340" s="508">
        <v>0.2</v>
      </c>
      <c r="Z340" s="508">
        <v>0.4</v>
      </c>
      <c r="AA340" s="508">
        <v>0.6</v>
      </c>
      <c r="AB340" s="508">
        <v>0.8</v>
      </c>
      <c r="AC340" s="508">
        <v>1</v>
      </c>
      <c r="AD340" s="508"/>
      <c r="AE340" s="256" t="s">
        <v>3941</v>
      </c>
      <c r="AF340" s="256">
        <v>2030</v>
      </c>
      <c r="AG340" s="256" t="s">
        <v>3951</v>
      </c>
      <c r="AH340" s="256" t="s">
        <v>3943</v>
      </c>
      <c r="AU340" s="270"/>
      <c r="AV340" s="270"/>
      <c r="AW340" s="270"/>
      <c r="AX340" s="270"/>
      <c r="AY340" s="270"/>
      <c r="AZ340" s="270"/>
      <c r="BA340" s="270"/>
      <c r="BB340" s="270"/>
    </row>
    <row r="341" spans="1:55" s="256" customFormat="1" ht="24.6" customHeight="1">
      <c r="A341" s="496">
        <v>339</v>
      </c>
      <c r="B341" s="501" t="s">
        <v>3431</v>
      </c>
      <c r="C341" s="256" t="s">
        <v>3952</v>
      </c>
      <c r="D341" s="270"/>
      <c r="E341" s="270"/>
      <c r="F341" s="256" t="s">
        <v>3938</v>
      </c>
      <c r="G341" s="51"/>
      <c r="H341" s="256" t="s">
        <v>3953</v>
      </c>
      <c r="I341" s="51"/>
      <c r="J341" s="256" t="s">
        <v>3953</v>
      </c>
      <c r="K341" s="256" t="s">
        <v>3954</v>
      </c>
      <c r="Q341" s="256" t="s">
        <v>3955</v>
      </c>
      <c r="R341" s="256" t="s">
        <v>3345</v>
      </c>
      <c r="S341" s="256" t="s">
        <v>840</v>
      </c>
      <c r="T341" s="256" t="s">
        <v>3434</v>
      </c>
      <c r="V341" s="498">
        <v>0</v>
      </c>
      <c r="W341" s="508">
        <v>1</v>
      </c>
      <c r="X341" s="508">
        <v>0.1</v>
      </c>
      <c r="Y341" s="508">
        <v>0.2</v>
      </c>
      <c r="Z341" s="508">
        <v>0.4</v>
      </c>
      <c r="AA341" s="508">
        <v>0.6</v>
      </c>
      <c r="AB341" s="508">
        <v>0.8</v>
      </c>
      <c r="AC341" s="508">
        <v>1</v>
      </c>
      <c r="AD341" s="508"/>
      <c r="AE341" s="256" t="s">
        <v>840</v>
      </c>
      <c r="AF341" s="256">
        <v>2025</v>
      </c>
      <c r="AG341" s="256" t="s">
        <v>3956</v>
      </c>
      <c r="AH341" s="256" t="s">
        <v>3957</v>
      </c>
      <c r="AR341" s="112" t="s">
        <v>3958</v>
      </c>
      <c r="AU341" s="270"/>
      <c r="AV341" s="270"/>
      <c r="AW341" s="270"/>
      <c r="AX341" s="270"/>
      <c r="AY341" s="270"/>
      <c r="AZ341" s="270"/>
      <c r="BA341" s="270"/>
      <c r="BB341" s="278"/>
    </row>
    <row r="342" spans="1:55" s="256" customFormat="1" ht="24.6" customHeight="1">
      <c r="A342" s="499">
        <v>340</v>
      </c>
      <c r="B342" s="501" t="s">
        <v>3431</v>
      </c>
      <c r="C342" s="256" t="s">
        <v>3952</v>
      </c>
      <c r="D342" s="270"/>
      <c r="E342" s="270"/>
      <c r="F342" s="256" t="s">
        <v>3938</v>
      </c>
      <c r="G342" s="51"/>
      <c r="H342" s="256" t="s">
        <v>3953</v>
      </c>
      <c r="I342" s="51"/>
      <c r="J342" s="256" t="s">
        <v>3953</v>
      </c>
      <c r="K342" s="256" t="s">
        <v>3954</v>
      </c>
      <c r="Q342" s="256" t="s">
        <v>3955</v>
      </c>
      <c r="R342" s="256" t="s">
        <v>3345</v>
      </c>
      <c r="S342" s="256" t="s">
        <v>840</v>
      </c>
      <c r="T342" s="256" t="s">
        <v>3434</v>
      </c>
      <c r="V342" s="498">
        <v>0</v>
      </c>
      <c r="W342" s="508">
        <v>1</v>
      </c>
      <c r="X342" s="508">
        <v>0.1</v>
      </c>
      <c r="Y342" s="508">
        <v>0.2</v>
      </c>
      <c r="Z342" s="508">
        <v>0.4</v>
      </c>
      <c r="AA342" s="508">
        <v>0.6</v>
      </c>
      <c r="AB342" s="508">
        <v>0.8</v>
      </c>
      <c r="AC342" s="508">
        <v>1</v>
      </c>
      <c r="AD342" s="508"/>
      <c r="AE342" s="256" t="s">
        <v>840</v>
      </c>
      <c r="AF342" s="256" t="s">
        <v>3946</v>
      </c>
      <c r="AG342" s="256" t="s">
        <v>3959</v>
      </c>
      <c r="AH342" s="256" t="s">
        <v>3957</v>
      </c>
      <c r="AR342" s="112" t="s">
        <v>3958</v>
      </c>
      <c r="AU342" s="270"/>
      <c r="AV342" s="270"/>
      <c r="AW342" s="270"/>
      <c r="AX342" s="270"/>
      <c r="AY342" s="270"/>
      <c r="AZ342" s="270"/>
      <c r="BA342" s="270"/>
      <c r="BB342" s="278"/>
    </row>
    <row r="343" spans="1:55" s="256" customFormat="1" ht="24.6" customHeight="1">
      <c r="A343" s="496">
        <v>341</v>
      </c>
      <c r="B343" s="501" t="s">
        <v>3431</v>
      </c>
      <c r="C343" s="256" t="s">
        <v>3952</v>
      </c>
      <c r="D343" s="270"/>
      <c r="E343" s="270"/>
      <c r="F343" s="256" t="s">
        <v>3938</v>
      </c>
      <c r="G343" s="51"/>
      <c r="H343" s="256" t="s">
        <v>3953</v>
      </c>
      <c r="I343" s="51"/>
      <c r="J343" s="256" t="s">
        <v>3953</v>
      </c>
      <c r="K343" s="256" t="s">
        <v>3954</v>
      </c>
      <c r="Q343" s="256" t="s">
        <v>3955</v>
      </c>
      <c r="R343" s="256" t="s">
        <v>3345</v>
      </c>
      <c r="S343" s="256" t="s">
        <v>840</v>
      </c>
      <c r="T343" s="256" t="s">
        <v>3434</v>
      </c>
      <c r="V343" s="498">
        <v>0</v>
      </c>
      <c r="W343" s="508">
        <v>1</v>
      </c>
      <c r="X343" s="508">
        <v>0.1</v>
      </c>
      <c r="Y343" s="508">
        <v>0.2</v>
      </c>
      <c r="Z343" s="508">
        <v>0.4</v>
      </c>
      <c r="AA343" s="508">
        <v>0.6</v>
      </c>
      <c r="AB343" s="508">
        <v>0.8</v>
      </c>
      <c r="AC343" s="508">
        <v>1</v>
      </c>
      <c r="AD343" s="508"/>
      <c r="AE343" s="256" t="s">
        <v>840</v>
      </c>
      <c r="AF343" s="256">
        <v>2028</v>
      </c>
      <c r="AG343" s="256" t="s">
        <v>3960</v>
      </c>
      <c r="AH343" s="256" t="s">
        <v>3957</v>
      </c>
      <c r="AR343" s="112" t="s">
        <v>3958</v>
      </c>
      <c r="AU343" s="270"/>
      <c r="AV343" s="270"/>
      <c r="AW343" s="270"/>
      <c r="AX343" s="270"/>
      <c r="AY343" s="270"/>
      <c r="AZ343" s="270"/>
      <c r="BA343" s="270"/>
      <c r="BB343" s="278"/>
    </row>
    <row r="344" spans="1:55" s="256" customFormat="1" ht="24.6" customHeight="1">
      <c r="A344" s="499">
        <v>342</v>
      </c>
      <c r="B344" s="501" t="s">
        <v>3431</v>
      </c>
      <c r="C344" s="256" t="s">
        <v>3952</v>
      </c>
      <c r="D344" s="270"/>
      <c r="E344" s="270"/>
      <c r="F344" s="256" t="s">
        <v>3938</v>
      </c>
      <c r="G344" s="51"/>
      <c r="H344" s="256" t="s">
        <v>3953</v>
      </c>
      <c r="I344" s="51"/>
      <c r="J344" s="256" t="s">
        <v>3953</v>
      </c>
      <c r="K344" s="256" t="s">
        <v>3954</v>
      </c>
      <c r="Q344" s="256" t="s">
        <v>3955</v>
      </c>
      <c r="R344" s="256" t="s">
        <v>3345</v>
      </c>
      <c r="S344" s="256" t="s">
        <v>840</v>
      </c>
      <c r="T344" s="256" t="s">
        <v>3434</v>
      </c>
      <c r="V344" s="498">
        <v>0</v>
      </c>
      <c r="W344" s="508">
        <v>1</v>
      </c>
      <c r="X344" s="508">
        <v>0.1</v>
      </c>
      <c r="Y344" s="508">
        <v>0.2</v>
      </c>
      <c r="Z344" s="508">
        <v>0.4</v>
      </c>
      <c r="AA344" s="508">
        <v>0.6</v>
      </c>
      <c r="AB344" s="508">
        <v>0.8</v>
      </c>
      <c r="AC344" s="508">
        <v>1</v>
      </c>
      <c r="AD344" s="508"/>
      <c r="AE344" s="256" t="s">
        <v>840</v>
      </c>
      <c r="AF344" s="256">
        <v>2030</v>
      </c>
      <c r="AG344" s="256" t="s">
        <v>3961</v>
      </c>
      <c r="AH344" s="256" t="s">
        <v>3957</v>
      </c>
      <c r="AR344" s="112" t="s">
        <v>3958</v>
      </c>
      <c r="AU344" s="270"/>
      <c r="AV344" s="270"/>
      <c r="AW344" s="270"/>
      <c r="AX344" s="270"/>
      <c r="AY344" s="270"/>
      <c r="AZ344" s="270"/>
      <c r="BA344" s="270"/>
      <c r="BB344" s="278"/>
    </row>
    <row r="345" spans="1:55" s="256" customFormat="1" ht="24.6" customHeight="1">
      <c r="A345" s="500">
        <v>343</v>
      </c>
      <c r="B345" s="497" t="s">
        <v>3654</v>
      </c>
      <c r="C345" s="497" t="s">
        <v>3654</v>
      </c>
      <c r="D345" s="270"/>
      <c r="E345" s="270"/>
      <c r="F345" s="256" t="s">
        <v>3938</v>
      </c>
      <c r="G345" s="51"/>
      <c r="H345" s="256" t="s">
        <v>3939</v>
      </c>
      <c r="I345" s="51"/>
      <c r="J345" s="256" t="s">
        <v>3939</v>
      </c>
      <c r="K345" s="256" t="s">
        <v>3962</v>
      </c>
      <c r="Q345" s="256" t="s">
        <v>3658</v>
      </c>
      <c r="R345" s="256" t="s">
        <v>3294</v>
      </c>
      <c r="S345" s="256" t="s">
        <v>840</v>
      </c>
      <c r="T345" s="256" t="s">
        <v>3582</v>
      </c>
      <c r="V345" s="498">
        <v>0</v>
      </c>
      <c r="W345" s="508">
        <v>1</v>
      </c>
      <c r="X345" s="508">
        <v>0.1</v>
      </c>
      <c r="Y345" s="508">
        <v>0.2</v>
      </c>
      <c r="Z345" s="508">
        <v>0.4</v>
      </c>
      <c r="AA345" s="508">
        <v>0.6</v>
      </c>
      <c r="AB345" s="508">
        <v>0.8</v>
      </c>
      <c r="AC345" s="508">
        <v>1</v>
      </c>
      <c r="AD345" s="508"/>
      <c r="AE345" s="256" t="s">
        <v>3963</v>
      </c>
      <c r="AF345" s="256">
        <v>2025</v>
      </c>
      <c r="AG345" s="256" t="s">
        <v>3964</v>
      </c>
      <c r="AH345" s="256" t="s">
        <v>3965</v>
      </c>
      <c r="AL345" s="256" t="s">
        <v>3966</v>
      </c>
      <c r="AR345" s="112" t="s">
        <v>3958</v>
      </c>
      <c r="AU345" s="270"/>
      <c r="AV345" s="270"/>
      <c r="AW345" s="270"/>
      <c r="AX345" s="270"/>
      <c r="AY345" s="270"/>
      <c r="AZ345" s="270"/>
      <c r="BA345" s="270"/>
      <c r="BB345" s="278"/>
    </row>
    <row r="346" spans="1:55" s="256" customFormat="1" ht="24.6" customHeight="1">
      <c r="A346" s="496">
        <v>344</v>
      </c>
      <c r="B346" s="497" t="s">
        <v>3654</v>
      </c>
      <c r="C346" s="497" t="s">
        <v>3654</v>
      </c>
      <c r="D346" s="270"/>
      <c r="E346" s="270"/>
      <c r="F346" s="256" t="s">
        <v>3938</v>
      </c>
      <c r="G346" s="51"/>
      <c r="H346" s="256" t="s">
        <v>3939</v>
      </c>
      <c r="I346" s="51"/>
      <c r="J346" s="256" t="s">
        <v>3939</v>
      </c>
      <c r="K346" s="256" t="s">
        <v>3962</v>
      </c>
      <c r="Q346" s="256" t="s">
        <v>3658</v>
      </c>
      <c r="R346" s="256" t="s">
        <v>3294</v>
      </c>
      <c r="S346" s="256" t="s">
        <v>840</v>
      </c>
      <c r="T346" s="256" t="s">
        <v>3582</v>
      </c>
      <c r="V346" s="498">
        <v>0</v>
      </c>
      <c r="W346" s="508">
        <v>1</v>
      </c>
      <c r="X346" s="508">
        <v>0.1</v>
      </c>
      <c r="Y346" s="508">
        <v>0.2</v>
      </c>
      <c r="Z346" s="508">
        <v>0.4</v>
      </c>
      <c r="AA346" s="508">
        <v>0.6</v>
      </c>
      <c r="AB346" s="508">
        <v>0.8</v>
      </c>
      <c r="AC346" s="508">
        <v>1</v>
      </c>
      <c r="AD346" s="508"/>
      <c r="AE346" s="256" t="s">
        <v>3963</v>
      </c>
      <c r="AF346" s="256" t="s">
        <v>3946</v>
      </c>
      <c r="AG346" s="256" t="s">
        <v>3967</v>
      </c>
      <c r="AH346" s="256" t="s">
        <v>3965</v>
      </c>
      <c r="AR346" s="112" t="s">
        <v>3958</v>
      </c>
      <c r="AU346" s="270"/>
      <c r="AV346" s="270"/>
      <c r="AW346" s="270"/>
      <c r="AX346" s="270"/>
      <c r="AY346" s="270"/>
      <c r="AZ346" s="270"/>
      <c r="BA346" s="270"/>
      <c r="BB346" s="278"/>
    </row>
    <row r="347" spans="1:55" s="256" customFormat="1" ht="24.6" customHeight="1">
      <c r="A347" s="499">
        <v>345</v>
      </c>
      <c r="B347" s="497" t="s">
        <v>3654</v>
      </c>
      <c r="C347" s="497" t="s">
        <v>3654</v>
      </c>
      <c r="D347" s="270"/>
      <c r="E347" s="270"/>
      <c r="F347" s="256" t="s">
        <v>3938</v>
      </c>
      <c r="G347" s="51"/>
      <c r="H347" s="256" t="s">
        <v>3939</v>
      </c>
      <c r="I347" s="51"/>
      <c r="J347" s="256" t="s">
        <v>3939</v>
      </c>
      <c r="K347" s="256" t="s">
        <v>3962</v>
      </c>
      <c r="Q347" s="256" t="s">
        <v>3658</v>
      </c>
      <c r="R347" s="256" t="s">
        <v>3294</v>
      </c>
      <c r="S347" s="256" t="s">
        <v>840</v>
      </c>
      <c r="T347" s="256" t="s">
        <v>3582</v>
      </c>
      <c r="V347" s="498">
        <v>0</v>
      </c>
      <c r="W347" s="508">
        <v>1</v>
      </c>
      <c r="X347" s="508">
        <v>0.1</v>
      </c>
      <c r="Y347" s="508">
        <v>0.2</v>
      </c>
      <c r="Z347" s="508">
        <v>0.4</v>
      </c>
      <c r="AA347" s="508">
        <v>0.6</v>
      </c>
      <c r="AB347" s="508">
        <v>0.8</v>
      </c>
      <c r="AC347" s="508">
        <v>1</v>
      </c>
      <c r="AD347" s="508"/>
      <c r="AE347" s="256" t="s">
        <v>3963</v>
      </c>
      <c r="AF347" s="256">
        <v>2028</v>
      </c>
      <c r="AG347" s="256" t="s">
        <v>3968</v>
      </c>
      <c r="AH347" s="256" t="s">
        <v>3965</v>
      </c>
      <c r="AR347" s="112" t="s">
        <v>3958</v>
      </c>
      <c r="AU347" s="270"/>
      <c r="AV347" s="270"/>
      <c r="AW347" s="270"/>
      <c r="AX347" s="270"/>
      <c r="AY347" s="270"/>
      <c r="AZ347" s="270"/>
      <c r="BA347" s="270"/>
      <c r="BB347" s="278"/>
    </row>
    <row r="348" spans="1:55" s="256" customFormat="1" ht="24.6" customHeight="1">
      <c r="A348" s="496">
        <v>346</v>
      </c>
      <c r="B348" s="497" t="s">
        <v>3654</v>
      </c>
      <c r="C348" s="497" t="s">
        <v>3654</v>
      </c>
      <c r="D348" s="270"/>
      <c r="E348" s="270"/>
      <c r="F348" s="256" t="s">
        <v>3938</v>
      </c>
      <c r="G348" s="51"/>
      <c r="H348" s="256" t="s">
        <v>3939</v>
      </c>
      <c r="I348" s="51"/>
      <c r="J348" s="256" t="s">
        <v>3939</v>
      </c>
      <c r="K348" s="256" t="s">
        <v>3962</v>
      </c>
      <c r="Q348" s="256" t="s">
        <v>3658</v>
      </c>
      <c r="R348" s="256" t="s">
        <v>3294</v>
      </c>
      <c r="S348" s="256" t="s">
        <v>840</v>
      </c>
      <c r="T348" s="256" t="s">
        <v>3582</v>
      </c>
      <c r="V348" s="498">
        <v>0</v>
      </c>
      <c r="W348" s="508">
        <v>1</v>
      </c>
      <c r="X348" s="508">
        <v>0.1</v>
      </c>
      <c r="Y348" s="508">
        <v>0.2</v>
      </c>
      <c r="Z348" s="508">
        <v>0.4</v>
      </c>
      <c r="AA348" s="508">
        <v>0.6</v>
      </c>
      <c r="AB348" s="508">
        <v>0.8</v>
      </c>
      <c r="AC348" s="508">
        <v>1</v>
      </c>
      <c r="AD348" s="508"/>
      <c r="AE348" s="256" t="s">
        <v>3963</v>
      </c>
      <c r="AF348" s="256">
        <v>2029</v>
      </c>
      <c r="AG348" s="256" t="s">
        <v>3969</v>
      </c>
      <c r="AH348" s="256" t="s">
        <v>3965</v>
      </c>
      <c r="AR348" s="112" t="s">
        <v>3958</v>
      </c>
      <c r="AU348" s="270"/>
      <c r="AV348" s="270"/>
      <c r="AW348" s="270"/>
      <c r="AX348" s="270"/>
      <c r="AY348" s="270"/>
      <c r="AZ348" s="270"/>
      <c r="BA348" s="270"/>
      <c r="BB348" s="278"/>
    </row>
    <row r="349" spans="1:55" s="256" customFormat="1" ht="24.6" customHeight="1">
      <c r="A349" s="499">
        <v>347</v>
      </c>
      <c r="B349" s="497" t="s">
        <v>3654</v>
      </c>
      <c r="C349" s="497" t="s">
        <v>3654</v>
      </c>
      <c r="D349" s="270"/>
      <c r="E349" s="270"/>
      <c r="F349" s="256" t="s">
        <v>3938</v>
      </c>
      <c r="G349" s="51"/>
      <c r="H349" s="256" t="s">
        <v>3939</v>
      </c>
      <c r="I349" s="51"/>
      <c r="J349" s="256" t="s">
        <v>3939</v>
      </c>
      <c r="K349" s="256" t="s">
        <v>3962</v>
      </c>
      <c r="Q349" s="256" t="s">
        <v>3658</v>
      </c>
      <c r="R349" s="256" t="s">
        <v>3294</v>
      </c>
      <c r="S349" s="256" t="s">
        <v>840</v>
      </c>
      <c r="T349" s="256" t="s">
        <v>3582</v>
      </c>
      <c r="V349" s="498">
        <v>0</v>
      </c>
      <c r="W349" s="508">
        <v>1</v>
      </c>
      <c r="X349" s="508">
        <v>0.1</v>
      </c>
      <c r="Y349" s="508">
        <v>0.2</v>
      </c>
      <c r="Z349" s="508">
        <v>0.4</v>
      </c>
      <c r="AA349" s="508">
        <v>0.6</v>
      </c>
      <c r="AB349" s="508">
        <v>0.8</v>
      </c>
      <c r="AC349" s="508">
        <v>1</v>
      </c>
      <c r="AD349" s="508"/>
      <c r="AE349" s="256" t="s">
        <v>3963</v>
      </c>
      <c r="AF349" s="256">
        <v>2030</v>
      </c>
      <c r="AG349" s="256" t="s">
        <v>3951</v>
      </c>
      <c r="AH349" s="256" t="s">
        <v>3965</v>
      </c>
      <c r="AR349" s="112" t="s">
        <v>3958</v>
      </c>
      <c r="AU349" s="270"/>
      <c r="AV349" s="270"/>
      <c r="AW349" s="270"/>
      <c r="AX349" s="270"/>
      <c r="AY349" s="270"/>
      <c r="AZ349" s="270"/>
      <c r="BA349" s="270"/>
      <c r="BB349" s="278"/>
    </row>
    <row r="350" spans="1:55" s="256" customFormat="1" ht="24.6" customHeight="1">
      <c r="A350" s="500">
        <v>348</v>
      </c>
      <c r="B350" s="497" t="s">
        <v>3418</v>
      </c>
      <c r="C350" s="256" t="s">
        <v>3463</v>
      </c>
      <c r="D350" s="270"/>
      <c r="E350" s="270"/>
      <c r="F350" s="256" t="s">
        <v>3761</v>
      </c>
      <c r="G350" s="256" t="s">
        <v>3762</v>
      </c>
      <c r="H350" s="256" t="s">
        <v>3542</v>
      </c>
      <c r="J350" s="256" t="s">
        <v>3542</v>
      </c>
      <c r="K350" s="256" t="s">
        <v>3970</v>
      </c>
      <c r="Q350" s="256" t="s">
        <v>3144</v>
      </c>
      <c r="R350" s="270" t="s">
        <v>3425</v>
      </c>
      <c r="S350" s="256" t="s">
        <v>26</v>
      </c>
      <c r="AU350" s="270"/>
      <c r="AV350" s="270"/>
      <c r="AW350" s="270"/>
      <c r="AX350" s="270"/>
      <c r="AY350" s="270"/>
      <c r="AZ350" s="270"/>
      <c r="BA350" s="270"/>
    </row>
    <row r="351" spans="1:55" s="256" customFormat="1" ht="24.6" customHeight="1">
      <c r="A351" s="496">
        <v>349</v>
      </c>
      <c r="B351" s="497" t="s">
        <v>3418</v>
      </c>
      <c r="C351" s="256" t="s">
        <v>3463</v>
      </c>
      <c r="D351" s="270"/>
      <c r="E351" s="270"/>
      <c r="F351" s="256" t="s">
        <v>3761</v>
      </c>
      <c r="G351" s="256" t="s">
        <v>3762</v>
      </c>
      <c r="H351" s="256" t="s">
        <v>3542</v>
      </c>
      <c r="J351" s="256" t="s">
        <v>3542</v>
      </c>
      <c r="K351" s="256" t="s">
        <v>3970</v>
      </c>
      <c r="Q351" s="256" t="s">
        <v>3144</v>
      </c>
      <c r="R351" s="270" t="s">
        <v>3425</v>
      </c>
      <c r="S351" s="256" t="s">
        <v>26</v>
      </c>
      <c r="AU351" s="270"/>
      <c r="AV351" s="270"/>
      <c r="AW351" s="270"/>
      <c r="AX351" s="270"/>
      <c r="AY351" s="270"/>
      <c r="AZ351" s="270"/>
      <c r="BA351" s="270"/>
      <c r="BB351" s="276"/>
    </row>
    <row r="352" spans="1:55" s="256" customFormat="1" ht="24.6" customHeight="1">
      <c r="A352" s="499">
        <v>350</v>
      </c>
      <c r="B352" s="497" t="s">
        <v>3418</v>
      </c>
      <c r="C352" s="256" t="s">
        <v>3463</v>
      </c>
      <c r="D352" s="270"/>
      <c r="E352" s="270"/>
      <c r="F352" s="256" t="s">
        <v>3761</v>
      </c>
      <c r="G352" s="256" t="s">
        <v>3762</v>
      </c>
      <c r="H352" s="256" t="s">
        <v>3542</v>
      </c>
      <c r="J352" s="256" t="s">
        <v>3542</v>
      </c>
      <c r="K352" s="256" t="s">
        <v>3970</v>
      </c>
      <c r="Q352" s="256" t="s">
        <v>3144</v>
      </c>
      <c r="R352" s="270" t="s">
        <v>3425</v>
      </c>
      <c r="S352" s="256" t="s">
        <v>26</v>
      </c>
      <c r="AU352" s="270"/>
      <c r="AV352" s="270"/>
      <c r="AW352" s="270"/>
      <c r="AX352" s="270"/>
      <c r="AY352" s="270"/>
      <c r="AZ352" s="270"/>
      <c r="BA352" s="270"/>
      <c r="BB352" s="276"/>
    </row>
    <row r="353" spans="1:54" s="256" customFormat="1" ht="24.6" customHeight="1">
      <c r="A353" s="496">
        <v>351</v>
      </c>
      <c r="B353" s="497" t="s">
        <v>3418</v>
      </c>
      <c r="C353" s="256" t="s">
        <v>3463</v>
      </c>
      <c r="D353" s="270"/>
      <c r="E353" s="270"/>
      <c r="F353" s="256" t="s">
        <v>3761</v>
      </c>
      <c r="G353" s="256" t="s">
        <v>3762</v>
      </c>
      <c r="H353" s="256" t="s">
        <v>3542</v>
      </c>
      <c r="J353" s="256" t="s">
        <v>3542</v>
      </c>
      <c r="K353" s="256" t="s">
        <v>3970</v>
      </c>
      <c r="Q353" s="256" t="s">
        <v>3144</v>
      </c>
      <c r="R353" s="270" t="s">
        <v>3425</v>
      </c>
      <c r="S353" s="256" t="s">
        <v>26</v>
      </c>
      <c r="AU353" s="270"/>
      <c r="AV353" s="270"/>
      <c r="AW353" s="270"/>
      <c r="AX353" s="270"/>
      <c r="AY353" s="270"/>
      <c r="AZ353" s="270"/>
      <c r="BA353" s="270"/>
      <c r="BB353" s="276"/>
    </row>
    <row r="354" spans="1:54" s="256" customFormat="1" ht="24.6" customHeight="1">
      <c r="A354" s="499">
        <v>352</v>
      </c>
      <c r="B354" s="497" t="s">
        <v>3418</v>
      </c>
      <c r="C354" s="256" t="s">
        <v>3463</v>
      </c>
      <c r="D354" s="270"/>
      <c r="E354" s="270"/>
      <c r="F354" s="256" t="s">
        <v>3761</v>
      </c>
      <c r="G354" s="256" t="s">
        <v>3762</v>
      </c>
      <c r="H354" s="256" t="s">
        <v>3542</v>
      </c>
      <c r="J354" s="256" t="s">
        <v>3542</v>
      </c>
      <c r="K354" s="256" t="s">
        <v>3971</v>
      </c>
      <c r="Q354" s="256" t="s">
        <v>3152</v>
      </c>
      <c r="R354" s="270" t="s">
        <v>3425</v>
      </c>
      <c r="S354" s="256" t="s">
        <v>26</v>
      </c>
      <c r="AU354" s="270"/>
      <c r="AV354" s="270"/>
      <c r="AW354" s="270"/>
      <c r="AX354" s="270"/>
      <c r="AY354" s="270"/>
      <c r="AZ354" s="270"/>
      <c r="BA354" s="270"/>
    </row>
    <row r="355" spans="1:54" s="256" customFormat="1" ht="24.6" customHeight="1">
      <c r="A355" s="500">
        <v>353</v>
      </c>
      <c r="B355" s="497" t="s">
        <v>3418</v>
      </c>
      <c r="C355" s="256" t="s">
        <v>3463</v>
      </c>
      <c r="D355" s="270"/>
      <c r="E355" s="270"/>
      <c r="F355" s="256" t="s">
        <v>3761</v>
      </c>
      <c r="G355" s="256" t="s">
        <v>3762</v>
      </c>
      <c r="H355" s="256" t="s">
        <v>3542</v>
      </c>
      <c r="J355" s="256" t="s">
        <v>3542</v>
      </c>
      <c r="K355" s="256" t="s">
        <v>3971</v>
      </c>
      <c r="Q355" s="256" t="s">
        <v>3152</v>
      </c>
      <c r="R355" s="270" t="s">
        <v>3425</v>
      </c>
      <c r="S355" s="256" t="s">
        <v>26</v>
      </c>
      <c r="AU355" s="270"/>
      <c r="AV355" s="270"/>
      <c r="AW355" s="270"/>
      <c r="AX355" s="270"/>
      <c r="AY355" s="270"/>
      <c r="AZ355" s="270"/>
      <c r="BA355" s="270"/>
      <c r="BB355" s="276"/>
    </row>
    <row r="356" spans="1:54" s="256" customFormat="1" ht="24.6" customHeight="1">
      <c r="A356" s="496">
        <v>354</v>
      </c>
      <c r="B356" s="497" t="s">
        <v>3418</v>
      </c>
      <c r="C356" s="256" t="s">
        <v>3463</v>
      </c>
      <c r="D356" s="270"/>
      <c r="E356" s="270"/>
      <c r="F356" s="256" t="s">
        <v>3761</v>
      </c>
      <c r="G356" s="256" t="s">
        <v>3762</v>
      </c>
      <c r="H356" s="256" t="s">
        <v>3542</v>
      </c>
      <c r="J356" s="256" t="s">
        <v>3542</v>
      </c>
      <c r="K356" s="256" t="s">
        <v>3971</v>
      </c>
      <c r="Q356" s="256" t="s">
        <v>3152</v>
      </c>
      <c r="R356" s="270" t="s">
        <v>3425</v>
      </c>
      <c r="S356" s="256" t="s">
        <v>26</v>
      </c>
      <c r="AU356" s="270"/>
      <c r="AV356" s="270"/>
      <c r="AW356" s="270"/>
      <c r="AX356" s="270"/>
      <c r="AY356" s="270"/>
      <c r="AZ356" s="270"/>
      <c r="BA356" s="270"/>
      <c r="BB356" s="276"/>
    </row>
    <row r="357" spans="1:54" s="256" customFormat="1" ht="24.6" customHeight="1">
      <c r="A357" s="499">
        <v>355</v>
      </c>
      <c r="B357" s="497" t="s">
        <v>3418</v>
      </c>
      <c r="C357" s="256" t="s">
        <v>3463</v>
      </c>
      <c r="D357" s="270"/>
      <c r="E357" s="270"/>
      <c r="F357" s="256" t="s">
        <v>3761</v>
      </c>
      <c r="G357" s="256" t="s">
        <v>3762</v>
      </c>
      <c r="H357" s="256" t="s">
        <v>3542</v>
      </c>
      <c r="J357" s="256" t="s">
        <v>3542</v>
      </c>
      <c r="K357" s="256" t="s">
        <v>3971</v>
      </c>
      <c r="Q357" s="256" t="s">
        <v>3152</v>
      </c>
      <c r="R357" s="270" t="s">
        <v>3425</v>
      </c>
      <c r="S357" s="256" t="s">
        <v>26</v>
      </c>
      <c r="AU357" s="270"/>
      <c r="AV357" s="270"/>
      <c r="AW357" s="270"/>
      <c r="AX357" s="270"/>
      <c r="AY357" s="270"/>
      <c r="AZ357" s="270"/>
      <c r="BA357" s="270"/>
      <c r="BB357" s="276"/>
    </row>
    <row r="358" spans="1:54" s="256" customFormat="1" ht="24.6" customHeight="1">
      <c r="A358" s="496">
        <v>356</v>
      </c>
      <c r="B358" s="497" t="s">
        <v>3418</v>
      </c>
      <c r="C358" s="256" t="s">
        <v>3463</v>
      </c>
      <c r="D358" s="270"/>
      <c r="E358" s="270"/>
      <c r="F358" s="256" t="s">
        <v>3761</v>
      </c>
      <c r="G358" s="256" t="s">
        <v>3762</v>
      </c>
      <c r="H358" s="256" t="s">
        <v>3542</v>
      </c>
      <c r="J358" s="256" t="s">
        <v>3542</v>
      </c>
      <c r="K358" s="256" t="s">
        <v>3971</v>
      </c>
      <c r="Q358" s="256" t="s">
        <v>3152</v>
      </c>
      <c r="R358" s="270" t="s">
        <v>3425</v>
      </c>
      <c r="S358" s="256" t="s">
        <v>26</v>
      </c>
      <c r="AU358" s="270"/>
      <c r="AV358" s="270"/>
      <c r="AW358" s="270"/>
      <c r="AX358" s="270"/>
      <c r="AY358" s="270"/>
      <c r="AZ358" s="270"/>
      <c r="BA358" s="270"/>
      <c r="BB358" s="276"/>
    </row>
    <row r="359" spans="1:54" s="256" customFormat="1" ht="24.6" customHeight="1">
      <c r="A359" s="499">
        <v>357</v>
      </c>
      <c r="B359" s="497" t="s">
        <v>3418</v>
      </c>
      <c r="C359" s="256" t="s">
        <v>3463</v>
      </c>
      <c r="D359" s="270"/>
      <c r="E359" s="270"/>
      <c r="F359" s="256" t="s">
        <v>3761</v>
      </c>
      <c r="G359" s="256" t="s">
        <v>3762</v>
      </c>
      <c r="H359" s="256" t="s">
        <v>3542</v>
      </c>
      <c r="J359" s="256" t="s">
        <v>3542</v>
      </c>
      <c r="K359" s="256" t="s">
        <v>3971</v>
      </c>
      <c r="Q359" s="256" t="s">
        <v>3152</v>
      </c>
      <c r="R359" s="270" t="s">
        <v>3425</v>
      </c>
      <c r="S359" s="256" t="s">
        <v>26</v>
      </c>
      <c r="AU359" s="270"/>
      <c r="AV359" s="270"/>
      <c r="AW359" s="270"/>
      <c r="AX359" s="270"/>
      <c r="AY359" s="270"/>
      <c r="AZ359" s="270"/>
      <c r="BA359" s="270"/>
      <c r="BB359" s="276"/>
    </row>
    <row r="360" spans="1:54" s="256" customFormat="1" ht="24.6" customHeight="1">
      <c r="A360" s="500">
        <v>358</v>
      </c>
      <c r="B360" s="501" t="s">
        <v>3431</v>
      </c>
      <c r="C360" s="256" t="s">
        <v>3819</v>
      </c>
      <c r="D360" s="270"/>
      <c r="E360" s="270"/>
      <c r="F360" s="256" t="s">
        <v>3972</v>
      </c>
      <c r="G360" s="256" t="s">
        <v>3762</v>
      </c>
      <c r="H360" s="256" t="s">
        <v>3973</v>
      </c>
      <c r="J360" s="256" t="s">
        <v>3973</v>
      </c>
      <c r="K360" s="256" t="s">
        <v>3974</v>
      </c>
      <c r="Q360" s="256" t="s">
        <v>3066</v>
      </c>
      <c r="R360" s="256" t="s">
        <v>3225</v>
      </c>
      <c r="S360" s="256" t="s">
        <v>2145</v>
      </c>
      <c r="T360" s="270" t="s">
        <v>3582</v>
      </c>
      <c r="U360" s="50"/>
      <c r="V360" s="498">
        <v>0</v>
      </c>
      <c r="W360" s="498">
        <v>1</v>
      </c>
      <c r="X360" s="498">
        <v>0.2</v>
      </c>
      <c r="Y360" s="498">
        <v>0.4</v>
      </c>
      <c r="Z360" s="498">
        <v>0.6</v>
      </c>
      <c r="AA360" s="498">
        <v>0.8</v>
      </c>
      <c r="AB360" s="498">
        <v>0.8</v>
      </c>
      <c r="AC360" s="498">
        <v>1</v>
      </c>
      <c r="AE360" s="256" t="s">
        <v>3975</v>
      </c>
      <c r="AF360" s="256">
        <v>2025</v>
      </c>
      <c r="AG360" s="256" t="s">
        <v>3976</v>
      </c>
      <c r="AH360" s="256" t="s">
        <v>3977</v>
      </c>
      <c r="AJ360" s="256" t="s">
        <v>3978</v>
      </c>
      <c r="AL360" s="256" t="s">
        <v>3979</v>
      </c>
      <c r="AS360" s="256" t="s">
        <v>3980</v>
      </c>
      <c r="AT360" s="256" t="s">
        <v>265</v>
      </c>
      <c r="AU360" s="270" t="s">
        <v>266</v>
      </c>
      <c r="AV360" s="270" t="s">
        <v>2185</v>
      </c>
      <c r="AW360" s="270" t="s">
        <v>1266</v>
      </c>
      <c r="AX360" s="270" t="s">
        <v>781</v>
      </c>
      <c r="AY360" s="270" t="s">
        <v>54</v>
      </c>
      <c r="AZ360" s="270" t="s">
        <v>2128</v>
      </c>
      <c r="BA360" s="270" t="s">
        <v>41</v>
      </c>
      <c r="BB360" s="270" t="s">
        <v>3442</v>
      </c>
    </row>
    <row r="361" spans="1:54" s="256" customFormat="1" ht="24.6" customHeight="1">
      <c r="A361" s="496">
        <v>359</v>
      </c>
      <c r="B361" s="501" t="s">
        <v>3431</v>
      </c>
      <c r="C361" s="256" t="s">
        <v>3819</v>
      </c>
      <c r="D361" s="270"/>
      <c r="E361" s="270"/>
      <c r="F361" s="256" t="s">
        <v>3972</v>
      </c>
      <c r="G361" s="256" t="s">
        <v>3762</v>
      </c>
      <c r="H361" s="256" t="s">
        <v>3973</v>
      </c>
      <c r="J361" s="256" t="s">
        <v>3973</v>
      </c>
      <c r="K361" s="256" t="s">
        <v>3974</v>
      </c>
      <c r="Q361" s="256" t="s">
        <v>3066</v>
      </c>
      <c r="R361" s="256" t="s">
        <v>3225</v>
      </c>
      <c r="S361" s="256" t="s">
        <v>2145</v>
      </c>
      <c r="T361" s="270" t="s">
        <v>3582</v>
      </c>
      <c r="U361" s="50"/>
      <c r="V361" s="498">
        <v>0</v>
      </c>
      <c r="W361" s="498">
        <v>1</v>
      </c>
      <c r="X361" s="498">
        <v>0.2</v>
      </c>
      <c r="Y361" s="498">
        <v>0.4</v>
      </c>
      <c r="Z361" s="498">
        <v>0.6</v>
      </c>
      <c r="AA361" s="498">
        <v>0.8</v>
      </c>
      <c r="AB361" s="498">
        <v>0.8</v>
      </c>
      <c r="AC361" s="498">
        <v>1</v>
      </c>
      <c r="AE361" s="256" t="s">
        <v>3975</v>
      </c>
      <c r="AF361" s="256">
        <v>2025</v>
      </c>
      <c r="AG361" s="256" t="s">
        <v>3981</v>
      </c>
      <c r="AH361" s="256" t="s">
        <v>3982</v>
      </c>
      <c r="AU361" s="270" t="e">
        <v>#N/A</v>
      </c>
      <c r="AV361" s="270" t="e">
        <v>#N/A</v>
      </c>
      <c r="AW361" s="270" t="e">
        <v>#N/A</v>
      </c>
      <c r="AX361" s="270" t="e">
        <v>#N/A</v>
      </c>
      <c r="AY361" s="270" t="e">
        <v>#N/A</v>
      </c>
      <c r="AZ361" s="270" t="e">
        <v>#N/A</v>
      </c>
      <c r="BA361" s="270" t="e">
        <v>#N/A</v>
      </c>
      <c r="BB361" s="276" t="s">
        <v>3438</v>
      </c>
    </row>
    <row r="362" spans="1:54" s="256" customFormat="1" ht="24.6" customHeight="1">
      <c r="A362" s="499">
        <v>360</v>
      </c>
      <c r="B362" s="501" t="s">
        <v>3431</v>
      </c>
      <c r="C362" s="256" t="s">
        <v>3819</v>
      </c>
      <c r="D362" s="270"/>
      <c r="E362" s="270"/>
      <c r="F362" s="256" t="s">
        <v>3972</v>
      </c>
      <c r="G362" s="256" t="s">
        <v>3762</v>
      </c>
      <c r="H362" s="256" t="s">
        <v>3973</v>
      </c>
      <c r="J362" s="256" t="s">
        <v>3973</v>
      </c>
      <c r="K362" s="256" t="s">
        <v>3974</v>
      </c>
      <c r="Q362" s="256" t="s">
        <v>3066</v>
      </c>
      <c r="R362" s="256" t="s">
        <v>3225</v>
      </c>
      <c r="S362" s="256" t="s">
        <v>2145</v>
      </c>
      <c r="T362" s="270" t="s">
        <v>3582</v>
      </c>
      <c r="U362" s="50"/>
      <c r="V362" s="498">
        <v>0</v>
      </c>
      <c r="W362" s="498">
        <v>1</v>
      </c>
      <c r="X362" s="498">
        <v>0.2</v>
      </c>
      <c r="Y362" s="498">
        <v>0.4</v>
      </c>
      <c r="Z362" s="498">
        <v>0.6</v>
      </c>
      <c r="AA362" s="498">
        <v>0.8</v>
      </c>
      <c r="AB362" s="498">
        <v>0.8</v>
      </c>
      <c r="AC362" s="498">
        <v>1</v>
      </c>
      <c r="AE362" s="256" t="s">
        <v>3975</v>
      </c>
      <c r="AF362" s="256">
        <v>2026</v>
      </c>
      <c r="AG362" s="256" t="s">
        <v>3983</v>
      </c>
      <c r="AH362" s="256" t="s">
        <v>3982</v>
      </c>
      <c r="AU362" s="270" t="e">
        <v>#N/A</v>
      </c>
      <c r="AV362" s="270" t="e">
        <v>#N/A</v>
      </c>
      <c r="AW362" s="270" t="e">
        <v>#N/A</v>
      </c>
      <c r="AX362" s="270" t="e">
        <v>#N/A</v>
      </c>
      <c r="AY362" s="270" t="e">
        <v>#N/A</v>
      </c>
      <c r="AZ362" s="270" t="e">
        <v>#N/A</v>
      </c>
      <c r="BA362" s="270" t="e">
        <v>#N/A</v>
      </c>
      <c r="BB362" s="276" t="s">
        <v>3438</v>
      </c>
    </row>
    <row r="363" spans="1:54" s="256" customFormat="1" ht="24.6" customHeight="1">
      <c r="A363" s="496">
        <v>361</v>
      </c>
      <c r="B363" s="501" t="s">
        <v>3431</v>
      </c>
      <c r="C363" s="256" t="s">
        <v>3819</v>
      </c>
      <c r="D363" s="270"/>
      <c r="E363" s="270"/>
      <c r="F363" s="256" t="s">
        <v>3972</v>
      </c>
      <c r="G363" s="256" t="s">
        <v>3762</v>
      </c>
      <c r="H363" s="256" t="s">
        <v>3973</v>
      </c>
      <c r="J363" s="256" t="s">
        <v>3973</v>
      </c>
      <c r="K363" s="256" t="s">
        <v>3974</v>
      </c>
      <c r="Q363" s="256" t="s">
        <v>3066</v>
      </c>
      <c r="R363" s="256" t="s">
        <v>3225</v>
      </c>
      <c r="S363" s="256" t="s">
        <v>2145</v>
      </c>
      <c r="T363" s="270" t="s">
        <v>3582</v>
      </c>
      <c r="U363" s="50"/>
      <c r="V363" s="498">
        <v>0</v>
      </c>
      <c r="W363" s="498">
        <v>1</v>
      </c>
      <c r="X363" s="498">
        <v>0.2</v>
      </c>
      <c r="Y363" s="498">
        <v>0.4</v>
      </c>
      <c r="Z363" s="498">
        <v>0.6</v>
      </c>
      <c r="AA363" s="498">
        <v>0.8</v>
      </c>
      <c r="AB363" s="498">
        <v>0.8</v>
      </c>
      <c r="AC363" s="498">
        <v>1</v>
      </c>
      <c r="AE363" s="256" t="s">
        <v>3975</v>
      </c>
      <c r="AF363" s="256" t="s">
        <v>3615</v>
      </c>
      <c r="AG363" s="256" t="s">
        <v>3984</v>
      </c>
      <c r="AH363" s="256" t="s">
        <v>3982</v>
      </c>
      <c r="AU363" s="270" t="e">
        <v>#N/A</v>
      </c>
      <c r="AV363" s="270" t="e">
        <v>#N/A</v>
      </c>
      <c r="AW363" s="270" t="e">
        <v>#N/A</v>
      </c>
      <c r="AX363" s="270" t="e">
        <v>#N/A</v>
      </c>
      <c r="AY363" s="270" t="e">
        <v>#N/A</v>
      </c>
      <c r="AZ363" s="270" t="e">
        <v>#N/A</v>
      </c>
      <c r="BA363" s="270" t="e">
        <v>#N/A</v>
      </c>
      <c r="BB363" s="276" t="s">
        <v>3438</v>
      </c>
    </row>
    <row r="364" spans="1:54" s="256" customFormat="1" ht="24.6" customHeight="1">
      <c r="A364" s="499">
        <v>362</v>
      </c>
      <c r="B364" s="501" t="s">
        <v>3431</v>
      </c>
      <c r="C364" s="256" t="s">
        <v>3819</v>
      </c>
      <c r="D364" s="270"/>
      <c r="E364" s="270"/>
      <c r="F364" s="256" t="s">
        <v>3972</v>
      </c>
      <c r="G364" s="256" t="s">
        <v>3762</v>
      </c>
      <c r="H364" s="256" t="s">
        <v>3973</v>
      </c>
      <c r="J364" s="256" t="s">
        <v>3973</v>
      </c>
      <c r="K364" s="256" t="s">
        <v>3974</v>
      </c>
      <c r="Q364" s="256" t="s">
        <v>3066</v>
      </c>
      <c r="R364" s="256" t="s">
        <v>3225</v>
      </c>
      <c r="S364" s="256" t="s">
        <v>2145</v>
      </c>
      <c r="T364" s="270" t="s">
        <v>3582</v>
      </c>
      <c r="U364" s="50"/>
      <c r="V364" s="498">
        <v>0</v>
      </c>
      <c r="W364" s="498">
        <v>1</v>
      </c>
      <c r="X364" s="498">
        <v>0.2</v>
      </c>
      <c r="Y364" s="498">
        <v>0.4</v>
      </c>
      <c r="Z364" s="498">
        <v>0.6</v>
      </c>
      <c r="AA364" s="498">
        <v>0.8</v>
      </c>
      <c r="AB364" s="498">
        <v>0.8</v>
      </c>
      <c r="AC364" s="498">
        <v>1</v>
      </c>
      <c r="AE364" s="256" t="s">
        <v>3975</v>
      </c>
      <c r="AF364" s="256">
        <v>2030</v>
      </c>
      <c r="AG364" s="256" t="s">
        <v>3985</v>
      </c>
      <c r="AH364" s="256" t="s">
        <v>2145</v>
      </c>
      <c r="AU364" s="270" t="e">
        <v>#N/A</v>
      </c>
      <c r="AV364" s="270" t="e">
        <v>#N/A</v>
      </c>
      <c r="AW364" s="270" t="e">
        <v>#N/A</v>
      </c>
      <c r="AX364" s="270" t="e">
        <v>#N/A</v>
      </c>
      <c r="AY364" s="270" t="e">
        <v>#N/A</v>
      </c>
      <c r="AZ364" s="270" t="e">
        <v>#N/A</v>
      </c>
      <c r="BA364" s="270" t="e">
        <v>#N/A</v>
      </c>
      <c r="BB364" s="276" t="s">
        <v>3438</v>
      </c>
    </row>
    <row r="365" spans="1:54" s="256" customFormat="1" ht="24.6" customHeight="1">
      <c r="A365" s="500">
        <v>363</v>
      </c>
      <c r="B365" s="497" t="s">
        <v>3418</v>
      </c>
      <c r="C365" s="256" t="s">
        <v>3909</v>
      </c>
      <c r="D365" s="270"/>
      <c r="E365" s="270"/>
      <c r="F365" s="256" t="s">
        <v>3542</v>
      </c>
      <c r="H365" s="256" t="s">
        <v>3542</v>
      </c>
      <c r="J365" s="256" t="s">
        <v>3542</v>
      </c>
      <c r="K365" s="256" t="s">
        <v>3986</v>
      </c>
      <c r="Q365" s="256" t="s">
        <v>3056</v>
      </c>
      <c r="R365" s="256" t="s">
        <v>3425</v>
      </c>
      <c r="S365" s="256" t="s">
        <v>3211</v>
      </c>
      <c r="AU365" s="270"/>
      <c r="AV365" s="270"/>
      <c r="AW365" s="270"/>
      <c r="AX365" s="270"/>
      <c r="AY365" s="270"/>
      <c r="AZ365" s="270"/>
      <c r="BA365" s="270"/>
      <c r="BB365" s="270"/>
    </row>
    <row r="366" spans="1:54" s="256" customFormat="1" ht="24.6" customHeight="1">
      <c r="A366" s="496">
        <v>364</v>
      </c>
      <c r="B366" s="497" t="s">
        <v>3418</v>
      </c>
      <c r="C366" s="256" t="s">
        <v>3819</v>
      </c>
      <c r="D366" s="270"/>
      <c r="E366" s="270"/>
      <c r="F366" s="256" t="s">
        <v>3542</v>
      </c>
      <c r="H366" s="256" t="s">
        <v>3542</v>
      </c>
      <c r="J366" s="256" t="s">
        <v>3542</v>
      </c>
      <c r="K366" s="256" t="s">
        <v>3987</v>
      </c>
      <c r="Q366" s="256" t="s">
        <v>3135</v>
      </c>
      <c r="R366" s="270" t="s">
        <v>3425</v>
      </c>
      <c r="S366" s="256" t="s">
        <v>2145</v>
      </c>
      <c r="AU366" s="270"/>
      <c r="AV366" s="270"/>
      <c r="AW366" s="270"/>
      <c r="AX366" s="270"/>
      <c r="AY366" s="270"/>
      <c r="AZ366" s="270"/>
      <c r="BA366" s="270"/>
    </row>
    <row r="367" spans="1:54" s="256" customFormat="1" ht="24.6" customHeight="1">
      <c r="A367" s="499">
        <v>365</v>
      </c>
      <c r="B367" s="497" t="s">
        <v>3418</v>
      </c>
      <c r="C367" s="256" t="s">
        <v>3819</v>
      </c>
      <c r="D367" s="270"/>
      <c r="E367" s="270"/>
      <c r="F367" s="256" t="s">
        <v>3542</v>
      </c>
      <c r="H367" s="256" t="s">
        <v>3542</v>
      </c>
      <c r="J367" s="256" t="s">
        <v>3542</v>
      </c>
      <c r="K367" s="256" t="s">
        <v>3987</v>
      </c>
      <c r="Q367" s="256" t="s">
        <v>3135</v>
      </c>
      <c r="R367" s="270" t="s">
        <v>3425</v>
      </c>
      <c r="S367" s="256" t="s">
        <v>2145</v>
      </c>
      <c r="AU367" s="270"/>
      <c r="AV367" s="270"/>
      <c r="AW367" s="270"/>
      <c r="AX367" s="270"/>
      <c r="AY367" s="270"/>
      <c r="AZ367" s="270"/>
      <c r="BA367" s="270"/>
      <c r="BB367" s="276"/>
    </row>
    <row r="368" spans="1:54" s="256" customFormat="1" ht="24.6" customHeight="1">
      <c r="A368" s="496">
        <v>366</v>
      </c>
      <c r="B368" s="497" t="s">
        <v>3418</v>
      </c>
      <c r="C368" s="256" t="s">
        <v>3819</v>
      </c>
      <c r="D368" s="270"/>
      <c r="E368" s="270"/>
      <c r="F368" s="256" t="s">
        <v>3542</v>
      </c>
      <c r="H368" s="256" t="s">
        <v>3542</v>
      </c>
      <c r="J368" s="256" t="s">
        <v>3542</v>
      </c>
      <c r="K368" s="256" t="s">
        <v>3987</v>
      </c>
      <c r="Q368" s="256" t="s">
        <v>3135</v>
      </c>
      <c r="R368" s="270" t="s">
        <v>3425</v>
      </c>
      <c r="S368" s="256" t="s">
        <v>2145</v>
      </c>
      <c r="AU368" s="270"/>
      <c r="AV368" s="270"/>
      <c r="AW368" s="270"/>
      <c r="AX368" s="270"/>
      <c r="AY368" s="270"/>
      <c r="AZ368" s="270"/>
      <c r="BA368" s="270"/>
      <c r="BB368" s="276"/>
    </row>
    <row r="369" spans="1:54" s="256" customFormat="1" ht="24.6" customHeight="1">
      <c r="A369" s="499">
        <v>367</v>
      </c>
      <c r="B369" s="497" t="s">
        <v>3418</v>
      </c>
      <c r="C369" s="256" t="s">
        <v>3819</v>
      </c>
      <c r="D369" s="270"/>
      <c r="E369" s="270"/>
      <c r="F369" s="256" t="s">
        <v>3542</v>
      </c>
      <c r="H369" s="256" t="s">
        <v>3542</v>
      </c>
      <c r="J369" s="256" t="s">
        <v>3542</v>
      </c>
      <c r="K369" s="256" t="s">
        <v>3987</v>
      </c>
      <c r="Q369" s="256" t="s">
        <v>3135</v>
      </c>
      <c r="R369" s="270" t="s">
        <v>3425</v>
      </c>
      <c r="S369" s="256" t="s">
        <v>2145</v>
      </c>
      <c r="AU369" s="270"/>
      <c r="AV369" s="270"/>
      <c r="AW369" s="270"/>
      <c r="AX369" s="270"/>
      <c r="AY369" s="270"/>
      <c r="AZ369" s="270"/>
      <c r="BA369" s="270"/>
      <c r="BB369" s="276"/>
    </row>
    <row r="370" spans="1:54" s="256" customFormat="1" ht="24.6" customHeight="1">
      <c r="A370" s="500">
        <v>368</v>
      </c>
      <c r="B370" s="497" t="s">
        <v>3418</v>
      </c>
      <c r="C370" s="256" t="s">
        <v>3819</v>
      </c>
      <c r="D370" s="270"/>
      <c r="E370" s="270"/>
      <c r="F370" s="256" t="s">
        <v>3542</v>
      </c>
      <c r="H370" s="256" t="s">
        <v>3542</v>
      </c>
      <c r="J370" s="256" t="s">
        <v>3542</v>
      </c>
      <c r="K370" s="256" t="s">
        <v>3987</v>
      </c>
      <c r="Q370" s="256" t="s">
        <v>3135</v>
      </c>
      <c r="R370" s="270" t="s">
        <v>3425</v>
      </c>
      <c r="S370" s="256" t="s">
        <v>2145</v>
      </c>
      <c r="AU370" s="270"/>
      <c r="AV370" s="270"/>
      <c r="AW370" s="270"/>
      <c r="AX370" s="270"/>
      <c r="AY370" s="270"/>
      <c r="AZ370" s="270"/>
      <c r="BA370" s="270"/>
      <c r="BB370" s="276"/>
    </row>
    <row r="371" spans="1:54" s="256" customFormat="1" ht="24.6" customHeight="1">
      <c r="A371" s="496">
        <v>369</v>
      </c>
      <c r="B371" s="497" t="s">
        <v>3418</v>
      </c>
      <c r="C371" s="256" t="s">
        <v>3909</v>
      </c>
      <c r="D371" s="270"/>
      <c r="E371" s="270"/>
      <c r="F371" s="256" t="s">
        <v>3542</v>
      </c>
      <c r="H371" s="256" t="s">
        <v>3542</v>
      </c>
      <c r="J371" s="256" t="s">
        <v>3542</v>
      </c>
      <c r="K371" s="256" t="s">
        <v>3988</v>
      </c>
      <c r="Q371" s="256" t="s">
        <v>3058</v>
      </c>
      <c r="R371" s="256" t="s">
        <v>3425</v>
      </c>
      <c r="S371" s="256" t="s">
        <v>3211</v>
      </c>
      <c r="AU371" s="270"/>
      <c r="AV371" s="270"/>
      <c r="AW371" s="270"/>
      <c r="AX371" s="270"/>
      <c r="AY371" s="270"/>
      <c r="AZ371" s="270"/>
      <c r="BA371" s="270"/>
      <c r="BB371" s="270"/>
    </row>
    <row r="372" spans="1:54" s="256" customFormat="1" ht="24.6" customHeight="1">
      <c r="A372" s="499">
        <v>370</v>
      </c>
      <c r="B372" s="497" t="s">
        <v>3418</v>
      </c>
      <c r="C372" s="256" t="s">
        <v>3819</v>
      </c>
      <c r="D372" s="270"/>
      <c r="E372" s="270"/>
      <c r="F372" s="256" t="s">
        <v>3542</v>
      </c>
      <c r="H372" s="256" t="s">
        <v>3542</v>
      </c>
      <c r="J372" s="256" t="s">
        <v>3542</v>
      </c>
      <c r="K372" s="256" t="s">
        <v>3989</v>
      </c>
      <c r="Q372" s="256" t="s">
        <v>3153</v>
      </c>
      <c r="R372" s="270" t="s">
        <v>3425</v>
      </c>
      <c r="S372" s="256" t="s">
        <v>2145</v>
      </c>
      <c r="AU372" s="270"/>
      <c r="AV372" s="270"/>
      <c r="AW372" s="270"/>
      <c r="AX372" s="270"/>
      <c r="AY372" s="270"/>
      <c r="AZ372" s="270"/>
      <c r="BA372" s="270"/>
    </row>
    <row r="373" spans="1:54" s="515" customFormat="1" ht="24.6" customHeight="1">
      <c r="A373" s="496">
        <v>371</v>
      </c>
      <c r="B373" s="497" t="s">
        <v>3418</v>
      </c>
      <c r="C373" s="256" t="s">
        <v>3548</v>
      </c>
      <c r="D373" s="270"/>
      <c r="E373" s="270"/>
      <c r="F373" s="256" t="s">
        <v>3761</v>
      </c>
      <c r="G373" s="256" t="s">
        <v>3762</v>
      </c>
      <c r="H373" s="256" t="s">
        <v>3782</v>
      </c>
      <c r="I373" s="256"/>
      <c r="J373" s="256" t="s">
        <v>3782</v>
      </c>
      <c r="K373" s="256" t="s">
        <v>3990</v>
      </c>
      <c r="L373" s="256"/>
      <c r="M373" s="256"/>
      <c r="N373" s="256"/>
      <c r="O373" s="256"/>
      <c r="P373" s="256"/>
      <c r="Q373" s="256" t="s">
        <v>3070</v>
      </c>
      <c r="R373" s="256" t="s">
        <v>3425</v>
      </c>
      <c r="S373" s="256" t="s">
        <v>32</v>
      </c>
      <c r="T373" s="256"/>
      <c r="U373" s="256"/>
      <c r="V373" s="256"/>
      <c r="W373" s="256"/>
      <c r="X373" s="256"/>
      <c r="Y373" s="256"/>
      <c r="Z373" s="256"/>
      <c r="AA373" s="256"/>
      <c r="AB373" s="256"/>
      <c r="AC373" s="256"/>
      <c r="AD373" s="256"/>
      <c r="AE373" s="256"/>
      <c r="AF373" s="256"/>
      <c r="AG373" s="256"/>
      <c r="AH373" s="256"/>
      <c r="AI373" s="256"/>
      <c r="AJ373" s="256"/>
      <c r="AK373" s="256"/>
      <c r="AL373" s="256"/>
      <c r="AM373" s="256"/>
      <c r="AN373" s="256"/>
      <c r="AO373" s="256"/>
      <c r="AP373" s="256"/>
      <c r="AQ373" s="256"/>
      <c r="AR373" s="256"/>
      <c r="AS373" s="256"/>
      <c r="AT373" s="256"/>
      <c r="AU373" s="270"/>
      <c r="AV373" s="270"/>
      <c r="AW373" s="270"/>
      <c r="AX373" s="270"/>
      <c r="AY373" s="270"/>
      <c r="AZ373" s="270"/>
      <c r="BA373" s="270"/>
      <c r="BB373" s="270"/>
    </row>
    <row r="374" spans="1:54" s="256" customFormat="1" ht="24.6" customHeight="1">
      <c r="A374" s="499">
        <v>372</v>
      </c>
      <c r="B374" s="497" t="s">
        <v>3418</v>
      </c>
      <c r="C374" s="256" t="s">
        <v>3548</v>
      </c>
      <c r="D374" s="270"/>
      <c r="E374" s="270"/>
      <c r="F374" s="256" t="s">
        <v>3761</v>
      </c>
      <c r="G374" s="256" t="s">
        <v>3762</v>
      </c>
      <c r="H374" s="256" t="s">
        <v>3782</v>
      </c>
      <c r="J374" s="256" t="s">
        <v>3782</v>
      </c>
      <c r="K374" s="256" t="s">
        <v>3990</v>
      </c>
      <c r="Q374" s="256" t="s">
        <v>3070</v>
      </c>
      <c r="R374" s="256" t="s">
        <v>3425</v>
      </c>
      <c r="S374" s="256" t="s">
        <v>32</v>
      </c>
      <c r="AU374" s="270"/>
      <c r="AV374" s="270"/>
      <c r="AW374" s="270"/>
      <c r="AX374" s="270"/>
      <c r="AY374" s="270"/>
      <c r="AZ374" s="270"/>
      <c r="BA374" s="270"/>
      <c r="BB374" s="276"/>
    </row>
    <row r="375" spans="1:54" s="256" customFormat="1" ht="24.6" customHeight="1">
      <c r="A375" s="500">
        <v>373</v>
      </c>
      <c r="B375" s="497" t="s">
        <v>3418</v>
      </c>
      <c r="C375" s="256" t="s">
        <v>3548</v>
      </c>
      <c r="D375" s="270"/>
      <c r="E375" s="270"/>
      <c r="F375" s="256" t="s">
        <v>3761</v>
      </c>
      <c r="G375" s="256" t="s">
        <v>3762</v>
      </c>
      <c r="H375" s="256" t="s">
        <v>3782</v>
      </c>
      <c r="J375" s="256" t="s">
        <v>3782</v>
      </c>
      <c r="K375" s="256" t="s">
        <v>3990</v>
      </c>
      <c r="Q375" s="256" t="s">
        <v>3070</v>
      </c>
      <c r="R375" s="256" t="s">
        <v>3425</v>
      </c>
      <c r="S375" s="256" t="s">
        <v>32</v>
      </c>
      <c r="AU375" s="270"/>
      <c r="AV375" s="270"/>
      <c r="AW375" s="270"/>
      <c r="AX375" s="270"/>
      <c r="AY375" s="270"/>
      <c r="AZ375" s="270"/>
      <c r="BA375" s="270"/>
      <c r="BB375" s="276"/>
    </row>
    <row r="376" spans="1:54" s="256" customFormat="1" ht="24.6" customHeight="1">
      <c r="A376" s="496">
        <v>374</v>
      </c>
      <c r="B376" s="497" t="s">
        <v>3418</v>
      </c>
      <c r="C376" s="256" t="s">
        <v>3548</v>
      </c>
      <c r="D376" s="270"/>
      <c r="E376" s="270"/>
      <c r="F376" s="256" t="s">
        <v>3761</v>
      </c>
      <c r="G376" s="256" t="s">
        <v>3762</v>
      </c>
      <c r="H376" s="256" t="s">
        <v>3782</v>
      </c>
      <c r="J376" s="256" t="s">
        <v>3782</v>
      </c>
      <c r="K376" s="256" t="s">
        <v>3990</v>
      </c>
      <c r="Q376" s="256" t="s">
        <v>3070</v>
      </c>
      <c r="R376" s="256" t="s">
        <v>3425</v>
      </c>
      <c r="S376" s="256" t="s">
        <v>32</v>
      </c>
      <c r="AU376" s="270"/>
      <c r="AV376" s="270"/>
      <c r="AW376" s="270"/>
      <c r="AX376" s="270"/>
      <c r="AY376" s="270"/>
      <c r="AZ376" s="270"/>
      <c r="BA376" s="270"/>
      <c r="BB376" s="276"/>
    </row>
    <row r="377" spans="1:54" s="256" customFormat="1" ht="24.6" customHeight="1">
      <c r="A377" s="499">
        <v>375</v>
      </c>
      <c r="B377" s="497" t="s">
        <v>3418</v>
      </c>
      <c r="C377" s="256" t="s">
        <v>3548</v>
      </c>
      <c r="D377" s="270"/>
      <c r="E377" s="270"/>
      <c r="F377" s="256" t="s">
        <v>3761</v>
      </c>
      <c r="G377" s="256" t="s">
        <v>3762</v>
      </c>
      <c r="H377" s="256" t="s">
        <v>3782</v>
      </c>
      <c r="J377" s="256" t="s">
        <v>3782</v>
      </c>
      <c r="K377" s="256" t="s">
        <v>3990</v>
      </c>
      <c r="Q377" s="256" t="s">
        <v>3070</v>
      </c>
      <c r="R377" s="256" t="s">
        <v>3425</v>
      </c>
      <c r="S377" s="256" t="s">
        <v>32</v>
      </c>
      <c r="AU377" s="270"/>
      <c r="AV377" s="270"/>
      <c r="AW377" s="270"/>
      <c r="AX377" s="270"/>
      <c r="AY377" s="270"/>
      <c r="AZ377" s="270"/>
      <c r="BA377" s="270"/>
      <c r="BB377" s="276"/>
    </row>
    <row r="378" spans="1:54" s="256" customFormat="1" ht="24.6" customHeight="1">
      <c r="A378" s="496">
        <v>376</v>
      </c>
      <c r="B378" s="497" t="s">
        <v>3418</v>
      </c>
      <c r="C378" s="256" t="s">
        <v>3696</v>
      </c>
      <c r="D378" s="270"/>
      <c r="E378" s="270"/>
      <c r="F378" s="256" t="s">
        <v>3761</v>
      </c>
      <c r="G378" s="256" t="s">
        <v>3762</v>
      </c>
      <c r="H378" s="256" t="s">
        <v>3782</v>
      </c>
      <c r="J378" s="256" t="s">
        <v>3782</v>
      </c>
      <c r="K378" s="256" t="s">
        <v>3991</v>
      </c>
      <c r="Q378" s="256" t="s">
        <v>3189</v>
      </c>
      <c r="R378" s="270" t="s">
        <v>3425</v>
      </c>
      <c r="S378" s="256" t="s">
        <v>3698</v>
      </c>
      <c r="AU378" s="270"/>
      <c r="AV378" s="270"/>
      <c r="AW378" s="270"/>
      <c r="AX378" s="270"/>
      <c r="AY378" s="270"/>
      <c r="AZ378" s="270"/>
      <c r="BA378" s="270"/>
    </row>
    <row r="379" spans="1:54" s="256" customFormat="1" ht="24.6" customHeight="1">
      <c r="A379" s="499">
        <v>377</v>
      </c>
      <c r="B379" s="497" t="s">
        <v>3418</v>
      </c>
      <c r="C379" s="256" t="s">
        <v>3696</v>
      </c>
      <c r="D379" s="270"/>
      <c r="E379" s="270"/>
      <c r="F379" s="256" t="s">
        <v>3761</v>
      </c>
      <c r="G379" s="256" t="s">
        <v>3762</v>
      </c>
      <c r="H379" s="256" t="s">
        <v>3782</v>
      </c>
      <c r="J379" s="256" t="s">
        <v>3782</v>
      </c>
      <c r="K379" s="256" t="s">
        <v>3991</v>
      </c>
      <c r="Q379" s="256" t="s">
        <v>3189</v>
      </c>
      <c r="R379" s="270" t="s">
        <v>3425</v>
      </c>
      <c r="S379" s="256" t="s">
        <v>3698</v>
      </c>
      <c r="AU379" s="270"/>
      <c r="AV379" s="270"/>
      <c r="AW379" s="270"/>
      <c r="AX379" s="270"/>
      <c r="AY379" s="270"/>
      <c r="AZ379" s="270"/>
      <c r="BA379" s="270"/>
      <c r="BB379" s="276"/>
    </row>
    <row r="380" spans="1:54" s="256" customFormat="1" ht="24.6" customHeight="1">
      <c r="A380" s="500">
        <v>378</v>
      </c>
      <c r="B380" s="497" t="s">
        <v>3418</v>
      </c>
      <c r="C380" s="256" t="s">
        <v>3696</v>
      </c>
      <c r="D380" s="270"/>
      <c r="E380" s="270"/>
      <c r="F380" s="256" t="s">
        <v>3761</v>
      </c>
      <c r="G380" s="256" t="s">
        <v>3762</v>
      </c>
      <c r="H380" s="256" t="s">
        <v>3782</v>
      </c>
      <c r="J380" s="256" t="s">
        <v>3782</v>
      </c>
      <c r="K380" s="256" t="s">
        <v>3991</v>
      </c>
      <c r="Q380" s="256" t="s">
        <v>3189</v>
      </c>
      <c r="R380" s="270" t="s">
        <v>3425</v>
      </c>
      <c r="S380" s="256" t="s">
        <v>3698</v>
      </c>
      <c r="AU380" s="270"/>
      <c r="AV380" s="270"/>
      <c r="AW380" s="270"/>
      <c r="AX380" s="270"/>
      <c r="AY380" s="270"/>
      <c r="AZ380" s="270"/>
      <c r="BA380" s="270"/>
      <c r="BB380" s="276"/>
    </row>
    <row r="381" spans="1:54" s="256" customFormat="1" ht="24.6" customHeight="1">
      <c r="A381" s="496">
        <v>379</v>
      </c>
      <c r="B381" s="497" t="s">
        <v>3418</v>
      </c>
      <c r="C381" s="256" t="s">
        <v>3696</v>
      </c>
      <c r="D381" s="270"/>
      <c r="E381" s="270"/>
      <c r="F381" s="256" t="s">
        <v>3761</v>
      </c>
      <c r="G381" s="256" t="s">
        <v>3762</v>
      </c>
      <c r="H381" s="256" t="s">
        <v>3782</v>
      </c>
      <c r="J381" s="256" t="s">
        <v>3782</v>
      </c>
      <c r="K381" s="256" t="s">
        <v>3991</v>
      </c>
      <c r="Q381" s="256" t="s">
        <v>3189</v>
      </c>
      <c r="R381" s="270" t="s">
        <v>3425</v>
      </c>
      <c r="S381" s="256" t="s">
        <v>3698</v>
      </c>
      <c r="AU381" s="270"/>
      <c r="AV381" s="270"/>
      <c r="AW381" s="270"/>
      <c r="AX381" s="270"/>
      <c r="AY381" s="270"/>
      <c r="AZ381" s="270"/>
      <c r="BA381" s="270"/>
      <c r="BB381" s="276"/>
    </row>
    <row r="382" spans="1:54" s="256" customFormat="1" ht="24.6" customHeight="1">
      <c r="A382" s="499">
        <v>380</v>
      </c>
      <c r="B382" s="501" t="s">
        <v>3431</v>
      </c>
      <c r="C382" s="256" t="s">
        <v>3606</v>
      </c>
      <c r="D382" s="270" t="s">
        <v>3711</v>
      </c>
      <c r="E382" s="270" t="s">
        <v>3992</v>
      </c>
      <c r="F382" s="256" t="s">
        <v>3761</v>
      </c>
      <c r="G382" s="256" t="s">
        <v>3762</v>
      </c>
      <c r="H382" s="256" t="s">
        <v>3782</v>
      </c>
      <c r="J382" s="256" t="s">
        <v>3782</v>
      </c>
      <c r="K382" s="256" t="s">
        <v>3993</v>
      </c>
      <c r="Q382" s="256" t="s">
        <v>3016</v>
      </c>
      <c r="R382" s="256" t="s">
        <v>3301</v>
      </c>
      <c r="S382" s="256" t="s">
        <v>75</v>
      </c>
      <c r="T382" s="256" t="s">
        <v>3582</v>
      </c>
      <c r="V382" s="256">
        <v>0</v>
      </c>
      <c r="W382" s="508">
        <v>1</v>
      </c>
      <c r="X382" s="508">
        <v>0.1</v>
      </c>
      <c r="Y382" s="508">
        <v>0.2</v>
      </c>
      <c r="Z382" s="508">
        <v>0.4</v>
      </c>
      <c r="AA382" s="508">
        <v>0.6</v>
      </c>
      <c r="AB382" s="508">
        <v>0.8</v>
      </c>
      <c r="AC382" s="508">
        <v>1</v>
      </c>
      <c r="AE382" s="256" t="s">
        <v>3994</v>
      </c>
      <c r="AF382" s="256">
        <v>2025</v>
      </c>
      <c r="AG382" s="256" t="s">
        <v>3995</v>
      </c>
      <c r="AH382" s="256" t="s">
        <v>75</v>
      </c>
      <c r="AK382" s="256" t="s">
        <v>3996</v>
      </c>
      <c r="AT382" s="256" t="s">
        <v>359</v>
      </c>
      <c r="AU382" s="270" t="s">
        <v>360</v>
      </c>
      <c r="AV382" s="270" t="s">
        <v>2523</v>
      </c>
      <c r="AW382" s="270" t="s">
        <v>2524</v>
      </c>
      <c r="AX382" s="270" t="s">
        <v>462</v>
      </c>
      <c r="AY382" s="270" t="s">
        <v>75</v>
      </c>
      <c r="AZ382" s="270" t="s">
        <v>2505</v>
      </c>
      <c r="BA382" s="270" t="s">
        <v>57</v>
      </c>
      <c r="BB382" s="270" t="s">
        <v>3442</v>
      </c>
    </row>
    <row r="383" spans="1:54" s="256" customFormat="1" ht="24.6" customHeight="1">
      <c r="A383" s="496">
        <v>381</v>
      </c>
      <c r="B383" s="501" t="s">
        <v>3431</v>
      </c>
      <c r="C383" s="256" t="s">
        <v>3606</v>
      </c>
      <c r="D383" s="270" t="s">
        <v>3711</v>
      </c>
      <c r="E383" s="270" t="s">
        <v>3992</v>
      </c>
      <c r="F383" s="256" t="s">
        <v>3761</v>
      </c>
      <c r="G383" s="256" t="s">
        <v>3762</v>
      </c>
      <c r="H383" s="256" t="s">
        <v>3782</v>
      </c>
      <c r="J383" s="256" t="s">
        <v>3782</v>
      </c>
      <c r="K383" s="256" t="s">
        <v>3993</v>
      </c>
      <c r="Q383" s="256" t="s">
        <v>3016</v>
      </c>
      <c r="R383" s="256" t="s">
        <v>3301</v>
      </c>
      <c r="S383" s="256" t="s">
        <v>75</v>
      </c>
      <c r="T383" s="256" t="s">
        <v>3582</v>
      </c>
      <c r="V383" s="256">
        <v>0</v>
      </c>
      <c r="W383" s="508">
        <v>1</v>
      </c>
      <c r="X383" s="508">
        <v>0.1</v>
      </c>
      <c r="Y383" s="508">
        <v>0.2</v>
      </c>
      <c r="Z383" s="508">
        <v>0.4</v>
      </c>
      <c r="AA383" s="508">
        <v>0.6</v>
      </c>
      <c r="AB383" s="508">
        <v>0.8</v>
      </c>
      <c r="AC383" s="508">
        <v>1</v>
      </c>
      <c r="AE383" s="256" t="s">
        <v>3994</v>
      </c>
      <c r="AF383" s="256">
        <v>2025</v>
      </c>
      <c r="AG383" s="256" t="s">
        <v>3997</v>
      </c>
      <c r="AH383" s="256" t="s">
        <v>75</v>
      </c>
      <c r="AT383" s="256" t="s">
        <v>361</v>
      </c>
      <c r="AU383" s="270" t="s">
        <v>362</v>
      </c>
      <c r="AV383" s="270" t="s">
        <v>729</v>
      </c>
      <c r="AW383" s="270" t="s">
        <v>2524</v>
      </c>
      <c r="AX383" s="270" t="s">
        <v>462</v>
      </c>
      <c r="AY383" s="270" t="s">
        <v>75</v>
      </c>
      <c r="AZ383" s="270" t="s">
        <v>2505</v>
      </c>
      <c r="BA383" s="270" t="s">
        <v>57</v>
      </c>
      <c r="BB383" s="270" t="s">
        <v>3442</v>
      </c>
    </row>
    <row r="384" spans="1:54" s="256" customFormat="1" ht="24.6" customHeight="1">
      <c r="A384" s="499">
        <v>382</v>
      </c>
      <c r="B384" s="501" t="s">
        <v>3431</v>
      </c>
      <c r="C384" s="256" t="s">
        <v>3606</v>
      </c>
      <c r="D384" s="270" t="s">
        <v>3711</v>
      </c>
      <c r="E384" s="270" t="s">
        <v>3992</v>
      </c>
      <c r="F384" s="256" t="s">
        <v>3761</v>
      </c>
      <c r="G384" s="256" t="s">
        <v>3762</v>
      </c>
      <c r="H384" s="256" t="s">
        <v>3782</v>
      </c>
      <c r="J384" s="256" t="s">
        <v>3782</v>
      </c>
      <c r="K384" s="256" t="s">
        <v>3993</v>
      </c>
      <c r="Q384" s="256" t="s">
        <v>3016</v>
      </c>
      <c r="R384" s="256" t="s">
        <v>3301</v>
      </c>
      <c r="S384" s="256" t="s">
        <v>75</v>
      </c>
      <c r="T384" s="256" t="s">
        <v>3582</v>
      </c>
      <c r="V384" s="256">
        <v>0</v>
      </c>
      <c r="W384" s="508">
        <v>1</v>
      </c>
      <c r="X384" s="508">
        <v>0.1</v>
      </c>
      <c r="Y384" s="508">
        <v>0.2</v>
      </c>
      <c r="Z384" s="508">
        <v>0.4</v>
      </c>
      <c r="AA384" s="508">
        <v>0.6</v>
      </c>
      <c r="AB384" s="508">
        <v>0.8</v>
      </c>
      <c r="AC384" s="508">
        <v>1</v>
      </c>
      <c r="AE384" s="256" t="s">
        <v>3994</v>
      </c>
      <c r="AF384" s="256">
        <v>2026</v>
      </c>
      <c r="AG384" s="256" t="s">
        <v>3998</v>
      </c>
      <c r="AH384" s="256" t="s">
        <v>75</v>
      </c>
      <c r="AT384" s="256" t="s">
        <v>363</v>
      </c>
      <c r="AU384" s="270" t="s">
        <v>364</v>
      </c>
      <c r="AV384" s="270" t="s">
        <v>729</v>
      </c>
      <c r="AW384" s="270" t="s">
        <v>1686</v>
      </c>
      <c r="AX384" s="270" t="s">
        <v>462</v>
      </c>
      <c r="AY384" s="270" t="s">
        <v>75</v>
      </c>
      <c r="AZ384" s="270" t="s">
        <v>2505</v>
      </c>
      <c r="BA384" s="270" t="s">
        <v>57</v>
      </c>
      <c r="BB384" s="270" t="s">
        <v>3442</v>
      </c>
    </row>
    <row r="385" spans="1:55" s="256" customFormat="1" ht="24.6" customHeight="1">
      <c r="A385" s="500">
        <v>383</v>
      </c>
      <c r="B385" s="501" t="s">
        <v>3431</v>
      </c>
      <c r="C385" s="256" t="s">
        <v>3606</v>
      </c>
      <c r="D385" s="270" t="s">
        <v>3711</v>
      </c>
      <c r="E385" s="270" t="s">
        <v>3992</v>
      </c>
      <c r="F385" s="256" t="s">
        <v>3761</v>
      </c>
      <c r="G385" s="256" t="s">
        <v>3762</v>
      </c>
      <c r="H385" s="256" t="s">
        <v>3782</v>
      </c>
      <c r="J385" s="256" t="s">
        <v>3782</v>
      </c>
      <c r="K385" s="256" t="s">
        <v>3993</v>
      </c>
      <c r="Q385" s="256" t="s">
        <v>3016</v>
      </c>
      <c r="R385" s="256" t="s">
        <v>3301</v>
      </c>
      <c r="S385" s="256" t="s">
        <v>75</v>
      </c>
      <c r="T385" s="256" t="s">
        <v>3582</v>
      </c>
      <c r="V385" s="256">
        <v>0</v>
      </c>
      <c r="W385" s="508">
        <v>1</v>
      </c>
      <c r="X385" s="508">
        <v>0.1</v>
      </c>
      <c r="Y385" s="508">
        <v>0.2</v>
      </c>
      <c r="Z385" s="508">
        <v>0.4</v>
      </c>
      <c r="AA385" s="508">
        <v>0.6</v>
      </c>
      <c r="AB385" s="508">
        <v>0.8</v>
      </c>
      <c r="AC385" s="508">
        <v>1</v>
      </c>
      <c r="AE385" s="256" t="s">
        <v>3994</v>
      </c>
      <c r="AF385" s="256" t="s">
        <v>3615</v>
      </c>
      <c r="AG385" s="256" t="s">
        <v>3999</v>
      </c>
      <c r="AH385" s="256" t="s">
        <v>75</v>
      </c>
      <c r="AT385" s="256" t="s">
        <v>370</v>
      </c>
      <c r="AU385" s="270" t="s">
        <v>371</v>
      </c>
      <c r="AV385" s="270" t="s">
        <v>2541</v>
      </c>
      <c r="AW385" s="270" t="s">
        <v>2524</v>
      </c>
      <c r="AX385" s="270" t="s">
        <v>462</v>
      </c>
      <c r="AY385" s="270" t="s">
        <v>75</v>
      </c>
      <c r="AZ385" s="270" t="s">
        <v>2505</v>
      </c>
      <c r="BA385" s="270" t="s">
        <v>57</v>
      </c>
      <c r="BB385" s="270" t="s">
        <v>3442</v>
      </c>
    </row>
    <row r="386" spans="1:55" s="256" customFormat="1" ht="24.6" customHeight="1">
      <c r="A386" s="496">
        <v>384</v>
      </c>
      <c r="B386" s="501" t="s">
        <v>3431</v>
      </c>
      <c r="C386" s="256" t="s">
        <v>3606</v>
      </c>
      <c r="D386" s="270" t="s">
        <v>3711</v>
      </c>
      <c r="E386" s="270" t="s">
        <v>3992</v>
      </c>
      <c r="F386" s="256" t="s">
        <v>3761</v>
      </c>
      <c r="G386" s="256" t="s">
        <v>3762</v>
      </c>
      <c r="H386" s="256" t="s">
        <v>3782</v>
      </c>
      <c r="J386" s="256" t="s">
        <v>3782</v>
      </c>
      <c r="K386" s="256" t="s">
        <v>3993</v>
      </c>
      <c r="Q386" s="256" t="s">
        <v>3016</v>
      </c>
      <c r="R386" s="256" t="s">
        <v>3301</v>
      </c>
      <c r="S386" s="256" t="s">
        <v>75</v>
      </c>
      <c r="T386" s="256" t="s">
        <v>3582</v>
      </c>
      <c r="V386" s="256">
        <v>0</v>
      </c>
      <c r="W386" s="508">
        <v>1</v>
      </c>
      <c r="X386" s="508">
        <v>0.1</v>
      </c>
      <c r="Y386" s="508">
        <v>0.2</v>
      </c>
      <c r="Z386" s="508">
        <v>0.4</v>
      </c>
      <c r="AA386" s="508">
        <v>0.6</v>
      </c>
      <c r="AB386" s="508">
        <v>0.8</v>
      </c>
      <c r="AC386" s="508">
        <v>1</v>
      </c>
      <c r="AE386" s="256" t="s">
        <v>3994</v>
      </c>
      <c r="AF386" s="256">
        <v>2030</v>
      </c>
      <c r="AG386" s="256" t="s">
        <v>4000</v>
      </c>
      <c r="AH386" s="256" t="s">
        <v>75</v>
      </c>
      <c r="BB386" s="512" t="s">
        <v>3442</v>
      </c>
      <c r="BC386" s="512" t="s">
        <v>4001</v>
      </c>
    </row>
    <row r="387" spans="1:55" s="256" customFormat="1" ht="24.6" customHeight="1">
      <c r="A387" s="499">
        <v>385</v>
      </c>
      <c r="B387" s="501" t="s">
        <v>3431</v>
      </c>
      <c r="C387" s="256" t="s">
        <v>3606</v>
      </c>
      <c r="D387" s="270" t="s">
        <v>3711</v>
      </c>
      <c r="E387" s="270" t="s">
        <v>3992</v>
      </c>
      <c r="F387" s="256" t="s">
        <v>3761</v>
      </c>
      <c r="G387" s="256" t="s">
        <v>3762</v>
      </c>
      <c r="H387" s="256" t="s">
        <v>3782</v>
      </c>
      <c r="J387" s="256" t="s">
        <v>3782</v>
      </c>
      <c r="K387" s="256" t="s">
        <v>3993</v>
      </c>
      <c r="Q387" s="256" t="s">
        <v>3016</v>
      </c>
      <c r="R387" s="256" t="s">
        <v>3301</v>
      </c>
      <c r="S387" s="256" t="s">
        <v>75</v>
      </c>
      <c r="T387" s="256" t="s">
        <v>3582</v>
      </c>
      <c r="V387" s="256">
        <v>0</v>
      </c>
      <c r="W387" s="508">
        <v>1</v>
      </c>
      <c r="X387" s="508">
        <v>0.1</v>
      </c>
      <c r="Y387" s="508">
        <v>0.2</v>
      </c>
      <c r="Z387" s="508">
        <v>0.4</v>
      </c>
      <c r="AA387" s="508">
        <v>0.6</v>
      </c>
      <c r="AB387" s="508">
        <v>0.8</v>
      </c>
      <c r="AC387" s="508">
        <v>1</v>
      </c>
      <c r="AE387" s="256" t="s">
        <v>3994</v>
      </c>
      <c r="AF387" s="256">
        <v>2030</v>
      </c>
      <c r="AG387" s="256" t="s">
        <v>4000</v>
      </c>
      <c r="AH387" s="256" t="s">
        <v>75</v>
      </c>
      <c r="AT387" s="256" t="s">
        <v>388</v>
      </c>
      <c r="AU387" s="270" t="s">
        <v>389</v>
      </c>
      <c r="AV387" s="270" t="s">
        <v>1606</v>
      </c>
      <c r="AW387" s="270" t="s">
        <v>2588</v>
      </c>
      <c r="AX387" s="270" t="s">
        <v>462</v>
      </c>
      <c r="AY387" s="270" t="s">
        <v>75</v>
      </c>
      <c r="AZ387" s="270" t="s">
        <v>2592</v>
      </c>
      <c r="BA387" s="270" t="s">
        <v>57</v>
      </c>
      <c r="BB387" s="270" t="s">
        <v>3442</v>
      </c>
    </row>
    <row r="388" spans="1:55" s="256" customFormat="1" ht="24.6" customHeight="1">
      <c r="A388" s="496">
        <v>386</v>
      </c>
      <c r="B388" s="497" t="s">
        <v>3418</v>
      </c>
      <c r="C388" s="256" t="s">
        <v>3909</v>
      </c>
      <c r="D388" s="270"/>
      <c r="E388" s="270"/>
      <c r="F388" s="256" t="s">
        <v>3761</v>
      </c>
      <c r="G388" s="256" t="s">
        <v>3762</v>
      </c>
      <c r="H388" s="256" t="s">
        <v>3782</v>
      </c>
      <c r="J388" s="256" t="s">
        <v>3782</v>
      </c>
      <c r="K388" s="256" t="s">
        <v>4002</v>
      </c>
      <c r="Q388" s="256" t="s">
        <v>3162</v>
      </c>
      <c r="R388" s="256" t="s">
        <v>3425</v>
      </c>
      <c r="S388" s="256" t="s">
        <v>3211</v>
      </c>
      <c r="AU388" s="270"/>
      <c r="AV388" s="270"/>
      <c r="AW388" s="270"/>
      <c r="AX388" s="270"/>
      <c r="AY388" s="270"/>
      <c r="AZ388" s="270"/>
      <c r="BA388" s="270"/>
      <c r="BB388" s="270"/>
    </row>
    <row r="389" spans="1:55" s="256" customFormat="1" ht="24.6" customHeight="1">
      <c r="A389" s="499">
        <v>387</v>
      </c>
      <c r="B389" s="497" t="s">
        <v>3418</v>
      </c>
      <c r="C389" s="256" t="s">
        <v>3909</v>
      </c>
      <c r="D389" s="270"/>
      <c r="E389" s="270"/>
      <c r="F389" s="256" t="s">
        <v>3761</v>
      </c>
      <c r="G389" s="256" t="s">
        <v>3762</v>
      </c>
      <c r="H389" s="256" t="s">
        <v>3782</v>
      </c>
      <c r="J389" s="256" t="s">
        <v>3782</v>
      </c>
      <c r="K389" s="256" t="s">
        <v>4002</v>
      </c>
      <c r="Q389" s="256" t="s">
        <v>3162</v>
      </c>
      <c r="R389" s="256" t="s">
        <v>3425</v>
      </c>
      <c r="S389" s="256" t="s">
        <v>3211</v>
      </c>
      <c r="AU389" s="270"/>
      <c r="AV389" s="270"/>
      <c r="AW389" s="270"/>
      <c r="AX389" s="270"/>
      <c r="AY389" s="270"/>
      <c r="AZ389" s="270"/>
      <c r="BA389" s="270"/>
      <c r="BB389" s="270"/>
    </row>
    <row r="390" spans="1:55" s="256" customFormat="1" ht="24.6" customHeight="1">
      <c r="A390" s="500">
        <v>388</v>
      </c>
      <c r="B390" s="497" t="s">
        <v>3418</v>
      </c>
      <c r="C390" s="256" t="s">
        <v>3909</v>
      </c>
      <c r="D390" s="270"/>
      <c r="E390" s="270"/>
      <c r="F390" s="256" t="s">
        <v>3761</v>
      </c>
      <c r="G390" s="256" t="s">
        <v>3762</v>
      </c>
      <c r="H390" s="256" t="s">
        <v>3782</v>
      </c>
      <c r="J390" s="256" t="s">
        <v>3782</v>
      </c>
      <c r="K390" s="256" t="s">
        <v>4002</v>
      </c>
      <c r="Q390" s="256" t="s">
        <v>3162</v>
      </c>
      <c r="R390" s="256" t="s">
        <v>3425</v>
      </c>
      <c r="S390" s="256" t="s">
        <v>3211</v>
      </c>
      <c r="AU390" s="270"/>
      <c r="AV390" s="270"/>
      <c r="AW390" s="270"/>
      <c r="AX390" s="270"/>
      <c r="AY390" s="270"/>
      <c r="AZ390" s="270"/>
      <c r="BA390" s="270"/>
      <c r="BB390" s="276"/>
    </row>
    <row r="391" spans="1:55" s="256" customFormat="1" ht="24.6" customHeight="1">
      <c r="A391" s="496">
        <v>389</v>
      </c>
      <c r="B391" s="497" t="s">
        <v>3418</v>
      </c>
      <c r="C391" s="256" t="s">
        <v>3909</v>
      </c>
      <c r="D391" s="270"/>
      <c r="E391" s="270"/>
      <c r="F391" s="256" t="s">
        <v>3761</v>
      </c>
      <c r="G391" s="256" t="s">
        <v>3762</v>
      </c>
      <c r="H391" s="256" t="s">
        <v>3782</v>
      </c>
      <c r="J391" s="256" t="s">
        <v>3782</v>
      </c>
      <c r="K391" s="256" t="s">
        <v>4002</v>
      </c>
      <c r="Q391" s="256" t="s">
        <v>3162</v>
      </c>
      <c r="R391" s="256" t="s">
        <v>3425</v>
      </c>
      <c r="S391" s="256" t="s">
        <v>3211</v>
      </c>
      <c r="AU391" s="270"/>
      <c r="AV391" s="270"/>
      <c r="AW391" s="270"/>
      <c r="AX391" s="270"/>
      <c r="AY391" s="270"/>
      <c r="AZ391" s="270"/>
      <c r="BA391" s="270"/>
      <c r="BB391" s="276"/>
    </row>
    <row r="392" spans="1:55" s="256" customFormat="1" ht="24.6" customHeight="1">
      <c r="A392" s="499">
        <v>390</v>
      </c>
      <c r="B392" s="497" t="s">
        <v>3418</v>
      </c>
      <c r="C392" s="256" t="s">
        <v>3618</v>
      </c>
      <c r="D392" s="270"/>
      <c r="E392" s="270"/>
      <c r="F392" s="256" t="s">
        <v>3761</v>
      </c>
      <c r="G392" s="256" t="s">
        <v>3762</v>
      </c>
      <c r="H392" s="256" t="s">
        <v>3782</v>
      </c>
      <c r="J392" s="256" t="s">
        <v>3782</v>
      </c>
      <c r="K392" s="256" t="s">
        <v>4003</v>
      </c>
      <c r="Q392" s="256" t="s">
        <v>3137</v>
      </c>
      <c r="R392" s="256" t="s">
        <v>3425</v>
      </c>
      <c r="S392" s="256" t="s">
        <v>3211</v>
      </c>
      <c r="AU392" s="270"/>
      <c r="AV392" s="270"/>
      <c r="AW392" s="270"/>
      <c r="AX392" s="270"/>
      <c r="AY392" s="270"/>
      <c r="AZ392" s="270"/>
      <c r="BA392" s="270"/>
    </row>
    <row r="393" spans="1:55" s="256" customFormat="1" ht="24.6" customHeight="1">
      <c r="A393" s="496">
        <v>391</v>
      </c>
      <c r="B393" s="497" t="s">
        <v>3418</v>
      </c>
      <c r="C393" s="256" t="s">
        <v>3618</v>
      </c>
      <c r="D393" s="270"/>
      <c r="E393" s="270"/>
      <c r="F393" s="256" t="s">
        <v>3761</v>
      </c>
      <c r="G393" s="256" t="s">
        <v>3762</v>
      </c>
      <c r="H393" s="256" t="s">
        <v>3782</v>
      </c>
      <c r="J393" s="256" t="s">
        <v>3782</v>
      </c>
      <c r="K393" s="256" t="s">
        <v>4003</v>
      </c>
      <c r="Q393" s="256" t="s">
        <v>3137</v>
      </c>
      <c r="R393" s="256" t="s">
        <v>3425</v>
      </c>
      <c r="S393" s="256" t="s">
        <v>3211</v>
      </c>
      <c r="AU393" s="270"/>
      <c r="AV393" s="270"/>
      <c r="AW393" s="270"/>
      <c r="AX393" s="270"/>
      <c r="AY393" s="270"/>
      <c r="AZ393" s="270"/>
      <c r="BA393" s="270"/>
      <c r="BB393" s="276"/>
    </row>
    <row r="394" spans="1:55" s="256" customFormat="1" ht="24.6" customHeight="1">
      <c r="A394" s="499">
        <v>392</v>
      </c>
      <c r="B394" s="497" t="s">
        <v>3418</v>
      </c>
      <c r="C394" s="256" t="s">
        <v>3618</v>
      </c>
      <c r="D394" s="270"/>
      <c r="E394" s="270"/>
      <c r="F394" s="256" t="s">
        <v>3761</v>
      </c>
      <c r="G394" s="256" t="s">
        <v>3762</v>
      </c>
      <c r="H394" s="256" t="s">
        <v>3782</v>
      </c>
      <c r="J394" s="256" t="s">
        <v>3782</v>
      </c>
      <c r="K394" s="256" t="s">
        <v>4003</v>
      </c>
      <c r="Q394" s="256" t="s">
        <v>3137</v>
      </c>
      <c r="R394" s="256" t="s">
        <v>3425</v>
      </c>
      <c r="S394" s="256" t="s">
        <v>3211</v>
      </c>
      <c r="AU394" s="270"/>
      <c r="AV394" s="270"/>
      <c r="AW394" s="270"/>
      <c r="AX394" s="270"/>
      <c r="AY394" s="270"/>
      <c r="AZ394" s="270"/>
      <c r="BA394" s="270"/>
      <c r="BB394" s="276"/>
    </row>
    <row r="395" spans="1:55" s="256" customFormat="1" ht="24.6" customHeight="1">
      <c r="A395" s="500">
        <v>393</v>
      </c>
      <c r="B395" s="497" t="s">
        <v>3418</v>
      </c>
      <c r="C395" s="256" t="s">
        <v>3618</v>
      </c>
      <c r="D395" s="270"/>
      <c r="E395" s="270"/>
      <c r="F395" s="256" t="s">
        <v>3761</v>
      </c>
      <c r="G395" s="256" t="s">
        <v>3762</v>
      </c>
      <c r="H395" s="256" t="s">
        <v>3782</v>
      </c>
      <c r="J395" s="256" t="s">
        <v>3782</v>
      </c>
      <c r="K395" s="256" t="s">
        <v>4003</v>
      </c>
      <c r="Q395" s="256" t="s">
        <v>3137</v>
      </c>
      <c r="R395" s="256" t="s">
        <v>3425</v>
      </c>
      <c r="S395" s="256" t="s">
        <v>3211</v>
      </c>
      <c r="AU395" s="270"/>
      <c r="AV395" s="270"/>
      <c r="AW395" s="270"/>
      <c r="AX395" s="270"/>
      <c r="AY395" s="270"/>
      <c r="AZ395" s="270"/>
      <c r="BA395" s="270"/>
      <c r="BB395" s="276"/>
    </row>
    <row r="396" spans="1:55" s="256" customFormat="1" ht="24.6" customHeight="1">
      <c r="A396" s="496">
        <v>394</v>
      </c>
      <c r="B396" s="501" t="s">
        <v>3431</v>
      </c>
      <c r="C396" s="256" t="s">
        <v>3618</v>
      </c>
      <c r="D396" s="270" t="s">
        <v>3711</v>
      </c>
      <c r="E396" s="270" t="s">
        <v>3992</v>
      </c>
      <c r="F396" s="256" t="s">
        <v>3761</v>
      </c>
      <c r="G396" s="256" t="s">
        <v>3762</v>
      </c>
      <c r="H396" s="256" t="s">
        <v>3782</v>
      </c>
      <c r="J396" s="256" t="s">
        <v>3782</v>
      </c>
      <c r="K396" s="256" t="s">
        <v>4004</v>
      </c>
      <c r="Q396" s="256" t="s">
        <v>3042</v>
      </c>
      <c r="R396" s="256" t="s">
        <v>3288</v>
      </c>
      <c r="S396" s="256" t="s">
        <v>3211</v>
      </c>
      <c r="T396" s="256" t="s">
        <v>3582</v>
      </c>
      <c r="V396" s="498">
        <v>0</v>
      </c>
      <c r="W396" s="508">
        <v>1</v>
      </c>
      <c r="X396" s="508">
        <v>0.1</v>
      </c>
      <c r="Y396" s="508">
        <v>0.2</v>
      </c>
      <c r="Z396" s="508">
        <v>0.4</v>
      </c>
      <c r="AA396" s="508">
        <v>0.6</v>
      </c>
      <c r="AB396" s="508">
        <v>0.8</v>
      </c>
      <c r="AC396" s="508">
        <v>1</v>
      </c>
      <c r="AE396" s="256" t="s">
        <v>4005</v>
      </c>
      <c r="AF396" s="256" t="s">
        <v>3435</v>
      </c>
      <c r="AG396" s="256" t="s">
        <v>4006</v>
      </c>
      <c r="AH396" s="256" t="s">
        <v>3211</v>
      </c>
      <c r="AK396" s="256" t="s">
        <v>4007</v>
      </c>
      <c r="AT396" s="256" t="s">
        <v>241</v>
      </c>
      <c r="AU396" s="270" t="s">
        <v>242</v>
      </c>
      <c r="AV396" s="357" t="s">
        <v>4008</v>
      </c>
      <c r="AW396" s="357" t="s">
        <v>4009</v>
      </c>
      <c r="AX396" s="357" t="s">
        <v>2650</v>
      </c>
      <c r="AY396" s="357" t="s">
        <v>50</v>
      </c>
      <c r="AZ396" s="357" t="s">
        <v>2051</v>
      </c>
      <c r="BA396" s="357" t="s">
        <v>41</v>
      </c>
      <c r="BB396" s="512" t="s">
        <v>3442</v>
      </c>
      <c r="BC396" s="512" t="s">
        <v>4010</v>
      </c>
    </row>
    <row r="397" spans="1:55" s="515" customFormat="1" ht="24.6" customHeight="1">
      <c r="A397" s="499">
        <v>395</v>
      </c>
      <c r="B397" s="501" t="s">
        <v>3431</v>
      </c>
      <c r="C397" s="256" t="s">
        <v>3618</v>
      </c>
      <c r="D397" s="270" t="s">
        <v>3711</v>
      </c>
      <c r="E397" s="270" t="s">
        <v>3992</v>
      </c>
      <c r="F397" s="256" t="s">
        <v>3761</v>
      </c>
      <c r="G397" s="256" t="s">
        <v>3762</v>
      </c>
      <c r="H397" s="256" t="s">
        <v>3782</v>
      </c>
      <c r="I397" s="256"/>
      <c r="J397" s="256" t="s">
        <v>3782</v>
      </c>
      <c r="K397" s="256" t="s">
        <v>4004</v>
      </c>
      <c r="L397" s="256"/>
      <c r="M397" s="256"/>
      <c r="N397" s="256"/>
      <c r="O397" s="256"/>
      <c r="P397" s="256"/>
      <c r="Q397" s="256" t="s">
        <v>3042</v>
      </c>
      <c r="R397" s="256" t="s">
        <v>3288</v>
      </c>
      <c r="S397" s="256" t="s">
        <v>3211</v>
      </c>
      <c r="T397" s="256" t="s">
        <v>3582</v>
      </c>
      <c r="U397" s="256"/>
      <c r="V397" s="498">
        <v>0</v>
      </c>
      <c r="W397" s="508">
        <v>1</v>
      </c>
      <c r="X397" s="508">
        <v>0.1</v>
      </c>
      <c r="Y397" s="508">
        <v>0.2</v>
      </c>
      <c r="Z397" s="508">
        <v>0.4</v>
      </c>
      <c r="AA397" s="508">
        <v>0.6</v>
      </c>
      <c r="AB397" s="508">
        <v>0.8</v>
      </c>
      <c r="AC397" s="508">
        <v>1</v>
      </c>
      <c r="AD397" s="256"/>
      <c r="AE397" s="256" t="s">
        <v>4005</v>
      </c>
      <c r="AF397" s="256" t="s">
        <v>3435</v>
      </c>
      <c r="AG397" s="256" t="s">
        <v>4011</v>
      </c>
      <c r="AH397" s="256" t="s">
        <v>3211</v>
      </c>
      <c r="AI397" s="256"/>
      <c r="AJ397" s="256"/>
      <c r="AK397" s="256" t="s">
        <v>4007</v>
      </c>
      <c r="AL397" s="256"/>
      <c r="AM397" s="256"/>
      <c r="AN397" s="256"/>
      <c r="AO397" s="256"/>
      <c r="AP397" s="256"/>
      <c r="AQ397" s="256"/>
      <c r="AR397" s="256"/>
      <c r="AS397" s="256"/>
      <c r="AT397" s="256" t="s">
        <v>213</v>
      </c>
      <c r="AU397" s="270" t="s">
        <v>214</v>
      </c>
      <c r="AV397" s="357" t="s">
        <v>533</v>
      </c>
      <c r="AW397" s="357" t="s">
        <v>4012</v>
      </c>
      <c r="AX397" s="357" t="s">
        <v>856</v>
      </c>
      <c r="AY397" s="357" t="s">
        <v>50</v>
      </c>
      <c r="AZ397" s="357" t="s">
        <v>643</v>
      </c>
      <c r="BA397" s="357" t="s">
        <v>41</v>
      </c>
      <c r="BB397" s="512" t="s">
        <v>3442</v>
      </c>
      <c r="BC397" s="512" t="s">
        <v>4013</v>
      </c>
    </row>
    <row r="398" spans="1:55" s="256" customFormat="1" ht="24.6" customHeight="1">
      <c r="A398" s="496">
        <v>396</v>
      </c>
      <c r="B398" s="497" t="s">
        <v>3418</v>
      </c>
      <c r="C398" s="256" t="s">
        <v>4014</v>
      </c>
      <c r="D398" s="270"/>
      <c r="E398" s="270"/>
      <c r="F398" s="256" t="s">
        <v>3761</v>
      </c>
      <c r="G398" s="256" t="s">
        <v>3762</v>
      </c>
      <c r="H398" s="256" t="s">
        <v>3782</v>
      </c>
      <c r="J398" s="256" t="s">
        <v>3782</v>
      </c>
      <c r="K398" s="256" t="s">
        <v>4015</v>
      </c>
      <c r="Q398" s="256" t="s">
        <v>3033</v>
      </c>
      <c r="R398" s="256" t="s">
        <v>3425</v>
      </c>
      <c r="S398" s="256" t="s">
        <v>3211</v>
      </c>
      <c r="AU398" s="270"/>
      <c r="AV398" s="270"/>
      <c r="AW398" s="270"/>
      <c r="AX398" s="270"/>
      <c r="AY398" s="270"/>
      <c r="AZ398" s="270"/>
      <c r="BA398" s="270"/>
      <c r="BB398" s="270"/>
    </row>
    <row r="399" spans="1:55" s="256" customFormat="1" ht="24.6" customHeight="1">
      <c r="A399" s="499">
        <v>397</v>
      </c>
      <c r="B399" s="497" t="s">
        <v>3418</v>
      </c>
      <c r="C399" s="256" t="s">
        <v>4014</v>
      </c>
      <c r="D399" s="270"/>
      <c r="E399" s="270"/>
      <c r="F399" s="256" t="s">
        <v>3761</v>
      </c>
      <c r="G399" s="256" t="s">
        <v>3762</v>
      </c>
      <c r="H399" s="256" t="s">
        <v>3782</v>
      </c>
      <c r="J399" s="256" t="s">
        <v>3782</v>
      </c>
      <c r="K399" s="256" t="s">
        <v>4015</v>
      </c>
      <c r="Q399" s="256" t="s">
        <v>3033</v>
      </c>
      <c r="R399" s="256" t="s">
        <v>3425</v>
      </c>
      <c r="S399" s="256" t="s">
        <v>3211</v>
      </c>
      <c r="AU399" s="270"/>
      <c r="AV399" s="270"/>
      <c r="AW399" s="270"/>
      <c r="AX399" s="270"/>
      <c r="AY399" s="270"/>
      <c r="AZ399" s="270"/>
      <c r="BA399" s="270"/>
      <c r="BB399" s="276"/>
    </row>
    <row r="400" spans="1:55" s="256" customFormat="1" ht="24.6" customHeight="1">
      <c r="A400" s="500">
        <v>398</v>
      </c>
      <c r="B400" s="497" t="s">
        <v>3418</v>
      </c>
      <c r="C400" s="256" t="s">
        <v>4014</v>
      </c>
      <c r="D400" s="270"/>
      <c r="E400" s="270"/>
      <c r="F400" s="256" t="s">
        <v>3761</v>
      </c>
      <c r="G400" s="256" t="s">
        <v>3762</v>
      </c>
      <c r="H400" s="256" t="s">
        <v>3782</v>
      </c>
      <c r="J400" s="256" t="s">
        <v>3782</v>
      </c>
      <c r="K400" s="256" t="s">
        <v>4015</v>
      </c>
      <c r="Q400" s="256" t="s">
        <v>3033</v>
      </c>
      <c r="R400" s="256" t="s">
        <v>3425</v>
      </c>
      <c r="S400" s="256" t="s">
        <v>3211</v>
      </c>
      <c r="AU400" s="270"/>
      <c r="AV400" s="270"/>
      <c r="AW400" s="270"/>
      <c r="AX400" s="270"/>
      <c r="AY400" s="270"/>
      <c r="AZ400" s="270"/>
      <c r="BA400" s="270"/>
      <c r="BB400" s="270"/>
    </row>
    <row r="401" spans="1:55" s="256" customFormat="1" ht="24.6" customHeight="1">
      <c r="A401" s="496">
        <v>399</v>
      </c>
      <c r="B401" s="501" t="s">
        <v>3431</v>
      </c>
      <c r="C401" s="256" t="s">
        <v>3618</v>
      </c>
      <c r="D401" s="270" t="s">
        <v>3711</v>
      </c>
      <c r="E401" s="270" t="s">
        <v>3945</v>
      </c>
      <c r="F401" s="256" t="s">
        <v>3761</v>
      </c>
      <c r="G401" s="256" t="s">
        <v>3762</v>
      </c>
      <c r="H401" s="256" t="s">
        <v>3782</v>
      </c>
      <c r="J401" s="256" t="s">
        <v>3782</v>
      </c>
      <c r="K401" s="256" t="s">
        <v>4016</v>
      </c>
      <c r="Q401" s="256" t="s">
        <v>3047</v>
      </c>
      <c r="R401" s="256" t="s">
        <v>3300</v>
      </c>
      <c r="S401" s="256" t="s">
        <v>3211</v>
      </c>
      <c r="T401" s="256" t="s">
        <v>3582</v>
      </c>
      <c r="V401" s="498">
        <v>0</v>
      </c>
      <c r="W401" s="508">
        <v>1</v>
      </c>
      <c r="X401" s="508">
        <v>0.1</v>
      </c>
      <c r="Y401" s="508">
        <v>0.2</v>
      </c>
      <c r="Z401" s="508">
        <v>0.4</v>
      </c>
      <c r="AA401" s="508">
        <v>0.6</v>
      </c>
      <c r="AB401" s="508">
        <v>0.8</v>
      </c>
      <c r="AC401" s="508">
        <v>1</v>
      </c>
      <c r="AE401" s="256" t="s">
        <v>4017</v>
      </c>
      <c r="AF401" s="256" t="s">
        <v>3435</v>
      </c>
      <c r="AG401" s="256" t="s">
        <v>4018</v>
      </c>
      <c r="AH401" s="256" t="s">
        <v>50</v>
      </c>
      <c r="AK401" s="256" t="s">
        <v>4019</v>
      </c>
      <c r="AT401" s="256" t="s">
        <v>235</v>
      </c>
      <c r="AU401" s="270" t="s">
        <v>236</v>
      </c>
      <c r="AV401" s="270" t="s">
        <v>710</v>
      </c>
      <c r="AW401" s="270" t="s">
        <v>711</v>
      </c>
      <c r="AX401" s="270" t="s">
        <v>709</v>
      </c>
      <c r="AY401" s="270" t="s">
        <v>50</v>
      </c>
      <c r="AZ401" s="270" t="s">
        <v>634</v>
      </c>
      <c r="BA401" s="270" t="s">
        <v>36</v>
      </c>
      <c r="BB401" s="270" t="s">
        <v>3442</v>
      </c>
    </row>
    <row r="402" spans="1:55" s="256" customFormat="1" ht="24.6" customHeight="1">
      <c r="A402" s="499">
        <v>400</v>
      </c>
      <c r="B402" s="501" t="s">
        <v>3431</v>
      </c>
      <c r="C402" s="256" t="s">
        <v>3618</v>
      </c>
      <c r="D402" s="270" t="s">
        <v>3711</v>
      </c>
      <c r="E402" s="270" t="s">
        <v>3945</v>
      </c>
      <c r="F402" s="256" t="s">
        <v>3761</v>
      </c>
      <c r="G402" s="256" t="s">
        <v>3762</v>
      </c>
      <c r="H402" s="256" t="s">
        <v>3782</v>
      </c>
      <c r="J402" s="256" t="s">
        <v>3782</v>
      </c>
      <c r="K402" s="256" t="s">
        <v>4016</v>
      </c>
      <c r="Q402" s="256" t="s">
        <v>3047</v>
      </c>
      <c r="R402" s="256" t="s">
        <v>3300</v>
      </c>
      <c r="S402" s="256" t="s">
        <v>3211</v>
      </c>
      <c r="T402" s="256" t="s">
        <v>3582</v>
      </c>
      <c r="V402" s="498">
        <v>0</v>
      </c>
      <c r="W402" s="508">
        <v>1</v>
      </c>
      <c r="X402" s="508">
        <v>0.1</v>
      </c>
      <c r="Y402" s="508">
        <v>0.2</v>
      </c>
      <c r="Z402" s="508">
        <v>0.4</v>
      </c>
      <c r="AA402" s="508">
        <v>0.6</v>
      </c>
      <c r="AB402" s="508">
        <v>0.8</v>
      </c>
      <c r="AC402" s="508">
        <v>1</v>
      </c>
      <c r="AE402" s="256" t="s">
        <v>4017</v>
      </c>
      <c r="AF402" s="256">
        <v>2026</v>
      </c>
      <c r="AG402" s="256" t="s">
        <v>4020</v>
      </c>
      <c r="AH402" s="256" t="s">
        <v>50</v>
      </c>
      <c r="AK402" s="256" t="s">
        <v>4019</v>
      </c>
      <c r="AT402" s="256" t="s">
        <v>239</v>
      </c>
      <c r="AU402" s="270" t="s">
        <v>240</v>
      </c>
      <c r="AV402" s="270" t="s">
        <v>835</v>
      </c>
      <c r="AW402" s="270" t="s">
        <v>2044</v>
      </c>
      <c r="AX402" s="328">
        <v>1</v>
      </c>
      <c r="AY402" s="270" t="s">
        <v>50</v>
      </c>
      <c r="AZ402" s="270" t="s">
        <v>2016</v>
      </c>
      <c r="BA402" s="270" t="s">
        <v>57</v>
      </c>
      <c r="BB402" s="270" t="s">
        <v>3442</v>
      </c>
    </row>
    <row r="403" spans="1:55" s="256" customFormat="1" ht="24.6" customHeight="1">
      <c r="A403" s="496">
        <v>401</v>
      </c>
      <c r="B403" s="501" t="s">
        <v>3431</v>
      </c>
      <c r="C403" s="256" t="s">
        <v>3618</v>
      </c>
      <c r="D403" s="270" t="s">
        <v>3711</v>
      </c>
      <c r="E403" s="270" t="s">
        <v>3945</v>
      </c>
      <c r="F403" s="256" t="s">
        <v>3761</v>
      </c>
      <c r="G403" s="256" t="s">
        <v>3762</v>
      </c>
      <c r="H403" s="256" t="s">
        <v>3782</v>
      </c>
      <c r="J403" s="256" t="s">
        <v>3782</v>
      </c>
      <c r="K403" s="256" t="s">
        <v>4016</v>
      </c>
      <c r="Q403" s="256" t="s">
        <v>3047</v>
      </c>
      <c r="R403" s="256" t="s">
        <v>3300</v>
      </c>
      <c r="S403" s="256" t="s">
        <v>3211</v>
      </c>
      <c r="T403" s="256" t="s">
        <v>3582</v>
      </c>
      <c r="V403" s="498">
        <v>0</v>
      </c>
      <c r="W403" s="508">
        <v>1</v>
      </c>
      <c r="X403" s="508">
        <v>0.1</v>
      </c>
      <c r="Y403" s="508">
        <v>0.2</v>
      </c>
      <c r="Z403" s="508">
        <v>0.4</v>
      </c>
      <c r="AA403" s="508">
        <v>0.6</v>
      </c>
      <c r="AB403" s="508">
        <v>0.8</v>
      </c>
      <c r="AC403" s="508">
        <v>1</v>
      </c>
      <c r="AE403" s="256" t="s">
        <v>4017</v>
      </c>
      <c r="AF403" s="256" t="s">
        <v>3615</v>
      </c>
      <c r="AG403" s="256" t="s">
        <v>4021</v>
      </c>
      <c r="AH403" s="256" t="s">
        <v>50</v>
      </c>
      <c r="AT403" s="256" t="s">
        <v>180</v>
      </c>
      <c r="AU403" s="270" t="s">
        <v>181</v>
      </c>
      <c r="AV403" s="357" t="s">
        <v>1758</v>
      </c>
      <c r="AW403" s="357" t="s">
        <v>4022</v>
      </c>
      <c r="AX403" s="357" t="s">
        <v>1150</v>
      </c>
      <c r="AY403" s="357" t="s">
        <v>840</v>
      </c>
      <c r="AZ403" s="357" t="s">
        <v>841</v>
      </c>
      <c r="BA403" s="357" t="s">
        <v>36</v>
      </c>
      <c r="BB403" s="512" t="s">
        <v>3442</v>
      </c>
      <c r="BC403" s="512" t="s">
        <v>3840</v>
      </c>
    </row>
    <row r="404" spans="1:55" s="256" customFormat="1" ht="24.6" customHeight="1">
      <c r="A404" s="499">
        <v>402</v>
      </c>
      <c r="B404" s="501" t="s">
        <v>3431</v>
      </c>
      <c r="C404" s="256" t="s">
        <v>3618</v>
      </c>
      <c r="D404" s="270" t="s">
        <v>3711</v>
      </c>
      <c r="E404" s="270" t="s">
        <v>3945</v>
      </c>
      <c r="F404" s="256" t="s">
        <v>3761</v>
      </c>
      <c r="G404" s="256" t="s">
        <v>3762</v>
      </c>
      <c r="H404" s="256" t="s">
        <v>3782</v>
      </c>
      <c r="J404" s="256" t="s">
        <v>3782</v>
      </c>
      <c r="K404" s="256" t="s">
        <v>4016</v>
      </c>
      <c r="Q404" s="256" t="s">
        <v>3047</v>
      </c>
      <c r="R404" s="256" t="s">
        <v>3300</v>
      </c>
      <c r="S404" s="256" t="s">
        <v>3211</v>
      </c>
      <c r="T404" s="256" t="s">
        <v>3582</v>
      </c>
      <c r="V404" s="498">
        <v>0</v>
      </c>
      <c r="W404" s="508">
        <v>1</v>
      </c>
      <c r="X404" s="508">
        <v>0.1</v>
      </c>
      <c r="Y404" s="508">
        <v>0.2</v>
      </c>
      <c r="Z404" s="508">
        <v>0.4</v>
      </c>
      <c r="AA404" s="508">
        <v>0.6</v>
      </c>
      <c r="AB404" s="508">
        <v>0.8</v>
      </c>
      <c r="AC404" s="508">
        <v>1</v>
      </c>
      <c r="AE404" s="256" t="s">
        <v>4017</v>
      </c>
      <c r="AF404" s="256">
        <v>2030</v>
      </c>
      <c r="AG404" s="256" t="s">
        <v>4023</v>
      </c>
      <c r="AH404" s="256" t="s">
        <v>50</v>
      </c>
      <c r="AU404" s="270" t="e">
        <v>#N/A</v>
      </c>
      <c r="AV404" s="270" t="e">
        <v>#N/A</v>
      </c>
      <c r="AW404" s="270" t="e">
        <v>#N/A</v>
      </c>
      <c r="AX404" s="270" t="e">
        <v>#N/A</v>
      </c>
      <c r="AY404" s="270" t="e">
        <v>#N/A</v>
      </c>
      <c r="AZ404" s="270" t="e">
        <v>#N/A</v>
      </c>
      <c r="BA404" s="270" t="e">
        <v>#N/A</v>
      </c>
      <c r="BB404" s="276" t="s">
        <v>3438</v>
      </c>
    </row>
    <row r="405" spans="1:55" s="256" customFormat="1" ht="24.6" customHeight="1">
      <c r="A405" s="500">
        <v>403</v>
      </c>
      <c r="B405" s="501" t="s">
        <v>3431</v>
      </c>
      <c r="C405" s="256" t="s">
        <v>3618</v>
      </c>
      <c r="D405" s="270" t="s">
        <v>3711</v>
      </c>
      <c r="E405" s="270" t="s">
        <v>3824</v>
      </c>
      <c r="F405" s="256" t="s">
        <v>3761</v>
      </c>
      <c r="G405" s="256" t="s">
        <v>3762</v>
      </c>
      <c r="H405" s="256" t="s">
        <v>3782</v>
      </c>
      <c r="J405" s="256" t="s">
        <v>3782</v>
      </c>
      <c r="K405" s="256" t="s">
        <v>4024</v>
      </c>
      <c r="Q405" s="256" t="s">
        <v>3035</v>
      </c>
      <c r="R405" s="256" t="s">
        <v>3337</v>
      </c>
      <c r="S405" s="256" t="s">
        <v>3211</v>
      </c>
      <c r="T405" s="256" t="s">
        <v>3582</v>
      </c>
      <c r="V405" s="498">
        <v>0</v>
      </c>
      <c r="W405" s="508">
        <v>1</v>
      </c>
      <c r="X405" s="508">
        <v>0.1</v>
      </c>
      <c r="Y405" s="508">
        <v>0.2</v>
      </c>
      <c r="Z405" s="508">
        <v>0.4</v>
      </c>
      <c r="AA405" s="508">
        <v>0.6</v>
      </c>
      <c r="AB405" s="508">
        <v>0.8</v>
      </c>
      <c r="AC405" s="508">
        <v>1</v>
      </c>
      <c r="AE405" s="256" t="s">
        <v>4025</v>
      </c>
      <c r="AF405" s="256" t="s">
        <v>3435</v>
      </c>
      <c r="AG405" s="256" t="s">
        <v>4026</v>
      </c>
      <c r="AH405" s="256" t="s">
        <v>50</v>
      </c>
      <c r="AK405" s="256" t="s">
        <v>4027</v>
      </c>
      <c r="AT405" s="256" t="s">
        <v>237</v>
      </c>
      <c r="AU405" s="270" t="s">
        <v>238</v>
      </c>
      <c r="AV405" s="357" t="s">
        <v>968</v>
      </c>
      <c r="AW405" s="357" t="s">
        <v>4028</v>
      </c>
      <c r="AX405" s="357" t="s">
        <v>1400</v>
      </c>
      <c r="AY405" s="357" t="s">
        <v>840</v>
      </c>
      <c r="AZ405" s="357" t="s">
        <v>634</v>
      </c>
      <c r="BA405" s="357" t="s">
        <v>36</v>
      </c>
      <c r="BB405" s="512" t="s">
        <v>3442</v>
      </c>
      <c r="BC405" s="512" t="s">
        <v>4029</v>
      </c>
    </row>
    <row r="406" spans="1:55" s="256" customFormat="1" ht="24.6" customHeight="1">
      <c r="A406" s="496">
        <v>404</v>
      </c>
      <c r="B406" s="501" t="s">
        <v>3431</v>
      </c>
      <c r="C406" s="256" t="s">
        <v>3618</v>
      </c>
      <c r="D406" s="270" t="s">
        <v>3711</v>
      </c>
      <c r="E406" s="270" t="s">
        <v>3824</v>
      </c>
      <c r="F406" s="256" t="s">
        <v>3761</v>
      </c>
      <c r="G406" s="256" t="s">
        <v>3762</v>
      </c>
      <c r="H406" s="256" t="s">
        <v>3782</v>
      </c>
      <c r="J406" s="256" t="s">
        <v>3782</v>
      </c>
      <c r="K406" s="256" t="s">
        <v>4024</v>
      </c>
      <c r="Q406" s="256" t="s">
        <v>3035</v>
      </c>
      <c r="R406" s="256" t="s">
        <v>3337</v>
      </c>
      <c r="S406" s="256" t="s">
        <v>3211</v>
      </c>
      <c r="T406" s="256" t="s">
        <v>3582</v>
      </c>
      <c r="V406" s="498">
        <v>0</v>
      </c>
      <c r="W406" s="508">
        <v>1</v>
      </c>
      <c r="X406" s="508">
        <v>0.1</v>
      </c>
      <c r="Y406" s="508">
        <v>0.2</v>
      </c>
      <c r="Z406" s="508">
        <v>0.4</v>
      </c>
      <c r="AA406" s="508">
        <v>0.6</v>
      </c>
      <c r="AB406" s="508">
        <v>0.8</v>
      </c>
      <c r="AC406" s="508">
        <v>1</v>
      </c>
      <c r="AE406" s="256" t="s">
        <v>4025</v>
      </c>
      <c r="AF406" s="256" t="s">
        <v>3435</v>
      </c>
      <c r="AG406" s="256" t="s">
        <v>4026</v>
      </c>
      <c r="AH406" s="256" t="s">
        <v>50</v>
      </c>
      <c r="AT406" s="256" t="s">
        <v>223</v>
      </c>
      <c r="AU406" s="270" t="s">
        <v>224</v>
      </c>
      <c r="AV406" s="270" t="s">
        <v>492</v>
      </c>
      <c r="AW406" s="270" t="s">
        <v>2025</v>
      </c>
      <c r="AX406" s="270" t="s">
        <v>462</v>
      </c>
      <c r="AY406" s="270" t="s">
        <v>50</v>
      </c>
      <c r="AZ406" s="270" t="s">
        <v>2029</v>
      </c>
      <c r="BA406" s="270" t="s">
        <v>57</v>
      </c>
      <c r="BB406" s="270" t="s">
        <v>3442</v>
      </c>
    </row>
    <row r="407" spans="1:55" s="256" customFormat="1" ht="24.6" customHeight="1">
      <c r="A407" s="499">
        <v>405</v>
      </c>
      <c r="B407" s="501" t="s">
        <v>3431</v>
      </c>
      <c r="C407" s="256" t="s">
        <v>3618</v>
      </c>
      <c r="D407" s="270" t="s">
        <v>3711</v>
      </c>
      <c r="E407" s="270" t="s">
        <v>3824</v>
      </c>
      <c r="F407" s="256" t="s">
        <v>3761</v>
      </c>
      <c r="G407" s="256" t="s">
        <v>3762</v>
      </c>
      <c r="H407" s="256" t="s">
        <v>3782</v>
      </c>
      <c r="J407" s="256" t="s">
        <v>3782</v>
      </c>
      <c r="K407" s="256" t="s">
        <v>4024</v>
      </c>
      <c r="Q407" s="256" t="s">
        <v>3035</v>
      </c>
      <c r="R407" s="256" t="s">
        <v>3337</v>
      </c>
      <c r="S407" s="256" t="s">
        <v>3211</v>
      </c>
      <c r="T407" s="256" t="s">
        <v>3582</v>
      </c>
      <c r="V407" s="498">
        <v>0</v>
      </c>
      <c r="W407" s="508">
        <v>1</v>
      </c>
      <c r="X407" s="508">
        <v>0.1</v>
      </c>
      <c r="Y407" s="508">
        <v>0.2</v>
      </c>
      <c r="Z407" s="508">
        <v>0.4</v>
      </c>
      <c r="AA407" s="508">
        <v>0.6</v>
      </c>
      <c r="AB407" s="508">
        <v>0.8</v>
      </c>
      <c r="AC407" s="508">
        <v>1</v>
      </c>
      <c r="AE407" s="256" t="s">
        <v>4025</v>
      </c>
      <c r="AF407" s="256" t="s">
        <v>3435</v>
      </c>
      <c r="AG407" s="256" t="s">
        <v>4026</v>
      </c>
      <c r="AH407" s="256" t="s">
        <v>50</v>
      </c>
      <c r="AT407" s="256" t="s">
        <v>225</v>
      </c>
      <c r="AU407" s="270" t="s">
        <v>226</v>
      </c>
      <c r="AV407" s="270" t="s">
        <v>463</v>
      </c>
      <c r="AW407" s="270" t="s">
        <v>464</v>
      </c>
      <c r="AX407" s="270" t="s">
        <v>462</v>
      </c>
      <c r="AY407" s="270" t="s">
        <v>50</v>
      </c>
      <c r="AZ407" s="270" t="s">
        <v>473</v>
      </c>
      <c r="BA407" s="270" t="s">
        <v>57</v>
      </c>
      <c r="BB407" s="276" t="s">
        <v>3438</v>
      </c>
    </row>
    <row r="408" spans="1:55" s="256" customFormat="1" ht="24.6" customHeight="1">
      <c r="A408" s="496">
        <v>406</v>
      </c>
      <c r="B408" s="497" t="s">
        <v>3418</v>
      </c>
      <c r="C408" s="256" t="s">
        <v>3909</v>
      </c>
      <c r="D408" s="270"/>
      <c r="E408" s="270"/>
      <c r="F408" s="256" t="s">
        <v>3761</v>
      </c>
      <c r="G408" s="256" t="s">
        <v>3762</v>
      </c>
      <c r="H408" s="256" t="s">
        <v>3782</v>
      </c>
      <c r="J408" s="256" t="s">
        <v>3782</v>
      </c>
      <c r="K408" s="256" t="s">
        <v>4030</v>
      </c>
      <c r="Q408" s="256" t="s">
        <v>3175</v>
      </c>
      <c r="R408" s="256" t="s">
        <v>3425</v>
      </c>
      <c r="S408" s="256" t="s">
        <v>3211</v>
      </c>
      <c r="AU408" s="270"/>
      <c r="AV408" s="270"/>
      <c r="AW408" s="270"/>
      <c r="AX408" s="270"/>
      <c r="AY408" s="270"/>
      <c r="AZ408" s="270"/>
      <c r="BA408" s="270"/>
    </row>
    <row r="409" spans="1:55" s="256" customFormat="1" ht="24.6" customHeight="1">
      <c r="A409" s="499">
        <v>407</v>
      </c>
      <c r="B409" s="497" t="s">
        <v>3418</v>
      </c>
      <c r="C409" s="256" t="s">
        <v>3909</v>
      </c>
      <c r="D409" s="270"/>
      <c r="E409" s="270"/>
      <c r="F409" s="256" t="s">
        <v>3761</v>
      </c>
      <c r="G409" s="256" t="s">
        <v>3762</v>
      </c>
      <c r="H409" s="256" t="s">
        <v>3782</v>
      </c>
      <c r="J409" s="256" t="s">
        <v>3782</v>
      </c>
      <c r="K409" s="256" t="s">
        <v>4030</v>
      </c>
      <c r="Q409" s="256" t="s">
        <v>3175</v>
      </c>
      <c r="R409" s="256" t="s">
        <v>3425</v>
      </c>
      <c r="S409" s="256" t="s">
        <v>3211</v>
      </c>
      <c r="AU409" s="270"/>
      <c r="AV409" s="270"/>
      <c r="AW409" s="270"/>
      <c r="AX409" s="270"/>
      <c r="AY409" s="270"/>
      <c r="AZ409" s="270"/>
      <c r="BA409" s="270"/>
      <c r="BB409" s="276"/>
    </row>
    <row r="410" spans="1:55" s="256" customFormat="1" ht="24.6" customHeight="1">
      <c r="A410" s="500">
        <v>408</v>
      </c>
      <c r="B410" s="497" t="s">
        <v>3418</v>
      </c>
      <c r="C410" s="256" t="s">
        <v>3909</v>
      </c>
      <c r="D410" s="270"/>
      <c r="E410" s="270"/>
      <c r="F410" s="256" t="s">
        <v>3761</v>
      </c>
      <c r="G410" s="256" t="s">
        <v>3762</v>
      </c>
      <c r="H410" s="256" t="s">
        <v>3782</v>
      </c>
      <c r="J410" s="256" t="s">
        <v>3782</v>
      </c>
      <c r="K410" s="256" t="s">
        <v>4030</v>
      </c>
      <c r="Q410" s="256" t="s">
        <v>3175</v>
      </c>
      <c r="R410" s="256" t="s">
        <v>3425</v>
      </c>
      <c r="S410" s="256" t="s">
        <v>3211</v>
      </c>
      <c r="U410" s="279"/>
      <c r="AU410" s="270"/>
      <c r="AV410" s="270"/>
      <c r="AW410" s="270"/>
      <c r="AX410" s="270"/>
      <c r="AY410" s="270"/>
      <c r="AZ410" s="270"/>
      <c r="BA410" s="270"/>
      <c r="BB410" s="276"/>
    </row>
    <row r="411" spans="1:55" s="256" customFormat="1" ht="24.6" customHeight="1">
      <c r="A411" s="496">
        <v>409</v>
      </c>
      <c r="B411" s="501" t="s">
        <v>3431</v>
      </c>
      <c r="C411" s="256" t="s">
        <v>3618</v>
      </c>
      <c r="D411" s="270" t="s">
        <v>3711</v>
      </c>
      <c r="E411" s="270" t="s">
        <v>3992</v>
      </c>
      <c r="F411" s="256" t="s">
        <v>3761</v>
      </c>
      <c r="G411" s="256" t="s">
        <v>3762</v>
      </c>
      <c r="H411" s="256" t="s">
        <v>3782</v>
      </c>
      <c r="J411" s="256" t="s">
        <v>3782</v>
      </c>
      <c r="K411" s="256" t="s">
        <v>4031</v>
      </c>
      <c r="Q411" s="256" t="s">
        <v>3099</v>
      </c>
      <c r="R411" s="256" t="s">
        <v>3338</v>
      </c>
      <c r="S411" s="256" t="s">
        <v>3211</v>
      </c>
      <c r="T411" s="260" t="s">
        <v>3582</v>
      </c>
      <c r="U411" s="270"/>
      <c r="V411" s="517">
        <v>0</v>
      </c>
      <c r="W411" s="498">
        <v>1</v>
      </c>
      <c r="X411" s="508">
        <v>0.1</v>
      </c>
      <c r="Y411" s="508">
        <v>0.2</v>
      </c>
      <c r="Z411" s="508">
        <v>0.4</v>
      </c>
      <c r="AA411" s="508">
        <v>0.6</v>
      </c>
      <c r="AB411" s="508">
        <v>0.8</v>
      </c>
      <c r="AC411" s="508">
        <v>1</v>
      </c>
      <c r="AE411" s="256" t="s">
        <v>4025</v>
      </c>
      <c r="AF411" s="256" t="s">
        <v>3435</v>
      </c>
      <c r="AG411" s="270" t="s">
        <v>4032</v>
      </c>
      <c r="AH411" s="256" t="s">
        <v>50</v>
      </c>
      <c r="AK411" s="270" t="s">
        <v>4032</v>
      </c>
      <c r="AT411" s="256" t="s">
        <v>231</v>
      </c>
      <c r="AU411" s="270" t="s">
        <v>232</v>
      </c>
      <c r="AV411" s="357" t="s">
        <v>511</v>
      </c>
      <c r="AW411" s="357" t="s">
        <v>2033</v>
      </c>
      <c r="AX411" s="357" t="s">
        <v>1106</v>
      </c>
      <c r="AY411" s="357" t="s">
        <v>50</v>
      </c>
      <c r="AZ411" s="357" t="s">
        <v>2029</v>
      </c>
      <c r="BA411" s="357" t="s">
        <v>41</v>
      </c>
      <c r="BB411" s="512" t="s">
        <v>3442</v>
      </c>
      <c r="BC411" s="512" t="s">
        <v>4033</v>
      </c>
    </row>
    <row r="412" spans="1:55" s="256" customFormat="1" ht="24.6" customHeight="1">
      <c r="A412" s="499">
        <v>410</v>
      </c>
      <c r="B412" s="497" t="s">
        <v>3418</v>
      </c>
      <c r="C412" s="256" t="s">
        <v>3909</v>
      </c>
      <c r="D412" s="270"/>
      <c r="E412" s="270"/>
      <c r="F412" s="256" t="s">
        <v>3761</v>
      </c>
      <c r="G412" s="256" t="s">
        <v>3762</v>
      </c>
      <c r="H412" s="256" t="s">
        <v>3782</v>
      </c>
      <c r="J412" s="256" t="s">
        <v>3782</v>
      </c>
      <c r="K412" s="256" t="s">
        <v>4034</v>
      </c>
      <c r="Q412" s="256" t="s">
        <v>3180</v>
      </c>
      <c r="R412" s="256" t="s">
        <v>3425</v>
      </c>
      <c r="S412" s="256" t="s">
        <v>3211</v>
      </c>
      <c r="U412" s="276"/>
      <c r="AU412" s="270"/>
      <c r="AV412" s="270"/>
      <c r="AW412" s="270"/>
      <c r="AX412" s="270"/>
      <c r="AY412" s="270"/>
      <c r="AZ412" s="270"/>
      <c r="BA412" s="270"/>
    </row>
    <row r="413" spans="1:55" s="256" customFormat="1" ht="24.6" customHeight="1">
      <c r="A413" s="496">
        <v>411</v>
      </c>
      <c r="B413" s="497" t="s">
        <v>3418</v>
      </c>
      <c r="C413" s="256" t="s">
        <v>3909</v>
      </c>
      <c r="D413" s="270"/>
      <c r="E413" s="270"/>
      <c r="F413" s="256" t="s">
        <v>3761</v>
      </c>
      <c r="G413" s="256" t="s">
        <v>3762</v>
      </c>
      <c r="H413" s="256" t="s">
        <v>3782</v>
      </c>
      <c r="J413" s="256" t="s">
        <v>3782</v>
      </c>
      <c r="K413" s="256" t="s">
        <v>4034</v>
      </c>
      <c r="Q413" s="256" t="s">
        <v>3180</v>
      </c>
      <c r="R413" s="256" t="s">
        <v>3425</v>
      </c>
      <c r="S413" s="256" t="s">
        <v>3211</v>
      </c>
      <c r="AU413" s="270"/>
      <c r="AV413" s="270"/>
      <c r="AW413" s="270"/>
      <c r="AX413" s="270"/>
      <c r="AY413" s="270"/>
      <c r="AZ413" s="270"/>
      <c r="BA413" s="270"/>
      <c r="BB413" s="276"/>
    </row>
    <row r="414" spans="1:55" s="256" customFormat="1" ht="24.6" customHeight="1">
      <c r="A414" s="499">
        <v>412</v>
      </c>
      <c r="B414" s="497" t="s">
        <v>3418</v>
      </c>
      <c r="C414" s="256" t="s">
        <v>3909</v>
      </c>
      <c r="D414" s="270"/>
      <c r="E414" s="270"/>
      <c r="F414" s="256" t="s">
        <v>3761</v>
      </c>
      <c r="G414" s="256" t="s">
        <v>3762</v>
      </c>
      <c r="H414" s="256" t="s">
        <v>3782</v>
      </c>
      <c r="J414" s="256" t="s">
        <v>3782</v>
      </c>
      <c r="K414" s="256" t="s">
        <v>4034</v>
      </c>
      <c r="Q414" s="256" t="s">
        <v>3180</v>
      </c>
      <c r="R414" s="256" t="s">
        <v>3425</v>
      </c>
      <c r="S414" s="256" t="s">
        <v>3211</v>
      </c>
      <c r="AU414" s="270"/>
      <c r="AV414" s="270"/>
      <c r="AW414" s="270"/>
      <c r="AX414" s="270"/>
      <c r="AY414" s="270"/>
      <c r="AZ414" s="270"/>
      <c r="BA414" s="270"/>
      <c r="BB414" s="276"/>
    </row>
    <row r="415" spans="1:55" s="256" customFormat="1" ht="24.6" customHeight="1">
      <c r="A415" s="500">
        <v>413</v>
      </c>
      <c r="B415" s="497" t="s">
        <v>3418</v>
      </c>
      <c r="C415" s="256" t="s">
        <v>3909</v>
      </c>
      <c r="D415" s="270"/>
      <c r="E415" s="270"/>
      <c r="F415" s="256" t="s">
        <v>3761</v>
      </c>
      <c r="G415" s="256" t="s">
        <v>3762</v>
      </c>
      <c r="H415" s="256" t="s">
        <v>3782</v>
      </c>
      <c r="J415" s="256" t="s">
        <v>3782</v>
      </c>
      <c r="K415" s="256" t="s">
        <v>4035</v>
      </c>
      <c r="Q415" s="256" t="s">
        <v>3176</v>
      </c>
      <c r="R415" s="256" t="s">
        <v>3425</v>
      </c>
      <c r="S415" s="256" t="s">
        <v>3211</v>
      </c>
      <c r="AU415" s="270"/>
      <c r="AV415" s="270"/>
      <c r="AW415" s="270"/>
      <c r="AX415" s="270"/>
      <c r="AY415" s="270"/>
      <c r="AZ415" s="270"/>
      <c r="BA415" s="270"/>
    </row>
    <row r="416" spans="1:55" s="256" customFormat="1" ht="24.6" customHeight="1">
      <c r="A416" s="496">
        <v>414</v>
      </c>
      <c r="B416" s="497" t="s">
        <v>3418</v>
      </c>
      <c r="C416" s="256" t="s">
        <v>3909</v>
      </c>
      <c r="D416" s="270"/>
      <c r="E416" s="270"/>
      <c r="F416" s="256" t="s">
        <v>3761</v>
      </c>
      <c r="G416" s="256" t="s">
        <v>3762</v>
      </c>
      <c r="H416" s="256" t="s">
        <v>3782</v>
      </c>
      <c r="J416" s="256" t="s">
        <v>3782</v>
      </c>
      <c r="K416" s="256" t="s">
        <v>4035</v>
      </c>
      <c r="Q416" s="256" t="s">
        <v>3176</v>
      </c>
      <c r="R416" s="256" t="s">
        <v>3425</v>
      </c>
      <c r="S416" s="256" t="s">
        <v>3211</v>
      </c>
      <c r="AU416" s="270"/>
      <c r="AV416" s="270"/>
      <c r="AW416" s="270"/>
      <c r="AX416" s="270"/>
      <c r="AY416" s="270"/>
      <c r="AZ416" s="270"/>
      <c r="BA416" s="270"/>
      <c r="BB416" s="276"/>
    </row>
    <row r="417" spans="1:54" s="256" customFormat="1" ht="24.6" customHeight="1">
      <c r="A417" s="499">
        <v>415</v>
      </c>
      <c r="B417" s="497" t="s">
        <v>3418</v>
      </c>
      <c r="C417" s="256" t="s">
        <v>3909</v>
      </c>
      <c r="D417" s="270"/>
      <c r="E417" s="270"/>
      <c r="F417" s="256" t="s">
        <v>3761</v>
      </c>
      <c r="G417" s="256" t="s">
        <v>3762</v>
      </c>
      <c r="H417" s="256" t="s">
        <v>3782</v>
      </c>
      <c r="J417" s="256" t="s">
        <v>3782</v>
      </c>
      <c r="K417" s="256" t="s">
        <v>4035</v>
      </c>
      <c r="Q417" s="256" t="s">
        <v>3176</v>
      </c>
      <c r="R417" s="256" t="s">
        <v>3425</v>
      </c>
      <c r="S417" s="256" t="s">
        <v>3211</v>
      </c>
      <c r="AU417" s="270"/>
      <c r="AV417" s="270"/>
      <c r="AW417" s="270"/>
      <c r="AX417" s="270"/>
      <c r="AY417" s="270"/>
      <c r="AZ417" s="270"/>
      <c r="BA417" s="270"/>
      <c r="BB417" s="276"/>
    </row>
    <row r="418" spans="1:54" s="256" customFormat="1" ht="24.6" customHeight="1">
      <c r="A418" s="496">
        <v>416</v>
      </c>
      <c r="B418" s="497" t="s">
        <v>3418</v>
      </c>
      <c r="C418" s="256" t="s">
        <v>3909</v>
      </c>
      <c r="D418" s="270"/>
      <c r="E418" s="270"/>
      <c r="F418" s="256" t="s">
        <v>3761</v>
      </c>
      <c r="G418" s="256" t="s">
        <v>3762</v>
      </c>
      <c r="H418" s="256" t="s">
        <v>3782</v>
      </c>
      <c r="J418" s="256" t="s">
        <v>3782</v>
      </c>
      <c r="K418" s="256" t="s">
        <v>4036</v>
      </c>
      <c r="Q418" s="256" t="s">
        <v>3171</v>
      </c>
      <c r="R418" s="256" t="s">
        <v>3425</v>
      </c>
      <c r="S418" s="256" t="s">
        <v>3211</v>
      </c>
      <c r="AU418" s="270"/>
      <c r="AV418" s="270"/>
      <c r="AW418" s="270"/>
      <c r="AX418" s="270"/>
      <c r="AY418" s="270"/>
      <c r="AZ418" s="270"/>
      <c r="BA418" s="270"/>
    </row>
    <row r="419" spans="1:54" s="256" customFormat="1" ht="24.6" customHeight="1">
      <c r="A419" s="499">
        <v>417</v>
      </c>
      <c r="B419" s="497" t="s">
        <v>3418</v>
      </c>
      <c r="C419" s="256" t="s">
        <v>3909</v>
      </c>
      <c r="D419" s="270"/>
      <c r="E419" s="270"/>
      <c r="F419" s="256" t="s">
        <v>3761</v>
      </c>
      <c r="G419" s="256" t="s">
        <v>3762</v>
      </c>
      <c r="H419" s="256" t="s">
        <v>3782</v>
      </c>
      <c r="J419" s="256" t="s">
        <v>3782</v>
      </c>
      <c r="K419" s="256" t="s">
        <v>4036</v>
      </c>
      <c r="Q419" s="256" t="s">
        <v>3171</v>
      </c>
      <c r="R419" s="256" t="s">
        <v>3425</v>
      </c>
      <c r="S419" s="256" t="s">
        <v>3211</v>
      </c>
      <c r="AU419" s="270"/>
      <c r="AV419" s="270"/>
      <c r="AW419" s="270"/>
      <c r="AX419" s="270"/>
      <c r="AY419" s="270"/>
      <c r="AZ419" s="270"/>
      <c r="BA419" s="270"/>
      <c r="BB419" s="276"/>
    </row>
    <row r="420" spans="1:54" s="256" customFormat="1" ht="24.6" customHeight="1">
      <c r="A420" s="500">
        <v>418</v>
      </c>
      <c r="B420" s="497" t="s">
        <v>3418</v>
      </c>
      <c r="C420" s="256" t="s">
        <v>3909</v>
      </c>
      <c r="D420" s="270"/>
      <c r="E420" s="270"/>
      <c r="F420" s="256" t="s">
        <v>3761</v>
      </c>
      <c r="G420" s="256" t="s">
        <v>3762</v>
      </c>
      <c r="H420" s="256" t="s">
        <v>3782</v>
      </c>
      <c r="J420" s="256" t="s">
        <v>3782</v>
      </c>
      <c r="K420" s="256" t="s">
        <v>4036</v>
      </c>
      <c r="Q420" s="256" t="s">
        <v>3171</v>
      </c>
      <c r="R420" s="256" t="s">
        <v>3425</v>
      </c>
      <c r="S420" s="256" t="s">
        <v>3211</v>
      </c>
      <c r="AU420" s="270"/>
      <c r="AV420" s="270"/>
      <c r="AW420" s="270"/>
      <c r="AX420" s="270"/>
      <c r="AY420" s="270"/>
      <c r="AZ420" s="270"/>
      <c r="BA420" s="270"/>
      <c r="BB420" s="276"/>
    </row>
    <row r="421" spans="1:54" s="256" customFormat="1" ht="24.6" customHeight="1">
      <c r="A421" s="496">
        <v>419</v>
      </c>
      <c r="B421" s="497" t="s">
        <v>3418</v>
      </c>
      <c r="C421" s="256" t="s">
        <v>3909</v>
      </c>
      <c r="D421" s="270"/>
      <c r="E421" s="270"/>
      <c r="F421" s="256" t="s">
        <v>3761</v>
      </c>
      <c r="G421" s="256" t="s">
        <v>3762</v>
      </c>
      <c r="H421" s="256" t="s">
        <v>3782</v>
      </c>
      <c r="J421" s="256" t="s">
        <v>3782</v>
      </c>
      <c r="K421" s="256" t="s">
        <v>4037</v>
      </c>
      <c r="Q421" s="256" t="s">
        <v>3184</v>
      </c>
      <c r="R421" s="256" t="s">
        <v>3425</v>
      </c>
      <c r="S421" s="256" t="s">
        <v>3211</v>
      </c>
      <c r="AU421" s="270"/>
      <c r="AV421" s="270"/>
      <c r="AW421" s="270"/>
      <c r="AX421" s="270"/>
      <c r="AY421" s="270"/>
      <c r="AZ421" s="270"/>
      <c r="BA421" s="270"/>
    </row>
    <row r="422" spans="1:54" s="256" customFormat="1" ht="24.6" customHeight="1">
      <c r="A422" s="499">
        <v>420</v>
      </c>
      <c r="B422" s="497" t="s">
        <v>3418</v>
      </c>
      <c r="C422" s="256" t="s">
        <v>3909</v>
      </c>
      <c r="D422" s="270"/>
      <c r="E422" s="270"/>
      <c r="F422" s="256" t="s">
        <v>3761</v>
      </c>
      <c r="G422" s="256" t="s">
        <v>3762</v>
      </c>
      <c r="H422" s="256" t="s">
        <v>3782</v>
      </c>
      <c r="J422" s="256" t="s">
        <v>3782</v>
      </c>
      <c r="K422" s="256" t="s">
        <v>4037</v>
      </c>
      <c r="Q422" s="256" t="s">
        <v>3184</v>
      </c>
      <c r="R422" s="256" t="s">
        <v>3425</v>
      </c>
      <c r="S422" s="256" t="s">
        <v>3211</v>
      </c>
      <c r="AU422" s="270"/>
      <c r="AV422" s="270"/>
      <c r="AW422" s="270"/>
      <c r="AX422" s="270"/>
      <c r="AY422" s="270"/>
      <c r="AZ422" s="270"/>
      <c r="BA422" s="270"/>
      <c r="BB422" s="276"/>
    </row>
    <row r="423" spans="1:54" s="256" customFormat="1" ht="24.6" customHeight="1">
      <c r="A423" s="496">
        <v>421</v>
      </c>
      <c r="B423" s="497" t="s">
        <v>3418</v>
      </c>
      <c r="C423" s="256" t="s">
        <v>3909</v>
      </c>
      <c r="D423" s="270"/>
      <c r="E423" s="270"/>
      <c r="F423" s="256" t="s">
        <v>3761</v>
      </c>
      <c r="G423" s="256" t="s">
        <v>3762</v>
      </c>
      <c r="H423" s="256" t="s">
        <v>3782</v>
      </c>
      <c r="J423" s="256" t="s">
        <v>3782</v>
      </c>
      <c r="K423" s="256" t="s">
        <v>4037</v>
      </c>
      <c r="Q423" s="256" t="s">
        <v>3184</v>
      </c>
      <c r="R423" s="256" t="s">
        <v>3425</v>
      </c>
      <c r="S423" s="256" t="s">
        <v>3211</v>
      </c>
      <c r="AU423" s="270"/>
      <c r="AV423" s="270"/>
      <c r="AW423" s="270"/>
      <c r="AX423" s="270"/>
      <c r="AY423" s="270"/>
      <c r="AZ423" s="270"/>
      <c r="BA423" s="270"/>
      <c r="BB423" s="276"/>
    </row>
    <row r="424" spans="1:54" s="256" customFormat="1" ht="24.6" customHeight="1">
      <c r="A424" s="499">
        <v>422</v>
      </c>
      <c r="B424" s="497" t="s">
        <v>3418</v>
      </c>
      <c r="C424" s="497" t="s">
        <v>3909</v>
      </c>
      <c r="D424" s="270" t="s">
        <v>3711</v>
      </c>
      <c r="E424" s="270" t="s">
        <v>3992</v>
      </c>
      <c r="F424" s="256" t="s">
        <v>3761</v>
      </c>
      <c r="G424" s="516" t="s">
        <v>3762</v>
      </c>
      <c r="H424" s="256" t="s">
        <v>3782</v>
      </c>
      <c r="J424" s="256" t="s">
        <v>3782</v>
      </c>
      <c r="K424" s="516" t="s">
        <v>4038</v>
      </c>
      <c r="L424" s="516"/>
      <c r="M424" s="516"/>
      <c r="N424" s="516"/>
      <c r="O424" s="516"/>
      <c r="P424" s="516"/>
      <c r="Q424" s="516" t="s">
        <v>3080</v>
      </c>
      <c r="R424" s="256" t="s">
        <v>3425</v>
      </c>
      <c r="S424" s="516" t="s">
        <v>3211</v>
      </c>
      <c r="AE424" s="516"/>
    </row>
    <row r="425" spans="1:54" s="256" customFormat="1" ht="24.6" customHeight="1">
      <c r="A425" s="500">
        <v>423</v>
      </c>
      <c r="B425" s="497" t="s">
        <v>3418</v>
      </c>
      <c r="C425" s="256" t="s">
        <v>3909</v>
      </c>
      <c r="D425" s="270"/>
      <c r="E425" s="270"/>
      <c r="F425" s="256" t="s">
        <v>3761</v>
      </c>
      <c r="G425" s="256" t="s">
        <v>3762</v>
      </c>
      <c r="H425" s="256" t="s">
        <v>3782</v>
      </c>
      <c r="J425" s="256" t="s">
        <v>3782</v>
      </c>
      <c r="K425" s="256" t="s">
        <v>4038</v>
      </c>
      <c r="Q425" s="256" t="s">
        <v>3080</v>
      </c>
      <c r="R425" s="256" t="s">
        <v>3425</v>
      </c>
      <c r="S425" s="256" t="s">
        <v>3211</v>
      </c>
      <c r="AU425" s="270"/>
      <c r="AV425" s="270"/>
      <c r="AW425" s="270"/>
      <c r="AX425" s="270"/>
      <c r="AY425" s="270"/>
      <c r="AZ425" s="270"/>
      <c r="BA425" s="270"/>
      <c r="BB425" s="276"/>
    </row>
    <row r="426" spans="1:54" s="256" customFormat="1" ht="24.6" customHeight="1">
      <c r="A426" s="496">
        <v>424</v>
      </c>
      <c r="B426" s="497" t="s">
        <v>3418</v>
      </c>
      <c r="C426" s="256" t="s">
        <v>3909</v>
      </c>
      <c r="D426" s="270"/>
      <c r="E426" s="270"/>
      <c r="F426" s="256" t="s">
        <v>3761</v>
      </c>
      <c r="G426" s="256" t="s">
        <v>3762</v>
      </c>
      <c r="H426" s="256" t="s">
        <v>3782</v>
      </c>
      <c r="J426" s="256" t="s">
        <v>3782</v>
      </c>
      <c r="K426" s="256" t="s">
        <v>4038</v>
      </c>
      <c r="Q426" s="256" t="s">
        <v>3080</v>
      </c>
      <c r="R426" s="256" t="s">
        <v>3425</v>
      </c>
      <c r="S426" s="256" t="s">
        <v>3211</v>
      </c>
      <c r="AU426" s="270"/>
      <c r="AV426" s="270"/>
      <c r="AW426" s="270"/>
      <c r="AX426" s="270"/>
      <c r="AY426" s="270"/>
      <c r="AZ426" s="270"/>
      <c r="BA426" s="270"/>
      <c r="BB426" s="276"/>
    </row>
    <row r="427" spans="1:54" s="256" customFormat="1" ht="24.6" customHeight="1">
      <c r="A427" s="499">
        <v>425</v>
      </c>
      <c r="B427" s="497" t="s">
        <v>3418</v>
      </c>
      <c r="C427" s="256" t="s">
        <v>3909</v>
      </c>
      <c r="D427" s="270"/>
      <c r="E427" s="270"/>
      <c r="F427" s="256" t="s">
        <v>3761</v>
      </c>
      <c r="G427" s="256" t="s">
        <v>3762</v>
      </c>
      <c r="H427" s="256" t="s">
        <v>3782</v>
      </c>
      <c r="J427" s="256" t="s">
        <v>3782</v>
      </c>
      <c r="K427" s="256" t="s">
        <v>4039</v>
      </c>
      <c r="Q427" s="256" t="s">
        <v>3173</v>
      </c>
      <c r="R427" s="256" t="s">
        <v>3425</v>
      </c>
      <c r="S427" s="256" t="s">
        <v>3211</v>
      </c>
      <c r="AU427" s="270"/>
      <c r="AV427" s="270"/>
      <c r="AW427" s="270"/>
      <c r="AX427" s="270"/>
      <c r="AY427" s="270"/>
      <c r="AZ427" s="270"/>
      <c r="BA427" s="270"/>
    </row>
    <row r="428" spans="1:54" s="256" customFormat="1" ht="24.6" customHeight="1">
      <c r="A428" s="496">
        <v>426</v>
      </c>
      <c r="B428" s="497" t="s">
        <v>3418</v>
      </c>
      <c r="C428" s="256" t="s">
        <v>3909</v>
      </c>
      <c r="D428" s="270"/>
      <c r="E428" s="270"/>
      <c r="F428" s="256" t="s">
        <v>3761</v>
      </c>
      <c r="G428" s="256" t="s">
        <v>3762</v>
      </c>
      <c r="H428" s="256" t="s">
        <v>3782</v>
      </c>
      <c r="J428" s="256" t="s">
        <v>3782</v>
      </c>
      <c r="K428" s="256" t="s">
        <v>4039</v>
      </c>
      <c r="Q428" s="256" t="s">
        <v>3173</v>
      </c>
      <c r="R428" s="256" t="s">
        <v>3425</v>
      </c>
      <c r="S428" s="256" t="s">
        <v>3211</v>
      </c>
      <c r="AU428" s="270"/>
      <c r="AV428" s="270"/>
      <c r="AW428" s="270"/>
      <c r="AX428" s="270"/>
      <c r="AY428" s="270"/>
      <c r="AZ428" s="270"/>
      <c r="BA428" s="270"/>
      <c r="BB428" s="276"/>
    </row>
    <row r="429" spans="1:54" s="256" customFormat="1" ht="24.6" customHeight="1">
      <c r="A429" s="499">
        <v>427</v>
      </c>
      <c r="B429" s="497" t="s">
        <v>3418</v>
      </c>
      <c r="C429" s="256" t="s">
        <v>3909</v>
      </c>
      <c r="D429" s="270"/>
      <c r="E429" s="270"/>
      <c r="F429" s="256" t="s">
        <v>3761</v>
      </c>
      <c r="G429" s="256" t="s">
        <v>3762</v>
      </c>
      <c r="H429" s="256" t="s">
        <v>3782</v>
      </c>
      <c r="J429" s="256" t="s">
        <v>3782</v>
      </c>
      <c r="K429" s="256" t="s">
        <v>4039</v>
      </c>
      <c r="Q429" s="256" t="s">
        <v>3173</v>
      </c>
      <c r="R429" s="256" t="s">
        <v>3425</v>
      </c>
      <c r="S429" s="256" t="s">
        <v>3211</v>
      </c>
      <c r="AU429" s="270"/>
      <c r="AV429" s="270"/>
      <c r="AW429" s="270"/>
      <c r="AX429" s="270"/>
      <c r="AY429" s="270"/>
      <c r="AZ429" s="270"/>
      <c r="BA429" s="270"/>
      <c r="BB429" s="276"/>
    </row>
    <row r="430" spans="1:54" s="256" customFormat="1" ht="24.6" customHeight="1">
      <c r="A430" s="500">
        <v>428</v>
      </c>
      <c r="B430" s="497" t="s">
        <v>3418</v>
      </c>
      <c r="C430" s="516" t="s">
        <v>3909</v>
      </c>
      <c r="D430" s="270"/>
      <c r="E430" s="270"/>
      <c r="F430" s="256" t="s">
        <v>3761</v>
      </c>
      <c r="G430" s="516" t="s">
        <v>3762</v>
      </c>
      <c r="H430" s="256" t="s">
        <v>3782</v>
      </c>
      <c r="J430" s="256" t="s">
        <v>3782</v>
      </c>
      <c r="K430" s="516" t="s">
        <v>4040</v>
      </c>
      <c r="L430" s="516"/>
      <c r="M430" s="516"/>
      <c r="N430" s="516"/>
      <c r="O430" s="516"/>
      <c r="P430" s="516"/>
      <c r="Q430" s="516" t="s">
        <v>3085</v>
      </c>
      <c r="R430" s="256" t="s">
        <v>3425</v>
      </c>
      <c r="S430" s="516" t="s">
        <v>3211</v>
      </c>
      <c r="AE430" s="516"/>
      <c r="AU430" s="270"/>
      <c r="AV430" s="270"/>
      <c r="AW430" s="270"/>
      <c r="AX430" s="270"/>
      <c r="AY430" s="270"/>
      <c r="AZ430" s="270"/>
      <c r="BA430" s="270"/>
      <c r="BB430" s="270"/>
    </row>
    <row r="431" spans="1:54" s="256" customFormat="1" ht="24.6" customHeight="1">
      <c r="A431" s="496">
        <v>429</v>
      </c>
      <c r="B431" s="497" t="s">
        <v>3418</v>
      </c>
      <c r="C431" s="256" t="s">
        <v>3909</v>
      </c>
      <c r="D431" s="270"/>
      <c r="E431" s="270"/>
      <c r="F431" s="256" t="s">
        <v>3761</v>
      </c>
      <c r="G431" s="256" t="s">
        <v>3762</v>
      </c>
      <c r="H431" s="256" t="s">
        <v>3782</v>
      </c>
      <c r="J431" s="256" t="s">
        <v>3782</v>
      </c>
      <c r="K431" s="256" t="s">
        <v>4040</v>
      </c>
      <c r="Q431" s="256" t="s">
        <v>3085</v>
      </c>
      <c r="R431" s="256" t="s">
        <v>3425</v>
      </c>
      <c r="S431" s="256" t="s">
        <v>3211</v>
      </c>
      <c r="AU431" s="270"/>
      <c r="AV431" s="270"/>
      <c r="AW431" s="270"/>
      <c r="AX431" s="270"/>
      <c r="AY431" s="270"/>
      <c r="AZ431" s="270"/>
      <c r="BA431" s="270"/>
      <c r="BB431" s="276"/>
    </row>
    <row r="432" spans="1:54" s="256" customFormat="1" ht="24.6" customHeight="1">
      <c r="A432" s="499">
        <v>430</v>
      </c>
      <c r="B432" s="497" t="s">
        <v>3418</v>
      </c>
      <c r="C432" s="256" t="s">
        <v>3909</v>
      </c>
      <c r="D432" s="270"/>
      <c r="E432" s="270"/>
      <c r="F432" s="256" t="s">
        <v>3761</v>
      </c>
      <c r="G432" s="256" t="s">
        <v>3762</v>
      </c>
      <c r="H432" s="256" t="s">
        <v>3782</v>
      </c>
      <c r="J432" s="256" t="s">
        <v>3782</v>
      </c>
      <c r="K432" s="256" t="s">
        <v>4040</v>
      </c>
      <c r="Q432" s="256" t="s">
        <v>3085</v>
      </c>
      <c r="R432" s="256" t="s">
        <v>3425</v>
      </c>
      <c r="S432" s="256" t="s">
        <v>3211</v>
      </c>
      <c r="AU432" s="270"/>
      <c r="AV432" s="270"/>
      <c r="AW432" s="270"/>
      <c r="AX432" s="270"/>
      <c r="AY432" s="270"/>
      <c r="AZ432" s="270"/>
      <c r="BA432" s="270"/>
      <c r="BB432" s="276"/>
    </row>
    <row r="433" spans="1:54" s="256" customFormat="1" ht="24.6" customHeight="1">
      <c r="A433" s="496">
        <v>431</v>
      </c>
      <c r="B433" s="497" t="s">
        <v>3418</v>
      </c>
      <c r="C433" s="256" t="s">
        <v>3909</v>
      </c>
      <c r="D433" s="270"/>
      <c r="E433" s="270"/>
      <c r="F433" s="256" t="s">
        <v>3761</v>
      </c>
      <c r="G433" s="256" t="s">
        <v>3762</v>
      </c>
      <c r="H433" s="256" t="s">
        <v>3782</v>
      </c>
      <c r="J433" s="256" t="s">
        <v>3782</v>
      </c>
      <c r="K433" s="256" t="s">
        <v>4041</v>
      </c>
      <c r="Q433" s="256" t="s">
        <v>3182</v>
      </c>
      <c r="R433" s="256" t="s">
        <v>3425</v>
      </c>
      <c r="S433" s="256" t="s">
        <v>3211</v>
      </c>
      <c r="AU433" s="270"/>
      <c r="AV433" s="270"/>
      <c r="AW433" s="270"/>
      <c r="AX433" s="270"/>
      <c r="AY433" s="270"/>
      <c r="AZ433" s="270"/>
      <c r="BA433" s="270"/>
    </row>
    <row r="434" spans="1:54" s="256" customFormat="1" ht="24.6" customHeight="1">
      <c r="A434" s="499">
        <v>432</v>
      </c>
      <c r="B434" s="497" t="s">
        <v>3418</v>
      </c>
      <c r="C434" s="256" t="s">
        <v>3909</v>
      </c>
      <c r="D434" s="270"/>
      <c r="E434" s="270"/>
      <c r="F434" s="256" t="s">
        <v>3761</v>
      </c>
      <c r="G434" s="256" t="s">
        <v>3762</v>
      </c>
      <c r="H434" s="256" t="s">
        <v>3782</v>
      </c>
      <c r="J434" s="256" t="s">
        <v>3782</v>
      </c>
      <c r="K434" s="256" t="s">
        <v>4041</v>
      </c>
      <c r="Q434" s="256" t="s">
        <v>3182</v>
      </c>
      <c r="R434" s="256" t="s">
        <v>3425</v>
      </c>
      <c r="S434" s="256" t="s">
        <v>3211</v>
      </c>
      <c r="AU434" s="270"/>
      <c r="AV434" s="270"/>
      <c r="AW434" s="270"/>
      <c r="AX434" s="270"/>
      <c r="AY434" s="270"/>
      <c r="AZ434" s="270"/>
      <c r="BA434" s="270"/>
      <c r="BB434" s="276"/>
    </row>
    <row r="435" spans="1:54" s="256" customFormat="1" ht="24.6" customHeight="1">
      <c r="A435" s="500">
        <v>433</v>
      </c>
      <c r="B435" s="497" t="s">
        <v>3418</v>
      </c>
      <c r="C435" s="256" t="s">
        <v>3909</v>
      </c>
      <c r="D435" s="270"/>
      <c r="E435" s="270"/>
      <c r="F435" s="256" t="s">
        <v>3761</v>
      </c>
      <c r="G435" s="256" t="s">
        <v>3762</v>
      </c>
      <c r="H435" s="256" t="s">
        <v>3782</v>
      </c>
      <c r="J435" s="256" t="s">
        <v>3782</v>
      </c>
      <c r="K435" s="256" t="s">
        <v>4041</v>
      </c>
      <c r="Q435" s="256" t="s">
        <v>3182</v>
      </c>
      <c r="R435" s="256" t="s">
        <v>3425</v>
      </c>
      <c r="S435" s="256" t="s">
        <v>3211</v>
      </c>
      <c r="AU435" s="270"/>
      <c r="AV435" s="270"/>
      <c r="AW435" s="270"/>
      <c r="AX435" s="270"/>
      <c r="AY435" s="270"/>
      <c r="AZ435" s="270"/>
      <c r="BA435" s="270"/>
      <c r="BB435" s="276"/>
    </row>
    <row r="436" spans="1:54" s="256" customFormat="1" ht="24.6" customHeight="1">
      <c r="A436" s="496">
        <v>434</v>
      </c>
      <c r="B436" s="497" t="s">
        <v>3418</v>
      </c>
      <c r="C436" s="256" t="s">
        <v>3909</v>
      </c>
      <c r="D436" s="270"/>
      <c r="E436" s="270"/>
      <c r="F436" s="256" t="s">
        <v>3761</v>
      </c>
      <c r="G436" s="256" t="s">
        <v>3762</v>
      </c>
      <c r="H436" s="256" t="s">
        <v>3782</v>
      </c>
      <c r="J436" s="256" t="s">
        <v>3782</v>
      </c>
      <c r="K436" s="256" t="s">
        <v>4042</v>
      </c>
      <c r="Q436" s="256" t="s">
        <v>3178</v>
      </c>
      <c r="R436" s="256" t="s">
        <v>3425</v>
      </c>
      <c r="S436" s="256" t="s">
        <v>3211</v>
      </c>
      <c r="AU436" s="270"/>
      <c r="AV436" s="270"/>
      <c r="AW436" s="270"/>
      <c r="AX436" s="270"/>
      <c r="AY436" s="270"/>
      <c r="AZ436" s="270"/>
      <c r="BA436" s="270"/>
    </row>
    <row r="437" spans="1:54" s="256" customFormat="1" ht="24.6" customHeight="1">
      <c r="A437" s="499">
        <v>435</v>
      </c>
      <c r="B437" s="497" t="s">
        <v>3418</v>
      </c>
      <c r="C437" s="256" t="s">
        <v>3909</v>
      </c>
      <c r="D437" s="270"/>
      <c r="E437" s="270"/>
      <c r="F437" s="256" t="s">
        <v>3761</v>
      </c>
      <c r="G437" s="256" t="s">
        <v>3762</v>
      </c>
      <c r="H437" s="256" t="s">
        <v>3782</v>
      </c>
      <c r="J437" s="256" t="s">
        <v>3782</v>
      </c>
      <c r="K437" s="256" t="s">
        <v>4042</v>
      </c>
      <c r="Q437" s="256" t="s">
        <v>3178</v>
      </c>
      <c r="R437" s="256" t="s">
        <v>3425</v>
      </c>
      <c r="S437" s="256" t="s">
        <v>3211</v>
      </c>
      <c r="AU437" s="270"/>
      <c r="AV437" s="270"/>
      <c r="AW437" s="270"/>
      <c r="AX437" s="270"/>
      <c r="AY437" s="270"/>
      <c r="AZ437" s="270"/>
      <c r="BA437" s="270"/>
      <c r="BB437" s="276"/>
    </row>
    <row r="438" spans="1:54" s="256" customFormat="1" ht="24.6" customHeight="1">
      <c r="A438" s="496">
        <v>436</v>
      </c>
      <c r="B438" s="497" t="s">
        <v>3418</v>
      </c>
      <c r="C438" s="256" t="s">
        <v>3909</v>
      </c>
      <c r="D438" s="270"/>
      <c r="E438" s="270"/>
      <c r="F438" s="256" t="s">
        <v>3761</v>
      </c>
      <c r="G438" s="256" t="s">
        <v>3762</v>
      </c>
      <c r="H438" s="256" t="s">
        <v>3782</v>
      </c>
      <c r="J438" s="256" t="s">
        <v>3782</v>
      </c>
      <c r="K438" s="256" t="s">
        <v>4042</v>
      </c>
      <c r="Q438" s="256" t="s">
        <v>3178</v>
      </c>
      <c r="R438" s="256" t="s">
        <v>3425</v>
      </c>
      <c r="S438" s="256" t="s">
        <v>3211</v>
      </c>
      <c r="AU438" s="270"/>
      <c r="AV438" s="270"/>
      <c r="AW438" s="270"/>
      <c r="AX438" s="270"/>
      <c r="AY438" s="270"/>
      <c r="AZ438" s="270"/>
      <c r="BA438" s="270"/>
      <c r="BB438" s="276"/>
    </row>
    <row r="439" spans="1:54" s="256" customFormat="1" ht="24.6" customHeight="1">
      <c r="A439" s="499">
        <v>437</v>
      </c>
      <c r="B439" s="497" t="s">
        <v>3418</v>
      </c>
      <c r="C439" s="256" t="s">
        <v>3909</v>
      </c>
      <c r="D439" s="270"/>
      <c r="E439" s="270"/>
      <c r="F439" s="256" t="s">
        <v>3761</v>
      </c>
      <c r="G439" s="256" t="s">
        <v>3762</v>
      </c>
      <c r="H439" s="256" t="s">
        <v>3782</v>
      </c>
      <c r="J439" s="256" t="s">
        <v>3782</v>
      </c>
      <c r="K439" s="256" t="s">
        <v>4043</v>
      </c>
      <c r="Q439" s="256" t="s">
        <v>3160</v>
      </c>
      <c r="R439" s="256" t="s">
        <v>3425</v>
      </c>
      <c r="S439" s="256" t="s">
        <v>3211</v>
      </c>
      <c r="AU439" s="270"/>
      <c r="AV439" s="270"/>
      <c r="AW439" s="270"/>
      <c r="AX439" s="270"/>
      <c r="AY439" s="270"/>
      <c r="AZ439" s="270"/>
      <c r="BA439" s="270"/>
    </row>
    <row r="440" spans="1:54" s="256" customFormat="1" ht="24.6" customHeight="1">
      <c r="A440" s="500">
        <v>438</v>
      </c>
      <c r="B440" s="497" t="s">
        <v>3418</v>
      </c>
      <c r="C440" s="256" t="s">
        <v>3909</v>
      </c>
      <c r="D440" s="270"/>
      <c r="E440" s="270"/>
      <c r="F440" s="256" t="s">
        <v>3761</v>
      </c>
      <c r="G440" s="256" t="s">
        <v>3762</v>
      </c>
      <c r="H440" s="256" t="s">
        <v>3782</v>
      </c>
      <c r="J440" s="256" t="s">
        <v>3782</v>
      </c>
      <c r="K440" s="256" t="s">
        <v>4043</v>
      </c>
      <c r="Q440" s="256" t="s">
        <v>3160</v>
      </c>
      <c r="R440" s="256" t="s">
        <v>3425</v>
      </c>
      <c r="S440" s="256" t="s">
        <v>3211</v>
      </c>
      <c r="AU440" s="270"/>
      <c r="AV440" s="270"/>
      <c r="AW440" s="270"/>
      <c r="AX440" s="270"/>
      <c r="AY440" s="270"/>
      <c r="AZ440" s="270"/>
      <c r="BA440" s="270"/>
      <c r="BB440" s="276"/>
    </row>
    <row r="441" spans="1:54" s="256" customFormat="1" ht="24.6" customHeight="1">
      <c r="A441" s="496">
        <v>439</v>
      </c>
      <c r="B441" s="497" t="s">
        <v>3418</v>
      </c>
      <c r="C441" s="256" t="s">
        <v>3909</v>
      </c>
      <c r="D441" s="270"/>
      <c r="E441" s="270"/>
      <c r="F441" s="256" t="s">
        <v>3761</v>
      </c>
      <c r="G441" s="256" t="s">
        <v>3762</v>
      </c>
      <c r="H441" s="256" t="s">
        <v>3782</v>
      </c>
      <c r="J441" s="256" t="s">
        <v>3782</v>
      </c>
      <c r="K441" s="256" t="s">
        <v>4043</v>
      </c>
      <c r="Q441" s="256" t="s">
        <v>3160</v>
      </c>
      <c r="R441" s="256" t="s">
        <v>3425</v>
      </c>
      <c r="S441" s="256" t="s">
        <v>3211</v>
      </c>
      <c r="AU441" s="270"/>
      <c r="AV441" s="270"/>
      <c r="AW441" s="270"/>
      <c r="AX441" s="270"/>
      <c r="AY441" s="270"/>
      <c r="AZ441" s="270"/>
      <c r="BA441" s="270"/>
      <c r="BB441" s="276"/>
    </row>
    <row r="442" spans="1:54" s="256" customFormat="1" ht="24.6" customHeight="1">
      <c r="A442" s="499">
        <v>440</v>
      </c>
      <c r="B442" s="497" t="s">
        <v>3418</v>
      </c>
      <c r="C442" s="256" t="s">
        <v>3463</v>
      </c>
      <c r="D442" s="270"/>
      <c r="E442" s="270"/>
      <c r="F442" s="256" t="s">
        <v>3761</v>
      </c>
      <c r="G442" s="256" t="s">
        <v>3762</v>
      </c>
      <c r="H442" s="256" t="s">
        <v>3782</v>
      </c>
      <c r="J442" s="256" t="s">
        <v>3782</v>
      </c>
      <c r="K442" s="256" t="s">
        <v>4044</v>
      </c>
      <c r="Q442" s="256" t="s">
        <v>3141</v>
      </c>
      <c r="R442" s="270" t="s">
        <v>3425</v>
      </c>
      <c r="S442" s="256" t="s">
        <v>3645</v>
      </c>
      <c r="AU442" s="270"/>
      <c r="AV442" s="270"/>
      <c r="AW442" s="270"/>
      <c r="AX442" s="270"/>
      <c r="AY442" s="270"/>
      <c r="AZ442" s="270"/>
      <c r="BA442" s="270"/>
    </row>
    <row r="443" spans="1:54" s="256" customFormat="1" ht="24.6" customHeight="1">
      <c r="A443" s="496">
        <v>441</v>
      </c>
      <c r="B443" s="497" t="s">
        <v>3418</v>
      </c>
      <c r="C443" s="256" t="s">
        <v>3463</v>
      </c>
      <c r="D443" s="270"/>
      <c r="E443" s="270"/>
      <c r="F443" s="256" t="s">
        <v>3761</v>
      </c>
      <c r="G443" s="256" t="s">
        <v>3762</v>
      </c>
      <c r="H443" s="256" t="s">
        <v>3782</v>
      </c>
      <c r="J443" s="256" t="s">
        <v>3782</v>
      </c>
      <c r="K443" s="256" t="s">
        <v>4044</v>
      </c>
      <c r="Q443" s="256" t="s">
        <v>3141</v>
      </c>
      <c r="R443" s="270" t="s">
        <v>3425</v>
      </c>
      <c r="S443" s="256" t="s">
        <v>3645</v>
      </c>
      <c r="AU443" s="270"/>
      <c r="AV443" s="270"/>
      <c r="AW443" s="270"/>
      <c r="AX443" s="270"/>
      <c r="AY443" s="270"/>
      <c r="AZ443" s="270"/>
      <c r="BA443" s="270"/>
      <c r="BB443" s="276"/>
    </row>
    <row r="444" spans="1:54" s="256" customFormat="1" ht="24.6" customHeight="1">
      <c r="A444" s="499">
        <v>442</v>
      </c>
      <c r="B444" s="497" t="s">
        <v>3418</v>
      </c>
      <c r="C444" s="256" t="s">
        <v>3463</v>
      </c>
      <c r="D444" s="270"/>
      <c r="E444" s="270"/>
      <c r="F444" s="256" t="s">
        <v>3761</v>
      </c>
      <c r="G444" s="256" t="s">
        <v>3762</v>
      </c>
      <c r="H444" s="256" t="s">
        <v>3782</v>
      </c>
      <c r="J444" s="256" t="s">
        <v>3782</v>
      </c>
      <c r="K444" s="256" t="s">
        <v>4044</v>
      </c>
      <c r="Q444" s="256" t="s">
        <v>3141</v>
      </c>
      <c r="R444" s="270" t="s">
        <v>3425</v>
      </c>
      <c r="S444" s="256" t="s">
        <v>3645</v>
      </c>
      <c r="AU444" s="270"/>
      <c r="AV444" s="270"/>
      <c r="AW444" s="270"/>
      <c r="AX444" s="270"/>
      <c r="AY444" s="270"/>
      <c r="AZ444" s="270"/>
      <c r="BA444" s="270"/>
      <c r="BB444" s="276"/>
    </row>
    <row r="445" spans="1:54" s="256" customFormat="1" ht="24.6" customHeight="1">
      <c r="A445" s="500">
        <v>443</v>
      </c>
      <c r="B445" s="497" t="s">
        <v>3418</v>
      </c>
      <c r="C445" s="256" t="s">
        <v>3463</v>
      </c>
      <c r="D445" s="270"/>
      <c r="E445" s="270"/>
      <c r="F445" s="256" t="s">
        <v>3761</v>
      </c>
      <c r="G445" s="256" t="s">
        <v>3762</v>
      </c>
      <c r="H445" s="256" t="s">
        <v>3782</v>
      </c>
      <c r="J445" s="256" t="s">
        <v>3782</v>
      </c>
      <c r="K445" s="256" t="s">
        <v>4044</v>
      </c>
      <c r="Q445" s="256" t="s">
        <v>3141</v>
      </c>
      <c r="R445" s="270" t="s">
        <v>3425</v>
      </c>
      <c r="S445" s="256" t="s">
        <v>3645</v>
      </c>
      <c r="AU445" s="270"/>
      <c r="AV445" s="270"/>
      <c r="AW445" s="270"/>
      <c r="AX445" s="270"/>
      <c r="AY445" s="270"/>
      <c r="AZ445" s="270"/>
      <c r="BA445" s="270"/>
      <c r="BB445" s="276"/>
    </row>
    <row r="446" spans="1:54" s="256" customFormat="1" ht="24.6" customHeight="1">
      <c r="A446" s="496">
        <v>444</v>
      </c>
      <c r="B446" s="497" t="s">
        <v>3418</v>
      </c>
      <c r="C446" s="256" t="s">
        <v>3819</v>
      </c>
      <c r="D446" s="270"/>
      <c r="E446" s="270"/>
      <c r="F446" s="256" t="s">
        <v>3542</v>
      </c>
      <c r="H446" s="256" t="s">
        <v>3542</v>
      </c>
      <c r="J446" s="256" t="s">
        <v>3542</v>
      </c>
      <c r="K446" s="256" t="s">
        <v>4045</v>
      </c>
      <c r="Q446" s="256" t="s">
        <v>3069</v>
      </c>
      <c r="R446" s="270" t="s">
        <v>3425</v>
      </c>
      <c r="S446" s="256" t="s">
        <v>2145</v>
      </c>
      <c r="AU446" s="270"/>
      <c r="AV446" s="270"/>
      <c r="AW446" s="270"/>
      <c r="AX446" s="270"/>
      <c r="AY446" s="270"/>
      <c r="AZ446" s="270"/>
      <c r="BA446" s="270"/>
    </row>
    <row r="447" spans="1:54" s="256" customFormat="1" ht="24.6" customHeight="1">
      <c r="A447" s="499">
        <v>445</v>
      </c>
      <c r="B447" s="497" t="s">
        <v>3418</v>
      </c>
      <c r="C447" s="256" t="s">
        <v>3819</v>
      </c>
      <c r="D447" s="270"/>
      <c r="E447" s="270"/>
      <c r="F447" s="256" t="s">
        <v>3542</v>
      </c>
      <c r="H447" s="256" t="s">
        <v>3542</v>
      </c>
      <c r="J447" s="256" t="s">
        <v>3542</v>
      </c>
      <c r="K447" s="256" t="s">
        <v>4045</v>
      </c>
      <c r="Q447" s="256" t="s">
        <v>3069</v>
      </c>
      <c r="R447" s="270" t="s">
        <v>3425</v>
      </c>
      <c r="S447" s="256" t="s">
        <v>2145</v>
      </c>
      <c r="AU447" s="270"/>
      <c r="AV447" s="270"/>
      <c r="AW447" s="270"/>
      <c r="AX447" s="270"/>
      <c r="AY447" s="270"/>
      <c r="AZ447" s="270"/>
      <c r="BA447" s="270"/>
      <c r="BB447" s="276"/>
    </row>
    <row r="448" spans="1:54" s="256" customFormat="1" ht="24.6" customHeight="1">
      <c r="A448" s="496">
        <v>446</v>
      </c>
      <c r="B448" s="497" t="s">
        <v>3418</v>
      </c>
      <c r="C448" s="256" t="s">
        <v>3819</v>
      </c>
      <c r="D448" s="270"/>
      <c r="E448" s="270"/>
      <c r="F448" s="256" t="s">
        <v>3542</v>
      </c>
      <c r="H448" s="256" t="s">
        <v>3542</v>
      </c>
      <c r="J448" s="256" t="s">
        <v>3542</v>
      </c>
      <c r="K448" s="256" t="s">
        <v>4045</v>
      </c>
      <c r="Q448" s="256" t="s">
        <v>3069</v>
      </c>
      <c r="R448" s="270" t="s">
        <v>3425</v>
      </c>
      <c r="S448" s="256" t="s">
        <v>2145</v>
      </c>
      <c r="AU448" s="270"/>
      <c r="AV448" s="270"/>
      <c r="AW448" s="270"/>
      <c r="AX448" s="270"/>
      <c r="AY448" s="270"/>
      <c r="AZ448" s="270"/>
      <c r="BA448" s="270"/>
      <c r="BB448" s="276"/>
    </row>
    <row r="449" spans="1:54" s="256" customFormat="1" ht="24.6" customHeight="1">
      <c r="A449" s="499">
        <v>447</v>
      </c>
      <c r="B449" s="497" t="s">
        <v>3418</v>
      </c>
      <c r="C449" s="256" t="s">
        <v>3819</v>
      </c>
      <c r="D449" s="270"/>
      <c r="E449" s="270"/>
      <c r="F449" s="256" t="s">
        <v>3542</v>
      </c>
      <c r="H449" s="256" t="s">
        <v>3542</v>
      </c>
      <c r="J449" s="256" t="s">
        <v>3542</v>
      </c>
      <c r="K449" s="256" t="s">
        <v>4045</v>
      </c>
      <c r="Q449" s="256" t="s">
        <v>3069</v>
      </c>
      <c r="R449" s="270" t="s">
        <v>3425</v>
      </c>
      <c r="S449" s="256" t="s">
        <v>2145</v>
      </c>
      <c r="AU449" s="270"/>
      <c r="AV449" s="270"/>
      <c r="AW449" s="270"/>
      <c r="AX449" s="270"/>
      <c r="AY449" s="270"/>
      <c r="AZ449" s="270"/>
      <c r="BA449" s="270"/>
      <c r="BB449" s="276"/>
    </row>
    <row r="450" spans="1:54" s="256" customFormat="1" ht="24.6" customHeight="1">
      <c r="A450" s="500">
        <v>448</v>
      </c>
      <c r="B450" s="497" t="s">
        <v>3418</v>
      </c>
      <c r="C450" s="256" t="s">
        <v>3819</v>
      </c>
      <c r="D450" s="270"/>
      <c r="E450" s="270"/>
      <c r="F450" s="256" t="s">
        <v>3542</v>
      </c>
      <c r="H450" s="256" t="s">
        <v>3542</v>
      </c>
      <c r="J450" s="256" t="s">
        <v>3542</v>
      </c>
      <c r="K450" s="256" t="s">
        <v>4045</v>
      </c>
      <c r="Q450" s="256" t="s">
        <v>3069</v>
      </c>
      <c r="R450" s="270" t="s">
        <v>3425</v>
      </c>
      <c r="S450" s="256" t="s">
        <v>2145</v>
      </c>
      <c r="AU450" s="270"/>
      <c r="AV450" s="270"/>
      <c r="AW450" s="270"/>
      <c r="AX450" s="270"/>
      <c r="AY450" s="270"/>
      <c r="AZ450" s="270"/>
      <c r="BA450" s="270"/>
      <c r="BB450" s="276"/>
    </row>
    <row r="451" spans="1:54" s="256" customFormat="1" ht="24.6" customHeight="1">
      <c r="A451" s="496">
        <v>449</v>
      </c>
      <c r="B451" s="497" t="s">
        <v>3418</v>
      </c>
      <c r="C451" s="256" t="s">
        <v>3463</v>
      </c>
      <c r="D451" s="270"/>
      <c r="E451" s="270"/>
      <c r="F451" s="256" t="s">
        <v>3972</v>
      </c>
      <c r="G451" s="256" t="s">
        <v>4046</v>
      </c>
      <c r="H451" s="256" t="s">
        <v>4047</v>
      </c>
      <c r="I451" s="256" t="s">
        <v>4048</v>
      </c>
      <c r="J451" s="256" t="s">
        <v>4047</v>
      </c>
      <c r="K451" s="256" t="s">
        <v>4049</v>
      </c>
      <c r="Q451" s="256" t="s">
        <v>3089</v>
      </c>
      <c r="R451" s="270" t="s">
        <v>3425</v>
      </c>
      <c r="S451" s="256" t="s">
        <v>58</v>
      </c>
      <c r="AU451" s="270"/>
      <c r="AV451" s="270"/>
      <c r="AW451" s="270"/>
      <c r="AX451" s="270"/>
      <c r="AY451" s="270"/>
      <c r="AZ451" s="270"/>
      <c r="BA451" s="270"/>
      <c r="BB451" s="276"/>
    </row>
    <row r="452" spans="1:54" s="256" customFormat="1" ht="24.6" customHeight="1">
      <c r="A452" s="499">
        <v>450</v>
      </c>
      <c r="B452" s="497" t="s">
        <v>3418</v>
      </c>
      <c r="C452" s="256" t="s">
        <v>3463</v>
      </c>
      <c r="D452" s="270"/>
      <c r="E452" s="270"/>
      <c r="F452" s="256" t="s">
        <v>3972</v>
      </c>
      <c r="G452" s="256" t="s">
        <v>4046</v>
      </c>
      <c r="H452" s="256" t="s">
        <v>4047</v>
      </c>
      <c r="I452" s="256" t="s">
        <v>4048</v>
      </c>
      <c r="J452" s="256" t="s">
        <v>4047</v>
      </c>
      <c r="K452" s="256" t="s">
        <v>4049</v>
      </c>
      <c r="Q452" s="256" t="s">
        <v>3089</v>
      </c>
      <c r="R452" s="270" t="s">
        <v>3425</v>
      </c>
      <c r="S452" s="256" t="s">
        <v>58</v>
      </c>
      <c r="AU452" s="270"/>
      <c r="AV452" s="270"/>
      <c r="AW452" s="270"/>
      <c r="AX452" s="270"/>
      <c r="AY452" s="270"/>
      <c r="AZ452" s="270"/>
      <c r="BA452" s="270"/>
      <c r="BB452" s="276"/>
    </row>
    <row r="453" spans="1:54" s="256" customFormat="1" ht="24.6" customHeight="1">
      <c r="A453" s="496">
        <v>451</v>
      </c>
      <c r="B453" s="497" t="s">
        <v>3418</v>
      </c>
      <c r="C453" s="256" t="s">
        <v>3463</v>
      </c>
      <c r="D453" s="270"/>
      <c r="E453" s="270"/>
      <c r="F453" s="256" t="s">
        <v>3972</v>
      </c>
      <c r="G453" s="256" t="s">
        <v>4046</v>
      </c>
      <c r="H453" s="256" t="s">
        <v>4047</v>
      </c>
      <c r="I453" s="256" t="s">
        <v>4048</v>
      </c>
      <c r="J453" s="256" t="s">
        <v>4047</v>
      </c>
      <c r="K453" s="256" t="s">
        <v>4049</v>
      </c>
      <c r="Q453" s="256" t="s">
        <v>3089</v>
      </c>
      <c r="R453" s="270" t="s">
        <v>3425</v>
      </c>
      <c r="S453" s="256" t="s">
        <v>58</v>
      </c>
      <c r="AU453" s="270"/>
      <c r="AV453" s="270"/>
      <c r="AW453" s="270"/>
      <c r="AX453" s="270"/>
      <c r="AY453" s="270"/>
      <c r="AZ453" s="270"/>
      <c r="BA453" s="270"/>
      <c r="BB453" s="276"/>
    </row>
    <row r="454" spans="1:54" s="256" customFormat="1" ht="24.6" customHeight="1">
      <c r="A454" s="499">
        <v>452</v>
      </c>
      <c r="B454" s="497" t="s">
        <v>3418</v>
      </c>
      <c r="C454" s="256" t="s">
        <v>3463</v>
      </c>
      <c r="D454" s="270"/>
      <c r="E454" s="270"/>
      <c r="F454" s="256" t="s">
        <v>3972</v>
      </c>
      <c r="G454" s="256" t="s">
        <v>4046</v>
      </c>
      <c r="H454" s="256" t="s">
        <v>4047</v>
      </c>
      <c r="I454" s="256" t="s">
        <v>4048</v>
      </c>
      <c r="J454" s="256" t="s">
        <v>4047</v>
      </c>
      <c r="K454" s="256" t="s">
        <v>4049</v>
      </c>
      <c r="Q454" s="256" t="s">
        <v>3089</v>
      </c>
      <c r="R454" s="270" t="s">
        <v>3425</v>
      </c>
      <c r="S454" s="256" t="s">
        <v>58</v>
      </c>
      <c r="AU454" s="270"/>
      <c r="AV454" s="270"/>
      <c r="AW454" s="270"/>
      <c r="AX454" s="270"/>
      <c r="AY454" s="270"/>
      <c r="AZ454" s="270"/>
      <c r="BA454" s="270"/>
      <c r="BB454" s="270"/>
    </row>
    <row r="455" spans="1:54" s="256" customFormat="1" ht="24.6" customHeight="1">
      <c r="A455" s="500">
        <v>453</v>
      </c>
      <c r="B455" s="497" t="s">
        <v>3418</v>
      </c>
      <c r="C455" s="256" t="s">
        <v>3463</v>
      </c>
      <c r="D455" s="270"/>
      <c r="E455" s="270"/>
      <c r="F455" s="256" t="s">
        <v>3972</v>
      </c>
      <c r="G455" s="256" t="s">
        <v>4046</v>
      </c>
      <c r="H455" s="256" t="s">
        <v>4047</v>
      </c>
      <c r="I455" s="256" t="s">
        <v>4048</v>
      </c>
      <c r="J455" s="256" t="s">
        <v>4047</v>
      </c>
      <c r="K455" s="256" t="s">
        <v>4050</v>
      </c>
      <c r="Q455" s="256" t="s">
        <v>3054</v>
      </c>
      <c r="R455" s="270" t="s">
        <v>3425</v>
      </c>
      <c r="S455" s="256" t="s">
        <v>58</v>
      </c>
      <c r="AU455" s="270"/>
      <c r="AV455" s="270"/>
      <c r="AW455" s="270"/>
      <c r="AX455" s="270"/>
      <c r="AY455" s="270"/>
      <c r="AZ455" s="270"/>
      <c r="BA455" s="270"/>
      <c r="BB455" s="270"/>
    </row>
    <row r="456" spans="1:54" s="256" customFormat="1" ht="24.6" customHeight="1">
      <c r="A456" s="496">
        <v>454</v>
      </c>
      <c r="B456" s="497" t="s">
        <v>3418</v>
      </c>
      <c r="C456" s="256" t="s">
        <v>3463</v>
      </c>
      <c r="D456" s="270"/>
      <c r="E456" s="270"/>
      <c r="F456" s="256" t="s">
        <v>3972</v>
      </c>
      <c r="G456" s="256" t="s">
        <v>4046</v>
      </c>
      <c r="H456" s="256" t="s">
        <v>4047</v>
      </c>
      <c r="I456" s="256" t="s">
        <v>4048</v>
      </c>
      <c r="J456" s="256" t="s">
        <v>4047</v>
      </c>
      <c r="K456" s="256" t="s">
        <v>4050</v>
      </c>
      <c r="Q456" s="256" t="s">
        <v>3054</v>
      </c>
      <c r="R456" s="270" t="s">
        <v>3425</v>
      </c>
      <c r="S456" s="256" t="s">
        <v>58</v>
      </c>
      <c r="AU456" s="270"/>
      <c r="AV456" s="270"/>
      <c r="AW456" s="270"/>
      <c r="AX456" s="270"/>
      <c r="AY456" s="270"/>
      <c r="AZ456" s="270"/>
      <c r="BA456" s="270"/>
      <c r="BB456" s="276"/>
    </row>
    <row r="457" spans="1:54" s="256" customFormat="1" ht="24.6" customHeight="1">
      <c r="A457" s="499">
        <v>455</v>
      </c>
      <c r="B457" s="501" t="s">
        <v>3431</v>
      </c>
      <c r="C457" s="256" t="s">
        <v>3606</v>
      </c>
      <c r="D457" s="270"/>
      <c r="E457" s="270"/>
      <c r="F457" s="256" t="s">
        <v>3972</v>
      </c>
      <c r="G457" s="256" t="s">
        <v>4046</v>
      </c>
      <c r="H457" s="256" t="s">
        <v>4047</v>
      </c>
      <c r="I457" s="256" t="s">
        <v>4048</v>
      </c>
      <c r="J457" s="256" t="s">
        <v>4047</v>
      </c>
      <c r="K457" s="256" t="s">
        <v>4051</v>
      </c>
      <c r="Q457" s="256" t="s">
        <v>3095</v>
      </c>
      <c r="R457" s="256" t="s">
        <v>3275</v>
      </c>
      <c r="S457" s="256" t="s">
        <v>75</v>
      </c>
      <c r="T457" s="256" t="s">
        <v>3582</v>
      </c>
      <c r="V457" s="256">
        <v>0</v>
      </c>
      <c r="W457" s="508">
        <v>1</v>
      </c>
      <c r="X457" s="508">
        <v>0.1</v>
      </c>
      <c r="Y457" s="508">
        <v>0.2</v>
      </c>
      <c r="Z457" s="508">
        <v>0.4</v>
      </c>
      <c r="AA457" s="508">
        <v>0.6</v>
      </c>
      <c r="AB457" s="508">
        <v>0.8</v>
      </c>
      <c r="AC457" s="508">
        <v>1</v>
      </c>
      <c r="AE457" s="256" t="s">
        <v>4052</v>
      </c>
      <c r="AF457" s="256">
        <v>2025</v>
      </c>
      <c r="AG457" s="256" t="s">
        <v>4053</v>
      </c>
      <c r="AH457" s="256" t="s">
        <v>75</v>
      </c>
      <c r="AL457" s="256" t="s">
        <v>4054</v>
      </c>
      <c r="AU457" s="270" t="e">
        <v>#N/A</v>
      </c>
      <c r="AV457" s="270" t="e">
        <v>#N/A</v>
      </c>
      <c r="AW457" s="270" t="e">
        <v>#N/A</v>
      </c>
      <c r="AX457" s="270" t="e">
        <v>#N/A</v>
      </c>
      <c r="AY457" s="270" t="e">
        <v>#N/A</v>
      </c>
      <c r="AZ457" s="270" t="e">
        <v>#N/A</v>
      </c>
      <c r="BA457" s="270" t="e">
        <v>#N/A</v>
      </c>
      <c r="BB457" s="256" t="s">
        <v>3626</v>
      </c>
    </row>
    <row r="458" spans="1:54" s="256" customFormat="1" ht="24.6" customHeight="1">
      <c r="A458" s="496">
        <v>456</v>
      </c>
      <c r="B458" s="501" t="s">
        <v>3431</v>
      </c>
      <c r="C458" s="256" t="s">
        <v>3606</v>
      </c>
      <c r="D458" s="270"/>
      <c r="E458" s="270"/>
      <c r="F458" s="256" t="s">
        <v>3972</v>
      </c>
      <c r="G458" s="256" t="s">
        <v>4046</v>
      </c>
      <c r="H458" s="256" t="s">
        <v>4047</v>
      </c>
      <c r="I458" s="256" t="s">
        <v>4048</v>
      </c>
      <c r="J458" s="256" t="s">
        <v>4047</v>
      </c>
      <c r="K458" s="256" t="s">
        <v>4051</v>
      </c>
      <c r="Q458" s="256" t="s">
        <v>3095</v>
      </c>
      <c r="R458" s="256" t="s">
        <v>3275</v>
      </c>
      <c r="S458" s="256" t="s">
        <v>75</v>
      </c>
      <c r="T458" s="256" t="s">
        <v>3582</v>
      </c>
      <c r="V458" s="256">
        <v>0</v>
      </c>
      <c r="W458" s="508">
        <v>1</v>
      </c>
      <c r="X458" s="508">
        <v>0.1</v>
      </c>
      <c r="Y458" s="508">
        <v>0.2</v>
      </c>
      <c r="Z458" s="508">
        <v>0.4</v>
      </c>
      <c r="AA458" s="508">
        <v>0.6</v>
      </c>
      <c r="AB458" s="508">
        <v>0.8</v>
      </c>
      <c r="AC458" s="508">
        <v>1</v>
      </c>
      <c r="AE458" s="256" t="s">
        <v>4052</v>
      </c>
      <c r="AF458" s="256">
        <v>2025</v>
      </c>
      <c r="AG458" s="256" t="s">
        <v>4055</v>
      </c>
      <c r="AH458" s="256" t="s">
        <v>75</v>
      </c>
      <c r="AU458" s="270" t="e">
        <v>#N/A</v>
      </c>
      <c r="AV458" s="270" t="e">
        <v>#N/A</v>
      </c>
      <c r="AW458" s="270" t="e">
        <v>#N/A</v>
      </c>
      <c r="AX458" s="270" t="e">
        <v>#N/A</v>
      </c>
      <c r="AY458" s="270" t="e">
        <v>#N/A</v>
      </c>
      <c r="AZ458" s="270" t="e">
        <v>#N/A</v>
      </c>
      <c r="BA458" s="270" t="e">
        <v>#N/A</v>
      </c>
      <c r="BB458" s="276" t="s">
        <v>3438</v>
      </c>
    </row>
    <row r="459" spans="1:54" s="256" customFormat="1" ht="24.6" customHeight="1">
      <c r="A459" s="499">
        <v>457</v>
      </c>
      <c r="B459" s="501" t="s">
        <v>3431</v>
      </c>
      <c r="C459" s="256" t="s">
        <v>3606</v>
      </c>
      <c r="D459" s="270"/>
      <c r="E459" s="270"/>
      <c r="F459" s="256" t="s">
        <v>3972</v>
      </c>
      <c r="G459" s="256" t="s">
        <v>4046</v>
      </c>
      <c r="H459" s="256" t="s">
        <v>4047</v>
      </c>
      <c r="I459" s="256" t="s">
        <v>4048</v>
      </c>
      <c r="J459" s="256" t="s">
        <v>4047</v>
      </c>
      <c r="K459" s="256" t="s">
        <v>4051</v>
      </c>
      <c r="Q459" s="256" t="s">
        <v>3095</v>
      </c>
      <c r="R459" s="256" t="s">
        <v>3275</v>
      </c>
      <c r="S459" s="256" t="s">
        <v>75</v>
      </c>
      <c r="T459" s="256" t="s">
        <v>3582</v>
      </c>
      <c r="V459" s="256">
        <v>0</v>
      </c>
      <c r="W459" s="508">
        <v>1</v>
      </c>
      <c r="X459" s="508">
        <v>0.1</v>
      </c>
      <c r="Y459" s="508">
        <v>0.2</v>
      </c>
      <c r="Z459" s="508">
        <v>0.4</v>
      </c>
      <c r="AA459" s="508">
        <v>0.6</v>
      </c>
      <c r="AB459" s="508">
        <v>0.8</v>
      </c>
      <c r="AC459" s="508">
        <v>1</v>
      </c>
      <c r="AE459" s="256" t="s">
        <v>4052</v>
      </c>
      <c r="AF459" s="256" t="s">
        <v>3435</v>
      </c>
      <c r="AG459" s="256" t="s">
        <v>4056</v>
      </c>
      <c r="AH459" s="256" t="s">
        <v>75</v>
      </c>
      <c r="AU459" s="270" t="e">
        <v>#N/A</v>
      </c>
      <c r="AV459" s="270" t="e">
        <v>#N/A</v>
      </c>
      <c r="AW459" s="270" t="e">
        <v>#N/A</v>
      </c>
      <c r="AX459" s="270" t="e">
        <v>#N/A</v>
      </c>
      <c r="AY459" s="270" t="e">
        <v>#N/A</v>
      </c>
      <c r="AZ459" s="270" t="e">
        <v>#N/A</v>
      </c>
      <c r="BA459" s="270" t="e">
        <v>#N/A</v>
      </c>
      <c r="BB459" s="276" t="s">
        <v>3438</v>
      </c>
    </row>
    <row r="460" spans="1:54" s="256" customFormat="1" ht="24.6" customHeight="1">
      <c r="A460" s="500">
        <v>458</v>
      </c>
      <c r="B460" s="501" t="s">
        <v>3431</v>
      </c>
      <c r="C460" s="256" t="s">
        <v>3606</v>
      </c>
      <c r="D460" s="270"/>
      <c r="E460" s="270"/>
      <c r="F460" s="256" t="s">
        <v>3972</v>
      </c>
      <c r="G460" s="256" t="s">
        <v>4046</v>
      </c>
      <c r="H460" s="256" t="s">
        <v>4047</v>
      </c>
      <c r="I460" s="256" t="s">
        <v>4048</v>
      </c>
      <c r="J460" s="256" t="s">
        <v>4047</v>
      </c>
      <c r="K460" s="256" t="s">
        <v>4051</v>
      </c>
      <c r="Q460" s="256" t="s">
        <v>3095</v>
      </c>
      <c r="R460" s="256" t="s">
        <v>3275</v>
      </c>
      <c r="S460" s="256" t="s">
        <v>75</v>
      </c>
      <c r="T460" s="256" t="s">
        <v>3582</v>
      </c>
      <c r="V460" s="256">
        <v>0</v>
      </c>
      <c r="W460" s="508">
        <v>1</v>
      </c>
      <c r="X460" s="508">
        <v>0.1</v>
      </c>
      <c r="Y460" s="508">
        <v>0.2</v>
      </c>
      <c r="Z460" s="508">
        <v>0.4</v>
      </c>
      <c r="AA460" s="508">
        <v>0.6</v>
      </c>
      <c r="AB460" s="508">
        <v>0.8</v>
      </c>
      <c r="AC460" s="508">
        <v>1</v>
      </c>
      <c r="AE460" s="256" t="s">
        <v>4052</v>
      </c>
      <c r="AF460" s="256" t="s">
        <v>3435</v>
      </c>
      <c r="AG460" s="256" t="s">
        <v>4057</v>
      </c>
      <c r="AH460" s="256" t="s">
        <v>75</v>
      </c>
      <c r="AU460" s="270" t="e">
        <v>#N/A</v>
      </c>
      <c r="AV460" s="270" t="e">
        <v>#N/A</v>
      </c>
      <c r="AW460" s="270" t="e">
        <v>#N/A</v>
      </c>
      <c r="AX460" s="270" t="e">
        <v>#N/A</v>
      </c>
      <c r="AY460" s="270" t="e">
        <v>#N/A</v>
      </c>
      <c r="AZ460" s="270" t="e">
        <v>#N/A</v>
      </c>
      <c r="BA460" s="270" t="e">
        <v>#N/A</v>
      </c>
      <c r="BB460" s="276" t="s">
        <v>3438</v>
      </c>
    </row>
    <row r="461" spans="1:54" s="256" customFormat="1" ht="24.6" customHeight="1">
      <c r="A461" s="496">
        <v>459</v>
      </c>
      <c r="B461" s="497" t="s">
        <v>3418</v>
      </c>
      <c r="C461" s="256" t="s">
        <v>3819</v>
      </c>
      <c r="D461" s="270"/>
      <c r="E461" s="270"/>
      <c r="F461" s="256" t="s">
        <v>3972</v>
      </c>
      <c r="G461" s="256" t="s">
        <v>4046</v>
      </c>
      <c r="H461" s="256" t="s">
        <v>4047</v>
      </c>
      <c r="I461" s="256" t="s">
        <v>4048</v>
      </c>
      <c r="J461" s="256" t="s">
        <v>4047</v>
      </c>
      <c r="K461" s="256" t="s">
        <v>4058</v>
      </c>
      <c r="Q461" s="256" t="s">
        <v>4059</v>
      </c>
      <c r="R461" s="270" t="s">
        <v>3425</v>
      </c>
      <c r="S461" s="256" t="s">
        <v>2145</v>
      </c>
      <c r="AU461" s="270"/>
      <c r="AV461" s="270"/>
      <c r="AW461" s="270"/>
      <c r="AX461" s="270"/>
      <c r="AY461" s="270"/>
      <c r="AZ461" s="270"/>
      <c r="BA461" s="270"/>
    </row>
    <row r="462" spans="1:54" s="256" customFormat="1" ht="24.6" customHeight="1">
      <c r="A462" s="499">
        <v>460</v>
      </c>
      <c r="B462" s="497" t="s">
        <v>3418</v>
      </c>
      <c r="C462" s="256" t="s">
        <v>3819</v>
      </c>
      <c r="D462" s="270"/>
      <c r="E462" s="270"/>
      <c r="F462" s="256" t="s">
        <v>3972</v>
      </c>
      <c r="G462" s="256" t="s">
        <v>4046</v>
      </c>
      <c r="H462" s="256" t="s">
        <v>4047</v>
      </c>
      <c r="I462" s="256" t="s">
        <v>4048</v>
      </c>
      <c r="J462" s="256" t="s">
        <v>4047</v>
      </c>
      <c r="K462" s="256" t="s">
        <v>4058</v>
      </c>
      <c r="Q462" s="256" t="s">
        <v>4059</v>
      </c>
      <c r="R462" s="270" t="s">
        <v>3425</v>
      </c>
      <c r="S462" s="256" t="s">
        <v>2145</v>
      </c>
      <c r="AU462" s="270"/>
      <c r="AV462" s="270"/>
      <c r="AW462" s="270"/>
      <c r="AX462" s="270"/>
      <c r="AY462" s="270"/>
      <c r="AZ462" s="270"/>
      <c r="BA462" s="270"/>
      <c r="BB462" s="276"/>
    </row>
    <row r="463" spans="1:54" s="256" customFormat="1" ht="24.6" customHeight="1">
      <c r="A463" s="496">
        <v>461</v>
      </c>
      <c r="B463" s="497" t="s">
        <v>3418</v>
      </c>
      <c r="C463" s="256" t="s">
        <v>3819</v>
      </c>
      <c r="D463" s="270"/>
      <c r="E463" s="270"/>
      <c r="F463" s="256" t="s">
        <v>3972</v>
      </c>
      <c r="G463" s="256" t="s">
        <v>4046</v>
      </c>
      <c r="H463" s="256" t="s">
        <v>4047</v>
      </c>
      <c r="I463" s="256" t="s">
        <v>4048</v>
      </c>
      <c r="J463" s="256" t="s">
        <v>4047</v>
      </c>
      <c r="K463" s="256" t="s">
        <v>4058</v>
      </c>
      <c r="Q463" s="256" t="s">
        <v>4059</v>
      </c>
      <c r="R463" s="270" t="s">
        <v>3425</v>
      </c>
      <c r="S463" s="256" t="s">
        <v>2145</v>
      </c>
      <c r="AU463" s="270"/>
      <c r="AV463" s="270"/>
      <c r="AW463" s="270"/>
      <c r="AX463" s="270"/>
      <c r="AY463" s="270"/>
      <c r="AZ463" s="270"/>
      <c r="BA463" s="270"/>
      <c r="BB463" s="276"/>
    </row>
    <row r="464" spans="1:54" s="256" customFormat="1" ht="24.6" customHeight="1">
      <c r="A464" s="499">
        <v>462</v>
      </c>
      <c r="B464" s="497" t="s">
        <v>3418</v>
      </c>
      <c r="C464" s="256" t="s">
        <v>3819</v>
      </c>
      <c r="D464" s="270"/>
      <c r="E464" s="270"/>
      <c r="F464" s="256" t="s">
        <v>3972</v>
      </c>
      <c r="G464" s="256" t="s">
        <v>4046</v>
      </c>
      <c r="H464" s="256" t="s">
        <v>4047</v>
      </c>
      <c r="I464" s="256" t="s">
        <v>4048</v>
      </c>
      <c r="J464" s="256" t="s">
        <v>4047</v>
      </c>
      <c r="K464" s="256" t="s">
        <v>4058</v>
      </c>
      <c r="Q464" s="256" t="s">
        <v>4059</v>
      </c>
      <c r="R464" s="270" t="s">
        <v>3425</v>
      </c>
      <c r="S464" s="256" t="s">
        <v>2145</v>
      </c>
      <c r="AU464" s="270"/>
      <c r="AV464" s="270"/>
      <c r="AW464" s="270"/>
      <c r="AX464" s="270"/>
      <c r="AY464" s="270"/>
      <c r="AZ464" s="270"/>
      <c r="BA464" s="270"/>
      <c r="BB464" s="276"/>
    </row>
    <row r="465" spans="1:55" s="256" customFormat="1" ht="24.6" customHeight="1">
      <c r="A465" s="500">
        <v>463</v>
      </c>
      <c r="B465" s="497" t="s">
        <v>3418</v>
      </c>
      <c r="C465" s="256" t="s">
        <v>3819</v>
      </c>
      <c r="D465" s="270"/>
      <c r="E465" s="270"/>
      <c r="F465" s="256" t="s">
        <v>3972</v>
      </c>
      <c r="G465" s="256" t="s">
        <v>4046</v>
      </c>
      <c r="H465" s="256" t="s">
        <v>4047</v>
      </c>
      <c r="I465" s="256" t="s">
        <v>4048</v>
      </c>
      <c r="J465" s="256" t="s">
        <v>4047</v>
      </c>
      <c r="K465" s="256" t="s">
        <v>4058</v>
      </c>
      <c r="Q465" s="256" t="s">
        <v>4059</v>
      </c>
      <c r="R465" s="270" t="s">
        <v>3425</v>
      </c>
      <c r="S465" s="256" t="s">
        <v>2145</v>
      </c>
      <c r="AU465" s="270"/>
      <c r="AV465" s="270"/>
      <c r="AW465" s="270"/>
      <c r="AX465" s="270"/>
      <c r="AY465" s="270"/>
      <c r="AZ465" s="270"/>
      <c r="BA465" s="270"/>
      <c r="BB465" s="276"/>
    </row>
    <row r="466" spans="1:55" s="256" customFormat="1" ht="24.6" customHeight="1">
      <c r="A466" s="496">
        <v>464</v>
      </c>
      <c r="B466" s="497" t="s">
        <v>3418</v>
      </c>
      <c r="C466" s="256" t="s">
        <v>3819</v>
      </c>
      <c r="D466" s="270"/>
      <c r="E466" s="270"/>
      <c r="F466" s="256" t="s">
        <v>3972</v>
      </c>
      <c r="G466" s="256" t="s">
        <v>4046</v>
      </c>
      <c r="H466" s="256" t="s">
        <v>4047</v>
      </c>
      <c r="I466" s="256" t="s">
        <v>4048</v>
      </c>
      <c r="J466" s="256" t="s">
        <v>4047</v>
      </c>
      <c r="K466" s="256" t="s">
        <v>4058</v>
      </c>
      <c r="Q466" s="256" t="s">
        <v>4059</v>
      </c>
      <c r="R466" s="270" t="s">
        <v>3425</v>
      </c>
      <c r="S466" s="256" t="s">
        <v>2145</v>
      </c>
      <c r="AU466" s="270"/>
      <c r="AV466" s="270"/>
      <c r="AW466" s="270"/>
      <c r="AX466" s="270"/>
      <c r="AY466" s="270"/>
      <c r="AZ466" s="270"/>
      <c r="BA466" s="270"/>
      <c r="BB466" s="276"/>
    </row>
    <row r="467" spans="1:55" s="256" customFormat="1" ht="24.6" customHeight="1">
      <c r="A467" s="499">
        <v>465</v>
      </c>
      <c r="B467" s="497" t="s">
        <v>3418</v>
      </c>
      <c r="C467" s="256" t="s">
        <v>3819</v>
      </c>
      <c r="D467" s="270"/>
      <c r="E467" s="270"/>
      <c r="F467" s="256" t="s">
        <v>3972</v>
      </c>
      <c r="G467" s="256" t="s">
        <v>4046</v>
      </c>
      <c r="H467" s="256" t="s">
        <v>4047</v>
      </c>
      <c r="I467" s="256" t="s">
        <v>4048</v>
      </c>
      <c r="J467" s="256" t="s">
        <v>4047</v>
      </c>
      <c r="K467" s="256" t="s">
        <v>4058</v>
      </c>
      <c r="Q467" s="256" t="s">
        <v>4059</v>
      </c>
      <c r="R467" s="270" t="s">
        <v>3425</v>
      </c>
      <c r="S467" s="256" t="s">
        <v>2145</v>
      </c>
      <c r="AU467" s="270"/>
      <c r="AV467" s="270"/>
      <c r="AW467" s="270"/>
      <c r="AX467" s="270"/>
      <c r="AY467" s="270"/>
      <c r="AZ467" s="270"/>
      <c r="BA467" s="270"/>
      <c r="BB467" s="276"/>
    </row>
    <row r="468" spans="1:55" s="256" customFormat="1" ht="24.6" customHeight="1">
      <c r="A468" s="496">
        <v>466</v>
      </c>
      <c r="B468" s="497" t="s">
        <v>3418</v>
      </c>
      <c r="C468" s="256" t="s">
        <v>3819</v>
      </c>
      <c r="D468" s="270"/>
      <c r="E468" s="270"/>
      <c r="F468" s="256" t="s">
        <v>3972</v>
      </c>
      <c r="G468" s="256" t="s">
        <v>4046</v>
      </c>
      <c r="H468" s="256" t="s">
        <v>4047</v>
      </c>
      <c r="I468" s="256" t="s">
        <v>4048</v>
      </c>
      <c r="J468" s="256" t="s">
        <v>4047</v>
      </c>
      <c r="K468" s="256" t="s">
        <v>4058</v>
      </c>
      <c r="Q468" s="256" t="s">
        <v>4059</v>
      </c>
      <c r="R468" s="270" t="s">
        <v>3425</v>
      </c>
      <c r="S468" s="256" t="s">
        <v>2145</v>
      </c>
      <c r="AU468" s="270"/>
      <c r="AV468" s="270"/>
      <c r="AW468" s="270"/>
      <c r="AX468" s="270"/>
      <c r="AY468" s="270"/>
      <c r="AZ468" s="270"/>
      <c r="BA468" s="270"/>
      <c r="BB468" s="276"/>
    </row>
    <row r="469" spans="1:55" s="256" customFormat="1" ht="24.6" customHeight="1">
      <c r="A469" s="499">
        <v>467</v>
      </c>
      <c r="B469" s="497" t="s">
        <v>3418</v>
      </c>
      <c r="C469" s="256" t="s">
        <v>3463</v>
      </c>
      <c r="D469" s="270"/>
      <c r="E469" s="270"/>
      <c r="F469" s="256" t="s">
        <v>3972</v>
      </c>
      <c r="G469" s="256" t="s">
        <v>4046</v>
      </c>
      <c r="H469" s="256" t="s">
        <v>4047</v>
      </c>
      <c r="I469" s="256" t="s">
        <v>4048</v>
      </c>
      <c r="J469" s="256" t="s">
        <v>4047</v>
      </c>
      <c r="K469" s="256" t="s">
        <v>4060</v>
      </c>
      <c r="Q469" s="256" t="s">
        <v>3107</v>
      </c>
      <c r="R469" s="270" t="s">
        <v>3425</v>
      </c>
      <c r="S469" s="256" t="s">
        <v>58</v>
      </c>
      <c r="AU469" s="270"/>
      <c r="AV469" s="270"/>
      <c r="AW469" s="270"/>
      <c r="AX469" s="270"/>
      <c r="AY469" s="270"/>
      <c r="AZ469" s="270"/>
      <c r="BA469" s="270"/>
      <c r="BB469" s="270"/>
    </row>
    <row r="470" spans="1:55" s="256" customFormat="1" ht="24.6" customHeight="1">
      <c r="A470" s="500">
        <v>468</v>
      </c>
      <c r="B470" s="497" t="s">
        <v>3418</v>
      </c>
      <c r="C470" s="256" t="s">
        <v>3463</v>
      </c>
      <c r="D470" s="270"/>
      <c r="E470" s="270"/>
      <c r="F470" s="256" t="s">
        <v>3542</v>
      </c>
      <c r="H470" s="256" t="s">
        <v>3542</v>
      </c>
      <c r="J470" s="256" t="s">
        <v>3542</v>
      </c>
      <c r="K470" s="256" t="s">
        <v>4061</v>
      </c>
      <c r="Q470" s="256" t="s">
        <v>3043</v>
      </c>
      <c r="R470" s="270" t="s">
        <v>3425</v>
      </c>
      <c r="S470" s="256" t="s">
        <v>58</v>
      </c>
      <c r="AU470" s="270"/>
      <c r="AV470" s="270"/>
      <c r="AW470" s="270"/>
      <c r="AX470" s="270"/>
      <c r="AY470" s="270"/>
      <c r="AZ470" s="270"/>
      <c r="BA470" s="270"/>
      <c r="BB470" s="270"/>
    </row>
    <row r="471" spans="1:55" s="256" customFormat="1" ht="24.6" customHeight="1">
      <c r="A471" s="496">
        <v>469</v>
      </c>
      <c r="B471" s="497" t="s">
        <v>3418</v>
      </c>
      <c r="C471" s="256" t="s">
        <v>3463</v>
      </c>
      <c r="D471" s="270"/>
      <c r="E471" s="270"/>
      <c r="F471" s="256" t="s">
        <v>3542</v>
      </c>
      <c r="H471" s="256" t="s">
        <v>3542</v>
      </c>
      <c r="J471" s="256" t="s">
        <v>3542</v>
      </c>
      <c r="K471" s="256" t="s">
        <v>4061</v>
      </c>
      <c r="Q471" s="256" t="s">
        <v>3043</v>
      </c>
      <c r="R471" s="270" t="s">
        <v>3425</v>
      </c>
      <c r="S471" s="256" t="s">
        <v>58</v>
      </c>
      <c r="AU471" s="270"/>
      <c r="AV471" s="270"/>
      <c r="AW471" s="270"/>
      <c r="AX471" s="270"/>
      <c r="AY471" s="270"/>
      <c r="AZ471" s="270"/>
      <c r="BA471" s="270"/>
      <c r="BB471" s="276"/>
    </row>
    <row r="472" spans="1:55" s="256" customFormat="1" ht="24.6" customHeight="1">
      <c r="A472" s="499">
        <v>470</v>
      </c>
      <c r="B472" s="497" t="s">
        <v>3418</v>
      </c>
      <c r="C472" s="256" t="s">
        <v>3463</v>
      </c>
      <c r="D472" s="270"/>
      <c r="E472" s="270"/>
      <c r="F472" s="256" t="s">
        <v>3542</v>
      </c>
      <c r="H472" s="256" t="s">
        <v>3542</v>
      </c>
      <c r="J472" s="256" t="s">
        <v>3542</v>
      </c>
      <c r="K472" s="256" t="s">
        <v>4061</v>
      </c>
      <c r="Q472" s="256" t="s">
        <v>3043</v>
      </c>
      <c r="R472" s="270" t="s">
        <v>3425</v>
      </c>
      <c r="S472" s="256" t="s">
        <v>58</v>
      </c>
      <c r="AU472" s="270"/>
      <c r="AV472" s="270"/>
      <c r="AW472" s="270"/>
      <c r="AX472" s="270"/>
      <c r="AY472" s="270"/>
      <c r="AZ472" s="270"/>
      <c r="BA472" s="270"/>
      <c r="BB472" s="276"/>
    </row>
    <row r="473" spans="1:55" s="256" customFormat="1" ht="24.6" customHeight="1">
      <c r="A473" s="496">
        <v>471</v>
      </c>
      <c r="B473" s="497" t="s">
        <v>3418</v>
      </c>
      <c r="C473" s="256" t="s">
        <v>3463</v>
      </c>
      <c r="D473" s="270"/>
      <c r="E473" s="270"/>
      <c r="F473" s="256" t="s">
        <v>3542</v>
      </c>
      <c r="H473" s="256" t="s">
        <v>3542</v>
      </c>
      <c r="J473" s="256" t="s">
        <v>3542</v>
      </c>
      <c r="K473" s="256" t="s">
        <v>4061</v>
      </c>
      <c r="Q473" s="256" t="s">
        <v>3043</v>
      </c>
      <c r="R473" s="270" t="s">
        <v>3425</v>
      </c>
      <c r="S473" s="256" t="s">
        <v>58</v>
      </c>
      <c r="AU473" s="270"/>
      <c r="AV473" s="270"/>
      <c r="AW473" s="270"/>
      <c r="AX473" s="270"/>
      <c r="AY473" s="270"/>
      <c r="AZ473" s="270"/>
      <c r="BA473" s="270"/>
      <c r="BB473" s="276"/>
    </row>
    <row r="474" spans="1:55" s="256" customFormat="1" ht="60.6" customHeight="1">
      <c r="A474" s="499">
        <v>472</v>
      </c>
      <c r="B474" s="501" t="s">
        <v>3431</v>
      </c>
      <c r="C474" s="256" t="s">
        <v>3819</v>
      </c>
      <c r="D474" s="270"/>
      <c r="E474" s="270"/>
      <c r="F474" s="256" t="s">
        <v>3972</v>
      </c>
      <c r="G474" s="256" t="s">
        <v>4046</v>
      </c>
      <c r="H474" s="256" t="s">
        <v>4047</v>
      </c>
      <c r="J474" s="256" t="s">
        <v>4047</v>
      </c>
      <c r="K474" s="256" t="s">
        <v>4062</v>
      </c>
      <c r="Q474" s="256" t="s">
        <v>3092</v>
      </c>
      <c r="R474" s="256" t="s">
        <v>3261</v>
      </c>
      <c r="S474" s="256" t="s">
        <v>2145</v>
      </c>
      <c r="T474" s="256" t="s">
        <v>3582</v>
      </c>
      <c r="V474" s="498">
        <v>0</v>
      </c>
      <c r="W474" s="498">
        <v>1</v>
      </c>
      <c r="X474" s="498">
        <v>0.2</v>
      </c>
      <c r="Y474" s="498">
        <v>0.4</v>
      </c>
      <c r="Z474" s="498">
        <v>0.6</v>
      </c>
      <c r="AA474" s="498">
        <v>0.8</v>
      </c>
      <c r="AB474" s="498">
        <v>0.8</v>
      </c>
      <c r="AC474" s="498">
        <v>1</v>
      </c>
      <c r="AE474" s="256" t="s">
        <v>4063</v>
      </c>
      <c r="AF474" s="256">
        <v>2025</v>
      </c>
      <c r="AG474" s="256" t="s">
        <v>4064</v>
      </c>
      <c r="AH474" s="256" t="s">
        <v>2145</v>
      </c>
      <c r="AK474" s="256" t="s">
        <v>4065</v>
      </c>
      <c r="AL474" s="256" t="s">
        <v>4066</v>
      </c>
      <c r="AT474" s="256" t="s">
        <v>255</v>
      </c>
      <c r="AU474" s="270" t="s">
        <v>256</v>
      </c>
      <c r="AV474" s="270" t="s">
        <v>729</v>
      </c>
      <c r="AW474" s="270" t="s">
        <v>2115</v>
      </c>
      <c r="AX474" s="270" t="s">
        <v>462</v>
      </c>
      <c r="AY474" s="270" t="s">
        <v>54</v>
      </c>
      <c r="AZ474" s="270" t="s">
        <v>2119</v>
      </c>
      <c r="BA474" s="270" t="s">
        <v>57</v>
      </c>
      <c r="BB474" s="270" t="s">
        <v>3442</v>
      </c>
    </row>
    <row r="475" spans="1:55" s="256" customFormat="1" ht="36.6" customHeight="1">
      <c r="A475" s="500">
        <v>473</v>
      </c>
      <c r="B475" s="501" t="s">
        <v>3431</v>
      </c>
      <c r="C475" s="256" t="s">
        <v>3819</v>
      </c>
      <c r="D475" s="270"/>
      <c r="E475" s="270"/>
      <c r="F475" s="256" t="s">
        <v>3972</v>
      </c>
      <c r="G475" s="256" t="s">
        <v>4046</v>
      </c>
      <c r="H475" s="256" t="s">
        <v>4047</v>
      </c>
      <c r="J475" s="256" t="s">
        <v>4047</v>
      </c>
      <c r="K475" s="256" t="s">
        <v>4062</v>
      </c>
      <c r="Q475" s="256" t="s">
        <v>3092</v>
      </c>
      <c r="R475" s="256" t="s">
        <v>3261</v>
      </c>
      <c r="S475" s="256" t="s">
        <v>2145</v>
      </c>
      <c r="V475" s="498">
        <v>0</v>
      </c>
      <c r="W475" s="498">
        <v>1</v>
      </c>
      <c r="X475" s="498">
        <v>0.2</v>
      </c>
      <c r="Y475" s="498">
        <v>0.4</v>
      </c>
      <c r="Z475" s="498">
        <v>0.6</v>
      </c>
      <c r="AA475" s="498">
        <v>0.8</v>
      </c>
      <c r="AB475" s="498">
        <v>0.8</v>
      </c>
      <c r="AC475" s="498">
        <v>1</v>
      </c>
      <c r="AE475" s="256" t="s">
        <v>4063</v>
      </c>
      <c r="AF475" s="256">
        <v>2025</v>
      </c>
      <c r="AG475" s="256" t="s">
        <v>4067</v>
      </c>
      <c r="AH475" s="256" t="s">
        <v>2145</v>
      </c>
      <c r="AU475" s="270" t="e">
        <v>#N/A</v>
      </c>
      <c r="AV475" s="270" t="e">
        <v>#N/A</v>
      </c>
      <c r="AW475" s="270" t="e">
        <v>#N/A</v>
      </c>
      <c r="AX475" s="270" t="e">
        <v>#N/A</v>
      </c>
      <c r="AY475" s="270" t="e">
        <v>#N/A</v>
      </c>
      <c r="AZ475" s="270" t="e">
        <v>#N/A</v>
      </c>
      <c r="BA475" s="270" t="e">
        <v>#N/A</v>
      </c>
      <c r="BB475" s="276" t="s">
        <v>3438</v>
      </c>
    </row>
    <row r="476" spans="1:55" s="256" customFormat="1" ht="36.6" customHeight="1">
      <c r="A476" s="496">
        <v>474</v>
      </c>
      <c r="B476" s="501" t="s">
        <v>3431</v>
      </c>
      <c r="C476" s="256" t="s">
        <v>3819</v>
      </c>
      <c r="D476" s="270"/>
      <c r="E476" s="270"/>
      <c r="F476" s="256" t="s">
        <v>3972</v>
      </c>
      <c r="G476" s="256" t="s">
        <v>4046</v>
      </c>
      <c r="H476" s="256" t="s">
        <v>4047</v>
      </c>
      <c r="J476" s="256" t="s">
        <v>4047</v>
      </c>
      <c r="K476" s="256" t="s">
        <v>4062</v>
      </c>
      <c r="Q476" s="256" t="s">
        <v>3092</v>
      </c>
      <c r="R476" s="256" t="s">
        <v>3261</v>
      </c>
      <c r="S476" s="256" t="s">
        <v>2145</v>
      </c>
      <c r="V476" s="498">
        <v>0</v>
      </c>
      <c r="W476" s="498">
        <v>1</v>
      </c>
      <c r="X476" s="498">
        <v>0.2</v>
      </c>
      <c r="Y476" s="498">
        <v>0.4</v>
      </c>
      <c r="Z476" s="498">
        <v>0.6</v>
      </c>
      <c r="AA476" s="498">
        <v>0.8</v>
      </c>
      <c r="AB476" s="498">
        <v>0.8</v>
      </c>
      <c r="AC476" s="498">
        <v>1</v>
      </c>
      <c r="AE476" s="256" t="s">
        <v>4063</v>
      </c>
      <c r="AF476" s="256">
        <v>2026</v>
      </c>
      <c r="AG476" s="256" t="s">
        <v>4068</v>
      </c>
      <c r="AH476" s="256" t="s">
        <v>2145</v>
      </c>
      <c r="AU476" s="270" t="e">
        <v>#N/A</v>
      </c>
      <c r="AV476" s="270" t="e">
        <v>#N/A</v>
      </c>
      <c r="AW476" s="270" t="e">
        <v>#N/A</v>
      </c>
      <c r="AX476" s="270" t="e">
        <v>#N/A</v>
      </c>
      <c r="AY476" s="270" t="e">
        <v>#N/A</v>
      </c>
      <c r="AZ476" s="270" t="e">
        <v>#N/A</v>
      </c>
      <c r="BA476" s="270" t="e">
        <v>#N/A</v>
      </c>
      <c r="BB476" s="276" t="s">
        <v>3438</v>
      </c>
    </row>
    <row r="477" spans="1:55" s="256" customFormat="1" ht="36.6" customHeight="1">
      <c r="A477" s="499">
        <v>475</v>
      </c>
      <c r="B477" s="501" t="s">
        <v>3431</v>
      </c>
      <c r="C477" s="256" t="s">
        <v>3819</v>
      </c>
      <c r="D477" s="270"/>
      <c r="E477" s="270"/>
      <c r="F477" s="256" t="s">
        <v>3972</v>
      </c>
      <c r="G477" s="256" t="s">
        <v>4046</v>
      </c>
      <c r="H477" s="256" t="s">
        <v>4047</v>
      </c>
      <c r="J477" s="256" t="s">
        <v>4047</v>
      </c>
      <c r="K477" s="256" t="s">
        <v>4062</v>
      </c>
      <c r="Q477" s="256" t="s">
        <v>3092</v>
      </c>
      <c r="R477" s="256" t="s">
        <v>3261</v>
      </c>
      <c r="S477" s="256" t="s">
        <v>2145</v>
      </c>
      <c r="V477" s="498">
        <v>0</v>
      </c>
      <c r="W477" s="498">
        <v>1</v>
      </c>
      <c r="X477" s="498">
        <v>0.2</v>
      </c>
      <c r="Y477" s="498">
        <v>0.4</v>
      </c>
      <c r="Z477" s="498">
        <v>0.6</v>
      </c>
      <c r="AA477" s="498">
        <v>0.8</v>
      </c>
      <c r="AB477" s="498">
        <v>0.8</v>
      </c>
      <c r="AC477" s="498">
        <v>1</v>
      </c>
      <c r="AE477" s="256" t="s">
        <v>4063</v>
      </c>
      <c r="AF477" s="256">
        <v>2026</v>
      </c>
      <c r="AG477" s="256" t="s">
        <v>4069</v>
      </c>
      <c r="AH477" s="256" t="s">
        <v>2145</v>
      </c>
      <c r="AU477" s="270" t="e">
        <v>#N/A</v>
      </c>
      <c r="AV477" s="270" t="e">
        <v>#N/A</v>
      </c>
      <c r="AW477" s="270" t="e">
        <v>#N/A</v>
      </c>
      <c r="AX477" s="270" t="e">
        <v>#N/A</v>
      </c>
      <c r="AY477" s="270" t="e">
        <v>#N/A</v>
      </c>
      <c r="AZ477" s="270" t="e">
        <v>#N/A</v>
      </c>
      <c r="BA477" s="270" t="e">
        <v>#N/A</v>
      </c>
      <c r="BB477" s="276" t="s">
        <v>3438</v>
      </c>
    </row>
    <row r="478" spans="1:55" s="256" customFormat="1" ht="36.6" customHeight="1">
      <c r="A478" s="496">
        <v>476</v>
      </c>
      <c r="B478" s="501" t="s">
        <v>3431</v>
      </c>
      <c r="C478" s="256" t="s">
        <v>3819</v>
      </c>
      <c r="D478" s="270"/>
      <c r="E478" s="270"/>
      <c r="F478" s="256" t="s">
        <v>3972</v>
      </c>
      <c r="G478" s="256" t="s">
        <v>4046</v>
      </c>
      <c r="H478" s="256" t="s">
        <v>4047</v>
      </c>
      <c r="J478" s="256" t="s">
        <v>4047</v>
      </c>
      <c r="K478" s="256" t="s">
        <v>4062</v>
      </c>
      <c r="Q478" s="256" t="s">
        <v>3092</v>
      </c>
      <c r="R478" s="256" t="s">
        <v>3261</v>
      </c>
      <c r="S478" s="256" t="s">
        <v>2145</v>
      </c>
      <c r="V478" s="498">
        <v>0</v>
      </c>
      <c r="W478" s="498">
        <v>1</v>
      </c>
      <c r="X478" s="498">
        <v>0.2</v>
      </c>
      <c r="Y478" s="498">
        <v>0.4</v>
      </c>
      <c r="Z478" s="498">
        <v>0.6</v>
      </c>
      <c r="AA478" s="498">
        <v>0.8</v>
      </c>
      <c r="AB478" s="498">
        <v>0.8</v>
      </c>
      <c r="AC478" s="498">
        <v>1</v>
      </c>
      <c r="AE478" s="256" t="s">
        <v>4063</v>
      </c>
      <c r="AF478" s="256" t="s">
        <v>4070</v>
      </c>
      <c r="AG478" s="256" t="s">
        <v>4071</v>
      </c>
      <c r="AH478" s="256" t="s">
        <v>2145</v>
      </c>
      <c r="AU478" s="270" t="e">
        <v>#N/A</v>
      </c>
      <c r="AV478" s="270" t="e">
        <v>#N/A</v>
      </c>
      <c r="AW478" s="270" t="e">
        <v>#N/A</v>
      </c>
      <c r="AX478" s="270" t="e">
        <v>#N/A</v>
      </c>
      <c r="AY478" s="270" t="e">
        <v>#N/A</v>
      </c>
      <c r="AZ478" s="270" t="e">
        <v>#N/A</v>
      </c>
      <c r="BA478" s="270" t="e">
        <v>#N/A</v>
      </c>
      <c r="BB478" s="276" t="s">
        <v>3438</v>
      </c>
    </row>
    <row r="479" spans="1:55" s="256" customFormat="1" ht="36.6" customHeight="1">
      <c r="A479" s="499">
        <v>477</v>
      </c>
      <c r="B479" s="501" t="s">
        <v>3431</v>
      </c>
      <c r="C479" s="256" t="s">
        <v>3819</v>
      </c>
      <c r="D479" s="270"/>
      <c r="E479" s="270"/>
      <c r="F479" s="256" t="s">
        <v>3972</v>
      </c>
      <c r="G479" s="256" t="s">
        <v>4046</v>
      </c>
      <c r="H479" s="256" t="s">
        <v>4047</v>
      </c>
      <c r="J479" s="256" t="s">
        <v>4047</v>
      </c>
      <c r="K479" s="256" t="s">
        <v>4062</v>
      </c>
      <c r="Q479" s="256" t="s">
        <v>3092</v>
      </c>
      <c r="R479" s="256" t="s">
        <v>3261</v>
      </c>
      <c r="S479" s="256" t="s">
        <v>2145</v>
      </c>
      <c r="V479" s="498">
        <v>0</v>
      </c>
      <c r="W479" s="498">
        <v>1</v>
      </c>
      <c r="X479" s="498">
        <v>0.2</v>
      </c>
      <c r="Y479" s="498">
        <v>0.4</v>
      </c>
      <c r="Z479" s="498">
        <v>0.6</v>
      </c>
      <c r="AA479" s="498">
        <v>0.8</v>
      </c>
      <c r="AB479" s="498">
        <v>0.8</v>
      </c>
      <c r="AC479" s="498">
        <v>1</v>
      </c>
      <c r="AE479" s="256" t="s">
        <v>4063</v>
      </c>
      <c r="AF479" s="256" t="s">
        <v>4070</v>
      </c>
      <c r="AG479" s="256" t="s">
        <v>4072</v>
      </c>
      <c r="AH479" s="256" t="s">
        <v>2145</v>
      </c>
      <c r="AU479" s="270" t="e">
        <v>#N/A</v>
      </c>
      <c r="AV479" s="270" t="e">
        <v>#N/A</v>
      </c>
      <c r="AW479" s="270" t="e">
        <v>#N/A</v>
      </c>
      <c r="AX479" s="270" t="e">
        <v>#N/A</v>
      </c>
      <c r="AY479" s="270" t="e">
        <v>#N/A</v>
      </c>
      <c r="AZ479" s="270" t="e">
        <v>#N/A</v>
      </c>
      <c r="BA479" s="270" t="e">
        <v>#N/A</v>
      </c>
      <c r="BB479" s="276" t="s">
        <v>3438</v>
      </c>
    </row>
    <row r="480" spans="1:55" s="256" customFormat="1" ht="24.6" customHeight="1">
      <c r="A480" s="500">
        <v>478</v>
      </c>
      <c r="B480" s="497" t="s">
        <v>3418</v>
      </c>
      <c r="C480" s="497" t="s">
        <v>3823</v>
      </c>
      <c r="D480" s="270" t="s">
        <v>3711</v>
      </c>
      <c r="E480" s="270" t="s">
        <v>4073</v>
      </c>
      <c r="F480" s="256" t="s">
        <v>3972</v>
      </c>
      <c r="G480" s="256" t="s">
        <v>4046</v>
      </c>
      <c r="H480" s="256" t="s">
        <v>4047</v>
      </c>
      <c r="J480" s="256" t="s">
        <v>4047</v>
      </c>
      <c r="K480" s="256" t="s">
        <v>4074</v>
      </c>
      <c r="Q480" s="256" t="s">
        <v>3052</v>
      </c>
      <c r="R480" s="270" t="s">
        <v>3425</v>
      </c>
      <c r="S480" s="256" t="s">
        <v>2145</v>
      </c>
      <c r="BC480" s="512"/>
    </row>
    <row r="481" spans="1:55" s="256" customFormat="1" ht="24.6" customHeight="1">
      <c r="A481" s="496">
        <v>479</v>
      </c>
      <c r="B481" s="497" t="s">
        <v>3418</v>
      </c>
      <c r="C481" s="256" t="s">
        <v>3819</v>
      </c>
      <c r="D481" s="270"/>
      <c r="E481" s="270"/>
      <c r="F481" s="256" t="s">
        <v>3972</v>
      </c>
      <c r="G481" s="256" t="s">
        <v>4046</v>
      </c>
      <c r="H481" s="256" t="s">
        <v>4047</v>
      </c>
      <c r="J481" s="256" t="s">
        <v>4047</v>
      </c>
      <c r="K481" s="256" t="s">
        <v>4074</v>
      </c>
      <c r="Q481" s="256" t="s">
        <v>3052</v>
      </c>
      <c r="R481" s="270" t="s">
        <v>3425</v>
      </c>
      <c r="S481" s="256" t="s">
        <v>2145</v>
      </c>
      <c r="AU481" s="270"/>
      <c r="AV481" s="270"/>
      <c r="AW481" s="270"/>
      <c r="AX481" s="270"/>
      <c r="AY481" s="270"/>
      <c r="AZ481" s="270"/>
      <c r="BA481" s="270"/>
      <c r="BB481" s="276"/>
    </row>
    <row r="482" spans="1:55" s="256" customFormat="1" ht="24.6" customHeight="1">
      <c r="A482" s="499">
        <v>480</v>
      </c>
      <c r="B482" s="497" t="s">
        <v>3418</v>
      </c>
      <c r="C482" s="256" t="s">
        <v>3819</v>
      </c>
      <c r="D482" s="270"/>
      <c r="E482" s="270"/>
      <c r="F482" s="256" t="s">
        <v>3972</v>
      </c>
      <c r="G482" s="256" t="s">
        <v>4046</v>
      </c>
      <c r="H482" s="256" t="s">
        <v>4047</v>
      </c>
      <c r="J482" s="256" t="s">
        <v>4047</v>
      </c>
      <c r="K482" s="256" t="s">
        <v>4074</v>
      </c>
      <c r="Q482" s="256" t="s">
        <v>3052</v>
      </c>
      <c r="R482" s="270" t="s">
        <v>3425</v>
      </c>
      <c r="S482" s="256" t="s">
        <v>2145</v>
      </c>
      <c r="AU482" s="270"/>
      <c r="AV482" s="270"/>
      <c r="AW482" s="270"/>
      <c r="AX482" s="270"/>
      <c r="AY482" s="270"/>
      <c r="AZ482" s="270"/>
      <c r="BA482" s="270"/>
      <c r="BB482" s="276"/>
    </row>
    <row r="483" spans="1:55" s="256" customFormat="1" ht="24.6" customHeight="1">
      <c r="A483" s="496">
        <v>481</v>
      </c>
      <c r="B483" s="497" t="s">
        <v>3418</v>
      </c>
      <c r="C483" s="256" t="s">
        <v>3819</v>
      </c>
      <c r="D483" s="270"/>
      <c r="E483" s="270"/>
      <c r="F483" s="256" t="s">
        <v>3542</v>
      </c>
      <c r="H483" s="256" t="s">
        <v>3542</v>
      </c>
      <c r="J483" s="256" t="s">
        <v>3542</v>
      </c>
      <c r="K483" s="256" t="s">
        <v>4075</v>
      </c>
      <c r="Q483" s="256" t="s">
        <v>3154</v>
      </c>
      <c r="R483" s="270" t="s">
        <v>3425</v>
      </c>
      <c r="S483" s="256" t="s">
        <v>2145</v>
      </c>
      <c r="AU483" s="270"/>
      <c r="AV483" s="270"/>
      <c r="AW483" s="270"/>
      <c r="AX483" s="270"/>
      <c r="AY483" s="270"/>
      <c r="AZ483" s="270"/>
      <c r="BA483" s="270"/>
    </row>
    <row r="484" spans="1:55" s="256" customFormat="1" ht="24.6" customHeight="1">
      <c r="A484" s="499">
        <v>482</v>
      </c>
      <c r="B484" s="497" t="s">
        <v>3418</v>
      </c>
      <c r="C484" s="256" t="s">
        <v>3819</v>
      </c>
      <c r="D484" s="270"/>
      <c r="E484" s="270"/>
      <c r="F484" s="256" t="s">
        <v>3542</v>
      </c>
      <c r="H484" s="256" t="s">
        <v>3542</v>
      </c>
      <c r="J484" s="256" t="s">
        <v>3542</v>
      </c>
      <c r="K484" s="256" t="s">
        <v>4075</v>
      </c>
      <c r="Q484" s="256" t="s">
        <v>3154</v>
      </c>
      <c r="R484" s="270" t="s">
        <v>3425</v>
      </c>
      <c r="S484" s="256" t="s">
        <v>2145</v>
      </c>
      <c r="AU484" s="270"/>
      <c r="AV484" s="270"/>
      <c r="AW484" s="270"/>
      <c r="AX484" s="270"/>
      <c r="AY484" s="270"/>
      <c r="AZ484" s="270"/>
      <c r="BA484" s="270"/>
      <c r="BB484" s="276"/>
    </row>
    <row r="485" spans="1:55" s="256" customFormat="1" ht="24.6" customHeight="1">
      <c r="A485" s="500">
        <v>483</v>
      </c>
      <c r="B485" s="497" t="s">
        <v>3418</v>
      </c>
      <c r="C485" s="256" t="s">
        <v>3548</v>
      </c>
      <c r="D485" s="270"/>
      <c r="E485" s="270"/>
      <c r="F485" s="256" t="s">
        <v>3542</v>
      </c>
      <c r="H485" s="256" t="s">
        <v>3542</v>
      </c>
      <c r="J485" s="256" t="s">
        <v>3542</v>
      </c>
      <c r="K485" s="256" t="s">
        <v>4076</v>
      </c>
      <c r="Q485" s="256" t="s">
        <v>3082</v>
      </c>
      <c r="R485" s="270" t="s">
        <v>3425</v>
      </c>
      <c r="S485" s="256" t="s">
        <v>2145</v>
      </c>
      <c r="AU485" s="270"/>
      <c r="AV485" s="270"/>
      <c r="AW485" s="270"/>
      <c r="AX485" s="270"/>
      <c r="AY485" s="270"/>
      <c r="AZ485" s="270"/>
      <c r="BA485" s="270"/>
      <c r="BB485" s="270"/>
    </row>
    <row r="486" spans="1:55" s="256" customFormat="1" ht="24.6" customHeight="1">
      <c r="A486" s="496">
        <v>484</v>
      </c>
      <c r="B486" s="497" t="s">
        <v>3418</v>
      </c>
      <c r="C486" s="256" t="s">
        <v>3548</v>
      </c>
      <c r="D486" s="270"/>
      <c r="E486" s="270"/>
      <c r="F486" s="256" t="s">
        <v>3542</v>
      </c>
      <c r="H486" s="256" t="s">
        <v>3542</v>
      </c>
      <c r="J486" s="256" t="s">
        <v>3542</v>
      </c>
      <c r="K486" s="256" t="s">
        <v>4076</v>
      </c>
      <c r="Q486" s="256" t="s">
        <v>3082</v>
      </c>
      <c r="R486" s="270" t="s">
        <v>3425</v>
      </c>
      <c r="S486" s="256" t="s">
        <v>2145</v>
      </c>
      <c r="AU486" s="270"/>
      <c r="AV486" s="270"/>
      <c r="AW486" s="270"/>
      <c r="AX486" s="270"/>
      <c r="AY486" s="270"/>
      <c r="AZ486" s="270"/>
      <c r="BA486" s="270"/>
      <c r="BB486" s="276"/>
    </row>
    <row r="487" spans="1:55" s="256" customFormat="1" ht="24.6" customHeight="1">
      <c r="A487" s="499">
        <v>485</v>
      </c>
      <c r="B487" s="497" t="s">
        <v>3418</v>
      </c>
      <c r="C487" s="256" t="s">
        <v>3548</v>
      </c>
      <c r="D487" s="270"/>
      <c r="E487" s="270"/>
      <c r="F487" s="256" t="s">
        <v>3542</v>
      </c>
      <c r="H487" s="256" t="s">
        <v>3542</v>
      </c>
      <c r="J487" s="256" t="s">
        <v>3542</v>
      </c>
      <c r="K487" s="256" t="s">
        <v>4076</v>
      </c>
      <c r="Q487" s="256" t="s">
        <v>3082</v>
      </c>
      <c r="R487" s="270" t="s">
        <v>3425</v>
      </c>
      <c r="S487" s="256" t="s">
        <v>2145</v>
      </c>
      <c r="AU487" s="270"/>
      <c r="AV487" s="270"/>
      <c r="AW487" s="270"/>
      <c r="AX487" s="270"/>
      <c r="AY487" s="270"/>
      <c r="AZ487" s="270"/>
      <c r="BA487" s="270"/>
      <c r="BB487" s="276"/>
    </row>
    <row r="488" spans="1:55" s="256" customFormat="1" ht="24.6" customHeight="1">
      <c r="A488" s="496">
        <v>486</v>
      </c>
      <c r="B488" s="501" t="s">
        <v>3431</v>
      </c>
      <c r="C488" s="256" t="s">
        <v>3819</v>
      </c>
      <c r="D488" s="270"/>
      <c r="E488" s="270"/>
      <c r="F488" s="256" t="s">
        <v>3972</v>
      </c>
      <c r="G488" s="256" t="s">
        <v>4046</v>
      </c>
      <c r="H488" s="256" t="s">
        <v>4047</v>
      </c>
      <c r="J488" s="256" t="s">
        <v>4047</v>
      </c>
      <c r="K488" s="256" t="s">
        <v>4077</v>
      </c>
      <c r="Q488" s="256" t="s">
        <v>3078</v>
      </c>
      <c r="R488" s="256" t="s">
        <v>3358</v>
      </c>
      <c r="S488" s="256" t="s">
        <v>75</v>
      </c>
      <c r="T488" s="256" t="s">
        <v>3434</v>
      </c>
      <c r="V488" s="498">
        <v>0</v>
      </c>
      <c r="W488" s="508">
        <v>1</v>
      </c>
      <c r="X488" s="508">
        <v>0.1</v>
      </c>
      <c r="Y488" s="508">
        <v>0.2</v>
      </c>
      <c r="Z488" s="508">
        <v>0.4</v>
      </c>
      <c r="AA488" s="508">
        <v>0.6</v>
      </c>
      <c r="AB488" s="508">
        <v>0.8</v>
      </c>
      <c r="AC488" s="508">
        <v>1</v>
      </c>
      <c r="AE488" s="256" t="s">
        <v>4078</v>
      </c>
      <c r="AF488" s="256">
        <v>2025</v>
      </c>
      <c r="AG488" s="256" t="s">
        <v>4079</v>
      </c>
      <c r="AH488" s="256" t="s">
        <v>75</v>
      </c>
      <c r="AT488" s="256" t="s">
        <v>382</v>
      </c>
      <c r="AU488" s="270" t="s">
        <v>383</v>
      </c>
      <c r="AV488" s="270" t="s">
        <v>1078</v>
      </c>
      <c r="AW488" s="270" t="s">
        <v>1079</v>
      </c>
      <c r="AX488" s="270" t="s">
        <v>485</v>
      </c>
      <c r="AY488" s="270" t="s">
        <v>75</v>
      </c>
      <c r="AZ488" s="270" t="s">
        <v>2552</v>
      </c>
      <c r="BA488" s="270" t="s">
        <v>367</v>
      </c>
      <c r="BB488" s="270" t="s">
        <v>3442</v>
      </c>
    </row>
    <row r="489" spans="1:55" s="256" customFormat="1" ht="24.6" customHeight="1">
      <c r="A489" s="499">
        <v>487</v>
      </c>
      <c r="B489" s="501" t="s">
        <v>3431</v>
      </c>
      <c r="C489" s="256" t="s">
        <v>3819</v>
      </c>
      <c r="D489" s="270"/>
      <c r="E489" s="270"/>
      <c r="F489" s="256" t="s">
        <v>3972</v>
      </c>
      <c r="G489" s="256" t="s">
        <v>4046</v>
      </c>
      <c r="H489" s="256" t="s">
        <v>4047</v>
      </c>
      <c r="J489" s="256" t="s">
        <v>4047</v>
      </c>
      <c r="K489" s="256" t="s">
        <v>4077</v>
      </c>
      <c r="Q489" s="256" t="s">
        <v>3078</v>
      </c>
      <c r="R489" s="256" t="s">
        <v>3358</v>
      </c>
      <c r="S489" s="256" t="s">
        <v>75</v>
      </c>
      <c r="T489" s="256" t="s">
        <v>3434</v>
      </c>
      <c r="V489" s="498">
        <v>0</v>
      </c>
      <c r="W489" s="508">
        <v>1</v>
      </c>
      <c r="X489" s="508">
        <v>0.1</v>
      </c>
      <c r="Y489" s="508">
        <v>0.2</v>
      </c>
      <c r="Z489" s="508">
        <v>0.4</v>
      </c>
      <c r="AA489" s="508">
        <v>0.6</v>
      </c>
      <c r="AB489" s="508">
        <v>0.8</v>
      </c>
      <c r="AC489" s="508">
        <v>1</v>
      </c>
      <c r="AE489" s="256" t="s">
        <v>4078</v>
      </c>
      <c r="AF489" s="256" t="s">
        <v>3435</v>
      </c>
      <c r="AG489" s="256" t="s">
        <v>4080</v>
      </c>
      <c r="AH489" s="256" t="s">
        <v>75</v>
      </c>
      <c r="AU489" s="270" t="e">
        <v>#N/A</v>
      </c>
      <c r="AV489" s="270" t="e">
        <v>#N/A</v>
      </c>
      <c r="AW489" s="270" t="e">
        <v>#N/A</v>
      </c>
      <c r="AX489" s="270" t="e">
        <v>#N/A</v>
      </c>
      <c r="AY489" s="270" t="e">
        <v>#N/A</v>
      </c>
      <c r="AZ489" s="270" t="e">
        <v>#N/A</v>
      </c>
      <c r="BA489" s="270" t="e">
        <v>#N/A</v>
      </c>
      <c r="BB489" s="276" t="s">
        <v>3438</v>
      </c>
    </row>
    <row r="490" spans="1:55" s="256" customFormat="1" ht="24.6" customHeight="1">
      <c r="A490" s="500">
        <v>488</v>
      </c>
      <c r="B490" s="501" t="s">
        <v>3431</v>
      </c>
      <c r="C490" s="256" t="s">
        <v>3819</v>
      </c>
      <c r="D490" s="270"/>
      <c r="E490" s="270"/>
      <c r="F490" s="256" t="s">
        <v>3972</v>
      </c>
      <c r="G490" s="256" t="s">
        <v>4046</v>
      </c>
      <c r="H490" s="256" t="s">
        <v>4047</v>
      </c>
      <c r="J490" s="256" t="s">
        <v>4047</v>
      </c>
      <c r="K490" s="256" t="s">
        <v>4077</v>
      </c>
      <c r="Q490" s="256" t="s">
        <v>3078</v>
      </c>
      <c r="R490" s="256" t="s">
        <v>3358</v>
      </c>
      <c r="S490" s="256" t="s">
        <v>75</v>
      </c>
      <c r="T490" s="256" t="s">
        <v>3434</v>
      </c>
      <c r="V490" s="498">
        <v>0</v>
      </c>
      <c r="W490" s="508">
        <v>1</v>
      </c>
      <c r="X490" s="508">
        <v>0.1</v>
      </c>
      <c r="Y490" s="508">
        <v>0.2</v>
      </c>
      <c r="Z490" s="508">
        <v>0.4</v>
      </c>
      <c r="AA490" s="508">
        <v>0.6</v>
      </c>
      <c r="AB490" s="508">
        <v>0.8</v>
      </c>
      <c r="AC490" s="508">
        <v>1</v>
      </c>
      <c r="AE490" s="256" t="s">
        <v>4078</v>
      </c>
      <c r="AF490" s="256">
        <v>2030</v>
      </c>
      <c r="AG490" s="256" t="s">
        <v>4081</v>
      </c>
      <c r="AH490" s="256" t="s">
        <v>75</v>
      </c>
      <c r="AU490" s="270" t="e">
        <v>#N/A</v>
      </c>
      <c r="AV490" s="270" t="e">
        <v>#N/A</v>
      </c>
      <c r="AW490" s="270" t="e">
        <v>#N/A</v>
      </c>
      <c r="AX490" s="270" t="e">
        <v>#N/A</v>
      </c>
      <c r="AY490" s="270" t="e">
        <v>#N/A</v>
      </c>
      <c r="AZ490" s="270" t="e">
        <v>#N/A</v>
      </c>
      <c r="BA490" s="270" t="e">
        <v>#N/A</v>
      </c>
      <c r="BB490" s="276" t="s">
        <v>3438</v>
      </c>
    </row>
    <row r="491" spans="1:55" s="256" customFormat="1" ht="24.6" customHeight="1">
      <c r="A491" s="496">
        <v>489</v>
      </c>
      <c r="B491" s="501" t="s">
        <v>3431</v>
      </c>
      <c r="C491" s="256" t="s">
        <v>3819</v>
      </c>
      <c r="D491" s="270" t="s">
        <v>3711</v>
      </c>
      <c r="E491" s="270" t="s">
        <v>4073</v>
      </c>
      <c r="F491" s="256" t="s">
        <v>3972</v>
      </c>
      <c r="G491" s="256" t="s">
        <v>4046</v>
      </c>
      <c r="H491" s="256" t="s">
        <v>4047</v>
      </c>
      <c r="J491" s="256" t="s">
        <v>4047</v>
      </c>
      <c r="K491" s="256" t="s">
        <v>4082</v>
      </c>
      <c r="Q491" s="256" t="s">
        <v>3163</v>
      </c>
      <c r="R491" s="256" t="s">
        <v>3353</v>
      </c>
      <c r="S491" s="256" t="s">
        <v>2145</v>
      </c>
      <c r="T491" s="256" t="s">
        <v>3582</v>
      </c>
      <c r="V491" s="498">
        <v>0</v>
      </c>
      <c r="W491" s="498">
        <v>1</v>
      </c>
      <c r="X491" s="508">
        <v>0.1</v>
      </c>
      <c r="Y491" s="508">
        <v>0.2</v>
      </c>
      <c r="Z491" s="508">
        <v>0.4</v>
      </c>
      <c r="AA491" s="508">
        <v>0.6</v>
      </c>
      <c r="AB491" s="508">
        <v>0.8</v>
      </c>
      <c r="AC491" s="508">
        <v>1</v>
      </c>
      <c r="AE491" s="256" t="s">
        <v>4083</v>
      </c>
      <c r="AF491" s="256">
        <v>2025</v>
      </c>
      <c r="AG491" s="256" t="s">
        <v>4084</v>
      </c>
      <c r="AH491" s="256" t="s">
        <v>2145</v>
      </c>
      <c r="AK491" s="270" t="s">
        <v>264</v>
      </c>
      <c r="BA491" s="357" t="s">
        <v>41</v>
      </c>
      <c r="BB491" s="512" t="s">
        <v>3442</v>
      </c>
      <c r="BC491" s="512" t="s">
        <v>4085</v>
      </c>
    </row>
    <row r="492" spans="1:55" s="256" customFormat="1" ht="24.6" customHeight="1">
      <c r="A492" s="499">
        <v>490</v>
      </c>
      <c r="B492" s="501" t="s">
        <v>3431</v>
      </c>
      <c r="C492" s="256" t="s">
        <v>3819</v>
      </c>
      <c r="D492" s="270" t="s">
        <v>3711</v>
      </c>
      <c r="E492" s="270" t="s">
        <v>4073</v>
      </c>
      <c r="F492" s="256" t="s">
        <v>3972</v>
      </c>
      <c r="G492" s="256" t="s">
        <v>4046</v>
      </c>
      <c r="H492" s="256" t="s">
        <v>4047</v>
      </c>
      <c r="J492" s="256" t="s">
        <v>4047</v>
      </c>
      <c r="K492" s="256" t="s">
        <v>4082</v>
      </c>
      <c r="Q492" s="256" t="s">
        <v>3163</v>
      </c>
      <c r="R492" s="256" t="s">
        <v>3353</v>
      </c>
      <c r="S492" s="256" t="s">
        <v>2145</v>
      </c>
      <c r="T492" s="256" t="s">
        <v>3582</v>
      </c>
      <c r="V492" s="498">
        <v>0</v>
      </c>
      <c r="W492" s="498">
        <v>1</v>
      </c>
      <c r="X492" s="508">
        <v>0.1</v>
      </c>
      <c r="Y492" s="508">
        <v>0.2</v>
      </c>
      <c r="Z492" s="508">
        <v>0.4</v>
      </c>
      <c r="AA492" s="508">
        <v>0.6</v>
      </c>
      <c r="AB492" s="508">
        <v>0.8</v>
      </c>
      <c r="AC492" s="508">
        <v>1</v>
      </c>
      <c r="AE492" s="256" t="s">
        <v>4083</v>
      </c>
      <c r="AF492" s="256">
        <v>2026</v>
      </c>
      <c r="AG492" s="256" t="s">
        <v>4086</v>
      </c>
      <c r="AH492" s="256" t="s">
        <v>2145</v>
      </c>
      <c r="AT492" s="256" t="s">
        <v>263</v>
      </c>
      <c r="AU492" s="270" t="s">
        <v>264</v>
      </c>
      <c r="AV492" s="357" t="s">
        <v>1251</v>
      </c>
      <c r="AW492" s="357" t="s">
        <v>4087</v>
      </c>
      <c r="AX492" s="357" t="s">
        <v>1400</v>
      </c>
      <c r="AY492" s="357" t="s">
        <v>54</v>
      </c>
      <c r="AZ492" s="357" t="s">
        <v>2177</v>
      </c>
      <c r="BA492" s="357" t="s">
        <v>41</v>
      </c>
      <c r="BB492" s="512" t="s">
        <v>3442</v>
      </c>
    </row>
    <row r="493" spans="1:55" s="256" customFormat="1" ht="24.6" customHeight="1">
      <c r="A493" s="496">
        <v>491</v>
      </c>
      <c r="B493" s="501" t="s">
        <v>3431</v>
      </c>
      <c r="C493" s="256" t="s">
        <v>3819</v>
      </c>
      <c r="D493" s="270" t="s">
        <v>3711</v>
      </c>
      <c r="E493" s="270" t="s">
        <v>4073</v>
      </c>
      <c r="F493" s="256" t="s">
        <v>3972</v>
      </c>
      <c r="G493" s="256" t="s">
        <v>4046</v>
      </c>
      <c r="H493" s="256" t="s">
        <v>4047</v>
      </c>
      <c r="J493" s="256" t="s">
        <v>4047</v>
      </c>
      <c r="K493" s="256" t="s">
        <v>4082</v>
      </c>
      <c r="Q493" s="256" t="s">
        <v>3163</v>
      </c>
      <c r="R493" s="256" t="s">
        <v>3353</v>
      </c>
      <c r="S493" s="256" t="s">
        <v>2145</v>
      </c>
      <c r="T493" s="256" t="s">
        <v>3582</v>
      </c>
      <c r="V493" s="498">
        <v>0</v>
      </c>
      <c r="W493" s="498">
        <v>1</v>
      </c>
      <c r="X493" s="508">
        <v>0.1</v>
      </c>
      <c r="Y493" s="508">
        <v>0.2</v>
      </c>
      <c r="Z493" s="508">
        <v>0.4</v>
      </c>
      <c r="AA493" s="508">
        <v>0.6</v>
      </c>
      <c r="AB493" s="508">
        <v>0.8</v>
      </c>
      <c r="AC493" s="508">
        <v>1</v>
      </c>
      <c r="AE493" s="256" t="s">
        <v>4083</v>
      </c>
      <c r="AF493" s="256">
        <v>2027</v>
      </c>
      <c r="AG493" s="256" t="s">
        <v>4088</v>
      </c>
      <c r="AH493" s="256" t="s">
        <v>2145</v>
      </c>
      <c r="AU493" s="270" t="e">
        <v>#N/A</v>
      </c>
      <c r="AV493" s="270" t="e">
        <v>#N/A</v>
      </c>
      <c r="AW493" s="270" t="e">
        <v>#N/A</v>
      </c>
      <c r="AX493" s="270" t="e">
        <v>#N/A</v>
      </c>
      <c r="AY493" s="270" t="e">
        <v>#N/A</v>
      </c>
      <c r="AZ493" s="270" t="e">
        <v>#N/A</v>
      </c>
      <c r="BA493" s="270" t="e">
        <v>#N/A</v>
      </c>
      <c r="BB493" s="276" t="s">
        <v>3438</v>
      </c>
    </row>
    <row r="494" spans="1:55" s="256" customFormat="1" ht="24.6" customHeight="1">
      <c r="A494" s="499">
        <v>492</v>
      </c>
      <c r="B494" s="501" t="s">
        <v>3431</v>
      </c>
      <c r="C494" s="256" t="s">
        <v>3819</v>
      </c>
      <c r="D494" s="270" t="s">
        <v>3711</v>
      </c>
      <c r="E494" s="270" t="s">
        <v>4073</v>
      </c>
      <c r="F494" s="256" t="s">
        <v>3972</v>
      </c>
      <c r="G494" s="256" t="s">
        <v>4046</v>
      </c>
      <c r="H494" s="256" t="s">
        <v>4047</v>
      </c>
      <c r="J494" s="256" t="s">
        <v>4047</v>
      </c>
      <c r="K494" s="256" t="s">
        <v>4082</v>
      </c>
      <c r="Q494" s="256" t="s">
        <v>3163</v>
      </c>
      <c r="R494" s="256" t="s">
        <v>3353</v>
      </c>
      <c r="S494" s="256" t="s">
        <v>2145</v>
      </c>
      <c r="T494" s="256" t="s">
        <v>3582</v>
      </c>
      <c r="V494" s="498">
        <v>0</v>
      </c>
      <c r="W494" s="498">
        <v>1</v>
      </c>
      <c r="X494" s="508">
        <v>0.1</v>
      </c>
      <c r="Y494" s="508">
        <v>0.2</v>
      </c>
      <c r="Z494" s="508">
        <v>0.4</v>
      </c>
      <c r="AA494" s="508">
        <v>0.6</v>
      </c>
      <c r="AB494" s="508">
        <v>0.8</v>
      </c>
      <c r="AC494" s="508">
        <v>1</v>
      </c>
      <c r="AE494" s="256" t="s">
        <v>4083</v>
      </c>
      <c r="AF494" s="256">
        <v>2028</v>
      </c>
      <c r="AG494" s="256" t="s">
        <v>4089</v>
      </c>
      <c r="AH494" s="256" t="s">
        <v>2145</v>
      </c>
      <c r="AU494" s="270"/>
      <c r="AV494" s="270"/>
      <c r="AW494" s="270"/>
      <c r="AX494" s="270"/>
      <c r="AY494" s="270"/>
      <c r="AZ494" s="270"/>
      <c r="BA494" s="270"/>
      <c r="BB494" s="276"/>
    </row>
    <row r="495" spans="1:55" s="256" customFormat="1" ht="24.6" customHeight="1">
      <c r="A495" s="500">
        <v>493</v>
      </c>
      <c r="B495" s="501" t="s">
        <v>3431</v>
      </c>
      <c r="C495" s="256" t="s">
        <v>3819</v>
      </c>
      <c r="D495" s="270" t="s">
        <v>3711</v>
      </c>
      <c r="E495" s="270" t="s">
        <v>4073</v>
      </c>
      <c r="F495" s="256" t="s">
        <v>3972</v>
      </c>
      <c r="G495" s="256" t="s">
        <v>4046</v>
      </c>
      <c r="H495" s="256" t="s">
        <v>4047</v>
      </c>
      <c r="J495" s="256" t="s">
        <v>4047</v>
      </c>
      <c r="K495" s="256" t="s">
        <v>4082</v>
      </c>
      <c r="Q495" s="256" t="s">
        <v>3163</v>
      </c>
      <c r="R495" s="256" t="s">
        <v>3353</v>
      </c>
      <c r="S495" s="256" t="s">
        <v>2145</v>
      </c>
      <c r="T495" s="256" t="s">
        <v>3582</v>
      </c>
      <c r="V495" s="498">
        <v>0</v>
      </c>
      <c r="W495" s="498">
        <v>1</v>
      </c>
      <c r="X495" s="508">
        <v>0.1</v>
      </c>
      <c r="Y495" s="508">
        <v>0.2</v>
      </c>
      <c r="Z495" s="508">
        <v>0.4</v>
      </c>
      <c r="AA495" s="508">
        <v>0.6</v>
      </c>
      <c r="AB495" s="508">
        <v>0.8</v>
      </c>
      <c r="AC495" s="508">
        <v>1</v>
      </c>
      <c r="AE495" s="256" t="s">
        <v>4083</v>
      </c>
      <c r="AF495" s="256" t="s">
        <v>3928</v>
      </c>
      <c r="AG495" s="256" t="s">
        <v>4090</v>
      </c>
      <c r="AH495" s="256" t="s">
        <v>2145</v>
      </c>
      <c r="AU495" s="270"/>
      <c r="AV495" s="270"/>
      <c r="AW495" s="270"/>
      <c r="AX495" s="270"/>
      <c r="AY495" s="270"/>
      <c r="AZ495" s="270"/>
      <c r="BA495" s="270"/>
      <c r="BB495" s="276"/>
    </row>
    <row r="496" spans="1:55" s="256" customFormat="1" ht="24.6" customHeight="1">
      <c r="A496" s="496">
        <v>494</v>
      </c>
      <c r="B496" s="497" t="s">
        <v>3418</v>
      </c>
      <c r="C496" s="256" t="s">
        <v>3463</v>
      </c>
      <c r="D496" s="270"/>
      <c r="E496" s="270"/>
      <c r="F496" s="256" t="s">
        <v>3972</v>
      </c>
      <c r="G496" s="256" t="s">
        <v>4046</v>
      </c>
      <c r="H496" s="256" t="s">
        <v>3542</v>
      </c>
      <c r="I496" s="256" t="s">
        <v>4091</v>
      </c>
      <c r="J496" s="256" t="s">
        <v>3542</v>
      </c>
      <c r="K496" s="256" t="s">
        <v>4092</v>
      </c>
      <c r="Q496" s="256" t="s">
        <v>3151</v>
      </c>
      <c r="R496" s="270" t="s">
        <v>3425</v>
      </c>
      <c r="S496" s="256" t="s">
        <v>58</v>
      </c>
      <c r="AU496" s="270"/>
      <c r="AV496" s="270"/>
      <c r="AW496" s="270"/>
      <c r="AX496" s="270"/>
      <c r="AY496" s="270"/>
      <c r="AZ496" s="270"/>
      <c r="BA496" s="270"/>
    </row>
    <row r="497" spans="1:55" s="256" customFormat="1" ht="24.6" customHeight="1">
      <c r="A497" s="499">
        <v>495</v>
      </c>
      <c r="B497" s="497" t="s">
        <v>3418</v>
      </c>
      <c r="C497" s="256" t="s">
        <v>3463</v>
      </c>
      <c r="D497" s="270"/>
      <c r="E497" s="270"/>
      <c r="F497" s="256" t="s">
        <v>3972</v>
      </c>
      <c r="G497" s="256" t="s">
        <v>4046</v>
      </c>
      <c r="H497" s="256" t="s">
        <v>3542</v>
      </c>
      <c r="I497" s="256" t="s">
        <v>4091</v>
      </c>
      <c r="J497" s="256" t="s">
        <v>3542</v>
      </c>
      <c r="K497" s="256" t="s">
        <v>4092</v>
      </c>
      <c r="Q497" s="256" t="s">
        <v>3151</v>
      </c>
      <c r="R497" s="270" t="s">
        <v>3425</v>
      </c>
      <c r="S497" s="256" t="s">
        <v>58</v>
      </c>
      <c r="AU497" s="270"/>
      <c r="AV497" s="270"/>
      <c r="AW497" s="270"/>
      <c r="AX497" s="270"/>
      <c r="AY497" s="270"/>
      <c r="AZ497" s="270"/>
      <c r="BA497" s="270"/>
      <c r="BB497" s="276"/>
    </row>
    <row r="498" spans="1:55" s="256" customFormat="1" ht="24.6" customHeight="1">
      <c r="A498" s="496">
        <v>496</v>
      </c>
      <c r="B498" s="497" t="s">
        <v>3418</v>
      </c>
      <c r="C498" s="256" t="s">
        <v>3463</v>
      </c>
      <c r="D498" s="270"/>
      <c r="E498" s="270"/>
      <c r="F498" s="256" t="s">
        <v>3972</v>
      </c>
      <c r="G498" s="256" t="s">
        <v>4046</v>
      </c>
      <c r="H498" s="256" t="s">
        <v>3542</v>
      </c>
      <c r="I498" s="256" t="s">
        <v>4091</v>
      </c>
      <c r="J498" s="256" t="s">
        <v>3542</v>
      </c>
      <c r="K498" s="256" t="s">
        <v>4092</v>
      </c>
      <c r="Q498" s="256" t="s">
        <v>3151</v>
      </c>
      <c r="R498" s="270" t="s">
        <v>3425</v>
      </c>
      <c r="S498" s="256" t="s">
        <v>58</v>
      </c>
      <c r="AU498" s="270"/>
      <c r="AV498" s="270"/>
      <c r="AW498" s="270"/>
      <c r="AX498" s="270"/>
      <c r="AY498" s="270"/>
      <c r="AZ498" s="270"/>
      <c r="BA498" s="270"/>
      <c r="BB498" s="276"/>
    </row>
    <row r="499" spans="1:55" s="256" customFormat="1" ht="24.6" customHeight="1">
      <c r="A499" s="499">
        <v>497</v>
      </c>
      <c r="B499" s="497" t="s">
        <v>3418</v>
      </c>
      <c r="C499" s="256" t="s">
        <v>3463</v>
      </c>
      <c r="D499" s="270"/>
      <c r="E499" s="270"/>
      <c r="F499" s="256" t="s">
        <v>3972</v>
      </c>
      <c r="G499" s="256" t="s">
        <v>4046</v>
      </c>
      <c r="H499" s="256" t="s">
        <v>3542</v>
      </c>
      <c r="I499" s="256" t="s">
        <v>4091</v>
      </c>
      <c r="J499" s="256" t="s">
        <v>3542</v>
      </c>
      <c r="K499" s="256" t="s">
        <v>4092</v>
      </c>
      <c r="Q499" s="256" t="s">
        <v>3151</v>
      </c>
      <c r="R499" s="270" t="s">
        <v>3425</v>
      </c>
      <c r="S499" s="256" t="s">
        <v>58</v>
      </c>
      <c r="AU499" s="270"/>
      <c r="AV499" s="270"/>
      <c r="AW499" s="270"/>
      <c r="AX499" s="270"/>
      <c r="AY499" s="270"/>
      <c r="AZ499" s="270"/>
      <c r="BA499" s="270"/>
      <c r="BB499" s="276"/>
    </row>
    <row r="500" spans="1:55" s="256" customFormat="1" ht="24.6" customHeight="1">
      <c r="A500" s="500">
        <v>498</v>
      </c>
      <c r="B500" s="501" t="s">
        <v>3431</v>
      </c>
      <c r="C500" s="256" t="s">
        <v>3819</v>
      </c>
      <c r="D500" s="270" t="s">
        <v>3711</v>
      </c>
      <c r="E500" s="270" t="s">
        <v>4073</v>
      </c>
      <c r="F500" s="256" t="s">
        <v>3972</v>
      </c>
      <c r="H500" s="256" t="s">
        <v>4047</v>
      </c>
      <c r="J500" s="256" t="s">
        <v>4047</v>
      </c>
      <c r="K500" s="256" t="s">
        <v>4093</v>
      </c>
      <c r="Q500" s="256" t="s">
        <v>3086</v>
      </c>
      <c r="R500" s="256" t="s">
        <v>3295</v>
      </c>
      <c r="S500" s="256" t="s">
        <v>2145</v>
      </c>
      <c r="T500" s="256" t="s">
        <v>3434</v>
      </c>
      <c r="V500" s="498">
        <v>0</v>
      </c>
      <c r="W500" s="498">
        <v>1</v>
      </c>
      <c r="X500" s="508">
        <v>0.1</v>
      </c>
      <c r="Y500" s="508">
        <v>0.2</v>
      </c>
      <c r="Z500" s="508">
        <v>0.4</v>
      </c>
      <c r="AA500" s="508">
        <v>0.6</v>
      </c>
      <c r="AB500" s="508">
        <v>0.8</v>
      </c>
      <c r="AC500" s="508">
        <v>1</v>
      </c>
      <c r="AE500" s="256" t="s">
        <v>3840</v>
      </c>
      <c r="AF500" s="256">
        <v>2025</v>
      </c>
      <c r="AG500" s="256" t="s">
        <v>4094</v>
      </c>
      <c r="AH500" s="256" t="s">
        <v>2145</v>
      </c>
      <c r="AT500" s="256" t="s">
        <v>247</v>
      </c>
      <c r="AU500" s="270" t="s">
        <v>248</v>
      </c>
      <c r="AV500" s="357" t="s">
        <v>1037</v>
      </c>
      <c r="AW500" s="357" t="s">
        <v>4095</v>
      </c>
      <c r="AX500" s="357" t="s">
        <v>806</v>
      </c>
      <c r="AY500" s="357" t="s">
        <v>54</v>
      </c>
      <c r="AZ500" s="357" t="s">
        <v>2094</v>
      </c>
      <c r="BA500" s="357" t="s">
        <v>41</v>
      </c>
      <c r="BB500" s="512" t="s">
        <v>3442</v>
      </c>
      <c r="BC500" s="512" t="s">
        <v>4096</v>
      </c>
    </row>
    <row r="501" spans="1:55" s="256" customFormat="1" ht="24.6" customHeight="1">
      <c r="A501" s="496">
        <v>499</v>
      </c>
      <c r="B501" s="501" t="s">
        <v>3431</v>
      </c>
      <c r="C501" s="256" t="s">
        <v>3819</v>
      </c>
      <c r="D501" s="270" t="s">
        <v>3711</v>
      </c>
      <c r="E501" s="270" t="s">
        <v>4073</v>
      </c>
      <c r="F501" s="256" t="s">
        <v>3972</v>
      </c>
      <c r="H501" s="256" t="s">
        <v>4047</v>
      </c>
      <c r="J501" s="256" t="s">
        <v>4047</v>
      </c>
      <c r="K501" s="256" t="s">
        <v>4093</v>
      </c>
      <c r="Q501" s="256" t="s">
        <v>3086</v>
      </c>
      <c r="R501" s="256" t="s">
        <v>3295</v>
      </c>
      <c r="S501" s="256" t="s">
        <v>2145</v>
      </c>
      <c r="T501" s="256" t="s">
        <v>3434</v>
      </c>
      <c r="V501" s="498">
        <v>0</v>
      </c>
      <c r="W501" s="498">
        <v>1</v>
      </c>
      <c r="X501" s="508">
        <v>0.1</v>
      </c>
      <c r="Y501" s="508">
        <v>0.2</v>
      </c>
      <c r="Z501" s="508">
        <v>0.4</v>
      </c>
      <c r="AA501" s="508">
        <v>0.6</v>
      </c>
      <c r="AB501" s="508">
        <v>0.8</v>
      </c>
      <c r="AC501" s="508">
        <v>1</v>
      </c>
      <c r="AE501" s="256" t="s">
        <v>3840</v>
      </c>
      <c r="AF501" s="256">
        <v>2025</v>
      </c>
      <c r="AG501" s="256" t="s">
        <v>4097</v>
      </c>
      <c r="AH501" s="256" t="s">
        <v>2145</v>
      </c>
      <c r="AU501" s="270" t="e">
        <v>#N/A</v>
      </c>
      <c r="AV501" s="270" t="e">
        <v>#N/A</v>
      </c>
      <c r="AW501" s="270" t="e">
        <v>#N/A</v>
      </c>
      <c r="AX501" s="270" t="e">
        <v>#N/A</v>
      </c>
      <c r="AY501" s="270" t="e">
        <v>#N/A</v>
      </c>
      <c r="AZ501" s="270" t="e">
        <v>#N/A</v>
      </c>
      <c r="BA501" s="270" t="e">
        <v>#N/A</v>
      </c>
      <c r="BB501" s="276" t="s">
        <v>3438</v>
      </c>
    </row>
    <row r="502" spans="1:55" s="256" customFormat="1" ht="24.6" customHeight="1">
      <c r="A502" s="499">
        <v>500</v>
      </c>
      <c r="B502" s="501" t="s">
        <v>3431</v>
      </c>
      <c r="C502" s="256" t="s">
        <v>3819</v>
      </c>
      <c r="D502" s="270" t="s">
        <v>3711</v>
      </c>
      <c r="E502" s="270" t="s">
        <v>4073</v>
      </c>
      <c r="F502" s="256" t="s">
        <v>3972</v>
      </c>
      <c r="H502" s="256" t="s">
        <v>4047</v>
      </c>
      <c r="J502" s="256" t="s">
        <v>4047</v>
      </c>
      <c r="K502" s="256" t="s">
        <v>4093</v>
      </c>
      <c r="Q502" s="256" t="s">
        <v>3086</v>
      </c>
      <c r="R502" s="256" t="s">
        <v>3295</v>
      </c>
      <c r="S502" s="256" t="s">
        <v>2145</v>
      </c>
      <c r="T502" s="256" t="s">
        <v>3434</v>
      </c>
      <c r="V502" s="498">
        <v>0</v>
      </c>
      <c r="W502" s="498">
        <v>1</v>
      </c>
      <c r="X502" s="508">
        <v>0.1</v>
      </c>
      <c r="Y502" s="508">
        <v>0.2</v>
      </c>
      <c r="Z502" s="508">
        <v>0.4</v>
      </c>
      <c r="AA502" s="508">
        <v>0.6</v>
      </c>
      <c r="AB502" s="508">
        <v>0.8</v>
      </c>
      <c r="AC502" s="508">
        <v>1</v>
      </c>
      <c r="AE502" s="256" t="s">
        <v>3840</v>
      </c>
      <c r="AF502" s="256">
        <v>2026</v>
      </c>
      <c r="AG502" s="256" t="s">
        <v>4098</v>
      </c>
      <c r="AH502" s="256" t="s">
        <v>2145</v>
      </c>
      <c r="AU502" s="270" t="e">
        <v>#N/A</v>
      </c>
      <c r="AV502" s="270" t="e">
        <v>#N/A</v>
      </c>
      <c r="AW502" s="270" t="e">
        <v>#N/A</v>
      </c>
      <c r="AX502" s="270" t="e">
        <v>#N/A</v>
      </c>
      <c r="AY502" s="270" t="e">
        <v>#N/A</v>
      </c>
      <c r="AZ502" s="270" t="e">
        <v>#N/A</v>
      </c>
      <c r="BA502" s="270" t="e">
        <v>#N/A</v>
      </c>
      <c r="BB502" s="276" t="s">
        <v>3438</v>
      </c>
    </row>
    <row r="503" spans="1:55" s="256" customFormat="1" ht="24.6" customHeight="1">
      <c r="A503" s="496">
        <v>501</v>
      </c>
      <c r="B503" s="501" t="s">
        <v>3431</v>
      </c>
      <c r="C503" s="256" t="s">
        <v>3819</v>
      </c>
      <c r="D503" s="270" t="s">
        <v>3711</v>
      </c>
      <c r="E503" s="270" t="s">
        <v>4073</v>
      </c>
      <c r="F503" s="256" t="s">
        <v>3972</v>
      </c>
      <c r="H503" s="256" t="s">
        <v>4047</v>
      </c>
      <c r="J503" s="256" t="s">
        <v>4047</v>
      </c>
      <c r="K503" s="256" t="s">
        <v>4093</v>
      </c>
      <c r="Q503" s="256" t="s">
        <v>3086</v>
      </c>
      <c r="R503" s="256" t="s">
        <v>3295</v>
      </c>
      <c r="S503" s="256" t="s">
        <v>2145</v>
      </c>
      <c r="T503" s="256" t="s">
        <v>3434</v>
      </c>
      <c r="V503" s="498">
        <v>0</v>
      </c>
      <c r="W503" s="498">
        <v>1</v>
      </c>
      <c r="X503" s="508">
        <v>0.1</v>
      </c>
      <c r="Y503" s="508">
        <v>0.2</v>
      </c>
      <c r="Z503" s="508">
        <v>0.4</v>
      </c>
      <c r="AA503" s="508">
        <v>0.6</v>
      </c>
      <c r="AB503" s="508">
        <v>0.8</v>
      </c>
      <c r="AC503" s="508">
        <v>1</v>
      </c>
      <c r="AE503" s="256" t="s">
        <v>3840</v>
      </c>
      <c r="AF503" s="256">
        <v>2027</v>
      </c>
      <c r="AG503" s="256" t="s">
        <v>4099</v>
      </c>
      <c r="AH503" s="256" t="s">
        <v>2145</v>
      </c>
      <c r="AU503" s="270"/>
      <c r="AV503" s="270"/>
      <c r="AW503" s="270"/>
      <c r="AX503" s="270"/>
      <c r="AY503" s="270"/>
      <c r="AZ503" s="270"/>
      <c r="BA503" s="270"/>
      <c r="BB503" s="276"/>
    </row>
    <row r="504" spans="1:55" s="256" customFormat="1" ht="24.6" customHeight="1">
      <c r="A504" s="499">
        <v>502</v>
      </c>
      <c r="B504" s="501" t="s">
        <v>3431</v>
      </c>
      <c r="C504" s="256" t="s">
        <v>3819</v>
      </c>
      <c r="D504" s="270" t="s">
        <v>3711</v>
      </c>
      <c r="E504" s="270" t="s">
        <v>4073</v>
      </c>
      <c r="F504" s="256" t="s">
        <v>3972</v>
      </c>
      <c r="H504" s="256" t="s">
        <v>4047</v>
      </c>
      <c r="J504" s="256" t="s">
        <v>4047</v>
      </c>
      <c r="K504" s="256" t="s">
        <v>4093</v>
      </c>
      <c r="Q504" s="256" t="s">
        <v>3086</v>
      </c>
      <c r="R504" s="256" t="s">
        <v>3295</v>
      </c>
      <c r="S504" s="256" t="s">
        <v>2145</v>
      </c>
      <c r="T504" s="256" t="s">
        <v>3434</v>
      </c>
      <c r="V504" s="498">
        <v>0</v>
      </c>
      <c r="W504" s="498">
        <v>1</v>
      </c>
      <c r="X504" s="508">
        <v>0.1</v>
      </c>
      <c r="Y504" s="508">
        <v>0.2</v>
      </c>
      <c r="Z504" s="508">
        <v>0.4</v>
      </c>
      <c r="AA504" s="508">
        <v>0.6</v>
      </c>
      <c r="AB504" s="508">
        <v>0.8</v>
      </c>
      <c r="AC504" s="508">
        <v>1</v>
      </c>
      <c r="AE504" s="256" t="s">
        <v>3840</v>
      </c>
      <c r="AF504" s="256">
        <v>2028</v>
      </c>
      <c r="AG504" s="256" t="s">
        <v>4100</v>
      </c>
      <c r="AH504" s="256" t="s">
        <v>2145</v>
      </c>
      <c r="AU504" s="270"/>
      <c r="AV504" s="270"/>
      <c r="AW504" s="270"/>
      <c r="AX504" s="270"/>
      <c r="AY504" s="270"/>
      <c r="AZ504" s="270"/>
      <c r="BA504" s="270"/>
      <c r="BB504" s="276"/>
    </row>
    <row r="505" spans="1:55" s="256" customFormat="1" ht="24.6" customHeight="1">
      <c r="A505" s="500">
        <v>503</v>
      </c>
      <c r="B505" s="501" t="s">
        <v>3431</v>
      </c>
      <c r="C505" s="256" t="s">
        <v>3819</v>
      </c>
      <c r="D505" s="270" t="s">
        <v>3711</v>
      </c>
      <c r="E505" s="270" t="s">
        <v>4073</v>
      </c>
      <c r="F505" s="256" t="s">
        <v>3972</v>
      </c>
      <c r="H505" s="256" t="s">
        <v>4047</v>
      </c>
      <c r="J505" s="256" t="s">
        <v>4047</v>
      </c>
      <c r="K505" s="256" t="s">
        <v>4093</v>
      </c>
      <c r="Q505" s="256" t="s">
        <v>3086</v>
      </c>
      <c r="R505" s="256" t="s">
        <v>3295</v>
      </c>
      <c r="S505" s="256" t="s">
        <v>2145</v>
      </c>
      <c r="T505" s="256" t="s">
        <v>3434</v>
      </c>
      <c r="V505" s="498">
        <v>0</v>
      </c>
      <c r="W505" s="498">
        <v>1</v>
      </c>
      <c r="X505" s="508">
        <v>0.1</v>
      </c>
      <c r="Y505" s="508">
        <v>0.2</v>
      </c>
      <c r="Z505" s="508">
        <v>0.4</v>
      </c>
      <c r="AA505" s="508">
        <v>0.6</v>
      </c>
      <c r="AB505" s="508">
        <v>0.8</v>
      </c>
      <c r="AC505" s="508">
        <v>1</v>
      </c>
      <c r="AE505" s="256" t="s">
        <v>3840</v>
      </c>
      <c r="AF505" s="256">
        <v>2029</v>
      </c>
      <c r="AG505" s="256" t="s">
        <v>4101</v>
      </c>
      <c r="AH505" s="256" t="s">
        <v>2145</v>
      </c>
      <c r="AU505" s="270"/>
      <c r="AV505" s="270"/>
      <c r="AW505" s="270"/>
      <c r="AX505" s="270"/>
      <c r="AY505" s="270"/>
      <c r="AZ505" s="270"/>
      <c r="BA505" s="270"/>
      <c r="BB505" s="276"/>
    </row>
    <row r="506" spans="1:55" s="256" customFormat="1" ht="24.6" customHeight="1">
      <c r="A506" s="496">
        <v>504</v>
      </c>
      <c r="B506" s="501" t="s">
        <v>3431</v>
      </c>
      <c r="C506" s="256" t="s">
        <v>3819</v>
      </c>
      <c r="D506" s="270" t="s">
        <v>3711</v>
      </c>
      <c r="E506" s="270" t="s">
        <v>4073</v>
      </c>
      <c r="F506" s="256" t="s">
        <v>3972</v>
      </c>
      <c r="H506" s="256" t="s">
        <v>4047</v>
      </c>
      <c r="J506" s="256" t="s">
        <v>4047</v>
      </c>
      <c r="K506" s="256" t="s">
        <v>4093</v>
      </c>
      <c r="Q506" s="256" t="s">
        <v>3086</v>
      </c>
      <c r="R506" s="256" t="s">
        <v>3295</v>
      </c>
      <c r="S506" s="256" t="s">
        <v>2145</v>
      </c>
      <c r="T506" s="256" t="s">
        <v>3434</v>
      </c>
      <c r="V506" s="498">
        <v>0</v>
      </c>
      <c r="W506" s="498">
        <v>1</v>
      </c>
      <c r="X506" s="508">
        <v>0.1</v>
      </c>
      <c r="Y506" s="508">
        <v>0.2</v>
      </c>
      <c r="Z506" s="508">
        <v>0.4</v>
      </c>
      <c r="AA506" s="508">
        <v>0.6</v>
      </c>
      <c r="AB506" s="508">
        <v>0.8</v>
      </c>
      <c r="AC506" s="508">
        <v>1</v>
      </c>
      <c r="AE506" s="256" t="s">
        <v>3840</v>
      </c>
      <c r="AF506" s="256">
        <v>2030</v>
      </c>
      <c r="AG506" s="256" t="s">
        <v>4102</v>
      </c>
      <c r="AH506" s="256" t="s">
        <v>2145</v>
      </c>
      <c r="AU506" s="270"/>
      <c r="AV506" s="270"/>
      <c r="AW506" s="270"/>
      <c r="AX506" s="270"/>
      <c r="AY506" s="270"/>
      <c r="AZ506" s="270"/>
      <c r="BA506" s="270"/>
      <c r="BB506" s="276"/>
    </row>
    <row r="507" spans="1:55" s="256" customFormat="1" ht="24.6" customHeight="1">
      <c r="A507" s="499">
        <v>505</v>
      </c>
      <c r="B507" s="497" t="s">
        <v>3418</v>
      </c>
      <c r="C507" s="256" t="s">
        <v>3819</v>
      </c>
      <c r="D507" s="270"/>
      <c r="E507" s="270"/>
      <c r="F507" s="256" t="s">
        <v>3972</v>
      </c>
      <c r="G507" s="256" t="s">
        <v>4046</v>
      </c>
      <c r="H507" s="256" t="s">
        <v>3542</v>
      </c>
      <c r="I507" s="256" t="s">
        <v>4091</v>
      </c>
      <c r="J507" s="256" t="s">
        <v>3542</v>
      </c>
      <c r="K507" s="256" t="s">
        <v>4103</v>
      </c>
      <c r="Q507" s="256" t="s">
        <v>3125</v>
      </c>
      <c r="R507" s="270" t="s">
        <v>3425</v>
      </c>
      <c r="S507" s="256" t="s">
        <v>2145</v>
      </c>
      <c r="V507" s="498"/>
      <c r="W507" s="498"/>
      <c r="X507" s="508"/>
      <c r="Y507" s="508"/>
      <c r="Z507" s="508"/>
      <c r="AA507" s="508"/>
      <c r="AB507" s="508"/>
      <c r="AC507" s="508"/>
      <c r="AU507" s="270"/>
      <c r="AV507" s="270"/>
      <c r="AW507" s="270"/>
      <c r="AX507" s="270"/>
      <c r="AY507" s="270"/>
      <c r="AZ507" s="270"/>
      <c r="BA507" s="270"/>
    </row>
    <row r="508" spans="1:55" s="256" customFormat="1" ht="24.6" customHeight="1">
      <c r="A508" s="496">
        <v>506</v>
      </c>
      <c r="B508" s="497" t="s">
        <v>3418</v>
      </c>
      <c r="C508" s="256" t="s">
        <v>3819</v>
      </c>
      <c r="D508" s="270"/>
      <c r="E508" s="270"/>
      <c r="F508" s="256" t="s">
        <v>3972</v>
      </c>
      <c r="G508" s="256" t="s">
        <v>4046</v>
      </c>
      <c r="H508" s="256" t="s">
        <v>3542</v>
      </c>
      <c r="I508" s="256" t="s">
        <v>4091</v>
      </c>
      <c r="J508" s="256" t="s">
        <v>3542</v>
      </c>
      <c r="K508" s="256" t="s">
        <v>4103</v>
      </c>
      <c r="Q508" s="256" t="s">
        <v>3125</v>
      </c>
      <c r="R508" s="270" t="s">
        <v>3425</v>
      </c>
      <c r="S508" s="256" t="s">
        <v>2145</v>
      </c>
      <c r="AU508" s="270"/>
      <c r="AV508" s="270"/>
      <c r="AW508" s="270"/>
      <c r="AX508" s="270"/>
      <c r="AY508" s="270"/>
      <c r="AZ508" s="270"/>
      <c r="BA508" s="270"/>
      <c r="BB508" s="276"/>
    </row>
    <row r="509" spans="1:55" s="256" customFormat="1" ht="24.6" customHeight="1">
      <c r="A509" s="499">
        <v>507</v>
      </c>
      <c r="B509" s="497" t="s">
        <v>3418</v>
      </c>
      <c r="C509" s="256" t="s">
        <v>3819</v>
      </c>
      <c r="D509" s="270"/>
      <c r="E509" s="270"/>
      <c r="F509" s="256" t="s">
        <v>3972</v>
      </c>
      <c r="G509" s="256" t="s">
        <v>4046</v>
      </c>
      <c r="H509" s="256" t="s">
        <v>3542</v>
      </c>
      <c r="I509" s="256" t="s">
        <v>4091</v>
      </c>
      <c r="J509" s="256" t="s">
        <v>3542</v>
      </c>
      <c r="K509" s="256" t="s">
        <v>4103</v>
      </c>
      <c r="Q509" s="256" t="s">
        <v>3125</v>
      </c>
      <c r="R509" s="270" t="s">
        <v>3425</v>
      </c>
      <c r="S509" s="256" t="s">
        <v>2145</v>
      </c>
      <c r="AU509" s="270"/>
      <c r="AV509" s="270"/>
      <c r="AW509" s="270"/>
      <c r="AX509" s="270"/>
      <c r="AY509" s="270"/>
      <c r="AZ509" s="270"/>
      <c r="BA509" s="270"/>
      <c r="BB509" s="276"/>
    </row>
    <row r="510" spans="1:55" s="256" customFormat="1" ht="24.6" customHeight="1">
      <c r="A510" s="500">
        <v>508</v>
      </c>
      <c r="B510" s="497" t="s">
        <v>3418</v>
      </c>
      <c r="C510" s="256" t="s">
        <v>3548</v>
      </c>
      <c r="D510" s="270"/>
      <c r="E510" s="270"/>
      <c r="F510" s="256" t="s">
        <v>3972</v>
      </c>
      <c r="G510" s="256" t="s">
        <v>4046</v>
      </c>
      <c r="H510" s="256" t="s">
        <v>3542</v>
      </c>
      <c r="I510" s="256" t="s">
        <v>4091</v>
      </c>
      <c r="J510" s="256" t="s">
        <v>3542</v>
      </c>
      <c r="K510" s="256" t="s">
        <v>4104</v>
      </c>
      <c r="Q510" s="256" t="s">
        <v>3123</v>
      </c>
      <c r="R510" s="256" t="s">
        <v>3425</v>
      </c>
      <c r="S510" s="256" t="s">
        <v>32</v>
      </c>
      <c r="AU510" s="270"/>
      <c r="AV510" s="270"/>
      <c r="AW510" s="270"/>
      <c r="AX510" s="270"/>
      <c r="AY510" s="270"/>
      <c r="AZ510" s="270"/>
      <c r="BA510" s="270"/>
    </row>
    <row r="511" spans="1:55" s="256" customFormat="1" ht="24.6" customHeight="1">
      <c r="A511" s="496">
        <v>509</v>
      </c>
      <c r="B511" s="497" t="s">
        <v>3418</v>
      </c>
      <c r="C511" s="256" t="s">
        <v>3548</v>
      </c>
      <c r="D511" s="270"/>
      <c r="E511" s="270"/>
      <c r="F511" s="256" t="s">
        <v>3972</v>
      </c>
      <c r="G511" s="256" t="s">
        <v>4046</v>
      </c>
      <c r="H511" s="256" t="s">
        <v>3542</v>
      </c>
      <c r="I511" s="256" t="s">
        <v>4091</v>
      </c>
      <c r="J511" s="256" t="s">
        <v>3542</v>
      </c>
      <c r="K511" s="256" t="s">
        <v>4104</v>
      </c>
      <c r="Q511" s="256" t="s">
        <v>3123</v>
      </c>
      <c r="R511" s="256" t="s">
        <v>3425</v>
      </c>
      <c r="S511" s="256" t="s">
        <v>32</v>
      </c>
      <c r="AU511" s="270"/>
      <c r="AV511" s="270"/>
      <c r="AW511" s="270"/>
      <c r="AX511" s="270"/>
      <c r="AY511" s="270"/>
      <c r="AZ511" s="270"/>
      <c r="BA511" s="270"/>
      <c r="BB511" s="276"/>
    </row>
    <row r="512" spans="1:55" s="256" customFormat="1" ht="24.6" customHeight="1">
      <c r="A512" s="499">
        <v>510</v>
      </c>
      <c r="B512" s="497" t="s">
        <v>3418</v>
      </c>
      <c r="C512" s="256" t="s">
        <v>3548</v>
      </c>
      <c r="D512" s="270"/>
      <c r="E512" s="270"/>
      <c r="F512" s="256" t="s">
        <v>3972</v>
      </c>
      <c r="G512" s="256" t="s">
        <v>4046</v>
      </c>
      <c r="H512" s="256" t="s">
        <v>3542</v>
      </c>
      <c r="I512" s="256" t="s">
        <v>4091</v>
      </c>
      <c r="J512" s="256" t="s">
        <v>3542</v>
      </c>
      <c r="K512" s="256" t="s">
        <v>4104</v>
      </c>
      <c r="Q512" s="256" t="s">
        <v>3123</v>
      </c>
      <c r="R512" s="256" t="s">
        <v>3425</v>
      </c>
      <c r="S512" s="256" t="s">
        <v>32</v>
      </c>
      <c r="AU512" s="270"/>
      <c r="AV512" s="270"/>
      <c r="AW512" s="270"/>
      <c r="AX512" s="270"/>
      <c r="AY512" s="270"/>
      <c r="AZ512" s="270"/>
      <c r="BA512" s="270"/>
      <c r="BB512" s="276"/>
    </row>
    <row r="513" spans="1:55" s="256" customFormat="1" ht="24.6" customHeight="1">
      <c r="A513" s="496">
        <v>511</v>
      </c>
      <c r="B513" s="497" t="s">
        <v>3418</v>
      </c>
      <c r="C513" s="256" t="s">
        <v>3548</v>
      </c>
      <c r="D513" s="270"/>
      <c r="E513" s="270"/>
      <c r="F513" s="256" t="s">
        <v>3972</v>
      </c>
      <c r="G513" s="256" t="s">
        <v>4046</v>
      </c>
      <c r="H513" s="256" t="s">
        <v>3542</v>
      </c>
      <c r="I513" s="256" t="s">
        <v>4091</v>
      </c>
      <c r="J513" s="256" t="s">
        <v>3542</v>
      </c>
      <c r="K513" s="256" t="s">
        <v>4104</v>
      </c>
      <c r="Q513" s="256" t="s">
        <v>3123</v>
      </c>
      <c r="R513" s="256" t="s">
        <v>3425</v>
      </c>
      <c r="S513" s="256" t="s">
        <v>32</v>
      </c>
      <c r="AU513" s="270"/>
      <c r="AV513" s="270"/>
      <c r="AW513" s="270"/>
      <c r="AX513" s="270"/>
      <c r="AY513" s="270"/>
      <c r="AZ513" s="270"/>
      <c r="BA513" s="270"/>
      <c r="BB513" s="276"/>
    </row>
    <row r="514" spans="1:55" s="256" customFormat="1" ht="24.6" customHeight="1">
      <c r="A514" s="499">
        <v>512</v>
      </c>
      <c r="B514" s="497" t="s">
        <v>3418</v>
      </c>
      <c r="C514" s="256" t="s">
        <v>3548</v>
      </c>
      <c r="D514" s="270"/>
      <c r="E514" s="270"/>
      <c r="F514" s="256" t="s">
        <v>3972</v>
      </c>
      <c r="G514" s="256" t="s">
        <v>4046</v>
      </c>
      <c r="H514" s="256" t="s">
        <v>3542</v>
      </c>
      <c r="I514" s="256" t="s">
        <v>4091</v>
      </c>
      <c r="J514" s="256" t="s">
        <v>3542</v>
      </c>
      <c r="K514" s="256" t="s">
        <v>4104</v>
      </c>
      <c r="Q514" s="256" t="s">
        <v>3123</v>
      </c>
      <c r="R514" s="256" t="s">
        <v>3425</v>
      </c>
      <c r="S514" s="256" t="s">
        <v>32</v>
      </c>
      <c r="AU514" s="270"/>
      <c r="AV514" s="270"/>
      <c r="AW514" s="270"/>
      <c r="AX514" s="270"/>
      <c r="AY514" s="270"/>
      <c r="AZ514" s="270"/>
      <c r="BA514" s="270"/>
      <c r="BB514" s="276"/>
    </row>
    <row r="515" spans="1:55" s="256" customFormat="1" ht="24.6" customHeight="1">
      <c r="A515" s="500">
        <v>513</v>
      </c>
      <c r="B515" s="497" t="s">
        <v>3418</v>
      </c>
      <c r="C515" s="256" t="s">
        <v>3548</v>
      </c>
      <c r="D515" s="270"/>
      <c r="E515" s="270"/>
      <c r="F515" s="256" t="s">
        <v>3972</v>
      </c>
      <c r="G515" s="256" t="s">
        <v>4046</v>
      </c>
      <c r="H515" s="256" t="s">
        <v>3542</v>
      </c>
      <c r="I515" s="256" t="s">
        <v>4091</v>
      </c>
      <c r="J515" s="256" t="s">
        <v>3542</v>
      </c>
      <c r="K515" s="256" t="s">
        <v>4104</v>
      </c>
      <c r="Q515" s="256" t="s">
        <v>3123</v>
      </c>
      <c r="R515" s="256" t="s">
        <v>3425</v>
      </c>
      <c r="S515" s="256" t="s">
        <v>32</v>
      </c>
      <c r="AU515" s="270"/>
      <c r="AV515" s="270"/>
      <c r="AW515" s="270"/>
      <c r="AX515" s="270"/>
      <c r="AY515" s="270"/>
      <c r="AZ515" s="270"/>
      <c r="BA515" s="270"/>
      <c r="BB515" s="276"/>
    </row>
    <row r="516" spans="1:55" s="256" customFormat="1" ht="24.6" customHeight="1">
      <c r="A516" s="496">
        <v>514</v>
      </c>
      <c r="B516" s="497" t="s">
        <v>3418</v>
      </c>
      <c r="C516" s="256" t="s">
        <v>3696</v>
      </c>
      <c r="D516" s="270"/>
      <c r="E516" s="270"/>
      <c r="F516" s="256" t="s">
        <v>3972</v>
      </c>
      <c r="G516" s="256" t="s">
        <v>4046</v>
      </c>
      <c r="H516" s="256" t="s">
        <v>3542</v>
      </c>
      <c r="I516" s="256" t="s">
        <v>4091</v>
      </c>
      <c r="J516" s="256" t="s">
        <v>3542</v>
      </c>
      <c r="K516" s="256" t="s">
        <v>4105</v>
      </c>
      <c r="Q516" s="256" t="s">
        <v>3057</v>
      </c>
      <c r="R516" s="270" t="s">
        <v>3425</v>
      </c>
      <c r="S516" s="256" t="s">
        <v>3698</v>
      </c>
      <c r="AU516" s="270"/>
      <c r="AV516" s="270"/>
      <c r="AW516" s="270"/>
      <c r="AX516" s="270"/>
      <c r="AY516" s="270"/>
      <c r="AZ516" s="270"/>
      <c r="BA516" s="270"/>
    </row>
    <row r="517" spans="1:55" s="256" customFormat="1" ht="24.6" customHeight="1">
      <c r="A517" s="499">
        <v>515</v>
      </c>
      <c r="B517" s="497" t="s">
        <v>3418</v>
      </c>
      <c r="C517" s="256" t="s">
        <v>3696</v>
      </c>
      <c r="D517" s="270"/>
      <c r="E517" s="270"/>
      <c r="F517" s="256" t="s">
        <v>3972</v>
      </c>
      <c r="G517" s="256" t="s">
        <v>4046</v>
      </c>
      <c r="H517" s="256" t="s">
        <v>3542</v>
      </c>
      <c r="I517" s="256" t="s">
        <v>4091</v>
      </c>
      <c r="J517" s="256" t="s">
        <v>3542</v>
      </c>
      <c r="K517" s="256" t="s">
        <v>4105</v>
      </c>
      <c r="Q517" s="256" t="s">
        <v>3057</v>
      </c>
      <c r="R517" s="270" t="s">
        <v>3425</v>
      </c>
      <c r="S517" s="256" t="s">
        <v>3698</v>
      </c>
      <c r="AU517" s="270"/>
      <c r="AV517" s="270"/>
      <c r="AW517" s="270"/>
      <c r="AX517" s="270"/>
      <c r="AY517" s="270"/>
      <c r="AZ517" s="270"/>
      <c r="BA517" s="270"/>
      <c r="BB517" s="276"/>
    </row>
    <row r="518" spans="1:55" s="256" customFormat="1" ht="24.6" customHeight="1">
      <c r="A518" s="496">
        <v>516</v>
      </c>
      <c r="B518" s="497" t="s">
        <v>3418</v>
      </c>
      <c r="C518" s="256" t="s">
        <v>3696</v>
      </c>
      <c r="D518" s="270"/>
      <c r="E518" s="270"/>
      <c r="F518" s="256" t="s">
        <v>3972</v>
      </c>
      <c r="G518" s="256" t="s">
        <v>4046</v>
      </c>
      <c r="H518" s="256" t="s">
        <v>3542</v>
      </c>
      <c r="I518" s="256" t="s">
        <v>4091</v>
      </c>
      <c r="J518" s="256" t="s">
        <v>3542</v>
      </c>
      <c r="K518" s="256" t="s">
        <v>4105</v>
      </c>
      <c r="Q518" s="256" t="s">
        <v>3057</v>
      </c>
      <c r="R518" s="270" t="s">
        <v>3425</v>
      </c>
      <c r="S518" s="256" t="s">
        <v>3698</v>
      </c>
      <c r="AU518" s="270"/>
      <c r="AV518" s="270"/>
      <c r="AW518" s="270"/>
      <c r="AX518" s="270"/>
      <c r="AY518" s="270"/>
      <c r="AZ518" s="270"/>
      <c r="BA518" s="270"/>
      <c r="BB518" s="276"/>
    </row>
    <row r="519" spans="1:55" s="256" customFormat="1" ht="24.6" customHeight="1">
      <c r="A519" s="499">
        <v>517</v>
      </c>
      <c r="B519" s="497" t="s">
        <v>3418</v>
      </c>
      <c r="C519" s="256" t="s">
        <v>3606</v>
      </c>
      <c r="D519" s="270"/>
      <c r="E519" s="270"/>
      <c r="F519" s="256" t="s">
        <v>3972</v>
      </c>
      <c r="G519" s="256" t="s">
        <v>4046</v>
      </c>
      <c r="H519" s="256" t="s">
        <v>3542</v>
      </c>
      <c r="I519" s="256" t="s">
        <v>4091</v>
      </c>
      <c r="J519" s="256" t="s">
        <v>3542</v>
      </c>
      <c r="K519" s="256" t="s">
        <v>4106</v>
      </c>
      <c r="Q519" s="256" t="s">
        <v>3121</v>
      </c>
      <c r="R519" s="270" t="s">
        <v>3425</v>
      </c>
      <c r="S519" s="256" t="s">
        <v>75</v>
      </c>
      <c r="X519" s="508"/>
      <c r="Y519" s="508"/>
      <c r="Z519" s="508"/>
      <c r="AA519" s="508"/>
      <c r="AB519" s="508"/>
      <c r="AC519" s="508"/>
      <c r="AU519" s="270"/>
      <c r="AV519" s="270"/>
      <c r="AW519" s="270"/>
      <c r="AX519" s="270"/>
      <c r="AY519" s="270"/>
      <c r="AZ519" s="270"/>
      <c r="BA519" s="270"/>
    </row>
    <row r="520" spans="1:55" s="256" customFormat="1" ht="24.6" customHeight="1">
      <c r="A520" s="500">
        <v>518</v>
      </c>
      <c r="B520" s="497" t="s">
        <v>3418</v>
      </c>
      <c r="C520" s="256" t="s">
        <v>3606</v>
      </c>
      <c r="D520" s="270"/>
      <c r="E520" s="270"/>
      <c r="F520" s="256" t="s">
        <v>3972</v>
      </c>
      <c r="G520" s="256" t="s">
        <v>4046</v>
      </c>
      <c r="H520" s="256" t="s">
        <v>3542</v>
      </c>
      <c r="I520" s="256" t="s">
        <v>4091</v>
      </c>
      <c r="J520" s="256" t="s">
        <v>3542</v>
      </c>
      <c r="K520" s="256" t="s">
        <v>4106</v>
      </c>
      <c r="Q520" s="256" t="s">
        <v>3121</v>
      </c>
      <c r="R520" s="270" t="s">
        <v>3425</v>
      </c>
      <c r="S520" s="256" t="s">
        <v>75</v>
      </c>
      <c r="X520" s="508"/>
      <c r="Y520" s="508"/>
      <c r="Z520" s="508"/>
      <c r="AA520" s="508"/>
      <c r="AB520" s="508"/>
      <c r="AC520" s="508"/>
      <c r="AU520" s="270"/>
      <c r="AV520" s="270"/>
      <c r="AW520" s="270"/>
      <c r="AX520" s="270"/>
      <c r="AY520" s="270"/>
      <c r="AZ520" s="270"/>
      <c r="BA520" s="270"/>
      <c r="BB520" s="276"/>
    </row>
    <row r="521" spans="1:55" s="256" customFormat="1" ht="24.6" customHeight="1">
      <c r="A521" s="496">
        <v>519</v>
      </c>
      <c r="B521" s="497" t="s">
        <v>3418</v>
      </c>
      <c r="C521" s="256" t="s">
        <v>3606</v>
      </c>
      <c r="D521" s="270"/>
      <c r="E521" s="270"/>
      <c r="F521" s="256" t="s">
        <v>3972</v>
      </c>
      <c r="G521" s="256" t="s">
        <v>4046</v>
      </c>
      <c r="H521" s="256" t="s">
        <v>3542</v>
      </c>
      <c r="I521" s="256" t="s">
        <v>4091</v>
      </c>
      <c r="J521" s="256" t="s">
        <v>3542</v>
      </c>
      <c r="K521" s="256" t="s">
        <v>4106</v>
      </c>
      <c r="Q521" s="256" t="s">
        <v>3121</v>
      </c>
      <c r="R521" s="270" t="s">
        <v>3425</v>
      </c>
      <c r="S521" s="256" t="s">
        <v>75</v>
      </c>
      <c r="X521" s="508"/>
      <c r="Y521" s="508"/>
      <c r="Z521" s="508"/>
      <c r="AA521" s="508"/>
      <c r="AB521" s="508"/>
      <c r="AC521" s="508"/>
      <c r="AU521" s="270"/>
      <c r="AV521" s="270"/>
      <c r="AW521" s="270"/>
      <c r="AX521" s="270"/>
      <c r="AY521" s="270"/>
      <c r="AZ521" s="270"/>
      <c r="BA521" s="270"/>
      <c r="BB521" s="276"/>
    </row>
    <row r="522" spans="1:55" s="256" customFormat="1" ht="24.6" customHeight="1">
      <c r="A522" s="499">
        <v>520</v>
      </c>
      <c r="B522" s="497" t="s">
        <v>3418</v>
      </c>
      <c r="C522" s="256" t="s">
        <v>3606</v>
      </c>
      <c r="D522" s="270"/>
      <c r="E522" s="270"/>
      <c r="F522" s="256" t="s">
        <v>3972</v>
      </c>
      <c r="G522" s="256" t="s">
        <v>4046</v>
      </c>
      <c r="H522" s="256" t="s">
        <v>3542</v>
      </c>
      <c r="I522" s="256" t="s">
        <v>4091</v>
      </c>
      <c r="J522" s="256" t="s">
        <v>3542</v>
      </c>
      <c r="K522" s="256" t="s">
        <v>4106</v>
      </c>
      <c r="Q522" s="256" t="s">
        <v>3121</v>
      </c>
      <c r="R522" s="270" t="s">
        <v>3425</v>
      </c>
      <c r="S522" s="256" t="s">
        <v>75</v>
      </c>
      <c r="X522" s="508"/>
      <c r="Y522" s="508"/>
      <c r="Z522" s="508"/>
      <c r="AA522" s="508"/>
      <c r="AB522" s="508"/>
      <c r="AC522" s="508"/>
      <c r="AU522" s="270"/>
      <c r="AV522" s="270"/>
      <c r="AW522" s="270"/>
      <c r="AX522" s="270"/>
      <c r="AY522" s="270"/>
      <c r="AZ522" s="270"/>
      <c r="BA522" s="270"/>
      <c r="BB522" s="276"/>
    </row>
    <row r="523" spans="1:55" s="256" customFormat="1" ht="24.6" customHeight="1">
      <c r="A523" s="496">
        <v>521</v>
      </c>
      <c r="B523" s="501" t="s">
        <v>3431</v>
      </c>
      <c r="C523" s="256" t="s">
        <v>3819</v>
      </c>
      <c r="D523" s="270" t="s">
        <v>3711</v>
      </c>
      <c r="E523" s="270" t="s">
        <v>4073</v>
      </c>
      <c r="F523" s="256" t="s">
        <v>3972</v>
      </c>
      <c r="G523" s="256" t="s">
        <v>4046</v>
      </c>
      <c r="H523" s="256" t="s">
        <v>3973</v>
      </c>
      <c r="I523" s="256" t="s">
        <v>4107</v>
      </c>
      <c r="J523" s="256" t="s">
        <v>3973</v>
      </c>
      <c r="K523" s="256" t="s">
        <v>4108</v>
      </c>
      <c r="Q523" s="256" t="s">
        <v>3059</v>
      </c>
      <c r="R523" s="256" t="s">
        <v>3243</v>
      </c>
      <c r="S523" s="256" t="s">
        <v>2145</v>
      </c>
      <c r="T523" s="256" t="s">
        <v>3582</v>
      </c>
      <c r="V523" s="498">
        <v>0</v>
      </c>
      <c r="W523" s="498">
        <v>1</v>
      </c>
      <c r="X523" s="508">
        <v>0.1</v>
      </c>
      <c r="Y523" s="508">
        <v>0.2</v>
      </c>
      <c r="Z523" s="508">
        <v>0.4</v>
      </c>
      <c r="AA523" s="508">
        <v>0.6</v>
      </c>
      <c r="AB523" s="508">
        <v>0.8</v>
      </c>
      <c r="AC523" s="508">
        <v>1</v>
      </c>
      <c r="AE523" s="256" t="s">
        <v>4109</v>
      </c>
      <c r="AF523" s="256">
        <v>2025</v>
      </c>
      <c r="AG523" s="256" t="s">
        <v>4084</v>
      </c>
      <c r="AH523" s="256" t="s">
        <v>2145</v>
      </c>
      <c r="AI523" s="256" t="s">
        <v>258</v>
      </c>
      <c r="AL523" s="256" t="s">
        <v>4110</v>
      </c>
      <c r="AS523" s="256" t="s">
        <v>4111</v>
      </c>
      <c r="AT523" s="256" t="s">
        <v>257</v>
      </c>
      <c r="AU523" s="270" t="s">
        <v>258</v>
      </c>
      <c r="AV523" s="357" t="s">
        <v>2123</v>
      </c>
      <c r="AW523" s="357" t="s">
        <v>4112</v>
      </c>
      <c r="AX523" s="357" t="s">
        <v>462</v>
      </c>
      <c r="AY523" s="357" t="s">
        <v>54</v>
      </c>
      <c r="AZ523" s="357" t="s">
        <v>2128</v>
      </c>
      <c r="BA523" s="357" t="s">
        <v>57</v>
      </c>
      <c r="BB523" s="512" t="s">
        <v>3442</v>
      </c>
      <c r="BC523" s="512" t="s">
        <v>4113</v>
      </c>
    </row>
    <row r="524" spans="1:55" s="256" customFormat="1" ht="24.6" customHeight="1">
      <c r="A524" s="499">
        <v>522</v>
      </c>
      <c r="B524" s="501" t="s">
        <v>3431</v>
      </c>
      <c r="C524" s="256" t="s">
        <v>3819</v>
      </c>
      <c r="D524" s="270" t="s">
        <v>3711</v>
      </c>
      <c r="E524" s="270" t="s">
        <v>4073</v>
      </c>
      <c r="F524" s="256" t="s">
        <v>3972</v>
      </c>
      <c r="G524" s="256" t="s">
        <v>4046</v>
      </c>
      <c r="H524" s="256" t="s">
        <v>3973</v>
      </c>
      <c r="I524" s="256" t="s">
        <v>4107</v>
      </c>
      <c r="J524" s="256" t="s">
        <v>3973</v>
      </c>
      <c r="K524" s="256" t="s">
        <v>4108</v>
      </c>
      <c r="Q524" s="256" t="s">
        <v>3059</v>
      </c>
      <c r="R524" s="256" t="s">
        <v>3243</v>
      </c>
      <c r="S524" s="256" t="s">
        <v>2145</v>
      </c>
      <c r="T524" s="256" t="s">
        <v>3582</v>
      </c>
      <c r="V524" s="498">
        <v>0</v>
      </c>
      <c r="W524" s="498">
        <v>1</v>
      </c>
      <c r="X524" s="508">
        <v>0.1</v>
      </c>
      <c r="Y524" s="508">
        <v>0.2</v>
      </c>
      <c r="Z524" s="508">
        <v>0.4</v>
      </c>
      <c r="AA524" s="508">
        <v>0.6</v>
      </c>
      <c r="AB524" s="508">
        <v>0.8</v>
      </c>
      <c r="AC524" s="508">
        <v>1</v>
      </c>
      <c r="AE524" s="256" t="s">
        <v>4109</v>
      </c>
      <c r="AF524" s="256">
        <v>2026</v>
      </c>
      <c r="AG524" s="256" t="s">
        <v>4114</v>
      </c>
      <c r="AH524" s="256" t="s">
        <v>2145</v>
      </c>
      <c r="AU524" s="270" t="e">
        <v>#N/A</v>
      </c>
      <c r="AV524" s="270" t="e">
        <v>#N/A</v>
      </c>
      <c r="AW524" s="270" t="e">
        <v>#N/A</v>
      </c>
      <c r="AX524" s="270" t="e">
        <v>#N/A</v>
      </c>
      <c r="AY524" s="270" t="e">
        <v>#N/A</v>
      </c>
      <c r="AZ524" s="270" t="e">
        <v>#N/A</v>
      </c>
      <c r="BA524" s="270" t="e">
        <v>#N/A</v>
      </c>
      <c r="BB524" s="276" t="s">
        <v>3438</v>
      </c>
    </row>
    <row r="525" spans="1:55" s="256" customFormat="1" ht="24.6" customHeight="1">
      <c r="A525" s="500">
        <v>523</v>
      </c>
      <c r="B525" s="501" t="s">
        <v>3431</v>
      </c>
      <c r="C525" s="256" t="s">
        <v>3819</v>
      </c>
      <c r="D525" s="270" t="s">
        <v>3711</v>
      </c>
      <c r="E525" s="270" t="s">
        <v>4073</v>
      </c>
      <c r="F525" s="256" t="s">
        <v>3972</v>
      </c>
      <c r="G525" s="256" t="s">
        <v>4046</v>
      </c>
      <c r="H525" s="256" t="s">
        <v>3973</v>
      </c>
      <c r="I525" s="256" t="s">
        <v>4107</v>
      </c>
      <c r="J525" s="256" t="s">
        <v>3973</v>
      </c>
      <c r="K525" s="256" t="s">
        <v>4108</v>
      </c>
      <c r="Q525" s="256" t="s">
        <v>3059</v>
      </c>
      <c r="R525" s="256" t="s">
        <v>3243</v>
      </c>
      <c r="S525" s="256" t="s">
        <v>2145</v>
      </c>
      <c r="T525" s="256" t="s">
        <v>3582</v>
      </c>
      <c r="V525" s="498">
        <v>0</v>
      </c>
      <c r="W525" s="498">
        <v>1</v>
      </c>
      <c r="X525" s="508">
        <v>0.1</v>
      </c>
      <c r="Y525" s="508">
        <v>0.2</v>
      </c>
      <c r="Z525" s="508">
        <v>0.4</v>
      </c>
      <c r="AA525" s="508">
        <v>0.6</v>
      </c>
      <c r="AB525" s="508">
        <v>0.8</v>
      </c>
      <c r="AC525" s="508">
        <v>1</v>
      </c>
      <c r="AE525" s="256" t="s">
        <v>4109</v>
      </c>
      <c r="AF525" s="256">
        <v>2027</v>
      </c>
      <c r="AG525" s="256" t="s">
        <v>4088</v>
      </c>
      <c r="AH525" s="256" t="s">
        <v>2145</v>
      </c>
      <c r="AU525" s="270" t="e">
        <v>#N/A</v>
      </c>
      <c r="AV525" s="270" t="e">
        <v>#N/A</v>
      </c>
      <c r="AW525" s="270" t="e">
        <v>#N/A</v>
      </c>
      <c r="AX525" s="270" t="e">
        <v>#N/A</v>
      </c>
      <c r="AY525" s="270" t="e">
        <v>#N/A</v>
      </c>
      <c r="AZ525" s="270" t="e">
        <v>#N/A</v>
      </c>
      <c r="BA525" s="270" t="e">
        <v>#N/A</v>
      </c>
      <c r="BB525" s="276" t="s">
        <v>3438</v>
      </c>
    </row>
    <row r="526" spans="1:55" s="256" customFormat="1" ht="24.6" customHeight="1">
      <c r="A526" s="496">
        <v>524</v>
      </c>
      <c r="B526" s="501" t="s">
        <v>3431</v>
      </c>
      <c r="C526" s="256" t="s">
        <v>3819</v>
      </c>
      <c r="D526" s="270" t="s">
        <v>3711</v>
      </c>
      <c r="E526" s="270" t="s">
        <v>4073</v>
      </c>
      <c r="F526" s="256" t="s">
        <v>3972</v>
      </c>
      <c r="G526" s="256" t="s">
        <v>4046</v>
      </c>
      <c r="H526" s="256" t="s">
        <v>3973</v>
      </c>
      <c r="I526" s="256" t="s">
        <v>4107</v>
      </c>
      <c r="J526" s="256" t="s">
        <v>3973</v>
      </c>
      <c r="K526" s="256" t="s">
        <v>4108</v>
      </c>
      <c r="Q526" s="256" t="s">
        <v>3059</v>
      </c>
      <c r="R526" s="256" t="s">
        <v>3243</v>
      </c>
      <c r="S526" s="256" t="s">
        <v>2145</v>
      </c>
      <c r="T526" s="256" t="s">
        <v>3582</v>
      </c>
      <c r="V526" s="498">
        <v>0</v>
      </c>
      <c r="W526" s="498">
        <v>1</v>
      </c>
      <c r="X526" s="508">
        <v>0.1</v>
      </c>
      <c r="Y526" s="508">
        <v>0.2</v>
      </c>
      <c r="Z526" s="508">
        <v>0.4</v>
      </c>
      <c r="AA526" s="508">
        <v>0.6</v>
      </c>
      <c r="AB526" s="508">
        <v>0.8</v>
      </c>
      <c r="AC526" s="508">
        <v>1</v>
      </c>
      <c r="AE526" s="256" t="s">
        <v>4109</v>
      </c>
      <c r="AF526" s="256">
        <v>2028</v>
      </c>
      <c r="AG526" s="256" t="s">
        <v>4115</v>
      </c>
      <c r="AH526" s="256" t="s">
        <v>2145</v>
      </c>
      <c r="AU526" s="270" t="e">
        <v>#N/A</v>
      </c>
      <c r="AV526" s="270" t="e">
        <v>#N/A</v>
      </c>
      <c r="AW526" s="270" t="e">
        <v>#N/A</v>
      </c>
      <c r="AX526" s="270" t="e">
        <v>#N/A</v>
      </c>
      <c r="AY526" s="270" t="e">
        <v>#N/A</v>
      </c>
      <c r="AZ526" s="270" t="e">
        <v>#N/A</v>
      </c>
      <c r="BA526" s="270" t="e">
        <v>#N/A</v>
      </c>
      <c r="BB526" s="276" t="s">
        <v>3438</v>
      </c>
    </row>
    <row r="527" spans="1:55" s="256" customFormat="1" ht="24.6" customHeight="1">
      <c r="A527" s="499">
        <v>525</v>
      </c>
      <c r="B527" s="501" t="s">
        <v>3431</v>
      </c>
      <c r="C527" s="256" t="s">
        <v>3819</v>
      </c>
      <c r="D527" s="270" t="s">
        <v>3711</v>
      </c>
      <c r="E527" s="270" t="s">
        <v>4073</v>
      </c>
      <c r="F527" s="256" t="s">
        <v>3972</v>
      </c>
      <c r="G527" s="256" t="s">
        <v>4046</v>
      </c>
      <c r="H527" s="256" t="s">
        <v>3973</v>
      </c>
      <c r="I527" s="256" t="s">
        <v>4107</v>
      </c>
      <c r="J527" s="256" t="s">
        <v>3973</v>
      </c>
      <c r="K527" s="256" t="s">
        <v>4108</v>
      </c>
      <c r="Q527" s="256" t="s">
        <v>3059</v>
      </c>
      <c r="R527" s="256" t="s">
        <v>3243</v>
      </c>
      <c r="S527" s="256" t="s">
        <v>2145</v>
      </c>
      <c r="T527" s="256" t="s">
        <v>3582</v>
      </c>
      <c r="V527" s="498">
        <v>0</v>
      </c>
      <c r="W527" s="498">
        <v>1</v>
      </c>
      <c r="X527" s="508">
        <v>0.1</v>
      </c>
      <c r="Y527" s="508">
        <v>0.2</v>
      </c>
      <c r="Z527" s="508">
        <v>0.4</v>
      </c>
      <c r="AA527" s="508">
        <v>0.6</v>
      </c>
      <c r="AB527" s="508">
        <v>0.8</v>
      </c>
      <c r="AC527" s="508">
        <v>1</v>
      </c>
      <c r="AE527" s="256" t="s">
        <v>4109</v>
      </c>
      <c r="AF527" s="256" t="s">
        <v>3928</v>
      </c>
      <c r="AG527" s="256" t="s">
        <v>4116</v>
      </c>
      <c r="AH527" s="256" t="s">
        <v>2145</v>
      </c>
      <c r="AU527" s="270" t="e">
        <v>#N/A</v>
      </c>
      <c r="AV527" s="270" t="e">
        <v>#N/A</v>
      </c>
      <c r="AW527" s="270" t="e">
        <v>#N/A</v>
      </c>
      <c r="AX527" s="270" t="e">
        <v>#N/A</v>
      </c>
      <c r="AY527" s="270" t="e">
        <v>#N/A</v>
      </c>
      <c r="AZ527" s="270" t="e">
        <v>#N/A</v>
      </c>
      <c r="BA527" s="270" t="e">
        <v>#N/A</v>
      </c>
      <c r="BB527" s="276" t="s">
        <v>3438</v>
      </c>
    </row>
    <row r="528" spans="1:55" s="256" customFormat="1" ht="24.6" customHeight="1">
      <c r="A528" s="496">
        <v>526</v>
      </c>
      <c r="B528" s="497" t="s">
        <v>3418</v>
      </c>
      <c r="C528" s="256" t="s">
        <v>3696</v>
      </c>
      <c r="D528" s="270"/>
      <c r="E528" s="270"/>
      <c r="F528" s="256" t="s">
        <v>3972</v>
      </c>
      <c r="G528" s="256" t="s">
        <v>4046</v>
      </c>
      <c r="H528" s="256" t="s">
        <v>3973</v>
      </c>
      <c r="I528" s="256" t="s">
        <v>4107</v>
      </c>
      <c r="J528" s="256" t="s">
        <v>3973</v>
      </c>
      <c r="K528" s="256" t="s">
        <v>4117</v>
      </c>
      <c r="Q528" s="256" t="s">
        <v>3116</v>
      </c>
      <c r="R528" s="270" t="s">
        <v>3425</v>
      </c>
      <c r="S528" s="256" t="s">
        <v>3698</v>
      </c>
      <c r="AU528" s="270"/>
      <c r="AV528" s="270"/>
      <c r="AW528" s="270"/>
      <c r="AX528" s="270"/>
      <c r="AY528" s="270"/>
      <c r="AZ528" s="270"/>
      <c r="BA528" s="270"/>
    </row>
    <row r="529" spans="1:54" s="256" customFormat="1" ht="24.6" customHeight="1">
      <c r="A529" s="499">
        <v>527</v>
      </c>
      <c r="B529" s="497" t="s">
        <v>3418</v>
      </c>
      <c r="C529" s="256" t="s">
        <v>3696</v>
      </c>
      <c r="D529" s="270"/>
      <c r="E529" s="270"/>
      <c r="F529" s="256" t="s">
        <v>3972</v>
      </c>
      <c r="G529" s="256" t="s">
        <v>4046</v>
      </c>
      <c r="H529" s="256" t="s">
        <v>3973</v>
      </c>
      <c r="I529" s="256" t="s">
        <v>4107</v>
      </c>
      <c r="J529" s="256" t="s">
        <v>3973</v>
      </c>
      <c r="K529" s="256" t="s">
        <v>4117</v>
      </c>
      <c r="Q529" s="256" t="s">
        <v>3116</v>
      </c>
      <c r="R529" s="270" t="s">
        <v>3425</v>
      </c>
      <c r="S529" s="256" t="s">
        <v>3698</v>
      </c>
      <c r="AU529" s="270"/>
      <c r="AV529" s="270"/>
      <c r="AW529" s="270"/>
      <c r="AX529" s="270"/>
      <c r="AY529" s="270"/>
      <c r="AZ529" s="270"/>
      <c r="BA529" s="270"/>
      <c r="BB529" s="276"/>
    </row>
    <row r="530" spans="1:54" s="256" customFormat="1" ht="24.6" customHeight="1">
      <c r="A530" s="500">
        <v>528</v>
      </c>
      <c r="B530" s="497" t="s">
        <v>3418</v>
      </c>
      <c r="C530" s="256" t="s">
        <v>3696</v>
      </c>
      <c r="D530" s="270"/>
      <c r="E530" s="270"/>
      <c r="F530" s="256" t="s">
        <v>3972</v>
      </c>
      <c r="G530" s="256" t="s">
        <v>4046</v>
      </c>
      <c r="H530" s="256" t="s">
        <v>3973</v>
      </c>
      <c r="I530" s="256" t="s">
        <v>4107</v>
      </c>
      <c r="J530" s="256" t="s">
        <v>3973</v>
      </c>
      <c r="K530" s="256" t="s">
        <v>4117</v>
      </c>
      <c r="Q530" s="256" t="s">
        <v>3116</v>
      </c>
      <c r="R530" s="270" t="s">
        <v>3425</v>
      </c>
      <c r="S530" s="256" t="s">
        <v>3698</v>
      </c>
      <c r="AU530" s="270"/>
      <c r="AV530" s="270"/>
      <c r="AW530" s="270"/>
      <c r="AX530" s="270"/>
      <c r="AY530" s="270"/>
      <c r="AZ530" s="270"/>
      <c r="BA530" s="270"/>
      <c r="BB530" s="276"/>
    </row>
    <row r="531" spans="1:54" s="256" customFormat="1" ht="24.6" customHeight="1">
      <c r="A531" s="496">
        <v>529</v>
      </c>
      <c r="B531" s="497" t="s">
        <v>3418</v>
      </c>
      <c r="C531" s="256" t="s">
        <v>3696</v>
      </c>
      <c r="D531" s="270"/>
      <c r="E531" s="270"/>
      <c r="F531" s="256" t="s">
        <v>3972</v>
      </c>
      <c r="G531" s="256" t="s">
        <v>4046</v>
      </c>
      <c r="H531" s="256" t="s">
        <v>3973</v>
      </c>
      <c r="I531" s="256" t="s">
        <v>4107</v>
      </c>
      <c r="J531" s="256" t="s">
        <v>3973</v>
      </c>
      <c r="K531" s="256" t="s">
        <v>4117</v>
      </c>
      <c r="Q531" s="256" t="s">
        <v>3116</v>
      </c>
      <c r="R531" s="270" t="s">
        <v>3425</v>
      </c>
      <c r="S531" s="256" t="s">
        <v>3698</v>
      </c>
      <c r="AU531" s="270"/>
      <c r="AV531" s="270"/>
      <c r="AW531" s="270"/>
      <c r="AX531" s="270"/>
      <c r="AY531" s="270"/>
      <c r="AZ531" s="270"/>
      <c r="BA531" s="270"/>
      <c r="BB531" s="276"/>
    </row>
    <row r="532" spans="1:54" s="256" customFormat="1" ht="24.6" customHeight="1">
      <c r="A532" s="499">
        <v>530</v>
      </c>
      <c r="B532" s="497" t="s">
        <v>3418</v>
      </c>
      <c r="C532" s="256" t="s">
        <v>3696</v>
      </c>
      <c r="D532" s="270"/>
      <c r="E532" s="270"/>
      <c r="F532" s="256" t="s">
        <v>3972</v>
      </c>
      <c r="G532" s="256" t="s">
        <v>4046</v>
      </c>
      <c r="H532" s="256" t="s">
        <v>3973</v>
      </c>
      <c r="I532" s="256" t="s">
        <v>4107</v>
      </c>
      <c r="J532" s="256" t="s">
        <v>3973</v>
      </c>
      <c r="K532" s="256" t="s">
        <v>4117</v>
      </c>
      <c r="Q532" s="256" t="s">
        <v>3116</v>
      </c>
      <c r="R532" s="270" t="s">
        <v>3425</v>
      </c>
      <c r="S532" s="256" t="s">
        <v>3698</v>
      </c>
      <c r="AU532" s="270"/>
      <c r="AV532" s="270"/>
      <c r="AW532" s="270"/>
      <c r="AX532" s="270"/>
      <c r="AY532" s="270"/>
      <c r="AZ532" s="270"/>
      <c r="BA532" s="270"/>
      <c r="BB532" s="276"/>
    </row>
    <row r="533" spans="1:54" s="256" customFormat="1" ht="24.6" customHeight="1">
      <c r="A533" s="496">
        <v>531</v>
      </c>
      <c r="B533" s="501" t="s">
        <v>3431</v>
      </c>
      <c r="C533" s="256" t="s">
        <v>3606</v>
      </c>
      <c r="D533" s="270"/>
      <c r="E533" s="270"/>
      <c r="F533" s="256" t="s">
        <v>3972</v>
      </c>
      <c r="G533" s="256" t="s">
        <v>4046</v>
      </c>
      <c r="H533" s="256" t="s">
        <v>3973</v>
      </c>
      <c r="I533" s="256" t="s">
        <v>4107</v>
      </c>
      <c r="J533" s="256" t="s">
        <v>3973</v>
      </c>
      <c r="K533" s="256" t="s">
        <v>4118</v>
      </c>
      <c r="Q533" s="256" t="s">
        <v>3067</v>
      </c>
      <c r="R533" s="256" t="s">
        <v>3329</v>
      </c>
      <c r="S533" s="256" t="s">
        <v>75</v>
      </c>
      <c r="T533" s="256" t="s">
        <v>3434</v>
      </c>
      <c r="V533" s="498">
        <v>0</v>
      </c>
      <c r="W533" s="508">
        <v>1</v>
      </c>
      <c r="X533" s="508">
        <v>0.1</v>
      </c>
      <c r="Y533" s="508">
        <v>0.2</v>
      </c>
      <c r="Z533" s="508">
        <v>0.4</v>
      </c>
      <c r="AA533" s="508">
        <v>0.6</v>
      </c>
      <c r="AB533" s="508">
        <v>0.8</v>
      </c>
      <c r="AC533" s="508">
        <v>1</v>
      </c>
      <c r="AE533" s="256" t="s">
        <v>4119</v>
      </c>
      <c r="AF533" s="256">
        <v>2025</v>
      </c>
      <c r="AG533" s="256" t="s">
        <v>4120</v>
      </c>
      <c r="AH533" s="256" t="s">
        <v>2145</v>
      </c>
      <c r="AK533" s="270" t="s">
        <v>4121</v>
      </c>
      <c r="AT533" s="256" t="s">
        <v>406</v>
      </c>
      <c r="AV533" s="357" t="s">
        <v>2686</v>
      </c>
      <c r="AW533" s="357" t="s">
        <v>4122</v>
      </c>
      <c r="AX533" s="357" t="s">
        <v>797</v>
      </c>
      <c r="AY533" s="357" t="s">
        <v>75</v>
      </c>
      <c r="AZ533" s="357" t="s">
        <v>2682</v>
      </c>
      <c r="BA533" s="357" t="s">
        <v>41</v>
      </c>
      <c r="BB533" s="512" t="s">
        <v>3442</v>
      </c>
    </row>
    <row r="534" spans="1:54" s="256" customFormat="1" ht="24.6" customHeight="1">
      <c r="A534" s="499">
        <v>532</v>
      </c>
      <c r="B534" s="501" t="s">
        <v>3431</v>
      </c>
      <c r="C534" s="256" t="s">
        <v>3606</v>
      </c>
      <c r="D534" s="270"/>
      <c r="E534" s="270"/>
      <c r="F534" s="256" t="s">
        <v>3972</v>
      </c>
      <c r="G534" s="256" t="s">
        <v>4046</v>
      </c>
      <c r="H534" s="256" t="s">
        <v>3973</v>
      </c>
      <c r="I534" s="256" t="s">
        <v>4107</v>
      </c>
      <c r="J534" s="256" t="s">
        <v>3973</v>
      </c>
      <c r="K534" s="256" t="s">
        <v>4118</v>
      </c>
      <c r="Q534" s="256" t="s">
        <v>3067</v>
      </c>
      <c r="R534" s="256" t="s">
        <v>3329</v>
      </c>
      <c r="S534" s="256" t="s">
        <v>75</v>
      </c>
      <c r="T534" s="256" t="s">
        <v>3434</v>
      </c>
      <c r="V534" s="498">
        <v>0</v>
      </c>
      <c r="W534" s="508">
        <v>1</v>
      </c>
      <c r="X534" s="508">
        <v>0.1</v>
      </c>
      <c r="Y534" s="508">
        <v>0.2</v>
      </c>
      <c r="Z534" s="508">
        <v>0.4</v>
      </c>
      <c r="AA534" s="508">
        <v>0.6</v>
      </c>
      <c r="AB534" s="508">
        <v>0.8</v>
      </c>
      <c r="AC534" s="508">
        <v>1</v>
      </c>
      <c r="AE534" s="256" t="s">
        <v>4119</v>
      </c>
      <c r="AF534" s="256" t="s">
        <v>3435</v>
      </c>
      <c r="AG534" s="256" t="s">
        <v>4123</v>
      </c>
      <c r="AH534" s="256" t="s">
        <v>2145</v>
      </c>
      <c r="AU534" s="270" t="e">
        <v>#N/A</v>
      </c>
      <c r="AV534" s="270" t="e">
        <v>#N/A</v>
      </c>
      <c r="AW534" s="270" t="e">
        <v>#N/A</v>
      </c>
      <c r="AX534" s="270" t="e">
        <v>#N/A</v>
      </c>
      <c r="AY534" s="270" t="e">
        <v>#N/A</v>
      </c>
      <c r="AZ534" s="270" t="e">
        <v>#N/A</v>
      </c>
      <c r="BA534" s="270" t="e">
        <v>#N/A</v>
      </c>
      <c r="BB534" s="276" t="s">
        <v>3438</v>
      </c>
    </row>
    <row r="535" spans="1:54" s="256" customFormat="1" ht="24.6" customHeight="1">
      <c r="A535" s="500">
        <v>533</v>
      </c>
      <c r="B535" s="501" t="s">
        <v>3431</v>
      </c>
      <c r="C535" s="256" t="s">
        <v>3606</v>
      </c>
      <c r="D535" s="270"/>
      <c r="E535" s="270"/>
      <c r="F535" s="256" t="s">
        <v>3972</v>
      </c>
      <c r="G535" s="256" t="s">
        <v>4046</v>
      </c>
      <c r="H535" s="256" t="s">
        <v>3973</v>
      </c>
      <c r="I535" s="256" t="s">
        <v>4107</v>
      </c>
      <c r="J535" s="256" t="s">
        <v>3973</v>
      </c>
      <c r="K535" s="256" t="s">
        <v>4118</v>
      </c>
      <c r="Q535" s="256" t="s">
        <v>3067</v>
      </c>
      <c r="R535" s="256" t="s">
        <v>3329</v>
      </c>
      <c r="S535" s="256" t="s">
        <v>75</v>
      </c>
      <c r="T535" s="256" t="s">
        <v>3434</v>
      </c>
      <c r="V535" s="498">
        <v>0</v>
      </c>
      <c r="W535" s="508">
        <v>1</v>
      </c>
      <c r="X535" s="508">
        <v>0.1</v>
      </c>
      <c r="Y535" s="508">
        <v>0.2</v>
      </c>
      <c r="Z535" s="508">
        <v>0.4</v>
      </c>
      <c r="AA535" s="508">
        <v>0.6</v>
      </c>
      <c r="AB535" s="508">
        <v>0.8</v>
      </c>
      <c r="AC535" s="508">
        <v>1</v>
      </c>
      <c r="AE535" s="256" t="s">
        <v>4119</v>
      </c>
      <c r="AF535" s="256" t="s">
        <v>3435</v>
      </c>
      <c r="AG535" s="256" t="s">
        <v>4124</v>
      </c>
      <c r="AH535" s="256" t="s">
        <v>75</v>
      </c>
      <c r="AU535" s="270" t="e">
        <v>#N/A</v>
      </c>
      <c r="AV535" s="270" t="e">
        <v>#N/A</v>
      </c>
      <c r="AW535" s="270" t="e">
        <v>#N/A</v>
      </c>
      <c r="AX535" s="270" t="e">
        <v>#N/A</v>
      </c>
      <c r="AY535" s="270" t="e">
        <v>#N/A</v>
      </c>
      <c r="AZ535" s="270" t="e">
        <v>#N/A</v>
      </c>
      <c r="BA535" s="270" t="e">
        <v>#N/A</v>
      </c>
      <c r="BB535" s="276" t="s">
        <v>3438</v>
      </c>
    </row>
    <row r="536" spans="1:54" s="256" customFormat="1" ht="24.6" customHeight="1">
      <c r="A536" s="496">
        <v>534</v>
      </c>
      <c r="B536" s="497" t="s">
        <v>3418</v>
      </c>
      <c r="C536" s="256" t="s">
        <v>3463</v>
      </c>
      <c r="D536" s="270"/>
      <c r="E536" s="270"/>
      <c r="F536" s="256" t="s">
        <v>3972</v>
      </c>
      <c r="G536" s="256" t="s">
        <v>4046</v>
      </c>
      <c r="H536" s="256" t="s">
        <v>3973</v>
      </c>
      <c r="I536" s="256" t="s">
        <v>4107</v>
      </c>
      <c r="J536" s="256" t="s">
        <v>3973</v>
      </c>
      <c r="K536" s="256" t="s">
        <v>4125</v>
      </c>
      <c r="Q536" s="256" t="s">
        <v>3168</v>
      </c>
      <c r="R536" s="270" t="s">
        <v>3425</v>
      </c>
      <c r="S536" s="256" t="s">
        <v>2145</v>
      </c>
      <c r="AU536" s="270"/>
      <c r="AV536" s="270"/>
      <c r="AW536" s="270"/>
      <c r="AX536" s="270"/>
      <c r="AY536" s="270"/>
      <c r="AZ536" s="270"/>
      <c r="BA536" s="270"/>
    </row>
    <row r="537" spans="1:54" s="256" customFormat="1" ht="24.6" customHeight="1">
      <c r="A537" s="499">
        <v>535</v>
      </c>
      <c r="B537" s="497" t="s">
        <v>3418</v>
      </c>
      <c r="C537" s="256" t="s">
        <v>3463</v>
      </c>
      <c r="D537" s="270"/>
      <c r="E537" s="270"/>
      <c r="F537" s="256" t="s">
        <v>3972</v>
      </c>
      <c r="G537" s="256" t="s">
        <v>4046</v>
      </c>
      <c r="H537" s="256" t="s">
        <v>3973</v>
      </c>
      <c r="I537" s="256" t="s">
        <v>4107</v>
      </c>
      <c r="J537" s="256" t="s">
        <v>3973</v>
      </c>
      <c r="K537" s="256" t="s">
        <v>4125</v>
      </c>
      <c r="Q537" s="256" t="s">
        <v>3168</v>
      </c>
      <c r="R537" s="270" t="s">
        <v>3425</v>
      </c>
      <c r="S537" s="256" t="s">
        <v>2145</v>
      </c>
      <c r="AU537" s="270"/>
      <c r="AV537" s="270"/>
      <c r="AW537" s="270"/>
      <c r="AX537" s="270"/>
      <c r="AY537" s="270"/>
      <c r="AZ537" s="270"/>
      <c r="BA537" s="270"/>
      <c r="BB537" s="276"/>
    </row>
    <row r="538" spans="1:54" s="256" customFormat="1" ht="24.6" customHeight="1">
      <c r="A538" s="496">
        <v>536</v>
      </c>
      <c r="B538" s="497" t="s">
        <v>3418</v>
      </c>
      <c r="C538" s="256" t="s">
        <v>3463</v>
      </c>
      <c r="D538" s="270"/>
      <c r="E538" s="270"/>
      <c r="F538" s="256" t="s">
        <v>3972</v>
      </c>
      <c r="G538" s="256" t="s">
        <v>4046</v>
      </c>
      <c r="H538" s="256" t="s">
        <v>3973</v>
      </c>
      <c r="I538" s="256" t="s">
        <v>4107</v>
      </c>
      <c r="J538" s="256" t="s">
        <v>3973</v>
      </c>
      <c r="K538" s="256" t="s">
        <v>4126</v>
      </c>
      <c r="Q538" s="256" t="s">
        <v>3161</v>
      </c>
      <c r="R538" s="256" t="s">
        <v>3425</v>
      </c>
      <c r="S538" s="256" t="s">
        <v>3305</v>
      </c>
      <c r="AU538" s="270"/>
      <c r="AV538" s="270"/>
      <c r="AW538" s="270"/>
      <c r="AX538" s="270"/>
      <c r="AY538" s="270"/>
      <c r="AZ538" s="270"/>
      <c r="BA538" s="270"/>
    </row>
    <row r="539" spans="1:54" s="256" customFormat="1" ht="24.6" customHeight="1">
      <c r="A539" s="499">
        <v>537</v>
      </c>
      <c r="B539" s="497" t="s">
        <v>3418</v>
      </c>
      <c r="C539" s="256" t="s">
        <v>3463</v>
      </c>
      <c r="D539" s="270"/>
      <c r="E539" s="270"/>
      <c r="F539" s="256" t="s">
        <v>3972</v>
      </c>
      <c r="G539" s="256" t="s">
        <v>4046</v>
      </c>
      <c r="H539" s="256" t="s">
        <v>3973</v>
      </c>
      <c r="I539" s="256" t="s">
        <v>4107</v>
      </c>
      <c r="J539" s="256" t="s">
        <v>3973</v>
      </c>
      <c r="K539" s="256" t="s">
        <v>4126</v>
      </c>
      <c r="Q539" s="256" t="s">
        <v>3161</v>
      </c>
      <c r="R539" s="256" t="s">
        <v>3425</v>
      </c>
      <c r="S539" s="256" t="s">
        <v>3305</v>
      </c>
      <c r="AU539" s="270"/>
      <c r="AV539" s="270"/>
      <c r="AW539" s="270"/>
      <c r="AX539" s="270"/>
      <c r="AY539" s="270"/>
      <c r="AZ539" s="270"/>
      <c r="BA539" s="270"/>
      <c r="BB539" s="276"/>
    </row>
    <row r="540" spans="1:54" s="256" customFormat="1" ht="24.6" customHeight="1">
      <c r="A540" s="500">
        <v>538</v>
      </c>
      <c r="B540" s="497" t="s">
        <v>3418</v>
      </c>
      <c r="C540" s="256" t="s">
        <v>3463</v>
      </c>
      <c r="D540" s="270"/>
      <c r="E540" s="270"/>
      <c r="F540" s="256" t="s">
        <v>3972</v>
      </c>
      <c r="G540" s="256" t="s">
        <v>4046</v>
      </c>
      <c r="H540" s="256" t="s">
        <v>3973</v>
      </c>
      <c r="I540" s="256" t="s">
        <v>4107</v>
      </c>
      <c r="J540" s="256" t="s">
        <v>3973</v>
      </c>
      <c r="K540" s="256" t="s">
        <v>4126</v>
      </c>
      <c r="Q540" s="256" t="s">
        <v>3161</v>
      </c>
      <c r="R540" s="256" t="s">
        <v>3425</v>
      </c>
      <c r="S540" s="256" t="s">
        <v>3305</v>
      </c>
      <c r="AU540" s="270"/>
      <c r="AV540" s="270"/>
      <c r="AW540" s="270"/>
      <c r="AX540" s="270"/>
      <c r="AY540" s="270"/>
      <c r="AZ540" s="270"/>
      <c r="BA540" s="270"/>
      <c r="BB540" s="276"/>
    </row>
    <row r="541" spans="1:54" s="256" customFormat="1" ht="24.6" customHeight="1">
      <c r="A541" s="496">
        <v>539</v>
      </c>
      <c r="B541" s="497" t="s">
        <v>3418</v>
      </c>
      <c r="C541" s="256" t="s">
        <v>3463</v>
      </c>
      <c r="D541" s="270"/>
      <c r="E541" s="270"/>
      <c r="F541" s="256" t="s">
        <v>3972</v>
      </c>
      <c r="G541" s="256" t="s">
        <v>4046</v>
      </c>
      <c r="H541" s="256" t="s">
        <v>3973</v>
      </c>
      <c r="I541" s="256" t="s">
        <v>4107</v>
      </c>
      <c r="J541" s="256" t="s">
        <v>3973</v>
      </c>
      <c r="K541" s="256" t="s">
        <v>4126</v>
      </c>
      <c r="Q541" s="256" t="s">
        <v>3161</v>
      </c>
      <c r="R541" s="256" t="s">
        <v>3425</v>
      </c>
      <c r="S541" s="256" t="s">
        <v>3305</v>
      </c>
      <c r="AU541" s="270"/>
      <c r="AV541" s="270"/>
      <c r="AW541" s="270"/>
      <c r="AX541" s="270"/>
      <c r="AY541" s="270"/>
      <c r="AZ541" s="270"/>
      <c r="BA541" s="270"/>
      <c r="BB541" s="276"/>
    </row>
    <row r="542" spans="1:54" s="256" customFormat="1" ht="24.6" customHeight="1">
      <c r="A542" s="499">
        <v>540</v>
      </c>
      <c r="B542" s="497" t="s">
        <v>3418</v>
      </c>
      <c r="C542" s="256" t="s">
        <v>3463</v>
      </c>
      <c r="D542" s="270"/>
      <c r="E542" s="270"/>
      <c r="F542" s="256" t="s">
        <v>3972</v>
      </c>
      <c r="G542" s="256" t="s">
        <v>4046</v>
      </c>
      <c r="H542" s="256" t="s">
        <v>3973</v>
      </c>
      <c r="I542" s="256" t="s">
        <v>4107</v>
      </c>
      <c r="J542" s="256" t="s">
        <v>3973</v>
      </c>
      <c r="K542" s="256" t="s">
        <v>4126</v>
      </c>
      <c r="Q542" s="256" t="s">
        <v>3161</v>
      </c>
      <c r="R542" s="256" t="s">
        <v>3425</v>
      </c>
      <c r="S542" s="256" t="s">
        <v>3305</v>
      </c>
      <c r="AU542" s="270"/>
      <c r="AV542" s="270"/>
      <c r="AW542" s="270"/>
      <c r="AX542" s="270"/>
      <c r="AY542" s="270"/>
      <c r="AZ542" s="270"/>
      <c r="BA542" s="270"/>
      <c r="BB542" s="276"/>
    </row>
    <row r="543" spans="1:54" s="256" customFormat="1" ht="24.6" customHeight="1">
      <c r="A543" s="496">
        <v>541</v>
      </c>
      <c r="B543" s="497" t="s">
        <v>3418</v>
      </c>
      <c r="C543" s="256" t="s">
        <v>3463</v>
      </c>
      <c r="D543" s="270"/>
      <c r="E543" s="270"/>
      <c r="F543" s="256" t="s">
        <v>3972</v>
      </c>
      <c r="G543" s="256" t="s">
        <v>4046</v>
      </c>
      <c r="H543" s="256" t="s">
        <v>3973</v>
      </c>
      <c r="I543" s="256" t="s">
        <v>4107</v>
      </c>
      <c r="J543" s="256" t="s">
        <v>3973</v>
      </c>
      <c r="K543" s="256" t="s">
        <v>4126</v>
      </c>
      <c r="Q543" s="256" t="s">
        <v>3161</v>
      </c>
      <c r="R543" s="256" t="s">
        <v>3425</v>
      </c>
      <c r="S543" s="256" t="s">
        <v>3305</v>
      </c>
      <c r="AU543" s="270"/>
      <c r="AV543" s="270"/>
      <c r="AW543" s="270"/>
      <c r="AX543" s="270"/>
      <c r="AY543" s="270"/>
      <c r="AZ543" s="270"/>
      <c r="BA543" s="270"/>
      <c r="BB543" s="276"/>
    </row>
    <row r="544" spans="1:54" s="256" customFormat="1" ht="24.6" customHeight="1">
      <c r="A544" s="499">
        <v>542</v>
      </c>
      <c r="B544" s="501" t="s">
        <v>3431</v>
      </c>
      <c r="C544" s="256" t="s">
        <v>4127</v>
      </c>
      <c r="D544" s="270"/>
      <c r="E544" s="270"/>
      <c r="F544" s="256" t="s">
        <v>3972</v>
      </c>
      <c r="G544" s="256" t="s">
        <v>4046</v>
      </c>
      <c r="H544" s="256" t="s">
        <v>4128</v>
      </c>
      <c r="I544" s="256" t="s">
        <v>4129</v>
      </c>
      <c r="J544" s="256" t="s">
        <v>4130</v>
      </c>
      <c r="K544" s="256" t="s">
        <v>4131</v>
      </c>
      <c r="Q544" s="256" t="s">
        <v>3017</v>
      </c>
      <c r="R544" s="256" t="s">
        <v>3247</v>
      </c>
      <c r="S544" s="256" t="s">
        <v>1270</v>
      </c>
      <c r="T544" s="256" t="s">
        <v>3434</v>
      </c>
      <c r="V544" s="256">
        <v>0</v>
      </c>
      <c r="W544" s="256">
        <v>10</v>
      </c>
      <c r="X544" s="256">
        <v>1</v>
      </c>
      <c r="Y544" s="256">
        <v>2</v>
      </c>
      <c r="Z544" s="256">
        <v>4</v>
      </c>
      <c r="AA544" s="256">
        <v>6</v>
      </c>
      <c r="AB544" s="256">
        <v>8</v>
      </c>
      <c r="AC544" s="256">
        <v>10</v>
      </c>
      <c r="AE544" s="256" t="s">
        <v>4132</v>
      </c>
      <c r="AF544" s="256">
        <v>2025</v>
      </c>
      <c r="AG544" s="256" t="s">
        <v>4133</v>
      </c>
      <c r="AH544" s="256" t="s">
        <v>1270</v>
      </c>
      <c r="AU544" s="270" t="e">
        <v>#N/A</v>
      </c>
      <c r="AV544" s="270" t="e">
        <v>#N/A</v>
      </c>
      <c r="AW544" s="270" t="e">
        <v>#N/A</v>
      </c>
      <c r="AX544" s="270" t="e">
        <v>#N/A</v>
      </c>
      <c r="AY544" s="270" t="e">
        <v>#N/A</v>
      </c>
      <c r="AZ544" s="270" t="e">
        <v>#N/A</v>
      </c>
      <c r="BA544" s="270" t="e">
        <v>#N/A</v>
      </c>
      <c r="BB544" s="256" t="s">
        <v>3885</v>
      </c>
    </row>
    <row r="545" spans="1:54" s="256" customFormat="1" ht="24.6" customHeight="1">
      <c r="A545" s="500">
        <v>543</v>
      </c>
      <c r="B545" s="501" t="s">
        <v>3431</v>
      </c>
      <c r="C545" s="256" t="s">
        <v>4127</v>
      </c>
      <c r="D545" s="270"/>
      <c r="E545" s="270"/>
      <c r="F545" s="256" t="s">
        <v>3972</v>
      </c>
      <c r="G545" s="256" t="s">
        <v>4046</v>
      </c>
      <c r="H545" s="256" t="s">
        <v>4128</v>
      </c>
      <c r="I545" s="256" t="s">
        <v>4129</v>
      </c>
      <c r="J545" s="256" t="str">
        <f t="shared" ref="J545:J549" si="6">_xlfn.CONCAT(H545,": ",I545)</f>
        <v xml:space="preserve">CAPACITACIÓN: Implementar estrategias de capacitación y formación para mejorar las habilidades y conocimientos del personal en el desempeño de sus funciones, acorde a las necesidades, valores y ejes institucionales. </v>
      </c>
      <c r="K545" s="256" t="s">
        <v>4131</v>
      </c>
      <c r="Q545" s="256" t="s">
        <v>3017</v>
      </c>
      <c r="R545" s="256" t="s">
        <v>3247</v>
      </c>
      <c r="S545" s="256" t="s">
        <v>1270</v>
      </c>
      <c r="T545" s="256" t="s">
        <v>3434</v>
      </c>
      <c r="V545" s="256">
        <v>0</v>
      </c>
      <c r="W545" s="256">
        <v>10</v>
      </c>
      <c r="X545" s="256">
        <v>1</v>
      </c>
      <c r="Y545" s="256">
        <v>2</v>
      </c>
      <c r="Z545" s="256">
        <v>4</v>
      </c>
      <c r="AA545" s="256">
        <v>6</v>
      </c>
      <c r="AB545" s="256">
        <v>8</v>
      </c>
      <c r="AC545" s="256">
        <v>10</v>
      </c>
      <c r="AE545" s="256" t="s">
        <v>4132</v>
      </c>
      <c r="AF545" s="256">
        <v>2026</v>
      </c>
      <c r="AG545" s="256" t="s">
        <v>4134</v>
      </c>
      <c r="AH545" s="256" t="s">
        <v>1270</v>
      </c>
      <c r="AU545" s="270" t="e">
        <v>#N/A</v>
      </c>
      <c r="AV545" s="270" t="e">
        <v>#N/A</v>
      </c>
      <c r="AW545" s="270" t="e">
        <v>#N/A</v>
      </c>
      <c r="AX545" s="270" t="e">
        <v>#N/A</v>
      </c>
      <c r="AY545" s="270" t="e">
        <v>#N/A</v>
      </c>
      <c r="AZ545" s="270" t="e">
        <v>#N/A</v>
      </c>
      <c r="BA545" s="270" t="e">
        <v>#N/A</v>
      </c>
      <c r="BB545" s="276" t="s">
        <v>3438</v>
      </c>
    </row>
    <row r="546" spans="1:54" s="256" customFormat="1" ht="24.6" customHeight="1">
      <c r="A546" s="496">
        <v>544</v>
      </c>
      <c r="B546" s="501" t="s">
        <v>3431</v>
      </c>
      <c r="C546" s="256" t="s">
        <v>4127</v>
      </c>
      <c r="D546" s="270"/>
      <c r="E546" s="270"/>
      <c r="F546" s="256" t="s">
        <v>3972</v>
      </c>
      <c r="G546" s="256" t="s">
        <v>4046</v>
      </c>
      <c r="H546" s="256" t="s">
        <v>4128</v>
      </c>
      <c r="I546" s="256" t="s">
        <v>4129</v>
      </c>
      <c r="J546" s="256" t="str">
        <f t="shared" si="6"/>
        <v xml:space="preserve">CAPACITACIÓN: Implementar estrategias de capacitación y formación para mejorar las habilidades y conocimientos del personal en el desempeño de sus funciones, acorde a las necesidades, valores y ejes institucionales. </v>
      </c>
      <c r="K546" s="256" t="s">
        <v>4131</v>
      </c>
      <c r="Q546" s="256" t="s">
        <v>3017</v>
      </c>
      <c r="R546" s="256" t="s">
        <v>3247</v>
      </c>
      <c r="S546" s="256" t="s">
        <v>1270</v>
      </c>
      <c r="T546" s="256" t="s">
        <v>3434</v>
      </c>
      <c r="V546" s="256">
        <v>0</v>
      </c>
      <c r="W546" s="256">
        <v>10</v>
      </c>
      <c r="X546" s="256">
        <v>1</v>
      </c>
      <c r="Y546" s="256">
        <v>2</v>
      </c>
      <c r="Z546" s="256">
        <v>4</v>
      </c>
      <c r="AA546" s="256">
        <v>6</v>
      </c>
      <c r="AB546" s="256">
        <v>8</v>
      </c>
      <c r="AC546" s="256">
        <v>10</v>
      </c>
      <c r="AE546" s="256" t="s">
        <v>4132</v>
      </c>
      <c r="AF546" s="256" t="s">
        <v>4070</v>
      </c>
      <c r="AG546" s="256" t="s">
        <v>4135</v>
      </c>
      <c r="AH546" s="256" t="s">
        <v>1270</v>
      </c>
      <c r="AU546" s="270" t="e">
        <v>#N/A</v>
      </c>
      <c r="AV546" s="270" t="e">
        <v>#N/A</v>
      </c>
      <c r="AW546" s="270" t="e">
        <v>#N/A</v>
      </c>
      <c r="AX546" s="270" t="e">
        <v>#N/A</v>
      </c>
      <c r="AY546" s="270" t="e">
        <v>#N/A</v>
      </c>
      <c r="AZ546" s="270" t="e">
        <v>#N/A</v>
      </c>
      <c r="BA546" s="270" t="e">
        <v>#N/A</v>
      </c>
      <c r="BB546" s="276" t="s">
        <v>3438</v>
      </c>
    </row>
    <row r="547" spans="1:54" s="256" customFormat="1" ht="24.6" customHeight="1">
      <c r="A547" s="499">
        <v>545</v>
      </c>
      <c r="B547" s="501" t="s">
        <v>3431</v>
      </c>
      <c r="C547" s="256" t="s">
        <v>4127</v>
      </c>
      <c r="D547" s="270"/>
      <c r="E547" s="270"/>
      <c r="F547" s="256" t="s">
        <v>3972</v>
      </c>
      <c r="G547" s="256" t="s">
        <v>4046</v>
      </c>
      <c r="H547" s="256" t="s">
        <v>4128</v>
      </c>
      <c r="I547" s="256" t="s">
        <v>4129</v>
      </c>
      <c r="J547" s="256" t="str">
        <f t="shared" ref="J547" si="7">_xlfn.CONCAT(H547,": ",I547)</f>
        <v xml:space="preserve">CAPACITACIÓN: Implementar estrategias de capacitación y formación para mejorar las habilidades y conocimientos del personal en el desempeño de sus funciones, acorde a las necesidades, valores y ejes institucionales. </v>
      </c>
      <c r="K547" s="256" t="s">
        <v>4131</v>
      </c>
      <c r="Q547" s="256" t="s">
        <v>3017</v>
      </c>
      <c r="R547" s="256" t="s">
        <v>3247</v>
      </c>
      <c r="S547" s="256" t="s">
        <v>1270</v>
      </c>
      <c r="T547" s="256" t="s">
        <v>3434</v>
      </c>
      <c r="V547" s="256">
        <v>0</v>
      </c>
      <c r="W547" s="256">
        <v>10</v>
      </c>
      <c r="X547" s="256">
        <v>1</v>
      </c>
      <c r="Y547" s="256">
        <v>2</v>
      </c>
      <c r="Z547" s="256">
        <v>4</v>
      </c>
      <c r="AA547" s="256">
        <v>6</v>
      </c>
      <c r="AB547" s="256">
        <v>8</v>
      </c>
      <c r="AC547" s="256">
        <v>10</v>
      </c>
      <c r="AE547" s="256" t="s">
        <v>4132</v>
      </c>
      <c r="AF547" s="256">
        <v>2030</v>
      </c>
      <c r="AG547" s="256" t="s">
        <v>4136</v>
      </c>
      <c r="AH547" s="256" t="s">
        <v>1270</v>
      </c>
      <c r="AU547" s="270" t="e">
        <v>#N/A</v>
      </c>
      <c r="AV547" s="270" t="e">
        <v>#N/A</v>
      </c>
      <c r="AW547" s="270" t="e">
        <v>#N/A</v>
      </c>
      <c r="AX547" s="270" t="e">
        <v>#N/A</v>
      </c>
      <c r="AY547" s="270" t="e">
        <v>#N/A</v>
      </c>
      <c r="AZ547" s="270" t="e">
        <v>#N/A</v>
      </c>
      <c r="BA547" s="270" t="e">
        <v>#N/A</v>
      </c>
      <c r="BB547" s="276" t="s">
        <v>3438</v>
      </c>
    </row>
    <row r="548" spans="1:54" s="256" customFormat="1" ht="24.6" customHeight="1">
      <c r="A548" s="496">
        <v>546</v>
      </c>
      <c r="B548" s="497" t="s">
        <v>3418</v>
      </c>
      <c r="C548" s="256" t="s">
        <v>3419</v>
      </c>
      <c r="D548" s="270"/>
      <c r="E548" s="270"/>
      <c r="F548" s="256" t="s">
        <v>3972</v>
      </c>
      <c r="G548" s="256" t="s">
        <v>4046</v>
      </c>
      <c r="H548" s="256" t="s">
        <v>4128</v>
      </c>
      <c r="I548" s="256" t="s">
        <v>4129</v>
      </c>
      <c r="J548" s="256" t="str">
        <f t="shared" si="6"/>
        <v xml:space="preserve">CAPACITACIÓN: Implementar estrategias de capacitación y formación para mejorar las habilidades y conocimientos del personal en el desempeño de sus funciones, acorde a las necesidades, valores y ejes institucionales. </v>
      </c>
      <c r="K548" s="256" t="s">
        <v>4131</v>
      </c>
      <c r="Q548" s="256" t="s">
        <v>3027</v>
      </c>
      <c r="R548" s="497" t="s">
        <v>3425</v>
      </c>
      <c r="S548" s="256" t="s">
        <v>3426</v>
      </c>
      <c r="AU548" s="270"/>
      <c r="AV548" s="270"/>
      <c r="AW548" s="270"/>
      <c r="AX548" s="270"/>
      <c r="AY548" s="270"/>
      <c r="AZ548" s="270"/>
      <c r="BA548" s="270"/>
    </row>
    <row r="549" spans="1:54" s="256" customFormat="1" ht="24.6" customHeight="1">
      <c r="A549" s="499">
        <v>547</v>
      </c>
      <c r="B549" s="497" t="s">
        <v>3418</v>
      </c>
      <c r="C549" s="256" t="s">
        <v>3419</v>
      </c>
      <c r="D549" s="270"/>
      <c r="E549" s="270"/>
      <c r="F549" s="256" t="s">
        <v>3972</v>
      </c>
      <c r="G549" s="256" t="s">
        <v>4046</v>
      </c>
      <c r="H549" s="256" t="s">
        <v>4128</v>
      </c>
      <c r="I549" s="256" t="s">
        <v>4129</v>
      </c>
      <c r="J549" s="256" t="str">
        <f t="shared" si="6"/>
        <v xml:space="preserve">CAPACITACIÓN: Implementar estrategias de capacitación y formación para mejorar las habilidades y conocimientos del personal en el desempeño de sus funciones, acorde a las necesidades, valores y ejes institucionales. </v>
      </c>
      <c r="K549" s="256" t="s">
        <v>4131</v>
      </c>
      <c r="Q549" s="256" t="s">
        <v>3027</v>
      </c>
      <c r="R549" s="497" t="s">
        <v>3425</v>
      </c>
      <c r="S549" s="256" t="s">
        <v>3426</v>
      </c>
      <c r="AU549" s="270"/>
      <c r="AV549" s="270"/>
      <c r="AW549" s="270"/>
      <c r="AX549" s="270"/>
      <c r="AY549" s="270"/>
      <c r="AZ549" s="270"/>
      <c r="BA549" s="270"/>
      <c r="BB549" s="276"/>
    </row>
    <row r="550" spans="1:54" s="256" customFormat="1" ht="24.6" customHeight="1">
      <c r="A550" s="500">
        <v>548</v>
      </c>
      <c r="B550" s="497" t="s">
        <v>3418</v>
      </c>
      <c r="C550" s="256" t="s">
        <v>3419</v>
      </c>
      <c r="D550" s="270"/>
      <c r="E550" s="270"/>
      <c r="F550" s="256" t="s">
        <v>3972</v>
      </c>
      <c r="G550" s="256" t="s">
        <v>4046</v>
      </c>
      <c r="H550" s="256" t="s">
        <v>4128</v>
      </c>
      <c r="I550" s="256" t="s">
        <v>4129</v>
      </c>
      <c r="J550" s="256" t="str">
        <f t="shared" ref="J550:J615" si="8">_xlfn.CONCAT(H550,": ",I550)</f>
        <v xml:space="preserve">CAPACITACIÓN: Implementar estrategias de capacitación y formación para mejorar las habilidades y conocimientos del personal en el desempeño de sus funciones, acorde a las necesidades, valores y ejes institucionales. </v>
      </c>
      <c r="K550" s="256" t="s">
        <v>4131</v>
      </c>
      <c r="Q550" s="256" t="s">
        <v>3027</v>
      </c>
      <c r="R550" s="497" t="s">
        <v>3425</v>
      </c>
      <c r="S550" s="256" t="s">
        <v>3426</v>
      </c>
      <c r="AU550" s="270"/>
      <c r="AV550" s="270"/>
      <c r="AW550" s="270"/>
      <c r="AX550" s="270"/>
      <c r="AY550" s="270"/>
      <c r="AZ550" s="270"/>
      <c r="BA550" s="270"/>
      <c r="BB550" s="276"/>
    </row>
    <row r="551" spans="1:54" s="256" customFormat="1" ht="24.6" customHeight="1">
      <c r="A551" s="496">
        <v>549</v>
      </c>
      <c r="B551" s="497" t="s">
        <v>3418</v>
      </c>
      <c r="C551" s="256" t="s">
        <v>3548</v>
      </c>
      <c r="D551" s="270"/>
      <c r="E551" s="270"/>
      <c r="F551" s="256" t="s">
        <v>3972</v>
      </c>
      <c r="G551" s="256" t="s">
        <v>4046</v>
      </c>
      <c r="H551" s="256" t="s">
        <v>4128</v>
      </c>
      <c r="I551" s="256" t="s">
        <v>4129</v>
      </c>
      <c r="J551" s="256" t="str">
        <f t="shared" si="8"/>
        <v xml:space="preserve">CAPACITACIÓN: Implementar estrategias de capacitación y formación para mejorar las habilidades y conocimientos del personal en el desempeño de sus funciones, acorde a las necesidades, valores y ejes institucionales. </v>
      </c>
      <c r="K551" s="256" t="s">
        <v>4131</v>
      </c>
      <c r="Q551" s="256" t="s">
        <v>3022</v>
      </c>
      <c r="R551" s="256" t="s">
        <v>3425</v>
      </c>
      <c r="S551" s="256" t="s">
        <v>32</v>
      </c>
      <c r="AU551" s="270"/>
      <c r="AV551" s="270"/>
      <c r="AW551" s="270"/>
      <c r="AX551" s="270"/>
      <c r="AY551" s="270"/>
      <c r="AZ551" s="270"/>
      <c r="BA551" s="270"/>
    </row>
    <row r="552" spans="1:54" s="256" customFormat="1" ht="24.6" customHeight="1">
      <c r="A552" s="499">
        <v>550</v>
      </c>
      <c r="B552" s="497" t="s">
        <v>3418</v>
      </c>
      <c r="C552" s="256" t="s">
        <v>3548</v>
      </c>
      <c r="D552" s="270"/>
      <c r="E552" s="270"/>
      <c r="F552" s="256" t="s">
        <v>3972</v>
      </c>
      <c r="G552" s="256" t="s">
        <v>4046</v>
      </c>
      <c r="H552" s="256" t="s">
        <v>4128</v>
      </c>
      <c r="I552" s="256" t="s">
        <v>4129</v>
      </c>
      <c r="J552" s="256" t="str">
        <f t="shared" si="8"/>
        <v xml:space="preserve">CAPACITACIÓN: Implementar estrategias de capacitación y formación para mejorar las habilidades y conocimientos del personal en el desempeño de sus funciones, acorde a las necesidades, valores y ejes institucionales. </v>
      </c>
      <c r="K552" s="256" t="s">
        <v>4131</v>
      </c>
      <c r="Q552" s="256" t="s">
        <v>3022</v>
      </c>
      <c r="R552" s="256" t="s">
        <v>3425</v>
      </c>
      <c r="S552" s="256" t="s">
        <v>32</v>
      </c>
      <c r="AU552" s="270"/>
      <c r="AV552" s="270"/>
      <c r="AW552" s="270"/>
      <c r="AX552" s="270"/>
      <c r="AY552" s="270"/>
      <c r="AZ552" s="270"/>
      <c r="BA552" s="270"/>
      <c r="BB552" s="276"/>
    </row>
    <row r="553" spans="1:54" s="256" customFormat="1" ht="24.6" customHeight="1">
      <c r="A553" s="496">
        <v>551</v>
      </c>
      <c r="B553" s="497" t="s">
        <v>3418</v>
      </c>
      <c r="C553" s="256" t="s">
        <v>3548</v>
      </c>
      <c r="D553" s="270"/>
      <c r="E553" s="270"/>
      <c r="F553" s="256" t="s">
        <v>3972</v>
      </c>
      <c r="G553" s="256" t="s">
        <v>4046</v>
      </c>
      <c r="H553" s="256" t="s">
        <v>4128</v>
      </c>
      <c r="I553" s="256" t="s">
        <v>4129</v>
      </c>
      <c r="J553" s="256" t="str">
        <f t="shared" si="8"/>
        <v xml:space="preserve">CAPACITACIÓN: Implementar estrategias de capacitación y formación para mejorar las habilidades y conocimientos del personal en el desempeño de sus funciones, acorde a las necesidades, valores y ejes institucionales. </v>
      </c>
      <c r="K553" s="256" t="s">
        <v>4131</v>
      </c>
      <c r="Q553" s="256" t="s">
        <v>3022</v>
      </c>
      <c r="R553" s="256" t="s">
        <v>3425</v>
      </c>
      <c r="S553" s="256" t="s">
        <v>32</v>
      </c>
      <c r="AU553" s="270"/>
      <c r="AV553" s="270"/>
      <c r="AW553" s="270"/>
      <c r="AX553" s="270"/>
      <c r="AY553" s="270"/>
      <c r="AZ553" s="270"/>
      <c r="BA553" s="270"/>
      <c r="BB553" s="276"/>
    </row>
    <row r="554" spans="1:54" s="256" customFormat="1" ht="24.6" customHeight="1">
      <c r="A554" s="499">
        <v>552</v>
      </c>
      <c r="B554" s="497" t="s">
        <v>3418</v>
      </c>
      <c r="C554" s="256" t="s">
        <v>4127</v>
      </c>
      <c r="D554" s="270"/>
      <c r="E554" s="270"/>
      <c r="F554" s="256" t="s">
        <v>3972</v>
      </c>
      <c r="G554" s="256" t="s">
        <v>4046</v>
      </c>
      <c r="H554" s="256" t="s">
        <v>4128</v>
      </c>
      <c r="I554" s="256" t="s">
        <v>4129</v>
      </c>
      <c r="J554" s="256" t="str">
        <f t="shared" si="8"/>
        <v xml:space="preserve">CAPACITACIÓN: Implementar estrategias de capacitación y formación para mejorar las habilidades y conocimientos del personal en el desempeño de sus funciones, acorde a las necesidades, valores y ejes institucionales. </v>
      </c>
      <c r="K554" s="256" t="s">
        <v>4131</v>
      </c>
      <c r="Q554" s="256" t="s">
        <v>3029</v>
      </c>
      <c r="R554" s="270" t="s">
        <v>3425</v>
      </c>
      <c r="S554" s="256" t="s">
        <v>1270</v>
      </c>
      <c r="AU554" s="270"/>
      <c r="AV554" s="270"/>
      <c r="AW554" s="270"/>
      <c r="AX554" s="270"/>
      <c r="AY554" s="270"/>
      <c r="AZ554" s="270"/>
      <c r="BA554" s="270"/>
    </row>
    <row r="555" spans="1:54" s="256" customFormat="1" ht="24.6" customHeight="1">
      <c r="A555" s="500">
        <v>553</v>
      </c>
      <c r="B555" s="497" t="s">
        <v>3418</v>
      </c>
      <c r="C555" s="256" t="s">
        <v>4127</v>
      </c>
      <c r="D555" s="270"/>
      <c r="E555" s="270"/>
      <c r="F555" s="256" t="s">
        <v>3972</v>
      </c>
      <c r="G555" s="256" t="s">
        <v>4046</v>
      </c>
      <c r="H555" s="256" t="s">
        <v>4128</v>
      </c>
      <c r="I555" s="256" t="s">
        <v>4129</v>
      </c>
      <c r="J555" s="256" t="str">
        <f t="shared" si="8"/>
        <v xml:space="preserve">CAPACITACIÓN: Implementar estrategias de capacitación y formación para mejorar las habilidades y conocimientos del personal en el desempeño de sus funciones, acorde a las necesidades, valores y ejes institucionales. </v>
      </c>
      <c r="K555" s="256" t="s">
        <v>4131</v>
      </c>
      <c r="Q555" s="256" t="s">
        <v>3029</v>
      </c>
      <c r="R555" s="270" t="s">
        <v>3425</v>
      </c>
      <c r="S555" s="256" t="s">
        <v>1270</v>
      </c>
      <c r="AU555" s="270"/>
      <c r="AV555" s="270"/>
      <c r="AW555" s="270"/>
      <c r="AX555" s="270"/>
      <c r="AY555" s="270"/>
      <c r="AZ555" s="270"/>
      <c r="BA555" s="270"/>
      <c r="BB555" s="276"/>
    </row>
    <row r="556" spans="1:54" s="256" customFormat="1" ht="24.6" customHeight="1">
      <c r="A556" s="496">
        <v>554</v>
      </c>
      <c r="B556" s="497" t="s">
        <v>3418</v>
      </c>
      <c r="C556" s="256" t="s">
        <v>4127</v>
      </c>
      <c r="D556" s="270"/>
      <c r="E556" s="270"/>
      <c r="F556" s="256" t="s">
        <v>3972</v>
      </c>
      <c r="G556" s="256" t="s">
        <v>4046</v>
      </c>
      <c r="H556" s="256" t="s">
        <v>4128</v>
      </c>
      <c r="I556" s="256" t="s">
        <v>4129</v>
      </c>
      <c r="J556" s="256" t="str">
        <f t="shared" si="8"/>
        <v xml:space="preserve">CAPACITACIÓN: Implementar estrategias de capacitación y formación para mejorar las habilidades y conocimientos del personal en el desempeño de sus funciones, acorde a las necesidades, valores y ejes institucionales. </v>
      </c>
      <c r="K556" s="256" t="s">
        <v>4131</v>
      </c>
      <c r="Q556" s="256" t="s">
        <v>3029</v>
      </c>
      <c r="R556" s="270" t="s">
        <v>3425</v>
      </c>
      <c r="S556" s="256" t="s">
        <v>1270</v>
      </c>
      <c r="AU556" s="270"/>
      <c r="AV556" s="270"/>
      <c r="AW556" s="270"/>
      <c r="AX556" s="270"/>
      <c r="AY556" s="270"/>
      <c r="AZ556" s="270"/>
      <c r="BA556" s="270"/>
      <c r="BB556" s="276"/>
    </row>
    <row r="557" spans="1:54" s="256" customFormat="1" ht="24.6" customHeight="1">
      <c r="A557" s="499">
        <v>555</v>
      </c>
      <c r="B557" s="501" t="s">
        <v>3431</v>
      </c>
      <c r="C557" s="256" t="s">
        <v>4127</v>
      </c>
      <c r="D557" s="270"/>
      <c r="E557" s="270"/>
      <c r="F557" s="256" t="s">
        <v>3972</v>
      </c>
      <c r="G557" s="256" t="s">
        <v>4046</v>
      </c>
      <c r="H557" s="256" t="s">
        <v>4128</v>
      </c>
      <c r="I557" s="256" t="s">
        <v>4129</v>
      </c>
      <c r="J557" s="256" t="str">
        <f t="shared" si="8"/>
        <v xml:space="preserve">CAPACITACIÓN: Implementar estrategias de capacitación y formación para mejorar las habilidades y conocimientos del personal en el desempeño de sus funciones, acorde a las necesidades, valores y ejes institucionales. </v>
      </c>
      <c r="K557" s="256" t="s">
        <v>4137</v>
      </c>
      <c r="Q557" s="256" t="s">
        <v>3172</v>
      </c>
      <c r="R557" s="256" t="s">
        <v>3249</v>
      </c>
      <c r="S557" s="256" t="s">
        <v>1270</v>
      </c>
      <c r="T557" s="256" t="s">
        <v>3434</v>
      </c>
      <c r="V557" s="498">
        <v>0</v>
      </c>
      <c r="W557" s="498">
        <v>1</v>
      </c>
      <c r="X557" s="498">
        <v>0.1</v>
      </c>
      <c r="Y557" s="498">
        <v>0.2</v>
      </c>
      <c r="Z557" s="498">
        <v>0.4</v>
      </c>
      <c r="AA557" s="498">
        <v>0.6</v>
      </c>
      <c r="AB557" s="498">
        <v>0.8</v>
      </c>
      <c r="AC557" s="498">
        <v>1</v>
      </c>
      <c r="AE557" s="256" t="s">
        <v>4132</v>
      </c>
      <c r="AF557" s="256">
        <v>2025</v>
      </c>
      <c r="AG557" s="256" t="s">
        <v>4138</v>
      </c>
      <c r="AH557" s="256" t="s">
        <v>1270</v>
      </c>
      <c r="AU557" s="270" t="e">
        <v>#N/A</v>
      </c>
      <c r="AV557" s="270" t="e">
        <v>#N/A</v>
      </c>
      <c r="AW557" s="270" t="e">
        <v>#N/A</v>
      </c>
      <c r="AX557" s="270" t="e">
        <v>#N/A</v>
      </c>
      <c r="AY557" s="270" t="e">
        <v>#N/A</v>
      </c>
      <c r="AZ557" s="270" t="e">
        <v>#N/A</v>
      </c>
      <c r="BA557" s="270" t="e">
        <v>#N/A</v>
      </c>
      <c r="BB557" s="256" t="s">
        <v>3885</v>
      </c>
    </row>
    <row r="558" spans="1:54" s="256" customFormat="1" ht="24.6" customHeight="1">
      <c r="A558" s="496">
        <v>556</v>
      </c>
      <c r="B558" s="501" t="s">
        <v>3431</v>
      </c>
      <c r="C558" s="256" t="s">
        <v>4127</v>
      </c>
      <c r="D558" s="270"/>
      <c r="E558" s="270"/>
      <c r="F558" s="256" t="s">
        <v>3972</v>
      </c>
      <c r="G558" s="256" t="s">
        <v>4046</v>
      </c>
      <c r="H558" s="256" t="s">
        <v>4128</v>
      </c>
      <c r="I558" s="256" t="s">
        <v>4129</v>
      </c>
      <c r="J558" s="256" t="str">
        <f t="shared" si="8"/>
        <v xml:space="preserve">CAPACITACIÓN: Implementar estrategias de capacitación y formación para mejorar las habilidades y conocimientos del personal en el desempeño de sus funciones, acorde a las necesidades, valores y ejes institucionales. </v>
      </c>
      <c r="K558" s="256" t="s">
        <v>4137</v>
      </c>
      <c r="Q558" s="256" t="s">
        <v>3172</v>
      </c>
      <c r="R558" s="256" t="s">
        <v>3249</v>
      </c>
      <c r="S558" s="256" t="s">
        <v>1270</v>
      </c>
      <c r="T558" s="256" t="s">
        <v>3434</v>
      </c>
      <c r="V558" s="498">
        <v>0</v>
      </c>
      <c r="W558" s="498">
        <v>1</v>
      </c>
      <c r="X558" s="498">
        <v>0.1</v>
      </c>
      <c r="Y558" s="498">
        <v>0.2</v>
      </c>
      <c r="Z558" s="498">
        <v>0.4</v>
      </c>
      <c r="AA558" s="498">
        <v>0.6</v>
      </c>
      <c r="AB558" s="498">
        <v>0.8</v>
      </c>
      <c r="AC558" s="498">
        <v>1</v>
      </c>
      <c r="AE558" s="256" t="s">
        <v>4132</v>
      </c>
      <c r="AF558" s="256" t="s">
        <v>3774</v>
      </c>
      <c r="AG558" s="256" t="s">
        <v>4139</v>
      </c>
      <c r="AH558" s="256" t="s">
        <v>1270</v>
      </c>
      <c r="AU558" s="270" t="e">
        <v>#N/A</v>
      </c>
      <c r="AV558" s="270" t="e">
        <v>#N/A</v>
      </c>
      <c r="AW558" s="270" t="e">
        <v>#N/A</v>
      </c>
      <c r="AX558" s="270" t="e">
        <v>#N/A</v>
      </c>
      <c r="AY558" s="270" t="e">
        <v>#N/A</v>
      </c>
      <c r="AZ558" s="270" t="e">
        <v>#N/A</v>
      </c>
      <c r="BA558" s="270" t="e">
        <v>#N/A</v>
      </c>
      <c r="BB558" s="276" t="s">
        <v>3438</v>
      </c>
    </row>
    <row r="559" spans="1:54" s="256" customFormat="1" ht="24.6" customHeight="1">
      <c r="A559" s="499">
        <v>557</v>
      </c>
      <c r="B559" s="501" t="s">
        <v>3431</v>
      </c>
      <c r="C559" s="256" t="s">
        <v>4127</v>
      </c>
      <c r="D559" s="270"/>
      <c r="E559" s="270"/>
      <c r="F559" s="256" t="s">
        <v>3972</v>
      </c>
      <c r="G559" s="256" t="s">
        <v>4046</v>
      </c>
      <c r="H559" s="256" t="s">
        <v>4128</v>
      </c>
      <c r="I559" s="256" t="s">
        <v>4129</v>
      </c>
      <c r="J559" s="256" t="str">
        <f t="shared" si="8"/>
        <v xml:space="preserve">CAPACITACIÓN: Implementar estrategias de capacitación y formación para mejorar las habilidades y conocimientos del personal en el desempeño de sus funciones, acorde a las necesidades, valores y ejes institucionales. </v>
      </c>
      <c r="K559" s="256" t="s">
        <v>4137</v>
      </c>
      <c r="Q559" s="256" t="s">
        <v>3172</v>
      </c>
      <c r="R559" s="256" t="s">
        <v>3249</v>
      </c>
      <c r="S559" s="256" t="s">
        <v>1270</v>
      </c>
      <c r="T559" s="256" t="s">
        <v>3434</v>
      </c>
      <c r="V559" s="498">
        <v>0</v>
      </c>
      <c r="W559" s="498">
        <v>1</v>
      </c>
      <c r="X559" s="498">
        <v>0.1</v>
      </c>
      <c r="Y559" s="498">
        <v>0.2</v>
      </c>
      <c r="Z559" s="498">
        <v>0.4</v>
      </c>
      <c r="AA559" s="498">
        <v>0.6</v>
      </c>
      <c r="AB559" s="498">
        <v>0.8</v>
      </c>
      <c r="AC559" s="498">
        <v>1</v>
      </c>
      <c r="AE559" s="256" t="s">
        <v>4132</v>
      </c>
      <c r="AF559" s="256" t="s">
        <v>3615</v>
      </c>
      <c r="AG559" s="256" t="s">
        <v>4140</v>
      </c>
      <c r="AH559" s="256" t="s">
        <v>1270</v>
      </c>
      <c r="AU559" s="270" t="e">
        <v>#N/A</v>
      </c>
      <c r="AV559" s="270" t="e">
        <v>#N/A</v>
      </c>
      <c r="AW559" s="270" t="e">
        <v>#N/A</v>
      </c>
      <c r="AX559" s="270" t="e">
        <v>#N/A</v>
      </c>
      <c r="AY559" s="270" t="e">
        <v>#N/A</v>
      </c>
      <c r="AZ559" s="270" t="e">
        <v>#N/A</v>
      </c>
      <c r="BA559" s="270" t="e">
        <v>#N/A</v>
      </c>
      <c r="BB559" s="276" t="s">
        <v>3438</v>
      </c>
    </row>
    <row r="560" spans="1:54" s="256" customFormat="1" ht="24.6" customHeight="1">
      <c r="A560" s="500">
        <v>558</v>
      </c>
      <c r="B560" s="497" t="s">
        <v>3418</v>
      </c>
      <c r="C560" s="256" t="s">
        <v>3419</v>
      </c>
      <c r="D560" s="270"/>
      <c r="E560" s="270"/>
      <c r="F560" s="256" t="s">
        <v>3972</v>
      </c>
      <c r="G560" s="256" t="s">
        <v>4046</v>
      </c>
      <c r="H560" s="256" t="s">
        <v>4128</v>
      </c>
      <c r="I560" s="256" t="s">
        <v>4129</v>
      </c>
      <c r="J560" s="256" t="str">
        <f t="shared" si="8"/>
        <v xml:space="preserve">CAPACITACIÓN: Implementar estrategias de capacitación y formación para mejorar las habilidades y conocimientos del personal en el desempeño de sus funciones, acorde a las necesidades, valores y ejes institucionales. </v>
      </c>
      <c r="K560" s="256" t="s">
        <v>4141</v>
      </c>
      <c r="Q560" s="256" t="s">
        <v>3174</v>
      </c>
      <c r="R560" s="283" t="s">
        <v>3425</v>
      </c>
      <c r="S560" s="256" t="s">
        <v>3426</v>
      </c>
      <c r="AU560" s="270"/>
      <c r="AV560" s="270"/>
      <c r="AW560" s="270"/>
      <c r="AX560" s="270"/>
      <c r="AY560" s="270"/>
      <c r="AZ560" s="270"/>
      <c r="BA560" s="270"/>
    </row>
    <row r="561" spans="1:54" s="256" customFormat="1" ht="24.6" customHeight="1">
      <c r="A561" s="496">
        <v>559</v>
      </c>
      <c r="B561" s="497" t="s">
        <v>3418</v>
      </c>
      <c r="C561" s="256" t="s">
        <v>3419</v>
      </c>
      <c r="D561" s="270"/>
      <c r="E561" s="270"/>
      <c r="F561" s="256" t="s">
        <v>3972</v>
      </c>
      <c r="G561" s="256" t="s">
        <v>4046</v>
      </c>
      <c r="H561" s="256" t="s">
        <v>4128</v>
      </c>
      <c r="I561" s="256" t="s">
        <v>4129</v>
      </c>
      <c r="J561" s="256" t="str">
        <f t="shared" si="8"/>
        <v xml:space="preserve">CAPACITACIÓN: Implementar estrategias de capacitación y formación para mejorar las habilidades y conocimientos del personal en el desempeño de sus funciones, acorde a las necesidades, valores y ejes institucionales. </v>
      </c>
      <c r="K561" s="256" t="s">
        <v>4141</v>
      </c>
      <c r="Q561" s="256" t="s">
        <v>3174</v>
      </c>
      <c r="R561" s="283" t="s">
        <v>3425</v>
      </c>
      <c r="S561" s="256" t="s">
        <v>3426</v>
      </c>
      <c r="AU561" s="270"/>
      <c r="AV561" s="270"/>
      <c r="AW561" s="270"/>
      <c r="AX561" s="270"/>
      <c r="AY561" s="270"/>
      <c r="AZ561" s="270"/>
      <c r="BA561" s="270"/>
      <c r="BB561" s="276"/>
    </row>
    <row r="562" spans="1:54" s="256" customFormat="1" ht="24.6" customHeight="1">
      <c r="A562" s="499">
        <v>560</v>
      </c>
      <c r="B562" s="497" t="s">
        <v>3418</v>
      </c>
      <c r="C562" s="256" t="s">
        <v>3419</v>
      </c>
      <c r="D562" s="270"/>
      <c r="E562" s="270"/>
      <c r="F562" s="256" t="s">
        <v>3972</v>
      </c>
      <c r="G562" s="256" t="s">
        <v>4046</v>
      </c>
      <c r="H562" s="256" t="s">
        <v>4128</v>
      </c>
      <c r="I562" s="256" t="s">
        <v>4129</v>
      </c>
      <c r="J562" s="256" t="str">
        <f t="shared" si="8"/>
        <v xml:space="preserve">CAPACITACIÓN: Implementar estrategias de capacitación y formación para mejorar las habilidades y conocimientos del personal en el desempeño de sus funciones, acorde a las necesidades, valores y ejes institucionales. </v>
      </c>
      <c r="K562" s="256" t="s">
        <v>4141</v>
      </c>
      <c r="Q562" s="256" t="s">
        <v>3174</v>
      </c>
      <c r="R562" s="283" t="s">
        <v>3425</v>
      </c>
      <c r="S562" s="256" t="s">
        <v>3426</v>
      </c>
      <c r="AU562" s="270"/>
      <c r="AV562" s="270"/>
      <c r="AW562" s="270"/>
      <c r="AX562" s="270"/>
      <c r="AY562" s="270"/>
      <c r="AZ562" s="270"/>
      <c r="BA562" s="270"/>
      <c r="BB562" s="276"/>
    </row>
    <row r="563" spans="1:54" s="256" customFormat="1" ht="24.6" customHeight="1">
      <c r="A563" s="496">
        <v>561</v>
      </c>
      <c r="B563" s="497" t="s">
        <v>3418</v>
      </c>
      <c r="C563" s="256" t="s">
        <v>3419</v>
      </c>
      <c r="D563" s="270"/>
      <c r="E563" s="270"/>
      <c r="F563" s="256" t="s">
        <v>3972</v>
      </c>
      <c r="G563" s="256" t="s">
        <v>4046</v>
      </c>
      <c r="H563" s="256" t="s">
        <v>4128</v>
      </c>
      <c r="I563" s="256" t="s">
        <v>4129</v>
      </c>
      <c r="J563" s="256" t="str">
        <f t="shared" si="8"/>
        <v xml:space="preserve">CAPACITACIÓN: Implementar estrategias de capacitación y formación para mejorar las habilidades y conocimientos del personal en el desempeño de sus funciones, acorde a las necesidades, valores y ejes institucionales. </v>
      </c>
      <c r="K563" s="256" t="s">
        <v>4141</v>
      </c>
      <c r="Q563" s="256" t="s">
        <v>3174</v>
      </c>
      <c r="R563" s="283" t="s">
        <v>3425</v>
      </c>
      <c r="S563" s="256" t="s">
        <v>3426</v>
      </c>
      <c r="AU563" s="270"/>
      <c r="AV563" s="270"/>
      <c r="AW563" s="270"/>
      <c r="AX563" s="270"/>
      <c r="AY563" s="270"/>
      <c r="AZ563" s="270"/>
      <c r="BA563" s="270"/>
      <c r="BB563" s="276"/>
    </row>
    <row r="564" spans="1:54" s="256" customFormat="1" ht="24.6" customHeight="1">
      <c r="A564" s="499">
        <v>562</v>
      </c>
      <c r="B564" s="497" t="s">
        <v>3418</v>
      </c>
      <c r="C564" s="256" t="s">
        <v>3548</v>
      </c>
      <c r="D564" s="270"/>
      <c r="E564" s="270"/>
      <c r="F564" s="256" t="s">
        <v>3972</v>
      </c>
      <c r="G564" s="256" t="s">
        <v>4046</v>
      </c>
      <c r="H564" s="256" t="s">
        <v>4128</v>
      </c>
      <c r="I564" s="256" t="s">
        <v>4129</v>
      </c>
      <c r="J564" s="256" t="str">
        <f t="shared" si="8"/>
        <v xml:space="preserve">CAPACITACIÓN: Implementar estrategias de capacitación y formación para mejorar las habilidades y conocimientos del personal en el desempeño de sus funciones, acorde a las necesidades, valores y ejes institucionales. </v>
      </c>
      <c r="K564" s="256" t="s">
        <v>4141</v>
      </c>
      <c r="Q564" s="256" t="s">
        <v>3133</v>
      </c>
      <c r="R564" s="256" t="s">
        <v>3425</v>
      </c>
      <c r="S564" s="256" t="s">
        <v>32</v>
      </c>
      <c r="AU564" s="270"/>
      <c r="AV564" s="270"/>
      <c r="AW564" s="270"/>
      <c r="AX564" s="270"/>
      <c r="AY564" s="270"/>
      <c r="AZ564" s="270"/>
      <c r="BA564" s="270"/>
    </row>
    <row r="565" spans="1:54" s="256" customFormat="1" ht="24.6" customHeight="1">
      <c r="A565" s="500">
        <v>563</v>
      </c>
      <c r="B565" s="497" t="s">
        <v>3418</v>
      </c>
      <c r="C565" s="256" t="s">
        <v>3548</v>
      </c>
      <c r="D565" s="270"/>
      <c r="E565" s="270"/>
      <c r="F565" s="256" t="s">
        <v>3972</v>
      </c>
      <c r="G565" s="256" t="s">
        <v>4046</v>
      </c>
      <c r="H565" s="256" t="s">
        <v>4128</v>
      </c>
      <c r="I565" s="256" t="s">
        <v>4129</v>
      </c>
      <c r="J565" s="256" t="str">
        <f t="shared" si="8"/>
        <v xml:space="preserve">CAPACITACIÓN: Implementar estrategias de capacitación y formación para mejorar las habilidades y conocimientos del personal en el desempeño de sus funciones, acorde a las necesidades, valores y ejes institucionales. </v>
      </c>
      <c r="K565" s="256" t="s">
        <v>4141</v>
      </c>
      <c r="Q565" s="256" t="s">
        <v>3133</v>
      </c>
      <c r="R565" s="256" t="s">
        <v>3425</v>
      </c>
      <c r="S565" s="256" t="s">
        <v>32</v>
      </c>
      <c r="AU565" s="270"/>
      <c r="AV565" s="270"/>
      <c r="AW565" s="270"/>
      <c r="AX565" s="270"/>
      <c r="AY565" s="270"/>
      <c r="AZ565" s="270"/>
      <c r="BA565" s="270"/>
      <c r="BB565" s="276"/>
    </row>
    <row r="566" spans="1:54" s="256" customFormat="1" ht="24.6" customHeight="1">
      <c r="A566" s="496">
        <v>564</v>
      </c>
      <c r="B566" s="497" t="s">
        <v>3418</v>
      </c>
      <c r="C566" s="256" t="s">
        <v>3548</v>
      </c>
      <c r="D566" s="270"/>
      <c r="E566" s="270"/>
      <c r="F566" s="256" t="s">
        <v>3972</v>
      </c>
      <c r="G566" s="256" t="s">
        <v>4046</v>
      </c>
      <c r="H566" s="256" t="s">
        <v>4128</v>
      </c>
      <c r="I566" s="256" t="s">
        <v>4129</v>
      </c>
      <c r="J566" s="256" t="str">
        <f t="shared" si="8"/>
        <v xml:space="preserve">CAPACITACIÓN: Implementar estrategias de capacitación y formación para mejorar las habilidades y conocimientos del personal en el desempeño de sus funciones, acorde a las necesidades, valores y ejes institucionales. </v>
      </c>
      <c r="K566" s="256" t="s">
        <v>4141</v>
      </c>
      <c r="Q566" s="256" t="s">
        <v>3133</v>
      </c>
      <c r="R566" s="256" t="s">
        <v>3425</v>
      </c>
      <c r="S566" s="256" t="s">
        <v>32</v>
      </c>
      <c r="AU566" s="270"/>
      <c r="AV566" s="270"/>
      <c r="AW566" s="270"/>
      <c r="AX566" s="270"/>
      <c r="AY566" s="270"/>
      <c r="AZ566" s="270"/>
      <c r="BA566" s="270"/>
      <c r="BB566" s="276"/>
    </row>
    <row r="567" spans="1:54" s="256" customFormat="1" ht="24.6" customHeight="1">
      <c r="A567" s="499">
        <v>565</v>
      </c>
      <c r="B567" s="497" t="s">
        <v>3418</v>
      </c>
      <c r="C567" s="256" t="s">
        <v>3548</v>
      </c>
      <c r="D567" s="270"/>
      <c r="E567" s="270"/>
      <c r="F567" s="256" t="s">
        <v>3972</v>
      </c>
      <c r="G567" s="256" t="s">
        <v>4046</v>
      </c>
      <c r="H567" s="256" t="s">
        <v>4128</v>
      </c>
      <c r="I567" s="256" t="s">
        <v>4129</v>
      </c>
      <c r="J567" s="256" t="str">
        <f t="shared" si="8"/>
        <v xml:space="preserve">CAPACITACIÓN: Implementar estrategias de capacitación y formación para mejorar las habilidades y conocimientos del personal en el desempeño de sus funciones, acorde a las necesidades, valores y ejes institucionales. </v>
      </c>
      <c r="K567" s="256" t="s">
        <v>4141</v>
      </c>
      <c r="Q567" s="256" t="s">
        <v>3133</v>
      </c>
      <c r="R567" s="256" t="s">
        <v>3425</v>
      </c>
      <c r="S567" s="256" t="s">
        <v>32</v>
      </c>
      <c r="AU567" s="270"/>
      <c r="AV567" s="270"/>
      <c r="AW567" s="270"/>
      <c r="AX567" s="270"/>
      <c r="AY567" s="270"/>
      <c r="AZ567" s="270"/>
      <c r="BA567" s="270"/>
      <c r="BB567" s="276"/>
    </row>
    <row r="568" spans="1:54" s="256" customFormat="1" ht="24.6" customHeight="1">
      <c r="A568" s="496">
        <v>566</v>
      </c>
      <c r="B568" s="497" t="s">
        <v>3418</v>
      </c>
      <c r="C568" s="256" t="s">
        <v>4127</v>
      </c>
      <c r="D568" s="270"/>
      <c r="E568" s="270"/>
      <c r="F568" s="256" t="s">
        <v>3972</v>
      </c>
      <c r="G568" s="256" t="s">
        <v>4046</v>
      </c>
      <c r="H568" s="256" t="s">
        <v>4128</v>
      </c>
      <c r="I568" s="256" t="s">
        <v>4129</v>
      </c>
      <c r="J568" s="256" t="str">
        <f t="shared" si="8"/>
        <v xml:space="preserve">CAPACITACIÓN: Implementar estrategias de capacitación y formación para mejorar las habilidades y conocimientos del personal en el desempeño de sus funciones, acorde a las necesidades, valores y ejes institucionales. </v>
      </c>
      <c r="K568" s="256" t="s">
        <v>4141</v>
      </c>
      <c r="Q568" s="256" t="s">
        <v>3145</v>
      </c>
      <c r="R568" s="270" t="s">
        <v>3425</v>
      </c>
      <c r="S568" s="256" t="s">
        <v>1270</v>
      </c>
      <c r="AU568" s="270"/>
      <c r="AV568" s="270"/>
      <c r="AW568" s="270"/>
      <c r="AX568" s="270"/>
      <c r="AY568" s="270"/>
      <c r="AZ568" s="270"/>
      <c r="BA568" s="270"/>
    </row>
    <row r="569" spans="1:54" s="256" customFormat="1" ht="24.6" customHeight="1">
      <c r="A569" s="499">
        <v>567</v>
      </c>
      <c r="B569" s="497" t="s">
        <v>3418</v>
      </c>
      <c r="C569" s="256" t="s">
        <v>4127</v>
      </c>
      <c r="D569" s="270"/>
      <c r="E569" s="270"/>
      <c r="F569" s="256" t="s">
        <v>3972</v>
      </c>
      <c r="G569" s="256" t="s">
        <v>4046</v>
      </c>
      <c r="H569" s="256" t="s">
        <v>4128</v>
      </c>
      <c r="I569" s="256" t="s">
        <v>4129</v>
      </c>
      <c r="J569" s="256" t="str">
        <f t="shared" si="8"/>
        <v xml:space="preserve">CAPACITACIÓN: Implementar estrategias de capacitación y formación para mejorar las habilidades y conocimientos del personal en el desempeño de sus funciones, acorde a las necesidades, valores y ejes institucionales. </v>
      </c>
      <c r="K569" s="256" t="s">
        <v>4141</v>
      </c>
      <c r="Q569" s="256" t="s">
        <v>3145</v>
      </c>
      <c r="R569" s="270" t="s">
        <v>3425</v>
      </c>
      <c r="S569" s="256" t="s">
        <v>1270</v>
      </c>
      <c r="AU569" s="270"/>
      <c r="AV569" s="270"/>
      <c r="AW569" s="270"/>
      <c r="AX569" s="270"/>
      <c r="AY569" s="270"/>
      <c r="AZ569" s="270"/>
      <c r="BA569" s="270"/>
      <c r="BB569" s="276"/>
    </row>
    <row r="570" spans="1:54" s="256" customFormat="1" ht="24.6" customHeight="1">
      <c r="A570" s="500">
        <v>568</v>
      </c>
      <c r="B570" s="497" t="s">
        <v>3418</v>
      </c>
      <c r="C570" s="256" t="s">
        <v>4127</v>
      </c>
      <c r="D570" s="270"/>
      <c r="E570" s="270"/>
      <c r="F570" s="256" t="s">
        <v>3972</v>
      </c>
      <c r="G570" s="256" t="s">
        <v>4046</v>
      </c>
      <c r="H570" s="256" t="s">
        <v>4128</v>
      </c>
      <c r="I570" s="256" t="s">
        <v>4129</v>
      </c>
      <c r="J570" s="256" t="str">
        <f t="shared" si="8"/>
        <v xml:space="preserve">CAPACITACIÓN: Implementar estrategias de capacitación y formación para mejorar las habilidades y conocimientos del personal en el desempeño de sus funciones, acorde a las necesidades, valores y ejes institucionales. </v>
      </c>
      <c r="K570" s="256" t="s">
        <v>4141</v>
      </c>
      <c r="Q570" s="256" t="s">
        <v>3145</v>
      </c>
      <c r="R570" s="270" t="s">
        <v>3425</v>
      </c>
      <c r="S570" s="256" t="s">
        <v>1270</v>
      </c>
      <c r="AU570" s="270"/>
      <c r="AV570" s="270"/>
      <c r="AW570" s="270"/>
      <c r="AX570" s="270"/>
      <c r="AY570" s="270"/>
      <c r="AZ570" s="270"/>
      <c r="BA570" s="270"/>
      <c r="BB570" s="276"/>
    </row>
    <row r="571" spans="1:54" s="256" customFormat="1" ht="24.6" customHeight="1">
      <c r="A571" s="496">
        <v>569</v>
      </c>
      <c r="B571" s="497" t="s">
        <v>3418</v>
      </c>
      <c r="C571" s="256" t="s">
        <v>4127</v>
      </c>
      <c r="D571" s="270"/>
      <c r="E571" s="270"/>
      <c r="F571" s="256" t="s">
        <v>3972</v>
      </c>
      <c r="G571" s="256" t="s">
        <v>4046</v>
      </c>
      <c r="H571" s="256" t="s">
        <v>4128</v>
      </c>
      <c r="I571" s="256" t="s">
        <v>4129</v>
      </c>
      <c r="J571" s="256" t="str">
        <f t="shared" si="8"/>
        <v xml:space="preserve">CAPACITACIÓN: Implementar estrategias de capacitación y formación para mejorar las habilidades y conocimientos del personal en el desempeño de sus funciones, acorde a las necesidades, valores y ejes institucionales. </v>
      </c>
      <c r="K571" s="256" t="s">
        <v>4141</v>
      </c>
      <c r="Q571" s="256" t="s">
        <v>3145</v>
      </c>
      <c r="R571" s="270" t="s">
        <v>3425</v>
      </c>
      <c r="S571" s="256" t="s">
        <v>1270</v>
      </c>
      <c r="AU571" s="270"/>
      <c r="AV571" s="270"/>
      <c r="AW571" s="270"/>
      <c r="AX571" s="270"/>
      <c r="AY571" s="270"/>
      <c r="AZ571" s="270"/>
      <c r="BA571" s="270"/>
      <c r="BB571" s="276"/>
    </row>
    <row r="572" spans="1:54" s="256" customFormat="1" ht="24.6" customHeight="1">
      <c r="A572" s="499">
        <v>570</v>
      </c>
      <c r="B572" s="501" t="s">
        <v>3431</v>
      </c>
      <c r="C572" s="256" t="s">
        <v>4127</v>
      </c>
      <c r="D572" s="270"/>
      <c r="E572" s="270"/>
      <c r="F572" s="256" t="s">
        <v>3972</v>
      </c>
      <c r="G572" s="256" t="s">
        <v>4046</v>
      </c>
      <c r="H572" s="256" t="s">
        <v>4128</v>
      </c>
      <c r="I572" s="256" t="s">
        <v>4129</v>
      </c>
      <c r="J572" s="256" t="str">
        <f t="shared" si="8"/>
        <v xml:space="preserve">CAPACITACIÓN: Implementar estrategias de capacitación y formación para mejorar las habilidades y conocimientos del personal en el desempeño de sus funciones, acorde a las necesidades, valores y ejes institucionales. </v>
      </c>
      <c r="K572" s="256" t="s">
        <v>4142</v>
      </c>
      <c r="Q572" s="256" t="s">
        <v>3065</v>
      </c>
      <c r="R572" s="256" t="s">
        <v>3260</v>
      </c>
      <c r="S572" s="256" t="s">
        <v>1270</v>
      </c>
      <c r="T572" s="256" t="s">
        <v>3434</v>
      </c>
      <c r="V572" s="498">
        <v>0</v>
      </c>
      <c r="W572" s="498">
        <v>1</v>
      </c>
      <c r="X572" s="508">
        <v>0.1</v>
      </c>
      <c r="Y572" s="508">
        <v>0.2</v>
      </c>
      <c r="Z572" s="508">
        <v>0.4</v>
      </c>
      <c r="AA572" s="508">
        <v>0.6</v>
      </c>
      <c r="AB572" s="508">
        <v>0.8</v>
      </c>
      <c r="AC572" s="508">
        <v>1</v>
      </c>
      <c r="AE572" s="256" t="s">
        <v>4143</v>
      </c>
      <c r="AF572" s="256">
        <v>2025</v>
      </c>
      <c r="AG572" s="256" t="s">
        <v>4144</v>
      </c>
      <c r="AH572" s="256" t="s">
        <v>4145</v>
      </c>
      <c r="AT572" s="256" t="s">
        <v>79</v>
      </c>
      <c r="AU572" s="270" t="s">
        <v>80</v>
      </c>
      <c r="AV572" s="270" t="s">
        <v>1276</v>
      </c>
      <c r="AW572" s="270" t="s">
        <v>1099</v>
      </c>
      <c r="AX572" s="270" t="s">
        <v>1275</v>
      </c>
      <c r="AY572" s="270" t="s">
        <v>1270</v>
      </c>
      <c r="AZ572" s="270" t="s">
        <v>1271</v>
      </c>
      <c r="BA572" s="270" t="s">
        <v>41</v>
      </c>
      <c r="BB572" s="270" t="s">
        <v>3442</v>
      </c>
    </row>
    <row r="573" spans="1:54" s="256" customFormat="1" ht="24.6" customHeight="1">
      <c r="A573" s="496">
        <v>571</v>
      </c>
      <c r="B573" s="501" t="s">
        <v>3431</v>
      </c>
      <c r="C573" s="256" t="s">
        <v>4127</v>
      </c>
      <c r="D573" s="270"/>
      <c r="E573" s="270"/>
      <c r="F573" s="256" t="s">
        <v>3972</v>
      </c>
      <c r="G573" s="256" t="s">
        <v>4046</v>
      </c>
      <c r="H573" s="256" t="s">
        <v>4128</v>
      </c>
      <c r="I573" s="256" t="s">
        <v>4129</v>
      </c>
      <c r="J573" s="256" t="str">
        <f t="shared" si="8"/>
        <v xml:space="preserve">CAPACITACIÓN: Implementar estrategias de capacitación y formación para mejorar las habilidades y conocimientos del personal en el desempeño de sus funciones, acorde a las necesidades, valores y ejes institucionales. </v>
      </c>
      <c r="K573" s="256" t="s">
        <v>4142</v>
      </c>
      <c r="Q573" s="256" t="s">
        <v>3065</v>
      </c>
      <c r="R573" s="256" t="s">
        <v>3260</v>
      </c>
      <c r="S573" s="256" t="s">
        <v>1270</v>
      </c>
      <c r="T573" s="256" t="s">
        <v>3434</v>
      </c>
      <c r="V573" s="498">
        <v>0</v>
      </c>
      <c r="W573" s="498">
        <v>1</v>
      </c>
      <c r="X573" s="508">
        <v>0.1</v>
      </c>
      <c r="Y573" s="508">
        <v>0.2</v>
      </c>
      <c r="Z573" s="508">
        <v>0.4</v>
      </c>
      <c r="AA573" s="508">
        <v>0.6</v>
      </c>
      <c r="AB573" s="508">
        <v>0.8</v>
      </c>
      <c r="AC573" s="508">
        <v>1</v>
      </c>
      <c r="AE573" s="256" t="s">
        <v>4143</v>
      </c>
      <c r="AF573" s="256" t="s">
        <v>3774</v>
      </c>
      <c r="AG573" s="256" t="s">
        <v>4146</v>
      </c>
      <c r="AH573" s="256" t="s">
        <v>4145</v>
      </c>
      <c r="AU573" s="270" t="e">
        <v>#N/A</v>
      </c>
      <c r="AV573" s="270" t="e">
        <v>#N/A</v>
      </c>
      <c r="AW573" s="270" t="e">
        <v>#N/A</v>
      </c>
      <c r="AX573" s="270" t="e">
        <v>#N/A</v>
      </c>
      <c r="AY573" s="270" t="e">
        <v>#N/A</v>
      </c>
      <c r="AZ573" s="270" t="e">
        <v>#N/A</v>
      </c>
      <c r="BA573" s="270" t="e">
        <v>#N/A</v>
      </c>
      <c r="BB573" s="276" t="s">
        <v>3438</v>
      </c>
    </row>
    <row r="574" spans="1:54" s="256" customFormat="1" ht="24.6" customHeight="1">
      <c r="A574" s="499">
        <v>572</v>
      </c>
      <c r="B574" s="501" t="s">
        <v>3431</v>
      </c>
      <c r="C574" s="256" t="s">
        <v>4127</v>
      </c>
      <c r="D574" s="270"/>
      <c r="E574" s="270"/>
      <c r="F574" s="256" t="s">
        <v>3972</v>
      </c>
      <c r="G574" s="256" t="s">
        <v>4046</v>
      </c>
      <c r="H574" s="256" t="s">
        <v>4128</v>
      </c>
      <c r="I574" s="256" t="s">
        <v>4129</v>
      </c>
      <c r="J574" s="256" t="str">
        <f t="shared" si="8"/>
        <v xml:space="preserve">CAPACITACIÓN: Implementar estrategias de capacitación y formación para mejorar las habilidades y conocimientos del personal en el desempeño de sus funciones, acorde a las necesidades, valores y ejes institucionales. </v>
      </c>
      <c r="K574" s="256" t="s">
        <v>4142</v>
      </c>
      <c r="Q574" s="256" t="s">
        <v>3065</v>
      </c>
      <c r="R574" s="256" t="s">
        <v>3260</v>
      </c>
      <c r="S574" s="256" t="s">
        <v>1270</v>
      </c>
      <c r="T574" s="256" t="s">
        <v>3434</v>
      </c>
      <c r="V574" s="498">
        <v>0</v>
      </c>
      <c r="W574" s="498">
        <v>1</v>
      </c>
      <c r="X574" s="508">
        <v>0.1</v>
      </c>
      <c r="Y574" s="508">
        <v>0.2</v>
      </c>
      <c r="Z574" s="508">
        <v>0.4</v>
      </c>
      <c r="AA574" s="508">
        <v>0.6</v>
      </c>
      <c r="AB574" s="508">
        <v>0.8</v>
      </c>
      <c r="AC574" s="508">
        <v>1</v>
      </c>
      <c r="AE574" s="256" t="s">
        <v>4143</v>
      </c>
      <c r="AF574" s="256" t="s">
        <v>3615</v>
      </c>
      <c r="AG574" s="518" t="s">
        <v>4147</v>
      </c>
      <c r="AH574" s="256" t="s">
        <v>4145</v>
      </c>
      <c r="AU574" s="270" t="e">
        <v>#N/A</v>
      </c>
      <c r="AV574" s="270" t="e">
        <v>#N/A</v>
      </c>
      <c r="AW574" s="270" t="e">
        <v>#N/A</v>
      </c>
      <c r="AX574" s="270" t="e">
        <v>#N/A</v>
      </c>
      <c r="AY574" s="270" t="e">
        <v>#N/A</v>
      </c>
      <c r="AZ574" s="270" t="e">
        <v>#N/A</v>
      </c>
      <c r="BA574" s="270" t="e">
        <v>#N/A</v>
      </c>
      <c r="BB574" s="276" t="s">
        <v>3438</v>
      </c>
    </row>
    <row r="575" spans="1:54" s="256" customFormat="1" ht="24.6" customHeight="1">
      <c r="A575" s="500">
        <v>573</v>
      </c>
      <c r="B575" s="501" t="s">
        <v>3431</v>
      </c>
      <c r="C575" s="256" t="s">
        <v>4127</v>
      </c>
      <c r="D575" s="270"/>
      <c r="E575" s="270"/>
      <c r="F575" s="256" t="s">
        <v>3972</v>
      </c>
      <c r="G575" s="256" t="s">
        <v>4046</v>
      </c>
      <c r="H575" s="256" t="s">
        <v>4128</v>
      </c>
      <c r="I575" s="256" t="s">
        <v>4129</v>
      </c>
      <c r="J575" s="256" t="str">
        <f t="shared" si="8"/>
        <v xml:space="preserve">CAPACITACIÓN: Implementar estrategias de capacitación y formación para mejorar las habilidades y conocimientos del personal en el desempeño de sus funciones, acorde a las necesidades, valores y ejes institucionales. </v>
      </c>
      <c r="K575" s="256" t="s">
        <v>4148</v>
      </c>
      <c r="Q575" s="256" t="s">
        <v>3053</v>
      </c>
      <c r="R575" s="256" t="s">
        <v>3291</v>
      </c>
      <c r="S575" s="256" t="s">
        <v>1270</v>
      </c>
      <c r="T575" s="256" t="s">
        <v>3582</v>
      </c>
      <c r="V575" s="498">
        <v>0</v>
      </c>
      <c r="W575" s="498">
        <v>1</v>
      </c>
      <c r="X575" s="508">
        <v>0.1</v>
      </c>
      <c r="Y575" s="508">
        <v>0.2</v>
      </c>
      <c r="Z575" s="508">
        <v>0.4</v>
      </c>
      <c r="AA575" s="508">
        <v>0.6</v>
      </c>
      <c r="AB575" s="508">
        <v>0.8</v>
      </c>
      <c r="AC575" s="508">
        <v>1</v>
      </c>
      <c r="AE575" s="256" t="s">
        <v>4149</v>
      </c>
      <c r="AF575" s="256">
        <v>2025</v>
      </c>
      <c r="AG575" s="256" t="s">
        <v>4150</v>
      </c>
      <c r="AH575" s="256" t="s">
        <v>1270</v>
      </c>
      <c r="AK575" s="256" t="s">
        <v>4151</v>
      </c>
      <c r="AT575" s="256" t="s">
        <v>76</v>
      </c>
      <c r="AU575" s="270" t="s">
        <v>77</v>
      </c>
      <c r="AV575" s="270" t="s">
        <v>525</v>
      </c>
      <c r="AW575" s="270" t="s">
        <v>1266</v>
      </c>
      <c r="AX575" s="270" t="s">
        <v>1265</v>
      </c>
      <c r="AY575" s="270" t="s">
        <v>1270</v>
      </c>
      <c r="AZ575" s="270" t="s">
        <v>1271</v>
      </c>
      <c r="BA575" s="270" t="s">
        <v>41</v>
      </c>
      <c r="BB575" s="270" t="s">
        <v>3442</v>
      </c>
    </row>
    <row r="576" spans="1:54" s="256" customFormat="1" ht="24.6" customHeight="1">
      <c r="A576" s="496">
        <v>574</v>
      </c>
      <c r="B576" s="501" t="s">
        <v>3431</v>
      </c>
      <c r="C576" s="256" t="s">
        <v>4127</v>
      </c>
      <c r="D576" s="270"/>
      <c r="E576" s="270"/>
      <c r="F576" s="256" t="s">
        <v>3972</v>
      </c>
      <c r="G576" s="256" t="s">
        <v>4046</v>
      </c>
      <c r="H576" s="256" t="s">
        <v>4128</v>
      </c>
      <c r="I576" s="256" t="s">
        <v>4129</v>
      </c>
      <c r="J576" s="256" t="str">
        <f t="shared" si="8"/>
        <v xml:space="preserve">CAPACITACIÓN: Implementar estrategias de capacitación y formación para mejorar las habilidades y conocimientos del personal en el desempeño de sus funciones, acorde a las necesidades, valores y ejes institucionales. </v>
      </c>
      <c r="K576" s="256" t="s">
        <v>4148</v>
      </c>
      <c r="Q576" s="256" t="s">
        <v>3053</v>
      </c>
      <c r="R576" s="256" t="s">
        <v>3291</v>
      </c>
      <c r="S576" s="256" t="s">
        <v>1270</v>
      </c>
      <c r="T576" s="256" t="s">
        <v>3582</v>
      </c>
      <c r="V576" s="498">
        <v>0</v>
      </c>
      <c r="W576" s="498">
        <v>1</v>
      </c>
      <c r="X576" s="508">
        <v>0.1</v>
      </c>
      <c r="Y576" s="508">
        <v>0.2</v>
      </c>
      <c r="Z576" s="508">
        <v>0.4</v>
      </c>
      <c r="AA576" s="508">
        <v>0.6</v>
      </c>
      <c r="AB576" s="508">
        <v>0.8</v>
      </c>
      <c r="AC576" s="508">
        <v>1</v>
      </c>
      <c r="AE576" s="256" t="s">
        <v>4149</v>
      </c>
      <c r="AF576" s="256" t="s">
        <v>4152</v>
      </c>
      <c r="AG576" s="256" t="s">
        <v>4153</v>
      </c>
      <c r="AH576" s="256" t="s">
        <v>1270</v>
      </c>
      <c r="AU576" s="270" t="e">
        <v>#N/A</v>
      </c>
      <c r="AV576" s="270" t="e">
        <v>#N/A</v>
      </c>
      <c r="AW576" s="270" t="e">
        <v>#N/A</v>
      </c>
      <c r="AX576" s="270" t="e">
        <v>#N/A</v>
      </c>
      <c r="AY576" s="270" t="e">
        <v>#N/A</v>
      </c>
      <c r="AZ576" s="270" t="e">
        <v>#N/A</v>
      </c>
      <c r="BA576" s="270" t="e">
        <v>#N/A</v>
      </c>
      <c r="BB576" s="276" t="s">
        <v>3438</v>
      </c>
    </row>
    <row r="577" spans="1:54" s="256" customFormat="1" ht="24.6" customHeight="1">
      <c r="A577" s="499">
        <v>575</v>
      </c>
      <c r="B577" s="501" t="s">
        <v>3431</v>
      </c>
      <c r="C577" s="256" t="s">
        <v>4127</v>
      </c>
      <c r="D577" s="270"/>
      <c r="E577" s="270"/>
      <c r="F577" s="256" t="s">
        <v>3972</v>
      </c>
      <c r="G577" s="256" t="s">
        <v>4046</v>
      </c>
      <c r="H577" s="256" t="s">
        <v>4128</v>
      </c>
      <c r="I577" s="256" t="s">
        <v>4129</v>
      </c>
      <c r="J577" s="256" t="str">
        <f t="shared" si="8"/>
        <v xml:space="preserve">CAPACITACIÓN: Implementar estrategias de capacitación y formación para mejorar las habilidades y conocimientos del personal en el desempeño de sus funciones, acorde a las necesidades, valores y ejes institucionales. </v>
      </c>
      <c r="K577" s="256" t="s">
        <v>4148</v>
      </c>
      <c r="Q577" s="256" t="s">
        <v>3053</v>
      </c>
      <c r="R577" s="256" t="s">
        <v>3291</v>
      </c>
      <c r="S577" s="256" t="s">
        <v>1270</v>
      </c>
      <c r="T577" s="256" t="s">
        <v>3582</v>
      </c>
      <c r="V577" s="498">
        <v>0</v>
      </c>
      <c r="W577" s="498">
        <v>1</v>
      </c>
      <c r="X577" s="508">
        <v>0.1</v>
      </c>
      <c r="Y577" s="508">
        <v>0.2</v>
      </c>
      <c r="Z577" s="508">
        <v>0.4</v>
      </c>
      <c r="AA577" s="508">
        <v>0.6</v>
      </c>
      <c r="AB577" s="508">
        <v>0.8</v>
      </c>
      <c r="AC577" s="508">
        <v>1</v>
      </c>
      <c r="AE577" s="256" t="s">
        <v>4149</v>
      </c>
      <c r="AF577" s="256" t="s">
        <v>4154</v>
      </c>
      <c r="AG577" s="256" t="s">
        <v>4155</v>
      </c>
      <c r="AH577" s="256" t="s">
        <v>1270</v>
      </c>
      <c r="AU577" s="270" t="e">
        <v>#N/A</v>
      </c>
      <c r="AV577" s="270" t="e">
        <v>#N/A</v>
      </c>
      <c r="AW577" s="270" t="e">
        <v>#N/A</v>
      </c>
      <c r="AX577" s="270" t="e">
        <v>#N/A</v>
      </c>
      <c r="AY577" s="270" t="e">
        <v>#N/A</v>
      </c>
      <c r="AZ577" s="270" t="e">
        <v>#N/A</v>
      </c>
      <c r="BA577" s="270" t="e">
        <v>#N/A</v>
      </c>
      <c r="BB577" s="276" t="s">
        <v>3438</v>
      </c>
    </row>
    <row r="578" spans="1:54" s="256" customFormat="1" ht="24.6" customHeight="1">
      <c r="A578" s="496">
        <v>576</v>
      </c>
      <c r="B578" s="501" t="s">
        <v>3431</v>
      </c>
      <c r="C578" s="256" t="s">
        <v>4127</v>
      </c>
      <c r="D578" s="270"/>
      <c r="E578" s="270"/>
      <c r="F578" s="256" t="s">
        <v>3972</v>
      </c>
      <c r="G578" s="256" t="s">
        <v>4046</v>
      </c>
      <c r="H578" s="256" t="s">
        <v>4128</v>
      </c>
      <c r="I578" s="256" t="s">
        <v>4129</v>
      </c>
      <c r="J578" s="256" t="str">
        <f t="shared" si="8"/>
        <v xml:space="preserve">CAPACITACIÓN: Implementar estrategias de capacitación y formación para mejorar las habilidades y conocimientos del personal en el desempeño de sus funciones, acorde a las necesidades, valores y ejes institucionales. </v>
      </c>
      <c r="K578" s="256" t="s">
        <v>4156</v>
      </c>
      <c r="Q578" s="256" t="s">
        <v>3187</v>
      </c>
      <c r="R578" s="256" t="s">
        <v>3365</v>
      </c>
      <c r="S578" s="256" t="s">
        <v>1270</v>
      </c>
      <c r="T578" s="256" t="s">
        <v>3434</v>
      </c>
      <c r="V578" s="256">
        <v>0</v>
      </c>
      <c r="W578" s="256">
        <v>10</v>
      </c>
      <c r="X578" s="256">
        <v>0</v>
      </c>
      <c r="Y578" s="256">
        <v>2</v>
      </c>
      <c r="Z578" s="256">
        <v>4</v>
      </c>
      <c r="AA578" s="256">
        <v>6</v>
      </c>
      <c r="AB578" s="256">
        <v>8</v>
      </c>
      <c r="AC578" s="256">
        <v>10</v>
      </c>
      <c r="AE578" s="256" t="s">
        <v>4157</v>
      </c>
      <c r="AF578" s="256" t="s">
        <v>3435</v>
      </c>
      <c r="AG578" s="256" t="s">
        <v>4158</v>
      </c>
      <c r="AH578" s="256" t="s">
        <v>4145</v>
      </c>
      <c r="AU578" s="270" t="e">
        <v>#N/A</v>
      </c>
      <c r="AV578" s="270" t="e">
        <v>#N/A</v>
      </c>
      <c r="AW578" s="270" t="e">
        <v>#N/A</v>
      </c>
      <c r="AX578" s="270" t="e">
        <v>#N/A</v>
      </c>
      <c r="AY578" s="270" t="e">
        <v>#N/A</v>
      </c>
      <c r="AZ578" s="270" t="e">
        <v>#N/A</v>
      </c>
      <c r="BA578" s="270" t="e">
        <v>#N/A</v>
      </c>
      <c r="BB578" s="256" t="s">
        <v>3885</v>
      </c>
    </row>
    <row r="579" spans="1:54" s="256" customFormat="1" ht="24.6" customHeight="1">
      <c r="A579" s="499">
        <v>577</v>
      </c>
      <c r="B579" s="501" t="s">
        <v>3431</v>
      </c>
      <c r="C579" s="256" t="s">
        <v>4127</v>
      </c>
      <c r="D579" s="270"/>
      <c r="E579" s="270"/>
      <c r="F579" s="256" t="s">
        <v>3972</v>
      </c>
      <c r="G579" s="256" t="s">
        <v>4046</v>
      </c>
      <c r="H579" s="256" t="s">
        <v>4128</v>
      </c>
      <c r="I579" s="256" t="s">
        <v>4129</v>
      </c>
      <c r="J579" s="256" t="str">
        <f t="shared" si="8"/>
        <v xml:space="preserve">CAPACITACIÓN: Implementar estrategias de capacitación y formación para mejorar las habilidades y conocimientos del personal en el desempeño de sus funciones, acorde a las necesidades, valores y ejes institucionales. </v>
      </c>
      <c r="K579" s="256" t="s">
        <v>4156</v>
      </c>
      <c r="Q579" s="256" t="s">
        <v>3187</v>
      </c>
      <c r="R579" s="256" t="s">
        <v>3365</v>
      </c>
      <c r="S579" s="256" t="s">
        <v>1270</v>
      </c>
      <c r="T579" s="256" t="s">
        <v>3434</v>
      </c>
      <c r="V579" s="256">
        <v>0</v>
      </c>
      <c r="W579" s="256">
        <v>10</v>
      </c>
      <c r="X579" s="256">
        <v>0</v>
      </c>
      <c r="Y579" s="256">
        <v>2</v>
      </c>
      <c r="Z579" s="256">
        <v>4</v>
      </c>
      <c r="AA579" s="256">
        <v>6</v>
      </c>
      <c r="AB579" s="256">
        <v>8</v>
      </c>
      <c r="AC579" s="256">
        <v>10</v>
      </c>
      <c r="AE579" s="256" t="s">
        <v>4157</v>
      </c>
      <c r="AF579" s="256" t="s">
        <v>3435</v>
      </c>
      <c r="AG579" s="256" t="s">
        <v>4159</v>
      </c>
      <c r="AH579" s="256" t="s">
        <v>4145</v>
      </c>
      <c r="AU579" s="270" t="e">
        <v>#N/A</v>
      </c>
      <c r="AV579" s="270" t="e">
        <v>#N/A</v>
      </c>
      <c r="AW579" s="270" t="e">
        <v>#N/A</v>
      </c>
      <c r="AX579" s="270" t="e">
        <v>#N/A</v>
      </c>
      <c r="AY579" s="270" t="e">
        <v>#N/A</v>
      </c>
      <c r="AZ579" s="270" t="e">
        <v>#N/A</v>
      </c>
      <c r="BA579" s="270" t="e">
        <v>#N/A</v>
      </c>
      <c r="BB579" s="276" t="s">
        <v>3438</v>
      </c>
    </row>
    <row r="580" spans="1:54" s="256" customFormat="1" ht="24.6" customHeight="1">
      <c r="A580" s="500">
        <v>578</v>
      </c>
      <c r="B580" s="501" t="s">
        <v>3431</v>
      </c>
      <c r="C580" s="256" t="s">
        <v>4127</v>
      </c>
      <c r="D580" s="270"/>
      <c r="E580" s="270"/>
      <c r="F580" s="256" t="s">
        <v>3599</v>
      </c>
      <c r="H580" s="256" t="s">
        <v>3740</v>
      </c>
      <c r="J580" s="256" t="s">
        <v>3740</v>
      </c>
      <c r="K580" s="256" t="s">
        <v>4160</v>
      </c>
      <c r="Q580" s="256" t="s">
        <v>3122</v>
      </c>
      <c r="R580" s="256" t="s">
        <v>3348</v>
      </c>
      <c r="S580" s="256" t="s">
        <v>1270</v>
      </c>
      <c r="T580" s="256" t="s">
        <v>3434</v>
      </c>
      <c r="V580" s="498">
        <v>0</v>
      </c>
      <c r="W580" s="498">
        <v>1</v>
      </c>
      <c r="X580" s="508">
        <v>0.1</v>
      </c>
      <c r="Y580" s="508">
        <v>0.2</v>
      </c>
      <c r="Z580" s="508">
        <v>0.4</v>
      </c>
      <c r="AA580" s="508">
        <v>0.6</v>
      </c>
      <c r="AB580" s="508">
        <v>0.8</v>
      </c>
      <c r="AC580" s="508">
        <v>1</v>
      </c>
      <c r="AE580" s="256" t="s">
        <v>4161</v>
      </c>
      <c r="AF580" s="256">
        <v>2025</v>
      </c>
      <c r="AG580" s="256" t="s">
        <v>4162</v>
      </c>
      <c r="AH580" s="256" t="s">
        <v>1270</v>
      </c>
      <c r="AU580" s="270" t="e">
        <v>#N/A</v>
      </c>
      <c r="AV580" s="270" t="e">
        <v>#N/A</v>
      </c>
      <c r="AW580" s="270" t="e">
        <v>#N/A</v>
      </c>
      <c r="AX580" s="270" t="e">
        <v>#N/A</v>
      </c>
      <c r="AY580" s="270" t="e">
        <v>#N/A</v>
      </c>
      <c r="AZ580" s="270" t="e">
        <v>#N/A</v>
      </c>
      <c r="BA580" s="270" t="e">
        <v>#N/A</v>
      </c>
      <c r="BB580" s="256" t="s">
        <v>3885</v>
      </c>
    </row>
    <row r="581" spans="1:54" s="256" customFormat="1" ht="24.6" customHeight="1">
      <c r="A581" s="496">
        <v>579</v>
      </c>
      <c r="B581" s="501" t="s">
        <v>3431</v>
      </c>
      <c r="C581" s="256" t="s">
        <v>4127</v>
      </c>
      <c r="D581" s="270"/>
      <c r="E581" s="270"/>
      <c r="F581" s="256" t="s">
        <v>3599</v>
      </c>
      <c r="H581" s="256" t="s">
        <v>3740</v>
      </c>
      <c r="J581" s="256" t="s">
        <v>3740</v>
      </c>
      <c r="K581" s="256" t="s">
        <v>4160</v>
      </c>
      <c r="Q581" s="256" t="s">
        <v>3122</v>
      </c>
      <c r="R581" s="256" t="s">
        <v>3348</v>
      </c>
      <c r="S581" s="256" t="s">
        <v>1270</v>
      </c>
      <c r="T581" s="256" t="s">
        <v>3434</v>
      </c>
      <c r="V581" s="498">
        <v>0</v>
      </c>
      <c r="W581" s="498">
        <v>1</v>
      </c>
      <c r="X581" s="508">
        <v>0.1</v>
      </c>
      <c r="Y581" s="508">
        <v>0.2</v>
      </c>
      <c r="Z581" s="508">
        <v>0.4</v>
      </c>
      <c r="AA581" s="508">
        <v>0.6</v>
      </c>
      <c r="AB581" s="508">
        <v>0.8</v>
      </c>
      <c r="AC581" s="508">
        <v>1</v>
      </c>
      <c r="AE581" s="256" t="s">
        <v>4161</v>
      </c>
      <c r="AF581" s="256" t="s">
        <v>3705</v>
      </c>
      <c r="AG581" s="256" t="s">
        <v>4163</v>
      </c>
      <c r="AH581" s="256" t="s">
        <v>1270</v>
      </c>
      <c r="AU581" s="270" t="e">
        <v>#N/A</v>
      </c>
      <c r="AV581" s="270" t="e">
        <v>#N/A</v>
      </c>
      <c r="AW581" s="270" t="e">
        <v>#N/A</v>
      </c>
      <c r="AX581" s="270" t="e">
        <v>#N/A</v>
      </c>
      <c r="AY581" s="270" t="e">
        <v>#N/A</v>
      </c>
      <c r="AZ581" s="270" t="e">
        <v>#N/A</v>
      </c>
      <c r="BA581" s="270" t="e">
        <v>#N/A</v>
      </c>
      <c r="BB581" s="276" t="s">
        <v>3438</v>
      </c>
    </row>
    <row r="582" spans="1:54" s="256" customFormat="1" ht="24.6" customHeight="1">
      <c r="A582" s="499">
        <v>580</v>
      </c>
      <c r="B582" s="501" t="s">
        <v>3431</v>
      </c>
      <c r="C582" s="256" t="s">
        <v>4127</v>
      </c>
      <c r="D582" s="270"/>
      <c r="E582" s="270"/>
      <c r="F582" s="256" t="s">
        <v>3599</v>
      </c>
      <c r="H582" s="256" t="s">
        <v>3740</v>
      </c>
      <c r="J582" s="256" t="s">
        <v>3740</v>
      </c>
      <c r="K582" s="256" t="s">
        <v>4160</v>
      </c>
      <c r="Q582" s="256" t="s">
        <v>3122</v>
      </c>
      <c r="R582" s="256" t="s">
        <v>3348</v>
      </c>
      <c r="S582" s="256" t="s">
        <v>1270</v>
      </c>
      <c r="T582" s="256" t="s">
        <v>3434</v>
      </c>
      <c r="V582" s="498">
        <v>0</v>
      </c>
      <c r="W582" s="498">
        <v>1</v>
      </c>
      <c r="X582" s="508">
        <v>0.1</v>
      </c>
      <c r="Y582" s="508">
        <v>0.2</v>
      </c>
      <c r="Z582" s="508">
        <v>0.4</v>
      </c>
      <c r="AA582" s="508">
        <v>0.6</v>
      </c>
      <c r="AB582" s="508">
        <v>0.8</v>
      </c>
      <c r="AC582" s="508">
        <v>1</v>
      </c>
      <c r="AE582" s="256" t="s">
        <v>4161</v>
      </c>
      <c r="AF582" s="256">
        <v>2030</v>
      </c>
      <c r="AG582" s="256" t="s">
        <v>4164</v>
      </c>
      <c r="AH582" s="256" t="s">
        <v>1270</v>
      </c>
      <c r="AU582" s="270" t="e">
        <v>#N/A</v>
      </c>
      <c r="AV582" s="270" t="e">
        <v>#N/A</v>
      </c>
      <c r="AW582" s="270" t="e">
        <v>#N/A</v>
      </c>
      <c r="AX582" s="270" t="e">
        <v>#N/A</v>
      </c>
      <c r="AY582" s="270" t="e">
        <v>#N/A</v>
      </c>
      <c r="AZ582" s="270" t="e">
        <v>#N/A</v>
      </c>
      <c r="BA582" s="270" t="e">
        <v>#N/A</v>
      </c>
      <c r="BB582" s="276" t="s">
        <v>3438</v>
      </c>
    </row>
    <row r="583" spans="1:54" s="256" customFormat="1" ht="24.6" customHeight="1">
      <c r="A583" s="496">
        <v>581</v>
      </c>
      <c r="B583" s="501" t="s">
        <v>3431</v>
      </c>
      <c r="C583" s="256" t="s">
        <v>4127</v>
      </c>
      <c r="D583" s="270"/>
      <c r="E583" s="270"/>
      <c r="F583" s="256" t="s">
        <v>3599</v>
      </c>
      <c r="H583" s="256" t="s">
        <v>3740</v>
      </c>
      <c r="J583" s="256" t="s">
        <v>3740</v>
      </c>
      <c r="K583" s="256" t="s">
        <v>4160</v>
      </c>
      <c r="Q583" s="256" t="s">
        <v>3122</v>
      </c>
      <c r="R583" s="256" t="s">
        <v>3348</v>
      </c>
      <c r="S583" s="256" t="s">
        <v>1270</v>
      </c>
      <c r="T583" s="256" t="s">
        <v>3434</v>
      </c>
      <c r="V583" s="498">
        <v>0</v>
      </c>
      <c r="W583" s="498">
        <v>1</v>
      </c>
      <c r="X583" s="508">
        <v>0.1</v>
      </c>
      <c r="Y583" s="508">
        <v>0.2</v>
      </c>
      <c r="Z583" s="508">
        <v>0.4</v>
      </c>
      <c r="AA583" s="508">
        <v>0.6</v>
      </c>
      <c r="AB583" s="508">
        <v>0.8</v>
      </c>
      <c r="AC583" s="508">
        <v>1</v>
      </c>
      <c r="AE583" s="256" t="s">
        <v>4161</v>
      </c>
      <c r="AF583" s="256">
        <v>2030</v>
      </c>
      <c r="AG583" s="256" t="s">
        <v>4165</v>
      </c>
      <c r="AH583" s="256" t="s">
        <v>1270</v>
      </c>
      <c r="AU583" s="270" t="e">
        <v>#N/A</v>
      </c>
      <c r="AV583" s="270" t="e">
        <v>#N/A</v>
      </c>
      <c r="AW583" s="270" t="e">
        <v>#N/A</v>
      </c>
      <c r="AX583" s="270" t="e">
        <v>#N/A</v>
      </c>
      <c r="AY583" s="270" t="e">
        <v>#N/A</v>
      </c>
      <c r="AZ583" s="270" t="e">
        <v>#N/A</v>
      </c>
      <c r="BA583" s="270" t="e">
        <v>#N/A</v>
      </c>
      <c r="BB583" s="276" t="s">
        <v>3438</v>
      </c>
    </row>
    <row r="584" spans="1:54" s="256" customFormat="1" ht="24.6" customHeight="1">
      <c r="A584" s="499">
        <v>582</v>
      </c>
      <c r="B584" s="497" t="s">
        <v>3418</v>
      </c>
      <c r="C584" s="256" t="s">
        <v>4127</v>
      </c>
      <c r="D584" s="270"/>
      <c r="E584" s="270"/>
      <c r="F584" s="256" t="s">
        <v>3972</v>
      </c>
      <c r="G584" s="256" t="s">
        <v>4046</v>
      </c>
      <c r="H584" s="256" t="s">
        <v>4128</v>
      </c>
      <c r="I584" s="256" t="s">
        <v>4129</v>
      </c>
      <c r="J584" s="256" t="str">
        <f t="shared" si="8"/>
        <v xml:space="preserve">CAPACITACIÓN: Implementar estrategias de capacitación y formación para mejorar las habilidades y conocimientos del personal en el desempeño de sus funciones, acorde a las necesidades, valores y ejes institucionales. </v>
      </c>
      <c r="K584" s="256" t="s">
        <v>4166</v>
      </c>
      <c r="Q584" s="256" t="s">
        <v>3158</v>
      </c>
      <c r="R584" s="270" t="s">
        <v>3425</v>
      </c>
      <c r="S584" s="256" t="s">
        <v>1270</v>
      </c>
      <c r="AU584" s="270"/>
      <c r="AV584" s="270"/>
      <c r="AW584" s="270"/>
      <c r="AX584" s="270"/>
      <c r="AY584" s="270"/>
      <c r="AZ584" s="270"/>
      <c r="BA584" s="270"/>
    </row>
    <row r="585" spans="1:54" s="256" customFormat="1" ht="24.6" customHeight="1">
      <c r="A585" s="500">
        <v>583</v>
      </c>
      <c r="B585" s="497" t="s">
        <v>3418</v>
      </c>
      <c r="C585" s="256" t="s">
        <v>4127</v>
      </c>
      <c r="D585" s="270"/>
      <c r="E585" s="270"/>
      <c r="F585" s="256" t="s">
        <v>3972</v>
      </c>
      <c r="G585" s="256" t="s">
        <v>4046</v>
      </c>
      <c r="H585" s="256" t="s">
        <v>4128</v>
      </c>
      <c r="I585" s="256" t="s">
        <v>4129</v>
      </c>
      <c r="J585" s="256" t="str">
        <f t="shared" si="8"/>
        <v xml:space="preserve">CAPACITACIÓN: Implementar estrategias de capacitación y formación para mejorar las habilidades y conocimientos del personal en el desempeño de sus funciones, acorde a las necesidades, valores y ejes institucionales. </v>
      </c>
      <c r="K585" s="256" t="s">
        <v>4166</v>
      </c>
      <c r="Q585" s="256" t="s">
        <v>3158</v>
      </c>
      <c r="R585" s="270" t="s">
        <v>3425</v>
      </c>
      <c r="S585" s="256" t="s">
        <v>1270</v>
      </c>
      <c r="AU585" s="270"/>
      <c r="AV585" s="270"/>
      <c r="AW585" s="270"/>
      <c r="AX585" s="270"/>
      <c r="AY585" s="270"/>
      <c r="AZ585" s="270"/>
      <c r="BA585" s="270"/>
      <c r="BB585" s="276"/>
    </row>
    <row r="586" spans="1:54" s="256" customFormat="1" ht="24.6" customHeight="1">
      <c r="A586" s="496">
        <v>584</v>
      </c>
      <c r="B586" s="497" t="s">
        <v>3418</v>
      </c>
      <c r="C586" s="256" t="s">
        <v>4127</v>
      </c>
      <c r="D586" s="270"/>
      <c r="E586" s="270"/>
      <c r="F586" s="256" t="s">
        <v>3972</v>
      </c>
      <c r="G586" s="256" t="s">
        <v>4046</v>
      </c>
      <c r="H586" s="256" t="s">
        <v>4128</v>
      </c>
      <c r="I586" s="256" t="s">
        <v>4129</v>
      </c>
      <c r="J586" s="256" t="str">
        <f t="shared" si="8"/>
        <v xml:space="preserve">CAPACITACIÓN: Implementar estrategias de capacitación y formación para mejorar las habilidades y conocimientos del personal en el desempeño de sus funciones, acorde a las necesidades, valores y ejes institucionales. </v>
      </c>
      <c r="K586" s="256" t="s">
        <v>4166</v>
      </c>
      <c r="Q586" s="256" t="s">
        <v>3158</v>
      </c>
      <c r="R586" s="270" t="s">
        <v>3425</v>
      </c>
      <c r="S586" s="256" t="s">
        <v>1270</v>
      </c>
      <c r="AU586" s="270"/>
      <c r="AV586" s="270"/>
      <c r="AW586" s="270"/>
      <c r="AX586" s="270"/>
      <c r="AY586" s="270"/>
      <c r="AZ586" s="270"/>
      <c r="BA586" s="270"/>
      <c r="BB586" s="276"/>
    </row>
    <row r="587" spans="1:54" s="256" customFormat="1" ht="24.6" customHeight="1">
      <c r="A587" s="499">
        <v>585</v>
      </c>
      <c r="B587" s="497" t="s">
        <v>3418</v>
      </c>
      <c r="C587" s="256" t="s">
        <v>4127</v>
      </c>
      <c r="D587" s="270"/>
      <c r="E587" s="270"/>
      <c r="F587" s="256" t="s">
        <v>3972</v>
      </c>
      <c r="G587" s="256" t="s">
        <v>4046</v>
      </c>
      <c r="H587" s="256" t="s">
        <v>4128</v>
      </c>
      <c r="I587" s="256" t="s">
        <v>4129</v>
      </c>
      <c r="J587" s="256" t="str">
        <f t="shared" si="8"/>
        <v xml:space="preserve">CAPACITACIÓN: Implementar estrategias de capacitación y formación para mejorar las habilidades y conocimientos del personal en el desempeño de sus funciones, acorde a las necesidades, valores y ejes institucionales. </v>
      </c>
      <c r="K587" s="256" t="s">
        <v>4166</v>
      </c>
      <c r="Q587" s="256" t="s">
        <v>3158</v>
      </c>
      <c r="R587" s="270" t="s">
        <v>3425</v>
      </c>
      <c r="S587" s="256" t="s">
        <v>3426</v>
      </c>
      <c r="AU587" s="270"/>
      <c r="AV587" s="270"/>
      <c r="AW587" s="270"/>
      <c r="AX587" s="270"/>
      <c r="AY587" s="270"/>
      <c r="AZ587" s="270"/>
      <c r="BA587" s="270"/>
      <c r="BB587" s="276"/>
    </row>
    <row r="588" spans="1:54" s="256" customFormat="1" ht="24.6" customHeight="1">
      <c r="A588" s="496">
        <v>586</v>
      </c>
      <c r="B588" s="497" t="s">
        <v>3418</v>
      </c>
      <c r="C588" s="256" t="s">
        <v>4127</v>
      </c>
      <c r="D588" s="270"/>
      <c r="E588" s="270"/>
      <c r="F588" s="256" t="s">
        <v>3972</v>
      </c>
      <c r="G588" s="256" t="s">
        <v>4046</v>
      </c>
      <c r="H588" s="256" t="s">
        <v>4128</v>
      </c>
      <c r="I588" s="256" t="s">
        <v>4129</v>
      </c>
      <c r="J588" s="256" t="str">
        <f t="shared" si="8"/>
        <v xml:space="preserve">CAPACITACIÓN: Implementar estrategias de capacitación y formación para mejorar las habilidades y conocimientos del personal en el desempeño de sus funciones, acorde a las necesidades, valores y ejes institucionales. </v>
      </c>
      <c r="K588" s="256" t="s">
        <v>4166</v>
      </c>
      <c r="Q588" s="256" t="s">
        <v>3158</v>
      </c>
      <c r="R588" s="270" t="s">
        <v>3425</v>
      </c>
      <c r="S588" s="256" t="s">
        <v>3426</v>
      </c>
      <c r="AU588" s="270"/>
      <c r="AV588" s="270"/>
      <c r="AW588" s="270"/>
      <c r="AX588" s="270"/>
      <c r="AY588" s="270"/>
      <c r="AZ588" s="270"/>
      <c r="BA588" s="270"/>
      <c r="BB588" s="276"/>
    </row>
    <row r="589" spans="1:54" s="256" customFormat="1" ht="24.6" customHeight="1">
      <c r="A589" s="499">
        <v>587</v>
      </c>
      <c r="B589" s="497" t="s">
        <v>3418</v>
      </c>
      <c r="C589" s="256" t="s">
        <v>4127</v>
      </c>
      <c r="D589" s="270"/>
      <c r="E589" s="270"/>
      <c r="F589" s="256" t="s">
        <v>3972</v>
      </c>
      <c r="G589" s="256" t="s">
        <v>4046</v>
      </c>
      <c r="H589" s="256" t="s">
        <v>4128</v>
      </c>
      <c r="I589" s="256" t="s">
        <v>4129</v>
      </c>
      <c r="J589" s="256" t="str">
        <f t="shared" si="8"/>
        <v xml:space="preserve">CAPACITACIÓN: Implementar estrategias de capacitación y formación para mejorar las habilidades y conocimientos del personal en el desempeño de sus funciones, acorde a las necesidades, valores y ejes institucionales. </v>
      </c>
      <c r="K589" s="256" t="s">
        <v>4166</v>
      </c>
      <c r="Q589" s="256" t="s">
        <v>3158</v>
      </c>
      <c r="R589" s="270" t="s">
        <v>3425</v>
      </c>
      <c r="S589" s="256" t="s">
        <v>3426</v>
      </c>
      <c r="AU589" s="270"/>
      <c r="AV589" s="270"/>
      <c r="AW589" s="270"/>
      <c r="AX589" s="270"/>
      <c r="AY589" s="270"/>
      <c r="AZ589" s="270"/>
      <c r="BA589" s="270"/>
      <c r="BB589" s="276"/>
    </row>
    <row r="590" spans="1:54" s="256" customFormat="1" ht="24.6" customHeight="1">
      <c r="A590" s="500">
        <v>588</v>
      </c>
      <c r="B590" s="497" t="s">
        <v>3418</v>
      </c>
      <c r="C590" s="256" t="s">
        <v>3548</v>
      </c>
      <c r="D590" s="270"/>
      <c r="E590" s="270"/>
      <c r="F590" s="256" t="s">
        <v>3972</v>
      </c>
      <c r="G590" s="256" t="s">
        <v>4046</v>
      </c>
      <c r="H590" s="256" t="s">
        <v>4128</v>
      </c>
      <c r="I590" s="256" t="s">
        <v>4129</v>
      </c>
      <c r="J590" s="256" t="str">
        <f t="shared" si="8"/>
        <v xml:space="preserve">CAPACITACIÓN: Implementar estrategias de capacitación y formación para mejorar las habilidades y conocimientos del personal en el desempeño de sus funciones, acorde a las necesidades, valores y ejes institucionales. </v>
      </c>
      <c r="K590" s="256" t="s">
        <v>4166</v>
      </c>
      <c r="Q590" s="256" t="s">
        <v>3158</v>
      </c>
      <c r="R590" s="270" t="s">
        <v>3425</v>
      </c>
      <c r="S590" s="256" t="s">
        <v>32</v>
      </c>
      <c r="AU590" s="270"/>
      <c r="AV590" s="270"/>
      <c r="AW590" s="270"/>
      <c r="AX590" s="270"/>
      <c r="AY590" s="270"/>
      <c r="AZ590" s="270"/>
      <c r="BA590" s="270"/>
      <c r="BB590" s="276"/>
    </row>
    <row r="591" spans="1:54" s="256" customFormat="1" ht="24.6" customHeight="1">
      <c r="A591" s="496">
        <v>589</v>
      </c>
      <c r="B591" s="497" t="s">
        <v>3418</v>
      </c>
      <c r="C591" s="256" t="s">
        <v>3548</v>
      </c>
      <c r="D591" s="270"/>
      <c r="E591" s="270"/>
      <c r="F591" s="256" t="s">
        <v>3972</v>
      </c>
      <c r="G591" s="256" t="s">
        <v>4046</v>
      </c>
      <c r="H591" s="256" t="s">
        <v>4128</v>
      </c>
      <c r="I591" s="256" t="s">
        <v>4129</v>
      </c>
      <c r="J591" s="256" t="str">
        <f t="shared" si="8"/>
        <v xml:space="preserve">CAPACITACIÓN: Implementar estrategias de capacitación y formación para mejorar las habilidades y conocimientos del personal en el desempeño de sus funciones, acorde a las necesidades, valores y ejes institucionales. </v>
      </c>
      <c r="K591" s="256" t="s">
        <v>4166</v>
      </c>
      <c r="Q591" s="256" t="s">
        <v>3158</v>
      </c>
      <c r="R591" s="270" t="s">
        <v>3425</v>
      </c>
      <c r="S591" s="256" t="s">
        <v>32</v>
      </c>
      <c r="AU591" s="270"/>
      <c r="AV591" s="270"/>
      <c r="AW591" s="270"/>
      <c r="AX591" s="270"/>
      <c r="AY591" s="270"/>
      <c r="AZ591" s="270"/>
      <c r="BA591" s="270"/>
      <c r="BB591" s="276"/>
    </row>
    <row r="592" spans="1:54" s="256" customFormat="1" ht="24.6" customHeight="1">
      <c r="A592" s="499">
        <v>590</v>
      </c>
      <c r="B592" s="497" t="s">
        <v>3418</v>
      </c>
      <c r="C592" s="256" t="s">
        <v>3548</v>
      </c>
      <c r="D592" s="270"/>
      <c r="E592" s="270"/>
      <c r="F592" s="256" t="s">
        <v>3972</v>
      </c>
      <c r="G592" s="256" t="s">
        <v>4046</v>
      </c>
      <c r="H592" s="256" t="s">
        <v>4128</v>
      </c>
      <c r="I592" s="256" t="s">
        <v>4129</v>
      </c>
      <c r="J592" s="256" t="str">
        <f t="shared" si="8"/>
        <v xml:space="preserve">CAPACITACIÓN: Implementar estrategias de capacitación y formación para mejorar las habilidades y conocimientos del personal en el desempeño de sus funciones, acorde a las necesidades, valores y ejes institucionales. </v>
      </c>
      <c r="K592" s="256" t="s">
        <v>4166</v>
      </c>
      <c r="Q592" s="256" t="s">
        <v>3158</v>
      </c>
      <c r="R592" s="270" t="s">
        <v>3425</v>
      </c>
      <c r="S592" s="256" t="s">
        <v>32</v>
      </c>
      <c r="AU592" s="270"/>
      <c r="AV592" s="270"/>
      <c r="AW592" s="270"/>
      <c r="AX592" s="270"/>
      <c r="AY592" s="270"/>
      <c r="AZ592" s="270"/>
      <c r="BA592" s="270"/>
      <c r="BB592" s="276"/>
    </row>
    <row r="593" spans="1:54" s="256" customFormat="1" ht="24.6" customHeight="1">
      <c r="A593" s="496">
        <v>591</v>
      </c>
      <c r="B593" s="501" t="s">
        <v>3431</v>
      </c>
      <c r="C593" s="256" t="s">
        <v>4127</v>
      </c>
      <c r="D593" s="270"/>
      <c r="E593" s="270"/>
      <c r="F593" s="256" t="s">
        <v>3972</v>
      </c>
      <c r="G593" s="256" t="s">
        <v>4046</v>
      </c>
      <c r="H593" s="256" t="s">
        <v>4128</v>
      </c>
      <c r="I593" s="256" t="s">
        <v>4129</v>
      </c>
      <c r="J593" s="256" t="str">
        <f t="shared" si="8"/>
        <v xml:space="preserve">CAPACITACIÓN: Implementar estrategias de capacitación y formación para mejorar las habilidades y conocimientos del personal en el desempeño de sus funciones, acorde a las necesidades, valores y ejes institucionales. </v>
      </c>
      <c r="K593" s="256" t="s">
        <v>4167</v>
      </c>
      <c r="Q593" s="256" t="s">
        <v>3158</v>
      </c>
      <c r="R593" s="256" t="s">
        <v>3363</v>
      </c>
      <c r="S593" s="256" t="s">
        <v>1270</v>
      </c>
      <c r="T593" s="256" t="s">
        <v>3434</v>
      </c>
      <c r="V593" s="498">
        <v>0</v>
      </c>
      <c r="W593" s="498">
        <v>1</v>
      </c>
      <c r="X593" s="508">
        <v>0.1</v>
      </c>
      <c r="Y593" s="508">
        <v>0.2</v>
      </c>
      <c r="Z593" s="508">
        <v>0.4</v>
      </c>
      <c r="AA593" s="508">
        <v>0.6</v>
      </c>
      <c r="AB593" s="508">
        <v>0.8</v>
      </c>
      <c r="AC593" s="508">
        <v>1</v>
      </c>
      <c r="AE593" s="256" t="s">
        <v>4168</v>
      </c>
      <c r="AF593" s="256">
        <v>2025</v>
      </c>
      <c r="AG593" s="256" t="s">
        <v>4169</v>
      </c>
      <c r="AH593" s="256" t="s">
        <v>4145</v>
      </c>
      <c r="AU593" s="270" t="e">
        <v>#N/A</v>
      </c>
      <c r="AV593" s="270" t="e">
        <v>#N/A</v>
      </c>
      <c r="AW593" s="270" t="e">
        <v>#N/A</v>
      </c>
      <c r="AX593" s="270" t="e">
        <v>#N/A</v>
      </c>
      <c r="AY593" s="270" t="e">
        <v>#N/A</v>
      </c>
      <c r="AZ593" s="270" t="e">
        <v>#N/A</v>
      </c>
      <c r="BA593" s="270" t="e">
        <v>#N/A</v>
      </c>
      <c r="BB593" s="276" t="s">
        <v>3438</v>
      </c>
    </row>
    <row r="594" spans="1:54" s="256" customFormat="1" ht="24.6" customHeight="1">
      <c r="A594" s="499">
        <v>592</v>
      </c>
      <c r="B594" s="501" t="s">
        <v>3431</v>
      </c>
      <c r="C594" s="256" t="s">
        <v>4127</v>
      </c>
      <c r="D594" s="270"/>
      <c r="E594" s="270"/>
      <c r="F594" s="256" t="s">
        <v>3972</v>
      </c>
      <c r="G594" s="256" t="s">
        <v>4046</v>
      </c>
      <c r="H594" s="256" t="s">
        <v>4128</v>
      </c>
      <c r="I594" s="256" t="s">
        <v>4129</v>
      </c>
      <c r="J594" s="256" t="str">
        <f t="shared" si="8"/>
        <v xml:space="preserve">CAPACITACIÓN: Implementar estrategias de capacitación y formación para mejorar las habilidades y conocimientos del personal en el desempeño de sus funciones, acorde a las necesidades, valores y ejes institucionales. </v>
      </c>
      <c r="K594" s="256" t="s">
        <v>4167</v>
      </c>
      <c r="Q594" s="256" t="s">
        <v>3158</v>
      </c>
      <c r="R594" s="256" t="s">
        <v>3363</v>
      </c>
      <c r="S594" s="256" t="s">
        <v>1270</v>
      </c>
      <c r="T594" s="256" t="s">
        <v>3434</v>
      </c>
      <c r="V594" s="498">
        <v>0</v>
      </c>
      <c r="W594" s="498">
        <v>1</v>
      </c>
      <c r="X594" s="508">
        <v>0.1</v>
      </c>
      <c r="Y594" s="508">
        <v>0.2</v>
      </c>
      <c r="Z594" s="508">
        <v>0.4</v>
      </c>
      <c r="AA594" s="508">
        <v>0.6</v>
      </c>
      <c r="AB594" s="508">
        <v>0.8</v>
      </c>
      <c r="AC594" s="508">
        <v>1</v>
      </c>
      <c r="AE594" s="256" t="s">
        <v>4168</v>
      </c>
      <c r="AF594" s="256">
        <v>2026</v>
      </c>
      <c r="AG594" s="256" t="s">
        <v>4170</v>
      </c>
      <c r="AH594" s="256" t="s">
        <v>4145</v>
      </c>
      <c r="AU594" s="270" t="e">
        <v>#N/A</v>
      </c>
      <c r="AV594" s="270" t="e">
        <v>#N/A</v>
      </c>
      <c r="AW594" s="270" t="e">
        <v>#N/A</v>
      </c>
      <c r="AX594" s="270" t="e">
        <v>#N/A</v>
      </c>
      <c r="AY594" s="270" t="e">
        <v>#N/A</v>
      </c>
      <c r="AZ594" s="270" t="e">
        <v>#N/A</v>
      </c>
      <c r="BA594" s="270" t="e">
        <v>#N/A</v>
      </c>
      <c r="BB594" s="276" t="s">
        <v>3438</v>
      </c>
    </row>
    <row r="595" spans="1:54" s="256" customFormat="1" ht="24.6" customHeight="1">
      <c r="A595" s="500">
        <v>593</v>
      </c>
      <c r="B595" s="501" t="s">
        <v>3431</v>
      </c>
      <c r="C595" s="256" t="s">
        <v>4127</v>
      </c>
      <c r="D595" s="270"/>
      <c r="E595" s="270"/>
      <c r="F595" s="256" t="s">
        <v>3972</v>
      </c>
      <c r="G595" s="256" t="s">
        <v>4046</v>
      </c>
      <c r="H595" s="256" t="s">
        <v>4128</v>
      </c>
      <c r="I595" s="256" t="s">
        <v>4129</v>
      </c>
      <c r="J595" s="256" t="str">
        <f t="shared" si="8"/>
        <v xml:space="preserve">CAPACITACIÓN: Implementar estrategias de capacitación y formación para mejorar las habilidades y conocimientos del personal en el desempeño de sus funciones, acorde a las necesidades, valores y ejes institucionales. </v>
      </c>
      <c r="K595" s="256" t="s">
        <v>4167</v>
      </c>
      <c r="Q595" s="256" t="s">
        <v>3158</v>
      </c>
      <c r="R595" s="256" t="s">
        <v>3363</v>
      </c>
      <c r="S595" s="256" t="s">
        <v>1270</v>
      </c>
      <c r="T595" s="256" t="s">
        <v>3434</v>
      </c>
      <c r="V595" s="498">
        <v>0</v>
      </c>
      <c r="W595" s="498">
        <v>1</v>
      </c>
      <c r="X595" s="508">
        <v>0.1</v>
      </c>
      <c r="Y595" s="508">
        <v>0.2</v>
      </c>
      <c r="Z595" s="508">
        <v>0.4</v>
      </c>
      <c r="AA595" s="508">
        <v>0.6</v>
      </c>
      <c r="AB595" s="508">
        <v>0.8</v>
      </c>
      <c r="AC595" s="508">
        <v>1</v>
      </c>
      <c r="AE595" s="256" t="s">
        <v>4168</v>
      </c>
      <c r="AF595" s="256" t="s">
        <v>3615</v>
      </c>
      <c r="AG595" s="256" t="s">
        <v>4171</v>
      </c>
      <c r="AH595" s="256" t="s">
        <v>4145</v>
      </c>
      <c r="AU595" s="270" t="e">
        <v>#N/A</v>
      </c>
      <c r="AV595" s="270" t="e">
        <v>#N/A</v>
      </c>
      <c r="AW595" s="270" t="e">
        <v>#N/A</v>
      </c>
      <c r="AX595" s="270" t="e">
        <v>#N/A</v>
      </c>
      <c r="AY595" s="270" t="e">
        <v>#N/A</v>
      </c>
      <c r="AZ595" s="270" t="e">
        <v>#N/A</v>
      </c>
      <c r="BA595" s="270" t="e">
        <v>#N/A</v>
      </c>
      <c r="BB595" s="276" t="s">
        <v>3438</v>
      </c>
    </row>
    <row r="596" spans="1:54" s="256" customFormat="1" ht="24.6" customHeight="1">
      <c r="A596" s="496">
        <v>594</v>
      </c>
      <c r="B596" s="501" t="s">
        <v>3431</v>
      </c>
      <c r="C596" s="256" t="s">
        <v>4172</v>
      </c>
      <c r="D596" s="270"/>
      <c r="E596" s="270"/>
      <c r="F596" s="256" t="s">
        <v>3972</v>
      </c>
      <c r="G596" s="256" t="s">
        <v>4046</v>
      </c>
      <c r="H596" s="256" t="s">
        <v>4128</v>
      </c>
      <c r="I596" s="256" t="s">
        <v>4129</v>
      </c>
      <c r="J596" s="256" t="str">
        <f t="shared" si="8"/>
        <v xml:space="preserve">CAPACITACIÓN: Implementar estrategias de capacitación y formación para mejorar las habilidades y conocimientos del personal en el desempeño de sus funciones, acorde a las necesidades, valores y ejes institucionales. </v>
      </c>
      <c r="K596" s="256" t="s">
        <v>4173</v>
      </c>
      <c r="Q596" s="256" t="s">
        <v>3158</v>
      </c>
      <c r="R596" s="256" t="s">
        <v>3253</v>
      </c>
      <c r="S596" s="256" t="s">
        <v>2145</v>
      </c>
      <c r="T596" s="256" t="s">
        <v>3434</v>
      </c>
      <c r="V596" s="498">
        <v>0</v>
      </c>
      <c r="W596" s="498">
        <v>1</v>
      </c>
      <c r="X596" s="508">
        <v>0.1</v>
      </c>
      <c r="Y596" s="508">
        <v>0.2</v>
      </c>
      <c r="Z596" s="508">
        <v>0.4</v>
      </c>
      <c r="AA596" s="508">
        <v>0.6</v>
      </c>
      <c r="AB596" s="508">
        <v>0.8</v>
      </c>
      <c r="AC596" s="508">
        <v>1</v>
      </c>
      <c r="AE596" s="256" t="s">
        <v>4168</v>
      </c>
      <c r="AF596" s="256">
        <v>2025</v>
      </c>
      <c r="AG596" s="256" t="s">
        <v>4174</v>
      </c>
      <c r="AH596" s="256" t="s">
        <v>4145</v>
      </c>
      <c r="AU596" s="270" t="e">
        <v>#N/A</v>
      </c>
      <c r="AV596" s="270" t="e">
        <v>#N/A</v>
      </c>
      <c r="AW596" s="270" t="e">
        <v>#N/A</v>
      </c>
      <c r="AX596" s="270" t="e">
        <v>#N/A</v>
      </c>
      <c r="AY596" s="270" t="e">
        <v>#N/A</v>
      </c>
      <c r="AZ596" s="270" t="e">
        <v>#N/A</v>
      </c>
      <c r="BA596" s="270" t="e">
        <v>#N/A</v>
      </c>
      <c r="BB596" s="276" t="s">
        <v>3438</v>
      </c>
    </row>
    <row r="597" spans="1:54" s="256" customFormat="1" ht="24.6" customHeight="1">
      <c r="A597" s="499">
        <v>595</v>
      </c>
      <c r="B597" s="501" t="s">
        <v>3431</v>
      </c>
      <c r="C597" s="256" t="s">
        <v>4172</v>
      </c>
      <c r="D597" s="270"/>
      <c r="E597" s="270"/>
      <c r="F597" s="256" t="s">
        <v>3972</v>
      </c>
      <c r="G597" s="256" t="s">
        <v>4046</v>
      </c>
      <c r="H597" s="256" t="s">
        <v>4128</v>
      </c>
      <c r="I597" s="256" t="s">
        <v>4129</v>
      </c>
      <c r="J597" s="256" t="str">
        <f t="shared" si="8"/>
        <v xml:space="preserve">CAPACITACIÓN: Implementar estrategias de capacitación y formación para mejorar las habilidades y conocimientos del personal en el desempeño de sus funciones, acorde a las necesidades, valores y ejes institucionales. </v>
      </c>
      <c r="K597" s="256" t="s">
        <v>4173</v>
      </c>
      <c r="Q597" s="256" t="s">
        <v>3158</v>
      </c>
      <c r="R597" s="256" t="s">
        <v>3253</v>
      </c>
      <c r="S597" s="256" t="s">
        <v>2145</v>
      </c>
      <c r="T597" s="256" t="s">
        <v>3434</v>
      </c>
      <c r="V597" s="498">
        <v>0</v>
      </c>
      <c r="W597" s="498">
        <v>1</v>
      </c>
      <c r="X597" s="508">
        <v>0.1</v>
      </c>
      <c r="Y597" s="508">
        <v>0.2</v>
      </c>
      <c r="Z597" s="508">
        <v>0.4</v>
      </c>
      <c r="AA597" s="508">
        <v>0.6</v>
      </c>
      <c r="AB597" s="508">
        <v>0.8</v>
      </c>
      <c r="AC597" s="508">
        <v>1</v>
      </c>
      <c r="AE597" s="256" t="s">
        <v>4168</v>
      </c>
      <c r="AF597" s="256">
        <v>2026</v>
      </c>
      <c r="AG597" s="256" t="s">
        <v>4175</v>
      </c>
      <c r="AH597" s="256" t="s">
        <v>4145</v>
      </c>
      <c r="AU597" s="270" t="e">
        <v>#N/A</v>
      </c>
      <c r="AV597" s="270" t="e">
        <v>#N/A</v>
      </c>
      <c r="AW597" s="270" t="e">
        <v>#N/A</v>
      </c>
      <c r="AX597" s="270" t="e">
        <v>#N/A</v>
      </c>
      <c r="AY597" s="270" t="e">
        <v>#N/A</v>
      </c>
      <c r="AZ597" s="270" t="e">
        <v>#N/A</v>
      </c>
      <c r="BA597" s="270" t="e">
        <v>#N/A</v>
      </c>
      <c r="BB597" s="276" t="s">
        <v>3438</v>
      </c>
    </row>
    <row r="598" spans="1:54" s="256" customFormat="1" ht="24.6" customHeight="1">
      <c r="A598" s="496">
        <v>596</v>
      </c>
      <c r="B598" s="501" t="s">
        <v>3431</v>
      </c>
      <c r="C598" s="256" t="s">
        <v>4172</v>
      </c>
      <c r="D598" s="270"/>
      <c r="E598" s="270"/>
      <c r="F598" s="256" t="s">
        <v>3972</v>
      </c>
      <c r="G598" s="256" t="s">
        <v>4046</v>
      </c>
      <c r="H598" s="256" t="s">
        <v>4128</v>
      </c>
      <c r="I598" s="256" t="s">
        <v>4129</v>
      </c>
      <c r="J598" s="256" t="str">
        <f t="shared" si="8"/>
        <v xml:space="preserve">CAPACITACIÓN: Implementar estrategias de capacitación y formación para mejorar las habilidades y conocimientos del personal en el desempeño de sus funciones, acorde a las necesidades, valores y ejes institucionales. </v>
      </c>
      <c r="K598" s="256" t="s">
        <v>4173</v>
      </c>
      <c r="Q598" s="256" t="s">
        <v>3158</v>
      </c>
      <c r="R598" s="256" t="s">
        <v>3253</v>
      </c>
      <c r="S598" s="256" t="s">
        <v>2145</v>
      </c>
      <c r="T598" s="256" t="s">
        <v>3434</v>
      </c>
      <c r="V598" s="498">
        <v>0</v>
      </c>
      <c r="W598" s="498">
        <v>1</v>
      </c>
      <c r="X598" s="508">
        <v>0.1</v>
      </c>
      <c r="Y598" s="508">
        <v>0.2</v>
      </c>
      <c r="Z598" s="508">
        <v>0.4</v>
      </c>
      <c r="AA598" s="508">
        <v>0.6</v>
      </c>
      <c r="AB598" s="508">
        <v>0.8</v>
      </c>
      <c r="AC598" s="508">
        <v>1</v>
      </c>
      <c r="AE598" s="256" t="s">
        <v>4168</v>
      </c>
      <c r="AF598" s="256">
        <v>2027</v>
      </c>
      <c r="AG598" s="256" t="s">
        <v>4176</v>
      </c>
      <c r="AH598" s="256" t="s">
        <v>4145</v>
      </c>
      <c r="AU598" s="270" t="e">
        <v>#N/A</v>
      </c>
      <c r="AV598" s="270" t="e">
        <v>#N/A</v>
      </c>
      <c r="AW598" s="270" t="e">
        <v>#N/A</v>
      </c>
      <c r="AX598" s="270" t="e">
        <v>#N/A</v>
      </c>
      <c r="AY598" s="270" t="e">
        <v>#N/A</v>
      </c>
      <c r="AZ598" s="270" t="e">
        <v>#N/A</v>
      </c>
      <c r="BA598" s="270" t="e">
        <v>#N/A</v>
      </c>
      <c r="BB598" s="276" t="s">
        <v>3438</v>
      </c>
    </row>
    <row r="599" spans="1:54" s="256" customFormat="1" ht="24.6" customHeight="1">
      <c r="A599" s="499">
        <v>597</v>
      </c>
      <c r="B599" s="501" t="s">
        <v>3431</v>
      </c>
      <c r="C599" s="256" t="s">
        <v>4172</v>
      </c>
      <c r="D599" s="270"/>
      <c r="E599" s="270"/>
      <c r="F599" s="256" t="s">
        <v>3972</v>
      </c>
      <c r="G599" s="256" t="s">
        <v>4046</v>
      </c>
      <c r="H599" s="256" t="s">
        <v>4128</v>
      </c>
      <c r="I599" s="256" t="s">
        <v>4129</v>
      </c>
      <c r="J599" s="256" t="str">
        <f t="shared" ref="J599" si="9">_xlfn.CONCAT(H599,": ",I599)</f>
        <v xml:space="preserve">CAPACITACIÓN: Implementar estrategias de capacitación y formación para mejorar las habilidades y conocimientos del personal en el desempeño de sus funciones, acorde a las necesidades, valores y ejes institucionales. </v>
      </c>
      <c r="K599" s="256" t="s">
        <v>4173</v>
      </c>
      <c r="Q599" s="256" t="s">
        <v>3158</v>
      </c>
      <c r="R599" s="256" t="s">
        <v>3253</v>
      </c>
      <c r="S599" s="256" t="s">
        <v>2145</v>
      </c>
      <c r="T599" s="256" t="s">
        <v>3434</v>
      </c>
      <c r="V599" s="498">
        <v>0</v>
      </c>
      <c r="W599" s="498">
        <v>1</v>
      </c>
      <c r="X599" s="508">
        <v>0.1</v>
      </c>
      <c r="Y599" s="508">
        <v>0.2</v>
      </c>
      <c r="Z599" s="508">
        <v>0.4</v>
      </c>
      <c r="AA599" s="508">
        <v>0.6</v>
      </c>
      <c r="AB599" s="508">
        <v>0.8</v>
      </c>
      <c r="AC599" s="508">
        <v>1</v>
      </c>
      <c r="AE599" s="256" t="s">
        <v>4168</v>
      </c>
      <c r="AF599" s="256" t="s">
        <v>4154</v>
      </c>
      <c r="AG599" s="256" t="s">
        <v>4177</v>
      </c>
      <c r="AH599" s="256" t="s">
        <v>4145</v>
      </c>
      <c r="AU599" s="270"/>
      <c r="AV599" s="270"/>
      <c r="AW599" s="270"/>
      <c r="AX599" s="270"/>
      <c r="AY599" s="270"/>
      <c r="AZ599" s="270"/>
      <c r="BA599" s="270"/>
      <c r="BB599" s="276"/>
    </row>
    <row r="600" spans="1:54" s="256" customFormat="1" ht="24.6" customHeight="1">
      <c r="A600" s="500">
        <v>598</v>
      </c>
      <c r="B600" s="501" t="s">
        <v>3431</v>
      </c>
      <c r="C600" s="256" t="s">
        <v>4127</v>
      </c>
      <c r="D600" s="270"/>
      <c r="E600" s="270"/>
      <c r="F600" s="256" t="s">
        <v>3972</v>
      </c>
      <c r="G600" s="256" t="s">
        <v>4046</v>
      </c>
      <c r="H600" s="256" t="s">
        <v>4128</v>
      </c>
      <c r="I600" s="256" t="s">
        <v>4129</v>
      </c>
      <c r="J600" s="256" t="str">
        <f t="shared" si="8"/>
        <v xml:space="preserve">CAPACITACIÓN: Implementar estrategias de capacitación y formación para mejorar las habilidades y conocimientos del personal en el desempeño de sus funciones, acorde a las necesidades, valores y ejes institucionales. </v>
      </c>
      <c r="K600" s="256" t="s">
        <v>4178</v>
      </c>
      <c r="Q600" s="256" t="s">
        <v>3127</v>
      </c>
      <c r="R600" s="256" t="s">
        <v>3223</v>
      </c>
      <c r="S600" s="256" t="s">
        <v>1270</v>
      </c>
      <c r="T600" s="256" t="s">
        <v>3434</v>
      </c>
      <c r="V600" s="256">
        <v>0</v>
      </c>
      <c r="W600" s="256">
        <v>6</v>
      </c>
      <c r="X600" s="256">
        <v>1</v>
      </c>
      <c r="Y600" s="256">
        <v>2</v>
      </c>
      <c r="Z600" s="256">
        <v>3</v>
      </c>
      <c r="AA600" s="256">
        <v>4</v>
      </c>
      <c r="AB600" s="256">
        <v>5</v>
      </c>
      <c r="AC600" s="256">
        <v>6</v>
      </c>
      <c r="AE600" s="256" t="s">
        <v>4157</v>
      </c>
      <c r="AF600" s="256">
        <v>2025</v>
      </c>
      <c r="AG600" s="256" t="s">
        <v>4179</v>
      </c>
      <c r="AH600" s="256" t="s">
        <v>4180</v>
      </c>
      <c r="AU600" s="270" t="e">
        <v>#N/A</v>
      </c>
      <c r="AV600" s="270" t="e">
        <v>#N/A</v>
      </c>
      <c r="AW600" s="270" t="e">
        <v>#N/A</v>
      </c>
      <c r="AX600" s="270" t="e">
        <v>#N/A</v>
      </c>
      <c r="AY600" s="270" t="e">
        <v>#N/A</v>
      </c>
      <c r="AZ600" s="270" t="e">
        <v>#N/A</v>
      </c>
      <c r="BA600" s="270" t="e">
        <v>#N/A</v>
      </c>
      <c r="BB600" s="256" t="s">
        <v>3885</v>
      </c>
    </row>
    <row r="601" spans="1:54" s="256" customFormat="1" ht="24.6" customHeight="1">
      <c r="A601" s="496">
        <v>599</v>
      </c>
      <c r="B601" s="501" t="s">
        <v>3431</v>
      </c>
      <c r="C601" s="256" t="s">
        <v>4127</v>
      </c>
      <c r="D601" s="270"/>
      <c r="E601" s="270"/>
      <c r="F601" s="256" t="s">
        <v>3972</v>
      </c>
      <c r="G601" s="256" t="s">
        <v>4046</v>
      </c>
      <c r="H601" s="256" t="s">
        <v>4128</v>
      </c>
      <c r="I601" s="256" t="s">
        <v>4129</v>
      </c>
      <c r="J601" s="256" t="str">
        <f t="shared" si="8"/>
        <v xml:space="preserve">CAPACITACIÓN: Implementar estrategias de capacitación y formación para mejorar las habilidades y conocimientos del personal en el desempeño de sus funciones, acorde a las necesidades, valores y ejes institucionales. </v>
      </c>
      <c r="K601" s="256" t="s">
        <v>4178</v>
      </c>
      <c r="Q601" s="256" t="s">
        <v>3127</v>
      </c>
      <c r="R601" s="256" t="s">
        <v>3223</v>
      </c>
      <c r="S601" s="256" t="s">
        <v>1270</v>
      </c>
      <c r="T601" s="256" t="s">
        <v>3434</v>
      </c>
      <c r="V601" s="256">
        <v>0</v>
      </c>
      <c r="W601" s="256">
        <v>6</v>
      </c>
      <c r="X601" s="256">
        <v>1</v>
      </c>
      <c r="Y601" s="256">
        <v>2</v>
      </c>
      <c r="Z601" s="256">
        <v>3</v>
      </c>
      <c r="AA601" s="256">
        <v>4</v>
      </c>
      <c r="AB601" s="256">
        <v>5</v>
      </c>
      <c r="AC601" s="256">
        <v>6</v>
      </c>
      <c r="AE601" s="256" t="s">
        <v>4157</v>
      </c>
      <c r="AF601" s="256" t="s">
        <v>3435</v>
      </c>
      <c r="AG601" s="256" t="s">
        <v>4181</v>
      </c>
      <c r="AH601" s="256" t="s">
        <v>4180</v>
      </c>
      <c r="AU601" s="270" t="e">
        <v>#N/A</v>
      </c>
      <c r="AV601" s="270" t="e">
        <v>#N/A</v>
      </c>
      <c r="AW601" s="270" t="e">
        <v>#N/A</v>
      </c>
      <c r="AX601" s="270" t="e">
        <v>#N/A</v>
      </c>
      <c r="AY601" s="270" t="e">
        <v>#N/A</v>
      </c>
      <c r="AZ601" s="270" t="e">
        <v>#N/A</v>
      </c>
      <c r="BA601" s="270" t="e">
        <v>#N/A</v>
      </c>
      <c r="BB601" s="276" t="s">
        <v>3438</v>
      </c>
    </row>
    <row r="602" spans="1:54" s="256" customFormat="1" ht="24.6" customHeight="1">
      <c r="A602" s="499">
        <v>600</v>
      </c>
      <c r="B602" s="497" t="s">
        <v>3418</v>
      </c>
      <c r="C602" s="256" t="s">
        <v>3548</v>
      </c>
      <c r="D602" s="270"/>
      <c r="E602" s="270"/>
      <c r="F602" s="256" t="s">
        <v>3972</v>
      </c>
      <c r="G602" s="256" t="s">
        <v>4046</v>
      </c>
      <c r="H602" s="256" t="s">
        <v>4128</v>
      </c>
      <c r="I602" s="256" t="s">
        <v>4129</v>
      </c>
      <c r="J602" s="256" t="str">
        <f t="shared" si="8"/>
        <v xml:space="preserve">CAPACITACIÓN: Implementar estrategias de capacitación y formación para mejorar las habilidades y conocimientos del personal en el desempeño de sus funciones, acorde a las necesidades, valores y ejes institucionales. </v>
      </c>
      <c r="K602" s="256" t="s">
        <v>4182</v>
      </c>
      <c r="Q602" s="256" t="s">
        <v>3106</v>
      </c>
      <c r="R602" s="256" t="s">
        <v>3425</v>
      </c>
      <c r="S602" s="256" t="s">
        <v>3208</v>
      </c>
      <c r="AU602" s="270"/>
      <c r="AV602" s="270"/>
      <c r="AW602" s="270"/>
      <c r="AX602" s="270"/>
      <c r="AY602" s="270"/>
      <c r="AZ602" s="270"/>
      <c r="BA602" s="270"/>
      <c r="BB602" s="270"/>
    </row>
    <row r="603" spans="1:54" s="256" customFormat="1" ht="24.6" customHeight="1">
      <c r="A603" s="496">
        <v>601</v>
      </c>
      <c r="B603" s="497" t="s">
        <v>3418</v>
      </c>
      <c r="C603" s="256" t="s">
        <v>3548</v>
      </c>
      <c r="D603" s="270"/>
      <c r="E603" s="270"/>
      <c r="F603" s="256" t="s">
        <v>3972</v>
      </c>
      <c r="G603" s="256" t="s">
        <v>4046</v>
      </c>
      <c r="H603" s="256" t="s">
        <v>4128</v>
      </c>
      <c r="I603" s="256" t="s">
        <v>4129</v>
      </c>
      <c r="J603" s="256" t="str">
        <f t="shared" si="8"/>
        <v xml:space="preserve">CAPACITACIÓN: Implementar estrategias de capacitación y formación para mejorar las habilidades y conocimientos del personal en el desempeño de sus funciones, acorde a las necesidades, valores y ejes institucionales. </v>
      </c>
      <c r="K603" s="256" t="s">
        <v>4182</v>
      </c>
      <c r="Q603" s="256" t="s">
        <v>3106</v>
      </c>
      <c r="R603" s="256" t="s">
        <v>3425</v>
      </c>
      <c r="S603" s="256" t="s">
        <v>3208</v>
      </c>
      <c r="AU603" s="270"/>
      <c r="AV603" s="270"/>
      <c r="AW603" s="270"/>
      <c r="AX603" s="270"/>
      <c r="AY603" s="270"/>
      <c r="AZ603" s="270"/>
      <c r="BA603" s="270"/>
      <c r="BB603" s="276"/>
    </row>
    <row r="604" spans="1:54" s="256" customFormat="1" ht="24.6" customHeight="1">
      <c r="A604" s="499">
        <v>602</v>
      </c>
      <c r="B604" s="497" t="s">
        <v>3418</v>
      </c>
      <c r="C604" s="256" t="s">
        <v>3548</v>
      </c>
      <c r="D604" s="270"/>
      <c r="E604" s="270"/>
      <c r="F604" s="256" t="s">
        <v>3972</v>
      </c>
      <c r="G604" s="256" t="s">
        <v>4046</v>
      </c>
      <c r="H604" s="256" t="s">
        <v>4128</v>
      </c>
      <c r="I604" s="256" t="s">
        <v>4129</v>
      </c>
      <c r="J604" s="256" t="str">
        <f t="shared" si="8"/>
        <v xml:space="preserve">CAPACITACIÓN: Implementar estrategias de capacitación y formación para mejorar las habilidades y conocimientos del personal en el desempeño de sus funciones, acorde a las necesidades, valores y ejes institucionales. </v>
      </c>
      <c r="K604" s="256" t="s">
        <v>4182</v>
      </c>
      <c r="Q604" s="256" t="s">
        <v>3106</v>
      </c>
      <c r="R604" s="256" t="s">
        <v>3425</v>
      </c>
      <c r="S604" s="256" t="s">
        <v>3208</v>
      </c>
      <c r="AU604" s="270"/>
      <c r="AV604" s="270"/>
      <c r="AW604" s="270"/>
      <c r="AX604" s="270"/>
      <c r="AY604" s="270"/>
      <c r="AZ604" s="270"/>
      <c r="BA604" s="270"/>
      <c r="BB604" s="276"/>
    </row>
    <row r="605" spans="1:54" s="256" customFormat="1" ht="24.6" customHeight="1">
      <c r="A605" s="500">
        <v>603</v>
      </c>
      <c r="B605" s="497" t="s">
        <v>3418</v>
      </c>
      <c r="C605" s="256" t="s">
        <v>3696</v>
      </c>
      <c r="D605" s="270"/>
      <c r="E605" s="270"/>
      <c r="F605" s="256" t="s">
        <v>3972</v>
      </c>
      <c r="G605" s="256" t="s">
        <v>4046</v>
      </c>
      <c r="H605" s="256" t="s">
        <v>4128</v>
      </c>
      <c r="I605" s="256" t="s">
        <v>4129</v>
      </c>
      <c r="J605" s="256" t="str">
        <f t="shared" si="8"/>
        <v xml:space="preserve">CAPACITACIÓN: Implementar estrategias de capacitación y formación para mejorar las habilidades y conocimientos del personal en el desempeño de sus funciones, acorde a las necesidades, valores y ejes institucionales. </v>
      </c>
      <c r="K605" s="256" t="s">
        <v>4183</v>
      </c>
      <c r="Q605" s="256" t="s">
        <v>3191</v>
      </c>
      <c r="R605" s="270" t="s">
        <v>3425</v>
      </c>
      <c r="S605" s="256" t="s">
        <v>3698</v>
      </c>
      <c r="AU605" s="270"/>
      <c r="AV605" s="270"/>
      <c r="AW605" s="270"/>
      <c r="AX605" s="270"/>
      <c r="AY605" s="270"/>
      <c r="AZ605" s="270"/>
      <c r="BA605" s="270"/>
    </row>
    <row r="606" spans="1:54" s="256" customFormat="1" ht="24.6" customHeight="1">
      <c r="A606" s="496">
        <v>604</v>
      </c>
      <c r="B606" s="497" t="s">
        <v>3418</v>
      </c>
      <c r="C606" s="256" t="s">
        <v>3696</v>
      </c>
      <c r="D606" s="270"/>
      <c r="E606" s="270"/>
      <c r="F606" s="256" t="s">
        <v>3972</v>
      </c>
      <c r="G606" s="256" t="s">
        <v>4046</v>
      </c>
      <c r="H606" s="256" t="s">
        <v>4128</v>
      </c>
      <c r="I606" s="256" t="s">
        <v>4129</v>
      </c>
      <c r="J606" s="256" t="str">
        <f t="shared" si="8"/>
        <v xml:space="preserve">CAPACITACIÓN: Implementar estrategias de capacitación y formación para mejorar las habilidades y conocimientos del personal en el desempeño de sus funciones, acorde a las necesidades, valores y ejes institucionales. </v>
      </c>
      <c r="K606" s="256" t="s">
        <v>4183</v>
      </c>
      <c r="Q606" s="256" t="s">
        <v>3191</v>
      </c>
      <c r="R606" s="270" t="s">
        <v>3425</v>
      </c>
      <c r="S606" s="256" t="s">
        <v>3698</v>
      </c>
      <c r="AU606" s="270"/>
      <c r="AV606" s="270"/>
      <c r="AW606" s="270"/>
      <c r="AX606" s="270"/>
      <c r="AY606" s="270"/>
      <c r="AZ606" s="270"/>
      <c r="BA606" s="270"/>
      <c r="BB606" s="276"/>
    </row>
    <row r="607" spans="1:54" s="256" customFormat="1" ht="24.6" customHeight="1">
      <c r="A607" s="499">
        <v>605</v>
      </c>
      <c r="B607" s="497" t="s">
        <v>3418</v>
      </c>
      <c r="C607" s="256" t="s">
        <v>3696</v>
      </c>
      <c r="D607" s="270"/>
      <c r="E607" s="270"/>
      <c r="F607" s="256" t="s">
        <v>3972</v>
      </c>
      <c r="G607" s="256" t="s">
        <v>4046</v>
      </c>
      <c r="H607" s="256" t="s">
        <v>4128</v>
      </c>
      <c r="I607" s="256" t="s">
        <v>4129</v>
      </c>
      <c r="J607" s="256" t="str">
        <f t="shared" si="8"/>
        <v xml:space="preserve">CAPACITACIÓN: Implementar estrategias de capacitación y formación para mejorar las habilidades y conocimientos del personal en el desempeño de sus funciones, acorde a las necesidades, valores y ejes institucionales. </v>
      </c>
      <c r="K607" s="256" t="s">
        <v>4183</v>
      </c>
      <c r="Q607" s="256" t="s">
        <v>3191</v>
      </c>
      <c r="R607" s="270" t="s">
        <v>3425</v>
      </c>
      <c r="S607" s="256" t="s">
        <v>3698</v>
      </c>
      <c r="AU607" s="270"/>
      <c r="AV607" s="270"/>
      <c r="AW607" s="270"/>
      <c r="AX607" s="270"/>
      <c r="AY607" s="270"/>
      <c r="AZ607" s="270"/>
      <c r="BA607" s="270"/>
      <c r="BB607" s="276"/>
    </row>
    <row r="608" spans="1:54" s="256" customFormat="1" ht="24.6" customHeight="1">
      <c r="A608" s="496">
        <v>606</v>
      </c>
      <c r="B608" s="497" t="s">
        <v>3418</v>
      </c>
      <c r="C608" s="256" t="s">
        <v>4127</v>
      </c>
      <c r="D608" s="270"/>
      <c r="E608" s="270"/>
      <c r="F608" s="256" t="s">
        <v>3972</v>
      </c>
      <c r="G608" s="256" t="s">
        <v>4046</v>
      </c>
      <c r="H608" s="256" t="s">
        <v>4128</v>
      </c>
      <c r="I608" s="256" t="s">
        <v>4129</v>
      </c>
      <c r="J608" s="256" t="str">
        <f t="shared" si="8"/>
        <v xml:space="preserve">CAPACITACIÓN: Implementar estrategias de capacitación y formación para mejorar las habilidades y conocimientos del personal en el desempeño de sus funciones, acorde a las necesidades, valores y ejes institucionales. </v>
      </c>
      <c r="K608" s="256" t="s">
        <v>4184</v>
      </c>
      <c r="Q608" s="256" t="s">
        <v>3164</v>
      </c>
      <c r="R608" s="270" t="s">
        <v>3425</v>
      </c>
      <c r="S608" s="256" t="s">
        <v>1270</v>
      </c>
      <c r="AU608" s="270"/>
      <c r="AV608" s="270"/>
      <c r="AW608" s="270"/>
      <c r="AX608" s="270"/>
      <c r="AY608" s="270"/>
      <c r="AZ608" s="270"/>
      <c r="BA608" s="270"/>
    </row>
    <row r="609" spans="1:55" s="256" customFormat="1" ht="24.6" customHeight="1">
      <c r="A609" s="499">
        <v>607</v>
      </c>
      <c r="B609" s="497" t="s">
        <v>3418</v>
      </c>
      <c r="C609" s="256" t="s">
        <v>4127</v>
      </c>
      <c r="D609" s="270"/>
      <c r="E609" s="270"/>
      <c r="F609" s="256" t="s">
        <v>3972</v>
      </c>
      <c r="G609" s="256" t="s">
        <v>4046</v>
      </c>
      <c r="H609" s="256" t="s">
        <v>4128</v>
      </c>
      <c r="I609" s="256" t="s">
        <v>4129</v>
      </c>
      <c r="J609" s="256" t="str">
        <f t="shared" si="8"/>
        <v xml:space="preserve">CAPACITACIÓN: Implementar estrategias de capacitación y formación para mejorar las habilidades y conocimientos del personal en el desempeño de sus funciones, acorde a las necesidades, valores y ejes institucionales. </v>
      </c>
      <c r="K609" s="256" t="s">
        <v>4184</v>
      </c>
      <c r="Q609" s="256" t="s">
        <v>3164</v>
      </c>
      <c r="R609" s="270" t="s">
        <v>3425</v>
      </c>
      <c r="S609" s="256" t="s">
        <v>1270</v>
      </c>
      <c r="AU609" s="270"/>
      <c r="AV609" s="270"/>
      <c r="AW609" s="270"/>
      <c r="AX609" s="270"/>
      <c r="AY609" s="270"/>
      <c r="AZ609" s="270"/>
      <c r="BA609" s="270"/>
      <c r="BB609" s="276"/>
    </row>
    <row r="610" spans="1:55" s="256" customFormat="1" ht="24.6" customHeight="1">
      <c r="A610" s="500">
        <v>608</v>
      </c>
      <c r="B610" s="497" t="s">
        <v>3418</v>
      </c>
      <c r="C610" s="256" t="s">
        <v>4127</v>
      </c>
      <c r="D610" s="270"/>
      <c r="E610" s="270"/>
      <c r="F610" s="256" t="s">
        <v>3972</v>
      </c>
      <c r="G610" s="256" t="s">
        <v>4046</v>
      </c>
      <c r="H610" s="256" t="s">
        <v>4128</v>
      </c>
      <c r="I610" s="256" t="s">
        <v>4129</v>
      </c>
      <c r="J610" s="256" t="str">
        <f t="shared" si="8"/>
        <v xml:space="preserve">CAPACITACIÓN: Implementar estrategias de capacitación y formación para mejorar las habilidades y conocimientos del personal en el desempeño de sus funciones, acorde a las necesidades, valores y ejes institucionales. </v>
      </c>
      <c r="K610" s="256" t="s">
        <v>4184</v>
      </c>
      <c r="Q610" s="256" t="s">
        <v>3164</v>
      </c>
      <c r="R610" s="270" t="s">
        <v>3425</v>
      </c>
      <c r="S610" s="256" t="s">
        <v>1270</v>
      </c>
      <c r="AU610" s="270"/>
      <c r="AV610" s="270"/>
      <c r="AW610" s="270"/>
      <c r="AX610" s="270"/>
      <c r="AY610" s="270"/>
      <c r="AZ610" s="270"/>
      <c r="BA610" s="270"/>
      <c r="BB610" s="276"/>
    </row>
    <row r="611" spans="1:55" s="256" customFormat="1" ht="24.6" customHeight="1">
      <c r="A611" s="496">
        <v>609</v>
      </c>
      <c r="B611" s="501" t="s">
        <v>3431</v>
      </c>
      <c r="C611" s="256" t="s">
        <v>3606</v>
      </c>
      <c r="D611" s="270"/>
      <c r="E611" s="270"/>
      <c r="F611" s="256" t="s">
        <v>3972</v>
      </c>
      <c r="G611" s="256" t="s">
        <v>4046</v>
      </c>
      <c r="H611" s="256" t="s">
        <v>4128</v>
      </c>
      <c r="I611" s="256" t="s">
        <v>4129</v>
      </c>
      <c r="J611" s="256" t="str">
        <f t="shared" si="8"/>
        <v xml:space="preserve">CAPACITACIÓN: Implementar estrategias de capacitación y formación para mejorar las habilidades y conocimientos del personal en el desempeño de sus funciones, acorde a las necesidades, valores y ejes institucionales. </v>
      </c>
      <c r="K611" s="256" t="s">
        <v>4185</v>
      </c>
      <c r="Q611" s="256" t="s">
        <v>3081</v>
      </c>
      <c r="R611" s="256" t="s">
        <v>3362</v>
      </c>
      <c r="S611" s="256" t="s">
        <v>75</v>
      </c>
      <c r="T611" s="256" t="s">
        <v>3434</v>
      </c>
      <c r="V611" s="508">
        <v>0</v>
      </c>
      <c r="W611" s="508">
        <v>1</v>
      </c>
      <c r="X611" s="508">
        <v>0.1</v>
      </c>
      <c r="Y611" s="508">
        <v>0.2</v>
      </c>
      <c r="Z611" s="508">
        <v>0.4</v>
      </c>
      <c r="AA611" s="508">
        <v>0.6</v>
      </c>
      <c r="AB611" s="508">
        <v>0.8</v>
      </c>
      <c r="AC611" s="508">
        <v>1</v>
      </c>
      <c r="AE611" s="256" t="s">
        <v>4186</v>
      </c>
      <c r="AF611" s="256">
        <v>2025</v>
      </c>
      <c r="AG611" s="256" t="s">
        <v>4187</v>
      </c>
      <c r="AH611" s="256" t="s">
        <v>4188</v>
      </c>
      <c r="AT611" s="256" t="s">
        <v>368</v>
      </c>
      <c r="AU611" s="270" t="s">
        <v>369</v>
      </c>
      <c r="AV611" s="270" t="s">
        <v>774</v>
      </c>
      <c r="AW611" s="270" t="s">
        <v>1266</v>
      </c>
      <c r="AX611" s="270" t="s">
        <v>2535</v>
      </c>
      <c r="AY611" s="270" t="s">
        <v>75</v>
      </c>
      <c r="AZ611" s="270" t="s">
        <v>2538</v>
      </c>
      <c r="BA611" s="270" t="s">
        <v>41</v>
      </c>
      <c r="BB611" s="270" t="s">
        <v>3442</v>
      </c>
    </row>
    <row r="612" spans="1:55" s="256" customFormat="1" ht="24.6" customHeight="1">
      <c r="A612" s="499">
        <v>610</v>
      </c>
      <c r="B612" s="501" t="s">
        <v>3431</v>
      </c>
      <c r="C612" s="256" t="s">
        <v>3606</v>
      </c>
      <c r="D612" s="270"/>
      <c r="E612" s="270"/>
      <c r="F612" s="256" t="s">
        <v>3972</v>
      </c>
      <c r="G612" s="256" t="s">
        <v>4046</v>
      </c>
      <c r="H612" s="256" t="s">
        <v>4128</v>
      </c>
      <c r="I612" s="256" t="s">
        <v>4129</v>
      </c>
      <c r="J612" s="256" t="str">
        <f t="shared" si="8"/>
        <v xml:space="preserve">CAPACITACIÓN: Implementar estrategias de capacitación y formación para mejorar las habilidades y conocimientos del personal en el desempeño de sus funciones, acorde a las necesidades, valores y ejes institucionales. </v>
      </c>
      <c r="K612" s="256" t="s">
        <v>4185</v>
      </c>
      <c r="Q612" s="256" t="s">
        <v>3081</v>
      </c>
      <c r="R612" s="256" t="s">
        <v>3362</v>
      </c>
      <c r="S612" s="256" t="s">
        <v>75</v>
      </c>
      <c r="T612" s="256" t="s">
        <v>3434</v>
      </c>
      <c r="V612" s="508">
        <v>0</v>
      </c>
      <c r="W612" s="508">
        <v>1</v>
      </c>
      <c r="X612" s="508">
        <v>0.1</v>
      </c>
      <c r="Y612" s="508">
        <v>0.2</v>
      </c>
      <c r="Z612" s="508">
        <v>0.4</v>
      </c>
      <c r="AA612" s="508">
        <v>0.6</v>
      </c>
      <c r="AB612" s="508">
        <v>0.8</v>
      </c>
      <c r="AC612" s="508">
        <v>1</v>
      </c>
      <c r="AE612" s="256" t="s">
        <v>4186</v>
      </c>
      <c r="AF612" s="256">
        <v>2025</v>
      </c>
      <c r="AG612" s="256" t="s">
        <v>4189</v>
      </c>
      <c r="AH612" s="256" t="s">
        <v>4188</v>
      </c>
      <c r="AU612" s="270" t="e">
        <v>#N/A</v>
      </c>
      <c r="AV612" s="270" t="e">
        <v>#N/A</v>
      </c>
      <c r="AW612" s="270" t="e">
        <v>#N/A</v>
      </c>
      <c r="AX612" s="270" t="e">
        <v>#N/A</v>
      </c>
      <c r="AY612" s="270" t="e">
        <v>#N/A</v>
      </c>
      <c r="AZ612" s="270" t="e">
        <v>#N/A</v>
      </c>
      <c r="BA612" s="270" t="e">
        <v>#N/A</v>
      </c>
      <c r="BB612" s="276" t="s">
        <v>3438</v>
      </c>
    </row>
    <row r="613" spans="1:55" s="256" customFormat="1" ht="24.6" customHeight="1">
      <c r="A613" s="496">
        <v>611</v>
      </c>
      <c r="B613" s="501" t="s">
        <v>3431</v>
      </c>
      <c r="C613" s="256" t="s">
        <v>3606</v>
      </c>
      <c r="D613" s="270"/>
      <c r="E613" s="270"/>
      <c r="F613" s="256" t="s">
        <v>3972</v>
      </c>
      <c r="G613" s="256" t="s">
        <v>4046</v>
      </c>
      <c r="H613" s="256" t="s">
        <v>4128</v>
      </c>
      <c r="I613" s="256" t="s">
        <v>4129</v>
      </c>
      <c r="J613" s="256" t="str">
        <f t="shared" si="8"/>
        <v xml:space="preserve">CAPACITACIÓN: Implementar estrategias de capacitación y formación para mejorar las habilidades y conocimientos del personal en el desempeño de sus funciones, acorde a las necesidades, valores y ejes institucionales. </v>
      </c>
      <c r="K613" s="256" t="s">
        <v>4185</v>
      </c>
      <c r="Q613" s="256" t="s">
        <v>3081</v>
      </c>
      <c r="R613" s="256" t="s">
        <v>3362</v>
      </c>
      <c r="S613" s="256" t="s">
        <v>75</v>
      </c>
      <c r="T613" s="256" t="s">
        <v>3434</v>
      </c>
      <c r="V613" s="508">
        <v>0</v>
      </c>
      <c r="W613" s="508">
        <v>1</v>
      </c>
      <c r="X613" s="508">
        <v>0.1</v>
      </c>
      <c r="Y613" s="508">
        <v>0.2</v>
      </c>
      <c r="Z613" s="508">
        <v>0.4</v>
      </c>
      <c r="AA613" s="508">
        <v>0.6</v>
      </c>
      <c r="AB613" s="508">
        <v>0.8</v>
      </c>
      <c r="AC613" s="508">
        <v>1</v>
      </c>
      <c r="AE613" s="256" t="s">
        <v>4186</v>
      </c>
      <c r="AF613" s="256" t="s">
        <v>3435</v>
      </c>
      <c r="AG613" s="256" t="s">
        <v>4190</v>
      </c>
      <c r="AH613" s="256" t="s">
        <v>4188</v>
      </c>
      <c r="AU613" s="270" t="e">
        <v>#N/A</v>
      </c>
      <c r="AV613" s="270" t="e">
        <v>#N/A</v>
      </c>
      <c r="AW613" s="270" t="e">
        <v>#N/A</v>
      </c>
      <c r="AX613" s="270" t="e">
        <v>#N/A</v>
      </c>
      <c r="AY613" s="270" t="e">
        <v>#N/A</v>
      </c>
      <c r="AZ613" s="270" t="e">
        <v>#N/A</v>
      </c>
      <c r="BA613" s="270" t="e">
        <v>#N/A</v>
      </c>
      <c r="BB613" s="276" t="s">
        <v>3438</v>
      </c>
    </row>
    <row r="614" spans="1:55" s="256" customFormat="1" ht="24.6" customHeight="1">
      <c r="A614" s="499">
        <v>612</v>
      </c>
      <c r="B614" s="501" t="s">
        <v>3431</v>
      </c>
      <c r="C614" s="256" t="s">
        <v>3419</v>
      </c>
      <c r="D614" s="270"/>
      <c r="E614" s="270"/>
      <c r="F614" s="256" t="s">
        <v>3972</v>
      </c>
      <c r="G614" s="256" t="s">
        <v>4046</v>
      </c>
      <c r="H614" s="256" t="s">
        <v>4128</v>
      </c>
      <c r="I614" s="256" t="s">
        <v>4129</v>
      </c>
      <c r="J614" s="256" t="str">
        <f t="shared" si="8"/>
        <v xml:space="preserve">CAPACITACIÓN: Implementar estrategias de capacitación y formación para mejorar las habilidades y conocimientos del personal en el desempeño de sus funciones, acorde a las necesidades, valores y ejes institucionales. </v>
      </c>
      <c r="K614" s="256" t="s">
        <v>4191</v>
      </c>
      <c r="Q614" s="256" t="s">
        <v>3100</v>
      </c>
      <c r="R614" s="256" t="s">
        <v>3227</v>
      </c>
      <c r="S614" s="256" t="s">
        <v>3426</v>
      </c>
      <c r="T614" s="256" t="s">
        <v>3434</v>
      </c>
      <c r="V614" s="498">
        <v>0</v>
      </c>
      <c r="W614" s="498">
        <v>1</v>
      </c>
      <c r="X614" s="508">
        <v>0.1</v>
      </c>
      <c r="Y614" s="508">
        <v>0.2</v>
      </c>
      <c r="Z614" s="508">
        <v>0.4</v>
      </c>
      <c r="AA614" s="508">
        <v>0.6</v>
      </c>
      <c r="AB614" s="508">
        <v>0.8</v>
      </c>
      <c r="AC614" s="508">
        <v>1</v>
      </c>
      <c r="AE614" s="256" t="s">
        <v>4192</v>
      </c>
      <c r="AF614" s="256">
        <v>2025</v>
      </c>
      <c r="AG614" s="256" t="s">
        <v>4193</v>
      </c>
      <c r="AH614" s="256" t="s">
        <v>3426</v>
      </c>
      <c r="AT614" s="256" t="s">
        <v>313</v>
      </c>
      <c r="AU614" s="270" t="s">
        <v>314</v>
      </c>
      <c r="AV614" s="270" t="s">
        <v>791</v>
      </c>
      <c r="AW614" s="273">
        <v>45645</v>
      </c>
      <c r="AX614" s="328">
        <v>0.7</v>
      </c>
      <c r="AY614" s="270" t="s">
        <v>63</v>
      </c>
      <c r="AZ614" s="270" t="s">
        <v>2320</v>
      </c>
      <c r="BA614" s="270" t="s">
        <v>3869</v>
      </c>
      <c r="BB614" s="270" t="s">
        <v>3442</v>
      </c>
    </row>
    <row r="615" spans="1:55" s="256" customFormat="1" ht="24.6" customHeight="1">
      <c r="A615" s="500">
        <v>613</v>
      </c>
      <c r="B615" s="501" t="s">
        <v>3431</v>
      </c>
      <c r="C615" s="256" t="s">
        <v>3419</v>
      </c>
      <c r="D615" s="270"/>
      <c r="E615" s="270"/>
      <c r="F615" s="256" t="s">
        <v>3972</v>
      </c>
      <c r="G615" s="256" t="s">
        <v>4046</v>
      </c>
      <c r="H615" s="256" t="s">
        <v>4128</v>
      </c>
      <c r="I615" s="256" t="s">
        <v>4129</v>
      </c>
      <c r="J615" s="256" t="str">
        <f t="shared" si="8"/>
        <v xml:space="preserve">CAPACITACIÓN: Implementar estrategias de capacitación y formación para mejorar las habilidades y conocimientos del personal en el desempeño de sus funciones, acorde a las necesidades, valores y ejes institucionales. </v>
      </c>
      <c r="K615" s="256" t="s">
        <v>4191</v>
      </c>
      <c r="Q615" s="256" t="s">
        <v>3100</v>
      </c>
      <c r="R615" s="256" t="s">
        <v>3227</v>
      </c>
      <c r="S615" s="256" t="s">
        <v>3426</v>
      </c>
      <c r="T615" s="256" t="s">
        <v>3434</v>
      </c>
      <c r="V615" s="498">
        <v>0</v>
      </c>
      <c r="W615" s="498">
        <v>1</v>
      </c>
      <c r="X615" s="508">
        <v>0.1</v>
      </c>
      <c r="Y615" s="508">
        <v>0.2</v>
      </c>
      <c r="Z615" s="508">
        <v>0.4</v>
      </c>
      <c r="AA615" s="508">
        <v>0.6</v>
      </c>
      <c r="AB615" s="508">
        <v>0.8</v>
      </c>
      <c r="AC615" s="508">
        <v>1</v>
      </c>
      <c r="AE615" s="256" t="s">
        <v>4192</v>
      </c>
      <c r="AF615" s="256" t="s">
        <v>3615</v>
      </c>
      <c r="AG615" s="256" t="s">
        <v>4194</v>
      </c>
      <c r="AH615" s="256" t="s">
        <v>3426</v>
      </c>
      <c r="AT615" s="256" t="s">
        <v>327</v>
      </c>
      <c r="AU615" s="270" t="s">
        <v>328</v>
      </c>
      <c r="AV615" s="270" t="s">
        <v>1213</v>
      </c>
      <c r="AW615" s="270" t="s">
        <v>1209</v>
      </c>
      <c r="AX615" s="270" t="s">
        <v>462</v>
      </c>
      <c r="AY615" s="270" t="s">
        <v>63</v>
      </c>
      <c r="AZ615" s="270" t="s">
        <v>2394</v>
      </c>
      <c r="BA615" s="270" t="s">
        <v>57</v>
      </c>
      <c r="BB615" s="270" t="s">
        <v>3442</v>
      </c>
    </row>
    <row r="616" spans="1:55" s="256" customFormat="1" ht="24.6" customHeight="1">
      <c r="A616" s="496">
        <v>614</v>
      </c>
      <c r="B616" s="501" t="s">
        <v>3431</v>
      </c>
      <c r="C616" s="256" t="s">
        <v>3419</v>
      </c>
      <c r="D616" s="270"/>
      <c r="E616" s="270"/>
      <c r="F616" s="256" t="s">
        <v>3972</v>
      </c>
      <c r="G616" s="256" t="s">
        <v>4046</v>
      </c>
      <c r="H616" s="256" t="s">
        <v>4128</v>
      </c>
      <c r="I616" s="256" t="s">
        <v>4129</v>
      </c>
      <c r="J616" s="256" t="str">
        <f t="shared" ref="J616:J660" si="10">_xlfn.CONCAT(H616,": ",I616)</f>
        <v xml:space="preserve">CAPACITACIÓN: Implementar estrategias de capacitación y formación para mejorar las habilidades y conocimientos del personal en el desempeño de sus funciones, acorde a las necesidades, valores y ejes institucionales. </v>
      </c>
      <c r="K616" s="256" t="s">
        <v>4191</v>
      </c>
      <c r="Q616" s="256" t="s">
        <v>3100</v>
      </c>
      <c r="R616" s="256" t="s">
        <v>3227</v>
      </c>
      <c r="S616" s="256" t="s">
        <v>3426</v>
      </c>
      <c r="T616" s="256" t="s">
        <v>3434</v>
      </c>
      <c r="V616" s="498">
        <v>0</v>
      </c>
      <c r="W616" s="498">
        <v>1</v>
      </c>
      <c r="X616" s="508">
        <v>0.1</v>
      </c>
      <c r="Y616" s="508">
        <v>0.2</v>
      </c>
      <c r="Z616" s="508">
        <v>0.4</v>
      </c>
      <c r="AA616" s="508">
        <v>0.6</v>
      </c>
      <c r="AB616" s="508">
        <v>0.8</v>
      </c>
      <c r="AC616" s="508">
        <v>1</v>
      </c>
      <c r="AE616" s="256" t="s">
        <v>4192</v>
      </c>
      <c r="AF616" s="256" t="s">
        <v>3615</v>
      </c>
      <c r="AG616" s="256" t="s">
        <v>4195</v>
      </c>
      <c r="AH616" s="256" t="s">
        <v>3426</v>
      </c>
      <c r="AU616" s="270" t="e">
        <v>#N/A</v>
      </c>
      <c r="AV616" s="270" t="e">
        <v>#N/A</v>
      </c>
      <c r="AW616" s="270" t="e">
        <v>#N/A</v>
      </c>
      <c r="AX616" s="270" t="e">
        <v>#N/A</v>
      </c>
      <c r="AY616" s="270" t="e">
        <v>#N/A</v>
      </c>
      <c r="AZ616" s="270" t="e">
        <v>#N/A</v>
      </c>
      <c r="BA616" s="270" t="e">
        <v>#N/A</v>
      </c>
      <c r="BB616" s="276" t="s">
        <v>3438</v>
      </c>
    </row>
    <row r="617" spans="1:55" s="256" customFormat="1" ht="24.6" customHeight="1">
      <c r="A617" s="499">
        <v>615</v>
      </c>
      <c r="B617" s="497" t="s">
        <v>3418</v>
      </c>
      <c r="C617" s="256" t="s">
        <v>3463</v>
      </c>
      <c r="D617" s="270"/>
      <c r="E617" s="270"/>
      <c r="F617" s="256" t="s">
        <v>3972</v>
      </c>
      <c r="G617" s="256" t="s">
        <v>4046</v>
      </c>
      <c r="H617" s="256" t="s">
        <v>4128</v>
      </c>
      <c r="I617" s="256" t="s">
        <v>4129</v>
      </c>
      <c r="J617" s="256" t="str">
        <f t="shared" si="10"/>
        <v xml:space="preserve">CAPACITACIÓN: Implementar estrategias de capacitación y formación para mejorar las habilidades y conocimientos del personal en el desempeño de sus funciones, acorde a las necesidades, valores y ejes institucionales. </v>
      </c>
      <c r="K617" s="256" t="s">
        <v>4196</v>
      </c>
      <c r="Q617" s="256" t="s">
        <v>3096</v>
      </c>
      <c r="R617" s="270" t="s">
        <v>3425</v>
      </c>
      <c r="S617" s="256" t="s">
        <v>2145</v>
      </c>
      <c r="AU617" s="270"/>
      <c r="AV617" s="270"/>
      <c r="AW617" s="270"/>
      <c r="AX617" s="270"/>
      <c r="AY617" s="270"/>
      <c r="AZ617" s="270"/>
      <c r="BA617" s="270"/>
      <c r="BB617" s="270"/>
    </row>
    <row r="618" spans="1:55" s="256" customFormat="1" ht="24.6" customHeight="1">
      <c r="A618" s="496">
        <v>616</v>
      </c>
      <c r="B618" s="497" t="s">
        <v>3418</v>
      </c>
      <c r="C618" s="256" t="s">
        <v>3463</v>
      </c>
      <c r="D618" s="270"/>
      <c r="E618" s="270"/>
      <c r="F618" s="256" t="s">
        <v>3972</v>
      </c>
      <c r="G618" s="256" t="s">
        <v>4046</v>
      </c>
      <c r="H618" s="256" t="s">
        <v>4128</v>
      </c>
      <c r="I618" s="256" t="s">
        <v>4129</v>
      </c>
      <c r="J618" s="256" t="str">
        <f t="shared" si="10"/>
        <v xml:space="preserve">CAPACITACIÓN: Implementar estrategias de capacitación y formación para mejorar las habilidades y conocimientos del personal en el desempeño de sus funciones, acorde a las necesidades, valores y ejes institucionales. </v>
      </c>
      <c r="K618" s="256" t="s">
        <v>4196</v>
      </c>
      <c r="Q618" s="256" t="s">
        <v>3096</v>
      </c>
      <c r="R618" s="270" t="s">
        <v>3425</v>
      </c>
      <c r="S618" s="256" t="s">
        <v>2145</v>
      </c>
      <c r="AU618" s="270"/>
      <c r="AV618" s="270"/>
      <c r="AW618" s="270"/>
      <c r="AX618" s="270"/>
      <c r="AY618" s="270"/>
      <c r="AZ618" s="270"/>
      <c r="BA618" s="270"/>
      <c r="BB618" s="276"/>
    </row>
    <row r="619" spans="1:55" s="256" customFormat="1" ht="24.6" customHeight="1">
      <c r="A619" s="499">
        <v>617</v>
      </c>
      <c r="B619" s="497" t="s">
        <v>3418</v>
      </c>
      <c r="C619" s="256" t="s">
        <v>3463</v>
      </c>
      <c r="D619" s="270"/>
      <c r="E619" s="270"/>
      <c r="F619" s="256" t="s">
        <v>3972</v>
      </c>
      <c r="G619" s="256" t="s">
        <v>4046</v>
      </c>
      <c r="H619" s="256" t="s">
        <v>4128</v>
      </c>
      <c r="I619" s="256" t="s">
        <v>4129</v>
      </c>
      <c r="J619" s="256" t="str">
        <f t="shared" si="10"/>
        <v xml:space="preserve">CAPACITACIÓN: Implementar estrategias de capacitación y formación para mejorar las habilidades y conocimientos del personal en el desempeño de sus funciones, acorde a las necesidades, valores y ejes institucionales. </v>
      </c>
      <c r="K619" s="256" t="s">
        <v>4196</v>
      </c>
      <c r="Q619" s="256" t="s">
        <v>3096</v>
      </c>
      <c r="R619" s="270" t="s">
        <v>3425</v>
      </c>
      <c r="S619" s="256" t="s">
        <v>2145</v>
      </c>
      <c r="AU619" s="270"/>
      <c r="AV619" s="270"/>
      <c r="AW619" s="270"/>
      <c r="AX619" s="270"/>
      <c r="AY619" s="270"/>
      <c r="AZ619" s="270"/>
      <c r="BA619" s="270"/>
      <c r="BB619" s="276"/>
    </row>
    <row r="620" spans="1:55" s="256" customFormat="1" ht="24.6" customHeight="1">
      <c r="A620" s="500">
        <v>618</v>
      </c>
      <c r="B620" s="497" t="s">
        <v>3418</v>
      </c>
      <c r="C620" s="256" t="s">
        <v>4127</v>
      </c>
      <c r="D620" s="270"/>
      <c r="E620" s="270"/>
      <c r="F620" s="256" t="s">
        <v>3972</v>
      </c>
      <c r="G620" s="256" t="s">
        <v>4046</v>
      </c>
      <c r="H620" s="256" t="s">
        <v>4128</v>
      </c>
      <c r="I620" s="256" t="s">
        <v>4129</v>
      </c>
      <c r="J620" s="256" t="str">
        <f t="shared" si="10"/>
        <v xml:space="preserve">CAPACITACIÓN: Implementar estrategias de capacitación y formación para mejorar las habilidades y conocimientos del personal en el desempeño de sus funciones, acorde a las necesidades, valores y ejes institucionales. </v>
      </c>
      <c r="K620" s="256" t="s">
        <v>4197</v>
      </c>
      <c r="Q620" s="256" t="s">
        <v>3108</v>
      </c>
      <c r="R620" s="270" t="s">
        <v>3425</v>
      </c>
      <c r="S620" s="256" t="s">
        <v>1270</v>
      </c>
      <c r="AU620" s="270"/>
      <c r="AV620" s="270"/>
      <c r="AW620" s="270"/>
      <c r="AX620" s="270"/>
      <c r="AY620" s="270"/>
      <c r="AZ620" s="270"/>
      <c r="BA620" s="270"/>
    </row>
    <row r="621" spans="1:55" s="256" customFormat="1" ht="24.6" customHeight="1">
      <c r="A621" s="496">
        <v>619</v>
      </c>
      <c r="B621" s="497" t="s">
        <v>3418</v>
      </c>
      <c r="C621" s="256" t="s">
        <v>4127</v>
      </c>
      <c r="D621" s="270"/>
      <c r="E621" s="270"/>
      <c r="F621" s="256" t="s">
        <v>3972</v>
      </c>
      <c r="G621" s="256" t="s">
        <v>4046</v>
      </c>
      <c r="H621" s="256" t="s">
        <v>4128</v>
      </c>
      <c r="I621" s="256" t="s">
        <v>4129</v>
      </c>
      <c r="J621" s="256" t="str">
        <f t="shared" si="10"/>
        <v xml:space="preserve">CAPACITACIÓN: Implementar estrategias de capacitación y formación para mejorar las habilidades y conocimientos del personal en el desempeño de sus funciones, acorde a las necesidades, valores y ejes institucionales. </v>
      </c>
      <c r="K621" s="256" t="s">
        <v>4197</v>
      </c>
      <c r="Q621" s="256" t="s">
        <v>3108</v>
      </c>
      <c r="R621" s="270" t="s">
        <v>3425</v>
      </c>
      <c r="S621" s="256" t="s">
        <v>1270</v>
      </c>
      <c r="AU621" s="270"/>
      <c r="AV621" s="270"/>
      <c r="AW621" s="270"/>
      <c r="AX621" s="270"/>
      <c r="AY621" s="270"/>
      <c r="AZ621" s="270"/>
      <c r="BA621" s="270"/>
      <c r="BB621" s="276"/>
    </row>
    <row r="622" spans="1:55" s="256" customFormat="1" ht="24.6" customHeight="1">
      <c r="A622" s="499">
        <v>620</v>
      </c>
      <c r="B622" s="497" t="s">
        <v>3418</v>
      </c>
      <c r="C622" s="256" t="s">
        <v>4127</v>
      </c>
      <c r="D622" s="270"/>
      <c r="E622" s="270"/>
      <c r="F622" s="256" t="s">
        <v>3972</v>
      </c>
      <c r="G622" s="256" t="s">
        <v>4046</v>
      </c>
      <c r="H622" s="256" t="s">
        <v>4128</v>
      </c>
      <c r="I622" s="256" t="s">
        <v>4129</v>
      </c>
      <c r="J622" s="256" t="str">
        <f t="shared" si="10"/>
        <v xml:space="preserve">CAPACITACIÓN: Implementar estrategias de capacitación y formación para mejorar las habilidades y conocimientos del personal en el desempeño de sus funciones, acorde a las necesidades, valores y ejes institucionales. </v>
      </c>
      <c r="K622" s="256" t="s">
        <v>4197</v>
      </c>
      <c r="Q622" s="256" t="s">
        <v>3108</v>
      </c>
      <c r="R622" s="270" t="s">
        <v>3425</v>
      </c>
      <c r="S622" s="256" t="s">
        <v>1270</v>
      </c>
      <c r="AU622" s="270"/>
      <c r="AV622" s="270"/>
      <c r="AW622" s="270"/>
      <c r="AX622" s="270"/>
      <c r="AY622" s="270"/>
      <c r="AZ622" s="270"/>
      <c r="BA622" s="270"/>
      <c r="BB622" s="276"/>
    </row>
    <row r="623" spans="1:55" s="256" customFormat="1" ht="24.6" customHeight="1">
      <c r="A623" s="496">
        <v>621</v>
      </c>
      <c r="B623" s="501" t="s">
        <v>3431</v>
      </c>
      <c r="C623" s="256" t="s">
        <v>3463</v>
      </c>
      <c r="D623" s="270"/>
      <c r="E623" s="270"/>
      <c r="F623" s="256" t="s">
        <v>3938</v>
      </c>
      <c r="H623" s="256" t="s">
        <v>3939</v>
      </c>
      <c r="J623" s="256" t="s">
        <v>3939</v>
      </c>
      <c r="K623" s="256" t="s">
        <v>4198</v>
      </c>
      <c r="Q623" s="256" t="s">
        <v>3019</v>
      </c>
      <c r="R623" s="256" t="s">
        <v>3317</v>
      </c>
      <c r="S623" s="256" t="s">
        <v>26</v>
      </c>
      <c r="T623" s="256" t="s">
        <v>3582</v>
      </c>
      <c r="V623" s="256">
        <v>0</v>
      </c>
      <c r="W623" s="498">
        <v>1</v>
      </c>
      <c r="X623" s="508">
        <v>0.1</v>
      </c>
      <c r="Y623" s="508">
        <v>0.2</v>
      </c>
      <c r="Z623" s="508">
        <v>0.4</v>
      </c>
      <c r="AA623" s="508">
        <v>0.6</v>
      </c>
      <c r="AB623" s="508">
        <v>0.8</v>
      </c>
      <c r="AC623" s="508">
        <v>1</v>
      </c>
      <c r="AE623" s="256" t="s">
        <v>4199</v>
      </c>
      <c r="AF623" s="256" t="s">
        <v>3435</v>
      </c>
      <c r="AG623" s="256" t="s">
        <v>4200</v>
      </c>
      <c r="AH623" s="256" t="s">
        <v>26</v>
      </c>
      <c r="AL623" s="256" t="s">
        <v>4201</v>
      </c>
      <c r="AT623" s="256" t="s">
        <v>89</v>
      </c>
      <c r="AU623" s="270" t="s">
        <v>90</v>
      </c>
      <c r="AV623" s="270" t="s">
        <v>1364</v>
      </c>
      <c r="AW623" s="270" t="s">
        <v>1266</v>
      </c>
      <c r="AX623" s="270" t="s">
        <v>697</v>
      </c>
      <c r="AY623" s="270" t="s">
        <v>26</v>
      </c>
      <c r="AZ623" s="270" t="s">
        <v>1368</v>
      </c>
      <c r="BA623" s="270" t="s">
        <v>41</v>
      </c>
      <c r="BB623" s="270" t="s">
        <v>3442</v>
      </c>
    </row>
    <row r="624" spans="1:55" s="256" customFormat="1" ht="24.6" customHeight="1">
      <c r="A624" s="499">
        <v>622</v>
      </c>
      <c r="B624" s="501" t="s">
        <v>3431</v>
      </c>
      <c r="C624" s="256" t="s">
        <v>3463</v>
      </c>
      <c r="D624" s="270" t="s">
        <v>3711</v>
      </c>
      <c r="E624" s="270" t="s">
        <v>3824</v>
      </c>
      <c r="F624" s="256" t="s">
        <v>3938</v>
      </c>
      <c r="H624" s="256" t="s">
        <v>3939</v>
      </c>
      <c r="J624" s="256" t="s">
        <v>3939</v>
      </c>
      <c r="K624" s="256" t="s">
        <v>4198</v>
      </c>
      <c r="Q624" s="256" t="s">
        <v>3019</v>
      </c>
      <c r="R624" s="256" t="s">
        <v>3317</v>
      </c>
      <c r="S624" s="256" t="s">
        <v>26</v>
      </c>
      <c r="T624" s="256" t="s">
        <v>3582</v>
      </c>
      <c r="V624" s="498">
        <v>0</v>
      </c>
      <c r="W624" s="508">
        <v>1</v>
      </c>
      <c r="X624" s="508">
        <v>0.1</v>
      </c>
      <c r="Y624" s="508">
        <v>0.2</v>
      </c>
      <c r="Z624" s="508">
        <v>0.4</v>
      </c>
      <c r="AA624" s="508">
        <v>0.6</v>
      </c>
      <c r="AB624" s="508">
        <v>0.8</v>
      </c>
      <c r="AC624" s="508">
        <v>1</v>
      </c>
      <c r="AE624" s="256" t="s">
        <v>4199</v>
      </c>
      <c r="AF624" s="256" t="s">
        <v>3435</v>
      </c>
      <c r="AG624" s="256" t="s">
        <v>4200</v>
      </c>
      <c r="AH624" s="256" t="s">
        <v>26</v>
      </c>
      <c r="AL624" s="256" t="s">
        <v>4202</v>
      </c>
      <c r="AT624" s="256" t="s">
        <v>103</v>
      </c>
      <c r="AU624" s="270" t="s">
        <v>104</v>
      </c>
      <c r="AV624" s="357" t="s">
        <v>775</v>
      </c>
      <c r="AW624" s="357" t="s">
        <v>4203</v>
      </c>
      <c r="AX624" s="357" t="s">
        <v>462</v>
      </c>
      <c r="AY624" s="357" t="s">
        <v>26</v>
      </c>
      <c r="AZ624" s="357" t="s">
        <v>663</v>
      </c>
      <c r="BA624" s="357" t="s">
        <v>57</v>
      </c>
      <c r="BB624" s="512" t="s">
        <v>3442</v>
      </c>
      <c r="BC624" s="512" t="s">
        <v>4204</v>
      </c>
    </row>
    <row r="625" spans="1:55" s="256" customFormat="1" ht="24.6" customHeight="1">
      <c r="A625" s="500">
        <v>623</v>
      </c>
      <c r="B625" s="501" t="s">
        <v>3431</v>
      </c>
      <c r="C625" s="256" t="s">
        <v>3463</v>
      </c>
      <c r="D625" s="270"/>
      <c r="E625" s="270"/>
      <c r="F625" s="256" t="s">
        <v>3938</v>
      </c>
      <c r="H625" s="256" t="s">
        <v>3939</v>
      </c>
      <c r="J625" s="256" t="s">
        <v>3939</v>
      </c>
      <c r="K625" s="256" t="s">
        <v>4198</v>
      </c>
      <c r="Q625" s="256" t="s">
        <v>3019</v>
      </c>
      <c r="R625" s="256" t="s">
        <v>3317</v>
      </c>
      <c r="S625" s="256" t="s">
        <v>26</v>
      </c>
      <c r="AE625" s="256" t="s">
        <v>4199</v>
      </c>
      <c r="AF625" s="256" t="s">
        <v>3435</v>
      </c>
      <c r="AG625" s="256" t="s">
        <v>4200</v>
      </c>
      <c r="AH625" s="256" t="s">
        <v>26</v>
      </c>
      <c r="AT625" s="256" t="s">
        <v>341</v>
      </c>
      <c r="AU625" s="270" t="s">
        <v>342</v>
      </c>
      <c r="AV625" s="270" t="s">
        <v>2431</v>
      </c>
      <c r="AW625" s="270" t="s">
        <v>2038</v>
      </c>
      <c r="AX625" s="270" t="s">
        <v>462</v>
      </c>
      <c r="AY625" s="270" t="s">
        <v>69</v>
      </c>
      <c r="AZ625" s="270" t="s">
        <v>2434</v>
      </c>
      <c r="BA625" s="270" t="s">
        <v>57</v>
      </c>
      <c r="BB625" s="270" t="s">
        <v>3442</v>
      </c>
    </row>
    <row r="626" spans="1:55" s="256" customFormat="1" ht="24.6" customHeight="1">
      <c r="A626" s="496">
        <v>624</v>
      </c>
      <c r="B626" s="501" t="s">
        <v>3431</v>
      </c>
      <c r="C626" s="256" t="s">
        <v>3463</v>
      </c>
      <c r="D626" s="270"/>
      <c r="E626" s="270"/>
      <c r="F626" s="256" t="s">
        <v>3938</v>
      </c>
      <c r="H626" s="256" t="s">
        <v>3939</v>
      </c>
      <c r="J626" s="256" t="s">
        <v>3939</v>
      </c>
      <c r="K626" s="256" t="s">
        <v>4198</v>
      </c>
      <c r="Q626" s="256" t="s">
        <v>3019</v>
      </c>
      <c r="R626" s="256" t="s">
        <v>3317</v>
      </c>
      <c r="S626" s="256" t="s">
        <v>26</v>
      </c>
      <c r="AE626" s="256" t="s">
        <v>4199</v>
      </c>
      <c r="AF626" s="256" t="s">
        <v>3435</v>
      </c>
      <c r="AG626" s="256" t="s">
        <v>4200</v>
      </c>
      <c r="AH626" s="256" t="s">
        <v>26</v>
      </c>
      <c r="AT626" s="256" t="s">
        <v>339</v>
      </c>
      <c r="AU626" s="270" t="s">
        <v>340</v>
      </c>
      <c r="AV626" s="270" t="s">
        <v>677</v>
      </c>
      <c r="AW626" s="270" t="s">
        <v>1021</v>
      </c>
      <c r="AX626" s="270" t="s">
        <v>485</v>
      </c>
      <c r="AY626" s="270" t="s">
        <v>69</v>
      </c>
      <c r="AZ626" s="270" t="s">
        <v>2428</v>
      </c>
      <c r="BA626" s="270" t="s">
        <v>36</v>
      </c>
      <c r="BB626" s="270" t="s">
        <v>3442</v>
      </c>
    </row>
    <row r="627" spans="1:55" s="256" customFormat="1" ht="24.6" customHeight="1">
      <c r="A627" s="499">
        <v>625</v>
      </c>
      <c r="B627" s="501" t="s">
        <v>3431</v>
      </c>
      <c r="C627" s="256" t="s">
        <v>3463</v>
      </c>
      <c r="D627" s="270" t="s">
        <v>4205</v>
      </c>
      <c r="E627" s="270" t="s">
        <v>4206</v>
      </c>
      <c r="F627" s="256" t="s">
        <v>3938</v>
      </c>
      <c r="H627" s="256" t="s">
        <v>3939</v>
      </c>
      <c r="J627" s="256" t="s">
        <v>3939</v>
      </c>
      <c r="K627" s="256" t="s">
        <v>4198</v>
      </c>
      <c r="Q627" s="256" t="s">
        <v>3019</v>
      </c>
      <c r="R627" s="256" t="s">
        <v>3317</v>
      </c>
      <c r="S627" s="256" t="s">
        <v>26</v>
      </c>
      <c r="AE627" s="256" t="s">
        <v>4199</v>
      </c>
      <c r="AF627" s="256" t="s">
        <v>3435</v>
      </c>
      <c r="AG627" s="256" t="s">
        <v>4200</v>
      </c>
      <c r="AH627" s="256" t="s">
        <v>26</v>
      </c>
      <c r="AT627" s="256" t="s">
        <v>4207</v>
      </c>
      <c r="AU627" s="270" t="s">
        <v>4208</v>
      </c>
      <c r="AV627" s="357" t="s">
        <v>1234</v>
      </c>
      <c r="AW627" s="357" t="s">
        <v>4209</v>
      </c>
      <c r="AX627" s="357" t="s">
        <v>1053</v>
      </c>
      <c r="AY627" s="357" t="s">
        <v>1082</v>
      </c>
      <c r="AZ627" s="357" t="s">
        <v>4210</v>
      </c>
      <c r="BA627" s="357" t="s">
        <v>36</v>
      </c>
      <c r="BB627" s="512"/>
      <c r="BC627" s="512"/>
    </row>
    <row r="628" spans="1:55" s="256" customFormat="1" ht="24.6" customHeight="1">
      <c r="A628" s="496">
        <v>626</v>
      </c>
      <c r="B628" s="497" t="s">
        <v>3418</v>
      </c>
      <c r="C628" s="256" t="s">
        <v>3463</v>
      </c>
      <c r="D628" s="270"/>
      <c r="E628" s="270"/>
      <c r="F628" s="256" t="s">
        <v>3938</v>
      </c>
      <c r="H628" s="256" t="s">
        <v>3542</v>
      </c>
      <c r="J628" s="256" t="s">
        <v>3542</v>
      </c>
      <c r="K628" s="256" t="s">
        <v>4211</v>
      </c>
      <c r="Q628" s="256" t="s">
        <v>3039</v>
      </c>
      <c r="R628" s="270" t="s">
        <v>3425</v>
      </c>
      <c r="S628" s="256" t="s">
        <v>26</v>
      </c>
      <c r="AU628" s="270"/>
      <c r="AV628" s="270"/>
      <c r="AW628" s="270"/>
      <c r="AX628" s="270"/>
      <c r="AY628" s="270"/>
      <c r="AZ628" s="270"/>
      <c r="BA628" s="270"/>
      <c r="BB628" s="270"/>
    </row>
    <row r="629" spans="1:55" s="256" customFormat="1" ht="24.6" customHeight="1">
      <c r="A629" s="499">
        <v>627</v>
      </c>
      <c r="B629" s="497" t="s">
        <v>3418</v>
      </c>
      <c r="C629" s="256" t="s">
        <v>3463</v>
      </c>
      <c r="D629" s="270"/>
      <c r="E629" s="270"/>
      <c r="F629" s="256" t="s">
        <v>3938</v>
      </c>
      <c r="H629" s="256" t="s">
        <v>3542</v>
      </c>
      <c r="J629" s="256" t="s">
        <v>3542</v>
      </c>
      <c r="K629" s="256" t="s">
        <v>4211</v>
      </c>
      <c r="Q629" s="256" t="s">
        <v>3039</v>
      </c>
      <c r="R629" s="270" t="s">
        <v>3425</v>
      </c>
      <c r="S629" s="256" t="s">
        <v>26</v>
      </c>
      <c r="AU629" s="270"/>
      <c r="AV629" s="270"/>
      <c r="AW629" s="270"/>
      <c r="AX629" s="270"/>
      <c r="AY629" s="270"/>
      <c r="AZ629" s="270"/>
      <c r="BA629" s="270"/>
      <c r="BB629" s="270"/>
    </row>
    <row r="630" spans="1:55" s="256" customFormat="1" ht="24.6" customHeight="1">
      <c r="A630" s="500">
        <v>628</v>
      </c>
      <c r="B630" s="497" t="s">
        <v>3418</v>
      </c>
      <c r="C630" s="256" t="s">
        <v>3463</v>
      </c>
      <c r="D630" s="270"/>
      <c r="E630" s="270"/>
      <c r="F630" s="256" t="s">
        <v>3938</v>
      </c>
      <c r="H630" s="256" t="s">
        <v>3542</v>
      </c>
      <c r="J630" s="256" t="s">
        <v>3542</v>
      </c>
      <c r="K630" s="256" t="s">
        <v>4211</v>
      </c>
      <c r="Q630" s="256" t="s">
        <v>3039</v>
      </c>
      <c r="R630" s="270" t="s">
        <v>3425</v>
      </c>
      <c r="S630" s="256" t="s">
        <v>26</v>
      </c>
      <c r="AU630" s="270"/>
      <c r="AV630" s="270"/>
      <c r="AW630" s="270"/>
      <c r="AX630" s="270"/>
      <c r="AY630" s="270"/>
      <c r="AZ630" s="270"/>
      <c r="BA630" s="270"/>
      <c r="BB630" s="276"/>
    </row>
    <row r="631" spans="1:55" s="256" customFormat="1" ht="24.6" customHeight="1">
      <c r="A631" s="496">
        <v>629</v>
      </c>
      <c r="B631" s="497" t="s">
        <v>3418</v>
      </c>
      <c r="C631" s="256" t="s">
        <v>3463</v>
      </c>
      <c r="D631" s="270"/>
      <c r="E631" s="270"/>
      <c r="F631" s="256" t="s">
        <v>3938</v>
      </c>
      <c r="H631" s="256" t="s">
        <v>3542</v>
      </c>
      <c r="J631" s="256" t="s">
        <v>3542</v>
      </c>
      <c r="K631" s="256" t="s">
        <v>4212</v>
      </c>
      <c r="Q631" s="256" t="s">
        <v>3093</v>
      </c>
      <c r="R631" s="270" t="s">
        <v>3425</v>
      </c>
      <c r="S631" s="256" t="s">
        <v>26</v>
      </c>
      <c r="AU631" s="270"/>
      <c r="AV631" s="270"/>
      <c r="AW631" s="270"/>
      <c r="AX631" s="270"/>
      <c r="AY631" s="270"/>
      <c r="AZ631" s="270"/>
      <c r="BA631" s="270"/>
      <c r="BB631" s="270"/>
    </row>
    <row r="632" spans="1:55" s="256" customFormat="1" ht="24.6" customHeight="1">
      <c r="A632" s="499">
        <v>630</v>
      </c>
      <c r="B632" s="497" t="s">
        <v>3418</v>
      </c>
      <c r="C632" s="256" t="s">
        <v>3463</v>
      </c>
      <c r="D632" s="270"/>
      <c r="E632" s="270"/>
      <c r="F632" s="256" t="s">
        <v>3938</v>
      </c>
      <c r="H632" s="256" t="s">
        <v>3542</v>
      </c>
      <c r="J632" s="256" t="s">
        <v>3542</v>
      </c>
      <c r="K632" s="256" t="s">
        <v>4212</v>
      </c>
      <c r="Q632" s="256" t="s">
        <v>3093</v>
      </c>
      <c r="R632" s="270" t="s">
        <v>3425</v>
      </c>
      <c r="S632" s="256" t="s">
        <v>26</v>
      </c>
      <c r="AU632" s="270"/>
      <c r="AV632" s="270"/>
      <c r="AW632" s="270"/>
      <c r="AX632" s="270"/>
      <c r="AY632" s="270"/>
      <c r="AZ632" s="270"/>
      <c r="BA632" s="270"/>
      <c r="BB632" s="276"/>
    </row>
    <row r="633" spans="1:55" s="256" customFormat="1" ht="24.6" customHeight="1">
      <c r="A633" s="496">
        <v>631</v>
      </c>
      <c r="B633" s="497" t="s">
        <v>3418</v>
      </c>
      <c r="C633" s="256" t="s">
        <v>3463</v>
      </c>
      <c r="D633" s="270"/>
      <c r="E633" s="270"/>
      <c r="F633" s="256" t="s">
        <v>3938</v>
      </c>
      <c r="H633" s="256" t="s">
        <v>3542</v>
      </c>
      <c r="J633" s="256" t="s">
        <v>3542</v>
      </c>
      <c r="K633" s="256" t="s">
        <v>4212</v>
      </c>
      <c r="Q633" s="256" t="s">
        <v>3093</v>
      </c>
      <c r="R633" s="270" t="s">
        <v>3425</v>
      </c>
      <c r="S633" s="256" t="s">
        <v>26</v>
      </c>
      <c r="AU633" s="270"/>
      <c r="AV633" s="270"/>
      <c r="AW633" s="270"/>
      <c r="AX633" s="270"/>
      <c r="AY633" s="270"/>
      <c r="AZ633" s="270"/>
      <c r="BA633" s="270"/>
      <c r="BB633" s="276"/>
    </row>
    <row r="634" spans="1:55" s="256" customFormat="1" ht="24.6" customHeight="1">
      <c r="A634" s="499">
        <v>632</v>
      </c>
      <c r="B634" s="501" t="s">
        <v>3431</v>
      </c>
      <c r="C634" s="497" t="s">
        <v>3463</v>
      </c>
      <c r="D634" s="270"/>
      <c r="E634" s="270"/>
      <c r="F634" s="256" t="s">
        <v>3938</v>
      </c>
      <c r="H634" s="256" t="s">
        <v>3939</v>
      </c>
      <c r="I634" s="256" t="s">
        <v>4213</v>
      </c>
      <c r="J634" s="256" t="s">
        <v>3939</v>
      </c>
      <c r="K634" s="256" t="s">
        <v>4214</v>
      </c>
      <c r="Q634" s="256" t="s">
        <v>3030</v>
      </c>
      <c r="R634" s="256" t="s">
        <v>3335</v>
      </c>
      <c r="S634" s="256" t="s">
        <v>26</v>
      </c>
      <c r="T634" s="256" t="s">
        <v>3434</v>
      </c>
      <c r="V634" s="256">
        <v>0</v>
      </c>
      <c r="W634" s="256">
        <v>6</v>
      </c>
      <c r="X634" s="256">
        <v>1</v>
      </c>
      <c r="Y634" s="256">
        <v>2</v>
      </c>
      <c r="Z634" s="256">
        <v>3</v>
      </c>
      <c r="AA634" s="256">
        <v>4</v>
      </c>
      <c r="AB634" s="256">
        <v>5</v>
      </c>
      <c r="AC634" s="256">
        <v>6</v>
      </c>
      <c r="AE634" s="256" t="s">
        <v>4215</v>
      </c>
      <c r="AF634" s="256" t="s">
        <v>3435</v>
      </c>
      <c r="AG634" s="256" t="s">
        <v>4216</v>
      </c>
      <c r="AH634" s="256" t="s">
        <v>26</v>
      </c>
      <c r="AT634" s="256" t="s">
        <v>99</v>
      </c>
      <c r="AU634" s="270" t="s">
        <v>100</v>
      </c>
      <c r="AV634" s="357" t="s">
        <v>729</v>
      </c>
      <c r="AW634" s="357" t="s">
        <v>1389</v>
      </c>
      <c r="AX634" s="357" t="s">
        <v>1388</v>
      </c>
      <c r="AY634" s="357" t="s">
        <v>26</v>
      </c>
      <c r="AZ634" s="357" t="s">
        <v>1392</v>
      </c>
      <c r="BA634" s="357" t="s">
        <v>41</v>
      </c>
      <c r="BB634" s="512" t="s">
        <v>3442</v>
      </c>
      <c r="BC634" s="512"/>
    </row>
    <row r="635" spans="1:55" s="256" customFormat="1" ht="24.6" customHeight="1">
      <c r="A635" s="500">
        <v>633</v>
      </c>
      <c r="B635" s="501" t="s">
        <v>3431</v>
      </c>
      <c r="C635" s="497" t="s">
        <v>3463</v>
      </c>
      <c r="D635" s="270"/>
      <c r="E635" s="270"/>
      <c r="F635" s="256" t="s">
        <v>3938</v>
      </c>
      <c r="H635" s="256" t="s">
        <v>3939</v>
      </c>
      <c r="I635" s="256" t="s">
        <v>4213</v>
      </c>
      <c r="J635" s="256" t="s">
        <v>3939</v>
      </c>
      <c r="K635" s="256" t="s">
        <v>4214</v>
      </c>
      <c r="Q635" s="256" t="s">
        <v>3030</v>
      </c>
      <c r="R635" s="256" t="s">
        <v>3335</v>
      </c>
      <c r="S635" s="256" t="s">
        <v>26</v>
      </c>
      <c r="AE635" s="256" t="s">
        <v>4215</v>
      </c>
      <c r="AF635" s="256" t="s">
        <v>3435</v>
      </c>
      <c r="AG635" s="256" t="s">
        <v>4216</v>
      </c>
      <c r="AH635" s="256" t="s">
        <v>26</v>
      </c>
      <c r="AT635" s="256" t="s">
        <v>123</v>
      </c>
      <c r="AU635" s="270" t="s">
        <v>124</v>
      </c>
      <c r="AV635" s="357" t="s">
        <v>1222</v>
      </c>
      <c r="AW635" s="357" t="s">
        <v>1529</v>
      </c>
      <c r="AX635" s="357" t="s">
        <v>485</v>
      </c>
      <c r="AY635" s="357" t="s">
        <v>26</v>
      </c>
      <c r="AZ635" s="357" t="s">
        <v>1531</v>
      </c>
      <c r="BA635" s="357" t="s">
        <v>31</v>
      </c>
      <c r="BB635" s="512" t="s">
        <v>3442</v>
      </c>
      <c r="BC635" s="512"/>
    </row>
    <row r="636" spans="1:55" s="256" customFormat="1" ht="24.6" customHeight="1">
      <c r="A636" s="496">
        <v>634</v>
      </c>
      <c r="B636" s="501" t="s">
        <v>3431</v>
      </c>
      <c r="C636" s="497" t="s">
        <v>3463</v>
      </c>
      <c r="D636" s="270"/>
      <c r="E636" s="270"/>
      <c r="F636" s="256" t="s">
        <v>3938</v>
      </c>
      <c r="H636" s="256" t="s">
        <v>3939</v>
      </c>
      <c r="I636" s="256" t="s">
        <v>4213</v>
      </c>
      <c r="J636" s="256" t="s">
        <v>3939</v>
      </c>
      <c r="K636" s="256" t="s">
        <v>4214</v>
      </c>
      <c r="Q636" s="256" t="s">
        <v>3030</v>
      </c>
      <c r="R636" s="256" t="s">
        <v>3335</v>
      </c>
      <c r="S636" s="256" t="s">
        <v>26</v>
      </c>
      <c r="AE636" s="256" t="s">
        <v>4215</v>
      </c>
      <c r="AF636" s="256" t="s">
        <v>3435</v>
      </c>
      <c r="AG636" s="256" t="s">
        <v>4216</v>
      </c>
      <c r="AH636" s="256" t="s">
        <v>26</v>
      </c>
      <c r="AT636" s="256" t="s">
        <v>186</v>
      </c>
      <c r="AU636" s="270" t="s">
        <v>187</v>
      </c>
      <c r="AV636" s="357" t="s">
        <v>1300</v>
      </c>
      <c r="AW636" s="357" t="s">
        <v>1626</v>
      </c>
      <c r="AX636" s="357" t="s">
        <v>1033</v>
      </c>
      <c r="AY636" s="357" t="s">
        <v>840</v>
      </c>
      <c r="AZ636" s="357" t="s">
        <v>1699</v>
      </c>
      <c r="BA636" s="357" t="s">
        <v>41</v>
      </c>
      <c r="BB636" s="512" t="s">
        <v>3442</v>
      </c>
      <c r="BC636" s="512"/>
    </row>
    <row r="637" spans="1:55" s="256" customFormat="1" ht="24.6" customHeight="1">
      <c r="A637" s="499">
        <v>635</v>
      </c>
      <c r="B637" s="501" t="s">
        <v>3431</v>
      </c>
      <c r="C637" s="497" t="s">
        <v>3463</v>
      </c>
      <c r="D637" s="270"/>
      <c r="E637" s="270"/>
      <c r="F637" s="256" t="s">
        <v>3938</v>
      </c>
      <c r="H637" s="256" t="s">
        <v>3939</v>
      </c>
      <c r="I637" s="256" t="s">
        <v>4213</v>
      </c>
      <c r="J637" s="256" t="s">
        <v>3939</v>
      </c>
      <c r="K637" s="256" t="s">
        <v>4217</v>
      </c>
      <c r="Q637" s="256" t="s">
        <v>3064</v>
      </c>
      <c r="R637" s="256" t="s">
        <v>3336</v>
      </c>
      <c r="S637" s="256" t="s">
        <v>26</v>
      </c>
      <c r="V637" s="256">
        <v>0</v>
      </c>
      <c r="W637" s="519">
        <v>6</v>
      </c>
      <c r="X637" s="519">
        <v>1</v>
      </c>
      <c r="Y637" s="519">
        <v>2</v>
      </c>
      <c r="Z637" s="519">
        <v>3</v>
      </c>
      <c r="AA637" s="519">
        <v>4</v>
      </c>
      <c r="AB637" s="519">
        <v>5</v>
      </c>
      <c r="AC637" s="519">
        <v>6</v>
      </c>
      <c r="AE637" s="256" t="s">
        <v>4218</v>
      </c>
      <c r="AF637" s="256" t="s">
        <v>3435</v>
      </c>
      <c r="AG637" s="256" t="s">
        <v>4219</v>
      </c>
      <c r="AH637" s="256" t="s">
        <v>26</v>
      </c>
      <c r="AT637" s="256" t="s">
        <v>125</v>
      </c>
      <c r="AU637" s="270" t="s">
        <v>126</v>
      </c>
      <c r="AV637" s="357" t="s">
        <v>1556</v>
      </c>
      <c r="AW637" s="357" t="s">
        <v>1557</v>
      </c>
      <c r="AX637" s="357" t="s">
        <v>485</v>
      </c>
      <c r="AY637" s="357" t="s">
        <v>26</v>
      </c>
      <c r="AZ637" s="357" t="s">
        <v>1560</v>
      </c>
      <c r="BA637" s="357" t="s">
        <v>127</v>
      </c>
      <c r="BB637" s="512" t="s">
        <v>3442</v>
      </c>
      <c r="BC637" s="512"/>
    </row>
    <row r="638" spans="1:55" s="256" customFormat="1" ht="24.6" customHeight="1">
      <c r="A638" s="496">
        <v>636</v>
      </c>
      <c r="B638" s="501" t="s">
        <v>3431</v>
      </c>
      <c r="C638" s="497" t="s">
        <v>3463</v>
      </c>
      <c r="D638" s="270"/>
      <c r="E638" s="270"/>
      <c r="F638" s="256" t="s">
        <v>3938</v>
      </c>
      <c r="H638" s="256" t="s">
        <v>3939</v>
      </c>
      <c r="I638" s="256" t="s">
        <v>4213</v>
      </c>
      <c r="J638" s="256" t="s">
        <v>3939</v>
      </c>
      <c r="K638" s="256" t="s">
        <v>4220</v>
      </c>
      <c r="Q638" s="256" t="s">
        <v>3014</v>
      </c>
      <c r="R638" s="256" t="s">
        <v>3255</v>
      </c>
      <c r="S638" s="256" t="s">
        <v>840</v>
      </c>
      <c r="T638" s="256" t="s">
        <v>3434</v>
      </c>
      <c r="V638" s="498">
        <v>0.94</v>
      </c>
      <c r="W638" s="498">
        <v>0.95</v>
      </c>
      <c r="X638" s="498">
        <v>0.95</v>
      </c>
      <c r="Y638" s="498">
        <v>0.95</v>
      </c>
      <c r="Z638" s="498">
        <v>0.95</v>
      </c>
      <c r="AA638" s="498">
        <v>0.95</v>
      </c>
      <c r="AB638" s="498">
        <v>0.95</v>
      </c>
      <c r="AC638" s="498">
        <v>0.95</v>
      </c>
      <c r="AE638" s="256" t="s">
        <v>4221</v>
      </c>
      <c r="AF638" s="256" t="s">
        <v>3435</v>
      </c>
      <c r="AG638" s="256" t="s">
        <v>4222</v>
      </c>
      <c r="AH638" s="256" t="s">
        <v>840</v>
      </c>
      <c r="AR638" s="112" t="s">
        <v>4223</v>
      </c>
      <c r="AT638" s="256" t="s">
        <v>148</v>
      </c>
      <c r="AU638" s="270" t="s">
        <v>149</v>
      </c>
      <c r="AV638" s="357" t="s">
        <v>1645</v>
      </c>
      <c r="AW638" s="357" t="s">
        <v>4224</v>
      </c>
      <c r="AX638" s="357" t="s">
        <v>2707</v>
      </c>
      <c r="AY638" s="357" t="s">
        <v>1650</v>
      </c>
      <c r="AZ638" s="357" t="s">
        <v>1651</v>
      </c>
      <c r="BA638" s="357" t="s">
        <v>36</v>
      </c>
      <c r="BB638" s="512" t="s">
        <v>3442</v>
      </c>
      <c r="BC638" s="512"/>
    </row>
    <row r="639" spans="1:55" s="256" customFormat="1" ht="24.6" customHeight="1">
      <c r="A639" s="499">
        <v>637</v>
      </c>
      <c r="B639" s="501" t="s">
        <v>3431</v>
      </c>
      <c r="C639" s="497" t="s">
        <v>3463</v>
      </c>
      <c r="D639" s="270"/>
      <c r="E639" s="270"/>
      <c r="F639" s="256" t="s">
        <v>3938</v>
      </c>
      <c r="H639" s="256" t="s">
        <v>3939</v>
      </c>
      <c r="I639" s="256" t="s">
        <v>4213</v>
      </c>
      <c r="J639" s="256" t="s">
        <v>3939</v>
      </c>
      <c r="K639" s="256" t="s">
        <v>4220</v>
      </c>
      <c r="Q639" s="256" t="s">
        <v>3014</v>
      </c>
      <c r="R639" s="256" t="s">
        <v>3255</v>
      </c>
      <c r="S639" s="256" t="s">
        <v>840</v>
      </c>
      <c r="T639" s="256" t="s">
        <v>3434</v>
      </c>
      <c r="V639" s="498">
        <v>0.94</v>
      </c>
      <c r="W639" s="498">
        <v>0.95</v>
      </c>
      <c r="X639" s="498">
        <v>0.95</v>
      </c>
      <c r="Y639" s="498">
        <v>0.95</v>
      </c>
      <c r="Z639" s="498">
        <v>0.95</v>
      </c>
      <c r="AA639" s="498">
        <v>0.95</v>
      </c>
      <c r="AB639" s="498">
        <v>0.95</v>
      </c>
      <c r="AC639" s="498">
        <v>0.95</v>
      </c>
      <c r="AE639" s="256" t="s">
        <v>4221</v>
      </c>
      <c r="AF639" s="256" t="s">
        <v>3435</v>
      </c>
      <c r="AG639" s="256" t="s">
        <v>4225</v>
      </c>
      <c r="AH639" s="256" t="s">
        <v>840</v>
      </c>
      <c r="AR639" s="112" t="s">
        <v>4223</v>
      </c>
      <c r="AT639" s="256" t="s">
        <v>188</v>
      </c>
      <c r="AU639" s="270" t="s">
        <v>189</v>
      </c>
      <c r="AV639" s="357" t="s">
        <v>1222</v>
      </c>
      <c r="AW639" s="357" t="s">
        <v>1509</v>
      </c>
      <c r="AX639" s="357" t="s">
        <v>485</v>
      </c>
      <c r="AY639" s="357" t="s">
        <v>1928</v>
      </c>
      <c r="AZ639" s="357" t="s">
        <v>1929</v>
      </c>
      <c r="BA639" s="357" t="s">
        <v>190</v>
      </c>
      <c r="BB639" s="512" t="s">
        <v>3442</v>
      </c>
      <c r="BC639" s="512"/>
    </row>
    <row r="640" spans="1:55" s="256" customFormat="1" ht="24.6" customHeight="1">
      <c r="A640" s="500">
        <v>638</v>
      </c>
      <c r="B640" s="501" t="s">
        <v>3431</v>
      </c>
      <c r="C640" s="497" t="s">
        <v>3463</v>
      </c>
      <c r="D640" s="270"/>
      <c r="E640" s="270"/>
      <c r="F640" s="256" t="s">
        <v>3938</v>
      </c>
      <c r="H640" s="256" t="s">
        <v>3939</v>
      </c>
      <c r="I640" s="256" t="s">
        <v>4213</v>
      </c>
      <c r="J640" s="256" t="s">
        <v>3939</v>
      </c>
      <c r="K640" s="256" t="s">
        <v>4220</v>
      </c>
      <c r="Q640" s="256" t="s">
        <v>3014</v>
      </c>
      <c r="R640" s="256" t="s">
        <v>3255</v>
      </c>
      <c r="S640" s="256" t="s">
        <v>840</v>
      </c>
      <c r="T640" s="256" t="s">
        <v>3434</v>
      </c>
      <c r="V640" s="498">
        <v>0.94</v>
      </c>
      <c r="W640" s="498">
        <v>0.95</v>
      </c>
      <c r="X640" s="498">
        <v>0.95</v>
      </c>
      <c r="Y640" s="498">
        <v>0.95</v>
      </c>
      <c r="Z640" s="498">
        <v>0.95</v>
      </c>
      <c r="AA640" s="498">
        <v>0.95</v>
      </c>
      <c r="AB640" s="498">
        <v>0.95</v>
      </c>
      <c r="AC640" s="498">
        <v>0.95</v>
      </c>
      <c r="AE640" s="256" t="s">
        <v>4221</v>
      </c>
      <c r="AF640" s="256" t="s">
        <v>3435</v>
      </c>
      <c r="AG640" s="256" t="s">
        <v>4226</v>
      </c>
      <c r="AH640" s="256" t="s">
        <v>840</v>
      </c>
      <c r="AR640" s="112" t="s">
        <v>4223</v>
      </c>
      <c r="AT640" s="256" t="s">
        <v>199</v>
      </c>
      <c r="AU640" s="270" t="s">
        <v>200</v>
      </c>
      <c r="AV640" s="357" t="s">
        <v>1953</v>
      </c>
      <c r="AW640" s="357" t="s">
        <v>1953</v>
      </c>
      <c r="AX640" s="357" t="s">
        <v>485</v>
      </c>
      <c r="AY640" s="357" t="s">
        <v>1654</v>
      </c>
      <c r="AZ640" s="357" t="s">
        <v>1655</v>
      </c>
      <c r="BA640" s="357" t="s">
        <v>190</v>
      </c>
      <c r="BB640" s="512" t="s">
        <v>3442</v>
      </c>
      <c r="BC640" s="512"/>
    </row>
    <row r="641" spans="1:55" s="256" customFormat="1" ht="24.6" customHeight="1">
      <c r="A641" s="496">
        <v>639</v>
      </c>
      <c r="B641" s="497" t="s">
        <v>3418</v>
      </c>
      <c r="C641" s="497" t="s">
        <v>3463</v>
      </c>
      <c r="D641" s="270"/>
      <c r="E641" s="270"/>
      <c r="F641" s="256" t="s">
        <v>3542</v>
      </c>
      <c r="G641" s="256" t="s">
        <v>4227</v>
      </c>
      <c r="H641" s="256" t="s">
        <v>3542</v>
      </c>
      <c r="I641" s="256" t="s">
        <v>4213</v>
      </c>
      <c r="J641" s="256" t="s">
        <v>3542</v>
      </c>
      <c r="K641" s="256" t="s">
        <v>4228</v>
      </c>
      <c r="Q641" s="256" t="s">
        <v>3025</v>
      </c>
      <c r="R641" s="270" t="s">
        <v>3425</v>
      </c>
      <c r="S641" s="256" t="s">
        <v>58</v>
      </c>
      <c r="AU641" s="270"/>
      <c r="AV641" s="357"/>
      <c r="AW641" s="357"/>
      <c r="AX641" s="357"/>
      <c r="AY641" s="357"/>
      <c r="AZ641" s="357"/>
      <c r="BA641" s="357"/>
      <c r="BB641" s="512"/>
      <c r="BC641" s="512"/>
    </row>
    <row r="642" spans="1:55" s="256" customFormat="1" ht="24.6" customHeight="1">
      <c r="A642" s="499">
        <v>640</v>
      </c>
      <c r="B642" s="497" t="s">
        <v>3418</v>
      </c>
      <c r="C642" s="497" t="s">
        <v>3463</v>
      </c>
      <c r="D642" s="270"/>
      <c r="E642" s="270"/>
      <c r="F642" s="256" t="s">
        <v>3542</v>
      </c>
      <c r="G642" s="256" t="s">
        <v>4227</v>
      </c>
      <c r="H642" s="256" t="s">
        <v>3542</v>
      </c>
      <c r="I642" s="256" t="s">
        <v>4213</v>
      </c>
      <c r="J642" s="256" t="s">
        <v>3542</v>
      </c>
      <c r="K642" s="256" t="s">
        <v>4228</v>
      </c>
      <c r="Q642" s="256" t="s">
        <v>3025</v>
      </c>
      <c r="R642" s="270" t="s">
        <v>3425</v>
      </c>
      <c r="S642" s="256" t="s">
        <v>58</v>
      </c>
      <c r="AU642" s="270"/>
      <c r="AV642" s="357"/>
      <c r="AW642" s="357"/>
      <c r="AX642" s="357"/>
      <c r="AY642" s="357"/>
      <c r="AZ642" s="357"/>
      <c r="BA642" s="357"/>
      <c r="BB642" s="512"/>
      <c r="BC642" s="512"/>
    </row>
    <row r="643" spans="1:55" s="256" customFormat="1" ht="24.6" customHeight="1">
      <c r="A643" s="496">
        <v>641</v>
      </c>
      <c r="B643" s="497" t="s">
        <v>3418</v>
      </c>
      <c r="C643" s="497" t="s">
        <v>3463</v>
      </c>
      <c r="D643" s="270"/>
      <c r="E643" s="270"/>
      <c r="F643" s="256" t="s">
        <v>3542</v>
      </c>
      <c r="G643" s="256" t="s">
        <v>4227</v>
      </c>
      <c r="H643" s="256" t="s">
        <v>3542</v>
      </c>
      <c r="I643" s="256" t="s">
        <v>4213</v>
      </c>
      <c r="J643" s="256" t="s">
        <v>3542</v>
      </c>
      <c r="K643" s="256" t="s">
        <v>4228</v>
      </c>
      <c r="Q643" s="256" t="s">
        <v>3025</v>
      </c>
      <c r="R643" s="270" t="s">
        <v>3425</v>
      </c>
      <c r="S643" s="256" t="s">
        <v>58</v>
      </c>
      <c r="AU643" s="270"/>
      <c r="AV643" s="357"/>
      <c r="AW643" s="357"/>
      <c r="AX643" s="357"/>
      <c r="AY643" s="357"/>
      <c r="AZ643" s="357"/>
      <c r="BA643" s="357"/>
      <c r="BB643" s="512"/>
      <c r="BC643" s="512"/>
    </row>
    <row r="644" spans="1:55" s="256" customFormat="1" ht="24.6" customHeight="1">
      <c r="A644" s="499">
        <v>642</v>
      </c>
      <c r="B644" s="497" t="s">
        <v>3418</v>
      </c>
      <c r="C644" s="497" t="s">
        <v>3463</v>
      </c>
      <c r="D644" s="270"/>
      <c r="E644" s="270"/>
      <c r="F644" s="256" t="s">
        <v>3542</v>
      </c>
      <c r="G644" s="256" t="s">
        <v>4227</v>
      </c>
      <c r="H644" s="256" t="s">
        <v>3542</v>
      </c>
      <c r="I644" s="256" t="s">
        <v>4213</v>
      </c>
      <c r="J644" s="256" t="s">
        <v>3542</v>
      </c>
      <c r="K644" s="256" t="s">
        <v>4229</v>
      </c>
      <c r="Q644" s="256" t="s">
        <v>3012</v>
      </c>
      <c r="R644" s="270" t="s">
        <v>3425</v>
      </c>
      <c r="S644" s="256" t="s">
        <v>4230</v>
      </c>
      <c r="AU644" s="270"/>
      <c r="AV644" s="357"/>
      <c r="AW644" s="357"/>
      <c r="AX644" s="357"/>
      <c r="AY644" s="357"/>
      <c r="AZ644" s="357"/>
      <c r="BA644" s="357"/>
      <c r="BB644" s="512"/>
      <c r="BC644" s="512"/>
    </row>
    <row r="645" spans="1:55" s="256" customFormat="1" ht="24.6" customHeight="1">
      <c r="A645" s="500">
        <v>643</v>
      </c>
      <c r="B645" s="497" t="s">
        <v>3418</v>
      </c>
      <c r="C645" s="497" t="s">
        <v>3463</v>
      </c>
      <c r="D645" s="270"/>
      <c r="E645" s="270"/>
      <c r="F645" s="256" t="s">
        <v>3542</v>
      </c>
      <c r="G645" s="256" t="s">
        <v>4227</v>
      </c>
      <c r="H645" s="256" t="s">
        <v>3542</v>
      </c>
      <c r="I645" s="256" t="s">
        <v>4213</v>
      </c>
      <c r="J645" s="256" t="s">
        <v>3542</v>
      </c>
      <c r="K645" s="256" t="s">
        <v>4229</v>
      </c>
      <c r="Q645" s="256" t="s">
        <v>3012</v>
      </c>
      <c r="R645" s="270" t="s">
        <v>3425</v>
      </c>
      <c r="S645" s="256" t="s">
        <v>4230</v>
      </c>
      <c r="AU645" s="270"/>
      <c r="AV645" s="357"/>
      <c r="AW645" s="357"/>
      <c r="AX645" s="357"/>
      <c r="AY645" s="357"/>
      <c r="AZ645" s="357"/>
      <c r="BA645" s="357"/>
      <c r="BB645" s="512"/>
      <c r="BC645" s="512"/>
    </row>
    <row r="646" spans="1:55" s="256" customFormat="1" ht="24.6" customHeight="1">
      <c r="A646" s="496">
        <v>644</v>
      </c>
      <c r="B646" s="497" t="s">
        <v>3418</v>
      </c>
      <c r="C646" s="497" t="s">
        <v>3463</v>
      </c>
      <c r="D646" s="270"/>
      <c r="E646" s="270"/>
      <c r="F646" s="256" t="s">
        <v>3542</v>
      </c>
      <c r="G646" s="256" t="s">
        <v>4227</v>
      </c>
      <c r="H646" s="256" t="s">
        <v>3542</v>
      </c>
      <c r="I646" s="256" t="s">
        <v>4213</v>
      </c>
      <c r="J646" s="256" t="s">
        <v>3542</v>
      </c>
      <c r="K646" s="256" t="s">
        <v>4229</v>
      </c>
      <c r="Q646" s="256" t="s">
        <v>3012</v>
      </c>
      <c r="R646" s="270" t="s">
        <v>3425</v>
      </c>
      <c r="S646" s="256" t="s">
        <v>4230</v>
      </c>
      <c r="AU646" s="270"/>
      <c r="AV646" s="357"/>
      <c r="AW646" s="357"/>
      <c r="AX646" s="357"/>
      <c r="AY646" s="357"/>
      <c r="AZ646" s="357"/>
      <c r="BA646" s="357"/>
      <c r="BB646" s="512"/>
      <c r="BC646" s="512"/>
    </row>
    <row r="647" spans="1:55" s="256" customFormat="1" ht="24.6" customHeight="1">
      <c r="A647" s="499">
        <v>645</v>
      </c>
      <c r="B647" s="497" t="s">
        <v>3418</v>
      </c>
      <c r="C647" s="497" t="s">
        <v>3463</v>
      </c>
      <c r="D647" s="270"/>
      <c r="E647" s="270"/>
      <c r="F647" s="256" t="s">
        <v>3542</v>
      </c>
      <c r="G647" s="256" t="s">
        <v>4227</v>
      </c>
      <c r="H647" s="256" t="s">
        <v>3542</v>
      </c>
      <c r="I647" s="256" t="s">
        <v>4213</v>
      </c>
      <c r="J647" s="256" t="s">
        <v>3542</v>
      </c>
      <c r="K647" s="256" t="s">
        <v>4229</v>
      </c>
      <c r="Q647" s="256" t="s">
        <v>3012</v>
      </c>
      <c r="R647" s="270" t="s">
        <v>3425</v>
      </c>
      <c r="S647" s="256" t="s">
        <v>4230</v>
      </c>
      <c r="AU647" s="270"/>
      <c r="AV647" s="357"/>
      <c r="AW647" s="357"/>
      <c r="AX647" s="357"/>
      <c r="AY647" s="357"/>
      <c r="AZ647" s="357"/>
      <c r="BA647" s="357"/>
      <c r="BB647" s="512"/>
      <c r="BC647" s="512"/>
    </row>
    <row r="648" spans="1:55" s="256" customFormat="1" ht="24.6" customHeight="1">
      <c r="A648" s="496">
        <v>646</v>
      </c>
      <c r="B648" s="501" t="s">
        <v>3431</v>
      </c>
      <c r="C648" s="497" t="s">
        <v>3463</v>
      </c>
      <c r="D648" s="270"/>
      <c r="E648" s="270"/>
      <c r="F648" s="256" t="s">
        <v>3938</v>
      </c>
      <c r="H648" s="256" t="s">
        <v>4231</v>
      </c>
      <c r="I648" s="256" t="s">
        <v>4213</v>
      </c>
      <c r="J648" s="256" t="s">
        <v>4231</v>
      </c>
      <c r="K648" s="520" t="s">
        <v>4232</v>
      </c>
      <c r="Q648" s="256" t="s">
        <v>3037</v>
      </c>
      <c r="R648" s="256" t="s">
        <v>3313</v>
      </c>
      <c r="S648" s="256" t="s">
        <v>840</v>
      </c>
      <c r="T648" s="256" t="s">
        <v>3582</v>
      </c>
      <c r="V648" s="508">
        <v>0</v>
      </c>
      <c r="W648" s="508">
        <v>1</v>
      </c>
      <c r="X648" s="508">
        <v>0.1</v>
      </c>
      <c r="Y648" s="508">
        <v>0.2</v>
      </c>
      <c r="Z648" s="508">
        <v>0.4</v>
      </c>
      <c r="AA648" s="508">
        <v>0.6</v>
      </c>
      <c r="AB648" s="508">
        <v>0.8</v>
      </c>
      <c r="AC648" s="508">
        <v>1</v>
      </c>
      <c r="AE648" s="521" t="s">
        <v>4233</v>
      </c>
      <c r="AF648" s="256" t="s">
        <v>3435</v>
      </c>
      <c r="AG648" s="256" t="s">
        <v>4234</v>
      </c>
      <c r="AH648" s="256" t="s">
        <v>4235</v>
      </c>
      <c r="AL648" s="256" t="s">
        <v>4236</v>
      </c>
      <c r="AR648" s="220" t="s">
        <v>4223</v>
      </c>
      <c r="AT648" s="256" t="s">
        <v>174</v>
      </c>
      <c r="AU648" s="270" t="s">
        <v>175</v>
      </c>
      <c r="AV648" s="357" t="s">
        <v>765</v>
      </c>
      <c r="AW648" s="357" t="s">
        <v>1738</v>
      </c>
      <c r="AX648" s="357" t="s">
        <v>485</v>
      </c>
      <c r="AY648" s="357" t="s">
        <v>1741</v>
      </c>
      <c r="AZ648" s="357" t="s">
        <v>1742</v>
      </c>
      <c r="BA648" s="357" t="s">
        <v>36</v>
      </c>
      <c r="BB648" s="512" t="s">
        <v>3442</v>
      </c>
      <c r="BC648" s="512"/>
    </row>
    <row r="649" spans="1:55" s="256" customFormat="1" ht="24.6" customHeight="1">
      <c r="A649" s="499">
        <v>647</v>
      </c>
      <c r="B649" s="501" t="s">
        <v>3431</v>
      </c>
      <c r="C649" s="497" t="s">
        <v>3463</v>
      </c>
      <c r="D649" s="270"/>
      <c r="E649" s="270"/>
      <c r="F649" s="256" t="s">
        <v>3938</v>
      </c>
      <c r="H649" s="256" t="s">
        <v>4231</v>
      </c>
      <c r="I649" s="256" t="s">
        <v>4213</v>
      </c>
      <c r="J649" s="256" t="s">
        <v>4231</v>
      </c>
      <c r="K649" s="520" t="s">
        <v>4232</v>
      </c>
      <c r="Q649" s="256" t="s">
        <v>3037</v>
      </c>
      <c r="R649" s="256" t="s">
        <v>3313</v>
      </c>
      <c r="S649" s="256" t="s">
        <v>840</v>
      </c>
      <c r="T649" s="256" t="s">
        <v>3582</v>
      </c>
      <c r="V649" s="508">
        <v>0</v>
      </c>
      <c r="W649" s="508">
        <v>1</v>
      </c>
      <c r="X649" s="508">
        <v>0.1</v>
      </c>
      <c r="Y649" s="508">
        <v>0.2</v>
      </c>
      <c r="Z649" s="508">
        <v>0.4</v>
      </c>
      <c r="AA649" s="508">
        <v>0.6</v>
      </c>
      <c r="AB649" s="508">
        <v>0.8</v>
      </c>
      <c r="AC649" s="508">
        <v>1</v>
      </c>
      <c r="AE649" s="521" t="s">
        <v>4233</v>
      </c>
      <c r="AF649" s="256" t="s">
        <v>3435</v>
      </c>
      <c r="AG649" s="256" t="s">
        <v>4234</v>
      </c>
      <c r="AH649" s="256" t="s">
        <v>4235</v>
      </c>
      <c r="AR649" s="220" t="s">
        <v>4223</v>
      </c>
      <c r="AT649" s="256" t="s">
        <v>178</v>
      </c>
      <c r="AU649" s="270" t="s">
        <v>179</v>
      </c>
      <c r="AV649" s="357" t="s">
        <v>1751</v>
      </c>
      <c r="AW649" s="357" t="s">
        <v>1752</v>
      </c>
      <c r="AX649" s="357" t="s">
        <v>1750</v>
      </c>
      <c r="AY649" s="357" t="s">
        <v>840</v>
      </c>
      <c r="AZ649" s="357" t="s">
        <v>1755</v>
      </c>
      <c r="BA649" s="357" t="s">
        <v>41</v>
      </c>
      <c r="BB649" s="512" t="s">
        <v>3442</v>
      </c>
      <c r="BC649" s="512"/>
    </row>
    <row r="650" spans="1:55" s="256" customFormat="1" ht="24.6" customHeight="1">
      <c r="A650" s="500">
        <v>648</v>
      </c>
      <c r="B650" s="501" t="s">
        <v>3431</v>
      </c>
      <c r="C650" s="497" t="s">
        <v>3463</v>
      </c>
      <c r="D650" s="270"/>
      <c r="E650" s="270"/>
      <c r="F650" s="256" t="s">
        <v>3938</v>
      </c>
      <c r="H650" s="256" t="s">
        <v>4231</v>
      </c>
      <c r="I650" s="256" t="s">
        <v>4213</v>
      </c>
      <c r="J650" s="256" t="s">
        <v>4231</v>
      </c>
      <c r="K650" s="520" t="s">
        <v>4232</v>
      </c>
      <c r="Q650" s="256" t="s">
        <v>3037</v>
      </c>
      <c r="R650" s="256" t="s">
        <v>3313</v>
      </c>
      <c r="S650" s="256" t="s">
        <v>840</v>
      </c>
      <c r="T650" s="256" t="s">
        <v>3582</v>
      </c>
      <c r="V650" s="508">
        <v>0</v>
      </c>
      <c r="W650" s="508">
        <v>1</v>
      </c>
      <c r="X650" s="508">
        <v>0.1</v>
      </c>
      <c r="Y650" s="508">
        <v>0.2</v>
      </c>
      <c r="Z650" s="508">
        <v>0.4</v>
      </c>
      <c r="AA650" s="508">
        <v>0.6</v>
      </c>
      <c r="AB650" s="508">
        <v>0.8</v>
      </c>
      <c r="AC650" s="508">
        <v>1</v>
      </c>
      <c r="AE650" s="521" t="s">
        <v>4233</v>
      </c>
      <c r="AF650" s="256" t="s">
        <v>3435</v>
      </c>
      <c r="AG650" s="256" t="s">
        <v>4234</v>
      </c>
      <c r="AH650" s="256" t="s">
        <v>4235</v>
      </c>
      <c r="AR650" s="220" t="s">
        <v>4223</v>
      </c>
      <c r="BC650" s="512"/>
    </row>
    <row r="651" spans="1:55" s="256" customFormat="1" ht="24.6" customHeight="1">
      <c r="A651" s="496">
        <v>649</v>
      </c>
      <c r="B651" s="501" t="s">
        <v>3431</v>
      </c>
      <c r="C651" s="256" t="s">
        <v>37</v>
      </c>
      <c r="D651" s="270" t="s">
        <v>3711</v>
      </c>
      <c r="E651" s="270" t="s">
        <v>4237</v>
      </c>
      <c r="F651" s="256" t="s">
        <v>3599</v>
      </c>
      <c r="G651" s="256" t="s">
        <v>3600</v>
      </c>
      <c r="H651" s="256" t="s">
        <v>3655</v>
      </c>
      <c r="I651" s="256" t="s">
        <v>3656</v>
      </c>
      <c r="J651" s="256" t="s">
        <v>3655</v>
      </c>
      <c r="K651" s="256" t="s">
        <v>4238</v>
      </c>
      <c r="Q651" s="256" t="s">
        <v>3032</v>
      </c>
      <c r="R651" s="256" t="s">
        <v>3265</v>
      </c>
      <c r="S651" s="256" t="s">
        <v>37</v>
      </c>
      <c r="T651" s="256" t="s">
        <v>3582</v>
      </c>
      <c r="V651" s="498">
        <v>0</v>
      </c>
      <c r="W651" s="508">
        <v>1</v>
      </c>
      <c r="X651" s="508">
        <v>0.1</v>
      </c>
      <c r="Y651" s="508">
        <v>0.2</v>
      </c>
      <c r="Z651" s="508">
        <v>0.4</v>
      </c>
      <c r="AA651" s="508">
        <v>0.6</v>
      </c>
      <c r="AB651" s="508">
        <v>0.8</v>
      </c>
      <c r="AC651" s="508">
        <v>1</v>
      </c>
      <c r="AE651" s="256" t="s">
        <v>4239</v>
      </c>
      <c r="AF651" s="256" t="s">
        <v>3435</v>
      </c>
      <c r="AG651" s="256" t="s">
        <v>4240</v>
      </c>
      <c r="AH651" s="256" t="s">
        <v>37</v>
      </c>
      <c r="AK651" s="256" t="s">
        <v>4241</v>
      </c>
      <c r="AT651" s="256" t="s">
        <v>67</v>
      </c>
      <c r="AU651" s="270" t="s">
        <v>68</v>
      </c>
      <c r="AV651" s="270" t="s">
        <v>1241</v>
      </c>
      <c r="AW651" s="270" t="s">
        <v>1242</v>
      </c>
      <c r="AX651" s="270" t="s">
        <v>721</v>
      </c>
      <c r="AY651" s="270" t="s">
        <v>37</v>
      </c>
      <c r="AZ651" s="270" t="s">
        <v>1246</v>
      </c>
      <c r="BA651" s="270" t="s">
        <v>41</v>
      </c>
      <c r="BB651" s="270" t="s">
        <v>3442</v>
      </c>
    </row>
    <row r="652" spans="1:55" s="256" customFormat="1" ht="24.6" customHeight="1">
      <c r="A652" s="499">
        <v>650</v>
      </c>
      <c r="B652" s="501" t="s">
        <v>3431</v>
      </c>
      <c r="C652" s="256" t="s">
        <v>37</v>
      </c>
      <c r="D652" s="270" t="s">
        <v>3711</v>
      </c>
      <c r="E652" s="270" t="s">
        <v>4237</v>
      </c>
      <c r="F652" s="256" t="s">
        <v>3599</v>
      </c>
      <c r="G652" s="256" t="s">
        <v>3600</v>
      </c>
      <c r="H652" s="256" t="s">
        <v>3655</v>
      </c>
      <c r="I652" s="256" t="s">
        <v>3656</v>
      </c>
      <c r="J652" s="256" t="s">
        <v>3655</v>
      </c>
      <c r="K652" s="256" t="s">
        <v>4238</v>
      </c>
      <c r="Q652" s="256" t="s">
        <v>3032</v>
      </c>
      <c r="R652" s="256" t="s">
        <v>3265</v>
      </c>
      <c r="S652" s="256" t="s">
        <v>37</v>
      </c>
      <c r="V652" s="498">
        <v>0</v>
      </c>
      <c r="W652" s="508">
        <v>1</v>
      </c>
      <c r="X652" s="508">
        <v>0.1</v>
      </c>
      <c r="Y652" s="508">
        <v>0.2</v>
      </c>
      <c r="Z652" s="508">
        <v>0.4</v>
      </c>
      <c r="AA652" s="508">
        <v>0.6</v>
      </c>
      <c r="AB652" s="508">
        <v>0.8</v>
      </c>
      <c r="AC652" s="508">
        <v>1</v>
      </c>
      <c r="AE652" s="256" t="s">
        <v>4239</v>
      </c>
      <c r="AF652" s="256" t="s">
        <v>3435</v>
      </c>
      <c r="AG652" s="256" t="s">
        <v>4242</v>
      </c>
      <c r="AH652" s="256" t="s">
        <v>37</v>
      </c>
      <c r="AT652" s="256" t="s">
        <v>215</v>
      </c>
      <c r="AU652" s="270" t="s">
        <v>216</v>
      </c>
      <c r="AV652" s="270" t="s">
        <v>835</v>
      </c>
      <c r="AW652" s="270" t="s">
        <v>2010</v>
      </c>
      <c r="AX652" s="270" t="s">
        <v>544</v>
      </c>
      <c r="AY652" s="270" t="s">
        <v>50</v>
      </c>
      <c r="AZ652" s="270" t="s">
        <v>634</v>
      </c>
      <c r="BA652" s="270" t="s">
        <v>41</v>
      </c>
      <c r="BB652" s="270" t="s">
        <v>3442</v>
      </c>
    </row>
    <row r="653" spans="1:55" s="256" customFormat="1" ht="24.6" customHeight="1">
      <c r="A653" s="496">
        <v>651</v>
      </c>
      <c r="B653" s="501" t="s">
        <v>3431</v>
      </c>
      <c r="C653" s="256" t="s">
        <v>37</v>
      </c>
      <c r="D653" s="270" t="s">
        <v>3711</v>
      </c>
      <c r="E653" s="270" t="s">
        <v>4237</v>
      </c>
      <c r="F653" s="256" t="s">
        <v>3599</v>
      </c>
      <c r="G653" s="256" t="s">
        <v>3600</v>
      </c>
      <c r="H653" s="256" t="s">
        <v>3655</v>
      </c>
      <c r="I653" s="256" t="s">
        <v>3656</v>
      </c>
      <c r="J653" s="256" t="s">
        <v>3655</v>
      </c>
      <c r="K653" s="256" t="s">
        <v>4238</v>
      </c>
      <c r="Q653" s="256" t="s">
        <v>3032</v>
      </c>
      <c r="R653" s="256" t="s">
        <v>3265</v>
      </c>
      <c r="S653" s="256" t="s">
        <v>37</v>
      </c>
      <c r="V653" s="498">
        <v>0</v>
      </c>
      <c r="W653" s="508">
        <v>1</v>
      </c>
      <c r="X653" s="508">
        <v>0.1</v>
      </c>
      <c r="Y653" s="508">
        <v>0.2</v>
      </c>
      <c r="Z653" s="508">
        <v>0.4</v>
      </c>
      <c r="AA653" s="508">
        <v>0.6</v>
      </c>
      <c r="AB653" s="508">
        <v>0.8</v>
      </c>
      <c r="AC653" s="508">
        <v>1</v>
      </c>
      <c r="AE653" s="256" t="s">
        <v>4239</v>
      </c>
      <c r="AF653" s="256" t="s">
        <v>3435</v>
      </c>
      <c r="AG653" s="256" t="s">
        <v>4243</v>
      </c>
      <c r="AH653" s="256" t="s">
        <v>37</v>
      </c>
      <c r="AT653" s="256" t="s">
        <v>229</v>
      </c>
      <c r="AU653" s="270" t="s">
        <v>230</v>
      </c>
      <c r="AV653" s="270" t="s">
        <v>906</v>
      </c>
      <c r="AW653" s="270" t="s">
        <v>907</v>
      </c>
      <c r="AX653" s="270" t="s">
        <v>462</v>
      </c>
      <c r="AY653" s="270" t="s">
        <v>50</v>
      </c>
      <c r="AZ653" s="270" t="s">
        <v>634</v>
      </c>
      <c r="BA653" s="270" t="s">
        <v>57</v>
      </c>
      <c r="BB653" s="270" t="s">
        <v>3442</v>
      </c>
    </row>
    <row r="654" spans="1:55" s="256" customFormat="1" ht="24.6" customHeight="1">
      <c r="A654" s="499">
        <v>652</v>
      </c>
      <c r="B654" s="501" t="s">
        <v>3431</v>
      </c>
      <c r="C654" s="256" t="s">
        <v>37</v>
      </c>
      <c r="D654" s="270" t="s">
        <v>3711</v>
      </c>
      <c r="E654" s="270" t="s">
        <v>4237</v>
      </c>
      <c r="F654" s="256" t="s">
        <v>3599</v>
      </c>
      <c r="G654" s="256" t="s">
        <v>3600</v>
      </c>
      <c r="H654" s="256" t="s">
        <v>3655</v>
      </c>
      <c r="I654" s="256" t="s">
        <v>3656</v>
      </c>
      <c r="J654" s="256" t="s">
        <v>3655</v>
      </c>
      <c r="K654" s="256" t="s">
        <v>4238</v>
      </c>
      <c r="Q654" s="256" t="s">
        <v>3032</v>
      </c>
      <c r="R654" s="256" t="s">
        <v>3265</v>
      </c>
      <c r="S654" s="256" t="s">
        <v>37</v>
      </c>
      <c r="V654" s="498">
        <v>0</v>
      </c>
      <c r="W654" s="508">
        <v>1</v>
      </c>
      <c r="X654" s="508">
        <v>0.1</v>
      </c>
      <c r="Y654" s="508">
        <v>0.2</v>
      </c>
      <c r="Z654" s="508">
        <v>0.4</v>
      </c>
      <c r="AA654" s="508">
        <v>0.6</v>
      </c>
      <c r="AB654" s="508">
        <v>0.8</v>
      </c>
      <c r="AC654" s="508">
        <v>1</v>
      </c>
      <c r="AE654" s="256" t="s">
        <v>4239</v>
      </c>
      <c r="AF654" s="256" t="s">
        <v>3435</v>
      </c>
      <c r="AG654" s="256" t="s">
        <v>4244</v>
      </c>
      <c r="AH654" s="256" t="s">
        <v>37</v>
      </c>
      <c r="AT654" s="256" t="s">
        <v>73</v>
      </c>
      <c r="AU654" s="270" t="s">
        <v>74</v>
      </c>
      <c r="AV654" s="270" t="s">
        <v>1251</v>
      </c>
      <c r="AW654" s="270" t="s">
        <v>1258</v>
      </c>
      <c r="AX654" s="270" t="s">
        <v>485</v>
      </c>
      <c r="AY654" s="270" t="s">
        <v>37</v>
      </c>
      <c r="AZ654" s="270" t="s">
        <v>1246</v>
      </c>
      <c r="BA654" s="270" t="s">
        <v>36</v>
      </c>
      <c r="BB654" s="270" t="s">
        <v>3442</v>
      </c>
    </row>
    <row r="655" spans="1:55" s="256" customFormat="1" ht="24.6" customHeight="1">
      <c r="A655" s="500">
        <v>653</v>
      </c>
      <c r="B655" s="501" t="s">
        <v>3431</v>
      </c>
      <c r="C655" s="256" t="s">
        <v>3620</v>
      </c>
      <c r="D655" s="270"/>
      <c r="E655" s="270"/>
      <c r="F655" s="256" t="s">
        <v>3599</v>
      </c>
      <c r="G655" s="256" t="s">
        <v>3600</v>
      </c>
      <c r="H655" s="256" t="s">
        <v>3601</v>
      </c>
      <c r="I655" s="256" t="s">
        <v>3602</v>
      </c>
      <c r="J655" s="256" t="str">
        <f t="shared" si="10"/>
        <v>PROBIDAD Y ANTICORRUPCIÓN: Diseñar estrategias que permitan la prevención y abordaje de los delitos de probidad y corrupción en la gestión judicial.</v>
      </c>
      <c r="K655" s="256" t="s">
        <v>4245</v>
      </c>
      <c r="Q655" s="256" t="s">
        <v>3183</v>
      </c>
      <c r="R655" s="256" t="s">
        <v>3360</v>
      </c>
      <c r="S655" s="256" t="s">
        <v>2926</v>
      </c>
      <c r="T655" s="256" t="s">
        <v>3434</v>
      </c>
      <c r="V655" s="498">
        <v>0</v>
      </c>
      <c r="W655" s="508">
        <v>1</v>
      </c>
      <c r="X655" s="498">
        <v>0.1</v>
      </c>
      <c r="Y655" s="498">
        <v>0.2</v>
      </c>
      <c r="Z655" s="498">
        <v>0.4</v>
      </c>
      <c r="AA655" s="498">
        <v>0.6</v>
      </c>
      <c r="AB655" s="498">
        <v>0.8</v>
      </c>
      <c r="AC655" s="498">
        <v>1</v>
      </c>
      <c r="AE655" s="256" t="s">
        <v>4246</v>
      </c>
      <c r="AF655" s="256" t="s">
        <v>3435</v>
      </c>
      <c r="AG655" s="256" t="s">
        <v>4247</v>
      </c>
      <c r="AH655" s="256" t="s">
        <v>2926</v>
      </c>
      <c r="AU655" s="270" t="e">
        <v>#N/A</v>
      </c>
      <c r="AV655" s="270" t="e">
        <v>#N/A</v>
      </c>
      <c r="AW655" s="270" t="e">
        <v>#N/A</v>
      </c>
      <c r="AX655" s="270" t="e">
        <v>#N/A</v>
      </c>
      <c r="AY655" s="270" t="e">
        <v>#N/A</v>
      </c>
      <c r="AZ655" s="270" t="e">
        <v>#N/A</v>
      </c>
      <c r="BA655" s="270" t="e">
        <v>#N/A</v>
      </c>
      <c r="BB655" s="256" t="s">
        <v>3885</v>
      </c>
    </row>
    <row r="656" spans="1:55" s="256" customFormat="1" ht="24.6" customHeight="1">
      <c r="A656" s="496">
        <v>654</v>
      </c>
      <c r="B656" s="501" t="s">
        <v>3431</v>
      </c>
      <c r="C656" s="256" t="s">
        <v>3620</v>
      </c>
      <c r="D656" s="270"/>
      <c r="E656" s="270"/>
      <c r="F656" s="256" t="s">
        <v>3599</v>
      </c>
      <c r="G656" s="256" t="s">
        <v>4248</v>
      </c>
      <c r="H656" s="256" t="s">
        <v>3601</v>
      </c>
      <c r="I656" s="256" t="s">
        <v>3602</v>
      </c>
      <c r="J656" s="256" t="str">
        <f t="shared" si="10"/>
        <v>PROBIDAD Y ANTICORRUPCIÓN: Diseñar estrategias que permitan la prevención y abordaje de los delitos de probidad y corrupción en la gestión judicial.</v>
      </c>
      <c r="K656" s="256" t="s">
        <v>4249</v>
      </c>
      <c r="Q656" s="256" t="s">
        <v>3185</v>
      </c>
      <c r="R656" s="256" t="s">
        <v>3339</v>
      </c>
      <c r="S656" s="256" t="s">
        <v>2926</v>
      </c>
      <c r="T656" s="256" t="s">
        <v>3434</v>
      </c>
      <c r="V656" s="498">
        <v>0</v>
      </c>
      <c r="W656" s="508">
        <v>1</v>
      </c>
      <c r="X656" s="498">
        <v>0.1</v>
      </c>
      <c r="Y656" s="498">
        <v>0.2</v>
      </c>
      <c r="Z656" s="498">
        <v>0.4</v>
      </c>
      <c r="AA656" s="498">
        <v>0.6</v>
      </c>
      <c r="AB656" s="498">
        <v>0.8</v>
      </c>
      <c r="AC656" s="498">
        <v>1</v>
      </c>
      <c r="AE656" s="256" t="s">
        <v>4250</v>
      </c>
      <c r="AF656" s="256" t="s">
        <v>3435</v>
      </c>
      <c r="AG656" s="256" t="s">
        <v>4247</v>
      </c>
      <c r="AH656" s="256" t="s">
        <v>2926</v>
      </c>
      <c r="AU656" s="270" t="e">
        <v>#N/A</v>
      </c>
      <c r="AV656" s="270" t="e">
        <v>#N/A</v>
      </c>
      <c r="AW656" s="270" t="e">
        <v>#N/A</v>
      </c>
      <c r="AX656" s="270" t="e">
        <v>#N/A</v>
      </c>
      <c r="AY656" s="270" t="e">
        <v>#N/A</v>
      </c>
      <c r="AZ656" s="270" t="e">
        <v>#N/A</v>
      </c>
      <c r="BA656" s="270" t="e">
        <v>#N/A</v>
      </c>
      <c r="BB656" s="256" t="s">
        <v>3885</v>
      </c>
    </row>
    <row r="657" spans="1:55" s="256" customFormat="1" ht="24.6" customHeight="1">
      <c r="A657" s="499">
        <v>655</v>
      </c>
      <c r="B657" s="186" t="s">
        <v>3431</v>
      </c>
      <c r="C657" s="256" t="s">
        <v>4251</v>
      </c>
      <c r="D657" s="270"/>
      <c r="E657" s="270"/>
      <c r="F657" s="256" t="s">
        <v>3599</v>
      </c>
      <c r="G657" s="256" t="s">
        <v>4252</v>
      </c>
      <c r="H657" s="256" t="s">
        <v>3601</v>
      </c>
      <c r="I657" s="256" t="s">
        <v>3602</v>
      </c>
      <c r="J657" s="256" t="str">
        <f t="shared" si="10"/>
        <v>PROBIDAD Y ANTICORRUPCIÓN: Diseñar estrategias que permitan la prevención y abordaje de los delitos de probidad y corrupción en la gestión judicial.</v>
      </c>
      <c r="K657" s="256" t="s">
        <v>4253</v>
      </c>
      <c r="Q657" s="256" t="s">
        <v>3351</v>
      </c>
      <c r="R657" s="256" t="s">
        <v>3351</v>
      </c>
      <c r="S657" s="256" t="s">
        <v>4254</v>
      </c>
      <c r="T657" s="256" t="s">
        <v>3434</v>
      </c>
      <c r="V657" s="498">
        <v>0</v>
      </c>
      <c r="W657" s="508">
        <v>1</v>
      </c>
      <c r="X657" s="498">
        <v>0.1</v>
      </c>
      <c r="Y657" s="498">
        <v>0.2</v>
      </c>
      <c r="Z657" s="498">
        <v>0.4</v>
      </c>
      <c r="AA657" s="498">
        <v>0.6</v>
      </c>
      <c r="AB657" s="498">
        <v>0.8</v>
      </c>
      <c r="AC657" s="498">
        <v>1</v>
      </c>
      <c r="AE657" s="256" t="s">
        <v>4255</v>
      </c>
      <c r="AF657" s="256" t="s">
        <v>4256</v>
      </c>
      <c r="AG657" s="256" t="s">
        <v>4247</v>
      </c>
      <c r="AH657" s="256" t="s">
        <v>1153</v>
      </c>
      <c r="AU657" s="270" t="e">
        <v>#N/A</v>
      </c>
      <c r="AV657" s="270" t="e">
        <v>#N/A</v>
      </c>
      <c r="AW657" s="270" t="e">
        <v>#N/A</v>
      </c>
      <c r="AX657" s="270" t="e">
        <v>#N/A</v>
      </c>
      <c r="AY657" s="270" t="e">
        <v>#N/A</v>
      </c>
      <c r="AZ657" s="270" t="e">
        <v>#N/A</v>
      </c>
      <c r="BA657" s="270" t="e">
        <v>#N/A</v>
      </c>
      <c r="BB657" s="256" t="s">
        <v>3885</v>
      </c>
    </row>
    <row r="658" spans="1:55" s="256" customFormat="1" ht="24.6" customHeight="1">
      <c r="A658" s="496">
        <v>656</v>
      </c>
      <c r="B658" s="497" t="s">
        <v>3418</v>
      </c>
      <c r="C658" s="256" t="s">
        <v>3419</v>
      </c>
      <c r="D658" s="270"/>
      <c r="E658" s="270"/>
      <c r="F658" s="256" t="s">
        <v>3599</v>
      </c>
      <c r="G658" s="256" t="s">
        <v>4252</v>
      </c>
      <c r="H658" s="256" t="s">
        <v>3601</v>
      </c>
      <c r="I658" s="256" t="s">
        <v>3602</v>
      </c>
      <c r="J658" s="256" t="str">
        <f t="shared" si="10"/>
        <v>PROBIDAD Y ANTICORRUPCIÓN: Diseñar estrategias que permitan la prevención y abordaje de los delitos de probidad y corrupción en la gestión judicial.</v>
      </c>
      <c r="K658" s="256" t="s">
        <v>4257</v>
      </c>
      <c r="Q658" s="256" t="s">
        <v>3170</v>
      </c>
      <c r="R658" s="270" t="s">
        <v>3425</v>
      </c>
      <c r="S658" s="256" t="s">
        <v>3426</v>
      </c>
      <c r="AU658" s="270"/>
      <c r="AV658" s="270"/>
      <c r="AW658" s="270"/>
      <c r="AX658" s="270"/>
      <c r="AY658" s="270"/>
      <c r="AZ658" s="270"/>
      <c r="BA658" s="270"/>
    </row>
    <row r="659" spans="1:55" s="256" customFormat="1" ht="24.6" customHeight="1">
      <c r="A659" s="499">
        <v>657</v>
      </c>
      <c r="B659" s="497" t="s">
        <v>3418</v>
      </c>
      <c r="C659" s="256" t="s">
        <v>3548</v>
      </c>
      <c r="D659" s="270"/>
      <c r="E659" s="270"/>
      <c r="F659" s="256" t="s">
        <v>3599</v>
      </c>
      <c r="G659" s="256" t="s">
        <v>4252</v>
      </c>
      <c r="H659" s="256" t="s">
        <v>3601</v>
      </c>
      <c r="I659" s="256" t="s">
        <v>3602</v>
      </c>
      <c r="J659" s="256" t="str">
        <f t="shared" si="10"/>
        <v>PROBIDAD Y ANTICORRUPCIÓN: Diseñar estrategias que permitan la prevención y abordaje de los delitos de probidad y corrupción en la gestión judicial.</v>
      </c>
      <c r="K659" s="256" t="s">
        <v>4257</v>
      </c>
      <c r="Q659" s="256" t="s">
        <v>3117</v>
      </c>
      <c r="R659" s="256" t="s">
        <v>3425</v>
      </c>
      <c r="S659" s="256" t="s">
        <v>3208</v>
      </c>
      <c r="AU659" s="270"/>
      <c r="AV659" s="270"/>
      <c r="AW659" s="270"/>
      <c r="AX659" s="270"/>
      <c r="AY659" s="270"/>
      <c r="AZ659" s="270"/>
      <c r="BA659" s="270"/>
    </row>
    <row r="660" spans="1:55" s="256" customFormat="1" ht="24.6" customHeight="1">
      <c r="A660" s="500">
        <v>658</v>
      </c>
      <c r="B660" s="50" t="s">
        <v>3431</v>
      </c>
      <c r="C660" s="284" t="s">
        <v>3606</v>
      </c>
      <c r="D660" s="270"/>
      <c r="E660" s="270"/>
      <c r="F660" s="256" t="s">
        <v>3599</v>
      </c>
      <c r="G660" s="256" t="s">
        <v>4252</v>
      </c>
      <c r="H660" s="256" t="s">
        <v>3601</v>
      </c>
      <c r="I660" s="256" t="s">
        <v>3602</v>
      </c>
      <c r="J660" s="256" t="str">
        <f t="shared" si="10"/>
        <v>PROBIDAD Y ANTICORRUPCIÓN: Diseñar estrategias que permitan la prevención y abordaje de los delitos de probidad y corrupción en la gestión judicial.</v>
      </c>
      <c r="K660" s="256" t="s">
        <v>4258</v>
      </c>
      <c r="Q660" s="256" t="s">
        <v>3139</v>
      </c>
      <c r="R660" s="256" t="s">
        <v>4259</v>
      </c>
      <c r="S660" s="256" t="s">
        <v>75</v>
      </c>
      <c r="T660" s="256" t="s">
        <v>3434</v>
      </c>
      <c r="V660" s="498">
        <v>0</v>
      </c>
      <c r="W660" s="508">
        <v>1</v>
      </c>
      <c r="X660" s="508">
        <v>0.1</v>
      </c>
      <c r="Y660" s="508">
        <v>0.2</v>
      </c>
      <c r="Z660" s="508">
        <v>0.4</v>
      </c>
      <c r="AA660" s="508">
        <v>0.6</v>
      </c>
      <c r="AB660" s="508">
        <v>0.8</v>
      </c>
      <c r="AC660" s="508">
        <v>1</v>
      </c>
      <c r="AE660" s="256" t="s">
        <v>4260</v>
      </c>
      <c r="AF660" s="256" t="s">
        <v>3435</v>
      </c>
      <c r="AG660" s="256" t="s">
        <v>4247</v>
      </c>
      <c r="AH660" s="256" t="s">
        <v>75</v>
      </c>
      <c r="AU660" s="270" t="e">
        <v>#N/A</v>
      </c>
      <c r="AV660" s="270" t="e">
        <v>#N/A</v>
      </c>
      <c r="AW660" s="270" t="e">
        <v>#N/A</v>
      </c>
      <c r="AX660" s="270" t="e">
        <v>#N/A</v>
      </c>
      <c r="AY660" s="270" t="e">
        <v>#N/A</v>
      </c>
      <c r="AZ660" s="270" t="e">
        <v>#N/A</v>
      </c>
      <c r="BA660" s="270" t="e">
        <v>#N/A</v>
      </c>
      <c r="BB660" s="256" t="s">
        <v>3885</v>
      </c>
    </row>
    <row r="661" spans="1:55" s="256" customFormat="1" ht="24.6" customHeight="1">
      <c r="A661" s="496">
        <v>659</v>
      </c>
      <c r="B661" s="501" t="s">
        <v>3431</v>
      </c>
      <c r="C661" s="256" t="s">
        <v>3463</v>
      </c>
      <c r="D661" s="270"/>
      <c r="E661" s="270"/>
      <c r="F661" s="256" t="s">
        <v>3420</v>
      </c>
      <c r="G661" s="256" t="s">
        <v>4261</v>
      </c>
      <c r="H661" s="256" t="s">
        <v>3453</v>
      </c>
      <c r="I661" s="256" t="s">
        <v>3454</v>
      </c>
      <c r="J661" s="256" t="s">
        <v>3453</v>
      </c>
      <c r="K661" s="256" t="s">
        <v>4262</v>
      </c>
      <c r="Q661" s="256" t="s">
        <v>3142</v>
      </c>
      <c r="R661" s="256" t="s">
        <v>3350</v>
      </c>
      <c r="S661" s="256" t="s">
        <v>4263</v>
      </c>
      <c r="T661" s="256" t="s">
        <v>3434</v>
      </c>
      <c r="V661" s="498">
        <v>0</v>
      </c>
      <c r="W661" s="256">
        <v>100</v>
      </c>
      <c r="X661" s="498">
        <v>0.2</v>
      </c>
      <c r="Y661" s="498">
        <v>0.4</v>
      </c>
      <c r="Z661" s="498">
        <v>0.6</v>
      </c>
      <c r="AA661" s="498">
        <v>0.8</v>
      </c>
      <c r="AB661" s="498">
        <v>1</v>
      </c>
      <c r="AC661" s="498">
        <v>1</v>
      </c>
      <c r="AE661" s="256" t="s">
        <v>4264</v>
      </c>
      <c r="AF661" s="256" t="s">
        <v>3435</v>
      </c>
      <c r="AG661" s="256" t="s">
        <v>4265</v>
      </c>
      <c r="AH661" s="256" t="s">
        <v>1070</v>
      </c>
      <c r="AI661" s="256" t="s">
        <v>4266</v>
      </c>
      <c r="AU661" s="270" t="e">
        <v>#N/A</v>
      </c>
      <c r="AV661" s="270" t="e">
        <v>#N/A</v>
      </c>
      <c r="AW661" s="270" t="e">
        <v>#N/A</v>
      </c>
      <c r="AX661" s="270" t="e">
        <v>#N/A</v>
      </c>
      <c r="AY661" s="270" t="e">
        <v>#N/A</v>
      </c>
      <c r="AZ661" s="270" t="e">
        <v>#N/A</v>
      </c>
      <c r="BA661" s="270" t="e">
        <v>#N/A</v>
      </c>
      <c r="BB661" s="256" t="s">
        <v>3885</v>
      </c>
    </row>
    <row r="662" spans="1:55" s="256" customFormat="1" ht="60" customHeight="1">
      <c r="A662" s="499">
        <v>660</v>
      </c>
      <c r="B662" s="501" t="s">
        <v>3431</v>
      </c>
      <c r="C662" s="256" t="s">
        <v>4267</v>
      </c>
      <c r="D662" s="270"/>
      <c r="E662" s="270"/>
      <c r="F662" s="256" t="s">
        <v>3761</v>
      </c>
      <c r="G662" s="256" t="s">
        <v>3762</v>
      </c>
      <c r="H662" s="256" t="s">
        <v>3763</v>
      </c>
      <c r="I662" s="256" t="s">
        <v>3764</v>
      </c>
      <c r="J662" s="270" t="s">
        <v>3763</v>
      </c>
      <c r="K662" s="256" t="s">
        <v>4268</v>
      </c>
      <c r="Q662" s="256" t="s">
        <v>3118</v>
      </c>
      <c r="R662" s="256" t="s">
        <v>3344</v>
      </c>
      <c r="S662" s="256" t="s">
        <v>2834</v>
      </c>
      <c r="T662" s="256" t="s">
        <v>3434</v>
      </c>
      <c r="V662" s="498">
        <v>0</v>
      </c>
      <c r="W662" s="508">
        <v>1</v>
      </c>
      <c r="X662" s="508">
        <v>0.1</v>
      </c>
      <c r="Y662" s="508">
        <v>0.2</v>
      </c>
      <c r="Z662" s="508">
        <v>0.4</v>
      </c>
      <c r="AA662" s="508">
        <v>0.6</v>
      </c>
      <c r="AB662" s="508">
        <v>0.8</v>
      </c>
      <c r="AC662" s="508">
        <v>1</v>
      </c>
      <c r="AE662" s="256" t="s">
        <v>4269</v>
      </c>
      <c r="AF662" s="256" t="s">
        <v>3435</v>
      </c>
      <c r="AG662" s="256" t="s">
        <v>4247</v>
      </c>
      <c r="AH662" s="256" t="s">
        <v>2834</v>
      </c>
      <c r="AU662" s="270" t="e">
        <v>#N/A</v>
      </c>
      <c r="AV662" s="270" t="e">
        <v>#N/A</v>
      </c>
      <c r="AW662" s="270" t="e">
        <v>#N/A</v>
      </c>
      <c r="AX662" s="270" t="e">
        <v>#N/A</v>
      </c>
      <c r="AY662" s="270" t="e">
        <v>#N/A</v>
      </c>
      <c r="AZ662" s="270" t="e">
        <v>#N/A</v>
      </c>
      <c r="BA662" s="270" t="e">
        <v>#N/A</v>
      </c>
      <c r="BB662" s="256" t="s">
        <v>3885</v>
      </c>
    </row>
    <row r="663" spans="1:55" s="256" customFormat="1" ht="60" customHeight="1">
      <c r="A663" s="496">
        <v>661</v>
      </c>
      <c r="B663" s="501" t="s">
        <v>3431</v>
      </c>
      <c r="C663" s="256" t="s">
        <v>4267</v>
      </c>
      <c r="D663" s="270"/>
      <c r="E663" s="270"/>
      <c r="F663" s="256" t="s">
        <v>3761</v>
      </c>
      <c r="G663" s="256" t="s">
        <v>3762</v>
      </c>
      <c r="H663" s="256" t="s">
        <v>3790</v>
      </c>
      <c r="I663" s="256" t="s">
        <v>3791</v>
      </c>
      <c r="J663" s="256" t="s">
        <v>3790</v>
      </c>
      <c r="K663" s="256" t="s">
        <v>4270</v>
      </c>
      <c r="Q663" s="256" t="s">
        <v>3167</v>
      </c>
      <c r="R663" s="256" t="s">
        <v>3357</v>
      </c>
      <c r="S663" s="256" t="s">
        <v>2834</v>
      </c>
      <c r="T663" s="256" t="s">
        <v>3434</v>
      </c>
      <c r="V663" s="498">
        <v>0</v>
      </c>
      <c r="W663" s="508">
        <v>1</v>
      </c>
      <c r="X663" s="508">
        <v>0.1</v>
      </c>
      <c r="Y663" s="508">
        <v>0.2</v>
      </c>
      <c r="Z663" s="508">
        <v>0.4</v>
      </c>
      <c r="AA663" s="508">
        <v>0.6</v>
      </c>
      <c r="AB663" s="508">
        <v>0.8</v>
      </c>
      <c r="AC663" s="508">
        <v>1</v>
      </c>
      <c r="AE663" s="256" t="s">
        <v>4271</v>
      </c>
      <c r="AF663" s="256" t="s">
        <v>3435</v>
      </c>
      <c r="AG663" s="256" t="s">
        <v>4247</v>
      </c>
      <c r="AH663" s="256" t="s">
        <v>2834</v>
      </c>
      <c r="AU663" s="270" t="e">
        <v>#N/A</v>
      </c>
      <c r="AV663" s="270" t="e">
        <v>#N/A</v>
      </c>
      <c r="AW663" s="270" t="e">
        <v>#N/A</v>
      </c>
      <c r="AX663" s="270" t="e">
        <v>#N/A</v>
      </c>
      <c r="AY663" s="270" t="e">
        <v>#N/A</v>
      </c>
      <c r="AZ663" s="270" t="e">
        <v>#N/A</v>
      </c>
      <c r="BA663" s="270" t="e">
        <v>#N/A</v>
      </c>
      <c r="BB663" s="256" t="s">
        <v>3885</v>
      </c>
    </row>
    <row r="664" spans="1:55" s="256" customFormat="1" ht="24.6" customHeight="1">
      <c r="A664" s="499">
        <v>662</v>
      </c>
      <c r="B664" s="501" t="s">
        <v>3431</v>
      </c>
      <c r="C664" s="256" t="s">
        <v>3463</v>
      </c>
      <c r="D664" s="270"/>
      <c r="E664" s="270"/>
      <c r="F664" s="256" t="s">
        <v>3420</v>
      </c>
      <c r="G664" s="256" t="s">
        <v>4261</v>
      </c>
      <c r="H664" s="256" t="s">
        <v>3453</v>
      </c>
      <c r="J664" s="256" t="s">
        <v>3453</v>
      </c>
      <c r="K664" s="256" t="s">
        <v>4272</v>
      </c>
      <c r="Q664" s="256" t="s">
        <v>3165</v>
      </c>
      <c r="R664" s="256" t="s">
        <v>3349</v>
      </c>
      <c r="S664" s="256" t="s">
        <v>536</v>
      </c>
      <c r="T664" s="256" t="s">
        <v>3434</v>
      </c>
      <c r="V664" s="508">
        <v>0</v>
      </c>
      <c r="W664" s="508">
        <v>1</v>
      </c>
      <c r="X664" s="508">
        <v>0.1</v>
      </c>
      <c r="Y664" s="508">
        <v>0.2</v>
      </c>
      <c r="Z664" s="508">
        <v>0.4</v>
      </c>
      <c r="AA664" s="508">
        <v>0.6</v>
      </c>
      <c r="AB664" s="508">
        <v>0.8</v>
      </c>
      <c r="AC664" s="508">
        <v>1</v>
      </c>
      <c r="AE664" s="256" t="s">
        <v>4273</v>
      </c>
      <c r="AF664" s="256" t="s">
        <v>3435</v>
      </c>
      <c r="AG664" s="256" t="s">
        <v>4274</v>
      </c>
      <c r="AH664" s="256" t="s">
        <v>536</v>
      </c>
      <c r="AU664" s="270" t="e">
        <v>#N/A</v>
      </c>
      <c r="AV664" s="270" t="e">
        <v>#N/A</v>
      </c>
      <c r="AW664" s="270" t="e">
        <v>#N/A</v>
      </c>
      <c r="AX664" s="270" t="e">
        <v>#N/A</v>
      </c>
      <c r="AY664" s="270" t="e">
        <v>#N/A</v>
      </c>
      <c r="AZ664" s="270" t="e">
        <v>#N/A</v>
      </c>
      <c r="BA664" s="270" t="e">
        <v>#N/A</v>
      </c>
      <c r="BB664" s="256" t="s">
        <v>3885</v>
      </c>
    </row>
    <row r="665" spans="1:55" s="256" customFormat="1" ht="24.6" customHeight="1">
      <c r="A665" s="500">
        <v>663</v>
      </c>
      <c r="B665" s="501" t="s">
        <v>3431</v>
      </c>
      <c r="C665" s="256" t="s">
        <v>4127</v>
      </c>
      <c r="D665" s="270"/>
      <c r="E665" s="270"/>
      <c r="F665" s="256" t="s">
        <v>3972</v>
      </c>
      <c r="G665" s="256" t="s">
        <v>4046</v>
      </c>
      <c r="H665" s="256" t="s">
        <v>4128</v>
      </c>
      <c r="J665" s="256" t="s">
        <v>4130</v>
      </c>
      <c r="K665" s="256" t="s">
        <v>4275</v>
      </c>
      <c r="Q665" s="256" t="s">
        <v>3131</v>
      </c>
      <c r="R665" s="256" t="s">
        <v>3221</v>
      </c>
      <c r="S665" s="256" t="s">
        <v>1270</v>
      </c>
      <c r="T665" s="256" t="s">
        <v>3434</v>
      </c>
      <c r="V665" s="508">
        <v>0</v>
      </c>
      <c r="W665" s="508">
        <v>1</v>
      </c>
      <c r="X665" s="508">
        <v>0.1</v>
      </c>
      <c r="Y665" s="508">
        <v>0.2</v>
      </c>
      <c r="Z665" s="508">
        <v>0.4</v>
      </c>
      <c r="AA665" s="508">
        <v>0.6</v>
      </c>
      <c r="AB665" s="508">
        <v>0.8</v>
      </c>
      <c r="AC665" s="508">
        <v>1</v>
      </c>
      <c r="AE665" s="256" t="s">
        <v>3840</v>
      </c>
      <c r="AF665" s="256" t="s">
        <v>3435</v>
      </c>
      <c r="AG665" s="256" t="s">
        <v>4276</v>
      </c>
      <c r="AH665" s="256" t="s">
        <v>1270</v>
      </c>
      <c r="AU665" s="270" t="e">
        <v>#N/A</v>
      </c>
      <c r="AV665" s="270" t="e">
        <v>#N/A</v>
      </c>
      <c r="AW665" s="270" t="e">
        <v>#N/A</v>
      </c>
      <c r="AX665" s="270" t="e">
        <v>#N/A</v>
      </c>
      <c r="AY665" s="270" t="e">
        <v>#N/A</v>
      </c>
      <c r="AZ665" s="270" t="e">
        <v>#N/A</v>
      </c>
      <c r="BA665" s="270" t="e">
        <v>#N/A</v>
      </c>
      <c r="BB665" s="256" t="s">
        <v>3681</v>
      </c>
    </row>
    <row r="666" spans="1:55" s="256" customFormat="1" ht="24.6" customHeight="1">
      <c r="A666" s="496">
        <v>664</v>
      </c>
      <c r="B666" s="501" t="s">
        <v>3431</v>
      </c>
      <c r="C666" s="256" t="s">
        <v>4127</v>
      </c>
      <c r="D666" s="270"/>
      <c r="E666" s="270"/>
      <c r="F666" s="256" t="s">
        <v>3972</v>
      </c>
      <c r="G666" s="256" t="s">
        <v>4046</v>
      </c>
      <c r="H666" s="256" t="s">
        <v>4128</v>
      </c>
      <c r="J666" s="256" t="s">
        <v>4130</v>
      </c>
      <c r="K666" s="256" t="s">
        <v>4275</v>
      </c>
      <c r="Q666" s="256" t="s">
        <v>3131</v>
      </c>
      <c r="R666" s="256" t="s">
        <v>3221</v>
      </c>
      <c r="S666" s="256" t="s">
        <v>1270</v>
      </c>
      <c r="T666" s="256" t="s">
        <v>3434</v>
      </c>
      <c r="V666" s="508">
        <v>0</v>
      </c>
      <c r="W666" s="508">
        <v>1</v>
      </c>
      <c r="X666" s="508">
        <v>0.1</v>
      </c>
      <c r="Y666" s="508">
        <v>0.2</v>
      </c>
      <c r="Z666" s="508">
        <v>0.4</v>
      </c>
      <c r="AA666" s="508">
        <v>0.6</v>
      </c>
      <c r="AB666" s="508">
        <v>0.8</v>
      </c>
      <c r="AC666" s="508">
        <v>1</v>
      </c>
      <c r="AE666" s="256" t="s">
        <v>3840</v>
      </c>
      <c r="AF666" s="256" t="s">
        <v>3435</v>
      </c>
      <c r="AG666" s="256" t="s">
        <v>4277</v>
      </c>
      <c r="AH666" s="256" t="s">
        <v>1270</v>
      </c>
      <c r="AU666" s="270" t="e">
        <v>#N/A</v>
      </c>
      <c r="AV666" s="270" t="e">
        <v>#N/A</v>
      </c>
      <c r="AW666" s="270" t="e">
        <v>#N/A</v>
      </c>
      <c r="AX666" s="270" t="e">
        <v>#N/A</v>
      </c>
      <c r="AY666" s="270" t="e">
        <v>#N/A</v>
      </c>
      <c r="AZ666" s="270" t="e">
        <v>#N/A</v>
      </c>
      <c r="BA666" s="270" t="e">
        <v>#N/A</v>
      </c>
      <c r="BB666" s="256" t="s">
        <v>3681</v>
      </c>
    </row>
    <row r="667" spans="1:55" s="256" customFormat="1" ht="24.6" customHeight="1">
      <c r="A667" s="499">
        <v>665</v>
      </c>
      <c r="B667" s="501" t="s">
        <v>3431</v>
      </c>
      <c r="C667" s="256" t="s">
        <v>4127</v>
      </c>
      <c r="D667" s="270"/>
      <c r="E667" s="270"/>
      <c r="F667" s="256" t="s">
        <v>3972</v>
      </c>
      <c r="G667" s="256" t="s">
        <v>4046</v>
      </c>
      <c r="H667" s="256" t="s">
        <v>4128</v>
      </c>
      <c r="J667" s="256" t="s">
        <v>4130</v>
      </c>
      <c r="K667" s="256" t="s">
        <v>4278</v>
      </c>
      <c r="Q667" s="256" t="s">
        <v>3119</v>
      </c>
      <c r="R667" s="256" t="s">
        <v>3282</v>
      </c>
      <c r="S667" s="256" t="s">
        <v>1270</v>
      </c>
      <c r="T667" s="256" t="s">
        <v>3434</v>
      </c>
      <c r="V667" s="508">
        <v>0</v>
      </c>
      <c r="W667" s="508">
        <v>1</v>
      </c>
      <c r="X667" s="508">
        <v>0.1</v>
      </c>
      <c r="Y667" s="508">
        <v>0.2</v>
      </c>
      <c r="Z667" s="508">
        <v>0.4</v>
      </c>
      <c r="AA667" s="508">
        <v>0.6</v>
      </c>
      <c r="AB667" s="508">
        <v>0.8</v>
      </c>
      <c r="AC667" s="508">
        <v>1</v>
      </c>
      <c r="AE667" s="256" t="s">
        <v>3840</v>
      </c>
      <c r="AF667" s="256">
        <v>2025</v>
      </c>
      <c r="AG667" s="256" t="s">
        <v>4279</v>
      </c>
      <c r="AH667" s="256" t="s">
        <v>1270</v>
      </c>
      <c r="AU667" s="270" t="e">
        <v>#N/A</v>
      </c>
      <c r="AV667" s="270" t="e">
        <v>#N/A</v>
      </c>
      <c r="AW667" s="270" t="e">
        <v>#N/A</v>
      </c>
      <c r="AX667" s="270" t="e">
        <v>#N/A</v>
      </c>
      <c r="AY667" s="270" t="e">
        <v>#N/A</v>
      </c>
      <c r="AZ667" s="270" t="e">
        <v>#N/A</v>
      </c>
      <c r="BA667" s="270" t="e">
        <v>#N/A</v>
      </c>
      <c r="BB667" s="256" t="s">
        <v>3681</v>
      </c>
    </row>
    <row r="668" spans="1:55" s="256" customFormat="1" ht="24.6" customHeight="1">
      <c r="A668" s="496">
        <v>666</v>
      </c>
      <c r="B668" s="501" t="s">
        <v>3431</v>
      </c>
      <c r="C668" s="256" t="s">
        <v>4127</v>
      </c>
      <c r="D668" s="270"/>
      <c r="E668" s="270"/>
      <c r="F668" s="256" t="s">
        <v>3972</v>
      </c>
      <c r="G668" s="256" t="s">
        <v>4046</v>
      </c>
      <c r="H668" s="256" t="s">
        <v>4128</v>
      </c>
      <c r="J668" s="256" t="s">
        <v>4130</v>
      </c>
      <c r="K668" s="256" t="s">
        <v>4278</v>
      </c>
      <c r="Q668" s="256" t="s">
        <v>3119</v>
      </c>
      <c r="R668" s="256" t="s">
        <v>3282</v>
      </c>
      <c r="S668" s="256" t="s">
        <v>1270</v>
      </c>
      <c r="T668" s="256" t="s">
        <v>3434</v>
      </c>
      <c r="V668" s="508">
        <v>0</v>
      </c>
      <c r="W668" s="508">
        <v>1</v>
      </c>
      <c r="X668" s="508">
        <v>0.1</v>
      </c>
      <c r="Y668" s="508">
        <v>0.2</v>
      </c>
      <c r="Z668" s="508">
        <v>0.4</v>
      </c>
      <c r="AA668" s="508">
        <v>0.6</v>
      </c>
      <c r="AB668" s="508">
        <v>0.8</v>
      </c>
      <c r="AC668" s="508">
        <v>1</v>
      </c>
      <c r="AE668" s="256" t="s">
        <v>3840</v>
      </c>
      <c r="AF668" s="256">
        <v>2025</v>
      </c>
      <c r="AG668" s="256" t="s">
        <v>4280</v>
      </c>
      <c r="AH668" s="256" t="s">
        <v>1270</v>
      </c>
      <c r="AU668" s="270" t="e">
        <v>#N/A</v>
      </c>
      <c r="AV668" s="270" t="e">
        <v>#N/A</v>
      </c>
      <c r="AW668" s="270" t="e">
        <v>#N/A</v>
      </c>
      <c r="AX668" s="270" t="e">
        <v>#N/A</v>
      </c>
      <c r="AY668" s="270" t="e">
        <v>#N/A</v>
      </c>
      <c r="AZ668" s="270" t="e">
        <v>#N/A</v>
      </c>
      <c r="BA668" s="270" t="e">
        <v>#N/A</v>
      </c>
      <c r="BB668" s="256" t="s">
        <v>3681</v>
      </c>
    </row>
    <row r="669" spans="1:55" s="256" customFormat="1" ht="24.6" customHeight="1">
      <c r="A669" s="499">
        <v>667</v>
      </c>
      <c r="B669" s="501" t="s">
        <v>3431</v>
      </c>
      <c r="C669" s="256" t="s">
        <v>4127</v>
      </c>
      <c r="D669" s="270"/>
      <c r="E669" s="270"/>
      <c r="F669" s="256" t="s">
        <v>3972</v>
      </c>
      <c r="G669" s="256" t="s">
        <v>4046</v>
      </c>
      <c r="H669" s="256" t="s">
        <v>4128</v>
      </c>
      <c r="J669" s="256" t="s">
        <v>4130</v>
      </c>
      <c r="K669" s="256" t="s">
        <v>4278</v>
      </c>
      <c r="Q669" s="256" t="s">
        <v>3119</v>
      </c>
      <c r="R669" s="256" t="s">
        <v>3282</v>
      </c>
      <c r="S669" s="256" t="s">
        <v>1270</v>
      </c>
      <c r="T669" s="256" t="s">
        <v>3434</v>
      </c>
      <c r="V669" s="508">
        <v>0</v>
      </c>
      <c r="W669" s="508">
        <v>1</v>
      </c>
      <c r="X669" s="508">
        <v>0.1</v>
      </c>
      <c r="Y669" s="508">
        <v>0.2</v>
      </c>
      <c r="Z669" s="508">
        <v>0.4</v>
      </c>
      <c r="AA669" s="508">
        <v>0.6</v>
      </c>
      <c r="AB669" s="508">
        <v>0.8</v>
      </c>
      <c r="AC669" s="508">
        <v>1</v>
      </c>
      <c r="AE669" s="256" t="s">
        <v>3840</v>
      </c>
      <c r="AF669" s="256" t="s">
        <v>3615</v>
      </c>
      <c r="AG669" s="256" t="s">
        <v>4281</v>
      </c>
      <c r="AH669" s="256" t="s">
        <v>1270</v>
      </c>
      <c r="AU669" s="270" t="e">
        <v>#N/A</v>
      </c>
      <c r="AV669" s="270" t="e">
        <v>#N/A</v>
      </c>
      <c r="AW669" s="270" t="e">
        <v>#N/A</v>
      </c>
      <c r="AX669" s="270" t="e">
        <v>#N/A</v>
      </c>
      <c r="AY669" s="270" t="e">
        <v>#N/A</v>
      </c>
      <c r="AZ669" s="270" t="e">
        <v>#N/A</v>
      </c>
      <c r="BA669" s="270" t="e">
        <v>#N/A</v>
      </c>
      <c r="BB669" s="256" t="s">
        <v>3681</v>
      </c>
    </row>
    <row r="670" spans="1:55" s="515" customFormat="1" ht="24.6" customHeight="1">
      <c r="A670" s="500">
        <v>668</v>
      </c>
      <c r="B670" s="501" t="s">
        <v>3431</v>
      </c>
      <c r="C670" s="256" t="s">
        <v>3463</v>
      </c>
      <c r="D670" s="270" t="s">
        <v>3579</v>
      </c>
      <c r="E670" s="270" t="s">
        <v>3580</v>
      </c>
      <c r="F670" s="256" t="s">
        <v>3761</v>
      </c>
      <c r="G670" s="256" t="s">
        <v>3762</v>
      </c>
      <c r="H670" s="256" t="s">
        <v>3790</v>
      </c>
      <c r="I670" s="256" t="s">
        <v>3791</v>
      </c>
      <c r="J670" s="256" t="s">
        <v>3790</v>
      </c>
      <c r="K670" s="256" t="s">
        <v>3899</v>
      </c>
      <c r="L670" s="256"/>
      <c r="M670" s="256"/>
      <c r="N670" s="256"/>
      <c r="O670" s="256"/>
      <c r="P670" s="256"/>
      <c r="Q670" s="256" t="s">
        <v>3031</v>
      </c>
      <c r="R670" s="256" t="s">
        <v>3325</v>
      </c>
      <c r="S670" s="256" t="s">
        <v>26</v>
      </c>
      <c r="T670" s="256" t="s">
        <v>3582</v>
      </c>
      <c r="U670" s="256"/>
      <c r="V670" s="498">
        <v>0.7</v>
      </c>
      <c r="W670" s="498">
        <v>1</v>
      </c>
      <c r="X670" s="498">
        <v>0.7</v>
      </c>
      <c r="Y670" s="498">
        <v>0.7</v>
      </c>
      <c r="Z670" s="498">
        <v>0.8</v>
      </c>
      <c r="AA670" s="498">
        <v>0.9</v>
      </c>
      <c r="AB670" s="498">
        <v>1</v>
      </c>
      <c r="AC670" s="498">
        <v>1</v>
      </c>
      <c r="AD670" s="256"/>
      <c r="AE670" s="256" t="s">
        <v>3900</v>
      </c>
      <c r="AF670" s="256" t="s">
        <v>3435</v>
      </c>
      <c r="AG670" s="256" t="s">
        <v>3901</v>
      </c>
      <c r="AH670" s="256" t="s">
        <v>26</v>
      </c>
      <c r="AI670" s="256"/>
      <c r="AJ670" s="256"/>
      <c r="AK670" s="256" t="s">
        <v>4282</v>
      </c>
      <c r="AL670" s="256"/>
      <c r="AM670" s="256"/>
      <c r="AN670" s="256"/>
      <c r="AO670" s="256"/>
      <c r="AP670" s="256"/>
      <c r="AQ670" s="256"/>
      <c r="AR670" s="256"/>
      <c r="AS670" s="256"/>
      <c r="AT670" s="256" t="s">
        <v>101</v>
      </c>
      <c r="AU670" s="270" t="s">
        <v>102</v>
      </c>
      <c r="AV670" s="357" t="s">
        <v>1317</v>
      </c>
      <c r="AW670" s="357" t="s">
        <v>4283</v>
      </c>
      <c r="AX670" s="357" t="s">
        <v>1400</v>
      </c>
      <c r="AY670" s="357" t="s">
        <v>26</v>
      </c>
      <c r="AZ670" s="357" t="s">
        <v>1040</v>
      </c>
      <c r="BA670" s="357" t="s">
        <v>41</v>
      </c>
      <c r="BB670" s="512" t="s">
        <v>3442</v>
      </c>
      <c r="BC670" s="512" t="s">
        <v>3904</v>
      </c>
    </row>
    <row r="671" spans="1:55" s="522" customFormat="1" ht="24.6" customHeight="1">
      <c r="A671" s="496">
        <v>669</v>
      </c>
      <c r="B671" s="497" t="s">
        <v>3418</v>
      </c>
      <c r="C671" s="279" t="s">
        <v>3463</v>
      </c>
      <c r="D671" s="270"/>
      <c r="E671" s="270"/>
      <c r="F671" s="256" t="s">
        <v>3761</v>
      </c>
      <c r="G671" s="279" t="s">
        <v>3762</v>
      </c>
      <c r="H671" s="256" t="s">
        <v>3790</v>
      </c>
      <c r="I671" s="256" t="s">
        <v>3791</v>
      </c>
      <c r="J671" s="256" t="s">
        <v>3790</v>
      </c>
      <c r="K671" s="279" t="s">
        <v>3905</v>
      </c>
      <c r="L671" s="279"/>
      <c r="M671" s="279"/>
      <c r="N671" s="279"/>
      <c r="O671" s="279"/>
      <c r="P671" s="279"/>
      <c r="Q671" s="279" t="s">
        <v>3023</v>
      </c>
      <c r="R671" s="270" t="s">
        <v>3425</v>
      </c>
      <c r="S671" s="279" t="s">
        <v>26</v>
      </c>
      <c r="T671" s="279"/>
      <c r="U671" s="279"/>
      <c r="V671" s="279"/>
      <c r="W671" s="279"/>
      <c r="X671" s="279"/>
      <c r="Y671" s="279"/>
      <c r="Z671" s="279"/>
      <c r="AA671" s="279"/>
      <c r="AB671" s="279"/>
      <c r="AC671" s="279"/>
      <c r="AD671" s="279"/>
      <c r="AE671" s="279"/>
      <c r="AF671" s="279"/>
      <c r="AG671" s="279"/>
      <c r="AH671" s="279"/>
      <c r="AI671" s="279"/>
      <c r="AJ671" s="279"/>
      <c r="AK671" s="279"/>
      <c r="AL671" s="279"/>
      <c r="AM671" s="279"/>
      <c r="AN671" s="279"/>
      <c r="AO671" s="279"/>
      <c r="AP671" s="279"/>
      <c r="AQ671" s="279"/>
      <c r="AR671" s="279"/>
      <c r="AS671" s="279"/>
      <c r="AT671" s="256"/>
      <c r="AU671" s="270"/>
      <c r="AV671" s="270"/>
      <c r="AW671" s="270"/>
      <c r="AX671" s="270"/>
      <c r="AY671" s="270"/>
      <c r="AZ671" s="270"/>
      <c r="BA671" s="270"/>
      <c r="BB671" s="270"/>
      <c r="BC671" s="279"/>
    </row>
    <row r="672" spans="1:55" s="523" customFormat="1" ht="24.6" customHeight="1">
      <c r="A672" s="499">
        <v>670</v>
      </c>
      <c r="B672" s="497" t="s">
        <v>3418</v>
      </c>
      <c r="C672" s="270" t="s">
        <v>3463</v>
      </c>
      <c r="D672" s="270"/>
      <c r="E672" s="270"/>
      <c r="F672" s="256" t="s">
        <v>3542</v>
      </c>
      <c r="G672" s="270" t="s">
        <v>4227</v>
      </c>
      <c r="H672" s="256" t="s">
        <v>3542</v>
      </c>
      <c r="I672" s="270" t="s">
        <v>4213</v>
      </c>
      <c r="J672" s="256" t="s">
        <v>3542</v>
      </c>
      <c r="K672" s="270" t="s">
        <v>4229</v>
      </c>
      <c r="L672" s="270"/>
      <c r="M672" s="270"/>
      <c r="N672" s="270"/>
      <c r="O672" s="270"/>
      <c r="P672" s="270"/>
      <c r="Q672" s="270" t="s">
        <v>3012</v>
      </c>
      <c r="R672" s="270" t="s">
        <v>3425</v>
      </c>
      <c r="S672" s="270" t="s">
        <v>4230</v>
      </c>
      <c r="T672" s="270"/>
      <c r="U672" s="270"/>
      <c r="V672" s="270"/>
      <c r="W672" s="270"/>
      <c r="X672" s="270"/>
      <c r="Y672" s="270"/>
      <c r="Z672" s="270"/>
      <c r="AA672" s="270"/>
      <c r="AB672" s="270"/>
      <c r="AC672" s="270"/>
      <c r="AD672" s="270"/>
      <c r="AE672" s="270"/>
      <c r="AF672" s="270"/>
      <c r="AG672" s="270"/>
      <c r="AH672" s="270"/>
      <c r="AI672" s="270"/>
      <c r="AJ672" s="270"/>
      <c r="AK672" s="270"/>
      <c r="AL672" s="270"/>
      <c r="AM672" s="270"/>
      <c r="AN672" s="270"/>
      <c r="AO672" s="270"/>
      <c r="AP672" s="270"/>
      <c r="AQ672" s="270"/>
      <c r="AR672" s="270"/>
      <c r="AS672" s="270"/>
      <c r="AT672" s="256"/>
      <c r="AU672" s="270"/>
      <c r="AV672" s="357"/>
      <c r="AW672" s="357"/>
      <c r="AX672" s="357"/>
      <c r="AY672" s="357"/>
      <c r="AZ672" s="357"/>
      <c r="BA672" s="357"/>
      <c r="BB672" s="512"/>
      <c r="BC672" s="270"/>
    </row>
    <row r="673" spans="1:55" s="270" customFormat="1" ht="24.6" customHeight="1">
      <c r="A673" s="496">
        <v>671</v>
      </c>
      <c r="B673" s="497" t="s">
        <v>3418</v>
      </c>
      <c r="C673" s="270" t="s">
        <v>3463</v>
      </c>
      <c r="F673" s="256" t="s">
        <v>3542</v>
      </c>
      <c r="G673" s="270" t="s">
        <v>4227</v>
      </c>
      <c r="H673" s="256" t="s">
        <v>3542</v>
      </c>
      <c r="I673" s="270" t="s">
        <v>4213</v>
      </c>
      <c r="J673" s="256" t="s">
        <v>3542</v>
      </c>
      <c r="K673" s="270" t="s">
        <v>4229</v>
      </c>
      <c r="Q673" s="270" t="s">
        <v>3012</v>
      </c>
      <c r="R673" s="270" t="s">
        <v>3425</v>
      </c>
      <c r="S673" s="270" t="s">
        <v>4230</v>
      </c>
      <c r="AT673" s="256"/>
      <c r="AV673" s="357"/>
      <c r="AW673" s="357"/>
      <c r="AX673" s="357"/>
      <c r="AY673" s="357"/>
      <c r="AZ673" s="357"/>
      <c r="BA673" s="357"/>
      <c r="BB673" s="512"/>
    </row>
    <row r="674" spans="1:55" s="270" customFormat="1" ht="24.6" customHeight="1">
      <c r="A674" s="499">
        <v>672</v>
      </c>
      <c r="B674" s="497" t="s">
        <v>3418</v>
      </c>
      <c r="C674" s="270" t="s">
        <v>3463</v>
      </c>
      <c r="F674" s="256" t="s">
        <v>3542</v>
      </c>
      <c r="G674" s="270" t="s">
        <v>4227</v>
      </c>
      <c r="H674" s="256" t="s">
        <v>3542</v>
      </c>
      <c r="I674" s="270" t="s">
        <v>4213</v>
      </c>
      <c r="J674" s="256" t="s">
        <v>3542</v>
      </c>
      <c r="K674" s="270" t="s">
        <v>4229</v>
      </c>
      <c r="Q674" s="270" t="s">
        <v>3012</v>
      </c>
      <c r="R674" s="270" t="s">
        <v>3425</v>
      </c>
      <c r="S674" s="270" t="s">
        <v>4230</v>
      </c>
      <c r="AT674" s="256"/>
      <c r="AV674" s="357"/>
      <c r="AW674" s="357"/>
      <c r="AX674" s="357"/>
      <c r="AY674" s="357"/>
      <c r="AZ674" s="357"/>
      <c r="BA674" s="357"/>
      <c r="BB674" s="512"/>
    </row>
    <row r="675" spans="1:55" s="276" customFormat="1" ht="24.6" customHeight="1">
      <c r="A675" s="500">
        <v>673</v>
      </c>
      <c r="B675" s="497" t="s">
        <v>3418</v>
      </c>
      <c r="C675" s="276" t="s">
        <v>3463</v>
      </c>
      <c r="D675" s="270"/>
      <c r="E675" s="270"/>
      <c r="F675" s="256" t="s">
        <v>3542</v>
      </c>
      <c r="G675" s="276" t="s">
        <v>4227</v>
      </c>
      <c r="H675" s="256" t="s">
        <v>3542</v>
      </c>
      <c r="I675" s="276" t="s">
        <v>4213</v>
      </c>
      <c r="J675" s="256" t="s">
        <v>3542</v>
      </c>
      <c r="K675" s="276" t="s">
        <v>4229</v>
      </c>
      <c r="Q675" s="276" t="s">
        <v>3012</v>
      </c>
      <c r="R675" s="270" t="s">
        <v>3425</v>
      </c>
      <c r="S675" s="276" t="s">
        <v>4230</v>
      </c>
      <c r="AT675" s="256"/>
      <c r="AU675" s="270"/>
      <c r="AV675" s="357"/>
      <c r="AW675" s="357"/>
      <c r="AX675" s="357"/>
      <c r="AY675" s="357"/>
      <c r="AZ675" s="357"/>
      <c r="BA675" s="357"/>
      <c r="BB675" s="512"/>
    </row>
    <row r="676" spans="1:55" s="256" customFormat="1" ht="24.6" customHeight="1">
      <c r="A676" s="496">
        <v>674</v>
      </c>
      <c r="B676" s="497" t="s">
        <v>3418</v>
      </c>
      <c r="C676" s="256" t="s">
        <v>3463</v>
      </c>
      <c r="D676" s="270"/>
      <c r="E676" s="270"/>
      <c r="F676" s="256" t="s">
        <v>3542</v>
      </c>
      <c r="G676" s="256" t="s">
        <v>4227</v>
      </c>
      <c r="H676" s="256" t="s">
        <v>3542</v>
      </c>
      <c r="I676" s="256" t="s">
        <v>4213</v>
      </c>
      <c r="J676" s="256" t="s">
        <v>3542</v>
      </c>
      <c r="K676" s="256" t="s">
        <v>4229</v>
      </c>
      <c r="Q676" s="256" t="s">
        <v>3012</v>
      </c>
      <c r="R676" s="270" t="s">
        <v>3425</v>
      </c>
      <c r="S676" s="256" t="s">
        <v>4230</v>
      </c>
      <c r="AU676" s="270"/>
      <c r="AV676" s="270"/>
      <c r="AW676" s="270"/>
      <c r="AX676" s="270"/>
      <c r="AY676" s="270"/>
      <c r="AZ676" s="270"/>
      <c r="BA676" s="270"/>
      <c r="BB676" s="270"/>
    </row>
    <row r="677" spans="1:55" s="256" customFormat="1" ht="24.6" customHeight="1">
      <c r="A677" s="499">
        <v>675</v>
      </c>
      <c r="B677" s="497" t="s">
        <v>3418</v>
      </c>
      <c r="C677" s="256" t="s">
        <v>3463</v>
      </c>
      <c r="D677" s="270"/>
      <c r="E677" s="270"/>
      <c r="F677" s="256" t="s">
        <v>3542</v>
      </c>
      <c r="G677" s="256" t="s">
        <v>4227</v>
      </c>
      <c r="H677" s="256" t="s">
        <v>3542</v>
      </c>
      <c r="I677" s="256" t="s">
        <v>4213</v>
      </c>
      <c r="J677" s="256" t="s">
        <v>3542</v>
      </c>
      <c r="K677" s="256" t="s">
        <v>4229</v>
      </c>
      <c r="Q677" s="256" t="s">
        <v>3012</v>
      </c>
      <c r="R677" s="270" t="s">
        <v>3425</v>
      </c>
      <c r="S677" s="256" t="s">
        <v>4230</v>
      </c>
      <c r="AU677" s="270"/>
      <c r="AV677" s="270"/>
      <c r="AW677" s="270"/>
      <c r="AX677" s="270"/>
      <c r="AY677" s="270"/>
      <c r="AZ677" s="270"/>
      <c r="BA677" s="270"/>
      <c r="BB677" s="270"/>
    </row>
    <row r="678" spans="1:55" s="256" customFormat="1" ht="24.6" customHeight="1">
      <c r="A678" s="496">
        <v>676</v>
      </c>
      <c r="B678" s="497" t="s">
        <v>3418</v>
      </c>
      <c r="C678" s="256" t="s">
        <v>3463</v>
      </c>
      <c r="D678" s="270"/>
      <c r="E678" s="270"/>
      <c r="F678" s="256" t="s">
        <v>3542</v>
      </c>
      <c r="G678" s="256" t="s">
        <v>4227</v>
      </c>
      <c r="H678" s="256" t="s">
        <v>3542</v>
      </c>
      <c r="I678" s="256" t="s">
        <v>4213</v>
      </c>
      <c r="J678" s="256" t="s">
        <v>3542</v>
      </c>
      <c r="K678" s="256" t="s">
        <v>4229</v>
      </c>
      <c r="Q678" s="256" t="s">
        <v>3012</v>
      </c>
      <c r="R678" s="270" t="s">
        <v>3425</v>
      </c>
      <c r="S678" s="256" t="s">
        <v>4230</v>
      </c>
      <c r="AU678" s="270"/>
      <c r="AV678" s="270"/>
      <c r="AW678" s="270"/>
      <c r="AX678" s="270"/>
      <c r="AY678" s="270"/>
      <c r="AZ678" s="270"/>
      <c r="BA678" s="270"/>
      <c r="BB678" s="270"/>
    </row>
    <row r="679" spans="1:55" s="256" customFormat="1" ht="24.6" customHeight="1">
      <c r="A679" s="499">
        <v>677</v>
      </c>
      <c r="B679" s="497" t="s">
        <v>3418</v>
      </c>
      <c r="C679" s="276" t="s">
        <v>3463</v>
      </c>
      <c r="D679" s="270" t="s">
        <v>3711</v>
      </c>
      <c r="E679" s="270" t="s">
        <v>3945</v>
      </c>
      <c r="F679" s="256" t="s">
        <v>3542</v>
      </c>
      <c r="G679" s="256" t="s">
        <v>4227</v>
      </c>
      <c r="H679" s="256" t="s">
        <v>3542</v>
      </c>
      <c r="I679" s="256" t="s">
        <v>4213</v>
      </c>
      <c r="J679" s="256" t="s">
        <v>3542</v>
      </c>
      <c r="K679" s="256" t="s">
        <v>4229</v>
      </c>
      <c r="Q679" s="256" t="s">
        <v>3012</v>
      </c>
      <c r="R679" s="270" t="s">
        <v>3425</v>
      </c>
      <c r="S679" s="256" t="s">
        <v>4230</v>
      </c>
      <c r="AU679" s="270"/>
      <c r="AV679" s="357"/>
      <c r="AW679" s="357"/>
      <c r="AX679" s="357"/>
      <c r="AY679" s="357"/>
      <c r="AZ679" s="357"/>
      <c r="BA679" s="357"/>
      <c r="BB679" s="512"/>
      <c r="BC679" s="512"/>
    </row>
    <row r="680" spans="1:55" s="256" customFormat="1" ht="24.6" customHeight="1">
      <c r="A680" s="500">
        <v>678</v>
      </c>
      <c r="B680" s="497" t="s">
        <v>3418</v>
      </c>
      <c r="C680" s="256" t="s">
        <v>3463</v>
      </c>
      <c r="D680" s="270"/>
      <c r="E680" s="270"/>
      <c r="F680" s="256" t="s">
        <v>3542</v>
      </c>
      <c r="G680" s="256" t="s">
        <v>4227</v>
      </c>
      <c r="H680" s="256" t="s">
        <v>3542</v>
      </c>
      <c r="I680" s="256" t="s">
        <v>4213</v>
      </c>
      <c r="J680" s="256" t="s">
        <v>3542</v>
      </c>
      <c r="K680" s="256" t="s">
        <v>4229</v>
      </c>
      <c r="Q680" s="256" t="s">
        <v>3012</v>
      </c>
      <c r="R680" s="270" t="s">
        <v>3425</v>
      </c>
      <c r="S680" s="256" t="s">
        <v>4230</v>
      </c>
      <c r="AU680" s="270"/>
      <c r="AV680" s="270"/>
      <c r="AW680" s="270"/>
      <c r="AX680" s="270"/>
      <c r="AY680" s="270"/>
      <c r="AZ680" s="270"/>
      <c r="BA680" s="270"/>
      <c r="BB680" s="270"/>
    </row>
    <row r="681" spans="1:55" s="256" customFormat="1" ht="24.6" customHeight="1">
      <c r="A681" s="496">
        <v>679</v>
      </c>
      <c r="B681" s="497" t="s">
        <v>3418</v>
      </c>
      <c r="C681" s="256" t="s">
        <v>3463</v>
      </c>
      <c r="D681" s="270"/>
      <c r="E681" s="270"/>
      <c r="F681" s="256" t="s">
        <v>3542</v>
      </c>
      <c r="G681" s="256" t="s">
        <v>4227</v>
      </c>
      <c r="H681" s="256" t="s">
        <v>3542</v>
      </c>
      <c r="I681" s="256" t="s">
        <v>4213</v>
      </c>
      <c r="J681" s="256" t="s">
        <v>3542</v>
      </c>
      <c r="K681" s="256" t="s">
        <v>4229</v>
      </c>
      <c r="Q681" s="256" t="s">
        <v>3012</v>
      </c>
      <c r="R681" s="270" t="s">
        <v>3425</v>
      </c>
      <c r="S681" s="256" t="s">
        <v>4230</v>
      </c>
      <c r="AU681" s="270"/>
      <c r="AV681" s="270"/>
      <c r="AW681" s="270"/>
      <c r="AX681" s="270"/>
      <c r="AY681" s="270"/>
      <c r="AZ681" s="270"/>
      <c r="BA681" s="270"/>
      <c r="BB681" s="270"/>
    </row>
    <row r="682" spans="1:55" s="256" customFormat="1" ht="24.6" customHeight="1">
      <c r="A682" s="499">
        <v>680</v>
      </c>
      <c r="B682" s="497" t="s">
        <v>3418</v>
      </c>
      <c r="C682" s="256" t="s">
        <v>3463</v>
      </c>
      <c r="D682" s="270"/>
      <c r="E682" s="270"/>
      <c r="F682" s="256" t="s">
        <v>3542</v>
      </c>
      <c r="G682" s="256" t="s">
        <v>4227</v>
      </c>
      <c r="H682" s="256" t="s">
        <v>3542</v>
      </c>
      <c r="I682" s="256" t="s">
        <v>4213</v>
      </c>
      <c r="J682" s="256" t="s">
        <v>3542</v>
      </c>
      <c r="K682" s="256" t="s">
        <v>4229</v>
      </c>
      <c r="Q682" s="256" t="s">
        <v>3012</v>
      </c>
      <c r="R682" s="270" t="s">
        <v>3425</v>
      </c>
      <c r="S682" s="256" t="s">
        <v>4230</v>
      </c>
      <c r="AU682" s="270"/>
      <c r="AV682" s="270"/>
      <c r="AW682" s="270"/>
      <c r="AX682" s="270"/>
      <c r="AY682" s="270"/>
      <c r="AZ682" s="270"/>
      <c r="BA682" s="270"/>
      <c r="BB682" s="270"/>
    </row>
    <row r="683" spans="1:55" s="256" customFormat="1" ht="24.6" customHeight="1">
      <c r="A683" s="496">
        <v>681</v>
      </c>
      <c r="B683" s="497" t="s">
        <v>3418</v>
      </c>
      <c r="C683" s="276" t="s">
        <v>3463</v>
      </c>
      <c r="D683" s="270"/>
      <c r="E683" s="270"/>
      <c r="F683" s="256" t="s">
        <v>3542</v>
      </c>
      <c r="G683" s="256" t="s">
        <v>4227</v>
      </c>
      <c r="H683" s="256" t="s">
        <v>3542</v>
      </c>
      <c r="I683" s="256" t="s">
        <v>4213</v>
      </c>
      <c r="J683" s="256" t="s">
        <v>3542</v>
      </c>
      <c r="K683" s="256" t="s">
        <v>4229</v>
      </c>
      <c r="Q683" s="256" t="s">
        <v>3012</v>
      </c>
      <c r="R683" s="270" t="s">
        <v>3425</v>
      </c>
      <c r="S683" s="256" t="s">
        <v>4230</v>
      </c>
      <c r="AU683" s="270"/>
      <c r="AV683" s="357"/>
      <c r="AW683" s="357"/>
      <c r="AX683" s="357"/>
      <c r="AY683" s="357"/>
      <c r="AZ683" s="357"/>
      <c r="BA683" s="357"/>
      <c r="BB683" s="512"/>
    </row>
    <row r="684" spans="1:55" s="256" customFormat="1" ht="24.6" customHeight="1">
      <c r="A684" s="499">
        <v>682</v>
      </c>
      <c r="B684" s="497" t="s">
        <v>3418</v>
      </c>
      <c r="C684" s="256" t="s">
        <v>3463</v>
      </c>
      <c r="D684" s="270"/>
      <c r="E684" s="270"/>
      <c r="F684" s="256" t="s">
        <v>3761</v>
      </c>
      <c r="G684" s="256" t="s">
        <v>3762</v>
      </c>
      <c r="H684" s="256" t="s">
        <v>3790</v>
      </c>
      <c r="I684" s="256" t="s">
        <v>3791</v>
      </c>
      <c r="J684" s="256" t="s">
        <v>3790</v>
      </c>
      <c r="K684" s="256" t="s">
        <v>3897</v>
      </c>
      <c r="Q684" s="256" t="s">
        <v>1356</v>
      </c>
      <c r="R684" s="270" t="s">
        <v>3425</v>
      </c>
      <c r="S684" s="256" t="s">
        <v>3898</v>
      </c>
      <c r="AU684" s="270"/>
      <c r="AV684" s="270"/>
      <c r="AW684" s="270"/>
      <c r="AX684" s="270"/>
      <c r="AY684" s="270"/>
      <c r="AZ684" s="270"/>
      <c r="BA684" s="270"/>
      <c r="BB684" s="270"/>
    </row>
    <row r="685" spans="1:55" s="256" customFormat="1" ht="24.6" customHeight="1">
      <c r="A685" s="500">
        <v>683</v>
      </c>
      <c r="B685" s="501" t="s">
        <v>3431</v>
      </c>
      <c r="C685" s="256" t="s">
        <v>3463</v>
      </c>
      <c r="D685" s="270" t="s">
        <v>3579</v>
      </c>
      <c r="E685" s="270" t="s">
        <v>3580</v>
      </c>
      <c r="F685" s="256" t="s">
        <v>3761</v>
      </c>
      <c r="G685" s="256" t="s">
        <v>3762</v>
      </c>
      <c r="H685" s="256" t="s">
        <v>3790</v>
      </c>
      <c r="I685" s="256" t="s">
        <v>3791</v>
      </c>
      <c r="J685" s="256" t="s">
        <v>3790</v>
      </c>
      <c r="K685" s="256" t="s">
        <v>3893</v>
      </c>
      <c r="Q685" s="256" t="s">
        <v>2947</v>
      </c>
      <c r="R685" s="256" t="s">
        <v>3310</v>
      </c>
      <c r="S685" s="256" t="s">
        <v>26</v>
      </c>
      <c r="T685" s="256" t="s">
        <v>3582</v>
      </c>
      <c r="V685" s="498">
        <v>0.8</v>
      </c>
      <c r="W685" s="498">
        <v>1</v>
      </c>
      <c r="X685" s="498">
        <v>0.8</v>
      </c>
      <c r="Y685" s="498">
        <v>0.8</v>
      </c>
      <c r="Z685" s="498">
        <v>0.9</v>
      </c>
      <c r="AA685" s="498">
        <v>0.9</v>
      </c>
      <c r="AB685" s="498">
        <v>0.9</v>
      </c>
      <c r="AC685" s="498">
        <v>1</v>
      </c>
      <c r="AE685" s="256" t="s">
        <v>3894</v>
      </c>
      <c r="AF685" s="256" t="s">
        <v>3435</v>
      </c>
      <c r="AG685" s="256" t="s">
        <v>3895</v>
      </c>
      <c r="AH685" s="256" t="s">
        <v>26</v>
      </c>
      <c r="AT685" s="256" t="s">
        <v>430</v>
      </c>
      <c r="AU685" s="270" t="s">
        <v>431</v>
      </c>
      <c r="AV685" s="357" t="s">
        <v>1939</v>
      </c>
      <c r="AW685" s="357" t="s">
        <v>4284</v>
      </c>
      <c r="AX685" s="357" t="s">
        <v>1087</v>
      </c>
      <c r="AY685" s="357" t="s">
        <v>1347</v>
      </c>
      <c r="AZ685" s="357" t="s">
        <v>2948</v>
      </c>
      <c r="BA685" s="357" t="s">
        <v>41</v>
      </c>
      <c r="BB685" s="512" t="s">
        <v>3442</v>
      </c>
      <c r="BC685" s="512" t="s">
        <v>4285</v>
      </c>
    </row>
    <row r="686" spans="1:55" s="515" customFormat="1" ht="24.6" customHeight="1">
      <c r="A686" s="496">
        <v>684</v>
      </c>
      <c r="B686" s="501" t="s">
        <v>3431</v>
      </c>
      <c r="C686" s="256" t="s">
        <v>3463</v>
      </c>
      <c r="D686" s="270"/>
      <c r="E686" s="270"/>
      <c r="F686" s="256" t="s">
        <v>3761</v>
      </c>
      <c r="G686" s="256" t="s">
        <v>3762</v>
      </c>
      <c r="H686" s="256" t="s">
        <v>3790</v>
      </c>
      <c r="I686" s="256" t="s">
        <v>3791</v>
      </c>
      <c r="J686" s="256" t="s">
        <v>3790</v>
      </c>
      <c r="K686" s="256" t="s">
        <v>3899</v>
      </c>
      <c r="L686" s="256"/>
      <c r="M686" s="256"/>
      <c r="N686" s="256"/>
      <c r="O686" s="256"/>
      <c r="P686" s="256"/>
      <c r="Q686" s="256" t="s">
        <v>3031</v>
      </c>
      <c r="R686" s="256" t="s">
        <v>3325</v>
      </c>
      <c r="S686" s="256" t="s">
        <v>26</v>
      </c>
      <c r="T686" s="256" t="s">
        <v>3582</v>
      </c>
      <c r="U686" s="256"/>
      <c r="V686" s="498">
        <v>0.7</v>
      </c>
      <c r="W686" s="498">
        <v>1</v>
      </c>
      <c r="X686" s="498">
        <v>0.7</v>
      </c>
      <c r="Y686" s="498">
        <v>0.7</v>
      </c>
      <c r="Z686" s="498">
        <v>0.8</v>
      </c>
      <c r="AA686" s="498">
        <v>0.9</v>
      </c>
      <c r="AB686" s="498">
        <v>1</v>
      </c>
      <c r="AC686" s="498">
        <v>1</v>
      </c>
      <c r="AD686" s="256"/>
      <c r="AE686" s="256" t="s">
        <v>3900</v>
      </c>
      <c r="AF686" s="256" t="s">
        <v>3435</v>
      </c>
      <c r="AG686" s="256" t="s">
        <v>3901</v>
      </c>
      <c r="AH686" s="256" t="s">
        <v>26</v>
      </c>
      <c r="AI686" s="256"/>
      <c r="AJ686" s="256"/>
      <c r="AK686" s="256"/>
      <c r="AL686" s="256"/>
      <c r="AM686" s="256"/>
      <c r="AN686" s="256"/>
      <c r="AO686" s="256"/>
      <c r="AP686" s="256"/>
      <c r="AQ686" s="256"/>
      <c r="AR686" s="256"/>
      <c r="AS686" s="256"/>
      <c r="AT686" s="256" t="s">
        <v>128</v>
      </c>
      <c r="AU686" s="270"/>
      <c r="AV686" s="270" t="s">
        <v>1234</v>
      </c>
      <c r="AW686" s="270" t="s">
        <v>1235</v>
      </c>
      <c r="AX686" s="270" t="s">
        <v>485</v>
      </c>
      <c r="AY686" s="270" t="s">
        <v>26</v>
      </c>
      <c r="AZ686" s="270" t="s">
        <v>1565</v>
      </c>
      <c r="BA686" s="270" t="s">
        <v>127</v>
      </c>
      <c r="BB686" s="270" t="s">
        <v>3442</v>
      </c>
      <c r="BC686" s="256"/>
    </row>
    <row r="687" spans="1:55" s="256" customFormat="1" ht="24.6" customHeight="1">
      <c r="A687" s="499">
        <v>685</v>
      </c>
      <c r="B687" s="497" t="s">
        <v>3418</v>
      </c>
      <c r="C687" s="256" t="s">
        <v>3463</v>
      </c>
      <c r="D687" s="270"/>
      <c r="E687" s="270"/>
      <c r="F687" s="256" t="s">
        <v>3420</v>
      </c>
      <c r="G687" s="256" t="s">
        <v>3421</v>
      </c>
      <c r="H687" s="256" t="s">
        <v>3542</v>
      </c>
      <c r="I687" s="256" t="s">
        <v>3590</v>
      </c>
      <c r="J687" s="256" t="s">
        <v>3542</v>
      </c>
      <c r="K687" s="256" t="s">
        <v>3598</v>
      </c>
      <c r="Q687" s="256" t="s">
        <v>3077</v>
      </c>
      <c r="R687" s="256" t="s">
        <v>3425</v>
      </c>
      <c r="S687" s="256" t="s">
        <v>3212</v>
      </c>
      <c r="AU687" s="270"/>
      <c r="AV687" s="270"/>
      <c r="AW687" s="270"/>
      <c r="AX687" s="270"/>
      <c r="AY687" s="270"/>
      <c r="AZ687" s="270"/>
      <c r="BA687" s="270"/>
      <c r="BB687" s="276"/>
    </row>
    <row r="688" spans="1:55" s="256" customFormat="1" ht="24.6" customHeight="1">
      <c r="A688" s="496">
        <v>686</v>
      </c>
      <c r="B688" s="497" t="s">
        <v>4286</v>
      </c>
      <c r="C688" s="256" t="s">
        <v>3463</v>
      </c>
      <c r="D688" s="270"/>
      <c r="E688" s="270"/>
      <c r="F688" s="256" t="s">
        <v>3542</v>
      </c>
      <c r="G688" s="256" t="s">
        <v>4227</v>
      </c>
      <c r="H688" s="256" t="s">
        <v>3542</v>
      </c>
      <c r="I688" s="256" t="s">
        <v>4213</v>
      </c>
      <c r="J688" s="256" t="s">
        <v>3542</v>
      </c>
      <c r="K688" s="256" t="s">
        <v>4287</v>
      </c>
      <c r="Q688" s="256" t="s">
        <v>3037</v>
      </c>
      <c r="R688" s="256" t="s">
        <v>4286</v>
      </c>
      <c r="S688" s="256" t="s">
        <v>840</v>
      </c>
      <c r="AE688" s="256" t="s">
        <v>4288</v>
      </c>
      <c r="AF688" s="256" t="s">
        <v>3450</v>
      </c>
      <c r="AG688" s="256" t="s">
        <v>4289</v>
      </c>
      <c r="AH688" s="256" t="s">
        <v>4290</v>
      </c>
      <c r="AT688" s="256" t="s">
        <v>195</v>
      </c>
      <c r="AU688" s="270" t="s">
        <v>196</v>
      </c>
      <c r="AV688" s="357" t="s">
        <v>1510</v>
      </c>
      <c r="AW688" s="357" t="s">
        <v>1738</v>
      </c>
      <c r="AX688" s="357" t="s">
        <v>1250</v>
      </c>
      <c r="AY688" s="357" t="s">
        <v>1663</v>
      </c>
      <c r="AZ688" s="357" t="s">
        <v>1947</v>
      </c>
      <c r="BA688" s="357" t="s">
        <v>36</v>
      </c>
      <c r="BB688" s="512" t="s">
        <v>3442</v>
      </c>
    </row>
    <row r="689" spans="1:54" s="256" customFormat="1" ht="24.6" customHeight="1">
      <c r="A689" s="499">
        <v>687</v>
      </c>
      <c r="B689" s="497" t="s">
        <v>4286</v>
      </c>
      <c r="C689" s="256" t="s">
        <v>3463</v>
      </c>
      <c r="D689" s="270"/>
      <c r="E689" s="270"/>
      <c r="F689" s="256" t="s">
        <v>3542</v>
      </c>
      <c r="G689" s="256" t="s">
        <v>4227</v>
      </c>
      <c r="H689" s="256" t="s">
        <v>3542</v>
      </c>
      <c r="I689" s="256" t="s">
        <v>4213</v>
      </c>
      <c r="J689" s="256" t="s">
        <v>3542</v>
      </c>
      <c r="K689" s="256" t="s">
        <v>4287</v>
      </c>
      <c r="Q689" s="256" t="s">
        <v>3037</v>
      </c>
      <c r="R689" s="256" t="s">
        <v>4286</v>
      </c>
      <c r="S689" s="256" t="s">
        <v>840</v>
      </c>
      <c r="AE689" s="256" t="s">
        <v>4288</v>
      </c>
      <c r="AF689" s="256" t="s">
        <v>3450</v>
      </c>
      <c r="AG689" s="256" t="s">
        <v>4289</v>
      </c>
      <c r="AH689" s="256" t="s">
        <v>4290</v>
      </c>
      <c r="AT689" s="256" t="s">
        <v>193</v>
      </c>
      <c r="AU689" s="270" t="s">
        <v>194</v>
      </c>
      <c r="AV689" s="270" t="s">
        <v>1939</v>
      </c>
      <c r="AW689" s="270" t="s">
        <v>1940</v>
      </c>
      <c r="AX689" s="270" t="s">
        <v>485</v>
      </c>
      <c r="AY689" s="270" t="s">
        <v>1663</v>
      </c>
      <c r="AZ689" s="270" t="s">
        <v>1664</v>
      </c>
      <c r="BA689" s="270" t="s">
        <v>36</v>
      </c>
      <c r="BB689" s="270" t="s">
        <v>3442</v>
      </c>
    </row>
    <row r="690" spans="1:54" s="256" customFormat="1" ht="24.6" customHeight="1">
      <c r="A690" s="500">
        <v>688</v>
      </c>
      <c r="B690" s="497" t="s">
        <v>4286</v>
      </c>
      <c r="C690" s="256" t="s">
        <v>3463</v>
      </c>
      <c r="D690" s="270"/>
      <c r="E690" s="270"/>
      <c r="F690" s="256" t="s">
        <v>3542</v>
      </c>
      <c r="G690" s="256" t="s">
        <v>4227</v>
      </c>
      <c r="H690" s="256" t="s">
        <v>3542</v>
      </c>
      <c r="I690" s="256" t="s">
        <v>4213</v>
      </c>
      <c r="J690" s="256" t="s">
        <v>3542</v>
      </c>
      <c r="K690" s="256" t="s">
        <v>4287</v>
      </c>
      <c r="Q690" s="256" t="s">
        <v>3037</v>
      </c>
      <c r="R690" s="256" t="s">
        <v>4286</v>
      </c>
      <c r="S690" s="256" t="s">
        <v>840</v>
      </c>
      <c r="AE690" s="256" t="s">
        <v>4288</v>
      </c>
      <c r="AF690" s="256" t="s">
        <v>3450</v>
      </c>
      <c r="AG690" s="256" t="s">
        <v>4289</v>
      </c>
      <c r="AH690" s="256" t="s">
        <v>4290</v>
      </c>
      <c r="AT690" s="256" t="s">
        <v>191</v>
      </c>
      <c r="AU690" s="270" t="s">
        <v>192</v>
      </c>
      <c r="AV690" s="270" t="s">
        <v>1933</v>
      </c>
      <c r="AW690" s="270" t="s">
        <v>1934</v>
      </c>
      <c r="AX690" s="270" t="s">
        <v>1932</v>
      </c>
      <c r="AY690" s="270" t="s">
        <v>1574</v>
      </c>
      <c r="AZ690" s="270" t="s">
        <v>1937</v>
      </c>
      <c r="BA690" s="270" t="s">
        <v>190</v>
      </c>
      <c r="BB690" s="270" t="s">
        <v>3442</v>
      </c>
    </row>
    <row r="691" spans="1:54" s="256" customFormat="1" ht="24.6" customHeight="1">
      <c r="A691" s="496">
        <v>689</v>
      </c>
      <c r="B691" s="497" t="s">
        <v>4286</v>
      </c>
      <c r="C691" s="256" t="s">
        <v>3463</v>
      </c>
      <c r="D691" s="270"/>
      <c r="E691" s="270"/>
      <c r="F691" s="256" t="s">
        <v>3542</v>
      </c>
      <c r="G691" s="256" t="s">
        <v>4227</v>
      </c>
      <c r="H691" s="256" t="s">
        <v>3542</v>
      </c>
      <c r="I691" s="256" t="s">
        <v>4213</v>
      </c>
      <c r="J691" s="256" t="s">
        <v>3542</v>
      </c>
      <c r="K691" s="256" t="s">
        <v>4287</v>
      </c>
      <c r="Q691" s="256" t="s">
        <v>3037</v>
      </c>
      <c r="R691" s="256" t="s">
        <v>4286</v>
      </c>
      <c r="S691" s="256" t="s">
        <v>840</v>
      </c>
      <c r="AE691" s="256" t="s">
        <v>4288</v>
      </c>
      <c r="AF691" s="256" t="s">
        <v>3450</v>
      </c>
      <c r="AG691" s="256" t="s">
        <v>4289</v>
      </c>
      <c r="AH691" s="256" t="s">
        <v>4290</v>
      </c>
      <c r="AT691" s="256" t="s">
        <v>400</v>
      </c>
      <c r="AU691" s="270" t="s">
        <v>401</v>
      </c>
      <c r="AV691" s="357" t="s">
        <v>1234</v>
      </c>
      <c r="AW691" s="357" t="s">
        <v>4291</v>
      </c>
      <c r="AX691" s="357" t="s">
        <v>485</v>
      </c>
      <c r="AY691" s="357" t="s">
        <v>75</v>
      </c>
      <c r="AZ691" s="357" t="s">
        <v>2563</v>
      </c>
      <c r="BA691" s="357" t="s">
        <v>36</v>
      </c>
      <c r="BB691" s="512" t="s">
        <v>3442</v>
      </c>
    </row>
    <row r="692" spans="1:54" s="256" customFormat="1" ht="24.6" customHeight="1">
      <c r="A692" s="499">
        <v>690</v>
      </c>
      <c r="B692" s="497" t="s">
        <v>3418</v>
      </c>
      <c r="C692" s="256" t="s">
        <v>3463</v>
      </c>
      <c r="D692" s="270"/>
      <c r="E692" s="270"/>
      <c r="F692" s="256" t="s">
        <v>3542</v>
      </c>
      <c r="G692" s="256" t="s">
        <v>4227</v>
      </c>
      <c r="H692" s="256" t="s">
        <v>3542</v>
      </c>
      <c r="I692" s="256" t="s">
        <v>4213</v>
      </c>
      <c r="J692" s="256" t="s">
        <v>3542</v>
      </c>
      <c r="K692" s="256" t="s">
        <v>4229</v>
      </c>
      <c r="Q692" s="256" t="s">
        <v>3012</v>
      </c>
      <c r="R692" s="270" t="s">
        <v>3425</v>
      </c>
      <c r="S692" s="256" t="s">
        <v>4230</v>
      </c>
      <c r="AU692" s="270"/>
      <c r="AV692" s="270"/>
      <c r="AW692" s="270"/>
      <c r="AX692" s="270"/>
      <c r="AY692" s="270"/>
      <c r="AZ692" s="270"/>
      <c r="BA692" s="270"/>
      <c r="BB692" s="270"/>
    </row>
    <row r="693" spans="1:54" s="515" customFormat="1" ht="24.6" customHeight="1">
      <c r="A693" s="496">
        <v>691</v>
      </c>
      <c r="B693" s="501" t="s">
        <v>3431</v>
      </c>
      <c r="C693" s="256" t="s">
        <v>3463</v>
      </c>
      <c r="D693" s="270"/>
      <c r="E693" s="270"/>
      <c r="F693" s="256" t="s">
        <v>3761</v>
      </c>
      <c r="G693" s="256" t="s">
        <v>3762</v>
      </c>
      <c r="H693" s="256" t="s">
        <v>3790</v>
      </c>
      <c r="I693" s="256" t="s">
        <v>3791</v>
      </c>
      <c r="J693" s="256" t="s">
        <v>3790</v>
      </c>
      <c r="K693" s="256" t="s">
        <v>3899</v>
      </c>
      <c r="L693" s="256"/>
      <c r="M693" s="256"/>
      <c r="N693" s="256"/>
      <c r="O693" s="256"/>
      <c r="P693" s="256"/>
      <c r="Q693" s="256" t="s">
        <v>3031</v>
      </c>
      <c r="R693" s="256" t="s">
        <v>3325</v>
      </c>
      <c r="S693" s="256" t="s">
        <v>26</v>
      </c>
      <c r="T693" s="256" t="s">
        <v>3582</v>
      </c>
      <c r="U693" s="256"/>
      <c r="V693" s="498">
        <v>0.7</v>
      </c>
      <c r="W693" s="498">
        <v>1</v>
      </c>
      <c r="X693" s="498">
        <v>0.7</v>
      </c>
      <c r="Y693" s="498">
        <v>0.7</v>
      </c>
      <c r="Z693" s="498">
        <v>0.8</v>
      </c>
      <c r="AA693" s="498">
        <v>0.9</v>
      </c>
      <c r="AB693" s="498">
        <v>1</v>
      </c>
      <c r="AC693" s="498">
        <v>1</v>
      </c>
      <c r="AD693" s="256"/>
      <c r="AE693" s="256" t="s">
        <v>3900</v>
      </c>
      <c r="AF693" s="256" t="s">
        <v>3435</v>
      </c>
      <c r="AG693" s="256" t="s">
        <v>3901</v>
      </c>
      <c r="AH693" s="256" t="s">
        <v>26</v>
      </c>
      <c r="AI693" s="256"/>
      <c r="AJ693" s="256"/>
      <c r="AK693" s="256"/>
      <c r="AL693" s="256"/>
      <c r="AM693" s="256"/>
      <c r="AN693" s="256"/>
      <c r="AO693" s="256"/>
      <c r="AP693" s="256"/>
      <c r="AQ693" s="256"/>
      <c r="AR693" s="256"/>
      <c r="AS693" s="256"/>
      <c r="AT693" s="256" t="s">
        <v>111</v>
      </c>
      <c r="AU693" s="270" t="s">
        <v>112</v>
      </c>
      <c r="AV693" s="270" t="s">
        <v>1438</v>
      </c>
      <c r="AW693" s="270" t="s">
        <v>1214</v>
      </c>
      <c r="AX693" s="270" t="s">
        <v>697</v>
      </c>
      <c r="AY693" s="270" t="s">
        <v>26</v>
      </c>
      <c r="AZ693" s="270" t="s">
        <v>1040</v>
      </c>
      <c r="BA693" s="270" t="s">
        <v>41</v>
      </c>
      <c r="BB693" s="270" t="s">
        <v>4292</v>
      </c>
    </row>
    <row r="694" spans="1:54" s="256" customFormat="1" ht="24.6" customHeight="1">
      <c r="A694" s="499">
        <v>692</v>
      </c>
      <c r="B694" s="497" t="s">
        <v>4286</v>
      </c>
      <c r="C694" s="256" t="s">
        <v>3463</v>
      </c>
      <c r="D694" s="270"/>
      <c r="E694" s="270"/>
      <c r="F694" s="256" t="s">
        <v>3542</v>
      </c>
      <c r="G694" s="256" t="s">
        <v>4227</v>
      </c>
      <c r="H694" s="256" t="s">
        <v>3542</v>
      </c>
      <c r="I694" s="256" t="s">
        <v>4213</v>
      </c>
      <c r="J694" s="256" t="s">
        <v>3542</v>
      </c>
      <c r="K694" s="256" t="s">
        <v>4287</v>
      </c>
      <c r="Q694" s="256" t="s">
        <v>3037</v>
      </c>
      <c r="R694" s="256" t="s">
        <v>4286</v>
      </c>
      <c r="S694" s="256" t="s">
        <v>840</v>
      </c>
      <c r="AE694" s="256" t="s">
        <v>4288</v>
      </c>
      <c r="AF694" s="256" t="s">
        <v>3450</v>
      </c>
      <c r="AG694" s="256" t="s">
        <v>4289</v>
      </c>
      <c r="AH694" s="256" t="s">
        <v>4290</v>
      </c>
      <c r="AT694" s="256" t="s">
        <v>176</v>
      </c>
      <c r="AU694" s="270" t="s">
        <v>177</v>
      </c>
      <c r="AV694" s="357" t="s">
        <v>1744</v>
      </c>
      <c r="AW694" s="357" t="s">
        <v>1745</v>
      </c>
      <c r="AX694" s="357" t="s">
        <v>485</v>
      </c>
      <c r="AY694" s="357" t="s">
        <v>840</v>
      </c>
      <c r="AZ694" s="357" t="s">
        <v>1699</v>
      </c>
      <c r="BA694" s="357" t="s">
        <v>36</v>
      </c>
      <c r="BB694" s="512" t="s">
        <v>3442</v>
      </c>
    </row>
    <row r="695" spans="1:54" s="256" customFormat="1" ht="24.6" customHeight="1">
      <c r="A695" s="500">
        <v>693</v>
      </c>
      <c r="B695" s="497" t="s">
        <v>4286</v>
      </c>
      <c r="C695" s="256" t="s">
        <v>3463</v>
      </c>
      <c r="D695" s="270"/>
      <c r="E695" s="270"/>
      <c r="F695" s="256" t="s">
        <v>3542</v>
      </c>
      <c r="G695" s="256" t="s">
        <v>4227</v>
      </c>
      <c r="H695" s="256" t="s">
        <v>3542</v>
      </c>
      <c r="I695" s="256" t="s">
        <v>4213</v>
      </c>
      <c r="J695" s="256" t="s">
        <v>3542</v>
      </c>
      <c r="K695" s="256" t="s">
        <v>4287</v>
      </c>
      <c r="Q695" s="256" t="s">
        <v>3037</v>
      </c>
      <c r="R695" s="256" t="s">
        <v>4286</v>
      </c>
      <c r="S695" s="256" t="s">
        <v>840</v>
      </c>
      <c r="AE695" s="256" t="s">
        <v>4288</v>
      </c>
      <c r="AF695" s="256" t="s">
        <v>3450</v>
      </c>
      <c r="AG695" s="256" t="s">
        <v>4289</v>
      </c>
      <c r="AH695" s="256" t="s">
        <v>4290</v>
      </c>
      <c r="AT695" s="256" t="s">
        <v>197</v>
      </c>
      <c r="AU695" s="270" t="s">
        <v>198</v>
      </c>
      <c r="AV695" s="357" t="s">
        <v>4293</v>
      </c>
      <c r="AW695" s="357" t="s">
        <v>4294</v>
      </c>
      <c r="AX695" s="357" t="s">
        <v>485</v>
      </c>
      <c r="AY695" s="357" t="s">
        <v>1617</v>
      </c>
      <c r="AZ695" s="357" t="s">
        <v>1618</v>
      </c>
      <c r="BA695" s="357" t="s">
        <v>36</v>
      </c>
      <c r="BB695" s="512" t="s">
        <v>3442</v>
      </c>
    </row>
    <row r="696" spans="1:54" s="256" customFormat="1" ht="24.6" customHeight="1">
      <c r="A696" s="496">
        <v>694</v>
      </c>
      <c r="B696" s="497" t="s">
        <v>4286</v>
      </c>
      <c r="C696" s="256" t="s">
        <v>3463</v>
      </c>
      <c r="D696" s="270"/>
      <c r="E696" s="270"/>
      <c r="F696" s="256" t="s">
        <v>3542</v>
      </c>
      <c r="G696" s="256" t="s">
        <v>4227</v>
      </c>
      <c r="H696" s="256" t="s">
        <v>3542</v>
      </c>
      <c r="I696" s="256" t="s">
        <v>4213</v>
      </c>
      <c r="J696" s="256" t="s">
        <v>3542</v>
      </c>
      <c r="K696" s="256" t="s">
        <v>4287</v>
      </c>
      <c r="Q696" s="256" t="s">
        <v>3037</v>
      </c>
      <c r="R696" s="256" t="s">
        <v>4286</v>
      </c>
      <c r="S696" s="256" t="s">
        <v>840</v>
      </c>
      <c r="AE696" s="256" t="s">
        <v>4288</v>
      </c>
      <c r="AF696" s="256" t="s">
        <v>3450</v>
      </c>
      <c r="AG696" s="256" t="s">
        <v>4289</v>
      </c>
      <c r="AH696" s="256" t="s">
        <v>4290</v>
      </c>
      <c r="AT696" s="256" t="s">
        <v>201</v>
      </c>
      <c r="AU696" s="270" t="s">
        <v>202</v>
      </c>
      <c r="AV696" s="357" t="s">
        <v>4295</v>
      </c>
      <c r="AW696" s="357" t="s">
        <v>4087</v>
      </c>
      <c r="AX696" s="357" t="s">
        <v>485</v>
      </c>
      <c r="AY696" s="357" t="s">
        <v>1654</v>
      </c>
      <c r="AZ696" s="357" t="s">
        <v>1959</v>
      </c>
      <c r="BA696" s="357" t="s">
        <v>36</v>
      </c>
      <c r="BB696" s="512" t="s">
        <v>3442</v>
      </c>
    </row>
    <row r="697" spans="1:54" s="256" customFormat="1" ht="24.6" customHeight="1">
      <c r="A697" s="499">
        <v>695</v>
      </c>
      <c r="B697" s="497" t="s">
        <v>4286</v>
      </c>
      <c r="C697" s="256" t="s">
        <v>3463</v>
      </c>
      <c r="D697" s="270"/>
      <c r="E697" s="270"/>
      <c r="F697" s="256" t="s">
        <v>3542</v>
      </c>
      <c r="G697" s="256" t="s">
        <v>4227</v>
      </c>
      <c r="H697" s="256" t="s">
        <v>3542</v>
      </c>
      <c r="I697" s="256" t="s">
        <v>4213</v>
      </c>
      <c r="J697" s="256" t="s">
        <v>3542</v>
      </c>
      <c r="K697" s="256" t="s">
        <v>4287</v>
      </c>
      <c r="Q697" s="256" t="s">
        <v>3037</v>
      </c>
      <c r="R697" s="256" t="s">
        <v>4286</v>
      </c>
      <c r="S697" s="256" t="s">
        <v>840</v>
      </c>
      <c r="AE697" s="256" t="s">
        <v>4288</v>
      </c>
      <c r="AF697" s="256" t="s">
        <v>3450</v>
      </c>
      <c r="AG697" s="256" t="s">
        <v>4289</v>
      </c>
      <c r="AH697" s="256" t="s">
        <v>4290</v>
      </c>
      <c r="AT697" s="256" t="s">
        <v>199</v>
      </c>
      <c r="AU697" s="270" t="s">
        <v>200</v>
      </c>
      <c r="AV697" s="270" t="s">
        <v>1953</v>
      </c>
      <c r="AW697" s="270" t="s">
        <v>1953</v>
      </c>
      <c r="AX697" s="270" t="s">
        <v>485</v>
      </c>
      <c r="AY697" s="270" t="s">
        <v>1654</v>
      </c>
      <c r="AZ697" s="270" t="s">
        <v>1655</v>
      </c>
      <c r="BA697" s="270" t="s">
        <v>190</v>
      </c>
      <c r="BB697" s="270" t="s">
        <v>3442</v>
      </c>
    </row>
    <row r="698" spans="1:54" s="256" customFormat="1" ht="24.6" customHeight="1">
      <c r="A698" s="496">
        <v>696</v>
      </c>
      <c r="B698" s="497" t="s">
        <v>4286</v>
      </c>
      <c r="C698" s="256" t="s">
        <v>3463</v>
      </c>
      <c r="D698" s="270"/>
      <c r="E698" s="270"/>
      <c r="F698" s="256" t="s">
        <v>3542</v>
      </c>
      <c r="G698" s="256" t="s">
        <v>4227</v>
      </c>
      <c r="H698" s="256" t="s">
        <v>3542</v>
      </c>
      <c r="I698" s="256" t="s">
        <v>4213</v>
      </c>
      <c r="J698" s="256" t="s">
        <v>3542</v>
      </c>
      <c r="K698" s="256" t="s">
        <v>4287</v>
      </c>
      <c r="Q698" s="256" t="s">
        <v>3037</v>
      </c>
      <c r="R698" s="256" t="s">
        <v>4286</v>
      </c>
      <c r="S698" s="256" t="s">
        <v>840</v>
      </c>
      <c r="AE698" s="256" t="s">
        <v>4288</v>
      </c>
      <c r="AF698" s="256" t="s">
        <v>3450</v>
      </c>
      <c r="AG698" s="256" t="s">
        <v>4289</v>
      </c>
      <c r="AH698" s="256" t="s">
        <v>4290</v>
      </c>
      <c r="AT698" s="256" t="s">
        <v>203</v>
      </c>
      <c r="AU698" s="270" t="s">
        <v>204</v>
      </c>
      <c r="AV698" s="357" t="s">
        <v>1318</v>
      </c>
      <c r="AW698" s="357" t="s">
        <v>1980</v>
      </c>
      <c r="AX698" s="357" t="s">
        <v>485</v>
      </c>
      <c r="AY698" s="357" t="s">
        <v>1917</v>
      </c>
      <c r="AZ698" s="357" t="s">
        <v>1984</v>
      </c>
      <c r="BA698" s="357" t="s">
        <v>36</v>
      </c>
      <c r="BB698" s="512" t="s">
        <v>3442</v>
      </c>
    </row>
    <row r="699" spans="1:54" s="256" customFormat="1" ht="24.6" customHeight="1">
      <c r="A699" s="499">
        <v>697</v>
      </c>
      <c r="B699" s="497" t="s">
        <v>4286</v>
      </c>
      <c r="C699" s="256" t="s">
        <v>3463</v>
      </c>
      <c r="D699" s="270"/>
      <c r="E699" s="270"/>
      <c r="F699" s="256" t="s">
        <v>3542</v>
      </c>
      <c r="G699" s="256" t="s">
        <v>4227</v>
      </c>
      <c r="H699" s="256" t="s">
        <v>3542</v>
      </c>
      <c r="I699" s="256" t="s">
        <v>4213</v>
      </c>
      <c r="J699" s="256" t="s">
        <v>3542</v>
      </c>
      <c r="K699" s="256" t="s">
        <v>4287</v>
      </c>
      <c r="Q699" s="256" t="s">
        <v>3037</v>
      </c>
      <c r="R699" s="256" t="s">
        <v>4286</v>
      </c>
      <c r="S699" s="256" t="s">
        <v>840</v>
      </c>
      <c r="AE699" s="256" t="s">
        <v>4288</v>
      </c>
      <c r="AF699" s="256" t="s">
        <v>3450</v>
      </c>
      <c r="AG699" s="256" t="s">
        <v>4289</v>
      </c>
      <c r="AH699" s="256" t="s">
        <v>4290</v>
      </c>
      <c r="AT699" s="256" t="s">
        <v>188</v>
      </c>
      <c r="AU699" s="270" t="s">
        <v>189</v>
      </c>
      <c r="AV699" s="270" t="s">
        <v>1222</v>
      </c>
      <c r="AW699" s="270" t="s">
        <v>1509</v>
      </c>
      <c r="AX699" s="270" t="s">
        <v>485</v>
      </c>
      <c r="AY699" s="270" t="s">
        <v>1928</v>
      </c>
      <c r="AZ699" s="270" t="s">
        <v>1929</v>
      </c>
      <c r="BA699" s="270" t="s">
        <v>190</v>
      </c>
      <c r="BB699" s="270" t="s">
        <v>3442</v>
      </c>
    </row>
    <row r="700" spans="1:54" s="256" customFormat="1" ht="24.6" customHeight="1">
      <c r="A700" s="500">
        <v>698</v>
      </c>
      <c r="B700" s="497" t="s">
        <v>4286</v>
      </c>
      <c r="C700" s="256" t="s">
        <v>3463</v>
      </c>
      <c r="D700" s="270"/>
      <c r="E700" s="270"/>
      <c r="F700" s="256" t="s">
        <v>3542</v>
      </c>
      <c r="G700" s="256" t="s">
        <v>4227</v>
      </c>
      <c r="H700" s="256" t="s">
        <v>3542</v>
      </c>
      <c r="I700" s="256" t="s">
        <v>4213</v>
      </c>
      <c r="J700" s="256" t="s">
        <v>3542</v>
      </c>
      <c r="K700" s="256" t="s">
        <v>4287</v>
      </c>
      <c r="Q700" s="256" t="s">
        <v>3037</v>
      </c>
      <c r="R700" s="256" t="s">
        <v>4286</v>
      </c>
      <c r="S700" s="256" t="s">
        <v>840</v>
      </c>
      <c r="AE700" s="256" t="s">
        <v>4288</v>
      </c>
      <c r="AF700" s="256" t="s">
        <v>3450</v>
      </c>
      <c r="AG700" s="256" t="s">
        <v>4289</v>
      </c>
      <c r="AH700" s="256" t="s">
        <v>4290</v>
      </c>
      <c r="AT700" s="256" t="s">
        <v>142</v>
      </c>
      <c r="AU700" s="270" t="s">
        <v>143</v>
      </c>
      <c r="AV700" s="270" t="s">
        <v>1598</v>
      </c>
      <c r="AW700" s="270" t="s">
        <v>1628</v>
      </c>
      <c r="AX700" s="270" t="s">
        <v>462</v>
      </c>
      <c r="AY700" s="270" t="s">
        <v>840</v>
      </c>
      <c r="AZ700" s="270" t="s">
        <v>460</v>
      </c>
      <c r="BA700" s="270" t="s">
        <v>57</v>
      </c>
      <c r="BB700" s="270" t="s">
        <v>3442</v>
      </c>
    </row>
    <row r="701" spans="1:54" s="256" customFormat="1" ht="24.6" customHeight="1">
      <c r="A701" s="496">
        <v>699</v>
      </c>
      <c r="B701" s="497" t="s">
        <v>4286</v>
      </c>
      <c r="C701" s="256" t="s">
        <v>3463</v>
      </c>
      <c r="D701" s="270"/>
      <c r="E701" s="270"/>
      <c r="F701" s="256" t="s">
        <v>3542</v>
      </c>
      <c r="G701" s="256" t="s">
        <v>4227</v>
      </c>
      <c r="H701" s="256" t="s">
        <v>3542</v>
      </c>
      <c r="I701" s="256" t="s">
        <v>4213</v>
      </c>
      <c r="J701" s="256" t="s">
        <v>3542</v>
      </c>
      <c r="K701" s="256" t="s">
        <v>4287</v>
      </c>
      <c r="Q701" s="256" t="s">
        <v>3037</v>
      </c>
      <c r="R701" s="256" t="s">
        <v>4286</v>
      </c>
      <c r="S701" s="256" t="s">
        <v>840</v>
      </c>
      <c r="AE701" s="256" t="s">
        <v>4288</v>
      </c>
      <c r="AF701" s="256" t="s">
        <v>3450</v>
      </c>
      <c r="AG701" s="256" t="s">
        <v>4289</v>
      </c>
      <c r="AH701" s="256" t="s">
        <v>4290</v>
      </c>
      <c r="AT701" s="256" t="s">
        <v>140</v>
      </c>
      <c r="AU701" s="270" t="s">
        <v>141</v>
      </c>
      <c r="AV701" s="270" t="s">
        <v>1625</v>
      </c>
      <c r="AW701" s="270" t="s">
        <v>1626</v>
      </c>
      <c r="AX701" s="270" t="s">
        <v>927</v>
      </c>
      <c r="AY701" s="270" t="s">
        <v>840</v>
      </c>
      <c r="AZ701" s="270" t="s">
        <v>460</v>
      </c>
      <c r="BA701" s="270" t="s">
        <v>41</v>
      </c>
      <c r="BB701" s="270" t="s">
        <v>3442</v>
      </c>
    </row>
    <row r="702" spans="1:54" s="256" customFormat="1" ht="24.6" customHeight="1">
      <c r="A702" s="499">
        <v>700</v>
      </c>
      <c r="B702" s="497" t="s">
        <v>3654</v>
      </c>
      <c r="C702" s="497" t="s">
        <v>4296</v>
      </c>
      <c r="D702" s="270"/>
      <c r="E702" s="270"/>
      <c r="F702" s="256" t="s">
        <v>3938</v>
      </c>
      <c r="H702" s="256" t="s">
        <v>4231</v>
      </c>
      <c r="J702" s="256" t="s">
        <v>4231</v>
      </c>
      <c r="K702" s="256" t="s">
        <v>4297</v>
      </c>
      <c r="Q702" s="256" t="s">
        <v>3037</v>
      </c>
      <c r="R702" s="256" t="s">
        <v>3306</v>
      </c>
      <c r="S702" s="256" t="s">
        <v>840</v>
      </c>
      <c r="T702" s="256" t="s">
        <v>3582</v>
      </c>
      <c r="V702" s="508">
        <v>0</v>
      </c>
      <c r="W702" s="508">
        <v>1</v>
      </c>
      <c r="X702" s="508">
        <v>0.1</v>
      </c>
      <c r="Y702" s="508">
        <v>0.2</v>
      </c>
      <c r="Z702" s="508">
        <v>0.4</v>
      </c>
      <c r="AA702" s="508">
        <v>0.6</v>
      </c>
      <c r="AB702" s="508">
        <v>0.8</v>
      </c>
      <c r="AC702" s="508">
        <v>1</v>
      </c>
      <c r="AE702" s="256" t="s">
        <v>4298</v>
      </c>
      <c r="AF702" s="256">
        <v>2025</v>
      </c>
      <c r="AG702" s="256" t="s">
        <v>4299</v>
      </c>
      <c r="AH702" s="256" t="s">
        <v>840</v>
      </c>
      <c r="AL702" s="256" t="s">
        <v>4300</v>
      </c>
      <c r="AR702" s="220" t="s">
        <v>4223</v>
      </c>
      <c r="AT702" s="256" t="s">
        <v>172</v>
      </c>
      <c r="AU702" s="270" t="s">
        <v>173</v>
      </c>
      <c r="AV702" s="357" t="s">
        <v>1734</v>
      </c>
      <c r="AW702" s="357" t="s">
        <v>1735</v>
      </c>
      <c r="AX702" s="357" t="s">
        <v>834</v>
      </c>
      <c r="AY702" s="357" t="s">
        <v>840</v>
      </c>
      <c r="AZ702" s="357" t="s">
        <v>1699</v>
      </c>
      <c r="BA702" s="357" t="s">
        <v>36</v>
      </c>
      <c r="BB702" s="512" t="s">
        <v>3442</v>
      </c>
    </row>
    <row r="703" spans="1:54" s="256" customFormat="1" ht="24.6" customHeight="1">
      <c r="A703" s="496">
        <v>701</v>
      </c>
      <c r="B703" s="497" t="s">
        <v>3654</v>
      </c>
      <c r="C703" s="497" t="s">
        <v>4296</v>
      </c>
      <c r="D703" s="270"/>
      <c r="E703" s="270"/>
      <c r="F703" s="256" t="s">
        <v>3938</v>
      </c>
      <c r="H703" s="256" t="s">
        <v>4231</v>
      </c>
      <c r="J703" s="256" t="s">
        <v>4231</v>
      </c>
      <c r="K703" s="256" t="s">
        <v>4297</v>
      </c>
      <c r="Q703" s="256" t="s">
        <v>3037</v>
      </c>
      <c r="R703" s="256" t="s">
        <v>3306</v>
      </c>
      <c r="S703" s="256" t="s">
        <v>840</v>
      </c>
      <c r="T703" s="256" t="s">
        <v>3582</v>
      </c>
      <c r="V703" s="508">
        <v>0</v>
      </c>
      <c r="W703" s="508">
        <v>1</v>
      </c>
      <c r="X703" s="508">
        <v>0.1</v>
      </c>
      <c r="Y703" s="508">
        <v>0.2</v>
      </c>
      <c r="Z703" s="508">
        <v>0.4</v>
      </c>
      <c r="AA703" s="508">
        <v>0.6</v>
      </c>
      <c r="AB703" s="508">
        <v>0.8</v>
      </c>
      <c r="AC703" s="508">
        <v>1</v>
      </c>
      <c r="AE703" s="256" t="s">
        <v>4298</v>
      </c>
      <c r="AF703" s="256">
        <v>2026</v>
      </c>
      <c r="AG703" s="256" t="s">
        <v>4301</v>
      </c>
      <c r="AH703" s="256" t="s">
        <v>840</v>
      </c>
      <c r="AR703" s="220" t="s">
        <v>4223</v>
      </c>
      <c r="AU703" s="270"/>
      <c r="AV703" s="270"/>
      <c r="AW703" s="270"/>
      <c r="AX703" s="270"/>
      <c r="AY703" s="270"/>
      <c r="AZ703" s="270"/>
      <c r="BA703" s="270"/>
      <c r="BB703" s="270"/>
    </row>
    <row r="704" spans="1:54" s="256" customFormat="1" ht="24.6" customHeight="1">
      <c r="A704" s="499">
        <v>702</v>
      </c>
      <c r="B704" s="497" t="s">
        <v>3654</v>
      </c>
      <c r="C704" s="497" t="s">
        <v>4296</v>
      </c>
      <c r="D704" s="270"/>
      <c r="E704" s="270"/>
      <c r="F704" s="256" t="s">
        <v>3938</v>
      </c>
      <c r="H704" s="256" t="s">
        <v>4231</v>
      </c>
      <c r="J704" s="256" t="s">
        <v>4231</v>
      </c>
      <c r="K704" s="256" t="s">
        <v>4297</v>
      </c>
      <c r="Q704" s="256" t="s">
        <v>3037</v>
      </c>
      <c r="R704" s="256" t="s">
        <v>3306</v>
      </c>
      <c r="S704" s="256" t="s">
        <v>840</v>
      </c>
      <c r="T704" s="256" t="s">
        <v>3582</v>
      </c>
      <c r="V704" s="508">
        <v>0</v>
      </c>
      <c r="W704" s="508">
        <v>1</v>
      </c>
      <c r="X704" s="508">
        <v>0.1</v>
      </c>
      <c r="Y704" s="508">
        <v>0.2</v>
      </c>
      <c r="Z704" s="508">
        <v>0.4</v>
      </c>
      <c r="AA704" s="508">
        <v>0.6</v>
      </c>
      <c r="AB704" s="508">
        <v>0.8</v>
      </c>
      <c r="AC704" s="508">
        <v>1</v>
      </c>
      <c r="AE704" s="256" t="s">
        <v>4298</v>
      </c>
      <c r="AF704" s="256" t="s">
        <v>4302</v>
      </c>
      <c r="AG704" s="256" t="s">
        <v>4303</v>
      </c>
      <c r="AH704" s="256" t="s">
        <v>840</v>
      </c>
      <c r="AR704" s="220" t="s">
        <v>4223</v>
      </c>
      <c r="AU704" s="270"/>
      <c r="AV704" s="270"/>
      <c r="AW704" s="270"/>
      <c r="AX704" s="270"/>
      <c r="AY704" s="270"/>
      <c r="AZ704" s="270"/>
      <c r="BA704" s="270"/>
      <c r="BB704" s="270"/>
    </row>
    <row r="705" spans="1:55" s="256" customFormat="1" ht="24.6" customHeight="1">
      <c r="A705" s="500">
        <v>703</v>
      </c>
      <c r="B705" s="497" t="s">
        <v>3654</v>
      </c>
      <c r="C705" s="497" t="s">
        <v>4296</v>
      </c>
      <c r="D705" s="270"/>
      <c r="E705" s="270"/>
      <c r="F705" s="256" t="s">
        <v>3938</v>
      </c>
      <c r="H705" s="256" t="s">
        <v>4231</v>
      </c>
      <c r="J705" s="256" t="s">
        <v>4231</v>
      </c>
      <c r="K705" s="256" t="s">
        <v>4297</v>
      </c>
      <c r="Q705" s="256" t="s">
        <v>3037</v>
      </c>
      <c r="R705" s="256" t="s">
        <v>3306</v>
      </c>
      <c r="S705" s="256" t="s">
        <v>840</v>
      </c>
      <c r="T705" s="256" t="s">
        <v>3582</v>
      </c>
      <c r="V705" s="508">
        <v>0</v>
      </c>
      <c r="W705" s="508">
        <v>1</v>
      </c>
      <c r="X705" s="508">
        <v>0.1</v>
      </c>
      <c r="Y705" s="508">
        <v>0.2</v>
      </c>
      <c r="Z705" s="508">
        <v>0.4</v>
      </c>
      <c r="AA705" s="508">
        <v>0.6</v>
      </c>
      <c r="AB705" s="508">
        <v>0.8</v>
      </c>
      <c r="AC705" s="508">
        <v>1</v>
      </c>
      <c r="AE705" s="256" t="s">
        <v>4298</v>
      </c>
      <c r="AF705" s="256">
        <v>2030</v>
      </c>
      <c r="AG705" s="256" t="s">
        <v>4304</v>
      </c>
      <c r="AH705" s="256" t="s">
        <v>840</v>
      </c>
      <c r="AR705" s="220" t="s">
        <v>4223</v>
      </c>
      <c r="AU705" s="270"/>
      <c r="AV705" s="270"/>
      <c r="AW705" s="270"/>
      <c r="AX705" s="270"/>
      <c r="AY705" s="270"/>
      <c r="AZ705" s="270"/>
      <c r="BA705" s="270"/>
      <c r="BB705" s="270"/>
    </row>
    <row r="706" spans="1:55" s="256" customFormat="1" ht="39.6" customHeight="1">
      <c r="A706" s="496">
        <v>704</v>
      </c>
      <c r="B706" s="501" t="s">
        <v>3431</v>
      </c>
      <c r="C706" s="256" t="s">
        <v>4305</v>
      </c>
      <c r="D706" s="270"/>
      <c r="E706" s="270"/>
      <c r="F706" s="112" t="s">
        <v>4306</v>
      </c>
      <c r="G706" s="112" t="s">
        <v>4307</v>
      </c>
      <c r="H706" s="256" t="s">
        <v>3655</v>
      </c>
      <c r="I706" s="112" t="s">
        <v>4307</v>
      </c>
      <c r="J706" s="256" t="s">
        <v>3655</v>
      </c>
      <c r="K706" s="264" t="s">
        <v>4308</v>
      </c>
      <c r="Q706" s="256" t="s">
        <v>4309</v>
      </c>
      <c r="R706" s="256" t="s">
        <v>3341</v>
      </c>
      <c r="S706" s="256" t="s">
        <v>840</v>
      </c>
      <c r="T706" s="256" t="s">
        <v>3434</v>
      </c>
      <c r="U706" s="256" t="s">
        <v>4310</v>
      </c>
      <c r="V706" s="498">
        <v>0</v>
      </c>
      <c r="W706" s="508">
        <v>1</v>
      </c>
      <c r="X706" s="508">
        <v>0.1</v>
      </c>
      <c r="Y706" s="508">
        <v>0.2</v>
      </c>
      <c r="Z706" s="508">
        <v>0.4</v>
      </c>
      <c r="AA706" s="508">
        <v>0.6</v>
      </c>
      <c r="AB706" s="508">
        <v>0.8</v>
      </c>
      <c r="AC706" s="508">
        <v>1</v>
      </c>
      <c r="AE706" s="112" t="s">
        <v>4311</v>
      </c>
      <c r="AF706" s="256" t="s">
        <v>3435</v>
      </c>
      <c r="AG706" s="256" t="s">
        <v>4312</v>
      </c>
      <c r="AH706" s="256" t="s">
        <v>840</v>
      </c>
      <c r="AR706" s="256" t="s">
        <v>4313</v>
      </c>
      <c r="AU706" s="270"/>
      <c r="AV706" s="270"/>
      <c r="AW706" s="270"/>
      <c r="AX706" s="270"/>
      <c r="AY706" s="270"/>
      <c r="AZ706" s="270"/>
      <c r="BA706" s="270"/>
      <c r="BB706" s="270"/>
      <c r="BC706" s="278"/>
    </row>
    <row r="707" spans="1:55" s="256" customFormat="1" ht="24.6" customHeight="1">
      <c r="A707" s="499">
        <v>705</v>
      </c>
      <c r="B707" s="501" t="s">
        <v>3431</v>
      </c>
      <c r="C707" s="256" t="s">
        <v>4305</v>
      </c>
      <c r="D707" s="270"/>
      <c r="E707" s="270"/>
      <c r="F707" s="112" t="s">
        <v>4306</v>
      </c>
      <c r="G707" s="112" t="s">
        <v>4307</v>
      </c>
      <c r="H707" s="256" t="s">
        <v>3655</v>
      </c>
      <c r="I707" s="112" t="s">
        <v>4307</v>
      </c>
      <c r="J707" s="256" t="s">
        <v>3655</v>
      </c>
      <c r="K707" s="264" t="s">
        <v>4308</v>
      </c>
      <c r="Q707" s="256" t="s">
        <v>4309</v>
      </c>
      <c r="R707" s="256" t="s">
        <v>3341</v>
      </c>
      <c r="S707" s="256" t="s">
        <v>840</v>
      </c>
      <c r="T707" s="256" t="s">
        <v>3434</v>
      </c>
      <c r="U707" s="256" t="s">
        <v>4310</v>
      </c>
      <c r="V707" s="498">
        <v>0</v>
      </c>
      <c r="W707" s="508">
        <v>1</v>
      </c>
      <c r="X707" s="508">
        <v>0.1</v>
      </c>
      <c r="Y707" s="508">
        <v>0.2</v>
      </c>
      <c r="Z707" s="508">
        <v>0.4</v>
      </c>
      <c r="AA707" s="508">
        <v>0.6</v>
      </c>
      <c r="AB707" s="508">
        <v>0.8</v>
      </c>
      <c r="AC707" s="508">
        <v>1</v>
      </c>
      <c r="AE707" s="112" t="s">
        <v>4311</v>
      </c>
      <c r="AF707" s="256" t="s">
        <v>3435</v>
      </c>
      <c r="AG707" s="256" t="s">
        <v>4314</v>
      </c>
      <c r="AH707" s="256" t="s">
        <v>840</v>
      </c>
      <c r="AR707" s="256" t="s">
        <v>4313</v>
      </c>
      <c r="AU707" s="270"/>
      <c r="AV707" s="270"/>
      <c r="AW707" s="270"/>
      <c r="AX707" s="270"/>
      <c r="AY707" s="270"/>
      <c r="AZ707" s="270"/>
      <c r="BA707" s="270"/>
      <c r="BB707" s="270"/>
      <c r="BC707" s="278"/>
    </row>
    <row r="708" spans="1:55" s="256" customFormat="1" ht="24.6" customHeight="1">
      <c r="A708" s="496">
        <v>706</v>
      </c>
      <c r="B708" s="501" t="s">
        <v>3431</v>
      </c>
      <c r="C708" s="256" t="s">
        <v>37</v>
      </c>
      <c r="D708" s="270" t="s">
        <v>3711</v>
      </c>
      <c r="E708" s="270" t="s">
        <v>4237</v>
      </c>
      <c r="F708" s="256" t="s">
        <v>3599</v>
      </c>
      <c r="G708" s="256" t="s">
        <v>3600</v>
      </c>
      <c r="H708" s="256" t="s">
        <v>3655</v>
      </c>
      <c r="I708" s="256" t="s">
        <v>3656</v>
      </c>
      <c r="J708" s="256" t="s">
        <v>3655</v>
      </c>
      <c r="K708" s="256" t="s">
        <v>4238</v>
      </c>
      <c r="Q708" s="256" t="s">
        <v>3032</v>
      </c>
      <c r="R708" s="256" t="s">
        <v>3265</v>
      </c>
      <c r="S708" s="256" t="s">
        <v>37</v>
      </c>
      <c r="V708" s="498">
        <v>0</v>
      </c>
      <c r="W708" s="508">
        <v>1</v>
      </c>
      <c r="X708" s="508">
        <v>0.1</v>
      </c>
      <c r="Y708" s="508">
        <v>0.2</v>
      </c>
      <c r="Z708" s="508">
        <v>0.4</v>
      </c>
      <c r="AA708" s="508">
        <v>0.6</v>
      </c>
      <c r="AB708" s="508">
        <v>0.8</v>
      </c>
      <c r="AC708" s="508">
        <v>1</v>
      </c>
      <c r="AE708" s="256" t="s">
        <v>4239</v>
      </c>
      <c r="AF708" s="256" t="s">
        <v>3435</v>
      </c>
      <c r="AG708" s="256" t="s">
        <v>4244</v>
      </c>
      <c r="AH708" s="256" t="s">
        <v>37</v>
      </c>
      <c r="AT708" s="256" t="s">
        <v>70</v>
      </c>
      <c r="AU708" s="270" t="s">
        <v>71</v>
      </c>
      <c r="AV708" s="357" t="s">
        <v>1251</v>
      </c>
      <c r="AW708" s="357" t="s">
        <v>1252</v>
      </c>
      <c r="AX708" s="357" t="s">
        <v>1485</v>
      </c>
      <c r="AY708" s="357" t="s">
        <v>37</v>
      </c>
      <c r="AZ708" s="357" t="s">
        <v>1255</v>
      </c>
      <c r="BA708" s="357" t="s">
        <v>41</v>
      </c>
      <c r="BB708" s="512" t="s">
        <v>3442</v>
      </c>
      <c r="BC708" s="512" t="s">
        <v>4315</v>
      </c>
    </row>
    <row r="709" spans="1:55" s="256" customFormat="1" ht="24.6" customHeight="1">
      <c r="A709" s="499">
        <v>707</v>
      </c>
      <c r="B709" s="497" t="s">
        <v>3418</v>
      </c>
      <c r="C709" s="276" t="s">
        <v>3463</v>
      </c>
      <c r="D709" s="270" t="s">
        <v>3711</v>
      </c>
      <c r="E709" s="270" t="s">
        <v>4316</v>
      </c>
      <c r="F709" s="256" t="s">
        <v>3542</v>
      </c>
      <c r="G709" s="256" t="s">
        <v>4227</v>
      </c>
      <c r="H709" s="256" t="s">
        <v>3542</v>
      </c>
      <c r="I709" s="256" t="s">
        <v>4213</v>
      </c>
      <c r="J709" s="256" t="s">
        <v>3542</v>
      </c>
      <c r="K709" s="256" t="s">
        <v>4229</v>
      </c>
      <c r="Q709" s="256" t="s">
        <v>3012</v>
      </c>
      <c r="R709" s="270" t="s">
        <v>3425</v>
      </c>
      <c r="S709" s="256" t="s">
        <v>4230</v>
      </c>
      <c r="AU709" s="270"/>
      <c r="AV709" s="357"/>
      <c r="AW709" s="357"/>
      <c r="AX709" s="357"/>
      <c r="AY709" s="357"/>
      <c r="AZ709" s="357"/>
      <c r="BA709" s="357"/>
      <c r="BB709" s="512"/>
      <c r="BC709" s="512"/>
    </row>
    <row r="710" spans="1:55" s="256" customFormat="1" ht="24.6" customHeight="1">
      <c r="A710" s="500">
        <v>708</v>
      </c>
      <c r="B710" s="497" t="s">
        <v>3418</v>
      </c>
      <c r="C710" s="276" t="s">
        <v>3463</v>
      </c>
      <c r="D710" s="270" t="s">
        <v>3711</v>
      </c>
      <c r="E710" s="270" t="s">
        <v>4316</v>
      </c>
      <c r="F710" s="256" t="s">
        <v>3542</v>
      </c>
      <c r="G710" s="256" t="s">
        <v>4227</v>
      </c>
      <c r="H710" s="256" t="s">
        <v>3542</v>
      </c>
      <c r="I710" s="256" t="s">
        <v>4213</v>
      </c>
      <c r="J710" s="256" t="s">
        <v>3542</v>
      </c>
      <c r="K710" s="256" t="s">
        <v>4229</v>
      </c>
      <c r="Q710" s="256" t="s">
        <v>3012</v>
      </c>
      <c r="R710" s="270" t="s">
        <v>3425</v>
      </c>
      <c r="S710" s="256" t="s">
        <v>4230</v>
      </c>
      <c r="AU710" s="270"/>
      <c r="AV710" s="357"/>
      <c r="AW710" s="357"/>
      <c r="AX710" s="357"/>
      <c r="AY710" s="357"/>
      <c r="AZ710" s="357"/>
      <c r="BA710" s="357"/>
      <c r="BB710" s="512"/>
      <c r="BC710" s="512"/>
    </row>
    <row r="711" spans="1:55" s="256" customFormat="1" ht="24.6" customHeight="1">
      <c r="A711" s="496">
        <v>709</v>
      </c>
      <c r="B711" s="256" t="s">
        <v>4317</v>
      </c>
      <c r="C711" s="256" t="s">
        <v>4317</v>
      </c>
      <c r="D711" s="270"/>
      <c r="E711" s="270"/>
      <c r="F711" s="256" t="s">
        <v>3420</v>
      </c>
      <c r="H711" s="256" t="s">
        <v>4318</v>
      </c>
      <c r="J711" s="256" t="s">
        <v>4318</v>
      </c>
      <c r="K711" s="256" t="s">
        <v>4319</v>
      </c>
      <c r="Q711" s="256" t="s">
        <v>3658</v>
      </c>
      <c r="R711" s="256" t="s">
        <v>4320</v>
      </c>
      <c r="S711" s="256" t="s">
        <v>58</v>
      </c>
      <c r="T711" s="256" t="s">
        <v>3434</v>
      </c>
      <c r="U711" s="498"/>
      <c r="V711" s="498">
        <v>0</v>
      </c>
      <c r="W711" s="498">
        <v>1</v>
      </c>
      <c r="X711" s="498">
        <v>0.1</v>
      </c>
      <c r="Y711" s="498">
        <v>0.2</v>
      </c>
      <c r="Z711" s="498">
        <v>0.4</v>
      </c>
      <c r="AA711" s="498">
        <v>0.6</v>
      </c>
      <c r="AB711" s="498">
        <v>0.8</v>
      </c>
      <c r="AC711" s="498">
        <v>1</v>
      </c>
      <c r="AE711" s="256" t="s">
        <v>3512</v>
      </c>
      <c r="AQ711" s="270"/>
      <c r="AR711" s="270"/>
      <c r="AS711" s="270"/>
      <c r="AT711" s="270"/>
      <c r="AU711" s="270"/>
      <c r="AV711" s="270"/>
      <c r="AW711" s="276"/>
    </row>
    <row r="712" spans="1:55" s="256" customFormat="1" ht="24.6" customHeight="1">
      <c r="A712" s="499">
        <v>710</v>
      </c>
      <c r="B712" s="256" t="s">
        <v>4317</v>
      </c>
      <c r="C712" s="256" t="s">
        <v>4317</v>
      </c>
      <c r="D712" s="270"/>
      <c r="E712" s="270"/>
      <c r="F712" s="256" t="s">
        <v>3420</v>
      </c>
      <c r="H712" s="256" t="s">
        <v>4318</v>
      </c>
      <c r="J712" s="256" t="s">
        <v>4318</v>
      </c>
      <c r="K712" s="256" t="s">
        <v>4319</v>
      </c>
      <c r="M712" s="498"/>
      <c r="N712" s="498"/>
      <c r="O712" s="498"/>
      <c r="P712" s="498"/>
      <c r="Q712" s="256" t="s">
        <v>3658</v>
      </c>
      <c r="R712" s="256" t="s">
        <v>4320</v>
      </c>
      <c r="S712" s="256" t="s">
        <v>58</v>
      </c>
      <c r="T712" s="498"/>
      <c r="V712" s="498">
        <v>0</v>
      </c>
      <c r="W712" s="498">
        <v>1</v>
      </c>
      <c r="X712" s="498">
        <v>0.1</v>
      </c>
      <c r="Y712" s="498">
        <v>0.2</v>
      </c>
      <c r="Z712" s="498">
        <v>0.4</v>
      </c>
      <c r="AA712" s="498">
        <v>0.6</v>
      </c>
      <c r="AB712" s="498">
        <v>0.8</v>
      </c>
      <c r="AC712" s="498">
        <v>1</v>
      </c>
      <c r="AL712" s="270"/>
      <c r="AM712" s="270"/>
      <c r="AN712" s="270"/>
      <c r="AO712" s="270"/>
      <c r="AP712" s="270"/>
      <c r="AQ712" s="270"/>
      <c r="AR712" s="270"/>
      <c r="AS712" s="276"/>
    </row>
    <row r="713" spans="1:55" s="256" customFormat="1" ht="24.6" customHeight="1">
      <c r="A713" s="496">
        <v>711</v>
      </c>
      <c r="B713" s="256" t="s">
        <v>4317</v>
      </c>
      <c r="C713" s="256" t="s">
        <v>4317</v>
      </c>
      <c r="F713" s="256" t="s">
        <v>3420</v>
      </c>
      <c r="H713" s="256" t="s">
        <v>4318</v>
      </c>
      <c r="J713" s="256" t="s">
        <v>4318</v>
      </c>
      <c r="K713" s="256" t="s">
        <v>4319</v>
      </c>
      <c r="Q713" s="256" t="s">
        <v>3658</v>
      </c>
      <c r="R713" s="256" t="s">
        <v>4320</v>
      </c>
      <c r="S713" s="256" t="s">
        <v>58</v>
      </c>
      <c r="U713" s="84"/>
      <c r="V713" s="498">
        <v>0</v>
      </c>
      <c r="W713" s="498">
        <v>1</v>
      </c>
      <c r="X713" s="498">
        <v>0.1</v>
      </c>
      <c r="Y713" s="498">
        <v>0.2</v>
      </c>
      <c r="Z713" s="498">
        <v>0.4</v>
      </c>
      <c r="AA713" s="498">
        <v>0.6</v>
      </c>
      <c r="AB713" s="498">
        <v>0.8</v>
      </c>
      <c r="AC713" s="498">
        <v>1</v>
      </c>
      <c r="AS713" s="84"/>
    </row>
    <row r="714" spans="1:55" s="256" customFormat="1" ht="24.6" customHeight="1">
      <c r="A714" s="499">
        <v>712</v>
      </c>
      <c r="B714" s="256" t="s">
        <v>4317</v>
      </c>
      <c r="C714" s="256" t="s">
        <v>4317</v>
      </c>
      <c r="F714" s="256" t="s">
        <v>3761</v>
      </c>
      <c r="H714" s="256" t="s">
        <v>4321</v>
      </c>
      <c r="J714" s="256" t="s">
        <v>4321</v>
      </c>
      <c r="K714" s="256" t="s">
        <v>4322</v>
      </c>
      <c r="Q714" s="256" t="s">
        <v>3658</v>
      </c>
      <c r="R714" s="256" t="s">
        <v>4323</v>
      </c>
      <c r="S714" s="256" t="s">
        <v>3211</v>
      </c>
      <c r="T714" s="256" t="s">
        <v>3582</v>
      </c>
      <c r="U714" s="107"/>
      <c r="V714" s="498">
        <v>0</v>
      </c>
      <c r="W714" s="508">
        <v>1</v>
      </c>
      <c r="X714" s="508">
        <v>0.1</v>
      </c>
      <c r="Y714" s="508">
        <v>0.2</v>
      </c>
      <c r="Z714" s="508">
        <v>0.4</v>
      </c>
      <c r="AA714" s="508">
        <v>0.6</v>
      </c>
      <c r="AB714" s="508">
        <v>0.8</v>
      </c>
      <c r="AC714" s="508">
        <v>1</v>
      </c>
      <c r="AE714" s="256" t="s">
        <v>3512</v>
      </c>
      <c r="AL714" s="256" t="s">
        <v>4324</v>
      </c>
      <c r="AS714" s="84"/>
    </row>
    <row r="715" spans="1:55" s="256" customFormat="1" ht="24.6" customHeight="1">
      <c r="A715" s="500">
        <v>713</v>
      </c>
      <c r="B715" s="256" t="s">
        <v>4317</v>
      </c>
      <c r="C715" s="256" t="s">
        <v>4317</v>
      </c>
      <c r="F715" s="256" t="s">
        <v>3761</v>
      </c>
      <c r="H715" s="256" t="s">
        <v>4321</v>
      </c>
      <c r="J715" s="256" t="s">
        <v>4321</v>
      </c>
      <c r="K715" s="256" t="s">
        <v>4322</v>
      </c>
      <c r="Q715" s="256" t="s">
        <v>3658</v>
      </c>
      <c r="R715" s="256" t="s">
        <v>4323</v>
      </c>
      <c r="S715" s="256" t="s">
        <v>3211</v>
      </c>
      <c r="T715" s="256" t="s">
        <v>3582</v>
      </c>
      <c r="U715" s="107"/>
      <c r="V715" s="498">
        <v>0</v>
      </c>
      <c r="W715" s="508">
        <v>1</v>
      </c>
      <c r="X715" s="508">
        <v>0.1</v>
      </c>
      <c r="Y715" s="508">
        <v>0.2</v>
      </c>
      <c r="Z715" s="508">
        <v>0.4</v>
      </c>
      <c r="AA715" s="508">
        <v>0.6</v>
      </c>
      <c r="AB715" s="508">
        <v>0.8</v>
      </c>
      <c r="AC715" s="508">
        <v>1</v>
      </c>
      <c r="AE715" s="256" t="s">
        <v>3512</v>
      </c>
      <c r="AS715" s="84"/>
    </row>
    <row r="716" spans="1:55" s="256" customFormat="1" ht="24.6" customHeight="1">
      <c r="A716" s="496">
        <v>714</v>
      </c>
      <c r="B716" s="256" t="s">
        <v>4317</v>
      </c>
      <c r="C716" s="256" t="s">
        <v>4317</v>
      </c>
      <c r="F716" s="256" t="s">
        <v>3761</v>
      </c>
      <c r="H716" s="256" t="s">
        <v>4321</v>
      </c>
      <c r="J716" s="256" t="s">
        <v>4321</v>
      </c>
      <c r="K716" s="256" t="s">
        <v>4322</v>
      </c>
      <c r="Q716" s="256" t="s">
        <v>3658</v>
      </c>
      <c r="R716" s="256" t="s">
        <v>4323</v>
      </c>
      <c r="S716" s="256" t="s">
        <v>3211</v>
      </c>
      <c r="T716" s="256" t="s">
        <v>3582</v>
      </c>
      <c r="U716" s="107"/>
      <c r="V716" s="498">
        <v>0</v>
      </c>
      <c r="W716" s="508">
        <v>1</v>
      </c>
      <c r="X716" s="508">
        <v>0.1</v>
      </c>
      <c r="Y716" s="508">
        <v>0.2</v>
      </c>
      <c r="Z716" s="508">
        <v>0.4</v>
      </c>
      <c r="AA716" s="508">
        <v>0.6</v>
      </c>
      <c r="AB716" s="508">
        <v>0.8</v>
      </c>
      <c r="AC716" s="508">
        <v>1</v>
      </c>
      <c r="AE716" s="256" t="s">
        <v>3512</v>
      </c>
      <c r="AS716" s="84"/>
    </row>
    <row r="717" spans="1:55" s="256" customFormat="1" ht="24.6" customHeight="1">
      <c r="A717" s="499">
        <v>715</v>
      </c>
      <c r="B717" s="256" t="s">
        <v>4317</v>
      </c>
      <c r="C717" s="256" t="s">
        <v>4317</v>
      </c>
      <c r="F717" s="256" t="s">
        <v>3761</v>
      </c>
      <c r="H717" s="256" t="s">
        <v>4321</v>
      </c>
      <c r="J717" s="256" t="s">
        <v>4321</v>
      </c>
      <c r="K717" s="256" t="s">
        <v>4322</v>
      </c>
      <c r="Q717" s="256" t="s">
        <v>3658</v>
      </c>
      <c r="R717" s="256" t="s">
        <v>4323</v>
      </c>
      <c r="S717" s="256" t="s">
        <v>3211</v>
      </c>
      <c r="T717" s="256" t="s">
        <v>3582</v>
      </c>
      <c r="U717" s="107"/>
      <c r="V717" s="498">
        <v>0</v>
      </c>
      <c r="W717" s="508">
        <v>1</v>
      </c>
      <c r="X717" s="508">
        <v>0.1</v>
      </c>
      <c r="Y717" s="508">
        <v>0.2</v>
      </c>
      <c r="Z717" s="508">
        <v>0.4</v>
      </c>
      <c r="AA717" s="508">
        <v>0.6</v>
      </c>
      <c r="AB717" s="508">
        <v>0.8</v>
      </c>
      <c r="AC717" s="508">
        <v>1</v>
      </c>
      <c r="AE717" s="256" t="s">
        <v>3512</v>
      </c>
      <c r="AS717" s="84"/>
    </row>
    <row r="718" spans="1:55" s="256" customFormat="1" ht="68.650000000000006" customHeight="1">
      <c r="A718" s="496">
        <v>716</v>
      </c>
      <c r="B718" s="256" t="s">
        <v>4317</v>
      </c>
      <c r="C718" s="256" t="s">
        <v>4317</v>
      </c>
      <c r="F718" s="256" t="s">
        <v>3599</v>
      </c>
      <c r="H718" s="256" t="s">
        <v>3655</v>
      </c>
      <c r="I718" s="256" t="s">
        <v>3656</v>
      </c>
      <c r="J718" s="256" t="s">
        <v>3655</v>
      </c>
      <c r="K718" s="256" t="s">
        <v>4325</v>
      </c>
      <c r="Q718" s="256" t="s">
        <v>3658</v>
      </c>
      <c r="R718" s="256" t="s">
        <v>4326</v>
      </c>
      <c r="S718" s="256" t="s">
        <v>2278</v>
      </c>
      <c r="T718" s="256" t="s">
        <v>3434</v>
      </c>
      <c r="U718" s="84"/>
      <c r="V718" s="498">
        <v>0</v>
      </c>
      <c r="W718" s="498">
        <v>1</v>
      </c>
      <c r="X718" s="508">
        <v>0.1</v>
      </c>
      <c r="Y718" s="508">
        <v>0.2</v>
      </c>
      <c r="Z718" s="508">
        <v>0.4</v>
      </c>
      <c r="AA718" s="508">
        <v>0.6</v>
      </c>
      <c r="AB718" s="508">
        <v>0.8</v>
      </c>
      <c r="AC718" s="508">
        <v>1</v>
      </c>
      <c r="AE718" s="256" t="s">
        <v>3512</v>
      </c>
      <c r="AS718" s="84"/>
    </row>
    <row r="719" spans="1:55" s="256" customFormat="1" ht="68.650000000000006" customHeight="1">
      <c r="A719" s="499">
        <v>717</v>
      </c>
      <c r="B719" s="256" t="s">
        <v>4317</v>
      </c>
      <c r="C719" s="256" t="s">
        <v>4317</v>
      </c>
      <c r="F719" s="256" t="s">
        <v>3599</v>
      </c>
      <c r="H719" s="256" t="s">
        <v>3655</v>
      </c>
      <c r="I719" s="256" t="s">
        <v>3656</v>
      </c>
      <c r="J719" s="256" t="s">
        <v>3655</v>
      </c>
      <c r="K719" s="256" t="s">
        <v>4325</v>
      </c>
      <c r="Q719" s="256" t="s">
        <v>3658</v>
      </c>
      <c r="R719" s="256" t="s">
        <v>4326</v>
      </c>
      <c r="S719" s="256" t="s">
        <v>2278</v>
      </c>
      <c r="T719" s="256" t="s">
        <v>3434</v>
      </c>
      <c r="U719" s="84"/>
      <c r="V719" s="498">
        <v>0</v>
      </c>
      <c r="W719" s="498">
        <v>1</v>
      </c>
      <c r="X719" s="508">
        <v>0.1</v>
      </c>
      <c r="Y719" s="508">
        <v>0.2</v>
      </c>
      <c r="Z719" s="508">
        <v>0.4</v>
      </c>
      <c r="AA719" s="508">
        <v>0.6</v>
      </c>
      <c r="AB719" s="508">
        <v>0.8</v>
      </c>
      <c r="AC719" s="508">
        <v>1</v>
      </c>
      <c r="AE719" s="256" t="s">
        <v>3512</v>
      </c>
      <c r="AS719" s="84"/>
    </row>
    <row r="720" spans="1:55" s="256" customFormat="1" ht="68.650000000000006" customHeight="1">
      <c r="A720" s="500">
        <v>718</v>
      </c>
      <c r="B720" s="256" t="s">
        <v>4317</v>
      </c>
      <c r="C720" s="256" t="s">
        <v>4317</v>
      </c>
      <c r="F720" s="256" t="s">
        <v>3599</v>
      </c>
      <c r="H720" s="256" t="s">
        <v>3655</v>
      </c>
      <c r="I720" s="256" t="s">
        <v>3656</v>
      </c>
      <c r="J720" s="256" t="s">
        <v>3655</v>
      </c>
      <c r="K720" s="256" t="s">
        <v>4325</v>
      </c>
      <c r="Q720" s="256" t="s">
        <v>3658</v>
      </c>
      <c r="R720" s="256" t="s">
        <v>4326</v>
      </c>
      <c r="S720" s="256" t="s">
        <v>2278</v>
      </c>
      <c r="T720" s="256" t="s">
        <v>3434</v>
      </c>
      <c r="U720" s="84"/>
      <c r="V720" s="498">
        <v>0</v>
      </c>
      <c r="W720" s="498">
        <v>1</v>
      </c>
      <c r="X720" s="508">
        <v>0.1</v>
      </c>
      <c r="Y720" s="508">
        <v>0.2</v>
      </c>
      <c r="Z720" s="508">
        <v>0.4</v>
      </c>
      <c r="AA720" s="508">
        <v>0.6</v>
      </c>
      <c r="AB720" s="508">
        <v>0.8</v>
      </c>
      <c r="AC720" s="508">
        <v>1</v>
      </c>
      <c r="AE720" s="256" t="s">
        <v>3512</v>
      </c>
      <c r="AS720" s="84"/>
    </row>
    <row r="721" spans="1:45" s="256" customFormat="1" ht="63.6" customHeight="1">
      <c r="A721" s="496">
        <v>719</v>
      </c>
      <c r="B721" s="256" t="s">
        <v>4317</v>
      </c>
      <c r="C721" s="256" t="s">
        <v>4317</v>
      </c>
      <c r="F721" s="256" t="s">
        <v>3599</v>
      </c>
      <c r="H721" s="256" t="s">
        <v>3655</v>
      </c>
      <c r="I721" s="256" t="s">
        <v>3656</v>
      </c>
      <c r="J721" s="256" t="s">
        <v>3655</v>
      </c>
      <c r="K721" s="256" t="s">
        <v>4325</v>
      </c>
      <c r="Q721" s="256" t="s">
        <v>3658</v>
      </c>
      <c r="R721" s="256" t="s">
        <v>4326</v>
      </c>
      <c r="S721" s="256" t="s">
        <v>2278</v>
      </c>
      <c r="T721" s="256" t="s">
        <v>3434</v>
      </c>
      <c r="U721" s="84"/>
      <c r="V721" s="498">
        <v>0</v>
      </c>
      <c r="W721" s="498">
        <v>1</v>
      </c>
      <c r="X721" s="508">
        <v>0.1</v>
      </c>
      <c r="Y721" s="508">
        <v>0.2</v>
      </c>
      <c r="Z721" s="508">
        <v>0.4</v>
      </c>
      <c r="AA721" s="508">
        <v>0.6</v>
      </c>
      <c r="AB721" s="508">
        <v>0.8</v>
      </c>
      <c r="AC721" s="508">
        <v>1</v>
      </c>
      <c r="AE721" s="256" t="s">
        <v>3512</v>
      </c>
      <c r="AS721" s="84"/>
    </row>
    <row r="722" spans="1:45" s="256" customFormat="1" ht="39" customHeight="1">
      <c r="A722" s="499">
        <v>720</v>
      </c>
      <c r="B722" s="256" t="s">
        <v>4317</v>
      </c>
      <c r="C722" s="256" t="s">
        <v>4317</v>
      </c>
      <c r="F722" s="256" t="s">
        <v>3599</v>
      </c>
      <c r="H722" s="256" t="s">
        <v>3655</v>
      </c>
      <c r="I722" s="256" t="s">
        <v>3656</v>
      </c>
      <c r="J722" s="256" t="s">
        <v>3655</v>
      </c>
      <c r="K722" s="256" t="s">
        <v>4327</v>
      </c>
      <c r="Q722" s="256" t="s">
        <v>3658</v>
      </c>
      <c r="R722" s="256" t="s">
        <v>3312</v>
      </c>
      <c r="S722" s="256" t="s">
        <v>3645</v>
      </c>
      <c r="T722" s="256" t="s">
        <v>3434</v>
      </c>
      <c r="U722" s="84"/>
      <c r="V722" s="498">
        <v>0</v>
      </c>
      <c r="W722" s="498">
        <v>1</v>
      </c>
      <c r="X722" s="508">
        <v>0.1</v>
      </c>
      <c r="Y722" s="508">
        <v>0.2</v>
      </c>
      <c r="Z722" s="508">
        <v>0.4</v>
      </c>
      <c r="AA722" s="508">
        <v>0.6</v>
      </c>
      <c r="AB722" s="508">
        <v>0.8</v>
      </c>
      <c r="AC722" s="508">
        <v>1</v>
      </c>
      <c r="AE722" s="256" t="s">
        <v>3512</v>
      </c>
      <c r="AS722" s="84"/>
    </row>
    <row r="723" spans="1:45" s="256" customFormat="1" ht="24.6" customHeight="1">
      <c r="A723" s="496">
        <v>721</v>
      </c>
      <c r="B723" s="256" t="s">
        <v>4317</v>
      </c>
      <c r="C723" s="256" t="s">
        <v>4317</v>
      </c>
      <c r="F723" s="256" t="s">
        <v>3599</v>
      </c>
      <c r="H723" s="256" t="s">
        <v>3655</v>
      </c>
      <c r="I723" s="256" t="s">
        <v>3656</v>
      </c>
      <c r="J723" s="256" t="s">
        <v>3655</v>
      </c>
      <c r="K723" s="256" t="s">
        <v>4327</v>
      </c>
      <c r="Q723" s="256" t="s">
        <v>3658</v>
      </c>
      <c r="R723" s="256" t="s">
        <v>3312</v>
      </c>
      <c r="S723" s="256" t="s">
        <v>3645</v>
      </c>
      <c r="T723" s="256" t="s">
        <v>3434</v>
      </c>
      <c r="U723" s="84"/>
      <c r="V723" s="498">
        <v>0</v>
      </c>
      <c r="W723" s="498">
        <v>1</v>
      </c>
      <c r="X723" s="508">
        <v>0.1</v>
      </c>
      <c r="Y723" s="508">
        <v>0.2</v>
      </c>
      <c r="Z723" s="508">
        <v>0.4</v>
      </c>
      <c r="AA723" s="508">
        <v>0.6</v>
      </c>
      <c r="AB723" s="508">
        <v>0.8</v>
      </c>
      <c r="AC723" s="508">
        <v>1</v>
      </c>
      <c r="AE723" s="256" t="s">
        <v>3512</v>
      </c>
      <c r="AS723" s="84"/>
    </row>
    <row r="724" spans="1:45" s="256" customFormat="1" ht="24.6" customHeight="1">
      <c r="A724" s="499">
        <v>722</v>
      </c>
      <c r="B724" s="256" t="s">
        <v>4317</v>
      </c>
      <c r="C724" s="256" t="s">
        <v>4317</v>
      </c>
      <c r="F724" s="256" t="s">
        <v>3599</v>
      </c>
      <c r="H724" s="256" t="s">
        <v>3655</v>
      </c>
      <c r="I724" s="256" t="s">
        <v>3656</v>
      </c>
      <c r="J724" s="256" t="s">
        <v>3655</v>
      </c>
      <c r="K724" s="256" t="s">
        <v>4327</v>
      </c>
      <c r="Q724" s="256" t="s">
        <v>3658</v>
      </c>
      <c r="R724" s="256" t="s">
        <v>3312</v>
      </c>
      <c r="S724" s="256" t="s">
        <v>3645</v>
      </c>
      <c r="T724" s="256" t="s">
        <v>3434</v>
      </c>
      <c r="U724" s="84"/>
      <c r="V724" s="498">
        <v>0</v>
      </c>
      <c r="W724" s="498">
        <v>1</v>
      </c>
      <c r="X724" s="508">
        <v>0.1</v>
      </c>
      <c r="Y724" s="508">
        <v>0.2</v>
      </c>
      <c r="Z724" s="508">
        <v>0.4</v>
      </c>
      <c r="AA724" s="508">
        <v>0.6</v>
      </c>
      <c r="AB724" s="508">
        <v>0.8</v>
      </c>
      <c r="AC724" s="508">
        <v>1</v>
      </c>
      <c r="AE724" s="256" t="s">
        <v>3512</v>
      </c>
      <c r="AS724" s="84"/>
    </row>
    <row r="725" spans="1:45" s="256" customFormat="1" ht="24.6" customHeight="1">
      <c r="A725" s="500">
        <v>723</v>
      </c>
      <c r="B725" s="256" t="s">
        <v>4317</v>
      </c>
      <c r="C725" s="256" t="s">
        <v>4317</v>
      </c>
      <c r="F725" s="256" t="s">
        <v>3599</v>
      </c>
      <c r="H725" s="256" t="s">
        <v>3655</v>
      </c>
      <c r="I725" s="256" t="s">
        <v>3656</v>
      </c>
      <c r="J725" s="256" t="s">
        <v>3655</v>
      </c>
      <c r="K725" s="256" t="s">
        <v>4327</v>
      </c>
      <c r="Q725" s="256" t="s">
        <v>3658</v>
      </c>
      <c r="R725" s="256" t="s">
        <v>3312</v>
      </c>
      <c r="S725" s="256" t="s">
        <v>3645</v>
      </c>
      <c r="T725" s="256" t="s">
        <v>3434</v>
      </c>
      <c r="U725" s="84"/>
      <c r="V725" s="498">
        <v>0</v>
      </c>
      <c r="W725" s="498">
        <v>1</v>
      </c>
      <c r="X725" s="508">
        <v>0.1</v>
      </c>
      <c r="Y725" s="508">
        <v>0.2</v>
      </c>
      <c r="Z725" s="508">
        <v>0.4</v>
      </c>
      <c r="AA725" s="508">
        <v>0.6</v>
      </c>
      <c r="AB725" s="508">
        <v>0.8</v>
      </c>
      <c r="AC725" s="508">
        <v>1</v>
      </c>
      <c r="AE725" s="256" t="s">
        <v>3512</v>
      </c>
      <c r="AS725" s="84"/>
    </row>
    <row r="726" spans="1:45" s="256" customFormat="1" ht="24.6" customHeight="1">
      <c r="A726" s="496">
        <v>724</v>
      </c>
      <c r="B726" s="256" t="s">
        <v>4317</v>
      </c>
      <c r="C726" s="256" t="s">
        <v>4317</v>
      </c>
      <c r="F726" s="256" t="s">
        <v>3599</v>
      </c>
      <c r="H726" s="256" t="s">
        <v>3655</v>
      </c>
      <c r="I726" s="256" t="s">
        <v>3656</v>
      </c>
      <c r="J726" s="256" t="s">
        <v>3655</v>
      </c>
      <c r="K726" s="256" t="s">
        <v>4327</v>
      </c>
      <c r="Q726" s="256" t="s">
        <v>3658</v>
      </c>
      <c r="R726" s="256" t="s">
        <v>3312</v>
      </c>
      <c r="S726" s="256" t="s">
        <v>3645</v>
      </c>
      <c r="T726" s="256" t="s">
        <v>3434</v>
      </c>
      <c r="U726" s="84"/>
      <c r="V726" s="498">
        <v>0</v>
      </c>
      <c r="W726" s="498">
        <v>1</v>
      </c>
      <c r="X726" s="508">
        <v>0.1</v>
      </c>
      <c r="Y726" s="508">
        <v>0.2</v>
      </c>
      <c r="Z726" s="508">
        <v>0.4</v>
      </c>
      <c r="AA726" s="508">
        <v>0.6</v>
      </c>
      <c r="AB726" s="508">
        <v>0.8</v>
      </c>
      <c r="AC726" s="508">
        <v>1</v>
      </c>
      <c r="AE726" s="256" t="s">
        <v>3512</v>
      </c>
      <c r="AS726" s="84"/>
    </row>
    <row r="727" spans="1:45" s="256" customFormat="1" ht="24.6" customHeight="1">
      <c r="A727" s="499">
        <v>725</v>
      </c>
      <c r="B727" s="256" t="s">
        <v>4317</v>
      </c>
      <c r="C727" s="256" t="s">
        <v>4317</v>
      </c>
      <c r="F727" s="256" t="s">
        <v>3599</v>
      </c>
      <c r="H727" s="256" t="s">
        <v>3655</v>
      </c>
      <c r="I727" s="256" t="s">
        <v>3656</v>
      </c>
      <c r="J727" s="256" t="s">
        <v>3655</v>
      </c>
      <c r="K727" s="256" t="s">
        <v>4327</v>
      </c>
      <c r="Q727" s="256" t="s">
        <v>3658</v>
      </c>
      <c r="R727" s="256" t="s">
        <v>3312</v>
      </c>
      <c r="S727" s="256" t="s">
        <v>3645</v>
      </c>
      <c r="T727" s="256" t="s">
        <v>3434</v>
      </c>
      <c r="U727" s="84"/>
      <c r="V727" s="498">
        <v>0</v>
      </c>
      <c r="W727" s="498">
        <v>1</v>
      </c>
      <c r="X727" s="508">
        <v>0.1</v>
      </c>
      <c r="Y727" s="508">
        <v>0.2</v>
      </c>
      <c r="Z727" s="508">
        <v>0.4</v>
      </c>
      <c r="AA727" s="508">
        <v>0.6</v>
      </c>
      <c r="AB727" s="508">
        <v>0.8</v>
      </c>
      <c r="AC727" s="508">
        <v>1</v>
      </c>
      <c r="AE727" s="256" t="s">
        <v>3512</v>
      </c>
      <c r="AS727" s="84"/>
    </row>
    <row r="728" spans="1:45" s="256" customFormat="1" ht="24.6" customHeight="1">
      <c r="A728" s="496">
        <v>726</v>
      </c>
      <c r="B728" s="256" t="s">
        <v>4317</v>
      </c>
      <c r="C728" s="256" t="s">
        <v>4317</v>
      </c>
      <c r="F728" s="256" t="s">
        <v>3599</v>
      </c>
      <c r="H728" s="256" t="s">
        <v>3655</v>
      </c>
      <c r="I728" s="256" t="s">
        <v>3656</v>
      </c>
      <c r="J728" s="256" t="s">
        <v>3655</v>
      </c>
      <c r="K728" s="256" t="s">
        <v>4325</v>
      </c>
      <c r="Q728" s="256" t="s">
        <v>3658</v>
      </c>
      <c r="R728" s="256" t="s">
        <v>3327</v>
      </c>
      <c r="S728" s="256" t="s">
        <v>58</v>
      </c>
      <c r="T728" s="256" t="s">
        <v>3434</v>
      </c>
      <c r="U728" s="84"/>
      <c r="V728" s="498">
        <v>0</v>
      </c>
      <c r="W728" s="498">
        <v>1</v>
      </c>
      <c r="X728" s="508">
        <v>0.1</v>
      </c>
      <c r="Y728" s="508">
        <v>0.2</v>
      </c>
      <c r="Z728" s="508">
        <v>0.4</v>
      </c>
      <c r="AA728" s="508">
        <v>0.6</v>
      </c>
      <c r="AB728" s="508">
        <v>0.8</v>
      </c>
      <c r="AC728" s="508">
        <v>1</v>
      </c>
      <c r="AE728" s="256" t="s">
        <v>3512</v>
      </c>
      <c r="AG728" s="256" t="s">
        <v>4328</v>
      </c>
      <c r="AS728" s="84"/>
    </row>
    <row r="729" spans="1:45" s="256" customFormat="1" ht="24.6" customHeight="1">
      <c r="A729" s="499">
        <v>727</v>
      </c>
      <c r="B729" s="256" t="s">
        <v>4317</v>
      </c>
      <c r="C729" s="256" t="s">
        <v>4317</v>
      </c>
      <c r="F729" s="256" t="s">
        <v>3599</v>
      </c>
      <c r="H729" s="256" t="s">
        <v>3655</v>
      </c>
      <c r="I729" s="256" t="s">
        <v>3656</v>
      </c>
      <c r="J729" s="256" t="s">
        <v>3655</v>
      </c>
      <c r="K729" s="256" t="s">
        <v>4325</v>
      </c>
      <c r="Q729" s="256" t="s">
        <v>3658</v>
      </c>
      <c r="R729" s="256" t="s">
        <v>3327</v>
      </c>
      <c r="S729" s="256" t="s">
        <v>58</v>
      </c>
      <c r="T729" s="256" t="s">
        <v>3434</v>
      </c>
      <c r="U729" s="84"/>
      <c r="V729" s="498">
        <v>0</v>
      </c>
      <c r="W729" s="498">
        <v>1</v>
      </c>
      <c r="X729" s="508">
        <v>0.1</v>
      </c>
      <c r="Y729" s="508">
        <v>0.2</v>
      </c>
      <c r="Z729" s="508">
        <v>0.4</v>
      </c>
      <c r="AA729" s="508">
        <v>0.6</v>
      </c>
      <c r="AB729" s="508">
        <v>0.8</v>
      </c>
      <c r="AC729" s="508">
        <v>1</v>
      </c>
      <c r="AE729" s="256" t="s">
        <v>3512</v>
      </c>
      <c r="AG729" s="256" t="s">
        <v>4329</v>
      </c>
      <c r="AS729" s="84"/>
    </row>
    <row r="730" spans="1:45" s="256" customFormat="1" ht="24.6" customHeight="1">
      <c r="A730" s="500">
        <v>728</v>
      </c>
      <c r="B730" s="256" t="s">
        <v>4317</v>
      </c>
      <c r="C730" s="256" t="s">
        <v>4317</v>
      </c>
      <c r="F730" s="256" t="s">
        <v>3599</v>
      </c>
      <c r="H730" s="256" t="s">
        <v>3655</v>
      </c>
      <c r="I730" s="256" t="s">
        <v>3656</v>
      </c>
      <c r="J730" s="256" t="s">
        <v>3655</v>
      </c>
      <c r="K730" s="256" t="s">
        <v>4325</v>
      </c>
      <c r="Q730" s="256" t="s">
        <v>3658</v>
      </c>
      <c r="R730" s="256" t="s">
        <v>3327</v>
      </c>
      <c r="S730" s="256" t="s">
        <v>58</v>
      </c>
      <c r="T730" s="256" t="s">
        <v>3434</v>
      </c>
      <c r="U730" s="84"/>
      <c r="V730" s="498">
        <v>0</v>
      </c>
      <c r="W730" s="498">
        <v>1</v>
      </c>
      <c r="X730" s="508">
        <v>0.1</v>
      </c>
      <c r="Y730" s="508">
        <v>0.2</v>
      </c>
      <c r="Z730" s="508">
        <v>0.4</v>
      </c>
      <c r="AA730" s="508">
        <v>0.6</v>
      </c>
      <c r="AB730" s="508">
        <v>0.8</v>
      </c>
      <c r="AC730" s="508">
        <v>1</v>
      </c>
      <c r="AE730" s="256" t="s">
        <v>3512</v>
      </c>
      <c r="AG730" s="256" t="s">
        <v>4330</v>
      </c>
      <c r="AS730" s="84"/>
    </row>
    <row r="731" spans="1:45" s="256" customFormat="1" ht="24.6" customHeight="1">
      <c r="A731" s="496">
        <v>729</v>
      </c>
      <c r="B731" s="256" t="s">
        <v>4317</v>
      </c>
      <c r="C731" s="256" t="s">
        <v>4317</v>
      </c>
      <c r="F731" s="256" t="s">
        <v>3599</v>
      </c>
      <c r="H731" s="279" t="s">
        <v>3601</v>
      </c>
      <c r="J731" s="256" t="s">
        <v>4331</v>
      </c>
      <c r="K731" s="256" t="s">
        <v>4332</v>
      </c>
      <c r="Q731" s="256" t="s">
        <v>3658</v>
      </c>
      <c r="R731" s="256" t="s">
        <v>3219</v>
      </c>
      <c r="S731" s="256" t="s">
        <v>4254</v>
      </c>
      <c r="T731" s="256" t="s">
        <v>3434</v>
      </c>
      <c r="U731" s="84"/>
      <c r="V731" s="498">
        <v>0</v>
      </c>
      <c r="W731" s="508">
        <v>1</v>
      </c>
      <c r="X731" s="498">
        <v>0.1</v>
      </c>
      <c r="Y731" s="498">
        <v>0.2</v>
      </c>
      <c r="Z731" s="498">
        <v>0.4</v>
      </c>
      <c r="AA731" s="498">
        <v>0.6</v>
      </c>
      <c r="AB731" s="498">
        <v>0.8</v>
      </c>
      <c r="AC731" s="498">
        <v>1</v>
      </c>
      <c r="AE731" s="256" t="s">
        <v>4255</v>
      </c>
      <c r="AF731" s="256" t="s">
        <v>3435</v>
      </c>
      <c r="AG731" s="256" t="s">
        <v>4333</v>
      </c>
      <c r="AH731" s="256" t="s">
        <v>1153</v>
      </c>
      <c r="AS731" s="84"/>
    </row>
    <row r="732" spans="1:45" s="256" customFormat="1" ht="24.6" customHeight="1">
      <c r="A732" s="499">
        <v>730</v>
      </c>
      <c r="B732" s="256" t="s">
        <v>4317</v>
      </c>
      <c r="C732" s="256" t="s">
        <v>4317</v>
      </c>
      <c r="F732" s="256" t="s">
        <v>3599</v>
      </c>
      <c r="H732" s="279" t="s">
        <v>3601</v>
      </c>
      <c r="J732" s="256" t="s">
        <v>4331</v>
      </c>
      <c r="K732" s="256" t="s">
        <v>4332</v>
      </c>
      <c r="Q732" s="256" t="s">
        <v>3658</v>
      </c>
      <c r="R732" s="256" t="s">
        <v>3219</v>
      </c>
      <c r="S732" s="256" t="s">
        <v>4254</v>
      </c>
      <c r="T732" s="256" t="s">
        <v>3434</v>
      </c>
      <c r="U732" s="84"/>
      <c r="V732" s="498">
        <v>0</v>
      </c>
      <c r="W732" s="508">
        <v>1</v>
      </c>
      <c r="X732" s="498">
        <v>0.1</v>
      </c>
      <c r="Y732" s="498">
        <v>0.2</v>
      </c>
      <c r="Z732" s="498">
        <v>0.4</v>
      </c>
      <c r="AA732" s="498">
        <v>0.6</v>
      </c>
      <c r="AB732" s="498">
        <v>0.8</v>
      </c>
      <c r="AC732" s="498">
        <v>1</v>
      </c>
      <c r="AE732" s="256" t="s">
        <v>4255</v>
      </c>
      <c r="AF732" s="256" t="s">
        <v>3435</v>
      </c>
      <c r="AG732" s="256" t="s">
        <v>4333</v>
      </c>
      <c r="AH732" s="256" t="s">
        <v>1153</v>
      </c>
      <c r="AS732" s="84"/>
    </row>
    <row r="733" spans="1:45" s="256" customFormat="1" ht="24.6" customHeight="1">
      <c r="A733" s="496">
        <v>731</v>
      </c>
      <c r="B733" s="256" t="s">
        <v>4317</v>
      </c>
      <c r="C733" s="256" t="s">
        <v>4317</v>
      </c>
      <c r="F733" s="256" t="s">
        <v>3599</v>
      </c>
      <c r="H733" s="279" t="s">
        <v>3601</v>
      </c>
      <c r="J733" s="256" t="s">
        <v>4331</v>
      </c>
      <c r="K733" s="256" t="s">
        <v>4332</v>
      </c>
      <c r="Q733" s="256" t="s">
        <v>3658</v>
      </c>
      <c r="R733" s="256" t="s">
        <v>3219</v>
      </c>
      <c r="S733" s="256" t="s">
        <v>4254</v>
      </c>
      <c r="T733" s="256" t="s">
        <v>3434</v>
      </c>
      <c r="U733" s="84"/>
      <c r="V733" s="498">
        <v>0</v>
      </c>
      <c r="W733" s="508">
        <v>1</v>
      </c>
      <c r="X733" s="498">
        <v>0.1</v>
      </c>
      <c r="Y733" s="498">
        <v>0.2</v>
      </c>
      <c r="Z733" s="498">
        <v>0.4</v>
      </c>
      <c r="AA733" s="498">
        <v>0.6</v>
      </c>
      <c r="AB733" s="498">
        <v>0.8</v>
      </c>
      <c r="AC733" s="498">
        <v>1</v>
      </c>
      <c r="AE733" s="256" t="s">
        <v>4255</v>
      </c>
      <c r="AF733" s="256" t="s">
        <v>3435</v>
      </c>
      <c r="AG733" s="256" t="s">
        <v>4333</v>
      </c>
      <c r="AH733" s="256" t="s">
        <v>1153</v>
      </c>
      <c r="AS733" s="84"/>
    </row>
    <row r="734" spans="1:45" s="256" customFormat="1" ht="24.6" customHeight="1">
      <c r="A734" s="499">
        <v>732</v>
      </c>
      <c r="B734" s="256" t="s">
        <v>4317</v>
      </c>
      <c r="C734" s="256" t="s">
        <v>4317</v>
      </c>
      <c r="F734" s="256" t="s">
        <v>3599</v>
      </c>
      <c r="H734" s="279" t="s">
        <v>3601</v>
      </c>
      <c r="J734" s="256" t="s">
        <v>4331</v>
      </c>
      <c r="K734" s="256" t="s">
        <v>4334</v>
      </c>
      <c r="Q734" s="256" t="s">
        <v>3658</v>
      </c>
      <c r="R734" s="256" t="s">
        <v>4334</v>
      </c>
      <c r="S734" s="256" t="s">
        <v>4335</v>
      </c>
      <c r="U734" s="84"/>
      <c r="V734" s="498">
        <v>0</v>
      </c>
      <c r="W734" s="498">
        <v>1</v>
      </c>
      <c r="X734" s="508">
        <v>0.1</v>
      </c>
      <c r="Y734" s="508">
        <v>0.2</v>
      </c>
      <c r="Z734" s="508">
        <v>0.4</v>
      </c>
      <c r="AA734" s="508">
        <v>0.6</v>
      </c>
      <c r="AB734" s="508">
        <v>0.8</v>
      </c>
      <c r="AC734" s="508">
        <v>1</v>
      </c>
      <c r="AS734" s="84"/>
    </row>
    <row r="735" spans="1:45" s="256" customFormat="1" ht="24.6" customHeight="1">
      <c r="A735" s="500">
        <v>733</v>
      </c>
      <c r="B735" s="256" t="s">
        <v>4317</v>
      </c>
      <c r="C735" s="256" t="s">
        <v>4317</v>
      </c>
      <c r="F735" s="256" t="s">
        <v>3599</v>
      </c>
      <c r="H735" s="279" t="s">
        <v>3601</v>
      </c>
      <c r="J735" s="256" t="s">
        <v>4331</v>
      </c>
      <c r="K735" s="256" t="s">
        <v>4334</v>
      </c>
      <c r="Q735" s="256" t="s">
        <v>3658</v>
      </c>
      <c r="R735" s="256" t="s">
        <v>4334</v>
      </c>
      <c r="S735" s="256" t="s">
        <v>4335</v>
      </c>
      <c r="U735" s="84"/>
      <c r="V735" s="498">
        <v>0</v>
      </c>
      <c r="W735" s="498">
        <v>1</v>
      </c>
      <c r="X735" s="508">
        <v>0.1</v>
      </c>
      <c r="Y735" s="508">
        <v>0.2</v>
      </c>
      <c r="Z735" s="508">
        <v>0.4</v>
      </c>
      <c r="AA735" s="508">
        <v>0.6</v>
      </c>
      <c r="AB735" s="508">
        <v>0.8</v>
      </c>
      <c r="AC735" s="508">
        <v>1</v>
      </c>
      <c r="AS735" s="84"/>
    </row>
    <row r="736" spans="1:45" s="256" customFormat="1" ht="24.6" customHeight="1">
      <c r="A736" s="496">
        <v>734</v>
      </c>
      <c r="B736" s="256" t="s">
        <v>4317</v>
      </c>
      <c r="C736" s="256" t="s">
        <v>4317</v>
      </c>
      <c r="F736" s="256" t="s">
        <v>3599</v>
      </c>
      <c r="H736" s="279" t="s">
        <v>3601</v>
      </c>
      <c r="J736" s="256" t="s">
        <v>4331</v>
      </c>
      <c r="K736" s="256" t="s">
        <v>4334</v>
      </c>
      <c r="Q736" s="256" t="s">
        <v>3658</v>
      </c>
      <c r="R736" s="256" t="s">
        <v>4334</v>
      </c>
      <c r="S736" s="256" t="s">
        <v>4335</v>
      </c>
      <c r="U736" s="84"/>
      <c r="V736" s="498">
        <v>0</v>
      </c>
      <c r="W736" s="498">
        <v>1</v>
      </c>
      <c r="X736" s="508">
        <v>0.1</v>
      </c>
      <c r="Y736" s="508">
        <v>0.2</v>
      </c>
      <c r="Z736" s="508">
        <v>0.4</v>
      </c>
      <c r="AA736" s="508">
        <v>0.6</v>
      </c>
      <c r="AB736" s="508">
        <v>0.8</v>
      </c>
      <c r="AC736" s="508">
        <v>1</v>
      </c>
      <c r="AS736" s="84"/>
    </row>
    <row r="737" spans="1:48" s="256" customFormat="1" ht="24.6" customHeight="1">
      <c r="A737" s="499">
        <v>735</v>
      </c>
      <c r="B737" s="256" t="s">
        <v>4317</v>
      </c>
      <c r="C737" s="256" t="s">
        <v>4317</v>
      </c>
      <c r="F737" s="256" t="s">
        <v>3599</v>
      </c>
      <c r="H737" s="279" t="s">
        <v>3601</v>
      </c>
      <c r="J737" s="256" t="s">
        <v>4331</v>
      </c>
      <c r="K737" s="256" t="s">
        <v>4334</v>
      </c>
      <c r="Q737" s="256" t="s">
        <v>3658</v>
      </c>
      <c r="R737" s="256" t="s">
        <v>4334</v>
      </c>
      <c r="S737" s="256" t="s">
        <v>4335</v>
      </c>
      <c r="U737" s="84"/>
      <c r="V737" s="498">
        <v>0</v>
      </c>
      <c r="W737" s="498">
        <v>1</v>
      </c>
      <c r="X737" s="508">
        <v>0.1</v>
      </c>
      <c r="Y737" s="508">
        <v>0.2</v>
      </c>
      <c r="Z737" s="508">
        <v>0.4</v>
      </c>
      <c r="AA737" s="508">
        <v>0.6</v>
      </c>
      <c r="AB737" s="508">
        <v>0.8</v>
      </c>
      <c r="AC737" s="508">
        <v>1</v>
      </c>
      <c r="AS737" s="84"/>
    </row>
    <row r="738" spans="1:48" s="256" customFormat="1" ht="24.6" customHeight="1">
      <c r="A738" s="496">
        <v>736</v>
      </c>
      <c r="B738" s="256" t="s">
        <v>4317</v>
      </c>
      <c r="C738" s="256" t="s">
        <v>4317</v>
      </c>
      <c r="F738" s="256" t="s">
        <v>3599</v>
      </c>
      <c r="H738" s="256" t="s">
        <v>3740</v>
      </c>
      <c r="J738" s="256" t="s">
        <v>3740</v>
      </c>
      <c r="K738" s="256" t="s">
        <v>4325</v>
      </c>
      <c r="Q738" s="256" t="s">
        <v>3658</v>
      </c>
      <c r="R738" s="256" t="s">
        <v>3359</v>
      </c>
      <c r="S738" s="256" t="s">
        <v>58</v>
      </c>
      <c r="T738" s="256" t="s">
        <v>3434</v>
      </c>
      <c r="U738" s="84"/>
      <c r="V738" s="498">
        <v>0</v>
      </c>
      <c r="W738" s="498">
        <v>1</v>
      </c>
      <c r="X738" s="508">
        <v>0.1</v>
      </c>
      <c r="Y738" s="508">
        <v>0.2</v>
      </c>
      <c r="Z738" s="508">
        <v>0.4</v>
      </c>
      <c r="AA738" s="508">
        <v>0.6</v>
      </c>
      <c r="AB738" s="508">
        <v>0.8</v>
      </c>
      <c r="AC738" s="508">
        <v>1</v>
      </c>
      <c r="AE738" s="256" t="s">
        <v>3512</v>
      </c>
      <c r="AG738" s="256" t="s">
        <v>4328</v>
      </c>
      <c r="AS738" s="84"/>
    </row>
    <row r="739" spans="1:48" s="256" customFormat="1" ht="24.6" customHeight="1">
      <c r="A739" s="499">
        <v>737</v>
      </c>
      <c r="B739" s="256" t="s">
        <v>4317</v>
      </c>
      <c r="C739" s="256" t="s">
        <v>4317</v>
      </c>
      <c r="F739" s="256" t="s">
        <v>3599</v>
      </c>
      <c r="H739" s="256" t="s">
        <v>3740</v>
      </c>
      <c r="J739" s="256" t="s">
        <v>3740</v>
      </c>
      <c r="K739" s="256" t="s">
        <v>4325</v>
      </c>
      <c r="Q739" s="256" t="s">
        <v>3658</v>
      </c>
      <c r="R739" s="256" t="s">
        <v>3359</v>
      </c>
      <c r="S739" s="256" t="s">
        <v>58</v>
      </c>
      <c r="T739" s="256" t="s">
        <v>3434</v>
      </c>
      <c r="U739" s="84"/>
      <c r="V739" s="498">
        <v>0</v>
      </c>
      <c r="W739" s="498">
        <v>1</v>
      </c>
      <c r="X739" s="508">
        <v>0.1</v>
      </c>
      <c r="Y739" s="508">
        <v>0.2</v>
      </c>
      <c r="Z739" s="508">
        <v>0.4</v>
      </c>
      <c r="AA739" s="508">
        <v>0.6</v>
      </c>
      <c r="AB739" s="508">
        <v>0.8</v>
      </c>
      <c r="AC739" s="508">
        <v>1</v>
      </c>
      <c r="AE739" s="256" t="s">
        <v>3512</v>
      </c>
      <c r="AG739" s="256" t="s">
        <v>4329</v>
      </c>
      <c r="AS739" s="84"/>
    </row>
    <row r="740" spans="1:48" s="256" customFormat="1" ht="24.6" customHeight="1">
      <c r="A740" s="500">
        <v>738</v>
      </c>
      <c r="B740" s="256" t="s">
        <v>4317</v>
      </c>
      <c r="C740" s="256" t="s">
        <v>4317</v>
      </c>
      <c r="F740" s="256" t="s">
        <v>3599</v>
      </c>
      <c r="H740" s="256" t="s">
        <v>3740</v>
      </c>
      <c r="J740" s="256" t="s">
        <v>3740</v>
      </c>
      <c r="K740" s="256" t="s">
        <v>4325</v>
      </c>
      <c r="Q740" s="256" t="s">
        <v>3658</v>
      </c>
      <c r="R740" s="256" t="s">
        <v>3359</v>
      </c>
      <c r="S740" s="256" t="s">
        <v>58</v>
      </c>
      <c r="T740" s="256" t="s">
        <v>3434</v>
      </c>
      <c r="U740" s="84"/>
      <c r="V740" s="498">
        <v>0</v>
      </c>
      <c r="W740" s="498">
        <v>1</v>
      </c>
      <c r="X740" s="508">
        <v>0.1</v>
      </c>
      <c r="Y740" s="508">
        <v>0.2</v>
      </c>
      <c r="Z740" s="508">
        <v>0.4</v>
      </c>
      <c r="AA740" s="508">
        <v>0.6</v>
      </c>
      <c r="AB740" s="508">
        <v>0.8</v>
      </c>
      <c r="AC740" s="508">
        <v>1</v>
      </c>
      <c r="AE740" s="256" t="s">
        <v>3512</v>
      </c>
      <c r="AG740" s="256" t="s">
        <v>4330</v>
      </c>
      <c r="AS740" s="84"/>
    </row>
    <row r="741" spans="1:48" s="256" customFormat="1" ht="29.65" customHeight="1">
      <c r="A741" s="499">
        <v>747</v>
      </c>
      <c r="B741" s="256" t="s">
        <v>4317</v>
      </c>
      <c r="C741" s="256" t="s">
        <v>4317</v>
      </c>
      <c r="F741" s="256" t="s">
        <v>3761</v>
      </c>
      <c r="H741" s="256" t="s">
        <v>3790</v>
      </c>
      <c r="I741" s="256" t="s">
        <v>3791</v>
      </c>
      <c r="J741" s="256" t="s">
        <v>3790</v>
      </c>
      <c r="K741" s="256" t="s">
        <v>4336</v>
      </c>
      <c r="Q741" s="256" t="s">
        <v>3658</v>
      </c>
      <c r="R741" s="256" t="s">
        <v>3332</v>
      </c>
      <c r="S741" s="256" t="s">
        <v>26</v>
      </c>
      <c r="T741" s="256" t="s">
        <v>3582</v>
      </c>
      <c r="U741" s="84"/>
      <c r="V741" s="498">
        <v>0</v>
      </c>
      <c r="W741" s="508">
        <v>1</v>
      </c>
      <c r="X741" s="508">
        <v>0.1</v>
      </c>
      <c r="Y741" s="508">
        <v>0.2</v>
      </c>
      <c r="Z741" s="508">
        <v>0.4</v>
      </c>
      <c r="AA741" s="508">
        <v>0.6</v>
      </c>
      <c r="AB741" s="508">
        <v>0.8</v>
      </c>
      <c r="AC741" s="508">
        <v>1</v>
      </c>
      <c r="AE741" s="256" t="s">
        <v>3512</v>
      </c>
      <c r="AL741" s="256" t="s">
        <v>4337</v>
      </c>
      <c r="AS741" s="84"/>
    </row>
    <row r="742" spans="1:48" s="256" customFormat="1" ht="29.65" customHeight="1">
      <c r="A742" s="500">
        <v>748</v>
      </c>
      <c r="B742" s="256" t="s">
        <v>4317</v>
      </c>
      <c r="C742" s="256" t="s">
        <v>4317</v>
      </c>
      <c r="F742" s="256" t="s">
        <v>3761</v>
      </c>
      <c r="H742" s="256" t="s">
        <v>3790</v>
      </c>
      <c r="I742" s="256" t="s">
        <v>3791</v>
      </c>
      <c r="J742" s="256" t="s">
        <v>3790</v>
      </c>
      <c r="K742" s="256" t="s">
        <v>4336</v>
      </c>
      <c r="Q742" s="256" t="s">
        <v>3658</v>
      </c>
      <c r="R742" s="256" t="s">
        <v>3332</v>
      </c>
      <c r="S742" s="256" t="s">
        <v>26</v>
      </c>
      <c r="T742" s="256" t="s">
        <v>3582</v>
      </c>
      <c r="U742" s="84"/>
      <c r="V742" s="498">
        <v>0</v>
      </c>
      <c r="W742" s="508">
        <v>1</v>
      </c>
      <c r="X742" s="508">
        <v>0.1</v>
      </c>
      <c r="Y742" s="508">
        <v>0.2</v>
      </c>
      <c r="Z742" s="508">
        <v>0.4</v>
      </c>
      <c r="AA742" s="508">
        <v>0.6</v>
      </c>
      <c r="AB742" s="508">
        <v>0.8</v>
      </c>
      <c r="AC742" s="508">
        <v>1</v>
      </c>
      <c r="AE742" s="256" t="s">
        <v>3512</v>
      </c>
      <c r="AS742" s="84"/>
    </row>
    <row r="743" spans="1:48" s="256" customFormat="1" ht="29.65" customHeight="1">
      <c r="A743" s="496">
        <v>749</v>
      </c>
      <c r="B743" s="256" t="s">
        <v>4317</v>
      </c>
      <c r="C743" s="256" t="s">
        <v>4317</v>
      </c>
      <c r="F743" s="256" t="s">
        <v>3761</v>
      </c>
      <c r="H743" s="256" t="s">
        <v>3790</v>
      </c>
      <c r="I743" s="256" t="s">
        <v>3791</v>
      </c>
      <c r="J743" s="256" t="s">
        <v>3790</v>
      </c>
      <c r="K743" s="256" t="s">
        <v>4336</v>
      </c>
      <c r="Q743" s="256" t="s">
        <v>3658</v>
      </c>
      <c r="R743" s="256" t="s">
        <v>3332</v>
      </c>
      <c r="S743" s="256" t="s">
        <v>26</v>
      </c>
      <c r="T743" s="256" t="s">
        <v>3582</v>
      </c>
      <c r="U743" s="84"/>
      <c r="V743" s="498">
        <v>0</v>
      </c>
      <c r="W743" s="508">
        <v>1</v>
      </c>
      <c r="X743" s="508">
        <v>0.1</v>
      </c>
      <c r="Y743" s="508">
        <v>0.2</v>
      </c>
      <c r="Z743" s="508">
        <v>0.4</v>
      </c>
      <c r="AA743" s="508">
        <v>0.6</v>
      </c>
      <c r="AB743" s="508">
        <v>0.8</v>
      </c>
      <c r="AC743" s="508">
        <v>1</v>
      </c>
      <c r="AE743" s="256" t="s">
        <v>3512</v>
      </c>
      <c r="AS743" s="84"/>
    </row>
    <row r="744" spans="1:48" s="256" customFormat="1" ht="40.15" customHeight="1">
      <c r="A744" s="499">
        <v>750</v>
      </c>
      <c r="B744" s="256" t="s">
        <v>4317</v>
      </c>
      <c r="C744" s="256" t="s">
        <v>4317</v>
      </c>
      <c r="F744" s="256" t="s">
        <v>3761</v>
      </c>
      <c r="H744" s="256" t="s">
        <v>4338</v>
      </c>
      <c r="J744" s="256" t="s">
        <v>4338</v>
      </c>
      <c r="K744" s="256" t="s">
        <v>4339</v>
      </c>
      <c r="Q744" s="256" t="s">
        <v>3658</v>
      </c>
      <c r="R744" s="256" t="s">
        <v>3346</v>
      </c>
      <c r="S744" s="256" t="s">
        <v>58</v>
      </c>
      <c r="T744" s="256" t="s">
        <v>3582</v>
      </c>
      <c r="U744" s="84"/>
      <c r="V744" s="498">
        <v>0</v>
      </c>
      <c r="W744" s="498">
        <v>1</v>
      </c>
      <c r="X744" s="508">
        <v>0.1</v>
      </c>
      <c r="Y744" s="508">
        <v>0.2</v>
      </c>
      <c r="Z744" s="508">
        <v>0.4</v>
      </c>
      <c r="AA744" s="508">
        <v>0.6</v>
      </c>
      <c r="AB744" s="508">
        <v>0.8</v>
      </c>
      <c r="AC744" s="508">
        <v>1</v>
      </c>
      <c r="AE744" s="256" t="s">
        <v>4340</v>
      </c>
      <c r="AF744" s="256">
        <v>2025</v>
      </c>
      <c r="AG744" s="256" t="s">
        <v>4341</v>
      </c>
      <c r="AH744" s="256" t="s">
        <v>26</v>
      </c>
      <c r="AL744" s="256" t="s">
        <v>4342</v>
      </c>
      <c r="AS744" s="84"/>
    </row>
    <row r="745" spans="1:48" s="256" customFormat="1" ht="30" customHeight="1">
      <c r="A745" s="496">
        <v>751</v>
      </c>
      <c r="B745" s="256" t="s">
        <v>4317</v>
      </c>
      <c r="C745" s="256" t="s">
        <v>4317</v>
      </c>
      <c r="F745" s="256" t="s">
        <v>3761</v>
      </c>
      <c r="H745" s="256" t="s">
        <v>4338</v>
      </c>
      <c r="J745" s="256" t="s">
        <v>4338</v>
      </c>
      <c r="K745" s="256" t="s">
        <v>4339</v>
      </c>
      <c r="Q745" s="256" t="s">
        <v>3658</v>
      </c>
      <c r="R745" s="256" t="s">
        <v>3346</v>
      </c>
      <c r="S745" s="256" t="s">
        <v>58</v>
      </c>
      <c r="T745" s="256" t="s">
        <v>3582</v>
      </c>
      <c r="U745" s="84"/>
      <c r="V745" s="498">
        <v>0</v>
      </c>
      <c r="W745" s="508">
        <v>1</v>
      </c>
      <c r="X745" s="508">
        <v>0.1</v>
      </c>
      <c r="Y745" s="508">
        <v>0.2</v>
      </c>
      <c r="Z745" s="508">
        <v>0.4</v>
      </c>
      <c r="AA745" s="508">
        <v>0.6</v>
      </c>
      <c r="AB745" s="508">
        <v>0.8</v>
      </c>
      <c r="AC745" s="508">
        <v>1</v>
      </c>
      <c r="AE745" s="256" t="s">
        <v>4340</v>
      </c>
      <c r="AF745" s="256" t="s">
        <v>3435</v>
      </c>
      <c r="AG745" s="256" t="s">
        <v>4343</v>
      </c>
      <c r="AH745" s="256" t="s">
        <v>26</v>
      </c>
      <c r="AL745" s="279"/>
      <c r="AM745" s="279"/>
      <c r="AN745" s="279"/>
      <c r="AO745" s="279"/>
      <c r="AP745" s="279"/>
      <c r="AQ745" s="279"/>
      <c r="AR745" s="279"/>
      <c r="AS745" s="84"/>
      <c r="AT745" s="279"/>
      <c r="AU745" s="279"/>
    </row>
    <row r="746" spans="1:48" s="256" customFormat="1" ht="30" customHeight="1">
      <c r="A746" s="499">
        <v>752</v>
      </c>
      <c r="B746" s="256" t="s">
        <v>4317</v>
      </c>
      <c r="C746" s="256" t="s">
        <v>4317</v>
      </c>
      <c r="F746" s="256" t="s">
        <v>3761</v>
      </c>
      <c r="H746" s="256" t="s">
        <v>4338</v>
      </c>
      <c r="J746" s="256" t="s">
        <v>4338</v>
      </c>
      <c r="K746" s="256" t="s">
        <v>4339</v>
      </c>
      <c r="Q746" s="256" t="s">
        <v>3658</v>
      </c>
      <c r="R746" s="256" t="s">
        <v>3346</v>
      </c>
      <c r="S746" s="256" t="s">
        <v>58</v>
      </c>
      <c r="T746" s="256" t="s">
        <v>3582</v>
      </c>
      <c r="U746" s="84"/>
      <c r="V746" s="498">
        <v>0</v>
      </c>
      <c r="W746" s="508">
        <v>1</v>
      </c>
      <c r="X746" s="508">
        <v>0.1</v>
      </c>
      <c r="Y746" s="508">
        <v>0.2</v>
      </c>
      <c r="Z746" s="508">
        <v>0.4</v>
      </c>
      <c r="AA746" s="508">
        <v>0.6</v>
      </c>
      <c r="AB746" s="508">
        <v>0.8</v>
      </c>
      <c r="AC746" s="508">
        <v>1</v>
      </c>
      <c r="AE746" s="256" t="s">
        <v>4340</v>
      </c>
      <c r="AF746" s="256" t="s">
        <v>3435</v>
      </c>
      <c r="AG746" s="256" t="s">
        <v>4344</v>
      </c>
      <c r="AH746" s="256" t="s">
        <v>26</v>
      </c>
      <c r="AK746" s="260"/>
      <c r="AL746" s="270"/>
      <c r="AM746" s="270"/>
      <c r="AN746" s="270"/>
      <c r="AO746" s="270"/>
      <c r="AP746" s="270"/>
      <c r="AQ746" s="270"/>
      <c r="AR746" s="270"/>
      <c r="AS746" s="107"/>
      <c r="AT746" s="270"/>
      <c r="AU746" s="270"/>
      <c r="AV746" s="274"/>
    </row>
    <row r="747" spans="1:48" s="256" customFormat="1" ht="30" customHeight="1">
      <c r="A747" s="500">
        <v>753</v>
      </c>
      <c r="B747" s="256" t="s">
        <v>4317</v>
      </c>
      <c r="C747" s="256" t="s">
        <v>4317</v>
      </c>
      <c r="F747" s="256" t="s">
        <v>3761</v>
      </c>
      <c r="H747" s="256" t="s">
        <v>4338</v>
      </c>
      <c r="J747" s="256" t="s">
        <v>4338</v>
      </c>
      <c r="K747" s="256" t="s">
        <v>4339</v>
      </c>
      <c r="Q747" s="256" t="s">
        <v>3658</v>
      </c>
      <c r="R747" s="256" t="s">
        <v>3346</v>
      </c>
      <c r="S747" s="256" t="s">
        <v>58</v>
      </c>
      <c r="T747" s="256" t="s">
        <v>3582</v>
      </c>
      <c r="U747" s="84"/>
      <c r="V747" s="498">
        <v>0</v>
      </c>
      <c r="W747" s="508">
        <v>1</v>
      </c>
      <c r="X747" s="508">
        <v>0.1</v>
      </c>
      <c r="Y747" s="508">
        <v>0.2</v>
      </c>
      <c r="Z747" s="508">
        <v>0.4</v>
      </c>
      <c r="AA747" s="508">
        <v>0.6</v>
      </c>
      <c r="AB747" s="508">
        <v>0.8</v>
      </c>
      <c r="AC747" s="508">
        <v>1</v>
      </c>
      <c r="AE747" s="256" t="s">
        <v>4340</v>
      </c>
      <c r="AF747" s="256">
        <v>2030</v>
      </c>
      <c r="AG747" s="256" t="s">
        <v>4345</v>
      </c>
      <c r="AH747" s="256" t="s">
        <v>26</v>
      </c>
      <c r="AK747" s="260"/>
      <c r="AL747" s="270"/>
      <c r="AM747" s="270"/>
      <c r="AN747" s="270"/>
      <c r="AO747" s="270"/>
      <c r="AP747" s="270"/>
      <c r="AQ747" s="270"/>
      <c r="AR747" s="270"/>
      <c r="AS747" s="107"/>
      <c r="AT747" s="270"/>
      <c r="AU747" s="270"/>
      <c r="AV747" s="274"/>
    </row>
    <row r="748" spans="1:48" s="256" customFormat="1" ht="24.6" customHeight="1">
      <c r="A748" s="496">
        <v>754</v>
      </c>
      <c r="B748" s="256" t="s">
        <v>4317</v>
      </c>
      <c r="C748" s="256" t="s">
        <v>4317</v>
      </c>
      <c r="F748" s="256" t="s">
        <v>3972</v>
      </c>
      <c r="H748" s="256" t="s">
        <v>4047</v>
      </c>
      <c r="J748" s="256" t="s">
        <v>4047</v>
      </c>
      <c r="K748" s="256" t="s">
        <v>4346</v>
      </c>
      <c r="Q748" s="256" t="s">
        <v>3658</v>
      </c>
      <c r="R748" s="256" t="s">
        <v>3331</v>
      </c>
      <c r="S748" s="256" t="s">
        <v>2145</v>
      </c>
      <c r="T748" s="256" t="s">
        <v>3434</v>
      </c>
      <c r="U748" s="84"/>
      <c r="V748" s="498">
        <v>0</v>
      </c>
      <c r="W748" s="508">
        <v>1</v>
      </c>
      <c r="X748" s="508">
        <v>0.1</v>
      </c>
      <c r="Y748" s="508">
        <v>0.2</v>
      </c>
      <c r="Z748" s="508">
        <v>0.4</v>
      </c>
      <c r="AA748" s="508">
        <v>0.6</v>
      </c>
      <c r="AB748" s="508">
        <v>0.8</v>
      </c>
      <c r="AC748" s="508">
        <v>1</v>
      </c>
      <c r="AE748" s="256" t="s">
        <v>3512</v>
      </c>
      <c r="AS748" s="84"/>
    </row>
    <row r="749" spans="1:48" s="256" customFormat="1" ht="24.6" customHeight="1">
      <c r="A749" s="499">
        <v>755</v>
      </c>
      <c r="B749" s="256" t="s">
        <v>4317</v>
      </c>
      <c r="C749" s="256" t="s">
        <v>4317</v>
      </c>
      <c r="F749" s="256" t="s">
        <v>3972</v>
      </c>
      <c r="H749" s="256" t="s">
        <v>4047</v>
      </c>
      <c r="J749" s="256" t="s">
        <v>4047</v>
      </c>
      <c r="K749" s="256" t="s">
        <v>4346</v>
      </c>
      <c r="Q749" s="256" t="s">
        <v>3658</v>
      </c>
      <c r="R749" s="256" t="s">
        <v>3331</v>
      </c>
      <c r="S749" s="256" t="s">
        <v>2145</v>
      </c>
      <c r="T749" s="256" t="s">
        <v>3434</v>
      </c>
      <c r="U749" s="84"/>
      <c r="V749" s="498">
        <v>0</v>
      </c>
      <c r="W749" s="508">
        <v>1</v>
      </c>
      <c r="X749" s="508">
        <v>0.1</v>
      </c>
      <c r="Y749" s="508">
        <v>0.2</v>
      </c>
      <c r="Z749" s="508">
        <v>0.4</v>
      </c>
      <c r="AA749" s="508">
        <v>0.6</v>
      </c>
      <c r="AB749" s="508">
        <v>0.8</v>
      </c>
      <c r="AC749" s="508">
        <v>1</v>
      </c>
      <c r="AE749" s="256" t="s">
        <v>3512</v>
      </c>
      <c r="AS749" s="84"/>
    </row>
    <row r="750" spans="1:48" s="256" customFormat="1" ht="24.6" customHeight="1">
      <c r="A750" s="496">
        <v>756</v>
      </c>
      <c r="B750" s="256" t="s">
        <v>4317</v>
      </c>
      <c r="C750" s="256" t="s">
        <v>4317</v>
      </c>
      <c r="F750" s="256" t="s">
        <v>3972</v>
      </c>
      <c r="H750" s="256" t="s">
        <v>4047</v>
      </c>
      <c r="J750" s="256" t="s">
        <v>4047</v>
      </c>
      <c r="K750" s="256" t="s">
        <v>4346</v>
      </c>
      <c r="Q750" s="256" t="s">
        <v>3658</v>
      </c>
      <c r="R750" s="256" t="s">
        <v>3331</v>
      </c>
      <c r="S750" s="256" t="s">
        <v>2145</v>
      </c>
      <c r="T750" s="256" t="s">
        <v>3434</v>
      </c>
      <c r="U750" s="84"/>
      <c r="V750" s="498">
        <v>0</v>
      </c>
      <c r="W750" s="508">
        <v>1</v>
      </c>
      <c r="X750" s="508">
        <v>0.1</v>
      </c>
      <c r="Y750" s="508">
        <v>0.2</v>
      </c>
      <c r="Z750" s="508">
        <v>0.4</v>
      </c>
      <c r="AA750" s="508">
        <v>0.6</v>
      </c>
      <c r="AB750" s="508">
        <v>0.8</v>
      </c>
      <c r="AC750" s="508">
        <v>1</v>
      </c>
      <c r="AE750" s="256" t="s">
        <v>3512</v>
      </c>
      <c r="AS750" s="84"/>
    </row>
    <row r="751" spans="1:48" s="256" customFormat="1" ht="24.6" customHeight="1">
      <c r="A751" s="499">
        <v>757</v>
      </c>
      <c r="B751" s="256" t="s">
        <v>4317</v>
      </c>
      <c r="C751" s="256" t="s">
        <v>4317</v>
      </c>
      <c r="F751" s="256" t="s">
        <v>3972</v>
      </c>
      <c r="H751" s="256" t="s">
        <v>4047</v>
      </c>
      <c r="J751" s="256" t="s">
        <v>4047</v>
      </c>
      <c r="K751" s="256" t="s">
        <v>4346</v>
      </c>
      <c r="Q751" s="256" t="s">
        <v>3658</v>
      </c>
      <c r="R751" s="256" t="s">
        <v>3331</v>
      </c>
      <c r="S751" s="256" t="s">
        <v>2145</v>
      </c>
      <c r="T751" s="256" t="s">
        <v>3434</v>
      </c>
      <c r="U751" s="84"/>
      <c r="V751" s="498">
        <v>0</v>
      </c>
      <c r="W751" s="508">
        <v>1</v>
      </c>
      <c r="X751" s="508">
        <v>0.1</v>
      </c>
      <c r="Y751" s="508">
        <v>0.2</v>
      </c>
      <c r="Z751" s="508">
        <v>0.4</v>
      </c>
      <c r="AA751" s="508">
        <v>0.6</v>
      </c>
      <c r="AB751" s="508">
        <v>0.8</v>
      </c>
      <c r="AC751" s="508">
        <v>1</v>
      </c>
      <c r="AE751" s="256" t="s">
        <v>3512</v>
      </c>
      <c r="AS751" s="84"/>
    </row>
    <row r="752" spans="1:48" s="256" customFormat="1" ht="24.6" customHeight="1">
      <c r="A752" s="500">
        <v>758</v>
      </c>
      <c r="B752" s="256" t="s">
        <v>4317</v>
      </c>
      <c r="C752" s="256" t="s">
        <v>4317</v>
      </c>
      <c r="F752" s="256" t="s">
        <v>3972</v>
      </c>
      <c r="H752" s="256" t="s">
        <v>4128</v>
      </c>
      <c r="J752" s="256" t="s">
        <v>4130</v>
      </c>
      <c r="K752" s="256" t="s">
        <v>4347</v>
      </c>
      <c r="Q752" s="256" t="s">
        <v>3658</v>
      </c>
      <c r="R752" s="256" t="s">
        <v>3347</v>
      </c>
      <c r="S752" s="256" t="s">
        <v>75</v>
      </c>
      <c r="T752" s="256" t="s">
        <v>3434</v>
      </c>
      <c r="U752" s="84"/>
      <c r="V752" s="498">
        <v>0</v>
      </c>
      <c r="W752" s="508">
        <v>1</v>
      </c>
      <c r="X752" s="508">
        <v>0.1</v>
      </c>
      <c r="Y752" s="508">
        <v>0.2</v>
      </c>
      <c r="Z752" s="508">
        <v>0.4</v>
      </c>
      <c r="AA752" s="508">
        <v>0.6</v>
      </c>
      <c r="AB752" s="508">
        <v>0.8</v>
      </c>
      <c r="AC752" s="508">
        <v>1</v>
      </c>
      <c r="AE752" s="256" t="s">
        <v>3512</v>
      </c>
      <c r="AS752" s="84"/>
    </row>
    <row r="753" spans="1:48" s="256" customFormat="1" ht="24.6" customHeight="1">
      <c r="A753" s="496">
        <v>759</v>
      </c>
      <c r="B753" s="256" t="s">
        <v>4317</v>
      </c>
      <c r="C753" s="256" t="s">
        <v>4317</v>
      </c>
      <c r="F753" s="256" t="s">
        <v>3972</v>
      </c>
      <c r="H753" s="256" t="s">
        <v>4128</v>
      </c>
      <c r="J753" s="256" t="s">
        <v>4130</v>
      </c>
      <c r="K753" s="256" t="s">
        <v>4347</v>
      </c>
      <c r="Q753" s="256" t="s">
        <v>3658</v>
      </c>
      <c r="R753" s="256" t="s">
        <v>3347</v>
      </c>
      <c r="S753" s="256" t="s">
        <v>75</v>
      </c>
      <c r="T753" s="256" t="s">
        <v>3434</v>
      </c>
      <c r="U753" s="84"/>
      <c r="V753" s="498">
        <v>0</v>
      </c>
      <c r="W753" s="508">
        <v>1</v>
      </c>
      <c r="X753" s="508">
        <v>0.1</v>
      </c>
      <c r="Y753" s="508">
        <v>0.2</v>
      </c>
      <c r="Z753" s="508">
        <v>0.4</v>
      </c>
      <c r="AA753" s="508">
        <v>0.6</v>
      </c>
      <c r="AB753" s="508">
        <v>0.8</v>
      </c>
      <c r="AC753" s="508">
        <v>1</v>
      </c>
      <c r="AE753" s="256" t="s">
        <v>3512</v>
      </c>
      <c r="AS753" s="84"/>
    </row>
    <row r="754" spans="1:48" s="256" customFormat="1" ht="24.6" customHeight="1">
      <c r="A754" s="499">
        <v>760</v>
      </c>
      <c r="B754" s="256" t="s">
        <v>4317</v>
      </c>
      <c r="C754" s="256" t="s">
        <v>4317</v>
      </c>
      <c r="F754" s="256" t="s">
        <v>3972</v>
      </c>
      <c r="H754" s="256" t="s">
        <v>4128</v>
      </c>
      <c r="J754" s="256" t="s">
        <v>4130</v>
      </c>
      <c r="K754" s="256" t="s">
        <v>4347</v>
      </c>
      <c r="Q754" s="256" t="s">
        <v>3658</v>
      </c>
      <c r="R754" s="256" t="s">
        <v>3347</v>
      </c>
      <c r="S754" s="256" t="s">
        <v>75</v>
      </c>
      <c r="T754" s="256" t="s">
        <v>3434</v>
      </c>
      <c r="U754" s="84"/>
      <c r="V754" s="498">
        <v>0</v>
      </c>
      <c r="W754" s="508">
        <v>1</v>
      </c>
      <c r="X754" s="508">
        <v>0.1</v>
      </c>
      <c r="Y754" s="508">
        <v>0.2</v>
      </c>
      <c r="Z754" s="508">
        <v>0.4</v>
      </c>
      <c r="AA754" s="508">
        <v>0.6</v>
      </c>
      <c r="AB754" s="508">
        <v>0.8</v>
      </c>
      <c r="AC754" s="508">
        <v>1</v>
      </c>
      <c r="AE754" s="256" t="s">
        <v>3512</v>
      </c>
      <c r="AS754" s="84"/>
    </row>
    <row r="755" spans="1:48" s="256" customFormat="1" ht="43.9" customHeight="1">
      <c r="A755" s="496">
        <v>761</v>
      </c>
      <c r="B755" s="256" t="s">
        <v>4317</v>
      </c>
      <c r="C755" s="256" t="s">
        <v>4317</v>
      </c>
      <c r="F755" s="256" t="s">
        <v>3972</v>
      </c>
      <c r="H755" s="256" t="s">
        <v>3973</v>
      </c>
      <c r="J755" s="256" t="s">
        <v>3973</v>
      </c>
      <c r="K755" s="256" t="s">
        <v>4348</v>
      </c>
      <c r="P755" s="84"/>
      <c r="Q755" s="256" t="s">
        <v>3658</v>
      </c>
      <c r="R755" s="256" t="s">
        <v>3271</v>
      </c>
      <c r="S755" s="256" t="s">
        <v>2145</v>
      </c>
      <c r="T755" s="256" t="s">
        <v>3434</v>
      </c>
      <c r="V755" s="498">
        <v>0</v>
      </c>
      <c r="W755" s="508">
        <v>1</v>
      </c>
      <c r="X755" s="508">
        <v>0.1</v>
      </c>
      <c r="Y755" s="508">
        <v>0.2</v>
      </c>
      <c r="Z755" s="508">
        <v>0.4</v>
      </c>
      <c r="AA755" s="508">
        <v>0.6</v>
      </c>
      <c r="AB755" s="508">
        <v>0.8</v>
      </c>
      <c r="AC755" s="508">
        <v>1</v>
      </c>
      <c r="AE755" s="256" t="s">
        <v>3512</v>
      </c>
      <c r="AN755" s="84"/>
    </row>
    <row r="756" spans="1:48" s="256" customFormat="1" ht="24.6" customHeight="1">
      <c r="A756" s="499">
        <v>762</v>
      </c>
      <c r="B756" s="256" t="s">
        <v>4317</v>
      </c>
      <c r="C756" s="256" t="s">
        <v>4317</v>
      </c>
      <c r="F756" s="256" t="s">
        <v>4349</v>
      </c>
      <c r="H756" s="256" t="s">
        <v>3939</v>
      </c>
      <c r="J756" s="256" t="s">
        <v>3939</v>
      </c>
      <c r="K756" s="256" t="s">
        <v>4350</v>
      </c>
      <c r="Q756" s="256" t="s">
        <v>3658</v>
      </c>
      <c r="R756" s="256" t="s">
        <v>3318</v>
      </c>
      <c r="S756" s="256" t="s">
        <v>26</v>
      </c>
      <c r="T756" s="256" t="s">
        <v>3582</v>
      </c>
      <c r="U756" s="84"/>
      <c r="V756" s="498">
        <v>0</v>
      </c>
      <c r="W756" s="508">
        <v>1</v>
      </c>
      <c r="X756" s="508">
        <v>0.1</v>
      </c>
      <c r="Y756" s="508">
        <v>0.2</v>
      </c>
      <c r="Z756" s="508">
        <v>0.4</v>
      </c>
      <c r="AA756" s="508">
        <v>0.6</v>
      </c>
      <c r="AB756" s="508">
        <v>0.8</v>
      </c>
      <c r="AC756" s="508">
        <v>1</v>
      </c>
      <c r="AE756" s="256" t="s">
        <v>3512</v>
      </c>
      <c r="AL756" s="256" t="s">
        <v>4351</v>
      </c>
      <c r="AS756" s="84"/>
    </row>
    <row r="757" spans="1:48" s="256" customFormat="1" ht="24.6" customHeight="1">
      <c r="A757" s="500">
        <v>763</v>
      </c>
      <c r="B757" s="256" t="s">
        <v>4317</v>
      </c>
      <c r="C757" s="256" t="s">
        <v>4317</v>
      </c>
      <c r="F757" s="256" t="s">
        <v>4349</v>
      </c>
      <c r="H757" s="256" t="s">
        <v>3939</v>
      </c>
      <c r="J757" s="256" t="s">
        <v>3939</v>
      </c>
      <c r="K757" s="256" t="s">
        <v>4350</v>
      </c>
      <c r="Q757" s="256" t="s">
        <v>3658</v>
      </c>
      <c r="R757" s="256" t="s">
        <v>3318</v>
      </c>
      <c r="S757" s="256" t="s">
        <v>26</v>
      </c>
      <c r="T757" s="256" t="s">
        <v>3434</v>
      </c>
      <c r="U757" s="84"/>
      <c r="V757" s="498">
        <v>0</v>
      </c>
      <c r="W757" s="498">
        <v>1</v>
      </c>
      <c r="X757" s="508">
        <v>0.1</v>
      </c>
      <c r="Y757" s="508">
        <v>0.2</v>
      </c>
      <c r="Z757" s="508">
        <v>0.4</v>
      </c>
      <c r="AA757" s="508">
        <v>0.6</v>
      </c>
      <c r="AB757" s="508">
        <v>0.8</v>
      </c>
      <c r="AC757" s="508">
        <v>1</v>
      </c>
      <c r="AE757" s="256" t="s">
        <v>3512</v>
      </c>
      <c r="AS757" s="84"/>
    </row>
    <row r="758" spans="1:48" s="256" customFormat="1" ht="24.6" customHeight="1">
      <c r="A758" s="496">
        <v>764</v>
      </c>
      <c r="B758" s="256" t="s">
        <v>4317</v>
      </c>
      <c r="C758" s="256" t="s">
        <v>4317</v>
      </c>
      <c r="F758" s="256" t="s">
        <v>4349</v>
      </c>
      <c r="H758" s="256" t="s">
        <v>3939</v>
      </c>
      <c r="J758" s="256" t="s">
        <v>3939</v>
      </c>
      <c r="K758" s="256" t="s">
        <v>4350</v>
      </c>
      <c r="Q758" s="256" t="s">
        <v>3658</v>
      </c>
      <c r="R758" s="256" t="s">
        <v>3318</v>
      </c>
      <c r="S758" s="256" t="s">
        <v>26</v>
      </c>
      <c r="T758" s="256" t="s">
        <v>3434</v>
      </c>
      <c r="U758" s="84"/>
      <c r="V758" s="498">
        <v>0</v>
      </c>
      <c r="W758" s="498">
        <v>1</v>
      </c>
      <c r="X758" s="508">
        <v>0.1</v>
      </c>
      <c r="Y758" s="508">
        <v>0.2</v>
      </c>
      <c r="Z758" s="508">
        <v>0.4</v>
      </c>
      <c r="AA758" s="508">
        <v>0.6</v>
      </c>
      <c r="AB758" s="508">
        <v>0.8</v>
      </c>
      <c r="AC758" s="508">
        <v>1</v>
      </c>
      <c r="AE758" s="256" t="s">
        <v>3512</v>
      </c>
      <c r="AS758" s="84"/>
    </row>
    <row r="759" spans="1:48" s="256" customFormat="1" ht="38.65" customHeight="1">
      <c r="A759" s="499">
        <v>765</v>
      </c>
      <c r="B759" s="256" t="s">
        <v>4317</v>
      </c>
      <c r="C759" s="256" t="s">
        <v>4317</v>
      </c>
      <c r="F759" s="256" t="s">
        <v>4349</v>
      </c>
      <c r="H759" s="256" t="s">
        <v>3939</v>
      </c>
      <c r="J759" s="256" t="s">
        <v>3939</v>
      </c>
      <c r="K759" s="256" t="s">
        <v>4352</v>
      </c>
      <c r="Q759" s="256" t="s">
        <v>3658</v>
      </c>
      <c r="R759" s="256" t="s">
        <v>3311</v>
      </c>
      <c r="S759" s="256" t="s">
        <v>69</v>
      </c>
      <c r="T759" s="256" t="s">
        <v>3434</v>
      </c>
      <c r="U759" s="84"/>
      <c r="V759" s="498">
        <v>0</v>
      </c>
      <c r="W759" s="508">
        <v>1</v>
      </c>
      <c r="X759" s="508">
        <v>0.1</v>
      </c>
      <c r="Y759" s="508">
        <v>0.2</v>
      </c>
      <c r="Z759" s="508">
        <v>0.4</v>
      </c>
      <c r="AA759" s="508">
        <v>0.6</v>
      </c>
      <c r="AB759" s="508">
        <v>0.8</v>
      </c>
      <c r="AC759" s="508">
        <v>1</v>
      </c>
      <c r="AE759" s="256" t="s">
        <v>3512</v>
      </c>
      <c r="AS759" s="84"/>
    </row>
    <row r="760" spans="1:48" s="256" customFormat="1" ht="38.65" customHeight="1">
      <c r="A760" s="496">
        <v>766</v>
      </c>
      <c r="B760" s="256" t="s">
        <v>4317</v>
      </c>
      <c r="C760" s="256" t="s">
        <v>4317</v>
      </c>
      <c r="F760" s="256" t="s">
        <v>4349</v>
      </c>
      <c r="H760" s="256" t="s">
        <v>3939</v>
      </c>
      <c r="J760" s="256" t="s">
        <v>3939</v>
      </c>
      <c r="K760" s="256" t="s">
        <v>4352</v>
      </c>
      <c r="Q760" s="256" t="s">
        <v>3658</v>
      </c>
      <c r="R760" s="256" t="s">
        <v>3311</v>
      </c>
      <c r="S760" s="256" t="s">
        <v>69</v>
      </c>
      <c r="T760" s="256" t="s">
        <v>3434</v>
      </c>
      <c r="U760" s="84"/>
      <c r="V760" s="498">
        <v>0</v>
      </c>
      <c r="W760" s="508">
        <v>1</v>
      </c>
      <c r="X760" s="508">
        <v>0.1</v>
      </c>
      <c r="Y760" s="508">
        <v>0.2</v>
      </c>
      <c r="Z760" s="508">
        <v>0.4</v>
      </c>
      <c r="AA760" s="508">
        <v>0.6</v>
      </c>
      <c r="AB760" s="508">
        <v>0.8</v>
      </c>
      <c r="AC760" s="508">
        <v>1</v>
      </c>
      <c r="AE760" s="256" t="s">
        <v>3512</v>
      </c>
      <c r="AS760" s="84"/>
    </row>
    <row r="761" spans="1:48" s="256" customFormat="1" ht="38.65" customHeight="1">
      <c r="A761" s="499">
        <v>767</v>
      </c>
      <c r="B761" s="256" t="s">
        <v>4317</v>
      </c>
      <c r="C761" s="256" t="s">
        <v>4317</v>
      </c>
      <c r="F761" s="256" t="s">
        <v>4349</v>
      </c>
      <c r="H761" s="256" t="s">
        <v>3939</v>
      </c>
      <c r="J761" s="256" t="s">
        <v>3939</v>
      </c>
      <c r="K761" s="256" t="s">
        <v>4353</v>
      </c>
      <c r="Q761" s="256" t="s">
        <v>3658</v>
      </c>
      <c r="R761" s="256" t="s">
        <v>3270</v>
      </c>
      <c r="S761" s="256" t="s">
        <v>69</v>
      </c>
      <c r="T761" s="256" t="s">
        <v>3434</v>
      </c>
      <c r="U761" s="84"/>
      <c r="V761" s="498">
        <v>0</v>
      </c>
      <c r="W761" s="508">
        <v>1</v>
      </c>
      <c r="X761" s="508">
        <v>0.1</v>
      </c>
      <c r="Y761" s="508">
        <v>0.2</v>
      </c>
      <c r="Z761" s="508">
        <v>0.4</v>
      </c>
      <c r="AA761" s="508">
        <v>0.6</v>
      </c>
      <c r="AB761" s="508">
        <v>0.8</v>
      </c>
      <c r="AC761" s="508">
        <v>1</v>
      </c>
      <c r="AE761" s="256" t="s">
        <v>3512</v>
      </c>
      <c r="AL761" s="279"/>
      <c r="AM761" s="279"/>
      <c r="AN761" s="279"/>
      <c r="AO761" s="279"/>
      <c r="AP761" s="279"/>
      <c r="AQ761" s="279"/>
      <c r="AR761" s="279"/>
      <c r="AS761" s="84"/>
      <c r="AT761" s="279"/>
      <c r="AU761" s="279"/>
    </row>
    <row r="762" spans="1:48" s="256" customFormat="1" ht="24.6" customHeight="1">
      <c r="A762" s="500">
        <v>768</v>
      </c>
      <c r="B762" s="497" t="s">
        <v>3654</v>
      </c>
      <c r="C762" s="256" t="s">
        <v>4296</v>
      </c>
      <c r="F762" s="256" t="s">
        <v>4349</v>
      </c>
      <c r="H762" s="256" t="s">
        <v>3953</v>
      </c>
      <c r="J762" s="256" t="s">
        <v>3953</v>
      </c>
      <c r="K762" s="256" t="s">
        <v>4354</v>
      </c>
      <c r="Q762" s="256" t="s">
        <v>3658</v>
      </c>
      <c r="R762" s="256" t="s">
        <v>3340</v>
      </c>
      <c r="S762" s="256" t="s">
        <v>840</v>
      </c>
      <c r="T762" s="256" t="s">
        <v>3582</v>
      </c>
      <c r="U762" s="84"/>
      <c r="V762" s="508">
        <v>0</v>
      </c>
      <c r="W762" s="508">
        <v>1</v>
      </c>
      <c r="X762" s="508">
        <v>0.1</v>
      </c>
      <c r="Y762" s="508">
        <v>0.2</v>
      </c>
      <c r="Z762" s="508">
        <v>0.4</v>
      </c>
      <c r="AA762" s="508">
        <v>0.6</v>
      </c>
      <c r="AB762" s="508">
        <v>0.8</v>
      </c>
      <c r="AC762" s="508">
        <v>1</v>
      </c>
      <c r="AE762" s="256" t="s">
        <v>4355</v>
      </c>
      <c r="AG762" s="256" t="s">
        <v>4356</v>
      </c>
      <c r="AH762" s="256" t="s">
        <v>4355</v>
      </c>
      <c r="AK762" s="260"/>
      <c r="AL762" s="270" t="s">
        <v>4357</v>
      </c>
      <c r="AM762" s="270"/>
      <c r="AN762" s="270"/>
      <c r="AO762" s="270"/>
      <c r="AP762" s="270"/>
      <c r="AQ762" s="270"/>
      <c r="AR762" s="220" t="s">
        <v>4223</v>
      </c>
      <c r="AS762" s="107"/>
      <c r="AT762" s="270"/>
      <c r="AU762" s="270"/>
      <c r="AV762" s="274"/>
    </row>
    <row r="763" spans="1:48" s="256" customFormat="1" ht="24.6" customHeight="1">
      <c r="A763" s="496">
        <v>769</v>
      </c>
      <c r="B763" s="497" t="s">
        <v>3654</v>
      </c>
      <c r="C763" s="256" t="s">
        <v>4296</v>
      </c>
      <c r="F763" s="256" t="s">
        <v>4349</v>
      </c>
      <c r="H763" s="256" t="s">
        <v>3953</v>
      </c>
      <c r="J763" s="256" t="s">
        <v>3953</v>
      </c>
      <c r="K763" s="256" t="s">
        <v>4354</v>
      </c>
      <c r="Q763" s="256" t="s">
        <v>3658</v>
      </c>
      <c r="R763" s="256" t="s">
        <v>3340</v>
      </c>
      <c r="S763" s="256" t="s">
        <v>840</v>
      </c>
      <c r="T763" s="256" t="s">
        <v>3582</v>
      </c>
      <c r="U763" s="84"/>
      <c r="V763" s="508">
        <v>0</v>
      </c>
      <c r="W763" s="508">
        <v>1</v>
      </c>
      <c r="X763" s="508">
        <v>0.1</v>
      </c>
      <c r="Y763" s="508">
        <v>0.2</v>
      </c>
      <c r="Z763" s="508">
        <v>0.4</v>
      </c>
      <c r="AA763" s="508">
        <v>0.6</v>
      </c>
      <c r="AB763" s="508">
        <v>0.8</v>
      </c>
      <c r="AC763" s="508">
        <v>1</v>
      </c>
      <c r="AE763" s="256" t="s">
        <v>4355</v>
      </c>
      <c r="AG763" s="256" t="s">
        <v>4358</v>
      </c>
      <c r="AH763" s="256" t="s">
        <v>4355</v>
      </c>
      <c r="AK763" s="260"/>
      <c r="AL763" s="270"/>
      <c r="AM763" s="270"/>
      <c r="AN763" s="270"/>
      <c r="AO763" s="270"/>
      <c r="AP763" s="270"/>
      <c r="AQ763" s="270"/>
      <c r="AR763" s="220" t="s">
        <v>4223</v>
      </c>
      <c r="AS763" s="107"/>
      <c r="AT763" s="270"/>
      <c r="AU763" s="270"/>
      <c r="AV763" s="274"/>
    </row>
    <row r="764" spans="1:48" s="256" customFormat="1" ht="24.6" customHeight="1">
      <c r="A764" s="499">
        <v>770</v>
      </c>
      <c r="B764" s="497" t="s">
        <v>3654</v>
      </c>
      <c r="C764" s="256" t="s">
        <v>4296</v>
      </c>
      <c r="F764" s="256" t="s">
        <v>4349</v>
      </c>
      <c r="H764" s="256" t="s">
        <v>3953</v>
      </c>
      <c r="J764" s="256" t="s">
        <v>3953</v>
      </c>
      <c r="K764" s="256" t="s">
        <v>4354</v>
      </c>
      <c r="Q764" s="256" t="s">
        <v>3658</v>
      </c>
      <c r="R764" s="256" t="s">
        <v>3340</v>
      </c>
      <c r="S764" s="256" t="s">
        <v>840</v>
      </c>
      <c r="T764" s="256" t="s">
        <v>3582</v>
      </c>
      <c r="U764" s="84"/>
      <c r="V764" s="508">
        <v>0</v>
      </c>
      <c r="W764" s="508">
        <v>1</v>
      </c>
      <c r="X764" s="508">
        <v>0.1</v>
      </c>
      <c r="Y764" s="508">
        <v>0.2</v>
      </c>
      <c r="Z764" s="508">
        <v>0.4</v>
      </c>
      <c r="AA764" s="508">
        <v>0.6</v>
      </c>
      <c r="AB764" s="508">
        <v>0.8</v>
      </c>
      <c r="AC764" s="508">
        <v>1</v>
      </c>
      <c r="AE764" s="256" t="s">
        <v>4355</v>
      </c>
      <c r="AG764" s="256" t="s">
        <v>4359</v>
      </c>
      <c r="AH764" s="256" t="s">
        <v>4355</v>
      </c>
      <c r="AK764" s="260"/>
      <c r="AL764" s="270"/>
      <c r="AM764" s="270"/>
      <c r="AN764" s="270"/>
      <c r="AO764" s="270"/>
      <c r="AP764" s="270"/>
      <c r="AQ764" s="270"/>
      <c r="AR764" s="220" t="s">
        <v>4223</v>
      </c>
      <c r="AS764" s="107"/>
      <c r="AT764" s="270"/>
      <c r="AU764" s="270"/>
      <c r="AV764" s="274"/>
    </row>
    <row r="765" spans="1:48" s="256" customFormat="1" ht="24.6" customHeight="1">
      <c r="A765" s="496">
        <v>771</v>
      </c>
      <c r="B765" s="497" t="s">
        <v>3654</v>
      </c>
      <c r="C765" s="256" t="s">
        <v>4296</v>
      </c>
      <c r="F765" s="256" t="s">
        <v>4349</v>
      </c>
      <c r="H765" s="256" t="s">
        <v>3953</v>
      </c>
      <c r="J765" s="256" t="s">
        <v>3953</v>
      </c>
      <c r="K765" s="256" t="s">
        <v>4354</v>
      </c>
      <c r="M765" s="256" t="s">
        <v>3340</v>
      </c>
      <c r="N765" s="256" t="s">
        <v>840</v>
      </c>
      <c r="P765" s="84"/>
      <c r="Q765" s="256" t="s">
        <v>3658</v>
      </c>
      <c r="R765" s="256" t="s">
        <v>3340</v>
      </c>
      <c r="S765" s="256" t="s">
        <v>840</v>
      </c>
      <c r="T765" s="256" t="s">
        <v>3582</v>
      </c>
      <c r="V765" s="508">
        <v>0</v>
      </c>
      <c r="W765" s="508">
        <v>1</v>
      </c>
      <c r="X765" s="508">
        <v>0.1</v>
      </c>
      <c r="Y765" s="508">
        <v>0.2</v>
      </c>
      <c r="Z765" s="508">
        <v>0.4</v>
      </c>
      <c r="AA765" s="508">
        <v>0.6</v>
      </c>
      <c r="AB765" s="508">
        <v>0.8</v>
      </c>
      <c r="AC765" s="508">
        <v>1</v>
      </c>
      <c r="AE765" s="256" t="s">
        <v>4355</v>
      </c>
      <c r="AG765" s="256" t="s">
        <v>4360</v>
      </c>
      <c r="AH765" s="256" t="s">
        <v>4355</v>
      </c>
      <c r="AK765" s="260"/>
      <c r="AL765" s="270"/>
      <c r="AM765" s="270"/>
      <c r="AN765" s="107"/>
      <c r="AO765" s="270"/>
      <c r="AP765" s="270"/>
      <c r="AQ765" s="270"/>
      <c r="AR765" s="220" t="s">
        <v>4223</v>
      </c>
      <c r="AS765" s="270"/>
      <c r="AT765" s="270"/>
      <c r="AU765" s="270"/>
      <c r="AV765" s="274"/>
    </row>
    <row r="766" spans="1:48" s="256" customFormat="1" ht="24.6" customHeight="1">
      <c r="A766" s="499">
        <v>772</v>
      </c>
      <c r="B766" s="497" t="s">
        <v>3654</v>
      </c>
      <c r="C766" s="256" t="s">
        <v>4296</v>
      </c>
      <c r="F766" s="256" t="s">
        <v>4349</v>
      </c>
      <c r="H766" s="256" t="s">
        <v>3953</v>
      </c>
      <c r="J766" s="256" t="s">
        <v>3953</v>
      </c>
      <c r="K766" s="256" t="s">
        <v>4354</v>
      </c>
      <c r="M766" s="256" t="s">
        <v>3340</v>
      </c>
      <c r="N766" s="256" t="s">
        <v>840</v>
      </c>
      <c r="P766" s="84"/>
      <c r="Q766" s="256" t="s">
        <v>3658</v>
      </c>
      <c r="R766" s="256" t="s">
        <v>3340</v>
      </c>
      <c r="S766" s="256" t="s">
        <v>840</v>
      </c>
      <c r="T766" s="256" t="s">
        <v>3582</v>
      </c>
      <c r="V766" s="508">
        <v>0</v>
      </c>
      <c r="W766" s="508">
        <v>1</v>
      </c>
      <c r="X766" s="508">
        <v>0.1</v>
      </c>
      <c r="Y766" s="508">
        <v>0.2</v>
      </c>
      <c r="Z766" s="508">
        <v>0.4</v>
      </c>
      <c r="AA766" s="508">
        <v>0.6</v>
      </c>
      <c r="AB766" s="508">
        <v>0.8</v>
      </c>
      <c r="AC766" s="508">
        <v>1</v>
      </c>
      <c r="AE766" s="256" t="s">
        <v>4355</v>
      </c>
      <c r="AG766" s="256" t="s">
        <v>4361</v>
      </c>
      <c r="AH766" s="256" t="s">
        <v>4355</v>
      </c>
      <c r="AK766" s="260"/>
      <c r="AL766" s="270"/>
      <c r="AM766" s="270"/>
      <c r="AN766" s="107"/>
      <c r="AO766" s="270"/>
      <c r="AP766" s="270"/>
      <c r="AQ766" s="270"/>
      <c r="AR766" s="220" t="s">
        <v>4223</v>
      </c>
      <c r="AS766" s="270"/>
      <c r="AT766" s="270"/>
      <c r="AU766" s="270"/>
      <c r="AV766" s="274"/>
    </row>
    <row r="767" spans="1:48" s="256" customFormat="1" ht="24.6" customHeight="1">
      <c r="A767" s="500">
        <v>773</v>
      </c>
      <c r="B767" s="256" t="s">
        <v>4317</v>
      </c>
      <c r="C767" s="256" t="s">
        <v>4317</v>
      </c>
      <c r="F767" s="256" t="s">
        <v>4349</v>
      </c>
      <c r="H767" s="256" t="s">
        <v>3953</v>
      </c>
      <c r="J767" s="256" t="s">
        <v>3953</v>
      </c>
      <c r="K767" s="256" t="s">
        <v>4362</v>
      </c>
      <c r="Q767" s="256" t="s">
        <v>3658</v>
      </c>
      <c r="R767" s="256" t="s">
        <v>3324</v>
      </c>
      <c r="S767" s="256" t="s">
        <v>840</v>
      </c>
      <c r="T767" s="256" t="s">
        <v>3582</v>
      </c>
      <c r="U767" s="84"/>
      <c r="V767" s="508">
        <v>0</v>
      </c>
      <c r="W767" s="508">
        <v>1</v>
      </c>
      <c r="X767" s="508">
        <v>0.1</v>
      </c>
      <c r="Y767" s="508">
        <v>0.2</v>
      </c>
      <c r="Z767" s="508">
        <v>0.4</v>
      </c>
      <c r="AA767" s="508">
        <v>0.6</v>
      </c>
      <c r="AB767" s="508">
        <v>0.8</v>
      </c>
      <c r="AC767" s="508">
        <v>1</v>
      </c>
      <c r="AE767" s="256" t="s">
        <v>4355</v>
      </c>
      <c r="AF767" s="256">
        <v>2025</v>
      </c>
      <c r="AG767" s="256" t="s">
        <v>4363</v>
      </c>
      <c r="AH767" s="256" t="s">
        <v>840</v>
      </c>
      <c r="AK767" s="260"/>
      <c r="AL767" s="270" t="s">
        <v>4364</v>
      </c>
      <c r="AM767" s="270"/>
      <c r="AN767" s="270"/>
      <c r="AO767" s="270"/>
      <c r="AP767" s="270"/>
      <c r="AQ767" s="270"/>
      <c r="AR767" s="270"/>
      <c r="AS767" s="107"/>
      <c r="AT767" s="270"/>
      <c r="AU767" s="270"/>
      <c r="AV767" s="274"/>
    </row>
    <row r="768" spans="1:48" s="256" customFormat="1" ht="24.6" customHeight="1">
      <c r="A768" s="496">
        <v>774</v>
      </c>
      <c r="B768" s="256" t="s">
        <v>4317</v>
      </c>
      <c r="C768" s="256" t="s">
        <v>4317</v>
      </c>
      <c r="F768" s="256" t="s">
        <v>4349</v>
      </c>
      <c r="H768" s="256" t="s">
        <v>3953</v>
      </c>
      <c r="J768" s="256" t="s">
        <v>3953</v>
      </c>
      <c r="K768" s="256" t="s">
        <v>4362</v>
      </c>
      <c r="Q768" s="256" t="s">
        <v>3658</v>
      </c>
      <c r="R768" s="256" t="s">
        <v>3324</v>
      </c>
      <c r="S768" s="256" t="s">
        <v>840</v>
      </c>
      <c r="T768" s="256" t="s">
        <v>3582</v>
      </c>
      <c r="U768" s="84"/>
      <c r="V768" s="508">
        <v>0</v>
      </c>
      <c r="W768" s="508">
        <v>1</v>
      </c>
      <c r="X768" s="508">
        <v>0.1</v>
      </c>
      <c r="Y768" s="508">
        <v>0.2</v>
      </c>
      <c r="Z768" s="508">
        <v>0.4</v>
      </c>
      <c r="AA768" s="508">
        <v>0.6</v>
      </c>
      <c r="AB768" s="508">
        <v>0.8</v>
      </c>
      <c r="AC768" s="508">
        <v>1</v>
      </c>
      <c r="AE768" s="256" t="s">
        <v>4355</v>
      </c>
      <c r="AF768" s="256" t="s">
        <v>3835</v>
      </c>
      <c r="AG768" s="256" t="s">
        <v>4365</v>
      </c>
      <c r="AH768" s="256" t="s">
        <v>840</v>
      </c>
      <c r="AK768" s="260"/>
      <c r="AL768" s="270"/>
      <c r="AM768" s="270"/>
      <c r="AN768" s="270"/>
      <c r="AO768" s="270"/>
      <c r="AP768" s="270"/>
      <c r="AQ768" s="270"/>
      <c r="AR768" s="270"/>
      <c r="AS768" s="107"/>
      <c r="AT768" s="270"/>
      <c r="AU768" s="270"/>
      <c r="AV768" s="274"/>
    </row>
    <row r="769" spans="1:49" s="256" customFormat="1" ht="24.6" customHeight="1">
      <c r="A769" s="499">
        <v>775</v>
      </c>
      <c r="B769" s="256" t="s">
        <v>4317</v>
      </c>
      <c r="C769" s="256" t="s">
        <v>4317</v>
      </c>
      <c r="F769" s="256" t="s">
        <v>4349</v>
      </c>
      <c r="H769" s="256" t="s">
        <v>3953</v>
      </c>
      <c r="J769" s="256" t="s">
        <v>3953</v>
      </c>
      <c r="K769" s="256" t="s">
        <v>4362</v>
      </c>
      <c r="Q769" s="256" t="s">
        <v>3658</v>
      </c>
      <c r="R769" s="256" t="s">
        <v>3324</v>
      </c>
      <c r="S769" s="256" t="s">
        <v>840</v>
      </c>
      <c r="T769" s="256" t="s">
        <v>3582</v>
      </c>
      <c r="U769" s="84"/>
      <c r="V769" s="508">
        <v>0</v>
      </c>
      <c r="W769" s="508">
        <v>1</v>
      </c>
      <c r="X769" s="508">
        <v>0.1</v>
      </c>
      <c r="Y769" s="508">
        <v>0.2</v>
      </c>
      <c r="Z769" s="508">
        <v>0.4</v>
      </c>
      <c r="AA769" s="508">
        <v>0.6</v>
      </c>
      <c r="AB769" s="508">
        <v>0.8</v>
      </c>
      <c r="AC769" s="508">
        <v>1</v>
      </c>
      <c r="AE769" s="256" t="s">
        <v>4355</v>
      </c>
      <c r="AF769" s="256">
        <v>2030</v>
      </c>
      <c r="AG769" s="256" t="s">
        <v>4366</v>
      </c>
      <c r="AH769" s="256" t="s">
        <v>840</v>
      </c>
      <c r="AK769" s="280"/>
      <c r="AL769" s="270"/>
      <c r="AM769" s="270"/>
      <c r="AN769" s="270"/>
      <c r="AO769" s="270"/>
      <c r="AP769" s="270"/>
      <c r="AQ769" s="270"/>
      <c r="AR769" s="270"/>
      <c r="AS769" s="107"/>
      <c r="AT769" s="270"/>
      <c r="AU769" s="270"/>
      <c r="AV769" s="274"/>
    </row>
    <row r="770" spans="1:49" s="256" customFormat="1" ht="61.15" customHeight="1">
      <c r="A770" s="496">
        <v>776</v>
      </c>
      <c r="B770" s="256" t="s">
        <v>4317</v>
      </c>
      <c r="C770" s="256" t="s">
        <v>4317</v>
      </c>
      <c r="F770" s="256" t="s">
        <v>4349</v>
      </c>
      <c r="H770" s="256" t="s">
        <v>4231</v>
      </c>
      <c r="J770" s="256" t="s">
        <v>4231</v>
      </c>
      <c r="K770" s="256" t="s">
        <v>4367</v>
      </c>
      <c r="Q770" s="256" t="s">
        <v>3658</v>
      </c>
      <c r="R770" s="256" t="s">
        <v>3355</v>
      </c>
      <c r="S770" s="256" t="s">
        <v>840</v>
      </c>
      <c r="T770" s="256" t="s">
        <v>3582</v>
      </c>
      <c r="U770" s="84"/>
      <c r="V770" s="508">
        <v>0</v>
      </c>
      <c r="W770" s="508">
        <v>1</v>
      </c>
      <c r="X770" s="508">
        <v>0.1</v>
      </c>
      <c r="Y770" s="508">
        <v>0.2</v>
      </c>
      <c r="Z770" s="508">
        <v>0.4</v>
      </c>
      <c r="AA770" s="508">
        <v>0.6</v>
      </c>
      <c r="AB770" s="508">
        <v>0.8</v>
      </c>
      <c r="AC770" s="508">
        <v>1</v>
      </c>
      <c r="AE770" s="256" t="s">
        <v>4368</v>
      </c>
      <c r="AH770" s="256" t="s">
        <v>840</v>
      </c>
      <c r="AJ770" s="260"/>
      <c r="AK770" s="270" t="s">
        <v>4369</v>
      </c>
      <c r="AL770" s="284" t="s">
        <v>4370</v>
      </c>
      <c r="AM770" s="270"/>
      <c r="AN770" s="270"/>
      <c r="AO770" s="270"/>
      <c r="AP770" s="270"/>
      <c r="AQ770" s="270"/>
      <c r="AR770" s="270"/>
      <c r="AS770" s="107"/>
      <c r="AT770" s="270"/>
      <c r="AU770" s="270"/>
      <c r="AV770" s="274"/>
    </row>
    <row r="771" spans="1:49" s="256" customFormat="1" ht="57" customHeight="1">
      <c r="A771" s="499">
        <v>777</v>
      </c>
      <c r="B771" s="256" t="s">
        <v>4317</v>
      </c>
      <c r="C771" s="256" t="s">
        <v>4317</v>
      </c>
      <c r="D771" s="279"/>
      <c r="E771" s="279"/>
      <c r="F771" s="256" t="s">
        <v>4349</v>
      </c>
      <c r="H771" s="256" t="s">
        <v>4231</v>
      </c>
      <c r="J771" s="256" t="s">
        <v>4231</v>
      </c>
      <c r="K771" s="256" t="s">
        <v>4371</v>
      </c>
      <c r="Q771" s="256" t="s">
        <v>3658</v>
      </c>
      <c r="R771" s="256" t="s">
        <v>4372</v>
      </c>
      <c r="S771" s="256" t="s">
        <v>840</v>
      </c>
      <c r="T771" s="256" t="s">
        <v>3582</v>
      </c>
      <c r="U771" s="84"/>
      <c r="V771" s="508">
        <v>0</v>
      </c>
      <c r="W771" s="508">
        <v>1</v>
      </c>
      <c r="X771" s="508">
        <v>0.1</v>
      </c>
      <c r="Y771" s="508">
        <v>0.2</v>
      </c>
      <c r="Z771" s="508">
        <v>0.4</v>
      </c>
      <c r="AA771" s="508">
        <v>0.6</v>
      </c>
      <c r="AB771" s="508">
        <v>0.8</v>
      </c>
      <c r="AC771" s="508">
        <v>1</v>
      </c>
      <c r="AE771" s="256" t="s">
        <v>4368</v>
      </c>
      <c r="AH771" s="256" t="s">
        <v>840</v>
      </c>
      <c r="AJ771" s="260"/>
      <c r="AK771" s="270"/>
      <c r="AL771" s="524" t="s">
        <v>4373</v>
      </c>
      <c r="AM771" s="270"/>
      <c r="AN771" s="270"/>
      <c r="AO771" s="270"/>
      <c r="AP771" s="270"/>
      <c r="AQ771" s="270"/>
      <c r="AR771" s="270"/>
      <c r="AS771" s="107"/>
      <c r="AT771" s="270"/>
      <c r="AU771" s="270"/>
      <c r="AV771" s="274"/>
    </row>
    <row r="772" spans="1:49" s="256" customFormat="1" ht="57" customHeight="1">
      <c r="A772" s="500">
        <v>778</v>
      </c>
      <c r="B772" s="497" t="s">
        <v>3654</v>
      </c>
      <c r="C772" s="256" t="s">
        <v>3781</v>
      </c>
      <c r="D772" s="270"/>
      <c r="E772" s="270"/>
      <c r="F772" s="274" t="s">
        <v>3761</v>
      </c>
      <c r="H772" s="256" t="s">
        <v>3782</v>
      </c>
      <c r="J772" s="256" t="s">
        <v>3782</v>
      </c>
      <c r="K772" s="256" t="s">
        <v>4339</v>
      </c>
      <c r="Q772" s="256" t="s">
        <v>3658</v>
      </c>
      <c r="R772" s="256" t="s">
        <v>4374</v>
      </c>
      <c r="S772" s="256" t="s">
        <v>840</v>
      </c>
      <c r="T772" s="256" t="s">
        <v>3582</v>
      </c>
      <c r="U772" s="84"/>
      <c r="V772" s="508">
        <v>0</v>
      </c>
      <c r="W772" s="508">
        <v>1</v>
      </c>
      <c r="X772" s="508">
        <v>0.1</v>
      </c>
      <c r="Y772" s="508">
        <v>0.2</v>
      </c>
      <c r="Z772" s="508">
        <v>0.4</v>
      </c>
      <c r="AA772" s="508">
        <v>0.6</v>
      </c>
      <c r="AB772" s="508">
        <v>0.8</v>
      </c>
      <c r="AC772" s="508">
        <v>1</v>
      </c>
      <c r="AE772" s="256" t="s">
        <v>4355</v>
      </c>
      <c r="AF772" s="256" t="s">
        <v>3835</v>
      </c>
      <c r="AG772" s="256" t="s">
        <v>4375</v>
      </c>
      <c r="AH772" s="256" t="s">
        <v>840</v>
      </c>
      <c r="AJ772" s="260"/>
      <c r="AK772" s="510" t="s">
        <v>4376</v>
      </c>
      <c r="AL772" s="270"/>
      <c r="AM772" s="278"/>
      <c r="AN772" s="278"/>
      <c r="AO772" s="278"/>
      <c r="AP772" s="270"/>
      <c r="AQ772" s="270"/>
      <c r="AR772" s="270"/>
      <c r="AS772" s="107"/>
      <c r="AT772" s="270"/>
      <c r="AU772" s="270"/>
      <c r="AV772" s="278"/>
      <c r="AW772" s="276"/>
    </row>
    <row r="773" spans="1:49" s="256" customFormat="1" ht="57" customHeight="1">
      <c r="A773" s="496">
        <v>779</v>
      </c>
      <c r="B773" s="497" t="s">
        <v>3654</v>
      </c>
      <c r="C773" s="256" t="s">
        <v>3781</v>
      </c>
      <c r="D773" s="270"/>
      <c r="E773" s="270"/>
      <c r="F773" s="274" t="s">
        <v>3761</v>
      </c>
      <c r="H773" s="256" t="s">
        <v>3782</v>
      </c>
      <c r="J773" s="256" t="s">
        <v>3782</v>
      </c>
      <c r="K773" s="256" t="s">
        <v>4339</v>
      </c>
      <c r="Q773" s="256" t="s">
        <v>3658</v>
      </c>
      <c r="R773" s="256" t="s">
        <v>4374</v>
      </c>
      <c r="S773" s="256" t="s">
        <v>840</v>
      </c>
      <c r="T773" s="256" t="s">
        <v>3582</v>
      </c>
      <c r="U773" s="84"/>
      <c r="V773" s="508">
        <v>0</v>
      </c>
      <c r="W773" s="508">
        <v>1</v>
      </c>
      <c r="X773" s="508">
        <v>0.1</v>
      </c>
      <c r="Y773" s="508">
        <v>0.2</v>
      </c>
      <c r="Z773" s="508">
        <v>0.4</v>
      </c>
      <c r="AA773" s="508">
        <v>0.6</v>
      </c>
      <c r="AB773" s="508">
        <v>0.8</v>
      </c>
      <c r="AC773" s="508">
        <v>1</v>
      </c>
      <c r="AE773" s="256" t="s">
        <v>4355</v>
      </c>
      <c r="AF773" s="256">
        <v>2030</v>
      </c>
      <c r="AG773" s="256" t="s">
        <v>4377</v>
      </c>
      <c r="AH773" s="256" t="s">
        <v>840</v>
      </c>
      <c r="AJ773" s="260"/>
      <c r="AK773" s="283"/>
      <c r="AL773" s="270"/>
      <c r="AM773" s="278"/>
      <c r="AN773" s="278"/>
      <c r="AO773" s="278"/>
      <c r="AP773" s="270"/>
      <c r="AQ773" s="270"/>
      <c r="AR773" s="270"/>
      <c r="AS773" s="107"/>
      <c r="AT773" s="270"/>
      <c r="AU773" s="270"/>
      <c r="AV773" s="278"/>
      <c r="AW773" s="276"/>
    </row>
    <row r="774" spans="1:49" s="256" customFormat="1" ht="24.6" customHeight="1">
      <c r="A774" s="499">
        <v>780</v>
      </c>
      <c r="B774" s="497" t="s">
        <v>3431</v>
      </c>
      <c r="C774" s="497" t="s">
        <v>3463</v>
      </c>
      <c r="D774" s="270" t="s">
        <v>3579</v>
      </c>
      <c r="E774" s="270" t="s">
        <v>3849</v>
      </c>
      <c r="F774" s="256" t="s">
        <v>3761</v>
      </c>
      <c r="G774" s="256" t="s">
        <v>3762</v>
      </c>
      <c r="H774" s="256" t="s">
        <v>3790</v>
      </c>
      <c r="I774" s="256" t="s">
        <v>3791</v>
      </c>
      <c r="J774" s="256" t="s">
        <v>3790</v>
      </c>
      <c r="K774" s="256" t="s">
        <v>3850</v>
      </c>
      <c r="L774" s="256" t="s">
        <v>3011</v>
      </c>
      <c r="M774" s="256" t="s">
        <v>2306</v>
      </c>
      <c r="Q774" s="256" t="s">
        <v>3011</v>
      </c>
      <c r="R774" s="256" t="s">
        <v>3217</v>
      </c>
      <c r="S774" s="256" t="s">
        <v>2306</v>
      </c>
      <c r="T774" s="256" t="s">
        <v>3582</v>
      </c>
      <c r="V774" s="508">
        <v>0</v>
      </c>
      <c r="W774" s="508">
        <v>1</v>
      </c>
      <c r="X774" s="508">
        <v>0.1</v>
      </c>
      <c r="Y774" s="508">
        <v>0.2</v>
      </c>
      <c r="Z774" s="508">
        <v>0.4</v>
      </c>
      <c r="AA774" s="508">
        <v>0.6</v>
      </c>
      <c r="AB774" s="508">
        <v>0.8</v>
      </c>
      <c r="AC774" s="508">
        <v>1</v>
      </c>
      <c r="AE774" s="256" t="s">
        <v>3851</v>
      </c>
      <c r="AF774" s="256">
        <v>2024</v>
      </c>
      <c r="AG774" s="256" t="s">
        <v>3861</v>
      </c>
      <c r="AH774" s="256" t="s">
        <v>2306</v>
      </c>
      <c r="AI774" s="256" t="s">
        <v>4378</v>
      </c>
      <c r="AJ774" s="260"/>
      <c r="AK774" s="270"/>
      <c r="AL774" s="274" t="s">
        <v>4379</v>
      </c>
      <c r="AP774" s="270"/>
      <c r="AQ774" s="270"/>
      <c r="AR774" s="270"/>
      <c r="AS774" s="270"/>
      <c r="AT774" s="270"/>
      <c r="AU774" s="270"/>
      <c r="AV774" s="270"/>
      <c r="AW774" s="276"/>
    </row>
    <row r="775" spans="1:49" s="256" customFormat="1" ht="24.6" customHeight="1">
      <c r="A775" s="496">
        <v>781</v>
      </c>
      <c r="B775" s="497" t="s">
        <v>3431</v>
      </c>
      <c r="C775" s="497" t="s">
        <v>3463</v>
      </c>
      <c r="D775" s="270" t="s">
        <v>3579</v>
      </c>
      <c r="E775" s="270" t="s">
        <v>3849</v>
      </c>
      <c r="F775" s="256" t="s">
        <v>3761</v>
      </c>
      <c r="G775" s="256" t="s">
        <v>3762</v>
      </c>
      <c r="H775" s="256" t="s">
        <v>3790</v>
      </c>
      <c r="I775" s="256" t="s">
        <v>3791</v>
      </c>
      <c r="J775" s="256" t="s">
        <v>3790</v>
      </c>
      <c r="K775" s="256" t="s">
        <v>3850</v>
      </c>
      <c r="L775" s="256" t="s">
        <v>3011</v>
      </c>
      <c r="M775" s="256" t="s">
        <v>2306</v>
      </c>
      <c r="Q775" s="256" t="s">
        <v>3011</v>
      </c>
      <c r="R775" s="256" t="s">
        <v>3217</v>
      </c>
      <c r="S775" s="256" t="s">
        <v>2306</v>
      </c>
      <c r="T775" s="256" t="s">
        <v>3582</v>
      </c>
      <c r="V775" s="508">
        <v>0</v>
      </c>
      <c r="W775" s="508">
        <v>1</v>
      </c>
      <c r="X775" s="508">
        <v>0.1</v>
      </c>
      <c r="Y775" s="508">
        <v>0.2</v>
      </c>
      <c r="Z775" s="508">
        <v>0.4</v>
      </c>
      <c r="AA775" s="508">
        <v>0.6</v>
      </c>
      <c r="AB775" s="508">
        <v>0.8</v>
      </c>
      <c r="AC775" s="508">
        <v>1</v>
      </c>
      <c r="AE775" s="256" t="s">
        <v>3851</v>
      </c>
      <c r="AF775" s="256">
        <v>2024</v>
      </c>
      <c r="AG775" s="256" t="s">
        <v>3861</v>
      </c>
      <c r="AH775" s="256" t="s">
        <v>2306</v>
      </c>
      <c r="AI775" s="256" t="s">
        <v>4380</v>
      </c>
      <c r="AJ775" s="260"/>
      <c r="AK775" s="270"/>
      <c r="AL775" s="274" t="s">
        <v>4381</v>
      </c>
      <c r="AP775" s="270"/>
      <c r="AQ775" s="270"/>
      <c r="AR775" s="270"/>
      <c r="AS775" s="270"/>
      <c r="AT775" s="270"/>
      <c r="AU775" s="270"/>
      <c r="AV775" s="270"/>
      <c r="AW775" s="276"/>
    </row>
    <row r="776" spans="1:49" s="256" customFormat="1" ht="24.6" customHeight="1">
      <c r="A776" s="499">
        <v>782</v>
      </c>
      <c r="B776" s="497" t="s">
        <v>3431</v>
      </c>
      <c r="C776" s="497" t="s">
        <v>3463</v>
      </c>
      <c r="D776" s="270" t="s">
        <v>3579</v>
      </c>
      <c r="E776" s="270" t="s">
        <v>3849</v>
      </c>
      <c r="F776" s="256" t="s">
        <v>3761</v>
      </c>
      <c r="G776" s="256" t="s">
        <v>3762</v>
      </c>
      <c r="H776" s="256" t="s">
        <v>3790</v>
      </c>
      <c r="I776" s="256" t="s">
        <v>3791</v>
      </c>
      <c r="J776" s="256" t="s">
        <v>3790</v>
      </c>
      <c r="K776" s="256" t="s">
        <v>3850</v>
      </c>
      <c r="L776" s="256" t="s">
        <v>3011</v>
      </c>
      <c r="M776" s="256" t="s">
        <v>2306</v>
      </c>
      <c r="Q776" s="256" t="s">
        <v>3011</v>
      </c>
      <c r="R776" s="256" t="s">
        <v>3217</v>
      </c>
      <c r="S776" s="256" t="s">
        <v>2306</v>
      </c>
      <c r="T776" s="256" t="s">
        <v>3582</v>
      </c>
      <c r="V776" s="508">
        <v>0</v>
      </c>
      <c r="W776" s="508">
        <v>1</v>
      </c>
      <c r="X776" s="508">
        <v>0.1</v>
      </c>
      <c r="Y776" s="508">
        <v>0.2</v>
      </c>
      <c r="Z776" s="508">
        <v>0.4</v>
      </c>
      <c r="AA776" s="508">
        <v>0.6</v>
      </c>
      <c r="AB776" s="508">
        <v>0.8</v>
      </c>
      <c r="AC776" s="508">
        <v>1</v>
      </c>
      <c r="AE776" s="256" t="s">
        <v>3851</v>
      </c>
      <c r="AF776" s="256">
        <v>2024</v>
      </c>
      <c r="AG776" s="256" t="s">
        <v>3861</v>
      </c>
      <c r="AH776" s="256" t="s">
        <v>2306</v>
      </c>
      <c r="AI776" s="256" t="s">
        <v>4382</v>
      </c>
      <c r="AJ776" s="260"/>
      <c r="AK776" s="270"/>
      <c r="AL776" s="274" t="s">
        <v>4383</v>
      </c>
      <c r="AP776" s="270"/>
      <c r="AQ776" s="270"/>
      <c r="AR776" s="270"/>
      <c r="AS776" s="270"/>
      <c r="AT776" s="270"/>
      <c r="AU776" s="270"/>
      <c r="AV776" s="270"/>
      <c r="AW776" s="276"/>
    </row>
    <row r="777" spans="1:49" s="256" customFormat="1" ht="24.6" customHeight="1">
      <c r="A777" s="500">
        <v>783</v>
      </c>
      <c r="B777" s="497" t="s">
        <v>3431</v>
      </c>
      <c r="C777" s="497" t="s">
        <v>3463</v>
      </c>
      <c r="D777" s="270" t="s">
        <v>3579</v>
      </c>
      <c r="E777" s="270" t="s">
        <v>3849</v>
      </c>
      <c r="F777" s="256" t="s">
        <v>3761</v>
      </c>
      <c r="G777" s="256" t="s">
        <v>3762</v>
      </c>
      <c r="H777" s="256" t="s">
        <v>3790</v>
      </c>
      <c r="I777" s="256" t="s">
        <v>3791</v>
      </c>
      <c r="J777" s="256" t="s">
        <v>3790</v>
      </c>
      <c r="K777" s="256" t="s">
        <v>3850</v>
      </c>
      <c r="L777" s="256" t="s">
        <v>3011</v>
      </c>
      <c r="M777" s="256" t="s">
        <v>2306</v>
      </c>
      <c r="Q777" s="256" t="s">
        <v>3011</v>
      </c>
      <c r="R777" s="256" t="s">
        <v>3217</v>
      </c>
      <c r="S777" s="256" t="s">
        <v>2306</v>
      </c>
      <c r="T777" s="256" t="s">
        <v>3582</v>
      </c>
      <c r="V777" s="508">
        <v>0</v>
      </c>
      <c r="W777" s="508">
        <v>1</v>
      </c>
      <c r="X777" s="508">
        <v>0.1</v>
      </c>
      <c r="Y777" s="508">
        <v>0.2</v>
      </c>
      <c r="Z777" s="508">
        <v>0.4</v>
      </c>
      <c r="AA777" s="508">
        <v>0.6</v>
      </c>
      <c r="AB777" s="508">
        <v>0.8</v>
      </c>
      <c r="AC777" s="508">
        <v>1</v>
      </c>
      <c r="AE777" s="256" t="s">
        <v>3851</v>
      </c>
      <c r="AF777" s="256">
        <v>2024</v>
      </c>
      <c r="AG777" s="256" t="s">
        <v>3861</v>
      </c>
      <c r="AH777" s="256" t="s">
        <v>2306</v>
      </c>
      <c r="AI777" s="256" t="s">
        <v>4384</v>
      </c>
      <c r="AK777" s="276"/>
      <c r="AL777" s="256" t="s">
        <v>4385</v>
      </c>
      <c r="AP777" s="270"/>
      <c r="AQ777" s="270"/>
      <c r="AR777" s="270"/>
      <c r="AS777" s="270"/>
      <c r="AT777" s="270"/>
      <c r="AU777" s="270"/>
      <c r="AV777" s="270"/>
      <c r="AW777" s="276"/>
    </row>
    <row r="778" spans="1:49" s="256" customFormat="1" ht="24.6" customHeight="1">
      <c r="A778" s="496">
        <v>784</v>
      </c>
      <c r="B778" s="497" t="s">
        <v>3431</v>
      </c>
      <c r="C778" s="497" t="s">
        <v>3463</v>
      </c>
      <c r="D778" s="270" t="s">
        <v>3579</v>
      </c>
      <c r="E778" s="270" t="s">
        <v>3849</v>
      </c>
      <c r="F778" s="256" t="s">
        <v>3761</v>
      </c>
      <c r="G778" s="256" t="s">
        <v>3762</v>
      </c>
      <c r="H778" s="256" t="s">
        <v>3790</v>
      </c>
      <c r="I778" s="256" t="s">
        <v>3791</v>
      </c>
      <c r="J778" s="256" t="s">
        <v>3790</v>
      </c>
      <c r="K778" s="256" t="s">
        <v>3850</v>
      </c>
      <c r="L778" s="256" t="s">
        <v>3011</v>
      </c>
      <c r="M778" s="256" t="s">
        <v>2306</v>
      </c>
      <c r="Q778" s="256" t="s">
        <v>3011</v>
      </c>
      <c r="R778" s="256" t="s">
        <v>3217</v>
      </c>
      <c r="S778" s="256" t="s">
        <v>2306</v>
      </c>
      <c r="T778" s="256" t="s">
        <v>3582</v>
      </c>
      <c r="V778" s="508">
        <v>0</v>
      </c>
      <c r="W778" s="508">
        <v>1</v>
      </c>
      <c r="X778" s="508">
        <v>0.1</v>
      </c>
      <c r="Y778" s="508">
        <v>0.2</v>
      </c>
      <c r="Z778" s="508">
        <v>0.4</v>
      </c>
      <c r="AA778" s="508">
        <v>0.6</v>
      </c>
      <c r="AB778" s="508">
        <v>0.8</v>
      </c>
      <c r="AC778" s="508">
        <v>1</v>
      </c>
      <c r="AE778" s="256" t="s">
        <v>3851</v>
      </c>
      <c r="AF778" s="256">
        <v>2024</v>
      </c>
      <c r="AG778" s="256" t="s">
        <v>3861</v>
      </c>
      <c r="AH778" s="256" t="s">
        <v>2306</v>
      </c>
      <c r="AI778" s="256" t="s">
        <v>4386</v>
      </c>
      <c r="AK778" s="270"/>
      <c r="AL778" s="256" t="s">
        <v>4387</v>
      </c>
      <c r="AM778" s="270"/>
      <c r="AN778" s="270"/>
      <c r="AO778" s="270"/>
      <c r="AP778" s="270"/>
      <c r="AQ778" s="270"/>
      <c r="AR778" s="276"/>
    </row>
    <row r="779" spans="1:49" s="256" customFormat="1" ht="24.6" customHeight="1">
      <c r="A779" s="499">
        <v>785</v>
      </c>
      <c r="B779" s="497" t="s">
        <v>3654</v>
      </c>
      <c r="C779" s="256" t="s">
        <v>4388</v>
      </c>
      <c r="F779" s="256" t="s">
        <v>3761</v>
      </c>
      <c r="G779" s="256" t="s">
        <v>3762</v>
      </c>
      <c r="H779" s="256" t="s">
        <v>3790</v>
      </c>
      <c r="I779" s="256" t="s">
        <v>3791</v>
      </c>
      <c r="J779" s="256" t="s">
        <v>3790</v>
      </c>
      <c r="K779" s="256" t="s">
        <v>4389</v>
      </c>
      <c r="Q779" s="256" t="s">
        <v>3658</v>
      </c>
      <c r="R779" s="256" t="s">
        <v>4390</v>
      </c>
      <c r="S779" s="256" t="s">
        <v>75</v>
      </c>
      <c r="T779" s="256" t="s">
        <v>3434</v>
      </c>
      <c r="U779" s="84"/>
      <c r="V779" s="498">
        <v>0</v>
      </c>
      <c r="W779" s="508">
        <v>1</v>
      </c>
      <c r="X779" s="508">
        <v>0.1</v>
      </c>
      <c r="Y779" s="508">
        <v>0.2</v>
      </c>
      <c r="Z779" s="508">
        <v>0.4</v>
      </c>
      <c r="AA779" s="508">
        <v>0.6</v>
      </c>
      <c r="AB779" s="508">
        <v>0.8</v>
      </c>
      <c r="AC779" s="508">
        <v>1</v>
      </c>
      <c r="AE779" s="256" t="s">
        <v>3512</v>
      </c>
      <c r="AF779" s="256">
        <v>2025</v>
      </c>
      <c r="AG779" s="256" t="s">
        <v>4391</v>
      </c>
      <c r="AH779" s="256" t="s">
        <v>4392</v>
      </c>
      <c r="AS779" s="84"/>
    </row>
    <row r="780" spans="1:49" s="256" customFormat="1" ht="24.6" customHeight="1">
      <c r="A780" s="496">
        <v>786</v>
      </c>
      <c r="B780" s="497" t="s">
        <v>3654</v>
      </c>
      <c r="C780" s="256" t="s">
        <v>4388</v>
      </c>
      <c r="F780" s="256" t="s">
        <v>3761</v>
      </c>
      <c r="G780" s="256" t="s">
        <v>3762</v>
      </c>
      <c r="H780" s="256" t="s">
        <v>3790</v>
      </c>
      <c r="I780" s="256" t="s">
        <v>3791</v>
      </c>
      <c r="J780" s="256" t="s">
        <v>3790</v>
      </c>
      <c r="K780" s="256" t="s">
        <v>4389</v>
      </c>
      <c r="Q780" s="256" t="s">
        <v>3658</v>
      </c>
      <c r="R780" s="256" t="s">
        <v>4390</v>
      </c>
      <c r="S780" s="256" t="s">
        <v>75</v>
      </c>
      <c r="T780" s="256" t="s">
        <v>3434</v>
      </c>
      <c r="U780" s="84"/>
      <c r="V780" s="498">
        <v>0</v>
      </c>
      <c r="W780" s="508">
        <v>1</v>
      </c>
      <c r="X780" s="508">
        <v>0.1</v>
      </c>
      <c r="Y780" s="508">
        <v>0.2</v>
      </c>
      <c r="Z780" s="508">
        <v>0.4</v>
      </c>
      <c r="AA780" s="508">
        <v>0.6</v>
      </c>
      <c r="AB780" s="508">
        <v>0.8</v>
      </c>
      <c r="AC780" s="508">
        <v>1</v>
      </c>
      <c r="AE780" s="256" t="s">
        <v>3512</v>
      </c>
      <c r="AF780" s="256">
        <v>2025</v>
      </c>
      <c r="AG780" s="256" t="s">
        <v>4393</v>
      </c>
      <c r="AH780" s="256" t="s">
        <v>4392</v>
      </c>
      <c r="AS780" s="84"/>
    </row>
    <row r="781" spans="1:49" s="256" customFormat="1" ht="24.6" customHeight="1">
      <c r="A781" s="499">
        <v>787</v>
      </c>
      <c r="B781" s="497" t="s">
        <v>3654</v>
      </c>
      <c r="C781" s="256" t="s">
        <v>4388</v>
      </c>
      <c r="F781" s="256" t="s">
        <v>3761</v>
      </c>
      <c r="G781" s="256" t="s">
        <v>3762</v>
      </c>
      <c r="H781" s="256" t="s">
        <v>3790</v>
      </c>
      <c r="I781" s="256" t="s">
        <v>3791</v>
      </c>
      <c r="J781" s="256" t="s">
        <v>3790</v>
      </c>
      <c r="K781" s="256" t="s">
        <v>4389</v>
      </c>
      <c r="Q781" s="256" t="s">
        <v>3658</v>
      </c>
      <c r="R781" s="256" t="s">
        <v>4390</v>
      </c>
      <c r="S781" s="256" t="s">
        <v>75</v>
      </c>
      <c r="T781" s="256" t="s">
        <v>3434</v>
      </c>
      <c r="U781" s="84"/>
      <c r="V781" s="498">
        <v>0</v>
      </c>
      <c r="W781" s="508">
        <v>1</v>
      </c>
      <c r="X781" s="508">
        <v>0.1</v>
      </c>
      <c r="Y781" s="508">
        <v>0.2</v>
      </c>
      <c r="Z781" s="508">
        <v>0.4</v>
      </c>
      <c r="AA781" s="508">
        <v>0.6</v>
      </c>
      <c r="AB781" s="508">
        <v>0.8</v>
      </c>
      <c r="AC781" s="508">
        <v>1</v>
      </c>
      <c r="AE781" s="256" t="s">
        <v>3512</v>
      </c>
      <c r="AF781" s="256" t="s">
        <v>3435</v>
      </c>
      <c r="AG781" s="256" t="s">
        <v>4394</v>
      </c>
      <c r="AH781" s="256" t="s">
        <v>4392</v>
      </c>
      <c r="AS781" s="84"/>
    </row>
    <row r="782" spans="1:49" s="256" customFormat="1" ht="24.6" customHeight="1">
      <c r="A782" s="500">
        <v>788</v>
      </c>
      <c r="B782" s="497" t="s">
        <v>3654</v>
      </c>
      <c r="C782" s="256" t="s">
        <v>4388</v>
      </c>
      <c r="F782" s="256" t="s">
        <v>3761</v>
      </c>
      <c r="G782" s="256" t="s">
        <v>3762</v>
      </c>
      <c r="H782" s="256" t="s">
        <v>3790</v>
      </c>
      <c r="I782" s="256" t="s">
        <v>3791</v>
      </c>
      <c r="J782" s="256" t="s">
        <v>3790</v>
      </c>
      <c r="K782" s="256" t="s">
        <v>4389</v>
      </c>
      <c r="Q782" s="256" t="s">
        <v>3658</v>
      </c>
      <c r="R782" s="256" t="s">
        <v>4390</v>
      </c>
      <c r="S782" s="256" t="s">
        <v>75</v>
      </c>
      <c r="T782" s="256" t="s">
        <v>3434</v>
      </c>
      <c r="U782" s="84"/>
      <c r="V782" s="498">
        <v>0</v>
      </c>
      <c r="W782" s="508">
        <v>1</v>
      </c>
      <c r="X782" s="508">
        <v>0.1</v>
      </c>
      <c r="Y782" s="508">
        <v>0.2</v>
      </c>
      <c r="Z782" s="508">
        <v>0.4</v>
      </c>
      <c r="AA782" s="508">
        <v>0.6</v>
      </c>
      <c r="AB782" s="508">
        <v>0.8</v>
      </c>
      <c r="AC782" s="508">
        <v>1</v>
      </c>
      <c r="AE782" s="256" t="s">
        <v>3512</v>
      </c>
      <c r="AF782" s="256" t="s">
        <v>3435</v>
      </c>
      <c r="AG782" s="256" t="s">
        <v>4395</v>
      </c>
      <c r="AH782" s="256" t="s">
        <v>4392</v>
      </c>
      <c r="AS782" s="84"/>
    </row>
    <row r="783" spans="1:49" s="256" customFormat="1" ht="24.6" customHeight="1">
      <c r="A783" s="496">
        <v>789</v>
      </c>
      <c r="B783" s="497" t="s">
        <v>3654</v>
      </c>
      <c r="C783" s="256" t="s">
        <v>4388</v>
      </c>
      <c r="F783" s="256" t="s">
        <v>3761</v>
      </c>
      <c r="G783" s="256" t="s">
        <v>3762</v>
      </c>
      <c r="H783" s="256" t="s">
        <v>3790</v>
      </c>
      <c r="I783" s="256" t="s">
        <v>3791</v>
      </c>
      <c r="J783" s="256" t="s">
        <v>3790</v>
      </c>
      <c r="K783" s="256" t="s">
        <v>4389</v>
      </c>
      <c r="Q783" s="256" t="s">
        <v>3658</v>
      </c>
      <c r="R783" s="256" t="s">
        <v>4390</v>
      </c>
      <c r="S783" s="256" t="s">
        <v>75</v>
      </c>
      <c r="T783" s="256" t="s">
        <v>3434</v>
      </c>
      <c r="U783" s="84"/>
      <c r="V783" s="498">
        <v>0</v>
      </c>
      <c r="W783" s="508">
        <v>1</v>
      </c>
      <c r="X783" s="508">
        <v>0.1</v>
      </c>
      <c r="Y783" s="508">
        <v>0.2</v>
      </c>
      <c r="Z783" s="508">
        <v>0.4</v>
      </c>
      <c r="AA783" s="508">
        <v>0.6</v>
      </c>
      <c r="AB783" s="508">
        <v>0.8</v>
      </c>
      <c r="AC783" s="508">
        <v>1</v>
      </c>
      <c r="AE783" s="256" t="s">
        <v>3512</v>
      </c>
      <c r="AF783" s="256" t="s">
        <v>3435</v>
      </c>
      <c r="AG783" s="256" t="s">
        <v>4396</v>
      </c>
      <c r="AH783" s="256" t="s">
        <v>4392</v>
      </c>
      <c r="AS783" s="84"/>
    </row>
    <row r="784" spans="1:49" s="256" customFormat="1" ht="24.6" customHeight="1">
      <c r="A784" s="499">
        <v>790</v>
      </c>
      <c r="B784" s="497" t="s">
        <v>3654</v>
      </c>
      <c r="C784" s="256" t="s">
        <v>4388</v>
      </c>
      <c r="F784" s="256" t="s">
        <v>3972</v>
      </c>
      <c r="G784" s="256" t="s">
        <v>4046</v>
      </c>
      <c r="H784" s="256" t="s">
        <v>3973</v>
      </c>
      <c r="I784" s="256" t="s">
        <v>4107</v>
      </c>
      <c r="J784" s="256" t="s">
        <v>3973</v>
      </c>
      <c r="K784" s="256" t="s">
        <v>4397</v>
      </c>
      <c r="Q784" s="256" t="s">
        <v>3658</v>
      </c>
      <c r="R784" s="256" t="s">
        <v>4398</v>
      </c>
      <c r="S784" s="256" t="s">
        <v>75</v>
      </c>
      <c r="T784" s="256" t="s">
        <v>3582</v>
      </c>
      <c r="U784" s="84"/>
      <c r="V784" s="508">
        <v>0</v>
      </c>
      <c r="W784" s="508">
        <v>1</v>
      </c>
      <c r="X784" s="508">
        <v>0.1</v>
      </c>
      <c r="Y784" s="508">
        <v>0.2</v>
      </c>
      <c r="Z784" s="508">
        <v>0.4</v>
      </c>
      <c r="AA784" s="508">
        <v>0.6</v>
      </c>
      <c r="AB784" s="508">
        <v>0.8</v>
      </c>
      <c r="AC784" s="508">
        <v>1</v>
      </c>
      <c r="AE784" s="256" t="s">
        <v>2145</v>
      </c>
      <c r="AF784" s="256">
        <v>2025</v>
      </c>
      <c r="AG784" s="256" t="s">
        <v>4399</v>
      </c>
      <c r="AH784" s="256" t="s">
        <v>4392</v>
      </c>
      <c r="AL784" s="256" t="s">
        <v>4400</v>
      </c>
      <c r="AS784" s="84"/>
    </row>
    <row r="785" spans="1:52" s="256" customFormat="1" ht="24.6" customHeight="1">
      <c r="A785" s="496">
        <v>791</v>
      </c>
      <c r="B785" s="497" t="s">
        <v>3654</v>
      </c>
      <c r="C785" s="256" t="s">
        <v>4388</v>
      </c>
      <c r="F785" s="256" t="s">
        <v>3972</v>
      </c>
      <c r="G785" s="256" t="s">
        <v>4046</v>
      </c>
      <c r="H785" s="256" t="s">
        <v>3973</v>
      </c>
      <c r="I785" s="256" t="s">
        <v>4107</v>
      </c>
      <c r="J785" s="256" t="s">
        <v>3973</v>
      </c>
      <c r="K785" s="256" t="s">
        <v>4397</v>
      </c>
      <c r="Q785" s="256" t="s">
        <v>3658</v>
      </c>
      <c r="R785" s="256" t="s">
        <v>4398</v>
      </c>
      <c r="S785" s="256" t="s">
        <v>75</v>
      </c>
      <c r="T785" s="256" t="s">
        <v>3582</v>
      </c>
      <c r="U785" s="84"/>
      <c r="V785" s="508">
        <v>0</v>
      </c>
      <c r="W785" s="508">
        <v>1</v>
      </c>
      <c r="X785" s="508">
        <v>0.1</v>
      </c>
      <c r="Y785" s="508">
        <v>0.2</v>
      </c>
      <c r="Z785" s="508">
        <v>0.4</v>
      </c>
      <c r="AA785" s="508">
        <v>0.6</v>
      </c>
      <c r="AB785" s="508">
        <v>0.8</v>
      </c>
      <c r="AC785" s="508">
        <v>1</v>
      </c>
      <c r="AE785" s="256" t="s">
        <v>2145</v>
      </c>
      <c r="AF785" s="256">
        <v>2025</v>
      </c>
      <c r="AG785" s="256" t="s">
        <v>4401</v>
      </c>
      <c r="AH785" s="256" t="s">
        <v>4392</v>
      </c>
      <c r="AS785" s="84"/>
    </row>
    <row r="786" spans="1:52" s="256" customFormat="1" ht="24.6" customHeight="1">
      <c r="A786" s="499">
        <v>792</v>
      </c>
      <c r="B786" s="497" t="s">
        <v>3654</v>
      </c>
      <c r="C786" s="256" t="s">
        <v>4388</v>
      </c>
      <c r="F786" s="256" t="s">
        <v>3972</v>
      </c>
      <c r="G786" s="256" t="s">
        <v>4046</v>
      </c>
      <c r="H786" s="256" t="s">
        <v>3973</v>
      </c>
      <c r="I786" s="256" t="s">
        <v>4107</v>
      </c>
      <c r="J786" s="256" t="s">
        <v>3973</v>
      </c>
      <c r="K786" s="256" t="s">
        <v>4397</v>
      </c>
      <c r="Q786" s="256" t="s">
        <v>3658</v>
      </c>
      <c r="R786" s="256" t="s">
        <v>4398</v>
      </c>
      <c r="S786" s="256" t="s">
        <v>75</v>
      </c>
      <c r="T786" s="256" t="s">
        <v>3582</v>
      </c>
      <c r="U786" s="84"/>
      <c r="V786" s="508">
        <v>0</v>
      </c>
      <c r="W786" s="508">
        <v>1</v>
      </c>
      <c r="X786" s="508">
        <v>0.1</v>
      </c>
      <c r="Y786" s="508">
        <v>0.2</v>
      </c>
      <c r="Z786" s="508">
        <v>0.4</v>
      </c>
      <c r="AA786" s="508">
        <v>0.6</v>
      </c>
      <c r="AB786" s="508">
        <v>0.8</v>
      </c>
      <c r="AC786" s="508">
        <v>1</v>
      </c>
      <c r="AE786" s="256" t="s">
        <v>2145</v>
      </c>
      <c r="AF786" s="256" t="s">
        <v>3435</v>
      </c>
      <c r="AG786" s="256" t="s">
        <v>4402</v>
      </c>
      <c r="AH786" s="256" t="s">
        <v>4392</v>
      </c>
      <c r="AS786" s="84"/>
    </row>
    <row r="787" spans="1:52" s="256" customFormat="1" ht="24.6" customHeight="1">
      <c r="A787" s="500">
        <v>793</v>
      </c>
      <c r="B787" s="497" t="s">
        <v>3654</v>
      </c>
      <c r="C787" s="256" t="s">
        <v>4388</v>
      </c>
      <c r="F787" s="256" t="s">
        <v>3972</v>
      </c>
      <c r="H787" s="256" t="s">
        <v>4128</v>
      </c>
      <c r="J787" s="256" t="s">
        <v>4130</v>
      </c>
      <c r="K787" s="256" t="s">
        <v>4403</v>
      </c>
      <c r="Q787" s="256" t="s">
        <v>3658</v>
      </c>
      <c r="R787" s="256" t="s">
        <v>4404</v>
      </c>
      <c r="S787" s="256" t="s">
        <v>75</v>
      </c>
      <c r="T787" s="256" t="s">
        <v>3434</v>
      </c>
      <c r="U787" s="84"/>
      <c r="V787" s="498">
        <v>0</v>
      </c>
      <c r="W787" s="508">
        <v>1</v>
      </c>
      <c r="X787" s="508">
        <v>0.1</v>
      </c>
      <c r="Y787" s="508">
        <v>0.2</v>
      </c>
      <c r="Z787" s="508">
        <v>0.4</v>
      </c>
      <c r="AA787" s="508">
        <v>0.6</v>
      </c>
      <c r="AB787" s="508">
        <v>0.8</v>
      </c>
      <c r="AC787" s="508">
        <v>1</v>
      </c>
      <c r="AE787" s="256" t="s">
        <v>2145</v>
      </c>
      <c r="AF787" s="256">
        <v>2025</v>
      </c>
      <c r="AG787" s="256" t="s">
        <v>4405</v>
      </c>
      <c r="AH787" s="256" t="s">
        <v>4392</v>
      </c>
      <c r="AS787" s="84"/>
    </row>
    <row r="788" spans="1:52" s="256" customFormat="1" ht="24.6" customHeight="1">
      <c r="A788" s="496">
        <v>794</v>
      </c>
      <c r="B788" s="497" t="s">
        <v>3654</v>
      </c>
      <c r="C788" s="256" t="s">
        <v>4388</v>
      </c>
      <c r="F788" s="256" t="s">
        <v>3972</v>
      </c>
      <c r="H788" s="256" t="s">
        <v>4128</v>
      </c>
      <c r="J788" s="256" t="s">
        <v>4130</v>
      </c>
      <c r="K788" s="256" t="s">
        <v>4403</v>
      </c>
      <c r="Q788" s="256" t="s">
        <v>3658</v>
      </c>
      <c r="R788" s="256" t="s">
        <v>4404</v>
      </c>
      <c r="S788" s="256" t="s">
        <v>75</v>
      </c>
      <c r="T788" s="256" t="s">
        <v>3434</v>
      </c>
      <c r="U788" s="84"/>
      <c r="V788" s="498">
        <v>0</v>
      </c>
      <c r="W788" s="508">
        <v>1</v>
      </c>
      <c r="X788" s="508">
        <v>0.1</v>
      </c>
      <c r="Y788" s="508">
        <v>0.2</v>
      </c>
      <c r="Z788" s="508">
        <v>0.4</v>
      </c>
      <c r="AA788" s="508">
        <v>0.6</v>
      </c>
      <c r="AB788" s="508">
        <v>0.8</v>
      </c>
      <c r="AC788" s="508">
        <v>1</v>
      </c>
      <c r="AE788" s="256" t="s">
        <v>2145</v>
      </c>
      <c r="AF788" s="256">
        <v>2025</v>
      </c>
      <c r="AG788" s="256" t="s">
        <v>4406</v>
      </c>
      <c r="AH788" s="256" t="s">
        <v>4392</v>
      </c>
      <c r="AS788" s="84"/>
    </row>
    <row r="789" spans="1:52" s="256" customFormat="1" ht="24.6" customHeight="1">
      <c r="A789" s="499">
        <v>795</v>
      </c>
      <c r="B789" s="497" t="s">
        <v>3654</v>
      </c>
      <c r="C789" s="256" t="s">
        <v>4388</v>
      </c>
      <c r="F789" s="256" t="s">
        <v>3972</v>
      </c>
      <c r="H789" s="256" t="s">
        <v>4128</v>
      </c>
      <c r="J789" s="256" t="s">
        <v>4130</v>
      </c>
      <c r="K789" s="256" t="s">
        <v>4403</v>
      </c>
      <c r="Q789" s="256" t="s">
        <v>3658</v>
      </c>
      <c r="R789" s="256" t="s">
        <v>4404</v>
      </c>
      <c r="S789" s="256" t="s">
        <v>75</v>
      </c>
      <c r="T789" s="256" t="s">
        <v>3434</v>
      </c>
      <c r="U789" s="84"/>
      <c r="V789" s="498">
        <v>0</v>
      </c>
      <c r="W789" s="508">
        <v>1</v>
      </c>
      <c r="X789" s="508">
        <v>0.1</v>
      </c>
      <c r="Y789" s="508">
        <v>0.2</v>
      </c>
      <c r="Z789" s="508">
        <v>0.4</v>
      </c>
      <c r="AA789" s="508">
        <v>0.6</v>
      </c>
      <c r="AB789" s="508">
        <v>0.8</v>
      </c>
      <c r="AC789" s="508">
        <v>1</v>
      </c>
      <c r="AE789" s="256" t="s">
        <v>2145</v>
      </c>
      <c r="AF789" s="256" t="s">
        <v>3435</v>
      </c>
      <c r="AG789" s="256" t="s">
        <v>4407</v>
      </c>
      <c r="AH789" s="256" t="s">
        <v>4392</v>
      </c>
      <c r="AS789" s="84"/>
    </row>
    <row r="790" spans="1:52" s="256" customFormat="1" ht="24.6" customHeight="1">
      <c r="A790" s="496">
        <v>796</v>
      </c>
      <c r="B790" s="497" t="s">
        <v>3654</v>
      </c>
      <c r="C790" s="256" t="s">
        <v>4388</v>
      </c>
      <c r="F790" s="256" t="s">
        <v>3599</v>
      </c>
      <c r="G790" s="256" t="s">
        <v>4252</v>
      </c>
      <c r="H790" s="256" t="s">
        <v>3601</v>
      </c>
      <c r="I790" s="256" t="s">
        <v>3602</v>
      </c>
      <c r="J790" s="256" t="str">
        <f t="shared" ref="J790" si="11">_xlfn.CONCAT(H790,": ",I790)</f>
        <v>PROBIDAD Y ANTICORRUPCIÓN: Diseñar estrategias que permitan la prevención y abordaje de los delitos de probidad y corrupción en la gestión judicial.</v>
      </c>
      <c r="K790" s="256" t="s">
        <v>4408</v>
      </c>
      <c r="Q790" s="256" t="s">
        <v>3658</v>
      </c>
      <c r="R790" s="256" t="s">
        <v>3290</v>
      </c>
      <c r="S790" s="256" t="s">
        <v>75</v>
      </c>
      <c r="T790" s="256" t="s">
        <v>3434</v>
      </c>
      <c r="U790" s="84"/>
      <c r="V790" s="498">
        <v>0</v>
      </c>
      <c r="W790" s="508">
        <v>1</v>
      </c>
      <c r="X790" s="508">
        <v>0.1</v>
      </c>
      <c r="Y790" s="508">
        <v>0.2</v>
      </c>
      <c r="Z790" s="508">
        <v>0.4</v>
      </c>
      <c r="AA790" s="508">
        <v>0.6</v>
      </c>
      <c r="AB790" s="508">
        <v>0.8</v>
      </c>
      <c r="AC790" s="508">
        <v>1</v>
      </c>
      <c r="AE790" s="256" t="s">
        <v>4409</v>
      </c>
      <c r="AF790" s="256">
        <v>2025</v>
      </c>
      <c r="AG790" s="256" t="s">
        <v>4410</v>
      </c>
      <c r="AH790" s="256" t="s">
        <v>4392</v>
      </c>
      <c r="AS790" s="84"/>
    </row>
    <row r="791" spans="1:52" s="256" customFormat="1" ht="24.6" customHeight="1">
      <c r="A791" s="499">
        <v>797</v>
      </c>
      <c r="B791" s="497" t="s">
        <v>3654</v>
      </c>
      <c r="C791" s="256" t="s">
        <v>4388</v>
      </c>
      <c r="F791" s="256" t="s">
        <v>3599</v>
      </c>
      <c r="G791" s="256" t="s">
        <v>4252</v>
      </c>
      <c r="H791" s="256" t="s">
        <v>3601</v>
      </c>
      <c r="I791" s="256" t="s">
        <v>3602</v>
      </c>
      <c r="J791" s="256" t="str">
        <f t="shared" ref="J791" si="12">_xlfn.CONCAT(H791,": ",I791)</f>
        <v>PROBIDAD Y ANTICORRUPCIÓN: Diseñar estrategias que permitan la prevención y abordaje de los delitos de probidad y corrupción en la gestión judicial.</v>
      </c>
      <c r="K791" s="256" t="s">
        <v>4408</v>
      </c>
      <c r="Q791" s="256" t="s">
        <v>3658</v>
      </c>
      <c r="R791" s="256" t="s">
        <v>3290</v>
      </c>
      <c r="S791" s="256" t="s">
        <v>75</v>
      </c>
      <c r="T791" s="256" t="s">
        <v>3434</v>
      </c>
      <c r="U791" s="84"/>
      <c r="V791" s="498">
        <v>0</v>
      </c>
      <c r="W791" s="508">
        <v>1</v>
      </c>
      <c r="X791" s="508">
        <v>0.1</v>
      </c>
      <c r="Y791" s="508">
        <v>0.2</v>
      </c>
      <c r="Z791" s="508">
        <v>0.4</v>
      </c>
      <c r="AA791" s="508">
        <v>0.6</v>
      </c>
      <c r="AB791" s="508">
        <v>0.8</v>
      </c>
      <c r="AC791" s="508">
        <v>1</v>
      </c>
      <c r="AE791" s="256" t="s">
        <v>4409</v>
      </c>
      <c r="AF791" s="256" t="s">
        <v>3435</v>
      </c>
      <c r="AG791" s="256" t="s">
        <v>4411</v>
      </c>
      <c r="AH791" s="256" t="s">
        <v>4392</v>
      </c>
      <c r="AS791" s="84"/>
    </row>
    <row r="792" spans="1:52" s="256" customFormat="1" ht="24.6" customHeight="1">
      <c r="A792" s="500">
        <v>798</v>
      </c>
      <c r="B792" s="497" t="s">
        <v>3654</v>
      </c>
      <c r="C792" s="256" t="s">
        <v>4388</v>
      </c>
      <c r="F792" s="256" t="s">
        <v>3761</v>
      </c>
      <c r="G792" s="256" t="s">
        <v>3762</v>
      </c>
      <c r="H792" s="256" t="s">
        <v>3790</v>
      </c>
      <c r="I792" s="256" t="s">
        <v>3791</v>
      </c>
      <c r="J792" s="256" t="s">
        <v>3790</v>
      </c>
      <c r="K792" s="362" t="s">
        <v>4412</v>
      </c>
      <c r="Q792" s="256" t="s">
        <v>3658</v>
      </c>
      <c r="R792" s="256" t="s">
        <v>3321</v>
      </c>
      <c r="S792" s="256" t="s">
        <v>26</v>
      </c>
      <c r="T792" s="256" t="s">
        <v>3582</v>
      </c>
      <c r="U792" s="84"/>
      <c r="V792" s="508">
        <v>0</v>
      </c>
      <c r="W792" s="508">
        <v>1</v>
      </c>
      <c r="X792" s="508">
        <v>0.1</v>
      </c>
      <c r="Y792" s="508">
        <v>0.2</v>
      </c>
      <c r="Z792" s="508">
        <v>0.4</v>
      </c>
      <c r="AA792" s="508">
        <v>0.6</v>
      </c>
      <c r="AB792" s="508">
        <v>0.8</v>
      </c>
      <c r="AC792" s="508">
        <v>1</v>
      </c>
      <c r="AE792" s="256" t="s">
        <v>4413</v>
      </c>
      <c r="AF792" s="256" t="s">
        <v>3435</v>
      </c>
      <c r="AG792" s="256" t="s">
        <v>4414</v>
      </c>
      <c r="AH792" s="256" t="s">
        <v>26</v>
      </c>
      <c r="AL792" s="256" t="s">
        <v>4415</v>
      </c>
      <c r="AS792" s="84"/>
    </row>
    <row r="793" spans="1:52" s="256" customFormat="1" ht="24.6" customHeight="1">
      <c r="A793" s="496">
        <v>799</v>
      </c>
      <c r="B793" s="497" t="s">
        <v>3654</v>
      </c>
      <c r="C793" s="256" t="s">
        <v>4388</v>
      </c>
      <c r="F793" s="256" t="s">
        <v>3761</v>
      </c>
      <c r="G793" s="256" t="s">
        <v>3762</v>
      </c>
      <c r="H793" s="256" t="s">
        <v>3790</v>
      </c>
      <c r="I793" s="256" t="s">
        <v>3791</v>
      </c>
      <c r="J793" s="256" t="s">
        <v>3790</v>
      </c>
      <c r="K793" s="362" t="s">
        <v>4416</v>
      </c>
      <c r="Q793" s="256" t="s">
        <v>3658</v>
      </c>
      <c r="R793" s="256" t="s">
        <v>3322</v>
      </c>
      <c r="S793" s="256" t="s">
        <v>26</v>
      </c>
      <c r="T793" s="256" t="s">
        <v>3582</v>
      </c>
      <c r="U793" s="84"/>
      <c r="V793" s="508">
        <v>0</v>
      </c>
      <c r="W793" s="508">
        <v>1</v>
      </c>
      <c r="X793" s="508">
        <v>0.1</v>
      </c>
      <c r="Y793" s="508">
        <v>0.2</v>
      </c>
      <c r="Z793" s="508">
        <v>0.4</v>
      </c>
      <c r="AA793" s="508">
        <v>0.6</v>
      </c>
      <c r="AB793" s="508">
        <v>0.8</v>
      </c>
      <c r="AC793" s="508">
        <v>1</v>
      </c>
      <c r="AE793" s="256" t="s">
        <v>4417</v>
      </c>
      <c r="AF793" s="256" t="s">
        <v>3435</v>
      </c>
      <c r="AG793" s="256" t="s">
        <v>4418</v>
      </c>
      <c r="AH793" s="256" t="s">
        <v>26</v>
      </c>
      <c r="AL793" s="256" t="s">
        <v>4419</v>
      </c>
      <c r="AS793" s="84"/>
    </row>
    <row r="794" spans="1:52" s="256" customFormat="1" ht="24.6" customHeight="1">
      <c r="A794" s="499">
        <v>800</v>
      </c>
      <c r="B794" s="497" t="s">
        <v>3654</v>
      </c>
      <c r="C794" s="256" t="s">
        <v>4388</v>
      </c>
      <c r="F794" s="256" t="s">
        <v>3761</v>
      </c>
      <c r="G794" s="256" t="s">
        <v>3762</v>
      </c>
      <c r="H794" s="256" t="s">
        <v>3790</v>
      </c>
      <c r="I794" s="256" t="s">
        <v>3791</v>
      </c>
      <c r="J794" s="256" t="s">
        <v>3790</v>
      </c>
      <c r="K794" s="362" t="s">
        <v>4420</v>
      </c>
      <c r="Q794" s="256" t="s">
        <v>3658</v>
      </c>
      <c r="R794" s="256" t="s">
        <v>3319</v>
      </c>
      <c r="S794" s="256" t="s">
        <v>26</v>
      </c>
      <c r="T794" s="256" t="s">
        <v>3582</v>
      </c>
      <c r="U794" s="84"/>
      <c r="V794" s="508">
        <v>0</v>
      </c>
      <c r="W794" s="508">
        <v>1</v>
      </c>
      <c r="X794" s="508">
        <v>0.1</v>
      </c>
      <c r="Y794" s="508">
        <v>0.2</v>
      </c>
      <c r="Z794" s="508">
        <v>0.4</v>
      </c>
      <c r="AA794" s="508">
        <v>0.6</v>
      </c>
      <c r="AB794" s="508">
        <v>0.8</v>
      </c>
      <c r="AC794" s="508">
        <v>1</v>
      </c>
      <c r="AE794" s="256" t="s">
        <v>4421</v>
      </c>
      <c r="AF794" s="256" t="s">
        <v>3435</v>
      </c>
      <c r="AG794" s="256" t="s">
        <v>4422</v>
      </c>
      <c r="AH794" s="256" t="s">
        <v>26</v>
      </c>
      <c r="AL794" s="256" t="s">
        <v>4423</v>
      </c>
      <c r="AS794" s="84"/>
    </row>
    <row r="795" spans="1:52" s="256" customFormat="1" ht="24.6" customHeight="1">
      <c r="A795" s="496">
        <v>801</v>
      </c>
      <c r="B795" s="497" t="s">
        <v>3654</v>
      </c>
      <c r="C795" s="256" t="s">
        <v>4388</v>
      </c>
      <c r="F795" s="256" t="s">
        <v>3761</v>
      </c>
      <c r="G795" s="256" t="s">
        <v>3762</v>
      </c>
      <c r="H795" s="256" t="s">
        <v>3790</v>
      </c>
      <c r="I795" s="256" t="s">
        <v>3791</v>
      </c>
      <c r="J795" s="256" t="s">
        <v>3790</v>
      </c>
      <c r="K795" s="362" t="s">
        <v>4424</v>
      </c>
      <c r="Q795" s="256" t="s">
        <v>3658</v>
      </c>
      <c r="R795" s="256" t="s">
        <v>3309</v>
      </c>
      <c r="S795" s="256" t="s">
        <v>26</v>
      </c>
      <c r="T795" s="256" t="s">
        <v>3582</v>
      </c>
      <c r="U795" s="84"/>
      <c r="V795" s="508">
        <v>0</v>
      </c>
      <c r="W795" s="508">
        <v>1</v>
      </c>
      <c r="X795" s="508">
        <v>0.1</v>
      </c>
      <c r="Y795" s="508">
        <v>0.2</v>
      </c>
      <c r="Z795" s="508">
        <v>0.4</v>
      </c>
      <c r="AA795" s="508">
        <v>0.6</v>
      </c>
      <c r="AB795" s="508">
        <v>0.8</v>
      </c>
      <c r="AC795" s="508">
        <v>1</v>
      </c>
      <c r="AE795" s="256" t="s">
        <v>4425</v>
      </c>
      <c r="AF795" s="256" t="s">
        <v>3435</v>
      </c>
      <c r="AG795" s="256" t="s">
        <v>4426</v>
      </c>
      <c r="AH795" s="256" t="s">
        <v>26</v>
      </c>
      <c r="AK795" s="256" t="s">
        <v>4427</v>
      </c>
      <c r="AS795" s="84"/>
    </row>
    <row r="796" spans="1:52" s="256" customFormat="1" ht="24.6" customHeight="1">
      <c r="A796" s="499">
        <v>802</v>
      </c>
      <c r="B796" s="497" t="s">
        <v>3654</v>
      </c>
      <c r="C796" s="256" t="s">
        <v>4388</v>
      </c>
      <c r="F796" s="256" t="s">
        <v>3761</v>
      </c>
      <c r="G796" s="256" t="s">
        <v>3762</v>
      </c>
      <c r="H796" s="256" t="s">
        <v>3790</v>
      </c>
      <c r="I796" s="256" t="s">
        <v>3791</v>
      </c>
      <c r="J796" s="256" t="s">
        <v>3790</v>
      </c>
      <c r="K796" s="362" t="s">
        <v>4428</v>
      </c>
      <c r="Q796" s="256" t="s">
        <v>3658</v>
      </c>
      <c r="R796" s="256" t="s">
        <v>3323</v>
      </c>
      <c r="S796" s="256" t="s">
        <v>26</v>
      </c>
      <c r="T796" s="256" t="s">
        <v>3582</v>
      </c>
      <c r="U796" s="84"/>
      <c r="V796" s="508">
        <v>0</v>
      </c>
      <c r="W796" s="508">
        <v>1</v>
      </c>
      <c r="X796" s="508">
        <v>0.1</v>
      </c>
      <c r="Y796" s="508">
        <v>0.2</v>
      </c>
      <c r="Z796" s="508">
        <v>0.4</v>
      </c>
      <c r="AA796" s="508">
        <v>0.6</v>
      </c>
      <c r="AB796" s="508">
        <v>0.8</v>
      </c>
      <c r="AC796" s="508">
        <v>1</v>
      </c>
      <c r="AE796" s="256" t="s">
        <v>4429</v>
      </c>
      <c r="AF796" s="256" t="s">
        <v>3435</v>
      </c>
      <c r="AG796" s="256" t="s">
        <v>4430</v>
      </c>
      <c r="AH796" s="256" t="s">
        <v>26</v>
      </c>
      <c r="AL796" s="256" t="s">
        <v>4431</v>
      </c>
      <c r="AS796" s="84"/>
    </row>
    <row r="797" spans="1:52" s="256" customFormat="1" ht="24.6" customHeight="1">
      <c r="A797" s="500">
        <v>803</v>
      </c>
      <c r="B797" s="497" t="s">
        <v>3654</v>
      </c>
      <c r="C797" s="256" t="s">
        <v>4388</v>
      </c>
      <c r="F797" s="256" t="s">
        <v>3761</v>
      </c>
      <c r="G797" s="256" t="s">
        <v>3762</v>
      </c>
      <c r="H797" s="256" t="s">
        <v>3790</v>
      </c>
      <c r="I797" s="256" t="s">
        <v>3791</v>
      </c>
      <c r="J797" s="256" t="s">
        <v>3790</v>
      </c>
      <c r="K797" s="362" t="s">
        <v>4432</v>
      </c>
      <c r="Q797" s="256" t="s">
        <v>3658</v>
      </c>
      <c r="R797" s="256" t="s">
        <v>3272</v>
      </c>
      <c r="S797" s="256" t="s">
        <v>26</v>
      </c>
      <c r="T797" s="256" t="s">
        <v>3434</v>
      </c>
      <c r="U797" s="84"/>
      <c r="V797" s="498">
        <v>0</v>
      </c>
      <c r="W797" s="508">
        <v>1</v>
      </c>
      <c r="X797" s="508">
        <v>0.1</v>
      </c>
      <c r="Y797" s="508">
        <v>0.2</v>
      </c>
      <c r="Z797" s="508">
        <v>0.4</v>
      </c>
      <c r="AA797" s="508">
        <v>0.6</v>
      </c>
      <c r="AB797" s="508">
        <v>0.8</v>
      </c>
      <c r="AC797" s="508">
        <v>1</v>
      </c>
      <c r="AE797" s="256" t="s">
        <v>4433</v>
      </c>
      <c r="AF797" s="256" t="s">
        <v>3435</v>
      </c>
      <c r="AG797" s="256" t="s">
        <v>4434</v>
      </c>
      <c r="AH797" s="256" t="s">
        <v>26</v>
      </c>
      <c r="AS797" s="84"/>
    </row>
    <row r="798" spans="1:52" s="256" customFormat="1" ht="49.15" customHeight="1">
      <c r="A798" s="496">
        <v>804</v>
      </c>
      <c r="B798" s="256" t="s">
        <v>3781</v>
      </c>
      <c r="C798" s="256" t="s">
        <v>3781</v>
      </c>
      <c r="D798" s="270"/>
      <c r="E798" s="270"/>
      <c r="F798" s="256" t="s">
        <v>3761</v>
      </c>
      <c r="G798" s="256" t="s">
        <v>3762</v>
      </c>
      <c r="H798" s="256" t="s">
        <v>3790</v>
      </c>
      <c r="I798" s="256" t="s">
        <v>3791</v>
      </c>
      <c r="J798" s="256" t="s">
        <v>3790</v>
      </c>
      <c r="K798" s="256" t="s">
        <v>4435</v>
      </c>
      <c r="L798" s="256" t="s">
        <v>3138</v>
      </c>
      <c r="M798" s="256" t="s">
        <v>3138</v>
      </c>
      <c r="N798" s="256" t="s">
        <v>3470</v>
      </c>
      <c r="Q798" s="256" t="s">
        <v>3658</v>
      </c>
      <c r="R798" s="256" t="s">
        <v>3364</v>
      </c>
      <c r="S798" s="256" t="s">
        <v>3470</v>
      </c>
      <c r="T798" s="256" t="s">
        <v>3434</v>
      </c>
      <c r="V798" s="498">
        <v>0</v>
      </c>
      <c r="W798" s="508">
        <v>1</v>
      </c>
      <c r="X798" s="508">
        <v>0.1</v>
      </c>
      <c r="Y798" s="508">
        <v>0.2</v>
      </c>
      <c r="Z798" s="508">
        <v>0.4</v>
      </c>
      <c r="AA798" s="508">
        <v>0.6</v>
      </c>
      <c r="AB798" s="508">
        <v>0.8</v>
      </c>
      <c r="AC798" s="508">
        <v>1</v>
      </c>
      <c r="AE798" s="256" t="s">
        <v>26</v>
      </c>
      <c r="AF798" s="256" t="s">
        <v>3435</v>
      </c>
      <c r="AG798" s="256" t="s">
        <v>4436</v>
      </c>
      <c r="AH798" s="256" t="s">
        <v>4437</v>
      </c>
      <c r="AP798" s="270" t="e">
        <v>#N/A</v>
      </c>
      <c r="AQ798" s="270" t="e">
        <v>#N/A</v>
      </c>
      <c r="AR798" s="270" t="e">
        <v>#N/A</v>
      </c>
      <c r="AS798" s="270" t="e">
        <v>#N/A</v>
      </c>
      <c r="AT798" s="270" t="e">
        <v>#N/A</v>
      </c>
      <c r="AU798" s="270" t="e">
        <v>#N/A</v>
      </c>
      <c r="AV798" s="270" t="e">
        <v>#N/A</v>
      </c>
      <c r="AW798" s="256" t="s">
        <v>3681</v>
      </c>
    </row>
    <row r="799" spans="1:52" s="256" customFormat="1" ht="24.6" customHeight="1">
      <c r="A799" s="499">
        <v>805</v>
      </c>
      <c r="B799" s="497" t="s">
        <v>3654</v>
      </c>
      <c r="C799" s="256" t="s">
        <v>4388</v>
      </c>
      <c r="F799" s="270" t="s">
        <v>3972</v>
      </c>
      <c r="H799" s="107" t="s">
        <v>4438</v>
      </c>
      <c r="J799" s="256" t="s">
        <v>4047</v>
      </c>
      <c r="K799" s="290" t="s">
        <v>4439</v>
      </c>
      <c r="Q799" s="256" t="s">
        <v>3658</v>
      </c>
      <c r="R799" s="290" t="s">
        <v>3303</v>
      </c>
      <c r="S799" s="256" t="s">
        <v>2145</v>
      </c>
      <c r="T799" s="256" t="s">
        <v>3582</v>
      </c>
      <c r="U799" s="84"/>
      <c r="V799" s="339">
        <v>0</v>
      </c>
      <c r="W799" s="339">
        <v>1</v>
      </c>
      <c r="X799" s="508">
        <v>0.1</v>
      </c>
      <c r="Y799" s="508">
        <v>0.2</v>
      </c>
      <c r="Z799" s="508">
        <v>0.4</v>
      </c>
      <c r="AA799" s="508">
        <v>0.6</v>
      </c>
      <c r="AB799" s="508">
        <v>0.8</v>
      </c>
      <c r="AC799" s="508">
        <v>1</v>
      </c>
      <c r="AE799" s="256" t="s">
        <v>2834</v>
      </c>
      <c r="AF799" s="256">
        <v>2025</v>
      </c>
      <c r="AG799" s="290" t="s">
        <v>4440</v>
      </c>
      <c r="AH799" s="256" t="s">
        <v>2145</v>
      </c>
      <c r="AK799" s="256" t="s">
        <v>4441</v>
      </c>
      <c r="AL799" s="256" t="s">
        <v>4442</v>
      </c>
      <c r="AS799" s="84"/>
      <c r="AT799" s="256" t="s">
        <v>267</v>
      </c>
      <c r="AU799" s="270" t="s">
        <v>268</v>
      </c>
      <c r="AV799" s="357" t="s">
        <v>2190</v>
      </c>
      <c r="AW799" s="357" t="s">
        <v>4443</v>
      </c>
      <c r="AX799" s="357" t="s">
        <v>524</v>
      </c>
      <c r="AY799" s="357" t="s">
        <v>54</v>
      </c>
      <c r="AZ799" s="357" t="s">
        <v>2193</v>
      </c>
    </row>
    <row r="800" spans="1:52" s="256" customFormat="1" ht="24.6" customHeight="1">
      <c r="A800" s="496">
        <v>806</v>
      </c>
      <c r="B800" s="497" t="s">
        <v>3654</v>
      </c>
      <c r="C800" s="256" t="s">
        <v>4388</v>
      </c>
      <c r="F800" s="270" t="s">
        <v>3972</v>
      </c>
      <c r="H800" s="107" t="s">
        <v>4438</v>
      </c>
      <c r="J800" s="256" t="s">
        <v>4047</v>
      </c>
      <c r="K800" s="290" t="s">
        <v>4439</v>
      </c>
      <c r="Q800" s="256" t="s">
        <v>3658</v>
      </c>
      <c r="R800" s="290" t="s">
        <v>3303</v>
      </c>
      <c r="S800" s="256" t="s">
        <v>2145</v>
      </c>
      <c r="T800" s="290" t="s">
        <v>3582</v>
      </c>
      <c r="U800" s="84"/>
      <c r="V800" s="339">
        <v>0</v>
      </c>
      <c r="W800" s="339">
        <v>1</v>
      </c>
      <c r="X800" s="508">
        <v>0.1</v>
      </c>
      <c r="Y800" s="508">
        <v>0.2</v>
      </c>
      <c r="Z800" s="508">
        <v>0.4</v>
      </c>
      <c r="AA800" s="508">
        <v>0.6</v>
      </c>
      <c r="AB800" s="508">
        <v>0.8</v>
      </c>
      <c r="AC800" s="508">
        <v>1</v>
      </c>
      <c r="AE800" s="256" t="s">
        <v>2834</v>
      </c>
      <c r="AF800" s="256" t="s">
        <v>3774</v>
      </c>
      <c r="AG800" s="290" t="s">
        <v>4444</v>
      </c>
      <c r="AH800" s="256" t="s">
        <v>2145</v>
      </c>
      <c r="AS800" s="84"/>
    </row>
    <row r="801" spans="1:45" s="256" customFormat="1" ht="24.6" customHeight="1">
      <c r="A801" s="499">
        <v>807</v>
      </c>
      <c r="B801" s="497" t="s">
        <v>3654</v>
      </c>
      <c r="C801" s="256" t="s">
        <v>4388</v>
      </c>
      <c r="F801" s="270" t="s">
        <v>3972</v>
      </c>
      <c r="H801" s="107" t="s">
        <v>4438</v>
      </c>
      <c r="J801" s="256" t="s">
        <v>4047</v>
      </c>
      <c r="K801" s="290" t="s">
        <v>4439</v>
      </c>
      <c r="Q801" s="256" t="s">
        <v>3658</v>
      </c>
      <c r="R801" s="290" t="s">
        <v>3303</v>
      </c>
      <c r="S801" s="256" t="s">
        <v>2145</v>
      </c>
      <c r="T801" s="290" t="s">
        <v>3582</v>
      </c>
      <c r="U801" s="84"/>
      <c r="V801" s="339">
        <v>0</v>
      </c>
      <c r="W801" s="339">
        <v>1</v>
      </c>
      <c r="X801" s="508">
        <v>0.1</v>
      </c>
      <c r="Y801" s="508">
        <v>0.2</v>
      </c>
      <c r="Z801" s="508">
        <v>0.4</v>
      </c>
      <c r="AA801" s="508">
        <v>0.6</v>
      </c>
      <c r="AB801" s="508">
        <v>0.8</v>
      </c>
      <c r="AC801" s="508">
        <v>1</v>
      </c>
      <c r="AE801" s="256" t="s">
        <v>2834</v>
      </c>
      <c r="AF801" s="256">
        <v>2026</v>
      </c>
      <c r="AG801" s="290" t="s">
        <v>4445</v>
      </c>
      <c r="AH801" s="256" t="s">
        <v>2145</v>
      </c>
      <c r="AS801" s="84"/>
    </row>
    <row r="802" spans="1:45" s="256" customFormat="1" ht="24.6" customHeight="1">
      <c r="A802" s="500">
        <v>808</v>
      </c>
      <c r="B802" s="497" t="s">
        <v>3654</v>
      </c>
      <c r="C802" s="256" t="s">
        <v>4388</v>
      </c>
      <c r="F802" s="270" t="s">
        <v>3972</v>
      </c>
      <c r="H802" s="107" t="s">
        <v>4438</v>
      </c>
      <c r="J802" s="256" t="s">
        <v>4047</v>
      </c>
      <c r="K802" s="290" t="s">
        <v>4439</v>
      </c>
      <c r="Q802" s="256" t="s">
        <v>3658</v>
      </c>
      <c r="R802" s="290" t="s">
        <v>3303</v>
      </c>
      <c r="S802" s="256" t="s">
        <v>2145</v>
      </c>
      <c r="T802" s="290" t="s">
        <v>3582</v>
      </c>
      <c r="U802" s="84"/>
      <c r="V802" s="339">
        <v>0</v>
      </c>
      <c r="W802" s="339">
        <v>1</v>
      </c>
      <c r="X802" s="508">
        <v>0.1</v>
      </c>
      <c r="Y802" s="508">
        <v>0.2</v>
      </c>
      <c r="Z802" s="508">
        <v>0.4</v>
      </c>
      <c r="AA802" s="508">
        <v>0.6</v>
      </c>
      <c r="AB802" s="508">
        <v>0.8</v>
      </c>
      <c r="AC802" s="508">
        <v>1</v>
      </c>
      <c r="AE802" s="256" t="s">
        <v>2834</v>
      </c>
      <c r="AF802" s="256" t="s">
        <v>3705</v>
      </c>
      <c r="AG802" s="290" t="s">
        <v>4446</v>
      </c>
      <c r="AH802" s="256" t="s">
        <v>2145</v>
      </c>
      <c r="AS802" s="84"/>
    </row>
    <row r="803" spans="1:45" s="256" customFormat="1" ht="24.6" customHeight="1">
      <c r="A803" s="496">
        <v>809</v>
      </c>
      <c r="B803" s="497" t="s">
        <v>3654</v>
      </c>
      <c r="C803" s="256" t="s">
        <v>4388</v>
      </c>
      <c r="F803" s="270" t="s">
        <v>3972</v>
      </c>
      <c r="H803" s="107" t="s">
        <v>4438</v>
      </c>
      <c r="J803" s="256" t="s">
        <v>4047</v>
      </c>
      <c r="K803" s="290" t="s">
        <v>4439</v>
      </c>
      <c r="Q803" s="256" t="s">
        <v>3658</v>
      </c>
      <c r="R803" s="290" t="s">
        <v>3303</v>
      </c>
      <c r="S803" s="256" t="s">
        <v>2145</v>
      </c>
      <c r="T803" s="290" t="s">
        <v>3582</v>
      </c>
      <c r="U803" s="84"/>
      <c r="V803" s="339">
        <v>0</v>
      </c>
      <c r="W803" s="339">
        <v>1</v>
      </c>
      <c r="X803" s="508">
        <v>0.1</v>
      </c>
      <c r="Y803" s="508">
        <v>0.2</v>
      </c>
      <c r="Z803" s="508">
        <v>0.4</v>
      </c>
      <c r="AA803" s="508">
        <v>0.6</v>
      </c>
      <c r="AB803" s="508">
        <v>0.8</v>
      </c>
      <c r="AC803" s="508">
        <v>1</v>
      </c>
      <c r="AE803" s="256" t="s">
        <v>2834</v>
      </c>
      <c r="AF803" s="256">
        <v>2030</v>
      </c>
      <c r="AG803" s="290" t="s">
        <v>4447</v>
      </c>
      <c r="AH803" s="256" t="s">
        <v>2145</v>
      </c>
      <c r="AS803" s="84"/>
    </row>
    <row r="804" spans="1:45" s="256" customFormat="1" ht="24.6" customHeight="1">
      <c r="A804" s="499">
        <v>810</v>
      </c>
      <c r="B804" s="497" t="s">
        <v>3654</v>
      </c>
      <c r="C804" s="256" t="s">
        <v>4388</v>
      </c>
      <c r="F804" s="270" t="s">
        <v>3972</v>
      </c>
      <c r="H804" s="107" t="s">
        <v>4438</v>
      </c>
      <c r="J804" s="256" t="s">
        <v>4047</v>
      </c>
      <c r="K804" s="290" t="s">
        <v>4448</v>
      </c>
      <c r="Q804" s="256" t="s">
        <v>3658</v>
      </c>
      <c r="R804" s="290" t="s">
        <v>4449</v>
      </c>
      <c r="S804" s="256" t="s">
        <v>2145</v>
      </c>
      <c r="T804" s="256" t="s">
        <v>3582</v>
      </c>
      <c r="U804" s="84"/>
      <c r="V804" s="339">
        <v>0</v>
      </c>
      <c r="W804" s="339">
        <v>1</v>
      </c>
      <c r="X804" s="508">
        <v>0.1</v>
      </c>
      <c r="Y804" s="508">
        <v>0.2</v>
      </c>
      <c r="Z804" s="508">
        <v>0.4</v>
      </c>
      <c r="AA804" s="508">
        <v>0.6</v>
      </c>
      <c r="AB804" s="508">
        <v>0.8</v>
      </c>
      <c r="AC804" s="508">
        <v>1</v>
      </c>
      <c r="AE804" s="256" t="s">
        <v>2145</v>
      </c>
      <c r="AF804" s="256">
        <v>2025</v>
      </c>
      <c r="AG804" s="290" t="s">
        <v>4450</v>
      </c>
      <c r="AH804" s="256" t="s">
        <v>2145</v>
      </c>
      <c r="AL804" s="256" t="s">
        <v>4451</v>
      </c>
      <c r="AS804" s="84"/>
    </row>
    <row r="805" spans="1:45" s="256" customFormat="1" ht="24.6" customHeight="1">
      <c r="A805" s="496">
        <v>811</v>
      </c>
      <c r="B805" s="497" t="s">
        <v>3654</v>
      </c>
      <c r="C805" s="256" t="s">
        <v>4388</v>
      </c>
      <c r="F805" s="270" t="s">
        <v>3972</v>
      </c>
      <c r="H805" s="107" t="s">
        <v>4438</v>
      </c>
      <c r="J805" s="256" t="s">
        <v>4047</v>
      </c>
      <c r="K805" s="290" t="s">
        <v>4448</v>
      </c>
      <c r="Q805" s="256" t="s">
        <v>3658</v>
      </c>
      <c r="R805" s="290" t="s">
        <v>4449</v>
      </c>
      <c r="S805" s="256" t="s">
        <v>2145</v>
      </c>
      <c r="T805" s="290" t="s">
        <v>3582</v>
      </c>
      <c r="U805" s="84"/>
      <c r="V805" s="339">
        <v>0</v>
      </c>
      <c r="W805" s="339">
        <v>1</v>
      </c>
      <c r="X805" s="508">
        <v>0.1</v>
      </c>
      <c r="Y805" s="508">
        <v>0.2</v>
      </c>
      <c r="Z805" s="508">
        <v>0.4</v>
      </c>
      <c r="AA805" s="508">
        <v>0.6</v>
      </c>
      <c r="AB805" s="508">
        <v>0.8</v>
      </c>
      <c r="AC805" s="508">
        <v>1</v>
      </c>
      <c r="AE805" s="256" t="s">
        <v>2145</v>
      </c>
      <c r="AF805" s="256" t="s">
        <v>3774</v>
      </c>
      <c r="AG805" s="290" t="s">
        <v>4452</v>
      </c>
      <c r="AH805" s="256" t="s">
        <v>2145</v>
      </c>
      <c r="AS805" s="84"/>
    </row>
    <row r="806" spans="1:45" s="256" customFormat="1" ht="24.6" customHeight="1">
      <c r="A806" s="499">
        <v>812</v>
      </c>
      <c r="B806" s="497" t="s">
        <v>3654</v>
      </c>
      <c r="C806" s="256" t="s">
        <v>4388</v>
      </c>
      <c r="F806" s="270" t="s">
        <v>3972</v>
      </c>
      <c r="H806" s="107" t="s">
        <v>4438</v>
      </c>
      <c r="J806" s="256" t="s">
        <v>4047</v>
      </c>
      <c r="K806" s="290" t="s">
        <v>4448</v>
      </c>
      <c r="Q806" s="256" t="s">
        <v>3658</v>
      </c>
      <c r="R806" s="290" t="s">
        <v>4449</v>
      </c>
      <c r="S806" s="256" t="s">
        <v>2145</v>
      </c>
      <c r="T806" s="290" t="s">
        <v>3582</v>
      </c>
      <c r="U806" s="84"/>
      <c r="V806" s="339">
        <v>0</v>
      </c>
      <c r="W806" s="339">
        <v>1</v>
      </c>
      <c r="X806" s="508">
        <v>0.1</v>
      </c>
      <c r="Y806" s="508">
        <v>0.2</v>
      </c>
      <c r="Z806" s="508">
        <v>0.4</v>
      </c>
      <c r="AA806" s="508">
        <v>0.6</v>
      </c>
      <c r="AB806" s="508">
        <v>0.8</v>
      </c>
      <c r="AC806" s="508">
        <v>1</v>
      </c>
      <c r="AE806" s="256" t="s">
        <v>2145</v>
      </c>
      <c r="AF806" s="256">
        <v>2026</v>
      </c>
      <c r="AG806" s="290" t="s">
        <v>4453</v>
      </c>
      <c r="AH806" s="256" t="s">
        <v>2145</v>
      </c>
      <c r="AS806" s="84"/>
    </row>
    <row r="807" spans="1:45" s="256" customFormat="1" ht="24.6" customHeight="1">
      <c r="A807" s="500">
        <v>813</v>
      </c>
      <c r="B807" s="497" t="s">
        <v>3654</v>
      </c>
      <c r="C807" s="256" t="s">
        <v>4388</v>
      </c>
      <c r="F807" s="270" t="s">
        <v>3972</v>
      </c>
      <c r="H807" s="107" t="s">
        <v>4438</v>
      </c>
      <c r="J807" s="256" t="s">
        <v>4047</v>
      </c>
      <c r="K807" s="290" t="s">
        <v>4448</v>
      </c>
      <c r="Q807" s="256" t="s">
        <v>3658</v>
      </c>
      <c r="R807" s="290" t="s">
        <v>4449</v>
      </c>
      <c r="S807" s="256" t="s">
        <v>2145</v>
      </c>
      <c r="T807" s="290" t="s">
        <v>3582</v>
      </c>
      <c r="U807" s="84"/>
      <c r="V807" s="339">
        <v>0</v>
      </c>
      <c r="W807" s="339">
        <v>1</v>
      </c>
      <c r="X807" s="508">
        <v>0.1</v>
      </c>
      <c r="Y807" s="508">
        <v>0.2</v>
      </c>
      <c r="Z807" s="508">
        <v>0.4</v>
      </c>
      <c r="AA807" s="508">
        <v>0.6</v>
      </c>
      <c r="AB807" s="508">
        <v>0.8</v>
      </c>
      <c r="AC807" s="508">
        <v>1</v>
      </c>
      <c r="AE807" s="256" t="s">
        <v>2145</v>
      </c>
      <c r="AF807" s="256" t="s">
        <v>3705</v>
      </c>
      <c r="AG807" s="290" t="s">
        <v>4454</v>
      </c>
      <c r="AH807" s="256" t="s">
        <v>2145</v>
      </c>
      <c r="AS807" s="84"/>
    </row>
    <row r="808" spans="1:45" s="256" customFormat="1" ht="24.6" customHeight="1">
      <c r="A808" s="496">
        <v>814</v>
      </c>
      <c r="B808" s="497" t="s">
        <v>3654</v>
      </c>
      <c r="C808" s="256" t="s">
        <v>4388</v>
      </c>
      <c r="F808" s="270" t="s">
        <v>3972</v>
      </c>
      <c r="H808" s="107" t="s">
        <v>4438</v>
      </c>
      <c r="J808" s="256" t="s">
        <v>4047</v>
      </c>
      <c r="K808" s="290" t="s">
        <v>4448</v>
      </c>
      <c r="Q808" s="256" t="s">
        <v>3658</v>
      </c>
      <c r="R808" s="290" t="s">
        <v>4449</v>
      </c>
      <c r="S808" s="256" t="s">
        <v>2145</v>
      </c>
      <c r="T808" s="290" t="s">
        <v>3582</v>
      </c>
      <c r="U808" s="84"/>
      <c r="V808" s="339">
        <v>0</v>
      </c>
      <c r="W808" s="339">
        <v>1</v>
      </c>
      <c r="X808" s="508">
        <v>0.1</v>
      </c>
      <c r="Y808" s="508">
        <v>0.2</v>
      </c>
      <c r="Z808" s="508">
        <v>0.4</v>
      </c>
      <c r="AA808" s="508">
        <v>0.6</v>
      </c>
      <c r="AB808" s="508">
        <v>0.8</v>
      </c>
      <c r="AC808" s="508">
        <v>1</v>
      </c>
      <c r="AE808" s="256" t="s">
        <v>2145</v>
      </c>
      <c r="AF808" s="256" t="s">
        <v>3705</v>
      </c>
      <c r="AG808" s="290" t="s">
        <v>4455</v>
      </c>
      <c r="AH808" s="256" t="s">
        <v>2145</v>
      </c>
      <c r="AS808" s="84"/>
    </row>
    <row r="809" spans="1:45" s="256" customFormat="1" ht="24.6" customHeight="1">
      <c r="A809" s="499">
        <v>815</v>
      </c>
      <c r="B809" s="497" t="s">
        <v>3654</v>
      </c>
      <c r="C809" s="256" t="s">
        <v>4388</v>
      </c>
      <c r="F809" s="270" t="s">
        <v>3972</v>
      </c>
      <c r="H809" s="107" t="s">
        <v>4438</v>
      </c>
      <c r="J809" s="256" t="s">
        <v>4047</v>
      </c>
      <c r="K809" s="290" t="s">
        <v>4448</v>
      </c>
      <c r="Q809" s="256" t="s">
        <v>3658</v>
      </c>
      <c r="R809" s="290" t="s">
        <v>4449</v>
      </c>
      <c r="S809" s="256" t="s">
        <v>2145</v>
      </c>
      <c r="T809" s="290" t="s">
        <v>3582</v>
      </c>
      <c r="U809" s="84"/>
      <c r="V809" s="339">
        <v>0</v>
      </c>
      <c r="W809" s="339">
        <v>1</v>
      </c>
      <c r="X809" s="508">
        <v>0.1</v>
      </c>
      <c r="Y809" s="508">
        <v>0.2</v>
      </c>
      <c r="Z809" s="508">
        <v>0.4</v>
      </c>
      <c r="AA809" s="508">
        <v>0.6</v>
      </c>
      <c r="AB809" s="508">
        <v>0.8</v>
      </c>
      <c r="AC809" s="508">
        <v>1</v>
      </c>
      <c r="AE809" s="256" t="s">
        <v>2145</v>
      </c>
      <c r="AF809" s="256">
        <v>2030</v>
      </c>
      <c r="AG809" s="290" t="s">
        <v>4456</v>
      </c>
      <c r="AH809" s="256" t="s">
        <v>2145</v>
      </c>
      <c r="AS809" s="84"/>
    </row>
    <row r="810" spans="1:45" s="256" customFormat="1" ht="24.6" customHeight="1">
      <c r="A810" s="496">
        <v>816</v>
      </c>
      <c r="B810" s="497" t="s">
        <v>3654</v>
      </c>
      <c r="C810" s="256" t="s">
        <v>4388</v>
      </c>
      <c r="F810" s="270" t="s">
        <v>3972</v>
      </c>
      <c r="H810" s="256" t="s">
        <v>3973</v>
      </c>
      <c r="J810" s="256" t="s">
        <v>3973</v>
      </c>
      <c r="K810" s="290" t="s">
        <v>4457</v>
      </c>
      <c r="Q810" s="256" t="s">
        <v>3658</v>
      </c>
      <c r="R810" s="270" t="s">
        <v>3262</v>
      </c>
      <c r="S810" s="256" t="s">
        <v>2145</v>
      </c>
      <c r="T810" s="256" t="s">
        <v>3434</v>
      </c>
      <c r="U810" s="84"/>
      <c r="V810" s="498">
        <v>0</v>
      </c>
      <c r="W810" s="508">
        <v>1</v>
      </c>
      <c r="X810" s="508">
        <v>0.1</v>
      </c>
      <c r="Y810" s="508">
        <v>0.2</v>
      </c>
      <c r="Z810" s="508">
        <v>0.4</v>
      </c>
      <c r="AA810" s="508">
        <v>0.6</v>
      </c>
      <c r="AB810" s="508">
        <v>0.8</v>
      </c>
      <c r="AC810" s="508">
        <v>1</v>
      </c>
      <c r="AE810" s="256" t="s">
        <v>2145</v>
      </c>
      <c r="AF810" s="256">
        <v>2025</v>
      </c>
      <c r="AG810" s="290" t="s">
        <v>4458</v>
      </c>
      <c r="AH810" s="256" t="s">
        <v>2145</v>
      </c>
      <c r="AS810" s="84"/>
    </row>
    <row r="811" spans="1:45" s="256" customFormat="1" ht="24.6" customHeight="1">
      <c r="A811" s="499">
        <v>817</v>
      </c>
      <c r="B811" s="497" t="s">
        <v>3654</v>
      </c>
      <c r="C811" s="256" t="s">
        <v>4388</v>
      </c>
      <c r="F811" s="270" t="s">
        <v>3972</v>
      </c>
      <c r="H811" s="256" t="s">
        <v>3973</v>
      </c>
      <c r="J811" s="256" t="s">
        <v>3973</v>
      </c>
      <c r="K811" s="290" t="s">
        <v>4457</v>
      </c>
      <c r="Q811" s="256" t="s">
        <v>3658</v>
      </c>
      <c r="R811" s="270" t="s">
        <v>3262</v>
      </c>
      <c r="S811" s="256" t="s">
        <v>2145</v>
      </c>
      <c r="T811" s="256" t="s">
        <v>3434</v>
      </c>
      <c r="U811" s="84"/>
      <c r="V811" s="339">
        <v>0</v>
      </c>
      <c r="W811" s="339">
        <v>1</v>
      </c>
      <c r="X811" s="508">
        <v>0.1</v>
      </c>
      <c r="Y811" s="508">
        <v>0.2</v>
      </c>
      <c r="Z811" s="508">
        <v>0.4</v>
      </c>
      <c r="AA811" s="508">
        <v>0.6</v>
      </c>
      <c r="AB811" s="508">
        <v>0.8</v>
      </c>
      <c r="AC811" s="508">
        <v>1</v>
      </c>
      <c r="AE811" s="256" t="s">
        <v>2145</v>
      </c>
      <c r="AF811" s="256" t="s">
        <v>3774</v>
      </c>
      <c r="AG811" s="290" t="s">
        <v>4459</v>
      </c>
      <c r="AH811" s="256" t="s">
        <v>2145</v>
      </c>
      <c r="AS811" s="84"/>
    </row>
    <row r="812" spans="1:45" s="256" customFormat="1" ht="24.6" customHeight="1">
      <c r="A812" s="500">
        <v>818</v>
      </c>
      <c r="B812" s="497" t="s">
        <v>3654</v>
      </c>
      <c r="C812" s="256" t="s">
        <v>4388</v>
      </c>
      <c r="F812" s="270" t="s">
        <v>3972</v>
      </c>
      <c r="H812" s="256" t="s">
        <v>3973</v>
      </c>
      <c r="J812" s="256" t="s">
        <v>3973</v>
      </c>
      <c r="K812" s="290" t="s">
        <v>4457</v>
      </c>
      <c r="Q812" s="256" t="s">
        <v>3658</v>
      </c>
      <c r="R812" s="270" t="s">
        <v>3262</v>
      </c>
      <c r="S812" s="256" t="s">
        <v>2145</v>
      </c>
      <c r="T812" s="256" t="s">
        <v>3434</v>
      </c>
      <c r="U812" s="84"/>
      <c r="V812" s="339">
        <v>0</v>
      </c>
      <c r="W812" s="339">
        <v>1</v>
      </c>
      <c r="X812" s="508">
        <v>0.1</v>
      </c>
      <c r="Y812" s="508">
        <v>0.2</v>
      </c>
      <c r="Z812" s="508">
        <v>0.4</v>
      </c>
      <c r="AA812" s="508">
        <v>0.6</v>
      </c>
      <c r="AB812" s="508">
        <v>0.8</v>
      </c>
      <c r="AC812" s="508">
        <v>1</v>
      </c>
      <c r="AE812" s="256" t="s">
        <v>2145</v>
      </c>
      <c r="AF812" s="256">
        <v>2026</v>
      </c>
      <c r="AG812" s="290" t="s">
        <v>4460</v>
      </c>
      <c r="AH812" s="256" t="s">
        <v>2145</v>
      </c>
      <c r="AS812" s="84"/>
    </row>
    <row r="813" spans="1:45" s="256" customFormat="1" ht="24.6" customHeight="1">
      <c r="A813" s="496">
        <v>819</v>
      </c>
      <c r="B813" s="497" t="s">
        <v>3654</v>
      </c>
      <c r="C813" s="256" t="s">
        <v>4388</v>
      </c>
      <c r="F813" s="270" t="s">
        <v>3972</v>
      </c>
      <c r="H813" s="256" t="s">
        <v>3973</v>
      </c>
      <c r="J813" s="256" t="s">
        <v>3973</v>
      </c>
      <c r="K813" s="290" t="s">
        <v>4457</v>
      </c>
      <c r="Q813" s="256" t="s">
        <v>3658</v>
      </c>
      <c r="R813" s="270" t="s">
        <v>3262</v>
      </c>
      <c r="S813" s="256" t="s">
        <v>2145</v>
      </c>
      <c r="T813" s="256" t="s">
        <v>3434</v>
      </c>
      <c r="U813" s="84"/>
      <c r="V813" s="339">
        <v>0</v>
      </c>
      <c r="W813" s="339">
        <v>1</v>
      </c>
      <c r="X813" s="508">
        <v>0.1</v>
      </c>
      <c r="Y813" s="508">
        <v>0.2</v>
      </c>
      <c r="Z813" s="508">
        <v>0.4</v>
      </c>
      <c r="AA813" s="508">
        <v>0.6</v>
      </c>
      <c r="AB813" s="508">
        <v>0.8</v>
      </c>
      <c r="AC813" s="508">
        <v>1</v>
      </c>
      <c r="AE813" s="256" t="s">
        <v>2145</v>
      </c>
      <c r="AF813" s="256" t="s">
        <v>3705</v>
      </c>
      <c r="AG813" s="290" t="s">
        <v>4461</v>
      </c>
      <c r="AH813" s="256" t="s">
        <v>2145</v>
      </c>
      <c r="AS813" s="84"/>
    </row>
    <row r="814" spans="1:45" s="256" customFormat="1" ht="24.6" customHeight="1">
      <c r="A814" s="499">
        <v>820</v>
      </c>
      <c r="B814" s="497" t="s">
        <v>3654</v>
      </c>
      <c r="C814" s="256" t="s">
        <v>4388</v>
      </c>
      <c r="F814" s="270" t="s">
        <v>3972</v>
      </c>
      <c r="H814" s="256" t="s">
        <v>3973</v>
      </c>
      <c r="J814" s="256" t="s">
        <v>3973</v>
      </c>
      <c r="K814" s="290" t="s">
        <v>4457</v>
      </c>
      <c r="Q814" s="256" t="s">
        <v>3658</v>
      </c>
      <c r="R814" s="270" t="s">
        <v>3262</v>
      </c>
      <c r="S814" s="256" t="s">
        <v>2145</v>
      </c>
      <c r="T814" s="256" t="s">
        <v>3434</v>
      </c>
      <c r="U814" s="84"/>
      <c r="V814" s="339">
        <v>0</v>
      </c>
      <c r="W814" s="339">
        <v>1</v>
      </c>
      <c r="X814" s="508">
        <v>0.1</v>
      </c>
      <c r="Y814" s="508">
        <v>0.2</v>
      </c>
      <c r="Z814" s="508">
        <v>0.4</v>
      </c>
      <c r="AA814" s="508">
        <v>0.6</v>
      </c>
      <c r="AB814" s="508">
        <v>0.8</v>
      </c>
      <c r="AC814" s="508">
        <v>1</v>
      </c>
      <c r="AE814" s="256" t="s">
        <v>2145</v>
      </c>
      <c r="AF814" s="256">
        <v>2030</v>
      </c>
      <c r="AG814" s="290" t="s">
        <v>4462</v>
      </c>
      <c r="AH814" s="256" t="s">
        <v>2145</v>
      </c>
      <c r="AS814" s="84"/>
    </row>
    <row r="815" spans="1:45" s="256" customFormat="1" ht="24.6" customHeight="1">
      <c r="A815" s="496">
        <v>821</v>
      </c>
      <c r="B815" s="497" t="s">
        <v>3654</v>
      </c>
      <c r="C815" s="256" t="s">
        <v>4388</v>
      </c>
      <c r="F815" s="270" t="s">
        <v>3972</v>
      </c>
      <c r="H815" s="270" t="s">
        <v>4438</v>
      </c>
      <c r="J815" s="256" t="s">
        <v>4047</v>
      </c>
      <c r="K815" s="328" t="s">
        <v>4463</v>
      </c>
      <c r="Q815" s="256" t="s">
        <v>3658</v>
      </c>
      <c r="R815" s="270" t="s">
        <v>3266</v>
      </c>
      <c r="S815" s="256" t="s">
        <v>2145</v>
      </c>
      <c r="T815" s="256" t="s">
        <v>3582</v>
      </c>
      <c r="U815" s="84"/>
      <c r="V815" s="339">
        <v>0</v>
      </c>
      <c r="W815" s="339">
        <v>1</v>
      </c>
      <c r="X815" s="508">
        <v>0.1</v>
      </c>
      <c r="Y815" s="508">
        <v>0.2</v>
      </c>
      <c r="Z815" s="508">
        <v>0.4</v>
      </c>
      <c r="AA815" s="508">
        <v>0.6</v>
      </c>
      <c r="AB815" s="508">
        <v>0.8</v>
      </c>
      <c r="AC815" s="508">
        <v>1</v>
      </c>
      <c r="AE815" s="256" t="s">
        <v>2145</v>
      </c>
      <c r="AF815" s="256">
        <v>2025</v>
      </c>
      <c r="AG815" s="290" t="s">
        <v>4464</v>
      </c>
      <c r="AH815" s="256" t="s">
        <v>2145</v>
      </c>
      <c r="AL815" s="256" t="s">
        <v>4465</v>
      </c>
      <c r="AS815" s="84"/>
    </row>
    <row r="816" spans="1:45" s="256" customFormat="1" ht="24.6" customHeight="1">
      <c r="A816" s="499">
        <v>822</v>
      </c>
      <c r="B816" s="497" t="s">
        <v>3654</v>
      </c>
      <c r="C816" s="256" t="s">
        <v>4388</v>
      </c>
      <c r="F816" s="270" t="s">
        <v>3972</v>
      </c>
      <c r="H816" s="270" t="s">
        <v>4438</v>
      </c>
      <c r="J816" s="256" t="s">
        <v>4047</v>
      </c>
      <c r="K816" s="328" t="s">
        <v>4463</v>
      </c>
      <c r="Q816" s="256" t="s">
        <v>3658</v>
      </c>
      <c r="R816" s="270" t="s">
        <v>3266</v>
      </c>
      <c r="S816" s="256" t="s">
        <v>2145</v>
      </c>
      <c r="T816" s="290" t="s">
        <v>3582</v>
      </c>
      <c r="U816" s="84"/>
      <c r="V816" s="339">
        <v>0</v>
      </c>
      <c r="W816" s="339">
        <v>1</v>
      </c>
      <c r="X816" s="508">
        <v>0.1</v>
      </c>
      <c r="Y816" s="508">
        <v>0.2</v>
      </c>
      <c r="Z816" s="508">
        <v>0.4</v>
      </c>
      <c r="AA816" s="508">
        <v>0.6</v>
      </c>
      <c r="AB816" s="508">
        <v>0.8</v>
      </c>
      <c r="AC816" s="508">
        <v>1</v>
      </c>
      <c r="AE816" s="256" t="s">
        <v>2145</v>
      </c>
      <c r="AF816" s="256" t="s">
        <v>3705</v>
      </c>
      <c r="AG816" s="290" t="s">
        <v>4466</v>
      </c>
      <c r="AH816" s="256" t="s">
        <v>2145</v>
      </c>
      <c r="AS816" s="84"/>
    </row>
    <row r="817" spans="1:54" s="256" customFormat="1" ht="24.6" customHeight="1">
      <c r="A817" s="500">
        <v>823</v>
      </c>
      <c r="B817" s="497" t="s">
        <v>3654</v>
      </c>
      <c r="C817" s="256" t="s">
        <v>4388</v>
      </c>
      <c r="F817" s="270" t="s">
        <v>3972</v>
      </c>
      <c r="H817" s="270" t="s">
        <v>4438</v>
      </c>
      <c r="J817" s="256" t="s">
        <v>4047</v>
      </c>
      <c r="K817" s="328" t="s">
        <v>4463</v>
      </c>
      <c r="Q817" s="256" t="s">
        <v>3658</v>
      </c>
      <c r="R817" s="270" t="s">
        <v>3266</v>
      </c>
      <c r="S817" s="256" t="s">
        <v>2145</v>
      </c>
      <c r="T817" s="290" t="s">
        <v>3582</v>
      </c>
      <c r="U817" s="84"/>
      <c r="V817" s="339">
        <v>0</v>
      </c>
      <c r="W817" s="339">
        <v>1</v>
      </c>
      <c r="X817" s="508">
        <v>0.1</v>
      </c>
      <c r="Y817" s="508">
        <v>0.2</v>
      </c>
      <c r="Z817" s="508">
        <v>0.4</v>
      </c>
      <c r="AA817" s="508">
        <v>0.6</v>
      </c>
      <c r="AB817" s="508">
        <v>0.8</v>
      </c>
      <c r="AC817" s="508">
        <v>1</v>
      </c>
      <c r="AE817" s="256" t="s">
        <v>2145</v>
      </c>
      <c r="AF817" s="256" t="s">
        <v>3705</v>
      </c>
      <c r="AG817" s="290" t="s">
        <v>4467</v>
      </c>
      <c r="AH817" s="256" t="s">
        <v>2145</v>
      </c>
      <c r="AS817" s="84"/>
    </row>
    <row r="818" spans="1:54" s="256" customFormat="1" ht="24.6" customHeight="1">
      <c r="A818" s="496">
        <v>824</v>
      </c>
      <c r="B818" s="497" t="s">
        <v>3654</v>
      </c>
      <c r="C818" s="256" t="s">
        <v>4388</v>
      </c>
      <c r="F818" s="270" t="s">
        <v>3972</v>
      </c>
      <c r="H818" s="270" t="s">
        <v>4438</v>
      </c>
      <c r="J818" s="256" t="s">
        <v>4047</v>
      </c>
      <c r="K818" s="328" t="s">
        <v>4463</v>
      </c>
      <c r="Q818" s="256" t="s">
        <v>3658</v>
      </c>
      <c r="R818" s="270" t="s">
        <v>3266</v>
      </c>
      <c r="S818" s="256" t="s">
        <v>2145</v>
      </c>
      <c r="T818" s="290" t="s">
        <v>3582</v>
      </c>
      <c r="U818" s="84"/>
      <c r="V818" s="339">
        <v>0</v>
      </c>
      <c r="W818" s="339">
        <v>1</v>
      </c>
      <c r="X818" s="508">
        <v>0.1</v>
      </c>
      <c r="Y818" s="508">
        <v>0.2</v>
      </c>
      <c r="Z818" s="508">
        <v>0.4</v>
      </c>
      <c r="AA818" s="508">
        <v>0.6</v>
      </c>
      <c r="AB818" s="508">
        <v>0.8</v>
      </c>
      <c r="AC818" s="508">
        <v>1</v>
      </c>
      <c r="AE818" s="256" t="s">
        <v>2145</v>
      </c>
      <c r="AF818" s="256">
        <v>2030</v>
      </c>
      <c r="AG818" s="290" t="s">
        <v>4468</v>
      </c>
      <c r="AH818" s="256" t="s">
        <v>2145</v>
      </c>
      <c r="AS818" s="84"/>
    </row>
    <row r="819" spans="1:54" s="256" customFormat="1" ht="24.6" customHeight="1">
      <c r="A819" s="499">
        <v>825</v>
      </c>
      <c r="B819" s="497" t="s">
        <v>3654</v>
      </c>
      <c r="C819" s="256" t="s">
        <v>4388</v>
      </c>
      <c r="F819" s="270" t="s">
        <v>3972</v>
      </c>
      <c r="H819" s="270" t="s">
        <v>4438</v>
      </c>
      <c r="J819" s="256" t="s">
        <v>4047</v>
      </c>
      <c r="K819" s="328" t="s">
        <v>4463</v>
      </c>
      <c r="Q819" s="256" t="s">
        <v>3658</v>
      </c>
      <c r="R819" s="270" t="s">
        <v>3266</v>
      </c>
      <c r="S819" s="256" t="s">
        <v>2145</v>
      </c>
      <c r="T819" s="290" t="s">
        <v>3582</v>
      </c>
      <c r="U819" s="84"/>
      <c r="V819" s="339">
        <v>0</v>
      </c>
      <c r="W819" s="339">
        <v>1</v>
      </c>
      <c r="X819" s="508">
        <v>0.1</v>
      </c>
      <c r="Y819" s="508">
        <v>0.2</v>
      </c>
      <c r="Z819" s="508">
        <v>0.4</v>
      </c>
      <c r="AA819" s="508">
        <v>0.6</v>
      </c>
      <c r="AB819" s="508">
        <v>0.8</v>
      </c>
      <c r="AC819" s="508">
        <v>1</v>
      </c>
      <c r="AE819" s="256" t="s">
        <v>2145</v>
      </c>
      <c r="AF819" s="256">
        <v>2030</v>
      </c>
      <c r="AG819" s="290" t="s">
        <v>4469</v>
      </c>
      <c r="AH819" s="256" t="s">
        <v>2145</v>
      </c>
      <c r="AS819" s="84"/>
    </row>
    <row r="820" spans="1:54" s="256" customFormat="1" ht="24.6" customHeight="1">
      <c r="A820" s="496">
        <v>826</v>
      </c>
      <c r="B820" s="497" t="s">
        <v>3654</v>
      </c>
      <c r="C820" s="256" t="s">
        <v>4388</v>
      </c>
      <c r="F820" s="270" t="s">
        <v>3972</v>
      </c>
      <c r="H820" s="270" t="s">
        <v>4438</v>
      </c>
      <c r="J820" s="256" t="s">
        <v>4047</v>
      </c>
      <c r="K820" s="257" t="s">
        <v>4470</v>
      </c>
      <c r="Q820" s="256" t="s">
        <v>3658</v>
      </c>
      <c r="R820" s="270" t="s">
        <v>3356</v>
      </c>
      <c r="S820" s="256" t="s">
        <v>2145</v>
      </c>
      <c r="T820" s="256" t="s">
        <v>3434</v>
      </c>
      <c r="U820" s="84"/>
      <c r="V820" s="339">
        <v>0</v>
      </c>
      <c r="W820" s="339">
        <v>1</v>
      </c>
      <c r="X820" s="508">
        <v>0.1</v>
      </c>
      <c r="Y820" s="508">
        <v>0.2</v>
      </c>
      <c r="Z820" s="508">
        <v>0.4</v>
      </c>
      <c r="AA820" s="508">
        <v>0.6</v>
      </c>
      <c r="AB820" s="508">
        <v>0.8</v>
      </c>
      <c r="AC820" s="508">
        <v>1</v>
      </c>
      <c r="AE820" s="256" t="s">
        <v>2145</v>
      </c>
      <c r="AF820" s="256">
        <v>2025</v>
      </c>
      <c r="AG820" s="256" t="s">
        <v>4471</v>
      </c>
      <c r="AH820" s="256" t="s">
        <v>2145</v>
      </c>
      <c r="AS820" s="84"/>
    </row>
    <row r="821" spans="1:54" s="256" customFormat="1" ht="24.6" customHeight="1">
      <c r="A821" s="499">
        <v>827</v>
      </c>
      <c r="B821" s="497" t="s">
        <v>3654</v>
      </c>
      <c r="C821" s="256" t="s">
        <v>4388</v>
      </c>
      <c r="F821" s="270" t="s">
        <v>3972</v>
      </c>
      <c r="H821" s="270" t="s">
        <v>4438</v>
      </c>
      <c r="J821" s="256" t="s">
        <v>4047</v>
      </c>
      <c r="K821" s="257" t="s">
        <v>4470</v>
      </c>
      <c r="Q821" s="256" t="s">
        <v>3658</v>
      </c>
      <c r="R821" s="270" t="s">
        <v>3356</v>
      </c>
      <c r="S821" s="256" t="s">
        <v>2145</v>
      </c>
      <c r="T821" s="256" t="s">
        <v>3434</v>
      </c>
      <c r="U821" s="84"/>
      <c r="V821" s="339">
        <v>0</v>
      </c>
      <c r="W821" s="339">
        <v>1</v>
      </c>
      <c r="X821" s="508">
        <v>0.1</v>
      </c>
      <c r="Y821" s="508">
        <v>0.2</v>
      </c>
      <c r="Z821" s="508">
        <v>0.4</v>
      </c>
      <c r="AA821" s="508">
        <v>0.6</v>
      </c>
      <c r="AB821" s="508">
        <v>0.8</v>
      </c>
      <c r="AC821" s="508">
        <v>1</v>
      </c>
      <c r="AE821" s="256" t="s">
        <v>2145</v>
      </c>
      <c r="AF821" s="256" t="s">
        <v>3705</v>
      </c>
      <c r="AG821" s="256" t="s">
        <v>4472</v>
      </c>
      <c r="AH821" s="256" t="s">
        <v>2145</v>
      </c>
      <c r="AS821" s="84"/>
    </row>
    <row r="822" spans="1:54" s="256" customFormat="1" ht="24.6" customHeight="1">
      <c r="A822" s="500">
        <v>828</v>
      </c>
      <c r="B822" s="497" t="s">
        <v>3654</v>
      </c>
      <c r="C822" s="256" t="s">
        <v>4388</v>
      </c>
      <c r="F822" s="270" t="s">
        <v>3972</v>
      </c>
      <c r="H822" s="270" t="s">
        <v>4438</v>
      </c>
      <c r="J822" s="256" t="s">
        <v>4047</v>
      </c>
      <c r="K822" s="257" t="s">
        <v>4470</v>
      </c>
      <c r="Q822" s="256" t="s">
        <v>3658</v>
      </c>
      <c r="R822" s="270" t="s">
        <v>3356</v>
      </c>
      <c r="S822" s="256" t="s">
        <v>2145</v>
      </c>
      <c r="T822" s="256" t="s">
        <v>3434</v>
      </c>
      <c r="U822" s="84"/>
      <c r="V822" s="339">
        <v>0</v>
      </c>
      <c r="W822" s="339">
        <v>1</v>
      </c>
      <c r="X822" s="508">
        <v>0.1</v>
      </c>
      <c r="Y822" s="508">
        <v>0.2</v>
      </c>
      <c r="Z822" s="508">
        <v>0.4</v>
      </c>
      <c r="AA822" s="508">
        <v>0.6</v>
      </c>
      <c r="AB822" s="508">
        <v>0.8</v>
      </c>
      <c r="AC822" s="508">
        <v>1</v>
      </c>
      <c r="AE822" s="256" t="s">
        <v>2145</v>
      </c>
      <c r="AF822" s="256">
        <v>2030</v>
      </c>
      <c r="AG822" s="256" t="s">
        <v>4473</v>
      </c>
      <c r="AH822" s="256" t="s">
        <v>2145</v>
      </c>
      <c r="AS822" s="84"/>
    </row>
    <row r="823" spans="1:54" s="256" customFormat="1" ht="24.6" customHeight="1">
      <c r="A823" s="496">
        <v>829</v>
      </c>
      <c r="B823" s="497" t="s">
        <v>3654</v>
      </c>
      <c r="C823" s="256" t="s">
        <v>4388</v>
      </c>
      <c r="F823" s="256" t="s">
        <v>3761</v>
      </c>
      <c r="H823" s="256" t="s">
        <v>3763</v>
      </c>
      <c r="I823" s="256" t="s">
        <v>3764</v>
      </c>
      <c r="J823" s="270" t="s">
        <v>3763</v>
      </c>
      <c r="K823" s="257" t="s">
        <v>4474</v>
      </c>
      <c r="Q823" s="256" t="s">
        <v>3658</v>
      </c>
      <c r="R823" s="256" t="s">
        <v>3280</v>
      </c>
      <c r="S823" s="256" t="s">
        <v>2834</v>
      </c>
      <c r="T823" s="256" t="s">
        <v>3434</v>
      </c>
      <c r="V823" s="339">
        <v>0</v>
      </c>
      <c r="W823" s="339">
        <v>1</v>
      </c>
      <c r="X823" s="508">
        <v>0.1</v>
      </c>
      <c r="Y823" s="508">
        <v>0.2</v>
      </c>
      <c r="Z823" s="508">
        <v>0.4</v>
      </c>
      <c r="AA823" s="508">
        <v>0.6</v>
      </c>
      <c r="AB823" s="508">
        <v>0.8</v>
      </c>
      <c r="AC823" s="508">
        <v>1</v>
      </c>
      <c r="AE823" s="256" t="s">
        <v>4475</v>
      </c>
      <c r="AF823" s="256" t="s">
        <v>3435</v>
      </c>
      <c r="AG823" s="256" t="s">
        <v>4476</v>
      </c>
      <c r="AH823" s="256" t="s">
        <v>4477</v>
      </c>
    </row>
    <row r="824" spans="1:54" s="256" customFormat="1" ht="24.6" customHeight="1">
      <c r="A824" s="499">
        <v>830</v>
      </c>
      <c r="B824" s="497" t="s">
        <v>3654</v>
      </c>
      <c r="C824" s="256" t="s">
        <v>4388</v>
      </c>
      <c r="F824" s="256" t="s">
        <v>3761</v>
      </c>
      <c r="H824" s="256" t="s">
        <v>3790</v>
      </c>
      <c r="I824" s="256" t="s">
        <v>3791</v>
      </c>
      <c r="J824" s="256" t="s">
        <v>3790</v>
      </c>
      <c r="K824" s="257" t="s">
        <v>4478</v>
      </c>
      <c r="Q824" s="256" t="s">
        <v>3658</v>
      </c>
      <c r="R824" s="256" t="s">
        <v>3299</v>
      </c>
      <c r="S824" s="256" t="s">
        <v>2472</v>
      </c>
      <c r="T824" s="256" t="s">
        <v>3434</v>
      </c>
      <c r="U824" s="84"/>
      <c r="V824" s="339">
        <v>0</v>
      </c>
      <c r="W824" s="339">
        <v>1</v>
      </c>
      <c r="X824" s="508">
        <v>0.1</v>
      </c>
      <c r="Y824" s="508">
        <v>0.2</v>
      </c>
      <c r="Z824" s="508">
        <v>0.4</v>
      </c>
      <c r="AA824" s="508">
        <v>0.6</v>
      </c>
      <c r="AB824" s="508">
        <v>0.8</v>
      </c>
      <c r="AC824" s="508">
        <v>1</v>
      </c>
      <c r="AE824" s="256" t="s">
        <v>2472</v>
      </c>
      <c r="AF824" s="256" t="s">
        <v>3435</v>
      </c>
      <c r="AG824" s="256" t="s">
        <v>4479</v>
      </c>
      <c r="AH824" s="256" t="s">
        <v>4480</v>
      </c>
      <c r="AS824" s="84"/>
    </row>
    <row r="825" spans="1:54" s="256" customFormat="1" ht="24.6" customHeight="1">
      <c r="A825" s="496">
        <v>831</v>
      </c>
      <c r="B825" s="497" t="s">
        <v>3654</v>
      </c>
      <c r="C825" s="256" t="s">
        <v>4388</v>
      </c>
      <c r="D825" s="270"/>
      <c r="E825" s="270"/>
      <c r="F825" s="256" t="s">
        <v>3599</v>
      </c>
      <c r="H825" s="256" t="s">
        <v>3740</v>
      </c>
      <c r="J825" s="256" t="s">
        <v>3740</v>
      </c>
      <c r="K825" s="256" t="s">
        <v>4185</v>
      </c>
      <c r="Q825" s="256" t="s">
        <v>3658</v>
      </c>
      <c r="R825" s="256" t="s">
        <v>3361</v>
      </c>
      <c r="S825" s="256" t="s">
        <v>1270</v>
      </c>
      <c r="T825" s="256" t="s">
        <v>3434</v>
      </c>
      <c r="V825" s="498">
        <v>0</v>
      </c>
      <c r="W825" s="498">
        <v>1</v>
      </c>
      <c r="X825" s="508">
        <v>0.1</v>
      </c>
      <c r="Y825" s="508">
        <v>0.2</v>
      </c>
      <c r="Z825" s="508">
        <v>0.4</v>
      </c>
      <c r="AA825" s="508">
        <v>0.6</v>
      </c>
      <c r="AB825" s="508">
        <v>0.8</v>
      </c>
      <c r="AC825" s="508">
        <v>1</v>
      </c>
      <c r="AE825" s="256" t="s">
        <v>4143</v>
      </c>
      <c r="AF825" s="256">
        <v>2025</v>
      </c>
      <c r="AG825" s="256" t="s">
        <v>4481</v>
      </c>
      <c r="AH825" s="256" t="s">
        <v>4145</v>
      </c>
      <c r="AT825" s="256" t="s">
        <v>79</v>
      </c>
      <c r="AU825" s="270" t="s">
        <v>80</v>
      </c>
      <c r="AV825" s="270" t="s">
        <v>1276</v>
      </c>
      <c r="AW825" s="270" t="s">
        <v>1099</v>
      </c>
      <c r="AX825" s="270" t="s">
        <v>1275</v>
      </c>
      <c r="AY825" s="270" t="s">
        <v>1270</v>
      </c>
      <c r="AZ825" s="270" t="s">
        <v>1271</v>
      </c>
      <c r="BA825" s="270" t="s">
        <v>41</v>
      </c>
      <c r="BB825" s="270" t="s">
        <v>3442</v>
      </c>
    </row>
    <row r="826" spans="1:54" s="256" customFormat="1" ht="24.6" customHeight="1">
      <c r="A826" s="499">
        <v>832</v>
      </c>
      <c r="B826" s="497" t="s">
        <v>3654</v>
      </c>
      <c r="C826" s="256" t="s">
        <v>4388</v>
      </c>
      <c r="D826" s="270"/>
      <c r="E826" s="270"/>
      <c r="F826" s="256" t="s">
        <v>3599</v>
      </c>
      <c r="H826" s="256" t="s">
        <v>3740</v>
      </c>
      <c r="J826" s="256" t="s">
        <v>3740</v>
      </c>
      <c r="K826" s="256" t="s">
        <v>4185</v>
      </c>
      <c r="Q826" s="256" t="s">
        <v>3658</v>
      </c>
      <c r="R826" s="256" t="s">
        <v>3361</v>
      </c>
      <c r="S826" s="256" t="s">
        <v>1270</v>
      </c>
      <c r="T826" s="256" t="s">
        <v>3434</v>
      </c>
      <c r="V826" s="498">
        <v>0</v>
      </c>
      <c r="W826" s="498">
        <v>1</v>
      </c>
      <c r="X826" s="508">
        <v>0.1</v>
      </c>
      <c r="Y826" s="508">
        <v>0.2</v>
      </c>
      <c r="Z826" s="508">
        <v>0.4</v>
      </c>
      <c r="AA826" s="508">
        <v>0.6</v>
      </c>
      <c r="AB826" s="508">
        <v>0.8</v>
      </c>
      <c r="AC826" s="508">
        <v>1</v>
      </c>
      <c r="AE826" s="256" t="s">
        <v>4143</v>
      </c>
      <c r="AF826" s="256" t="s">
        <v>3705</v>
      </c>
      <c r="AG826" s="256" t="s">
        <v>4482</v>
      </c>
      <c r="AH826" s="256" t="s">
        <v>4145</v>
      </c>
      <c r="AT826" s="256" t="s">
        <v>79</v>
      </c>
      <c r="AU826" s="270" t="s">
        <v>80</v>
      </c>
      <c r="AV826" s="270" t="s">
        <v>1276</v>
      </c>
      <c r="AW826" s="270" t="s">
        <v>1099</v>
      </c>
      <c r="AX826" s="270" t="s">
        <v>1275</v>
      </c>
      <c r="AY826" s="270" t="s">
        <v>1270</v>
      </c>
      <c r="AZ826" s="270" t="s">
        <v>1271</v>
      </c>
      <c r="BA826" s="270" t="s">
        <v>41</v>
      </c>
      <c r="BB826" s="270" t="s">
        <v>3442</v>
      </c>
    </row>
    <row r="827" spans="1:54" s="256" customFormat="1" ht="24.6" customHeight="1">
      <c r="A827" s="500">
        <v>833</v>
      </c>
      <c r="B827" s="497" t="s">
        <v>3654</v>
      </c>
      <c r="C827" s="256" t="s">
        <v>4388</v>
      </c>
      <c r="D827" s="270"/>
      <c r="E827" s="270"/>
      <c r="F827" s="256" t="s">
        <v>3599</v>
      </c>
      <c r="H827" s="256" t="s">
        <v>3740</v>
      </c>
      <c r="J827" s="256" t="s">
        <v>3740</v>
      </c>
      <c r="K827" s="256" t="s">
        <v>4185</v>
      </c>
      <c r="Q827" s="256" t="s">
        <v>3658</v>
      </c>
      <c r="R827" s="256" t="s">
        <v>3361</v>
      </c>
      <c r="S827" s="256" t="s">
        <v>1270</v>
      </c>
      <c r="T827" s="256" t="s">
        <v>3434</v>
      </c>
      <c r="V827" s="498">
        <v>0</v>
      </c>
      <c r="W827" s="498">
        <v>1</v>
      </c>
      <c r="X827" s="508">
        <v>0.1</v>
      </c>
      <c r="Y827" s="508">
        <v>0.2</v>
      </c>
      <c r="Z827" s="508">
        <v>0.4</v>
      </c>
      <c r="AA827" s="508">
        <v>0.6</v>
      </c>
      <c r="AB827" s="508">
        <v>0.8</v>
      </c>
      <c r="AC827" s="508">
        <v>1</v>
      </c>
      <c r="AE827" s="256" t="s">
        <v>4143</v>
      </c>
      <c r="AF827" s="256">
        <v>2030</v>
      </c>
      <c r="AG827" s="256" t="s">
        <v>4483</v>
      </c>
      <c r="AH827" s="256" t="s">
        <v>4145</v>
      </c>
      <c r="AT827" s="256" t="s">
        <v>79</v>
      </c>
      <c r="AU827" s="270" t="s">
        <v>80</v>
      </c>
      <c r="AV827" s="270" t="s">
        <v>1276</v>
      </c>
      <c r="AW827" s="270" t="s">
        <v>1099</v>
      </c>
      <c r="AX827" s="270" t="s">
        <v>1275</v>
      </c>
      <c r="AY827" s="270" t="s">
        <v>1270</v>
      </c>
      <c r="AZ827" s="270" t="s">
        <v>1271</v>
      </c>
      <c r="BA827" s="270" t="s">
        <v>41</v>
      </c>
      <c r="BB827" s="270" t="s">
        <v>3442</v>
      </c>
    </row>
    <row r="828" spans="1:54" s="256" customFormat="1" ht="52.15" customHeight="1">
      <c r="A828" s="496">
        <v>834</v>
      </c>
      <c r="B828" s="497" t="s">
        <v>3654</v>
      </c>
      <c r="C828" s="256" t="s">
        <v>4388</v>
      </c>
      <c r="D828" s="270"/>
      <c r="E828" s="270"/>
      <c r="F828" s="256" t="s">
        <v>3599</v>
      </c>
      <c r="G828" s="256" t="s">
        <v>3600</v>
      </c>
      <c r="H828" s="256" t="s">
        <v>3655</v>
      </c>
      <c r="I828" s="256" t="s">
        <v>3656</v>
      </c>
      <c r="J828" s="256" t="s">
        <v>3655</v>
      </c>
      <c r="K828" s="256" t="s">
        <v>4484</v>
      </c>
      <c r="Q828" s="256" t="s">
        <v>3658</v>
      </c>
      <c r="R828" s="256" t="s">
        <v>3218</v>
      </c>
      <c r="S828" s="256" t="s">
        <v>2926</v>
      </c>
      <c r="T828" s="256" t="s">
        <v>3582</v>
      </c>
      <c r="V828" s="498">
        <v>0</v>
      </c>
      <c r="W828" s="498">
        <v>1</v>
      </c>
      <c r="X828" s="508">
        <v>0.1</v>
      </c>
      <c r="Y828" s="508">
        <v>0.2</v>
      </c>
      <c r="Z828" s="508">
        <v>0.4</v>
      </c>
      <c r="AA828" s="508">
        <v>0.6</v>
      </c>
      <c r="AB828" s="508">
        <v>0.8</v>
      </c>
      <c r="AC828" s="508">
        <v>1</v>
      </c>
      <c r="AE828" s="256" t="s">
        <v>3909</v>
      </c>
      <c r="AF828" s="256">
        <v>2025</v>
      </c>
      <c r="AG828" s="256" t="s">
        <v>4485</v>
      </c>
      <c r="AH828" s="256" t="s">
        <v>2926</v>
      </c>
      <c r="AL828" s="256" t="s">
        <v>4486</v>
      </c>
      <c r="AU828" s="270" t="e">
        <v>#N/A</v>
      </c>
      <c r="AV828" s="270" t="e">
        <v>#N/A</v>
      </c>
      <c r="AW828" s="270" t="e">
        <v>#N/A</v>
      </c>
      <c r="AX828" s="270" t="e">
        <v>#N/A</v>
      </c>
      <c r="AY828" s="270" t="e">
        <v>#N/A</v>
      </c>
      <c r="AZ828" s="270" t="e">
        <v>#N/A</v>
      </c>
      <c r="BA828" s="270" t="e">
        <v>#N/A</v>
      </c>
      <c r="BB828" s="276" t="s">
        <v>3438</v>
      </c>
    </row>
    <row r="829" spans="1:54" s="256" customFormat="1" ht="52.15" customHeight="1">
      <c r="A829" s="499">
        <v>835</v>
      </c>
      <c r="B829" s="497" t="s">
        <v>3654</v>
      </c>
      <c r="C829" s="256" t="s">
        <v>4388</v>
      </c>
      <c r="D829" s="270"/>
      <c r="E829" s="270"/>
      <c r="F829" s="256" t="s">
        <v>3599</v>
      </c>
      <c r="G829" s="256" t="s">
        <v>3600</v>
      </c>
      <c r="H829" s="256" t="s">
        <v>3655</v>
      </c>
      <c r="I829" s="256" t="s">
        <v>3656</v>
      </c>
      <c r="J829" s="256" t="s">
        <v>3655</v>
      </c>
      <c r="K829" s="256" t="s">
        <v>4484</v>
      </c>
      <c r="Q829" s="256" t="s">
        <v>3658</v>
      </c>
      <c r="R829" s="256" t="s">
        <v>3218</v>
      </c>
      <c r="S829" s="256" t="s">
        <v>2926</v>
      </c>
      <c r="T829" s="290" t="s">
        <v>3582</v>
      </c>
      <c r="V829" s="498">
        <v>0</v>
      </c>
      <c r="W829" s="498">
        <v>1</v>
      </c>
      <c r="X829" s="508">
        <v>0.1</v>
      </c>
      <c r="Y829" s="508">
        <v>0.2</v>
      </c>
      <c r="Z829" s="508">
        <v>0.4</v>
      </c>
      <c r="AA829" s="508">
        <v>0.6</v>
      </c>
      <c r="AB829" s="508">
        <v>0.8</v>
      </c>
      <c r="AC829" s="508">
        <v>1</v>
      </c>
      <c r="AE829" s="256" t="s">
        <v>3909</v>
      </c>
      <c r="AF829" s="256" t="s">
        <v>3705</v>
      </c>
      <c r="AG829" s="256" t="s">
        <v>4487</v>
      </c>
      <c r="AH829" s="256" t="s">
        <v>2926</v>
      </c>
      <c r="AS829" s="84"/>
    </row>
    <row r="830" spans="1:54" s="256" customFormat="1" ht="52.15" customHeight="1">
      <c r="A830" s="496">
        <v>836</v>
      </c>
      <c r="B830" s="497" t="s">
        <v>3654</v>
      </c>
      <c r="C830" s="256" t="s">
        <v>4388</v>
      </c>
      <c r="D830" s="270"/>
      <c r="E830" s="270"/>
      <c r="F830" s="256" t="s">
        <v>3599</v>
      </c>
      <c r="G830" s="256" t="s">
        <v>3600</v>
      </c>
      <c r="H830" s="256" t="s">
        <v>3655</v>
      </c>
      <c r="I830" s="256" t="s">
        <v>3656</v>
      </c>
      <c r="J830" s="256" t="s">
        <v>3655</v>
      </c>
      <c r="K830" s="256" t="s">
        <v>4484</v>
      </c>
      <c r="Q830" s="256" t="s">
        <v>3658</v>
      </c>
      <c r="R830" s="256" t="s">
        <v>3218</v>
      </c>
      <c r="S830" s="256" t="s">
        <v>2926</v>
      </c>
      <c r="T830" s="290" t="s">
        <v>3582</v>
      </c>
      <c r="V830" s="498">
        <v>0</v>
      </c>
      <c r="W830" s="498">
        <v>1</v>
      </c>
      <c r="X830" s="508">
        <v>0.1</v>
      </c>
      <c r="Y830" s="508">
        <v>0.2</v>
      </c>
      <c r="Z830" s="508">
        <v>0.4</v>
      </c>
      <c r="AA830" s="508">
        <v>0.6</v>
      </c>
      <c r="AB830" s="508">
        <v>0.8</v>
      </c>
      <c r="AC830" s="508">
        <v>1</v>
      </c>
      <c r="AE830" s="256" t="s">
        <v>3909</v>
      </c>
      <c r="AF830" s="256">
        <v>2030</v>
      </c>
      <c r="AG830" s="256" t="s">
        <v>4488</v>
      </c>
      <c r="AH830" s="256" t="s">
        <v>2926</v>
      </c>
      <c r="AS830" s="84"/>
    </row>
    <row r="831" spans="1:54" s="256" customFormat="1" ht="45" customHeight="1">
      <c r="A831" s="499">
        <v>837</v>
      </c>
      <c r="B831" s="497" t="s">
        <v>3654</v>
      </c>
      <c r="C831" s="256" t="s">
        <v>4388</v>
      </c>
      <c r="D831" s="270"/>
      <c r="E831" s="270"/>
      <c r="F831" s="256" t="s">
        <v>3599</v>
      </c>
      <c r="G831" s="256" t="s">
        <v>3600</v>
      </c>
      <c r="H831" s="256" t="s">
        <v>3655</v>
      </c>
      <c r="I831" s="256" t="s">
        <v>3656</v>
      </c>
      <c r="J831" s="256" t="s">
        <v>3655</v>
      </c>
      <c r="K831" s="256" t="s">
        <v>4489</v>
      </c>
      <c r="Q831" s="256" t="s">
        <v>3658</v>
      </c>
      <c r="R831" s="256" t="s">
        <v>3334</v>
      </c>
      <c r="S831" s="256" t="s">
        <v>2926</v>
      </c>
      <c r="T831" s="256" t="s">
        <v>3582</v>
      </c>
      <c r="V831" s="498">
        <v>0</v>
      </c>
      <c r="W831" s="498">
        <v>1</v>
      </c>
      <c r="X831" s="508">
        <v>0.1</v>
      </c>
      <c r="Y831" s="508">
        <v>0.2</v>
      </c>
      <c r="Z831" s="508">
        <v>0.4</v>
      </c>
      <c r="AA831" s="508">
        <v>0.6</v>
      </c>
      <c r="AB831" s="508">
        <v>0.8</v>
      </c>
      <c r="AC831" s="508">
        <v>1</v>
      </c>
      <c r="AE831" s="256" t="s">
        <v>4490</v>
      </c>
      <c r="AF831" s="256">
        <v>2025</v>
      </c>
      <c r="AG831" s="256" t="s">
        <v>4491</v>
      </c>
      <c r="AH831" s="256" t="s">
        <v>2926</v>
      </c>
      <c r="AL831" s="256" t="s">
        <v>4492</v>
      </c>
      <c r="AS831" s="84"/>
    </row>
    <row r="832" spans="1:54" s="256" customFormat="1" ht="45" customHeight="1">
      <c r="A832" s="500">
        <v>838</v>
      </c>
      <c r="B832" s="497" t="s">
        <v>3654</v>
      </c>
      <c r="C832" s="256" t="s">
        <v>4388</v>
      </c>
      <c r="D832" s="270"/>
      <c r="E832" s="270"/>
      <c r="F832" s="256" t="s">
        <v>3599</v>
      </c>
      <c r="G832" s="256" t="s">
        <v>3600</v>
      </c>
      <c r="H832" s="256" t="s">
        <v>3655</v>
      </c>
      <c r="I832" s="256" t="s">
        <v>3656</v>
      </c>
      <c r="J832" s="256" t="s">
        <v>3655</v>
      </c>
      <c r="K832" s="256" t="s">
        <v>4489</v>
      </c>
      <c r="Q832" s="256" t="s">
        <v>3658</v>
      </c>
      <c r="R832" s="256" t="s">
        <v>3334</v>
      </c>
      <c r="S832" s="256" t="s">
        <v>2926</v>
      </c>
      <c r="T832" s="256" t="s">
        <v>3582</v>
      </c>
      <c r="V832" s="498">
        <v>0</v>
      </c>
      <c r="W832" s="498">
        <v>1</v>
      </c>
      <c r="X832" s="508">
        <v>0.1</v>
      </c>
      <c r="Y832" s="508">
        <v>0.2</v>
      </c>
      <c r="Z832" s="508">
        <v>0.4</v>
      </c>
      <c r="AA832" s="508">
        <v>0.6</v>
      </c>
      <c r="AB832" s="508">
        <v>0.8</v>
      </c>
      <c r="AC832" s="508">
        <v>1</v>
      </c>
      <c r="AE832" s="256" t="s">
        <v>4490</v>
      </c>
      <c r="AF832" s="256" t="s">
        <v>3705</v>
      </c>
      <c r="AG832" s="256" t="s">
        <v>4493</v>
      </c>
      <c r="AH832" s="256" t="s">
        <v>2926</v>
      </c>
      <c r="AL832" s="256" t="s">
        <v>4492</v>
      </c>
      <c r="AS832" s="84"/>
    </row>
    <row r="833" spans="1:45" s="256" customFormat="1" ht="45" customHeight="1">
      <c r="A833" s="496">
        <v>839</v>
      </c>
      <c r="B833" s="497" t="s">
        <v>3654</v>
      </c>
      <c r="C833" s="256" t="s">
        <v>4388</v>
      </c>
      <c r="D833" s="270"/>
      <c r="E833" s="270"/>
      <c r="F833" s="256" t="s">
        <v>3599</v>
      </c>
      <c r="G833" s="256" t="s">
        <v>3600</v>
      </c>
      <c r="H833" s="256" t="s">
        <v>3655</v>
      </c>
      <c r="I833" s="256" t="s">
        <v>3656</v>
      </c>
      <c r="J833" s="256" t="s">
        <v>3655</v>
      </c>
      <c r="K833" s="256" t="s">
        <v>4489</v>
      </c>
      <c r="Q833" s="256" t="s">
        <v>3658</v>
      </c>
      <c r="R833" s="256" t="s">
        <v>3334</v>
      </c>
      <c r="S833" s="256" t="s">
        <v>2926</v>
      </c>
      <c r="T833" s="256" t="s">
        <v>3582</v>
      </c>
      <c r="V833" s="498">
        <v>0</v>
      </c>
      <c r="W833" s="498">
        <v>1</v>
      </c>
      <c r="X833" s="508">
        <v>0.1</v>
      </c>
      <c r="Y833" s="508">
        <v>0.2</v>
      </c>
      <c r="Z833" s="508">
        <v>0.4</v>
      </c>
      <c r="AA833" s="508">
        <v>0.6</v>
      </c>
      <c r="AB833" s="508">
        <v>0.8</v>
      </c>
      <c r="AC833" s="508">
        <v>1</v>
      </c>
      <c r="AE833" s="256" t="s">
        <v>4490</v>
      </c>
      <c r="AF833" s="256">
        <v>2030</v>
      </c>
      <c r="AG833" s="256" t="s">
        <v>4494</v>
      </c>
      <c r="AH833" s="256" t="s">
        <v>2926</v>
      </c>
      <c r="AL833" s="256" t="s">
        <v>4492</v>
      </c>
      <c r="AS833" s="84"/>
    </row>
    <row r="834" spans="1:45" s="256" customFormat="1" ht="45" customHeight="1">
      <c r="A834" s="499">
        <v>840</v>
      </c>
      <c r="B834" s="497" t="s">
        <v>3654</v>
      </c>
      <c r="C834" s="256" t="s">
        <v>4388</v>
      </c>
      <c r="F834" s="256" t="s">
        <v>3420</v>
      </c>
      <c r="H834" s="256" t="s">
        <v>3453</v>
      </c>
      <c r="J834" s="256" t="s">
        <v>3453</v>
      </c>
      <c r="K834" s="256" t="s">
        <v>4495</v>
      </c>
      <c r="Q834" s="256" t="s">
        <v>3658</v>
      </c>
      <c r="R834" s="256" t="s">
        <v>3281</v>
      </c>
      <c r="S834" s="256" t="s">
        <v>3426</v>
      </c>
      <c r="T834" s="256" t="s">
        <v>3434</v>
      </c>
      <c r="U834" s="84"/>
      <c r="V834" s="498">
        <v>0</v>
      </c>
      <c r="W834" s="498">
        <v>1</v>
      </c>
      <c r="X834" s="514">
        <v>0.1666</v>
      </c>
      <c r="Y834" s="514">
        <v>0.1666</v>
      </c>
      <c r="Z834" s="514">
        <v>0.1666</v>
      </c>
      <c r="AA834" s="514">
        <v>0.1666</v>
      </c>
      <c r="AB834" s="514">
        <v>0.1666</v>
      </c>
      <c r="AC834" s="514">
        <v>0.1666</v>
      </c>
      <c r="AE834" s="256" t="s">
        <v>4496</v>
      </c>
      <c r="AF834" s="256" t="s">
        <v>3435</v>
      </c>
      <c r="AG834" s="256" t="s">
        <v>4497</v>
      </c>
      <c r="AH834"/>
      <c r="AS834" s="84"/>
    </row>
    <row r="835" spans="1:45" s="256" customFormat="1" ht="45" customHeight="1">
      <c r="A835" s="496">
        <v>841</v>
      </c>
      <c r="B835" s="497" t="s">
        <v>3654</v>
      </c>
      <c r="C835" s="256" t="s">
        <v>4388</v>
      </c>
      <c r="F835" s="256" t="s">
        <v>3420</v>
      </c>
      <c r="H835" s="256" t="s">
        <v>3453</v>
      </c>
      <c r="J835" s="256" t="s">
        <v>3453</v>
      </c>
      <c r="K835" s="256" t="s">
        <v>4495</v>
      </c>
      <c r="Q835" s="256" t="s">
        <v>3658</v>
      </c>
      <c r="R835" s="256" t="s">
        <v>3281</v>
      </c>
      <c r="S835" s="256" t="s">
        <v>3426</v>
      </c>
      <c r="T835" s="256" t="s">
        <v>3434</v>
      </c>
      <c r="U835" s="84"/>
      <c r="V835" s="498">
        <v>0</v>
      </c>
      <c r="W835" s="498">
        <v>1</v>
      </c>
      <c r="X835" s="514">
        <v>0.1666</v>
      </c>
      <c r="Y835" s="514">
        <v>0.1666</v>
      </c>
      <c r="Z835" s="514">
        <v>0.1666</v>
      </c>
      <c r="AA835" s="514">
        <v>0.1666</v>
      </c>
      <c r="AB835" s="514">
        <v>0.1666</v>
      </c>
      <c r="AC835" s="514">
        <v>0.1666</v>
      </c>
      <c r="AE835" s="256" t="s">
        <v>4496</v>
      </c>
      <c r="AF835" s="256" t="s">
        <v>3435</v>
      </c>
      <c r="AG835" s="256" t="s">
        <v>4498</v>
      </c>
      <c r="AH835"/>
      <c r="AS835" s="84"/>
    </row>
    <row r="836" spans="1:45" s="256" customFormat="1" ht="45" customHeight="1">
      <c r="A836" s="499">
        <v>842</v>
      </c>
      <c r="B836" s="497" t="s">
        <v>3654</v>
      </c>
      <c r="C836" s="256" t="s">
        <v>4388</v>
      </c>
      <c r="F836" s="256" t="s">
        <v>3420</v>
      </c>
      <c r="H836" s="256" t="s">
        <v>3453</v>
      </c>
      <c r="J836" s="256" t="s">
        <v>3453</v>
      </c>
      <c r="K836" s="256" t="s">
        <v>4495</v>
      </c>
      <c r="Q836" s="256" t="s">
        <v>3658</v>
      </c>
      <c r="R836" s="256" t="s">
        <v>3281</v>
      </c>
      <c r="S836" s="256" t="s">
        <v>3426</v>
      </c>
      <c r="T836" s="256" t="s">
        <v>3434</v>
      </c>
      <c r="U836" s="84"/>
      <c r="V836" s="498">
        <v>0</v>
      </c>
      <c r="W836" s="498">
        <v>1</v>
      </c>
      <c r="X836" s="514">
        <v>0.1666</v>
      </c>
      <c r="Y836" s="514">
        <v>0.1666</v>
      </c>
      <c r="Z836" s="514">
        <v>0.1666</v>
      </c>
      <c r="AA836" s="514">
        <v>0.1666</v>
      </c>
      <c r="AB836" s="514">
        <v>0.1666</v>
      </c>
      <c r="AC836" s="514">
        <v>0.1666</v>
      </c>
      <c r="AE836" s="256" t="s">
        <v>4496</v>
      </c>
      <c r="AF836" s="256" t="s">
        <v>3435</v>
      </c>
      <c r="AG836" s="256" t="s">
        <v>4499</v>
      </c>
      <c r="AS836" s="84"/>
    </row>
    <row r="837" spans="1:45" s="256" customFormat="1" ht="45" customHeight="1">
      <c r="A837" s="500">
        <v>843</v>
      </c>
      <c r="B837" s="497" t="s">
        <v>3654</v>
      </c>
      <c r="C837" s="256" t="s">
        <v>4388</v>
      </c>
      <c r="F837" s="256" t="s">
        <v>3420</v>
      </c>
      <c r="H837" s="256" t="s">
        <v>3453</v>
      </c>
      <c r="J837" s="256" t="s">
        <v>3453</v>
      </c>
      <c r="K837" s="256" t="s">
        <v>4495</v>
      </c>
      <c r="Q837" s="256" t="s">
        <v>3658</v>
      </c>
      <c r="R837" s="256" t="s">
        <v>3281</v>
      </c>
      <c r="S837" s="256" t="s">
        <v>3426</v>
      </c>
      <c r="T837" s="256" t="s">
        <v>3434</v>
      </c>
      <c r="U837" s="84"/>
      <c r="V837" s="498">
        <v>0</v>
      </c>
      <c r="W837" s="498">
        <v>1</v>
      </c>
      <c r="X837" s="514">
        <v>0.1666</v>
      </c>
      <c r="Y837" s="514">
        <v>0.1666</v>
      </c>
      <c r="Z837" s="514">
        <v>0.1666</v>
      </c>
      <c r="AA837" s="514">
        <v>0.1666</v>
      </c>
      <c r="AB837" s="514">
        <v>0.1666</v>
      </c>
      <c r="AC837" s="514">
        <v>0.1666</v>
      </c>
      <c r="AE837" s="256" t="s">
        <v>4496</v>
      </c>
      <c r="AF837" s="256" t="s">
        <v>3435</v>
      </c>
      <c r="AG837" s="256" t="s">
        <v>4500</v>
      </c>
      <c r="AS837" s="84"/>
    </row>
    <row r="838" spans="1:45" s="256" customFormat="1" ht="45" customHeight="1">
      <c r="A838" s="496">
        <v>844</v>
      </c>
      <c r="B838" s="497" t="s">
        <v>3654</v>
      </c>
      <c r="C838" s="256" t="s">
        <v>4388</v>
      </c>
      <c r="F838" s="256" t="s">
        <v>3420</v>
      </c>
      <c r="H838" s="256" t="s">
        <v>3453</v>
      </c>
      <c r="J838" s="256" t="s">
        <v>3453</v>
      </c>
      <c r="K838" s="256" t="s">
        <v>4495</v>
      </c>
      <c r="Q838" s="256" t="s">
        <v>3658</v>
      </c>
      <c r="R838" s="256" t="s">
        <v>3281</v>
      </c>
      <c r="S838" s="256" t="s">
        <v>3426</v>
      </c>
      <c r="T838" s="256" t="s">
        <v>3434</v>
      </c>
      <c r="U838" s="84"/>
      <c r="V838" s="498">
        <v>0</v>
      </c>
      <c r="W838" s="498">
        <v>1</v>
      </c>
      <c r="X838" s="514">
        <v>0.1666</v>
      </c>
      <c r="Y838" s="514">
        <v>0.1666</v>
      </c>
      <c r="Z838" s="514">
        <v>0.1666</v>
      </c>
      <c r="AA838" s="514">
        <v>0.1666</v>
      </c>
      <c r="AB838" s="514">
        <v>0.1666</v>
      </c>
      <c r="AC838" s="514">
        <v>0.1666</v>
      </c>
      <c r="AE838" s="256" t="s">
        <v>4496</v>
      </c>
      <c r="AF838" s="256" t="s">
        <v>3435</v>
      </c>
      <c r="AG838" s="256" t="s">
        <v>4501</v>
      </c>
      <c r="AS838" s="84"/>
    </row>
    <row r="839" spans="1:45" s="256" customFormat="1" ht="45" customHeight="1">
      <c r="A839" s="499">
        <v>845</v>
      </c>
      <c r="B839" s="497" t="s">
        <v>3654</v>
      </c>
      <c r="C839" s="256" t="s">
        <v>4388</v>
      </c>
      <c r="F839" s="256" t="s">
        <v>3420</v>
      </c>
      <c r="H839" s="256" t="s">
        <v>3453</v>
      </c>
      <c r="J839" s="256" t="s">
        <v>3453</v>
      </c>
      <c r="K839" s="256" t="s">
        <v>4502</v>
      </c>
      <c r="Q839" s="256" t="s">
        <v>3658</v>
      </c>
      <c r="R839" s="256" t="s">
        <v>4503</v>
      </c>
      <c r="S839" s="256" t="s">
        <v>3426</v>
      </c>
      <c r="T839" s="256" t="s">
        <v>3582</v>
      </c>
      <c r="U839" s="84"/>
      <c r="V839" s="498">
        <v>0</v>
      </c>
      <c r="W839" s="498">
        <v>1</v>
      </c>
      <c r="X839" s="514">
        <v>0.1666</v>
      </c>
      <c r="Y839" s="514">
        <v>0.1666</v>
      </c>
      <c r="Z839" s="514">
        <v>0.1666</v>
      </c>
      <c r="AA839" s="514">
        <v>0.1666</v>
      </c>
      <c r="AB839" s="514">
        <v>0.1666</v>
      </c>
      <c r="AC839" s="514">
        <v>0.1666</v>
      </c>
      <c r="AE839" s="256" t="s">
        <v>4504</v>
      </c>
      <c r="AF839" s="256">
        <v>2025</v>
      </c>
      <c r="AG839" s="256" t="s">
        <v>4505</v>
      </c>
      <c r="AK839" s="256" t="s">
        <v>4506</v>
      </c>
      <c r="AL839" s="256" t="s">
        <v>4507</v>
      </c>
      <c r="AS839" s="84"/>
    </row>
    <row r="840" spans="1:45" s="256" customFormat="1" ht="45" customHeight="1">
      <c r="A840" s="496">
        <v>846</v>
      </c>
      <c r="B840" s="497" t="s">
        <v>3654</v>
      </c>
      <c r="C840" s="256" t="s">
        <v>4388</v>
      </c>
      <c r="F840" s="256" t="s">
        <v>3420</v>
      </c>
      <c r="H840" s="256" t="s">
        <v>3453</v>
      </c>
      <c r="J840" s="256" t="s">
        <v>3453</v>
      </c>
      <c r="K840" s="256" t="s">
        <v>4502</v>
      </c>
      <c r="Q840" s="256" t="s">
        <v>3658</v>
      </c>
      <c r="R840" s="256" t="s">
        <v>4503</v>
      </c>
      <c r="S840" s="256" t="s">
        <v>3426</v>
      </c>
      <c r="T840" s="256" t="s">
        <v>3582</v>
      </c>
      <c r="U840" s="84"/>
      <c r="V840" s="498">
        <v>0</v>
      </c>
      <c r="W840" s="498">
        <v>1</v>
      </c>
      <c r="X840" s="514">
        <v>0.1666</v>
      </c>
      <c r="Y840" s="514">
        <v>0.1666</v>
      </c>
      <c r="Z840" s="514">
        <v>0.1666</v>
      </c>
      <c r="AA840" s="514">
        <v>0.1666</v>
      </c>
      <c r="AB840" s="514">
        <v>0.1666</v>
      </c>
      <c r="AC840" s="514">
        <v>0.1666</v>
      </c>
      <c r="AE840" s="256" t="s">
        <v>4504</v>
      </c>
      <c r="AF840" s="256">
        <v>2025</v>
      </c>
      <c r="AG840" s="256" t="s">
        <v>4508</v>
      </c>
      <c r="AS840" s="84"/>
    </row>
    <row r="841" spans="1:45" s="256" customFormat="1" ht="45" customHeight="1">
      <c r="A841" s="499">
        <v>847</v>
      </c>
      <c r="B841" s="497" t="s">
        <v>3654</v>
      </c>
      <c r="C841" s="256" t="s">
        <v>4388</v>
      </c>
      <c r="F841" s="256" t="s">
        <v>3420</v>
      </c>
      <c r="H841" s="256" t="s">
        <v>3453</v>
      </c>
      <c r="J841" s="256" t="s">
        <v>3453</v>
      </c>
      <c r="K841" s="256" t="s">
        <v>4502</v>
      </c>
      <c r="Q841" s="256" t="s">
        <v>3658</v>
      </c>
      <c r="R841" s="256" t="s">
        <v>4503</v>
      </c>
      <c r="S841" s="256" t="s">
        <v>3426</v>
      </c>
      <c r="T841" s="256" t="s">
        <v>3582</v>
      </c>
      <c r="U841" s="84"/>
      <c r="V841" s="498">
        <v>0</v>
      </c>
      <c r="W841" s="498">
        <v>1</v>
      </c>
      <c r="X841" s="514">
        <v>0.1666</v>
      </c>
      <c r="Y841" s="514">
        <v>0.1666</v>
      </c>
      <c r="Z841" s="514">
        <v>0.1666</v>
      </c>
      <c r="AA841" s="514">
        <v>0.1666</v>
      </c>
      <c r="AB841" s="514">
        <v>0.1666</v>
      </c>
      <c r="AC841" s="514">
        <v>0.1666</v>
      </c>
      <c r="AE841" s="256" t="s">
        <v>4504</v>
      </c>
      <c r="AF841" s="256" t="s">
        <v>3435</v>
      </c>
      <c r="AG841" s="256" t="s">
        <v>4509</v>
      </c>
      <c r="AS841" s="84"/>
    </row>
    <row r="842" spans="1:45" s="256" customFormat="1" ht="45" customHeight="1">
      <c r="A842" s="500">
        <v>848</v>
      </c>
      <c r="B842" s="497" t="s">
        <v>3654</v>
      </c>
      <c r="C842" s="256" t="s">
        <v>4388</v>
      </c>
      <c r="F842" s="256" t="s">
        <v>3761</v>
      </c>
      <c r="H842" s="256" t="s">
        <v>3790</v>
      </c>
      <c r="J842" s="256" t="s">
        <v>3790</v>
      </c>
      <c r="K842" s="256" t="s">
        <v>4510</v>
      </c>
      <c r="Q842" s="256" t="s">
        <v>3658</v>
      </c>
      <c r="R842" s="256" t="s">
        <v>4511</v>
      </c>
      <c r="S842" s="256" t="s">
        <v>3426</v>
      </c>
      <c r="T842" s="256" t="s">
        <v>3434</v>
      </c>
      <c r="U842" s="84"/>
      <c r="V842" s="498">
        <v>0</v>
      </c>
      <c r="W842" s="498">
        <v>1</v>
      </c>
      <c r="X842" s="514">
        <v>0.1666</v>
      </c>
      <c r="Y842" s="514">
        <v>0.1666</v>
      </c>
      <c r="Z842" s="514">
        <v>0.1666</v>
      </c>
      <c r="AA842" s="514">
        <v>0.1666</v>
      </c>
      <c r="AB842" s="514">
        <v>0.1666</v>
      </c>
      <c r="AC842" s="514">
        <v>0.1666</v>
      </c>
      <c r="AE842" s="256" t="s">
        <v>4512</v>
      </c>
      <c r="AF842" s="256" t="s">
        <v>3435</v>
      </c>
      <c r="AG842" s="256" t="s">
        <v>4513</v>
      </c>
      <c r="AH842" s="256" t="s">
        <v>4512</v>
      </c>
      <c r="AS842" s="84"/>
    </row>
    <row r="843" spans="1:45" s="256" customFormat="1" ht="45" customHeight="1">
      <c r="A843" s="496">
        <v>849</v>
      </c>
      <c r="B843" s="497" t="s">
        <v>3654</v>
      </c>
      <c r="C843" s="256" t="s">
        <v>4388</v>
      </c>
      <c r="F843" s="256" t="s">
        <v>3761</v>
      </c>
      <c r="H843" s="256" t="s">
        <v>3790</v>
      </c>
      <c r="J843" s="256" t="s">
        <v>3790</v>
      </c>
      <c r="K843" s="256" t="s">
        <v>4510</v>
      </c>
      <c r="Q843" s="256" t="s">
        <v>3658</v>
      </c>
      <c r="R843" s="256" t="s">
        <v>4511</v>
      </c>
      <c r="S843" s="256" t="s">
        <v>3426</v>
      </c>
      <c r="T843" s="256" t="s">
        <v>3434</v>
      </c>
      <c r="U843" s="84"/>
      <c r="V843" s="498">
        <v>0</v>
      </c>
      <c r="W843" s="498">
        <v>1</v>
      </c>
      <c r="X843" s="514">
        <v>0.1666</v>
      </c>
      <c r="Y843" s="514">
        <v>0.1666</v>
      </c>
      <c r="Z843" s="514">
        <v>0.1666</v>
      </c>
      <c r="AA843" s="514">
        <v>0.1666</v>
      </c>
      <c r="AB843" s="514">
        <v>0.1666</v>
      </c>
      <c r="AC843" s="514">
        <v>0.1666</v>
      </c>
      <c r="AE843" s="256" t="s">
        <v>4512</v>
      </c>
      <c r="AF843" s="256" t="s">
        <v>3435</v>
      </c>
      <c r="AG843" s="256" t="s">
        <v>4514</v>
      </c>
      <c r="AH843" s="256" t="s">
        <v>4512</v>
      </c>
      <c r="AS843" s="84"/>
    </row>
    <row r="844" spans="1:45" s="256" customFormat="1" ht="45" customHeight="1">
      <c r="A844" s="499">
        <v>850</v>
      </c>
      <c r="B844" s="497" t="s">
        <v>3654</v>
      </c>
      <c r="C844" s="256" t="s">
        <v>4388</v>
      </c>
      <c r="F844" s="256" t="s">
        <v>3761</v>
      </c>
      <c r="H844" s="256" t="s">
        <v>3790</v>
      </c>
      <c r="J844" s="256" t="s">
        <v>3790</v>
      </c>
      <c r="K844" s="256" t="s">
        <v>4510</v>
      </c>
      <c r="Q844" s="256" t="s">
        <v>3658</v>
      </c>
      <c r="R844" s="256" t="s">
        <v>4511</v>
      </c>
      <c r="S844" s="256" t="s">
        <v>3426</v>
      </c>
      <c r="T844" s="256" t="s">
        <v>3434</v>
      </c>
      <c r="U844" s="84"/>
      <c r="V844" s="498">
        <v>0</v>
      </c>
      <c r="W844" s="498">
        <v>1</v>
      </c>
      <c r="X844" s="514">
        <v>0.1666</v>
      </c>
      <c r="Y844" s="514">
        <v>0.1666</v>
      </c>
      <c r="Z844" s="514">
        <v>0.1666</v>
      </c>
      <c r="AA844" s="514">
        <v>0.1666</v>
      </c>
      <c r="AB844" s="514">
        <v>0.1666</v>
      </c>
      <c r="AC844" s="514">
        <v>0.1666</v>
      </c>
      <c r="AE844" s="256" t="s">
        <v>4512</v>
      </c>
      <c r="AF844" s="256" t="s">
        <v>3435</v>
      </c>
      <c r="AG844" s="256" t="s">
        <v>4515</v>
      </c>
      <c r="AH844" s="256" t="s">
        <v>4512</v>
      </c>
      <c r="AS844" s="84"/>
    </row>
    <row r="845" spans="1:45" s="256" customFormat="1" ht="45" customHeight="1">
      <c r="A845" s="496">
        <v>851</v>
      </c>
      <c r="B845" s="497" t="s">
        <v>3654</v>
      </c>
      <c r="C845" s="256" t="s">
        <v>4388</v>
      </c>
      <c r="F845" s="256" t="s">
        <v>3761</v>
      </c>
      <c r="H845" s="256" t="s">
        <v>3790</v>
      </c>
      <c r="J845" s="256" t="s">
        <v>3790</v>
      </c>
      <c r="K845" s="256" t="s">
        <v>4510</v>
      </c>
      <c r="Q845" s="256" t="s">
        <v>3658</v>
      </c>
      <c r="R845" s="256" t="s">
        <v>4511</v>
      </c>
      <c r="S845" s="256" t="s">
        <v>3426</v>
      </c>
      <c r="T845" s="256" t="s">
        <v>3434</v>
      </c>
      <c r="U845" s="84"/>
      <c r="V845" s="498">
        <v>0</v>
      </c>
      <c r="W845" s="498">
        <v>1</v>
      </c>
      <c r="X845" s="514">
        <v>0.1666</v>
      </c>
      <c r="Y845" s="514">
        <v>0.1666</v>
      </c>
      <c r="Z845" s="514">
        <v>0.1666</v>
      </c>
      <c r="AA845" s="514">
        <v>0.1666</v>
      </c>
      <c r="AB845" s="514">
        <v>0.1666</v>
      </c>
      <c r="AC845" s="514">
        <v>0.1666</v>
      </c>
      <c r="AE845" s="256" t="s">
        <v>4512</v>
      </c>
      <c r="AF845" s="256" t="s">
        <v>3435</v>
      </c>
      <c r="AG845" s="256" t="s">
        <v>4516</v>
      </c>
      <c r="AH845" s="256" t="s">
        <v>4512</v>
      </c>
      <c r="AS845" s="84"/>
    </row>
    <row r="846" spans="1:45" s="256" customFormat="1" ht="45" customHeight="1">
      <c r="A846" s="499">
        <v>852</v>
      </c>
      <c r="B846" s="497" t="s">
        <v>3654</v>
      </c>
      <c r="C846" s="256" t="s">
        <v>4388</v>
      </c>
      <c r="F846" s="256" t="s">
        <v>3761</v>
      </c>
      <c r="H846" s="256" t="s">
        <v>3782</v>
      </c>
      <c r="J846" s="256" t="s">
        <v>3782</v>
      </c>
      <c r="K846" s="256" t="s">
        <v>4517</v>
      </c>
      <c r="Q846" s="256" t="s">
        <v>3658</v>
      </c>
      <c r="R846" s="256" t="s">
        <v>3268</v>
      </c>
      <c r="S846" s="256" t="s">
        <v>3426</v>
      </c>
      <c r="T846" s="256" t="s">
        <v>3434</v>
      </c>
      <c r="U846" s="84"/>
      <c r="V846" s="498">
        <v>0</v>
      </c>
      <c r="W846" s="498">
        <v>1</v>
      </c>
      <c r="X846" s="514">
        <v>0.1666</v>
      </c>
      <c r="Y846" s="514">
        <v>0.1666</v>
      </c>
      <c r="Z846" s="514">
        <v>0.1666</v>
      </c>
      <c r="AA846" s="514">
        <v>0.1666</v>
      </c>
      <c r="AB846" s="514">
        <v>0.1666</v>
      </c>
      <c r="AC846" s="514">
        <v>0.1666</v>
      </c>
      <c r="AE846" s="256" t="s">
        <v>4518</v>
      </c>
      <c r="AF846" s="256" t="s">
        <v>3774</v>
      </c>
      <c r="AG846" s="256" t="s">
        <v>4519</v>
      </c>
      <c r="AH846" s="256" t="s">
        <v>4520</v>
      </c>
      <c r="AS846" s="84"/>
    </row>
    <row r="847" spans="1:45" s="256" customFormat="1" ht="45" customHeight="1">
      <c r="A847" s="500">
        <v>853</v>
      </c>
      <c r="B847" s="497" t="s">
        <v>3654</v>
      </c>
      <c r="C847" s="256" t="s">
        <v>4388</v>
      </c>
      <c r="F847" s="256" t="s">
        <v>3761</v>
      </c>
      <c r="H847" s="256" t="s">
        <v>3782</v>
      </c>
      <c r="J847" s="256" t="s">
        <v>3782</v>
      </c>
      <c r="K847" s="256" t="s">
        <v>4517</v>
      </c>
      <c r="Q847" s="256" t="s">
        <v>3658</v>
      </c>
      <c r="R847" s="256" t="s">
        <v>3268</v>
      </c>
      <c r="S847" s="256" t="s">
        <v>3426</v>
      </c>
      <c r="T847" s="256" t="s">
        <v>3434</v>
      </c>
      <c r="U847" s="84"/>
      <c r="V847" s="498">
        <v>0</v>
      </c>
      <c r="W847" s="498">
        <v>1</v>
      </c>
      <c r="X847" s="514">
        <v>0.1666</v>
      </c>
      <c r="Y847" s="514">
        <v>0.1666</v>
      </c>
      <c r="Z847" s="514">
        <v>0.1666</v>
      </c>
      <c r="AA847" s="514">
        <v>0.1666</v>
      </c>
      <c r="AB847" s="514">
        <v>0.1666</v>
      </c>
      <c r="AC847" s="514">
        <v>0.1666</v>
      </c>
      <c r="AE847" s="256" t="s">
        <v>4518</v>
      </c>
      <c r="AF847" s="256">
        <v>2026</v>
      </c>
      <c r="AG847" s="256" t="s">
        <v>4521</v>
      </c>
      <c r="AH847" s="256" t="s">
        <v>4520</v>
      </c>
      <c r="AS847" s="84"/>
    </row>
    <row r="848" spans="1:45" s="256" customFormat="1" ht="45" customHeight="1">
      <c r="A848" s="496">
        <v>854</v>
      </c>
      <c r="B848" s="497" t="s">
        <v>3654</v>
      </c>
      <c r="C848" s="256" t="s">
        <v>4388</v>
      </c>
      <c r="F848" s="256" t="s">
        <v>3761</v>
      </c>
      <c r="H848" s="256" t="s">
        <v>3782</v>
      </c>
      <c r="J848" s="256" t="s">
        <v>3782</v>
      </c>
      <c r="K848" s="256" t="s">
        <v>4517</v>
      </c>
      <c r="Q848" s="256" t="s">
        <v>3658</v>
      </c>
      <c r="R848" s="256" t="s">
        <v>3268</v>
      </c>
      <c r="S848" s="256" t="s">
        <v>3426</v>
      </c>
      <c r="T848" s="256" t="s">
        <v>3434</v>
      </c>
      <c r="U848" s="84"/>
      <c r="V848" s="498">
        <v>0</v>
      </c>
      <c r="W848" s="498">
        <v>1</v>
      </c>
      <c r="X848" s="514">
        <v>0.1666</v>
      </c>
      <c r="Y848" s="514">
        <v>0.1666</v>
      </c>
      <c r="Z848" s="514">
        <v>0.1666</v>
      </c>
      <c r="AA848" s="514">
        <v>0.1666</v>
      </c>
      <c r="AB848" s="514">
        <v>0.1666</v>
      </c>
      <c r="AC848" s="514">
        <v>0.1666</v>
      </c>
      <c r="AE848" s="256" t="s">
        <v>4518</v>
      </c>
      <c r="AF848" s="256" t="s">
        <v>3435</v>
      </c>
      <c r="AG848" s="256" t="s">
        <v>4522</v>
      </c>
      <c r="AH848" s="256" t="s">
        <v>4520</v>
      </c>
      <c r="AS848" s="84"/>
    </row>
    <row r="849" spans="1:45" s="256" customFormat="1" ht="45" customHeight="1">
      <c r="A849" s="499">
        <v>855</v>
      </c>
      <c r="B849" s="497" t="s">
        <v>3654</v>
      </c>
      <c r="C849" s="256" t="s">
        <v>4388</v>
      </c>
      <c r="F849" s="256" t="s">
        <v>3761</v>
      </c>
      <c r="H849" s="256" t="s">
        <v>3782</v>
      </c>
      <c r="J849" s="256" t="s">
        <v>3782</v>
      </c>
      <c r="K849" s="256" t="s">
        <v>4517</v>
      </c>
      <c r="Q849" s="256" t="s">
        <v>3658</v>
      </c>
      <c r="R849" s="256" t="s">
        <v>3268</v>
      </c>
      <c r="S849" s="256" t="s">
        <v>3426</v>
      </c>
      <c r="T849" s="256" t="s">
        <v>3434</v>
      </c>
      <c r="U849" s="84"/>
      <c r="V849" s="498">
        <v>0</v>
      </c>
      <c r="W849" s="498">
        <v>1</v>
      </c>
      <c r="X849" s="514">
        <v>0.1666</v>
      </c>
      <c r="Y849" s="514">
        <v>0.1666</v>
      </c>
      <c r="Z849" s="514">
        <v>0.1666</v>
      </c>
      <c r="AA849" s="514">
        <v>0.1666</v>
      </c>
      <c r="AB849" s="514">
        <v>0.1666</v>
      </c>
      <c r="AC849" s="514">
        <v>0.1666</v>
      </c>
      <c r="AE849" s="256" t="s">
        <v>4518</v>
      </c>
      <c r="AF849" s="256" t="s">
        <v>3435</v>
      </c>
      <c r="AG849" s="256" t="s">
        <v>4523</v>
      </c>
      <c r="AH849" s="256" t="s">
        <v>4520</v>
      </c>
      <c r="AS849" s="84"/>
    </row>
    <row r="850" spans="1:45" s="256" customFormat="1" ht="45" customHeight="1">
      <c r="A850" s="496">
        <v>856</v>
      </c>
      <c r="B850" s="497" t="s">
        <v>3654</v>
      </c>
      <c r="C850" s="256" t="s">
        <v>4388</v>
      </c>
      <c r="F850" s="256" t="s">
        <v>3761</v>
      </c>
      <c r="H850" s="256" t="s">
        <v>3790</v>
      </c>
      <c r="J850" s="256" t="s">
        <v>3790</v>
      </c>
      <c r="K850" s="256" t="s">
        <v>4510</v>
      </c>
      <c r="Q850" s="256" t="s">
        <v>3658</v>
      </c>
      <c r="R850" s="256" t="s">
        <v>4524</v>
      </c>
      <c r="S850" s="256" t="s">
        <v>3426</v>
      </c>
      <c r="T850" s="256" t="s">
        <v>3434</v>
      </c>
      <c r="U850" s="84"/>
      <c r="V850" s="498">
        <v>0</v>
      </c>
      <c r="W850" s="498">
        <v>1</v>
      </c>
      <c r="X850" s="514">
        <v>0.1666</v>
      </c>
      <c r="Y850" s="514">
        <v>0.1666</v>
      </c>
      <c r="Z850" s="514">
        <v>0.1666</v>
      </c>
      <c r="AA850" s="514">
        <v>0.1666</v>
      </c>
      <c r="AB850" s="514">
        <v>0.1666</v>
      </c>
      <c r="AC850" s="514">
        <v>0.1666</v>
      </c>
      <c r="AE850" s="256" t="s">
        <v>4512</v>
      </c>
      <c r="AF850" s="256" t="s">
        <v>3435</v>
      </c>
      <c r="AG850" s="256" t="s">
        <v>4525</v>
      </c>
      <c r="AH850" s="256" t="s">
        <v>4512</v>
      </c>
      <c r="AS850" s="84"/>
    </row>
    <row r="851" spans="1:45" s="256" customFormat="1" ht="45" customHeight="1">
      <c r="A851" s="499">
        <v>857</v>
      </c>
      <c r="B851" s="497" t="s">
        <v>3654</v>
      </c>
      <c r="C851" s="256" t="s">
        <v>4388</v>
      </c>
      <c r="F851" s="256" t="s">
        <v>3761</v>
      </c>
      <c r="H851" s="256" t="s">
        <v>3790</v>
      </c>
      <c r="J851" s="256" t="s">
        <v>3790</v>
      </c>
      <c r="K851" s="256" t="s">
        <v>4510</v>
      </c>
      <c r="Q851" s="256" t="s">
        <v>3658</v>
      </c>
      <c r="R851" s="256" t="s">
        <v>4524</v>
      </c>
      <c r="S851" s="256" t="s">
        <v>3426</v>
      </c>
      <c r="T851" s="256" t="s">
        <v>3434</v>
      </c>
      <c r="U851" s="84"/>
      <c r="V851" s="498">
        <v>0</v>
      </c>
      <c r="W851" s="498">
        <v>1</v>
      </c>
      <c r="X851" s="514">
        <v>0.1666</v>
      </c>
      <c r="Y851" s="514">
        <v>0.1666</v>
      </c>
      <c r="Z851" s="514">
        <v>0.1666</v>
      </c>
      <c r="AA851" s="514">
        <v>0.1666</v>
      </c>
      <c r="AB851" s="514">
        <v>0.1666</v>
      </c>
      <c r="AC851" s="514">
        <v>0.1666</v>
      </c>
      <c r="AE851" s="256" t="s">
        <v>4512</v>
      </c>
      <c r="AF851" s="256" t="s">
        <v>3435</v>
      </c>
      <c r="AG851" s="256" t="s">
        <v>4526</v>
      </c>
      <c r="AH851" s="256" t="s">
        <v>4512</v>
      </c>
      <c r="AS851" s="84"/>
    </row>
    <row r="852" spans="1:45" s="256" customFormat="1" ht="45" customHeight="1">
      <c r="A852" s="500">
        <v>858</v>
      </c>
      <c r="B852" s="497" t="s">
        <v>3654</v>
      </c>
      <c r="C852" s="256" t="s">
        <v>4388</v>
      </c>
      <c r="F852" s="256" t="s">
        <v>3761</v>
      </c>
      <c r="H852" s="256" t="s">
        <v>3790</v>
      </c>
      <c r="J852" s="256" t="s">
        <v>3790</v>
      </c>
      <c r="K852" s="256" t="s">
        <v>4510</v>
      </c>
      <c r="Q852" s="256" t="s">
        <v>3658</v>
      </c>
      <c r="R852" s="256" t="s">
        <v>4524</v>
      </c>
      <c r="S852" s="256" t="s">
        <v>3426</v>
      </c>
      <c r="T852" s="256" t="s">
        <v>3434</v>
      </c>
      <c r="U852" s="84"/>
      <c r="V852" s="498">
        <v>0</v>
      </c>
      <c r="W852" s="498">
        <v>1</v>
      </c>
      <c r="X852" s="514">
        <v>0.1666</v>
      </c>
      <c r="Y852" s="514">
        <v>0.1666</v>
      </c>
      <c r="Z852" s="514">
        <v>0.1666</v>
      </c>
      <c r="AA852" s="514">
        <v>0.1666</v>
      </c>
      <c r="AB852" s="514">
        <v>0.1666</v>
      </c>
      <c r="AC852" s="514">
        <v>0.1666</v>
      </c>
      <c r="AE852" s="256" t="s">
        <v>4512</v>
      </c>
      <c r="AF852" s="256" t="s">
        <v>3435</v>
      </c>
      <c r="AG852" s="256" t="s">
        <v>4527</v>
      </c>
      <c r="AH852" s="256" t="s">
        <v>4512</v>
      </c>
      <c r="AS852" s="84"/>
    </row>
    <row r="853" spans="1:45" s="256" customFormat="1" ht="45" customHeight="1">
      <c r="A853" s="496">
        <v>859</v>
      </c>
      <c r="B853" s="497" t="s">
        <v>3654</v>
      </c>
      <c r="C853" s="256" t="s">
        <v>4388</v>
      </c>
      <c r="F853" s="256" t="s">
        <v>3761</v>
      </c>
      <c r="H853" s="256" t="s">
        <v>3790</v>
      </c>
      <c r="J853" s="256" t="s">
        <v>3790</v>
      </c>
      <c r="K853" s="256" t="s">
        <v>4510</v>
      </c>
      <c r="Q853" s="256" t="s">
        <v>3658</v>
      </c>
      <c r="R853" s="256" t="s">
        <v>4524</v>
      </c>
      <c r="S853" s="256" t="s">
        <v>3426</v>
      </c>
      <c r="T853" s="256" t="s">
        <v>3434</v>
      </c>
      <c r="U853" s="84"/>
      <c r="V853" s="498">
        <v>0</v>
      </c>
      <c r="W853" s="498">
        <v>1</v>
      </c>
      <c r="X853" s="514">
        <v>0.1666</v>
      </c>
      <c r="Y853" s="514">
        <v>0.1666</v>
      </c>
      <c r="Z853" s="514">
        <v>0.1666</v>
      </c>
      <c r="AA853" s="514">
        <v>0.1666</v>
      </c>
      <c r="AB853" s="514">
        <v>0.1666</v>
      </c>
      <c r="AC853" s="514">
        <v>0.1666</v>
      </c>
      <c r="AE853" s="256" t="s">
        <v>4512</v>
      </c>
      <c r="AF853" s="256" t="s">
        <v>3435</v>
      </c>
      <c r="AG853" s="256" t="s">
        <v>4528</v>
      </c>
      <c r="AH853" s="256" t="s">
        <v>4512</v>
      </c>
      <c r="AS853" s="84"/>
    </row>
    <row r="854" spans="1:45" s="256" customFormat="1" ht="66.599999999999994" customHeight="1">
      <c r="A854" s="499">
        <v>860</v>
      </c>
      <c r="B854" s="497" t="s">
        <v>3654</v>
      </c>
      <c r="C854" s="256" t="s">
        <v>4529</v>
      </c>
      <c r="F854" s="256" t="s">
        <v>3761</v>
      </c>
      <c r="H854" s="256" t="s">
        <v>3790</v>
      </c>
      <c r="J854" s="256" t="s">
        <v>3790</v>
      </c>
      <c r="K854" s="256" t="s">
        <v>4530</v>
      </c>
      <c r="Q854" s="256" t="s">
        <v>3658</v>
      </c>
      <c r="R854" s="256" t="s">
        <v>4531</v>
      </c>
      <c r="S854" s="256" t="s">
        <v>2278</v>
      </c>
      <c r="T854" s="256" t="s">
        <v>3434</v>
      </c>
      <c r="U854" s="84"/>
      <c r="V854" s="498">
        <v>0</v>
      </c>
      <c r="W854" s="498">
        <v>1</v>
      </c>
      <c r="X854" s="508">
        <v>0.1</v>
      </c>
      <c r="Y854" s="508">
        <v>0.2</v>
      </c>
      <c r="Z854" s="508">
        <v>0.4</v>
      </c>
      <c r="AA854" s="508">
        <v>0.6</v>
      </c>
      <c r="AB854" s="508">
        <v>0.8</v>
      </c>
      <c r="AC854" s="508">
        <v>1</v>
      </c>
      <c r="AE854" s="256" t="s">
        <v>4532</v>
      </c>
      <c r="AF854" s="256" t="s">
        <v>3435</v>
      </c>
      <c r="AG854" s="256" t="s">
        <v>4533</v>
      </c>
      <c r="AS854" s="84"/>
    </row>
    <row r="855" spans="1:45" s="256" customFormat="1" ht="66.599999999999994" customHeight="1">
      <c r="A855" s="496">
        <v>861</v>
      </c>
      <c r="B855" s="497" t="s">
        <v>3654</v>
      </c>
      <c r="C855" s="256" t="s">
        <v>4529</v>
      </c>
      <c r="D855" s="270" t="s">
        <v>3711</v>
      </c>
      <c r="E855" s="270" t="s">
        <v>3945</v>
      </c>
      <c r="F855" s="256" t="s">
        <v>3761</v>
      </c>
      <c r="H855" s="256" t="s">
        <v>3782</v>
      </c>
      <c r="J855" s="256" t="s">
        <v>3782</v>
      </c>
      <c r="K855" s="256" t="s">
        <v>4534</v>
      </c>
      <c r="Q855" s="256" t="s">
        <v>3658</v>
      </c>
      <c r="R855" s="256" t="s">
        <v>3279</v>
      </c>
      <c r="S855" s="256" t="s">
        <v>3211</v>
      </c>
      <c r="T855" s="256" t="s">
        <v>3434</v>
      </c>
      <c r="U855" s="107"/>
      <c r="V855" s="517">
        <v>0</v>
      </c>
      <c r="W855" s="498">
        <v>1</v>
      </c>
      <c r="X855" s="508">
        <v>0.1</v>
      </c>
      <c r="Y855" s="508">
        <v>0.2</v>
      </c>
      <c r="Z855" s="508">
        <v>0.4</v>
      </c>
      <c r="AA855" s="508">
        <v>0.6</v>
      </c>
      <c r="AB855" s="508">
        <v>0.8</v>
      </c>
      <c r="AC855" s="508">
        <v>1</v>
      </c>
      <c r="AE855" s="256" t="s">
        <v>3512</v>
      </c>
      <c r="AS855" s="84"/>
    </row>
    <row r="856" spans="1:45" s="256" customFormat="1" ht="66.599999999999994" customHeight="1">
      <c r="A856" s="499">
        <v>862</v>
      </c>
      <c r="B856" s="497" t="s">
        <v>3654</v>
      </c>
      <c r="C856" s="256" t="s">
        <v>4529</v>
      </c>
      <c r="D856" s="270" t="s">
        <v>3711</v>
      </c>
      <c r="E856" s="270" t="s">
        <v>3945</v>
      </c>
      <c r="F856" s="256" t="s">
        <v>3761</v>
      </c>
      <c r="H856" s="256" t="s">
        <v>3782</v>
      </c>
      <c r="J856" s="256" t="s">
        <v>3782</v>
      </c>
      <c r="K856" s="256" t="s">
        <v>4535</v>
      </c>
      <c r="Q856" s="256" t="s">
        <v>3658</v>
      </c>
      <c r="R856" s="256" t="s">
        <v>4536</v>
      </c>
      <c r="S856" s="256" t="s">
        <v>3211</v>
      </c>
      <c r="T856" s="256" t="s">
        <v>3434</v>
      </c>
      <c r="U856" s="107"/>
      <c r="V856" s="517">
        <v>0</v>
      </c>
      <c r="W856" s="498">
        <v>1</v>
      </c>
      <c r="X856" s="508">
        <v>0.1</v>
      </c>
      <c r="Y856" s="508">
        <v>0.2</v>
      </c>
      <c r="Z856" s="508">
        <v>0.4</v>
      </c>
      <c r="AA856" s="508">
        <v>0.6</v>
      </c>
      <c r="AB856" s="508">
        <v>0.8</v>
      </c>
      <c r="AC856" s="508">
        <v>1</v>
      </c>
      <c r="AE856" s="256" t="s">
        <v>3512</v>
      </c>
      <c r="AS856" s="84"/>
    </row>
    <row r="857" spans="1:45" s="256" customFormat="1" ht="24.6" customHeight="1">
      <c r="A857" s="500">
        <v>863</v>
      </c>
      <c r="B857" s="497" t="s">
        <v>3654</v>
      </c>
      <c r="C857" s="256" t="s">
        <v>3548</v>
      </c>
      <c r="F857" s="256" t="s">
        <v>3761</v>
      </c>
      <c r="H857" s="256" t="s">
        <v>3790</v>
      </c>
      <c r="J857" s="256" t="s">
        <v>3790</v>
      </c>
      <c r="K857" s="256" t="s">
        <v>4537</v>
      </c>
      <c r="Q857" s="256" t="s">
        <v>3658</v>
      </c>
      <c r="R857" s="256" t="s">
        <v>4538</v>
      </c>
      <c r="S857" s="256" t="s">
        <v>3208</v>
      </c>
      <c r="T857" s="256" t="s">
        <v>3582</v>
      </c>
      <c r="U857" s="84"/>
      <c r="V857" s="498">
        <v>0</v>
      </c>
      <c r="W857" s="498">
        <v>1</v>
      </c>
      <c r="X857" s="508">
        <v>0.1</v>
      </c>
      <c r="Y857" s="508">
        <v>0.2</v>
      </c>
      <c r="Z857" s="508">
        <v>0.4</v>
      </c>
      <c r="AA857" s="508">
        <v>0.6</v>
      </c>
      <c r="AB857" s="508">
        <v>0.8</v>
      </c>
      <c r="AC857" s="508">
        <v>1</v>
      </c>
      <c r="AE857" s="256" t="s">
        <v>26</v>
      </c>
      <c r="AF857" s="256">
        <v>2025</v>
      </c>
      <c r="AG857" s="256" t="s">
        <v>4539</v>
      </c>
      <c r="AL857" s="256" t="s">
        <v>4540</v>
      </c>
      <c r="AS857" s="84"/>
    </row>
    <row r="858" spans="1:45" s="256" customFormat="1" ht="24.6" customHeight="1">
      <c r="A858" s="496">
        <v>864</v>
      </c>
      <c r="B858" s="497" t="s">
        <v>3654</v>
      </c>
      <c r="C858" s="256" t="s">
        <v>3548</v>
      </c>
      <c r="F858" s="256" t="s">
        <v>3761</v>
      </c>
      <c r="H858" s="256" t="s">
        <v>3790</v>
      </c>
      <c r="J858" s="256" t="s">
        <v>3790</v>
      </c>
      <c r="K858" s="256" t="s">
        <v>4537</v>
      </c>
      <c r="Q858" s="256" t="s">
        <v>3658</v>
      </c>
      <c r="R858" s="256" t="s">
        <v>4538</v>
      </c>
      <c r="S858" s="256" t="s">
        <v>3208</v>
      </c>
      <c r="T858" s="256" t="s">
        <v>3582</v>
      </c>
      <c r="U858" s="84"/>
      <c r="V858" s="498">
        <v>0</v>
      </c>
      <c r="W858" s="498">
        <v>1</v>
      </c>
      <c r="X858" s="508">
        <v>0.1</v>
      </c>
      <c r="Y858" s="508">
        <v>0.2</v>
      </c>
      <c r="Z858" s="508">
        <v>0.4</v>
      </c>
      <c r="AA858" s="508">
        <v>0.6</v>
      </c>
      <c r="AB858" s="508">
        <v>0.8</v>
      </c>
      <c r="AC858" s="508">
        <v>1</v>
      </c>
      <c r="AE858" s="256" t="s">
        <v>26</v>
      </c>
      <c r="AF858" s="256" t="s">
        <v>3835</v>
      </c>
      <c r="AG858" s="256" t="s">
        <v>4541</v>
      </c>
      <c r="AS858" s="84"/>
    </row>
    <row r="859" spans="1:45" s="256" customFormat="1" ht="24.6" customHeight="1">
      <c r="A859" s="499">
        <v>865</v>
      </c>
      <c r="B859" s="497" t="s">
        <v>3654</v>
      </c>
      <c r="C859" s="256" t="s">
        <v>3548</v>
      </c>
      <c r="F859" s="256" t="s">
        <v>3761</v>
      </c>
      <c r="H859" s="256" t="s">
        <v>3790</v>
      </c>
      <c r="J859" s="256" t="s">
        <v>3790</v>
      </c>
      <c r="K859" s="256" t="s">
        <v>4537</v>
      </c>
      <c r="Q859" s="256" t="s">
        <v>3658</v>
      </c>
      <c r="R859" s="256" t="s">
        <v>4538</v>
      </c>
      <c r="S859" s="256" t="s">
        <v>3208</v>
      </c>
      <c r="T859" s="256" t="s">
        <v>3582</v>
      </c>
      <c r="U859" s="84"/>
      <c r="V859" s="498">
        <v>0</v>
      </c>
      <c r="W859" s="498">
        <v>1</v>
      </c>
      <c r="X859" s="508">
        <v>0.1</v>
      </c>
      <c r="Y859" s="508">
        <v>0.2</v>
      </c>
      <c r="Z859" s="508">
        <v>0.4</v>
      </c>
      <c r="AA859" s="508">
        <v>0.6</v>
      </c>
      <c r="AB859" s="508">
        <v>0.8</v>
      </c>
      <c r="AC859" s="508">
        <v>1</v>
      </c>
      <c r="AE859" s="256" t="s">
        <v>26</v>
      </c>
      <c r="AF859" s="256">
        <v>2030</v>
      </c>
      <c r="AG859" s="256" t="s">
        <v>4542</v>
      </c>
      <c r="AS859" s="84"/>
    </row>
    <row r="860" spans="1:45" s="256" customFormat="1" ht="24.6" customHeight="1">
      <c r="A860" s="496">
        <v>866</v>
      </c>
      <c r="B860" s="497" t="s">
        <v>3654</v>
      </c>
      <c r="C860" s="256" t="s">
        <v>3548</v>
      </c>
      <c r="F860" s="256" t="s">
        <v>3761</v>
      </c>
      <c r="H860" s="256" t="s">
        <v>3790</v>
      </c>
      <c r="J860" s="256" t="s">
        <v>3790</v>
      </c>
      <c r="K860" s="256" t="s">
        <v>4543</v>
      </c>
      <c r="Q860" s="256" t="s">
        <v>3658</v>
      </c>
      <c r="R860" s="256" t="s">
        <v>4544</v>
      </c>
      <c r="S860" s="256" t="s">
        <v>3208</v>
      </c>
      <c r="T860" s="256" t="s">
        <v>3434</v>
      </c>
      <c r="U860" s="84"/>
      <c r="V860" s="498">
        <v>0</v>
      </c>
      <c r="W860" s="498">
        <v>1</v>
      </c>
      <c r="X860" s="508">
        <v>0.1</v>
      </c>
      <c r="Y860" s="508">
        <v>0.2</v>
      </c>
      <c r="Z860" s="508">
        <v>0.4</v>
      </c>
      <c r="AA860" s="508">
        <v>0.6</v>
      </c>
      <c r="AB860" s="508">
        <v>0.8</v>
      </c>
      <c r="AC860" s="508">
        <v>1</v>
      </c>
      <c r="AE860" s="256" t="s">
        <v>3512</v>
      </c>
      <c r="AF860" s="256">
        <v>2025</v>
      </c>
      <c r="AG860" s="256" t="s">
        <v>4545</v>
      </c>
      <c r="AS860" s="84"/>
    </row>
    <row r="861" spans="1:45" s="256" customFormat="1" ht="24.6" customHeight="1">
      <c r="A861" s="499">
        <v>867</v>
      </c>
      <c r="B861" s="497" t="s">
        <v>3654</v>
      </c>
      <c r="C861" s="256" t="s">
        <v>3548</v>
      </c>
      <c r="F861" s="256" t="s">
        <v>3761</v>
      </c>
      <c r="H861" s="256" t="s">
        <v>3790</v>
      </c>
      <c r="J861" s="256" t="s">
        <v>3790</v>
      </c>
      <c r="K861" s="256" t="s">
        <v>4543</v>
      </c>
      <c r="Q861" s="256" t="s">
        <v>3658</v>
      </c>
      <c r="R861" s="256" t="s">
        <v>4544</v>
      </c>
      <c r="S861" s="256" t="s">
        <v>3208</v>
      </c>
      <c r="T861" s="256" t="s">
        <v>3434</v>
      </c>
      <c r="U861" s="84"/>
      <c r="V861" s="498">
        <v>0</v>
      </c>
      <c r="W861" s="498">
        <v>1</v>
      </c>
      <c r="X861" s="508">
        <v>0.1</v>
      </c>
      <c r="Y861" s="508">
        <v>0.2</v>
      </c>
      <c r="Z861" s="508">
        <v>0.4</v>
      </c>
      <c r="AA861" s="508">
        <v>0.6</v>
      </c>
      <c r="AB861" s="508">
        <v>0.8</v>
      </c>
      <c r="AC861" s="508">
        <v>1</v>
      </c>
      <c r="AE861" s="256" t="s">
        <v>3512</v>
      </c>
      <c r="AF861" s="256" t="s">
        <v>3435</v>
      </c>
      <c r="AG861" s="256" t="s">
        <v>4546</v>
      </c>
      <c r="AS861" s="84"/>
    </row>
    <row r="862" spans="1:45" s="256" customFormat="1" ht="24.6" customHeight="1">
      <c r="A862" s="500">
        <v>868</v>
      </c>
      <c r="B862" s="497" t="s">
        <v>3654</v>
      </c>
      <c r="C862" s="256" t="s">
        <v>3548</v>
      </c>
      <c r="F862" s="256" t="s">
        <v>3972</v>
      </c>
      <c r="H862" s="256" t="s">
        <v>3973</v>
      </c>
      <c r="J862" s="256" t="s">
        <v>3973</v>
      </c>
      <c r="K862" s="256" t="s">
        <v>4537</v>
      </c>
      <c r="Q862" s="256" t="s">
        <v>3658</v>
      </c>
      <c r="R862" s="256" t="s">
        <v>4547</v>
      </c>
      <c r="S862" s="256" t="s">
        <v>3208</v>
      </c>
      <c r="T862" s="256" t="s">
        <v>3434</v>
      </c>
      <c r="U862" s="84"/>
      <c r="V862" s="498">
        <v>0</v>
      </c>
      <c r="W862" s="498">
        <v>1</v>
      </c>
      <c r="X862" s="508">
        <v>0.1</v>
      </c>
      <c r="Y862" s="508">
        <v>0.2</v>
      </c>
      <c r="Z862" s="508">
        <v>0.4</v>
      </c>
      <c r="AA862" s="508">
        <v>0.6</v>
      </c>
      <c r="AB862" s="508">
        <v>0.8</v>
      </c>
      <c r="AC862" s="508">
        <v>1</v>
      </c>
      <c r="AE862" s="256" t="s">
        <v>3512</v>
      </c>
      <c r="AF862" s="256" t="s">
        <v>3435</v>
      </c>
      <c r="AG862" s="256" t="s">
        <v>4548</v>
      </c>
      <c r="AS862" s="84"/>
    </row>
    <row r="863" spans="1:45" s="256" customFormat="1" ht="24.6" customHeight="1">
      <c r="A863" s="496">
        <v>869</v>
      </c>
      <c r="B863" s="497" t="s">
        <v>3654</v>
      </c>
      <c r="C863" s="256" t="s">
        <v>3548</v>
      </c>
      <c r="F863" s="256" t="s">
        <v>3972</v>
      </c>
      <c r="H863" s="256" t="s">
        <v>3973</v>
      </c>
      <c r="J863" s="256" t="s">
        <v>3973</v>
      </c>
      <c r="K863" s="256" t="s">
        <v>4537</v>
      </c>
      <c r="Q863" s="256" t="s">
        <v>3658</v>
      </c>
      <c r="R863" s="256" t="s">
        <v>4547</v>
      </c>
      <c r="S863" s="256" t="s">
        <v>3208</v>
      </c>
      <c r="T863" s="256" t="s">
        <v>3434</v>
      </c>
      <c r="U863" s="84"/>
      <c r="V863" s="498">
        <v>0</v>
      </c>
      <c r="W863" s="498">
        <v>1</v>
      </c>
      <c r="X863" s="508">
        <v>0.1</v>
      </c>
      <c r="Y863" s="508">
        <v>0.2</v>
      </c>
      <c r="Z863" s="508">
        <v>0.4</v>
      </c>
      <c r="AA863" s="508">
        <v>0.6</v>
      </c>
      <c r="AB863" s="508">
        <v>0.8</v>
      </c>
      <c r="AC863" s="508">
        <v>1</v>
      </c>
      <c r="AE863" s="256" t="s">
        <v>3512</v>
      </c>
      <c r="AF863" s="256" t="s">
        <v>3435</v>
      </c>
      <c r="AG863" s="256" t="s">
        <v>4549</v>
      </c>
      <c r="AS863" s="84"/>
    </row>
    <row r="864" spans="1:45" s="256" customFormat="1" ht="24.6" customHeight="1">
      <c r="A864" s="499">
        <v>870</v>
      </c>
      <c r="B864" s="497" t="s">
        <v>3654</v>
      </c>
      <c r="C864" s="256" t="s">
        <v>3548</v>
      </c>
      <c r="F864" s="256" t="s">
        <v>3972</v>
      </c>
      <c r="H864" s="256" t="s">
        <v>3973</v>
      </c>
      <c r="J864" s="256" t="s">
        <v>3973</v>
      </c>
      <c r="K864" s="256" t="s">
        <v>4537</v>
      </c>
      <c r="Q864" s="256" t="s">
        <v>3658</v>
      </c>
      <c r="R864" s="256" t="s">
        <v>4547</v>
      </c>
      <c r="S864" s="256" t="s">
        <v>3208</v>
      </c>
      <c r="T864" s="256" t="s">
        <v>3434</v>
      </c>
      <c r="U864" s="84"/>
      <c r="V864" s="498">
        <v>0</v>
      </c>
      <c r="W864" s="498">
        <v>1</v>
      </c>
      <c r="X864" s="508">
        <v>0.1</v>
      </c>
      <c r="Y864" s="508">
        <v>0.2</v>
      </c>
      <c r="Z864" s="508">
        <v>0.4</v>
      </c>
      <c r="AA864" s="508">
        <v>0.6</v>
      </c>
      <c r="AB864" s="508">
        <v>0.8</v>
      </c>
      <c r="AC864" s="508">
        <v>1</v>
      </c>
      <c r="AE864" s="256" t="s">
        <v>3512</v>
      </c>
      <c r="AF864" s="256" t="s">
        <v>3435</v>
      </c>
      <c r="AG864" s="256" t="s">
        <v>4550</v>
      </c>
      <c r="AS864" s="84"/>
    </row>
    <row r="865" spans="1:45" s="256" customFormat="1" ht="24.6" customHeight="1">
      <c r="A865" s="496">
        <v>871</v>
      </c>
      <c r="B865" s="497" t="s">
        <v>3654</v>
      </c>
      <c r="C865" s="256" t="s">
        <v>3548</v>
      </c>
      <c r="F865" s="256" t="s">
        <v>3972</v>
      </c>
      <c r="H865" s="256" t="s">
        <v>3973</v>
      </c>
      <c r="J865" s="256" t="s">
        <v>3973</v>
      </c>
      <c r="K865" s="256" t="s">
        <v>4537</v>
      </c>
      <c r="Q865" s="256" t="s">
        <v>3658</v>
      </c>
      <c r="R865" s="256" t="s">
        <v>4547</v>
      </c>
      <c r="S865" s="256" t="s">
        <v>3208</v>
      </c>
      <c r="T865" s="256" t="s">
        <v>3434</v>
      </c>
      <c r="U865" s="84"/>
      <c r="V865" s="498">
        <v>0</v>
      </c>
      <c r="W865" s="498">
        <v>1</v>
      </c>
      <c r="X865" s="508">
        <v>0.1</v>
      </c>
      <c r="Y865" s="508">
        <v>0.2</v>
      </c>
      <c r="Z865" s="508">
        <v>0.4</v>
      </c>
      <c r="AA865" s="508">
        <v>0.6</v>
      </c>
      <c r="AB865" s="508">
        <v>0.8</v>
      </c>
      <c r="AC865" s="508">
        <v>1</v>
      </c>
      <c r="AE865" s="256" t="s">
        <v>3512</v>
      </c>
      <c r="AF865" s="256" t="s">
        <v>3435</v>
      </c>
      <c r="AG865" s="256" t="s">
        <v>4551</v>
      </c>
      <c r="AS865" s="84"/>
    </row>
    <row r="866" spans="1:45" s="256" customFormat="1" ht="24.6" customHeight="1">
      <c r="A866" s="499">
        <v>872</v>
      </c>
      <c r="B866" s="497" t="s">
        <v>3654</v>
      </c>
      <c r="C866" s="256" t="s">
        <v>3548</v>
      </c>
      <c r="F866" s="256" t="s">
        <v>3972</v>
      </c>
      <c r="H866" s="256" t="s">
        <v>3973</v>
      </c>
      <c r="J866" s="256" t="s">
        <v>3973</v>
      </c>
      <c r="K866" s="256" t="s">
        <v>4537</v>
      </c>
      <c r="Q866" s="256" t="s">
        <v>3658</v>
      </c>
      <c r="R866" s="256" t="s">
        <v>4547</v>
      </c>
      <c r="S866" s="256" t="s">
        <v>3208</v>
      </c>
      <c r="T866" s="256" t="s">
        <v>3434</v>
      </c>
      <c r="U866" s="84"/>
      <c r="V866" s="498">
        <v>0</v>
      </c>
      <c r="W866" s="498">
        <v>1</v>
      </c>
      <c r="X866" s="508">
        <v>0.1</v>
      </c>
      <c r="Y866" s="508">
        <v>0.2</v>
      </c>
      <c r="Z866" s="508">
        <v>0.4</v>
      </c>
      <c r="AA866" s="508">
        <v>0.6</v>
      </c>
      <c r="AB866" s="508">
        <v>0.8</v>
      </c>
      <c r="AC866" s="508">
        <v>1</v>
      </c>
      <c r="AE866" s="256" t="s">
        <v>3512</v>
      </c>
      <c r="AF866" s="256" t="s">
        <v>3435</v>
      </c>
      <c r="AG866" s="256" t="s">
        <v>4552</v>
      </c>
      <c r="AS866" s="84"/>
    </row>
    <row r="867" spans="1:45" s="256" customFormat="1" ht="24.6" customHeight="1">
      <c r="A867" s="500">
        <v>873</v>
      </c>
      <c r="B867" s="497" t="s">
        <v>3654</v>
      </c>
      <c r="C867" s="256" t="s">
        <v>3548</v>
      </c>
      <c r="F867" s="256" t="s">
        <v>3761</v>
      </c>
      <c r="H867" s="256" t="s">
        <v>3790</v>
      </c>
      <c r="J867" s="256" t="s">
        <v>3790</v>
      </c>
      <c r="K867" s="256" t="s">
        <v>4553</v>
      </c>
      <c r="Q867" s="256" t="s">
        <v>3658</v>
      </c>
      <c r="R867" s="256" t="s">
        <v>4554</v>
      </c>
      <c r="S867" s="256" t="s">
        <v>3208</v>
      </c>
      <c r="T867" s="256" t="s">
        <v>3434</v>
      </c>
      <c r="U867" s="84"/>
      <c r="V867" s="498">
        <v>0</v>
      </c>
      <c r="W867" s="498">
        <v>1</v>
      </c>
      <c r="X867" s="508">
        <v>0.1</v>
      </c>
      <c r="Y867" s="508">
        <v>0.2</v>
      </c>
      <c r="Z867" s="508">
        <v>0.4</v>
      </c>
      <c r="AA867" s="508">
        <v>0.6</v>
      </c>
      <c r="AB867" s="508">
        <v>0.8</v>
      </c>
      <c r="AC867" s="508">
        <v>1</v>
      </c>
      <c r="AE867" s="256" t="s">
        <v>3512</v>
      </c>
      <c r="AF867" s="256" t="s">
        <v>3435</v>
      </c>
      <c r="AG867" s="256" t="s">
        <v>4555</v>
      </c>
      <c r="AS867" s="84"/>
    </row>
    <row r="868" spans="1:45" s="256" customFormat="1" ht="24.6" customHeight="1">
      <c r="A868" s="496">
        <v>874</v>
      </c>
      <c r="B868" s="497" t="s">
        <v>3654</v>
      </c>
      <c r="C868" s="256" t="s">
        <v>3548</v>
      </c>
      <c r="F868" s="256" t="s">
        <v>3761</v>
      </c>
      <c r="H868" s="256" t="s">
        <v>3790</v>
      </c>
      <c r="J868" s="256" t="s">
        <v>3790</v>
      </c>
      <c r="K868" s="256" t="s">
        <v>4553</v>
      </c>
      <c r="Q868" s="256" t="s">
        <v>3658</v>
      </c>
      <c r="R868" s="256" t="s">
        <v>4554</v>
      </c>
      <c r="S868" s="256" t="s">
        <v>3208</v>
      </c>
      <c r="T868" s="256" t="s">
        <v>3434</v>
      </c>
      <c r="U868" s="84"/>
      <c r="V868" s="498">
        <v>0</v>
      </c>
      <c r="W868" s="498">
        <v>1</v>
      </c>
      <c r="X868" s="508">
        <v>0.1</v>
      </c>
      <c r="Y868" s="508">
        <v>0.2</v>
      </c>
      <c r="Z868" s="508">
        <v>0.4</v>
      </c>
      <c r="AA868" s="508">
        <v>0.6</v>
      </c>
      <c r="AB868" s="508">
        <v>0.8</v>
      </c>
      <c r="AC868" s="508">
        <v>1</v>
      </c>
      <c r="AE868" s="256" t="s">
        <v>3512</v>
      </c>
      <c r="AF868" s="256" t="s">
        <v>3435</v>
      </c>
      <c r="AG868" s="256" t="s">
        <v>4556</v>
      </c>
      <c r="AS868" s="84"/>
    </row>
    <row r="869" spans="1:45" s="256" customFormat="1" ht="24.6" customHeight="1">
      <c r="A869" s="499">
        <v>875</v>
      </c>
      <c r="B869" s="497" t="s">
        <v>3654</v>
      </c>
      <c r="C869" s="256" t="s">
        <v>3548</v>
      </c>
      <c r="F869" s="256" t="s">
        <v>3972</v>
      </c>
      <c r="H869" s="256" t="s">
        <v>4438</v>
      </c>
      <c r="J869" s="256" t="s">
        <v>4047</v>
      </c>
      <c r="K869" s="256" t="s">
        <v>4557</v>
      </c>
      <c r="Q869" s="256" t="s">
        <v>3658</v>
      </c>
      <c r="R869" s="256" t="s">
        <v>4558</v>
      </c>
      <c r="S869" s="256" t="s">
        <v>3208</v>
      </c>
      <c r="T869" s="256" t="s">
        <v>3434</v>
      </c>
      <c r="U869" s="84"/>
      <c r="V869" s="498">
        <v>0</v>
      </c>
      <c r="W869" s="498">
        <v>1</v>
      </c>
      <c r="X869" s="508">
        <v>0.1</v>
      </c>
      <c r="Y869" s="508">
        <v>0.2</v>
      </c>
      <c r="Z869" s="508">
        <v>0.4</v>
      </c>
      <c r="AA869" s="508">
        <v>0.6</v>
      </c>
      <c r="AB869" s="508">
        <v>0.8</v>
      </c>
      <c r="AC869" s="508">
        <v>1</v>
      </c>
      <c r="AE869" s="256" t="s">
        <v>3512</v>
      </c>
      <c r="AF869" s="256" t="s">
        <v>3435</v>
      </c>
      <c r="AG869" s="256" t="s">
        <v>4559</v>
      </c>
      <c r="AS869" s="84"/>
    </row>
    <row r="870" spans="1:45" s="256" customFormat="1" ht="24.6" customHeight="1">
      <c r="A870" s="496">
        <v>876</v>
      </c>
      <c r="B870" s="497" t="s">
        <v>3654</v>
      </c>
      <c r="C870" s="256" t="s">
        <v>3548</v>
      </c>
      <c r="F870" s="256" t="s">
        <v>3972</v>
      </c>
      <c r="H870" s="256" t="s">
        <v>4438</v>
      </c>
      <c r="J870" s="256" t="s">
        <v>4047</v>
      </c>
      <c r="K870" s="256" t="s">
        <v>4557</v>
      </c>
      <c r="Q870" s="256" t="s">
        <v>3658</v>
      </c>
      <c r="R870" s="256" t="s">
        <v>4558</v>
      </c>
      <c r="S870" s="256" t="s">
        <v>3208</v>
      </c>
      <c r="T870" s="256" t="s">
        <v>3434</v>
      </c>
      <c r="U870" s="84"/>
      <c r="V870" s="498">
        <v>0</v>
      </c>
      <c r="W870" s="498">
        <v>1</v>
      </c>
      <c r="X870" s="508">
        <v>0.1</v>
      </c>
      <c r="Y870" s="508">
        <v>0.2</v>
      </c>
      <c r="Z870" s="508">
        <v>0.4</v>
      </c>
      <c r="AA870" s="508">
        <v>0.6</v>
      </c>
      <c r="AB870" s="508">
        <v>0.8</v>
      </c>
      <c r="AC870" s="508">
        <v>1</v>
      </c>
      <c r="AE870" s="256" t="s">
        <v>3512</v>
      </c>
      <c r="AF870" s="256" t="s">
        <v>3435</v>
      </c>
      <c r="AG870" s="256" t="s">
        <v>4560</v>
      </c>
      <c r="AS870" s="84"/>
    </row>
    <row r="871" spans="1:45" s="256" customFormat="1" ht="24.6" customHeight="1">
      <c r="A871" s="499">
        <v>877</v>
      </c>
      <c r="B871" s="497" t="s">
        <v>3654</v>
      </c>
      <c r="C871" s="256" t="s">
        <v>3548</v>
      </c>
      <c r="F871" s="256" t="s">
        <v>3972</v>
      </c>
      <c r="H871" s="256" t="s">
        <v>4438</v>
      </c>
      <c r="J871" s="256" t="s">
        <v>4047</v>
      </c>
      <c r="K871" s="256" t="s">
        <v>4557</v>
      </c>
      <c r="Q871" s="256" t="s">
        <v>3658</v>
      </c>
      <c r="R871" s="256" t="s">
        <v>4558</v>
      </c>
      <c r="S871" s="256" t="s">
        <v>3208</v>
      </c>
      <c r="T871" s="256" t="s">
        <v>3434</v>
      </c>
      <c r="U871" s="84"/>
      <c r="V871" s="498">
        <v>0</v>
      </c>
      <c r="W871" s="498">
        <v>1</v>
      </c>
      <c r="X871" s="508">
        <v>0.1</v>
      </c>
      <c r="Y871" s="508">
        <v>0.2</v>
      </c>
      <c r="Z871" s="508">
        <v>0.4</v>
      </c>
      <c r="AA871" s="508">
        <v>0.6</v>
      </c>
      <c r="AB871" s="508">
        <v>0.8</v>
      </c>
      <c r="AC871" s="508">
        <v>1</v>
      </c>
      <c r="AE871" s="256" t="s">
        <v>3512</v>
      </c>
      <c r="AF871" s="256" t="s">
        <v>3435</v>
      </c>
      <c r="AG871" s="256" t="s">
        <v>4561</v>
      </c>
      <c r="AS871" s="84"/>
    </row>
  </sheetData>
  <phoneticPr fontId="19" type="noConversion"/>
  <dataValidations count="1">
    <dataValidation type="list" allowBlank="1" showInputMessage="1" showErrorMessage="1" sqref="X72 AL72:AQ72 N774:N777 V72 O798 T335:T359 T810:T815 T820:T828 T365:T450 T452:T617 T714:T733 T796:T799 T804 T831:T871 T283:T330 T3:T98 T620:T657 T660:T711 T738:T794 T100:T279" xr:uid="{8CF97A5C-7528-46F9-9B32-A5105F514A3C}">
      <formula1>#REF!</formula1>
    </dataValidation>
  </dataValidations>
  <pageMargins left="0.7" right="0.7" top="0.75" bottom="0.75" header="0.3" footer="0.3"/>
  <pageSetup orientation="portrait" horizontalDpi="4294967294" verticalDpi="4294967294"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90428E5-AB61-41E7-B2BC-4D4E602F0909}">
          <x14:formula1>
            <xm:f>'macroprocesos y procesos'!$B$4:$B$7</xm:f>
          </x14:formula1>
          <xm:sqref>D774:D778 D798 D825:D833 D855:D856 D3:D710</xm:sqref>
        </x14:dataValidation>
        <x14:dataValidation type="list" allowBlank="1" showInputMessage="1" showErrorMessage="1" xr:uid="{393F8420-62A6-475A-8EB6-1BDEC7F34508}">
          <x14:formula1>
            <xm:f>'macroprocesos y procesos'!$C$4:$C$26</xm:f>
          </x14:formula1>
          <xm:sqref>E774:E778 E798 E825:E833 E855:E856 E3:E710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23DBE-0B37-43D8-99F9-D1E8A3B63E93}">
  <dimension ref="A3:D220"/>
  <sheetViews>
    <sheetView workbookViewId="0">
      <selection activeCell="B216" sqref="B216:D220"/>
    </sheetView>
  </sheetViews>
  <sheetFormatPr baseColWidth="10" defaultColWidth="8.85546875" defaultRowHeight="15"/>
  <cols>
    <col min="1" max="1" width="34.7109375" customWidth="1"/>
    <col min="2" max="2" width="47.7109375" style="76" customWidth="1"/>
    <col min="3" max="3" width="23.28515625" customWidth="1"/>
    <col min="4" max="4" width="147" bestFit="1" customWidth="1"/>
  </cols>
  <sheetData>
    <row r="3" spans="1:4">
      <c r="A3" s="46" t="s">
        <v>3379</v>
      </c>
      <c r="B3" s="96" t="s">
        <v>3387</v>
      </c>
      <c r="C3" s="46" t="s">
        <v>3197</v>
      </c>
      <c r="D3" s="46" t="s">
        <v>3393</v>
      </c>
    </row>
    <row r="4" spans="1:4">
      <c r="A4" t="s">
        <v>3453</v>
      </c>
      <c r="B4" t="s">
        <v>3254</v>
      </c>
      <c r="C4" t="s">
        <v>3577</v>
      </c>
      <c r="D4" t="s">
        <v>3583</v>
      </c>
    </row>
    <row r="5" spans="1:4">
      <c r="B5" t="s">
        <v>3252</v>
      </c>
      <c r="C5" t="s">
        <v>72</v>
      </c>
      <c r="D5" t="s">
        <v>3577</v>
      </c>
    </row>
    <row r="6" spans="1:4">
      <c r="B6" t="s">
        <v>4562</v>
      </c>
      <c r="C6" t="s">
        <v>26</v>
      </c>
      <c r="D6" t="s">
        <v>4563</v>
      </c>
    </row>
    <row r="7" spans="1:4">
      <c r="B7" t="s">
        <v>4564</v>
      </c>
      <c r="C7" t="s">
        <v>26</v>
      </c>
      <c r="D7" t="s">
        <v>4565</v>
      </c>
    </row>
    <row r="8" spans="1:4">
      <c r="B8" t="s">
        <v>4566</v>
      </c>
      <c r="C8" t="s">
        <v>26</v>
      </c>
      <c r="D8" t="s">
        <v>4567</v>
      </c>
    </row>
    <row r="9" spans="1:4">
      <c r="B9" t="s">
        <v>4568</v>
      </c>
      <c r="C9" t="s">
        <v>26</v>
      </c>
      <c r="D9" t="s">
        <v>4569</v>
      </c>
    </row>
    <row r="10" spans="1:4">
      <c r="B10" t="s">
        <v>4570</v>
      </c>
      <c r="C10" t="s">
        <v>26</v>
      </c>
      <c r="D10" t="s">
        <v>4571</v>
      </c>
    </row>
    <row r="11" spans="1:4">
      <c r="B11" t="s">
        <v>4572</v>
      </c>
      <c r="C11" t="s">
        <v>26</v>
      </c>
      <c r="D11" t="s">
        <v>4571</v>
      </c>
    </row>
    <row r="12" spans="1:4">
      <c r="B12" t="s">
        <v>4573</v>
      </c>
      <c r="C12" t="s">
        <v>26</v>
      </c>
      <c r="D12" t="s">
        <v>4571</v>
      </c>
    </row>
    <row r="13" spans="1:4">
      <c r="B13" t="s">
        <v>4574</v>
      </c>
      <c r="C13" t="s">
        <v>26</v>
      </c>
      <c r="D13" t="s">
        <v>4575</v>
      </c>
    </row>
    <row r="14" spans="1:4">
      <c r="B14" t="s">
        <v>4576</v>
      </c>
      <c r="C14" t="s">
        <v>26</v>
      </c>
      <c r="D14" t="s">
        <v>4577</v>
      </c>
    </row>
    <row r="15" spans="1:4">
      <c r="B15" t="s">
        <v>4578</v>
      </c>
      <c r="C15" t="s">
        <v>26</v>
      </c>
      <c r="D15" t="s">
        <v>4579</v>
      </c>
    </row>
    <row r="16" spans="1:4">
      <c r="B16" t="s">
        <v>4580</v>
      </c>
      <c r="C16" t="s">
        <v>26</v>
      </c>
      <c r="D16" t="s">
        <v>4581</v>
      </c>
    </row>
    <row r="17" spans="2:4">
      <c r="B17" t="s">
        <v>4582</v>
      </c>
      <c r="C17" t="s">
        <v>26</v>
      </c>
      <c r="D17" t="s">
        <v>4575</v>
      </c>
    </row>
    <row r="18" spans="2:4">
      <c r="B18" t="s">
        <v>4583</v>
      </c>
      <c r="C18" t="s">
        <v>26</v>
      </c>
      <c r="D18" t="s">
        <v>4571</v>
      </c>
    </row>
    <row r="19" spans="2:4">
      <c r="B19" t="s">
        <v>3281</v>
      </c>
      <c r="C19" t="s">
        <v>3426</v>
      </c>
      <c r="D19" t="s">
        <v>4496</v>
      </c>
    </row>
    <row r="20" spans="2:4">
      <c r="B20" t="s">
        <v>4503</v>
      </c>
      <c r="C20" t="s">
        <v>3426</v>
      </c>
      <c r="D20" t="s">
        <v>4504</v>
      </c>
    </row>
    <row r="21" spans="2:4">
      <c r="B21" t="s">
        <v>3465</v>
      </c>
      <c r="C21" t="s">
        <v>75</v>
      </c>
      <c r="D21" t="s">
        <v>3512</v>
      </c>
    </row>
    <row r="22" spans="2:4">
      <c r="B22" t="s">
        <v>3220</v>
      </c>
      <c r="C22" t="s">
        <v>3426</v>
      </c>
      <c r="D22" t="s">
        <v>3458</v>
      </c>
    </row>
    <row r="23" spans="2:4">
      <c r="B23" t="s">
        <v>3349</v>
      </c>
      <c r="C23" t="s">
        <v>536</v>
      </c>
      <c r="D23" t="s">
        <v>4273</v>
      </c>
    </row>
    <row r="24" spans="2:4">
      <c r="B24" t="s">
        <v>3350</v>
      </c>
      <c r="C24" t="s">
        <v>4263</v>
      </c>
      <c r="D24" t="s">
        <v>4264</v>
      </c>
    </row>
    <row r="25" spans="2:4">
      <c r="B25" t="s">
        <v>4584</v>
      </c>
      <c r="C25" t="s">
        <v>1146</v>
      </c>
      <c r="D25" t="s">
        <v>26</v>
      </c>
    </row>
    <row r="26" spans="2:4">
      <c r="B26"/>
      <c r="C26" t="s">
        <v>1082</v>
      </c>
      <c r="D26" t="s">
        <v>26</v>
      </c>
    </row>
    <row r="27" spans="2:4">
      <c r="B27"/>
      <c r="C27" t="s">
        <v>1112</v>
      </c>
      <c r="D27" t="s">
        <v>26</v>
      </c>
    </row>
    <row r="28" spans="2:4">
      <c r="B28"/>
      <c r="C28" t="s">
        <v>1134</v>
      </c>
      <c r="D28" t="s">
        <v>26</v>
      </c>
    </row>
    <row r="29" spans="2:4">
      <c r="B29" t="s">
        <v>3538</v>
      </c>
      <c r="C29" t="s">
        <v>2204</v>
      </c>
      <c r="D29" t="s">
        <v>3512</v>
      </c>
    </row>
    <row r="36" spans="1:4">
      <c r="A36" s="46" t="s">
        <v>3379</v>
      </c>
      <c r="B36" s="96" t="s">
        <v>3387</v>
      </c>
      <c r="C36" s="46" t="s">
        <v>3197</v>
      </c>
      <c r="D36" s="46" t="s">
        <v>3393</v>
      </c>
    </row>
    <row r="37" spans="1:4">
      <c r="A37" t="s">
        <v>4585</v>
      </c>
      <c r="B37" t="s">
        <v>3216</v>
      </c>
      <c r="C37" t="s">
        <v>3426</v>
      </c>
      <c r="D37" t="s">
        <v>3444</v>
      </c>
    </row>
    <row r="38" spans="1:4">
      <c r="B38" t="s">
        <v>4586</v>
      </c>
      <c r="C38" t="s">
        <v>3426</v>
      </c>
      <c r="D38" t="s">
        <v>75</v>
      </c>
    </row>
    <row r="39" spans="1:4">
      <c r="B39"/>
    </row>
    <row r="40" spans="1:4">
      <c r="B40"/>
    </row>
    <row r="42" spans="1:4">
      <c r="A42" s="46" t="s">
        <v>3379</v>
      </c>
      <c r="B42" s="96" t="s">
        <v>3387</v>
      </c>
      <c r="C42" s="46" t="s">
        <v>3197</v>
      </c>
      <c r="D42" s="46" t="s">
        <v>3393</v>
      </c>
    </row>
    <row r="43" spans="1:4" ht="45">
      <c r="A43" t="s">
        <v>4587</v>
      </c>
      <c r="B43" s="76" t="s">
        <v>4320</v>
      </c>
      <c r="C43" t="s">
        <v>58</v>
      </c>
      <c r="D43" t="s">
        <v>4588</v>
      </c>
    </row>
    <row r="44" spans="1:4">
      <c r="B44"/>
    </row>
    <row r="45" spans="1:4">
      <c r="A45" s="46" t="s">
        <v>3379</v>
      </c>
      <c r="B45" s="96" t="s">
        <v>3387</v>
      </c>
      <c r="C45" s="46" t="s">
        <v>3197</v>
      </c>
      <c r="D45" s="46" t="s">
        <v>3393</v>
      </c>
    </row>
    <row r="46" spans="1:4" ht="45">
      <c r="A46" t="s">
        <v>4589</v>
      </c>
      <c r="B46" s="76" t="s">
        <v>3256</v>
      </c>
      <c r="C46" t="s">
        <v>3212</v>
      </c>
      <c r="D46" t="s">
        <v>3592</v>
      </c>
    </row>
    <row r="49" spans="1:4">
      <c r="A49" s="46" t="s">
        <v>3379</v>
      </c>
      <c r="B49" s="96" t="s">
        <v>3387</v>
      </c>
      <c r="C49" s="46" t="s">
        <v>3197</v>
      </c>
      <c r="D49" s="46" t="s">
        <v>3393</v>
      </c>
    </row>
    <row r="50" spans="1:4">
      <c r="A50" t="s">
        <v>3601</v>
      </c>
      <c r="B50" t="s">
        <v>3219</v>
      </c>
      <c r="C50" t="s">
        <v>4254</v>
      </c>
      <c r="D50" t="s">
        <v>4255</v>
      </c>
    </row>
    <row r="51" spans="1:4">
      <c r="B51" t="s">
        <v>3241</v>
      </c>
      <c r="C51" t="s">
        <v>2926</v>
      </c>
      <c r="D51" t="s">
        <v>3622</v>
      </c>
    </row>
    <row r="52" spans="1:4">
      <c r="B52" t="s">
        <v>3290</v>
      </c>
      <c r="C52" t="s">
        <v>75</v>
      </c>
      <c r="D52" t="s">
        <v>4409</v>
      </c>
    </row>
    <row r="53" spans="1:4">
      <c r="B53" t="s">
        <v>4259</v>
      </c>
      <c r="C53" t="s">
        <v>75</v>
      </c>
      <c r="D53" t="s">
        <v>4260</v>
      </c>
    </row>
    <row r="54" spans="1:4">
      <c r="B54" t="s">
        <v>3263</v>
      </c>
      <c r="C54" t="s">
        <v>2459</v>
      </c>
      <c r="D54" t="s">
        <v>3635</v>
      </c>
    </row>
    <row r="55" spans="1:4">
      <c r="B55" t="s">
        <v>3608</v>
      </c>
      <c r="C55" t="s">
        <v>75</v>
      </c>
      <c r="D55" t="s">
        <v>3613</v>
      </c>
    </row>
    <row r="56" spans="1:4">
      <c r="B56"/>
      <c r="D56" t="s">
        <v>3611</v>
      </c>
    </row>
    <row r="57" spans="1:4">
      <c r="B57"/>
      <c r="D57" t="s">
        <v>3609</v>
      </c>
    </row>
    <row r="58" spans="1:4">
      <c r="B58" t="s">
        <v>3339</v>
      </c>
      <c r="C58" t="s">
        <v>2926</v>
      </c>
      <c r="D58" t="s">
        <v>4250</v>
      </c>
    </row>
    <row r="59" spans="1:4">
      <c r="B59" t="s">
        <v>3259</v>
      </c>
      <c r="C59" t="s">
        <v>58</v>
      </c>
      <c r="D59" t="s">
        <v>3512</v>
      </c>
    </row>
    <row r="60" spans="1:4">
      <c r="B60"/>
      <c r="D60" t="s">
        <v>3631</v>
      </c>
    </row>
    <row r="61" spans="1:4">
      <c r="B61" t="s">
        <v>3351</v>
      </c>
      <c r="C61" t="s">
        <v>4254</v>
      </c>
      <c r="D61" t="s">
        <v>4255</v>
      </c>
    </row>
    <row r="62" spans="1:4">
      <c r="B62" t="s">
        <v>3360</v>
      </c>
      <c r="C62" t="s">
        <v>2926</v>
      </c>
      <c r="D62" t="s">
        <v>4246</v>
      </c>
    </row>
    <row r="63" spans="1:4">
      <c r="B63"/>
    </row>
    <row r="64" spans="1:4">
      <c r="A64" s="46" t="s">
        <v>3379</v>
      </c>
      <c r="B64" s="96" t="s">
        <v>3387</v>
      </c>
      <c r="C64" s="46" t="s">
        <v>3197</v>
      </c>
      <c r="D64" s="46" t="s">
        <v>3393</v>
      </c>
    </row>
    <row r="65" spans="1:4">
      <c r="A65" t="s">
        <v>4590</v>
      </c>
      <c r="B65" t="s">
        <v>3217</v>
      </c>
      <c r="C65" t="s">
        <v>2306</v>
      </c>
      <c r="D65" t="s">
        <v>3872</v>
      </c>
    </row>
    <row r="66" spans="1:4">
      <c r="B66"/>
      <c r="D66" t="s">
        <v>3851</v>
      </c>
    </row>
    <row r="67" spans="1:4">
      <c r="B67" t="s">
        <v>3308</v>
      </c>
      <c r="C67" t="s">
        <v>3645</v>
      </c>
      <c r="D67" t="s">
        <v>3742</v>
      </c>
    </row>
    <row r="68" spans="1:4">
      <c r="B68" t="s">
        <v>4591</v>
      </c>
      <c r="C68" t="s">
        <v>3645</v>
      </c>
      <c r="D68" t="s">
        <v>3742</v>
      </c>
    </row>
    <row r="69" spans="1:4">
      <c r="B69"/>
    </row>
    <row r="70" spans="1:4">
      <c r="A70" s="46" t="s">
        <v>3379</v>
      </c>
      <c r="B70" s="96" t="s">
        <v>3387</v>
      </c>
      <c r="C70" s="46" t="s">
        <v>3197</v>
      </c>
      <c r="D70" s="46" t="s">
        <v>3393</v>
      </c>
    </row>
    <row r="71" spans="1:4">
      <c r="A71" t="s">
        <v>3655</v>
      </c>
      <c r="B71" t="s">
        <v>3218</v>
      </c>
      <c r="C71" t="s">
        <v>2926</v>
      </c>
      <c r="D71" t="s">
        <v>3909</v>
      </c>
    </row>
    <row r="72" spans="1:4">
      <c r="B72" t="s">
        <v>3235</v>
      </c>
      <c r="C72" t="s">
        <v>3426</v>
      </c>
      <c r="D72" t="s">
        <v>3512</v>
      </c>
    </row>
    <row r="73" spans="1:4">
      <c r="B73" t="s">
        <v>3239</v>
      </c>
      <c r="C73" t="s">
        <v>26</v>
      </c>
      <c r="D73" t="s">
        <v>3211</v>
      </c>
    </row>
    <row r="74" spans="1:4">
      <c r="B74" t="s">
        <v>3258</v>
      </c>
      <c r="C74" t="s">
        <v>75</v>
      </c>
      <c r="D74" t="s">
        <v>3730</v>
      </c>
    </row>
    <row r="75" spans="1:4">
      <c r="B75" t="s">
        <v>3265</v>
      </c>
      <c r="C75" t="s">
        <v>37</v>
      </c>
      <c r="D75" t="s">
        <v>4239</v>
      </c>
    </row>
    <row r="76" spans="1:4">
      <c r="B76" t="s">
        <v>3274</v>
      </c>
      <c r="C76" t="s">
        <v>3645</v>
      </c>
      <c r="D76" t="s">
        <v>3647</v>
      </c>
    </row>
    <row r="77" spans="1:4">
      <c r="B77" t="s">
        <v>3278</v>
      </c>
      <c r="C77" t="s">
        <v>2926</v>
      </c>
      <c r="D77" t="s">
        <v>3668</v>
      </c>
    </row>
    <row r="78" spans="1:4">
      <c r="B78" t="s">
        <v>4592</v>
      </c>
      <c r="C78" t="s">
        <v>4593</v>
      </c>
      <c r="D78" t="s">
        <v>58</v>
      </c>
    </row>
    <row r="79" spans="1:4">
      <c r="B79" t="s">
        <v>3312</v>
      </c>
      <c r="C79" t="s">
        <v>3645</v>
      </c>
      <c r="D79" t="s">
        <v>3512</v>
      </c>
    </row>
    <row r="80" spans="1:4">
      <c r="B80" t="s">
        <v>3327</v>
      </c>
      <c r="C80" t="s">
        <v>58</v>
      </c>
      <c r="D80" t="s">
        <v>3512</v>
      </c>
    </row>
    <row r="81" spans="1:4">
      <c r="B81" t="s">
        <v>3292</v>
      </c>
      <c r="C81" t="s">
        <v>75</v>
      </c>
      <c r="D81" t="s">
        <v>3512</v>
      </c>
    </row>
    <row r="82" spans="1:4">
      <c r="B82" t="s">
        <v>3286</v>
      </c>
      <c r="C82" t="s">
        <v>32</v>
      </c>
      <c r="D82" t="s">
        <v>3512</v>
      </c>
    </row>
    <row r="83" spans="1:4">
      <c r="B83" t="s">
        <v>3289</v>
      </c>
      <c r="C83" t="s">
        <v>3698</v>
      </c>
      <c r="D83" t="s">
        <v>75</v>
      </c>
    </row>
    <row r="84" spans="1:4">
      <c r="B84" t="s">
        <v>3334</v>
      </c>
      <c r="C84" t="s">
        <v>2926</v>
      </c>
      <c r="D84" t="s">
        <v>4490</v>
      </c>
    </row>
    <row r="85" spans="1:4">
      <c r="B85" t="s">
        <v>3298</v>
      </c>
      <c r="C85" t="s">
        <v>3715</v>
      </c>
      <c r="D85" t="s">
        <v>3716</v>
      </c>
    </row>
    <row r="86" spans="1:4">
      <c r="B86" t="s">
        <v>3341</v>
      </c>
      <c r="C86" t="s">
        <v>840</v>
      </c>
      <c r="D86" t="s">
        <v>4311</v>
      </c>
    </row>
    <row r="87" spans="1:4">
      <c r="B87" t="s">
        <v>4326</v>
      </c>
      <c r="C87" t="s">
        <v>2278</v>
      </c>
      <c r="D87" t="s">
        <v>3512</v>
      </c>
    </row>
    <row r="88" spans="1:4">
      <c r="B88" t="s">
        <v>3677</v>
      </c>
      <c r="C88" t="s">
        <v>3205</v>
      </c>
      <c r="D88" t="s">
        <v>3678</v>
      </c>
    </row>
    <row r="89" spans="1:4">
      <c r="B89"/>
    </row>
    <row r="90" spans="1:4">
      <c r="B90"/>
    </row>
    <row r="91" spans="1:4">
      <c r="A91" s="46" t="s">
        <v>3379</v>
      </c>
      <c r="B91" s="96" t="s">
        <v>3387</v>
      </c>
      <c r="C91" s="46" t="s">
        <v>3197</v>
      </c>
      <c r="D91" s="46" t="s">
        <v>3393</v>
      </c>
    </row>
    <row r="92" spans="1:4">
      <c r="A92" t="s">
        <v>4594</v>
      </c>
      <c r="B92" t="s">
        <v>4595</v>
      </c>
      <c r="C92" t="s">
        <v>3921</v>
      </c>
      <c r="D92" t="s">
        <v>2864</v>
      </c>
    </row>
    <row r="93" spans="1:4">
      <c r="B93" t="s">
        <v>3302</v>
      </c>
      <c r="C93" t="s">
        <v>75</v>
      </c>
      <c r="D93" t="s">
        <v>3754</v>
      </c>
    </row>
    <row r="94" spans="1:4">
      <c r="B94" t="s">
        <v>3348</v>
      </c>
      <c r="C94" t="s">
        <v>1270</v>
      </c>
      <c r="D94" t="s">
        <v>4161</v>
      </c>
    </row>
    <row r="95" spans="1:4">
      <c r="B95" t="s">
        <v>3359</v>
      </c>
      <c r="C95" t="s">
        <v>58</v>
      </c>
      <c r="D95" t="s">
        <v>3512</v>
      </c>
    </row>
    <row r="96" spans="1:4">
      <c r="B96" t="s">
        <v>3361</v>
      </c>
      <c r="C96" t="s">
        <v>1270</v>
      </c>
      <c r="D96" t="s">
        <v>4143</v>
      </c>
    </row>
    <row r="98" spans="1:4">
      <c r="A98" s="46" t="s">
        <v>3379</v>
      </c>
      <c r="B98" s="96" t="s">
        <v>3387</v>
      </c>
      <c r="C98" s="46" t="s">
        <v>3197</v>
      </c>
      <c r="D98" s="46" t="s">
        <v>3393</v>
      </c>
    </row>
    <row r="99" spans="1:4">
      <c r="A99" t="s">
        <v>3642</v>
      </c>
      <c r="B99" t="s">
        <v>3267</v>
      </c>
      <c r="C99" t="s">
        <v>3645</v>
      </c>
      <c r="D99" t="s">
        <v>3647</v>
      </c>
    </row>
    <row r="100" spans="1:4">
      <c r="B100" t="s">
        <v>3276</v>
      </c>
      <c r="C100" t="s">
        <v>3645</v>
      </c>
      <c r="D100" t="s">
        <v>3664</v>
      </c>
    </row>
    <row r="101" spans="1:4">
      <c r="B101"/>
    </row>
    <row r="102" spans="1:4">
      <c r="A102" s="46" t="s">
        <v>3379</v>
      </c>
      <c r="B102" s="96" t="s">
        <v>3387</v>
      </c>
      <c r="C102" s="46" t="s">
        <v>3197</v>
      </c>
      <c r="D102" s="46" t="s">
        <v>3393</v>
      </c>
    </row>
    <row r="103" spans="1:4">
      <c r="A103" t="s">
        <v>4596</v>
      </c>
      <c r="B103" t="s">
        <v>4597</v>
      </c>
      <c r="C103" t="s">
        <v>26</v>
      </c>
      <c r="D103" t="s">
        <v>3909</v>
      </c>
    </row>
    <row r="104" spans="1:4">
      <c r="B104" t="s">
        <v>4598</v>
      </c>
      <c r="C104" t="s">
        <v>26</v>
      </c>
      <c r="D104" t="s">
        <v>3909</v>
      </c>
    </row>
    <row r="105" spans="1:4">
      <c r="B105" t="s">
        <v>3268</v>
      </c>
      <c r="C105" t="s">
        <v>3426</v>
      </c>
      <c r="D105" t="s">
        <v>4518</v>
      </c>
    </row>
    <row r="106" spans="1:4">
      <c r="B106" t="s">
        <v>3279</v>
      </c>
      <c r="C106" t="s">
        <v>4599</v>
      </c>
      <c r="D106" t="s">
        <v>3512</v>
      </c>
    </row>
    <row r="107" spans="1:4">
      <c r="B107" t="s">
        <v>3288</v>
      </c>
      <c r="C107" t="s">
        <v>4599</v>
      </c>
      <c r="D107" t="s">
        <v>4005</v>
      </c>
    </row>
    <row r="108" spans="1:4">
      <c r="B108" t="s">
        <v>4536</v>
      </c>
      <c r="C108" t="s">
        <v>4599</v>
      </c>
      <c r="D108" t="s">
        <v>3512</v>
      </c>
    </row>
    <row r="109" spans="1:4">
      <c r="B109" t="s">
        <v>3300</v>
      </c>
      <c r="C109" t="s">
        <v>4599</v>
      </c>
      <c r="D109" t="s">
        <v>4017</v>
      </c>
    </row>
    <row r="110" spans="1:4">
      <c r="B110" t="s">
        <v>3301</v>
      </c>
      <c r="C110" t="s">
        <v>75</v>
      </c>
      <c r="D110" t="s">
        <v>3994</v>
      </c>
    </row>
    <row r="111" spans="1:4">
      <c r="B111" t="s">
        <v>3337</v>
      </c>
      <c r="C111" t="s">
        <v>4599</v>
      </c>
      <c r="D111" t="s">
        <v>4025</v>
      </c>
    </row>
    <row r="112" spans="1:4">
      <c r="B112" t="s">
        <v>3338</v>
      </c>
      <c r="C112" t="s">
        <v>4599</v>
      </c>
      <c r="D112" t="s">
        <v>4025</v>
      </c>
    </row>
    <row r="113" spans="1:4">
      <c r="B113" t="s">
        <v>4374</v>
      </c>
      <c r="C113" t="s">
        <v>840</v>
      </c>
      <c r="D113" t="s">
        <v>4355</v>
      </c>
    </row>
    <row r="114" spans="1:4">
      <c r="B114"/>
    </row>
    <row r="115" spans="1:4">
      <c r="A115" s="46" t="s">
        <v>3379</v>
      </c>
      <c r="B115" s="96" t="s">
        <v>3387</v>
      </c>
      <c r="C115" s="46" t="s">
        <v>3197</v>
      </c>
      <c r="D115" s="46" t="s">
        <v>3393</v>
      </c>
    </row>
    <row r="116" spans="1:4">
      <c r="A116" t="s">
        <v>4600</v>
      </c>
      <c r="B116" t="s">
        <v>4323</v>
      </c>
      <c r="C116" t="s">
        <v>4599</v>
      </c>
      <c r="D116" t="s">
        <v>3512</v>
      </c>
    </row>
    <row r="117" spans="1:4">
      <c r="B117"/>
    </row>
    <row r="118" spans="1:4">
      <c r="B118"/>
    </row>
    <row r="119" spans="1:4">
      <c r="A119" s="46" t="s">
        <v>3379</v>
      </c>
      <c r="B119" s="96" t="s">
        <v>3387</v>
      </c>
      <c r="C119" s="46" t="s">
        <v>3197</v>
      </c>
      <c r="D119" s="46" t="s">
        <v>3393</v>
      </c>
    </row>
    <row r="120" spans="1:4">
      <c r="A120" t="s">
        <v>4601</v>
      </c>
      <c r="B120" t="s">
        <v>3346</v>
      </c>
      <c r="C120" t="s">
        <v>58</v>
      </c>
      <c r="D120" t="s">
        <v>4340</v>
      </c>
    </row>
    <row r="121" spans="1:4">
      <c r="B121"/>
    </row>
    <row r="122" spans="1:4">
      <c r="A122" s="46" t="s">
        <v>3379</v>
      </c>
      <c r="B122" s="96" t="s">
        <v>3387</v>
      </c>
      <c r="C122" s="46" t="s">
        <v>3197</v>
      </c>
      <c r="D122" s="46" t="s">
        <v>3393</v>
      </c>
    </row>
    <row r="123" spans="1:4">
      <c r="A123" t="s">
        <v>4602</v>
      </c>
      <c r="B123" t="s">
        <v>3217</v>
      </c>
      <c r="C123" t="s">
        <v>2306</v>
      </c>
      <c r="D123" t="s">
        <v>3872</v>
      </c>
    </row>
    <row r="124" spans="1:4">
      <c r="B124"/>
      <c r="D124" t="s">
        <v>3851</v>
      </c>
    </row>
    <row r="125" spans="1:4">
      <c r="B125" t="s">
        <v>4603</v>
      </c>
      <c r="C125" t="s">
        <v>26</v>
      </c>
      <c r="D125" t="s">
        <v>3900</v>
      </c>
    </row>
    <row r="126" spans="1:4">
      <c r="B126" t="s">
        <v>4604</v>
      </c>
      <c r="C126" t="s">
        <v>26</v>
      </c>
      <c r="D126" t="s">
        <v>4421</v>
      </c>
    </row>
    <row r="127" spans="1:4">
      <c r="B127" t="s">
        <v>4605</v>
      </c>
      <c r="C127" t="s">
        <v>26</v>
      </c>
      <c r="D127" t="s">
        <v>4413</v>
      </c>
    </row>
    <row r="128" spans="1:4">
      <c r="B128" t="s">
        <v>4606</v>
      </c>
      <c r="C128" t="s">
        <v>26</v>
      </c>
      <c r="D128" t="s">
        <v>4417</v>
      </c>
    </row>
    <row r="129" spans="2:4">
      <c r="B129" t="s">
        <v>4607</v>
      </c>
      <c r="C129" t="s">
        <v>26</v>
      </c>
      <c r="D129" t="s">
        <v>3894</v>
      </c>
    </row>
    <row r="130" spans="2:4">
      <c r="B130" t="s">
        <v>4608</v>
      </c>
      <c r="C130" t="s">
        <v>26</v>
      </c>
      <c r="D130" t="s">
        <v>3909</v>
      </c>
    </row>
    <row r="131" spans="2:4">
      <c r="B131" t="s">
        <v>4609</v>
      </c>
      <c r="C131" t="s">
        <v>26</v>
      </c>
      <c r="D131" t="s">
        <v>3909</v>
      </c>
    </row>
    <row r="132" spans="2:4">
      <c r="B132" t="s">
        <v>4610</v>
      </c>
      <c r="C132" t="s">
        <v>26</v>
      </c>
      <c r="D132" t="s">
        <v>3909</v>
      </c>
    </row>
    <row r="133" spans="2:4">
      <c r="B133" t="s">
        <v>4611</v>
      </c>
      <c r="C133" t="s">
        <v>26</v>
      </c>
      <c r="D133" t="s">
        <v>3888</v>
      </c>
    </row>
    <row r="134" spans="2:4">
      <c r="B134" t="s">
        <v>4612</v>
      </c>
      <c r="C134" t="s">
        <v>26</v>
      </c>
      <c r="D134" t="s">
        <v>3013</v>
      </c>
    </row>
    <row r="135" spans="2:4">
      <c r="B135" t="s">
        <v>4613</v>
      </c>
      <c r="C135" t="s">
        <v>26</v>
      </c>
      <c r="D135" t="s">
        <v>3013</v>
      </c>
    </row>
    <row r="136" spans="2:4">
      <c r="B136" t="s">
        <v>4614</v>
      </c>
      <c r="C136" t="s">
        <v>26</v>
      </c>
      <c r="D136" t="s">
        <v>3909</v>
      </c>
    </row>
    <row r="137" spans="2:4">
      <c r="B137" t="s">
        <v>4615</v>
      </c>
      <c r="C137" t="s">
        <v>26</v>
      </c>
      <c r="D137" t="s">
        <v>3013</v>
      </c>
    </row>
    <row r="138" spans="2:4">
      <c r="B138" t="s">
        <v>3257</v>
      </c>
      <c r="C138" t="s">
        <v>75</v>
      </c>
      <c r="D138" t="s">
        <v>3846</v>
      </c>
    </row>
    <row r="139" spans="2:4">
      <c r="B139" t="s">
        <v>3269</v>
      </c>
      <c r="C139" t="s">
        <v>26</v>
      </c>
      <c r="D139" t="s">
        <v>3907</v>
      </c>
    </row>
    <row r="140" spans="2:4">
      <c r="B140" t="s">
        <v>4531</v>
      </c>
      <c r="C140" t="s">
        <v>2278</v>
      </c>
      <c r="D140" t="s">
        <v>4532</v>
      </c>
    </row>
    <row r="141" spans="2:4">
      <c r="B141" t="s">
        <v>3272</v>
      </c>
      <c r="C141" t="s">
        <v>26</v>
      </c>
      <c r="D141" t="s">
        <v>4433</v>
      </c>
    </row>
    <row r="142" spans="2:4">
      <c r="B142" t="s">
        <v>3284</v>
      </c>
      <c r="C142" t="s">
        <v>75</v>
      </c>
      <c r="D142" t="s">
        <v>3512</v>
      </c>
    </row>
    <row r="143" spans="2:4">
      <c r="B143" t="s">
        <v>3296</v>
      </c>
      <c r="C143" t="s">
        <v>75</v>
      </c>
      <c r="D143" t="s">
        <v>3804</v>
      </c>
    </row>
    <row r="144" spans="2:4">
      <c r="B144" t="s">
        <v>4511</v>
      </c>
      <c r="C144" t="s">
        <v>3426</v>
      </c>
      <c r="D144" t="s">
        <v>4512</v>
      </c>
    </row>
    <row r="145" spans="2:4">
      <c r="B145" t="s">
        <v>3304</v>
      </c>
      <c r="C145" t="s">
        <v>3698</v>
      </c>
      <c r="D145" t="s">
        <v>3827</v>
      </c>
    </row>
    <row r="146" spans="2:4">
      <c r="B146" t="s">
        <v>3307</v>
      </c>
      <c r="C146" t="s">
        <v>75</v>
      </c>
      <c r="D146" t="s">
        <v>3804</v>
      </c>
    </row>
    <row r="147" spans="2:4">
      <c r="B147" t="s">
        <v>4538</v>
      </c>
      <c r="C147" t="s">
        <v>3208</v>
      </c>
      <c r="D147" t="s">
        <v>26</v>
      </c>
    </row>
    <row r="148" spans="2:4">
      <c r="B148" t="s">
        <v>4554</v>
      </c>
      <c r="C148" t="s">
        <v>3208</v>
      </c>
      <c r="D148" t="s">
        <v>3512</v>
      </c>
    </row>
    <row r="149" spans="2:4">
      <c r="B149" t="s">
        <v>3315</v>
      </c>
      <c r="C149" t="s">
        <v>3865</v>
      </c>
      <c r="D149" t="s">
        <v>3866</v>
      </c>
    </row>
    <row r="150" spans="2:4">
      <c r="B150" t="s">
        <v>4390</v>
      </c>
      <c r="C150" t="s">
        <v>75</v>
      </c>
      <c r="D150" t="s">
        <v>3512</v>
      </c>
    </row>
    <row r="151" spans="2:4">
      <c r="B151" t="s">
        <v>3330</v>
      </c>
      <c r="C151" t="s">
        <v>75</v>
      </c>
      <c r="D151" t="s">
        <v>3512</v>
      </c>
    </row>
    <row r="152" spans="2:4">
      <c r="B152" t="s">
        <v>4544</v>
      </c>
      <c r="C152" t="s">
        <v>3208</v>
      </c>
      <c r="D152" t="s">
        <v>3512</v>
      </c>
    </row>
    <row r="153" spans="2:4">
      <c r="B153" t="s">
        <v>4524</v>
      </c>
      <c r="C153" t="s">
        <v>3426</v>
      </c>
      <c r="D153" t="s">
        <v>4512</v>
      </c>
    </row>
    <row r="154" spans="2:4">
      <c r="B154" t="s">
        <v>3357</v>
      </c>
      <c r="C154" t="s">
        <v>2834</v>
      </c>
      <c r="D154" t="s">
        <v>4271</v>
      </c>
    </row>
    <row r="155" spans="2:4">
      <c r="B155" t="s">
        <v>3320</v>
      </c>
      <c r="C155" t="s">
        <v>3426</v>
      </c>
      <c r="D155" t="s">
        <v>3793</v>
      </c>
    </row>
    <row r="156" spans="2:4">
      <c r="B156" t="s">
        <v>3352</v>
      </c>
      <c r="C156" t="s">
        <v>75</v>
      </c>
      <c r="D156" t="s">
        <v>3912</v>
      </c>
    </row>
    <row r="157" spans="2:4">
      <c r="B157" t="s">
        <v>4616</v>
      </c>
      <c r="C157" t="s">
        <v>26</v>
      </c>
      <c r="D157" t="s">
        <v>26</v>
      </c>
    </row>
    <row r="158" spans="2:4">
      <c r="B158" t="s">
        <v>3364</v>
      </c>
      <c r="C158" t="s">
        <v>3470</v>
      </c>
      <c r="D158" t="s">
        <v>26</v>
      </c>
    </row>
    <row r="159" spans="2:4">
      <c r="B159" t="s">
        <v>3326</v>
      </c>
      <c r="C159" t="s">
        <v>3698</v>
      </c>
      <c r="D159" t="s">
        <v>3810</v>
      </c>
    </row>
    <row r="160" spans="2:4">
      <c r="B160" t="s">
        <v>3343</v>
      </c>
      <c r="C160" t="s">
        <v>26</v>
      </c>
      <c r="D160" t="s">
        <v>1070</v>
      </c>
    </row>
    <row r="163" spans="1:4">
      <c r="A163" s="46" t="s">
        <v>3379</v>
      </c>
      <c r="B163" s="96" t="s">
        <v>3387</v>
      </c>
      <c r="C163" s="46" t="s">
        <v>3197</v>
      </c>
      <c r="D163" s="46" t="s">
        <v>3393</v>
      </c>
    </row>
    <row r="164" spans="1:4">
      <c r="A164" t="s">
        <v>4617</v>
      </c>
      <c r="B164" t="s">
        <v>3280</v>
      </c>
      <c r="C164" t="s">
        <v>2834</v>
      </c>
      <c r="D164" t="s">
        <v>4475</v>
      </c>
    </row>
    <row r="165" spans="1:4">
      <c r="B165" t="s">
        <v>3316</v>
      </c>
      <c r="C165" t="s">
        <v>3698</v>
      </c>
      <c r="D165" t="s">
        <v>3771</v>
      </c>
    </row>
    <row r="166" spans="1:4">
      <c r="B166" t="s">
        <v>3344</v>
      </c>
      <c r="C166" t="s">
        <v>2834</v>
      </c>
      <c r="D166" t="s">
        <v>4269</v>
      </c>
    </row>
    <row r="167" spans="1:4">
      <c r="B167"/>
    </row>
    <row r="168" spans="1:4">
      <c r="A168" s="46" t="s">
        <v>3379</v>
      </c>
      <c r="B168" s="96" t="s">
        <v>3387</v>
      </c>
      <c r="C168" s="46" t="s">
        <v>3197</v>
      </c>
      <c r="D168" s="46" t="s">
        <v>3393</v>
      </c>
    </row>
    <row r="169" spans="1:4">
      <c r="A169" t="s">
        <v>4128</v>
      </c>
      <c r="B169" t="s">
        <v>3221</v>
      </c>
      <c r="C169" t="s">
        <v>1270</v>
      </c>
      <c r="D169" t="s">
        <v>3840</v>
      </c>
    </row>
    <row r="170" spans="1:4">
      <c r="B170" t="s">
        <v>3223</v>
      </c>
      <c r="C170" t="s">
        <v>1270</v>
      </c>
      <c r="D170" t="s">
        <v>4157</v>
      </c>
    </row>
    <row r="171" spans="1:4">
      <c r="B171" t="s">
        <v>3227</v>
      </c>
      <c r="C171" t="s">
        <v>3426</v>
      </c>
      <c r="D171" t="s">
        <v>4192</v>
      </c>
    </row>
    <row r="172" spans="1:4">
      <c r="B172" t="s">
        <v>3247</v>
      </c>
      <c r="C172" t="s">
        <v>1270</v>
      </c>
      <c r="D172" t="s">
        <v>4132</v>
      </c>
    </row>
    <row r="173" spans="1:4">
      <c r="B173" t="s">
        <v>3249</v>
      </c>
      <c r="C173" t="s">
        <v>1270</v>
      </c>
      <c r="D173" t="s">
        <v>4132</v>
      </c>
    </row>
    <row r="174" spans="1:4">
      <c r="B174" t="s">
        <v>4618</v>
      </c>
      <c r="C174" t="s">
        <v>2145</v>
      </c>
      <c r="D174" t="s">
        <v>4168</v>
      </c>
    </row>
    <row r="175" spans="1:4">
      <c r="B175" t="s">
        <v>3260</v>
      </c>
      <c r="C175" t="s">
        <v>1270</v>
      </c>
      <c r="D175" t="s">
        <v>4143</v>
      </c>
    </row>
    <row r="176" spans="1:4">
      <c r="B176" t="s">
        <v>3282</v>
      </c>
      <c r="C176" t="s">
        <v>1270</v>
      </c>
      <c r="D176" t="s">
        <v>3840</v>
      </c>
    </row>
    <row r="177" spans="1:4">
      <c r="B177" t="s">
        <v>4404</v>
      </c>
      <c r="C177" t="s">
        <v>75</v>
      </c>
      <c r="D177" t="s">
        <v>2145</v>
      </c>
    </row>
    <row r="178" spans="1:4">
      <c r="B178" t="s">
        <v>3291</v>
      </c>
      <c r="C178" t="s">
        <v>1270</v>
      </c>
      <c r="D178" t="s">
        <v>4149</v>
      </c>
    </row>
    <row r="179" spans="1:4">
      <c r="B179" t="s">
        <v>3347</v>
      </c>
      <c r="C179" t="s">
        <v>75</v>
      </c>
      <c r="D179" t="s">
        <v>3512</v>
      </c>
    </row>
    <row r="180" spans="1:4">
      <c r="B180" t="s">
        <v>3362</v>
      </c>
      <c r="C180" t="s">
        <v>75</v>
      </c>
      <c r="D180" t="s">
        <v>4186</v>
      </c>
    </row>
    <row r="181" spans="1:4">
      <c r="B181" t="s">
        <v>3363</v>
      </c>
      <c r="C181" t="s">
        <v>1270</v>
      </c>
      <c r="D181" t="s">
        <v>4168</v>
      </c>
    </row>
    <row r="182" spans="1:4">
      <c r="B182" t="s">
        <v>3365</v>
      </c>
      <c r="C182" t="s">
        <v>1270</v>
      </c>
      <c r="D182" t="s">
        <v>4157</v>
      </c>
    </row>
    <row r="183" spans="1:4">
      <c r="B183"/>
    </row>
    <row r="184" spans="1:4">
      <c r="B184"/>
    </row>
    <row r="185" spans="1:4">
      <c r="B185"/>
    </row>
    <row r="186" spans="1:4">
      <c r="A186" s="46" t="s">
        <v>3379</v>
      </c>
      <c r="B186" s="96" t="s">
        <v>3387</v>
      </c>
      <c r="C186" s="46" t="s">
        <v>3197</v>
      </c>
      <c r="D186" s="46" t="s">
        <v>3393</v>
      </c>
    </row>
    <row r="187" spans="1:4">
      <c r="A187" t="s">
        <v>4047</v>
      </c>
      <c r="B187" t="s">
        <v>3261</v>
      </c>
      <c r="C187" t="s">
        <v>2145</v>
      </c>
      <c r="D187" t="s">
        <v>4063</v>
      </c>
    </row>
    <row r="188" spans="1:4">
      <c r="B188" t="s">
        <v>4449</v>
      </c>
      <c r="C188" t="s">
        <v>2145</v>
      </c>
      <c r="D188" t="s">
        <v>2145</v>
      </c>
    </row>
    <row r="189" spans="1:4">
      <c r="B189" t="s">
        <v>3266</v>
      </c>
      <c r="C189" t="s">
        <v>2145</v>
      </c>
      <c r="D189" t="s">
        <v>2145</v>
      </c>
    </row>
    <row r="190" spans="1:4">
      <c r="B190" t="s">
        <v>3275</v>
      </c>
      <c r="C190" t="s">
        <v>75</v>
      </c>
      <c r="D190" t="s">
        <v>4052</v>
      </c>
    </row>
    <row r="191" spans="1:4">
      <c r="B191" t="s">
        <v>3295</v>
      </c>
      <c r="C191" t="s">
        <v>2145</v>
      </c>
      <c r="D191" t="s">
        <v>3840</v>
      </c>
    </row>
    <row r="192" spans="1:4">
      <c r="B192" t="s">
        <v>3303</v>
      </c>
      <c r="C192" t="s">
        <v>2145</v>
      </c>
      <c r="D192" t="s">
        <v>2834</v>
      </c>
    </row>
    <row r="193" spans="1:4">
      <c r="B193" t="s">
        <v>3331</v>
      </c>
      <c r="C193" t="s">
        <v>2145</v>
      </c>
      <c r="D193" t="s">
        <v>3512</v>
      </c>
    </row>
    <row r="194" spans="1:4">
      <c r="B194" t="s">
        <v>4558</v>
      </c>
      <c r="C194" t="s">
        <v>3208</v>
      </c>
      <c r="D194" t="s">
        <v>3512</v>
      </c>
    </row>
    <row r="195" spans="1:4">
      <c r="B195" t="s">
        <v>3353</v>
      </c>
      <c r="C195" t="s">
        <v>2145</v>
      </c>
      <c r="D195" t="s">
        <v>4083</v>
      </c>
    </row>
    <row r="196" spans="1:4">
      <c r="B196" t="s">
        <v>3356</v>
      </c>
      <c r="C196" t="s">
        <v>2145</v>
      </c>
      <c r="D196" t="s">
        <v>2145</v>
      </c>
    </row>
    <row r="197" spans="1:4">
      <c r="B197" t="s">
        <v>3358</v>
      </c>
      <c r="C197" t="s">
        <v>75</v>
      </c>
      <c r="D197" t="s">
        <v>4078</v>
      </c>
    </row>
    <row r="198" spans="1:4">
      <c r="B198"/>
    </row>
    <row r="199" spans="1:4">
      <c r="A199" s="46" t="s">
        <v>3379</v>
      </c>
      <c r="B199" s="96" t="s">
        <v>3387</v>
      </c>
      <c r="C199" s="46" t="s">
        <v>3197</v>
      </c>
      <c r="D199" s="46" t="s">
        <v>3393</v>
      </c>
    </row>
    <row r="200" spans="1:4">
      <c r="A200" t="s">
        <v>4619</v>
      </c>
      <c r="B200" t="s">
        <v>3255</v>
      </c>
      <c r="C200" t="s">
        <v>840</v>
      </c>
      <c r="D200" t="s">
        <v>4221</v>
      </c>
    </row>
    <row r="201" spans="1:4">
      <c r="B201" t="s">
        <v>3270</v>
      </c>
      <c r="C201" t="s">
        <v>69</v>
      </c>
      <c r="D201" t="s">
        <v>3512</v>
      </c>
    </row>
    <row r="202" spans="1:4">
      <c r="B202" t="s">
        <v>3287</v>
      </c>
      <c r="C202" t="s">
        <v>840</v>
      </c>
      <c r="D202" t="s">
        <v>3941</v>
      </c>
    </row>
    <row r="203" spans="1:4">
      <c r="B203" t="s">
        <v>3294</v>
      </c>
      <c r="C203" t="s">
        <v>840</v>
      </c>
      <c r="D203" t="s">
        <v>3963</v>
      </c>
    </row>
    <row r="204" spans="1:4">
      <c r="B204" t="s">
        <v>3311</v>
      </c>
      <c r="C204" t="s">
        <v>69</v>
      </c>
      <c r="D204" t="s">
        <v>3512</v>
      </c>
    </row>
    <row r="205" spans="1:4">
      <c r="B205" t="s">
        <v>3317</v>
      </c>
      <c r="C205" t="s">
        <v>26</v>
      </c>
      <c r="D205" t="s">
        <v>4199</v>
      </c>
    </row>
    <row r="206" spans="1:4">
      <c r="B206" t="s">
        <v>4620</v>
      </c>
      <c r="C206" t="s">
        <v>26</v>
      </c>
      <c r="D206" t="s">
        <v>4599</v>
      </c>
    </row>
    <row r="207" spans="1:4">
      <c r="B207" t="s">
        <v>3335</v>
      </c>
      <c r="C207" t="s">
        <v>26</v>
      </c>
      <c r="D207" t="s">
        <v>4215</v>
      </c>
    </row>
    <row r="208" spans="1:4">
      <c r="B208" t="s">
        <v>3336</v>
      </c>
      <c r="C208" t="s">
        <v>26</v>
      </c>
      <c r="D208" t="s">
        <v>4218</v>
      </c>
    </row>
    <row r="210" spans="1:4">
      <c r="A210" s="46" t="s">
        <v>3379</v>
      </c>
      <c r="B210" s="96" t="s">
        <v>3387</v>
      </c>
      <c r="C210" s="46" t="s">
        <v>3197</v>
      </c>
      <c r="D210" s="46" t="s">
        <v>3393</v>
      </c>
    </row>
    <row r="211" spans="1:4">
      <c r="A211" t="s">
        <v>4621</v>
      </c>
      <c r="B211" t="s">
        <v>3324</v>
      </c>
      <c r="C211" t="s">
        <v>840</v>
      </c>
      <c r="D211" t="s">
        <v>4355</v>
      </c>
    </row>
    <row r="212" spans="1:4">
      <c r="B212" t="s">
        <v>3340</v>
      </c>
      <c r="C212" t="s">
        <v>840</v>
      </c>
      <c r="D212" t="s">
        <v>4355</v>
      </c>
    </row>
    <row r="213" spans="1:4">
      <c r="B213" t="s">
        <v>3345</v>
      </c>
      <c r="C213" t="s">
        <v>840</v>
      </c>
      <c r="D213" t="s">
        <v>840</v>
      </c>
    </row>
    <row r="214" spans="1:4">
      <c r="B214"/>
    </row>
    <row r="215" spans="1:4">
      <c r="B215"/>
    </row>
    <row r="216" spans="1:4">
      <c r="A216" s="46" t="s">
        <v>3379</v>
      </c>
      <c r="B216" s="96" t="s">
        <v>3387</v>
      </c>
      <c r="C216" s="46" t="s">
        <v>3197</v>
      </c>
      <c r="D216" s="46" t="s">
        <v>3393</v>
      </c>
    </row>
    <row r="217" spans="1:4">
      <c r="A217" t="s">
        <v>4622</v>
      </c>
      <c r="B217" t="s">
        <v>3306</v>
      </c>
      <c r="C217" t="s">
        <v>840</v>
      </c>
      <c r="D217" t="s">
        <v>4298</v>
      </c>
    </row>
    <row r="218" spans="1:4">
      <c r="B218" t="s">
        <v>3313</v>
      </c>
      <c r="C218" t="s">
        <v>840</v>
      </c>
      <c r="D218" t="s">
        <v>4233</v>
      </c>
    </row>
    <row r="219" spans="1:4">
      <c r="B219" t="s">
        <v>3355</v>
      </c>
      <c r="C219" t="s">
        <v>840</v>
      </c>
      <c r="D219" t="s">
        <v>4368</v>
      </c>
    </row>
    <row r="220" spans="1:4">
      <c r="B220" t="s">
        <v>4372</v>
      </c>
      <c r="C220" t="s">
        <v>840</v>
      </c>
      <c r="D220" t="s">
        <v>4368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DB33D-30DA-4783-B689-991EFE14D030}">
  <dimension ref="B3:K18"/>
  <sheetViews>
    <sheetView zoomScale="80" zoomScaleNormal="80" workbookViewId="0">
      <selection activeCell="E11" sqref="E11"/>
    </sheetView>
  </sheetViews>
  <sheetFormatPr baseColWidth="10" defaultColWidth="11.42578125" defaultRowHeight="18.600000000000001" customHeight="1"/>
  <cols>
    <col min="1" max="1" width="4.140625" style="32" customWidth="1"/>
    <col min="2" max="2" width="12.7109375" style="32" bestFit="1" customWidth="1"/>
    <col min="3" max="3" width="21.7109375" style="31" customWidth="1"/>
    <col min="4" max="4" width="19.7109375" style="32" customWidth="1"/>
    <col min="5" max="5" width="51" style="32" customWidth="1"/>
    <col min="6" max="6" width="12.28515625" style="32" customWidth="1"/>
    <col min="7" max="7" width="46.5703125" style="32" customWidth="1"/>
    <col min="8" max="10" width="10.5703125" style="32" customWidth="1"/>
    <col min="11" max="11" width="79" style="32" customWidth="1"/>
    <col min="12" max="16384" width="11.42578125" style="32"/>
  </cols>
  <sheetData>
    <row r="3" spans="2:11" ht="18.600000000000001" customHeight="1">
      <c r="B3" s="38"/>
      <c r="C3" s="44"/>
      <c r="D3" s="723" t="s">
        <v>4623</v>
      </c>
      <c r="E3" s="724"/>
      <c r="F3" s="724"/>
      <c r="G3" s="724"/>
      <c r="H3" s="724"/>
      <c r="I3" s="724"/>
      <c r="J3" s="725"/>
      <c r="K3" s="39"/>
    </row>
    <row r="4" spans="2:11" ht="18.600000000000001" customHeight="1">
      <c r="B4" s="40"/>
      <c r="D4" s="726"/>
      <c r="E4" s="727"/>
      <c r="F4" s="727"/>
      <c r="G4" s="727"/>
      <c r="H4" s="727"/>
      <c r="I4" s="727"/>
      <c r="J4" s="728"/>
      <c r="K4" s="41"/>
    </row>
    <row r="5" spans="2:11" ht="18.600000000000001" customHeight="1">
      <c r="B5" s="40"/>
      <c r="D5" s="726"/>
      <c r="E5" s="727"/>
      <c r="F5" s="727"/>
      <c r="G5" s="727"/>
      <c r="H5" s="727"/>
      <c r="I5" s="727"/>
      <c r="J5" s="728"/>
      <c r="K5" s="41"/>
    </row>
    <row r="6" spans="2:11" ht="18.600000000000001" customHeight="1">
      <c r="B6" s="40"/>
      <c r="D6" s="726"/>
      <c r="E6" s="727"/>
      <c r="F6" s="727"/>
      <c r="G6" s="727"/>
      <c r="H6" s="727"/>
      <c r="I6" s="727"/>
      <c r="J6" s="728"/>
      <c r="K6" s="41"/>
    </row>
    <row r="7" spans="2:11" ht="18.600000000000001" customHeight="1">
      <c r="B7" s="40"/>
      <c r="D7" s="726"/>
      <c r="E7" s="727"/>
      <c r="F7" s="727"/>
      <c r="G7" s="727"/>
      <c r="H7" s="727"/>
      <c r="I7" s="727"/>
      <c r="J7" s="728"/>
      <c r="K7" s="41"/>
    </row>
    <row r="8" spans="2:11" ht="18.600000000000001" customHeight="1">
      <c r="B8" s="42"/>
      <c r="C8" s="45"/>
      <c r="D8" s="729"/>
      <c r="E8" s="730"/>
      <c r="F8" s="730"/>
      <c r="G8" s="730"/>
      <c r="H8" s="730"/>
      <c r="I8" s="730"/>
      <c r="J8" s="731"/>
      <c r="K8" s="43"/>
    </row>
    <row r="9" spans="2:11" s="31" customFormat="1" ht="41.65" customHeight="1">
      <c r="B9" s="35" t="s">
        <v>4624</v>
      </c>
      <c r="C9" s="35" t="s">
        <v>4625</v>
      </c>
      <c r="D9" s="35" t="s">
        <v>4626</v>
      </c>
      <c r="E9" s="35" t="s">
        <v>4627</v>
      </c>
      <c r="F9" s="35" t="s">
        <v>4628</v>
      </c>
      <c r="G9" s="35" t="s">
        <v>4629</v>
      </c>
      <c r="H9" s="35" t="s">
        <v>4630</v>
      </c>
      <c r="I9" s="35" t="s">
        <v>4631</v>
      </c>
      <c r="J9" s="35" t="s">
        <v>4632</v>
      </c>
      <c r="K9" s="35" t="s">
        <v>4633</v>
      </c>
    </row>
    <row r="10" spans="2:11" ht="30.75" customHeight="1">
      <c r="B10" s="36" t="s">
        <v>4634</v>
      </c>
      <c r="C10" s="33" t="s">
        <v>6934</v>
      </c>
      <c r="D10" s="665">
        <v>45631</v>
      </c>
      <c r="E10" s="33" t="s">
        <v>6968</v>
      </c>
      <c r="F10" s="665">
        <v>45642</v>
      </c>
      <c r="G10" s="740" t="s">
        <v>4635</v>
      </c>
      <c r="H10" s="529">
        <v>5</v>
      </c>
      <c r="I10" s="529">
        <v>21</v>
      </c>
      <c r="J10" s="529">
        <v>170</v>
      </c>
      <c r="K10" s="676" t="s">
        <v>6935</v>
      </c>
    </row>
    <row r="11" spans="2:11" ht="18.600000000000001" customHeight="1">
      <c r="B11" s="36" t="s">
        <v>4636</v>
      </c>
      <c r="C11" s="33" t="s">
        <v>6967</v>
      </c>
      <c r="D11" s="665">
        <v>45677</v>
      </c>
      <c r="E11" s="33" t="s">
        <v>6969</v>
      </c>
      <c r="F11" s="665">
        <v>45698</v>
      </c>
      <c r="G11" s="33" t="s">
        <v>6970</v>
      </c>
      <c r="H11" s="529">
        <v>5</v>
      </c>
      <c r="I11" s="529">
        <v>21</v>
      </c>
      <c r="J11" s="529">
        <v>170</v>
      </c>
      <c r="K11" s="741" t="s">
        <v>6971</v>
      </c>
    </row>
    <row r="12" spans="2:11" ht="18.600000000000001" customHeight="1">
      <c r="B12" s="36" t="s">
        <v>4637</v>
      </c>
      <c r="C12" s="33"/>
      <c r="D12" s="37"/>
      <c r="E12" s="33"/>
      <c r="F12" s="37"/>
      <c r="G12" s="33"/>
      <c r="H12" s="33"/>
      <c r="I12" s="33"/>
      <c r="J12" s="33"/>
      <c r="K12" s="34"/>
    </row>
    <row r="13" spans="2:11" ht="18.600000000000001" customHeight="1">
      <c r="B13" s="36" t="s">
        <v>4638</v>
      </c>
      <c r="C13" s="33"/>
      <c r="D13" s="37"/>
      <c r="E13" s="33"/>
      <c r="F13" s="37"/>
      <c r="G13" s="33"/>
      <c r="H13" s="33"/>
      <c r="I13" s="33"/>
      <c r="J13" s="33"/>
      <c r="K13" s="34"/>
    </row>
    <row r="14" spans="2:11" ht="18.600000000000001" customHeight="1">
      <c r="B14" s="36" t="s">
        <v>4639</v>
      </c>
      <c r="C14" s="33"/>
      <c r="D14" s="37"/>
      <c r="E14" s="33"/>
      <c r="F14" s="37"/>
      <c r="G14" s="33"/>
      <c r="H14" s="33"/>
      <c r="I14" s="33"/>
      <c r="J14" s="33"/>
      <c r="K14" s="34"/>
    </row>
    <row r="15" spans="2:11" ht="18.600000000000001" customHeight="1">
      <c r="B15" s="36" t="s">
        <v>4640</v>
      </c>
      <c r="C15" s="33"/>
      <c r="D15" s="37"/>
      <c r="E15" s="33"/>
      <c r="F15" s="37"/>
      <c r="G15" s="33"/>
      <c r="H15" s="33"/>
      <c r="I15" s="33"/>
      <c r="J15" s="33"/>
      <c r="K15" s="34"/>
    </row>
    <row r="16" spans="2:11" ht="18.600000000000001" customHeight="1">
      <c r="B16" s="36" t="s">
        <v>4641</v>
      </c>
      <c r="C16" s="33"/>
      <c r="D16" s="37"/>
      <c r="E16" s="33"/>
      <c r="F16" s="37"/>
      <c r="G16" s="33"/>
      <c r="H16" s="33"/>
      <c r="I16" s="33"/>
      <c r="J16" s="33"/>
      <c r="K16" s="34"/>
    </row>
    <row r="17" spans="2:11" ht="18.600000000000001" customHeight="1">
      <c r="B17" s="36" t="s">
        <v>4642</v>
      </c>
      <c r="C17" s="33"/>
      <c r="D17" s="37"/>
      <c r="E17" s="33"/>
      <c r="F17" s="37"/>
      <c r="G17" s="33"/>
      <c r="H17" s="33"/>
      <c r="I17" s="33"/>
      <c r="J17" s="33"/>
      <c r="K17" s="34"/>
    </row>
    <row r="18" spans="2:11" ht="18.600000000000001" customHeight="1">
      <c r="B18" s="36" t="s">
        <v>4643</v>
      </c>
      <c r="C18" s="33"/>
      <c r="D18" s="37"/>
      <c r="E18" s="33"/>
      <c r="F18" s="36"/>
      <c r="G18" s="33"/>
      <c r="H18" s="33"/>
      <c r="I18" s="33"/>
      <c r="J18" s="33"/>
      <c r="K18" s="34"/>
    </row>
  </sheetData>
  <mergeCells count="1">
    <mergeCell ref="D3:J8"/>
  </mergeCells>
  <hyperlinks>
    <hyperlink ref="K10" r:id="rId1" xr:uid="{05779353-17F0-4D03-BB22-58D19C7B519D}"/>
    <hyperlink ref="K11" r:id="rId2" xr:uid="{67D7EB63-7C35-4697-9E91-CB243D32D701}"/>
  </hyperlinks>
  <pageMargins left="0.7" right="0.7" top="0.75" bottom="0.75" header="0.3" footer="0.3"/>
  <pageSetup orientation="portrait" r:id="rId3"/>
  <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735DE-AC0D-4A5C-A98A-26E313639C3F}">
  <sheetPr>
    <tabColor rgb="FF92D050"/>
  </sheetPr>
  <dimension ref="A1:XEK620"/>
  <sheetViews>
    <sheetView tabSelected="1" zoomScale="90" zoomScaleNormal="90" workbookViewId="0">
      <pane xSplit="2" ySplit="2" topLeftCell="C3" activePane="bottomRight" state="frozen"/>
      <selection pane="topRight" activeCell="H18" sqref="H18"/>
      <selection pane="bottomLeft" activeCell="H18" sqref="H18"/>
      <selection pane="bottomRight" activeCell="D3" sqref="D3"/>
    </sheetView>
  </sheetViews>
  <sheetFormatPr baseColWidth="10" defaultColWidth="11.42578125" defaultRowHeight="34.15" customHeight="1"/>
  <cols>
    <col min="1" max="1" width="16.42578125" style="593" customWidth="1"/>
    <col min="2" max="3" width="18.5703125" style="593" customWidth="1"/>
    <col min="4" max="5" width="30.28515625" style="593" customWidth="1"/>
    <col min="6" max="6" width="29" style="593" customWidth="1"/>
    <col min="7" max="7" width="75.140625" style="593" customWidth="1"/>
    <col min="8" max="8" width="24.85546875" style="581" customWidth="1"/>
    <col min="9" max="9" width="28.85546875" style="581" hidden="1" customWidth="1"/>
    <col min="10" max="10" width="15.5703125" style="581" hidden="1" customWidth="1"/>
    <col min="11" max="11" width="18.7109375" style="581" hidden="1" customWidth="1"/>
    <col min="12" max="16" width="13.7109375" style="581" hidden="1" customWidth="1"/>
    <col min="17" max="17" width="11.42578125" style="581" hidden="1" customWidth="1"/>
    <col min="18" max="18" width="37.140625" style="581" customWidth="1"/>
    <col min="19" max="19" width="19.28515625" style="593" customWidth="1"/>
    <col min="20" max="20" width="63.28515625" style="593" customWidth="1"/>
    <col min="21" max="22" width="36" style="593" customWidth="1"/>
    <col min="23" max="23" width="28.7109375" style="598" customWidth="1"/>
    <col min="24" max="24" width="27.5703125" style="598" customWidth="1"/>
    <col min="25" max="25" width="22.5703125" style="598" customWidth="1"/>
    <col min="26" max="26" width="29.28515625" style="598" customWidth="1"/>
    <col min="27" max="30" width="11.7109375" style="581" hidden="1" customWidth="1"/>
    <col min="31" max="31" width="14.42578125" style="581" hidden="1" customWidth="1"/>
    <col min="32" max="32" width="27.28515625" style="581" hidden="1" customWidth="1"/>
    <col min="33" max="33" width="34.28515625" style="588" hidden="1" customWidth="1"/>
    <col min="34" max="34" width="19.5703125" style="581" hidden="1" customWidth="1"/>
    <col min="35" max="35" width="47.7109375" style="581" hidden="1" customWidth="1"/>
    <col min="36" max="38" width="14.7109375" style="581" hidden="1" customWidth="1"/>
    <col min="39" max="41" width="21.7109375" style="581" hidden="1" customWidth="1"/>
    <col min="42" max="42" width="24.5703125" style="581" hidden="1" customWidth="1"/>
    <col min="43" max="43" width="20.28515625" style="581" hidden="1" customWidth="1"/>
    <col min="44" max="44" width="22.5703125" style="581" hidden="1" customWidth="1"/>
    <col min="45" max="45" width="24.7109375" style="581" hidden="1" customWidth="1"/>
    <col min="46" max="48" width="11.42578125" style="581" customWidth="1"/>
    <col min="49" max="16384" width="11.42578125" style="581"/>
  </cols>
  <sheetData>
    <row r="1" spans="1:45" s="575" customFormat="1" ht="34.15" customHeight="1">
      <c r="A1" s="571">
        <f>+SUBTOTAL(3,A3:A1239)</f>
        <v>616</v>
      </c>
      <c r="B1" s="571">
        <f>+SUBTOTAL(3,B3:B1239)</f>
        <v>616</v>
      </c>
      <c r="C1" s="571">
        <f>+SUBTOTAL(3,C3:C1239)</f>
        <v>616</v>
      </c>
      <c r="D1" s="571">
        <f>+SUBTOTAL(3,D3:D1239)</f>
        <v>616</v>
      </c>
      <c r="E1" s="571">
        <f>+SUBTOTAL(3,E3:E1239)</f>
        <v>616</v>
      </c>
      <c r="F1" s="571">
        <f>+SUBTOTAL(3,F3:F1239)</f>
        <v>616</v>
      </c>
      <c r="G1" s="571">
        <f>+SUBTOTAL(3,G3:G1239)</f>
        <v>616</v>
      </c>
      <c r="H1" s="571">
        <f>+SUBTOTAL(3,H3:H1239)</f>
        <v>616</v>
      </c>
      <c r="I1" s="571">
        <f>+SUBTOTAL(3,I3:I1239)</f>
        <v>603</v>
      </c>
      <c r="J1" s="571">
        <f>+SUBTOTAL(3,J3:J1239)</f>
        <v>603</v>
      </c>
      <c r="K1" s="571">
        <f>+SUBTOTAL(3,K3:K1239)</f>
        <v>603</v>
      </c>
      <c r="L1" s="571">
        <f>+SUBTOTAL(3,L3:L1239)</f>
        <v>603</v>
      </c>
      <c r="M1" s="571">
        <f>+SUBTOTAL(3,M3:M1239)</f>
        <v>603</v>
      </c>
      <c r="N1" s="571">
        <f>+SUBTOTAL(3,N3:N1239)</f>
        <v>602</v>
      </c>
      <c r="O1" s="571">
        <f>+SUBTOTAL(3,O3:O1239)</f>
        <v>602</v>
      </c>
      <c r="P1" s="571">
        <f>+SUBTOTAL(3,P3:P1239)</f>
        <v>602</v>
      </c>
      <c r="Q1" s="571">
        <f>+SUBTOTAL(3,Q3:Q1239)</f>
        <v>603</v>
      </c>
      <c r="R1" s="571">
        <f>+SUBTOTAL(3,R3:R1239)</f>
        <v>592</v>
      </c>
      <c r="S1" s="571">
        <f>+SUBTOTAL(3,S3:S1239)</f>
        <v>616</v>
      </c>
      <c r="T1" s="571">
        <f>+SUBTOTAL(3,T3:T1239)</f>
        <v>616</v>
      </c>
      <c r="U1" s="571">
        <f>+SUBTOTAL(3,U3:U1239)</f>
        <v>616</v>
      </c>
      <c r="V1" s="571">
        <f>+SUBTOTAL(3,V3:V1239)</f>
        <v>616</v>
      </c>
      <c r="W1" s="571">
        <f>+SUBTOTAL(3,W3:W1239)</f>
        <v>46</v>
      </c>
      <c r="X1" s="571">
        <f>+SUBTOTAL(3,X3:X1239)</f>
        <v>30</v>
      </c>
      <c r="Y1" s="571">
        <f>+SUBTOTAL(3,Y3:Y1239)</f>
        <v>47</v>
      </c>
      <c r="Z1" s="571">
        <f>+SUBTOTAL(3,Z3:Z1239)</f>
        <v>112</v>
      </c>
      <c r="AA1" s="573">
        <f>+SUBTOTAL(3,AA138:AA1239)</f>
        <v>0</v>
      </c>
      <c r="AB1" s="574">
        <f>+SUBTOTAL(3,AB138:AB1239)</f>
        <v>0</v>
      </c>
      <c r="AC1" s="574">
        <f>+SUBTOTAL(3,AC138:AC1239)</f>
        <v>0</v>
      </c>
      <c r="AD1" s="574">
        <f>+SUBTOTAL(3,AD138:AD1239)</f>
        <v>2</v>
      </c>
      <c r="AE1" s="574">
        <f>+SUBTOTAL(3,AE138:AE1239)</f>
        <v>2</v>
      </c>
      <c r="AF1" s="574">
        <f>+SUBTOTAL(3,AF138:AF1239)</f>
        <v>31</v>
      </c>
      <c r="AG1" s="574">
        <f>+SUBTOTAL(3,AG138:AG1239)</f>
        <v>6</v>
      </c>
      <c r="AH1" s="574">
        <f>+SUBTOTAL(3,AH138:AH1239)</f>
        <v>78</v>
      </c>
      <c r="AI1" s="574">
        <f>+SUBTOTAL(3,AI138:AI1239)</f>
        <v>227</v>
      </c>
      <c r="AJ1" s="574">
        <f>+SUBTOTAL(3,AJ138:AJ1239)</f>
        <v>228</v>
      </c>
      <c r="AK1" s="574">
        <f>+SUBTOTAL(3,AK138:AK1239)</f>
        <v>228</v>
      </c>
      <c r="AL1" s="574">
        <f>+SUBTOTAL(3,AL138:AL1239)</f>
        <v>226</v>
      </c>
      <c r="AM1" s="574">
        <f>+SUBTOTAL(3,AM138:AM1239)</f>
        <v>226</v>
      </c>
      <c r="AN1" s="574">
        <f>+SUBTOTAL(3,AN138:AN1239)</f>
        <v>226</v>
      </c>
      <c r="AO1" s="574">
        <f>+SUBTOTAL(3,AO138:AO1239)</f>
        <v>228</v>
      </c>
      <c r="AP1" s="574">
        <f>+SUBTOTAL(3,AP138:AP1239)</f>
        <v>229</v>
      </c>
      <c r="AQ1" s="574">
        <f>+SUBTOTAL(3,AQ138:AQ1239)</f>
        <v>22</v>
      </c>
      <c r="AR1" s="574">
        <f>+SUBTOTAL(3,AR138:AR1239)</f>
        <v>3</v>
      </c>
      <c r="AS1" s="574">
        <f>+SUBTOTAL(3,AS138:AS1239)</f>
        <v>3</v>
      </c>
    </row>
    <row r="2" spans="1:45" s="578" customFormat="1" ht="34.15" customHeight="1">
      <c r="A2" s="590" t="s">
        <v>3372</v>
      </c>
      <c r="B2" s="571" t="s">
        <v>3375</v>
      </c>
      <c r="C2" s="571" t="s">
        <v>3376</v>
      </c>
      <c r="D2" s="571" t="s">
        <v>3377</v>
      </c>
      <c r="E2" s="571" t="s">
        <v>4644</v>
      </c>
      <c r="F2" s="571" t="s">
        <v>3380</v>
      </c>
      <c r="G2" s="591" t="s">
        <v>4645</v>
      </c>
      <c r="H2" s="571" t="s">
        <v>4646</v>
      </c>
      <c r="I2" s="571" t="s">
        <v>3388</v>
      </c>
      <c r="J2" s="571" t="s">
        <v>3390</v>
      </c>
      <c r="K2" s="571" t="s">
        <v>3391</v>
      </c>
      <c r="L2" s="571">
        <v>2025</v>
      </c>
      <c r="M2" s="571">
        <v>2026</v>
      </c>
      <c r="N2" s="571">
        <v>2027</v>
      </c>
      <c r="O2" s="571">
        <v>2028</v>
      </c>
      <c r="P2" s="571">
        <v>2029</v>
      </c>
      <c r="Q2" s="571">
        <v>2030</v>
      </c>
      <c r="R2" s="571" t="s">
        <v>3393</v>
      </c>
      <c r="S2" s="571" t="s">
        <v>3394</v>
      </c>
      <c r="T2" s="571" t="s">
        <v>3395</v>
      </c>
      <c r="U2" s="571" t="s">
        <v>4647</v>
      </c>
      <c r="V2" s="571" t="s">
        <v>4648</v>
      </c>
      <c r="W2" s="572" t="s">
        <v>3397</v>
      </c>
      <c r="X2" s="572" t="s">
        <v>3398</v>
      </c>
      <c r="Y2" s="572" t="s">
        <v>4649</v>
      </c>
      <c r="Z2" s="572" t="s">
        <v>3400</v>
      </c>
      <c r="AA2" s="576" t="s">
        <v>3401</v>
      </c>
      <c r="AB2" s="577" t="s">
        <v>3402</v>
      </c>
      <c r="AC2" s="577" t="s">
        <v>3403</v>
      </c>
      <c r="AD2" s="577" t="s">
        <v>3404</v>
      </c>
      <c r="AE2" s="577" t="s">
        <v>3405</v>
      </c>
      <c r="AF2" s="577" t="s">
        <v>3406</v>
      </c>
      <c r="AG2" s="577" t="s">
        <v>3407</v>
      </c>
      <c r="AH2" s="578" t="s">
        <v>3408</v>
      </c>
      <c r="AI2" s="578" t="s">
        <v>1</v>
      </c>
      <c r="AJ2" s="578" t="s">
        <v>3409</v>
      </c>
      <c r="AK2" s="578" t="s">
        <v>3410</v>
      </c>
      <c r="AL2" s="578" t="s">
        <v>3411</v>
      </c>
      <c r="AM2" s="578" t="s">
        <v>452</v>
      </c>
      <c r="AN2" s="578" t="s">
        <v>3412</v>
      </c>
      <c r="AO2" s="578" t="s">
        <v>3413</v>
      </c>
      <c r="AP2" s="578" t="s">
        <v>3414</v>
      </c>
      <c r="AQ2" s="578" t="s">
        <v>3415</v>
      </c>
      <c r="AR2" s="578" t="s">
        <v>3416</v>
      </c>
      <c r="AS2" s="578" t="s">
        <v>3417</v>
      </c>
    </row>
    <row r="3" spans="1:45" s="667" customFormat="1" ht="125.25" customHeight="1">
      <c r="A3" s="628" t="s">
        <v>3419</v>
      </c>
      <c r="B3" s="629" t="s">
        <v>3420</v>
      </c>
      <c r="C3" s="630" t="s">
        <v>4661</v>
      </c>
      <c r="D3" s="629" t="s">
        <v>4585</v>
      </c>
      <c r="E3" s="631" t="s">
        <v>4662</v>
      </c>
      <c r="F3" s="629" t="s">
        <v>4663</v>
      </c>
      <c r="G3" s="632" t="s">
        <v>3216</v>
      </c>
      <c r="H3" s="633" t="s">
        <v>3426</v>
      </c>
      <c r="I3" s="634" t="s">
        <v>3434</v>
      </c>
      <c r="J3" s="633">
        <v>0</v>
      </c>
      <c r="K3" s="633">
        <v>100</v>
      </c>
      <c r="L3" s="666">
        <v>10</v>
      </c>
      <c r="M3" s="666">
        <v>10</v>
      </c>
      <c r="N3" s="666">
        <v>20</v>
      </c>
      <c r="O3" s="666">
        <v>20</v>
      </c>
      <c r="P3" s="666">
        <v>20</v>
      </c>
      <c r="Q3" s="666">
        <v>20</v>
      </c>
      <c r="R3" s="633" t="s">
        <v>4664</v>
      </c>
      <c r="S3" s="629" t="s">
        <v>3435</v>
      </c>
      <c r="T3" s="629" t="s">
        <v>4665</v>
      </c>
      <c r="U3" s="629" t="s">
        <v>4666</v>
      </c>
      <c r="V3" s="629" t="s">
        <v>4667</v>
      </c>
      <c r="W3" s="637" t="s">
        <v>4378</v>
      </c>
      <c r="X3" s="637"/>
      <c r="Y3" s="637"/>
      <c r="Z3" s="637"/>
      <c r="AA3" s="580"/>
      <c r="AB3" s="581"/>
      <c r="AC3" s="581"/>
      <c r="AD3" s="581"/>
      <c r="AE3" s="581"/>
      <c r="AF3" s="581"/>
      <c r="AG3" s="584"/>
      <c r="AH3" s="581"/>
      <c r="AI3" s="583" t="e">
        <v>#N/A</v>
      </c>
      <c r="AJ3" s="583" t="e">
        <v>#N/A</v>
      </c>
      <c r="AK3" s="583" t="e">
        <v>#N/A</v>
      </c>
      <c r="AL3" s="583" t="e">
        <v>#N/A</v>
      </c>
      <c r="AM3" s="583" t="e">
        <v>#N/A</v>
      </c>
      <c r="AN3" s="583" t="e">
        <v>#N/A</v>
      </c>
      <c r="AO3" s="583" t="e">
        <v>#N/A</v>
      </c>
      <c r="AP3" s="582" t="s">
        <v>3438</v>
      </c>
      <c r="AQ3" s="584"/>
      <c r="AR3" s="584"/>
      <c r="AS3" s="584"/>
    </row>
    <row r="4" spans="1:45" s="653" customFormat="1" ht="34.15" customHeight="1">
      <c r="A4" s="628" t="s">
        <v>3419</v>
      </c>
      <c r="B4" s="629" t="s">
        <v>3420</v>
      </c>
      <c r="C4" s="630" t="s">
        <v>4661</v>
      </c>
      <c r="D4" s="629" t="s">
        <v>4585</v>
      </c>
      <c r="E4" s="631" t="s">
        <v>4662</v>
      </c>
      <c r="F4" s="629" t="s">
        <v>4663</v>
      </c>
      <c r="G4" s="632" t="s">
        <v>3216</v>
      </c>
      <c r="H4" s="633" t="s">
        <v>3426</v>
      </c>
      <c r="I4" s="634" t="s">
        <v>3434</v>
      </c>
      <c r="J4" s="633">
        <v>0</v>
      </c>
      <c r="K4" s="633">
        <v>100</v>
      </c>
      <c r="L4" s="666">
        <v>10</v>
      </c>
      <c r="M4" s="666">
        <v>10</v>
      </c>
      <c r="N4" s="666">
        <v>20</v>
      </c>
      <c r="O4" s="666">
        <v>20</v>
      </c>
      <c r="P4" s="666">
        <v>20</v>
      </c>
      <c r="Q4" s="666">
        <v>20</v>
      </c>
      <c r="R4" s="633" t="s">
        <v>4664</v>
      </c>
      <c r="S4" s="629" t="s">
        <v>3435</v>
      </c>
      <c r="T4" s="629" t="s">
        <v>4668</v>
      </c>
      <c r="U4" s="629" t="s">
        <v>4666</v>
      </c>
      <c r="V4" s="629" t="s">
        <v>4667</v>
      </c>
      <c r="W4" s="637" t="s">
        <v>4378</v>
      </c>
      <c r="X4" s="637"/>
      <c r="Y4" s="637"/>
      <c r="Z4" s="637"/>
      <c r="AA4" s="580"/>
      <c r="AB4" s="581"/>
      <c r="AC4" s="581"/>
      <c r="AD4" s="581"/>
      <c r="AE4" s="581"/>
      <c r="AF4" s="581"/>
      <c r="AG4" s="584"/>
      <c r="AH4" s="581"/>
      <c r="AI4" s="583" t="e">
        <v>#N/A</v>
      </c>
      <c r="AJ4" s="583" t="e">
        <v>#N/A</v>
      </c>
      <c r="AK4" s="583" t="e">
        <v>#N/A</v>
      </c>
      <c r="AL4" s="583" t="e">
        <v>#N/A</v>
      </c>
      <c r="AM4" s="583" t="e">
        <v>#N/A</v>
      </c>
      <c r="AN4" s="583" t="e">
        <v>#N/A</v>
      </c>
      <c r="AO4" s="583" t="e">
        <v>#N/A</v>
      </c>
      <c r="AP4" s="582" t="s">
        <v>3438</v>
      </c>
      <c r="AQ4" s="584"/>
      <c r="AR4" s="584"/>
      <c r="AS4" s="584"/>
    </row>
    <row r="5" spans="1:45" s="653" customFormat="1" ht="34.15" customHeight="1">
      <c r="A5" s="628" t="s">
        <v>3419</v>
      </c>
      <c r="B5" s="629" t="s">
        <v>3420</v>
      </c>
      <c r="C5" s="630" t="s">
        <v>4661</v>
      </c>
      <c r="D5" s="629" t="s">
        <v>4585</v>
      </c>
      <c r="E5" s="631" t="s">
        <v>4662</v>
      </c>
      <c r="F5" s="629" t="s">
        <v>4663</v>
      </c>
      <c r="G5" s="632" t="s">
        <v>3216</v>
      </c>
      <c r="H5" s="633" t="s">
        <v>3426</v>
      </c>
      <c r="I5" s="634" t="s">
        <v>3434</v>
      </c>
      <c r="J5" s="633">
        <v>0</v>
      </c>
      <c r="K5" s="633">
        <v>100</v>
      </c>
      <c r="L5" s="666">
        <v>10</v>
      </c>
      <c r="M5" s="666">
        <v>10</v>
      </c>
      <c r="N5" s="666">
        <v>20</v>
      </c>
      <c r="O5" s="666">
        <v>20</v>
      </c>
      <c r="P5" s="666">
        <v>20</v>
      </c>
      <c r="Q5" s="666">
        <v>20</v>
      </c>
      <c r="R5" s="633" t="s">
        <v>4664</v>
      </c>
      <c r="S5" s="629" t="s">
        <v>3435</v>
      </c>
      <c r="T5" s="629" t="s">
        <v>4669</v>
      </c>
      <c r="U5" s="629" t="s">
        <v>4666</v>
      </c>
      <c r="V5" s="629" t="s">
        <v>4667</v>
      </c>
      <c r="W5" s="637" t="s">
        <v>4378</v>
      </c>
      <c r="X5" s="637"/>
      <c r="Y5" s="637"/>
      <c r="Z5" s="637"/>
      <c r="AA5" s="580"/>
      <c r="AB5" s="581"/>
      <c r="AC5" s="581"/>
      <c r="AD5" s="581"/>
      <c r="AE5" s="581"/>
      <c r="AF5" s="581"/>
      <c r="AG5" s="584"/>
      <c r="AH5" s="581"/>
      <c r="AI5" s="583" t="e">
        <v>#N/A</v>
      </c>
      <c r="AJ5" s="583" t="e">
        <v>#N/A</v>
      </c>
      <c r="AK5" s="583" t="e">
        <v>#N/A</v>
      </c>
      <c r="AL5" s="583" t="e">
        <v>#N/A</v>
      </c>
      <c r="AM5" s="583" t="e">
        <v>#N/A</v>
      </c>
      <c r="AN5" s="583" t="e">
        <v>#N/A</v>
      </c>
      <c r="AO5" s="583" t="e">
        <v>#N/A</v>
      </c>
      <c r="AP5" s="582" t="s">
        <v>3438</v>
      </c>
      <c r="AQ5" s="584"/>
      <c r="AR5" s="584"/>
      <c r="AS5" s="584"/>
    </row>
    <row r="6" spans="1:45" s="598" customFormat="1" ht="66.75" customHeight="1">
      <c r="A6" s="602" t="s">
        <v>3419</v>
      </c>
      <c r="B6" s="603" t="s">
        <v>3420</v>
      </c>
      <c r="C6" s="604" t="s">
        <v>4661</v>
      </c>
      <c r="D6" s="603" t="s">
        <v>4585</v>
      </c>
      <c r="E6" s="605" t="s">
        <v>4662</v>
      </c>
      <c r="F6" s="603" t="s">
        <v>3432</v>
      </c>
      <c r="G6" s="606" t="s">
        <v>4586</v>
      </c>
      <c r="H6" s="598" t="s">
        <v>3426</v>
      </c>
      <c r="I6" s="607" t="s">
        <v>3434</v>
      </c>
      <c r="J6" s="608">
        <v>0</v>
      </c>
      <c r="K6" s="608">
        <v>1</v>
      </c>
      <c r="L6" s="608">
        <v>0.1</v>
      </c>
      <c r="M6" s="608">
        <v>0.2</v>
      </c>
      <c r="N6" s="608">
        <v>0.4</v>
      </c>
      <c r="O6" s="608">
        <v>0.6</v>
      </c>
      <c r="P6" s="608">
        <v>0.8</v>
      </c>
      <c r="Q6" s="608">
        <v>1</v>
      </c>
      <c r="R6" s="598" t="s">
        <v>75</v>
      </c>
      <c r="S6" s="603" t="s">
        <v>3435</v>
      </c>
      <c r="T6" s="603" t="s">
        <v>3439</v>
      </c>
      <c r="U6" s="603" t="s">
        <v>4733</v>
      </c>
      <c r="V6" s="603" t="s">
        <v>4656</v>
      </c>
      <c r="AA6" s="609"/>
      <c r="AI6" s="610" t="e">
        <v>#N/A</v>
      </c>
      <c r="AJ6" s="610" t="e">
        <v>#N/A</v>
      </c>
      <c r="AK6" s="610" t="e">
        <v>#N/A</v>
      </c>
      <c r="AL6" s="610" t="e">
        <v>#N/A</v>
      </c>
      <c r="AM6" s="610" t="e">
        <v>#N/A</v>
      </c>
      <c r="AN6" s="610" t="e">
        <v>#N/A</v>
      </c>
      <c r="AO6" s="610" t="e">
        <v>#N/A</v>
      </c>
      <c r="AP6" s="611" t="s">
        <v>3438</v>
      </c>
    </row>
    <row r="7" spans="1:45" s="598" customFormat="1" ht="34.15" customHeight="1">
      <c r="A7" s="602" t="s">
        <v>3419</v>
      </c>
      <c r="B7" s="603" t="s">
        <v>3420</v>
      </c>
      <c r="C7" s="604" t="s">
        <v>4661</v>
      </c>
      <c r="D7" s="603" t="s">
        <v>4585</v>
      </c>
      <c r="E7" s="605" t="s">
        <v>4662</v>
      </c>
      <c r="F7" s="603" t="s">
        <v>3432</v>
      </c>
      <c r="G7" s="606" t="s">
        <v>4586</v>
      </c>
      <c r="H7" s="598" t="s">
        <v>3426</v>
      </c>
      <c r="I7" s="607" t="s">
        <v>3434</v>
      </c>
      <c r="J7" s="608">
        <v>0</v>
      </c>
      <c r="K7" s="608">
        <v>1</v>
      </c>
      <c r="L7" s="608">
        <v>0.1</v>
      </c>
      <c r="M7" s="608">
        <v>0.2</v>
      </c>
      <c r="N7" s="608">
        <v>0.4</v>
      </c>
      <c r="O7" s="608">
        <v>0.6</v>
      </c>
      <c r="P7" s="608">
        <v>0.8</v>
      </c>
      <c r="Q7" s="608">
        <v>1</v>
      </c>
      <c r="R7" s="598" t="s">
        <v>75</v>
      </c>
      <c r="S7" s="603" t="s">
        <v>3435</v>
      </c>
      <c r="T7" s="603" t="s">
        <v>3440</v>
      </c>
      <c r="U7" s="603" t="s">
        <v>4734</v>
      </c>
      <c r="V7" s="603" t="s">
        <v>4656</v>
      </c>
      <c r="AA7" s="609"/>
      <c r="AI7" s="610" t="e">
        <v>#N/A</v>
      </c>
      <c r="AJ7" s="610" t="e">
        <v>#N/A</v>
      </c>
      <c r="AK7" s="610" t="e">
        <v>#N/A</v>
      </c>
      <c r="AL7" s="610" t="e">
        <v>#N/A</v>
      </c>
      <c r="AM7" s="610" t="e">
        <v>#N/A</v>
      </c>
      <c r="AN7" s="610" t="e">
        <v>#N/A</v>
      </c>
      <c r="AO7" s="610" t="e">
        <v>#N/A</v>
      </c>
      <c r="AP7" s="611" t="s">
        <v>3438</v>
      </c>
    </row>
    <row r="8" spans="1:45" s="598" customFormat="1" ht="34.15" customHeight="1">
      <c r="A8" s="602" t="s">
        <v>3419</v>
      </c>
      <c r="B8" s="603" t="s">
        <v>3420</v>
      </c>
      <c r="C8" s="604" t="s">
        <v>4661</v>
      </c>
      <c r="D8" s="603" t="s">
        <v>4585</v>
      </c>
      <c r="E8" s="605" t="s">
        <v>4662</v>
      </c>
      <c r="F8" s="603" t="s">
        <v>3432</v>
      </c>
      <c r="G8" s="606" t="s">
        <v>4586</v>
      </c>
      <c r="H8" s="598" t="s">
        <v>3426</v>
      </c>
      <c r="I8" s="607" t="s">
        <v>3434</v>
      </c>
      <c r="J8" s="608">
        <v>0</v>
      </c>
      <c r="K8" s="608">
        <v>1</v>
      </c>
      <c r="L8" s="608">
        <v>0.1</v>
      </c>
      <c r="M8" s="608">
        <v>0.2</v>
      </c>
      <c r="N8" s="608">
        <v>0.4</v>
      </c>
      <c r="O8" s="608">
        <v>0.6</v>
      </c>
      <c r="P8" s="608">
        <v>0.8</v>
      </c>
      <c r="Q8" s="608">
        <v>1</v>
      </c>
      <c r="R8" s="598" t="s">
        <v>75</v>
      </c>
      <c r="S8" s="603" t="s">
        <v>3435</v>
      </c>
      <c r="T8" s="603" t="s">
        <v>3436</v>
      </c>
      <c r="U8" s="603" t="s">
        <v>4733</v>
      </c>
      <c r="V8" s="603" t="s">
        <v>4656</v>
      </c>
      <c r="AA8" s="609"/>
      <c r="AI8" s="610" t="e">
        <v>#N/A</v>
      </c>
      <c r="AJ8" s="610" t="e">
        <v>#N/A</v>
      </c>
      <c r="AK8" s="610" t="e">
        <v>#N/A</v>
      </c>
      <c r="AL8" s="610" t="e">
        <v>#N/A</v>
      </c>
      <c r="AM8" s="610" t="e">
        <v>#N/A</v>
      </c>
      <c r="AN8" s="610" t="e">
        <v>#N/A</v>
      </c>
      <c r="AO8" s="610" t="e">
        <v>#N/A</v>
      </c>
      <c r="AP8" s="611" t="s">
        <v>3438</v>
      </c>
    </row>
    <row r="9" spans="1:45" s="598" customFormat="1" ht="34.15" customHeight="1">
      <c r="A9" s="602" t="s">
        <v>3419</v>
      </c>
      <c r="B9" s="603" t="s">
        <v>3420</v>
      </c>
      <c r="C9" s="604" t="s">
        <v>4661</v>
      </c>
      <c r="D9" s="603" t="s">
        <v>4585</v>
      </c>
      <c r="E9" s="605" t="s">
        <v>4662</v>
      </c>
      <c r="F9" s="603" t="s">
        <v>3432</v>
      </c>
      <c r="G9" s="606" t="s">
        <v>4586</v>
      </c>
      <c r="H9" s="598" t="s">
        <v>3426</v>
      </c>
      <c r="I9" s="607" t="s">
        <v>3434</v>
      </c>
      <c r="J9" s="608">
        <v>0</v>
      </c>
      <c r="K9" s="608">
        <v>1</v>
      </c>
      <c r="L9" s="608">
        <v>0.1</v>
      </c>
      <c r="M9" s="608">
        <v>0.2</v>
      </c>
      <c r="N9" s="608">
        <v>0.4</v>
      </c>
      <c r="O9" s="608">
        <v>0.6</v>
      </c>
      <c r="P9" s="608">
        <v>0.8</v>
      </c>
      <c r="Q9" s="608">
        <v>1</v>
      </c>
      <c r="R9" s="598" t="s">
        <v>75</v>
      </c>
      <c r="S9" s="603" t="s">
        <v>3435</v>
      </c>
      <c r="T9" s="603" t="s">
        <v>3441</v>
      </c>
      <c r="U9" s="603" t="s">
        <v>4734</v>
      </c>
      <c r="V9" s="603" t="s">
        <v>4656</v>
      </c>
      <c r="AA9" s="609"/>
      <c r="AI9" s="610" t="e">
        <v>#N/A</v>
      </c>
      <c r="AJ9" s="610" t="e">
        <v>#N/A</v>
      </c>
      <c r="AK9" s="610" t="e">
        <v>#N/A</v>
      </c>
      <c r="AL9" s="610" t="e">
        <v>#N/A</v>
      </c>
      <c r="AM9" s="610" t="e">
        <v>#N/A</v>
      </c>
      <c r="AN9" s="610" t="e">
        <v>#N/A</v>
      </c>
      <c r="AO9" s="610" t="e">
        <v>#N/A</v>
      </c>
      <c r="AP9" s="611" t="s">
        <v>3438</v>
      </c>
    </row>
    <row r="10" spans="1:45" ht="72.75" customHeight="1">
      <c r="A10" s="628" t="s">
        <v>3606</v>
      </c>
      <c r="B10" s="629" t="s">
        <v>3420</v>
      </c>
      <c r="C10" s="630" t="s">
        <v>4661</v>
      </c>
      <c r="D10" s="629" t="s">
        <v>4585</v>
      </c>
      <c r="E10" s="631" t="s">
        <v>4662</v>
      </c>
      <c r="F10" s="629" t="s">
        <v>3841</v>
      </c>
      <c r="G10" s="632" t="s">
        <v>3284</v>
      </c>
      <c r="H10" s="633" t="s">
        <v>75</v>
      </c>
      <c r="I10" s="634" t="s">
        <v>3434</v>
      </c>
      <c r="J10" s="635">
        <v>0</v>
      </c>
      <c r="K10" s="635">
        <v>1</v>
      </c>
      <c r="L10" s="636">
        <v>0.1</v>
      </c>
      <c r="M10" s="636">
        <v>0.2</v>
      </c>
      <c r="N10" s="636">
        <v>0.4</v>
      </c>
      <c r="O10" s="636">
        <v>0.6</v>
      </c>
      <c r="P10" s="636">
        <v>0.8</v>
      </c>
      <c r="Q10" s="636">
        <v>1</v>
      </c>
      <c r="R10" s="633" t="s">
        <v>3512</v>
      </c>
      <c r="S10" s="629">
        <v>2025</v>
      </c>
      <c r="T10" s="629" t="s">
        <v>3842</v>
      </c>
      <c r="U10" s="629" t="s">
        <v>4812</v>
      </c>
      <c r="V10" s="629" t="s">
        <v>4656</v>
      </c>
      <c r="W10" s="633"/>
      <c r="X10" s="633"/>
      <c r="Y10" s="633"/>
      <c r="Z10" s="633"/>
      <c r="AA10" s="580"/>
      <c r="AG10" s="581"/>
      <c r="AH10" s="581" t="s">
        <v>166</v>
      </c>
      <c r="AI10" s="583" t="s">
        <v>167</v>
      </c>
      <c r="AJ10" s="583" t="s">
        <v>1720</v>
      </c>
      <c r="AK10" s="583" t="s">
        <v>1721</v>
      </c>
      <c r="AL10" s="583" t="s">
        <v>491</v>
      </c>
      <c r="AM10" s="583" t="s">
        <v>840</v>
      </c>
      <c r="AN10" s="583" t="s">
        <v>1699</v>
      </c>
      <c r="AO10" s="583" t="s">
        <v>41</v>
      </c>
      <c r="AP10" s="583" t="s">
        <v>3442</v>
      </c>
    </row>
    <row r="11" spans="1:45" ht="34.15" customHeight="1">
      <c r="A11" s="628" t="s">
        <v>3606</v>
      </c>
      <c r="B11" s="629" t="s">
        <v>3420</v>
      </c>
      <c r="C11" s="630" t="s">
        <v>4661</v>
      </c>
      <c r="D11" s="629" t="s">
        <v>4585</v>
      </c>
      <c r="E11" s="631" t="s">
        <v>4662</v>
      </c>
      <c r="F11" s="629" t="s">
        <v>3841</v>
      </c>
      <c r="G11" s="632" t="s">
        <v>3284</v>
      </c>
      <c r="H11" s="633" t="s">
        <v>75</v>
      </c>
      <c r="I11" s="634" t="s">
        <v>3434</v>
      </c>
      <c r="J11" s="635">
        <v>0</v>
      </c>
      <c r="K11" s="635">
        <v>1</v>
      </c>
      <c r="L11" s="636">
        <v>0.1</v>
      </c>
      <c r="M11" s="636">
        <v>0.2</v>
      </c>
      <c r="N11" s="636">
        <v>0.4</v>
      </c>
      <c r="O11" s="636">
        <v>0.6</v>
      </c>
      <c r="P11" s="636">
        <v>0.8</v>
      </c>
      <c r="Q11" s="636">
        <v>1</v>
      </c>
      <c r="R11" s="633" t="s">
        <v>3512</v>
      </c>
      <c r="S11" s="629" t="s">
        <v>3435</v>
      </c>
      <c r="T11" s="629" t="s">
        <v>3843</v>
      </c>
      <c r="U11" s="629" t="s">
        <v>4812</v>
      </c>
      <c r="V11" s="629" t="s">
        <v>4656</v>
      </c>
      <c r="W11" s="633"/>
      <c r="X11" s="633"/>
      <c r="Y11" s="633"/>
      <c r="Z11" s="633"/>
      <c r="AA11" s="580"/>
      <c r="AG11" s="581"/>
      <c r="AH11" s="581" t="s">
        <v>301</v>
      </c>
      <c r="AI11" s="583" t="s">
        <v>302</v>
      </c>
      <c r="AJ11" s="583" t="s">
        <v>2283</v>
      </c>
      <c r="AK11" s="583" t="s">
        <v>969</v>
      </c>
      <c r="AL11" s="619">
        <v>1</v>
      </c>
      <c r="AM11" s="583" t="s">
        <v>2278</v>
      </c>
      <c r="AN11" s="583" t="s">
        <v>2279</v>
      </c>
      <c r="AO11" s="583" t="s">
        <v>3869</v>
      </c>
      <c r="AP11" s="583" t="s">
        <v>3442</v>
      </c>
    </row>
    <row r="12" spans="1:45" ht="34.15" customHeight="1">
      <c r="A12" s="628" t="s">
        <v>3606</v>
      </c>
      <c r="B12" s="629" t="s">
        <v>3420</v>
      </c>
      <c r="C12" s="630" t="s">
        <v>4661</v>
      </c>
      <c r="D12" s="629" t="s">
        <v>4585</v>
      </c>
      <c r="E12" s="631" t="s">
        <v>4662</v>
      </c>
      <c r="F12" s="629" t="s">
        <v>3841</v>
      </c>
      <c r="G12" s="632" t="s">
        <v>3284</v>
      </c>
      <c r="H12" s="633" t="s">
        <v>75</v>
      </c>
      <c r="I12" s="634" t="s">
        <v>3434</v>
      </c>
      <c r="J12" s="635">
        <v>0</v>
      </c>
      <c r="K12" s="635">
        <v>1</v>
      </c>
      <c r="L12" s="636">
        <v>0.1</v>
      </c>
      <c r="M12" s="636">
        <v>0.2</v>
      </c>
      <c r="N12" s="636">
        <v>0.4</v>
      </c>
      <c r="O12" s="636">
        <v>0.6</v>
      </c>
      <c r="P12" s="636">
        <v>0.8</v>
      </c>
      <c r="Q12" s="636">
        <v>1</v>
      </c>
      <c r="R12" s="633" t="s">
        <v>3512</v>
      </c>
      <c r="S12" s="629">
        <v>2030</v>
      </c>
      <c r="T12" s="629" t="s">
        <v>3844</v>
      </c>
      <c r="U12" s="629" t="s">
        <v>4812</v>
      </c>
      <c r="V12" s="629" t="s">
        <v>4656</v>
      </c>
      <c r="W12" s="633"/>
      <c r="X12" s="633"/>
      <c r="Y12" s="633"/>
      <c r="Z12" s="633"/>
      <c r="AA12" s="580"/>
      <c r="AG12" s="581"/>
      <c r="AI12" s="583" t="e">
        <v>#N/A</v>
      </c>
      <c r="AJ12" s="583" t="e">
        <v>#N/A</v>
      </c>
      <c r="AK12" s="583" t="e">
        <v>#N/A</v>
      </c>
      <c r="AL12" s="583" t="e">
        <v>#N/A</v>
      </c>
      <c r="AM12" s="583" t="e">
        <v>#N/A</v>
      </c>
      <c r="AN12" s="583" t="e">
        <v>#N/A</v>
      </c>
      <c r="AO12" s="583" t="e">
        <v>#N/A</v>
      </c>
      <c r="AP12" s="582" t="s">
        <v>3438</v>
      </c>
    </row>
    <row r="13" spans="1:45" ht="66.75" customHeight="1">
      <c r="A13" s="592" t="s">
        <v>3606</v>
      </c>
      <c r="B13" s="593" t="s">
        <v>3420</v>
      </c>
      <c r="C13" s="594" t="s">
        <v>4661</v>
      </c>
      <c r="D13" s="593" t="s">
        <v>4585</v>
      </c>
      <c r="E13" s="595" t="s">
        <v>4662</v>
      </c>
      <c r="F13" s="593" t="s">
        <v>3931</v>
      </c>
      <c r="G13" s="596" t="s">
        <v>4854</v>
      </c>
      <c r="H13" s="581" t="s">
        <v>75</v>
      </c>
      <c r="I13" s="597" t="s">
        <v>3582</v>
      </c>
      <c r="J13" s="600">
        <v>0</v>
      </c>
      <c r="K13" s="601">
        <v>1</v>
      </c>
      <c r="L13" s="601">
        <v>0.1</v>
      </c>
      <c r="M13" s="601">
        <v>0.2</v>
      </c>
      <c r="N13" s="601">
        <v>0.4</v>
      </c>
      <c r="O13" s="601">
        <v>0.6</v>
      </c>
      <c r="P13" s="601">
        <v>0.8</v>
      </c>
      <c r="Q13" s="601">
        <v>1</v>
      </c>
      <c r="R13" s="581" t="s">
        <v>3804</v>
      </c>
      <c r="S13" s="593">
        <v>2025</v>
      </c>
      <c r="T13" s="593" t="s">
        <v>3932</v>
      </c>
      <c r="U13" s="593" t="s">
        <v>4687</v>
      </c>
      <c r="V13" s="593" t="s">
        <v>4656</v>
      </c>
      <c r="W13" s="581"/>
      <c r="X13" s="581"/>
      <c r="Y13" s="581" t="s">
        <v>4855</v>
      </c>
      <c r="Z13" s="581"/>
      <c r="AA13" s="580"/>
      <c r="AG13" s="581"/>
      <c r="AI13" s="583"/>
      <c r="AJ13" s="613" t="s">
        <v>2740</v>
      </c>
      <c r="AK13" s="613" t="s">
        <v>3936</v>
      </c>
      <c r="AL13" s="613" t="s">
        <v>797</v>
      </c>
      <c r="AM13" s="613" t="s">
        <v>75</v>
      </c>
      <c r="AN13" s="613" t="s">
        <v>2563</v>
      </c>
      <c r="AO13" s="613" t="s">
        <v>41</v>
      </c>
      <c r="AP13" s="614" t="s">
        <v>3442</v>
      </c>
    </row>
    <row r="14" spans="1:45" ht="34.15" customHeight="1">
      <c r="A14" s="592" t="s">
        <v>3606</v>
      </c>
      <c r="B14" s="593" t="s">
        <v>3420</v>
      </c>
      <c r="C14" s="594" t="s">
        <v>4661</v>
      </c>
      <c r="D14" s="593" t="s">
        <v>4585</v>
      </c>
      <c r="E14" s="595" t="s">
        <v>4662</v>
      </c>
      <c r="F14" s="593" t="s">
        <v>3931</v>
      </c>
      <c r="G14" s="596" t="s">
        <v>4854</v>
      </c>
      <c r="H14" s="581" t="s">
        <v>75</v>
      </c>
      <c r="I14" s="597" t="s">
        <v>3434</v>
      </c>
      <c r="J14" s="600">
        <v>0</v>
      </c>
      <c r="K14" s="601">
        <v>1</v>
      </c>
      <c r="L14" s="601">
        <v>0.1</v>
      </c>
      <c r="M14" s="601">
        <v>0.2</v>
      </c>
      <c r="N14" s="601">
        <v>0.4</v>
      </c>
      <c r="O14" s="601">
        <v>0.6</v>
      </c>
      <c r="P14" s="601">
        <v>0.8</v>
      </c>
      <c r="Q14" s="601">
        <v>1</v>
      </c>
      <c r="R14" s="581" t="s">
        <v>3804</v>
      </c>
      <c r="S14" s="593" t="s">
        <v>3435</v>
      </c>
      <c r="T14" s="593" t="s">
        <v>3934</v>
      </c>
      <c r="U14" s="593" t="s">
        <v>4687</v>
      </c>
      <c r="V14" s="593" t="s">
        <v>4656</v>
      </c>
      <c r="W14" s="581"/>
      <c r="X14" s="581"/>
      <c r="Y14" s="581"/>
      <c r="Z14" s="581"/>
      <c r="AA14" s="580"/>
      <c r="AG14" s="581"/>
      <c r="AH14" s="581" t="s">
        <v>158</v>
      </c>
      <c r="AI14" s="583" t="s">
        <v>159</v>
      </c>
      <c r="AJ14" s="613" t="s">
        <v>835</v>
      </c>
      <c r="AK14" s="613" t="s">
        <v>1681</v>
      </c>
      <c r="AL14" s="613" t="s">
        <v>797</v>
      </c>
      <c r="AM14" s="613" t="s">
        <v>840</v>
      </c>
      <c r="AN14" s="613" t="s">
        <v>841</v>
      </c>
      <c r="AO14" s="613" t="s">
        <v>41</v>
      </c>
      <c r="AP14" s="614" t="s">
        <v>3442</v>
      </c>
      <c r="AQ14" s="614" t="s">
        <v>3948</v>
      </c>
    </row>
    <row r="15" spans="1:45" ht="34.15" customHeight="1">
      <c r="A15" s="592" t="s">
        <v>3606</v>
      </c>
      <c r="B15" s="593" t="s">
        <v>3420</v>
      </c>
      <c r="C15" s="594" t="s">
        <v>4661</v>
      </c>
      <c r="D15" s="593" t="s">
        <v>4585</v>
      </c>
      <c r="E15" s="595" t="s">
        <v>4662</v>
      </c>
      <c r="F15" s="593" t="s">
        <v>3931</v>
      </c>
      <c r="G15" s="596" t="s">
        <v>4854</v>
      </c>
      <c r="H15" s="581" t="s">
        <v>75</v>
      </c>
      <c r="I15" s="597" t="s">
        <v>3434</v>
      </c>
      <c r="J15" s="600">
        <v>0</v>
      </c>
      <c r="K15" s="601">
        <v>1</v>
      </c>
      <c r="L15" s="601">
        <v>0.1</v>
      </c>
      <c r="M15" s="601">
        <v>0.2</v>
      </c>
      <c r="N15" s="601">
        <v>0.4</v>
      </c>
      <c r="O15" s="601">
        <v>0.6</v>
      </c>
      <c r="P15" s="601">
        <v>0.8</v>
      </c>
      <c r="Q15" s="601">
        <v>1</v>
      </c>
      <c r="R15" s="581" t="s">
        <v>3804</v>
      </c>
      <c r="S15" s="593">
        <v>2030</v>
      </c>
      <c r="T15" s="593" t="s">
        <v>3935</v>
      </c>
      <c r="U15" s="593" t="s">
        <v>4687</v>
      </c>
      <c r="V15" s="593" t="s">
        <v>4656</v>
      </c>
      <c r="W15" s="581"/>
      <c r="X15" s="581"/>
      <c r="Y15" s="581"/>
      <c r="Z15" s="581"/>
      <c r="AA15" s="580"/>
      <c r="AG15" s="581"/>
      <c r="AH15" s="581" t="s">
        <v>184</v>
      </c>
      <c r="AI15" s="583" t="s">
        <v>185</v>
      </c>
      <c r="AJ15" s="583" t="s">
        <v>1772</v>
      </c>
      <c r="AK15" s="583" t="s">
        <v>1122</v>
      </c>
      <c r="AL15" s="583" t="s">
        <v>1771</v>
      </c>
      <c r="AM15" s="583" t="s">
        <v>840</v>
      </c>
      <c r="AN15" s="583" t="s">
        <v>1775</v>
      </c>
      <c r="AO15" s="583" t="s">
        <v>41</v>
      </c>
      <c r="AP15" s="583" t="s">
        <v>3442</v>
      </c>
    </row>
    <row r="16" spans="1:45" s="633" customFormat="1" ht="57.75" customHeight="1">
      <c r="A16" s="628" t="s">
        <v>5183</v>
      </c>
      <c r="B16" s="629" t="s">
        <v>3420</v>
      </c>
      <c r="C16" s="630" t="s">
        <v>4661</v>
      </c>
      <c r="D16" s="629" t="s">
        <v>4585</v>
      </c>
      <c r="E16" s="631" t="s">
        <v>4662</v>
      </c>
      <c r="F16" s="629" t="s">
        <v>4557</v>
      </c>
      <c r="G16" s="661" t="s">
        <v>5184</v>
      </c>
      <c r="H16" s="633" t="s">
        <v>26</v>
      </c>
      <c r="I16" s="634" t="s">
        <v>3434</v>
      </c>
      <c r="J16" s="635">
        <v>0</v>
      </c>
      <c r="K16" s="635">
        <v>1</v>
      </c>
      <c r="L16" s="635">
        <v>0.1</v>
      </c>
      <c r="M16" s="635">
        <v>0.2</v>
      </c>
      <c r="N16" s="635">
        <v>0.4</v>
      </c>
      <c r="O16" s="635">
        <v>0.6</v>
      </c>
      <c r="P16" s="635">
        <v>0.8</v>
      </c>
      <c r="Q16" s="635">
        <v>1</v>
      </c>
      <c r="R16" s="633" t="s">
        <v>5185</v>
      </c>
      <c r="S16" s="629" t="s">
        <v>3435</v>
      </c>
      <c r="T16" s="629" t="s">
        <v>5186</v>
      </c>
      <c r="U16" s="629" t="s">
        <v>4724</v>
      </c>
      <c r="V16" s="629" t="s">
        <v>4656</v>
      </c>
      <c r="W16" s="637"/>
      <c r="X16" s="637"/>
      <c r="Y16" s="637"/>
      <c r="Z16" s="637"/>
      <c r="AA16" s="580"/>
      <c r="AB16" s="581"/>
      <c r="AC16" s="581"/>
      <c r="AD16" s="581"/>
      <c r="AE16" s="581"/>
      <c r="AF16" s="581"/>
      <c r="AG16" s="588"/>
      <c r="AH16" s="581"/>
      <c r="AI16" s="581"/>
      <c r="AJ16" s="581"/>
      <c r="AK16" s="581"/>
      <c r="AL16" s="581"/>
      <c r="AM16" s="581"/>
      <c r="AN16" s="581"/>
      <c r="AO16" s="581"/>
      <c r="AP16" s="581"/>
      <c r="AQ16" s="581"/>
      <c r="AR16" s="581"/>
      <c r="AS16" s="581"/>
    </row>
    <row r="17" spans="1:45" s="633" customFormat="1" ht="34.15" customHeight="1">
      <c r="A17" s="628" t="s">
        <v>5183</v>
      </c>
      <c r="B17" s="629" t="s">
        <v>3420</v>
      </c>
      <c r="C17" s="630" t="s">
        <v>4661</v>
      </c>
      <c r="D17" s="629" t="s">
        <v>4585</v>
      </c>
      <c r="E17" s="631" t="s">
        <v>4662</v>
      </c>
      <c r="F17" s="629" t="s">
        <v>4557</v>
      </c>
      <c r="G17" s="661" t="s">
        <v>5184</v>
      </c>
      <c r="H17" s="633" t="s">
        <v>26</v>
      </c>
      <c r="I17" s="634" t="s">
        <v>3434</v>
      </c>
      <c r="J17" s="635">
        <v>0</v>
      </c>
      <c r="K17" s="635">
        <v>1</v>
      </c>
      <c r="L17" s="635">
        <v>0.1</v>
      </c>
      <c r="M17" s="635">
        <v>0.2</v>
      </c>
      <c r="N17" s="635">
        <v>0.4</v>
      </c>
      <c r="O17" s="635">
        <v>0.6</v>
      </c>
      <c r="P17" s="635">
        <v>0.8</v>
      </c>
      <c r="Q17" s="635">
        <v>1</v>
      </c>
      <c r="R17" s="633" t="s">
        <v>5185</v>
      </c>
      <c r="S17" s="629" t="s">
        <v>3435</v>
      </c>
      <c r="T17" s="629" t="s">
        <v>5187</v>
      </c>
      <c r="U17" s="629" t="s">
        <v>4724</v>
      </c>
      <c r="V17" s="629" t="s">
        <v>4656</v>
      </c>
      <c r="W17" s="637"/>
      <c r="X17" s="637"/>
      <c r="Y17" s="637"/>
      <c r="Z17" s="637"/>
      <c r="AA17" s="580"/>
      <c r="AB17" s="581"/>
      <c r="AC17" s="581"/>
      <c r="AD17" s="581"/>
      <c r="AE17" s="581"/>
      <c r="AF17" s="581"/>
      <c r="AG17" s="588"/>
      <c r="AH17" s="581"/>
      <c r="AI17" s="581"/>
      <c r="AJ17" s="581"/>
      <c r="AK17" s="581"/>
      <c r="AL17" s="581"/>
      <c r="AM17" s="581"/>
      <c r="AN17" s="581"/>
      <c r="AO17" s="581"/>
      <c r="AP17" s="581"/>
      <c r="AQ17" s="581"/>
      <c r="AR17" s="581"/>
      <c r="AS17" s="581"/>
    </row>
    <row r="18" spans="1:45" s="633" customFormat="1" ht="34.15" customHeight="1">
      <c r="A18" s="628" t="s">
        <v>5183</v>
      </c>
      <c r="B18" s="629" t="s">
        <v>3420</v>
      </c>
      <c r="C18" s="630" t="s">
        <v>4661</v>
      </c>
      <c r="D18" s="629" t="s">
        <v>4585</v>
      </c>
      <c r="E18" s="631" t="s">
        <v>4662</v>
      </c>
      <c r="F18" s="629" t="s">
        <v>4557</v>
      </c>
      <c r="G18" s="661" t="s">
        <v>5184</v>
      </c>
      <c r="H18" s="633" t="s">
        <v>26</v>
      </c>
      <c r="I18" s="634" t="s">
        <v>3434</v>
      </c>
      <c r="J18" s="635">
        <v>0</v>
      </c>
      <c r="K18" s="635">
        <v>1</v>
      </c>
      <c r="L18" s="635">
        <v>0.1</v>
      </c>
      <c r="M18" s="635">
        <v>0.2</v>
      </c>
      <c r="N18" s="635">
        <v>0.4</v>
      </c>
      <c r="O18" s="635">
        <v>0.6</v>
      </c>
      <c r="P18" s="635">
        <v>0.8</v>
      </c>
      <c r="Q18" s="635">
        <v>1</v>
      </c>
      <c r="R18" s="633" t="s">
        <v>5185</v>
      </c>
      <c r="S18" s="629" t="s">
        <v>3435</v>
      </c>
      <c r="T18" s="629" t="s">
        <v>5188</v>
      </c>
      <c r="U18" s="629" t="s">
        <v>4724</v>
      </c>
      <c r="V18" s="629" t="s">
        <v>4656</v>
      </c>
      <c r="W18" s="637"/>
      <c r="X18" s="637"/>
      <c r="Y18" s="637"/>
      <c r="Z18" s="637"/>
      <c r="AA18" s="580"/>
      <c r="AB18" s="581"/>
      <c r="AC18" s="581"/>
      <c r="AD18" s="581"/>
      <c r="AE18" s="581"/>
      <c r="AF18" s="581"/>
      <c r="AG18" s="588"/>
      <c r="AH18" s="581"/>
      <c r="AI18" s="581"/>
      <c r="AJ18" s="581"/>
      <c r="AK18" s="581"/>
      <c r="AL18" s="581"/>
      <c r="AM18" s="581"/>
      <c r="AN18" s="581"/>
      <c r="AO18" s="581"/>
      <c r="AP18" s="581"/>
      <c r="AQ18" s="581"/>
      <c r="AR18" s="581"/>
      <c r="AS18" s="581"/>
    </row>
    <row r="19" spans="1:45" ht="172.5" customHeight="1">
      <c r="A19" s="592" t="s">
        <v>3463</v>
      </c>
      <c r="B19" s="593" t="s">
        <v>3420</v>
      </c>
      <c r="C19" s="594" t="s">
        <v>4661</v>
      </c>
      <c r="D19" s="593" t="s">
        <v>3453</v>
      </c>
      <c r="E19" s="595" t="s">
        <v>4721</v>
      </c>
      <c r="F19" s="593" t="s">
        <v>4262</v>
      </c>
      <c r="G19" s="596" t="s">
        <v>3350</v>
      </c>
      <c r="H19" s="581" t="s">
        <v>4263</v>
      </c>
      <c r="I19" s="597" t="s">
        <v>3434</v>
      </c>
      <c r="J19" s="600">
        <v>0</v>
      </c>
      <c r="K19" s="581">
        <v>100</v>
      </c>
      <c r="L19" s="600">
        <v>0.2</v>
      </c>
      <c r="M19" s="600">
        <v>0.4</v>
      </c>
      <c r="N19" s="600">
        <v>0.6</v>
      </c>
      <c r="O19" s="600">
        <v>0.8</v>
      </c>
      <c r="P19" s="600">
        <v>1</v>
      </c>
      <c r="Q19" s="600">
        <v>1</v>
      </c>
      <c r="R19" s="581" t="s">
        <v>4722</v>
      </c>
      <c r="S19" s="593" t="s">
        <v>3435</v>
      </c>
      <c r="T19" s="593" t="s">
        <v>4723</v>
      </c>
      <c r="U19" s="593" t="s">
        <v>4724</v>
      </c>
      <c r="V19" s="593" t="s">
        <v>4656</v>
      </c>
      <c r="W19" s="581" t="s">
        <v>4266</v>
      </c>
      <c r="X19" s="581"/>
      <c r="Y19" s="581"/>
      <c r="Z19" s="581"/>
      <c r="AA19" s="580"/>
      <c r="AG19" s="581"/>
      <c r="AI19" s="583" t="e">
        <v>#N/A</v>
      </c>
      <c r="AJ19" s="583" t="e">
        <v>#N/A</v>
      </c>
      <c r="AK19" s="583" t="e">
        <v>#N/A</v>
      </c>
      <c r="AL19" s="583" t="e">
        <v>#N/A</v>
      </c>
      <c r="AM19" s="583" t="e">
        <v>#N/A</v>
      </c>
      <c r="AN19" s="583" t="e">
        <v>#N/A</v>
      </c>
      <c r="AO19" s="583" t="e">
        <v>#N/A</v>
      </c>
      <c r="AP19" s="582" t="s">
        <v>3438</v>
      </c>
    </row>
    <row r="20" spans="1:45" ht="34.15" customHeight="1">
      <c r="A20" s="592" t="s">
        <v>3463</v>
      </c>
      <c r="B20" s="593" t="s">
        <v>3420</v>
      </c>
      <c r="C20" s="594" t="s">
        <v>4661</v>
      </c>
      <c r="D20" s="593" t="s">
        <v>3453</v>
      </c>
      <c r="E20" s="595" t="s">
        <v>4721</v>
      </c>
      <c r="F20" s="593" t="s">
        <v>4262</v>
      </c>
      <c r="G20" s="596" t="s">
        <v>3350</v>
      </c>
      <c r="H20" s="581" t="s">
        <v>4263</v>
      </c>
      <c r="I20" s="597" t="s">
        <v>3434</v>
      </c>
      <c r="J20" s="600">
        <v>0</v>
      </c>
      <c r="K20" s="581">
        <v>100</v>
      </c>
      <c r="L20" s="600">
        <v>0.2</v>
      </c>
      <c r="M20" s="600">
        <v>0.4</v>
      </c>
      <c r="N20" s="600">
        <v>0.6</v>
      </c>
      <c r="O20" s="600">
        <v>0.8</v>
      </c>
      <c r="P20" s="600">
        <v>1</v>
      </c>
      <c r="Q20" s="600">
        <v>1</v>
      </c>
      <c r="R20" s="581" t="s">
        <v>4722</v>
      </c>
      <c r="S20" s="593" t="s">
        <v>3435</v>
      </c>
      <c r="T20" s="593" t="s">
        <v>4725</v>
      </c>
      <c r="U20" s="593" t="s">
        <v>4724</v>
      </c>
      <c r="V20" s="593" t="s">
        <v>4656</v>
      </c>
      <c r="W20" s="581" t="s">
        <v>4266</v>
      </c>
      <c r="X20" s="581"/>
      <c r="Y20" s="581"/>
      <c r="Z20" s="581"/>
      <c r="AA20" s="580"/>
      <c r="AG20" s="581"/>
      <c r="AI20" s="583" t="e">
        <v>#N/A</v>
      </c>
      <c r="AJ20" s="583" t="e">
        <v>#N/A</v>
      </c>
      <c r="AK20" s="583" t="e">
        <v>#N/A</v>
      </c>
      <c r="AL20" s="583" t="e">
        <v>#N/A</v>
      </c>
      <c r="AM20" s="583" t="e">
        <v>#N/A</v>
      </c>
      <c r="AN20" s="583" t="e">
        <v>#N/A</v>
      </c>
      <c r="AO20" s="583" t="e">
        <v>#N/A</v>
      </c>
      <c r="AP20" s="582" t="s">
        <v>3438</v>
      </c>
    </row>
    <row r="21" spans="1:45" ht="34.15" customHeight="1">
      <c r="A21" s="592" t="s">
        <v>3463</v>
      </c>
      <c r="B21" s="593" t="s">
        <v>3420</v>
      </c>
      <c r="C21" s="594" t="s">
        <v>4661</v>
      </c>
      <c r="D21" s="593" t="s">
        <v>3453</v>
      </c>
      <c r="E21" s="595" t="s">
        <v>4721</v>
      </c>
      <c r="F21" s="593" t="s">
        <v>4262</v>
      </c>
      <c r="G21" s="596" t="s">
        <v>3350</v>
      </c>
      <c r="H21" s="581" t="s">
        <v>4263</v>
      </c>
      <c r="I21" s="597" t="s">
        <v>3434</v>
      </c>
      <c r="J21" s="600">
        <v>0</v>
      </c>
      <c r="K21" s="581">
        <v>100</v>
      </c>
      <c r="L21" s="600">
        <v>0.2</v>
      </c>
      <c r="M21" s="600">
        <v>0.4</v>
      </c>
      <c r="N21" s="600">
        <v>0.6</v>
      </c>
      <c r="O21" s="600">
        <v>0.8</v>
      </c>
      <c r="P21" s="600">
        <v>1</v>
      </c>
      <c r="Q21" s="600">
        <v>1</v>
      </c>
      <c r="R21" s="581" t="s">
        <v>4722</v>
      </c>
      <c r="S21" s="593" t="s">
        <v>3435</v>
      </c>
      <c r="T21" s="593" t="s">
        <v>4726</v>
      </c>
      <c r="U21" s="593" t="s">
        <v>4724</v>
      </c>
      <c r="V21" s="593" t="s">
        <v>4656</v>
      </c>
      <c r="W21" s="581" t="s">
        <v>4266</v>
      </c>
      <c r="X21" s="581"/>
      <c r="Y21" s="581"/>
      <c r="Z21" s="581"/>
      <c r="AA21" s="580"/>
      <c r="AG21" s="581"/>
      <c r="AI21" s="583" t="e">
        <v>#N/A</v>
      </c>
      <c r="AJ21" s="583" t="e">
        <v>#N/A</v>
      </c>
      <c r="AK21" s="583" t="e">
        <v>#N/A</v>
      </c>
      <c r="AL21" s="583" t="e">
        <v>#N/A</v>
      </c>
      <c r="AM21" s="583" t="e">
        <v>#N/A</v>
      </c>
      <c r="AN21" s="583" t="e">
        <v>#N/A</v>
      </c>
      <c r="AO21" s="583" t="e">
        <v>#N/A</v>
      </c>
      <c r="AP21" s="582" t="s">
        <v>3438</v>
      </c>
    </row>
    <row r="22" spans="1:45" ht="34.15" customHeight="1">
      <c r="A22" s="592" t="s">
        <v>3463</v>
      </c>
      <c r="B22" s="593" t="s">
        <v>3420</v>
      </c>
      <c r="C22" s="594" t="s">
        <v>4661</v>
      </c>
      <c r="D22" s="593" t="s">
        <v>3453</v>
      </c>
      <c r="E22" s="595" t="s">
        <v>4721</v>
      </c>
      <c r="F22" s="593" t="s">
        <v>4262</v>
      </c>
      <c r="G22" s="596" t="s">
        <v>3350</v>
      </c>
      <c r="H22" s="581" t="s">
        <v>4263</v>
      </c>
      <c r="I22" s="597" t="s">
        <v>3434</v>
      </c>
      <c r="J22" s="600">
        <v>0</v>
      </c>
      <c r="K22" s="581">
        <v>100</v>
      </c>
      <c r="L22" s="600">
        <v>0.2</v>
      </c>
      <c r="M22" s="600">
        <v>0.4</v>
      </c>
      <c r="N22" s="600">
        <v>0.6</v>
      </c>
      <c r="O22" s="600">
        <v>0.8</v>
      </c>
      <c r="P22" s="600">
        <v>1</v>
      </c>
      <c r="Q22" s="600">
        <v>1</v>
      </c>
      <c r="R22" s="581" t="s">
        <v>4722</v>
      </c>
      <c r="S22" s="593" t="s">
        <v>3435</v>
      </c>
      <c r="T22" s="593" t="s">
        <v>4727</v>
      </c>
      <c r="U22" s="593" t="s">
        <v>4724</v>
      </c>
      <c r="V22" s="593" t="s">
        <v>4656</v>
      </c>
      <c r="W22" s="581" t="s">
        <v>4266</v>
      </c>
      <c r="X22" s="581"/>
      <c r="Y22" s="581"/>
      <c r="Z22" s="581"/>
      <c r="AA22" s="580"/>
      <c r="AG22" s="581"/>
      <c r="AI22" s="583" t="e">
        <v>#N/A</v>
      </c>
      <c r="AJ22" s="583" t="e">
        <v>#N/A</v>
      </c>
      <c r="AK22" s="583" t="e">
        <v>#N/A</v>
      </c>
      <c r="AL22" s="583" t="e">
        <v>#N/A</v>
      </c>
      <c r="AM22" s="583" t="e">
        <v>#N/A</v>
      </c>
      <c r="AN22" s="583" t="e">
        <v>#N/A</v>
      </c>
      <c r="AO22" s="583" t="e">
        <v>#N/A</v>
      </c>
      <c r="AP22" s="582" t="s">
        <v>3438</v>
      </c>
    </row>
    <row r="23" spans="1:45" ht="64.5" customHeight="1">
      <c r="A23" s="628" t="s">
        <v>3419</v>
      </c>
      <c r="B23" s="629" t="s">
        <v>3420</v>
      </c>
      <c r="C23" s="630" t="s">
        <v>4661</v>
      </c>
      <c r="D23" s="629" t="s">
        <v>3453</v>
      </c>
      <c r="E23" s="631" t="s">
        <v>4721</v>
      </c>
      <c r="F23" s="629" t="s">
        <v>4735</v>
      </c>
      <c r="G23" s="632" t="s">
        <v>3220</v>
      </c>
      <c r="H23" s="633" t="s">
        <v>3426</v>
      </c>
      <c r="I23" s="634" t="s">
        <v>3434</v>
      </c>
      <c r="J23" s="638" t="s">
        <v>4736</v>
      </c>
      <c r="K23" s="638">
        <v>246729.12860419039</v>
      </c>
      <c r="L23" s="638">
        <f>232430*1.01</f>
        <v>234754.3</v>
      </c>
      <c r="M23" s="638">
        <f t="shared" ref="M23:Q26" si="0">L23*1.01</f>
        <v>237101.84299999999</v>
      </c>
      <c r="N23" s="638">
        <f t="shared" si="0"/>
        <v>239472.86142999999</v>
      </c>
      <c r="O23" s="638">
        <f t="shared" si="0"/>
        <v>241867.59004429998</v>
      </c>
      <c r="P23" s="638">
        <f t="shared" si="0"/>
        <v>244286.26594474298</v>
      </c>
      <c r="Q23" s="638">
        <f t="shared" si="0"/>
        <v>246729.12860419039</v>
      </c>
      <c r="R23" s="633" t="s">
        <v>4737</v>
      </c>
      <c r="S23" s="629" t="s">
        <v>3435</v>
      </c>
      <c r="T23" s="629" t="s">
        <v>3459</v>
      </c>
      <c r="U23" s="629" t="s">
        <v>4738</v>
      </c>
      <c r="V23" s="629" t="s">
        <v>4656</v>
      </c>
      <c r="W23" s="637"/>
      <c r="X23" s="637"/>
      <c r="Y23" s="637"/>
      <c r="Z23" s="637"/>
      <c r="AA23" s="580"/>
      <c r="AG23" s="581"/>
      <c r="AH23" s="581" t="s">
        <v>422</v>
      </c>
      <c r="AI23" s="583" t="s">
        <v>423</v>
      </c>
      <c r="AJ23" s="583" t="s">
        <v>2881</v>
      </c>
      <c r="AK23" s="583" t="s">
        <v>2882</v>
      </c>
      <c r="AL23" s="583" t="s">
        <v>462</v>
      </c>
      <c r="AM23" s="583" t="s">
        <v>78</v>
      </c>
      <c r="AN23" s="583" t="s">
        <v>2876</v>
      </c>
      <c r="AO23" s="583" t="s">
        <v>57</v>
      </c>
      <c r="AP23" s="583" t="s">
        <v>3442</v>
      </c>
    </row>
    <row r="24" spans="1:45" ht="34.15" customHeight="1">
      <c r="A24" s="628" t="s">
        <v>3419</v>
      </c>
      <c r="B24" s="629" t="s">
        <v>3420</v>
      </c>
      <c r="C24" s="630" t="s">
        <v>4661</v>
      </c>
      <c r="D24" s="629" t="s">
        <v>3453</v>
      </c>
      <c r="E24" s="631" t="s">
        <v>4721</v>
      </c>
      <c r="F24" s="629" t="s">
        <v>4735</v>
      </c>
      <c r="G24" s="632" t="s">
        <v>3220</v>
      </c>
      <c r="H24" s="633" t="s">
        <v>3426</v>
      </c>
      <c r="I24" s="634" t="s">
        <v>3434</v>
      </c>
      <c r="J24" s="638" t="s">
        <v>4736</v>
      </c>
      <c r="K24" s="638">
        <v>246729.12860419039</v>
      </c>
      <c r="L24" s="638">
        <f>232430*1.01</f>
        <v>234754.3</v>
      </c>
      <c r="M24" s="638">
        <f t="shared" si="0"/>
        <v>237101.84299999999</v>
      </c>
      <c r="N24" s="638">
        <f t="shared" si="0"/>
        <v>239472.86142999999</v>
      </c>
      <c r="O24" s="638">
        <f t="shared" si="0"/>
        <v>241867.59004429998</v>
      </c>
      <c r="P24" s="638">
        <f t="shared" si="0"/>
        <v>244286.26594474298</v>
      </c>
      <c r="Q24" s="638">
        <f t="shared" si="0"/>
        <v>246729.12860419039</v>
      </c>
      <c r="R24" s="633" t="s">
        <v>4737</v>
      </c>
      <c r="S24" s="629" t="s">
        <v>3435</v>
      </c>
      <c r="T24" s="629" t="s">
        <v>4739</v>
      </c>
      <c r="U24" s="629" t="s">
        <v>4738</v>
      </c>
      <c r="V24" s="629" t="s">
        <v>4656</v>
      </c>
      <c r="W24" s="637"/>
      <c r="X24" s="637"/>
      <c r="Y24" s="637"/>
      <c r="Z24" s="637"/>
      <c r="AA24" s="580"/>
      <c r="AG24" s="581"/>
      <c r="AH24" s="581" t="s">
        <v>424</v>
      </c>
      <c r="AI24" s="583" t="s">
        <v>425</v>
      </c>
      <c r="AJ24" s="583" t="s">
        <v>2887</v>
      </c>
      <c r="AK24" s="583" t="s">
        <v>2888</v>
      </c>
      <c r="AL24" s="583" t="s">
        <v>462</v>
      </c>
      <c r="AM24" s="583" t="s">
        <v>78</v>
      </c>
      <c r="AN24" s="583" t="s">
        <v>2876</v>
      </c>
      <c r="AO24" s="583" t="s">
        <v>57</v>
      </c>
      <c r="AP24" s="583" t="s">
        <v>3442</v>
      </c>
    </row>
    <row r="25" spans="1:45" ht="34.15" customHeight="1">
      <c r="A25" s="628" t="s">
        <v>3419</v>
      </c>
      <c r="B25" s="629" t="s">
        <v>3420</v>
      </c>
      <c r="C25" s="630" t="s">
        <v>4661</v>
      </c>
      <c r="D25" s="629" t="s">
        <v>3453</v>
      </c>
      <c r="E25" s="631" t="s">
        <v>4721</v>
      </c>
      <c r="F25" s="629" t="s">
        <v>4735</v>
      </c>
      <c r="G25" s="632" t="s">
        <v>3220</v>
      </c>
      <c r="H25" s="633" t="s">
        <v>3426</v>
      </c>
      <c r="I25" s="634" t="s">
        <v>3434</v>
      </c>
      <c r="J25" s="638" t="s">
        <v>4736</v>
      </c>
      <c r="K25" s="638">
        <v>246729.12860419039</v>
      </c>
      <c r="L25" s="638">
        <f>232430*1.01</f>
        <v>234754.3</v>
      </c>
      <c r="M25" s="638">
        <f t="shared" si="0"/>
        <v>237101.84299999999</v>
      </c>
      <c r="N25" s="638">
        <f t="shared" si="0"/>
        <v>239472.86142999999</v>
      </c>
      <c r="O25" s="638">
        <f t="shared" si="0"/>
        <v>241867.59004429998</v>
      </c>
      <c r="P25" s="638">
        <f t="shared" si="0"/>
        <v>244286.26594474298</v>
      </c>
      <c r="Q25" s="638">
        <f t="shared" si="0"/>
        <v>246729.12860419039</v>
      </c>
      <c r="R25" s="633" t="s">
        <v>4740</v>
      </c>
      <c r="S25" s="629" t="s">
        <v>3435</v>
      </c>
      <c r="T25" s="629" t="s">
        <v>4741</v>
      </c>
      <c r="U25" s="629" t="s">
        <v>4738</v>
      </c>
      <c r="V25" s="629" t="s">
        <v>4656</v>
      </c>
      <c r="W25" s="637"/>
      <c r="X25" s="637"/>
      <c r="Y25" s="637"/>
      <c r="Z25" s="637"/>
      <c r="AA25" s="580"/>
      <c r="AG25" s="581"/>
      <c r="AI25" s="583" t="e">
        <v>#N/A</v>
      </c>
      <c r="AJ25" s="583" t="e">
        <v>#N/A</v>
      </c>
      <c r="AK25" s="583" t="e">
        <v>#N/A</v>
      </c>
      <c r="AL25" s="583" t="e">
        <v>#N/A</v>
      </c>
      <c r="AM25" s="583" t="e">
        <v>#N/A</v>
      </c>
      <c r="AN25" s="583" t="e">
        <v>#N/A</v>
      </c>
      <c r="AO25" s="583" t="e">
        <v>#N/A</v>
      </c>
      <c r="AP25" s="582" t="s">
        <v>3438</v>
      </c>
    </row>
    <row r="26" spans="1:45" ht="34.15" customHeight="1">
      <c r="A26" s="592" t="s">
        <v>3463</v>
      </c>
      <c r="B26" s="593" t="s">
        <v>3420</v>
      </c>
      <c r="C26" s="594" t="s">
        <v>4661</v>
      </c>
      <c r="D26" s="593" t="s">
        <v>3453</v>
      </c>
      <c r="E26" s="595" t="s">
        <v>4721</v>
      </c>
      <c r="F26" s="593" t="s">
        <v>3464</v>
      </c>
      <c r="G26" s="596" t="s">
        <v>3465</v>
      </c>
      <c r="H26" s="581" t="s">
        <v>75</v>
      </c>
      <c r="I26" s="597" t="s">
        <v>3434</v>
      </c>
      <c r="J26" s="626" t="s">
        <v>3466</v>
      </c>
      <c r="K26" s="627">
        <v>108489.4824317234</v>
      </c>
      <c r="L26" s="625">
        <f>102202*1.01</f>
        <v>103224.02</v>
      </c>
      <c r="M26" s="625">
        <f t="shared" si="0"/>
        <v>104256.2602</v>
      </c>
      <c r="N26" s="625">
        <f t="shared" si="0"/>
        <v>105298.82280200001</v>
      </c>
      <c r="O26" s="625">
        <f t="shared" si="0"/>
        <v>106351.81103002001</v>
      </c>
      <c r="P26" s="625">
        <f t="shared" si="0"/>
        <v>107415.3291403202</v>
      </c>
      <c r="Q26" s="625">
        <f t="shared" si="0"/>
        <v>108489.4824317234</v>
      </c>
      <c r="R26" s="581" t="s">
        <v>3708</v>
      </c>
      <c r="S26" s="593" t="s">
        <v>3435</v>
      </c>
      <c r="T26" s="593" t="s">
        <v>4742</v>
      </c>
      <c r="U26" s="593" t="s">
        <v>4743</v>
      </c>
      <c r="V26" s="593" t="s">
        <v>4656</v>
      </c>
      <c r="W26" s="581"/>
      <c r="X26" s="581"/>
      <c r="Y26" s="581"/>
      <c r="Z26" s="581"/>
      <c r="AA26" s="580"/>
      <c r="AG26" s="581"/>
      <c r="AI26" s="583" t="e">
        <v>#N/A</v>
      </c>
      <c r="AJ26" s="583" t="e">
        <v>#N/A</v>
      </c>
      <c r="AK26" s="583" t="e">
        <v>#N/A</v>
      </c>
      <c r="AL26" s="583" t="e">
        <v>#N/A</v>
      </c>
      <c r="AM26" s="583" t="e">
        <v>#N/A</v>
      </c>
      <c r="AN26" s="583" t="e">
        <v>#N/A</v>
      </c>
      <c r="AO26" s="583" t="e">
        <v>#N/A</v>
      </c>
      <c r="AP26" s="582" t="s">
        <v>3438</v>
      </c>
    </row>
    <row r="27" spans="1:45" ht="34.15" customHeight="1">
      <c r="A27" s="592" t="s">
        <v>3463</v>
      </c>
      <c r="B27" s="593" t="s">
        <v>3420</v>
      </c>
      <c r="C27" s="594" t="s">
        <v>4661</v>
      </c>
      <c r="D27" s="593" t="s">
        <v>3453</v>
      </c>
      <c r="E27" s="595" t="s">
        <v>4721</v>
      </c>
      <c r="F27" s="593" t="s">
        <v>3464</v>
      </c>
      <c r="G27" s="596" t="s">
        <v>3465</v>
      </c>
      <c r="H27" s="581" t="s">
        <v>75</v>
      </c>
      <c r="I27" s="597" t="s">
        <v>3434</v>
      </c>
      <c r="J27" s="626" t="s">
        <v>3466</v>
      </c>
      <c r="K27" s="627">
        <v>108489.4824317234</v>
      </c>
      <c r="L27" s="625">
        <f t="shared" ref="L27:L28" si="1">102202*1.01</f>
        <v>103224.02</v>
      </c>
      <c r="M27" s="625">
        <f t="shared" ref="M27:M28" si="2">L27*1.01</f>
        <v>104256.2602</v>
      </c>
      <c r="N27" s="625">
        <f t="shared" ref="N27:N28" si="3">M27*1.01</f>
        <v>105298.82280200001</v>
      </c>
      <c r="O27" s="625">
        <f t="shared" ref="O27:O28" si="4">N27*1.01</f>
        <v>106351.81103002001</v>
      </c>
      <c r="P27" s="625">
        <f t="shared" ref="P27:P28" si="5">O27*1.01</f>
        <v>107415.3291403202</v>
      </c>
      <c r="Q27" s="625">
        <f t="shared" ref="Q27:Q28" si="6">P27*1.01</f>
        <v>108489.4824317234</v>
      </c>
      <c r="R27" s="581" t="s">
        <v>3708</v>
      </c>
      <c r="S27" s="593" t="s">
        <v>3435</v>
      </c>
      <c r="T27" s="593" t="s">
        <v>4744</v>
      </c>
      <c r="U27" s="593" t="s">
        <v>4743</v>
      </c>
      <c r="V27" s="593" t="s">
        <v>4656</v>
      </c>
      <c r="W27" s="581"/>
      <c r="X27" s="581"/>
      <c r="Y27" s="581"/>
      <c r="Z27" s="581"/>
      <c r="AA27" s="580"/>
      <c r="AG27" s="581"/>
      <c r="AI27" s="583" t="e">
        <v>#N/A</v>
      </c>
      <c r="AJ27" s="583" t="e">
        <v>#N/A</v>
      </c>
      <c r="AK27" s="583" t="e">
        <v>#N/A</v>
      </c>
      <c r="AL27" s="583" t="e">
        <v>#N/A</v>
      </c>
      <c r="AM27" s="583" t="e">
        <v>#N/A</v>
      </c>
      <c r="AN27" s="583" t="e">
        <v>#N/A</v>
      </c>
      <c r="AO27" s="583" t="e">
        <v>#N/A</v>
      </c>
      <c r="AP27" s="582" t="s">
        <v>3438</v>
      </c>
    </row>
    <row r="28" spans="1:45" ht="34.15" customHeight="1">
      <c r="A28" s="592" t="s">
        <v>3463</v>
      </c>
      <c r="B28" s="593" t="s">
        <v>3420</v>
      </c>
      <c r="C28" s="594" t="s">
        <v>4661</v>
      </c>
      <c r="D28" s="593" t="s">
        <v>3453</v>
      </c>
      <c r="E28" s="595" t="s">
        <v>4721</v>
      </c>
      <c r="F28" s="593" t="s">
        <v>3464</v>
      </c>
      <c r="G28" s="596" t="s">
        <v>3465</v>
      </c>
      <c r="H28" s="581" t="s">
        <v>75</v>
      </c>
      <c r="I28" s="597" t="s">
        <v>3434</v>
      </c>
      <c r="J28" s="626" t="s">
        <v>3466</v>
      </c>
      <c r="K28" s="627">
        <v>108489.4824317234</v>
      </c>
      <c r="L28" s="625">
        <f t="shared" si="1"/>
        <v>103224.02</v>
      </c>
      <c r="M28" s="625">
        <f t="shared" si="2"/>
        <v>104256.2602</v>
      </c>
      <c r="N28" s="625">
        <f t="shared" si="3"/>
        <v>105298.82280200001</v>
      </c>
      <c r="O28" s="625">
        <f t="shared" si="4"/>
        <v>106351.81103002001</v>
      </c>
      <c r="P28" s="625">
        <f t="shared" si="5"/>
        <v>107415.3291403202</v>
      </c>
      <c r="Q28" s="625">
        <f t="shared" si="6"/>
        <v>108489.4824317234</v>
      </c>
      <c r="R28" s="581" t="s">
        <v>3708</v>
      </c>
      <c r="S28" s="593" t="s">
        <v>3435</v>
      </c>
      <c r="T28" s="593" t="s">
        <v>4745</v>
      </c>
      <c r="U28" s="593" t="s">
        <v>4743</v>
      </c>
      <c r="V28" s="593" t="s">
        <v>4656</v>
      </c>
      <c r="W28" s="581"/>
      <c r="X28" s="581"/>
      <c r="Y28" s="581"/>
      <c r="Z28" s="581"/>
      <c r="AA28" s="580"/>
      <c r="AG28" s="581"/>
      <c r="AI28" s="583" t="e">
        <v>#N/A</v>
      </c>
      <c r="AJ28" s="583" t="e">
        <v>#N/A</v>
      </c>
      <c r="AK28" s="583" t="e">
        <v>#N/A</v>
      </c>
      <c r="AL28" s="583" t="e">
        <v>#N/A</v>
      </c>
      <c r="AM28" s="583" t="e">
        <v>#N/A</v>
      </c>
      <c r="AN28" s="583" t="e">
        <v>#N/A</v>
      </c>
      <c r="AO28" s="583" t="e">
        <v>#N/A</v>
      </c>
      <c r="AP28" s="582" t="s">
        <v>3438</v>
      </c>
    </row>
    <row r="29" spans="1:45" ht="75.75" customHeight="1">
      <c r="A29" s="628" t="s">
        <v>3463</v>
      </c>
      <c r="B29" s="629" t="s">
        <v>3420</v>
      </c>
      <c r="C29" s="630" t="s">
        <v>4661</v>
      </c>
      <c r="D29" s="629" t="s">
        <v>3453</v>
      </c>
      <c r="E29" s="631" t="s">
        <v>4721</v>
      </c>
      <c r="F29" s="629" t="s">
        <v>3471</v>
      </c>
      <c r="G29" s="632" t="s">
        <v>4564</v>
      </c>
      <c r="H29" s="633" t="s">
        <v>26</v>
      </c>
      <c r="I29" s="634" t="s">
        <v>3434</v>
      </c>
      <c r="J29" s="635">
        <v>0</v>
      </c>
      <c r="K29" s="635">
        <v>1</v>
      </c>
      <c r="L29" s="636">
        <v>0.1</v>
      </c>
      <c r="M29" s="636">
        <v>0.2</v>
      </c>
      <c r="N29" s="636">
        <v>0.4</v>
      </c>
      <c r="O29" s="636">
        <v>0.6</v>
      </c>
      <c r="P29" s="636">
        <v>0.8</v>
      </c>
      <c r="Q29" s="636">
        <v>1</v>
      </c>
      <c r="R29" s="633" t="s">
        <v>4565</v>
      </c>
      <c r="S29" s="629" t="s">
        <v>3435</v>
      </c>
      <c r="T29" s="629" t="s">
        <v>4746</v>
      </c>
      <c r="U29" s="629" t="s">
        <v>4743</v>
      </c>
      <c r="V29" s="629" t="s">
        <v>4656</v>
      </c>
      <c r="W29" s="633"/>
      <c r="X29" s="633"/>
      <c r="Y29" s="633"/>
      <c r="Z29" s="633"/>
      <c r="AA29" s="580"/>
      <c r="AG29" s="581"/>
      <c r="AI29" s="583" t="e">
        <v>#N/A</v>
      </c>
      <c r="AJ29" s="583" t="e">
        <v>#N/A</v>
      </c>
      <c r="AK29" s="583" t="e">
        <v>#N/A</v>
      </c>
      <c r="AL29" s="583" t="e">
        <v>#N/A</v>
      </c>
      <c r="AM29" s="583" t="e">
        <v>#N/A</v>
      </c>
      <c r="AN29" s="583" t="e">
        <v>#N/A</v>
      </c>
      <c r="AO29" s="583" t="e">
        <v>#N/A</v>
      </c>
      <c r="AP29" s="582" t="s">
        <v>3438</v>
      </c>
    </row>
    <row r="30" spans="1:45" s="584" customFormat="1" ht="34.15" customHeight="1">
      <c r="A30" s="628" t="s">
        <v>3463</v>
      </c>
      <c r="B30" s="629" t="s">
        <v>3420</v>
      </c>
      <c r="C30" s="630" t="s">
        <v>4661</v>
      </c>
      <c r="D30" s="629" t="s">
        <v>3453</v>
      </c>
      <c r="E30" s="631" t="s">
        <v>4721</v>
      </c>
      <c r="F30" s="629" t="s">
        <v>3471</v>
      </c>
      <c r="G30" s="632" t="s">
        <v>4564</v>
      </c>
      <c r="H30" s="633" t="s">
        <v>26</v>
      </c>
      <c r="I30" s="634" t="s">
        <v>3434</v>
      </c>
      <c r="J30" s="635">
        <v>0</v>
      </c>
      <c r="K30" s="635">
        <v>1</v>
      </c>
      <c r="L30" s="636">
        <v>0.1</v>
      </c>
      <c r="M30" s="636">
        <v>0.2</v>
      </c>
      <c r="N30" s="636">
        <v>0.4</v>
      </c>
      <c r="O30" s="636">
        <v>0.6</v>
      </c>
      <c r="P30" s="636">
        <v>0.8</v>
      </c>
      <c r="Q30" s="636">
        <v>1</v>
      </c>
      <c r="R30" s="633" t="s">
        <v>4565</v>
      </c>
      <c r="S30" s="629" t="s">
        <v>3435</v>
      </c>
      <c r="T30" s="629" t="s">
        <v>4747</v>
      </c>
      <c r="U30" s="629" t="s">
        <v>4743</v>
      </c>
      <c r="V30" s="629" t="s">
        <v>4656</v>
      </c>
      <c r="W30" s="633"/>
      <c r="X30" s="633"/>
      <c r="Y30" s="633"/>
      <c r="Z30" s="633"/>
      <c r="AA30" s="580"/>
      <c r="AB30" s="581"/>
      <c r="AC30" s="581"/>
      <c r="AD30" s="581"/>
      <c r="AE30" s="581"/>
      <c r="AF30" s="581"/>
      <c r="AG30" s="581"/>
      <c r="AH30" s="581"/>
      <c r="AI30" s="583" t="e">
        <v>#N/A</v>
      </c>
      <c r="AJ30" s="583" t="e">
        <v>#N/A</v>
      </c>
      <c r="AK30" s="583" t="e">
        <v>#N/A</v>
      </c>
      <c r="AL30" s="583" t="e">
        <v>#N/A</v>
      </c>
      <c r="AM30" s="583" t="e">
        <v>#N/A</v>
      </c>
      <c r="AN30" s="583" t="e">
        <v>#N/A</v>
      </c>
      <c r="AO30" s="583" t="e">
        <v>#N/A</v>
      </c>
      <c r="AP30" s="582" t="s">
        <v>3438</v>
      </c>
      <c r="AQ30" s="581"/>
      <c r="AR30" s="581"/>
      <c r="AS30" s="581"/>
    </row>
    <row r="31" spans="1:45" s="584" customFormat="1" ht="34.15" customHeight="1">
      <c r="A31" s="628" t="s">
        <v>3463</v>
      </c>
      <c r="B31" s="629" t="s">
        <v>3420</v>
      </c>
      <c r="C31" s="630" t="s">
        <v>4661</v>
      </c>
      <c r="D31" s="629" t="s">
        <v>3453</v>
      </c>
      <c r="E31" s="631" t="s">
        <v>4721</v>
      </c>
      <c r="F31" s="629" t="s">
        <v>3471</v>
      </c>
      <c r="G31" s="632" t="s">
        <v>4564</v>
      </c>
      <c r="H31" s="633" t="s">
        <v>26</v>
      </c>
      <c r="I31" s="634" t="s">
        <v>3434</v>
      </c>
      <c r="J31" s="635">
        <v>0</v>
      </c>
      <c r="K31" s="635">
        <v>1</v>
      </c>
      <c r="L31" s="636">
        <v>0.1</v>
      </c>
      <c r="M31" s="636">
        <v>0.2</v>
      </c>
      <c r="N31" s="636">
        <v>0.4</v>
      </c>
      <c r="O31" s="636">
        <v>0.6</v>
      </c>
      <c r="P31" s="636">
        <v>0.8</v>
      </c>
      <c r="Q31" s="636">
        <v>1</v>
      </c>
      <c r="R31" s="633" t="s">
        <v>4565</v>
      </c>
      <c r="S31" s="629" t="s">
        <v>3435</v>
      </c>
      <c r="T31" s="629" t="s">
        <v>4748</v>
      </c>
      <c r="U31" s="629" t="s">
        <v>4743</v>
      </c>
      <c r="V31" s="629" t="s">
        <v>4656</v>
      </c>
      <c r="W31" s="633"/>
      <c r="X31" s="633"/>
      <c r="Y31" s="633"/>
      <c r="Z31" s="633"/>
      <c r="AA31" s="580"/>
      <c r="AB31" s="581"/>
      <c r="AC31" s="581"/>
      <c r="AD31" s="581"/>
      <c r="AE31" s="581"/>
      <c r="AF31" s="581"/>
      <c r="AG31" s="581"/>
      <c r="AH31" s="581"/>
      <c r="AI31" s="583" t="e">
        <v>#N/A</v>
      </c>
      <c r="AJ31" s="583" t="e">
        <v>#N/A</v>
      </c>
      <c r="AK31" s="583" t="e">
        <v>#N/A</v>
      </c>
      <c r="AL31" s="583" t="e">
        <v>#N/A</v>
      </c>
      <c r="AM31" s="583" t="e">
        <v>#N/A</v>
      </c>
      <c r="AN31" s="583" t="e">
        <v>#N/A</v>
      </c>
      <c r="AO31" s="583" t="e">
        <v>#N/A</v>
      </c>
      <c r="AP31" s="582" t="s">
        <v>3438</v>
      </c>
      <c r="AQ31" s="581"/>
      <c r="AR31" s="581"/>
      <c r="AS31" s="581"/>
    </row>
    <row r="32" spans="1:45" s="584" customFormat="1" ht="72.75" customHeight="1">
      <c r="A32" s="592" t="s">
        <v>3463</v>
      </c>
      <c r="B32" s="593" t="s">
        <v>3420</v>
      </c>
      <c r="C32" s="594" t="s">
        <v>4661</v>
      </c>
      <c r="D32" s="593" t="s">
        <v>3453</v>
      </c>
      <c r="E32" s="595" t="s">
        <v>4721</v>
      </c>
      <c r="F32" s="593" t="s">
        <v>3471</v>
      </c>
      <c r="G32" s="596" t="s">
        <v>4566</v>
      </c>
      <c r="H32" s="581" t="s">
        <v>26</v>
      </c>
      <c r="I32" s="597" t="s">
        <v>3434</v>
      </c>
      <c r="J32" s="600">
        <v>0</v>
      </c>
      <c r="K32" s="600">
        <v>1</v>
      </c>
      <c r="L32" s="601">
        <v>0.1</v>
      </c>
      <c r="M32" s="601">
        <v>0.2</v>
      </c>
      <c r="N32" s="601">
        <v>0.4</v>
      </c>
      <c r="O32" s="601">
        <v>0.6</v>
      </c>
      <c r="P32" s="601">
        <v>0.8</v>
      </c>
      <c r="Q32" s="601">
        <v>1</v>
      </c>
      <c r="R32" s="581" t="s">
        <v>4567</v>
      </c>
      <c r="S32" s="593" t="s">
        <v>3435</v>
      </c>
      <c r="T32" s="593" t="s">
        <v>4746</v>
      </c>
      <c r="U32" s="593" t="s">
        <v>4743</v>
      </c>
      <c r="V32" s="593" t="s">
        <v>4656</v>
      </c>
      <c r="W32" s="581"/>
      <c r="X32" s="581"/>
      <c r="Y32" s="581"/>
      <c r="Z32" s="581"/>
      <c r="AA32" s="580"/>
      <c r="AB32" s="581"/>
      <c r="AC32" s="581"/>
      <c r="AD32" s="581"/>
      <c r="AE32" s="581"/>
      <c r="AF32" s="581"/>
      <c r="AH32" s="581"/>
      <c r="AI32" s="583" t="e">
        <v>#N/A</v>
      </c>
      <c r="AJ32" s="583" t="e">
        <v>#N/A</v>
      </c>
      <c r="AK32" s="583" t="e">
        <v>#N/A</v>
      </c>
      <c r="AL32" s="583" t="e">
        <v>#N/A</v>
      </c>
      <c r="AM32" s="583" t="e">
        <v>#N/A</v>
      </c>
      <c r="AN32" s="583" t="e">
        <v>#N/A</v>
      </c>
      <c r="AO32" s="583" t="e">
        <v>#N/A</v>
      </c>
      <c r="AP32" s="582" t="s">
        <v>3438</v>
      </c>
    </row>
    <row r="33" spans="1:45" s="599" customFormat="1" ht="34.15" customHeight="1">
      <c r="A33" s="592" t="s">
        <v>3463</v>
      </c>
      <c r="B33" s="593" t="s">
        <v>3420</v>
      </c>
      <c r="C33" s="594" t="s">
        <v>4661</v>
      </c>
      <c r="D33" s="593" t="s">
        <v>3453</v>
      </c>
      <c r="E33" s="595" t="s">
        <v>4721</v>
      </c>
      <c r="F33" s="593" t="s">
        <v>3471</v>
      </c>
      <c r="G33" s="596" t="s">
        <v>4566</v>
      </c>
      <c r="H33" s="581" t="s">
        <v>26</v>
      </c>
      <c r="I33" s="597" t="s">
        <v>3434</v>
      </c>
      <c r="J33" s="600">
        <v>0</v>
      </c>
      <c r="K33" s="600">
        <v>1</v>
      </c>
      <c r="L33" s="601">
        <v>0.1</v>
      </c>
      <c r="M33" s="601">
        <v>0.2</v>
      </c>
      <c r="N33" s="601">
        <v>0.4</v>
      </c>
      <c r="O33" s="601">
        <v>0.6</v>
      </c>
      <c r="P33" s="601">
        <v>0.8</v>
      </c>
      <c r="Q33" s="601">
        <v>1</v>
      </c>
      <c r="R33" s="581" t="s">
        <v>4567</v>
      </c>
      <c r="S33" s="593" t="s">
        <v>3435</v>
      </c>
      <c r="T33" s="593" t="s">
        <v>4747</v>
      </c>
      <c r="U33" s="593" t="s">
        <v>4743</v>
      </c>
      <c r="V33" s="593" t="s">
        <v>4656</v>
      </c>
      <c r="W33" s="581"/>
      <c r="X33" s="581"/>
      <c r="Y33" s="581"/>
      <c r="Z33" s="581"/>
      <c r="AA33" s="580"/>
      <c r="AB33" s="581"/>
      <c r="AC33" s="581"/>
      <c r="AD33" s="581"/>
      <c r="AE33" s="581"/>
      <c r="AF33" s="581"/>
      <c r="AG33" s="584"/>
      <c r="AH33" s="581"/>
      <c r="AI33" s="583" t="e">
        <v>#N/A</v>
      </c>
      <c r="AJ33" s="583" t="e">
        <v>#N/A</v>
      </c>
      <c r="AK33" s="583" t="e">
        <v>#N/A</v>
      </c>
      <c r="AL33" s="583" t="e">
        <v>#N/A</v>
      </c>
      <c r="AM33" s="583" t="e">
        <v>#N/A</v>
      </c>
      <c r="AN33" s="583" t="e">
        <v>#N/A</v>
      </c>
      <c r="AO33" s="583" t="e">
        <v>#N/A</v>
      </c>
      <c r="AP33" s="582" t="s">
        <v>3438</v>
      </c>
      <c r="AQ33" s="584"/>
      <c r="AR33" s="584"/>
      <c r="AS33" s="584"/>
    </row>
    <row r="34" spans="1:45" s="599" customFormat="1" ht="34.15" customHeight="1">
      <c r="A34" s="592" t="s">
        <v>3463</v>
      </c>
      <c r="B34" s="593" t="s">
        <v>3420</v>
      </c>
      <c r="C34" s="594" t="s">
        <v>4661</v>
      </c>
      <c r="D34" s="593" t="s">
        <v>3453</v>
      </c>
      <c r="E34" s="595" t="s">
        <v>4721</v>
      </c>
      <c r="F34" s="593" t="s">
        <v>3471</v>
      </c>
      <c r="G34" s="596" t="s">
        <v>4566</v>
      </c>
      <c r="H34" s="581" t="s">
        <v>26</v>
      </c>
      <c r="I34" s="597" t="s">
        <v>3434</v>
      </c>
      <c r="J34" s="600">
        <v>0</v>
      </c>
      <c r="K34" s="600">
        <v>1</v>
      </c>
      <c r="L34" s="601">
        <v>0.1</v>
      </c>
      <c r="M34" s="601">
        <v>0.2</v>
      </c>
      <c r="N34" s="601">
        <v>0.4</v>
      </c>
      <c r="O34" s="601">
        <v>0.6</v>
      </c>
      <c r="P34" s="601">
        <v>0.8</v>
      </c>
      <c r="Q34" s="601">
        <v>1</v>
      </c>
      <c r="R34" s="581" t="s">
        <v>4567</v>
      </c>
      <c r="S34" s="593" t="s">
        <v>3435</v>
      </c>
      <c r="T34" s="593" t="s">
        <v>4748</v>
      </c>
      <c r="U34" s="593" t="s">
        <v>4743</v>
      </c>
      <c r="V34" s="593" t="s">
        <v>4656</v>
      </c>
      <c r="W34" s="581"/>
      <c r="X34" s="581"/>
      <c r="Y34" s="581"/>
      <c r="Z34" s="581"/>
      <c r="AA34" s="580"/>
      <c r="AB34" s="581"/>
      <c r="AC34" s="581"/>
      <c r="AD34" s="581"/>
      <c r="AE34" s="581"/>
      <c r="AF34" s="581"/>
      <c r="AG34" s="584"/>
      <c r="AH34" s="581"/>
      <c r="AI34" s="583" t="e">
        <v>#N/A</v>
      </c>
      <c r="AJ34" s="583" t="e">
        <v>#N/A</v>
      </c>
      <c r="AK34" s="583" t="e">
        <v>#N/A</v>
      </c>
      <c r="AL34" s="583" t="e">
        <v>#N/A</v>
      </c>
      <c r="AM34" s="583" t="e">
        <v>#N/A</v>
      </c>
      <c r="AN34" s="583" t="e">
        <v>#N/A</v>
      </c>
      <c r="AO34" s="583" t="e">
        <v>#N/A</v>
      </c>
      <c r="AP34" s="582" t="s">
        <v>3438</v>
      </c>
      <c r="AQ34" s="584"/>
      <c r="AR34" s="584"/>
      <c r="AS34" s="584"/>
    </row>
    <row r="35" spans="1:45" s="583" customFormat="1" ht="82.5" customHeight="1">
      <c r="A35" s="628" t="s">
        <v>3463</v>
      </c>
      <c r="B35" s="629" t="s">
        <v>3420</v>
      </c>
      <c r="C35" s="630" t="s">
        <v>4661</v>
      </c>
      <c r="D35" s="629" t="s">
        <v>3453</v>
      </c>
      <c r="E35" s="631" t="s">
        <v>4721</v>
      </c>
      <c r="F35" s="629" t="s">
        <v>3471</v>
      </c>
      <c r="G35" s="632" t="s">
        <v>4562</v>
      </c>
      <c r="H35" s="633" t="s">
        <v>26</v>
      </c>
      <c r="I35" s="634" t="s">
        <v>3434</v>
      </c>
      <c r="J35" s="635">
        <v>0</v>
      </c>
      <c r="K35" s="635">
        <v>1</v>
      </c>
      <c r="L35" s="636">
        <v>0.1</v>
      </c>
      <c r="M35" s="636">
        <v>0.2</v>
      </c>
      <c r="N35" s="636">
        <v>0.4</v>
      </c>
      <c r="O35" s="636">
        <v>0.6</v>
      </c>
      <c r="P35" s="636">
        <v>0.8</v>
      </c>
      <c r="Q35" s="636">
        <v>1</v>
      </c>
      <c r="R35" s="633" t="s">
        <v>4749</v>
      </c>
      <c r="S35" s="629" t="s">
        <v>3435</v>
      </c>
      <c r="T35" s="629" t="s">
        <v>4746</v>
      </c>
      <c r="U35" s="629" t="s">
        <v>4743</v>
      </c>
      <c r="V35" s="629" t="s">
        <v>4656</v>
      </c>
      <c r="W35" s="633"/>
      <c r="X35" s="633"/>
      <c r="Y35" s="633"/>
      <c r="Z35" s="633"/>
      <c r="AA35" s="585"/>
      <c r="AB35" s="586"/>
      <c r="AC35" s="586"/>
      <c r="AD35" s="586"/>
      <c r="AE35" s="586"/>
      <c r="AF35" s="586"/>
      <c r="AH35" s="581" t="s">
        <v>372</v>
      </c>
      <c r="AI35" s="583" t="s">
        <v>373</v>
      </c>
      <c r="AJ35" s="583" t="s">
        <v>2545</v>
      </c>
      <c r="AK35" s="583" t="s">
        <v>2524</v>
      </c>
      <c r="AL35" s="583" t="s">
        <v>462</v>
      </c>
      <c r="AM35" s="583" t="s">
        <v>75</v>
      </c>
      <c r="AN35" s="583" t="s">
        <v>2548</v>
      </c>
      <c r="AO35" s="583" t="s">
        <v>57</v>
      </c>
      <c r="AP35" s="583" t="s">
        <v>3442</v>
      </c>
    </row>
    <row r="36" spans="1:45" s="599" customFormat="1" ht="34.15" customHeight="1">
      <c r="A36" s="628" t="s">
        <v>3463</v>
      </c>
      <c r="B36" s="629" t="s">
        <v>3420</v>
      </c>
      <c r="C36" s="630" t="s">
        <v>4661</v>
      </c>
      <c r="D36" s="629" t="s">
        <v>3453</v>
      </c>
      <c r="E36" s="631" t="s">
        <v>4721</v>
      </c>
      <c r="F36" s="629" t="s">
        <v>3471</v>
      </c>
      <c r="G36" s="632" t="s">
        <v>4562</v>
      </c>
      <c r="H36" s="633" t="s">
        <v>26</v>
      </c>
      <c r="I36" s="634" t="s">
        <v>3434</v>
      </c>
      <c r="J36" s="635">
        <v>0</v>
      </c>
      <c r="K36" s="635">
        <v>1</v>
      </c>
      <c r="L36" s="636">
        <v>0.1</v>
      </c>
      <c r="M36" s="636">
        <v>0.2</v>
      </c>
      <c r="N36" s="636">
        <v>0.4</v>
      </c>
      <c r="O36" s="636">
        <v>0.6</v>
      </c>
      <c r="P36" s="636">
        <v>0.8</v>
      </c>
      <c r="Q36" s="636">
        <v>1</v>
      </c>
      <c r="R36" s="633" t="s">
        <v>4749</v>
      </c>
      <c r="S36" s="629" t="s">
        <v>3435</v>
      </c>
      <c r="T36" s="629" t="s">
        <v>4747</v>
      </c>
      <c r="U36" s="629" t="s">
        <v>4743</v>
      </c>
      <c r="V36" s="629" t="s">
        <v>4656</v>
      </c>
      <c r="W36" s="633"/>
      <c r="X36" s="633"/>
      <c r="Y36" s="633"/>
      <c r="Z36" s="633"/>
      <c r="AA36" s="585"/>
      <c r="AB36" s="586"/>
      <c r="AC36" s="586"/>
      <c r="AD36" s="586"/>
      <c r="AE36" s="586"/>
      <c r="AF36" s="586"/>
      <c r="AG36" s="583"/>
      <c r="AH36" s="581" t="s">
        <v>372</v>
      </c>
      <c r="AI36" s="583" t="s">
        <v>373</v>
      </c>
      <c r="AJ36" s="583" t="s">
        <v>2545</v>
      </c>
      <c r="AK36" s="583" t="s">
        <v>2524</v>
      </c>
      <c r="AL36" s="583" t="s">
        <v>462</v>
      </c>
      <c r="AM36" s="583" t="s">
        <v>75</v>
      </c>
      <c r="AN36" s="583" t="s">
        <v>2548</v>
      </c>
      <c r="AO36" s="583" t="s">
        <v>57</v>
      </c>
      <c r="AP36" s="583" t="s">
        <v>3442</v>
      </c>
      <c r="AQ36" s="583"/>
      <c r="AR36" s="583"/>
      <c r="AS36" s="583"/>
    </row>
    <row r="37" spans="1:45" s="599" customFormat="1" ht="34.15" customHeight="1">
      <c r="A37" s="628" t="s">
        <v>3463</v>
      </c>
      <c r="B37" s="629" t="s">
        <v>3420</v>
      </c>
      <c r="C37" s="630" t="s">
        <v>4661</v>
      </c>
      <c r="D37" s="629" t="s">
        <v>3453</v>
      </c>
      <c r="E37" s="631" t="s">
        <v>4721</v>
      </c>
      <c r="F37" s="629" t="s">
        <v>3471</v>
      </c>
      <c r="G37" s="632" t="s">
        <v>4562</v>
      </c>
      <c r="H37" s="633" t="s">
        <v>26</v>
      </c>
      <c r="I37" s="634" t="s">
        <v>3434</v>
      </c>
      <c r="J37" s="635">
        <v>0</v>
      </c>
      <c r="K37" s="635">
        <v>1</v>
      </c>
      <c r="L37" s="636">
        <v>0.1</v>
      </c>
      <c r="M37" s="636">
        <v>0.2</v>
      </c>
      <c r="N37" s="636">
        <v>0.4</v>
      </c>
      <c r="O37" s="636">
        <v>0.6</v>
      </c>
      <c r="P37" s="636">
        <v>0.8</v>
      </c>
      <c r="Q37" s="636">
        <v>1</v>
      </c>
      <c r="R37" s="633" t="s">
        <v>4749</v>
      </c>
      <c r="S37" s="629" t="s">
        <v>3435</v>
      </c>
      <c r="T37" s="629" t="s">
        <v>4748</v>
      </c>
      <c r="U37" s="629" t="s">
        <v>4743</v>
      </c>
      <c r="V37" s="629" t="s">
        <v>4656</v>
      </c>
      <c r="W37" s="633"/>
      <c r="X37" s="633"/>
      <c r="Y37" s="633"/>
      <c r="Z37" s="633"/>
      <c r="AA37" s="585"/>
      <c r="AB37" s="586"/>
      <c r="AC37" s="586"/>
      <c r="AD37" s="586"/>
      <c r="AE37" s="586"/>
      <c r="AF37" s="586"/>
      <c r="AG37" s="583"/>
      <c r="AH37" s="581" t="s">
        <v>372</v>
      </c>
      <c r="AI37" s="583" t="s">
        <v>373</v>
      </c>
      <c r="AJ37" s="583" t="s">
        <v>2545</v>
      </c>
      <c r="AK37" s="583" t="s">
        <v>2524</v>
      </c>
      <c r="AL37" s="583" t="s">
        <v>462</v>
      </c>
      <c r="AM37" s="583" t="s">
        <v>75</v>
      </c>
      <c r="AN37" s="583" t="s">
        <v>2548</v>
      </c>
      <c r="AO37" s="583" t="s">
        <v>57</v>
      </c>
      <c r="AP37" s="583" t="s">
        <v>3442</v>
      </c>
      <c r="AQ37" s="583"/>
      <c r="AR37" s="583"/>
      <c r="AS37" s="583"/>
    </row>
    <row r="38" spans="1:45" ht="78.75" customHeight="1">
      <c r="A38" s="592" t="s">
        <v>3463</v>
      </c>
      <c r="B38" s="593" t="s">
        <v>3420</v>
      </c>
      <c r="C38" s="594" t="s">
        <v>4661</v>
      </c>
      <c r="D38" s="593" t="s">
        <v>3453</v>
      </c>
      <c r="E38" s="595" t="s">
        <v>4721</v>
      </c>
      <c r="F38" s="593" t="s">
        <v>3471</v>
      </c>
      <c r="G38" s="596" t="s">
        <v>4568</v>
      </c>
      <c r="H38" s="581" t="s">
        <v>26</v>
      </c>
      <c r="I38" s="597" t="s">
        <v>3434</v>
      </c>
      <c r="J38" s="600">
        <v>0</v>
      </c>
      <c r="K38" s="600">
        <v>1</v>
      </c>
      <c r="L38" s="601">
        <v>0.1</v>
      </c>
      <c r="M38" s="601">
        <v>0.2</v>
      </c>
      <c r="N38" s="601">
        <v>0.4</v>
      </c>
      <c r="O38" s="601">
        <v>0.6</v>
      </c>
      <c r="P38" s="601">
        <v>0.8</v>
      </c>
      <c r="Q38" s="601">
        <v>1</v>
      </c>
      <c r="R38" s="581" t="s">
        <v>4569</v>
      </c>
      <c r="S38" s="593" t="s">
        <v>3435</v>
      </c>
      <c r="T38" s="593" t="s">
        <v>4746</v>
      </c>
      <c r="U38" s="593" t="s">
        <v>4743</v>
      </c>
      <c r="V38" s="593" t="s">
        <v>4656</v>
      </c>
      <c r="W38" s="581"/>
      <c r="X38" s="581"/>
      <c r="Y38" s="581"/>
      <c r="Z38" s="581"/>
      <c r="AA38" s="580"/>
      <c r="AG38" s="581"/>
      <c r="AI38" s="583" t="e">
        <v>#N/A</v>
      </c>
      <c r="AJ38" s="583" t="e">
        <v>#N/A</v>
      </c>
      <c r="AK38" s="583" t="e">
        <v>#N/A</v>
      </c>
      <c r="AL38" s="583" t="e">
        <v>#N/A</v>
      </c>
      <c r="AM38" s="583" t="e">
        <v>#N/A</v>
      </c>
      <c r="AN38" s="583" t="e">
        <v>#N/A</v>
      </c>
      <c r="AO38" s="583" t="e">
        <v>#N/A</v>
      </c>
      <c r="AP38" s="581" t="s">
        <v>3626</v>
      </c>
    </row>
    <row r="39" spans="1:45" s="599" customFormat="1" ht="34.15" customHeight="1">
      <c r="A39" s="592" t="s">
        <v>3463</v>
      </c>
      <c r="B39" s="593" t="s">
        <v>3420</v>
      </c>
      <c r="C39" s="594" t="s">
        <v>4661</v>
      </c>
      <c r="D39" s="593" t="s">
        <v>3453</v>
      </c>
      <c r="E39" s="595" t="s">
        <v>4721</v>
      </c>
      <c r="F39" s="593" t="s">
        <v>3471</v>
      </c>
      <c r="G39" s="596" t="s">
        <v>4568</v>
      </c>
      <c r="H39" s="581" t="s">
        <v>26</v>
      </c>
      <c r="I39" s="597" t="s">
        <v>3434</v>
      </c>
      <c r="J39" s="600">
        <v>0</v>
      </c>
      <c r="K39" s="600">
        <v>1</v>
      </c>
      <c r="L39" s="601">
        <v>0.1</v>
      </c>
      <c r="M39" s="601">
        <v>0.2</v>
      </c>
      <c r="N39" s="601">
        <v>0.4</v>
      </c>
      <c r="O39" s="601">
        <v>0.6</v>
      </c>
      <c r="P39" s="601">
        <v>0.8</v>
      </c>
      <c r="Q39" s="601">
        <v>1</v>
      </c>
      <c r="R39" s="581" t="s">
        <v>4569</v>
      </c>
      <c r="S39" s="593" t="s">
        <v>3435</v>
      </c>
      <c r="T39" s="593" t="s">
        <v>4747</v>
      </c>
      <c r="U39" s="593" t="s">
        <v>4743</v>
      </c>
      <c r="V39" s="593" t="s">
        <v>4656</v>
      </c>
      <c r="W39" s="581"/>
      <c r="X39" s="581"/>
      <c r="Y39" s="581"/>
      <c r="Z39" s="581"/>
      <c r="AA39" s="580"/>
      <c r="AB39" s="581"/>
      <c r="AC39" s="581"/>
      <c r="AD39" s="581"/>
      <c r="AE39" s="581"/>
      <c r="AF39" s="581"/>
      <c r="AG39" s="581"/>
      <c r="AH39" s="581"/>
      <c r="AI39" s="583" t="e">
        <v>#N/A</v>
      </c>
      <c r="AJ39" s="583" t="e">
        <v>#N/A</v>
      </c>
      <c r="AK39" s="583" t="e">
        <v>#N/A</v>
      </c>
      <c r="AL39" s="583" t="e">
        <v>#N/A</v>
      </c>
      <c r="AM39" s="583" t="e">
        <v>#N/A</v>
      </c>
      <c r="AN39" s="583" t="e">
        <v>#N/A</v>
      </c>
      <c r="AO39" s="583" t="e">
        <v>#N/A</v>
      </c>
      <c r="AP39" s="581" t="s">
        <v>3626</v>
      </c>
      <c r="AQ39" s="581"/>
      <c r="AR39" s="581"/>
      <c r="AS39" s="581"/>
    </row>
    <row r="40" spans="1:45" s="599" customFormat="1" ht="34.15" customHeight="1">
      <c r="A40" s="592" t="s">
        <v>3463</v>
      </c>
      <c r="B40" s="593" t="s">
        <v>3420</v>
      </c>
      <c r="C40" s="594" t="s">
        <v>4661</v>
      </c>
      <c r="D40" s="593" t="s">
        <v>3453</v>
      </c>
      <c r="E40" s="595" t="s">
        <v>4721</v>
      </c>
      <c r="F40" s="593" t="s">
        <v>3471</v>
      </c>
      <c r="G40" s="596" t="s">
        <v>4568</v>
      </c>
      <c r="H40" s="581" t="s">
        <v>26</v>
      </c>
      <c r="I40" s="597" t="s">
        <v>3434</v>
      </c>
      <c r="J40" s="600">
        <v>0</v>
      </c>
      <c r="K40" s="600">
        <v>1</v>
      </c>
      <c r="L40" s="601">
        <v>0.1</v>
      </c>
      <c r="M40" s="601">
        <v>0.2</v>
      </c>
      <c r="N40" s="601">
        <v>0.4</v>
      </c>
      <c r="O40" s="601">
        <v>0.6</v>
      </c>
      <c r="P40" s="601">
        <v>0.8</v>
      </c>
      <c r="Q40" s="601">
        <v>1</v>
      </c>
      <c r="R40" s="581" t="s">
        <v>4569</v>
      </c>
      <c r="S40" s="593" t="s">
        <v>3435</v>
      </c>
      <c r="T40" s="593" t="s">
        <v>4748</v>
      </c>
      <c r="U40" s="593" t="s">
        <v>4743</v>
      </c>
      <c r="V40" s="593" t="s">
        <v>4656</v>
      </c>
      <c r="W40" s="581"/>
      <c r="X40" s="581"/>
      <c r="Y40" s="581"/>
      <c r="Z40" s="581"/>
      <c r="AA40" s="580"/>
      <c r="AB40" s="581"/>
      <c r="AC40" s="581"/>
      <c r="AD40" s="581"/>
      <c r="AE40" s="581"/>
      <c r="AF40" s="581"/>
      <c r="AG40" s="581"/>
      <c r="AH40" s="581"/>
      <c r="AI40" s="583" t="e">
        <v>#N/A</v>
      </c>
      <c r="AJ40" s="583" t="e">
        <v>#N/A</v>
      </c>
      <c r="AK40" s="583" t="e">
        <v>#N/A</v>
      </c>
      <c r="AL40" s="583" t="e">
        <v>#N/A</v>
      </c>
      <c r="AM40" s="583" t="e">
        <v>#N/A</v>
      </c>
      <c r="AN40" s="583" t="e">
        <v>#N/A</v>
      </c>
      <c r="AO40" s="583" t="e">
        <v>#N/A</v>
      </c>
      <c r="AP40" s="581" t="s">
        <v>3626</v>
      </c>
      <c r="AQ40" s="581"/>
      <c r="AR40" s="581"/>
      <c r="AS40" s="581"/>
    </row>
    <row r="41" spans="1:45" s="583" customFormat="1" ht="84" customHeight="1">
      <c r="A41" s="628" t="s">
        <v>3463</v>
      </c>
      <c r="B41" s="629" t="s">
        <v>3420</v>
      </c>
      <c r="C41" s="630" t="s">
        <v>4661</v>
      </c>
      <c r="D41" s="629" t="s">
        <v>3453</v>
      </c>
      <c r="E41" s="631" t="s">
        <v>4721</v>
      </c>
      <c r="F41" s="629" t="s">
        <v>3471</v>
      </c>
      <c r="G41" s="632" t="s">
        <v>4574</v>
      </c>
      <c r="H41" s="633" t="s">
        <v>26</v>
      </c>
      <c r="I41" s="634" t="s">
        <v>3434</v>
      </c>
      <c r="J41" s="635">
        <v>0</v>
      </c>
      <c r="K41" s="635">
        <v>1</v>
      </c>
      <c r="L41" s="636">
        <v>0.1</v>
      </c>
      <c r="M41" s="636">
        <v>0.2</v>
      </c>
      <c r="N41" s="636">
        <v>0.4</v>
      </c>
      <c r="O41" s="636">
        <v>0.6</v>
      </c>
      <c r="P41" s="636">
        <v>0.8</v>
      </c>
      <c r="Q41" s="636">
        <v>1</v>
      </c>
      <c r="R41" s="633" t="s">
        <v>4575</v>
      </c>
      <c r="S41" s="629" t="s">
        <v>3435</v>
      </c>
      <c r="T41" s="629" t="s">
        <v>4746</v>
      </c>
      <c r="U41" s="629" t="s">
        <v>4743</v>
      </c>
      <c r="V41" s="629" t="s">
        <v>4656</v>
      </c>
      <c r="W41" s="633"/>
      <c r="X41" s="633"/>
      <c r="Y41" s="633"/>
      <c r="Z41" s="633"/>
      <c r="AA41" s="585"/>
      <c r="AB41" s="586"/>
      <c r="AC41" s="586"/>
      <c r="AD41" s="586"/>
      <c r="AE41" s="586"/>
      <c r="AF41" s="586"/>
      <c r="AH41" s="581" t="s">
        <v>271</v>
      </c>
      <c r="AI41" s="583" t="s">
        <v>272</v>
      </c>
      <c r="AJ41" s="583" t="s">
        <v>2215</v>
      </c>
      <c r="AK41" s="583" t="s">
        <v>1108</v>
      </c>
      <c r="AL41" s="583" t="s">
        <v>2001</v>
      </c>
      <c r="AM41" s="583" t="s">
        <v>58</v>
      </c>
      <c r="AN41" s="583" t="s">
        <v>2212</v>
      </c>
      <c r="AO41" s="583" t="s">
        <v>41</v>
      </c>
      <c r="AP41" s="583" t="s">
        <v>3442</v>
      </c>
    </row>
    <row r="42" spans="1:45" s="599" customFormat="1" ht="34.15" customHeight="1">
      <c r="A42" s="628" t="s">
        <v>3463</v>
      </c>
      <c r="B42" s="629" t="s">
        <v>3420</v>
      </c>
      <c r="C42" s="630" t="s">
        <v>4661</v>
      </c>
      <c r="D42" s="629" t="s">
        <v>3453</v>
      </c>
      <c r="E42" s="631" t="s">
        <v>4721</v>
      </c>
      <c r="F42" s="629" t="s">
        <v>3471</v>
      </c>
      <c r="G42" s="632" t="s">
        <v>4574</v>
      </c>
      <c r="H42" s="633" t="s">
        <v>26</v>
      </c>
      <c r="I42" s="634" t="s">
        <v>3434</v>
      </c>
      <c r="J42" s="635">
        <v>0</v>
      </c>
      <c r="K42" s="635">
        <v>1</v>
      </c>
      <c r="L42" s="636">
        <v>0.1</v>
      </c>
      <c r="M42" s="636">
        <v>0.2</v>
      </c>
      <c r="N42" s="636">
        <v>0.4</v>
      </c>
      <c r="O42" s="636">
        <v>0.6</v>
      </c>
      <c r="P42" s="636">
        <v>0.8</v>
      </c>
      <c r="Q42" s="636">
        <v>1</v>
      </c>
      <c r="R42" s="633" t="s">
        <v>4575</v>
      </c>
      <c r="S42" s="629" t="s">
        <v>3435</v>
      </c>
      <c r="T42" s="629" t="s">
        <v>4747</v>
      </c>
      <c r="U42" s="629" t="s">
        <v>4743</v>
      </c>
      <c r="V42" s="629" t="s">
        <v>4656</v>
      </c>
      <c r="W42" s="633"/>
      <c r="X42" s="633"/>
      <c r="Y42" s="633"/>
      <c r="Z42" s="633"/>
      <c r="AA42" s="585"/>
      <c r="AB42" s="586"/>
      <c r="AC42" s="586"/>
      <c r="AD42" s="586"/>
      <c r="AE42" s="586"/>
      <c r="AF42" s="586"/>
      <c r="AG42" s="583"/>
      <c r="AH42" s="581" t="s">
        <v>271</v>
      </c>
      <c r="AI42" s="583" t="s">
        <v>272</v>
      </c>
      <c r="AJ42" s="583" t="s">
        <v>2215</v>
      </c>
      <c r="AK42" s="583" t="s">
        <v>1108</v>
      </c>
      <c r="AL42" s="583" t="s">
        <v>2001</v>
      </c>
      <c r="AM42" s="583" t="s">
        <v>58</v>
      </c>
      <c r="AN42" s="583" t="s">
        <v>2212</v>
      </c>
      <c r="AO42" s="583" t="s">
        <v>41</v>
      </c>
      <c r="AP42" s="583" t="s">
        <v>3442</v>
      </c>
      <c r="AQ42" s="583"/>
      <c r="AR42" s="583"/>
      <c r="AS42" s="583"/>
    </row>
    <row r="43" spans="1:45" s="599" customFormat="1" ht="34.15" customHeight="1">
      <c r="A43" s="628" t="s">
        <v>3463</v>
      </c>
      <c r="B43" s="629" t="s">
        <v>3420</v>
      </c>
      <c r="C43" s="630" t="s">
        <v>4661</v>
      </c>
      <c r="D43" s="629" t="s">
        <v>3453</v>
      </c>
      <c r="E43" s="631" t="s">
        <v>4721</v>
      </c>
      <c r="F43" s="629" t="s">
        <v>3471</v>
      </c>
      <c r="G43" s="632" t="s">
        <v>4574</v>
      </c>
      <c r="H43" s="633" t="s">
        <v>26</v>
      </c>
      <c r="I43" s="634" t="s">
        <v>3434</v>
      </c>
      <c r="J43" s="635">
        <v>0</v>
      </c>
      <c r="K43" s="635">
        <v>1</v>
      </c>
      <c r="L43" s="636">
        <v>0.1</v>
      </c>
      <c r="M43" s="636">
        <v>0.2</v>
      </c>
      <c r="N43" s="636">
        <v>0.4</v>
      </c>
      <c r="O43" s="636">
        <v>0.6</v>
      </c>
      <c r="P43" s="636">
        <v>0.8</v>
      </c>
      <c r="Q43" s="636">
        <v>1</v>
      </c>
      <c r="R43" s="633" t="s">
        <v>4575</v>
      </c>
      <c r="S43" s="629" t="s">
        <v>3435</v>
      </c>
      <c r="T43" s="629" t="s">
        <v>4748</v>
      </c>
      <c r="U43" s="629" t="s">
        <v>4743</v>
      </c>
      <c r="V43" s="629" t="s">
        <v>4656</v>
      </c>
      <c r="W43" s="633"/>
      <c r="X43" s="633"/>
      <c r="Y43" s="633"/>
      <c r="Z43" s="633"/>
      <c r="AA43" s="585"/>
      <c r="AB43" s="586"/>
      <c r="AC43" s="586"/>
      <c r="AD43" s="586"/>
      <c r="AE43" s="586"/>
      <c r="AF43" s="586"/>
      <c r="AG43" s="583"/>
      <c r="AH43" s="581" t="s">
        <v>271</v>
      </c>
      <c r="AI43" s="583" t="s">
        <v>272</v>
      </c>
      <c r="AJ43" s="583" t="s">
        <v>2215</v>
      </c>
      <c r="AK43" s="583" t="s">
        <v>1108</v>
      </c>
      <c r="AL43" s="583" t="s">
        <v>2001</v>
      </c>
      <c r="AM43" s="583" t="s">
        <v>58</v>
      </c>
      <c r="AN43" s="583" t="s">
        <v>2212</v>
      </c>
      <c r="AO43" s="583" t="s">
        <v>41</v>
      </c>
      <c r="AP43" s="583" t="s">
        <v>3442</v>
      </c>
      <c r="AQ43" s="583"/>
      <c r="AR43" s="583"/>
      <c r="AS43" s="583"/>
    </row>
    <row r="44" spans="1:45" s="582" customFormat="1" ht="82.5" customHeight="1">
      <c r="A44" s="592" t="s">
        <v>3463</v>
      </c>
      <c r="B44" s="593" t="s">
        <v>3420</v>
      </c>
      <c r="C44" s="594" t="s">
        <v>4661</v>
      </c>
      <c r="D44" s="593" t="s">
        <v>3453</v>
      </c>
      <c r="E44" s="595" t="s">
        <v>4721</v>
      </c>
      <c r="F44" s="593" t="s">
        <v>3471</v>
      </c>
      <c r="G44" s="596" t="s">
        <v>4582</v>
      </c>
      <c r="H44" s="581" t="s">
        <v>26</v>
      </c>
      <c r="I44" s="597" t="s">
        <v>3434</v>
      </c>
      <c r="J44" s="600">
        <v>0</v>
      </c>
      <c r="K44" s="600">
        <v>1</v>
      </c>
      <c r="L44" s="601">
        <v>0.1</v>
      </c>
      <c r="M44" s="601">
        <v>0.2</v>
      </c>
      <c r="N44" s="601">
        <v>0.4</v>
      </c>
      <c r="O44" s="601">
        <v>0.6</v>
      </c>
      <c r="P44" s="601">
        <v>0.8</v>
      </c>
      <c r="Q44" s="601">
        <v>1</v>
      </c>
      <c r="R44" s="581" t="s">
        <v>4575</v>
      </c>
      <c r="S44" s="593" t="s">
        <v>3435</v>
      </c>
      <c r="T44" s="593" t="s">
        <v>4746</v>
      </c>
      <c r="U44" s="593" t="s">
        <v>4743</v>
      </c>
      <c r="V44" s="593" t="s">
        <v>4656</v>
      </c>
      <c r="W44" s="581"/>
      <c r="X44" s="581"/>
      <c r="Y44" s="581"/>
      <c r="Z44" s="581"/>
      <c r="AA44" s="580"/>
      <c r="AB44" s="581"/>
      <c r="AC44" s="581"/>
      <c r="AD44" s="581"/>
      <c r="AE44" s="581"/>
      <c r="AF44" s="581"/>
      <c r="AH44" s="581"/>
      <c r="AI44" s="583" t="e">
        <v>#N/A</v>
      </c>
      <c r="AJ44" s="583" t="e">
        <v>#N/A</v>
      </c>
      <c r="AK44" s="583" t="e">
        <v>#N/A</v>
      </c>
      <c r="AL44" s="583" t="e">
        <v>#N/A</v>
      </c>
      <c r="AM44" s="583" t="e">
        <v>#N/A</v>
      </c>
      <c r="AN44" s="583" t="e">
        <v>#N/A</v>
      </c>
      <c r="AO44" s="583" t="e">
        <v>#N/A</v>
      </c>
      <c r="AP44" s="582" t="s">
        <v>3438</v>
      </c>
    </row>
    <row r="45" spans="1:45" s="582" customFormat="1" ht="34.15" customHeight="1">
      <c r="A45" s="592" t="s">
        <v>3463</v>
      </c>
      <c r="B45" s="593" t="s">
        <v>3420</v>
      </c>
      <c r="C45" s="594" t="s">
        <v>4661</v>
      </c>
      <c r="D45" s="593" t="s">
        <v>3453</v>
      </c>
      <c r="E45" s="595" t="s">
        <v>4721</v>
      </c>
      <c r="F45" s="593" t="s">
        <v>3471</v>
      </c>
      <c r="G45" s="596" t="s">
        <v>4582</v>
      </c>
      <c r="H45" s="581" t="s">
        <v>26</v>
      </c>
      <c r="I45" s="597" t="s">
        <v>3434</v>
      </c>
      <c r="J45" s="600">
        <v>0</v>
      </c>
      <c r="K45" s="600">
        <v>1</v>
      </c>
      <c r="L45" s="601">
        <v>0.1</v>
      </c>
      <c r="M45" s="601">
        <v>0.2</v>
      </c>
      <c r="N45" s="601">
        <v>0.4</v>
      </c>
      <c r="O45" s="601">
        <v>0.6</v>
      </c>
      <c r="P45" s="601">
        <v>0.8</v>
      </c>
      <c r="Q45" s="601">
        <v>1</v>
      </c>
      <c r="R45" s="581" t="s">
        <v>4575</v>
      </c>
      <c r="S45" s="593" t="s">
        <v>3435</v>
      </c>
      <c r="T45" s="593" t="s">
        <v>4747</v>
      </c>
      <c r="U45" s="593" t="s">
        <v>4743</v>
      </c>
      <c r="V45" s="593" t="s">
        <v>4656</v>
      </c>
      <c r="W45" s="581"/>
      <c r="X45" s="581"/>
      <c r="Y45" s="581"/>
      <c r="Z45" s="581"/>
      <c r="AA45" s="580"/>
      <c r="AB45" s="581"/>
      <c r="AC45" s="581"/>
      <c r="AD45" s="581"/>
      <c r="AE45" s="581"/>
      <c r="AF45" s="581"/>
      <c r="AH45" s="581"/>
      <c r="AI45" s="583" t="e">
        <v>#N/A</v>
      </c>
      <c r="AJ45" s="583" t="e">
        <v>#N/A</v>
      </c>
      <c r="AK45" s="583" t="e">
        <v>#N/A</v>
      </c>
      <c r="AL45" s="583" t="e">
        <v>#N/A</v>
      </c>
      <c r="AM45" s="583" t="e">
        <v>#N/A</v>
      </c>
      <c r="AN45" s="583" t="e">
        <v>#N/A</v>
      </c>
      <c r="AO45" s="583" t="e">
        <v>#N/A</v>
      </c>
      <c r="AP45" s="582" t="s">
        <v>3438</v>
      </c>
    </row>
    <row r="46" spans="1:45" s="582" customFormat="1" ht="34.15" customHeight="1">
      <c r="A46" s="592" t="s">
        <v>3463</v>
      </c>
      <c r="B46" s="593" t="s">
        <v>3420</v>
      </c>
      <c r="C46" s="594" t="s">
        <v>4661</v>
      </c>
      <c r="D46" s="593" t="s">
        <v>3453</v>
      </c>
      <c r="E46" s="595" t="s">
        <v>4721</v>
      </c>
      <c r="F46" s="593" t="s">
        <v>3471</v>
      </c>
      <c r="G46" s="596" t="s">
        <v>4582</v>
      </c>
      <c r="H46" s="581" t="s">
        <v>26</v>
      </c>
      <c r="I46" s="597" t="s">
        <v>3434</v>
      </c>
      <c r="J46" s="600">
        <v>0</v>
      </c>
      <c r="K46" s="600">
        <v>1</v>
      </c>
      <c r="L46" s="601">
        <v>0.1</v>
      </c>
      <c r="M46" s="601">
        <v>0.2</v>
      </c>
      <c r="N46" s="601">
        <v>0.4</v>
      </c>
      <c r="O46" s="601">
        <v>0.6</v>
      </c>
      <c r="P46" s="601">
        <v>0.8</v>
      </c>
      <c r="Q46" s="601">
        <v>1</v>
      </c>
      <c r="R46" s="581" t="s">
        <v>4575</v>
      </c>
      <c r="S46" s="593" t="s">
        <v>3435</v>
      </c>
      <c r="T46" s="593" t="s">
        <v>4748</v>
      </c>
      <c r="U46" s="593" t="s">
        <v>4743</v>
      </c>
      <c r="V46" s="593" t="s">
        <v>4656</v>
      </c>
      <c r="W46" s="581"/>
      <c r="X46" s="581"/>
      <c r="Y46" s="581"/>
      <c r="Z46" s="581"/>
      <c r="AA46" s="580"/>
      <c r="AB46" s="581"/>
      <c r="AC46" s="581"/>
      <c r="AD46" s="581"/>
      <c r="AE46" s="581"/>
      <c r="AF46" s="581"/>
      <c r="AH46" s="581"/>
      <c r="AI46" s="583" t="e">
        <v>#N/A</v>
      </c>
      <c r="AJ46" s="583" t="e">
        <v>#N/A</v>
      </c>
      <c r="AK46" s="583" t="e">
        <v>#N/A</v>
      </c>
      <c r="AL46" s="583" t="e">
        <v>#N/A</v>
      </c>
      <c r="AM46" s="583" t="e">
        <v>#N/A</v>
      </c>
      <c r="AN46" s="583" t="e">
        <v>#N/A</v>
      </c>
      <c r="AO46" s="583" t="e">
        <v>#N/A</v>
      </c>
      <c r="AP46" s="582" t="s">
        <v>3438</v>
      </c>
    </row>
    <row r="47" spans="1:45" ht="65.25" customHeight="1">
      <c r="A47" s="628" t="s">
        <v>3463</v>
      </c>
      <c r="B47" s="629" t="s">
        <v>3420</v>
      </c>
      <c r="C47" s="630" t="s">
        <v>4661</v>
      </c>
      <c r="D47" s="629" t="s">
        <v>3453</v>
      </c>
      <c r="E47" s="631" t="s">
        <v>4721</v>
      </c>
      <c r="F47" s="629" t="s">
        <v>3471</v>
      </c>
      <c r="G47" s="632" t="s">
        <v>4576</v>
      </c>
      <c r="H47" s="633" t="s">
        <v>26</v>
      </c>
      <c r="I47" s="634" t="s">
        <v>3434</v>
      </c>
      <c r="J47" s="635">
        <v>0</v>
      </c>
      <c r="K47" s="635">
        <v>1</v>
      </c>
      <c r="L47" s="636">
        <v>0.1</v>
      </c>
      <c r="M47" s="636">
        <v>0.2</v>
      </c>
      <c r="N47" s="636">
        <v>0.4</v>
      </c>
      <c r="O47" s="636">
        <v>0.6</v>
      </c>
      <c r="P47" s="636">
        <v>0.8</v>
      </c>
      <c r="Q47" s="636">
        <v>1</v>
      </c>
      <c r="R47" s="633" t="s">
        <v>4577</v>
      </c>
      <c r="S47" s="629" t="s">
        <v>3435</v>
      </c>
      <c r="T47" s="629" t="s">
        <v>4746</v>
      </c>
      <c r="U47" s="629" t="s">
        <v>4743</v>
      </c>
      <c r="V47" s="629" t="s">
        <v>4656</v>
      </c>
      <c r="W47" s="633"/>
      <c r="X47" s="633"/>
      <c r="Y47" s="633"/>
      <c r="Z47" s="633"/>
      <c r="AA47" s="639"/>
      <c r="AB47" s="633"/>
      <c r="AC47" s="633"/>
      <c r="AD47" s="633"/>
      <c r="AE47" s="633"/>
      <c r="AF47" s="633"/>
      <c r="AG47" s="633"/>
      <c r="AH47" s="633"/>
      <c r="AI47" s="640" t="e">
        <v>#N/A</v>
      </c>
      <c r="AJ47" s="640" t="e">
        <v>#N/A</v>
      </c>
      <c r="AK47" s="640" t="e">
        <v>#N/A</v>
      </c>
      <c r="AL47" s="640" t="e">
        <v>#N/A</v>
      </c>
      <c r="AM47" s="640" t="e">
        <v>#N/A</v>
      </c>
      <c r="AN47" s="640" t="e">
        <v>#N/A</v>
      </c>
      <c r="AO47" s="640" t="e">
        <v>#N/A</v>
      </c>
      <c r="AP47" s="641" t="s">
        <v>3438</v>
      </c>
      <c r="AQ47" s="633"/>
      <c r="AR47" s="633"/>
      <c r="AS47" s="633"/>
    </row>
    <row r="48" spans="1:45" s="584" customFormat="1" ht="34.15" customHeight="1">
      <c r="A48" s="628" t="s">
        <v>3463</v>
      </c>
      <c r="B48" s="629" t="s">
        <v>3420</v>
      </c>
      <c r="C48" s="630" t="s">
        <v>4661</v>
      </c>
      <c r="D48" s="629" t="s">
        <v>3453</v>
      </c>
      <c r="E48" s="631" t="s">
        <v>4721</v>
      </c>
      <c r="F48" s="629" t="s">
        <v>3471</v>
      </c>
      <c r="G48" s="632" t="s">
        <v>4576</v>
      </c>
      <c r="H48" s="633" t="s">
        <v>26</v>
      </c>
      <c r="I48" s="634" t="s">
        <v>3434</v>
      </c>
      <c r="J48" s="635">
        <v>0</v>
      </c>
      <c r="K48" s="635">
        <v>1</v>
      </c>
      <c r="L48" s="636">
        <v>0.1</v>
      </c>
      <c r="M48" s="636">
        <v>0.2</v>
      </c>
      <c r="N48" s="636">
        <v>0.4</v>
      </c>
      <c r="O48" s="636">
        <v>0.6</v>
      </c>
      <c r="P48" s="636">
        <v>0.8</v>
      </c>
      <c r="Q48" s="636">
        <v>1</v>
      </c>
      <c r="R48" s="633" t="s">
        <v>4577</v>
      </c>
      <c r="S48" s="629" t="s">
        <v>3435</v>
      </c>
      <c r="T48" s="629" t="s">
        <v>4747</v>
      </c>
      <c r="U48" s="629" t="s">
        <v>4743</v>
      </c>
      <c r="V48" s="629" t="s">
        <v>4656</v>
      </c>
      <c r="W48" s="633"/>
      <c r="X48" s="633"/>
      <c r="Y48" s="633"/>
      <c r="Z48" s="633"/>
      <c r="AA48" s="639"/>
      <c r="AB48" s="633"/>
      <c r="AC48" s="633"/>
      <c r="AD48" s="633"/>
      <c r="AE48" s="633"/>
      <c r="AF48" s="633"/>
      <c r="AG48" s="633"/>
      <c r="AH48" s="633"/>
      <c r="AI48" s="640" t="e">
        <v>#N/A</v>
      </c>
      <c r="AJ48" s="640" t="e">
        <v>#N/A</v>
      </c>
      <c r="AK48" s="640" t="e">
        <v>#N/A</v>
      </c>
      <c r="AL48" s="640" t="e">
        <v>#N/A</v>
      </c>
      <c r="AM48" s="640" t="e">
        <v>#N/A</v>
      </c>
      <c r="AN48" s="640" t="e">
        <v>#N/A</v>
      </c>
      <c r="AO48" s="640" t="e">
        <v>#N/A</v>
      </c>
      <c r="AP48" s="641" t="s">
        <v>3438</v>
      </c>
      <c r="AQ48" s="633"/>
      <c r="AR48" s="633"/>
      <c r="AS48" s="633"/>
    </row>
    <row r="49" spans="1:45" s="584" customFormat="1" ht="34.15" customHeight="1">
      <c r="A49" s="628" t="s">
        <v>3463</v>
      </c>
      <c r="B49" s="629" t="s">
        <v>3420</v>
      </c>
      <c r="C49" s="630" t="s">
        <v>4661</v>
      </c>
      <c r="D49" s="629" t="s">
        <v>3453</v>
      </c>
      <c r="E49" s="631" t="s">
        <v>4721</v>
      </c>
      <c r="F49" s="629" t="s">
        <v>3471</v>
      </c>
      <c r="G49" s="632" t="s">
        <v>4576</v>
      </c>
      <c r="H49" s="633" t="s">
        <v>26</v>
      </c>
      <c r="I49" s="634" t="s">
        <v>3434</v>
      </c>
      <c r="J49" s="635">
        <v>0</v>
      </c>
      <c r="K49" s="635">
        <v>1</v>
      </c>
      <c r="L49" s="636">
        <v>0.1</v>
      </c>
      <c r="M49" s="636">
        <v>0.2</v>
      </c>
      <c r="N49" s="636">
        <v>0.4</v>
      </c>
      <c r="O49" s="636">
        <v>0.6</v>
      </c>
      <c r="P49" s="636">
        <v>0.8</v>
      </c>
      <c r="Q49" s="636">
        <v>1</v>
      </c>
      <c r="R49" s="633" t="s">
        <v>4577</v>
      </c>
      <c r="S49" s="629" t="s">
        <v>3435</v>
      </c>
      <c r="T49" s="629" t="s">
        <v>4748</v>
      </c>
      <c r="U49" s="629" t="s">
        <v>4743</v>
      </c>
      <c r="V49" s="629" t="s">
        <v>4656</v>
      </c>
      <c r="W49" s="633"/>
      <c r="X49" s="633"/>
      <c r="Y49" s="633"/>
      <c r="Z49" s="633"/>
      <c r="AA49" s="639"/>
      <c r="AB49" s="633"/>
      <c r="AC49" s="633"/>
      <c r="AD49" s="633"/>
      <c r="AE49" s="633"/>
      <c r="AF49" s="633"/>
      <c r="AG49" s="633"/>
      <c r="AH49" s="633"/>
      <c r="AI49" s="640" t="e">
        <v>#N/A</v>
      </c>
      <c r="AJ49" s="640" t="e">
        <v>#N/A</v>
      </c>
      <c r="AK49" s="640" t="e">
        <v>#N/A</v>
      </c>
      <c r="AL49" s="640" t="e">
        <v>#N/A</v>
      </c>
      <c r="AM49" s="640" t="e">
        <v>#N/A</v>
      </c>
      <c r="AN49" s="640" t="e">
        <v>#N/A</v>
      </c>
      <c r="AO49" s="640" t="e">
        <v>#N/A</v>
      </c>
      <c r="AP49" s="641" t="s">
        <v>3438</v>
      </c>
      <c r="AQ49" s="633"/>
      <c r="AR49" s="633"/>
      <c r="AS49" s="633"/>
    </row>
    <row r="50" spans="1:45" s="584" customFormat="1" ht="89.25" customHeight="1">
      <c r="A50" s="592" t="s">
        <v>3463</v>
      </c>
      <c r="B50" s="593" t="s">
        <v>3420</v>
      </c>
      <c r="C50" s="594" t="s">
        <v>4661</v>
      </c>
      <c r="D50" s="593" t="s">
        <v>3453</v>
      </c>
      <c r="E50" s="595" t="s">
        <v>4721</v>
      </c>
      <c r="F50" s="593" t="s">
        <v>3471</v>
      </c>
      <c r="G50" s="596" t="s">
        <v>4572</v>
      </c>
      <c r="H50" s="581" t="s">
        <v>26</v>
      </c>
      <c r="I50" s="597" t="s">
        <v>3434</v>
      </c>
      <c r="J50" s="600">
        <v>0</v>
      </c>
      <c r="K50" s="600">
        <v>1</v>
      </c>
      <c r="L50" s="601">
        <v>0.1</v>
      </c>
      <c r="M50" s="601">
        <v>0.2</v>
      </c>
      <c r="N50" s="601">
        <v>0.4</v>
      </c>
      <c r="O50" s="601">
        <v>0.6</v>
      </c>
      <c r="P50" s="601">
        <v>0.8</v>
      </c>
      <c r="Q50" s="601">
        <v>1</v>
      </c>
      <c r="R50" s="581" t="s">
        <v>4750</v>
      </c>
      <c r="S50" s="593" t="s">
        <v>3435</v>
      </c>
      <c r="T50" s="593" t="s">
        <v>4746</v>
      </c>
      <c r="U50" s="593" t="s">
        <v>4743</v>
      </c>
      <c r="V50" s="593" t="s">
        <v>4656</v>
      </c>
      <c r="W50" s="581"/>
      <c r="X50" s="581"/>
      <c r="Y50" s="581"/>
      <c r="Z50" s="581"/>
      <c r="AA50" s="580"/>
      <c r="AB50" s="581"/>
      <c r="AC50" s="581"/>
      <c r="AD50" s="581"/>
      <c r="AE50" s="581"/>
      <c r="AF50" s="581"/>
      <c r="AH50" s="581"/>
      <c r="AI50" s="583" t="e">
        <v>#N/A</v>
      </c>
      <c r="AJ50" s="583" t="e">
        <v>#N/A</v>
      </c>
      <c r="AK50" s="583" t="e">
        <v>#N/A</v>
      </c>
      <c r="AL50" s="583" t="e">
        <v>#N/A</v>
      </c>
      <c r="AM50" s="583" t="e">
        <v>#N/A</v>
      </c>
      <c r="AN50" s="583" t="e">
        <v>#N/A</v>
      </c>
      <c r="AO50" s="583" t="e">
        <v>#N/A</v>
      </c>
      <c r="AP50" s="582" t="s">
        <v>3438</v>
      </c>
    </row>
    <row r="51" spans="1:45" s="599" customFormat="1" ht="34.15" customHeight="1">
      <c r="A51" s="592" t="s">
        <v>3463</v>
      </c>
      <c r="B51" s="593" t="s">
        <v>3420</v>
      </c>
      <c r="C51" s="594" t="s">
        <v>4661</v>
      </c>
      <c r="D51" s="593" t="s">
        <v>3453</v>
      </c>
      <c r="E51" s="595" t="s">
        <v>4721</v>
      </c>
      <c r="F51" s="593" t="s">
        <v>3471</v>
      </c>
      <c r="G51" s="596" t="s">
        <v>4572</v>
      </c>
      <c r="H51" s="581" t="s">
        <v>26</v>
      </c>
      <c r="I51" s="597" t="s">
        <v>3434</v>
      </c>
      <c r="J51" s="600">
        <v>0</v>
      </c>
      <c r="K51" s="600">
        <v>1</v>
      </c>
      <c r="L51" s="601">
        <v>0.1</v>
      </c>
      <c r="M51" s="601">
        <v>0.2</v>
      </c>
      <c r="N51" s="601">
        <v>0.4</v>
      </c>
      <c r="O51" s="601">
        <v>0.6</v>
      </c>
      <c r="P51" s="601">
        <v>0.8</v>
      </c>
      <c r="Q51" s="601">
        <v>1</v>
      </c>
      <c r="R51" s="581" t="s">
        <v>4750</v>
      </c>
      <c r="S51" s="593" t="s">
        <v>3435</v>
      </c>
      <c r="T51" s="593" t="s">
        <v>4747</v>
      </c>
      <c r="U51" s="593" t="s">
        <v>4743</v>
      </c>
      <c r="V51" s="593" t="s">
        <v>4656</v>
      </c>
      <c r="W51" s="581"/>
      <c r="X51" s="581"/>
      <c r="Y51" s="581"/>
      <c r="Z51" s="581"/>
      <c r="AA51" s="580"/>
      <c r="AB51" s="581"/>
      <c r="AC51" s="581"/>
      <c r="AD51" s="581"/>
      <c r="AE51" s="581"/>
      <c r="AF51" s="581"/>
      <c r="AG51" s="584"/>
      <c r="AH51" s="581"/>
      <c r="AI51" s="583" t="e">
        <v>#N/A</v>
      </c>
      <c r="AJ51" s="583" t="e">
        <v>#N/A</v>
      </c>
      <c r="AK51" s="583" t="e">
        <v>#N/A</v>
      </c>
      <c r="AL51" s="583" t="e">
        <v>#N/A</v>
      </c>
      <c r="AM51" s="583" t="e">
        <v>#N/A</v>
      </c>
      <c r="AN51" s="583" t="e">
        <v>#N/A</v>
      </c>
      <c r="AO51" s="583" t="e">
        <v>#N/A</v>
      </c>
      <c r="AP51" s="582" t="s">
        <v>3438</v>
      </c>
      <c r="AQ51" s="584"/>
      <c r="AR51" s="584"/>
      <c r="AS51" s="584"/>
    </row>
    <row r="52" spans="1:45" s="599" customFormat="1" ht="34.15" customHeight="1">
      <c r="A52" s="592" t="s">
        <v>3463</v>
      </c>
      <c r="B52" s="593" t="s">
        <v>3420</v>
      </c>
      <c r="C52" s="594" t="s">
        <v>4661</v>
      </c>
      <c r="D52" s="593" t="s">
        <v>3453</v>
      </c>
      <c r="E52" s="595" t="s">
        <v>4721</v>
      </c>
      <c r="F52" s="593" t="s">
        <v>3471</v>
      </c>
      <c r="G52" s="596" t="s">
        <v>4572</v>
      </c>
      <c r="H52" s="581" t="s">
        <v>26</v>
      </c>
      <c r="I52" s="597" t="s">
        <v>3434</v>
      </c>
      <c r="J52" s="600">
        <v>0</v>
      </c>
      <c r="K52" s="600">
        <v>1</v>
      </c>
      <c r="L52" s="601">
        <v>0.1</v>
      </c>
      <c r="M52" s="601">
        <v>0.2</v>
      </c>
      <c r="N52" s="601">
        <v>0.4</v>
      </c>
      <c r="O52" s="601">
        <v>0.6</v>
      </c>
      <c r="P52" s="601">
        <v>0.8</v>
      </c>
      <c r="Q52" s="601">
        <v>1</v>
      </c>
      <c r="R52" s="581" t="s">
        <v>4750</v>
      </c>
      <c r="S52" s="593" t="s">
        <v>3435</v>
      </c>
      <c r="T52" s="593" t="s">
        <v>4748</v>
      </c>
      <c r="U52" s="593" t="s">
        <v>4743</v>
      </c>
      <c r="V52" s="593" t="s">
        <v>4656</v>
      </c>
      <c r="W52" s="581"/>
      <c r="X52" s="581"/>
      <c r="Y52" s="581"/>
      <c r="Z52" s="581"/>
      <c r="AA52" s="580"/>
      <c r="AB52" s="581"/>
      <c r="AC52" s="581"/>
      <c r="AD52" s="581"/>
      <c r="AE52" s="581"/>
      <c r="AF52" s="581"/>
      <c r="AG52" s="584"/>
      <c r="AH52" s="581"/>
      <c r="AI52" s="583" t="e">
        <v>#N/A</v>
      </c>
      <c r="AJ52" s="583" t="e">
        <v>#N/A</v>
      </c>
      <c r="AK52" s="583" t="e">
        <v>#N/A</v>
      </c>
      <c r="AL52" s="583" t="e">
        <v>#N/A</v>
      </c>
      <c r="AM52" s="583" t="e">
        <v>#N/A</v>
      </c>
      <c r="AN52" s="583" t="e">
        <v>#N/A</v>
      </c>
      <c r="AO52" s="583" t="e">
        <v>#N/A</v>
      </c>
      <c r="AP52" s="582" t="s">
        <v>3438</v>
      </c>
      <c r="AQ52" s="584"/>
      <c r="AR52" s="584"/>
      <c r="AS52" s="584"/>
    </row>
    <row r="53" spans="1:45" s="583" customFormat="1" ht="84" customHeight="1">
      <c r="A53" s="628" t="s">
        <v>3463</v>
      </c>
      <c r="B53" s="629" t="s">
        <v>3420</v>
      </c>
      <c r="C53" s="630" t="s">
        <v>4661</v>
      </c>
      <c r="D53" s="629" t="s">
        <v>3453</v>
      </c>
      <c r="E53" s="631" t="s">
        <v>4721</v>
      </c>
      <c r="F53" s="629" t="s">
        <v>3471</v>
      </c>
      <c r="G53" s="632" t="s">
        <v>4573</v>
      </c>
      <c r="H53" s="633" t="s">
        <v>26</v>
      </c>
      <c r="I53" s="634" t="s">
        <v>3434</v>
      </c>
      <c r="J53" s="635">
        <v>0</v>
      </c>
      <c r="K53" s="635">
        <v>1</v>
      </c>
      <c r="L53" s="636">
        <v>0.1</v>
      </c>
      <c r="M53" s="636">
        <v>0.2</v>
      </c>
      <c r="N53" s="636">
        <v>0.4</v>
      </c>
      <c r="O53" s="636">
        <v>0.6</v>
      </c>
      <c r="P53" s="636">
        <v>0.8</v>
      </c>
      <c r="Q53" s="636">
        <v>1</v>
      </c>
      <c r="R53" s="633" t="s">
        <v>4751</v>
      </c>
      <c r="S53" s="629" t="s">
        <v>3435</v>
      </c>
      <c r="T53" s="629" t="s">
        <v>4746</v>
      </c>
      <c r="U53" s="629" t="s">
        <v>4743</v>
      </c>
      <c r="V53" s="629" t="s">
        <v>4656</v>
      </c>
      <c r="W53" s="633"/>
      <c r="X53" s="633"/>
      <c r="Y53" s="633"/>
      <c r="Z53" s="633"/>
      <c r="AA53" s="585"/>
      <c r="AB53" s="586"/>
      <c r="AC53" s="586"/>
      <c r="AD53" s="586"/>
      <c r="AE53" s="586"/>
      <c r="AF53" s="586"/>
      <c r="AH53" s="581" t="s">
        <v>345</v>
      </c>
      <c r="AI53" s="583" t="s">
        <v>346</v>
      </c>
      <c r="AJ53" s="583" t="s">
        <v>835</v>
      </c>
      <c r="AK53" s="583" t="s">
        <v>1375</v>
      </c>
      <c r="AL53" s="583" t="s">
        <v>485</v>
      </c>
      <c r="AM53" s="583" t="s">
        <v>2459</v>
      </c>
      <c r="AN53" s="583" t="s">
        <v>2460</v>
      </c>
      <c r="AO53" s="583" t="s">
        <v>31</v>
      </c>
      <c r="AP53" s="583" t="s">
        <v>3442</v>
      </c>
    </row>
    <row r="54" spans="1:45" s="599" customFormat="1" ht="34.15" customHeight="1">
      <c r="A54" s="628" t="s">
        <v>3463</v>
      </c>
      <c r="B54" s="629" t="s">
        <v>3420</v>
      </c>
      <c r="C54" s="630" t="s">
        <v>4661</v>
      </c>
      <c r="D54" s="629" t="s">
        <v>3453</v>
      </c>
      <c r="E54" s="631" t="s">
        <v>4721</v>
      </c>
      <c r="F54" s="629" t="s">
        <v>3471</v>
      </c>
      <c r="G54" s="632" t="s">
        <v>4573</v>
      </c>
      <c r="H54" s="633" t="s">
        <v>26</v>
      </c>
      <c r="I54" s="634" t="s">
        <v>3434</v>
      </c>
      <c r="J54" s="635">
        <v>0</v>
      </c>
      <c r="K54" s="635">
        <v>1</v>
      </c>
      <c r="L54" s="636">
        <v>0.1</v>
      </c>
      <c r="M54" s="636">
        <v>0.2</v>
      </c>
      <c r="N54" s="636">
        <v>0.4</v>
      </c>
      <c r="O54" s="636">
        <v>0.6</v>
      </c>
      <c r="P54" s="636">
        <v>0.8</v>
      </c>
      <c r="Q54" s="636">
        <v>1</v>
      </c>
      <c r="R54" s="633" t="s">
        <v>4751</v>
      </c>
      <c r="S54" s="629" t="s">
        <v>3435</v>
      </c>
      <c r="T54" s="629" t="s">
        <v>4747</v>
      </c>
      <c r="U54" s="629" t="s">
        <v>4743</v>
      </c>
      <c r="V54" s="629" t="s">
        <v>4656</v>
      </c>
      <c r="W54" s="633"/>
      <c r="X54" s="633"/>
      <c r="Y54" s="633"/>
      <c r="Z54" s="633"/>
      <c r="AA54" s="585"/>
      <c r="AB54" s="586"/>
      <c r="AC54" s="586"/>
      <c r="AD54" s="586"/>
      <c r="AE54" s="586"/>
      <c r="AF54" s="586"/>
      <c r="AG54" s="583"/>
      <c r="AH54" s="581" t="s">
        <v>345</v>
      </c>
      <c r="AI54" s="583" t="s">
        <v>346</v>
      </c>
      <c r="AJ54" s="583" t="s">
        <v>835</v>
      </c>
      <c r="AK54" s="583" t="s">
        <v>1375</v>
      </c>
      <c r="AL54" s="583" t="s">
        <v>485</v>
      </c>
      <c r="AM54" s="583" t="s">
        <v>2459</v>
      </c>
      <c r="AN54" s="583" t="s">
        <v>2460</v>
      </c>
      <c r="AO54" s="583" t="s">
        <v>31</v>
      </c>
      <c r="AP54" s="583" t="s">
        <v>3442</v>
      </c>
      <c r="AQ54" s="583"/>
      <c r="AR54" s="583"/>
      <c r="AS54" s="583"/>
    </row>
    <row r="55" spans="1:45" s="599" customFormat="1" ht="34.15" customHeight="1">
      <c r="A55" s="628" t="s">
        <v>3463</v>
      </c>
      <c r="B55" s="629" t="s">
        <v>3420</v>
      </c>
      <c r="C55" s="630" t="s">
        <v>4661</v>
      </c>
      <c r="D55" s="629" t="s">
        <v>3453</v>
      </c>
      <c r="E55" s="631" t="s">
        <v>4721</v>
      </c>
      <c r="F55" s="629" t="s">
        <v>3471</v>
      </c>
      <c r="G55" s="632" t="s">
        <v>4573</v>
      </c>
      <c r="H55" s="633" t="s">
        <v>26</v>
      </c>
      <c r="I55" s="634" t="s">
        <v>3434</v>
      </c>
      <c r="J55" s="635">
        <v>0</v>
      </c>
      <c r="K55" s="635">
        <v>1</v>
      </c>
      <c r="L55" s="636">
        <v>0.1</v>
      </c>
      <c r="M55" s="636">
        <v>0.2</v>
      </c>
      <c r="N55" s="636">
        <v>0.4</v>
      </c>
      <c r="O55" s="636">
        <v>0.6</v>
      </c>
      <c r="P55" s="636">
        <v>0.8</v>
      </c>
      <c r="Q55" s="636">
        <v>1</v>
      </c>
      <c r="R55" s="633" t="s">
        <v>4751</v>
      </c>
      <c r="S55" s="629" t="s">
        <v>3435</v>
      </c>
      <c r="T55" s="629" t="s">
        <v>4748</v>
      </c>
      <c r="U55" s="629" t="s">
        <v>4743</v>
      </c>
      <c r="V55" s="629" t="s">
        <v>4656</v>
      </c>
      <c r="W55" s="633"/>
      <c r="X55" s="633"/>
      <c r="Y55" s="633"/>
      <c r="Z55" s="633"/>
      <c r="AA55" s="585"/>
      <c r="AB55" s="586"/>
      <c r="AC55" s="586"/>
      <c r="AD55" s="586"/>
      <c r="AE55" s="586"/>
      <c r="AF55" s="586"/>
      <c r="AG55" s="583"/>
      <c r="AH55" s="581" t="s">
        <v>345</v>
      </c>
      <c r="AI55" s="583" t="s">
        <v>346</v>
      </c>
      <c r="AJ55" s="583" t="s">
        <v>835</v>
      </c>
      <c r="AK55" s="583" t="s">
        <v>1375</v>
      </c>
      <c r="AL55" s="583" t="s">
        <v>485</v>
      </c>
      <c r="AM55" s="583" t="s">
        <v>2459</v>
      </c>
      <c r="AN55" s="583" t="s">
        <v>2460</v>
      </c>
      <c r="AO55" s="583" t="s">
        <v>31</v>
      </c>
      <c r="AP55" s="583" t="s">
        <v>3442</v>
      </c>
      <c r="AQ55" s="583"/>
      <c r="AR55" s="583"/>
      <c r="AS55" s="583"/>
    </row>
    <row r="56" spans="1:45" s="715" customFormat="1" ht="96" customHeight="1">
      <c r="A56" s="677" t="s">
        <v>6936</v>
      </c>
      <c r="B56" s="677" t="s">
        <v>3420</v>
      </c>
      <c r="C56" s="680" t="s">
        <v>4661</v>
      </c>
      <c r="D56" s="677" t="s">
        <v>3453</v>
      </c>
      <c r="E56" s="681" t="s">
        <v>4721</v>
      </c>
      <c r="F56" s="677" t="s">
        <v>3471</v>
      </c>
      <c r="G56" s="714" t="s">
        <v>6962</v>
      </c>
      <c r="H56" s="678" t="s">
        <v>26</v>
      </c>
      <c r="I56" s="597" t="s">
        <v>3434</v>
      </c>
      <c r="J56" s="600">
        <v>0</v>
      </c>
      <c r="K56" s="600">
        <v>1</v>
      </c>
      <c r="L56" s="601">
        <v>0.1</v>
      </c>
      <c r="M56" s="601">
        <v>0.2</v>
      </c>
      <c r="N56" s="601">
        <v>0.4</v>
      </c>
      <c r="O56" s="601">
        <v>0.6</v>
      </c>
      <c r="P56" s="601">
        <v>0.8</v>
      </c>
      <c r="Q56" s="601">
        <v>1</v>
      </c>
      <c r="R56" s="678" t="s">
        <v>4752</v>
      </c>
      <c r="S56" s="677" t="s">
        <v>3435</v>
      </c>
      <c r="T56" s="677" t="s">
        <v>4746</v>
      </c>
      <c r="U56" s="677" t="s">
        <v>4743</v>
      </c>
      <c r="V56" s="677" t="s">
        <v>4656</v>
      </c>
      <c r="W56" s="678"/>
      <c r="X56" s="678"/>
      <c r="Y56" s="678"/>
      <c r="Z56" s="678"/>
      <c r="AA56" s="580"/>
      <c r="AB56" s="581"/>
      <c r="AC56" s="581"/>
      <c r="AD56" s="581"/>
      <c r="AE56" s="581"/>
      <c r="AF56" s="581"/>
      <c r="AG56" s="582"/>
      <c r="AH56" s="581"/>
      <c r="AI56" s="583" t="e">
        <v>#N/A</v>
      </c>
      <c r="AJ56" s="583" t="e">
        <v>#N/A</v>
      </c>
      <c r="AK56" s="583" t="e">
        <v>#N/A</v>
      </c>
      <c r="AL56" s="583" t="e">
        <v>#N/A</v>
      </c>
      <c r="AM56" s="583" t="e">
        <v>#N/A</v>
      </c>
      <c r="AN56" s="583" t="e">
        <v>#N/A</v>
      </c>
      <c r="AO56" s="583" t="e">
        <v>#N/A</v>
      </c>
      <c r="AP56" s="582" t="s">
        <v>3438</v>
      </c>
      <c r="AQ56" s="582"/>
      <c r="AR56" s="582"/>
      <c r="AS56" s="582"/>
    </row>
    <row r="57" spans="1:45" s="716" customFormat="1" ht="57" customHeight="1">
      <c r="A57" s="677" t="s">
        <v>6936</v>
      </c>
      <c r="B57" s="677" t="s">
        <v>3420</v>
      </c>
      <c r="C57" s="680" t="s">
        <v>4661</v>
      </c>
      <c r="D57" s="677" t="s">
        <v>3453</v>
      </c>
      <c r="E57" s="681" t="s">
        <v>4721</v>
      </c>
      <c r="F57" s="677" t="s">
        <v>3471</v>
      </c>
      <c r="G57" s="714" t="s">
        <v>6962</v>
      </c>
      <c r="H57" s="678" t="s">
        <v>26</v>
      </c>
      <c r="I57" s="597" t="s">
        <v>3434</v>
      </c>
      <c r="J57" s="600">
        <v>0</v>
      </c>
      <c r="K57" s="600">
        <v>1</v>
      </c>
      <c r="L57" s="601">
        <v>0.1</v>
      </c>
      <c r="M57" s="601">
        <v>0.2</v>
      </c>
      <c r="N57" s="601">
        <v>0.4</v>
      </c>
      <c r="O57" s="601">
        <v>0.6</v>
      </c>
      <c r="P57" s="601">
        <v>0.8</v>
      </c>
      <c r="Q57" s="601">
        <v>1</v>
      </c>
      <c r="R57" s="678" t="s">
        <v>4752</v>
      </c>
      <c r="S57" s="677" t="s">
        <v>3435</v>
      </c>
      <c r="T57" s="677" t="s">
        <v>4747</v>
      </c>
      <c r="U57" s="677" t="s">
        <v>4743</v>
      </c>
      <c r="V57" s="677" t="s">
        <v>4656</v>
      </c>
      <c r="W57" s="678"/>
      <c r="X57" s="678"/>
      <c r="Y57" s="678"/>
      <c r="Z57" s="678"/>
      <c r="AA57" s="580"/>
      <c r="AB57" s="581"/>
      <c r="AC57" s="581"/>
      <c r="AD57" s="581"/>
      <c r="AE57" s="581"/>
      <c r="AF57" s="581"/>
      <c r="AG57" s="582"/>
      <c r="AH57" s="581"/>
      <c r="AI57" s="583" t="e">
        <v>#N/A</v>
      </c>
      <c r="AJ57" s="583" t="e">
        <v>#N/A</v>
      </c>
      <c r="AK57" s="583" t="e">
        <v>#N/A</v>
      </c>
      <c r="AL57" s="583" t="e">
        <v>#N/A</v>
      </c>
      <c r="AM57" s="583" t="e">
        <v>#N/A</v>
      </c>
      <c r="AN57" s="583" t="e">
        <v>#N/A</v>
      </c>
      <c r="AO57" s="583" t="e">
        <v>#N/A</v>
      </c>
      <c r="AP57" s="582" t="s">
        <v>3438</v>
      </c>
      <c r="AQ57" s="582"/>
      <c r="AR57" s="582"/>
      <c r="AS57" s="582"/>
    </row>
    <row r="58" spans="1:45" s="716" customFormat="1" ht="57.6" customHeight="1">
      <c r="A58" s="677" t="s">
        <v>6936</v>
      </c>
      <c r="B58" s="677" t="s">
        <v>3420</v>
      </c>
      <c r="C58" s="680" t="s">
        <v>4661</v>
      </c>
      <c r="D58" s="677" t="s">
        <v>3453</v>
      </c>
      <c r="E58" s="681" t="s">
        <v>4721</v>
      </c>
      <c r="F58" s="677" t="s">
        <v>3471</v>
      </c>
      <c r="G58" s="714" t="s">
        <v>6962</v>
      </c>
      <c r="H58" s="678" t="s">
        <v>26</v>
      </c>
      <c r="I58" s="597" t="s">
        <v>3434</v>
      </c>
      <c r="J58" s="600">
        <v>0</v>
      </c>
      <c r="K58" s="600">
        <v>1</v>
      </c>
      <c r="L58" s="601">
        <v>0.1</v>
      </c>
      <c r="M58" s="601">
        <v>0.2</v>
      </c>
      <c r="N58" s="601">
        <v>0.4</v>
      </c>
      <c r="O58" s="601">
        <v>0.6</v>
      </c>
      <c r="P58" s="601">
        <v>0.8</v>
      </c>
      <c r="Q58" s="601">
        <v>1</v>
      </c>
      <c r="R58" s="678" t="s">
        <v>4752</v>
      </c>
      <c r="S58" s="677" t="s">
        <v>3435</v>
      </c>
      <c r="T58" s="677" t="s">
        <v>4748</v>
      </c>
      <c r="U58" s="677" t="s">
        <v>4743</v>
      </c>
      <c r="V58" s="677" t="s">
        <v>4656</v>
      </c>
      <c r="W58" s="678"/>
      <c r="X58" s="678"/>
      <c r="Y58" s="678"/>
      <c r="Z58" s="678"/>
      <c r="AA58" s="580"/>
      <c r="AB58" s="581"/>
      <c r="AC58" s="581"/>
      <c r="AD58" s="581"/>
      <c r="AE58" s="581"/>
      <c r="AF58" s="581"/>
      <c r="AG58" s="582"/>
      <c r="AH58" s="581"/>
      <c r="AI58" s="583" t="e">
        <v>#N/A</v>
      </c>
      <c r="AJ58" s="583" t="e">
        <v>#N/A</v>
      </c>
      <c r="AK58" s="583" t="e">
        <v>#N/A</v>
      </c>
      <c r="AL58" s="583" t="e">
        <v>#N/A</v>
      </c>
      <c r="AM58" s="583" t="e">
        <v>#N/A</v>
      </c>
      <c r="AN58" s="583" t="e">
        <v>#N/A</v>
      </c>
      <c r="AO58" s="583" t="e">
        <v>#N/A</v>
      </c>
      <c r="AP58" s="582" t="s">
        <v>3438</v>
      </c>
      <c r="AQ58" s="582"/>
      <c r="AR58" s="582"/>
      <c r="AS58" s="582"/>
    </row>
    <row r="59" spans="1:45" s="584" customFormat="1" ht="93" customHeight="1">
      <c r="A59" s="628" t="s">
        <v>3463</v>
      </c>
      <c r="B59" s="629" t="s">
        <v>3420</v>
      </c>
      <c r="C59" s="630" t="s">
        <v>4661</v>
      </c>
      <c r="D59" s="629" t="s">
        <v>3453</v>
      </c>
      <c r="E59" s="631" t="s">
        <v>4721</v>
      </c>
      <c r="F59" s="629" t="s">
        <v>3471</v>
      </c>
      <c r="G59" s="632" t="s">
        <v>4753</v>
      </c>
      <c r="H59" s="633" t="s">
        <v>26</v>
      </c>
      <c r="I59" s="634" t="s">
        <v>3434</v>
      </c>
      <c r="J59" s="635">
        <v>0</v>
      </c>
      <c r="K59" s="635">
        <v>1</v>
      </c>
      <c r="L59" s="636">
        <v>0.1</v>
      </c>
      <c r="M59" s="636">
        <v>0.2</v>
      </c>
      <c r="N59" s="636">
        <v>0.4</v>
      </c>
      <c r="O59" s="636">
        <v>0.6</v>
      </c>
      <c r="P59" s="636">
        <v>0.8</v>
      </c>
      <c r="Q59" s="636">
        <v>1</v>
      </c>
      <c r="R59" s="633" t="s">
        <v>4754</v>
      </c>
      <c r="S59" s="629" t="s">
        <v>3435</v>
      </c>
      <c r="T59" s="629" t="s">
        <v>4746</v>
      </c>
      <c r="U59" s="629" t="s">
        <v>4743</v>
      </c>
      <c r="V59" s="629" t="s">
        <v>4656</v>
      </c>
      <c r="W59" s="633"/>
      <c r="X59" s="633"/>
      <c r="Y59" s="633"/>
      <c r="Z59" s="633"/>
      <c r="AA59" s="580"/>
      <c r="AB59" s="581"/>
      <c r="AC59" s="581"/>
      <c r="AD59" s="581"/>
      <c r="AE59" s="581"/>
      <c r="AF59" s="581"/>
      <c r="AH59" s="581"/>
      <c r="AI59" s="583" t="e">
        <v>#N/A</v>
      </c>
      <c r="AJ59" s="583" t="e">
        <v>#N/A</v>
      </c>
      <c r="AK59" s="583" t="e">
        <v>#N/A</v>
      </c>
      <c r="AL59" s="583" t="e">
        <v>#N/A</v>
      </c>
      <c r="AM59" s="583" t="e">
        <v>#N/A</v>
      </c>
      <c r="AN59" s="583" t="e">
        <v>#N/A</v>
      </c>
      <c r="AO59" s="583" t="e">
        <v>#N/A</v>
      </c>
      <c r="AP59" s="582" t="s">
        <v>3438</v>
      </c>
    </row>
    <row r="60" spans="1:45" s="584" customFormat="1" ht="34.15" customHeight="1">
      <c r="A60" s="628" t="s">
        <v>3463</v>
      </c>
      <c r="B60" s="629" t="s">
        <v>3420</v>
      </c>
      <c r="C60" s="630" t="s">
        <v>4661</v>
      </c>
      <c r="D60" s="629" t="s">
        <v>3453</v>
      </c>
      <c r="E60" s="631" t="s">
        <v>4721</v>
      </c>
      <c r="F60" s="629" t="s">
        <v>3471</v>
      </c>
      <c r="G60" s="632" t="s">
        <v>4753</v>
      </c>
      <c r="H60" s="633" t="s">
        <v>26</v>
      </c>
      <c r="I60" s="634" t="s">
        <v>3434</v>
      </c>
      <c r="J60" s="635">
        <v>0</v>
      </c>
      <c r="K60" s="635">
        <v>1</v>
      </c>
      <c r="L60" s="636">
        <v>0.1</v>
      </c>
      <c r="M60" s="636">
        <v>0.2</v>
      </c>
      <c r="N60" s="636">
        <v>0.4</v>
      </c>
      <c r="O60" s="636">
        <v>0.6</v>
      </c>
      <c r="P60" s="636">
        <v>0.8</v>
      </c>
      <c r="Q60" s="636">
        <v>1</v>
      </c>
      <c r="R60" s="633" t="s">
        <v>4754</v>
      </c>
      <c r="S60" s="629" t="s">
        <v>3435</v>
      </c>
      <c r="T60" s="629" t="s">
        <v>4747</v>
      </c>
      <c r="U60" s="629" t="s">
        <v>4743</v>
      </c>
      <c r="V60" s="629" t="s">
        <v>4656</v>
      </c>
      <c r="W60" s="633"/>
      <c r="X60" s="633"/>
      <c r="Y60" s="633"/>
      <c r="Z60" s="633"/>
      <c r="AA60" s="580"/>
      <c r="AB60" s="581"/>
      <c r="AC60" s="581"/>
      <c r="AD60" s="581"/>
      <c r="AE60" s="581"/>
      <c r="AF60" s="581"/>
      <c r="AH60" s="581"/>
      <c r="AI60" s="583" t="e">
        <v>#N/A</v>
      </c>
      <c r="AJ60" s="583" t="e">
        <v>#N/A</v>
      </c>
      <c r="AK60" s="583" t="e">
        <v>#N/A</v>
      </c>
      <c r="AL60" s="583" t="e">
        <v>#N/A</v>
      </c>
      <c r="AM60" s="583" t="e">
        <v>#N/A</v>
      </c>
      <c r="AN60" s="583" t="e">
        <v>#N/A</v>
      </c>
      <c r="AO60" s="583" t="e">
        <v>#N/A</v>
      </c>
      <c r="AP60" s="582" t="s">
        <v>3438</v>
      </c>
    </row>
    <row r="61" spans="1:45" s="584" customFormat="1" ht="34.15" customHeight="1">
      <c r="A61" s="628" t="s">
        <v>3463</v>
      </c>
      <c r="B61" s="629" t="s">
        <v>3420</v>
      </c>
      <c r="C61" s="630" t="s">
        <v>4661</v>
      </c>
      <c r="D61" s="629" t="s">
        <v>3453</v>
      </c>
      <c r="E61" s="631" t="s">
        <v>4721</v>
      </c>
      <c r="F61" s="629" t="s">
        <v>3471</v>
      </c>
      <c r="G61" s="632" t="s">
        <v>4753</v>
      </c>
      <c r="H61" s="633" t="s">
        <v>26</v>
      </c>
      <c r="I61" s="634" t="s">
        <v>3434</v>
      </c>
      <c r="J61" s="635">
        <v>0</v>
      </c>
      <c r="K61" s="635">
        <v>1</v>
      </c>
      <c r="L61" s="636">
        <v>0.1</v>
      </c>
      <c r="M61" s="636">
        <v>0.2</v>
      </c>
      <c r="N61" s="636">
        <v>0.4</v>
      </c>
      <c r="O61" s="636">
        <v>0.6</v>
      </c>
      <c r="P61" s="636">
        <v>0.8</v>
      </c>
      <c r="Q61" s="636">
        <v>1</v>
      </c>
      <c r="R61" s="633" t="s">
        <v>4754</v>
      </c>
      <c r="S61" s="629" t="s">
        <v>3435</v>
      </c>
      <c r="T61" s="629" t="s">
        <v>4748</v>
      </c>
      <c r="U61" s="629" t="s">
        <v>4743</v>
      </c>
      <c r="V61" s="629" t="s">
        <v>4656</v>
      </c>
      <c r="W61" s="633"/>
      <c r="X61" s="633"/>
      <c r="Y61" s="633"/>
      <c r="Z61" s="633"/>
      <c r="AA61" s="580"/>
      <c r="AB61" s="581"/>
      <c r="AC61" s="581"/>
      <c r="AD61" s="581"/>
      <c r="AE61" s="581"/>
      <c r="AF61" s="581"/>
      <c r="AH61" s="581"/>
      <c r="AI61" s="583" t="e">
        <v>#N/A</v>
      </c>
      <c r="AJ61" s="583" t="e">
        <v>#N/A</v>
      </c>
      <c r="AK61" s="583" t="e">
        <v>#N/A</v>
      </c>
      <c r="AL61" s="583" t="e">
        <v>#N/A</v>
      </c>
      <c r="AM61" s="583" t="e">
        <v>#N/A</v>
      </c>
      <c r="AN61" s="583" t="e">
        <v>#N/A</v>
      </c>
      <c r="AO61" s="583" t="e">
        <v>#N/A</v>
      </c>
      <c r="AP61" s="582" t="s">
        <v>3438</v>
      </c>
    </row>
    <row r="62" spans="1:45" ht="77.25" customHeight="1">
      <c r="A62" s="592" t="s">
        <v>3463</v>
      </c>
      <c r="B62" s="593" t="s">
        <v>3420</v>
      </c>
      <c r="C62" s="594" t="s">
        <v>4661</v>
      </c>
      <c r="D62" s="593" t="s">
        <v>3453</v>
      </c>
      <c r="E62" s="595" t="s">
        <v>4721</v>
      </c>
      <c r="F62" s="593" t="s">
        <v>3471</v>
      </c>
      <c r="G62" s="596" t="s">
        <v>4583</v>
      </c>
      <c r="H62" s="581" t="s">
        <v>26</v>
      </c>
      <c r="I62" s="597" t="s">
        <v>3434</v>
      </c>
      <c r="J62" s="600">
        <v>0</v>
      </c>
      <c r="K62" s="600">
        <v>1</v>
      </c>
      <c r="L62" s="601">
        <v>0.1</v>
      </c>
      <c r="M62" s="601">
        <v>0.2</v>
      </c>
      <c r="N62" s="601">
        <v>0.4</v>
      </c>
      <c r="O62" s="601">
        <v>0.6</v>
      </c>
      <c r="P62" s="601">
        <v>0.8</v>
      </c>
      <c r="Q62" s="601">
        <v>1</v>
      </c>
      <c r="R62" s="581" t="s">
        <v>4755</v>
      </c>
      <c r="S62" s="593" t="s">
        <v>3435</v>
      </c>
      <c r="T62" s="593" t="s">
        <v>4746</v>
      </c>
      <c r="U62" s="593" t="s">
        <v>4743</v>
      </c>
      <c r="V62" s="593" t="s">
        <v>4656</v>
      </c>
      <c r="W62" s="581"/>
      <c r="X62" s="581"/>
      <c r="Y62" s="581"/>
      <c r="Z62" s="581"/>
      <c r="AA62" s="580"/>
      <c r="AG62" s="581"/>
      <c r="AI62" s="583" t="e">
        <v>#N/A</v>
      </c>
      <c r="AJ62" s="583" t="e">
        <v>#N/A</v>
      </c>
      <c r="AK62" s="583" t="e">
        <v>#N/A</v>
      </c>
      <c r="AL62" s="583" t="e">
        <v>#N/A</v>
      </c>
      <c r="AM62" s="583" t="e">
        <v>#N/A</v>
      </c>
      <c r="AN62" s="583" t="e">
        <v>#N/A</v>
      </c>
      <c r="AO62" s="583" t="e">
        <v>#N/A</v>
      </c>
      <c r="AP62" s="581" t="s">
        <v>3626</v>
      </c>
    </row>
    <row r="63" spans="1:45" ht="34.15" customHeight="1">
      <c r="A63" s="592" t="s">
        <v>3463</v>
      </c>
      <c r="B63" s="593" t="s">
        <v>3420</v>
      </c>
      <c r="C63" s="594" t="s">
        <v>4661</v>
      </c>
      <c r="D63" s="593" t="s">
        <v>3453</v>
      </c>
      <c r="E63" s="595" t="s">
        <v>4721</v>
      </c>
      <c r="F63" s="593" t="s">
        <v>3471</v>
      </c>
      <c r="G63" s="596" t="s">
        <v>4583</v>
      </c>
      <c r="H63" s="581" t="s">
        <v>26</v>
      </c>
      <c r="I63" s="597" t="s">
        <v>3434</v>
      </c>
      <c r="J63" s="600">
        <v>0</v>
      </c>
      <c r="K63" s="600">
        <v>1</v>
      </c>
      <c r="L63" s="601">
        <v>0.1</v>
      </c>
      <c r="M63" s="601">
        <v>0.2</v>
      </c>
      <c r="N63" s="601">
        <v>0.4</v>
      </c>
      <c r="O63" s="601">
        <v>0.6</v>
      </c>
      <c r="P63" s="601">
        <v>0.8</v>
      </c>
      <c r="Q63" s="601">
        <v>1</v>
      </c>
      <c r="R63" s="581" t="s">
        <v>4755</v>
      </c>
      <c r="S63" s="593" t="s">
        <v>3435</v>
      </c>
      <c r="T63" s="593" t="s">
        <v>4747</v>
      </c>
      <c r="U63" s="593" t="s">
        <v>4743</v>
      </c>
      <c r="V63" s="593" t="s">
        <v>4656</v>
      </c>
      <c r="W63" s="581"/>
      <c r="X63" s="581"/>
      <c r="Y63" s="581"/>
      <c r="Z63" s="581"/>
      <c r="AA63" s="580"/>
      <c r="AG63" s="581"/>
      <c r="AI63" s="583" t="e">
        <v>#N/A</v>
      </c>
      <c r="AJ63" s="583" t="e">
        <v>#N/A</v>
      </c>
      <c r="AK63" s="583" t="e">
        <v>#N/A</v>
      </c>
      <c r="AL63" s="583" t="e">
        <v>#N/A</v>
      </c>
      <c r="AM63" s="583" t="e">
        <v>#N/A</v>
      </c>
      <c r="AN63" s="583" t="e">
        <v>#N/A</v>
      </c>
      <c r="AO63" s="583" t="e">
        <v>#N/A</v>
      </c>
      <c r="AP63" s="581" t="s">
        <v>3626</v>
      </c>
    </row>
    <row r="64" spans="1:45" ht="34.15" customHeight="1">
      <c r="A64" s="592" t="s">
        <v>3463</v>
      </c>
      <c r="B64" s="593" t="s">
        <v>3420</v>
      </c>
      <c r="C64" s="594" t="s">
        <v>4661</v>
      </c>
      <c r="D64" s="593" t="s">
        <v>3453</v>
      </c>
      <c r="E64" s="595" t="s">
        <v>4721</v>
      </c>
      <c r="F64" s="593" t="s">
        <v>3471</v>
      </c>
      <c r="G64" s="596" t="s">
        <v>4583</v>
      </c>
      <c r="H64" s="581" t="s">
        <v>26</v>
      </c>
      <c r="I64" s="597" t="s">
        <v>3434</v>
      </c>
      <c r="J64" s="600">
        <v>0</v>
      </c>
      <c r="K64" s="600">
        <v>1</v>
      </c>
      <c r="L64" s="601">
        <v>0.1</v>
      </c>
      <c r="M64" s="601">
        <v>0.2</v>
      </c>
      <c r="N64" s="601">
        <v>0.4</v>
      </c>
      <c r="O64" s="601">
        <v>0.6</v>
      </c>
      <c r="P64" s="601">
        <v>0.8</v>
      </c>
      <c r="Q64" s="601">
        <v>1</v>
      </c>
      <c r="R64" s="581" t="s">
        <v>4755</v>
      </c>
      <c r="S64" s="593" t="s">
        <v>3435</v>
      </c>
      <c r="T64" s="593" t="s">
        <v>4748</v>
      </c>
      <c r="U64" s="593" t="s">
        <v>4743</v>
      </c>
      <c r="V64" s="593" t="s">
        <v>4656</v>
      </c>
      <c r="W64" s="581"/>
      <c r="X64" s="581"/>
      <c r="Y64" s="581"/>
      <c r="Z64" s="581"/>
      <c r="AA64" s="580"/>
      <c r="AG64" s="581"/>
      <c r="AI64" s="583" t="e">
        <v>#N/A</v>
      </c>
      <c r="AJ64" s="583" t="e">
        <v>#N/A</v>
      </c>
      <c r="AK64" s="583" t="e">
        <v>#N/A</v>
      </c>
      <c r="AL64" s="583" t="e">
        <v>#N/A</v>
      </c>
      <c r="AM64" s="583" t="e">
        <v>#N/A</v>
      </c>
      <c r="AN64" s="583" t="e">
        <v>#N/A</v>
      </c>
      <c r="AO64" s="583" t="e">
        <v>#N/A</v>
      </c>
      <c r="AP64" s="581" t="s">
        <v>3626</v>
      </c>
    </row>
    <row r="65" spans="1:42" ht="33.75" customHeight="1">
      <c r="A65" s="628" t="s">
        <v>3463</v>
      </c>
      <c r="B65" s="629" t="s">
        <v>3420</v>
      </c>
      <c r="C65" s="630" t="s">
        <v>4661</v>
      </c>
      <c r="D65" s="629" t="s">
        <v>3453</v>
      </c>
      <c r="E65" s="631" t="s">
        <v>4721</v>
      </c>
      <c r="F65" s="629" t="s">
        <v>4756</v>
      </c>
      <c r="G65" s="632" t="s">
        <v>4584</v>
      </c>
      <c r="H65" s="633" t="s">
        <v>1146</v>
      </c>
      <c r="I65" s="634" t="s">
        <v>3434</v>
      </c>
      <c r="J65" s="635">
        <v>0</v>
      </c>
      <c r="K65" s="635">
        <v>1</v>
      </c>
      <c r="L65" s="636">
        <v>0.1</v>
      </c>
      <c r="M65" s="636">
        <v>0.2</v>
      </c>
      <c r="N65" s="636">
        <v>0.4</v>
      </c>
      <c r="O65" s="636">
        <v>0.6</v>
      </c>
      <c r="P65" s="636">
        <v>0.8</v>
      </c>
      <c r="Q65" s="636">
        <v>1</v>
      </c>
      <c r="R65" s="633" t="s">
        <v>26</v>
      </c>
      <c r="S65" s="629" t="s">
        <v>3435</v>
      </c>
      <c r="T65" s="629" t="s">
        <v>4757</v>
      </c>
      <c r="U65" s="629" t="s">
        <v>4743</v>
      </c>
      <c r="V65" s="629" t="s">
        <v>4656</v>
      </c>
      <c r="W65" s="633"/>
      <c r="X65" s="633"/>
      <c r="Y65" s="633"/>
      <c r="Z65" s="633"/>
      <c r="AA65" s="580"/>
      <c r="AG65" s="581"/>
      <c r="AI65" s="583" t="e">
        <v>#N/A</v>
      </c>
      <c r="AJ65" s="583" t="e">
        <v>#N/A</v>
      </c>
      <c r="AK65" s="583" t="e">
        <v>#N/A</v>
      </c>
      <c r="AL65" s="583" t="e">
        <v>#N/A</v>
      </c>
      <c r="AM65" s="583" t="e">
        <v>#N/A</v>
      </c>
      <c r="AN65" s="583" t="e">
        <v>#N/A</v>
      </c>
      <c r="AO65" s="583" t="e">
        <v>#N/A</v>
      </c>
      <c r="AP65" s="582" t="s">
        <v>3438</v>
      </c>
    </row>
    <row r="66" spans="1:42" ht="34.15" customHeight="1">
      <c r="A66" s="628" t="s">
        <v>3463</v>
      </c>
      <c r="B66" s="629" t="s">
        <v>3420</v>
      </c>
      <c r="C66" s="630" t="s">
        <v>4661</v>
      </c>
      <c r="D66" s="629" t="s">
        <v>3453</v>
      </c>
      <c r="E66" s="631" t="s">
        <v>4721</v>
      </c>
      <c r="F66" s="629" t="s">
        <v>4756</v>
      </c>
      <c r="G66" s="632" t="s">
        <v>4584</v>
      </c>
      <c r="H66" s="633" t="s">
        <v>1146</v>
      </c>
      <c r="I66" s="634" t="s">
        <v>3434</v>
      </c>
      <c r="J66" s="635">
        <v>0</v>
      </c>
      <c r="K66" s="635">
        <v>1</v>
      </c>
      <c r="L66" s="636">
        <v>0.1</v>
      </c>
      <c r="M66" s="636">
        <v>0.2</v>
      </c>
      <c r="N66" s="636">
        <v>0.4</v>
      </c>
      <c r="O66" s="636">
        <v>0.6</v>
      </c>
      <c r="P66" s="636">
        <v>0.8</v>
      </c>
      <c r="Q66" s="636">
        <v>1</v>
      </c>
      <c r="R66" s="633" t="s">
        <v>26</v>
      </c>
      <c r="S66" s="629" t="s">
        <v>3435</v>
      </c>
      <c r="T66" s="629" t="s">
        <v>3530</v>
      </c>
      <c r="U66" s="629" t="s">
        <v>4743</v>
      </c>
      <c r="V66" s="629" t="s">
        <v>4656</v>
      </c>
      <c r="W66" s="633"/>
      <c r="X66" s="633"/>
      <c r="Y66" s="633"/>
      <c r="Z66" s="633"/>
      <c r="AA66" s="580"/>
      <c r="AG66" s="581"/>
      <c r="AI66" s="583" t="e">
        <v>#N/A</v>
      </c>
      <c r="AJ66" s="583" t="e">
        <v>#N/A</v>
      </c>
      <c r="AK66" s="583" t="e">
        <v>#N/A</v>
      </c>
      <c r="AL66" s="583" t="e">
        <v>#N/A</v>
      </c>
      <c r="AM66" s="583" t="e">
        <v>#N/A</v>
      </c>
      <c r="AN66" s="583" t="e">
        <v>#N/A</v>
      </c>
      <c r="AO66" s="583" t="e">
        <v>#N/A</v>
      </c>
      <c r="AP66" s="582" t="s">
        <v>3438</v>
      </c>
    </row>
    <row r="67" spans="1:42" ht="34.15" customHeight="1">
      <c r="A67" s="628" t="s">
        <v>3463</v>
      </c>
      <c r="B67" s="629" t="s">
        <v>3420</v>
      </c>
      <c r="C67" s="630" t="s">
        <v>4661</v>
      </c>
      <c r="D67" s="629" t="s">
        <v>3453</v>
      </c>
      <c r="E67" s="631" t="s">
        <v>4721</v>
      </c>
      <c r="F67" s="629" t="s">
        <v>4756</v>
      </c>
      <c r="G67" s="632" t="s">
        <v>4584</v>
      </c>
      <c r="H67" s="633" t="s">
        <v>1146</v>
      </c>
      <c r="I67" s="634" t="s">
        <v>3434</v>
      </c>
      <c r="J67" s="635">
        <v>0</v>
      </c>
      <c r="K67" s="635">
        <v>1</v>
      </c>
      <c r="L67" s="636">
        <v>0.1</v>
      </c>
      <c r="M67" s="636">
        <v>0.2</v>
      </c>
      <c r="N67" s="636">
        <v>0.4</v>
      </c>
      <c r="O67" s="636">
        <v>0.6</v>
      </c>
      <c r="P67" s="636">
        <v>0.8</v>
      </c>
      <c r="Q67" s="636">
        <v>1</v>
      </c>
      <c r="R67" s="633" t="s">
        <v>26</v>
      </c>
      <c r="S67" s="629" t="s">
        <v>3435</v>
      </c>
      <c r="T67" s="629" t="s">
        <v>4758</v>
      </c>
      <c r="U67" s="629" t="s">
        <v>4743</v>
      </c>
      <c r="V67" s="629" t="s">
        <v>4656</v>
      </c>
      <c r="W67" s="633"/>
      <c r="X67" s="633"/>
      <c r="Y67" s="633"/>
      <c r="Z67" s="633"/>
      <c r="AA67" s="580"/>
      <c r="AG67" s="581"/>
      <c r="AI67" s="583" t="e">
        <v>#N/A</v>
      </c>
      <c r="AJ67" s="583" t="e">
        <v>#N/A</v>
      </c>
      <c r="AK67" s="583" t="e">
        <v>#N/A</v>
      </c>
      <c r="AL67" s="583" t="e">
        <v>#N/A</v>
      </c>
      <c r="AM67" s="583" t="e">
        <v>#N/A</v>
      </c>
      <c r="AN67" s="583" t="e">
        <v>#N/A</v>
      </c>
      <c r="AO67" s="583" t="e">
        <v>#N/A</v>
      </c>
      <c r="AP67" s="582" t="s">
        <v>3438</v>
      </c>
    </row>
    <row r="68" spans="1:42" ht="76.5" customHeight="1">
      <c r="A68" s="642" t="s">
        <v>3463</v>
      </c>
      <c r="B68" s="643" t="s">
        <v>3420</v>
      </c>
      <c r="C68" s="644" t="s">
        <v>4661</v>
      </c>
      <c r="D68" s="643" t="s">
        <v>3453</v>
      </c>
      <c r="E68" s="645" t="s">
        <v>4721</v>
      </c>
      <c r="F68" s="643" t="s">
        <v>3471</v>
      </c>
      <c r="G68" s="646" t="s">
        <v>4578</v>
      </c>
      <c r="H68" s="589" t="s">
        <v>26</v>
      </c>
      <c r="I68" s="647" t="s">
        <v>3434</v>
      </c>
      <c r="J68" s="648">
        <v>0</v>
      </c>
      <c r="K68" s="648">
        <v>1</v>
      </c>
      <c r="L68" s="649">
        <v>0.1</v>
      </c>
      <c r="M68" s="649">
        <v>0.2</v>
      </c>
      <c r="N68" s="649">
        <v>0.4</v>
      </c>
      <c r="O68" s="649">
        <v>0.6</v>
      </c>
      <c r="P68" s="649">
        <v>0.8</v>
      </c>
      <c r="Q68" s="649">
        <v>1</v>
      </c>
      <c r="R68" s="589" t="s">
        <v>4579</v>
      </c>
      <c r="S68" s="643" t="s">
        <v>3435</v>
      </c>
      <c r="T68" s="643" t="s">
        <v>4746</v>
      </c>
      <c r="U68" s="643" t="s">
        <v>4743</v>
      </c>
      <c r="V68" s="643" t="s">
        <v>4656</v>
      </c>
      <c r="W68" s="589"/>
      <c r="X68" s="589"/>
      <c r="Y68" s="589"/>
      <c r="Z68" s="589"/>
      <c r="AA68" s="580"/>
      <c r="AG68" s="581"/>
      <c r="AI68" s="583" t="e">
        <v>#N/A</v>
      </c>
      <c r="AJ68" s="583" t="e">
        <v>#N/A</v>
      </c>
      <c r="AK68" s="583" t="e">
        <v>#N/A</v>
      </c>
      <c r="AL68" s="583" t="e">
        <v>#N/A</v>
      </c>
      <c r="AM68" s="583" t="e">
        <v>#N/A</v>
      </c>
      <c r="AN68" s="583" t="e">
        <v>#N/A</v>
      </c>
      <c r="AO68" s="583" t="e">
        <v>#N/A</v>
      </c>
      <c r="AP68" s="582" t="s">
        <v>3438</v>
      </c>
    </row>
    <row r="69" spans="1:42" ht="34.15" customHeight="1">
      <c r="A69" s="642" t="s">
        <v>3463</v>
      </c>
      <c r="B69" s="643" t="s">
        <v>3420</v>
      </c>
      <c r="C69" s="644" t="s">
        <v>4661</v>
      </c>
      <c r="D69" s="643" t="s">
        <v>3453</v>
      </c>
      <c r="E69" s="645" t="s">
        <v>4721</v>
      </c>
      <c r="F69" s="643" t="s">
        <v>3471</v>
      </c>
      <c r="G69" s="646" t="s">
        <v>4578</v>
      </c>
      <c r="H69" s="589" t="s">
        <v>26</v>
      </c>
      <c r="I69" s="647" t="s">
        <v>3434</v>
      </c>
      <c r="J69" s="648">
        <v>0</v>
      </c>
      <c r="K69" s="648">
        <v>1</v>
      </c>
      <c r="L69" s="649">
        <v>0.1</v>
      </c>
      <c r="M69" s="649">
        <v>0.2</v>
      </c>
      <c r="N69" s="649">
        <v>0.4</v>
      </c>
      <c r="O69" s="649">
        <v>0.6</v>
      </c>
      <c r="P69" s="649">
        <v>0.8</v>
      </c>
      <c r="Q69" s="649">
        <v>1</v>
      </c>
      <c r="R69" s="589" t="s">
        <v>4579</v>
      </c>
      <c r="S69" s="643" t="s">
        <v>3435</v>
      </c>
      <c r="T69" s="643" t="s">
        <v>4747</v>
      </c>
      <c r="U69" s="643" t="s">
        <v>4743</v>
      </c>
      <c r="V69" s="643" t="s">
        <v>4656</v>
      </c>
      <c r="W69" s="589"/>
      <c r="X69" s="589"/>
      <c r="Y69" s="589"/>
      <c r="Z69" s="589"/>
      <c r="AA69" s="580"/>
      <c r="AG69" s="581"/>
      <c r="AI69" s="583" t="e">
        <v>#N/A</v>
      </c>
      <c r="AJ69" s="583" t="e">
        <v>#N/A</v>
      </c>
      <c r="AK69" s="583" t="e">
        <v>#N/A</v>
      </c>
      <c r="AL69" s="583" t="e">
        <v>#N/A</v>
      </c>
      <c r="AM69" s="583" t="e">
        <v>#N/A</v>
      </c>
      <c r="AN69" s="583" t="e">
        <v>#N/A</v>
      </c>
      <c r="AO69" s="583" t="e">
        <v>#N/A</v>
      </c>
      <c r="AP69" s="582" t="s">
        <v>3438</v>
      </c>
    </row>
    <row r="70" spans="1:42" ht="34.15" customHeight="1">
      <c r="A70" s="642" t="s">
        <v>3463</v>
      </c>
      <c r="B70" s="643" t="s">
        <v>3420</v>
      </c>
      <c r="C70" s="644" t="s">
        <v>4661</v>
      </c>
      <c r="D70" s="643" t="s">
        <v>3453</v>
      </c>
      <c r="E70" s="645" t="s">
        <v>4721</v>
      </c>
      <c r="F70" s="643" t="s">
        <v>3471</v>
      </c>
      <c r="G70" s="646" t="s">
        <v>4578</v>
      </c>
      <c r="H70" s="589" t="s">
        <v>26</v>
      </c>
      <c r="I70" s="647" t="s">
        <v>3434</v>
      </c>
      <c r="J70" s="648">
        <v>0</v>
      </c>
      <c r="K70" s="648">
        <v>1</v>
      </c>
      <c r="L70" s="649">
        <v>0.1</v>
      </c>
      <c r="M70" s="649">
        <v>0.2</v>
      </c>
      <c r="N70" s="649">
        <v>0.4</v>
      </c>
      <c r="O70" s="649">
        <v>0.6</v>
      </c>
      <c r="P70" s="649">
        <v>0.8</v>
      </c>
      <c r="Q70" s="649">
        <v>1</v>
      </c>
      <c r="R70" s="589" t="s">
        <v>4579</v>
      </c>
      <c r="S70" s="643" t="s">
        <v>3435</v>
      </c>
      <c r="T70" s="643" t="s">
        <v>4748</v>
      </c>
      <c r="U70" s="643" t="s">
        <v>4743</v>
      </c>
      <c r="V70" s="643" t="s">
        <v>4656</v>
      </c>
      <c r="W70" s="589"/>
      <c r="X70" s="589"/>
      <c r="Y70" s="589"/>
      <c r="Z70" s="589"/>
      <c r="AA70" s="580"/>
      <c r="AG70" s="581"/>
      <c r="AI70" s="583" t="e">
        <v>#N/A</v>
      </c>
      <c r="AJ70" s="583" t="e">
        <v>#N/A</v>
      </c>
      <c r="AK70" s="583" t="e">
        <v>#N/A</v>
      </c>
      <c r="AL70" s="583" t="e">
        <v>#N/A</v>
      </c>
      <c r="AM70" s="583" t="e">
        <v>#N/A</v>
      </c>
      <c r="AN70" s="583" t="e">
        <v>#N/A</v>
      </c>
      <c r="AO70" s="583" t="e">
        <v>#N/A</v>
      </c>
      <c r="AP70" s="582" t="s">
        <v>3438</v>
      </c>
    </row>
    <row r="71" spans="1:42" ht="34.15" customHeight="1">
      <c r="A71" s="628" t="s">
        <v>3463</v>
      </c>
      <c r="B71" s="629" t="s">
        <v>3420</v>
      </c>
      <c r="C71" s="630" t="s">
        <v>4661</v>
      </c>
      <c r="D71" s="629" t="s">
        <v>3453</v>
      </c>
      <c r="E71" s="631" t="s">
        <v>4721</v>
      </c>
      <c r="F71" s="629" t="s">
        <v>4756</v>
      </c>
      <c r="G71" s="632" t="s">
        <v>4584</v>
      </c>
      <c r="H71" s="633" t="s">
        <v>1082</v>
      </c>
      <c r="I71" s="634" t="s">
        <v>3434</v>
      </c>
      <c r="J71" s="635">
        <v>0</v>
      </c>
      <c r="K71" s="635">
        <v>1</v>
      </c>
      <c r="L71" s="636">
        <v>0.1</v>
      </c>
      <c r="M71" s="636">
        <v>0.2</v>
      </c>
      <c r="N71" s="636">
        <v>0.4</v>
      </c>
      <c r="O71" s="636">
        <v>0.6</v>
      </c>
      <c r="P71" s="636">
        <v>0.8</v>
      </c>
      <c r="Q71" s="636">
        <v>1</v>
      </c>
      <c r="R71" s="633" t="s">
        <v>26</v>
      </c>
      <c r="S71" s="629" t="s">
        <v>3435</v>
      </c>
      <c r="T71" s="629" t="s">
        <v>4757</v>
      </c>
      <c r="U71" s="629" t="s">
        <v>4743</v>
      </c>
      <c r="V71" s="629" t="s">
        <v>4656</v>
      </c>
      <c r="W71" s="633"/>
      <c r="X71" s="633"/>
      <c r="Y71" s="633"/>
      <c r="Z71" s="633"/>
      <c r="AA71" s="580"/>
      <c r="AG71" s="581"/>
      <c r="AI71" s="583"/>
      <c r="AJ71" s="583"/>
      <c r="AK71" s="583"/>
      <c r="AL71" s="583"/>
      <c r="AM71" s="583"/>
      <c r="AN71" s="583"/>
      <c r="AO71" s="583"/>
      <c r="AP71" s="582"/>
    </row>
    <row r="72" spans="1:42" ht="34.15" customHeight="1">
      <c r="A72" s="628" t="s">
        <v>3463</v>
      </c>
      <c r="B72" s="629" t="s">
        <v>3420</v>
      </c>
      <c r="C72" s="630" t="s">
        <v>4661</v>
      </c>
      <c r="D72" s="629" t="s">
        <v>3453</v>
      </c>
      <c r="E72" s="631" t="s">
        <v>4721</v>
      </c>
      <c r="F72" s="629" t="s">
        <v>4756</v>
      </c>
      <c r="G72" s="632" t="s">
        <v>4584</v>
      </c>
      <c r="H72" s="633" t="s">
        <v>1082</v>
      </c>
      <c r="I72" s="634" t="s">
        <v>3434</v>
      </c>
      <c r="J72" s="635">
        <v>0</v>
      </c>
      <c r="K72" s="635">
        <v>1</v>
      </c>
      <c r="L72" s="636">
        <v>0.1</v>
      </c>
      <c r="M72" s="636">
        <v>0.2</v>
      </c>
      <c r="N72" s="636">
        <v>0.4</v>
      </c>
      <c r="O72" s="636">
        <v>0.6</v>
      </c>
      <c r="P72" s="636">
        <v>0.8</v>
      </c>
      <c r="Q72" s="636">
        <v>1</v>
      </c>
      <c r="R72" s="633" t="s">
        <v>26</v>
      </c>
      <c r="S72" s="629" t="s">
        <v>3435</v>
      </c>
      <c r="T72" s="629" t="s">
        <v>3530</v>
      </c>
      <c r="U72" s="629" t="s">
        <v>4743</v>
      </c>
      <c r="V72" s="629" t="s">
        <v>4656</v>
      </c>
      <c r="W72" s="633"/>
      <c r="X72" s="633"/>
      <c r="Y72" s="633"/>
      <c r="Z72" s="633"/>
      <c r="AA72" s="580"/>
      <c r="AG72" s="581"/>
      <c r="AI72" s="583"/>
      <c r="AJ72" s="583"/>
      <c r="AK72" s="583"/>
      <c r="AL72" s="583"/>
      <c r="AM72" s="583"/>
      <c r="AN72" s="583"/>
      <c r="AO72" s="583"/>
      <c r="AP72" s="582"/>
    </row>
    <row r="73" spans="1:42" ht="34.15" customHeight="1">
      <c r="A73" s="628" t="s">
        <v>3463</v>
      </c>
      <c r="B73" s="629" t="s">
        <v>3420</v>
      </c>
      <c r="C73" s="630" t="s">
        <v>4661</v>
      </c>
      <c r="D73" s="629" t="s">
        <v>3453</v>
      </c>
      <c r="E73" s="631" t="s">
        <v>4721</v>
      </c>
      <c r="F73" s="629" t="s">
        <v>4756</v>
      </c>
      <c r="G73" s="632" t="s">
        <v>4584</v>
      </c>
      <c r="H73" s="633" t="s">
        <v>1082</v>
      </c>
      <c r="I73" s="634" t="s">
        <v>3434</v>
      </c>
      <c r="J73" s="635">
        <v>0</v>
      </c>
      <c r="K73" s="635">
        <v>1</v>
      </c>
      <c r="L73" s="636">
        <v>0.1</v>
      </c>
      <c r="M73" s="636">
        <v>0.2</v>
      </c>
      <c r="N73" s="636">
        <v>0.4</v>
      </c>
      <c r="O73" s="636">
        <v>0.6</v>
      </c>
      <c r="P73" s="636">
        <v>0.8</v>
      </c>
      <c r="Q73" s="636">
        <v>1</v>
      </c>
      <c r="R73" s="633" t="s">
        <v>26</v>
      </c>
      <c r="S73" s="629" t="s">
        <v>3435</v>
      </c>
      <c r="T73" s="629" t="s">
        <v>4758</v>
      </c>
      <c r="U73" s="629" t="s">
        <v>4743</v>
      </c>
      <c r="V73" s="629" t="s">
        <v>4656</v>
      </c>
      <c r="W73" s="633"/>
      <c r="X73" s="633"/>
      <c r="Y73" s="633"/>
      <c r="Z73" s="633"/>
      <c r="AA73" s="580"/>
      <c r="AG73" s="581"/>
      <c r="AI73" s="583"/>
      <c r="AJ73" s="583"/>
      <c r="AK73" s="583"/>
      <c r="AL73" s="583"/>
      <c r="AM73" s="583"/>
      <c r="AN73" s="583"/>
      <c r="AO73" s="583"/>
      <c r="AP73" s="582"/>
    </row>
    <row r="74" spans="1:42" ht="34.15" customHeight="1">
      <c r="A74" s="592" t="s">
        <v>3463</v>
      </c>
      <c r="B74" s="593" t="s">
        <v>3420</v>
      </c>
      <c r="C74" s="594" t="s">
        <v>4661</v>
      </c>
      <c r="D74" s="593" t="s">
        <v>3453</v>
      </c>
      <c r="E74" s="595" t="s">
        <v>4721</v>
      </c>
      <c r="F74" s="593" t="s">
        <v>4756</v>
      </c>
      <c r="G74" s="596" t="s">
        <v>4584</v>
      </c>
      <c r="H74" s="581" t="s">
        <v>1112</v>
      </c>
      <c r="I74" s="597" t="s">
        <v>3434</v>
      </c>
      <c r="J74" s="600">
        <v>0</v>
      </c>
      <c r="K74" s="600">
        <v>1</v>
      </c>
      <c r="L74" s="601">
        <v>0.1</v>
      </c>
      <c r="M74" s="601">
        <v>0.2</v>
      </c>
      <c r="N74" s="601">
        <v>0.4</v>
      </c>
      <c r="O74" s="601">
        <v>0.6</v>
      </c>
      <c r="P74" s="601">
        <v>0.8</v>
      </c>
      <c r="Q74" s="601">
        <v>1</v>
      </c>
      <c r="R74" s="581" t="s">
        <v>26</v>
      </c>
      <c r="S74" s="593" t="s">
        <v>3435</v>
      </c>
      <c r="T74" s="593" t="s">
        <v>4757</v>
      </c>
      <c r="U74" s="593" t="s">
        <v>4743</v>
      </c>
      <c r="V74" s="593" t="s">
        <v>4656</v>
      </c>
      <c r="W74" s="581"/>
      <c r="X74" s="581"/>
      <c r="Y74" s="581"/>
      <c r="Z74" s="581"/>
      <c r="AA74" s="580"/>
      <c r="AG74" s="581"/>
      <c r="AI74" s="583"/>
      <c r="AJ74" s="583"/>
      <c r="AK74" s="583"/>
      <c r="AL74" s="583"/>
      <c r="AM74" s="583"/>
      <c r="AN74" s="583"/>
      <c r="AO74" s="583"/>
      <c r="AP74" s="582"/>
    </row>
    <row r="75" spans="1:42" ht="34.15" customHeight="1">
      <c r="A75" s="592" t="s">
        <v>3463</v>
      </c>
      <c r="B75" s="593" t="s">
        <v>3420</v>
      </c>
      <c r="C75" s="594" t="s">
        <v>4661</v>
      </c>
      <c r="D75" s="593" t="s">
        <v>3453</v>
      </c>
      <c r="E75" s="595" t="s">
        <v>4721</v>
      </c>
      <c r="F75" s="593" t="s">
        <v>4756</v>
      </c>
      <c r="G75" s="596" t="s">
        <v>4584</v>
      </c>
      <c r="H75" s="581" t="s">
        <v>1112</v>
      </c>
      <c r="I75" s="597" t="s">
        <v>3434</v>
      </c>
      <c r="J75" s="600">
        <v>0</v>
      </c>
      <c r="K75" s="600">
        <v>1</v>
      </c>
      <c r="L75" s="601">
        <v>0.1</v>
      </c>
      <c r="M75" s="601">
        <v>0.2</v>
      </c>
      <c r="N75" s="601">
        <v>0.4</v>
      </c>
      <c r="O75" s="601">
        <v>0.6</v>
      </c>
      <c r="P75" s="601">
        <v>0.8</v>
      </c>
      <c r="Q75" s="601">
        <v>1</v>
      </c>
      <c r="R75" s="581" t="s">
        <v>26</v>
      </c>
      <c r="S75" s="593" t="s">
        <v>3435</v>
      </c>
      <c r="T75" s="593" t="s">
        <v>3530</v>
      </c>
      <c r="U75" s="593" t="s">
        <v>4743</v>
      </c>
      <c r="V75" s="593" t="s">
        <v>4656</v>
      </c>
      <c r="W75" s="581"/>
      <c r="X75" s="581"/>
      <c r="Y75" s="581"/>
      <c r="Z75" s="581"/>
      <c r="AA75" s="580"/>
      <c r="AG75" s="581"/>
      <c r="AI75" s="583"/>
      <c r="AJ75" s="583"/>
      <c r="AK75" s="583"/>
      <c r="AL75" s="583"/>
      <c r="AM75" s="583"/>
      <c r="AN75" s="583"/>
      <c r="AO75" s="583"/>
      <c r="AP75" s="582"/>
    </row>
    <row r="76" spans="1:42" ht="34.15" customHeight="1">
      <c r="A76" s="592" t="s">
        <v>3463</v>
      </c>
      <c r="B76" s="593" t="s">
        <v>3420</v>
      </c>
      <c r="C76" s="594" t="s">
        <v>4661</v>
      </c>
      <c r="D76" s="593" t="s">
        <v>3453</v>
      </c>
      <c r="E76" s="595" t="s">
        <v>4721</v>
      </c>
      <c r="F76" s="593" t="s">
        <v>4756</v>
      </c>
      <c r="G76" s="596" t="s">
        <v>4584</v>
      </c>
      <c r="H76" s="581" t="s">
        <v>1112</v>
      </c>
      <c r="I76" s="597" t="s">
        <v>3434</v>
      </c>
      <c r="J76" s="600">
        <v>0</v>
      </c>
      <c r="K76" s="600">
        <v>1</v>
      </c>
      <c r="L76" s="601">
        <v>0.1</v>
      </c>
      <c r="M76" s="601">
        <v>0.2</v>
      </c>
      <c r="N76" s="601">
        <v>0.4</v>
      </c>
      <c r="O76" s="601">
        <v>0.6</v>
      </c>
      <c r="P76" s="601">
        <v>0.8</v>
      </c>
      <c r="Q76" s="601">
        <v>1</v>
      </c>
      <c r="R76" s="581" t="s">
        <v>26</v>
      </c>
      <c r="S76" s="593" t="s">
        <v>3435</v>
      </c>
      <c r="T76" s="593" t="s">
        <v>4758</v>
      </c>
      <c r="U76" s="593" t="s">
        <v>4743</v>
      </c>
      <c r="V76" s="593" t="s">
        <v>4656</v>
      </c>
      <c r="W76" s="581"/>
      <c r="X76" s="581"/>
      <c r="Y76" s="581"/>
      <c r="Z76" s="581"/>
      <c r="AA76" s="580"/>
      <c r="AG76" s="581"/>
      <c r="AI76" s="583"/>
      <c r="AJ76" s="583"/>
      <c r="AK76" s="583"/>
      <c r="AL76" s="583"/>
      <c r="AM76" s="583"/>
      <c r="AN76" s="583"/>
      <c r="AO76" s="583"/>
      <c r="AP76" s="582"/>
    </row>
    <row r="77" spans="1:42" ht="34.15" customHeight="1">
      <c r="A77" s="628" t="s">
        <v>3463</v>
      </c>
      <c r="B77" s="629" t="s">
        <v>3420</v>
      </c>
      <c r="C77" s="630" t="s">
        <v>4661</v>
      </c>
      <c r="D77" s="629" t="s">
        <v>3453</v>
      </c>
      <c r="E77" s="631" t="s">
        <v>4721</v>
      </c>
      <c r="F77" s="629" t="s">
        <v>4756</v>
      </c>
      <c r="G77" s="632" t="s">
        <v>4584</v>
      </c>
      <c r="H77" s="633" t="s">
        <v>1134</v>
      </c>
      <c r="I77" s="634" t="s">
        <v>3434</v>
      </c>
      <c r="J77" s="635">
        <v>0</v>
      </c>
      <c r="K77" s="635">
        <v>1</v>
      </c>
      <c r="L77" s="636">
        <v>0.1</v>
      </c>
      <c r="M77" s="636">
        <v>0.2</v>
      </c>
      <c r="N77" s="636">
        <v>0.4</v>
      </c>
      <c r="O77" s="636">
        <v>0.6</v>
      </c>
      <c r="P77" s="636">
        <v>0.8</v>
      </c>
      <c r="Q77" s="636">
        <v>1</v>
      </c>
      <c r="R77" s="633" t="s">
        <v>26</v>
      </c>
      <c r="S77" s="629" t="s">
        <v>3435</v>
      </c>
      <c r="T77" s="629" t="s">
        <v>4757</v>
      </c>
      <c r="U77" s="629" t="s">
        <v>4743</v>
      </c>
      <c r="V77" s="629" t="s">
        <v>4656</v>
      </c>
      <c r="W77" s="633"/>
      <c r="X77" s="633"/>
      <c r="Y77" s="633"/>
      <c r="Z77" s="633"/>
      <c r="AA77" s="580"/>
      <c r="AG77" s="581"/>
      <c r="AI77" s="583"/>
      <c r="AJ77" s="583"/>
      <c r="AK77" s="583"/>
      <c r="AL77" s="583"/>
      <c r="AM77" s="583"/>
      <c r="AN77" s="583"/>
      <c r="AO77" s="583"/>
      <c r="AP77" s="582"/>
    </row>
    <row r="78" spans="1:42" ht="34.15" customHeight="1">
      <c r="A78" s="628" t="s">
        <v>3463</v>
      </c>
      <c r="B78" s="629" t="s">
        <v>3420</v>
      </c>
      <c r="C78" s="630" t="s">
        <v>4661</v>
      </c>
      <c r="D78" s="629" t="s">
        <v>3453</v>
      </c>
      <c r="E78" s="631" t="s">
        <v>4721</v>
      </c>
      <c r="F78" s="629" t="s">
        <v>4756</v>
      </c>
      <c r="G78" s="632" t="s">
        <v>4584</v>
      </c>
      <c r="H78" s="633" t="s">
        <v>1134</v>
      </c>
      <c r="I78" s="634" t="s">
        <v>3434</v>
      </c>
      <c r="J78" s="635">
        <v>0</v>
      </c>
      <c r="K78" s="635">
        <v>1</v>
      </c>
      <c r="L78" s="636">
        <v>0.1</v>
      </c>
      <c r="M78" s="636">
        <v>0.2</v>
      </c>
      <c r="N78" s="636">
        <v>0.4</v>
      </c>
      <c r="O78" s="636">
        <v>0.6</v>
      </c>
      <c r="P78" s="636">
        <v>0.8</v>
      </c>
      <c r="Q78" s="636">
        <v>1</v>
      </c>
      <c r="R78" s="633" t="s">
        <v>26</v>
      </c>
      <c r="S78" s="629" t="s">
        <v>3435</v>
      </c>
      <c r="T78" s="629" t="s">
        <v>3530</v>
      </c>
      <c r="U78" s="629" t="s">
        <v>4743</v>
      </c>
      <c r="V78" s="629" t="s">
        <v>4656</v>
      </c>
      <c r="W78" s="633"/>
      <c r="X78" s="633"/>
      <c r="Y78" s="633"/>
      <c r="Z78" s="633"/>
      <c r="AA78" s="580"/>
      <c r="AG78" s="581"/>
      <c r="AI78" s="583"/>
      <c r="AJ78" s="583"/>
      <c r="AK78" s="583"/>
      <c r="AL78" s="583"/>
      <c r="AM78" s="583"/>
      <c r="AN78" s="583"/>
      <c r="AO78" s="583"/>
      <c r="AP78" s="582"/>
    </row>
    <row r="79" spans="1:42" ht="34.15" customHeight="1">
      <c r="A79" s="628" t="s">
        <v>3463</v>
      </c>
      <c r="B79" s="629" t="s">
        <v>3420</v>
      </c>
      <c r="C79" s="630" t="s">
        <v>4661</v>
      </c>
      <c r="D79" s="629" t="s">
        <v>3453</v>
      </c>
      <c r="E79" s="631" t="s">
        <v>4721</v>
      </c>
      <c r="F79" s="629" t="s">
        <v>4756</v>
      </c>
      <c r="G79" s="632" t="s">
        <v>4584</v>
      </c>
      <c r="H79" s="633" t="s">
        <v>1134</v>
      </c>
      <c r="I79" s="634" t="s">
        <v>3434</v>
      </c>
      <c r="J79" s="635">
        <v>0</v>
      </c>
      <c r="K79" s="635">
        <v>1</v>
      </c>
      <c r="L79" s="636">
        <v>0.1</v>
      </c>
      <c r="M79" s="636">
        <v>0.2</v>
      </c>
      <c r="N79" s="636">
        <v>0.4</v>
      </c>
      <c r="O79" s="636">
        <v>0.6</v>
      </c>
      <c r="P79" s="636">
        <v>0.8</v>
      </c>
      <c r="Q79" s="636">
        <v>1</v>
      </c>
      <c r="R79" s="633" t="s">
        <v>26</v>
      </c>
      <c r="S79" s="629" t="s">
        <v>3435</v>
      </c>
      <c r="T79" s="629" t="s">
        <v>4758</v>
      </c>
      <c r="U79" s="629" t="s">
        <v>4743</v>
      </c>
      <c r="V79" s="629" t="s">
        <v>4656</v>
      </c>
      <c r="W79" s="633"/>
      <c r="X79" s="633"/>
      <c r="Y79" s="633"/>
      <c r="Z79" s="633"/>
      <c r="AA79" s="580"/>
      <c r="AG79" s="581"/>
      <c r="AI79" s="583"/>
      <c r="AJ79" s="583"/>
      <c r="AK79" s="583"/>
      <c r="AL79" s="583"/>
      <c r="AM79" s="583"/>
      <c r="AN79" s="583"/>
      <c r="AO79" s="583"/>
      <c r="AP79" s="582"/>
    </row>
    <row r="80" spans="1:42" ht="34.15" customHeight="1">
      <c r="A80" s="592" t="s">
        <v>3535</v>
      </c>
      <c r="B80" s="593" t="s">
        <v>3420</v>
      </c>
      <c r="C80" s="594" t="s">
        <v>4661</v>
      </c>
      <c r="D80" s="593" t="s">
        <v>3453</v>
      </c>
      <c r="E80" s="595" t="s">
        <v>4721</v>
      </c>
      <c r="F80" s="593" t="s">
        <v>4759</v>
      </c>
      <c r="G80" s="596" t="s">
        <v>3538</v>
      </c>
      <c r="H80" s="581" t="s">
        <v>2204</v>
      </c>
      <c r="I80" s="597" t="s">
        <v>3434</v>
      </c>
      <c r="J80" s="601">
        <v>0</v>
      </c>
      <c r="K80" s="600">
        <v>1</v>
      </c>
      <c r="L80" s="601">
        <v>0.1</v>
      </c>
      <c r="M80" s="601">
        <v>0.2</v>
      </c>
      <c r="N80" s="601">
        <v>0.4</v>
      </c>
      <c r="O80" s="601">
        <v>0.6</v>
      </c>
      <c r="P80" s="601">
        <v>0.8</v>
      </c>
      <c r="Q80" s="601">
        <v>1</v>
      </c>
      <c r="R80" s="581" t="s">
        <v>3512</v>
      </c>
      <c r="S80" s="593" t="s">
        <v>3435</v>
      </c>
      <c r="T80" s="593" t="s">
        <v>4760</v>
      </c>
      <c r="U80" s="593" t="s">
        <v>4743</v>
      </c>
      <c r="V80" s="593" t="s">
        <v>4656</v>
      </c>
      <c r="W80" s="581"/>
      <c r="X80" s="581"/>
      <c r="Y80" s="581"/>
      <c r="Z80" s="581"/>
      <c r="AA80" s="580"/>
      <c r="AG80" s="581"/>
      <c r="AI80" s="583"/>
      <c r="AJ80" s="583"/>
      <c r="AK80" s="583"/>
      <c r="AL80" s="583"/>
      <c r="AM80" s="583"/>
      <c r="AN80" s="583"/>
      <c r="AO80" s="583"/>
      <c r="AP80" s="582"/>
    </row>
    <row r="81" spans="1:45" ht="34.15" customHeight="1">
      <c r="A81" s="592" t="s">
        <v>3535</v>
      </c>
      <c r="B81" s="593" t="s">
        <v>3420</v>
      </c>
      <c r="C81" s="594" t="s">
        <v>4661</v>
      </c>
      <c r="D81" s="593" t="s">
        <v>3453</v>
      </c>
      <c r="E81" s="595" t="s">
        <v>4721</v>
      </c>
      <c r="F81" s="593" t="s">
        <v>4759</v>
      </c>
      <c r="G81" s="596" t="s">
        <v>3538</v>
      </c>
      <c r="H81" s="581" t="s">
        <v>2204</v>
      </c>
      <c r="I81" s="597" t="s">
        <v>3434</v>
      </c>
      <c r="J81" s="601">
        <v>0</v>
      </c>
      <c r="K81" s="600">
        <v>1</v>
      </c>
      <c r="L81" s="601">
        <v>0.1</v>
      </c>
      <c r="M81" s="601">
        <v>0.2</v>
      </c>
      <c r="N81" s="601">
        <v>0.4</v>
      </c>
      <c r="O81" s="601">
        <v>0.6</v>
      </c>
      <c r="P81" s="601">
        <v>0.8</v>
      </c>
      <c r="Q81" s="601">
        <v>1</v>
      </c>
      <c r="R81" s="581" t="s">
        <v>3512</v>
      </c>
      <c r="S81" s="593" t="s">
        <v>3435</v>
      </c>
      <c r="T81" s="593" t="s">
        <v>4761</v>
      </c>
      <c r="U81" s="593" t="s">
        <v>4743</v>
      </c>
      <c r="V81" s="593" t="s">
        <v>4656</v>
      </c>
      <c r="W81" s="581"/>
      <c r="X81" s="581"/>
      <c r="Y81" s="581"/>
      <c r="Z81" s="581"/>
      <c r="AA81" s="580"/>
      <c r="AG81" s="581"/>
      <c r="AI81" s="583"/>
      <c r="AJ81" s="583"/>
      <c r="AK81" s="583"/>
      <c r="AL81" s="583"/>
      <c r="AM81" s="583"/>
      <c r="AN81" s="583"/>
      <c r="AO81" s="583"/>
      <c r="AP81" s="582"/>
    </row>
    <row r="82" spans="1:45" ht="34.15" customHeight="1">
      <c r="A82" s="592" t="s">
        <v>3535</v>
      </c>
      <c r="B82" s="593" t="s">
        <v>3420</v>
      </c>
      <c r="C82" s="594" t="s">
        <v>4661</v>
      </c>
      <c r="D82" s="593" t="s">
        <v>3453</v>
      </c>
      <c r="E82" s="595" t="s">
        <v>4721</v>
      </c>
      <c r="F82" s="593" t="s">
        <v>4759</v>
      </c>
      <c r="G82" s="596" t="s">
        <v>3538</v>
      </c>
      <c r="H82" s="581" t="s">
        <v>2204</v>
      </c>
      <c r="I82" s="597" t="s">
        <v>3434</v>
      </c>
      <c r="J82" s="601">
        <v>0</v>
      </c>
      <c r="K82" s="600">
        <v>1</v>
      </c>
      <c r="L82" s="601">
        <v>0.1</v>
      </c>
      <c r="M82" s="601">
        <v>0.2</v>
      </c>
      <c r="N82" s="601">
        <v>0.4</v>
      </c>
      <c r="O82" s="601">
        <v>0.6</v>
      </c>
      <c r="P82" s="601">
        <v>0.8</v>
      </c>
      <c r="Q82" s="601">
        <v>1</v>
      </c>
      <c r="R82" s="581" t="s">
        <v>3512</v>
      </c>
      <c r="S82" s="593" t="s">
        <v>3435</v>
      </c>
      <c r="T82" s="593" t="s">
        <v>4762</v>
      </c>
      <c r="U82" s="593" t="s">
        <v>4743</v>
      </c>
      <c r="V82" s="593" t="s">
        <v>4656</v>
      </c>
      <c r="W82" s="581"/>
      <c r="X82" s="581"/>
      <c r="Y82" s="581"/>
      <c r="Z82" s="581"/>
      <c r="AA82" s="580"/>
      <c r="AG82" s="581"/>
      <c r="AI82" s="583"/>
      <c r="AJ82" s="583"/>
      <c r="AK82" s="583"/>
      <c r="AL82" s="583"/>
      <c r="AM82" s="583"/>
      <c r="AN82" s="583"/>
      <c r="AO82" s="583"/>
      <c r="AP82" s="582"/>
    </row>
    <row r="83" spans="1:45" ht="34.15" customHeight="1">
      <c r="A83" s="628" t="s">
        <v>3573</v>
      </c>
      <c r="B83" s="629" t="s">
        <v>3420</v>
      </c>
      <c r="C83" s="630" t="s">
        <v>4661</v>
      </c>
      <c r="D83" s="629" t="s">
        <v>3453</v>
      </c>
      <c r="E83" s="631" t="s">
        <v>4721</v>
      </c>
      <c r="F83" s="629" t="s">
        <v>3574</v>
      </c>
      <c r="G83" s="632" t="s">
        <v>3252</v>
      </c>
      <c r="H83" s="633" t="s">
        <v>72</v>
      </c>
      <c r="I83" s="634" t="s">
        <v>3434</v>
      </c>
      <c r="J83" s="633" t="s">
        <v>3576</v>
      </c>
      <c r="K83" s="638">
        <v>11363.573212183706</v>
      </c>
      <c r="L83" s="638">
        <f>10705*1.01</f>
        <v>10812.05</v>
      </c>
      <c r="M83" s="638">
        <f>L83*1.01</f>
        <v>10920.1705</v>
      </c>
      <c r="N83" s="638">
        <f>M83*1.01</f>
        <v>11029.372205</v>
      </c>
      <c r="O83" s="638">
        <f>N83*1.01</f>
        <v>11139.66592705</v>
      </c>
      <c r="P83" s="638">
        <f>O83*1.01</f>
        <v>11251.0625863205</v>
      </c>
      <c r="Q83" s="638">
        <f>P83*1.01</f>
        <v>11363.573212183706</v>
      </c>
      <c r="R83" s="633" t="s">
        <v>3577</v>
      </c>
      <c r="S83" s="629" t="s">
        <v>3435</v>
      </c>
      <c r="T83" s="629" t="s">
        <v>4757</v>
      </c>
      <c r="U83" s="629" t="s">
        <v>4743</v>
      </c>
      <c r="V83" s="629" t="s">
        <v>4656</v>
      </c>
      <c r="W83" s="633"/>
      <c r="X83" s="633"/>
      <c r="Y83" s="633"/>
      <c r="Z83" s="633"/>
      <c r="AA83" s="580"/>
      <c r="AG83" s="581"/>
      <c r="AI83" s="583"/>
      <c r="AJ83" s="583"/>
      <c r="AK83" s="583"/>
      <c r="AL83" s="583"/>
      <c r="AM83" s="583"/>
      <c r="AN83" s="583"/>
      <c r="AO83" s="583"/>
      <c r="AP83" s="582"/>
    </row>
    <row r="84" spans="1:45" s="582" customFormat="1" ht="34.15" customHeight="1">
      <c r="A84" s="628" t="s">
        <v>3573</v>
      </c>
      <c r="B84" s="629" t="s">
        <v>3420</v>
      </c>
      <c r="C84" s="630" t="s">
        <v>4661</v>
      </c>
      <c r="D84" s="629" t="s">
        <v>3453</v>
      </c>
      <c r="E84" s="631" t="s">
        <v>4721</v>
      </c>
      <c r="F84" s="629" t="s">
        <v>3574</v>
      </c>
      <c r="G84" s="632" t="s">
        <v>3252</v>
      </c>
      <c r="H84" s="633" t="s">
        <v>72</v>
      </c>
      <c r="I84" s="634" t="s">
        <v>3434</v>
      </c>
      <c r="J84" s="633" t="s">
        <v>3576</v>
      </c>
      <c r="K84" s="638">
        <v>11363.573212183706</v>
      </c>
      <c r="L84" s="638">
        <f t="shared" ref="L84:L85" si="7">10705*1.01</f>
        <v>10812.05</v>
      </c>
      <c r="M84" s="638">
        <f t="shared" ref="M84:Q84" si="8">L84*1.01</f>
        <v>10920.1705</v>
      </c>
      <c r="N84" s="638">
        <f t="shared" si="8"/>
        <v>11029.372205</v>
      </c>
      <c r="O84" s="638">
        <f t="shared" si="8"/>
        <v>11139.66592705</v>
      </c>
      <c r="P84" s="638">
        <f t="shared" si="8"/>
        <v>11251.0625863205</v>
      </c>
      <c r="Q84" s="638">
        <f t="shared" si="8"/>
        <v>11363.573212183706</v>
      </c>
      <c r="R84" s="633" t="s">
        <v>3577</v>
      </c>
      <c r="S84" s="629" t="s">
        <v>3435</v>
      </c>
      <c r="T84" s="629" t="s">
        <v>3530</v>
      </c>
      <c r="U84" s="629" t="s">
        <v>4743</v>
      </c>
      <c r="V84" s="629" t="s">
        <v>4656</v>
      </c>
      <c r="W84" s="633"/>
      <c r="X84" s="633"/>
      <c r="Y84" s="633"/>
      <c r="Z84" s="633"/>
      <c r="AA84" s="580"/>
      <c r="AB84" s="581"/>
      <c r="AC84" s="581"/>
      <c r="AD84" s="581"/>
      <c r="AE84" s="581"/>
      <c r="AF84" s="581"/>
      <c r="AG84" s="581"/>
      <c r="AH84" s="581"/>
      <c r="AI84" s="583"/>
      <c r="AJ84" s="583"/>
      <c r="AK84" s="583"/>
      <c r="AL84" s="583"/>
      <c r="AM84" s="583"/>
      <c r="AN84" s="583"/>
      <c r="AO84" s="583"/>
      <c r="AQ84" s="581"/>
      <c r="AR84" s="581"/>
      <c r="AS84" s="581"/>
    </row>
    <row r="85" spans="1:45" s="582" customFormat="1" ht="34.15" customHeight="1">
      <c r="A85" s="628" t="s">
        <v>3573</v>
      </c>
      <c r="B85" s="629" t="s">
        <v>3420</v>
      </c>
      <c r="C85" s="630" t="s">
        <v>4661</v>
      </c>
      <c r="D85" s="629" t="s">
        <v>3453</v>
      </c>
      <c r="E85" s="631" t="s">
        <v>4721</v>
      </c>
      <c r="F85" s="629" t="s">
        <v>3574</v>
      </c>
      <c r="G85" s="632" t="s">
        <v>3252</v>
      </c>
      <c r="H85" s="633" t="s">
        <v>72</v>
      </c>
      <c r="I85" s="634" t="s">
        <v>3434</v>
      </c>
      <c r="J85" s="633" t="s">
        <v>3576</v>
      </c>
      <c r="K85" s="638">
        <v>11363.573212183706</v>
      </c>
      <c r="L85" s="638">
        <f t="shared" si="7"/>
        <v>10812.05</v>
      </c>
      <c r="M85" s="638">
        <f t="shared" ref="M85:Q85" si="9">L85*1.01</f>
        <v>10920.1705</v>
      </c>
      <c r="N85" s="638">
        <f t="shared" si="9"/>
        <v>11029.372205</v>
      </c>
      <c r="O85" s="638">
        <f t="shared" si="9"/>
        <v>11139.66592705</v>
      </c>
      <c r="P85" s="638">
        <f t="shared" si="9"/>
        <v>11251.0625863205</v>
      </c>
      <c r="Q85" s="638">
        <f t="shared" si="9"/>
        <v>11363.573212183706</v>
      </c>
      <c r="R85" s="633" t="s">
        <v>3577</v>
      </c>
      <c r="S85" s="629" t="s">
        <v>3435</v>
      </c>
      <c r="T85" s="629" t="s">
        <v>4758</v>
      </c>
      <c r="U85" s="629" t="s">
        <v>4743</v>
      </c>
      <c r="V85" s="629" t="s">
        <v>4656</v>
      </c>
      <c r="W85" s="633"/>
      <c r="X85" s="633"/>
      <c r="Y85" s="633"/>
      <c r="Z85" s="633"/>
      <c r="AA85" s="580"/>
      <c r="AB85" s="581"/>
      <c r="AC85" s="581"/>
      <c r="AD85" s="581"/>
      <c r="AE85" s="581"/>
      <c r="AF85" s="581"/>
      <c r="AG85" s="581"/>
      <c r="AH85" s="581"/>
      <c r="AI85" s="583"/>
      <c r="AJ85" s="583"/>
      <c r="AK85" s="583"/>
      <c r="AL85" s="583"/>
      <c r="AM85" s="583"/>
      <c r="AN85" s="583"/>
      <c r="AO85" s="583"/>
      <c r="AQ85" s="581"/>
      <c r="AR85" s="581"/>
      <c r="AS85" s="581"/>
    </row>
    <row r="86" spans="1:45" s="582" customFormat="1" ht="130.5" customHeight="1">
      <c r="A86" s="592" t="s">
        <v>3573</v>
      </c>
      <c r="B86" s="593" t="s">
        <v>3420</v>
      </c>
      <c r="C86" s="594" t="s">
        <v>4661</v>
      </c>
      <c r="D86" s="593" t="s">
        <v>3453</v>
      </c>
      <c r="E86" s="595" t="s">
        <v>4721</v>
      </c>
      <c r="F86" s="593" t="s">
        <v>3581</v>
      </c>
      <c r="G86" s="596" t="s">
        <v>4763</v>
      </c>
      <c r="H86" s="581" t="s">
        <v>3577</v>
      </c>
      <c r="I86" s="597" t="s">
        <v>3582</v>
      </c>
      <c r="J86" s="600">
        <v>0</v>
      </c>
      <c r="K86" s="601">
        <v>1</v>
      </c>
      <c r="L86" s="601">
        <v>0.1</v>
      </c>
      <c r="M86" s="601">
        <v>0.2</v>
      </c>
      <c r="N86" s="601">
        <v>0.4</v>
      </c>
      <c r="O86" s="601">
        <v>0.6</v>
      </c>
      <c r="P86" s="601">
        <v>0.8</v>
      </c>
      <c r="Q86" s="601">
        <v>1</v>
      </c>
      <c r="R86" s="581" t="s">
        <v>6963</v>
      </c>
      <c r="S86" s="593">
        <v>2025</v>
      </c>
      <c r="T86" s="593" t="s">
        <v>4765</v>
      </c>
      <c r="U86" s="593" t="s">
        <v>4687</v>
      </c>
      <c r="V86" s="593" t="s">
        <v>4656</v>
      </c>
      <c r="X86" s="581" t="s">
        <v>3585</v>
      </c>
      <c r="Y86" s="581"/>
      <c r="Z86" s="581" t="s">
        <v>3586</v>
      </c>
      <c r="AA86" s="580"/>
      <c r="AB86" s="581"/>
      <c r="AC86" s="581"/>
      <c r="AD86" s="581"/>
      <c r="AE86" s="581"/>
      <c r="AF86" s="581"/>
      <c r="AH86" s="581"/>
      <c r="AI86" s="583" t="e">
        <v>#N/A</v>
      </c>
      <c r="AJ86" s="583" t="e">
        <v>#N/A</v>
      </c>
      <c r="AK86" s="583" t="e">
        <v>#N/A</v>
      </c>
      <c r="AL86" s="583" t="e">
        <v>#N/A</v>
      </c>
      <c r="AM86" s="583" t="e">
        <v>#N/A</v>
      </c>
      <c r="AN86" s="583" t="e">
        <v>#N/A</v>
      </c>
      <c r="AO86" s="583" t="e">
        <v>#N/A</v>
      </c>
      <c r="AP86" s="581" t="s">
        <v>3626</v>
      </c>
    </row>
    <row r="87" spans="1:45" s="582" customFormat="1" ht="34.15" customHeight="1">
      <c r="A87" s="592" t="s">
        <v>3573</v>
      </c>
      <c r="B87" s="593" t="s">
        <v>3420</v>
      </c>
      <c r="C87" s="594" t="s">
        <v>4661</v>
      </c>
      <c r="D87" s="593" t="s">
        <v>3453</v>
      </c>
      <c r="E87" s="595" t="s">
        <v>4721</v>
      </c>
      <c r="F87" s="593" t="s">
        <v>3581</v>
      </c>
      <c r="G87" s="596" t="s">
        <v>4763</v>
      </c>
      <c r="H87" s="581" t="s">
        <v>3577</v>
      </c>
      <c r="I87" s="597" t="s">
        <v>3582</v>
      </c>
      <c r="J87" s="600">
        <v>0</v>
      </c>
      <c r="K87" s="601">
        <v>1</v>
      </c>
      <c r="L87" s="601">
        <v>0.1</v>
      </c>
      <c r="M87" s="601">
        <v>0.2</v>
      </c>
      <c r="N87" s="601">
        <v>0.4</v>
      </c>
      <c r="O87" s="601">
        <v>0.6</v>
      </c>
      <c r="P87" s="601">
        <v>0.8</v>
      </c>
      <c r="Q87" s="601">
        <v>1</v>
      </c>
      <c r="R87" s="581" t="s">
        <v>6963</v>
      </c>
      <c r="S87" s="593" t="s">
        <v>3435</v>
      </c>
      <c r="T87" s="593" t="s">
        <v>4672</v>
      </c>
      <c r="U87" s="593" t="s">
        <v>4687</v>
      </c>
      <c r="V87" s="593" t="s">
        <v>4656</v>
      </c>
      <c r="X87" s="581" t="s">
        <v>3585</v>
      </c>
      <c r="Y87" s="581"/>
      <c r="Z87" s="581" t="s">
        <v>3586</v>
      </c>
      <c r="AA87" s="580"/>
      <c r="AB87" s="581"/>
      <c r="AC87" s="581"/>
      <c r="AD87" s="581"/>
      <c r="AE87" s="581"/>
      <c r="AF87" s="581"/>
      <c r="AH87" s="581"/>
      <c r="AI87" s="583" t="e">
        <v>#N/A</v>
      </c>
      <c r="AJ87" s="583" t="e">
        <v>#N/A</v>
      </c>
      <c r="AK87" s="583" t="e">
        <v>#N/A</v>
      </c>
      <c r="AL87" s="583" t="e">
        <v>#N/A</v>
      </c>
      <c r="AM87" s="583" t="e">
        <v>#N/A</v>
      </c>
      <c r="AN87" s="583" t="e">
        <v>#N/A</v>
      </c>
      <c r="AO87" s="583" t="e">
        <v>#N/A</v>
      </c>
      <c r="AP87" s="581" t="s">
        <v>3626</v>
      </c>
    </row>
    <row r="88" spans="1:45" s="582" customFormat="1" ht="34.15" customHeight="1">
      <c r="A88" s="592" t="s">
        <v>3573</v>
      </c>
      <c r="B88" s="593" t="s">
        <v>3420</v>
      </c>
      <c r="C88" s="594" t="s">
        <v>4661</v>
      </c>
      <c r="D88" s="593" t="s">
        <v>3453</v>
      </c>
      <c r="E88" s="595" t="s">
        <v>4721</v>
      </c>
      <c r="F88" s="593" t="s">
        <v>3581</v>
      </c>
      <c r="G88" s="596" t="s">
        <v>4763</v>
      </c>
      <c r="H88" s="581" t="s">
        <v>3577</v>
      </c>
      <c r="I88" s="597" t="s">
        <v>3582</v>
      </c>
      <c r="J88" s="600">
        <v>0</v>
      </c>
      <c r="K88" s="601">
        <v>1</v>
      </c>
      <c r="L88" s="601">
        <v>0.1</v>
      </c>
      <c r="M88" s="601">
        <v>0.2</v>
      </c>
      <c r="N88" s="601">
        <v>0.4</v>
      </c>
      <c r="O88" s="601">
        <v>0.6</v>
      </c>
      <c r="P88" s="601">
        <v>0.8</v>
      </c>
      <c r="Q88" s="601">
        <v>1</v>
      </c>
      <c r="R88" s="581" t="s">
        <v>6963</v>
      </c>
      <c r="S88" s="593" t="s">
        <v>3435</v>
      </c>
      <c r="T88" s="593" t="s">
        <v>4674</v>
      </c>
      <c r="U88" s="593" t="s">
        <v>4687</v>
      </c>
      <c r="V88" s="593" t="s">
        <v>4656</v>
      </c>
      <c r="X88" s="581" t="s">
        <v>3585</v>
      </c>
      <c r="Y88" s="581"/>
      <c r="Z88" s="581" t="s">
        <v>3586</v>
      </c>
      <c r="AA88" s="580"/>
      <c r="AB88" s="581"/>
      <c r="AC88" s="581"/>
      <c r="AD88" s="581"/>
      <c r="AE88" s="581"/>
      <c r="AF88" s="581"/>
      <c r="AH88" s="581"/>
      <c r="AI88" s="583" t="e">
        <v>#N/A</v>
      </c>
      <c r="AJ88" s="583" t="e">
        <v>#N/A</v>
      </c>
      <c r="AK88" s="583" t="e">
        <v>#N/A</v>
      </c>
      <c r="AL88" s="583" t="e">
        <v>#N/A</v>
      </c>
      <c r="AM88" s="583" t="e">
        <v>#N/A</v>
      </c>
      <c r="AN88" s="583" t="e">
        <v>#N/A</v>
      </c>
      <c r="AO88" s="583" t="e">
        <v>#N/A</v>
      </c>
      <c r="AP88" s="581" t="s">
        <v>3626</v>
      </c>
    </row>
    <row r="89" spans="1:45" s="582" customFormat="1" ht="34.15" customHeight="1">
      <c r="A89" s="592" t="s">
        <v>3573</v>
      </c>
      <c r="B89" s="593" t="s">
        <v>3420</v>
      </c>
      <c r="C89" s="594" t="s">
        <v>4661</v>
      </c>
      <c r="D89" s="593" t="s">
        <v>3453</v>
      </c>
      <c r="E89" s="595" t="s">
        <v>4721</v>
      </c>
      <c r="F89" s="593" t="s">
        <v>3581</v>
      </c>
      <c r="G89" s="596" t="s">
        <v>4763</v>
      </c>
      <c r="H89" s="581" t="s">
        <v>3577</v>
      </c>
      <c r="I89" s="597" t="s">
        <v>3582</v>
      </c>
      <c r="J89" s="600">
        <v>0</v>
      </c>
      <c r="K89" s="601">
        <v>1</v>
      </c>
      <c r="L89" s="601">
        <v>0.1</v>
      </c>
      <c r="M89" s="601">
        <v>0.2</v>
      </c>
      <c r="N89" s="601">
        <v>0.4</v>
      </c>
      <c r="O89" s="601">
        <v>0.6</v>
      </c>
      <c r="P89" s="601">
        <v>0.8</v>
      </c>
      <c r="Q89" s="601">
        <v>1</v>
      </c>
      <c r="R89" s="581" t="s">
        <v>6963</v>
      </c>
      <c r="S89" s="593" t="s">
        <v>3435</v>
      </c>
      <c r="T89" s="593" t="s">
        <v>4692</v>
      </c>
      <c r="U89" s="593" t="s">
        <v>4687</v>
      </c>
      <c r="V89" s="593" t="s">
        <v>4656</v>
      </c>
      <c r="X89" s="581" t="s">
        <v>3585</v>
      </c>
      <c r="Y89" s="581"/>
      <c r="Z89" s="581" t="s">
        <v>3586</v>
      </c>
      <c r="AA89" s="580"/>
      <c r="AB89" s="581"/>
      <c r="AC89" s="581"/>
      <c r="AD89" s="581"/>
      <c r="AE89" s="581"/>
      <c r="AF89" s="581"/>
      <c r="AH89" s="581"/>
      <c r="AI89" s="583" t="e">
        <v>#N/A</v>
      </c>
      <c r="AJ89" s="583" t="e">
        <v>#N/A</v>
      </c>
      <c r="AK89" s="583" t="e">
        <v>#N/A</v>
      </c>
      <c r="AL89" s="583" t="e">
        <v>#N/A</v>
      </c>
      <c r="AM89" s="583" t="e">
        <v>#N/A</v>
      </c>
      <c r="AN89" s="583" t="e">
        <v>#N/A</v>
      </c>
      <c r="AO89" s="583" t="e">
        <v>#N/A</v>
      </c>
      <c r="AP89" s="581" t="s">
        <v>3626</v>
      </c>
    </row>
    <row r="90" spans="1:45" ht="34.15" customHeight="1">
      <c r="A90" s="592" t="s">
        <v>3573</v>
      </c>
      <c r="B90" s="593" t="s">
        <v>3420</v>
      </c>
      <c r="C90" s="594" t="s">
        <v>4661</v>
      </c>
      <c r="D90" s="593" t="s">
        <v>3453</v>
      </c>
      <c r="E90" s="595" t="s">
        <v>4721</v>
      </c>
      <c r="F90" s="593" t="s">
        <v>3581</v>
      </c>
      <c r="G90" s="596" t="s">
        <v>4763</v>
      </c>
      <c r="H90" s="581" t="s">
        <v>3577</v>
      </c>
      <c r="I90" s="597" t="s">
        <v>3434</v>
      </c>
      <c r="J90" s="600">
        <v>0</v>
      </c>
      <c r="K90" s="601">
        <v>1</v>
      </c>
      <c r="L90" s="601">
        <v>0.1</v>
      </c>
      <c r="M90" s="601">
        <v>0.2</v>
      </c>
      <c r="N90" s="601">
        <v>0.4</v>
      </c>
      <c r="O90" s="601">
        <v>0.6</v>
      </c>
      <c r="P90" s="601">
        <v>0.8</v>
      </c>
      <c r="Q90" s="601">
        <v>1</v>
      </c>
      <c r="R90" s="581" t="s">
        <v>6963</v>
      </c>
      <c r="S90" s="593" t="s">
        <v>3435</v>
      </c>
      <c r="T90" s="593" t="s">
        <v>4676</v>
      </c>
      <c r="U90" s="593" t="s">
        <v>4687</v>
      </c>
      <c r="V90" s="593" t="s">
        <v>4656</v>
      </c>
      <c r="W90" s="581"/>
      <c r="X90" s="581" t="s">
        <v>3585</v>
      </c>
      <c r="Y90" s="581"/>
      <c r="Z90" s="581"/>
      <c r="AA90" s="580"/>
      <c r="AG90" s="581"/>
      <c r="AH90" s="581" t="s">
        <v>428</v>
      </c>
      <c r="AI90" s="583" t="s">
        <v>429</v>
      </c>
      <c r="AJ90" s="583" t="s">
        <v>1078</v>
      </c>
      <c r="AK90" s="583" t="s">
        <v>672</v>
      </c>
      <c r="AL90" s="583" t="s">
        <v>462</v>
      </c>
      <c r="AM90" s="583" t="s">
        <v>2926</v>
      </c>
      <c r="AN90" s="583" t="s">
        <v>2927</v>
      </c>
      <c r="AO90" s="583" t="s">
        <v>57</v>
      </c>
      <c r="AP90" s="583" t="s">
        <v>3442</v>
      </c>
    </row>
    <row r="91" spans="1:45" ht="64.5" customHeight="1">
      <c r="A91" s="628" t="s">
        <v>4388</v>
      </c>
      <c r="B91" s="629" t="s">
        <v>3420</v>
      </c>
      <c r="C91" s="630" t="s">
        <v>4661</v>
      </c>
      <c r="D91" s="629" t="s">
        <v>3453</v>
      </c>
      <c r="E91" s="631" t="s">
        <v>4721</v>
      </c>
      <c r="F91" s="629" t="s">
        <v>4495</v>
      </c>
      <c r="G91" s="632" t="s">
        <v>3281</v>
      </c>
      <c r="H91" s="633" t="s">
        <v>3426</v>
      </c>
      <c r="I91" s="634" t="s">
        <v>3434</v>
      </c>
      <c r="J91" s="635">
        <v>0</v>
      </c>
      <c r="K91" s="635">
        <v>1</v>
      </c>
      <c r="L91" s="659">
        <v>0.1666</v>
      </c>
      <c r="M91" s="659">
        <v>0.1666</v>
      </c>
      <c r="N91" s="659">
        <v>0.1666</v>
      </c>
      <c r="O91" s="659">
        <v>0.1666</v>
      </c>
      <c r="P91" s="659">
        <v>0.1666</v>
      </c>
      <c r="Q91" s="659">
        <v>0.1666</v>
      </c>
      <c r="R91" s="633" t="s">
        <v>4496</v>
      </c>
      <c r="S91" s="629" t="s">
        <v>3435</v>
      </c>
      <c r="T91" s="629" t="s">
        <v>4497</v>
      </c>
      <c r="U91" s="629" t="s">
        <v>5122</v>
      </c>
      <c r="V91" s="629" t="s">
        <v>4656</v>
      </c>
      <c r="W91" s="637"/>
      <c r="X91" s="637"/>
      <c r="Y91" s="637"/>
      <c r="Z91" s="637"/>
      <c r="AA91" s="580"/>
    </row>
    <row r="92" spans="1:45" ht="34.15" customHeight="1">
      <c r="A92" s="628" t="s">
        <v>4388</v>
      </c>
      <c r="B92" s="629" t="s">
        <v>3420</v>
      </c>
      <c r="C92" s="630" t="s">
        <v>4661</v>
      </c>
      <c r="D92" s="629" t="s">
        <v>3453</v>
      </c>
      <c r="E92" s="631" t="s">
        <v>4721</v>
      </c>
      <c r="F92" s="629" t="s">
        <v>4495</v>
      </c>
      <c r="G92" s="632" t="s">
        <v>3281</v>
      </c>
      <c r="H92" s="633" t="s">
        <v>3426</v>
      </c>
      <c r="I92" s="634" t="s">
        <v>3434</v>
      </c>
      <c r="J92" s="635">
        <v>0</v>
      </c>
      <c r="K92" s="635">
        <v>1</v>
      </c>
      <c r="L92" s="659">
        <v>0.1666</v>
      </c>
      <c r="M92" s="659">
        <v>0.1666</v>
      </c>
      <c r="N92" s="659">
        <v>0.1666</v>
      </c>
      <c r="O92" s="659">
        <v>0.1666</v>
      </c>
      <c r="P92" s="659">
        <v>0.1666</v>
      </c>
      <c r="Q92" s="659">
        <v>0.1666</v>
      </c>
      <c r="R92" s="633" t="s">
        <v>4496</v>
      </c>
      <c r="S92" s="629" t="s">
        <v>3435</v>
      </c>
      <c r="T92" s="629" t="s">
        <v>4498</v>
      </c>
      <c r="U92" s="629" t="s">
        <v>5122</v>
      </c>
      <c r="V92" s="629" t="s">
        <v>4656</v>
      </c>
      <c r="W92" s="637"/>
      <c r="X92" s="637"/>
      <c r="Y92" s="637"/>
      <c r="Z92" s="637"/>
      <c r="AA92" s="580"/>
    </row>
    <row r="93" spans="1:45" ht="34.15" customHeight="1">
      <c r="A93" s="628" t="s">
        <v>4388</v>
      </c>
      <c r="B93" s="629" t="s">
        <v>3420</v>
      </c>
      <c r="C93" s="630" t="s">
        <v>4661</v>
      </c>
      <c r="D93" s="629" t="s">
        <v>3453</v>
      </c>
      <c r="E93" s="631" t="s">
        <v>4721</v>
      </c>
      <c r="F93" s="629" t="s">
        <v>4495</v>
      </c>
      <c r="G93" s="632" t="s">
        <v>3281</v>
      </c>
      <c r="H93" s="633" t="s">
        <v>3426</v>
      </c>
      <c r="I93" s="634" t="s">
        <v>3434</v>
      </c>
      <c r="J93" s="635">
        <v>0</v>
      </c>
      <c r="K93" s="635">
        <v>1</v>
      </c>
      <c r="L93" s="659">
        <v>0.1666</v>
      </c>
      <c r="M93" s="659">
        <v>0.1666</v>
      </c>
      <c r="N93" s="659">
        <v>0.1666</v>
      </c>
      <c r="O93" s="659">
        <v>0.1666</v>
      </c>
      <c r="P93" s="659">
        <v>0.1666</v>
      </c>
      <c r="Q93" s="659">
        <v>0.1666</v>
      </c>
      <c r="R93" s="633" t="s">
        <v>4496</v>
      </c>
      <c r="S93" s="629" t="s">
        <v>3435</v>
      </c>
      <c r="T93" s="629" t="s">
        <v>4499</v>
      </c>
      <c r="U93" s="629" t="s">
        <v>5122</v>
      </c>
      <c r="V93" s="629" t="s">
        <v>4656</v>
      </c>
      <c r="W93" s="637"/>
      <c r="X93" s="637"/>
      <c r="Y93" s="637"/>
      <c r="Z93" s="637"/>
      <c r="AA93" s="580"/>
    </row>
    <row r="94" spans="1:45" ht="34.15" customHeight="1">
      <c r="A94" s="628" t="s">
        <v>4388</v>
      </c>
      <c r="B94" s="629" t="s">
        <v>3420</v>
      </c>
      <c r="C94" s="630" t="s">
        <v>4661</v>
      </c>
      <c r="D94" s="629" t="s">
        <v>3453</v>
      </c>
      <c r="E94" s="631" t="s">
        <v>4721</v>
      </c>
      <c r="F94" s="629" t="s">
        <v>4495</v>
      </c>
      <c r="G94" s="632" t="s">
        <v>3281</v>
      </c>
      <c r="H94" s="633" t="s">
        <v>3426</v>
      </c>
      <c r="I94" s="634" t="s">
        <v>3434</v>
      </c>
      <c r="J94" s="635">
        <v>0</v>
      </c>
      <c r="K94" s="635">
        <v>1</v>
      </c>
      <c r="L94" s="659">
        <v>0.1666</v>
      </c>
      <c r="M94" s="659">
        <v>0.1666</v>
      </c>
      <c r="N94" s="659">
        <v>0.1666</v>
      </c>
      <c r="O94" s="659">
        <v>0.1666</v>
      </c>
      <c r="P94" s="659">
        <v>0.1666</v>
      </c>
      <c r="Q94" s="659">
        <v>0.1666</v>
      </c>
      <c r="R94" s="633" t="s">
        <v>4496</v>
      </c>
      <c r="S94" s="629" t="s">
        <v>3435</v>
      </c>
      <c r="T94" s="629" t="s">
        <v>4500</v>
      </c>
      <c r="U94" s="629" t="s">
        <v>5122</v>
      </c>
      <c r="V94" s="629" t="s">
        <v>4656</v>
      </c>
      <c r="W94" s="637"/>
      <c r="X94" s="637"/>
      <c r="Y94" s="637"/>
      <c r="Z94" s="637"/>
      <c r="AA94" s="580"/>
    </row>
    <row r="95" spans="1:45" ht="34.15" customHeight="1">
      <c r="A95" s="628" t="s">
        <v>4388</v>
      </c>
      <c r="B95" s="629" t="s">
        <v>3420</v>
      </c>
      <c r="C95" s="630" t="s">
        <v>4661</v>
      </c>
      <c r="D95" s="629" t="s">
        <v>3453</v>
      </c>
      <c r="E95" s="631" t="s">
        <v>4721</v>
      </c>
      <c r="F95" s="629" t="s">
        <v>4495</v>
      </c>
      <c r="G95" s="632" t="s">
        <v>3281</v>
      </c>
      <c r="H95" s="633" t="s">
        <v>3426</v>
      </c>
      <c r="I95" s="634" t="s">
        <v>3434</v>
      </c>
      <c r="J95" s="635">
        <v>0</v>
      </c>
      <c r="K95" s="635">
        <v>1</v>
      </c>
      <c r="L95" s="659">
        <v>0.1666</v>
      </c>
      <c r="M95" s="659">
        <v>0.1666</v>
      </c>
      <c r="N95" s="659">
        <v>0.1666</v>
      </c>
      <c r="O95" s="659">
        <v>0.1666</v>
      </c>
      <c r="P95" s="659">
        <v>0.1666</v>
      </c>
      <c r="Q95" s="659">
        <v>0.1666</v>
      </c>
      <c r="R95" s="633" t="s">
        <v>4496</v>
      </c>
      <c r="S95" s="629" t="s">
        <v>3435</v>
      </c>
      <c r="T95" s="629" t="s">
        <v>5123</v>
      </c>
      <c r="U95" s="629" t="s">
        <v>5122</v>
      </c>
      <c r="V95" s="629" t="s">
        <v>4656</v>
      </c>
      <c r="W95" s="637"/>
      <c r="X95" s="637"/>
      <c r="Y95" s="637"/>
      <c r="Z95" s="637"/>
      <c r="AA95" s="580"/>
    </row>
    <row r="96" spans="1:45" ht="114" customHeight="1">
      <c r="A96" s="592" t="s">
        <v>4388</v>
      </c>
      <c r="B96" s="593" t="s">
        <v>3420</v>
      </c>
      <c r="C96" s="594" t="s">
        <v>4661</v>
      </c>
      <c r="D96" s="593" t="s">
        <v>3453</v>
      </c>
      <c r="E96" s="595" t="s">
        <v>4721</v>
      </c>
      <c r="F96" s="593" t="s">
        <v>5124</v>
      </c>
      <c r="G96" s="596" t="s">
        <v>4503</v>
      </c>
      <c r="H96" s="581" t="s">
        <v>3426</v>
      </c>
      <c r="I96" s="597" t="s">
        <v>3582</v>
      </c>
      <c r="J96" s="600">
        <v>0</v>
      </c>
      <c r="K96" s="600">
        <v>1</v>
      </c>
      <c r="L96" s="618">
        <v>0.1666</v>
      </c>
      <c r="M96" s="618">
        <v>0.1666</v>
      </c>
      <c r="N96" s="618">
        <v>0.1666</v>
      </c>
      <c r="O96" s="618">
        <v>0.1666</v>
      </c>
      <c r="P96" s="618">
        <v>0.1666</v>
      </c>
      <c r="Q96" s="618">
        <v>0.1666</v>
      </c>
      <c r="R96" s="581" t="s">
        <v>5125</v>
      </c>
      <c r="S96" s="593">
        <v>2025</v>
      </c>
      <c r="T96" s="593" t="s">
        <v>4505</v>
      </c>
      <c r="U96" s="593" t="s">
        <v>5126</v>
      </c>
      <c r="V96" s="593" t="s">
        <v>4656</v>
      </c>
      <c r="Y96" s="598" t="s">
        <v>5127</v>
      </c>
      <c r="Z96" s="598" t="s">
        <v>4507</v>
      </c>
      <c r="AA96" s="580"/>
    </row>
    <row r="97" spans="1:42" ht="34.15" customHeight="1">
      <c r="A97" s="592" t="s">
        <v>4388</v>
      </c>
      <c r="B97" s="593" t="s">
        <v>3420</v>
      </c>
      <c r="C97" s="594" t="s">
        <v>4661</v>
      </c>
      <c r="D97" s="593" t="s">
        <v>3453</v>
      </c>
      <c r="E97" s="595" t="s">
        <v>4721</v>
      </c>
      <c r="F97" s="593" t="s">
        <v>5124</v>
      </c>
      <c r="G97" s="596" t="s">
        <v>4503</v>
      </c>
      <c r="H97" s="581" t="s">
        <v>3426</v>
      </c>
      <c r="I97" s="597" t="s">
        <v>3434</v>
      </c>
      <c r="J97" s="600">
        <v>0</v>
      </c>
      <c r="K97" s="600">
        <v>1</v>
      </c>
      <c r="L97" s="618">
        <v>0.1666</v>
      </c>
      <c r="M97" s="618">
        <v>0.1666</v>
      </c>
      <c r="N97" s="618">
        <v>0.1666</v>
      </c>
      <c r="O97" s="618">
        <v>0.1666</v>
      </c>
      <c r="P97" s="618">
        <v>0.1666</v>
      </c>
      <c r="Q97" s="618">
        <v>0.1666</v>
      </c>
      <c r="R97" s="581" t="s">
        <v>5125</v>
      </c>
      <c r="S97" s="593">
        <v>2025</v>
      </c>
      <c r="T97" s="593" t="s">
        <v>4508</v>
      </c>
      <c r="U97" s="593" t="s">
        <v>5126</v>
      </c>
      <c r="V97" s="593" t="s">
        <v>4656</v>
      </c>
      <c r="AA97" s="580"/>
    </row>
    <row r="98" spans="1:42" ht="34.15" customHeight="1">
      <c r="A98" s="592" t="s">
        <v>4388</v>
      </c>
      <c r="B98" s="593" t="s">
        <v>3420</v>
      </c>
      <c r="C98" s="594" t="s">
        <v>4661</v>
      </c>
      <c r="D98" s="593" t="s">
        <v>3453</v>
      </c>
      <c r="E98" s="595" t="s">
        <v>4721</v>
      </c>
      <c r="F98" s="593" t="s">
        <v>5124</v>
      </c>
      <c r="G98" s="596" t="s">
        <v>4503</v>
      </c>
      <c r="H98" s="581" t="s">
        <v>3426</v>
      </c>
      <c r="I98" s="597" t="s">
        <v>3434</v>
      </c>
      <c r="J98" s="600">
        <v>0</v>
      </c>
      <c r="K98" s="600">
        <v>1</v>
      </c>
      <c r="L98" s="618">
        <v>0.1666</v>
      </c>
      <c r="M98" s="618">
        <v>0.1666</v>
      </c>
      <c r="N98" s="618">
        <v>0.1666</v>
      </c>
      <c r="O98" s="618">
        <v>0.1666</v>
      </c>
      <c r="P98" s="618">
        <v>0.1666</v>
      </c>
      <c r="Q98" s="618">
        <v>0.1666</v>
      </c>
      <c r="R98" s="581" t="s">
        <v>5125</v>
      </c>
      <c r="S98" s="593" t="s">
        <v>3435</v>
      </c>
      <c r="T98" s="593" t="s">
        <v>4509</v>
      </c>
      <c r="U98" s="593" t="s">
        <v>5126</v>
      </c>
      <c r="V98" s="593" t="s">
        <v>4656</v>
      </c>
      <c r="AA98" s="580"/>
    </row>
    <row r="99" spans="1:42" ht="66.75" customHeight="1">
      <c r="A99" s="592" t="s">
        <v>4317</v>
      </c>
      <c r="B99" s="593" t="s">
        <v>3420</v>
      </c>
      <c r="C99" s="594" t="s">
        <v>4661</v>
      </c>
      <c r="D99" s="593" t="s">
        <v>4587</v>
      </c>
      <c r="E99" s="595" t="s">
        <v>5009</v>
      </c>
      <c r="F99" s="593" t="s">
        <v>4319</v>
      </c>
      <c r="G99" s="596" t="s">
        <v>5010</v>
      </c>
      <c r="H99" s="581" t="s">
        <v>5011</v>
      </c>
      <c r="I99" s="597" t="s">
        <v>3434</v>
      </c>
      <c r="J99" s="600">
        <v>0</v>
      </c>
      <c r="K99" s="600">
        <v>1</v>
      </c>
      <c r="L99" s="600">
        <v>0.1</v>
      </c>
      <c r="M99" s="600">
        <v>0.2</v>
      </c>
      <c r="N99" s="600">
        <v>0.4</v>
      </c>
      <c r="O99" s="600">
        <v>0.6</v>
      </c>
      <c r="P99" s="600">
        <v>0.8</v>
      </c>
      <c r="Q99" s="600">
        <v>1</v>
      </c>
      <c r="R99" s="581" t="s">
        <v>5012</v>
      </c>
      <c r="S99" s="593" t="s">
        <v>3435</v>
      </c>
      <c r="T99" s="593" t="s">
        <v>5013</v>
      </c>
      <c r="U99" s="593" t="s">
        <v>4687</v>
      </c>
      <c r="V99" s="593" t="s">
        <v>4656</v>
      </c>
      <c r="W99" s="581"/>
      <c r="X99" s="581"/>
      <c r="Y99" s="581"/>
      <c r="Z99" s="581"/>
      <c r="AA99" s="622"/>
      <c r="AB99" s="583"/>
      <c r="AC99" s="583"/>
      <c r="AD99" s="583"/>
      <c r="AE99" s="583"/>
      <c r="AF99" s="583"/>
      <c r="AG99" s="582"/>
    </row>
    <row r="100" spans="1:42" ht="34.15" customHeight="1">
      <c r="A100" s="592" t="s">
        <v>4317</v>
      </c>
      <c r="B100" s="593" t="s">
        <v>3420</v>
      </c>
      <c r="C100" s="594" t="s">
        <v>4661</v>
      </c>
      <c r="D100" s="593" t="s">
        <v>4587</v>
      </c>
      <c r="E100" s="595" t="s">
        <v>5009</v>
      </c>
      <c r="F100" s="593" t="s">
        <v>4319</v>
      </c>
      <c r="G100" s="596" t="s">
        <v>5010</v>
      </c>
      <c r="H100" s="581" t="s">
        <v>5011</v>
      </c>
      <c r="I100" s="597" t="s">
        <v>3434</v>
      </c>
      <c r="J100" s="600">
        <v>0</v>
      </c>
      <c r="K100" s="600">
        <v>1</v>
      </c>
      <c r="L100" s="600">
        <v>0.1</v>
      </c>
      <c r="M100" s="600">
        <v>0.2</v>
      </c>
      <c r="N100" s="600">
        <v>0.4</v>
      </c>
      <c r="O100" s="600">
        <v>0.6</v>
      </c>
      <c r="P100" s="600">
        <v>0.8</v>
      </c>
      <c r="Q100" s="600">
        <v>1</v>
      </c>
      <c r="R100" s="581" t="s">
        <v>5012</v>
      </c>
      <c r="S100" s="593" t="s">
        <v>3435</v>
      </c>
      <c r="T100" s="593" t="s">
        <v>5014</v>
      </c>
      <c r="U100" s="593" t="s">
        <v>4687</v>
      </c>
      <c r="V100" s="593" t="s">
        <v>4656</v>
      </c>
      <c r="W100" s="581"/>
      <c r="X100" s="581"/>
      <c r="Y100" s="581"/>
      <c r="Z100" s="581"/>
      <c r="AA100" s="580"/>
    </row>
    <row r="101" spans="1:42" ht="34.15" customHeight="1">
      <c r="A101" s="592" t="s">
        <v>4317</v>
      </c>
      <c r="B101" s="593" t="s">
        <v>3420</v>
      </c>
      <c r="C101" s="594" t="s">
        <v>4661</v>
      </c>
      <c r="D101" s="593" t="s">
        <v>4587</v>
      </c>
      <c r="E101" s="595" t="s">
        <v>5009</v>
      </c>
      <c r="F101" s="593" t="s">
        <v>4319</v>
      </c>
      <c r="G101" s="596" t="s">
        <v>5010</v>
      </c>
      <c r="H101" s="581" t="s">
        <v>5011</v>
      </c>
      <c r="I101" s="597" t="s">
        <v>3434</v>
      </c>
      <c r="J101" s="600">
        <v>0</v>
      </c>
      <c r="K101" s="600">
        <v>1</v>
      </c>
      <c r="L101" s="600">
        <v>0.1</v>
      </c>
      <c r="M101" s="600">
        <v>0.2</v>
      </c>
      <c r="N101" s="600">
        <v>0.4</v>
      </c>
      <c r="O101" s="600">
        <v>0.6</v>
      </c>
      <c r="P101" s="600">
        <v>0.8</v>
      </c>
      <c r="Q101" s="600">
        <v>1</v>
      </c>
      <c r="R101" s="581" t="s">
        <v>5012</v>
      </c>
      <c r="S101" s="593" t="s">
        <v>3435</v>
      </c>
      <c r="T101" s="593" t="s">
        <v>5015</v>
      </c>
      <c r="U101" s="593" t="s">
        <v>4687</v>
      </c>
      <c r="V101" s="593" t="s">
        <v>4656</v>
      </c>
      <c r="W101" s="581"/>
      <c r="X101" s="581"/>
      <c r="Y101" s="581"/>
      <c r="Z101" s="581"/>
      <c r="AA101" s="580"/>
    </row>
    <row r="102" spans="1:42" ht="288.75" customHeight="1">
      <c r="A102" s="628" t="s">
        <v>3463</v>
      </c>
      <c r="B102" s="629" t="s">
        <v>3420</v>
      </c>
      <c r="C102" s="630" t="s">
        <v>4661</v>
      </c>
      <c r="D102" s="629" t="s">
        <v>4589</v>
      </c>
      <c r="E102" s="631" t="s">
        <v>4728</v>
      </c>
      <c r="F102" s="629" t="s">
        <v>3591</v>
      </c>
      <c r="G102" s="632" t="s">
        <v>4729</v>
      </c>
      <c r="H102" s="633" t="s">
        <v>4730</v>
      </c>
      <c r="I102" s="634" t="s">
        <v>3434</v>
      </c>
      <c r="J102" s="635">
        <v>0</v>
      </c>
      <c r="K102" s="636">
        <v>1</v>
      </c>
      <c r="L102" s="636">
        <v>0.1</v>
      </c>
      <c r="M102" s="636">
        <v>0.2</v>
      </c>
      <c r="N102" s="636">
        <v>0.4</v>
      </c>
      <c r="O102" s="636">
        <v>0.6</v>
      </c>
      <c r="P102" s="636">
        <v>0.8</v>
      </c>
      <c r="Q102" s="636">
        <v>1</v>
      </c>
      <c r="R102" s="633" t="s">
        <v>3592</v>
      </c>
      <c r="S102" s="629">
        <v>2025</v>
      </c>
      <c r="T102" s="629" t="s">
        <v>4731</v>
      </c>
      <c r="U102" s="629" t="s">
        <v>4673</v>
      </c>
      <c r="V102" s="629" t="s">
        <v>4656</v>
      </c>
      <c r="W102" s="633" t="s">
        <v>3595</v>
      </c>
      <c r="X102" s="633"/>
      <c r="Y102" s="633"/>
      <c r="Z102" s="633"/>
      <c r="AA102" s="580"/>
      <c r="AG102" s="581"/>
      <c r="AI102" s="583" t="e">
        <v>#N/A</v>
      </c>
      <c r="AJ102" s="583" t="e">
        <v>#N/A</v>
      </c>
      <c r="AK102" s="583" t="e">
        <v>#N/A</v>
      </c>
      <c r="AL102" s="583" t="e">
        <v>#N/A</v>
      </c>
      <c r="AM102" s="583" t="e">
        <v>#N/A</v>
      </c>
      <c r="AN102" s="583" t="e">
        <v>#N/A</v>
      </c>
      <c r="AO102" s="583" t="e">
        <v>#N/A</v>
      </c>
      <c r="AP102" s="582" t="s">
        <v>3438</v>
      </c>
    </row>
    <row r="103" spans="1:42" ht="34.15" customHeight="1">
      <c r="A103" s="628" t="s">
        <v>3463</v>
      </c>
      <c r="B103" s="629" t="s">
        <v>3420</v>
      </c>
      <c r="C103" s="630" t="s">
        <v>4661</v>
      </c>
      <c r="D103" s="629" t="s">
        <v>4589</v>
      </c>
      <c r="E103" s="631" t="s">
        <v>4728</v>
      </c>
      <c r="F103" s="629" t="s">
        <v>3591</v>
      </c>
      <c r="G103" s="632" t="s">
        <v>4729</v>
      </c>
      <c r="H103" s="633" t="s">
        <v>4730</v>
      </c>
      <c r="I103" s="634" t="s">
        <v>3434</v>
      </c>
      <c r="J103" s="635">
        <v>0</v>
      </c>
      <c r="K103" s="636">
        <v>1</v>
      </c>
      <c r="L103" s="636">
        <v>0.1</v>
      </c>
      <c r="M103" s="636">
        <v>0.2</v>
      </c>
      <c r="N103" s="636">
        <v>0.4</v>
      </c>
      <c r="O103" s="636">
        <v>0.6</v>
      </c>
      <c r="P103" s="636">
        <v>0.8</v>
      </c>
      <c r="Q103" s="636">
        <v>1</v>
      </c>
      <c r="R103" s="633" t="s">
        <v>3592</v>
      </c>
      <c r="S103" s="629" t="s">
        <v>3435</v>
      </c>
      <c r="T103" s="629" t="s">
        <v>3593</v>
      </c>
      <c r="U103" s="629" t="s">
        <v>4673</v>
      </c>
      <c r="V103" s="629" t="s">
        <v>4656</v>
      </c>
      <c r="W103" s="633" t="s">
        <v>3595</v>
      </c>
      <c r="X103" s="633"/>
      <c r="Y103" s="633"/>
      <c r="Z103" s="633"/>
      <c r="AA103" s="580"/>
      <c r="AG103" s="581"/>
      <c r="AI103" s="583" t="e">
        <v>#N/A</v>
      </c>
      <c r="AJ103" s="583" t="e">
        <v>#N/A</v>
      </c>
      <c r="AK103" s="583" t="e">
        <v>#N/A</v>
      </c>
      <c r="AL103" s="583" t="e">
        <v>#N/A</v>
      </c>
      <c r="AM103" s="583" t="e">
        <v>#N/A</v>
      </c>
      <c r="AN103" s="583" t="e">
        <v>#N/A</v>
      </c>
      <c r="AO103" s="583" t="e">
        <v>#N/A</v>
      </c>
      <c r="AP103" s="582" t="s">
        <v>3438</v>
      </c>
    </row>
    <row r="104" spans="1:42" ht="34.15" customHeight="1">
      <c r="A104" s="628" t="s">
        <v>3463</v>
      </c>
      <c r="B104" s="629" t="s">
        <v>3420</v>
      </c>
      <c r="C104" s="630" t="s">
        <v>4661</v>
      </c>
      <c r="D104" s="629" t="s">
        <v>4589</v>
      </c>
      <c r="E104" s="631" t="s">
        <v>4728</v>
      </c>
      <c r="F104" s="629" t="s">
        <v>3591</v>
      </c>
      <c r="G104" s="632" t="s">
        <v>4729</v>
      </c>
      <c r="H104" s="633" t="s">
        <v>4730</v>
      </c>
      <c r="I104" s="634" t="s">
        <v>3434</v>
      </c>
      <c r="J104" s="635">
        <v>0</v>
      </c>
      <c r="K104" s="636">
        <v>1</v>
      </c>
      <c r="L104" s="636">
        <v>0.1</v>
      </c>
      <c r="M104" s="636">
        <v>0.2</v>
      </c>
      <c r="N104" s="636">
        <v>0.4</v>
      </c>
      <c r="O104" s="636">
        <v>0.6</v>
      </c>
      <c r="P104" s="636">
        <v>0.8</v>
      </c>
      <c r="Q104" s="636">
        <v>1</v>
      </c>
      <c r="R104" s="633" t="s">
        <v>3592</v>
      </c>
      <c r="S104" s="629">
        <v>2030</v>
      </c>
      <c r="T104" s="629" t="s">
        <v>4732</v>
      </c>
      <c r="U104" s="629" t="s">
        <v>4673</v>
      </c>
      <c r="V104" s="629" t="s">
        <v>4656</v>
      </c>
      <c r="W104" s="633" t="s">
        <v>3595</v>
      </c>
      <c r="X104" s="633"/>
      <c r="Y104" s="633"/>
      <c r="Z104" s="633"/>
      <c r="AA104" s="580"/>
      <c r="AG104" s="581"/>
      <c r="AI104" s="583" t="e">
        <v>#N/A</v>
      </c>
      <c r="AJ104" s="583" t="e">
        <v>#N/A</v>
      </c>
      <c r="AK104" s="583" t="e">
        <v>#N/A</v>
      </c>
      <c r="AL104" s="583" t="e">
        <v>#N/A</v>
      </c>
      <c r="AM104" s="583" t="e">
        <v>#N/A</v>
      </c>
      <c r="AN104" s="583" t="e">
        <v>#N/A</v>
      </c>
      <c r="AO104" s="583" t="e">
        <v>#N/A</v>
      </c>
      <c r="AP104" s="582" t="s">
        <v>3438</v>
      </c>
    </row>
    <row r="105" spans="1:42" ht="113.25" customHeight="1">
      <c r="A105" s="592" t="s">
        <v>3606</v>
      </c>
      <c r="B105" s="593" t="s">
        <v>3599</v>
      </c>
      <c r="C105" s="594" t="s">
        <v>4650</v>
      </c>
      <c r="D105" s="593" t="s">
        <v>4594</v>
      </c>
      <c r="E105" s="594" t="s">
        <v>4801</v>
      </c>
      <c r="F105" s="593" t="s">
        <v>3753</v>
      </c>
      <c r="G105" s="596" t="s">
        <v>3302</v>
      </c>
      <c r="H105" s="581" t="s">
        <v>75</v>
      </c>
      <c r="I105" s="597" t="s">
        <v>3434</v>
      </c>
      <c r="J105" s="601">
        <v>0</v>
      </c>
      <c r="K105" s="601">
        <v>1</v>
      </c>
      <c r="L105" s="601">
        <v>0.1</v>
      </c>
      <c r="M105" s="601">
        <v>0.2</v>
      </c>
      <c r="N105" s="601">
        <v>0.4</v>
      </c>
      <c r="O105" s="601">
        <v>0.6</v>
      </c>
      <c r="P105" s="601">
        <v>0.8</v>
      </c>
      <c r="Q105" s="601">
        <v>1</v>
      </c>
      <c r="R105" s="581" t="s">
        <v>3754</v>
      </c>
      <c r="S105" s="593" t="s">
        <v>3435</v>
      </c>
      <c r="T105" s="593" t="s">
        <v>4802</v>
      </c>
      <c r="U105" s="593" t="s">
        <v>4680</v>
      </c>
      <c r="V105" s="593" t="s">
        <v>4656</v>
      </c>
      <c r="W105" s="581"/>
      <c r="X105" s="581"/>
      <c r="Y105" s="581"/>
      <c r="Z105" s="581"/>
      <c r="AA105" s="580"/>
      <c r="AG105" s="581"/>
      <c r="AI105" s="583" t="e">
        <v>#N/A</v>
      </c>
      <c r="AJ105" s="583" t="e">
        <v>#N/A</v>
      </c>
      <c r="AK105" s="583" t="e">
        <v>#N/A</v>
      </c>
      <c r="AL105" s="583" t="e">
        <v>#N/A</v>
      </c>
      <c r="AM105" s="583" t="e">
        <v>#N/A</v>
      </c>
      <c r="AN105" s="583" t="e">
        <v>#N/A</v>
      </c>
      <c r="AO105" s="583" t="e">
        <v>#N/A</v>
      </c>
      <c r="AP105" s="582" t="s">
        <v>3438</v>
      </c>
    </row>
    <row r="106" spans="1:42" ht="34.15" customHeight="1">
      <c r="A106" s="592" t="s">
        <v>3606</v>
      </c>
      <c r="B106" s="593" t="s">
        <v>3599</v>
      </c>
      <c r="C106" s="594" t="s">
        <v>4650</v>
      </c>
      <c r="D106" s="593" t="s">
        <v>4594</v>
      </c>
      <c r="E106" s="594" t="s">
        <v>4801</v>
      </c>
      <c r="F106" s="593" t="s">
        <v>3753</v>
      </c>
      <c r="G106" s="596" t="s">
        <v>3302</v>
      </c>
      <c r="H106" s="581" t="s">
        <v>75</v>
      </c>
      <c r="I106" s="597" t="s">
        <v>3434</v>
      </c>
      <c r="J106" s="601">
        <v>0</v>
      </c>
      <c r="K106" s="601">
        <v>1</v>
      </c>
      <c r="L106" s="601">
        <v>0.1</v>
      </c>
      <c r="M106" s="601">
        <v>0.2</v>
      </c>
      <c r="N106" s="601">
        <v>0.4</v>
      </c>
      <c r="O106" s="601">
        <v>0.6</v>
      </c>
      <c r="P106" s="601">
        <v>0.8</v>
      </c>
      <c r="Q106" s="601">
        <v>1</v>
      </c>
      <c r="R106" s="581" t="s">
        <v>3754</v>
      </c>
      <c r="S106" s="593" t="s">
        <v>3435</v>
      </c>
      <c r="T106" s="593" t="s">
        <v>3755</v>
      </c>
      <c r="U106" s="593" t="s">
        <v>4680</v>
      </c>
      <c r="V106" s="593" t="s">
        <v>4656</v>
      </c>
      <c r="W106" s="581"/>
      <c r="X106" s="581"/>
      <c r="Y106" s="581"/>
      <c r="Z106" s="581"/>
      <c r="AA106" s="580"/>
      <c r="AG106" s="581"/>
      <c r="AI106" s="583" t="e">
        <v>#N/A</v>
      </c>
      <c r="AJ106" s="583" t="e">
        <v>#N/A</v>
      </c>
      <c r="AK106" s="583" t="e">
        <v>#N/A</v>
      </c>
      <c r="AL106" s="583" t="e">
        <v>#N/A</v>
      </c>
      <c r="AM106" s="583" t="e">
        <v>#N/A</v>
      </c>
      <c r="AN106" s="583" t="e">
        <v>#N/A</v>
      </c>
      <c r="AO106" s="583" t="e">
        <v>#N/A</v>
      </c>
      <c r="AP106" s="582" t="s">
        <v>3438</v>
      </c>
    </row>
    <row r="107" spans="1:42" ht="34.15" customHeight="1">
      <c r="A107" s="592" t="s">
        <v>3606</v>
      </c>
      <c r="B107" s="593" t="s">
        <v>3599</v>
      </c>
      <c r="C107" s="594" t="s">
        <v>4650</v>
      </c>
      <c r="D107" s="593" t="s">
        <v>4594</v>
      </c>
      <c r="E107" s="594" t="s">
        <v>4801</v>
      </c>
      <c r="F107" s="593" t="s">
        <v>3753</v>
      </c>
      <c r="G107" s="596" t="s">
        <v>3302</v>
      </c>
      <c r="H107" s="581" t="s">
        <v>75</v>
      </c>
      <c r="I107" s="597" t="s">
        <v>3434</v>
      </c>
      <c r="J107" s="601">
        <v>0</v>
      </c>
      <c r="K107" s="601">
        <v>1</v>
      </c>
      <c r="L107" s="601">
        <v>0.1</v>
      </c>
      <c r="M107" s="601">
        <v>0.2</v>
      </c>
      <c r="N107" s="601">
        <v>0.4</v>
      </c>
      <c r="O107" s="601">
        <v>0.6</v>
      </c>
      <c r="P107" s="601">
        <v>0.8</v>
      </c>
      <c r="Q107" s="601">
        <v>1</v>
      </c>
      <c r="R107" s="581" t="s">
        <v>3754</v>
      </c>
      <c r="S107" s="593">
        <v>2030</v>
      </c>
      <c r="T107" s="593" t="s">
        <v>3756</v>
      </c>
      <c r="U107" s="593" t="s">
        <v>4680</v>
      </c>
      <c r="V107" s="593" t="s">
        <v>4656</v>
      </c>
      <c r="W107" s="581"/>
      <c r="X107" s="581"/>
      <c r="Y107" s="581"/>
      <c r="Z107" s="581"/>
      <c r="AA107" s="580"/>
      <c r="AG107" s="581"/>
      <c r="AO107" s="613" t="s">
        <v>41</v>
      </c>
      <c r="AP107" s="614" t="s">
        <v>3442</v>
      </c>
    </row>
    <row r="108" spans="1:42" ht="55.5" customHeight="1">
      <c r="A108" s="628" t="s">
        <v>3919</v>
      </c>
      <c r="B108" s="629" t="s">
        <v>3599</v>
      </c>
      <c r="C108" s="630" t="s">
        <v>4650</v>
      </c>
      <c r="D108" s="629" t="s">
        <v>4594</v>
      </c>
      <c r="E108" s="629" t="s">
        <v>4801</v>
      </c>
      <c r="F108" s="629" t="s">
        <v>3920</v>
      </c>
      <c r="G108" s="632" t="s">
        <v>4850</v>
      </c>
      <c r="H108" s="633" t="s">
        <v>2864</v>
      </c>
      <c r="I108" s="634" t="s">
        <v>3582</v>
      </c>
      <c r="J108" s="635">
        <v>0</v>
      </c>
      <c r="K108" s="636">
        <v>1</v>
      </c>
      <c r="L108" s="636">
        <v>0.1</v>
      </c>
      <c r="M108" s="636">
        <v>0.2</v>
      </c>
      <c r="N108" s="636">
        <v>0.4</v>
      </c>
      <c r="O108" s="636">
        <v>0.6</v>
      </c>
      <c r="P108" s="636">
        <v>0.8</v>
      </c>
      <c r="Q108" s="636">
        <v>1</v>
      </c>
      <c r="R108" s="633" t="s">
        <v>3921</v>
      </c>
      <c r="S108" s="629" t="s">
        <v>3774</v>
      </c>
      <c r="T108" s="629" t="s">
        <v>3922</v>
      </c>
      <c r="U108" s="629" t="s">
        <v>4851</v>
      </c>
      <c r="V108" s="629" t="s">
        <v>4656</v>
      </c>
      <c r="W108" s="633"/>
      <c r="X108" s="633" t="s">
        <v>417</v>
      </c>
      <c r="Y108" s="633"/>
      <c r="Z108" s="633" t="s">
        <v>3923</v>
      </c>
      <c r="AA108" s="580"/>
      <c r="AG108" s="581"/>
      <c r="AH108" s="581" t="s">
        <v>357</v>
      </c>
      <c r="AI108" s="583" t="s">
        <v>358</v>
      </c>
      <c r="AJ108" s="583" t="s">
        <v>2516</v>
      </c>
      <c r="AK108" s="583" t="s">
        <v>2517</v>
      </c>
      <c r="AL108" s="583" t="s">
        <v>2515</v>
      </c>
      <c r="AM108" s="583" t="s">
        <v>75</v>
      </c>
      <c r="AN108" s="583" t="s">
        <v>2520</v>
      </c>
      <c r="AO108" s="583" t="s">
        <v>41</v>
      </c>
      <c r="AP108" s="583" t="s">
        <v>3442</v>
      </c>
    </row>
    <row r="109" spans="1:42" ht="34.15" customHeight="1">
      <c r="A109" s="628" t="s">
        <v>3919</v>
      </c>
      <c r="B109" s="629" t="s">
        <v>3599</v>
      </c>
      <c r="C109" s="630" t="s">
        <v>4650</v>
      </c>
      <c r="D109" s="629" t="s">
        <v>4594</v>
      </c>
      <c r="E109" s="629" t="s">
        <v>4801</v>
      </c>
      <c r="F109" s="629" t="s">
        <v>3920</v>
      </c>
      <c r="G109" s="632" t="s">
        <v>4850</v>
      </c>
      <c r="H109" s="633" t="s">
        <v>2864</v>
      </c>
      <c r="I109" s="634" t="s">
        <v>3434</v>
      </c>
      <c r="J109" s="635">
        <v>0</v>
      </c>
      <c r="K109" s="636">
        <v>1</v>
      </c>
      <c r="L109" s="636">
        <v>0.1</v>
      </c>
      <c r="M109" s="636">
        <v>0.2</v>
      </c>
      <c r="N109" s="636">
        <v>0.4</v>
      </c>
      <c r="O109" s="636">
        <v>0.6</v>
      </c>
      <c r="P109" s="636">
        <v>0.8</v>
      </c>
      <c r="Q109" s="636">
        <v>1</v>
      </c>
      <c r="R109" s="633" t="s">
        <v>3921</v>
      </c>
      <c r="S109" s="629" t="s">
        <v>3926</v>
      </c>
      <c r="T109" s="629" t="s">
        <v>4852</v>
      </c>
      <c r="U109" s="629" t="s">
        <v>4851</v>
      </c>
      <c r="V109" s="629" t="s">
        <v>4656</v>
      </c>
      <c r="W109" s="633"/>
      <c r="X109" s="633" t="s">
        <v>417</v>
      </c>
      <c r="Y109" s="633"/>
      <c r="Z109" s="633"/>
      <c r="AA109" s="580"/>
      <c r="AG109" s="581"/>
      <c r="AH109" s="581" t="s">
        <v>414</v>
      </c>
      <c r="AI109" s="583" t="s">
        <v>415</v>
      </c>
      <c r="AJ109" s="583" t="s">
        <v>1213</v>
      </c>
      <c r="AK109" s="583" t="s">
        <v>1214</v>
      </c>
      <c r="AL109" s="583" t="s">
        <v>2535</v>
      </c>
      <c r="AM109" s="583" t="s">
        <v>75</v>
      </c>
      <c r="AN109" s="583" t="s">
        <v>2298</v>
      </c>
      <c r="AO109" s="583" t="s">
        <v>41</v>
      </c>
      <c r="AP109" s="583" t="s">
        <v>3442</v>
      </c>
    </row>
    <row r="110" spans="1:42" ht="34.15" customHeight="1">
      <c r="A110" s="628" t="s">
        <v>3919</v>
      </c>
      <c r="B110" s="629" t="s">
        <v>3599</v>
      </c>
      <c r="C110" s="630" t="s">
        <v>4650</v>
      </c>
      <c r="D110" s="629" t="s">
        <v>4594</v>
      </c>
      <c r="E110" s="629" t="s">
        <v>4801</v>
      </c>
      <c r="F110" s="629" t="s">
        <v>3920</v>
      </c>
      <c r="G110" s="632" t="s">
        <v>4850</v>
      </c>
      <c r="H110" s="633" t="s">
        <v>2864</v>
      </c>
      <c r="I110" s="634" t="s">
        <v>3434</v>
      </c>
      <c r="J110" s="635">
        <v>0</v>
      </c>
      <c r="K110" s="636">
        <v>1</v>
      </c>
      <c r="L110" s="636">
        <v>0.1</v>
      </c>
      <c r="M110" s="636">
        <v>0.2</v>
      </c>
      <c r="N110" s="636">
        <v>0.4</v>
      </c>
      <c r="O110" s="636">
        <v>0.6</v>
      </c>
      <c r="P110" s="636">
        <v>0.8</v>
      </c>
      <c r="Q110" s="636">
        <v>1</v>
      </c>
      <c r="R110" s="633" t="s">
        <v>3921</v>
      </c>
      <c r="S110" s="629" t="s">
        <v>3926</v>
      </c>
      <c r="T110" s="629" t="s">
        <v>4853</v>
      </c>
      <c r="U110" s="629" t="s">
        <v>4851</v>
      </c>
      <c r="V110" s="629" t="s">
        <v>4656</v>
      </c>
      <c r="W110" s="633"/>
      <c r="X110" s="633" t="s">
        <v>417</v>
      </c>
      <c r="Y110" s="633"/>
      <c r="Z110" s="633"/>
      <c r="AA110" s="579"/>
      <c r="AB110" s="579"/>
      <c r="AC110" s="579"/>
      <c r="AG110" s="581"/>
      <c r="AI110" s="583"/>
      <c r="AJ110" s="583"/>
      <c r="AK110" s="583"/>
      <c r="AL110" s="583"/>
      <c r="AM110" s="583"/>
      <c r="AN110" s="583"/>
      <c r="AO110" s="583"/>
      <c r="AP110" s="583"/>
    </row>
    <row r="111" spans="1:42" ht="34.15" customHeight="1">
      <c r="A111" s="628" t="s">
        <v>3919</v>
      </c>
      <c r="B111" s="629" t="s">
        <v>3599</v>
      </c>
      <c r="C111" s="630" t="s">
        <v>4650</v>
      </c>
      <c r="D111" s="629" t="s">
        <v>4594</v>
      </c>
      <c r="E111" s="629" t="s">
        <v>4801</v>
      </c>
      <c r="F111" s="629" t="s">
        <v>3920</v>
      </c>
      <c r="G111" s="632" t="s">
        <v>4850</v>
      </c>
      <c r="H111" s="633" t="s">
        <v>2864</v>
      </c>
      <c r="I111" s="634" t="s">
        <v>3434</v>
      </c>
      <c r="J111" s="635">
        <v>0</v>
      </c>
      <c r="K111" s="636">
        <v>1</v>
      </c>
      <c r="L111" s="636">
        <v>0.1</v>
      </c>
      <c r="M111" s="636">
        <v>0.2</v>
      </c>
      <c r="N111" s="636">
        <v>0.4</v>
      </c>
      <c r="O111" s="636">
        <v>0.6</v>
      </c>
      <c r="P111" s="636">
        <v>0.8</v>
      </c>
      <c r="Q111" s="636">
        <v>1</v>
      </c>
      <c r="R111" s="633" t="s">
        <v>3921</v>
      </c>
      <c r="S111" s="629" t="s">
        <v>3928</v>
      </c>
      <c r="T111" s="629" t="s">
        <v>3929</v>
      </c>
      <c r="U111" s="629" t="s">
        <v>4851</v>
      </c>
      <c r="V111" s="629" t="s">
        <v>4656</v>
      </c>
      <c r="W111" s="633"/>
      <c r="X111" s="633" t="s">
        <v>417</v>
      </c>
      <c r="Y111" s="633"/>
      <c r="Z111" s="633"/>
      <c r="AA111" s="580"/>
      <c r="AG111" s="581"/>
      <c r="AH111" s="581" t="s">
        <v>410</v>
      </c>
      <c r="AI111" s="583" t="s">
        <v>411</v>
      </c>
      <c r="AJ111" s="583" t="s">
        <v>2725</v>
      </c>
      <c r="AK111" s="583" t="s">
        <v>2071</v>
      </c>
      <c r="AL111" s="583" t="s">
        <v>462</v>
      </c>
      <c r="AM111" s="583" t="s">
        <v>75</v>
      </c>
      <c r="AN111" s="583" t="s">
        <v>2729</v>
      </c>
      <c r="AO111" s="583" t="s">
        <v>57</v>
      </c>
      <c r="AP111" s="583" t="s">
        <v>3442</v>
      </c>
    </row>
    <row r="112" spans="1:42" ht="75.75" customHeight="1">
      <c r="A112" s="592" t="s">
        <v>4127</v>
      </c>
      <c r="B112" s="593" t="s">
        <v>3599</v>
      </c>
      <c r="C112" s="594" t="s">
        <v>4650</v>
      </c>
      <c r="D112" s="593" t="s">
        <v>4594</v>
      </c>
      <c r="E112" s="593" t="s">
        <v>4801</v>
      </c>
      <c r="F112" s="593" t="s">
        <v>4160</v>
      </c>
      <c r="G112" s="596" t="s">
        <v>3348</v>
      </c>
      <c r="H112" s="581" t="s">
        <v>1270</v>
      </c>
      <c r="I112" s="597" t="s">
        <v>3434</v>
      </c>
      <c r="J112" s="600">
        <v>0</v>
      </c>
      <c r="K112" s="600">
        <v>1</v>
      </c>
      <c r="L112" s="601">
        <v>0.1</v>
      </c>
      <c r="M112" s="601">
        <v>0.2</v>
      </c>
      <c r="N112" s="601">
        <v>0.4</v>
      </c>
      <c r="O112" s="601">
        <v>0.6</v>
      </c>
      <c r="P112" s="601">
        <v>0.8</v>
      </c>
      <c r="Q112" s="601">
        <v>1</v>
      </c>
      <c r="R112" s="581" t="s">
        <v>4938</v>
      </c>
      <c r="S112" s="593">
        <v>2025</v>
      </c>
      <c r="T112" s="593" t="s">
        <v>4939</v>
      </c>
      <c r="U112" s="593" t="s">
        <v>4720</v>
      </c>
      <c r="V112" s="593" t="s">
        <v>4656</v>
      </c>
      <c r="W112" s="581"/>
      <c r="X112" s="581"/>
      <c r="Y112" s="581"/>
      <c r="Z112" s="581"/>
      <c r="AA112" s="639"/>
      <c r="AB112" s="633"/>
      <c r="AC112" s="633"/>
      <c r="AD112" s="633"/>
      <c r="AE112" s="633"/>
      <c r="AF112" s="633"/>
      <c r="AG112" s="633"/>
      <c r="AH112" s="633"/>
      <c r="AI112" s="640" t="e">
        <v>#N/A</v>
      </c>
      <c r="AJ112" s="640" t="e">
        <v>#N/A</v>
      </c>
      <c r="AK112" s="640" t="e">
        <v>#N/A</v>
      </c>
      <c r="AL112" s="640" t="e">
        <v>#N/A</v>
      </c>
      <c r="AM112" s="640" t="e">
        <v>#N/A</v>
      </c>
      <c r="AN112" s="583" t="e">
        <v>#N/A</v>
      </c>
      <c r="AO112" s="583" t="e">
        <v>#N/A</v>
      </c>
      <c r="AP112" s="582" t="s">
        <v>3438</v>
      </c>
    </row>
    <row r="113" spans="1:45" ht="34.15" customHeight="1">
      <c r="A113" s="592" t="s">
        <v>4127</v>
      </c>
      <c r="B113" s="593" t="s">
        <v>3599</v>
      </c>
      <c r="C113" s="594" t="s">
        <v>4650</v>
      </c>
      <c r="D113" s="593" t="s">
        <v>4594</v>
      </c>
      <c r="E113" s="593" t="s">
        <v>4801</v>
      </c>
      <c r="F113" s="593" t="s">
        <v>4160</v>
      </c>
      <c r="G113" s="596" t="s">
        <v>3348</v>
      </c>
      <c r="H113" s="581" t="s">
        <v>1270</v>
      </c>
      <c r="I113" s="597" t="s">
        <v>3434</v>
      </c>
      <c r="J113" s="600">
        <v>0</v>
      </c>
      <c r="K113" s="600">
        <v>1</v>
      </c>
      <c r="L113" s="601">
        <v>0.1</v>
      </c>
      <c r="M113" s="601">
        <v>0.2</v>
      </c>
      <c r="N113" s="601">
        <v>0.4</v>
      </c>
      <c r="O113" s="601">
        <v>0.6</v>
      </c>
      <c r="P113" s="601">
        <v>0.8</v>
      </c>
      <c r="Q113" s="601">
        <v>1</v>
      </c>
      <c r="R113" s="581" t="s">
        <v>4938</v>
      </c>
      <c r="S113" s="593" t="s">
        <v>3705</v>
      </c>
      <c r="T113" s="593" t="s">
        <v>4163</v>
      </c>
      <c r="U113" s="593" t="s">
        <v>4720</v>
      </c>
      <c r="V113" s="593" t="s">
        <v>4656</v>
      </c>
      <c r="W113" s="581"/>
      <c r="X113" s="581"/>
      <c r="Y113" s="581"/>
      <c r="Z113" s="581"/>
      <c r="AA113" s="639"/>
      <c r="AB113" s="633"/>
      <c r="AC113" s="633"/>
      <c r="AD113" s="633"/>
      <c r="AE113" s="633"/>
      <c r="AF113" s="633"/>
      <c r="AG113" s="633"/>
      <c r="AH113" s="633"/>
      <c r="AI113" s="640" t="e">
        <v>#N/A</v>
      </c>
      <c r="AJ113" s="640" t="e">
        <v>#N/A</v>
      </c>
      <c r="AK113" s="640" t="e">
        <v>#N/A</v>
      </c>
      <c r="AL113" s="640" t="e">
        <v>#N/A</v>
      </c>
      <c r="AM113" s="640" t="e">
        <v>#N/A</v>
      </c>
      <c r="AN113" s="583" t="e">
        <v>#N/A</v>
      </c>
      <c r="AO113" s="583" t="e">
        <v>#N/A</v>
      </c>
      <c r="AP113" s="582" t="s">
        <v>3438</v>
      </c>
    </row>
    <row r="114" spans="1:45" ht="34.15" customHeight="1">
      <c r="A114" s="592" t="s">
        <v>4127</v>
      </c>
      <c r="B114" s="593" t="s">
        <v>3599</v>
      </c>
      <c r="C114" s="594" t="s">
        <v>4650</v>
      </c>
      <c r="D114" s="593" t="s">
        <v>4594</v>
      </c>
      <c r="E114" s="593" t="s">
        <v>4801</v>
      </c>
      <c r="F114" s="593" t="s">
        <v>4160</v>
      </c>
      <c r="G114" s="596" t="s">
        <v>3348</v>
      </c>
      <c r="H114" s="581" t="s">
        <v>1270</v>
      </c>
      <c r="I114" s="597" t="s">
        <v>3434</v>
      </c>
      <c r="J114" s="600">
        <v>0</v>
      </c>
      <c r="K114" s="600">
        <v>1</v>
      </c>
      <c r="L114" s="601">
        <v>0.1</v>
      </c>
      <c r="M114" s="601">
        <v>0.2</v>
      </c>
      <c r="N114" s="601">
        <v>0.4</v>
      </c>
      <c r="O114" s="601">
        <v>0.6</v>
      </c>
      <c r="P114" s="601">
        <v>0.8</v>
      </c>
      <c r="Q114" s="601">
        <v>1</v>
      </c>
      <c r="R114" s="583" t="s">
        <v>4938</v>
      </c>
      <c r="S114" s="593">
        <v>2030</v>
      </c>
      <c r="T114" s="593" t="s">
        <v>4940</v>
      </c>
      <c r="U114" s="593" t="s">
        <v>4720</v>
      </c>
      <c r="V114" s="593" t="s">
        <v>4656</v>
      </c>
      <c r="W114" s="581"/>
      <c r="X114" s="581"/>
      <c r="Y114" s="581"/>
      <c r="Z114" s="581"/>
      <c r="AA114" s="639"/>
      <c r="AB114" s="633"/>
      <c r="AC114" s="633"/>
      <c r="AD114" s="633"/>
      <c r="AE114" s="633"/>
      <c r="AF114" s="633"/>
      <c r="AG114" s="633"/>
      <c r="AH114" s="633"/>
      <c r="AI114" s="640" t="e">
        <v>#N/A</v>
      </c>
      <c r="AJ114" s="640" t="e">
        <v>#N/A</v>
      </c>
      <c r="AK114" s="640" t="e">
        <v>#N/A</v>
      </c>
      <c r="AL114" s="640" t="e">
        <v>#N/A</v>
      </c>
      <c r="AM114" s="640" t="e">
        <v>#N/A</v>
      </c>
      <c r="AN114" s="583" t="e">
        <v>#N/A</v>
      </c>
      <c r="AO114" s="583" t="e">
        <v>#N/A</v>
      </c>
      <c r="AP114" s="582" t="s">
        <v>3438</v>
      </c>
    </row>
    <row r="115" spans="1:45" ht="34.15" customHeight="1">
      <c r="A115" s="592" t="s">
        <v>4127</v>
      </c>
      <c r="B115" s="593" t="s">
        <v>3599</v>
      </c>
      <c r="C115" s="594" t="s">
        <v>4650</v>
      </c>
      <c r="D115" s="593" t="s">
        <v>4594</v>
      </c>
      <c r="E115" s="593" t="s">
        <v>4801</v>
      </c>
      <c r="F115" s="593" t="s">
        <v>4160</v>
      </c>
      <c r="G115" s="596" t="s">
        <v>3348</v>
      </c>
      <c r="H115" s="581" t="s">
        <v>1270</v>
      </c>
      <c r="I115" s="597" t="s">
        <v>3434</v>
      </c>
      <c r="J115" s="600">
        <v>0</v>
      </c>
      <c r="K115" s="600">
        <v>1</v>
      </c>
      <c r="L115" s="601">
        <v>0.1</v>
      </c>
      <c r="M115" s="601">
        <v>0.2</v>
      </c>
      <c r="N115" s="601">
        <v>0.4</v>
      </c>
      <c r="O115" s="601">
        <v>0.6</v>
      </c>
      <c r="P115" s="601">
        <v>0.8</v>
      </c>
      <c r="Q115" s="601">
        <v>1</v>
      </c>
      <c r="R115" s="583" t="s">
        <v>4938</v>
      </c>
      <c r="S115" s="593">
        <v>2030</v>
      </c>
      <c r="T115" s="593" t="s">
        <v>4941</v>
      </c>
      <c r="U115" s="593" t="s">
        <v>4720</v>
      </c>
      <c r="V115" s="593" t="s">
        <v>4656</v>
      </c>
      <c r="W115" s="581"/>
      <c r="X115" s="581"/>
      <c r="Y115" s="581"/>
      <c r="Z115" s="581"/>
      <c r="AA115" s="639"/>
      <c r="AB115" s="633"/>
      <c r="AC115" s="633"/>
      <c r="AD115" s="633"/>
      <c r="AE115" s="633"/>
      <c r="AF115" s="633"/>
      <c r="AG115" s="633"/>
      <c r="AH115" s="633"/>
      <c r="AI115" s="640" t="e">
        <v>#N/A</v>
      </c>
      <c r="AJ115" s="640" t="e">
        <v>#N/A</v>
      </c>
      <c r="AK115" s="640" t="e">
        <v>#N/A</v>
      </c>
      <c r="AL115" s="640" t="e">
        <v>#N/A</v>
      </c>
      <c r="AM115" s="640" t="e">
        <v>#N/A</v>
      </c>
      <c r="AN115" s="583" t="e">
        <v>#N/A</v>
      </c>
      <c r="AO115" s="583" t="e">
        <v>#N/A</v>
      </c>
      <c r="AP115" s="582" t="s">
        <v>3438</v>
      </c>
    </row>
    <row r="116" spans="1:45" s="633" customFormat="1" ht="62.25" customHeight="1">
      <c r="A116" s="628" t="s">
        <v>4388</v>
      </c>
      <c r="B116" s="629" t="s">
        <v>3599</v>
      </c>
      <c r="C116" s="630" t="s">
        <v>4650</v>
      </c>
      <c r="D116" s="629" t="s">
        <v>4594</v>
      </c>
      <c r="E116" s="629" t="s">
        <v>4801</v>
      </c>
      <c r="F116" s="629" t="s">
        <v>4185</v>
      </c>
      <c r="G116" s="632" t="s">
        <v>3361</v>
      </c>
      <c r="H116" s="633" t="s">
        <v>1270</v>
      </c>
      <c r="I116" s="634" t="s">
        <v>3434</v>
      </c>
      <c r="J116" s="635">
        <v>0</v>
      </c>
      <c r="K116" s="635">
        <v>1</v>
      </c>
      <c r="L116" s="636">
        <v>0.1</v>
      </c>
      <c r="M116" s="636">
        <v>0.2</v>
      </c>
      <c r="N116" s="636">
        <v>0.4</v>
      </c>
      <c r="O116" s="636">
        <v>0.6</v>
      </c>
      <c r="P116" s="636">
        <v>0.8</v>
      </c>
      <c r="Q116" s="636">
        <v>1</v>
      </c>
      <c r="R116" s="633" t="s">
        <v>4923</v>
      </c>
      <c r="S116" s="629">
        <v>2025</v>
      </c>
      <c r="T116" s="629" t="s">
        <v>4481</v>
      </c>
      <c r="U116" s="629" t="s">
        <v>4860</v>
      </c>
      <c r="V116" s="629" t="s">
        <v>4656</v>
      </c>
      <c r="AA116" s="580"/>
      <c r="AB116" s="581"/>
      <c r="AC116" s="581"/>
      <c r="AD116" s="581"/>
      <c r="AE116" s="581"/>
      <c r="AF116" s="581"/>
      <c r="AG116" s="581"/>
      <c r="AH116" s="581" t="s">
        <v>79</v>
      </c>
      <c r="AI116" s="583" t="s">
        <v>80</v>
      </c>
      <c r="AJ116" s="583" t="s">
        <v>1276</v>
      </c>
      <c r="AK116" s="583" t="s">
        <v>1099</v>
      </c>
      <c r="AL116" s="583" t="s">
        <v>1275</v>
      </c>
      <c r="AM116" s="583" t="s">
        <v>1270</v>
      </c>
      <c r="AN116" s="583" t="s">
        <v>1271</v>
      </c>
      <c r="AO116" s="583" t="s">
        <v>41</v>
      </c>
      <c r="AP116" s="583" t="s">
        <v>3442</v>
      </c>
      <c r="AQ116" s="581"/>
      <c r="AR116" s="581"/>
      <c r="AS116" s="581"/>
    </row>
    <row r="117" spans="1:45" s="633" customFormat="1" ht="34.15" customHeight="1">
      <c r="A117" s="628" t="s">
        <v>4388</v>
      </c>
      <c r="B117" s="629" t="s">
        <v>3599</v>
      </c>
      <c r="C117" s="630" t="s">
        <v>4650</v>
      </c>
      <c r="D117" s="629" t="s">
        <v>4594</v>
      </c>
      <c r="E117" s="629" t="s">
        <v>4801</v>
      </c>
      <c r="F117" s="629" t="s">
        <v>4185</v>
      </c>
      <c r="G117" s="632" t="s">
        <v>3361</v>
      </c>
      <c r="H117" s="633" t="s">
        <v>1270</v>
      </c>
      <c r="I117" s="634" t="s">
        <v>3434</v>
      </c>
      <c r="J117" s="635">
        <v>0</v>
      </c>
      <c r="K117" s="635">
        <v>1</v>
      </c>
      <c r="L117" s="636">
        <v>0.1</v>
      </c>
      <c r="M117" s="636">
        <v>0.2</v>
      </c>
      <c r="N117" s="636">
        <v>0.4</v>
      </c>
      <c r="O117" s="636">
        <v>0.6</v>
      </c>
      <c r="P117" s="636">
        <v>0.8</v>
      </c>
      <c r="Q117" s="636">
        <v>1</v>
      </c>
      <c r="R117" s="633" t="s">
        <v>4923</v>
      </c>
      <c r="S117" s="629" t="s">
        <v>3705</v>
      </c>
      <c r="T117" s="629" t="s">
        <v>4482</v>
      </c>
      <c r="U117" s="629" t="s">
        <v>4860</v>
      </c>
      <c r="V117" s="629" t="s">
        <v>4656</v>
      </c>
      <c r="AA117" s="580"/>
      <c r="AB117" s="581"/>
      <c r="AC117" s="581"/>
      <c r="AD117" s="581"/>
      <c r="AE117" s="581"/>
      <c r="AF117" s="581"/>
      <c r="AG117" s="581"/>
      <c r="AH117" s="581" t="s">
        <v>79</v>
      </c>
      <c r="AI117" s="583" t="s">
        <v>80</v>
      </c>
      <c r="AJ117" s="583" t="s">
        <v>1276</v>
      </c>
      <c r="AK117" s="583" t="s">
        <v>1099</v>
      </c>
      <c r="AL117" s="583" t="s">
        <v>1275</v>
      </c>
      <c r="AM117" s="583" t="s">
        <v>1270</v>
      </c>
      <c r="AN117" s="583" t="s">
        <v>1271</v>
      </c>
      <c r="AO117" s="583" t="s">
        <v>41</v>
      </c>
      <c r="AP117" s="583" t="s">
        <v>3442</v>
      </c>
      <c r="AQ117" s="581"/>
      <c r="AR117" s="581"/>
      <c r="AS117" s="581"/>
    </row>
    <row r="118" spans="1:45" s="633" customFormat="1" ht="34.15" customHeight="1">
      <c r="A118" s="628" t="s">
        <v>4388</v>
      </c>
      <c r="B118" s="629" t="s">
        <v>3599</v>
      </c>
      <c r="C118" s="630" t="s">
        <v>4650</v>
      </c>
      <c r="D118" s="629" t="s">
        <v>4594</v>
      </c>
      <c r="E118" s="629" t="s">
        <v>4801</v>
      </c>
      <c r="F118" s="629" t="s">
        <v>4185</v>
      </c>
      <c r="G118" s="632" t="s">
        <v>3361</v>
      </c>
      <c r="H118" s="633" t="s">
        <v>1270</v>
      </c>
      <c r="I118" s="634" t="s">
        <v>3434</v>
      </c>
      <c r="J118" s="635">
        <v>0</v>
      </c>
      <c r="K118" s="635">
        <v>1</v>
      </c>
      <c r="L118" s="636">
        <v>0.1</v>
      </c>
      <c r="M118" s="636">
        <v>0.2</v>
      </c>
      <c r="N118" s="636">
        <v>0.4</v>
      </c>
      <c r="O118" s="636">
        <v>0.6</v>
      </c>
      <c r="P118" s="636">
        <v>0.8</v>
      </c>
      <c r="Q118" s="636">
        <v>1</v>
      </c>
      <c r="R118" s="633" t="s">
        <v>4923</v>
      </c>
      <c r="S118" s="629">
        <v>2030</v>
      </c>
      <c r="T118" s="629" t="s">
        <v>4483</v>
      </c>
      <c r="U118" s="629" t="s">
        <v>4860</v>
      </c>
      <c r="V118" s="629" t="s">
        <v>4656</v>
      </c>
      <c r="AA118" s="580"/>
      <c r="AB118" s="581"/>
      <c r="AC118" s="581"/>
      <c r="AD118" s="581"/>
      <c r="AE118" s="581"/>
      <c r="AF118" s="581"/>
      <c r="AG118" s="581"/>
      <c r="AH118" s="581" t="s">
        <v>79</v>
      </c>
      <c r="AI118" s="583" t="s">
        <v>80</v>
      </c>
      <c r="AJ118" s="583" t="s">
        <v>1276</v>
      </c>
      <c r="AK118" s="583" t="s">
        <v>1099</v>
      </c>
      <c r="AL118" s="583" t="s">
        <v>1275</v>
      </c>
      <c r="AM118" s="583" t="s">
        <v>1270</v>
      </c>
      <c r="AN118" s="583" t="s">
        <v>1271</v>
      </c>
      <c r="AO118" s="583" t="s">
        <v>41</v>
      </c>
      <c r="AP118" s="583" t="s">
        <v>3442</v>
      </c>
      <c r="AQ118" s="581"/>
      <c r="AR118" s="581"/>
      <c r="AS118" s="581"/>
    </row>
    <row r="119" spans="1:45" s="616" customFormat="1" ht="105" customHeight="1">
      <c r="A119" s="592" t="s">
        <v>3645</v>
      </c>
      <c r="B119" s="593" t="s">
        <v>3599</v>
      </c>
      <c r="C119" s="594" t="s">
        <v>4650</v>
      </c>
      <c r="D119" s="593" t="s">
        <v>3642</v>
      </c>
      <c r="E119" s="595" t="s">
        <v>3643</v>
      </c>
      <c r="F119" s="593" t="s">
        <v>3646</v>
      </c>
      <c r="G119" s="596" t="s">
        <v>4688</v>
      </c>
      <c r="H119" s="581" t="s">
        <v>3645</v>
      </c>
      <c r="I119" s="597" t="s">
        <v>3434</v>
      </c>
      <c r="J119" s="600">
        <v>0</v>
      </c>
      <c r="K119" s="600">
        <v>1</v>
      </c>
      <c r="L119" s="601">
        <v>0.1</v>
      </c>
      <c r="M119" s="601">
        <v>0.2</v>
      </c>
      <c r="N119" s="601">
        <v>0.4</v>
      </c>
      <c r="O119" s="601">
        <v>0.6</v>
      </c>
      <c r="P119" s="601">
        <v>0.8</v>
      </c>
      <c r="Q119" s="601">
        <v>1</v>
      </c>
      <c r="R119" s="581" t="s">
        <v>4689</v>
      </c>
      <c r="S119" s="593">
        <v>2025</v>
      </c>
      <c r="T119" s="593" t="s">
        <v>4690</v>
      </c>
      <c r="U119" s="593" t="s">
        <v>4687</v>
      </c>
      <c r="V119" s="593" t="s">
        <v>4656</v>
      </c>
      <c r="W119" s="581" t="s">
        <v>3666</v>
      </c>
      <c r="X119" s="581"/>
      <c r="Y119" s="581"/>
      <c r="Z119" s="581"/>
      <c r="AA119" s="580"/>
      <c r="AB119" s="581"/>
      <c r="AC119" s="581"/>
      <c r="AD119" s="581"/>
      <c r="AE119" s="581"/>
      <c r="AF119" s="581"/>
      <c r="AH119" s="581"/>
      <c r="AI119" s="583" t="e">
        <v>#N/A</v>
      </c>
      <c r="AJ119" s="583" t="e">
        <v>#N/A</v>
      </c>
      <c r="AK119" s="583" t="e">
        <v>#N/A</v>
      </c>
      <c r="AL119" s="583" t="e">
        <v>#N/A</v>
      </c>
      <c r="AM119" s="583" t="e">
        <v>#N/A</v>
      </c>
      <c r="AN119" s="583" t="e">
        <v>#N/A</v>
      </c>
      <c r="AO119" s="583" t="e">
        <v>#N/A</v>
      </c>
      <c r="AP119" s="582" t="s">
        <v>3438</v>
      </c>
    </row>
    <row r="120" spans="1:45" s="616" customFormat="1" ht="34.15" customHeight="1">
      <c r="A120" s="592" t="s">
        <v>3645</v>
      </c>
      <c r="B120" s="593" t="s">
        <v>3599</v>
      </c>
      <c r="C120" s="594" t="s">
        <v>4650</v>
      </c>
      <c r="D120" s="593" t="s">
        <v>3642</v>
      </c>
      <c r="E120" s="595" t="s">
        <v>3643</v>
      </c>
      <c r="F120" s="593" t="s">
        <v>3646</v>
      </c>
      <c r="G120" s="596" t="s">
        <v>4688</v>
      </c>
      <c r="H120" s="581" t="s">
        <v>3645</v>
      </c>
      <c r="I120" s="597" t="s">
        <v>3434</v>
      </c>
      <c r="J120" s="600">
        <v>0</v>
      </c>
      <c r="K120" s="600">
        <v>1</v>
      </c>
      <c r="L120" s="601">
        <v>0.1</v>
      </c>
      <c r="M120" s="601">
        <v>0.2</v>
      </c>
      <c r="N120" s="601">
        <v>0.4</v>
      </c>
      <c r="O120" s="601">
        <v>0.6</v>
      </c>
      <c r="P120" s="601">
        <v>0.8</v>
      </c>
      <c r="Q120" s="601">
        <v>1</v>
      </c>
      <c r="R120" s="581" t="s">
        <v>4689</v>
      </c>
      <c r="S120" s="593">
        <v>2025</v>
      </c>
      <c r="T120" s="593" t="s">
        <v>4691</v>
      </c>
      <c r="U120" s="593" t="s">
        <v>4687</v>
      </c>
      <c r="V120" s="593" t="s">
        <v>4656</v>
      </c>
      <c r="W120" s="581" t="s">
        <v>3666</v>
      </c>
      <c r="X120" s="581"/>
      <c r="Y120" s="581"/>
      <c r="Z120" s="581"/>
      <c r="AA120" s="580"/>
      <c r="AB120" s="581"/>
      <c r="AC120" s="581"/>
      <c r="AD120" s="581"/>
      <c r="AE120" s="581"/>
      <c r="AF120" s="581"/>
      <c r="AH120" s="581"/>
      <c r="AI120" s="583" t="e">
        <v>#N/A</v>
      </c>
      <c r="AJ120" s="583" t="e">
        <v>#N/A</v>
      </c>
      <c r="AK120" s="583" t="e">
        <v>#N/A</v>
      </c>
      <c r="AL120" s="583" t="e">
        <v>#N/A</v>
      </c>
      <c r="AM120" s="583" t="e">
        <v>#N/A</v>
      </c>
      <c r="AN120" s="583" t="e">
        <v>#N/A</v>
      </c>
      <c r="AO120" s="583" t="e">
        <v>#N/A</v>
      </c>
      <c r="AP120" s="582" t="s">
        <v>3438</v>
      </c>
    </row>
    <row r="121" spans="1:45" s="616" customFormat="1" ht="34.15" customHeight="1">
      <c r="A121" s="592" t="s">
        <v>3645</v>
      </c>
      <c r="B121" s="593" t="s">
        <v>3599</v>
      </c>
      <c r="C121" s="594" t="s">
        <v>4650</v>
      </c>
      <c r="D121" s="593" t="s">
        <v>3642</v>
      </c>
      <c r="E121" s="595" t="s">
        <v>3643</v>
      </c>
      <c r="F121" s="593" t="s">
        <v>3646</v>
      </c>
      <c r="G121" s="596" t="s">
        <v>4688</v>
      </c>
      <c r="H121" s="581" t="s">
        <v>3645</v>
      </c>
      <c r="I121" s="597" t="s">
        <v>3434</v>
      </c>
      <c r="J121" s="600">
        <v>0</v>
      </c>
      <c r="K121" s="600">
        <v>1</v>
      </c>
      <c r="L121" s="601">
        <v>0.1</v>
      </c>
      <c r="M121" s="601">
        <v>0.2</v>
      </c>
      <c r="N121" s="601">
        <v>0.4</v>
      </c>
      <c r="O121" s="601">
        <v>0.6</v>
      </c>
      <c r="P121" s="601">
        <v>0.8</v>
      </c>
      <c r="Q121" s="601">
        <v>1</v>
      </c>
      <c r="R121" s="581" t="s">
        <v>4689</v>
      </c>
      <c r="S121" s="593" t="s">
        <v>3435</v>
      </c>
      <c r="T121" s="593" t="s">
        <v>4672</v>
      </c>
      <c r="U121" s="593" t="s">
        <v>4687</v>
      </c>
      <c r="V121" s="593" t="s">
        <v>4656</v>
      </c>
      <c r="W121" s="581" t="s">
        <v>3666</v>
      </c>
      <c r="X121" s="581"/>
      <c r="Y121" s="581"/>
      <c r="Z121" s="581"/>
      <c r="AA121" s="580"/>
      <c r="AB121" s="581"/>
      <c r="AC121" s="581"/>
      <c r="AD121" s="581"/>
      <c r="AE121" s="581"/>
      <c r="AF121" s="581"/>
      <c r="AH121" s="581"/>
      <c r="AI121" s="583" t="e">
        <v>#N/A</v>
      </c>
      <c r="AJ121" s="583" t="e">
        <v>#N/A</v>
      </c>
      <c r="AK121" s="583" t="e">
        <v>#N/A</v>
      </c>
      <c r="AL121" s="583" t="e">
        <v>#N/A</v>
      </c>
      <c r="AM121" s="583" t="e">
        <v>#N/A</v>
      </c>
      <c r="AN121" s="583" t="e">
        <v>#N/A</v>
      </c>
      <c r="AO121" s="583" t="e">
        <v>#N/A</v>
      </c>
      <c r="AP121" s="582" t="s">
        <v>3438</v>
      </c>
    </row>
    <row r="122" spans="1:45" s="616" customFormat="1" ht="34.15" customHeight="1">
      <c r="A122" s="592" t="s">
        <v>3645</v>
      </c>
      <c r="B122" s="593" t="s">
        <v>3599</v>
      </c>
      <c r="C122" s="594" t="s">
        <v>4650</v>
      </c>
      <c r="D122" s="593" t="s">
        <v>3642</v>
      </c>
      <c r="E122" s="595" t="s">
        <v>3643</v>
      </c>
      <c r="F122" s="593" t="s">
        <v>3646</v>
      </c>
      <c r="G122" s="596" t="s">
        <v>4688</v>
      </c>
      <c r="H122" s="581" t="s">
        <v>3645</v>
      </c>
      <c r="I122" s="597" t="s">
        <v>3434</v>
      </c>
      <c r="J122" s="600">
        <v>0</v>
      </c>
      <c r="K122" s="600">
        <v>1</v>
      </c>
      <c r="L122" s="601">
        <v>0.1</v>
      </c>
      <c r="M122" s="601">
        <v>0.2</v>
      </c>
      <c r="N122" s="601">
        <v>0.4</v>
      </c>
      <c r="O122" s="601">
        <v>0.6</v>
      </c>
      <c r="P122" s="601">
        <v>0.8</v>
      </c>
      <c r="Q122" s="601">
        <v>1</v>
      </c>
      <c r="R122" s="581" t="s">
        <v>4689</v>
      </c>
      <c r="S122" s="593" t="s">
        <v>3435</v>
      </c>
      <c r="T122" s="593" t="s">
        <v>4674</v>
      </c>
      <c r="U122" s="593" t="s">
        <v>4687</v>
      </c>
      <c r="V122" s="593" t="s">
        <v>4656</v>
      </c>
      <c r="W122" s="581" t="s">
        <v>3666</v>
      </c>
      <c r="X122" s="581"/>
      <c r="Y122" s="581"/>
      <c r="Z122" s="581"/>
      <c r="AA122" s="580"/>
      <c r="AB122" s="581"/>
      <c r="AC122" s="581"/>
      <c r="AD122" s="581"/>
      <c r="AE122" s="581"/>
      <c r="AF122" s="581"/>
      <c r="AH122" s="581"/>
      <c r="AI122" s="583" t="e">
        <v>#N/A</v>
      </c>
      <c r="AJ122" s="583" t="e">
        <v>#N/A</v>
      </c>
      <c r="AK122" s="583" t="e">
        <v>#N/A</v>
      </c>
      <c r="AL122" s="583" t="e">
        <v>#N/A</v>
      </c>
      <c r="AM122" s="583" t="e">
        <v>#N/A</v>
      </c>
      <c r="AN122" s="583" t="e">
        <v>#N/A</v>
      </c>
      <c r="AO122" s="583" t="e">
        <v>#N/A</v>
      </c>
      <c r="AP122" s="582" t="s">
        <v>3438</v>
      </c>
    </row>
    <row r="123" spans="1:45" s="616" customFormat="1" ht="34.15" customHeight="1">
      <c r="A123" s="592" t="s">
        <v>3645</v>
      </c>
      <c r="B123" s="593" t="s">
        <v>3599</v>
      </c>
      <c r="C123" s="594" t="s">
        <v>4650</v>
      </c>
      <c r="D123" s="593" t="s">
        <v>3642</v>
      </c>
      <c r="E123" s="595" t="s">
        <v>3643</v>
      </c>
      <c r="F123" s="593" t="s">
        <v>3646</v>
      </c>
      <c r="G123" s="596" t="s">
        <v>4688</v>
      </c>
      <c r="H123" s="581" t="s">
        <v>3645</v>
      </c>
      <c r="I123" s="597" t="s">
        <v>3434</v>
      </c>
      <c r="J123" s="600">
        <v>0</v>
      </c>
      <c r="K123" s="600">
        <v>1</v>
      </c>
      <c r="L123" s="601">
        <v>0.1</v>
      </c>
      <c r="M123" s="601">
        <v>0.2</v>
      </c>
      <c r="N123" s="601">
        <v>0.4</v>
      </c>
      <c r="O123" s="601">
        <v>0.6</v>
      </c>
      <c r="P123" s="601">
        <v>0.8</v>
      </c>
      <c r="Q123" s="601">
        <v>1</v>
      </c>
      <c r="R123" s="581" t="s">
        <v>4689</v>
      </c>
      <c r="S123" s="593" t="s">
        <v>3435</v>
      </c>
      <c r="T123" s="593" t="s">
        <v>4692</v>
      </c>
      <c r="U123" s="593" t="s">
        <v>4687</v>
      </c>
      <c r="V123" s="593" t="s">
        <v>4656</v>
      </c>
      <c r="W123" s="581" t="s">
        <v>3666</v>
      </c>
      <c r="X123" s="581"/>
      <c r="Y123" s="581"/>
      <c r="Z123" s="581"/>
      <c r="AA123" s="580"/>
      <c r="AB123" s="581"/>
      <c r="AC123" s="581"/>
      <c r="AD123" s="581"/>
      <c r="AE123" s="581"/>
      <c r="AF123" s="581"/>
      <c r="AH123" s="581"/>
      <c r="AI123" s="583" t="e">
        <v>#N/A</v>
      </c>
      <c r="AJ123" s="583" t="e">
        <v>#N/A</v>
      </c>
      <c r="AK123" s="583" t="e">
        <v>#N/A</v>
      </c>
      <c r="AL123" s="583" t="e">
        <v>#N/A</v>
      </c>
      <c r="AM123" s="583" t="e">
        <v>#N/A</v>
      </c>
      <c r="AN123" s="583" t="e">
        <v>#N/A</v>
      </c>
      <c r="AO123" s="583" t="e">
        <v>#N/A</v>
      </c>
      <c r="AP123" s="582" t="s">
        <v>3438</v>
      </c>
    </row>
    <row r="124" spans="1:45" s="616" customFormat="1" ht="34.15" customHeight="1">
      <c r="A124" s="592" t="s">
        <v>3645</v>
      </c>
      <c r="B124" s="593" t="s">
        <v>3599</v>
      </c>
      <c r="C124" s="594" t="s">
        <v>4650</v>
      </c>
      <c r="D124" s="593" t="s">
        <v>3642</v>
      </c>
      <c r="E124" s="595" t="s">
        <v>3643</v>
      </c>
      <c r="F124" s="593" t="s">
        <v>3646</v>
      </c>
      <c r="G124" s="596" t="s">
        <v>4688</v>
      </c>
      <c r="H124" s="581" t="s">
        <v>3645</v>
      </c>
      <c r="I124" s="597" t="s">
        <v>3434</v>
      </c>
      <c r="J124" s="600">
        <v>0</v>
      </c>
      <c r="K124" s="600">
        <v>1</v>
      </c>
      <c r="L124" s="601">
        <v>0.1</v>
      </c>
      <c r="M124" s="601">
        <v>0.2</v>
      </c>
      <c r="N124" s="601">
        <v>0.4</v>
      </c>
      <c r="O124" s="601">
        <v>0.6</v>
      </c>
      <c r="P124" s="601">
        <v>0.8</v>
      </c>
      <c r="Q124" s="601">
        <v>1</v>
      </c>
      <c r="R124" s="581" t="s">
        <v>4689</v>
      </c>
      <c r="S124" s="593" t="s">
        <v>3435</v>
      </c>
      <c r="T124" s="593" t="s">
        <v>4676</v>
      </c>
      <c r="U124" s="593" t="s">
        <v>4687</v>
      </c>
      <c r="V124" s="593" t="s">
        <v>4656</v>
      </c>
      <c r="W124" s="581" t="s">
        <v>3666</v>
      </c>
      <c r="X124" s="581"/>
      <c r="Y124" s="581"/>
      <c r="Z124" s="581"/>
      <c r="AA124" s="580"/>
      <c r="AB124" s="581"/>
      <c r="AC124" s="581"/>
      <c r="AD124" s="581"/>
      <c r="AE124" s="581"/>
      <c r="AF124" s="581"/>
      <c r="AH124" s="581"/>
      <c r="AI124" s="583" t="e">
        <v>#N/A</v>
      </c>
      <c r="AJ124" s="583" t="e">
        <v>#N/A</v>
      </c>
      <c r="AK124" s="583" t="e">
        <v>#N/A</v>
      </c>
      <c r="AL124" s="583" t="e">
        <v>#N/A</v>
      </c>
      <c r="AM124" s="583" t="e">
        <v>#N/A</v>
      </c>
      <c r="AN124" s="583" t="e">
        <v>#N/A</v>
      </c>
      <c r="AO124" s="583" t="e">
        <v>#N/A</v>
      </c>
      <c r="AP124" s="582" t="s">
        <v>3438</v>
      </c>
    </row>
    <row r="125" spans="1:45" ht="34.15" customHeight="1">
      <c r="A125" s="592" t="s">
        <v>3645</v>
      </c>
      <c r="B125" s="593" t="s">
        <v>3599</v>
      </c>
      <c r="C125" s="594" t="s">
        <v>4650</v>
      </c>
      <c r="D125" s="593" t="s">
        <v>3642</v>
      </c>
      <c r="E125" s="595" t="s">
        <v>3643</v>
      </c>
      <c r="F125" s="593" t="s">
        <v>3646</v>
      </c>
      <c r="G125" s="596" t="s">
        <v>4688</v>
      </c>
      <c r="H125" s="581" t="s">
        <v>3645</v>
      </c>
      <c r="I125" s="597" t="s">
        <v>3434</v>
      </c>
      <c r="J125" s="600">
        <v>0</v>
      </c>
      <c r="K125" s="600">
        <v>1</v>
      </c>
      <c r="L125" s="601">
        <v>0.1</v>
      </c>
      <c r="M125" s="601">
        <v>0.2</v>
      </c>
      <c r="N125" s="601">
        <v>0.4</v>
      </c>
      <c r="O125" s="601">
        <v>0.6</v>
      </c>
      <c r="P125" s="601">
        <v>0.8</v>
      </c>
      <c r="Q125" s="601">
        <v>1</v>
      </c>
      <c r="R125" s="581" t="s">
        <v>4689</v>
      </c>
      <c r="S125" s="593">
        <v>2026</v>
      </c>
      <c r="T125" s="593" t="s">
        <v>4693</v>
      </c>
      <c r="U125" s="593" t="s">
        <v>4687</v>
      </c>
      <c r="V125" s="593" t="s">
        <v>4656</v>
      </c>
      <c r="W125" s="581"/>
      <c r="X125" s="581"/>
      <c r="Y125" s="581"/>
      <c r="Z125" s="581"/>
      <c r="AA125" s="580"/>
      <c r="AG125" s="581"/>
      <c r="AI125" s="583" t="e">
        <v>#N/A</v>
      </c>
      <c r="AJ125" s="583" t="e">
        <v>#N/A</v>
      </c>
      <c r="AK125" s="583" t="e">
        <v>#N/A</v>
      </c>
      <c r="AL125" s="583" t="e">
        <v>#N/A</v>
      </c>
      <c r="AM125" s="583" t="e">
        <v>#N/A</v>
      </c>
      <c r="AN125" s="583" t="e">
        <v>#N/A</v>
      </c>
      <c r="AO125" s="583" t="e">
        <v>#N/A</v>
      </c>
      <c r="AP125" s="582" t="s">
        <v>3438</v>
      </c>
    </row>
    <row r="126" spans="1:45" ht="34.15" customHeight="1">
      <c r="A126" s="592" t="s">
        <v>3645</v>
      </c>
      <c r="B126" s="593" t="s">
        <v>3599</v>
      </c>
      <c r="C126" s="594" t="s">
        <v>4650</v>
      </c>
      <c r="D126" s="593" t="s">
        <v>3642</v>
      </c>
      <c r="E126" s="595" t="s">
        <v>3643</v>
      </c>
      <c r="F126" s="593" t="s">
        <v>3646</v>
      </c>
      <c r="G126" s="596" t="s">
        <v>4688</v>
      </c>
      <c r="H126" s="581" t="s">
        <v>3645</v>
      </c>
      <c r="I126" s="597" t="s">
        <v>3434</v>
      </c>
      <c r="J126" s="600">
        <v>0</v>
      </c>
      <c r="K126" s="600">
        <v>1</v>
      </c>
      <c r="L126" s="601">
        <v>0.1</v>
      </c>
      <c r="M126" s="601">
        <v>0.2</v>
      </c>
      <c r="N126" s="601">
        <v>0.4</v>
      </c>
      <c r="O126" s="601">
        <v>0.6</v>
      </c>
      <c r="P126" s="601">
        <v>0.8</v>
      </c>
      <c r="Q126" s="601">
        <v>1</v>
      </c>
      <c r="R126" s="581" t="s">
        <v>4689</v>
      </c>
      <c r="S126" s="593">
        <v>2027</v>
      </c>
      <c r="T126" s="593" t="s">
        <v>4694</v>
      </c>
      <c r="U126" s="593" t="s">
        <v>4687</v>
      </c>
      <c r="V126" s="593" t="s">
        <v>4656</v>
      </c>
      <c r="W126" s="581"/>
      <c r="X126" s="581"/>
      <c r="Y126" s="581"/>
      <c r="Z126" s="581"/>
      <c r="AA126" s="580"/>
      <c r="AG126" s="581"/>
      <c r="AI126" s="583" t="e">
        <v>#N/A</v>
      </c>
      <c r="AJ126" s="583" t="e">
        <v>#N/A</v>
      </c>
      <c r="AK126" s="583" t="e">
        <v>#N/A</v>
      </c>
      <c r="AL126" s="583" t="e">
        <v>#N/A</v>
      </c>
      <c r="AM126" s="583" t="e">
        <v>#N/A</v>
      </c>
      <c r="AN126" s="583" t="e">
        <v>#N/A</v>
      </c>
      <c r="AO126" s="583" t="e">
        <v>#N/A</v>
      </c>
      <c r="AP126" s="582" t="s">
        <v>3438</v>
      </c>
    </row>
    <row r="127" spans="1:45" ht="34.15" customHeight="1">
      <c r="A127" s="592" t="s">
        <v>3645</v>
      </c>
      <c r="B127" s="593" t="s">
        <v>3599</v>
      </c>
      <c r="C127" s="594" t="s">
        <v>4650</v>
      </c>
      <c r="D127" s="593" t="s">
        <v>3642</v>
      </c>
      <c r="E127" s="595" t="s">
        <v>3643</v>
      </c>
      <c r="F127" s="593" t="s">
        <v>3646</v>
      </c>
      <c r="G127" s="596" t="s">
        <v>4688</v>
      </c>
      <c r="H127" s="581" t="s">
        <v>3645</v>
      </c>
      <c r="I127" s="597" t="s">
        <v>3434</v>
      </c>
      <c r="J127" s="600">
        <v>0</v>
      </c>
      <c r="K127" s="600">
        <v>1</v>
      </c>
      <c r="L127" s="601">
        <v>0.1</v>
      </c>
      <c r="M127" s="601">
        <v>0.2</v>
      </c>
      <c r="N127" s="601">
        <v>0.4</v>
      </c>
      <c r="O127" s="601">
        <v>0.6</v>
      </c>
      <c r="P127" s="601">
        <v>0.8</v>
      </c>
      <c r="Q127" s="601">
        <v>1</v>
      </c>
      <c r="R127" s="581" t="s">
        <v>4689</v>
      </c>
      <c r="S127" s="593">
        <v>2028</v>
      </c>
      <c r="T127" s="593" t="s">
        <v>4695</v>
      </c>
      <c r="U127" s="593" t="s">
        <v>4687</v>
      </c>
      <c r="V127" s="593" t="s">
        <v>4656</v>
      </c>
      <c r="W127" s="581"/>
      <c r="X127" s="581"/>
      <c r="Y127" s="581"/>
      <c r="Z127" s="581"/>
      <c r="AA127" s="580"/>
      <c r="AG127" s="581"/>
      <c r="AI127" s="583" t="e">
        <v>#N/A</v>
      </c>
      <c r="AJ127" s="583" t="e">
        <v>#N/A</v>
      </c>
      <c r="AK127" s="583" t="e">
        <v>#N/A</v>
      </c>
      <c r="AL127" s="583" t="e">
        <v>#N/A</v>
      </c>
      <c r="AM127" s="583" t="e">
        <v>#N/A</v>
      </c>
      <c r="AN127" s="583" t="e">
        <v>#N/A</v>
      </c>
      <c r="AO127" s="583" t="e">
        <v>#N/A</v>
      </c>
      <c r="AP127" s="582" t="s">
        <v>3438</v>
      </c>
    </row>
    <row r="128" spans="1:45" ht="34.15" customHeight="1">
      <c r="A128" s="592" t="s">
        <v>3645</v>
      </c>
      <c r="B128" s="593" t="s">
        <v>3599</v>
      </c>
      <c r="C128" s="594" t="s">
        <v>4650</v>
      </c>
      <c r="D128" s="593" t="s">
        <v>3642</v>
      </c>
      <c r="E128" s="595" t="s">
        <v>3643</v>
      </c>
      <c r="F128" s="593" t="s">
        <v>3646</v>
      </c>
      <c r="G128" s="596" t="s">
        <v>4688</v>
      </c>
      <c r="H128" s="581" t="s">
        <v>3645</v>
      </c>
      <c r="I128" s="597" t="s">
        <v>3434</v>
      </c>
      <c r="J128" s="600">
        <v>0</v>
      </c>
      <c r="K128" s="600">
        <v>1</v>
      </c>
      <c r="L128" s="601">
        <v>0.1</v>
      </c>
      <c r="M128" s="601">
        <v>0.2</v>
      </c>
      <c r="N128" s="601">
        <v>0.4</v>
      </c>
      <c r="O128" s="601">
        <v>0.6</v>
      </c>
      <c r="P128" s="601">
        <v>0.8</v>
      </c>
      <c r="Q128" s="601">
        <v>1</v>
      </c>
      <c r="R128" s="581" t="s">
        <v>4689</v>
      </c>
      <c r="S128" s="593">
        <v>2029</v>
      </c>
      <c r="T128" s="593" t="s">
        <v>4696</v>
      </c>
      <c r="U128" s="593" t="s">
        <v>4687</v>
      </c>
      <c r="V128" s="593" t="s">
        <v>4656</v>
      </c>
      <c r="W128" s="581"/>
      <c r="X128" s="581"/>
      <c r="Y128" s="581"/>
      <c r="Z128" s="581"/>
      <c r="AA128" s="580"/>
      <c r="AG128" s="581"/>
      <c r="AI128" s="583" t="e">
        <v>#N/A</v>
      </c>
      <c r="AJ128" s="583" t="e">
        <v>#N/A</v>
      </c>
      <c r="AK128" s="583" t="e">
        <v>#N/A</v>
      </c>
      <c r="AL128" s="583" t="e">
        <v>#N/A</v>
      </c>
      <c r="AM128" s="583" t="e">
        <v>#N/A</v>
      </c>
      <c r="AN128" s="583" t="e">
        <v>#N/A</v>
      </c>
      <c r="AO128" s="583" t="e">
        <v>#N/A</v>
      </c>
      <c r="AP128" s="582" t="s">
        <v>3438</v>
      </c>
    </row>
    <row r="129" spans="1:42" ht="34.15" customHeight="1">
      <c r="A129" s="592" t="s">
        <v>3645</v>
      </c>
      <c r="B129" s="593" t="s">
        <v>3599</v>
      </c>
      <c r="C129" s="594" t="s">
        <v>4650</v>
      </c>
      <c r="D129" s="593" t="s">
        <v>3642</v>
      </c>
      <c r="E129" s="595" t="s">
        <v>3643</v>
      </c>
      <c r="F129" s="593" t="s">
        <v>3646</v>
      </c>
      <c r="G129" s="596" t="s">
        <v>4688</v>
      </c>
      <c r="H129" s="581" t="s">
        <v>3645</v>
      </c>
      <c r="I129" s="597" t="s">
        <v>3434</v>
      </c>
      <c r="J129" s="600">
        <v>0</v>
      </c>
      <c r="K129" s="600">
        <v>1</v>
      </c>
      <c r="L129" s="601">
        <v>0.1</v>
      </c>
      <c r="M129" s="601">
        <v>0.2</v>
      </c>
      <c r="N129" s="601">
        <v>0.4</v>
      </c>
      <c r="O129" s="601">
        <v>0.6</v>
      </c>
      <c r="P129" s="601">
        <v>0.8</v>
      </c>
      <c r="Q129" s="601">
        <v>1</v>
      </c>
      <c r="R129" s="581" t="s">
        <v>4689</v>
      </c>
      <c r="S129" s="593">
        <v>2030</v>
      </c>
      <c r="T129" s="593" t="s">
        <v>4697</v>
      </c>
      <c r="U129" s="593" t="s">
        <v>4687</v>
      </c>
      <c r="V129" s="593" t="s">
        <v>4656</v>
      </c>
      <c r="W129" s="581"/>
      <c r="X129" s="581"/>
      <c r="Y129" s="581"/>
      <c r="Z129" s="581"/>
      <c r="AA129" s="580"/>
      <c r="AG129" s="581"/>
      <c r="AI129" s="583" t="e">
        <v>#N/A</v>
      </c>
      <c r="AJ129" s="583" t="e">
        <v>#N/A</v>
      </c>
      <c r="AK129" s="583" t="e">
        <v>#N/A</v>
      </c>
      <c r="AL129" s="583" t="e">
        <v>#N/A</v>
      </c>
      <c r="AM129" s="583" t="e">
        <v>#N/A</v>
      </c>
      <c r="AN129" s="583" t="e">
        <v>#N/A</v>
      </c>
      <c r="AO129" s="583" t="e">
        <v>#N/A</v>
      </c>
      <c r="AP129" s="582" t="s">
        <v>3438</v>
      </c>
    </row>
    <row r="130" spans="1:42" ht="97.5" customHeight="1">
      <c r="A130" s="628" t="s">
        <v>3463</v>
      </c>
      <c r="B130" s="629" t="s">
        <v>3599</v>
      </c>
      <c r="C130" s="630" t="s">
        <v>4650</v>
      </c>
      <c r="D130" s="629" t="s">
        <v>3642</v>
      </c>
      <c r="E130" s="631" t="s">
        <v>3643</v>
      </c>
      <c r="F130" s="629" t="s">
        <v>3663</v>
      </c>
      <c r="G130" s="632" t="s">
        <v>4698</v>
      </c>
      <c r="H130" s="633" t="s">
        <v>3645</v>
      </c>
      <c r="I130" s="634" t="s">
        <v>3434</v>
      </c>
      <c r="J130" s="635">
        <v>0</v>
      </c>
      <c r="K130" s="635">
        <v>1</v>
      </c>
      <c r="L130" s="636">
        <v>0.1</v>
      </c>
      <c r="M130" s="636">
        <v>0.2</v>
      </c>
      <c r="N130" s="636">
        <v>0.4</v>
      </c>
      <c r="O130" s="636">
        <v>0.6</v>
      </c>
      <c r="P130" s="636">
        <v>0.8</v>
      </c>
      <c r="Q130" s="636">
        <v>1</v>
      </c>
      <c r="R130" s="633" t="s">
        <v>3664</v>
      </c>
      <c r="S130" s="629" t="s">
        <v>3435</v>
      </c>
      <c r="T130" s="629" t="s">
        <v>4699</v>
      </c>
      <c r="U130" s="629" t="s">
        <v>4673</v>
      </c>
      <c r="V130" s="629" t="s">
        <v>4656</v>
      </c>
      <c r="W130" s="633" t="s">
        <v>4700</v>
      </c>
      <c r="X130" s="633"/>
      <c r="Y130" s="633"/>
      <c r="Z130" s="633"/>
      <c r="AA130" s="580"/>
      <c r="AG130" s="581"/>
      <c r="AI130" s="583" t="e">
        <v>#N/A</v>
      </c>
      <c r="AJ130" s="583" t="e">
        <v>#N/A</v>
      </c>
      <c r="AK130" s="583" t="e">
        <v>#N/A</v>
      </c>
      <c r="AL130" s="583" t="e">
        <v>#N/A</v>
      </c>
      <c r="AM130" s="583" t="e">
        <v>#N/A</v>
      </c>
      <c r="AN130" s="583" t="e">
        <v>#N/A</v>
      </c>
      <c r="AO130" s="583" t="e">
        <v>#N/A</v>
      </c>
      <c r="AP130" s="582" t="s">
        <v>3438</v>
      </c>
    </row>
    <row r="131" spans="1:42" ht="34.15" customHeight="1">
      <c r="A131" s="628" t="s">
        <v>3463</v>
      </c>
      <c r="B131" s="629" t="s">
        <v>3599</v>
      </c>
      <c r="C131" s="630" t="s">
        <v>4650</v>
      </c>
      <c r="D131" s="629" t="s">
        <v>3642</v>
      </c>
      <c r="E131" s="631" t="s">
        <v>3643</v>
      </c>
      <c r="F131" s="629" t="s">
        <v>3663</v>
      </c>
      <c r="G131" s="632" t="s">
        <v>4698</v>
      </c>
      <c r="H131" s="633" t="s">
        <v>3645</v>
      </c>
      <c r="I131" s="634" t="s">
        <v>3434</v>
      </c>
      <c r="J131" s="635">
        <v>0</v>
      </c>
      <c r="K131" s="635">
        <v>1</v>
      </c>
      <c r="L131" s="636">
        <v>0.1</v>
      </c>
      <c r="M131" s="636">
        <v>0.2</v>
      </c>
      <c r="N131" s="636">
        <v>0.4</v>
      </c>
      <c r="O131" s="636">
        <v>0.6</v>
      </c>
      <c r="P131" s="636">
        <v>0.8</v>
      </c>
      <c r="Q131" s="636">
        <v>1</v>
      </c>
      <c r="R131" s="633" t="s">
        <v>3664</v>
      </c>
      <c r="S131" s="629" t="s">
        <v>3435</v>
      </c>
      <c r="T131" s="629" t="s">
        <v>4701</v>
      </c>
      <c r="U131" s="629" t="s">
        <v>4673</v>
      </c>
      <c r="V131" s="629" t="s">
        <v>4656</v>
      </c>
      <c r="W131" s="633" t="s">
        <v>4700</v>
      </c>
      <c r="X131" s="633"/>
      <c r="Y131" s="633"/>
      <c r="Z131" s="633"/>
      <c r="AA131" s="580"/>
      <c r="AG131" s="581"/>
      <c r="AI131" s="583" t="e">
        <v>#N/A</v>
      </c>
      <c r="AJ131" s="583" t="e">
        <v>#N/A</v>
      </c>
      <c r="AK131" s="583" t="e">
        <v>#N/A</v>
      </c>
      <c r="AL131" s="583" t="e">
        <v>#N/A</v>
      </c>
      <c r="AM131" s="583" t="e">
        <v>#N/A</v>
      </c>
      <c r="AN131" s="583" t="e">
        <v>#N/A</v>
      </c>
      <c r="AO131" s="583" t="e">
        <v>#N/A</v>
      </c>
      <c r="AP131" s="582" t="s">
        <v>3438</v>
      </c>
    </row>
    <row r="132" spans="1:42" ht="34.15" customHeight="1">
      <c r="A132" s="628" t="s">
        <v>3463</v>
      </c>
      <c r="B132" s="629" t="s">
        <v>3599</v>
      </c>
      <c r="C132" s="630" t="s">
        <v>4650</v>
      </c>
      <c r="D132" s="629" t="s">
        <v>3642</v>
      </c>
      <c r="E132" s="631" t="s">
        <v>3643</v>
      </c>
      <c r="F132" s="629" t="s">
        <v>3663</v>
      </c>
      <c r="G132" s="632" t="s">
        <v>4698</v>
      </c>
      <c r="H132" s="633" t="s">
        <v>3645</v>
      </c>
      <c r="I132" s="634" t="s">
        <v>3434</v>
      </c>
      <c r="J132" s="635">
        <v>0</v>
      </c>
      <c r="K132" s="635">
        <v>1</v>
      </c>
      <c r="L132" s="636">
        <v>0.1</v>
      </c>
      <c r="M132" s="636">
        <v>0.2</v>
      </c>
      <c r="N132" s="636">
        <v>0.4</v>
      </c>
      <c r="O132" s="636">
        <v>0.6</v>
      </c>
      <c r="P132" s="636">
        <v>0.8</v>
      </c>
      <c r="Q132" s="636">
        <v>1</v>
      </c>
      <c r="R132" s="633" t="s">
        <v>3664</v>
      </c>
      <c r="S132" s="629" t="s">
        <v>3435</v>
      </c>
      <c r="T132" s="629" t="s">
        <v>4702</v>
      </c>
      <c r="U132" s="629" t="s">
        <v>4673</v>
      </c>
      <c r="V132" s="629" t="s">
        <v>4656</v>
      </c>
      <c r="W132" s="633" t="s">
        <v>4700</v>
      </c>
      <c r="X132" s="633"/>
      <c r="Y132" s="633"/>
      <c r="Z132" s="633"/>
      <c r="AA132" s="580"/>
      <c r="AG132" s="581"/>
      <c r="AI132" s="583" t="e">
        <v>#N/A</v>
      </c>
      <c r="AJ132" s="583" t="e">
        <v>#N/A</v>
      </c>
      <c r="AK132" s="583" t="e">
        <v>#N/A</v>
      </c>
      <c r="AL132" s="583" t="e">
        <v>#N/A</v>
      </c>
      <c r="AM132" s="583" t="e">
        <v>#N/A</v>
      </c>
      <c r="AN132" s="583" t="e">
        <v>#N/A</v>
      </c>
      <c r="AO132" s="583" t="e">
        <v>#N/A</v>
      </c>
      <c r="AP132" s="582" t="s">
        <v>3438</v>
      </c>
    </row>
    <row r="133" spans="1:42" ht="34.15" customHeight="1">
      <c r="A133" s="628" t="s">
        <v>3463</v>
      </c>
      <c r="B133" s="629" t="s">
        <v>3599</v>
      </c>
      <c r="C133" s="630" t="s">
        <v>4650</v>
      </c>
      <c r="D133" s="629" t="s">
        <v>3642</v>
      </c>
      <c r="E133" s="631" t="s">
        <v>3643</v>
      </c>
      <c r="F133" s="629" t="s">
        <v>3663</v>
      </c>
      <c r="G133" s="632" t="s">
        <v>4698</v>
      </c>
      <c r="H133" s="633" t="s">
        <v>3645</v>
      </c>
      <c r="I133" s="634" t="s">
        <v>3434</v>
      </c>
      <c r="J133" s="635">
        <v>0</v>
      </c>
      <c r="K133" s="635">
        <v>1</v>
      </c>
      <c r="L133" s="636">
        <v>0.1</v>
      </c>
      <c r="M133" s="636">
        <v>0.2</v>
      </c>
      <c r="N133" s="636">
        <v>0.4</v>
      </c>
      <c r="O133" s="636">
        <v>0.6</v>
      </c>
      <c r="P133" s="636">
        <v>0.8</v>
      </c>
      <c r="Q133" s="636">
        <v>1</v>
      </c>
      <c r="R133" s="633" t="s">
        <v>3664</v>
      </c>
      <c r="S133" s="629" t="s">
        <v>3435</v>
      </c>
      <c r="T133" s="629" t="s">
        <v>4703</v>
      </c>
      <c r="U133" s="629" t="s">
        <v>4673</v>
      </c>
      <c r="V133" s="629" t="s">
        <v>4656</v>
      </c>
      <c r="W133" s="633" t="s">
        <v>4700</v>
      </c>
      <c r="X133" s="633"/>
      <c r="Y133" s="633"/>
      <c r="Z133" s="633"/>
      <c r="AA133" s="580"/>
      <c r="AG133" s="581"/>
      <c r="AI133" s="583" t="e">
        <v>#N/A</v>
      </c>
      <c r="AJ133" s="583" t="e">
        <v>#N/A</v>
      </c>
      <c r="AK133" s="583" t="e">
        <v>#N/A</v>
      </c>
      <c r="AL133" s="583" t="e">
        <v>#N/A</v>
      </c>
      <c r="AM133" s="583" t="e">
        <v>#N/A</v>
      </c>
      <c r="AN133" s="583" t="e">
        <v>#N/A</v>
      </c>
      <c r="AO133" s="583" t="e">
        <v>#N/A</v>
      </c>
      <c r="AP133" s="582" t="s">
        <v>3438</v>
      </c>
    </row>
    <row r="134" spans="1:42" ht="34.15" customHeight="1">
      <c r="A134" s="628" t="s">
        <v>3463</v>
      </c>
      <c r="B134" s="629" t="s">
        <v>3599</v>
      </c>
      <c r="C134" s="630" t="s">
        <v>4650</v>
      </c>
      <c r="D134" s="629" t="s">
        <v>3642</v>
      </c>
      <c r="E134" s="631" t="s">
        <v>3643</v>
      </c>
      <c r="F134" s="629" t="s">
        <v>3663</v>
      </c>
      <c r="G134" s="632" t="s">
        <v>4698</v>
      </c>
      <c r="H134" s="633" t="s">
        <v>3645</v>
      </c>
      <c r="I134" s="634" t="s">
        <v>3434</v>
      </c>
      <c r="J134" s="635">
        <v>0</v>
      </c>
      <c r="K134" s="635">
        <v>1</v>
      </c>
      <c r="L134" s="636">
        <v>0.1</v>
      </c>
      <c r="M134" s="636">
        <v>0.2</v>
      </c>
      <c r="N134" s="636">
        <v>0.4</v>
      </c>
      <c r="O134" s="636">
        <v>0.6</v>
      </c>
      <c r="P134" s="636">
        <v>0.8</v>
      </c>
      <c r="Q134" s="636">
        <v>1</v>
      </c>
      <c r="R134" s="633" t="s">
        <v>3664</v>
      </c>
      <c r="S134" s="629" t="s">
        <v>3435</v>
      </c>
      <c r="T134" s="629" t="s">
        <v>4704</v>
      </c>
      <c r="U134" s="629" t="s">
        <v>4673</v>
      </c>
      <c r="V134" s="629" t="s">
        <v>4656</v>
      </c>
      <c r="W134" s="633" t="s">
        <v>4700</v>
      </c>
      <c r="X134" s="633"/>
      <c r="Y134" s="633"/>
      <c r="Z134" s="633"/>
      <c r="AA134" s="580"/>
      <c r="AG134" s="581"/>
      <c r="AI134" s="583" t="e">
        <v>#N/A</v>
      </c>
      <c r="AJ134" s="583" t="e">
        <v>#N/A</v>
      </c>
      <c r="AK134" s="583" t="e">
        <v>#N/A</v>
      </c>
      <c r="AL134" s="583" t="e">
        <v>#N/A</v>
      </c>
      <c r="AM134" s="583" t="e">
        <v>#N/A</v>
      </c>
      <c r="AN134" s="583" t="e">
        <v>#N/A</v>
      </c>
      <c r="AO134" s="583" t="e">
        <v>#N/A</v>
      </c>
      <c r="AP134" s="582" t="s">
        <v>3438</v>
      </c>
    </row>
    <row r="135" spans="1:42" ht="34.15" customHeight="1">
      <c r="A135" s="628" t="s">
        <v>3463</v>
      </c>
      <c r="B135" s="629" t="s">
        <v>3599</v>
      </c>
      <c r="C135" s="630" t="s">
        <v>4650</v>
      </c>
      <c r="D135" s="629" t="s">
        <v>3642</v>
      </c>
      <c r="E135" s="631" t="s">
        <v>3643</v>
      </c>
      <c r="F135" s="629" t="s">
        <v>3663</v>
      </c>
      <c r="G135" s="632" t="s">
        <v>4698</v>
      </c>
      <c r="H135" s="633" t="s">
        <v>3645</v>
      </c>
      <c r="I135" s="634" t="s">
        <v>3434</v>
      </c>
      <c r="J135" s="635">
        <v>0</v>
      </c>
      <c r="K135" s="635">
        <v>1</v>
      </c>
      <c r="L135" s="636">
        <v>0.1</v>
      </c>
      <c r="M135" s="636">
        <v>0.2</v>
      </c>
      <c r="N135" s="636">
        <v>0.4</v>
      </c>
      <c r="O135" s="636">
        <v>0.6</v>
      </c>
      <c r="P135" s="636">
        <v>0.8</v>
      </c>
      <c r="Q135" s="636">
        <v>1</v>
      </c>
      <c r="R135" s="633" t="s">
        <v>3664</v>
      </c>
      <c r="S135" s="629" t="s">
        <v>3435</v>
      </c>
      <c r="T135" s="629" t="s">
        <v>4705</v>
      </c>
      <c r="U135" s="629" t="s">
        <v>4673</v>
      </c>
      <c r="V135" s="629" t="s">
        <v>4656</v>
      </c>
      <c r="W135" s="633" t="s">
        <v>4700</v>
      </c>
      <c r="X135" s="633"/>
      <c r="Y135" s="633"/>
      <c r="Z135" s="633"/>
      <c r="AA135" s="580"/>
      <c r="AG135" s="581"/>
      <c r="AI135" s="583" t="e">
        <v>#N/A</v>
      </c>
      <c r="AJ135" s="583" t="e">
        <v>#N/A</v>
      </c>
      <c r="AK135" s="583" t="e">
        <v>#N/A</v>
      </c>
      <c r="AL135" s="583" t="e">
        <v>#N/A</v>
      </c>
      <c r="AM135" s="583" t="e">
        <v>#N/A</v>
      </c>
      <c r="AN135" s="583" t="e">
        <v>#N/A</v>
      </c>
      <c r="AO135" s="583" t="e">
        <v>#N/A</v>
      </c>
      <c r="AP135" s="582" t="s">
        <v>3438</v>
      </c>
    </row>
    <row r="136" spans="1:42" ht="34.15" customHeight="1">
      <c r="A136" s="628" t="s">
        <v>3463</v>
      </c>
      <c r="B136" s="629" t="s">
        <v>3599</v>
      </c>
      <c r="C136" s="630" t="s">
        <v>4650</v>
      </c>
      <c r="D136" s="629" t="s">
        <v>3642</v>
      </c>
      <c r="E136" s="631" t="s">
        <v>3643</v>
      </c>
      <c r="F136" s="629" t="s">
        <v>3663</v>
      </c>
      <c r="G136" s="632" t="s">
        <v>4698</v>
      </c>
      <c r="H136" s="633" t="s">
        <v>3645</v>
      </c>
      <c r="I136" s="634" t="s">
        <v>3434</v>
      </c>
      <c r="J136" s="635">
        <v>0</v>
      </c>
      <c r="K136" s="635">
        <v>1</v>
      </c>
      <c r="L136" s="636">
        <v>0.1</v>
      </c>
      <c r="M136" s="636">
        <v>0.2</v>
      </c>
      <c r="N136" s="636">
        <v>0.4</v>
      </c>
      <c r="O136" s="636">
        <v>0.6</v>
      </c>
      <c r="P136" s="636">
        <v>0.8</v>
      </c>
      <c r="Q136" s="636">
        <v>1</v>
      </c>
      <c r="R136" s="633" t="s">
        <v>3664</v>
      </c>
      <c r="S136" s="629" t="s">
        <v>3435</v>
      </c>
      <c r="T136" s="629" t="s">
        <v>4706</v>
      </c>
      <c r="U136" s="629" t="s">
        <v>4673</v>
      </c>
      <c r="V136" s="629" t="s">
        <v>4656</v>
      </c>
      <c r="W136" s="633" t="s">
        <v>4700</v>
      </c>
      <c r="X136" s="633"/>
      <c r="Y136" s="633"/>
      <c r="Z136" s="633"/>
      <c r="AA136" s="580"/>
      <c r="AG136" s="581"/>
      <c r="AI136" s="583" t="e">
        <v>#N/A</v>
      </c>
      <c r="AJ136" s="583" t="e">
        <v>#N/A</v>
      </c>
      <c r="AK136" s="583" t="e">
        <v>#N/A</v>
      </c>
      <c r="AL136" s="583" t="e">
        <v>#N/A</v>
      </c>
      <c r="AM136" s="583" t="e">
        <v>#N/A</v>
      </c>
      <c r="AN136" s="583" t="e">
        <v>#N/A</v>
      </c>
      <c r="AO136" s="583" t="e">
        <v>#N/A</v>
      </c>
      <c r="AP136" s="582" t="s">
        <v>3438</v>
      </c>
    </row>
    <row r="137" spans="1:42" ht="34.15" customHeight="1">
      <c r="A137" s="628" t="s">
        <v>3463</v>
      </c>
      <c r="B137" s="629" t="s">
        <v>3599</v>
      </c>
      <c r="C137" s="630" t="s">
        <v>4650</v>
      </c>
      <c r="D137" s="629" t="s">
        <v>3642</v>
      </c>
      <c r="E137" s="631" t="s">
        <v>3643</v>
      </c>
      <c r="F137" s="629" t="s">
        <v>3663</v>
      </c>
      <c r="G137" s="632" t="s">
        <v>4698</v>
      </c>
      <c r="H137" s="633" t="s">
        <v>3645</v>
      </c>
      <c r="I137" s="634" t="s">
        <v>3434</v>
      </c>
      <c r="J137" s="635">
        <v>0</v>
      </c>
      <c r="K137" s="635">
        <v>1</v>
      </c>
      <c r="L137" s="636">
        <v>0.1</v>
      </c>
      <c r="M137" s="636">
        <v>0.2</v>
      </c>
      <c r="N137" s="636">
        <v>0.4</v>
      </c>
      <c r="O137" s="636">
        <v>0.6</v>
      </c>
      <c r="P137" s="636">
        <v>0.8</v>
      </c>
      <c r="Q137" s="636">
        <v>1</v>
      </c>
      <c r="R137" s="633" t="s">
        <v>3664</v>
      </c>
      <c r="S137" s="629" t="s">
        <v>3435</v>
      </c>
      <c r="T137" s="629" t="s">
        <v>4707</v>
      </c>
      <c r="U137" s="629" t="s">
        <v>4673</v>
      </c>
      <c r="V137" s="629" t="s">
        <v>4656</v>
      </c>
      <c r="W137" s="633" t="s">
        <v>4700</v>
      </c>
      <c r="X137" s="633"/>
      <c r="Y137" s="633"/>
      <c r="Z137" s="633"/>
      <c r="AA137" s="580"/>
      <c r="AG137" s="581"/>
      <c r="AI137" s="583" t="e">
        <v>#N/A</v>
      </c>
      <c r="AJ137" s="583" t="e">
        <v>#N/A</v>
      </c>
      <c r="AK137" s="583" t="e">
        <v>#N/A</v>
      </c>
      <c r="AL137" s="583" t="e">
        <v>#N/A</v>
      </c>
      <c r="AM137" s="583" t="e">
        <v>#N/A</v>
      </c>
      <c r="AN137" s="583" t="e">
        <v>#N/A</v>
      </c>
      <c r="AO137" s="583" t="e">
        <v>#N/A</v>
      </c>
      <c r="AP137" s="582" t="s">
        <v>3438</v>
      </c>
    </row>
    <row r="138" spans="1:42" s="582" customFormat="1" ht="34.15" customHeight="1">
      <c r="A138" s="592" t="s">
        <v>3463</v>
      </c>
      <c r="B138" s="593" t="s">
        <v>3599</v>
      </c>
      <c r="C138" s="594" t="s">
        <v>4650</v>
      </c>
      <c r="D138" s="593" t="s">
        <v>3601</v>
      </c>
      <c r="E138" s="595" t="s">
        <v>4651</v>
      </c>
      <c r="F138" s="593" t="s">
        <v>3634</v>
      </c>
      <c r="G138" s="596" t="s">
        <v>4652</v>
      </c>
      <c r="H138" s="581" t="s">
        <v>2459</v>
      </c>
      <c r="I138" s="597" t="s">
        <v>3582</v>
      </c>
      <c r="J138" s="600">
        <v>0</v>
      </c>
      <c r="K138" s="600">
        <v>1</v>
      </c>
      <c r="L138" s="601">
        <v>0.1</v>
      </c>
      <c r="M138" s="601">
        <v>0.2</v>
      </c>
      <c r="N138" s="601">
        <v>0.4</v>
      </c>
      <c r="O138" s="601">
        <v>0.6</v>
      </c>
      <c r="P138" s="601">
        <v>0.8</v>
      </c>
      <c r="Q138" s="601">
        <v>1</v>
      </c>
      <c r="R138" s="581" t="s">
        <v>4653</v>
      </c>
      <c r="S138" s="593" t="s">
        <v>3435</v>
      </c>
      <c r="T138" s="593" t="s">
        <v>4654</v>
      </c>
      <c r="U138" s="593" t="s">
        <v>4655</v>
      </c>
      <c r="V138" s="593" t="s">
        <v>4656</v>
      </c>
      <c r="W138" s="598" t="s">
        <v>3637</v>
      </c>
      <c r="X138" s="598" t="s">
        <v>4657</v>
      </c>
      <c r="Y138" s="598"/>
      <c r="Z138" s="598" t="s">
        <v>3638</v>
      </c>
      <c r="AA138" s="580"/>
      <c r="AB138" s="581"/>
      <c r="AC138" s="581"/>
      <c r="AD138" s="581"/>
      <c r="AE138" s="581"/>
      <c r="AF138" s="581"/>
      <c r="AH138" s="581"/>
      <c r="AI138" s="583" t="e">
        <v>#N/A</v>
      </c>
      <c r="AJ138" s="583" t="e">
        <v>#N/A</v>
      </c>
      <c r="AK138" s="583" t="e">
        <v>#N/A</v>
      </c>
      <c r="AL138" s="583" t="e">
        <v>#N/A</v>
      </c>
      <c r="AM138" s="583" t="e">
        <v>#N/A</v>
      </c>
      <c r="AN138" s="583" t="e">
        <v>#N/A</v>
      </c>
      <c r="AO138" s="583" t="e">
        <v>#N/A</v>
      </c>
      <c r="AP138" s="582" t="s">
        <v>3438</v>
      </c>
    </row>
    <row r="139" spans="1:42" s="582" customFormat="1" ht="34.15" customHeight="1">
      <c r="A139" s="592" t="s">
        <v>3463</v>
      </c>
      <c r="B139" s="593" t="s">
        <v>3599</v>
      </c>
      <c r="C139" s="594" t="s">
        <v>4650</v>
      </c>
      <c r="D139" s="593" t="s">
        <v>3601</v>
      </c>
      <c r="E139" s="595" t="s">
        <v>4651</v>
      </c>
      <c r="F139" s="593" t="s">
        <v>3634</v>
      </c>
      <c r="G139" s="596" t="s">
        <v>4652</v>
      </c>
      <c r="H139" s="581" t="s">
        <v>2459</v>
      </c>
      <c r="I139" s="597" t="s">
        <v>3582</v>
      </c>
      <c r="J139" s="600">
        <v>0</v>
      </c>
      <c r="K139" s="600">
        <v>1</v>
      </c>
      <c r="L139" s="601">
        <v>0.1</v>
      </c>
      <c r="M139" s="601">
        <v>0.2</v>
      </c>
      <c r="N139" s="601">
        <v>0.4</v>
      </c>
      <c r="O139" s="601">
        <v>0.6</v>
      </c>
      <c r="P139" s="601">
        <v>0.8</v>
      </c>
      <c r="Q139" s="601">
        <v>1</v>
      </c>
      <c r="R139" s="581" t="s">
        <v>4653</v>
      </c>
      <c r="S139" s="593" t="s">
        <v>3435</v>
      </c>
      <c r="T139" s="593" t="s">
        <v>4658</v>
      </c>
      <c r="U139" s="593" t="s">
        <v>4655</v>
      </c>
      <c r="V139" s="593" t="s">
        <v>4656</v>
      </c>
      <c r="W139" s="598" t="s">
        <v>3637</v>
      </c>
      <c r="X139" s="598" t="s">
        <v>4657</v>
      </c>
      <c r="Y139" s="598"/>
      <c r="Z139" s="598" t="s">
        <v>3638</v>
      </c>
      <c r="AA139" s="580"/>
      <c r="AB139" s="581"/>
      <c r="AC139" s="581"/>
      <c r="AD139" s="581"/>
      <c r="AE139" s="581"/>
      <c r="AF139" s="581"/>
      <c r="AH139" s="581"/>
      <c r="AI139" s="583" t="e">
        <v>#N/A</v>
      </c>
      <c r="AJ139" s="583" t="e">
        <v>#N/A</v>
      </c>
      <c r="AK139" s="583" t="e">
        <v>#N/A</v>
      </c>
      <c r="AL139" s="583" t="e">
        <v>#N/A</v>
      </c>
      <c r="AM139" s="583" t="e">
        <v>#N/A</v>
      </c>
      <c r="AN139" s="583" t="e">
        <v>#N/A</v>
      </c>
      <c r="AO139" s="583" t="e">
        <v>#N/A</v>
      </c>
      <c r="AP139" s="582" t="s">
        <v>3438</v>
      </c>
    </row>
    <row r="140" spans="1:42" s="582" customFormat="1" ht="34.15" customHeight="1">
      <c r="A140" s="592" t="s">
        <v>3463</v>
      </c>
      <c r="B140" s="593" t="s">
        <v>3599</v>
      </c>
      <c r="C140" s="594" t="s">
        <v>4650</v>
      </c>
      <c r="D140" s="593" t="s">
        <v>3601</v>
      </c>
      <c r="E140" s="595" t="s">
        <v>4651</v>
      </c>
      <c r="F140" s="593" t="s">
        <v>3634</v>
      </c>
      <c r="G140" s="596" t="s">
        <v>4652</v>
      </c>
      <c r="H140" s="581" t="s">
        <v>2459</v>
      </c>
      <c r="I140" s="597" t="s">
        <v>3582</v>
      </c>
      <c r="J140" s="600">
        <v>0</v>
      </c>
      <c r="K140" s="600">
        <v>1</v>
      </c>
      <c r="L140" s="601">
        <v>0.1</v>
      </c>
      <c r="M140" s="601">
        <v>0.2</v>
      </c>
      <c r="N140" s="601">
        <v>0.4</v>
      </c>
      <c r="O140" s="601">
        <v>0.6</v>
      </c>
      <c r="P140" s="601">
        <v>0.8</v>
      </c>
      <c r="Q140" s="601">
        <v>1</v>
      </c>
      <c r="R140" s="581" t="s">
        <v>4653</v>
      </c>
      <c r="S140" s="593" t="s">
        <v>3435</v>
      </c>
      <c r="T140" s="593" t="s">
        <v>4659</v>
      </c>
      <c r="U140" s="593" t="s">
        <v>4655</v>
      </c>
      <c r="V140" s="593" t="s">
        <v>4656</v>
      </c>
      <c r="W140" s="598" t="s">
        <v>3637</v>
      </c>
      <c r="X140" s="598" t="s">
        <v>4657</v>
      </c>
      <c r="Y140" s="598"/>
      <c r="Z140" s="598" t="s">
        <v>3638</v>
      </c>
      <c r="AA140" s="580"/>
      <c r="AB140" s="581"/>
      <c r="AC140" s="581"/>
      <c r="AD140" s="581"/>
      <c r="AE140" s="581"/>
      <c r="AF140" s="581"/>
      <c r="AH140" s="581"/>
      <c r="AI140" s="583" t="e">
        <v>#N/A</v>
      </c>
      <c r="AJ140" s="583" t="e">
        <v>#N/A</v>
      </c>
      <c r="AK140" s="583" t="e">
        <v>#N/A</v>
      </c>
      <c r="AL140" s="583" t="e">
        <v>#N/A</v>
      </c>
      <c r="AM140" s="583" t="e">
        <v>#N/A</v>
      </c>
      <c r="AN140" s="583" t="e">
        <v>#N/A</v>
      </c>
      <c r="AO140" s="583" t="e">
        <v>#N/A</v>
      </c>
      <c r="AP140" s="582" t="s">
        <v>3438</v>
      </c>
    </row>
    <row r="141" spans="1:42" s="582" customFormat="1" ht="34.15" customHeight="1">
      <c r="A141" s="592" t="s">
        <v>3463</v>
      </c>
      <c r="B141" s="593" t="s">
        <v>3599</v>
      </c>
      <c r="C141" s="594" t="s">
        <v>4650</v>
      </c>
      <c r="D141" s="593" t="s">
        <v>3601</v>
      </c>
      <c r="E141" s="595" t="s">
        <v>4651</v>
      </c>
      <c r="F141" s="593" t="s">
        <v>3634</v>
      </c>
      <c r="G141" s="596" t="s">
        <v>4652</v>
      </c>
      <c r="H141" s="581" t="s">
        <v>2459</v>
      </c>
      <c r="I141" s="597" t="s">
        <v>3582</v>
      </c>
      <c r="J141" s="600">
        <v>0</v>
      </c>
      <c r="K141" s="600">
        <v>1</v>
      </c>
      <c r="L141" s="601">
        <v>0.1</v>
      </c>
      <c r="M141" s="601">
        <v>0.2</v>
      </c>
      <c r="N141" s="601">
        <v>0.4</v>
      </c>
      <c r="O141" s="601">
        <v>0.6</v>
      </c>
      <c r="P141" s="601">
        <v>0.8</v>
      </c>
      <c r="Q141" s="601">
        <v>1</v>
      </c>
      <c r="R141" s="581" t="s">
        <v>4653</v>
      </c>
      <c r="S141" s="593" t="s">
        <v>3435</v>
      </c>
      <c r="T141" s="593" t="s">
        <v>4660</v>
      </c>
      <c r="U141" s="593" t="s">
        <v>4655</v>
      </c>
      <c r="V141" s="593" t="s">
        <v>4656</v>
      </c>
      <c r="W141" s="598" t="s">
        <v>3637</v>
      </c>
      <c r="X141" s="598" t="s">
        <v>4657</v>
      </c>
      <c r="Y141" s="598"/>
      <c r="Z141" s="598" t="s">
        <v>3638</v>
      </c>
      <c r="AA141" s="580"/>
      <c r="AB141" s="581"/>
      <c r="AC141" s="581"/>
      <c r="AD141" s="581"/>
      <c r="AE141" s="581"/>
      <c r="AF141" s="581"/>
      <c r="AH141" s="581"/>
      <c r="AI141" s="583" t="e">
        <v>#N/A</v>
      </c>
      <c r="AJ141" s="583" t="e">
        <v>#N/A</v>
      </c>
      <c r="AK141" s="583" t="e">
        <v>#N/A</v>
      </c>
      <c r="AL141" s="583" t="e">
        <v>#N/A</v>
      </c>
      <c r="AM141" s="583" t="e">
        <v>#N/A</v>
      </c>
      <c r="AN141" s="583" t="e">
        <v>#N/A</v>
      </c>
      <c r="AO141" s="583" t="e">
        <v>#N/A</v>
      </c>
      <c r="AP141" s="582" t="s">
        <v>3438</v>
      </c>
    </row>
    <row r="142" spans="1:42" s="640" customFormat="1" ht="173.25" customHeight="1">
      <c r="A142" s="628" t="s">
        <v>3620</v>
      </c>
      <c r="B142" s="629" t="s">
        <v>3599</v>
      </c>
      <c r="C142" s="630" t="s">
        <v>4650</v>
      </c>
      <c r="D142" s="629" t="s">
        <v>3601</v>
      </c>
      <c r="E142" s="631" t="s">
        <v>4651</v>
      </c>
      <c r="F142" s="629" t="s">
        <v>3621</v>
      </c>
      <c r="G142" s="632" t="s">
        <v>4670</v>
      </c>
      <c r="H142" s="633" t="s">
        <v>2926</v>
      </c>
      <c r="I142" s="634" t="s">
        <v>3582</v>
      </c>
      <c r="J142" s="635">
        <v>0</v>
      </c>
      <c r="K142" s="635">
        <v>1</v>
      </c>
      <c r="L142" s="636">
        <v>0.1</v>
      </c>
      <c r="M142" s="636">
        <v>0.2</v>
      </c>
      <c r="N142" s="636">
        <v>0.4</v>
      </c>
      <c r="O142" s="636">
        <v>0.6</v>
      </c>
      <c r="P142" s="636">
        <v>0.8</v>
      </c>
      <c r="Q142" s="636">
        <v>1</v>
      </c>
      <c r="R142" s="633" t="s">
        <v>4671</v>
      </c>
      <c r="S142" s="629" t="s">
        <v>3435</v>
      </c>
      <c r="T142" s="629" t="s">
        <v>4672</v>
      </c>
      <c r="U142" s="629" t="s">
        <v>4673</v>
      </c>
      <c r="V142" s="629" t="s">
        <v>4656</v>
      </c>
      <c r="W142" s="633" t="s">
        <v>3625</v>
      </c>
      <c r="X142" s="633"/>
      <c r="Y142" s="633"/>
      <c r="Z142" s="633" t="s">
        <v>3623</v>
      </c>
      <c r="AA142" s="683"/>
      <c r="AB142" s="684"/>
      <c r="AC142" s="684"/>
      <c r="AD142" s="684"/>
      <c r="AE142" s="684"/>
      <c r="AF142" s="684"/>
      <c r="AH142" s="633" t="s">
        <v>307</v>
      </c>
      <c r="AI142" s="640" t="s">
        <v>308</v>
      </c>
      <c r="AJ142" s="640" t="s">
        <v>1098</v>
      </c>
      <c r="AK142" s="640" t="s">
        <v>1099</v>
      </c>
      <c r="AL142" s="640" t="s">
        <v>2326</v>
      </c>
      <c r="AM142" s="640" t="s">
        <v>63</v>
      </c>
      <c r="AN142" s="640" t="s">
        <v>2320</v>
      </c>
      <c r="AO142" s="640" t="s">
        <v>41</v>
      </c>
      <c r="AP142" s="640" t="s">
        <v>3442</v>
      </c>
    </row>
    <row r="143" spans="1:42" s="640" customFormat="1" ht="34.15" customHeight="1">
      <c r="A143" s="628" t="s">
        <v>3620</v>
      </c>
      <c r="B143" s="629" t="s">
        <v>3599</v>
      </c>
      <c r="C143" s="630" t="s">
        <v>4650</v>
      </c>
      <c r="D143" s="629" t="s">
        <v>3601</v>
      </c>
      <c r="E143" s="631" t="s">
        <v>4651</v>
      </c>
      <c r="F143" s="629" t="s">
        <v>3621</v>
      </c>
      <c r="G143" s="632" t="s">
        <v>4670</v>
      </c>
      <c r="H143" s="633" t="s">
        <v>2926</v>
      </c>
      <c r="I143" s="634" t="s">
        <v>3582</v>
      </c>
      <c r="J143" s="635">
        <v>0</v>
      </c>
      <c r="K143" s="635">
        <v>1</v>
      </c>
      <c r="L143" s="636">
        <v>0.1</v>
      </c>
      <c r="M143" s="636">
        <v>0.2</v>
      </c>
      <c r="N143" s="636">
        <v>0.4</v>
      </c>
      <c r="O143" s="636">
        <v>0.6</v>
      </c>
      <c r="P143" s="636">
        <v>0.8</v>
      </c>
      <c r="Q143" s="636">
        <v>1</v>
      </c>
      <c r="R143" s="633" t="s">
        <v>4671</v>
      </c>
      <c r="S143" s="629" t="s">
        <v>3435</v>
      </c>
      <c r="T143" s="629" t="s">
        <v>4674</v>
      </c>
      <c r="U143" s="629" t="s">
        <v>4673</v>
      </c>
      <c r="V143" s="629" t="s">
        <v>4656</v>
      </c>
      <c r="W143" s="633" t="s">
        <v>3625</v>
      </c>
      <c r="X143" s="633"/>
      <c r="Y143" s="633"/>
      <c r="Z143" s="633" t="s">
        <v>3623</v>
      </c>
      <c r="AA143" s="683"/>
      <c r="AB143" s="684"/>
      <c r="AC143" s="684"/>
      <c r="AD143" s="684"/>
      <c r="AE143" s="684"/>
      <c r="AF143" s="684"/>
      <c r="AH143" s="633" t="s">
        <v>307</v>
      </c>
      <c r="AI143" s="640" t="s">
        <v>308</v>
      </c>
      <c r="AJ143" s="640" t="s">
        <v>1098</v>
      </c>
      <c r="AK143" s="640" t="s">
        <v>1099</v>
      </c>
      <c r="AL143" s="640" t="s">
        <v>2326</v>
      </c>
      <c r="AM143" s="640" t="s">
        <v>63</v>
      </c>
      <c r="AN143" s="640" t="s">
        <v>2320</v>
      </c>
      <c r="AO143" s="640" t="s">
        <v>41</v>
      </c>
      <c r="AP143" s="640" t="s">
        <v>3442</v>
      </c>
    </row>
    <row r="144" spans="1:42" s="640" customFormat="1" ht="34.15" customHeight="1">
      <c r="A144" s="628" t="s">
        <v>3620</v>
      </c>
      <c r="B144" s="629" t="s">
        <v>3599</v>
      </c>
      <c r="C144" s="630" t="s">
        <v>4650</v>
      </c>
      <c r="D144" s="629" t="s">
        <v>3601</v>
      </c>
      <c r="E144" s="631" t="s">
        <v>4651</v>
      </c>
      <c r="F144" s="629" t="s">
        <v>3621</v>
      </c>
      <c r="G144" s="632" t="s">
        <v>4670</v>
      </c>
      <c r="H144" s="633" t="s">
        <v>2926</v>
      </c>
      <c r="I144" s="634" t="s">
        <v>3582</v>
      </c>
      <c r="J144" s="635">
        <v>0</v>
      </c>
      <c r="K144" s="635">
        <v>1</v>
      </c>
      <c r="L144" s="636">
        <v>0.1</v>
      </c>
      <c r="M144" s="636">
        <v>0.2</v>
      </c>
      <c r="N144" s="636">
        <v>0.4</v>
      </c>
      <c r="O144" s="636">
        <v>0.6</v>
      </c>
      <c r="P144" s="636">
        <v>0.8</v>
      </c>
      <c r="Q144" s="636">
        <v>1</v>
      </c>
      <c r="R144" s="633" t="s">
        <v>4671</v>
      </c>
      <c r="S144" s="629" t="s">
        <v>3435</v>
      </c>
      <c r="T144" s="629" t="s">
        <v>4675</v>
      </c>
      <c r="U144" s="629" t="s">
        <v>4673</v>
      </c>
      <c r="V144" s="629" t="s">
        <v>4656</v>
      </c>
      <c r="W144" s="633" t="s">
        <v>3625</v>
      </c>
      <c r="X144" s="633"/>
      <c r="Y144" s="633"/>
      <c r="Z144" s="633" t="s">
        <v>3623</v>
      </c>
      <c r="AA144" s="683"/>
      <c r="AB144" s="684"/>
      <c r="AC144" s="684"/>
      <c r="AD144" s="684"/>
      <c r="AE144" s="684"/>
      <c r="AF144" s="684"/>
      <c r="AH144" s="633" t="s">
        <v>307</v>
      </c>
      <c r="AI144" s="640" t="s">
        <v>308</v>
      </c>
      <c r="AJ144" s="640" t="s">
        <v>1098</v>
      </c>
      <c r="AK144" s="640" t="s">
        <v>1099</v>
      </c>
      <c r="AL144" s="640" t="s">
        <v>2326</v>
      </c>
      <c r="AM144" s="640" t="s">
        <v>63</v>
      </c>
      <c r="AN144" s="640" t="s">
        <v>2320</v>
      </c>
      <c r="AO144" s="640" t="s">
        <v>41</v>
      </c>
      <c r="AP144" s="640" t="s">
        <v>3442</v>
      </c>
    </row>
    <row r="145" spans="1:42" s="640" customFormat="1" ht="34.15" customHeight="1">
      <c r="A145" s="628" t="s">
        <v>3620</v>
      </c>
      <c r="B145" s="629" t="s">
        <v>3599</v>
      </c>
      <c r="C145" s="630" t="s">
        <v>4650</v>
      </c>
      <c r="D145" s="629" t="s">
        <v>3601</v>
      </c>
      <c r="E145" s="631" t="s">
        <v>4651</v>
      </c>
      <c r="F145" s="629" t="s">
        <v>3621</v>
      </c>
      <c r="G145" s="632" t="s">
        <v>4670</v>
      </c>
      <c r="H145" s="633" t="s">
        <v>2926</v>
      </c>
      <c r="I145" s="634" t="s">
        <v>3582</v>
      </c>
      <c r="J145" s="635">
        <v>0</v>
      </c>
      <c r="K145" s="635">
        <v>1</v>
      </c>
      <c r="L145" s="636">
        <v>0.1</v>
      </c>
      <c r="M145" s="636">
        <v>0.2</v>
      </c>
      <c r="N145" s="636">
        <v>0.4</v>
      </c>
      <c r="O145" s="636">
        <v>0.6</v>
      </c>
      <c r="P145" s="636">
        <v>0.8</v>
      </c>
      <c r="Q145" s="636">
        <v>1</v>
      </c>
      <c r="R145" s="633" t="s">
        <v>4671</v>
      </c>
      <c r="S145" s="629" t="s">
        <v>3435</v>
      </c>
      <c r="T145" s="629" t="s">
        <v>4676</v>
      </c>
      <c r="U145" s="629" t="s">
        <v>4673</v>
      </c>
      <c r="V145" s="629" t="s">
        <v>4656</v>
      </c>
      <c r="W145" s="633" t="s">
        <v>3625</v>
      </c>
      <c r="X145" s="633"/>
      <c r="Y145" s="633"/>
      <c r="Z145" s="633" t="s">
        <v>3623</v>
      </c>
      <c r="AA145" s="683"/>
      <c r="AB145" s="684"/>
      <c r="AC145" s="684"/>
      <c r="AD145" s="684"/>
      <c r="AE145" s="684"/>
      <c r="AF145" s="684"/>
      <c r="AH145" s="633" t="s">
        <v>307</v>
      </c>
      <c r="AI145" s="640" t="s">
        <v>308</v>
      </c>
      <c r="AJ145" s="640" t="s">
        <v>1098</v>
      </c>
      <c r="AK145" s="640" t="s">
        <v>1099</v>
      </c>
      <c r="AL145" s="640" t="s">
        <v>2326</v>
      </c>
      <c r="AM145" s="640" t="s">
        <v>63</v>
      </c>
      <c r="AN145" s="640" t="s">
        <v>2320</v>
      </c>
      <c r="AO145" s="640" t="s">
        <v>41</v>
      </c>
      <c r="AP145" s="640" t="s">
        <v>3442</v>
      </c>
    </row>
    <row r="146" spans="1:42" ht="88.5" customHeight="1">
      <c r="A146" s="592" t="s">
        <v>3606</v>
      </c>
      <c r="B146" s="593" t="s">
        <v>3599</v>
      </c>
      <c r="C146" s="594" t="s">
        <v>4650</v>
      </c>
      <c r="D146" s="593" t="s">
        <v>3601</v>
      </c>
      <c r="E146" s="595" t="s">
        <v>4651</v>
      </c>
      <c r="F146" s="593" t="s">
        <v>3607</v>
      </c>
      <c r="G146" s="596" t="s">
        <v>3608</v>
      </c>
      <c r="H146" s="581" t="s">
        <v>75</v>
      </c>
      <c r="I146" s="597" t="s">
        <v>3434</v>
      </c>
      <c r="J146" s="600">
        <v>0</v>
      </c>
      <c r="K146" s="600">
        <v>1</v>
      </c>
      <c r="L146" s="601">
        <v>0.1</v>
      </c>
      <c r="M146" s="601">
        <v>0.2</v>
      </c>
      <c r="N146" s="601">
        <v>0.4</v>
      </c>
      <c r="O146" s="601">
        <v>0.6</v>
      </c>
      <c r="P146" s="601">
        <v>0.8</v>
      </c>
      <c r="Q146" s="601">
        <v>1</v>
      </c>
      <c r="R146" s="581" t="s">
        <v>4766</v>
      </c>
      <c r="S146" s="593">
        <v>2025</v>
      </c>
      <c r="T146" s="593" t="s">
        <v>3610</v>
      </c>
      <c r="U146" s="593" t="s">
        <v>4673</v>
      </c>
      <c r="V146" s="593" t="s">
        <v>4656</v>
      </c>
      <c r="W146" s="581"/>
      <c r="X146" s="581"/>
      <c r="Y146" s="581"/>
      <c r="Z146" s="581"/>
      <c r="AA146" s="580"/>
      <c r="AG146" s="581"/>
      <c r="AI146" s="583" t="e">
        <v>#N/A</v>
      </c>
      <c r="AJ146" s="583" t="e">
        <v>#N/A</v>
      </c>
      <c r="AK146" s="583" t="e">
        <v>#N/A</v>
      </c>
      <c r="AL146" s="583" t="e">
        <v>#N/A</v>
      </c>
      <c r="AM146" s="583" t="e">
        <v>#N/A</v>
      </c>
      <c r="AN146" s="583" t="e">
        <v>#N/A</v>
      </c>
      <c r="AO146" s="583" t="e">
        <v>#N/A</v>
      </c>
      <c r="AP146" s="582" t="s">
        <v>3438</v>
      </c>
    </row>
    <row r="147" spans="1:42" ht="34.15" customHeight="1">
      <c r="A147" s="592" t="s">
        <v>3606</v>
      </c>
      <c r="B147" s="593" t="s">
        <v>3599</v>
      </c>
      <c r="C147" s="594" t="s">
        <v>4650</v>
      </c>
      <c r="D147" s="593" t="s">
        <v>3601</v>
      </c>
      <c r="E147" s="595" t="s">
        <v>4651</v>
      </c>
      <c r="F147" s="593" t="s">
        <v>3607</v>
      </c>
      <c r="G147" s="596" t="s">
        <v>3608</v>
      </c>
      <c r="H147" s="581" t="s">
        <v>75</v>
      </c>
      <c r="I147" s="597" t="s">
        <v>3434</v>
      </c>
      <c r="J147" s="600">
        <v>0</v>
      </c>
      <c r="K147" s="600">
        <v>1</v>
      </c>
      <c r="L147" s="601">
        <v>0.1</v>
      </c>
      <c r="M147" s="601">
        <v>0.2</v>
      </c>
      <c r="N147" s="601">
        <v>0.4</v>
      </c>
      <c r="O147" s="601">
        <v>0.6</v>
      </c>
      <c r="P147" s="601">
        <v>0.8</v>
      </c>
      <c r="Q147" s="601">
        <v>1</v>
      </c>
      <c r="R147" s="581" t="s">
        <v>4766</v>
      </c>
      <c r="S147" s="593">
        <v>2025</v>
      </c>
      <c r="T147" s="593" t="s">
        <v>3612</v>
      </c>
      <c r="U147" s="593" t="s">
        <v>4673</v>
      </c>
      <c r="V147" s="593" t="s">
        <v>4656</v>
      </c>
      <c r="W147" s="581"/>
      <c r="X147" s="581"/>
      <c r="Y147" s="581"/>
      <c r="Z147" s="581"/>
      <c r="AA147" s="580"/>
      <c r="AG147" s="581"/>
      <c r="AI147" s="583" t="e">
        <v>#N/A</v>
      </c>
      <c r="AJ147" s="583" t="e">
        <v>#N/A</v>
      </c>
      <c r="AK147" s="583" t="e">
        <v>#N/A</v>
      </c>
      <c r="AL147" s="583" t="e">
        <v>#N/A</v>
      </c>
      <c r="AM147" s="583" t="e">
        <v>#N/A</v>
      </c>
      <c r="AN147" s="583" t="e">
        <v>#N/A</v>
      </c>
      <c r="AO147" s="583" t="e">
        <v>#N/A</v>
      </c>
      <c r="AP147" s="582" t="s">
        <v>3438</v>
      </c>
    </row>
    <row r="148" spans="1:42" ht="34.15" customHeight="1">
      <c r="A148" s="592" t="s">
        <v>3606</v>
      </c>
      <c r="B148" s="593" t="s">
        <v>3599</v>
      </c>
      <c r="C148" s="594" t="s">
        <v>4650</v>
      </c>
      <c r="D148" s="593" t="s">
        <v>3601</v>
      </c>
      <c r="E148" s="595" t="s">
        <v>4651</v>
      </c>
      <c r="F148" s="593" t="s">
        <v>3607</v>
      </c>
      <c r="G148" s="596" t="s">
        <v>3608</v>
      </c>
      <c r="H148" s="581" t="s">
        <v>75</v>
      </c>
      <c r="I148" s="597" t="s">
        <v>3434</v>
      </c>
      <c r="J148" s="600">
        <v>0</v>
      </c>
      <c r="K148" s="600">
        <v>1</v>
      </c>
      <c r="L148" s="601">
        <v>0.1</v>
      </c>
      <c r="M148" s="601">
        <v>0.2</v>
      </c>
      <c r="N148" s="601">
        <v>0.4</v>
      </c>
      <c r="O148" s="601">
        <v>0.6</v>
      </c>
      <c r="P148" s="601">
        <v>0.8</v>
      </c>
      <c r="Q148" s="601">
        <v>1</v>
      </c>
      <c r="R148" s="581" t="s">
        <v>4766</v>
      </c>
      <c r="S148" s="593">
        <v>2026</v>
      </c>
      <c r="T148" s="593" t="s">
        <v>3614</v>
      </c>
      <c r="U148" s="593" t="s">
        <v>4673</v>
      </c>
      <c r="V148" s="593" t="s">
        <v>4656</v>
      </c>
      <c r="W148" s="581"/>
      <c r="X148" s="581"/>
      <c r="Y148" s="581"/>
      <c r="Z148" s="581"/>
      <c r="AA148" s="580"/>
      <c r="AG148" s="581"/>
      <c r="AI148" s="583" t="e">
        <v>#N/A</v>
      </c>
      <c r="AJ148" s="583" t="e">
        <v>#N/A</v>
      </c>
      <c r="AK148" s="583" t="e">
        <v>#N/A</v>
      </c>
      <c r="AL148" s="583" t="e">
        <v>#N/A</v>
      </c>
      <c r="AM148" s="583" t="e">
        <v>#N/A</v>
      </c>
      <c r="AN148" s="583" t="e">
        <v>#N/A</v>
      </c>
      <c r="AO148" s="583" t="e">
        <v>#N/A</v>
      </c>
      <c r="AP148" s="582" t="s">
        <v>3438</v>
      </c>
    </row>
    <row r="149" spans="1:42" ht="34.15" customHeight="1">
      <c r="A149" s="592" t="s">
        <v>3606</v>
      </c>
      <c r="B149" s="593" t="s">
        <v>3599</v>
      </c>
      <c r="C149" s="594" t="s">
        <v>4650</v>
      </c>
      <c r="D149" s="593" t="s">
        <v>3601</v>
      </c>
      <c r="E149" s="595" t="s">
        <v>4651</v>
      </c>
      <c r="F149" s="593" t="s">
        <v>3607</v>
      </c>
      <c r="G149" s="596" t="s">
        <v>3608</v>
      </c>
      <c r="H149" s="581" t="s">
        <v>75</v>
      </c>
      <c r="I149" s="597" t="s">
        <v>3434</v>
      </c>
      <c r="J149" s="600">
        <v>0</v>
      </c>
      <c r="K149" s="600">
        <v>1</v>
      </c>
      <c r="L149" s="601">
        <v>0.1</v>
      </c>
      <c r="M149" s="601">
        <v>0.2</v>
      </c>
      <c r="N149" s="601">
        <v>0.4</v>
      </c>
      <c r="O149" s="601">
        <v>0.6</v>
      </c>
      <c r="P149" s="601">
        <v>0.8</v>
      </c>
      <c r="Q149" s="601">
        <v>1</v>
      </c>
      <c r="R149" s="581" t="s">
        <v>4766</v>
      </c>
      <c r="S149" s="593" t="s">
        <v>3615</v>
      </c>
      <c r="T149" s="593" t="s">
        <v>3616</v>
      </c>
      <c r="U149" s="593" t="s">
        <v>4673</v>
      </c>
      <c r="V149" s="593" t="s">
        <v>4656</v>
      </c>
      <c r="W149" s="581"/>
      <c r="X149" s="581"/>
      <c r="Y149" s="581"/>
      <c r="Z149" s="581"/>
      <c r="AA149" s="580"/>
      <c r="AG149" s="581"/>
      <c r="AI149" s="583"/>
      <c r="AJ149" s="583"/>
      <c r="AK149" s="583"/>
      <c r="AL149" s="583"/>
      <c r="AM149" s="583"/>
      <c r="AN149" s="583"/>
      <c r="AO149" s="583"/>
      <c r="AP149" s="582"/>
    </row>
    <row r="150" spans="1:42" ht="34.15" customHeight="1">
      <c r="A150" s="592" t="s">
        <v>3606</v>
      </c>
      <c r="B150" s="593" t="s">
        <v>3599</v>
      </c>
      <c r="C150" s="594" t="s">
        <v>4650</v>
      </c>
      <c r="D150" s="593" t="s">
        <v>3601</v>
      </c>
      <c r="E150" s="595" t="s">
        <v>4651</v>
      </c>
      <c r="F150" s="593" t="s">
        <v>3607</v>
      </c>
      <c r="G150" s="596" t="s">
        <v>3608</v>
      </c>
      <c r="H150" s="581" t="s">
        <v>75</v>
      </c>
      <c r="I150" s="597" t="s">
        <v>3434</v>
      </c>
      <c r="J150" s="600">
        <v>0</v>
      </c>
      <c r="K150" s="600">
        <v>1</v>
      </c>
      <c r="L150" s="601">
        <v>0.1</v>
      </c>
      <c r="M150" s="601">
        <v>0.2</v>
      </c>
      <c r="N150" s="601">
        <v>0.4</v>
      </c>
      <c r="O150" s="601">
        <v>0.6</v>
      </c>
      <c r="P150" s="601">
        <v>0.8</v>
      </c>
      <c r="Q150" s="601">
        <v>1</v>
      </c>
      <c r="R150" s="581" t="s">
        <v>4766</v>
      </c>
      <c r="S150" s="593">
        <v>2030</v>
      </c>
      <c r="T150" s="593" t="s">
        <v>3617</v>
      </c>
      <c r="U150" s="593" t="s">
        <v>4673</v>
      </c>
      <c r="V150" s="593" t="s">
        <v>4656</v>
      </c>
      <c r="W150" s="581"/>
      <c r="X150" s="581"/>
      <c r="Y150" s="581"/>
      <c r="Z150" s="581"/>
      <c r="AA150" s="580"/>
      <c r="AG150" s="581"/>
      <c r="AI150" s="583"/>
      <c r="AJ150" s="583"/>
      <c r="AK150" s="583"/>
      <c r="AL150" s="583"/>
      <c r="AM150" s="583"/>
      <c r="AN150" s="583"/>
      <c r="AO150" s="583"/>
      <c r="AP150" s="582"/>
    </row>
    <row r="151" spans="1:42" s="633" customFormat="1" ht="51.75" customHeight="1">
      <c r="A151" s="628" t="s">
        <v>3463</v>
      </c>
      <c r="B151" s="629" t="s">
        <v>3599</v>
      </c>
      <c r="C151" s="630" t="s">
        <v>4650</v>
      </c>
      <c r="D151" s="629" t="s">
        <v>3601</v>
      </c>
      <c r="E151" s="631" t="s">
        <v>4651</v>
      </c>
      <c r="F151" s="629" t="s">
        <v>4767</v>
      </c>
      <c r="G151" s="632" t="s">
        <v>3259</v>
      </c>
      <c r="H151" s="633" t="s">
        <v>58</v>
      </c>
      <c r="I151" s="634" t="s">
        <v>3434</v>
      </c>
      <c r="J151" s="635">
        <v>0</v>
      </c>
      <c r="K151" s="635">
        <v>1</v>
      </c>
      <c r="L151" s="636">
        <v>0.2</v>
      </c>
      <c r="M151" s="636">
        <v>0.4</v>
      </c>
      <c r="N151" s="636">
        <v>0.6</v>
      </c>
      <c r="O151" s="636">
        <v>0.8</v>
      </c>
      <c r="P151" s="636">
        <v>0.8</v>
      </c>
      <c r="Q151" s="636">
        <v>1</v>
      </c>
      <c r="R151" s="633" t="s">
        <v>3512</v>
      </c>
      <c r="S151" s="629">
        <v>2025</v>
      </c>
      <c r="T151" s="629" t="s">
        <v>4768</v>
      </c>
      <c r="U151" s="629" t="s">
        <v>4769</v>
      </c>
      <c r="V151" s="629" t="s">
        <v>4656</v>
      </c>
      <c r="AA151" s="639"/>
      <c r="AI151" s="640" t="e">
        <v>#N/A</v>
      </c>
      <c r="AJ151" s="640" t="e">
        <v>#N/A</v>
      </c>
      <c r="AK151" s="640" t="e">
        <v>#N/A</v>
      </c>
      <c r="AL151" s="640" t="e">
        <v>#N/A</v>
      </c>
      <c r="AM151" s="640" t="e">
        <v>#N/A</v>
      </c>
      <c r="AN151" s="640" t="e">
        <v>#N/A</v>
      </c>
      <c r="AO151" s="640" t="e">
        <v>#N/A</v>
      </c>
      <c r="AP151" s="633" t="s">
        <v>3681</v>
      </c>
    </row>
    <row r="152" spans="1:42" s="633" customFormat="1" ht="34.15" customHeight="1">
      <c r="A152" s="628" t="s">
        <v>3463</v>
      </c>
      <c r="B152" s="629" t="s">
        <v>3599</v>
      </c>
      <c r="C152" s="630" t="s">
        <v>4650</v>
      </c>
      <c r="D152" s="629" t="s">
        <v>3601</v>
      </c>
      <c r="E152" s="631" t="s">
        <v>4651</v>
      </c>
      <c r="F152" s="629" t="s">
        <v>4767</v>
      </c>
      <c r="G152" s="632" t="s">
        <v>3259</v>
      </c>
      <c r="H152" s="633" t="s">
        <v>58</v>
      </c>
      <c r="I152" s="634" t="s">
        <v>3434</v>
      </c>
      <c r="J152" s="635">
        <v>0</v>
      </c>
      <c r="K152" s="635">
        <v>1</v>
      </c>
      <c r="L152" s="636">
        <v>0.2</v>
      </c>
      <c r="M152" s="636">
        <v>0.4</v>
      </c>
      <c r="N152" s="636">
        <v>0.6</v>
      </c>
      <c r="O152" s="636">
        <v>0.8</v>
      </c>
      <c r="P152" s="636">
        <v>0.8</v>
      </c>
      <c r="Q152" s="636">
        <v>1</v>
      </c>
      <c r="R152" s="633" t="s">
        <v>3512</v>
      </c>
      <c r="S152" s="629" t="s">
        <v>3615</v>
      </c>
      <c r="T152" s="629" t="s">
        <v>4770</v>
      </c>
      <c r="U152" s="629" t="s">
        <v>4769</v>
      </c>
      <c r="V152" s="629" t="s">
        <v>4656</v>
      </c>
      <c r="AA152" s="639"/>
      <c r="AI152" s="640" t="e">
        <v>#N/A</v>
      </c>
      <c r="AJ152" s="640" t="e">
        <v>#N/A</v>
      </c>
      <c r="AK152" s="640" t="e">
        <v>#N/A</v>
      </c>
      <c r="AL152" s="640" t="e">
        <v>#N/A</v>
      </c>
      <c r="AM152" s="640" t="e">
        <v>#N/A</v>
      </c>
      <c r="AN152" s="640" t="e">
        <v>#N/A</v>
      </c>
      <c r="AO152" s="640" t="e">
        <v>#N/A</v>
      </c>
      <c r="AP152" s="633" t="s">
        <v>3626</v>
      </c>
    </row>
    <row r="153" spans="1:42" s="633" customFormat="1" ht="34.15" customHeight="1">
      <c r="A153" s="628" t="s">
        <v>3463</v>
      </c>
      <c r="B153" s="629" t="s">
        <v>3599</v>
      </c>
      <c r="C153" s="630" t="s">
        <v>4650</v>
      </c>
      <c r="D153" s="629" t="s">
        <v>3601</v>
      </c>
      <c r="E153" s="631" t="s">
        <v>4651</v>
      </c>
      <c r="F153" s="629" t="s">
        <v>4767</v>
      </c>
      <c r="G153" s="632" t="s">
        <v>3259</v>
      </c>
      <c r="H153" s="633" t="s">
        <v>58</v>
      </c>
      <c r="I153" s="634" t="s">
        <v>3434</v>
      </c>
      <c r="J153" s="636">
        <v>0</v>
      </c>
      <c r="K153" s="636">
        <v>1</v>
      </c>
      <c r="L153" s="636">
        <v>0.1</v>
      </c>
      <c r="M153" s="636">
        <v>0.2</v>
      </c>
      <c r="N153" s="636">
        <v>0.4</v>
      </c>
      <c r="O153" s="636">
        <v>0.6</v>
      </c>
      <c r="P153" s="636">
        <v>0.8</v>
      </c>
      <c r="Q153" s="636">
        <v>1</v>
      </c>
      <c r="R153" s="633" t="s">
        <v>3512</v>
      </c>
      <c r="S153" s="629">
        <v>2030</v>
      </c>
      <c r="T153" s="629" t="s">
        <v>4771</v>
      </c>
      <c r="U153" s="629" t="s">
        <v>4769</v>
      </c>
      <c r="V153" s="629" t="s">
        <v>4656</v>
      </c>
      <c r="AA153" s="639"/>
      <c r="AI153" s="640" t="e">
        <v>#N/A</v>
      </c>
      <c r="AJ153" s="640" t="e">
        <v>#N/A</v>
      </c>
      <c r="AK153" s="640" t="e">
        <v>#N/A</v>
      </c>
      <c r="AL153" s="640" t="e">
        <v>#N/A</v>
      </c>
      <c r="AM153" s="640" t="e">
        <v>#N/A</v>
      </c>
      <c r="AN153" s="640" t="e">
        <v>#N/A</v>
      </c>
      <c r="AO153" s="640" t="e">
        <v>#N/A</v>
      </c>
      <c r="AP153" s="641" t="s">
        <v>3438</v>
      </c>
    </row>
    <row r="154" spans="1:42" s="633" customFormat="1" ht="34.15" customHeight="1">
      <c r="A154" s="628" t="s">
        <v>3463</v>
      </c>
      <c r="B154" s="629" t="s">
        <v>3599</v>
      </c>
      <c r="C154" s="630" t="s">
        <v>4650</v>
      </c>
      <c r="D154" s="629" t="s">
        <v>3601</v>
      </c>
      <c r="E154" s="631" t="s">
        <v>4651</v>
      </c>
      <c r="F154" s="629" t="s">
        <v>4767</v>
      </c>
      <c r="G154" s="632" t="s">
        <v>3259</v>
      </c>
      <c r="H154" s="633" t="s">
        <v>58</v>
      </c>
      <c r="I154" s="634" t="s">
        <v>3434</v>
      </c>
      <c r="J154" s="636">
        <v>0</v>
      </c>
      <c r="K154" s="636">
        <v>1</v>
      </c>
      <c r="L154" s="636">
        <v>0.1</v>
      </c>
      <c r="M154" s="636">
        <v>0.2</v>
      </c>
      <c r="N154" s="636">
        <v>0.4</v>
      </c>
      <c r="O154" s="636">
        <v>0.6</v>
      </c>
      <c r="P154" s="636">
        <v>0.8</v>
      </c>
      <c r="Q154" s="636">
        <v>1</v>
      </c>
      <c r="R154" s="633" t="s">
        <v>3512</v>
      </c>
      <c r="S154" s="629" t="s">
        <v>3435</v>
      </c>
      <c r="T154" s="629" t="s">
        <v>3632</v>
      </c>
      <c r="U154" s="629" t="s">
        <v>4769</v>
      </c>
      <c r="V154" s="629" t="s">
        <v>4656</v>
      </c>
      <c r="AA154" s="639"/>
      <c r="AI154" s="640" t="e">
        <v>#N/A</v>
      </c>
      <c r="AJ154" s="640" t="e">
        <v>#N/A</v>
      </c>
      <c r="AK154" s="640" t="e">
        <v>#N/A</v>
      </c>
      <c r="AL154" s="640" t="e">
        <v>#N/A</v>
      </c>
      <c r="AM154" s="640" t="e">
        <v>#N/A</v>
      </c>
      <c r="AN154" s="640" t="e">
        <v>#N/A</v>
      </c>
      <c r="AO154" s="640" t="e">
        <v>#N/A</v>
      </c>
      <c r="AP154" s="641" t="s">
        <v>3438</v>
      </c>
    </row>
    <row r="155" spans="1:42" ht="115.5" customHeight="1">
      <c r="A155" s="592" t="s">
        <v>3620</v>
      </c>
      <c r="B155" s="593" t="s">
        <v>3599</v>
      </c>
      <c r="C155" s="594" t="s">
        <v>4650</v>
      </c>
      <c r="D155" s="593" t="s">
        <v>3601</v>
      </c>
      <c r="E155" s="595" t="s">
        <v>4651</v>
      </c>
      <c r="F155" s="593" t="s">
        <v>4245</v>
      </c>
      <c r="G155" s="596" t="s">
        <v>3360</v>
      </c>
      <c r="H155" s="581" t="s">
        <v>2926</v>
      </c>
      <c r="I155" s="597" t="s">
        <v>3434</v>
      </c>
      <c r="J155" s="600">
        <v>0</v>
      </c>
      <c r="K155" s="601">
        <v>1</v>
      </c>
      <c r="L155" s="600">
        <v>0.1</v>
      </c>
      <c r="M155" s="600">
        <v>0.2</v>
      </c>
      <c r="N155" s="600">
        <v>0.4</v>
      </c>
      <c r="O155" s="600">
        <v>0.6</v>
      </c>
      <c r="P155" s="600">
        <v>0.8</v>
      </c>
      <c r="Q155" s="600">
        <v>1</v>
      </c>
      <c r="R155" s="581" t="s">
        <v>4246</v>
      </c>
      <c r="S155" s="593" t="s">
        <v>3435</v>
      </c>
      <c r="T155" s="593" t="s">
        <v>4970</v>
      </c>
      <c r="U155" s="593" t="s">
        <v>4971</v>
      </c>
      <c r="V155" s="593" t="s">
        <v>4656</v>
      </c>
      <c r="W155" s="581"/>
      <c r="X155" s="581"/>
      <c r="Y155" s="581"/>
      <c r="Z155" s="581"/>
      <c r="AA155" s="580"/>
      <c r="AG155" s="581"/>
      <c r="AI155" s="583" t="e">
        <v>#N/A</v>
      </c>
      <c r="AJ155" s="583" t="e">
        <v>#N/A</v>
      </c>
      <c r="AK155" s="583" t="e">
        <v>#N/A</v>
      </c>
      <c r="AL155" s="583" t="e">
        <v>#N/A</v>
      </c>
      <c r="AM155" s="583" t="e">
        <v>#N/A</v>
      </c>
      <c r="AN155" s="583" t="e">
        <v>#N/A</v>
      </c>
      <c r="AO155" s="583" t="e">
        <v>#N/A</v>
      </c>
      <c r="AP155" s="581" t="s">
        <v>3885</v>
      </c>
    </row>
    <row r="156" spans="1:42" s="633" customFormat="1" ht="154.5" customHeight="1">
      <c r="A156" s="628" t="s">
        <v>4251</v>
      </c>
      <c r="B156" s="629" t="s">
        <v>3599</v>
      </c>
      <c r="C156" s="630" t="s">
        <v>4650</v>
      </c>
      <c r="D156" s="629" t="s">
        <v>3601</v>
      </c>
      <c r="E156" s="631" t="s">
        <v>4651</v>
      </c>
      <c r="F156" s="629" t="s">
        <v>4253</v>
      </c>
      <c r="G156" s="632" t="s">
        <v>4974</v>
      </c>
      <c r="H156" s="633" t="s">
        <v>4254</v>
      </c>
      <c r="I156" s="634" t="s">
        <v>3434</v>
      </c>
      <c r="J156" s="635">
        <v>0</v>
      </c>
      <c r="K156" s="636">
        <v>1</v>
      </c>
      <c r="L156" s="635">
        <v>0.1</v>
      </c>
      <c r="M156" s="635">
        <v>0.2</v>
      </c>
      <c r="N156" s="635">
        <v>0.4</v>
      </c>
      <c r="O156" s="635">
        <v>0.6</v>
      </c>
      <c r="P156" s="635">
        <v>0.8</v>
      </c>
      <c r="Q156" s="635">
        <v>1</v>
      </c>
      <c r="R156" s="633" t="s">
        <v>4975</v>
      </c>
      <c r="S156" s="629" t="s">
        <v>3435</v>
      </c>
      <c r="T156" s="629" t="s">
        <v>4976</v>
      </c>
      <c r="U156" s="629" t="s">
        <v>4977</v>
      </c>
      <c r="V156" s="629" t="s">
        <v>4656</v>
      </c>
      <c r="AA156" s="639"/>
      <c r="AI156" s="640" t="e">
        <v>#N/A</v>
      </c>
      <c r="AJ156" s="640" t="e">
        <v>#N/A</v>
      </c>
      <c r="AK156" s="640" t="e">
        <v>#N/A</v>
      </c>
      <c r="AL156" s="640" t="e">
        <v>#N/A</v>
      </c>
      <c r="AM156" s="640" t="e">
        <v>#N/A</v>
      </c>
      <c r="AN156" s="640" t="e">
        <v>#N/A</v>
      </c>
      <c r="AO156" s="640" t="e">
        <v>#N/A</v>
      </c>
      <c r="AP156" s="633" t="s">
        <v>3885</v>
      </c>
    </row>
    <row r="157" spans="1:42" s="633" customFormat="1" ht="34.15" customHeight="1">
      <c r="A157" s="628" t="s">
        <v>4251</v>
      </c>
      <c r="B157" s="629" t="s">
        <v>3599</v>
      </c>
      <c r="C157" s="630" t="s">
        <v>4650</v>
      </c>
      <c r="D157" s="629" t="s">
        <v>3601</v>
      </c>
      <c r="E157" s="631" t="s">
        <v>4651</v>
      </c>
      <c r="F157" s="629" t="s">
        <v>4253</v>
      </c>
      <c r="G157" s="632" t="s">
        <v>4974</v>
      </c>
      <c r="H157" s="633" t="s">
        <v>4254</v>
      </c>
      <c r="I157" s="634" t="s">
        <v>3434</v>
      </c>
      <c r="J157" s="635">
        <v>0</v>
      </c>
      <c r="K157" s="636">
        <v>1</v>
      </c>
      <c r="L157" s="635">
        <v>0.1</v>
      </c>
      <c r="M157" s="635">
        <v>0.2</v>
      </c>
      <c r="N157" s="635">
        <v>0.4</v>
      </c>
      <c r="O157" s="635">
        <v>0.6</v>
      </c>
      <c r="P157" s="635">
        <v>0.8</v>
      </c>
      <c r="Q157" s="635">
        <v>1</v>
      </c>
      <c r="R157" s="633" t="s">
        <v>4975</v>
      </c>
      <c r="S157" s="629" t="s">
        <v>3435</v>
      </c>
      <c r="T157" s="629" t="s">
        <v>4978</v>
      </c>
      <c r="U157" s="629" t="s">
        <v>4977</v>
      </c>
      <c r="V157" s="629" t="s">
        <v>4656</v>
      </c>
      <c r="AA157" s="639"/>
      <c r="AI157" s="640" t="e">
        <v>#N/A</v>
      </c>
      <c r="AJ157" s="640" t="e">
        <v>#N/A</v>
      </c>
      <c r="AK157" s="640" t="e">
        <v>#N/A</v>
      </c>
      <c r="AL157" s="640" t="e">
        <v>#N/A</v>
      </c>
      <c r="AM157" s="640" t="e">
        <v>#N/A</v>
      </c>
      <c r="AN157" s="640" t="e">
        <v>#N/A</v>
      </c>
      <c r="AO157" s="640" t="e">
        <v>#N/A</v>
      </c>
      <c r="AP157" s="633" t="s">
        <v>3885</v>
      </c>
    </row>
    <row r="158" spans="1:42" s="633" customFormat="1" ht="34.15" customHeight="1">
      <c r="A158" s="628" t="s">
        <v>4251</v>
      </c>
      <c r="B158" s="629" t="s">
        <v>3599</v>
      </c>
      <c r="C158" s="630" t="s">
        <v>4650</v>
      </c>
      <c r="D158" s="629" t="s">
        <v>3601</v>
      </c>
      <c r="E158" s="631" t="s">
        <v>4651</v>
      </c>
      <c r="F158" s="629" t="s">
        <v>4253</v>
      </c>
      <c r="G158" s="632" t="s">
        <v>4974</v>
      </c>
      <c r="H158" s="633" t="s">
        <v>4254</v>
      </c>
      <c r="I158" s="634" t="s">
        <v>3434</v>
      </c>
      <c r="J158" s="635">
        <v>0</v>
      </c>
      <c r="K158" s="636">
        <v>1</v>
      </c>
      <c r="L158" s="635">
        <v>0.1</v>
      </c>
      <c r="M158" s="635">
        <v>0.2</v>
      </c>
      <c r="N158" s="635">
        <v>0.4</v>
      </c>
      <c r="O158" s="635">
        <v>0.6</v>
      </c>
      <c r="P158" s="635">
        <v>0.8</v>
      </c>
      <c r="Q158" s="635">
        <v>1</v>
      </c>
      <c r="R158" s="633" t="s">
        <v>4975</v>
      </c>
      <c r="S158" s="629" t="s">
        <v>3435</v>
      </c>
      <c r="T158" s="629" t="s">
        <v>4979</v>
      </c>
      <c r="U158" s="629" t="s">
        <v>4977</v>
      </c>
      <c r="V158" s="629" t="s">
        <v>4656</v>
      </c>
      <c r="AA158" s="639"/>
      <c r="AI158" s="640" t="e">
        <v>#N/A</v>
      </c>
      <c r="AJ158" s="640" t="e">
        <v>#N/A</v>
      </c>
      <c r="AK158" s="640" t="e">
        <v>#N/A</v>
      </c>
      <c r="AL158" s="640" t="e">
        <v>#N/A</v>
      </c>
      <c r="AM158" s="640" t="e">
        <v>#N/A</v>
      </c>
      <c r="AN158" s="640" t="e">
        <v>#N/A</v>
      </c>
      <c r="AO158" s="640" t="e">
        <v>#N/A</v>
      </c>
      <c r="AP158" s="633" t="s">
        <v>3885</v>
      </c>
    </row>
    <row r="159" spans="1:42" ht="123.75" customHeight="1">
      <c r="A159" s="592" t="s">
        <v>3606</v>
      </c>
      <c r="B159" s="593" t="s">
        <v>3599</v>
      </c>
      <c r="C159" s="594" t="s">
        <v>4650</v>
      </c>
      <c r="D159" s="593" t="s">
        <v>3601</v>
      </c>
      <c r="E159" s="595" t="s">
        <v>4651</v>
      </c>
      <c r="F159" s="593" t="s">
        <v>4258</v>
      </c>
      <c r="G159" s="596" t="s">
        <v>6951</v>
      </c>
      <c r="H159" s="581" t="s">
        <v>75</v>
      </c>
      <c r="I159" s="597" t="s">
        <v>3434</v>
      </c>
      <c r="J159" s="600">
        <v>0</v>
      </c>
      <c r="K159" s="601">
        <v>1</v>
      </c>
      <c r="L159" s="601">
        <v>0.1</v>
      </c>
      <c r="M159" s="601">
        <v>0.2</v>
      </c>
      <c r="N159" s="601">
        <v>0.4</v>
      </c>
      <c r="O159" s="601">
        <v>0.6</v>
      </c>
      <c r="P159" s="601">
        <v>0.8</v>
      </c>
      <c r="Q159" s="601">
        <v>1</v>
      </c>
      <c r="R159" s="581" t="s">
        <v>4260</v>
      </c>
      <c r="S159" s="593" t="s">
        <v>3435</v>
      </c>
      <c r="T159" s="593" t="s">
        <v>4980</v>
      </c>
      <c r="U159" s="593" t="s">
        <v>4981</v>
      </c>
      <c r="V159" s="593" t="s">
        <v>4656</v>
      </c>
      <c r="W159" s="581"/>
      <c r="X159" s="581"/>
      <c r="Y159" s="581"/>
      <c r="Z159" s="581"/>
      <c r="AA159" s="580"/>
      <c r="AG159" s="581"/>
      <c r="AI159" s="583" t="e">
        <v>#N/A</v>
      </c>
      <c r="AJ159" s="583" t="e">
        <v>#N/A</v>
      </c>
      <c r="AK159" s="583" t="e">
        <v>#N/A</v>
      </c>
      <c r="AL159" s="583" t="e">
        <v>#N/A</v>
      </c>
      <c r="AM159" s="583" t="e">
        <v>#N/A</v>
      </c>
      <c r="AN159" s="583" t="e">
        <v>#N/A</v>
      </c>
      <c r="AO159" s="583" t="e">
        <v>#N/A</v>
      </c>
      <c r="AP159" s="581" t="s">
        <v>3885</v>
      </c>
    </row>
    <row r="160" spans="1:42" ht="34.15" customHeight="1">
      <c r="A160" s="592" t="s">
        <v>3606</v>
      </c>
      <c r="B160" s="593" t="s">
        <v>3599</v>
      </c>
      <c r="C160" s="594" t="s">
        <v>4650</v>
      </c>
      <c r="D160" s="593" t="s">
        <v>3601</v>
      </c>
      <c r="E160" s="595" t="s">
        <v>4651</v>
      </c>
      <c r="F160" s="593" t="s">
        <v>4258</v>
      </c>
      <c r="G160" s="596" t="s">
        <v>4259</v>
      </c>
      <c r="H160" s="581" t="s">
        <v>75</v>
      </c>
      <c r="I160" s="597" t="s">
        <v>3434</v>
      </c>
      <c r="J160" s="600">
        <v>0</v>
      </c>
      <c r="K160" s="601">
        <v>1</v>
      </c>
      <c r="L160" s="601">
        <v>0.1</v>
      </c>
      <c r="M160" s="601">
        <v>0.2</v>
      </c>
      <c r="N160" s="601">
        <v>0.4</v>
      </c>
      <c r="O160" s="601">
        <v>0.6</v>
      </c>
      <c r="P160" s="601">
        <v>0.8</v>
      </c>
      <c r="Q160" s="601">
        <v>1</v>
      </c>
      <c r="R160" s="581" t="s">
        <v>4260</v>
      </c>
      <c r="S160" s="593" t="s">
        <v>3435</v>
      </c>
      <c r="T160" s="593" t="s">
        <v>4982</v>
      </c>
      <c r="U160" s="593" t="s">
        <v>4981</v>
      </c>
      <c r="V160" s="593" t="s">
        <v>4656</v>
      </c>
      <c r="W160" s="581"/>
      <c r="X160" s="581"/>
      <c r="Y160" s="581"/>
      <c r="Z160" s="581"/>
      <c r="AA160" s="580"/>
      <c r="AG160" s="581"/>
      <c r="AI160" s="583" t="e">
        <v>#N/A</v>
      </c>
      <c r="AJ160" s="583" t="e">
        <v>#N/A</v>
      </c>
      <c r="AK160" s="583" t="e">
        <v>#N/A</v>
      </c>
      <c r="AL160" s="583" t="e">
        <v>#N/A</v>
      </c>
      <c r="AM160" s="583" t="e">
        <v>#N/A</v>
      </c>
      <c r="AN160" s="583" t="e">
        <v>#N/A</v>
      </c>
      <c r="AO160" s="583" t="e">
        <v>#N/A</v>
      </c>
      <c r="AP160" s="581" t="s">
        <v>3885</v>
      </c>
    </row>
    <row r="161" spans="1:42" ht="34.15" customHeight="1">
      <c r="A161" s="592" t="s">
        <v>3606</v>
      </c>
      <c r="B161" s="593" t="s">
        <v>3599</v>
      </c>
      <c r="C161" s="594" t="s">
        <v>4650</v>
      </c>
      <c r="D161" s="593" t="s">
        <v>3601</v>
      </c>
      <c r="E161" s="595" t="s">
        <v>4651</v>
      </c>
      <c r="F161" s="593" t="s">
        <v>4258</v>
      </c>
      <c r="G161" s="596" t="s">
        <v>4259</v>
      </c>
      <c r="H161" s="581" t="s">
        <v>75</v>
      </c>
      <c r="I161" s="597" t="s">
        <v>3434</v>
      </c>
      <c r="J161" s="600">
        <v>0</v>
      </c>
      <c r="K161" s="601">
        <v>1</v>
      </c>
      <c r="L161" s="601">
        <v>0.1</v>
      </c>
      <c r="M161" s="601">
        <v>0.2</v>
      </c>
      <c r="N161" s="601">
        <v>0.4</v>
      </c>
      <c r="O161" s="601">
        <v>0.6</v>
      </c>
      <c r="P161" s="601">
        <v>0.8</v>
      </c>
      <c r="Q161" s="601">
        <v>1</v>
      </c>
      <c r="R161" s="581" t="s">
        <v>4260</v>
      </c>
      <c r="S161" s="593" t="s">
        <v>3435</v>
      </c>
      <c r="T161" s="593" t="s">
        <v>4983</v>
      </c>
      <c r="U161" s="593" t="s">
        <v>4981</v>
      </c>
      <c r="V161" s="593" t="s">
        <v>4656</v>
      </c>
      <c r="W161" s="581"/>
      <c r="X161" s="581"/>
      <c r="Y161" s="581"/>
      <c r="Z161" s="581"/>
      <c r="AA161" s="580"/>
      <c r="AG161" s="581"/>
      <c r="AI161" s="583" t="e">
        <v>#N/A</v>
      </c>
      <c r="AJ161" s="583" t="e">
        <v>#N/A</v>
      </c>
      <c r="AK161" s="583" t="e">
        <v>#N/A</v>
      </c>
      <c r="AL161" s="583" t="e">
        <v>#N/A</v>
      </c>
      <c r="AM161" s="583" t="e">
        <v>#N/A</v>
      </c>
      <c r="AN161" s="583" t="e">
        <v>#N/A</v>
      </c>
      <c r="AO161" s="583" t="e">
        <v>#N/A</v>
      </c>
      <c r="AP161" s="581" t="s">
        <v>3885</v>
      </c>
    </row>
    <row r="162" spans="1:42" s="633" customFormat="1" ht="177" customHeight="1">
      <c r="A162" s="628" t="s">
        <v>4317</v>
      </c>
      <c r="B162" s="629" t="s">
        <v>3599</v>
      </c>
      <c r="C162" s="630" t="s">
        <v>4650</v>
      </c>
      <c r="D162" s="629" t="s">
        <v>3601</v>
      </c>
      <c r="E162" s="631" t="s">
        <v>4651</v>
      </c>
      <c r="F162" s="629" t="s">
        <v>4332</v>
      </c>
      <c r="G162" s="632" t="s">
        <v>3219</v>
      </c>
      <c r="H162" s="633" t="s">
        <v>4254</v>
      </c>
      <c r="I162" s="634" t="s">
        <v>3434</v>
      </c>
      <c r="J162" s="635">
        <v>0</v>
      </c>
      <c r="K162" s="636">
        <v>1</v>
      </c>
      <c r="L162" s="635">
        <v>0.1</v>
      </c>
      <c r="M162" s="635">
        <v>0.2</v>
      </c>
      <c r="N162" s="635">
        <v>0.4</v>
      </c>
      <c r="O162" s="635">
        <v>0.6</v>
      </c>
      <c r="P162" s="635">
        <v>0.8</v>
      </c>
      <c r="Q162" s="635">
        <v>1</v>
      </c>
      <c r="R162" s="633" t="s">
        <v>4255</v>
      </c>
      <c r="S162" s="629" t="s">
        <v>3435</v>
      </c>
      <c r="T162" s="629" t="s">
        <v>5032</v>
      </c>
      <c r="U162" s="629" t="s">
        <v>4977</v>
      </c>
      <c r="V162" s="629" t="s">
        <v>4656</v>
      </c>
      <c r="AA162" s="639"/>
      <c r="AG162" s="657"/>
    </row>
    <row r="163" spans="1:42" s="633" customFormat="1" ht="34.15" customHeight="1">
      <c r="A163" s="628" t="s">
        <v>4317</v>
      </c>
      <c r="B163" s="629" t="s">
        <v>3599</v>
      </c>
      <c r="C163" s="630" t="s">
        <v>4650</v>
      </c>
      <c r="D163" s="629" t="s">
        <v>3601</v>
      </c>
      <c r="E163" s="631" t="s">
        <v>4651</v>
      </c>
      <c r="F163" s="629" t="s">
        <v>4332</v>
      </c>
      <c r="G163" s="632" t="s">
        <v>3219</v>
      </c>
      <c r="H163" s="633" t="s">
        <v>4254</v>
      </c>
      <c r="I163" s="634" t="s">
        <v>3434</v>
      </c>
      <c r="J163" s="635">
        <v>0</v>
      </c>
      <c r="K163" s="636">
        <v>1</v>
      </c>
      <c r="L163" s="635">
        <v>0.1</v>
      </c>
      <c r="M163" s="635">
        <v>0.2</v>
      </c>
      <c r="N163" s="635">
        <v>0.4</v>
      </c>
      <c r="O163" s="635">
        <v>0.6</v>
      </c>
      <c r="P163" s="635">
        <v>0.8</v>
      </c>
      <c r="Q163" s="635">
        <v>1</v>
      </c>
      <c r="R163" s="633" t="s">
        <v>4255</v>
      </c>
      <c r="S163" s="629" t="s">
        <v>3435</v>
      </c>
      <c r="T163" s="629" t="s">
        <v>5033</v>
      </c>
      <c r="U163" s="629" t="s">
        <v>4977</v>
      </c>
      <c r="V163" s="629" t="s">
        <v>4656</v>
      </c>
      <c r="AA163" s="639"/>
      <c r="AG163" s="657"/>
    </row>
    <row r="164" spans="1:42" s="633" customFormat="1" ht="34.15" customHeight="1">
      <c r="A164" s="628" t="s">
        <v>4317</v>
      </c>
      <c r="B164" s="629" t="s">
        <v>3599</v>
      </c>
      <c r="C164" s="630" t="s">
        <v>4650</v>
      </c>
      <c r="D164" s="629" t="s">
        <v>3601</v>
      </c>
      <c r="E164" s="631" t="s">
        <v>4651</v>
      </c>
      <c r="F164" s="629" t="s">
        <v>4332</v>
      </c>
      <c r="G164" s="632" t="s">
        <v>3219</v>
      </c>
      <c r="H164" s="633" t="s">
        <v>4254</v>
      </c>
      <c r="I164" s="634" t="s">
        <v>3434</v>
      </c>
      <c r="J164" s="635">
        <v>0</v>
      </c>
      <c r="K164" s="636">
        <v>1</v>
      </c>
      <c r="L164" s="635">
        <v>0.1</v>
      </c>
      <c r="M164" s="635">
        <v>0.2</v>
      </c>
      <c r="N164" s="635">
        <v>0.4</v>
      </c>
      <c r="O164" s="635">
        <v>0.6</v>
      </c>
      <c r="P164" s="635">
        <v>0.8</v>
      </c>
      <c r="Q164" s="635">
        <v>1</v>
      </c>
      <c r="R164" s="633" t="s">
        <v>4255</v>
      </c>
      <c r="S164" s="629" t="s">
        <v>3435</v>
      </c>
      <c r="T164" s="629" t="s">
        <v>5034</v>
      </c>
      <c r="U164" s="629" t="s">
        <v>4977</v>
      </c>
      <c r="V164" s="629" t="s">
        <v>4656</v>
      </c>
      <c r="AA164" s="639"/>
      <c r="AG164" s="657"/>
    </row>
    <row r="165" spans="1:42" ht="63.75" customHeight="1">
      <c r="A165" s="592" t="s">
        <v>4388</v>
      </c>
      <c r="B165" s="593" t="s">
        <v>3599</v>
      </c>
      <c r="C165" s="594" t="s">
        <v>4650</v>
      </c>
      <c r="D165" s="593" t="s">
        <v>3601</v>
      </c>
      <c r="E165" s="595" t="s">
        <v>4651</v>
      </c>
      <c r="F165" s="593" t="s">
        <v>4408</v>
      </c>
      <c r="G165" s="596" t="s">
        <v>3290</v>
      </c>
      <c r="H165" s="581" t="s">
        <v>75</v>
      </c>
      <c r="I165" s="597" t="s">
        <v>3434</v>
      </c>
      <c r="J165" s="600">
        <v>0</v>
      </c>
      <c r="K165" s="601">
        <v>1</v>
      </c>
      <c r="L165" s="601">
        <v>0.1</v>
      </c>
      <c r="M165" s="601">
        <v>0.2</v>
      </c>
      <c r="N165" s="601">
        <v>0.4</v>
      </c>
      <c r="O165" s="601">
        <v>0.6</v>
      </c>
      <c r="P165" s="601">
        <v>0.8</v>
      </c>
      <c r="Q165" s="601">
        <v>1</v>
      </c>
      <c r="R165" s="581" t="s">
        <v>5089</v>
      </c>
      <c r="S165" s="593">
        <v>2025</v>
      </c>
      <c r="T165" s="593" t="s">
        <v>4410</v>
      </c>
      <c r="U165" s="593" t="s">
        <v>4899</v>
      </c>
      <c r="V165" s="593" t="s">
        <v>4656</v>
      </c>
      <c r="W165" s="581"/>
      <c r="X165" s="581"/>
      <c r="Y165" s="581"/>
      <c r="Z165" s="581"/>
      <c r="AA165" s="580"/>
    </row>
    <row r="166" spans="1:42" ht="34.15" customHeight="1">
      <c r="A166" s="592" t="s">
        <v>4388</v>
      </c>
      <c r="B166" s="593" t="s">
        <v>3599</v>
      </c>
      <c r="C166" s="594" t="s">
        <v>4650</v>
      </c>
      <c r="D166" s="593" t="s">
        <v>3601</v>
      </c>
      <c r="E166" s="595" t="s">
        <v>4651</v>
      </c>
      <c r="F166" s="593" t="s">
        <v>4408</v>
      </c>
      <c r="G166" s="596" t="s">
        <v>3290</v>
      </c>
      <c r="H166" s="581" t="s">
        <v>75</v>
      </c>
      <c r="I166" s="597" t="s">
        <v>3434</v>
      </c>
      <c r="J166" s="600">
        <v>0</v>
      </c>
      <c r="K166" s="601">
        <v>1</v>
      </c>
      <c r="L166" s="601">
        <v>0.1</v>
      </c>
      <c r="M166" s="601">
        <v>0.2</v>
      </c>
      <c r="N166" s="601">
        <v>0.4</v>
      </c>
      <c r="O166" s="601">
        <v>0.6</v>
      </c>
      <c r="P166" s="601">
        <v>0.8</v>
      </c>
      <c r="Q166" s="601">
        <v>1</v>
      </c>
      <c r="R166" s="581" t="s">
        <v>5090</v>
      </c>
      <c r="S166" s="593" t="s">
        <v>3435</v>
      </c>
      <c r="T166" s="593" t="s">
        <v>5091</v>
      </c>
      <c r="U166" s="593" t="s">
        <v>4899</v>
      </c>
      <c r="V166" s="593" t="s">
        <v>4656</v>
      </c>
      <c r="W166" s="581"/>
      <c r="X166" s="581"/>
      <c r="Y166" s="581"/>
      <c r="Z166" s="581"/>
      <c r="AA166" s="580"/>
    </row>
    <row r="167" spans="1:42" ht="34.15" customHeight="1">
      <c r="A167" s="592" t="s">
        <v>4388</v>
      </c>
      <c r="B167" s="593" t="s">
        <v>3599</v>
      </c>
      <c r="C167" s="594" t="s">
        <v>4650</v>
      </c>
      <c r="D167" s="593" t="s">
        <v>3601</v>
      </c>
      <c r="E167" s="595" t="s">
        <v>4651</v>
      </c>
      <c r="F167" s="593" t="s">
        <v>4408</v>
      </c>
      <c r="G167" s="596" t="s">
        <v>3290</v>
      </c>
      <c r="H167" s="581" t="s">
        <v>75</v>
      </c>
      <c r="I167" s="597" t="s">
        <v>3434</v>
      </c>
      <c r="J167" s="600">
        <v>0</v>
      </c>
      <c r="K167" s="601">
        <v>1</v>
      </c>
      <c r="L167" s="601">
        <v>0.1</v>
      </c>
      <c r="M167" s="601">
        <v>0.2</v>
      </c>
      <c r="N167" s="601">
        <v>0.4</v>
      </c>
      <c r="O167" s="601">
        <v>0.6</v>
      </c>
      <c r="P167" s="601">
        <v>0.8</v>
      </c>
      <c r="Q167" s="601">
        <v>1</v>
      </c>
      <c r="R167" s="581" t="s">
        <v>5090</v>
      </c>
      <c r="S167" s="593" t="s">
        <v>3435</v>
      </c>
      <c r="T167" s="593" t="s">
        <v>5092</v>
      </c>
      <c r="U167" s="593" t="s">
        <v>4899</v>
      </c>
      <c r="V167" s="593" t="s">
        <v>4656</v>
      </c>
      <c r="W167" s="581"/>
      <c r="X167" s="581"/>
      <c r="Y167" s="581"/>
      <c r="Z167" s="581"/>
      <c r="AA167" s="580"/>
    </row>
    <row r="168" spans="1:42" s="633" customFormat="1" ht="61.5" customHeight="1">
      <c r="A168" s="628" t="s">
        <v>3463</v>
      </c>
      <c r="B168" s="629" t="s">
        <v>3599</v>
      </c>
      <c r="C168" s="630" t="s">
        <v>4650</v>
      </c>
      <c r="D168" s="629" t="s">
        <v>4590</v>
      </c>
      <c r="E168" s="631" t="s">
        <v>4708</v>
      </c>
      <c r="F168" s="660" t="s">
        <v>4709</v>
      </c>
      <c r="G168" s="632" t="s">
        <v>4710</v>
      </c>
      <c r="H168" s="633" t="s">
        <v>2306</v>
      </c>
      <c r="I168" s="634" t="s">
        <v>3582</v>
      </c>
      <c r="J168" s="636">
        <v>0</v>
      </c>
      <c r="K168" s="636">
        <v>1</v>
      </c>
      <c r="L168" s="636">
        <v>0.1</v>
      </c>
      <c r="M168" s="636">
        <v>0.2</v>
      </c>
      <c r="N168" s="636">
        <v>0.4</v>
      </c>
      <c r="O168" s="636">
        <v>0.6</v>
      </c>
      <c r="P168" s="636">
        <v>0.8</v>
      </c>
      <c r="Q168" s="636">
        <v>1</v>
      </c>
      <c r="R168" s="633" t="s">
        <v>3872</v>
      </c>
      <c r="S168" s="629" t="s">
        <v>3435</v>
      </c>
      <c r="T168" s="629" t="s">
        <v>4704</v>
      </c>
      <c r="U168" s="629" t="s">
        <v>4711</v>
      </c>
      <c r="V168" s="629" t="s">
        <v>4712</v>
      </c>
      <c r="W168" s="637" t="s">
        <v>3879</v>
      </c>
      <c r="X168" s="637"/>
      <c r="Y168" s="637"/>
      <c r="Z168" s="637" t="s">
        <v>3880</v>
      </c>
      <c r="AA168" s="639"/>
      <c r="AI168" s="640" t="e">
        <v>#N/A</v>
      </c>
      <c r="AJ168" s="640" t="e">
        <v>#N/A</v>
      </c>
      <c r="AK168" s="640" t="e">
        <v>#N/A</v>
      </c>
      <c r="AL168" s="640" t="e">
        <v>#N/A</v>
      </c>
      <c r="AM168" s="640" t="e">
        <v>#N/A</v>
      </c>
      <c r="AN168" s="640" t="e">
        <v>#N/A</v>
      </c>
      <c r="AO168" s="640" t="e">
        <v>#N/A</v>
      </c>
      <c r="AP168" s="641" t="s">
        <v>3438</v>
      </c>
    </row>
    <row r="169" spans="1:42" s="633" customFormat="1" ht="34.15" customHeight="1">
      <c r="A169" s="628" t="s">
        <v>3463</v>
      </c>
      <c r="B169" s="629" t="s">
        <v>3599</v>
      </c>
      <c r="C169" s="630" t="s">
        <v>4650</v>
      </c>
      <c r="D169" s="629" t="s">
        <v>4590</v>
      </c>
      <c r="E169" s="631" t="s">
        <v>4708</v>
      </c>
      <c r="F169" s="660" t="s">
        <v>4709</v>
      </c>
      <c r="G169" s="632" t="s">
        <v>4710</v>
      </c>
      <c r="H169" s="633" t="s">
        <v>2306</v>
      </c>
      <c r="I169" s="634" t="s">
        <v>3582</v>
      </c>
      <c r="J169" s="636">
        <v>0</v>
      </c>
      <c r="K169" s="636">
        <v>1</v>
      </c>
      <c r="L169" s="636">
        <v>0.1</v>
      </c>
      <c r="M169" s="636">
        <v>0.2</v>
      </c>
      <c r="N169" s="636">
        <v>0.4</v>
      </c>
      <c r="O169" s="636">
        <v>0.6</v>
      </c>
      <c r="P169" s="636">
        <v>0.8</v>
      </c>
      <c r="Q169" s="636">
        <v>1</v>
      </c>
      <c r="R169" s="633" t="s">
        <v>3872</v>
      </c>
      <c r="S169" s="629" t="s">
        <v>3435</v>
      </c>
      <c r="T169" s="629" t="s">
        <v>4705</v>
      </c>
      <c r="U169" s="629" t="s">
        <v>4711</v>
      </c>
      <c r="V169" s="629" t="s">
        <v>4712</v>
      </c>
      <c r="W169" s="637" t="s">
        <v>3879</v>
      </c>
      <c r="X169" s="637"/>
      <c r="Y169" s="637"/>
      <c r="Z169" s="637" t="s">
        <v>3880</v>
      </c>
      <c r="AA169" s="639"/>
      <c r="AI169" s="640" t="e">
        <v>#N/A</v>
      </c>
      <c r="AJ169" s="640" t="e">
        <v>#N/A</v>
      </c>
      <c r="AK169" s="640" t="e">
        <v>#N/A</v>
      </c>
      <c r="AL169" s="640" t="e">
        <v>#N/A</v>
      </c>
      <c r="AM169" s="640" t="e">
        <v>#N/A</v>
      </c>
      <c r="AN169" s="640" t="e">
        <v>#N/A</v>
      </c>
      <c r="AO169" s="640" t="e">
        <v>#N/A</v>
      </c>
      <c r="AP169" s="641" t="s">
        <v>3438</v>
      </c>
    </row>
    <row r="170" spans="1:42" s="633" customFormat="1" ht="34.15" customHeight="1">
      <c r="A170" s="628" t="s">
        <v>3463</v>
      </c>
      <c r="B170" s="629" t="s">
        <v>3599</v>
      </c>
      <c r="C170" s="630" t="s">
        <v>4650</v>
      </c>
      <c r="D170" s="629" t="s">
        <v>4590</v>
      </c>
      <c r="E170" s="631" t="s">
        <v>4708</v>
      </c>
      <c r="F170" s="660" t="s">
        <v>4709</v>
      </c>
      <c r="G170" s="632" t="s">
        <v>4710</v>
      </c>
      <c r="H170" s="633" t="s">
        <v>2306</v>
      </c>
      <c r="I170" s="634" t="s">
        <v>3582</v>
      </c>
      <c r="J170" s="636">
        <v>0</v>
      </c>
      <c r="K170" s="636">
        <v>1</v>
      </c>
      <c r="L170" s="636">
        <v>0.1</v>
      </c>
      <c r="M170" s="636">
        <v>0.2</v>
      </c>
      <c r="N170" s="636">
        <v>0.4</v>
      </c>
      <c r="O170" s="636">
        <v>0.6</v>
      </c>
      <c r="P170" s="636">
        <v>0.8</v>
      </c>
      <c r="Q170" s="636">
        <v>1</v>
      </c>
      <c r="R170" s="633" t="s">
        <v>3872</v>
      </c>
      <c r="S170" s="629" t="s">
        <v>3435</v>
      </c>
      <c r="T170" s="629" t="s">
        <v>4706</v>
      </c>
      <c r="U170" s="629" t="s">
        <v>4711</v>
      </c>
      <c r="V170" s="629" t="s">
        <v>4712</v>
      </c>
      <c r="W170" s="637" t="s">
        <v>3879</v>
      </c>
      <c r="X170" s="637"/>
      <c r="Y170" s="637"/>
      <c r="Z170" s="637" t="s">
        <v>3880</v>
      </c>
      <c r="AA170" s="639"/>
      <c r="AI170" s="640" t="e">
        <v>#N/A</v>
      </c>
      <c r="AJ170" s="640" t="e">
        <v>#N/A</v>
      </c>
      <c r="AK170" s="640" t="e">
        <v>#N/A</v>
      </c>
      <c r="AL170" s="640" t="e">
        <v>#N/A</v>
      </c>
      <c r="AM170" s="640" t="e">
        <v>#N/A</v>
      </c>
      <c r="AN170" s="640" t="e">
        <v>#N/A</v>
      </c>
      <c r="AO170" s="640" t="e">
        <v>#N/A</v>
      </c>
      <c r="AP170" s="641" t="s">
        <v>3438</v>
      </c>
    </row>
    <row r="171" spans="1:42" s="633" customFormat="1" ht="34.15" customHeight="1">
      <c r="A171" s="628" t="s">
        <v>3463</v>
      </c>
      <c r="B171" s="629" t="s">
        <v>3599</v>
      </c>
      <c r="C171" s="630" t="s">
        <v>4650</v>
      </c>
      <c r="D171" s="629" t="s">
        <v>4590</v>
      </c>
      <c r="E171" s="631" t="s">
        <v>4708</v>
      </c>
      <c r="F171" s="660" t="s">
        <v>4709</v>
      </c>
      <c r="G171" s="632" t="s">
        <v>4710</v>
      </c>
      <c r="H171" s="633" t="s">
        <v>2306</v>
      </c>
      <c r="I171" s="634" t="s">
        <v>3582</v>
      </c>
      <c r="J171" s="636">
        <v>0</v>
      </c>
      <c r="K171" s="636">
        <v>1</v>
      </c>
      <c r="L171" s="636">
        <v>0.1</v>
      </c>
      <c r="M171" s="636">
        <v>0.2</v>
      </c>
      <c r="N171" s="636">
        <v>0.4</v>
      </c>
      <c r="O171" s="636">
        <v>0.6</v>
      </c>
      <c r="P171" s="636">
        <v>0.8</v>
      </c>
      <c r="Q171" s="636">
        <v>1</v>
      </c>
      <c r="R171" s="633" t="s">
        <v>3872</v>
      </c>
      <c r="S171" s="629" t="s">
        <v>3435</v>
      </c>
      <c r="T171" s="629" t="s">
        <v>4707</v>
      </c>
      <c r="U171" s="629" t="s">
        <v>4711</v>
      </c>
      <c r="V171" s="629" t="s">
        <v>4712</v>
      </c>
      <c r="W171" s="637" t="s">
        <v>3879</v>
      </c>
      <c r="X171" s="637"/>
      <c r="Y171" s="637"/>
      <c r="Z171" s="637" t="s">
        <v>3880</v>
      </c>
      <c r="AA171" s="639"/>
      <c r="AI171" s="640" t="e">
        <v>#N/A</v>
      </c>
      <c r="AJ171" s="640" t="e">
        <v>#N/A</v>
      </c>
      <c r="AK171" s="640" t="e">
        <v>#N/A</v>
      </c>
      <c r="AL171" s="640" t="e">
        <v>#N/A</v>
      </c>
      <c r="AM171" s="640" t="e">
        <v>#N/A</v>
      </c>
      <c r="AN171" s="640" t="e">
        <v>#N/A</v>
      </c>
      <c r="AO171" s="640" t="e">
        <v>#N/A</v>
      </c>
      <c r="AP171" s="641" t="s">
        <v>3438</v>
      </c>
    </row>
    <row r="172" spans="1:42" s="633" customFormat="1" ht="34.15" customHeight="1">
      <c r="A172" s="628" t="s">
        <v>3463</v>
      </c>
      <c r="B172" s="629" t="s">
        <v>3599</v>
      </c>
      <c r="C172" s="630" t="s">
        <v>4650</v>
      </c>
      <c r="D172" s="629" t="s">
        <v>4590</v>
      </c>
      <c r="E172" s="631" t="s">
        <v>4708</v>
      </c>
      <c r="F172" s="660" t="s">
        <v>4709</v>
      </c>
      <c r="G172" s="632" t="s">
        <v>4710</v>
      </c>
      <c r="H172" s="633" t="s">
        <v>2306</v>
      </c>
      <c r="I172" s="634" t="s">
        <v>3582</v>
      </c>
      <c r="J172" s="636">
        <v>0</v>
      </c>
      <c r="K172" s="636">
        <v>1</v>
      </c>
      <c r="L172" s="636">
        <v>0.1</v>
      </c>
      <c r="M172" s="636">
        <v>0.2</v>
      </c>
      <c r="N172" s="636">
        <v>0.4</v>
      </c>
      <c r="O172" s="636">
        <v>0.6</v>
      </c>
      <c r="P172" s="636">
        <v>0.8</v>
      </c>
      <c r="Q172" s="636">
        <v>1</v>
      </c>
      <c r="R172" s="633" t="s">
        <v>3872</v>
      </c>
      <c r="S172" s="629" t="s">
        <v>3435</v>
      </c>
      <c r="T172" s="629" t="s">
        <v>4704</v>
      </c>
      <c r="U172" s="629" t="s">
        <v>4711</v>
      </c>
      <c r="V172" s="629" t="s">
        <v>4712</v>
      </c>
      <c r="W172" s="637" t="s">
        <v>3874</v>
      </c>
      <c r="X172" s="637"/>
      <c r="Y172" s="637"/>
      <c r="Z172" s="637" t="s">
        <v>3875</v>
      </c>
      <c r="AA172" s="639"/>
      <c r="AI172" s="640" t="e">
        <v>#N/A</v>
      </c>
      <c r="AJ172" s="640" t="e">
        <v>#N/A</v>
      </c>
      <c r="AK172" s="640" t="e">
        <v>#N/A</v>
      </c>
      <c r="AL172" s="640" t="e">
        <v>#N/A</v>
      </c>
      <c r="AM172" s="640" t="e">
        <v>#N/A</v>
      </c>
      <c r="AN172" s="640" t="e">
        <v>#N/A</v>
      </c>
      <c r="AO172" s="640" t="e">
        <v>#N/A</v>
      </c>
      <c r="AP172" s="641" t="s">
        <v>3438</v>
      </c>
    </row>
    <row r="173" spans="1:42" s="633" customFormat="1" ht="34.15" customHeight="1">
      <c r="A173" s="628" t="s">
        <v>3463</v>
      </c>
      <c r="B173" s="629" t="s">
        <v>3599</v>
      </c>
      <c r="C173" s="630" t="s">
        <v>4650</v>
      </c>
      <c r="D173" s="629" t="s">
        <v>4590</v>
      </c>
      <c r="E173" s="631" t="s">
        <v>4708</v>
      </c>
      <c r="F173" s="660" t="s">
        <v>4709</v>
      </c>
      <c r="G173" s="632" t="s">
        <v>4710</v>
      </c>
      <c r="H173" s="633" t="s">
        <v>2306</v>
      </c>
      <c r="I173" s="634" t="s">
        <v>3582</v>
      </c>
      <c r="J173" s="636">
        <v>0</v>
      </c>
      <c r="K173" s="636">
        <v>1</v>
      </c>
      <c r="L173" s="636">
        <v>0.1</v>
      </c>
      <c r="M173" s="636">
        <v>0.2</v>
      </c>
      <c r="N173" s="636">
        <v>0.4</v>
      </c>
      <c r="O173" s="636">
        <v>0.6</v>
      </c>
      <c r="P173" s="636">
        <v>0.8</v>
      </c>
      <c r="Q173" s="636">
        <v>1</v>
      </c>
      <c r="R173" s="633" t="s">
        <v>3872</v>
      </c>
      <c r="S173" s="629" t="s">
        <v>3435</v>
      </c>
      <c r="T173" s="629" t="s">
        <v>4705</v>
      </c>
      <c r="U173" s="629" t="s">
        <v>4711</v>
      </c>
      <c r="V173" s="629" t="s">
        <v>4712</v>
      </c>
      <c r="W173" s="637" t="s">
        <v>3874</v>
      </c>
      <c r="X173" s="637"/>
      <c r="Y173" s="637"/>
      <c r="Z173" s="637" t="s">
        <v>3875</v>
      </c>
      <c r="AA173" s="639"/>
      <c r="AI173" s="640" t="e">
        <v>#N/A</v>
      </c>
      <c r="AJ173" s="640" t="e">
        <v>#N/A</v>
      </c>
      <c r="AK173" s="640" t="e">
        <v>#N/A</v>
      </c>
      <c r="AL173" s="640" t="e">
        <v>#N/A</v>
      </c>
      <c r="AM173" s="640" t="e">
        <v>#N/A</v>
      </c>
      <c r="AN173" s="640" t="e">
        <v>#N/A</v>
      </c>
      <c r="AO173" s="640" t="e">
        <v>#N/A</v>
      </c>
      <c r="AP173" s="641" t="s">
        <v>3438</v>
      </c>
    </row>
    <row r="174" spans="1:42" s="633" customFormat="1" ht="34.15" customHeight="1">
      <c r="A174" s="628" t="s">
        <v>3463</v>
      </c>
      <c r="B174" s="629" t="s">
        <v>3599</v>
      </c>
      <c r="C174" s="630" t="s">
        <v>4650</v>
      </c>
      <c r="D174" s="629" t="s">
        <v>4590</v>
      </c>
      <c r="E174" s="631" t="s">
        <v>4708</v>
      </c>
      <c r="F174" s="660" t="s">
        <v>4709</v>
      </c>
      <c r="G174" s="632" t="s">
        <v>4710</v>
      </c>
      <c r="H174" s="633" t="s">
        <v>2306</v>
      </c>
      <c r="I174" s="634" t="s">
        <v>3582</v>
      </c>
      <c r="J174" s="636">
        <v>0</v>
      </c>
      <c r="K174" s="636">
        <v>1</v>
      </c>
      <c r="L174" s="636">
        <v>0.1</v>
      </c>
      <c r="M174" s="636">
        <v>0.2</v>
      </c>
      <c r="N174" s="636">
        <v>0.4</v>
      </c>
      <c r="O174" s="636">
        <v>0.6</v>
      </c>
      <c r="P174" s="636">
        <v>0.8</v>
      </c>
      <c r="Q174" s="636">
        <v>1</v>
      </c>
      <c r="R174" s="633" t="s">
        <v>3872</v>
      </c>
      <c r="S174" s="629" t="s">
        <v>3435</v>
      </c>
      <c r="T174" s="629" t="s">
        <v>4706</v>
      </c>
      <c r="U174" s="629" t="s">
        <v>4711</v>
      </c>
      <c r="V174" s="629" t="s">
        <v>4712</v>
      </c>
      <c r="W174" s="637" t="s">
        <v>3874</v>
      </c>
      <c r="X174" s="637"/>
      <c r="Y174" s="637"/>
      <c r="Z174" s="637" t="s">
        <v>3875</v>
      </c>
      <c r="AA174" s="639"/>
      <c r="AI174" s="640" t="e">
        <v>#N/A</v>
      </c>
      <c r="AJ174" s="640" t="e">
        <v>#N/A</v>
      </c>
      <c r="AK174" s="640" t="e">
        <v>#N/A</v>
      </c>
      <c r="AL174" s="640" t="e">
        <v>#N/A</v>
      </c>
      <c r="AM174" s="640" t="e">
        <v>#N/A</v>
      </c>
      <c r="AN174" s="640" t="e">
        <v>#N/A</v>
      </c>
      <c r="AO174" s="640" t="e">
        <v>#N/A</v>
      </c>
      <c r="AP174" s="641" t="s">
        <v>3438</v>
      </c>
    </row>
    <row r="175" spans="1:42" s="633" customFormat="1" ht="54.75" customHeight="1">
      <c r="A175" s="628" t="s">
        <v>3463</v>
      </c>
      <c r="B175" s="629" t="s">
        <v>3599</v>
      </c>
      <c r="C175" s="630" t="s">
        <v>4650</v>
      </c>
      <c r="D175" s="629" t="s">
        <v>4590</v>
      </c>
      <c r="E175" s="631" t="s">
        <v>4708</v>
      </c>
      <c r="F175" s="629" t="s">
        <v>3871</v>
      </c>
      <c r="G175" s="632" t="s">
        <v>4710</v>
      </c>
      <c r="H175" s="633" t="s">
        <v>2306</v>
      </c>
      <c r="I175" s="634" t="s">
        <v>3582</v>
      </c>
      <c r="J175" s="636">
        <v>0</v>
      </c>
      <c r="K175" s="636">
        <v>1</v>
      </c>
      <c r="L175" s="636">
        <v>0.1</v>
      </c>
      <c r="M175" s="636">
        <v>0.2</v>
      </c>
      <c r="N175" s="636">
        <v>0.4</v>
      </c>
      <c r="O175" s="636">
        <v>0.6</v>
      </c>
      <c r="P175" s="636">
        <v>0.8</v>
      </c>
      <c r="Q175" s="636">
        <v>1</v>
      </c>
      <c r="R175" s="633" t="s">
        <v>3872</v>
      </c>
      <c r="S175" s="629" t="s">
        <v>3435</v>
      </c>
      <c r="T175" s="629" t="s">
        <v>4707</v>
      </c>
      <c r="U175" s="629" t="s">
        <v>4711</v>
      </c>
      <c r="V175" s="629" t="s">
        <v>4712</v>
      </c>
      <c r="W175" s="637" t="s">
        <v>3874</v>
      </c>
      <c r="X175" s="637"/>
      <c r="Y175" s="637"/>
      <c r="Z175" s="637" t="s">
        <v>3875</v>
      </c>
      <c r="AA175" s="639"/>
      <c r="AI175" s="640" t="e">
        <v>#N/A</v>
      </c>
      <c r="AJ175" s="640" t="e">
        <v>#N/A</v>
      </c>
      <c r="AK175" s="640" t="e">
        <v>#N/A</v>
      </c>
      <c r="AL175" s="640" t="e">
        <v>#N/A</v>
      </c>
      <c r="AM175" s="640" t="e">
        <v>#N/A</v>
      </c>
      <c r="AN175" s="640" t="e">
        <v>#N/A</v>
      </c>
      <c r="AO175" s="640" t="e">
        <v>#N/A</v>
      </c>
      <c r="AP175" s="641" t="s">
        <v>3438</v>
      </c>
    </row>
    <row r="176" spans="1:42" s="637" customFormat="1" ht="66" customHeight="1">
      <c r="A176" s="685" t="s">
        <v>3463</v>
      </c>
      <c r="B176" s="660" t="s">
        <v>3599</v>
      </c>
      <c r="C176" s="686" t="s">
        <v>4650</v>
      </c>
      <c r="D176" s="660" t="s">
        <v>4590</v>
      </c>
      <c r="E176" s="687" t="s">
        <v>4708</v>
      </c>
      <c r="F176" s="660" t="s">
        <v>3850</v>
      </c>
      <c r="G176" s="632" t="s">
        <v>4710</v>
      </c>
      <c r="H176" s="637" t="s">
        <v>2306</v>
      </c>
      <c r="I176" s="688" t="s">
        <v>3582</v>
      </c>
      <c r="J176" s="689">
        <v>0</v>
      </c>
      <c r="K176" s="689">
        <v>1</v>
      </c>
      <c r="L176" s="689">
        <v>0.1</v>
      </c>
      <c r="M176" s="689">
        <v>0.2</v>
      </c>
      <c r="N176" s="689">
        <v>0.4</v>
      </c>
      <c r="O176" s="689">
        <v>0.6</v>
      </c>
      <c r="P176" s="689">
        <v>0.8</v>
      </c>
      <c r="Q176" s="689">
        <v>1</v>
      </c>
      <c r="R176" s="637" t="s">
        <v>3872</v>
      </c>
      <c r="S176" s="660" t="s">
        <v>3435</v>
      </c>
      <c r="T176" s="660" t="s">
        <v>3857</v>
      </c>
      <c r="U176" s="660" t="s">
        <v>4711</v>
      </c>
      <c r="V176" s="660" t="s">
        <v>4712</v>
      </c>
      <c r="Z176" s="637" t="s">
        <v>4713</v>
      </c>
      <c r="AA176" s="690"/>
      <c r="AI176" s="691" t="e">
        <v>#N/A</v>
      </c>
      <c r="AJ176" s="691" t="e">
        <v>#N/A</v>
      </c>
      <c r="AK176" s="691" t="e">
        <v>#N/A</v>
      </c>
      <c r="AL176" s="691" t="e">
        <v>#N/A</v>
      </c>
      <c r="AM176" s="691" t="e">
        <v>#N/A</v>
      </c>
      <c r="AN176" s="691" t="e">
        <v>#N/A</v>
      </c>
      <c r="AO176" s="691" t="e">
        <v>#N/A</v>
      </c>
      <c r="AP176" s="692" t="s">
        <v>3438</v>
      </c>
    </row>
    <row r="177" spans="1:42" s="637" customFormat="1" ht="34.15" customHeight="1">
      <c r="A177" s="685" t="s">
        <v>3463</v>
      </c>
      <c r="B177" s="660" t="s">
        <v>3599</v>
      </c>
      <c r="C177" s="686" t="s">
        <v>4650</v>
      </c>
      <c r="D177" s="660" t="s">
        <v>4590</v>
      </c>
      <c r="E177" s="687" t="s">
        <v>4708</v>
      </c>
      <c r="F177" s="660" t="s">
        <v>3850</v>
      </c>
      <c r="G177" s="632" t="s">
        <v>4710</v>
      </c>
      <c r="H177" s="637" t="s">
        <v>2306</v>
      </c>
      <c r="I177" s="688" t="s">
        <v>3582</v>
      </c>
      <c r="J177" s="689">
        <v>0</v>
      </c>
      <c r="K177" s="689">
        <v>1</v>
      </c>
      <c r="L177" s="689">
        <v>0.1</v>
      </c>
      <c r="M177" s="689">
        <v>0.2</v>
      </c>
      <c r="N177" s="689">
        <v>0.4</v>
      </c>
      <c r="O177" s="689">
        <v>0.6</v>
      </c>
      <c r="P177" s="689">
        <v>0.8</v>
      </c>
      <c r="Q177" s="689">
        <v>1</v>
      </c>
      <c r="R177" s="637" t="s">
        <v>3872</v>
      </c>
      <c r="S177" s="660" t="s">
        <v>3435</v>
      </c>
      <c r="T177" s="660" t="s">
        <v>4714</v>
      </c>
      <c r="U177" s="660" t="s">
        <v>4711</v>
      </c>
      <c r="V177" s="660" t="s">
        <v>4712</v>
      </c>
      <c r="Z177" s="637" t="s">
        <v>4713</v>
      </c>
      <c r="AA177" s="690"/>
      <c r="AI177" s="691" t="e">
        <v>#N/A</v>
      </c>
      <c r="AJ177" s="691" t="e">
        <v>#N/A</v>
      </c>
      <c r="AK177" s="691" t="e">
        <v>#N/A</v>
      </c>
      <c r="AL177" s="691" t="e">
        <v>#N/A</v>
      </c>
      <c r="AM177" s="691" t="e">
        <v>#N/A</v>
      </c>
      <c r="AN177" s="691" t="e">
        <v>#N/A</v>
      </c>
      <c r="AO177" s="691" t="e">
        <v>#N/A</v>
      </c>
      <c r="AP177" s="692" t="s">
        <v>3438</v>
      </c>
    </row>
    <row r="178" spans="1:42" s="637" customFormat="1" ht="34.15" customHeight="1">
      <c r="A178" s="685" t="s">
        <v>3463</v>
      </c>
      <c r="B178" s="660" t="s">
        <v>3599</v>
      </c>
      <c r="C178" s="686" t="s">
        <v>4650</v>
      </c>
      <c r="D178" s="660" t="s">
        <v>4590</v>
      </c>
      <c r="E178" s="687" t="s">
        <v>4708</v>
      </c>
      <c r="F178" s="660" t="s">
        <v>4709</v>
      </c>
      <c r="G178" s="632" t="s">
        <v>4710</v>
      </c>
      <c r="H178" s="637" t="s">
        <v>2306</v>
      </c>
      <c r="I178" s="688" t="s">
        <v>3582</v>
      </c>
      <c r="J178" s="689">
        <v>0</v>
      </c>
      <c r="K178" s="689">
        <v>1</v>
      </c>
      <c r="L178" s="689">
        <v>0.1</v>
      </c>
      <c r="M178" s="689">
        <v>0.2</v>
      </c>
      <c r="N178" s="689">
        <v>0.4</v>
      </c>
      <c r="O178" s="689">
        <v>0.6</v>
      </c>
      <c r="P178" s="689">
        <v>0.8</v>
      </c>
      <c r="Q178" s="689">
        <v>1</v>
      </c>
      <c r="R178" s="637" t="s">
        <v>3872</v>
      </c>
      <c r="S178" s="660" t="s">
        <v>3435</v>
      </c>
      <c r="T178" s="660" t="s">
        <v>3861</v>
      </c>
      <c r="U178" s="660" t="s">
        <v>4711</v>
      </c>
      <c r="V178" s="660" t="s">
        <v>4712</v>
      </c>
      <c r="Z178" s="637" t="s">
        <v>4713</v>
      </c>
      <c r="AA178" s="690"/>
      <c r="AI178" s="691" t="e">
        <v>#N/A</v>
      </c>
      <c r="AJ178" s="691" t="e">
        <v>#N/A</v>
      </c>
      <c r="AK178" s="691" t="e">
        <v>#N/A</v>
      </c>
      <c r="AL178" s="691" t="e">
        <v>#N/A</v>
      </c>
      <c r="AM178" s="691" t="e">
        <v>#N/A</v>
      </c>
      <c r="AN178" s="691" t="e">
        <v>#N/A</v>
      </c>
      <c r="AO178" s="691" t="e">
        <v>#N/A</v>
      </c>
      <c r="AP178" s="692" t="s">
        <v>3438</v>
      </c>
    </row>
    <row r="179" spans="1:42" ht="78" customHeight="1">
      <c r="A179" s="592" t="s">
        <v>3463</v>
      </c>
      <c r="B179" s="593" t="s">
        <v>3599</v>
      </c>
      <c r="C179" s="594" t="s">
        <v>4650</v>
      </c>
      <c r="D179" s="593" t="s">
        <v>4590</v>
      </c>
      <c r="E179" s="595" t="s">
        <v>4708</v>
      </c>
      <c r="F179" s="593" t="s">
        <v>3864</v>
      </c>
      <c r="G179" s="596" t="s">
        <v>4821</v>
      </c>
      <c r="H179" s="581" t="s">
        <v>3865</v>
      </c>
      <c r="I179" s="597" t="s">
        <v>3434</v>
      </c>
      <c r="J179" s="600">
        <v>0</v>
      </c>
      <c r="K179" s="600">
        <v>1</v>
      </c>
      <c r="L179" s="601">
        <v>0.1</v>
      </c>
      <c r="M179" s="601">
        <v>0.2</v>
      </c>
      <c r="N179" s="601">
        <v>0.4</v>
      </c>
      <c r="O179" s="601">
        <v>0.6</v>
      </c>
      <c r="P179" s="601">
        <v>0.8</v>
      </c>
      <c r="Q179" s="601">
        <v>1</v>
      </c>
      <c r="R179" s="581" t="s">
        <v>3866</v>
      </c>
      <c r="S179" s="593" t="s">
        <v>3435</v>
      </c>
      <c r="T179" s="593" t="s">
        <v>3867</v>
      </c>
      <c r="U179" s="593" t="s">
        <v>4822</v>
      </c>
      <c r="V179" s="593" t="s">
        <v>4656</v>
      </c>
      <c r="W179" s="581"/>
      <c r="X179" s="581"/>
      <c r="Y179" s="581"/>
      <c r="Z179" s="581"/>
      <c r="AA179" s="580"/>
      <c r="AG179" s="581"/>
      <c r="AI179" s="583"/>
      <c r="AJ179" s="583"/>
      <c r="AK179" s="583"/>
      <c r="AL179" s="583"/>
      <c r="AM179" s="583"/>
      <c r="AN179" s="583"/>
      <c r="AO179" s="583"/>
      <c r="AP179" s="582"/>
    </row>
    <row r="180" spans="1:42" ht="34.15" customHeight="1">
      <c r="A180" s="592" t="s">
        <v>3463</v>
      </c>
      <c r="B180" s="593" t="s">
        <v>3599</v>
      </c>
      <c r="C180" s="594" t="s">
        <v>4650</v>
      </c>
      <c r="D180" s="593" t="s">
        <v>4590</v>
      </c>
      <c r="E180" s="595" t="s">
        <v>4708</v>
      </c>
      <c r="F180" s="593" t="s">
        <v>3864</v>
      </c>
      <c r="G180" s="596" t="s">
        <v>4821</v>
      </c>
      <c r="H180" s="581" t="s">
        <v>3865</v>
      </c>
      <c r="I180" s="597" t="s">
        <v>3434</v>
      </c>
      <c r="J180" s="600">
        <v>0</v>
      </c>
      <c r="K180" s="600">
        <v>1</v>
      </c>
      <c r="L180" s="601">
        <v>0.1</v>
      </c>
      <c r="M180" s="601">
        <v>0.2</v>
      </c>
      <c r="N180" s="601">
        <v>0.4</v>
      </c>
      <c r="O180" s="601">
        <v>0.6</v>
      </c>
      <c r="P180" s="601">
        <v>0.8</v>
      </c>
      <c r="Q180" s="601">
        <v>1</v>
      </c>
      <c r="R180" s="581" t="s">
        <v>3866</v>
      </c>
      <c r="S180" s="593" t="s">
        <v>3435</v>
      </c>
      <c r="T180" s="615" t="s">
        <v>3868</v>
      </c>
      <c r="U180" s="593" t="s">
        <v>4687</v>
      </c>
      <c r="V180" s="593" t="s">
        <v>4656</v>
      </c>
      <c r="W180" s="581"/>
      <c r="X180" s="581"/>
      <c r="Y180" s="581"/>
      <c r="Z180" s="581"/>
      <c r="AA180" s="580"/>
      <c r="AG180" s="581"/>
      <c r="AI180" s="583" t="e">
        <v>#N/A</v>
      </c>
      <c r="AJ180" s="583" t="e">
        <v>#N/A</v>
      </c>
      <c r="AK180" s="583" t="e">
        <v>#N/A</v>
      </c>
      <c r="AL180" s="583" t="e">
        <v>#N/A</v>
      </c>
      <c r="AM180" s="583" t="e">
        <v>#N/A</v>
      </c>
      <c r="AN180" s="583" t="e">
        <v>#N/A</v>
      </c>
      <c r="AO180" s="583" t="e">
        <v>#N/A</v>
      </c>
      <c r="AP180" s="581" t="s">
        <v>3885</v>
      </c>
    </row>
    <row r="181" spans="1:42" ht="34.15" customHeight="1">
      <c r="A181" s="592" t="s">
        <v>3463</v>
      </c>
      <c r="B181" s="593" t="s">
        <v>3599</v>
      </c>
      <c r="C181" s="594" t="s">
        <v>4650</v>
      </c>
      <c r="D181" s="593" t="s">
        <v>4590</v>
      </c>
      <c r="E181" s="595" t="s">
        <v>4708</v>
      </c>
      <c r="F181" s="593" t="s">
        <v>3864</v>
      </c>
      <c r="G181" s="596" t="s">
        <v>4821</v>
      </c>
      <c r="H181" s="581" t="s">
        <v>3865</v>
      </c>
      <c r="I181" s="597" t="s">
        <v>3434</v>
      </c>
      <c r="J181" s="600">
        <v>0</v>
      </c>
      <c r="K181" s="600">
        <v>1</v>
      </c>
      <c r="L181" s="601">
        <v>0.1</v>
      </c>
      <c r="M181" s="601">
        <v>0.2</v>
      </c>
      <c r="N181" s="601">
        <v>0.4</v>
      </c>
      <c r="O181" s="601">
        <v>0.6</v>
      </c>
      <c r="P181" s="601">
        <v>0.8</v>
      </c>
      <c r="Q181" s="601">
        <v>1</v>
      </c>
      <c r="R181" s="581" t="s">
        <v>3866</v>
      </c>
      <c r="S181" s="593" t="s">
        <v>3435</v>
      </c>
      <c r="T181" s="615" t="s">
        <v>3870</v>
      </c>
      <c r="U181" s="593" t="s">
        <v>4687</v>
      </c>
      <c r="V181" s="593" t="s">
        <v>4656</v>
      </c>
      <c r="W181" s="581"/>
      <c r="X181" s="581"/>
      <c r="Y181" s="581"/>
      <c r="Z181" s="581"/>
      <c r="AA181" s="580"/>
      <c r="AG181" s="581"/>
      <c r="AI181" s="583" t="e">
        <v>#N/A</v>
      </c>
      <c r="AJ181" s="583" t="e">
        <v>#N/A</v>
      </c>
      <c r="AK181" s="583" t="e">
        <v>#N/A</v>
      </c>
      <c r="AL181" s="583" t="e">
        <v>#N/A</v>
      </c>
      <c r="AM181" s="583" t="e">
        <v>#N/A</v>
      </c>
      <c r="AN181" s="583" t="e">
        <v>#N/A</v>
      </c>
      <c r="AO181" s="583" t="e">
        <v>#N/A</v>
      </c>
      <c r="AP181" s="581" t="s">
        <v>3626</v>
      </c>
    </row>
    <row r="182" spans="1:42" ht="34.15" customHeight="1">
      <c r="A182" s="592" t="s">
        <v>3463</v>
      </c>
      <c r="B182" s="593" t="s">
        <v>3599</v>
      </c>
      <c r="C182" s="594" t="s">
        <v>4650</v>
      </c>
      <c r="D182" s="593" t="s">
        <v>4590</v>
      </c>
      <c r="E182" s="595" t="s">
        <v>4708</v>
      </c>
      <c r="F182" s="593" t="s">
        <v>3864</v>
      </c>
      <c r="G182" s="596" t="s">
        <v>4821</v>
      </c>
      <c r="H182" s="581" t="s">
        <v>3865</v>
      </c>
      <c r="I182" s="597" t="s">
        <v>3434</v>
      </c>
      <c r="J182" s="600">
        <v>0</v>
      </c>
      <c r="K182" s="600">
        <v>1</v>
      </c>
      <c r="L182" s="601">
        <v>0.1</v>
      </c>
      <c r="M182" s="601">
        <v>0.2</v>
      </c>
      <c r="N182" s="601">
        <v>0.4</v>
      </c>
      <c r="O182" s="601">
        <v>0.6</v>
      </c>
      <c r="P182" s="601">
        <v>0.8</v>
      </c>
      <c r="Q182" s="601">
        <v>1</v>
      </c>
      <c r="R182" s="581" t="s">
        <v>3866</v>
      </c>
      <c r="S182" s="593" t="s">
        <v>3435</v>
      </c>
      <c r="T182" s="615" t="s">
        <v>4823</v>
      </c>
      <c r="U182" s="593" t="s">
        <v>4687</v>
      </c>
      <c r="V182" s="593" t="s">
        <v>4656</v>
      </c>
      <c r="W182" s="581"/>
      <c r="X182" s="581"/>
      <c r="Y182" s="581"/>
      <c r="Z182" s="581"/>
      <c r="AA182" s="580"/>
      <c r="AG182" s="581"/>
      <c r="AH182" s="581" t="s">
        <v>61</v>
      </c>
      <c r="AI182" s="583" t="s">
        <v>62</v>
      </c>
      <c r="AJ182" s="583" t="s">
        <v>1017</v>
      </c>
      <c r="AK182" s="583" t="s">
        <v>964</v>
      </c>
      <c r="AL182" s="583" t="s">
        <v>462</v>
      </c>
      <c r="AM182" s="583" t="s">
        <v>32</v>
      </c>
      <c r="AN182" s="583" t="s">
        <v>1173</v>
      </c>
      <c r="AO182" s="583" t="s">
        <v>57</v>
      </c>
      <c r="AP182" s="583" t="s">
        <v>3442</v>
      </c>
    </row>
    <row r="183" spans="1:42" ht="34.15" customHeight="1">
      <c r="A183" s="592" t="s">
        <v>3463</v>
      </c>
      <c r="B183" s="593" t="s">
        <v>3599</v>
      </c>
      <c r="C183" s="594" t="s">
        <v>4650</v>
      </c>
      <c r="D183" s="593" t="s">
        <v>4590</v>
      </c>
      <c r="E183" s="595" t="s">
        <v>4708</v>
      </c>
      <c r="F183" s="593" t="s">
        <v>3864</v>
      </c>
      <c r="G183" s="596" t="s">
        <v>4821</v>
      </c>
      <c r="H183" s="581" t="s">
        <v>3865</v>
      </c>
      <c r="I183" s="597" t="s">
        <v>3434</v>
      </c>
      <c r="J183" s="600">
        <v>0</v>
      </c>
      <c r="K183" s="600">
        <v>1</v>
      </c>
      <c r="L183" s="601">
        <v>0.1</v>
      </c>
      <c r="M183" s="601">
        <v>0.2</v>
      </c>
      <c r="N183" s="601">
        <v>0.4</v>
      </c>
      <c r="O183" s="601">
        <v>0.6</v>
      </c>
      <c r="P183" s="601">
        <v>0.8</v>
      </c>
      <c r="Q183" s="601">
        <v>1</v>
      </c>
      <c r="R183" s="581" t="s">
        <v>3866</v>
      </c>
      <c r="S183" s="593">
        <v>2030</v>
      </c>
      <c r="T183" s="615" t="s">
        <v>4824</v>
      </c>
      <c r="U183" s="593" t="s">
        <v>4687</v>
      </c>
      <c r="V183" s="593" t="s">
        <v>4656</v>
      </c>
      <c r="W183" s="581"/>
      <c r="X183" s="581"/>
      <c r="Y183" s="581"/>
      <c r="Z183" s="581"/>
      <c r="AA183" s="580"/>
      <c r="AG183" s="581"/>
      <c r="AH183" s="581" t="s">
        <v>61</v>
      </c>
      <c r="AI183" s="583" t="s">
        <v>62</v>
      </c>
      <c r="AJ183" s="583" t="s">
        <v>1017</v>
      </c>
      <c r="AK183" s="583" t="s">
        <v>964</v>
      </c>
      <c r="AL183" s="583" t="s">
        <v>462</v>
      </c>
      <c r="AM183" s="583" t="s">
        <v>32</v>
      </c>
      <c r="AN183" s="583" t="s">
        <v>1173</v>
      </c>
      <c r="AO183" s="583" t="s">
        <v>57</v>
      </c>
      <c r="AP183" s="583" t="s">
        <v>3442</v>
      </c>
    </row>
    <row r="184" spans="1:42" s="633" customFormat="1" ht="98.25" customHeight="1">
      <c r="A184" s="628" t="s">
        <v>4317</v>
      </c>
      <c r="B184" s="629" t="s">
        <v>3599</v>
      </c>
      <c r="C184" s="630" t="s">
        <v>4650</v>
      </c>
      <c r="D184" s="629" t="s">
        <v>4590</v>
      </c>
      <c r="E184" s="631" t="s">
        <v>4708</v>
      </c>
      <c r="F184" s="629" t="s">
        <v>4325</v>
      </c>
      <c r="G184" s="632" t="s">
        <v>6964</v>
      </c>
      <c r="H184" s="633" t="s">
        <v>2278</v>
      </c>
      <c r="I184" s="634" t="s">
        <v>3434</v>
      </c>
      <c r="J184" s="635">
        <v>0</v>
      </c>
      <c r="K184" s="635">
        <v>1</v>
      </c>
      <c r="L184" s="636">
        <v>0.1</v>
      </c>
      <c r="M184" s="636">
        <v>0.2</v>
      </c>
      <c r="N184" s="636">
        <v>0.4</v>
      </c>
      <c r="O184" s="636">
        <v>0.6</v>
      </c>
      <c r="P184" s="636">
        <v>0.8</v>
      </c>
      <c r="Q184" s="636">
        <v>1</v>
      </c>
      <c r="R184" s="656" t="s">
        <v>5024</v>
      </c>
      <c r="S184" s="629" t="s">
        <v>3435</v>
      </c>
      <c r="T184" s="629" t="s">
        <v>5025</v>
      </c>
      <c r="U184" s="629" t="s">
        <v>5026</v>
      </c>
      <c r="V184" s="629" t="s">
        <v>4656</v>
      </c>
      <c r="AA184" s="639"/>
      <c r="AG184" s="657"/>
    </row>
    <row r="185" spans="1:42" s="633" customFormat="1" ht="34.15" customHeight="1">
      <c r="A185" s="628" t="s">
        <v>4317</v>
      </c>
      <c r="B185" s="629" t="s">
        <v>3599</v>
      </c>
      <c r="C185" s="630" t="s">
        <v>4650</v>
      </c>
      <c r="D185" s="629" t="s">
        <v>4590</v>
      </c>
      <c r="E185" s="631" t="s">
        <v>4708</v>
      </c>
      <c r="F185" s="629" t="s">
        <v>4325</v>
      </c>
      <c r="G185" s="632" t="s">
        <v>6964</v>
      </c>
      <c r="H185" s="633" t="s">
        <v>2278</v>
      </c>
      <c r="I185" s="634" t="s">
        <v>3434</v>
      </c>
      <c r="J185" s="635">
        <v>0</v>
      </c>
      <c r="K185" s="635">
        <v>1</v>
      </c>
      <c r="L185" s="636">
        <v>0.1</v>
      </c>
      <c r="M185" s="636">
        <v>0.2</v>
      </c>
      <c r="N185" s="636">
        <v>0.4</v>
      </c>
      <c r="O185" s="636">
        <v>0.6</v>
      </c>
      <c r="P185" s="636">
        <v>0.8</v>
      </c>
      <c r="Q185" s="636">
        <v>1</v>
      </c>
      <c r="R185" s="656" t="s">
        <v>5024</v>
      </c>
      <c r="S185" s="629" t="s">
        <v>3435</v>
      </c>
      <c r="T185" s="629" t="s">
        <v>5027</v>
      </c>
      <c r="U185" s="629" t="s">
        <v>5026</v>
      </c>
      <c r="V185" s="629" t="s">
        <v>4656</v>
      </c>
      <c r="AA185" s="639"/>
      <c r="AG185" s="657"/>
    </row>
    <row r="186" spans="1:42" s="633" customFormat="1" ht="34.15" customHeight="1">
      <c r="A186" s="628" t="s">
        <v>4317</v>
      </c>
      <c r="B186" s="629" t="s">
        <v>3599</v>
      </c>
      <c r="C186" s="630" t="s">
        <v>4650</v>
      </c>
      <c r="D186" s="629" t="s">
        <v>4590</v>
      </c>
      <c r="E186" s="631" t="s">
        <v>4708</v>
      </c>
      <c r="F186" s="629" t="s">
        <v>4325</v>
      </c>
      <c r="G186" s="632" t="s">
        <v>6964</v>
      </c>
      <c r="H186" s="633" t="s">
        <v>2278</v>
      </c>
      <c r="I186" s="634" t="s">
        <v>3434</v>
      </c>
      <c r="J186" s="635">
        <v>0</v>
      </c>
      <c r="K186" s="635">
        <v>1</v>
      </c>
      <c r="L186" s="636">
        <v>0.1</v>
      </c>
      <c r="M186" s="636">
        <v>0.2</v>
      </c>
      <c r="N186" s="636">
        <v>0.4</v>
      </c>
      <c r="O186" s="636">
        <v>0.6</v>
      </c>
      <c r="P186" s="636">
        <v>0.8</v>
      </c>
      <c r="Q186" s="636">
        <v>1</v>
      </c>
      <c r="R186" s="656" t="s">
        <v>5024</v>
      </c>
      <c r="S186" s="629" t="s">
        <v>3435</v>
      </c>
      <c r="T186" s="629" t="s">
        <v>5028</v>
      </c>
      <c r="U186" s="629" t="s">
        <v>5026</v>
      </c>
      <c r="V186" s="629" t="s">
        <v>4656</v>
      </c>
      <c r="AA186" s="639"/>
      <c r="AG186" s="657"/>
    </row>
    <row r="187" spans="1:42" ht="59.25" customHeight="1">
      <c r="A187" s="592" t="s">
        <v>3463</v>
      </c>
      <c r="B187" s="593" t="s">
        <v>3599</v>
      </c>
      <c r="C187" s="594" t="s">
        <v>4650</v>
      </c>
      <c r="D187" s="593" t="s">
        <v>4590</v>
      </c>
      <c r="E187" s="595" t="s">
        <v>4708</v>
      </c>
      <c r="F187" s="593" t="s">
        <v>5073</v>
      </c>
      <c r="G187" s="596" t="s">
        <v>5074</v>
      </c>
      <c r="H187" s="581" t="s">
        <v>5075</v>
      </c>
      <c r="I187" s="597" t="s">
        <v>3582</v>
      </c>
      <c r="J187" s="601">
        <v>0</v>
      </c>
      <c r="K187" s="601">
        <v>1</v>
      </c>
      <c r="L187" s="601">
        <v>0.1</v>
      </c>
      <c r="M187" s="601">
        <v>0.2</v>
      </c>
      <c r="N187" s="601">
        <v>0.4</v>
      </c>
      <c r="O187" s="601">
        <v>0.6</v>
      </c>
      <c r="P187" s="601">
        <v>0.8</v>
      </c>
      <c r="Q187" s="601">
        <v>1</v>
      </c>
      <c r="R187" s="581" t="s">
        <v>5076</v>
      </c>
      <c r="S187" s="593">
        <v>2025</v>
      </c>
      <c r="T187" s="593" t="s">
        <v>5077</v>
      </c>
      <c r="U187" s="593" t="s">
        <v>5078</v>
      </c>
      <c r="V187" s="593" t="s">
        <v>5079</v>
      </c>
      <c r="W187" s="581"/>
      <c r="X187" s="598" t="s">
        <v>3858</v>
      </c>
      <c r="Y187" s="598" t="s">
        <v>435</v>
      </c>
      <c r="AA187" s="580"/>
      <c r="AD187" s="583"/>
      <c r="AE187" s="583"/>
      <c r="AF187" s="583"/>
      <c r="AG187" s="583"/>
      <c r="AH187" s="583"/>
      <c r="AI187" s="583"/>
      <c r="AJ187" s="583"/>
      <c r="AK187" s="582"/>
    </row>
    <row r="188" spans="1:42" ht="34.15" customHeight="1">
      <c r="A188" s="592" t="s">
        <v>3463</v>
      </c>
      <c r="B188" s="593" t="s">
        <v>3599</v>
      </c>
      <c r="C188" s="594" t="s">
        <v>4650</v>
      </c>
      <c r="D188" s="593" t="s">
        <v>4590</v>
      </c>
      <c r="E188" s="595" t="s">
        <v>4708</v>
      </c>
      <c r="F188" s="593" t="s">
        <v>5073</v>
      </c>
      <c r="G188" s="596" t="s">
        <v>5074</v>
      </c>
      <c r="H188" s="581" t="s">
        <v>5075</v>
      </c>
      <c r="I188" s="597" t="s">
        <v>3434</v>
      </c>
      <c r="J188" s="601">
        <v>0</v>
      </c>
      <c r="K188" s="601">
        <v>1</v>
      </c>
      <c r="L188" s="601">
        <v>0.1</v>
      </c>
      <c r="M188" s="601">
        <v>0.2</v>
      </c>
      <c r="N188" s="601">
        <v>0.4</v>
      </c>
      <c r="O188" s="601">
        <v>0.6</v>
      </c>
      <c r="P188" s="601">
        <v>0.8</v>
      </c>
      <c r="Q188" s="601">
        <v>1</v>
      </c>
      <c r="R188" s="581" t="s">
        <v>5076</v>
      </c>
      <c r="S188" s="593" t="s">
        <v>3615</v>
      </c>
      <c r="T188" s="593" t="s">
        <v>4672</v>
      </c>
      <c r="U188" s="593" t="s">
        <v>5078</v>
      </c>
      <c r="V188" s="593" t="s">
        <v>5079</v>
      </c>
      <c r="W188" s="581"/>
      <c r="Z188" s="581"/>
      <c r="AA188" s="580"/>
      <c r="AD188" s="583"/>
      <c r="AE188" s="583"/>
      <c r="AF188" s="583"/>
      <c r="AG188" s="583"/>
      <c r="AH188" s="583"/>
      <c r="AI188" s="583"/>
      <c r="AJ188" s="583"/>
      <c r="AK188" s="582"/>
    </row>
    <row r="189" spans="1:42" ht="34.15" customHeight="1">
      <c r="A189" s="592" t="s">
        <v>3463</v>
      </c>
      <c r="B189" s="593" t="s">
        <v>3599</v>
      </c>
      <c r="C189" s="594" t="s">
        <v>4650</v>
      </c>
      <c r="D189" s="593" t="s">
        <v>4590</v>
      </c>
      <c r="E189" s="595" t="s">
        <v>4708</v>
      </c>
      <c r="F189" s="593" t="s">
        <v>5073</v>
      </c>
      <c r="G189" s="596" t="s">
        <v>5074</v>
      </c>
      <c r="H189" s="581" t="s">
        <v>5075</v>
      </c>
      <c r="I189" s="597" t="s">
        <v>3582</v>
      </c>
      <c r="J189" s="601">
        <v>0</v>
      </c>
      <c r="K189" s="601">
        <v>1</v>
      </c>
      <c r="L189" s="601">
        <v>0.1</v>
      </c>
      <c r="M189" s="601">
        <v>0.2</v>
      </c>
      <c r="N189" s="601">
        <v>0.4</v>
      </c>
      <c r="O189" s="601">
        <v>0.6</v>
      </c>
      <c r="P189" s="601">
        <v>0.8</v>
      </c>
      <c r="Q189" s="601">
        <v>1</v>
      </c>
      <c r="R189" s="581" t="s">
        <v>5076</v>
      </c>
      <c r="S189" s="593" t="s">
        <v>3615</v>
      </c>
      <c r="T189" s="593" t="s">
        <v>4674</v>
      </c>
      <c r="U189" s="593" t="s">
        <v>5078</v>
      </c>
      <c r="V189" s="593" t="s">
        <v>5079</v>
      </c>
      <c r="W189" s="581"/>
      <c r="X189" s="598" t="s">
        <v>3858</v>
      </c>
      <c r="Y189" s="598" t="s">
        <v>435</v>
      </c>
      <c r="AA189" s="580"/>
      <c r="AD189" s="583"/>
      <c r="AE189" s="583"/>
      <c r="AF189" s="583"/>
      <c r="AG189" s="583"/>
      <c r="AH189" s="583"/>
      <c r="AI189" s="583"/>
      <c r="AJ189" s="583"/>
      <c r="AK189" s="582"/>
    </row>
    <row r="190" spans="1:42" ht="34.15" customHeight="1">
      <c r="A190" s="592" t="s">
        <v>3463</v>
      </c>
      <c r="B190" s="593" t="s">
        <v>3599</v>
      </c>
      <c r="C190" s="594" t="s">
        <v>4650</v>
      </c>
      <c r="D190" s="593" t="s">
        <v>4590</v>
      </c>
      <c r="E190" s="595" t="s">
        <v>4708</v>
      </c>
      <c r="F190" s="593" t="s">
        <v>5073</v>
      </c>
      <c r="G190" s="596" t="s">
        <v>5074</v>
      </c>
      <c r="H190" s="581" t="s">
        <v>5075</v>
      </c>
      <c r="I190" s="597" t="s">
        <v>3434</v>
      </c>
      <c r="J190" s="601">
        <v>0</v>
      </c>
      <c r="K190" s="601">
        <v>1</v>
      </c>
      <c r="L190" s="601">
        <v>0.1</v>
      </c>
      <c r="M190" s="601">
        <v>0.2</v>
      </c>
      <c r="N190" s="601">
        <v>0.4</v>
      </c>
      <c r="O190" s="601">
        <v>0.6</v>
      </c>
      <c r="P190" s="601">
        <v>0.8</v>
      </c>
      <c r="Q190" s="601">
        <v>1</v>
      </c>
      <c r="R190" s="581" t="s">
        <v>5076</v>
      </c>
      <c r="S190" s="593" t="s">
        <v>3615</v>
      </c>
      <c r="T190" s="593" t="s">
        <v>4692</v>
      </c>
      <c r="U190" s="593" t="s">
        <v>5078</v>
      </c>
      <c r="V190" s="593" t="s">
        <v>5079</v>
      </c>
      <c r="W190" s="581"/>
      <c r="Z190" s="581"/>
      <c r="AA190" s="580"/>
      <c r="AD190" s="583"/>
      <c r="AE190" s="583"/>
      <c r="AF190" s="583"/>
      <c r="AG190" s="583"/>
      <c r="AH190" s="583"/>
      <c r="AI190" s="583"/>
      <c r="AJ190" s="583"/>
      <c r="AK190" s="582"/>
    </row>
    <row r="191" spans="1:42" ht="34.15" customHeight="1">
      <c r="A191" s="592" t="s">
        <v>3463</v>
      </c>
      <c r="B191" s="593" t="s">
        <v>3599</v>
      </c>
      <c r="C191" s="594" t="s">
        <v>4650</v>
      </c>
      <c r="D191" s="593" t="s">
        <v>4590</v>
      </c>
      <c r="E191" s="595" t="s">
        <v>4708</v>
      </c>
      <c r="F191" s="593" t="s">
        <v>5073</v>
      </c>
      <c r="G191" s="596" t="s">
        <v>5074</v>
      </c>
      <c r="H191" s="581" t="s">
        <v>5075</v>
      </c>
      <c r="I191" s="597" t="s">
        <v>3434</v>
      </c>
      <c r="J191" s="601">
        <v>0</v>
      </c>
      <c r="K191" s="601">
        <v>1</v>
      </c>
      <c r="L191" s="601">
        <v>0.1</v>
      </c>
      <c r="M191" s="601">
        <v>0.2</v>
      </c>
      <c r="N191" s="601">
        <v>0.4</v>
      </c>
      <c r="O191" s="601">
        <v>0.6</v>
      </c>
      <c r="P191" s="601">
        <v>0.8</v>
      </c>
      <c r="Q191" s="601">
        <v>1</v>
      </c>
      <c r="R191" s="581" t="s">
        <v>5076</v>
      </c>
      <c r="S191" s="593" t="s">
        <v>3615</v>
      </c>
      <c r="T191" s="593" t="s">
        <v>4676</v>
      </c>
      <c r="U191" s="593" t="s">
        <v>5078</v>
      </c>
      <c r="V191" s="593" t="s">
        <v>5079</v>
      </c>
      <c r="W191" s="581"/>
      <c r="Z191" s="581"/>
      <c r="AA191" s="580"/>
      <c r="AD191" s="583"/>
      <c r="AE191" s="583"/>
      <c r="AF191" s="583"/>
      <c r="AG191" s="583"/>
      <c r="AH191" s="583"/>
      <c r="AI191" s="583"/>
      <c r="AJ191" s="583"/>
      <c r="AK191" s="582"/>
    </row>
    <row r="192" spans="1:42" s="633" customFormat="1" ht="54" customHeight="1">
      <c r="A192" s="628" t="s">
        <v>3463</v>
      </c>
      <c r="B192" s="629" t="s">
        <v>3599</v>
      </c>
      <c r="C192" s="630" t="s">
        <v>4650</v>
      </c>
      <c r="D192" s="629" t="s">
        <v>4590</v>
      </c>
      <c r="E192" s="631" t="s">
        <v>4708</v>
      </c>
      <c r="F192" s="629" t="s">
        <v>5073</v>
      </c>
      <c r="G192" s="632" t="s">
        <v>5080</v>
      </c>
      <c r="H192" s="633" t="s">
        <v>5075</v>
      </c>
      <c r="I192" s="634" t="s">
        <v>3582</v>
      </c>
      <c r="J192" s="636">
        <v>0</v>
      </c>
      <c r="K192" s="636">
        <v>1</v>
      </c>
      <c r="L192" s="636">
        <v>0.1</v>
      </c>
      <c r="M192" s="636">
        <v>0.2</v>
      </c>
      <c r="N192" s="636">
        <v>0.4</v>
      </c>
      <c r="O192" s="636">
        <v>0.6</v>
      </c>
      <c r="P192" s="636">
        <v>0.8</v>
      </c>
      <c r="Q192" s="636">
        <v>1</v>
      </c>
      <c r="R192" s="654" t="s">
        <v>5081</v>
      </c>
      <c r="S192" s="629">
        <v>2025</v>
      </c>
      <c r="T192" s="629" t="s">
        <v>5077</v>
      </c>
      <c r="U192" s="629" t="s">
        <v>5078</v>
      </c>
      <c r="V192" s="629" t="s">
        <v>5079</v>
      </c>
      <c r="X192" s="637" t="s">
        <v>3854</v>
      </c>
      <c r="Y192" s="637" t="s">
        <v>433</v>
      </c>
      <c r="AA192" s="639"/>
      <c r="AD192" s="640"/>
      <c r="AE192" s="640"/>
      <c r="AF192" s="640"/>
      <c r="AG192" s="640"/>
      <c r="AH192" s="640"/>
      <c r="AI192" s="640"/>
      <c r="AJ192" s="640"/>
      <c r="AK192" s="641"/>
    </row>
    <row r="193" spans="1:45" s="633" customFormat="1" ht="34.15" customHeight="1">
      <c r="A193" s="628" t="s">
        <v>3463</v>
      </c>
      <c r="B193" s="629" t="s">
        <v>3599</v>
      </c>
      <c r="C193" s="630" t="s">
        <v>4650</v>
      </c>
      <c r="D193" s="629" t="s">
        <v>4590</v>
      </c>
      <c r="E193" s="631" t="s">
        <v>4708</v>
      </c>
      <c r="F193" s="629" t="s">
        <v>5073</v>
      </c>
      <c r="G193" s="632" t="s">
        <v>5080</v>
      </c>
      <c r="H193" s="633" t="s">
        <v>5075</v>
      </c>
      <c r="I193" s="634" t="s">
        <v>3582</v>
      </c>
      <c r="J193" s="636">
        <v>0</v>
      </c>
      <c r="K193" s="636">
        <v>1</v>
      </c>
      <c r="L193" s="636">
        <v>0.1</v>
      </c>
      <c r="M193" s="636">
        <v>0.2</v>
      </c>
      <c r="N193" s="636">
        <v>0.4</v>
      </c>
      <c r="O193" s="636">
        <v>0.6</v>
      </c>
      <c r="P193" s="636">
        <v>0.8</v>
      </c>
      <c r="Q193" s="636">
        <v>1</v>
      </c>
      <c r="R193" s="654" t="s">
        <v>5081</v>
      </c>
      <c r="S193" s="629" t="s">
        <v>3615</v>
      </c>
      <c r="T193" s="629" t="s">
        <v>4672</v>
      </c>
      <c r="U193" s="629" t="s">
        <v>5078</v>
      </c>
      <c r="V193" s="629" t="s">
        <v>5079</v>
      </c>
      <c r="X193" s="637" t="s">
        <v>3854</v>
      </c>
      <c r="Y193" s="637" t="s">
        <v>433</v>
      </c>
      <c r="AD193" s="640"/>
      <c r="AE193" s="640"/>
      <c r="AF193" s="640"/>
      <c r="AG193" s="640"/>
      <c r="AH193" s="640"/>
      <c r="AI193" s="640"/>
      <c r="AJ193" s="640"/>
      <c r="AK193" s="641"/>
    </row>
    <row r="194" spans="1:45" s="633" customFormat="1" ht="34.15" customHeight="1">
      <c r="A194" s="628" t="s">
        <v>3463</v>
      </c>
      <c r="B194" s="629" t="s">
        <v>3599</v>
      </c>
      <c r="C194" s="630" t="s">
        <v>4650</v>
      </c>
      <c r="D194" s="629" t="s">
        <v>4590</v>
      </c>
      <c r="E194" s="631" t="s">
        <v>4708</v>
      </c>
      <c r="F194" s="629" t="s">
        <v>5073</v>
      </c>
      <c r="G194" s="632" t="s">
        <v>5080</v>
      </c>
      <c r="H194" s="633" t="s">
        <v>5075</v>
      </c>
      <c r="I194" s="634" t="s">
        <v>3582</v>
      </c>
      <c r="J194" s="636">
        <v>0</v>
      </c>
      <c r="K194" s="636">
        <v>1</v>
      </c>
      <c r="L194" s="636">
        <v>0.1</v>
      </c>
      <c r="M194" s="636">
        <v>0.2</v>
      </c>
      <c r="N194" s="636">
        <v>0.4</v>
      </c>
      <c r="O194" s="636">
        <v>0.6</v>
      </c>
      <c r="P194" s="636">
        <v>0.8</v>
      </c>
      <c r="Q194" s="636">
        <v>1</v>
      </c>
      <c r="R194" s="654" t="s">
        <v>5081</v>
      </c>
      <c r="S194" s="629" t="s">
        <v>3615</v>
      </c>
      <c r="T194" s="629" t="s">
        <v>4674</v>
      </c>
      <c r="U194" s="629" t="s">
        <v>5078</v>
      </c>
      <c r="V194" s="629" t="s">
        <v>5079</v>
      </c>
      <c r="X194" s="637" t="s">
        <v>3854</v>
      </c>
      <c r="Y194" s="637" t="s">
        <v>433</v>
      </c>
      <c r="AD194" s="640"/>
      <c r="AE194" s="640"/>
      <c r="AF194" s="640"/>
      <c r="AG194" s="640"/>
      <c r="AH194" s="640"/>
      <c r="AI194" s="640"/>
      <c r="AJ194" s="640"/>
      <c r="AK194" s="641"/>
    </row>
    <row r="195" spans="1:45" s="633" customFormat="1" ht="34.15" customHeight="1">
      <c r="A195" s="628" t="s">
        <v>3463</v>
      </c>
      <c r="B195" s="629" t="s">
        <v>3599</v>
      </c>
      <c r="C195" s="630" t="s">
        <v>4650</v>
      </c>
      <c r="D195" s="629" t="s">
        <v>4590</v>
      </c>
      <c r="E195" s="631" t="s">
        <v>4708</v>
      </c>
      <c r="F195" s="629" t="s">
        <v>5073</v>
      </c>
      <c r="G195" s="632" t="s">
        <v>5080</v>
      </c>
      <c r="H195" s="633" t="s">
        <v>5075</v>
      </c>
      <c r="I195" s="634" t="s">
        <v>3582</v>
      </c>
      <c r="J195" s="636">
        <v>0</v>
      </c>
      <c r="K195" s="636">
        <v>1</v>
      </c>
      <c r="L195" s="636">
        <v>0.1</v>
      </c>
      <c r="M195" s="636">
        <v>0.2</v>
      </c>
      <c r="N195" s="636">
        <v>0.4</v>
      </c>
      <c r="O195" s="636">
        <v>0.6</v>
      </c>
      <c r="P195" s="636">
        <v>0.8</v>
      </c>
      <c r="Q195" s="636">
        <v>1</v>
      </c>
      <c r="R195" s="654" t="s">
        <v>5081</v>
      </c>
      <c r="S195" s="629" t="s">
        <v>3615</v>
      </c>
      <c r="T195" s="629" t="s">
        <v>4692</v>
      </c>
      <c r="U195" s="629" t="s">
        <v>5078</v>
      </c>
      <c r="V195" s="629" t="s">
        <v>5079</v>
      </c>
      <c r="X195" s="637" t="s">
        <v>3854</v>
      </c>
      <c r="Y195" s="637" t="s">
        <v>433</v>
      </c>
      <c r="AA195" s="639"/>
      <c r="AD195" s="640"/>
      <c r="AE195" s="640"/>
      <c r="AF195" s="640"/>
      <c r="AG195" s="640"/>
      <c r="AH195" s="640"/>
      <c r="AI195" s="640"/>
      <c r="AJ195" s="640"/>
      <c r="AK195" s="641"/>
    </row>
    <row r="196" spans="1:45" s="633" customFormat="1" ht="34.15" customHeight="1">
      <c r="A196" s="628" t="s">
        <v>3463</v>
      </c>
      <c r="B196" s="629" t="s">
        <v>3599</v>
      </c>
      <c r="C196" s="630" t="s">
        <v>4650</v>
      </c>
      <c r="D196" s="629" t="s">
        <v>4590</v>
      </c>
      <c r="E196" s="631" t="s">
        <v>4708</v>
      </c>
      <c r="F196" s="629" t="s">
        <v>5073</v>
      </c>
      <c r="G196" s="632" t="s">
        <v>5080</v>
      </c>
      <c r="H196" s="633" t="s">
        <v>5075</v>
      </c>
      <c r="I196" s="634" t="s">
        <v>3582</v>
      </c>
      <c r="J196" s="636">
        <v>0</v>
      </c>
      <c r="K196" s="636">
        <v>1</v>
      </c>
      <c r="L196" s="636">
        <v>0.1</v>
      </c>
      <c r="M196" s="636">
        <v>0.2</v>
      </c>
      <c r="N196" s="636">
        <v>0.4</v>
      </c>
      <c r="O196" s="636">
        <v>0.6</v>
      </c>
      <c r="P196" s="636">
        <v>0.8</v>
      </c>
      <c r="Q196" s="636">
        <v>1</v>
      </c>
      <c r="R196" s="654" t="s">
        <v>5081</v>
      </c>
      <c r="S196" s="629" t="s">
        <v>3615</v>
      </c>
      <c r="T196" s="629" t="s">
        <v>4676</v>
      </c>
      <c r="U196" s="629" t="s">
        <v>5078</v>
      </c>
      <c r="V196" s="629" t="s">
        <v>5079</v>
      </c>
      <c r="X196" s="637" t="s">
        <v>3854</v>
      </c>
      <c r="Y196" s="637" t="s">
        <v>433</v>
      </c>
      <c r="AA196" s="639"/>
      <c r="AD196" s="640"/>
      <c r="AE196" s="640"/>
      <c r="AF196" s="640"/>
      <c r="AG196" s="640"/>
      <c r="AH196" s="640"/>
      <c r="AI196" s="640"/>
      <c r="AJ196" s="640"/>
      <c r="AK196" s="641"/>
    </row>
    <row r="197" spans="1:45" ht="57.75" customHeight="1">
      <c r="A197" s="592" t="s">
        <v>4529</v>
      </c>
      <c r="B197" s="593" t="s">
        <v>3599</v>
      </c>
      <c r="C197" s="594" t="s">
        <v>4650</v>
      </c>
      <c r="D197" s="593" t="s">
        <v>4590</v>
      </c>
      <c r="E197" s="595" t="s">
        <v>4708</v>
      </c>
      <c r="F197" s="593" t="s">
        <v>4530</v>
      </c>
      <c r="G197" s="596" t="s">
        <v>5134</v>
      </c>
      <c r="H197" s="581" t="s">
        <v>2278</v>
      </c>
      <c r="I197" s="597" t="s">
        <v>3434</v>
      </c>
      <c r="J197" s="600">
        <v>0</v>
      </c>
      <c r="K197" s="600">
        <v>1</v>
      </c>
      <c r="L197" s="601">
        <v>0.1</v>
      </c>
      <c r="M197" s="601">
        <v>0.2</v>
      </c>
      <c r="N197" s="601">
        <v>0.4</v>
      </c>
      <c r="O197" s="601">
        <v>0.6</v>
      </c>
      <c r="P197" s="601">
        <v>0.8</v>
      </c>
      <c r="Q197" s="601">
        <v>1</v>
      </c>
      <c r="R197" s="581" t="s">
        <v>4532</v>
      </c>
      <c r="S197" s="593" t="s">
        <v>3435</v>
      </c>
      <c r="T197" s="593" t="s">
        <v>5135</v>
      </c>
      <c r="U197" s="593" t="s">
        <v>5136</v>
      </c>
      <c r="V197" s="593" t="s">
        <v>4656</v>
      </c>
      <c r="W197" s="581"/>
      <c r="X197" s="581"/>
      <c r="Y197" s="581"/>
      <c r="Z197" s="581"/>
      <c r="AA197" s="580"/>
    </row>
    <row r="198" spans="1:45" ht="34.15" customHeight="1">
      <c r="A198" s="592" t="s">
        <v>4529</v>
      </c>
      <c r="B198" s="593" t="s">
        <v>3599</v>
      </c>
      <c r="C198" s="594" t="s">
        <v>4650</v>
      </c>
      <c r="D198" s="593" t="s">
        <v>4590</v>
      </c>
      <c r="E198" s="595" t="s">
        <v>4708</v>
      </c>
      <c r="F198" s="593" t="s">
        <v>4530</v>
      </c>
      <c r="G198" s="596" t="s">
        <v>5134</v>
      </c>
      <c r="H198" s="581" t="s">
        <v>2278</v>
      </c>
      <c r="I198" s="597" t="s">
        <v>3434</v>
      </c>
      <c r="J198" s="600">
        <v>0</v>
      </c>
      <c r="K198" s="600">
        <v>1</v>
      </c>
      <c r="L198" s="601">
        <v>0.1</v>
      </c>
      <c r="M198" s="601">
        <v>0.2</v>
      </c>
      <c r="N198" s="601">
        <v>0.4</v>
      </c>
      <c r="O198" s="601">
        <v>0.6</v>
      </c>
      <c r="P198" s="601">
        <v>0.8</v>
      </c>
      <c r="Q198" s="601">
        <v>1</v>
      </c>
      <c r="R198" s="581" t="s">
        <v>4532</v>
      </c>
      <c r="S198" s="593" t="s">
        <v>3435</v>
      </c>
      <c r="T198" s="593" t="s">
        <v>5137</v>
      </c>
      <c r="U198" s="593" t="s">
        <v>5136</v>
      </c>
      <c r="V198" s="593" t="s">
        <v>4656</v>
      </c>
      <c r="W198" s="581"/>
      <c r="X198" s="581"/>
      <c r="Y198" s="581"/>
      <c r="Z198" s="581"/>
      <c r="AA198" s="580"/>
    </row>
    <row r="199" spans="1:45" ht="34.15" customHeight="1">
      <c r="A199" s="592" t="s">
        <v>4529</v>
      </c>
      <c r="B199" s="593" t="s">
        <v>3599</v>
      </c>
      <c r="C199" s="594" t="s">
        <v>4650</v>
      </c>
      <c r="D199" s="593" t="s">
        <v>4590</v>
      </c>
      <c r="E199" s="595" t="s">
        <v>4708</v>
      </c>
      <c r="F199" s="593" t="s">
        <v>4530</v>
      </c>
      <c r="G199" s="596" t="s">
        <v>5134</v>
      </c>
      <c r="H199" s="581" t="s">
        <v>2278</v>
      </c>
      <c r="I199" s="597" t="s">
        <v>3434</v>
      </c>
      <c r="J199" s="600">
        <v>0</v>
      </c>
      <c r="K199" s="600">
        <v>1</v>
      </c>
      <c r="L199" s="601">
        <v>0.1</v>
      </c>
      <c r="M199" s="601">
        <v>0.2</v>
      </c>
      <c r="N199" s="601">
        <v>0.4</v>
      </c>
      <c r="O199" s="601">
        <v>0.6</v>
      </c>
      <c r="P199" s="601">
        <v>0.8</v>
      </c>
      <c r="Q199" s="601">
        <v>1</v>
      </c>
      <c r="R199" s="581" t="s">
        <v>4532</v>
      </c>
      <c r="S199" s="593" t="s">
        <v>3435</v>
      </c>
      <c r="T199" s="593" t="s">
        <v>5138</v>
      </c>
      <c r="U199" s="593" t="s">
        <v>5136</v>
      </c>
      <c r="V199" s="593" t="s">
        <v>4656</v>
      </c>
      <c r="W199" s="581"/>
      <c r="X199" s="581"/>
      <c r="Y199" s="581"/>
      <c r="Z199" s="581"/>
      <c r="AA199" s="580"/>
    </row>
    <row r="200" spans="1:45" s="653" customFormat="1" ht="57.75" customHeight="1">
      <c r="A200" s="628" t="s">
        <v>3645</v>
      </c>
      <c r="B200" s="629" t="s">
        <v>3599</v>
      </c>
      <c r="C200" s="630" t="s">
        <v>4650</v>
      </c>
      <c r="D200" s="629" t="s">
        <v>3655</v>
      </c>
      <c r="E200" s="631" t="s">
        <v>4677</v>
      </c>
      <c r="F200" s="629" t="s">
        <v>4678</v>
      </c>
      <c r="G200" s="632" t="s">
        <v>3308</v>
      </c>
      <c r="H200" s="633" t="s">
        <v>3645</v>
      </c>
      <c r="I200" s="634" t="s">
        <v>3434</v>
      </c>
      <c r="J200" s="636">
        <v>0</v>
      </c>
      <c r="K200" s="636">
        <v>1</v>
      </c>
      <c r="L200" s="636">
        <v>0.1</v>
      </c>
      <c r="M200" s="636">
        <v>0.2</v>
      </c>
      <c r="N200" s="636">
        <v>0.4</v>
      </c>
      <c r="O200" s="636">
        <v>0.6</v>
      </c>
      <c r="P200" s="636">
        <v>0.8</v>
      </c>
      <c r="Q200" s="636">
        <v>1</v>
      </c>
      <c r="R200" s="633" t="s">
        <v>3742</v>
      </c>
      <c r="S200" s="629">
        <v>2029</v>
      </c>
      <c r="T200" s="629" t="s">
        <v>4679</v>
      </c>
      <c r="U200" s="629" t="s">
        <v>4680</v>
      </c>
      <c r="V200" s="629" t="s">
        <v>4656</v>
      </c>
      <c r="W200" s="633"/>
      <c r="X200" s="633"/>
      <c r="Y200" s="633"/>
      <c r="Z200" s="633"/>
      <c r="AA200" s="639"/>
      <c r="AB200" s="633"/>
      <c r="AC200" s="633"/>
      <c r="AD200" s="633"/>
      <c r="AE200" s="633"/>
      <c r="AF200" s="633"/>
      <c r="AG200" s="633"/>
      <c r="AH200" s="633"/>
      <c r="AI200" s="640" t="e">
        <v>#N/A</v>
      </c>
      <c r="AJ200" s="640" t="e">
        <v>#N/A</v>
      </c>
      <c r="AK200" s="640" t="e">
        <v>#N/A</v>
      </c>
      <c r="AL200" s="640" t="e">
        <v>#N/A</v>
      </c>
      <c r="AM200" s="640" t="e">
        <v>#N/A</v>
      </c>
      <c r="AN200" s="640" t="e">
        <v>#N/A</v>
      </c>
      <c r="AO200" s="640" t="e">
        <v>#N/A</v>
      </c>
      <c r="AP200" s="641" t="s">
        <v>3438</v>
      </c>
      <c r="AQ200" s="633"/>
      <c r="AR200" s="633"/>
      <c r="AS200" s="633"/>
    </row>
    <row r="201" spans="1:45" s="641" customFormat="1" ht="34.15" customHeight="1">
      <c r="A201" s="628" t="s">
        <v>3645</v>
      </c>
      <c r="B201" s="629" t="s">
        <v>3599</v>
      </c>
      <c r="C201" s="630" t="s">
        <v>4650</v>
      </c>
      <c r="D201" s="629" t="s">
        <v>3655</v>
      </c>
      <c r="E201" s="631" t="s">
        <v>4677</v>
      </c>
      <c r="F201" s="629" t="s">
        <v>4678</v>
      </c>
      <c r="G201" s="632" t="s">
        <v>3308</v>
      </c>
      <c r="H201" s="633" t="s">
        <v>3645</v>
      </c>
      <c r="I201" s="634" t="s">
        <v>3434</v>
      </c>
      <c r="J201" s="636">
        <v>0</v>
      </c>
      <c r="K201" s="636">
        <v>1</v>
      </c>
      <c r="L201" s="636">
        <v>0.1</v>
      </c>
      <c r="M201" s="636">
        <v>0.2</v>
      </c>
      <c r="N201" s="636">
        <v>0.4</v>
      </c>
      <c r="O201" s="636">
        <v>0.6</v>
      </c>
      <c r="P201" s="636">
        <v>0.8</v>
      </c>
      <c r="Q201" s="636">
        <v>1</v>
      </c>
      <c r="R201" s="633" t="s">
        <v>3742</v>
      </c>
      <c r="S201" s="629">
        <v>2026</v>
      </c>
      <c r="T201" s="629" t="s">
        <v>4681</v>
      </c>
      <c r="U201" s="629" t="s">
        <v>4680</v>
      </c>
      <c r="V201" s="629" t="s">
        <v>4656</v>
      </c>
      <c r="W201" s="633"/>
      <c r="X201" s="633"/>
      <c r="Y201" s="633"/>
      <c r="Z201" s="633"/>
      <c r="AA201" s="639"/>
      <c r="AB201" s="633"/>
      <c r="AC201" s="633"/>
      <c r="AD201" s="633"/>
      <c r="AE201" s="633"/>
      <c r="AF201" s="633"/>
      <c r="AH201" s="633"/>
      <c r="AI201" s="640" t="e">
        <v>#N/A</v>
      </c>
      <c r="AJ201" s="640" t="e">
        <v>#N/A</v>
      </c>
      <c r="AK201" s="640" t="e">
        <v>#N/A</v>
      </c>
      <c r="AL201" s="640" t="e">
        <v>#N/A</v>
      </c>
      <c r="AM201" s="640" t="e">
        <v>#N/A</v>
      </c>
      <c r="AN201" s="640" t="e">
        <v>#N/A</v>
      </c>
      <c r="AO201" s="640" t="e">
        <v>#N/A</v>
      </c>
      <c r="AP201" s="641" t="s">
        <v>3438</v>
      </c>
    </row>
    <row r="202" spans="1:45" s="667" customFormat="1" ht="34.15" customHeight="1">
      <c r="A202" s="628" t="s">
        <v>3645</v>
      </c>
      <c r="B202" s="629" t="s">
        <v>3599</v>
      </c>
      <c r="C202" s="630" t="s">
        <v>4650</v>
      </c>
      <c r="D202" s="629" t="s">
        <v>3655</v>
      </c>
      <c r="E202" s="631" t="s">
        <v>4677</v>
      </c>
      <c r="F202" s="629" t="s">
        <v>4678</v>
      </c>
      <c r="G202" s="632" t="s">
        <v>3308</v>
      </c>
      <c r="H202" s="633" t="s">
        <v>3645</v>
      </c>
      <c r="I202" s="634" t="s">
        <v>3434</v>
      </c>
      <c r="J202" s="636">
        <v>0</v>
      </c>
      <c r="K202" s="636">
        <v>1</v>
      </c>
      <c r="L202" s="636">
        <v>0.1</v>
      </c>
      <c r="M202" s="636">
        <v>0.2</v>
      </c>
      <c r="N202" s="636">
        <v>0.4</v>
      </c>
      <c r="O202" s="636">
        <v>0.6</v>
      </c>
      <c r="P202" s="636">
        <v>0.8</v>
      </c>
      <c r="Q202" s="636">
        <v>1</v>
      </c>
      <c r="R202" s="633" t="s">
        <v>3742</v>
      </c>
      <c r="S202" s="629">
        <v>2027</v>
      </c>
      <c r="T202" s="629" t="s">
        <v>4682</v>
      </c>
      <c r="U202" s="629" t="s">
        <v>4680</v>
      </c>
      <c r="V202" s="629" t="s">
        <v>4656</v>
      </c>
      <c r="W202" s="633"/>
      <c r="X202" s="633"/>
      <c r="Y202" s="633"/>
      <c r="Z202" s="633"/>
      <c r="AA202" s="639"/>
      <c r="AB202" s="633"/>
      <c r="AC202" s="633"/>
      <c r="AD202" s="633"/>
      <c r="AE202" s="633"/>
      <c r="AF202" s="633"/>
      <c r="AH202" s="633"/>
      <c r="AI202" s="640" t="e">
        <v>#N/A</v>
      </c>
      <c r="AJ202" s="640" t="e">
        <v>#N/A</v>
      </c>
      <c r="AK202" s="640" t="e">
        <v>#N/A</v>
      </c>
      <c r="AL202" s="640" t="e">
        <v>#N/A</v>
      </c>
      <c r="AM202" s="640" t="e">
        <v>#N/A</v>
      </c>
      <c r="AN202" s="640" t="e">
        <v>#N/A</v>
      </c>
      <c r="AO202" s="640" t="e">
        <v>#N/A</v>
      </c>
      <c r="AP202" s="641" t="s">
        <v>3438</v>
      </c>
    </row>
    <row r="203" spans="1:45" s="640" customFormat="1" ht="34.15" customHeight="1">
      <c r="A203" s="628" t="s">
        <v>3645</v>
      </c>
      <c r="B203" s="629" t="s">
        <v>3599</v>
      </c>
      <c r="C203" s="630" t="s">
        <v>4650</v>
      </c>
      <c r="D203" s="629" t="s">
        <v>3655</v>
      </c>
      <c r="E203" s="631" t="s">
        <v>4677</v>
      </c>
      <c r="F203" s="629" t="s">
        <v>4678</v>
      </c>
      <c r="G203" s="632" t="s">
        <v>3308</v>
      </c>
      <c r="H203" s="633" t="s">
        <v>3645</v>
      </c>
      <c r="I203" s="634" t="s">
        <v>3434</v>
      </c>
      <c r="J203" s="636">
        <v>0</v>
      </c>
      <c r="K203" s="636">
        <v>1</v>
      </c>
      <c r="L203" s="636">
        <v>0.1</v>
      </c>
      <c r="M203" s="636">
        <v>0.2</v>
      </c>
      <c r="N203" s="636">
        <v>0.4</v>
      </c>
      <c r="O203" s="636">
        <v>0.6</v>
      </c>
      <c r="P203" s="636">
        <v>0.8</v>
      </c>
      <c r="Q203" s="636">
        <v>1</v>
      </c>
      <c r="R203" s="633" t="s">
        <v>3742</v>
      </c>
      <c r="S203" s="629">
        <v>2028</v>
      </c>
      <c r="T203" s="629" t="s">
        <v>4683</v>
      </c>
      <c r="U203" s="629" t="s">
        <v>4680</v>
      </c>
      <c r="V203" s="629" t="s">
        <v>4656</v>
      </c>
      <c r="W203" s="633"/>
      <c r="X203" s="633"/>
      <c r="Y203" s="633"/>
      <c r="Z203" s="633"/>
      <c r="AA203" s="683"/>
      <c r="AB203" s="684"/>
      <c r="AC203" s="684"/>
      <c r="AD203" s="684"/>
      <c r="AE203" s="684"/>
      <c r="AF203" s="684"/>
      <c r="AH203" s="633" t="s">
        <v>309</v>
      </c>
      <c r="AI203" s="640" t="s">
        <v>310</v>
      </c>
      <c r="AJ203" s="640" t="s">
        <v>835</v>
      </c>
      <c r="AK203" s="640" t="s">
        <v>1099</v>
      </c>
      <c r="AL203" s="640" t="s">
        <v>1673</v>
      </c>
      <c r="AM203" s="640" t="s">
        <v>63</v>
      </c>
      <c r="AN203" s="640" t="s">
        <v>2320</v>
      </c>
      <c r="AO203" s="640" t="s">
        <v>41</v>
      </c>
      <c r="AP203" s="640" t="s">
        <v>3442</v>
      </c>
    </row>
    <row r="204" spans="1:45" s="640" customFormat="1" ht="34.15" customHeight="1">
      <c r="A204" s="628" t="s">
        <v>3645</v>
      </c>
      <c r="B204" s="629" t="s">
        <v>3599</v>
      </c>
      <c r="C204" s="630" t="s">
        <v>4650</v>
      </c>
      <c r="D204" s="629" t="s">
        <v>3655</v>
      </c>
      <c r="E204" s="631" t="s">
        <v>4677</v>
      </c>
      <c r="F204" s="629" t="s">
        <v>4678</v>
      </c>
      <c r="G204" s="632" t="s">
        <v>4591</v>
      </c>
      <c r="H204" s="633" t="s">
        <v>3645</v>
      </c>
      <c r="I204" s="634" t="s">
        <v>3434</v>
      </c>
      <c r="J204" s="636">
        <v>0</v>
      </c>
      <c r="K204" s="636">
        <v>1</v>
      </c>
      <c r="L204" s="636">
        <v>0.1</v>
      </c>
      <c r="M204" s="636">
        <v>0.2</v>
      </c>
      <c r="N204" s="636">
        <v>0.4</v>
      </c>
      <c r="O204" s="636">
        <v>0.6</v>
      </c>
      <c r="P204" s="636">
        <v>0.8</v>
      </c>
      <c r="Q204" s="636">
        <v>1</v>
      </c>
      <c r="R204" s="633" t="s">
        <v>3742</v>
      </c>
      <c r="S204" s="629">
        <v>2025</v>
      </c>
      <c r="T204" s="629" t="s">
        <v>4684</v>
      </c>
      <c r="U204" s="629" t="s">
        <v>4680</v>
      </c>
      <c r="V204" s="629" t="s">
        <v>4656</v>
      </c>
      <c r="W204" s="633" t="s">
        <v>3744</v>
      </c>
      <c r="X204" s="633"/>
      <c r="Y204" s="633"/>
      <c r="Z204" s="633"/>
      <c r="AA204" s="683"/>
      <c r="AB204" s="684"/>
      <c r="AC204" s="684"/>
      <c r="AD204" s="684"/>
      <c r="AE204" s="684"/>
      <c r="AF204" s="684"/>
      <c r="AH204" s="633" t="s">
        <v>323</v>
      </c>
      <c r="AI204" s="640" t="s">
        <v>324</v>
      </c>
      <c r="AJ204" s="640" t="s">
        <v>546</v>
      </c>
      <c r="AK204" s="640" t="s">
        <v>658</v>
      </c>
      <c r="AL204" s="640" t="s">
        <v>462</v>
      </c>
      <c r="AM204" s="640" t="s">
        <v>63</v>
      </c>
      <c r="AN204" s="640" t="s">
        <v>2320</v>
      </c>
      <c r="AO204" s="640" t="s">
        <v>57</v>
      </c>
      <c r="AP204" s="640" t="s">
        <v>3442</v>
      </c>
    </row>
    <row r="205" spans="1:45" s="633" customFormat="1" ht="34.15" customHeight="1">
      <c r="A205" s="628" t="s">
        <v>3645</v>
      </c>
      <c r="B205" s="629" t="s">
        <v>3599</v>
      </c>
      <c r="C205" s="630" t="s">
        <v>4650</v>
      </c>
      <c r="D205" s="629" t="s">
        <v>3655</v>
      </c>
      <c r="E205" s="631" t="s">
        <v>4677</v>
      </c>
      <c r="F205" s="629" t="s">
        <v>4678</v>
      </c>
      <c r="G205" s="632" t="s">
        <v>3308</v>
      </c>
      <c r="H205" s="633" t="s">
        <v>3645</v>
      </c>
      <c r="I205" s="634" t="s">
        <v>3434</v>
      </c>
      <c r="J205" s="636">
        <v>0</v>
      </c>
      <c r="K205" s="636">
        <v>1</v>
      </c>
      <c r="L205" s="636">
        <v>0.1</v>
      </c>
      <c r="M205" s="636">
        <v>0.2</v>
      </c>
      <c r="N205" s="636">
        <v>0.4</v>
      </c>
      <c r="O205" s="636">
        <v>0.6</v>
      </c>
      <c r="P205" s="636">
        <v>0.8</v>
      </c>
      <c r="Q205" s="636">
        <v>1</v>
      </c>
      <c r="R205" s="633" t="s">
        <v>3742</v>
      </c>
      <c r="S205" s="629">
        <v>2030</v>
      </c>
      <c r="T205" s="629" t="s">
        <v>4685</v>
      </c>
      <c r="U205" s="629" t="s">
        <v>4680</v>
      </c>
      <c r="V205" s="629" t="s">
        <v>4656</v>
      </c>
      <c r="AA205" s="639"/>
      <c r="AI205" s="640" t="e">
        <v>#N/A</v>
      </c>
      <c r="AJ205" s="640" t="e">
        <v>#N/A</v>
      </c>
      <c r="AK205" s="640" t="e">
        <v>#N/A</v>
      </c>
      <c r="AL205" s="640" t="e">
        <v>#N/A</v>
      </c>
      <c r="AM205" s="640" t="e">
        <v>#N/A</v>
      </c>
      <c r="AN205" s="640" t="e">
        <v>#N/A</v>
      </c>
      <c r="AO205" s="640" t="e">
        <v>#N/A</v>
      </c>
      <c r="AP205" s="641" t="s">
        <v>3438</v>
      </c>
    </row>
    <row r="206" spans="1:45" s="584" customFormat="1" ht="34.15" customHeight="1">
      <c r="A206" s="592" t="s">
        <v>4317</v>
      </c>
      <c r="B206" s="593" t="s">
        <v>3599</v>
      </c>
      <c r="C206" s="594" t="s">
        <v>4650</v>
      </c>
      <c r="D206" s="593" t="s">
        <v>3655</v>
      </c>
      <c r="E206" s="595" t="s">
        <v>4677</v>
      </c>
      <c r="F206" s="593" t="s">
        <v>4327</v>
      </c>
      <c r="G206" s="596" t="s">
        <v>6952</v>
      </c>
      <c r="H206" s="581" t="s">
        <v>3645</v>
      </c>
      <c r="I206" s="597" t="s">
        <v>3434</v>
      </c>
      <c r="J206" s="600">
        <v>0</v>
      </c>
      <c r="K206" s="600">
        <v>1</v>
      </c>
      <c r="L206" s="601">
        <v>0.1</v>
      </c>
      <c r="M206" s="601">
        <v>0.2</v>
      </c>
      <c r="N206" s="601">
        <v>0.4</v>
      </c>
      <c r="O206" s="601">
        <v>0.6</v>
      </c>
      <c r="P206" s="601">
        <v>0.8</v>
      </c>
      <c r="Q206" s="601">
        <v>1</v>
      </c>
      <c r="R206" s="581"/>
      <c r="S206" s="593" t="s">
        <v>3435</v>
      </c>
      <c r="T206" s="593" t="s">
        <v>4672</v>
      </c>
      <c r="U206" s="593" t="s">
        <v>4687</v>
      </c>
      <c r="V206" s="593" t="s">
        <v>4656</v>
      </c>
      <c r="W206" s="581"/>
      <c r="X206" s="581"/>
      <c r="Y206" s="581"/>
      <c r="Z206" s="581"/>
      <c r="AA206" s="580"/>
      <c r="AB206" s="581"/>
      <c r="AC206" s="581"/>
      <c r="AD206" s="581"/>
      <c r="AE206" s="581"/>
      <c r="AF206" s="581"/>
      <c r="AH206" s="581"/>
      <c r="AI206" s="583" t="e">
        <v>#N/A</v>
      </c>
      <c r="AJ206" s="583" t="e">
        <v>#N/A</v>
      </c>
      <c r="AK206" s="583" t="e">
        <v>#N/A</v>
      </c>
      <c r="AL206" s="583" t="e">
        <v>#N/A</v>
      </c>
      <c r="AM206" s="583" t="e">
        <v>#N/A</v>
      </c>
      <c r="AN206" s="583" t="e">
        <v>#N/A</v>
      </c>
      <c r="AO206" s="583" t="e">
        <v>#N/A</v>
      </c>
      <c r="AP206" s="582" t="s">
        <v>3438</v>
      </c>
    </row>
    <row r="207" spans="1:45" s="616" customFormat="1" ht="34.15" customHeight="1">
      <c r="A207" s="592" t="s">
        <v>4317</v>
      </c>
      <c r="B207" s="593" t="s">
        <v>3599</v>
      </c>
      <c r="C207" s="594" t="s">
        <v>4650</v>
      </c>
      <c r="D207" s="593" t="s">
        <v>3655</v>
      </c>
      <c r="E207" s="595" t="s">
        <v>4677</v>
      </c>
      <c r="F207" s="593" t="s">
        <v>4327</v>
      </c>
      <c r="G207" s="596" t="s">
        <v>6952</v>
      </c>
      <c r="H207" s="581" t="s">
        <v>3645</v>
      </c>
      <c r="I207" s="597" t="s">
        <v>3434</v>
      </c>
      <c r="J207" s="600">
        <v>0</v>
      </c>
      <c r="K207" s="600">
        <v>1</v>
      </c>
      <c r="L207" s="601">
        <v>0.1</v>
      </c>
      <c r="M207" s="601">
        <v>0.2</v>
      </c>
      <c r="N207" s="601">
        <v>0.4</v>
      </c>
      <c r="O207" s="601">
        <v>0.6</v>
      </c>
      <c r="P207" s="601">
        <v>0.8</v>
      </c>
      <c r="Q207" s="601">
        <v>1</v>
      </c>
      <c r="R207" s="581"/>
      <c r="S207" s="593" t="s">
        <v>3435</v>
      </c>
      <c r="T207" s="593" t="s">
        <v>4674</v>
      </c>
      <c r="U207" s="593" t="s">
        <v>4687</v>
      </c>
      <c r="V207" s="593" t="s">
        <v>4656</v>
      </c>
      <c r="W207" s="581"/>
      <c r="X207" s="581"/>
      <c r="Y207" s="581"/>
      <c r="Z207" s="581"/>
      <c r="AA207" s="580"/>
      <c r="AB207" s="581"/>
      <c r="AC207" s="581"/>
      <c r="AD207" s="581"/>
      <c r="AE207" s="581"/>
      <c r="AF207" s="581"/>
      <c r="AG207" s="584"/>
      <c r="AH207" s="581"/>
      <c r="AI207" s="583" t="e">
        <v>#N/A</v>
      </c>
      <c r="AJ207" s="583" t="e">
        <v>#N/A</v>
      </c>
      <c r="AK207" s="583" t="e">
        <v>#N/A</v>
      </c>
      <c r="AL207" s="583" t="e">
        <v>#N/A</v>
      </c>
      <c r="AM207" s="583" t="e">
        <v>#N/A</v>
      </c>
      <c r="AN207" s="583" t="e">
        <v>#N/A</v>
      </c>
      <c r="AO207" s="583" t="e">
        <v>#N/A</v>
      </c>
      <c r="AP207" s="582" t="s">
        <v>3438</v>
      </c>
      <c r="AQ207" s="584"/>
      <c r="AR207" s="584"/>
      <c r="AS207" s="584"/>
    </row>
    <row r="208" spans="1:45" s="616" customFormat="1" ht="34.15" customHeight="1">
      <c r="A208" s="592" t="s">
        <v>4317</v>
      </c>
      <c r="B208" s="593" t="s">
        <v>3599</v>
      </c>
      <c r="C208" s="594" t="s">
        <v>4650</v>
      </c>
      <c r="D208" s="593" t="s">
        <v>3655</v>
      </c>
      <c r="E208" s="595" t="s">
        <v>4677</v>
      </c>
      <c r="F208" s="593" t="s">
        <v>4327</v>
      </c>
      <c r="G208" s="596" t="s">
        <v>6952</v>
      </c>
      <c r="H208" s="581" t="s">
        <v>3645</v>
      </c>
      <c r="I208" s="597" t="s">
        <v>3434</v>
      </c>
      <c r="J208" s="600">
        <v>0</v>
      </c>
      <c r="K208" s="600">
        <v>1</v>
      </c>
      <c r="L208" s="601">
        <v>0.1</v>
      </c>
      <c r="M208" s="601">
        <v>0.2</v>
      </c>
      <c r="N208" s="601">
        <v>0.4</v>
      </c>
      <c r="O208" s="601">
        <v>0.6</v>
      </c>
      <c r="P208" s="601">
        <v>0.8</v>
      </c>
      <c r="Q208" s="601">
        <v>1</v>
      </c>
      <c r="R208" s="581"/>
      <c r="S208" s="593" t="s">
        <v>3435</v>
      </c>
      <c r="T208" s="593" t="s">
        <v>4675</v>
      </c>
      <c r="U208" s="593" t="s">
        <v>4687</v>
      </c>
      <c r="V208" s="593" t="s">
        <v>4656</v>
      </c>
      <c r="W208" s="581"/>
      <c r="X208" s="581"/>
      <c r="Y208" s="581"/>
      <c r="Z208" s="581"/>
      <c r="AA208" s="580"/>
      <c r="AB208" s="581"/>
      <c r="AC208" s="581"/>
      <c r="AD208" s="581"/>
      <c r="AE208" s="581"/>
      <c r="AF208" s="581"/>
      <c r="AG208" s="584"/>
      <c r="AH208" s="581"/>
      <c r="AI208" s="583" t="e">
        <v>#N/A</v>
      </c>
      <c r="AJ208" s="583" t="e">
        <v>#N/A</v>
      </c>
      <c r="AK208" s="583" t="e">
        <v>#N/A</v>
      </c>
      <c r="AL208" s="583" t="e">
        <v>#N/A</v>
      </c>
      <c r="AM208" s="583" t="e">
        <v>#N/A</v>
      </c>
      <c r="AN208" s="583" t="e">
        <v>#N/A</v>
      </c>
      <c r="AO208" s="583" t="e">
        <v>#N/A</v>
      </c>
      <c r="AP208" s="582" t="s">
        <v>3438</v>
      </c>
      <c r="AQ208" s="584"/>
      <c r="AR208" s="584"/>
      <c r="AS208" s="584"/>
    </row>
    <row r="209" spans="1:45" s="616" customFormat="1" ht="34.15" customHeight="1">
      <c r="A209" s="592" t="s">
        <v>4317</v>
      </c>
      <c r="B209" s="593" t="s">
        <v>3599</v>
      </c>
      <c r="C209" s="594" t="s">
        <v>4650</v>
      </c>
      <c r="D209" s="593" t="s">
        <v>3655</v>
      </c>
      <c r="E209" s="595" t="s">
        <v>4677</v>
      </c>
      <c r="F209" s="593" t="s">
        <v>4327</v>
      </c>
      <c r="G209" s="596" t="s">
        <v>6952</v>
      </c>
      <c r="H209" s="581" t="s">
        <v>3645</v>
      </c>
      <c r="I209" s="597" t="s">
        <v>3434</v>
      </c>
      <c r="J209" s="600">
        <v>0</v>
      </c>
      <c r="K209" s="600">
        <v>1</v>
      </c>
      <c r="L209" s="601">
        <v>0.1</v>
      </c>
      <c r="M209" s="601">
        <v>0.2</v>
      </c>
      <c r="N209" s="601">
        <v>0.4</v>
      </c>
      <c r="O209" s="601">
        <v>0.6</v>
      </c>
      <c r="P209" s="601">
        <v>0.8</v>
      </c>
      <c r="Q209" s="601">
        <v>1</v>
      </c>
      <c r="R209" s="581"/>
      <c r="S209" s="593" t="s">
        <v>3435</v>
      </c>
      <c r="T209" s="593" t="s">
        <v>4676</v>
      </c>
      <c r="U209" s="593" t="s">
        <v>4687</v>
      </c>
      <c r="V209" s="593" t="s">
        <v>4656</v>
      </c>
      <c r="W209" s="581"/>
      <c r="X209" s="581"/>
      <c r="Y209" s="581"/>
      <c r="Z209" s="581"/>
      <c r="AA209" s="580"/>
      <c r="AB209" s="581"/>
      <c r="AC209" s="581"/>
      <c r="AD209" s="581"/>
      <c r="AE209" s="581"/>
      <c r="AF209" s="581"/>
      <c r="AG209" s="584"/>
      <c r="AH209" s="581"/>
      <c r="AI209" s="583" t="e">
        <v>#N/A</v>
      </c>
      <c r="AJ209" s="583" t="e">
        <v>#N/A</v>
      </c>
      <c r="AK209" s="583" t="e">
        <v>#N/A</v>
      </c>
      <c r="AL209" s="583" t="e">
        <v>#N/A</v>
      </c>
      <c r="AM209" s="583" t="e">
        <v>#N/A</v>
      </c>
      <c r="AN209" s="583" t="e">
        <v>#N/A</v>
      </c>
      <c r="AO209" s="583" t="e">
        <v>#N/A</v>
      </c>
      <c r="AP209" s="582" t="s">
        <v>3438</v>
      </c>
      <c r="AQ209" s="584"/>
      <c r="AR209" s="584"/>
      <c r="AS209" s="584"/>
    </row>
    <row r="210" spans="1:45" ht="85.5" customHeight="1">
      <c r="A210" s="628" t="s">
        <v>3654</v>
      </c>
      <c r="B210" s="629" t="s">
        <v>3599</v>
      </c>
      <c r="C210" s="630" t="s">
        <v>4650</v>
      </c>
      <c r="D210" s="629" t="s">
        <v>3655</v>
      </c>
      <c r="E210" s="631" t="s">
        <v>4677</v>
      </c>
      <c r="F210" s="629" t="s">
        <v>3657</v>
      </c>
      <c r="G210" s="632" t="s">
        <v>3274</v>
      </c>
      <c r="H210" s="633" t="s">
        <v>3645</v>
      </c>
      <c r="I210" s="634" t="s">
        <v>3434</v>
      </c>
      <c r="J210" s="635">
        <v>0</v>
      </c>
      <c r="K210" s="635">
        <v>1</v>
      </c>
      <c r="L210" s="636">
        <v>0.1</v>
      </c>
      <c r="M210" s="636">
        <v>0.2</v>
      </c>
      <c r="N210" s="636">
        <v>0.4</v>
      </c>
      <c r="O210" s="636">
        <v>0.6</v>
      </c>
      <c r="P210" s="636">
        <v>0.8</v>
      </c>
      <c r="Q210" s="636">
        <v>1</v>
      </c>
      <c r="R210" s="633" t="s">
        <v>4772</v>
      </c>
      <c r="S210" s="629">
        <v>2025</v>
      </c>
      <c r="T210" s="629" t="s">
        <v>4773</v>
      </c>
      <c r="U210" s="629" t="s">
        <v>4687</v>
      </c>
      <c r="V210" s="629" t="s">
        <v>4656</v>
      </c>
      <c r="W210" s="633"/>
      <c r="X210" s="633"/>
      <c r="Y210" s="633"/>
      <c r="Z210" s="633"/>
      <c r="AA210" s="580"/>
      <c r="AG210" s="581"/>
      <c r="AI210" s="583" t="e">
        <v>#N/A</v>
      </c>
      <c r="AJ210" s="583" t="e">
        <v>#N/A</v>
      </c>
      <c r="AK210" s="583" t="e">
        <v>#N/A</v>
      </c>
      <c r="AL210" s="583" t="e">
        <v>#N/A</v>
      </c>
      <c r="AM210" s="583" t="e">
        <v>#N/A</v>
      </c>
      <c r="AN210" s="583" t="e">
        <v>#N/A</v>
      </c>
      <c r="AO210" s="583" t="e">
        <v>#N/A</v>
      </c>
      <c r="AP210" s="581" t="s">
        <v>3626</v>
      </c>
    </row>
    <row r="211" spans="1:45" ht="34.15" customHeight="1">
      <c r="A211" s="628" t="s">
        <v>3654</v>
      </c>
      <c r="B211" s="629" t="s">
        <v>3599</v>
      </c>
      <c r="C211" s="630" t="s">
        <v>4650</v>
      </c>
      <c r="D211" s="629" t="s">
        <v>3655</v>
      </c>
      <c r="E211" s="631" t="s">
        <v>4677</v>
      </c>
      <c r="F211" s="629" t="s">
        <v>3657</v>
      </c>
      <c r="G211" s="632" t="s">
        <v>3274</v>
      </c>
      <c r="H211" s="633" t="s">
        <v>3645</v>
      </c>
      <c r="I211" s="634" t="s">
        <v>3434</v>
      </c>
      <c r="J211" s="635">
        <v>0</v>
      </c>
      <c r="K211" s="635">
        <v>1</v>
      </c>
      <c r="L211" s="636">
        <v>0.1</v>
      </c>
      <c r="M211" s="636">
        <v>0.2</v>
      </c>
      <c r="N211" s="636">
        <v>0.4</v>
      </c>
      <c r="O211" s="636">
        <v>0.6</v>
      </c>
      <c r="P211" s="636">
        <v>0.8</v>
      </c>
      <c r="Q211" s="636">
        <v>1</v>
      </c>
      <c r="R211" s="633" t="s">
        <v>4772</v>
      </c>
      <c r="S211" s="629" t="s">
        <v>3615</v>
      </c>
      <c r="T211" s="629" t="s">
        <v>4774</v>
      </c>
      <c r="U211" s="629" t="s">
        <v>4687</v>
      </c>
      <c r="V211" s="629" t="s">
        <v>4656</v>
      </c>
      <c r="W211" s="633"/>
      <c r="X211" s="633"/>
      <c r="Y211" s="633"/>
      <c r="Z211" s="633"/>
      <c r="AA211" s="580"/>
      <c r="AG211" s="581"/>
      <c r="AI211" s="583" t="e">
        <v>#N/A</v>
      </c>
      <c r="AJ211" s="583" t="e">
        <v>#N/A</v>
      </c>
      <c r="AK211" s="583" t="e">
        <v>#N/A</v>
      </c>
      <c r="AL211" s="583" t="e">
        <v>#N/A</v>
      </c>
      <c r="AM211" s="583" t="e">
        <v>#N/A</v>
      </c>
      <c r="AN211" s="583" t="e">
        <v>#N/A</v>
      </c>
      <c r="AO211" s="583" t="e">
        <v>#N/A</v>
      </c>
      <c r="AP211" s="582" t="s">
        <v>3438</v>
      </c>
    </row>
    <row r="212" spans="1:45" ht="249.75" customHeight="1">
      <c r="A212" s="592" t="s">
        <v>3620</v>
      </c>
      <c r="B212" s="593" t="s">
        <v>3599</v>
      </c>
      <c r="C212" s="594" t="s">
        <v>4650</v>
      </c>
      <c r="D212" s="593" t="s">
        <v>3655</v>
      </c>
      <c r="E212" s="595" t="s">
        <v>4677</v>
      </c>
      <c r="F212" s="593" t="s">
        <v>3667</v>
      </c>
      <c r="G212" s="596" t="s">
        <v>3278</v>
      </c>
      <c r="H212" s="581" t="s">
        <v>2926</v>
      </c>
      <c r="I212" s="597" t="s">
        <v>3434</v>
      </c>
      <c r="J212" s="600">
        <v>0</v>
      </c>
      <c r="K212" s="600">
        <v>1</v>
      </c>
      <c r="L212" s="601">
        <v>0.1</v>
      </c>
      <c r="M212" s="601">
        <v>0.2</v>
      </c>
      <c r="N212" s="601">
        <v>0.4</v>
      </c>
      <c r="O212" s="601">
        <v>0.6</v>
      </c>
      <c r="P212" s="601">
        <v>0.8</v>
      </c>
      <c r="Q212" s="601">
        <v>1</v>
      </c>
      <c r="R212" s="581" t="s">
        <v>3668</v>
      </c>
      <c r="S212" s="593">
        <v>2025</v>
      </c>
      <c r="T212" s="593" t="s">
        <v>3669</v>
      </c>
      <c r="U212" s="593" t="s">
        <v>4775</v>
      </c>
      <c r="V212" s="593" t="s">
        <v>4656</v>
      </c>
      <c r="W212" s="581"/>
      <c r="X212" s="581"/>
      <c r="Y212" s="581"/>
      <c r="Z212" s="581"/>
      <c r="AA212" s="580"/>
      <c r="AG212" s="581"/>
      <c r="AI212" s="583" t="e">
        <v>#N/A</v>
      </c>
      <c r="AJ212" s="583" t="e">
        <v>#N/A</v>
      </c>
      <c r="AK212" s="583" t="e">
        <v>#N/A</v>
      </c>
      <c r="AL212" s="583" t="e">
        <v>#N/A</v>
      </c>
      <c r="AM212" s="583" t="e">
        <v>#N/A</v>
      </c>
      <c r="AN212" s="583" t="e">
        <v>#N/A</v>
      </c>
      <c r="AO212" s="583" t="e">
        <v>#N/A</v>
      </c>
      <c r="AP212" s="581" t="s">
        <v>3626</v>
      </c>
    </row>
    <row r="213" spans="1:45" ht="34.15" customHeight="1">
      <c r="A213" s="592" t="s">
        <v>3620</v>
      </c>
      <c r="B213" s="593" t="s">
        <v>3599</v>
      </c>
      <c r="C213" s="594" t="s">
        <v>4650</v>
      </c>
      <c r="D213" s="593" t="s">
        <v>3655</v>
      </c>
      <c r="E213" s="595" t="s">
        <v>4677</v>
      </c>
      <c r="F213" s="593" t="s">
        <v>3667</v>
      </c>
      <c r="G213" s="596" t="s">
        <v>3278</v>
      </c>
      <c r="H213" s="581" t="s">
        <v>2926</v>
      </c>
      <c r="I213" s="597" t="s">
        <v>3434</v>
      </c>
      <c r="J213" s="600">
        <v>0</v>
      </c>
      <c r="K213" s="600">
        <v>1</v>
      </c>
      <c r="L213" s="601">
        <v>0.1</v>
      </c>
      <c r="M213" s="601">
        <v>0.2</v>
      </c>
      <c r="N213" s="601">
        <v>0.4</v>
      </c>
      <c r="O213" s="601">
        <v>0.6</v>
      </c>
      <c r="P213" s="601">
        <v>0.8</v>
      </c>
      <c r="Q213" s="601">
        <v>1</v>
      </c>
      <c r="R213" s="581" t="s">
        <v>3668</v>
      </c>
      <c r="S213" s="593" t="s">
        <v>3435</v>
      </c>
      <c r="T213" s="593" t="s">
        <v>3671</v>
      </c>
      <c r="U213" s="593" t="s">
        <v>4775</v>
      </c>
      <c r="V213" s="593" t="s">
        <v>4656</v>
      </c>
      <c r="W213" s="581"/>
      <c r="X213" s="581"/>
      <c r="Y213" s="581"/>
      <c r="Z213" s="581"/>
      <c r="AA213" s="580"/>
      <c r="AG213" s="581"/>
      <c r="AI213" s="583" t="e">
        <v>#N/A</v>
      </c>
      <c r="AJ213" s="583" t="e">
        <v>#N/A</v>
      </c>
      <c r="AK213" s="583" t="e">
        <v>#N/A</v>
      </c>
      <c r="AL213" s="583" t="e">
        <v>#N/A</v>
      </c>
      <c r="AM213" s="583" t="e">
        <v>#N/A</v>
      </c>
      <c r="AN213" s="583" t="e">
        <v>#N/A</v>
      </c>
      <c r="AO213" s="583" t="e">
        <v>#N/A</v>
      </c>
      <c r="AP213" s="582" t="s">
        <v>3438</v>
      </c>
    </row>
    <row r="214" spans="1:45" ht="34.15" customHeight="1">
      <c r="A214" s="592" t="s">
        <v>3620</v>
      </c>
      <c r="B214" s="593" t="s">
        <v>3599</v>
      </c>
      <c r="C214" s="594" t="s">
        <v>4650</v>
      </c>
      <c r="D214" s="593" t="s">
        <v>3655</v>
      </c>
      <c r="E214" s="595" t="s">
        <v>4677</v>
      </c>
      <c r="F214" s="593" t="s">
        <v>3667</v>
      </c>
      <c r="G214" s="596" t="s">
        <v>3278</v>
      </c>
      <c r="H214" s="581" t="s">
        <v>2926</v>
      </c>
      <c r="I214" s="597" t="s">
        <v>3434</v>
      </c>
      <c r="J214" s="600">
        <v>0</v>
      </c>
      <c r="K214" s="600">
        <v>1</v>
      </c>
      <c r="L214" s="601">
        <v>0.1</v>
      </c>
      <c r="M214" s="601">
        <v>0.2</v>
      </c>
      <c r="N214" s="601">
        <v>0.4</v>
      </c>
      <c r="O214" s="601">
        <v>0.6</v>
      </c>
      <c r="P214" s="601">
        <v>0.8</v>
      </c>
      <c r="Q214" s="601">
        <v>1</v>
      </c>
      <c r="R214" s="581" t="s">
        <v>3668</v>
      </c>
      <c r="S214" s="593">
        <v>2030</v>
      </c>
      <c r="T214" s="593" t="s">
        <v>3673</v>
      </c>
      <c r="U214" s="593" t="s">
        <v>4775</v>
      </c>
      <c r="V214" s="593" t="s">
        <v>4656</v>
      </c>
      <c r="W214" s="581"/>
      <c r="X214" s="581"/>
      <c r="Y214" s="581"/>
      <c r="Z214" s="581"/>
      <c r="AA214" s="580"/>
      <c r="AG214" s="581"/>
      <c r="AI214" s="583" t="e">
        <v>#N/A</v>
      </c>
      <c r="AJ214" s="583" t="e">
        <v>#N/A</v>
      </c>
      <c r="AK214" s="583" t="e">
        <v>#N/A</v>
      </c>
      <c r="AL214" s="583" t="e">
        <v>#N/A</v>
      </c>
      <c r="AM214" s="583" t="e">
        <v>#N/A</v>
      </c>
      <c r="AN214" s="583" t="e">
        <v>#N/A</v>
      </c>
      <c r="AO214" s="583" t="e">
        <v>#N/A</v>
      </c>
      <c r="AP214" s="582" t="s">
        <v>3438</v>
      </c>
    </row>
    <row r="215" spans="1:45" ht="248.25" customHeight="1">
      <c r="A215" s="628" t="s">
        <v>3463</v>
      </c>
      <c r="B215" s="629" t="s">
        <v>3599</v>
      </c>
      <c r="C215" s="630" t="s">
        <v>4650</v>
      </c>
      <c r="D215" s="629" t="s">
        <v>3655</v>
      </c>
      <c r="E215" s="631" t="s">
        <v>4677</v>
      </c>
      <c r="F215" s="629" t="s">
        <v>3676</v>
      </c>
      <c r="G215" s="632" t="s">
        <v>3677</v>
      </c>
      <c r="H215" s="633" t="s">
        <v>3205</v>
      </c>
      <c r="I215" s="634" t="s">
        <v>3434</v>
      </c>
      <c r="J215" s="635">
        <v>0</v>
      </c>
      <c r="K215" s="635">
        <v>1</v>
      </c>
      <c r="L215" s="636">
        <v>0.1</v>
      </c>
      <c r="M215" s="636">
        <v>0.2</v>
      </c>
      <c r="N215" s="636">
        <v>0.4</v>
      </c>
      <c r="O215" s="636">
        <v>0.6</v>
      </c>
      <c r="P215" s="636">
        <v>0.8</v>
      </c>
      <c r="Q215" s="636">
        <v>1</v>
      </c>
      <c r="R215" s="633" t="s">
        <v>4776</v>
      </c>
      <c r="S215" s="629" t="s">
        <v>3435</v>
      </c>
      <c r="T215" s="629" t="s">
        <v>4777</v>
      </c>
      <c r="U215" s="629" t="s">
        <v>4680</v>
      </c>
      <c r="V215" s="629" t="s">
        <v>4656</v>
      </c>
      <c r="W215" s="633"/>
      <c r="X215" s="633"/>
      <c r="Y215" s="633"/>
      <c r="Z215" s="633"/>
      <c r="AA215" s="580"/>
      <c r="AG215" s="581"/>
      <c r="AI215" s="583" t="e">
        <v>#N/A</v>
      </c>
      <c r="AJ215" s="583" t="e">
        <v>#N/A</v>
      </c>
      <c r="AK215" s="583" t="e">
        <v>#N/A</v>
      </c>
      <c r="AL215" s="583" t="e">
        <v>#N/A</v>
      </c>
      <c r="AM215" s="583" t="e">
        <v>#N/A</v>
      </c>
      <c r="AN215" s="583" t="e">
        <v>#N/A</v>
      </c>
      <c r="AO215" s="583" t="e">
        <v>#N/A</v>
      </c>
      <c r="AP215" s="582" t="s">
        <v>3438</v>
      </c>
      <c r="AR215" s="581" t="s">
        <v>3703</v>
      </c>
      <c r="AS215" s="581" t="s">
        <v>3704</v>
      </c>
    </row>
    <row r="216" spans="1:45" ht="34.15" customHeight="1">
      <c r="A216" s="628" t="s">
        <v>3463</v>
      </c>
      <c r="B216" s="629" t="s">
        <v>3599</v>
      </c>
      <c r="C216" s="630" t="s">
        <v>4650</v>
      </c>
      <c r="D216" s="629" t="s">
        <v>3655</v>
      </c>
      <c r="E216" s="631" t="s">
        <v>4677</v>
      </c>
      <c r="F216" s="629" t="s">
        <v>3676</v>
      </c>
      <c r="G216" s="632" t="s">
        <v>3677</v>
      </c>
      <c r="H216" s="633" t="s">
        <v>3205</v>
      </c>
      <c r="I216" s="634" t="s">
        <v>3434</v>
      </c>
      <c r="J216" s="635">
        <v>0</v>
      </c>
      <c r="K216" s="635">
        <v>1</v>
      </c>
      <c r="L216" s="636">
        <v>0.1</v>
      </c>
      <c r="M216" s="636">
        <v>0.2</v>
      </c>
      <c r="N216" s="636">
        <v>0.4</v>
      </c>
      <c r="O216" s="636">
        <v>0.6</v>
      </c>
      <c r="P216" s="636">
        <v>0.8</v>
      </c>
      <c r="Q216" s="636">
        <v>1</v>
      </c>
      <c r="R216" s="633" t="s">
        <v>4776</v>
      </c>
      <c r="S216" s="629" t="s">
        <v>3435</v>
      </c>
      <c r="T216" s="629" t="s">
        <v>4778</v>
      </c>
      <c r="U216" s="629" t="s">
        <v>4680</v>
      </c>
      <c r="V216" s="629" t="s">
        <v>4656</v>
      </c>
      <c r="W216" s="633"/>
      <c r="X216" s="633"/>
      <c r="Y216" s="633"/>
      <c r="Z216" s="633"/>
      <c r="AA216" s="580"/>
      <c r="AG216" s="581"/>
      <c r="AI216" s="583" t="e">
        <v>#N/A</v>
      </c>
      <c r="AJ216" s="583" t="e">
        <v>#N/A</v>
      </c>
      <c r="AK216" s="583" t="e">
        <v>#N/A</v>
      </c>
      <c r="AL216" s="583" t="e">
        <v>#N/A</v>
      </c>
      <c r="AM216" s="583" t="e">
        <v>#N/A</v>
      </c>
      <c r="AN216" s="583" t="e">
        <v>#N/A</v>
      </c>
      <c r="AO216" s="583" t="e">
        <v>#N/A</v>
      </c>
      <c r="AP216" s="582" t="s">
        <v>3438</v>
      </c>
      <c r="AR216" s="581" t="s">
        <v>3703</v>
      </c>
      <c r="AS216" s="581" t="s">
        <v>3704</v>
      </c>
    </row>
    <row r="217" spans="1:45" ht="34.15" customHeight="1">
      <c r="A217" s="628" t="s">
        <v>3463</v>
      </c>
      <c r="B217" s="629" t="s">
        <v>3599</v>
      </c>
      <c r="C217" s="630" t="s">
        <v>4650</v>
      </c>
      <c r="D217" s="629" t="s">
        <v>3655</v>
      </c>
      <c r="E217" s="631" t="s">
        <v>4677</v>
      </c>
      <c r="F217" s="629" t="s">
        <v>3676</v>
      </c>
      <c r="G217" s="632" t="s">
        <v>3677</v>
      </c>
      <c r="H217" s="633" t="s">
        <v>3205</v>
      </c>
      <c r="I217" s="634" t="s">
        <v>3434</v>
      </c>
      <c r="J217" s="635">
        <v>0</v>
      </c>
      <c r="K217" s="635">
        <v>1</v>
      </c>
      <c r="L217" s="636">
        <v>0.1</v>
      </c>
      <c r="M217" s="636">
        <v>0.2</v>
      </c>
      <c r="N217" s="636">
        <v>0.4</v>
      </c>
      <c r="O217" s="636">
        <v>0.6</v>
      </c>
      <c r="P217" s="636">
        <v>0.8</v>
      </c>
      <c r="Q217" s="636">
        <v>1</v>
      </c>
      <c r="R217" s="633" t="s">
        <v>4776</v>
      </c>
      <c r="S217" s="629" t="s">
        <v>3435</v>
      </c>
      <c r="T217" s="629" t="s">
        <v>4779</v>
      </c>
      <c r="U217" s="629" t="s">
        <v>4680</v>
      </c>
      <c r="V217" s="629" t="s">
        <v>4656</v>
      </c>
      <c r="W217" s="633"/>
      <c r="X217" s="633"/>
      <c r="Y217" s="633"/>
      <c r="Z217" s="633"/>
      <c r="AA217" s="580"/>
      <c r="AG217" s="581"/>
      <c r="AI217" s="583" t="e">
        <v>#N/A</v>
      </c>
      <c r="AJ217" s="583" t="e">
        <v>#N/A</v>
      </c>
      <c r="AK217" s="583" t="e">
        <v>#N/A</v>
      </c>
      <c r="AL217" s="583" t="e">
        <v>#N/A</v>
      </c>
      <c r="AM217" s="583" t="e">
        <v>#N/A</v>
      </c>
      <c r="AN217" s="583" t="e">
        <v>#N/A</v>
      </c>
      <c r="AO217" s="583" t="e">
        <v>#N/A</v>
      </c>
      <c r="AP217" s="581" t="s">
        <v>3626</v>
      </c>
      <c r="AR217" s="581" t="s">
        <v>3703</v>
      </c>
      <c r="AS217" s="581" t="s">
        <v>3704</v>
      </c>
    </row>
    <row r="218" spans="1:45" ht="34.15" customHeight="1">
      <c r="A218" s="628" t="s">
        <v>3463</v>
      </c>
      <c r="B218" s="629" t="s">
        <v>3599</v>
      </c>
      <c r="C218" s="630" t="s">
        <v>4650</v>
      </c>
      <c r="D218" s="629" t="s">
        <v>3655</v>
      </c>
      <c r="E218" s="631" t="s">
        <v>4677</v>
      </c>
      <c r="F218" s="629" t="s">
        <v>3676</v>
      </c>
      <c r="G218" s="632" t="s">
        <v>3677</v>
      </c>
      <c r="H218" s="633" t="s">
        <v>3205</v>
      </c>
      <c r="I218" s="634" t="s">
        <v>3434</v>
      </c>
      <c r="J218" s="635">
        <v>0</v>
      </c>
      <c r="K218" s="635">
        <v>1</v>
      </c>
      <c r="L218" s="635">
        <v>0.1</v>
      </c>
      <c r="M218" s="635">
        <v>0.2</v>
      </c>
      <c r="N218" s="635">
        <v>0.4</v>
      </c>
      <c r="O218" s="635">
        <v>0.6</v>
      </c>
      <c r="P218" s="635">
        <v>0.8</v>
      </c>
      <c r="Q218" s="635">
        <v>1</v>
      </c>
      <c r="R218" s="633" t="s">
        <v>4776</v>
      </c>
      <c r="S218" s="629" t="s">
        <v>3435</v>
      </c>
      <c r="T218" s="629" t="s">
        <v>4780</v>
      </c>
      <c r="U218" s="629" t="s">
        <v>4680</v>
      </c>
      <c r="V218" s="629" t="s">
        <v>4656</v>
      </c>
      <c r="W218" s="633"/>
      <c r="X218" s="633"/>
      <c r="Y218" s="633"/>
      <c r="Z218" s="633"/>
      <c r="AA218" s="580"/>
      <c r="AG218" s="581"/>
      <c r="AH218" s="581" t="s">
        <v>83</v>
      </c>
      <c r="AI218" s="583" t="s">
        <v>84</v>
      </c>
      <c r="AJ218" s="583" t="s">
        <v>1317</v>
      </c>
      <c r="AK218" s="583" t="s">
        <v>1318</v>
      </c>
      <c r="AL218" s="583" t="s">
        <v>977</v>
      </c>
      <c r="AM218" s="583" t="s">
        <v>26</v>
      </c>
      <c r="AN218" s="583" t="s">
        <v>1322</v>
      </c>
      <c r="AO218" s="583" t="s">
        <v>41</v>
      </c>
      <c r="AP218" s="583" t="s">
        <v>3442</v>
      </c>
    </row>
    <row r="219" spans="1:45" ht="43.5" customHeight="1">
      <c r="A219" s="592" t="s">
        <v>3419</v>
      </c>
      <c r="B219" s="593" t="s">
        <v>3599</v>
      </c>
      <c r="C219" s="594" t="s">
        <v>4650</v>
      </c>
      <c r="D219" s="593" t="s">
        <v>3655</v>
      </c>
      <c r="E219" s="595" t="s">
        <v>4677</v>
      </c>
      <c r="F219" s="593" t="s">
        <v>3682</v>
      </c>
      <c r="G219" s="596" t="s">
        <v>3235</v>
      </c>
      <c r="H219" s="581" t="s">
        <v>3426</v>
      </c>
      <c r="I219" s="597" t="s">
        <v>3434</v>
      </c>
      <c r="J219" s="581">
        <v>0</v>
      </c>
      <c r="K219" s="581">
        <v>40</v>
      </c>
      <c r="L219" s="618">
        <v>0.1666</v>
      </c>
      <c r="M219" s="618">
        <v>0.1666</v>
      </c>
      <c r="N219" s="618">
        <v>0.1666</v>
      </c>
      <c r="O219" s="618">
        <v>0.1666</v>
      </c>
      <c r="P219" s="618">
        <v>0.1666</v>
      </c>
      <c r="Q219" s="618">
        <v>0.1666</v>
      </c>
      <c r="R219" s="581" t="s">
        <v>3512</v>
      </c>
      <c r="S219" s="593" t="s">
        <v>3435</v>
      </c>
      <c r="T219" s="593" t="s">
        <v>3683</v>
      </c>
      <c r="U219" s="593" t="s">
        <v>4781</v>
      </c>
      <c r="V219" s="593" t="s">
        <v>4656</v>
      </c>
      <c r="AA219" s="580"/>
      <c r="AG219" s="581"/>
      <c r="AH219" s="581" t="s">
        <v>91</v>
      </c>
      <c r="AI219" s="583" t="s">
        <v>92</v>
      </c>
      <c r="AJ219" s="583" t="s">
        <v>790</v>
      </c>
      <c r="AK219" s="583" t="s">
        <v>1108</v>
      </c>
      <c r="AL219" s="583" t="s">
        <v>977</v>
      </c>
      <c r="AM219" s="583" t="s">
        <v>26</v>
      </c>
      <c r="AN219" s="583" t="s">
        <v>1372</v>
      </c>
      <c r="AO219" s="583" t="s">
        <v>41</v>
      </c>
      <c r="AP219" s="583" t="s">
        <v>3442</v>
      </c>
    </row>
    <row r="220" spans="1:45" ht="34.15" customHeight="1">
      <c r="A220" s="592" t="s">
        <v>3419</v>
      </c>
      <c r="B220" s="593" t="s">
        <v>3599</v>
      </c>
      <c r="C220" s="594" t="s">
        <v>4650</v>
      </c>
      <c r="D220" s="593" t="s">
        <v>3655</v>
      </c>
      <c r="E220" s="595" t="s">
        <v>4677</v>
      </c>
      <c r="F220" s="593" t="s">
        <v>3682</v>
      </c>
      <c r="G220" s="596" t="s">
        <v>3235</v>
      </c>
      <c r="H220" s="581" t="s">
        <v>3426</v>
      </c>
      <c r="I220" s="597" t="s">
        <v>3434</v>
      </c>
      <c r="J220" s="581">
        <v>0</v>
      </c>
      <c r="K220" s="581">
        <v>40</v>
      </c>
      <c r="L220" s="618">
        <v>0.1666</v>
      </c>
      <c r="M220" s="618">
        <v>0.1666</v>
      </c>
      <c r="N220" s="618">
        <v>0.1666</v>
      </c>
      <c r="O220" s="618">
        <v>0.1666</v>
      </c>
      <c r="P220" s="618">
        <v>0.1666</v>
      </c>
      <c r="Q220" s="618">
        <v>0.1666</v>
      </c>
      <c r="R220" s="581" t="s">
        <v>3512</v>
      </c>
      <c r="S220" s="593" t="s">
        <v>3435</v>
      </c>
      <c r="T220" s="593" t="s">
        <v>3685</v>
      </c>
      <c r="U220" s="593" t="s">
        <v>4781</v>
      </c>
      <c r="V220" s="593" t="s">
        <v>4656</v>
      </c>
      <c r="AA220" s="580"/>
      <c r="AG220" s="581"/>
      <c r="AH220" s="581" t="s">
        <v>3719</v>
      </c>
      <c r="AI220" s="583" t="s">
        <v>3718</v>
      </c>
      <c r="AJ220" s="613" t="s">
        <v>1626</v>
      </c>
      <c r="AK220" s="613" t="s">
        <v>3720</v>
      </c>
      <c r="AL220" s="613" t="s">
        <v>834</v>
      </c>
      <c r="AM220" s="613" t="s">
        <v>58</v>
      </c>
      <c r="AN220" s="613" t="s">
        <v>2212</v>
      </c>
      <c r="AO220" s="613" t="s">
        <v>41</v>
      </c>
      <c r="AP220" s="614" t="s">
        <v>3442</v>
      </c>
      <c r="AQ220" s="614" t="s">
        <v>3721</v>
      </c>
    </row>
    <row r="221" spans="1:45" ht="34.15" customHeight="1">
      <c r="A221" s="592" t="s">
        <v>3419</v>
      </c>
      <c r="B221" s="593" t="s">
        <v>3599</v>
      </c>
      <c r="C221" s="594" t="s">
        <v>4650</v>
      </c>
      <c r="D221" s="593" t="s">
        <v>3655</v>
      </c>
      <c r="E221" s="595" t="s">
        <v>4677</v>
      </c>
      <c r="F221" s="593" t="s">
        <v>3682</v>
      </c>
      <c r="G221" s="596" t="s">
        <v>3235</v>
      </c>
      <c r="H221" s="581" t="s">
        <v>3426</v>
      </c>
      <c r="I221" s="597" t="s">
        <v>3434</v>
      </c>
      <c r="J221" s="581">
        <v>0</v>
      </c>
      <c r="K221" s="581">
        <v>40</v>
      </c>
      <c r="L221" s="618">
        <v>0.1666</v>
      </c>
      <c r="M221" s="618">
        <v>0.1666</v>
      </c>
      <c r="N221" s="618">
        <v>0.1666</v>
      </c>
      <c r="O221" s="618">
        <v>0.1666</v>
      </c>
      <c r="P221" s="618">
        <v>0.1666</v>
      </c>
      <c r="Q221" s="618">
        <v>0.1666</v>
      </c>
      <c r="R221" s="581" t="s">
        <v>3512</v>
      </c>
      <c r="S221" s="593" t="s">
        <v>3615</v>
      </c>
      <c r="T221" s="593" t="s">
        <v>3686</v>
      </c>
      <c r="U221" s="593" t="s">
        <v>4781</v>
      </c>
      <c r="V221" s="593" t="s">
        <v>4656</v>
      </c>
      <c r="AA221" s="580"/>
      <c r="AG221" s="581"/>
      <c r="AI221" s="583" t="e">
        <v>#N/A</v>
      </c>
      <c r="AJ221" s="583" t="e">
        <v>#N/A</v>
      </c>
      <c r="AK221" s="583" t="e">
        <v>#N/A</v>
      </c>
      <c r="AL221" s="583" t="e">
        <v>#N/A</v>
      </c>
      <c r="AM221" s="583" t="e">
        <v>#N/A</v>
      </c>
      <c r="AN221" s="583" t="e">
        <v>#N/A</v>
      </c>
      <c r="AO221" s="583" t="e">
        <v>#N/A</v>
      </c>
      <c r="AP221" s="582" t="s">
        <v>3438</v>
      </c>
    </row>
    <row r="222" spans="1:45" ht="34.15" customHeight="1">
      <c r="A222" s="592" t="s">
        <v>3419</v>
      </c>
      <c r="B222" s="593" t="s">
        <v>3599</v>
      </c>
      <c r="C222" s="594" t="s">
        <v>4650</v>
      </c>
      <c r="D222" s="593" t="s">
        <v>3655</v>
      </c>
      <c r="E222" s="595" t="s">
        <v>4677</v>
      </c>
      <c r="F222" s="593" t="s">
        <v>3682</v>
      </c>
      <c r="G222" s="596" t="s">
        <v>3235</v>
      </c>
      <c r="H222" s="581" t="s">
        <v>3426</v>
      </c>
      <c r="I222" s="597" t="s">
        <v>3434</v>
      </c>
      <c r="J222" s="581">
        <v>0</v>
      </c>
      <c r="K222" s="581">
        <v>40</v>
      </c>
      <c r="L222" s="618">
        <v>0.1666</v>
      </c>
      <c r="M222" s="618">
        <v>0.1666</v>
      </c>
      <c r="N222" s="618">
        <v>0.1666</v>
      </c>
      <c r="O222" s="618">
        <v>0.1666</v>
      </c>
      <c r="P222" s="618">
        <v>0.1666</v>
      </c>
      <c r="Q222" s="618">
        <v>0.1666</v>
      </c>
      <c r="R222" s="581" t="s">
        <v>3512</v>
      </c>
      <c r="S222" s="593" t="s">
        <v>3435</v>
      </c>
      <c r="T222" s="593" t="s">
        <v>4782</v>
      </c>
      <c r="U222" s="593" t="s">
        <v>4781</v>
      </c>
      <c r="V222" s="593" t="s">
        <v>4656</v>
      </c>
      <c r="AA222" s="580"/>
      <c r="AG222" s="581"/>
      <c r="AI222" s="583" t="e">
        <v>#N/A</v>
      </c>
      <c r="AJ222" s="583" t="e">
        <v>#N/A</v>
      </c>
      <c r="AK222" s="583" t="e">
        <v>#N/A</v>
      </c>
      <c r="AL222" s="583" t="e">
        <v>#N/A</v>
      </c>
      <c r="AM222" s="583" t="e">
        <v>#N/A</v>
      </c>
      <c r="AN222" s="583" t="e">
        <v>#N/A</v>
      </c>
      <c r="AO222" s="583" t="e">
        <v>#N/A</v>
      </c>
      <c r="AP222" s="582" t="s">
        <v>3438</v>
      </c>
    </row>
    <row r="223" spans="1:45" ht="34.15" customHeight="1">
      <c r="A223" s="592" t="s">
        <v>3419</v>
      </c>
      <c r="B223" s="593" t="s">
        <v>3599</v>
      </c>
      <c r="C223" s="594" t="s">
        <v>4650</v>
      </c>
      <c r="D223" s="593" t="s">
        <v>3655</v>
      </c>
      <c r="E223" s="595" t="s">
        <v>4677</v>
      </c>
      <c r="F223" s="593" t="s">
        <v>3682</v>
      </c>
      <c r="G223" s="596" t="s">
        <v>3235</v>
      </c>
      <c r="H223" s="581" t="s">
        <v>3426</v>
      </c>
      <c r="I223" s="597" t="s">
        <v>3434</v>
      </c>
      <c r="J223" s="581">
        <v>0</v>
      </c>
      <c r="K223" s="581">
        <v>40</v>
      </c>
      <c r="L223" s="618">
        <v>0.1666</v>
      </c>
      <c r="M223" s="618">
        <v>0.1666</v>
      </c>
      <c r="N223" s="618">
        <v>0.1666</v>
      </c>
      <c r="O223" s="618">
        <v>0.1666</v>
      </c>
      <c r="P223" s="618">
        <v>0.1666</v>
      </c>
      <c r="Q223" s="618">
        <v>0.1666</v>
      </c>
      <c r="R223" s="581" t="s">
        <v>3512</v>
      </c>
      <c r="S223" s="593" t="s">
        <v>3615</v>
      </c>
      <c r="T223" s="593" t="s">
        <v>4783</v>
      </c>
      <c r="U223" s="593" t="s">
        <v>4781</v>
      </c>
      <c r="V223" s="593" t="s">
        <v>4656</v>
      </c>
      <c r="AA223" s="580"/>
      <c r="AG223" s="581"/>
      <c r="AI223" s="583" t="e">
        <v>#N/A</v>
      </c>
      <c r="AJ223" s="583" t="e">
        <v>#N/A</v>
      </c>
      <c r="AK223" s="583" t="e">
        <v>#N/A</v>
      </c>
      <c r="AL223" s="583" t="e">
        <v>#N/A</v>
      </c>
      <c r="AM223" s="583" t="e">
        <v>#N/A</v>
      </c>
      <c r="AN223" s="583" t="e">
        <v>#N/A</v>
      </c>
      <c r="AO223" s="583" t="e">
        <v>#N/A</v>
      </c>
      <c r="AP223" s="582" t="s">
        <v>3438</v>
      </c>
    </row>
    <row r="224" spans="1:45" ht="34.15" customHeight="1">
      <c r="A224" s="628" t="s">
        <v>3548</v>
      </c>
      <c r="B224" s="629" t="s">
        <v>3599</v>
      </c>
      <c r="C224" s="630" t="s">
        <v>4650</v>
      </c>
      <c r="D224" s="629" t="s">
        <v>3655</v>
      </c>
      <c r="E224" s="631" t="s">
        <v>4677</v>
      </c>
      <c r="F224" s="629" t="s">
        <v>3689</v>
      </c>
      <c r="G224" s="632" t="s">
        <v>3286</v>
      </c>
      <c r="H224" s="633" t="s">
        <v>32</v>
      </c>
      <c r="I224" s="634" t="s">
        <v>3434</v>
      </c>
      <c r="J224" s="635">
        <v>0</v>
      </c>
      <c r="K224" s="635">
        <v>1</v>
      </c>
      <c r="L224" s="636">
        <v>0.1</v>
      </c>
      <c r="M224" s="636">
        <v>0.2</v>
      </c>
      <c r="N224" s="636">
        <v>0.4</v>
      </c>
      <c r="O224" s="636">
        <v>0.6</v>
      </c>
      <c r="P224" s="636">
        <v>0.8</v>
      </c>
      <c r="Q224" s="636">
        <v>1</v>
      </c>
      <c r="R224" s="633" t="s">
        <v>4784</v>
      </c>
      <c r="S224" s="629">
        <v>2025</v>
      </c>
      <c r="T224" s="629" t="s">
        <v>4785</v>
      </c>
      <c r="U224" s="629" t="s">
        <v>4786</v>
      </c>
      <c r="V224" s="629" t="s">
        <v>4656</v>
      </c>
      <c r="W224" s="633"/>
      <c r="X224" s="633"/>
      <c r="Y224" s="633"/>
      <c r="Z224" s="633"/>
      <c r="AA224" s="580"/>
      <c r="AG224" s="581"/>
      <c r="AI224" s="583" t="e">
        <v>#N/A</v>
      </c>
      <c r="AJ224" s="583" t="e">
        <v>#N/A</v>
      </c>
      <c r="AK224" s="583" t="e">
        <v>#N/A</v>
      </c>
      <c r="AL224" s="583" t="e">
        <v>#N/A</v>
      </c>
      <c r="AM224" s="583" t="e">
        <v>#N/A</v>
      </c>
      <c r="AN224" s="583" t="e">
        <v>#N/A</v>
      </c>
      <c r="AO224" s="583" t="e">
        <v>#N/A</v>
      </c>
      <c r="AP224" s="581" t="s">
        <v>3626</v>
      </c>
    </row>
    <row r="225" spans="1:42" ht="34.15" customHeight="1">
      <c r="A225" s="628" t="s">
        <v>3548</v>
      </c>
      <c r="B225" s="629" t="s">
        <v>3599</v>
      </c>
      <c r="C225" s="630" t="s">
        <v>4650</v>
      </c>
      <c r="D225" s="629" t="s">
        <v>3655</v>
      </c>
      <c r="E225" s="631" t="s">
        <v>4677</v>
      </c>
      <c r="F225" s="629" t="s">
        <v>3689</v>
      </c>
      <c r="G225" s="632" t="s">
        <v>3286</v>
      </c>
      <c r="H225" s="633" t="s">
        <v>32</v>
      </c>
      <c r="I225" s="634" t="s">
        <v>3434</v>
      </c>
      <c r="J225" s="635">
        <v>0</v>
      </c>
      <c r="K225" s="635">
        <v>1</v>
      </c>
      <c r="L225" s="636">
        <v>0.1</v>
      </c>
      <c r="M225" s="636">
        <v>0.2</v>
      </c>
      <c r="N225" s="636">
        <v>0.4</v>
      </c>
      <c r="O225" s="636">
        <v>0.6</v>
      </c>
      <c r="P225" s="636">
        <v>0.8</v>
      </c>
      <c r="Q225" s="636">
        <v>1</v>
      </c>
      <c r="R225" s="633" t="s">
        <v>4784</v>
      </c>
      <c r="S225" s="629" t="s">
        <v>3435</v>
      </c>
      <c r="T225" s="629" t="s">
        <v>3692</v>
      </c>
      <c r="U225" s="629" t="s">
        <v>4786</v>
      </c>
      <c r="V225" s="629" t="s">
        <v>4656</v>
      </c>
      <c r="W225" s="633"/>
      <c r="X225" s="633"/>
      <c r="Y225" s="633"/>
      <c r="Z225" s="633"/>
      <c r="AA225" s="580"/>
      <c r="AG225" s="581"/>
      <c r="AI225" s="583" t="e">
        <v>#N/A</v>
      </c>
      <c r="AJ225" s="583" t="e">
        <v>#N/A</v>
      </c>
      <c r="AK225" s="583" t="e">
        <v>#N/A</v>
      </c>
      <c r="AL225" s="583" t="e">
        <v>#N/A</v>
      </c>
      <c r="AM225" s="583" t="e">
        <v>#N/A</v>
      </c>
      <c r="AN225" s="583" t="e">
        <v>#N/A</v>
      </c>
      <c r="AO225" s="583" t="e">
        <v>#N/A</v>
      </c>
      <c r="AP225" s="581" t="s">
        <v>3626</v>
      </c>
    </row>
    <row r="226" spans="1:42" ht="34.15" customHeight="1">
      <c r="A226" s="628" t="s">
        <v>3548</v>
      </c>
      <c r="B226" s="629" t="s">
        <v>3599</v>
      </c>
      <c r="C226" s="630" t="s">
        <v>4650</v>
      </c>
      <c r="D226" s="629" t="s">
        <v>3655</v>
      </c>
      <c r="E226" s="631" t="s">
        <v>4677</v>
      </c>
      <c r="F226" s="629" t="s">
        <v>3689</v>
      </c>
      <c r="G226" s="632" t="s">
        <v>3286</v>
      </c>
      <c r="H226" s="633" t="s">
        <v>32</v>
      </c>
      <c r="I226" s="634" t="s">
        <v>3434</v>
      </c>
      <c r="J226" s="635">
        <v>0</v>
      </c>
      <c r="K226" s="636">
        <v>1</v>
      </c>
      <c r="L226" s="636">
        <v>0.1</v>
      </c>
      <c r="M226" s="636">
        <v>0.2</v>
      </c>
      <c r="N226" s="636">
        <v>0.4</v>
      </c>
      <c r="O226" s="636">
        <v>0.6</v>
      </c>
      <c r="P226" s="636">
        <v>0.8</v>
      </c>
      <c r="Q226" s="636">
        <v>1</v>
      </c>
      <c r="R226" s="633" t="s">
        <v>4784</v>
      </c>
      <c r="S226" s="629">
        <v>2030</v>
      </c>
      <c r="T226" s="629" t="s">
        <v>3694</v>
      </c>
      <c r="U226" s="629" t="s">
        <v>4786</v>
      </c>
      <c r="V226" s="629" t="s">
        <v>4656</v>
      </c>
      <c r="W226" s="633"/>
      <c r="X226" s="633"/>
      <c r="Y226" s="633"/>
      <c r="Z226" s="633" t="s">
        <v>3695</v>
      </c>
      <c r="AA226" s="580"/>
      <c r="AG226" s="581"/>
      <c r="AI226" s="583" t="e">
        <v>#N/A</v>
      </c>
      <c r="AJ226" s="583" t="e">
        <v>#N/A</v>
      </c>
      <c r="AK226" s="583" t="e">
        <v>#N/A</v>
      </c>
      <c r="AL226" s="583" t="e">
        <v>#N/A</v>
      </c>
      <c r="AM226" s="583" t="e">
        <v>#N/A</v>
      </c>
      <c r="AN226" s="583" t="e">
        <v>#N/A</v>
      </c>
      <c r="AO226" s="583" t="e">
        <v>#N/A</v>
      </c>
      <c r="AP226" s="582" t="s">
        <v>3438</v>
      </c>
    </row>
    <row r="227" spans="1:42" ht="34.15" customHeight="1">
      <c r="A227" s="592" t="s">
        <v>3696</v>
      </c>
      <c r="B227" s="593" t="s">
        <v>3599</v>
      </c>
      <c r="C227" s="594" t="s">
        <v>4650</v>
      </c>
      <c r="D227" s="593" t="s">
        <v>3655</v>
      </c>
      <c r="E227" s="595" t="s">
        <v>4677</v>
      </c>
      <c r="F227" s="593" t="s">
        <v>3697</v>
      </c>
      <c r="G227" s="596" t="s">
        <v>3289</v>
      </c>
      <c r="H227" s="581" t="s">
        <v>3698</v>
      </c>
      <c r="I227" s="597" t="s">
        <v>3434</v>
      </c>
      <c r="J227" s="600">
        <v>0</v>
      </c>
      <c r="K227" s="601">
        <v>1</v>
      </c>
      <c r="L227" s="601">
        <v>0.1</v>
      </c>
      <c r="M227" s="601">
        <v>0.2</v>
      </c>
      <c r="N227" s="601">
        <v>0.4</v>
      </c>
      <c r="O227" s="601">
        <v>0.6</v>
      </c>
      <c r="P227" s="601">
        <v>0.8</v>
      </c>
      <c r="Q227" s="601">
        <v>1</v>
      </c>
      <c r="R227" s="581" t="s">
        <v>4787</v>
      </c>
      <c r="S227" s="593">
        <v>2027</v>
      </c>
      <c r="T227" s="593" t="s">
        <v>3699</v>
      </c>
      <c r="U227" s="593" t="s">
        <v>4788</v>
      </c>
      <c r="V227" s="593" t="s">
        <v>4656</v>
      </c>
      <c r="AA227" s="580"/>
      <c r="AG227" s="581" t="s">
        <v>3738</v>
      </c>
      <c r="AH227" s="581" t="s">
        <v>130</v>
      </c>
      <c r="AI227" s="583" t="s">
        <v>131</v>
      </c>
      <c r="AJ227" s="583" t="s">
        <v>1587</v>
      </c>
      <c r="AK227" s="583" t="s">
        <v>1454</v>
      </c>
      <c r="AL227" s="583" t="s">
        <v>1106</v>
      </c>
      <c r="AM227" s="583" t="s">
        <v>1590</v>
      </c>
      <c r="AN227" s="583" t="s">
        <v>1591</v>
      </c>
      <c r="AO227" s="583" t="s">
        <v>41</v>
      </c>
      <c r="AP227" s="583" t="s">
        <v>3442</v>
      </c>
    </row>
    <row r="228" spans="1:42" ht="34.15" customHeight="1">
      <c r="A228" s="592" t="s">
        <v>3696</v>
      </c>
      <c r="B228" s="593" t="s">
        <v>3599</v>
      </c>
      <c r="C228" s="594" t="s">
        <v>4650</v>
      </c>
      <c r="D228" s="593" t="s">
        <v>3655</v>
      </c>
      <c r="E228" s="595" t="s">
        <v>4677</v>
      </c>
      <c r="F228" s="593" t="s">
        <v>3697</v>
      </c>
      <c r="G228" s="596" t="s">
        <v>3289</v>
      </c>
      <c r="H228" s="581" t="s">
        <v>3698</v>
      </c>
      <c r="I228" s="597" t="s">
        <v>3434</v>
      </c>
      <c r="J228" s="600">
        <v>0</v>
      </c>
      <c r="K228" s="601">
        <v>1</v>
      </c>
      <c r="L228" s="601">
        <v>0.1</v>
      </c>
      <c r="M228" s="601">
        <v>0.2</v>
      </c>
      <c r="N228" s="601">
        <v>0.4</v>
      </c>
      <c r="O228" s="601">
        <v>0.6</v>
      </c>
      <c r="P228" s="601">
        <v>0.8</v>
      </c>
      <c r="Q228" s="601">
        <v>1</v>
      </c>
      <c r="R228" s="581" t="s">
        <v>4787</v>
      </c>
      <c r="S228" s="593" t="s">
        <v>3435</v>
      </c>
      <c r="T228" s="593" t="s">
        <v>3692</v>
      </c>
      <c r="U228" s="593" t="s">
        <v>4788</v>
      </c>
      <c r="V228" s="593" t="s">
        <v>4656</v>
      </c>
      <c r="AA228" s="580"/>
      <c r="AG228" s="581"/>
      <c r="AI228" s="583" t="e">
        <v>#N/A</v>
      </c>
      <c r="AJ228" s="583" t="e">
        <v>#N/A</v>
      </c>
      <c r="AK228" s="583" t="e">
        <v>#N/A</v>
      </c>
      <c r="AL228" s="583" t="e">
        <v>#N/A</v>
      </c>
      <c r="AM228" s="583" t="e">
        <v>#N/A</v>
      </c>
      <c r="AN228" s="583" t="e">
        <v>#N/A</v>
      </c>
      <c r="AO228" s="583" t="e">
        <v>#N/A</v>
      </c>
      <c r="AP228" s="582" t="s">
        <v>3438</v>
      </c>
    </row>
    <row r="229" spans="1:42" ht="34.15" customHeight="1">
      <c r="A229" s="592" t="s">
        <v>3696</v>
      </c>
      <c r="B229" s="593" t="s">
        <v>3599</v>
      </c>
      <c r="C229" s="594" t="s">
        <v>4650</v>
      </c>
      <c r="D229" s="593" t="s">
        <v>3655</v>
      </c>
      <c r="E229" s="595" t="s">
        <v>4677</v>
      </c>
      <c r="F229" s="593" t="s">
        <v>3697</v>
      </c>
      <c r="G229" s="596" t="s">
        <v>3289</v>
      </c>
      <c r="H229" s="581" t="s">
        <v>3698</v>
      </c>
      <c r="I229" s="597" t="s">
        <v>3434</v>
      </c>
      <c r="J229" s="600">
        <v>0</v>
      </c>
      <c r="K229" s="601">
        <v>1</v>
      </c>
      <c r="L229" s="601">
        <v>0.1</v>
      </c>
      <c r="M229" s="601">
        <v>0.2</v>
      </c>
      <c r="N229" s="601">
        <v>0.4</v>
      </c>
      <c r="O229" s="601">
        <v>0.6</v>
      </c>
      <c r="P229" s="601">
        <v>0.8</v>
      </c>
      <c r="Q229" s="601">
        <v>1</v>
      </c>
      <c r="R229" s="581" t="s">
        <v>4787</v>
      </c>
      <c r="S229" s="593">
        <v>2030</v>
      </c>
      <c r="T229" s="593" t="s">
        <v>3694</v>
      </c>
      <c r="U229" s="593" t="s">
        <v>4788</v>
      </c>
      <c r="V229" s="593" t="s">
        <v>4656</v>
      </c>
      <c r="AA229" s="580"/>
      <c r="AG229" s="581"/>
      <c r="AI229" s="583" t="e">
        <v>#N/A</v>
      </c>
      <c r="AJ229" s="583" t="e">
        <v>#N/A</v>
      </c>
      <c r="AK229" s="583" t="e">
        <v>#N/A</v>
      </c>
      <c r="AL229" s="583" t="e">
        <v>#N/A</v>
      </c>
      <c r="AM229" s="583" t="e">
        <v>#N/A</v>
      </c>
      <c r="AN229" s="583" t="e">
        <v>#N/A</v>
      </c>
      <c r="AO229" s="583" t="e">
        <v>#N/A</v>
      </c>
      <c r="AP229" s="582" t="s">
        <v>3438</v>
      </c>
    </row>
    <row r="230" spans="1:42" ht="34.15" customHeight="1">
      <c r="A230" s="628" t="s">
        <v>3700</v>
      </c>
      <c r="B230" s="629" t="s">
        <v>3599</v>
      </c>
      <c r="C230" s="630" t="s">
        <v>4650</v>
      </c>
      <c r="D230" s="629" t="s">
        <v>3655</v>
      </c>
      <c r="E230" s="631" t="s">
        <v>4677</v>
      </c>
      <c r="F230" s="629" t="s">
        <v>3701</v>
      </c>
      <c r="G230" s="632" t="s">
        <v>3292</v>
      </c>
      <c r="H230" s="633" t="s">
        <v>75</v>
      </c>
      <c r="I230" s="634" t="s">
        <v>3434</v>
      </c>
      <c r="J230" s="635">
        <v>0</v>
      </c>
      <c r="K230" s="636">
        <v>1</v>
      </c>
      <c r="L230" s="636">
        <v>0.1</v>
      </c>
      <c r="M230" s="636">
        <v>0.2</v>
      </c>
      <c r="N230" s="636">
        <v>0.4</v>
      </c>
      <c r="O230" s="636">
        <v>0.6</v>
      </c>
      <c r="P230" s="636">
        <v>0.8</v>
      </c>
      <c r="Q230" s="636">
        <v>1</v>
      </c>
      <c r="R230" s="633" t="s">
        <v>3512</v>
      </c>
      <c r="S230" s="629">
        <v>2025</v>
      </c>
      <c r="T230" s="629" t="s">
        <v>3702</v>
      </c>
      <c r="U230" s="629" t="s">
        <v>4786</v>
      </c>
      <c r="V230" s="629" t="s">
        <v>4656</v>
      </c>
      <c r="W230" s="633"/>
      <c r="X230" s="633"/>
      <c r="Y230" s="633"/>
      <c r="Z230" s="633"/>
      <c r="AA230" s="580"/>
      <c r="AG230" s="581"/>
      <c r="AH230" s="581" t="s">
        <v>297</v>
      </c>
      <c r="AI230" s="583" t="s">
        <v>298</v>
      </c>
      <c r="AJ230" s="583" t="s">
        <v>2257</v>
      </c>
      <c r="AK230" s="583" t="s">
        <v>2258</v>
      </c>
      <c r="AL230" s="583" t="s">
        <v>462</v>
      </c>
      <c r="AM230" s="583" t="s">
        <v>2262</v>
      </c>
      <c r="AN230" s="583" t="s">
        <v>2263</v>
      </c>
      <c r="AO230" s="583" t="s">
        <v>57</v>
      </c>
      <c r="AP230" s="583" t="s">
        <v>3442</v>
      </c>
    </row>
    <row r="231" spans="1:42" ht="34.15" customHeight="1">
      <c r="A231" s="628" t="s">
        <v>3700</v>
      </c>
      <c r="B231" s="629" t="s">
        <v>3599</v>
      </c>
      <c r="C231" s="630" t="s">
        <v>4650</v>
      </c>
      <c r="D231" s="629" t="s">
        <v>3655</v>
      </c>
      <c r="E231" s="631" t="s">
        <v>4677</v>
      </c>
      <c r="F231" s="629" t="s">
        <v>3701</v>
      </c>
      <c r="G231" s="632" t="s">
        <v>3292</v>
      </c>
      <c r="H231" s="633" t="s">
        <v>75</v>
      </c>
      <c r="I231" s="634" t="s">
        <v>3434</v>
      </c>
      <c r="J231" s="635">
        <v>0</v>
      </c>
      <c r="K231" s="636">
        <v>1</v>
      </c>
      <c r="L231" s="636">
        <v>0.1</v>
      </c>
      <c r="M231" s="636">
        <v>0.2</v>
      </c>
      <c r="N231" s="636">
        <v>0.4</v>
      </c>
      <c r="O231" s="636">
        <v>0.6</v>
      </c>
      <c r="P231" s="636">
        <v>0.8</v>
      </c>
      <c r="Q231" s="636">
        <v>1</v>
      </c>
      <c r="R231" s="633" t="s">
        <v>3512</v>
      </c>
      <c r="S231" s="629" t="s">
        <v>3705</v>
      </c>
      <c r="T231" s="629" t="s">
        <v>3692</v>
      </c>
      <c r="U231" s="629" t="s">
        <v>4786</v>
      </c>
      <c r="V231" s="629" t="s">
        <v>4656</v>
      </c>
      <c r="W231" s="633"/>
      <c r="X231" s="633"/>
      <c r="Y231" s="633"/>
      <c r="Z231" s="633"/>
      <c r="AA231" s="580"/>
      <c r="AG231" s="581"/>
      <c r="AI231" s="583"/>
      <c r="AJ231" s="583"/>
      <c r="AK231" s="583"/>
      <c r="AL231" s="583"/>
      <c r="AM231" s="583"/>
      <c r="AN231" s="583"/>
      <c r="AO231" s="583"/>
      <c r="AP231" s="583"/>
    </row>
    <row r="232" spans="1:42" ht="34.15" customHeight="1">
      <c r="A232" s="628" t="s">
        <v>3700</v>
      </c>
      <c r="B232" s="629" t="s">
        <v>3599</v>
      </c>
      <c r="C232" s="630" t="s">
        <v>4650</v>
      </c>
      <c r="D232" s="629" t="s">
        <v>3655</v>
      </c>
      <c r="E232" s="631" t="s">
        <v>4677</v>
      </c>
      <c r="F232" s="629" t="s">
        <v>3701</v>
      </c>
      <c r="G232" s="632" t="s">
        <v>3292</v>
      </c>
      <c r="H232" s="633" t="s">
        <v>75</v>
      </c>
      <c r="I232" s="634" t="s">
        <v>3434</v>
      </c>
      <c r="J232" s="635">
        <v>0</v>
      </c>
      <c r="K232" s="636">
        <v>1</v>
      </c>
      <c r="L232" s="636">
        <v>0.1</v>
      </c>
      <c r="M232" s="636">
        <v>0.2</v>
      </c>
      <c r="N232" s="636">
        <v>0.4</v>
      </c>
      <c r="O232" s="636">
        <v>0.6</v>
      </c>
      <c r="P232" s="636">
        <v>0.8</v>
      </c>
      <c r="Q232" s="636">
        <v>1</v>
      </c>
      <c r="R232" s="633" t="s">
        <v>3512</v>
      </c>
      <c r="S232" s="629">
        <v>2030</v>
      </c>
      <c r="T232" s="629" t="s">
        <v>3694</v>
      </c>
      <c r="U232" s="629" t="s">
        <v>4786</v>
      </c>
      <c r="V232" s="629" t="s">
        <v>4656</v>
      </c>
      <c r="W232" s="633"/>
      <c r="X232" s="633"/>
      <c r="Y232" s="633"/>
      <c r="Z232" s="633"/>
      <c r="AA232" s="580"/>
      <c r="AG232" s="581"/>
      <c r="AI232" s="583"/>
      <c r="AJ232" s="583"/>
      <c r="AK232" s="583"/>
      <c r="AL232" s="583"/>
      <c r="AM232" s="583"/>
      <c r="AN232" s="583"/>
      <c r="AO232" s="583"/>
      <c r="AP232" s="583"/>
    </row>
    <row r="233" spans="1:42" ht="34.15" customHeight="1">
      <c r="A233" s="592" t="s">
        <v>3463</v>
      </c>
      <c r="B233" s="593" t="s">
        <v>3599</v>
      </c>
      <c r="C233" s="594" t="s">
        <v>4650</v>
      </c>
      <c r="D233" s="593" t="s">
        <v>3655</v>
      </c>
      <c r="E233" s="595" t="s">
        <v>4677</v>
      </c>
      <c r="F233" s="593" t="s">
        <v>3706</v>
      </c>
      <c r="G233" s="596" t="s">
        <v>3239</v>
      </c>
      <c r="H233" s="581" t="s">
        <v>26</v>
      </c>
      <c r="I233" s="597" t="s">
        <v>3434</v>
      </c>
      <c r="J233" s="600">
        <v>0</v>
      </c>
      <c r="K233" s="601">
        <v>1</v>
      </c>
      <c r="L233" s="601">
        <v>0.1</v>
      </c>
      <c r="M233" s="601">
        <v>0.2</v>
      </c>
      <c r="N233" s="601">
        <v>0.4</v>
      </c>
      <c r="O233" s="601">
        <v>0.6</v>
      </c>
      <c r="P233" s="601">
        <v>0.8</v>
      </c>
      <c r="Q233" s="601">
        <v>1</v>
      </c>
      <c r="R233" s="581" t="s">
        <v>3211</v>
      </c>
      <c r="S233" s="593">
        <v>2025</v>
      </c>
      <c r="T233" s="593" t="s">
        <v>3707</v>
      </c>
      <c r="U233" s="593" t="s">
        <v>4789</v>
      </c>
      <c r="V233" s="593" t="s">
        <v>4656</v>
      </c>
      <c r="W233" s="581"/>
      <c r="X233" s="581"/>
      <c r="Y233" s="581"/>
      <c r="Z233" s="581"/>
      <c r="AA233" s="580"/>
      <c r="AG233" s="581"/>
      <c r="AI233" s="583"/>
      <c r="AJ233" s="583"/>
      <c r="AK233" s="583"/>
      <c r="AL233" s="583"/>
      <c r="AM233" s="583"/>
      <c r="AN233" s="583"/>
      <c r="AO233" s="583"/>
      <c r="AP233" s="583"/>
    </row>
    <row r="234" spans="1:42" ht="34.15" customHeight="1">
      <c r="A234" s="592" t="s">
        <v>3463</v>
      </c>
      <c r="B234" s="593" t="s">
        <v>3599</v>
      </c>
      <c r="C234" s="594" t="s">
        <v>4650</v>
      </c>
      <c r="D234" s="593" t="s">
        <v>3655</v>
      </c>
      <c r="E234" s="595" t="s">
        <v>4677</v>
      </c>
      <c r="F234" s="593" t="s">
        <v>3706</v>
      </c>
      <c r="G234" s="596" t="s">
        <v>3239</v>
      </c>
      <c r="H234" s="581" t="s">
        <v>26</v>
      </c>
      <c r="I234" s="597" t="s">
        <v>3434</v>
      </c>
      <c r="J234" s="600">
        <v>0</v>
      </c>
      <c r="K234" s="600">
        <v>1</v>
      </c>
      <c r="L234" s="600">
        <v>0.1</v>
      </c>
      <c r="M234" s="600">
        <v>0.2</v>
      </c>
      <c r="N234" s="600">
        <v>0.4</v>
      </c>
      <c r="O234" s="600">
        <v>0.6</v>
      </c>
      <c r="P234" s="600">
        <v>0.8</v>
      </c>
      <c r="Q234" s="600">
        <v>1</v>
      </c>
      <c r="R234" s="581" t="s">
        <v>3211</v>
      </c>
      <c r="S234" s="593" t="s">
        <v>3435</v>
      </c>
      <c r="T234" s="593" t="s">
        <v>4790</v>
      </c>
      <c r="U234" s="593" t="s">
        <v>4789</v>
      </c>
      <c r="V234" s="593" t="s">
        <v>4656</v>
      </c>
      <c r="W234" s="581"/>
      <c r="X234" s="581"/>
      <c r="Y234" s="581"/>
      <c r="Z234" s="581"/>
      <c r="AA234" s="580"/>
      <c r="AG234" s="581"/>
      <c r="AI234" s="583"/>
      <c r="AJ234" s="583"/>
      <c r="AK234" s="583"/>
      <c r="AL234" s="583"/>
      <c r="AM234" s="583"/>
      <c r="AN234" s="583"/>
      <c r="AO234" s="583"/>
      <c r="AP234" s="583"/>
    </row>
    <row r="235" spans="1:42" ht="34.15" customHeight="1">
      <c r="A235" s="592" t="s">
        <v>3463</v>
      </c>
      <c r="B235" s="593" t="s">
        <v>3599</v>
      </c>
      <c r="C235" s="594" t="s">
        <v>4650</v>
      </c>
      <c r="D235" s="593" t="s">
        <v>3655</v>
      </c>
      <c r="E235" s="595" t="s">
        <v>4677</v>
      </c>
      <c r="F235" s="593" t="s">
        <v>3706</v>
      </c>
      <c r="G235" s="596" t="s">
        <v>3239</v>
      </c>
      <c r="H235" s="581" t="s">
        <v>26</v>
      </c>
      <c r="I235" s="597" t="s">
        <v>3434</v>
      </c>
      <c r="J235" s="600">
        <v>0</v>
      </c>
      <c r="K235" s="600">
        <v>1</v>
      </c>
      <c r="L235" s="600">
        <v>0.1</v>
      </c>
      <c r="M235" s="600">
        <v>0.2</v>
      </c>
      <c r="N235" s="600">
        <v>0.4</v>
      </c>
      <c r="O235" s="600">
        <v>0.6</v>
      </c>
      <c r="P235" s="600">
        <v>0.8</v>
      </c>
      <c r="Q235" s="600">
        <v>1</v>
      </c>
      <c r="R235" s="581" t="s">
        <v>3211</v>
      </c>
      <c r="S235" s="593" t="s">
        <v>3435</v>
      </c>
      <c r="T235" s="593" t="s">
        <v>4791</v>
      </c>
      <c r="U235" s="593" t="s">
        <v>4789</v>
      </c>
      <c r="V235" s="593" t="s">
        <v>4656</v>
      </c>
      <c r="W235" s="581"/>
      <c r="X235" s="581"/>
      <c r="Y235" s="581"/>
      <c r="Z235" s="581"/>
      <c r="AA235" s="580"/>
      <c r="AG235" s="581"/>
      <c r="AI235" s="583"/>
      <c r="AJ235" s="583"/>
      <c r="AK235" s="583"/>
      <c r="AL235" s="583"/>
      <c r="AM235" s="583"/>
      <c r="AN235" s="583"/>
      <c r="AO235" s="583"/>
      <c r="AP235" s="583"/>
    </row>
    <row r="236" spans="1:42" ht="56.25" customHeight="1">
      <c r="A236" s="628" t="s">
        <v>3710</v>
      </c>
      <c r="B236" s="629" t="s">
        <v>3599</v>
      </c>
      <c r="C236" s="630" t="s">
        <v>4650</v>
      </c>
      <c r="D236" s="629" t="s">
        <v>3655</v>
      </c>
      <c r="E236" s="631" t="s">
        <v>4677</v>
      </c>
      <c r="F236" s="629" t="s">
        <v>3714</v>
      </c>
      <c r="G236" s="632" t="s">
        <v>3298</v>
      </c>
      <c r="H236" s="633" t="s">
        <v>3715</v>
      </c>
      <c r="I236" s="634" t="s">
        <v>3582</v>
      </c>
      <c r="J236" s="635">
        <v>0</v>
      </c>
      <c r="K236" s="635">
        <v>1</v>
      </c>
      <c r="L236" s="636">
        <v>0.1</v>
      </c>
      <c r="M236" s="636">
        <v>0.2</v>
      </c>
      <c r="N236" s="636">
        <v>0.4</v>
      </c>
      <c r="O236" s="636">
        <v>0.6</v>
      </c>
      <c r="P236" s="636">
        <v>0.8</v>
      </c>
      <c r="Q236" s="636">
        <v>1</v>
      </c>
      <c r="R236" s="633" t="s">
        <v>3716</v>
      </c>
      <c r="S236" s="629" t="s">
        <v>3435</v>
      </c>
      <c r="T236" s="629" t="s">
        <v>3717</v>
      </c>
      <c r="U236" s="629" t="s">
        <v>4792</v>
      </c>
      <c r="V236" s="629" t="s">
        <v>4656</v>
      </c>
      <c r="W236" s="633"/>
      <c r="X236" s="633"/>
      <c r="Y236" s="633" t="s">
        <v>3718</v>
      </c>
      <c r="Z236" s="633"/>
      <c r="AA236" s="580"/>
      <c r="AG236" s="581"/>
      <c r="AI236" s="583" t="e">
        <v>#N/A</v>
      </c>
      <c r="AJ236" s="583" t="e">
        <v>#N/A</v>
      </c>
      <c r="AK236" s="583" t="e">
        <v>#N/A</v>
      </c>
      <c r="AL236" s="583" t="e">
        <v>#N/A</v>
      </c>
      <c r="AM236" s="583" t="e">
        <v>#N/A</v>
      </c>
      <c r="AN236" s="583" t="e">
        <v>#N/A</v>
      </c>
      <c r="AO236" s="583" t="e">
        <v>#N/A</v>
      </c>
      <c r="AP236" s="581" t="s">
        <v>3626</v>
      </c>
    </row>
    <row r="237" spans="1:42" ht="34.15" customHeight="1">
      <c r="A237" s="628" t="s">
        <v>3710</v>
      </c>
      <c r="B237" s="629" t="s">
        <v>3599</v>
      </c>
      <c r="C237" s="630" t="s">
        <v>4650</v>
      </c>
      <c r="D237" s="629" t="s">
        <v>3655</v>
      </c>
      <c r="E237" s="631" t="s">
        <v>4677</v>
      </c>
      <c r="F237" s="629" t="s">
        <v>3714</v>
      </c>
      <c r="G237" s="632" t="s">
        <v>3298</v>
      </c>
      <c r="H237" s="633" t="s">
        <v>3715</v>
      </c>
      <c r="I237" s="634" t="s">
        <v>3434</v>
      </c>
      <c r="J237" s="635">
        <v>0</v>
      </c>
      <c r="K237" s="635">
        <v>1</v>
      </c>
      <c r="L237" s="636">
        <v>0.1</v>
      </c>
      <c r="M237" s="636">
        <v>0.2</v>
      </c>
      <c r="N237" s="636">
        <v>0.4</v>
      </c>
      <c r="O237" s="636">
        <v>0.6</v>
      </c>
      <c r="P237" s="636">
        <v>0.8</v>
      </c>
      <c r="Q237" s="636">
        <v>1</v>
      </c>
      <c r="R237" s="633" t="s">
        <v>3716</v>
      </c>
      <c r="S237" s="629" t="s">
        <v>3435</v>
      </c>
      <c r="T237" s="629" t="s">
        <v>4793</v>
      </c>
      <c r="U237" s="629" t="s">
        <v>4792</v>
      </c>
      <c r="V237" s="629" t="s">
        <v>4656</v>
      </c>
      <c r="W237" s="633"/>
      <c r="X237" s="633"/>
      <c r="Y237" s="633"/>
      <c r="Z237" s="633"/>
      <c r="AA237" s="580"/>
      <c r="AG237" s="581"/>
      <c r="AI237" s="583" t="e">
        <v>#N/A</v>
      </c>
      <c r="AJ237" s="583" t="e">
        <v>#N/A</v>
      </c>
      <c r="AK237" s="583" t="e">
        <v>#N/A</v>
      </c>
      <c r="AL237" s="583" t="e">
        <v>#N/A</v>
      </c>
      <c r="AM237" s="583" t="e">
        <v>#N/A</v>
      </c>
      <c r="AN237" s="583" t="e">
        <v>#N/A</v>
      </c>
      <c r="AO237" s="583" t="e">
        <v>#N/A</v>
      </c>
      <c r="AP237" s="582" t="s">
        <v>3438</v>
      </c>
    </row>
    <row r="238" spans="1:42" ht="34.15" customHeight="1">
      <c r="A238" s="628" t="s">
        <v>3710</v>
      </c>
      <c r="B238" s="629" t="s">
        <v>3599</v>
      </c>
      <c r="C238" s="630" t="s">
        <v>4650</v>
      </c>
      <c r="D238" s="629" t="s">
        <v>3655</v>
      </c>
      <c r="E238" s="631" t="s">
        <v>4677</v>
      </c>
      <c r="F238" s="629" t="s">
        <v>3714</v>
      </c>
      <c r="G238" s="632" t="s">
        <v>3298</v>
      </c>
      <c r="H238" s="633" t="s">
        <v>3715</v>
      </c>
      <c r="I238" s="634" t="s">
        <v>3434</v>
      </c>
      <c r="J238" s="635">
        <v>0</v>
      </c>
      <c r="K238" s="635">
        <v>1</v>
      </c>
      <c r="L238" s="636">
        <v>0.1</v>
      </c>
      <c r="M238" s="636">
        <v>0.2</v>
      </c>
      <c r="N238" s="636">
        <v>0.4</v>
      </c>
      <c r="O238" s="636">
        <v>0.6</v>
      </c>
      <c r="P238" s="636">
        <v>0.8</v>
      </c>
      <c r="Q238" s="636">
        <v>1</v>
      </c>
      <c r="R238" s="633" t="s">
        <v>3716</v>
      </c>
      <c r="S238" s="629" t="s">
        <v>3435</v>
      </c>
      <c r="T238" s="629" t="s">
        <v>4794</v>
      </c>
      <c r="U238" s="629" t="s">
        <v>4792</v>
      </c>
      <c r="V238" s="629" t="s">
        <v>4656</v>
      </c>
      <c r="W238" s="633"/>
      <c r="X238" s="633"/>
      <c r="Y238" s="633"/>
      <c r="Z238" s="633"/>
      <c r="AA238" s="580"/>
      <c r="AG238" s="581"/>
      <c r="AH238" s="581" t="s">
        <v>331</v>
      </c>
      <c r="AI238" s="583" t="s">
        <v>332</v>
      </c>
      <c r="AJ238" s="583" t="s">
        <v>2402</v>
      </c>
      <c r="AK238" s="583" t="s">
        <v>2403</v>
      </c>
      <c r="AL238" s="583" t="s">
        <v>2401</v>
      </c>
      <c r="AM238" s="583" t="s">
        <v>66</v>
      </c>
      <c r="AN238" s="583" t="s">
        <v>2408</v>
      </c>
      <c r="AO238" s="583" t="s">
        <v>41</v>
      </c>
      <c r="AP238" s="583" t="s">
        <v>3442</v>
      </c>
    </row>
    <row r="239" spans="1:42" ht="34.15" customHeight="1">
      <c r="A239" s="628" t="s">
        <v>3710</v>
      </c>
      <c r="B239" s="629" t="s">
        <v>3599</v>
      </c>
      <c r="C239" s="630" t="s">
        <v>4650</v>
      </c>
      <c r="D239" s="629" t="s">
        <v>3655</v>
      </c>
      <c r="E239" s="631" t="s">
        <v>4677</v>
      </c>
      <c r="F239" s="629" t="s">
        <v>3714</v>
      </c>
      <c r="G239" s="632" t="s">
        <v>3298</v>
      </c>
      <c r="H239" s="633" t="s">
        <v>3715</v>
      </c>
      <c r="I239" s="634" t="s">
        <v>3434</v>
      </c>
      <c r="J239" s="635">
        <v>0</v>
      </c>
      <c r="K239" s="635">
        <v>1</v>
      </c>
      <c r="L239" s="636">
        <v>0.1</v>
      </c>
      <c r="M239" s="636">
        <v>0.2</v>
      </c>
      <c r="N239" s="636">
        <v>0.4</v>
      </c>
      <c r="O239" s="636">
        <v>0.6</v>
      </c>
      <c r="P239" s="636">
        <v>0.8</v>
      </c>
      <c r="Q239" s="636">
        <v>1</v>
      </c>
      <c r="R239" s="633" t="s">
        <v>3716</v>
      </c>
      <c r="S239" s="629" t="s">
        <v>3435</v>
      </c>
      <c r="T239" s="629" t="s">
        <v>3724</v>
      </c>
      <c r="U239" s="629" t="s">
        <v>4792</v>
      </c>
      <c r="V239" s="629" t="s">
        <v>4656</v>
      </c>
      <c r="W239" s="633"/>
      <c r="X239" s="633"/>
      <c r="Y239" s="633"/>
      <c r="Z239" s="633"/>
      <c r="AA239" s="580"/>
      <c r="AG239" s="581"/>
      <c r="AI239" s="583" t="e">
        <v>#N/A</v>
      </c>
      <c r="AJ239" s="583" t="e">
        <v>#N/A</v>
      </c>
      <c r="AK239" s="583" t="e">
        <v>#N/A</v>
      </c>
      <c r="AL239" s="583" t="e">
        <v>#N/A</v>
      </c>
      <c r="AM239" s="583" t="e">
        <v>#N/A</v>
      </c>
      <c r="AN239" s="583" t="e">
        <v>#N/A</v>
      </c>
      <c r="AO239" s="583" t="e">
        <v>#N/A</v>
      </c>
      <c r="AP239" s="582" t="s">
        <v>3438</v>
      </c>
    </row>
    <row r="240" spans="1:42" ht="34.15" customHeight="1">
      <c r="A240" s="592" t="s">
        <v>3700</v>
      </c>
      <c r="B240" s="593" t="s">
        <v>3599</v>
      </c>
      <c r="C240" s="594" t="s">
        <v>4650</v>
      </c>
      <c r="D240" s="593" t="s">
        <v>3655</v>
      </c>
      <c r="E240" s="595" t="s">
        <v>4677</v>
      </c>
      <c r="F240" s="593" t="s">
        <v>3729</v>
      </c>
      <c r="G240" s="596" t="s">
        <v>6953</v>
      </c>
      <c r="H240" s="581" t="s">
        <v>75</v>
      </c>
      <c r="I240" s="597" t="s">
        <v>3434</v>
      </c>
      <c r="J240" s="600">
        <v>0</v>
      </c>
      <c r="K240" s="600">
        <v>1</v>
      </c>
      <c r="L240" s="601">
        <v>0.1</v>
      </c>
      <c r="M240" s="601">
        <v>0.2</v>
      </c>
      <c r="N240" s="601">
        <v>0.4</v>
      </c>
      <c r="O240" s="601">
        <v>0.6</v>
      </c>
      <c r="P240" s="601">
        <v>0.8</v>
      </c>
      <c r="Q240" s="601">
        <v>1</v>
      </c>
      <c r="R240" s="581" t="s">
        <v>3730</v>
      </c>
      <c r="S240" s="593" t="s">
        <v>3435</v>
      </c>
      <c r="T240" s="593" t="s">
        <v>4795</v>
      </c>
      <c r="U240" s="593" t="s">
        <v>4792</v>
      </c>
      <c r="V240" s="593" t="s">
        <v>4656</v>
      </c>
      <c r="W240" s="581"/>
      <c r="X240" s="581"/>
      <c r="Y240" s="581"/>
      <c r="Z240" s="581"/>
      <c r="AA240" s="580"/>
      <c r="AG240" s="581"/>
      <c r="AI240" s="583" t="e">
        <v>#N/A</v>
      </c>
      <c r="AJ240" s="583" t="e">
        <v>#N/A</v>
      </c>
      <c r="AK240" s="583" t="e">
        <v>#N/A</v>
      </c>
      <c r="AL240" s="583" t="e">
        <v>#N/A</v>
      </c>
      <c r="AM240" s="583" t="e">
        <v>#N/A</v>
      </c>
      <c r="AN240" s="583" t="e">
        <v>#N/A</v>
      </c>
      <c r="AO240" s="583" t="e">
        <v>#N/A</v>
      </c>
      <c r="AP240" s="582" t="s">
        <v>3438</v>
      </c>
    </row>
    <row r="241" spans="1:45" ht="34.15" customHeight="1">
      <c r="A241" s="592" t="s">
        <v>3700</v>
      </c>
      <c r="B241" s="593" t="s">
        <v>3599</v>
      </c>
      <c r="C241" s="594" t="s">
        <v>4650</v>
      </c>
      <c r="D241" s="593" t="s">
        <v>3655</v>
      </c>
      <c r="E241" s="595" t="s">
        <v>4677</v>
      </c>
      <c r="F241" s="593" t="s">
        <v>3729</v>
      </c>
      <c r="G241" s="596" t="s">
        <v>6953</v>
      </c>
      <c r="H241" s="581" t="s">
        <v>75</v>
      </c>
      <c r="I241" s="597" t="s">
        <v>3434</v>
      </c>
      <c r="J241" s="600">
        <v>0</v>
      </c>
      <c r="K241" s="600">
        <v>1</v>
      </c>
      <c r="L241" s="601">
        <v>0.1</v>
      </c>
      <c r="M241" s="601">
        <v>0.2</v>
      </c>
      <c r="N241" s="601">
        <v>0.4</v>
      </c>
      <c r="O241" s="601">
        <v>0.6</v>
      </c>
      <c r="P241" s="601">
        <v>0.8</v>
      </c>
      <c r="Q241" s="601">
        <v>1</v>
      </c>
      <c r="R241" s="581" t="s">
        <v>3730</v>
      </c>
      <c r="S241" s="593" t="s">
        <v>3435</v>
      </c>
      <c r="T241" s="593" t="s">
        <v>3731</v>
      </c>
      <c r="U241" s="593" t="s">
        <v>4792</v>
      </c>
      <c r="V241" s="593" t="s">
        <v>4656</v>
      </c>
      <c r="W241" s="581"/>
      <c r="X241" s="581"/>
      <c r="Y241" s="581"/>
      <c r="Z241" s="581"/>
      <c r="AA241" s="580"/>
      <c r="AG241" s="581"/>
      <c r="AI241" s="583" t="e">
        <v>#N/A</v>
      </c>
      <c r="AJ241" s="583" t="e">
        <v>#N/A</v>
      </c>
      <c r="AK241" s="583" t="e">
        <v>#N/A</v>
      </c>
      <c r="AL241" s="583" t="e">
        <v>#N/A</v>
      </c>
      <c r="AM241" s="583" t="e">
        <v>#N/A</v>
      </c>
      <c r="AN241" s="583" t="e">
        <v>#N/A</v>
      </c>
      <c r="AO241" s="583" t="e">
        <v>#N/A</v>
      </c>
      <c r="AP241" s="582" t="s">
        <v>3438</v>
      </c>
    </row>
    <row r="242" spans="1:45" ht="34.15" customHeight="1">
      <c r="A242" s="592" t="s">
        <v>3700</v>
      </c>
      <c r="B242" s="593" t="s">
        <v>3599</v>
      </c>
      <c r="C242" s="594" t="s">
        <v>4650</v>
      </c>
      <c r="D242" s="593" t="s">
        <v>3655</v>
      </c>
      <c r="E242" s="595" t="s">
        <v>4677</v>
      </c>
      <c r="F242" s="593" t="s">
        <v>3729</v>
      </c>
      <c r="G242" s="596" t="s">
        <v>6953</v>
      </c>
      <c r="H242" s="581" t="s">
        <v>75</v>
      </c>
      <c r="I242" s="597" t="s">
        <v>3434</v>
      </c>
      <c r="J242" s="600">
        <v>0</v>
      </c>
      <c r="K242" s="600">
        <v>1</v>
      </c>
      <c r="L242" s="601">
        <v>0.1</v>
      </c>
      <c r="M242" s="601">
        <v>0.2</v>
      </c>
      <c r="N242" s="601">
        <v>0.4</v>
      </c>
      <c r="O242" s="601">
        <v>0.6</v>
      </c>
      <c r="P242" s="601">
        <v>0.8</v>
      </c>
      <c r="Q242" s="601">
        <v>1</v>
      </c>
      <c r="R242" s="581" t="s">
        <v>3730</v>
      </c>
      <c r="S242" s="593">
        <v>2030</v>
      </c>
      <c r="T242" s="593" t="s">
        <v>3733</v>
      </c>
      <c r="U242" s="593" t="s">
        <v>4792</v>
      </c>
      <c r="V242" s="593" t="s">
        <v>4656</v>
      </c>
      <c r="W242" s="581"/>
      <c r="X242" s="581"/>
      <c r="Y242" s="581"/>
      <c r="Z242" s="581"/>
      <c r="AA242" s="580"/>
      <c r="AG242" s="581"/>
      <c r="AI242" s="583" t="e">
        <v>#N/A</v>
      </c>
      <c r="AJ242" s="583" t="e">
        <v>#N/A</v>
      </c>
      <c r="AK242" s="583" t="e">
        <v>#N/A</v>
      </c>
      <c r="AL242" s="583" t="e">
        <v>#N/A</v>
      </c>
      <c r="AM242" s="583" t="e">
        <v>#N/A</v>
      </c>
      <c r="AN242" s="583" t="e">
        <v>#N/A</v>
      </c>
      <c r="AO242" s="583" t="e">
        <v>#N/A</v>
      </c>
      <c r="AP242" s="582" t="s">
        <v>3438</v>
      </c>
    </row>
    <row r="243" spans="1:45" ht="34.15" customHeight="1">
      <c r="A243" s="628" t="s">
        <v>3710</v>
      </c>
      <c r="B243" s="629" t="s">
        <v>3599</v>
      </c>
      <c r="C243" s="630" t="s">
        <v>4650</v>
      </c>
      <c r="D243" s="629" t="s">
        <v>3655</v>
      </c>
      <c r="E243" s="631" t="s">
        <v>4677</v>
      </c>
      <c r="F243" s="629" t="s">
        <v>3734</v>
      </c>
      <c r="G243" s="632" t="s">
        <v>4592</v>
      </c>
      <c r="H243" s="633" t="s">
        <v>58</v>
      </c>
      <c r="I243" s="634" t="s">
        <v>3582</v>
      </c>
      <c r="J243" s="635">
        <v>0</v>
      </c>
      <c r="K243" s="635">
        <v>1</v>
      </c>
      <c r="L243" s="636">
        <v>0.1</v>
      </c>
      <c r="M243" s="636">
        <v>0.2</v>
      </c>
      <c r="N243" s="636">
        <v>0.4</v>
      </c>
      <c r="O243" s="636">
        <v>0.6</v>
      </c>
      <c r="P243" s="636">
        <v>0.8</v>
      </c>
      <c r="Q243" s="636">
        <v>1</v>
      </c>
      <c r="R243" s="633" t="s">
        <v>4796</v>
      </c>
      <c r="S243" s="629">
        <v>2025</v>
      </c>
      <c r="T243" s="629" t="s">
        <v>4797</v>
      </c>
      <c r="U243" s="629" t="s">
        <v>4798</v>
      </c>
      <c r="V243" s="629" t="s">
        <v>4656</v>
      </c>
      <c r="W243" s="633"/>
      <c r="X243" s="633" t="s">
        <v>3736</v>
      </c>
      <c r="Y243" s="633"/>
      <c r="Z243" s="633" t="s">
        <v>3737</v>
      </c>
      <c r="AA243" s="580"/>
      <c r="AG243" s="581"/>
      <c r="AH243" s="581" t="s">
        <v>3795</v>
      </c>
      <c r="AI243" s="583" t="s">
        <v>3796</v>
      </c>
      <c r="AJ243" s="613" t="s">
        <v>1476</v>
      </c>
      <c r="AK243" s="613" t="s">
        <v>3797</v>
      </c>
      <c r="AL243" s="613" t="s">
        <v>1569</v>
      </c>
      <c r="AM243" s="613" t="s">
        <v>63</v>
      </c>
      <c r="AN243" s="613" t="s">
        <v>3798</v>
      </c>
      <c r="AO243" s="613" t="s">
        <v>41</v>
      </c>
      <c r="AP243" s="614" t="s">
        <v>3442</v>
      </c>
      <c r="AQ243" s="614" t="s">
        <v>3799</v>
      </c>
    </row>
    <row r="244" spans="1:45" ht="34.15" customHeight="1">
      <c r="A244" s="628" t="s">
        <v>3710</v>
      </c>
      <c r="B244" s="629" t="s">
        <v>3599</v>
      </c>
      <c r="C244" s="630" t="s">
        <v>4650</v>
      </c>
      <c r="D244" s="629" t="s">
        <v>3655</v>
      </c>
      <c r="E244" s="631" t="s">
        <v>4677</v>
      </c>
      <c r="F244" s="629" t="s">
        <v>3734</v>
      </c>
      <c r="G244" s="632" t="s">
        <v>4592</v>
      </c>
      <c r="H244" s="633" t="s">
        <v>58</v>
      </c>
      <c r="I244" s="634" t="s">
        <v>3582</v>
      </c>
      <c r="J244" s="635">
        <v>0</v>
      </c>
      <c r="K244" s="635">
        <v>1</v>
      </c>
      <c r="L244" s="636">
        <v>0.1</v>
      </c>
      <c r="M244" s="636">
        <v>0.2</v>
      </c>
      <c r="N244" s="636">
        <v>0.4</v>
      </c>
      <c r="O244" s="636">
        <v>0.6</v>
      </c>
      <c r="P244" s="636">
        <v>0.8</v>
      </c>
      <c r="Q244" s="636">
        <v>1</v>
      </c>
      <c r="R244" s="633" t="s">
        <v>4796</v>
      </c>
      <c r="S244" s="629">
        <v>2025</v>
      </c>
      <c r="T244" s="629" t="s">
        <v>4799</v>
      </c>
      <c r="U244" s="629" t="s">
        <v>4798</v>
      </c>
      <c r="V244" s="629" t="s">
        <v>4656</v>
      </c>
      <c r="W244" s="633"/>
      <c r="X244" s="633" t="s">
        <v>3736</v>
      </c>
      <c r="Y244" s="633"/>
      <c r="Z244" s="633" t="s">
        <v>3737</v>
      </c>
      <c r="AA244" s="580"/>
      <c r="AG244" s="581"/>
      <c r="AH244" s="581" t="s">
        <v>3795</v>
      </c>
      <c r="AI244" s="583" t="s">
        <v>3796</v>
      </c>
      <c r="AJ244" s="613" t="s">
        <v>1476</v>
      </c>
      <c r="AK244" s="613" t="s">
        <v>3797</v>
      </c>
      <c r="AL244" s="613" t="s">
        <v>1569</v>
      </c>
      <c r="AM244" s="613" t="s">
        <v>63</v>
      </c>
      <c r="AN244" s="613" t="s">
        <v>3798</v>
      </c>
      <c r="AO244" s="613" t="s">
        <v>41</v>
      </c>
      <c r="AP244" s="614" t="s">
        <v>3442</v>
      </c>
      <c r="AQ244" s="614" t="s">
        <v>3799</v>
      </c>
    </row>
    <row r="245" spans="1:45" ht="34.15" customHeight="1">
      <c r="A245" s="628" t="s">
        <v>3710</v>
      </c>
      <c r="B245" s="629" t="s">
        <v>3599</v>
      </c>
      <c r="C245" s="630" t="s">
        <v>4650</v>
      </c>
      <c r="D245" s="629" t="s">
        <v>3655</v>
      </c>
      <c r="E245" s="631" t="s">
        <v>4677</v>
      </c>
      <c r="F245" s="629" t="s">
        <v>3734</v>
      </c>
      <c r="G245" s="632" t="s">
        <v>4592</v>
      </c>
      <c r="H245" s="633" t="s">
        <v>58</v>
      </c>
      <c r="I245" s="634" t="s">
        <v>3582</v>
      </c>
      <c r="J245" s="635">
        <v>0</v>
      </c>
      <c r="K245" s="635">
        <v>1</v>
      </c>
      <c r="L245" s="636">
        <v>0.1</v>
      </c>
      <c r="M245" s="636">
        <v>0.2</v>
      </c>
      <c r="N245" s="636">
        <v>0.4</v>
      </c>
      <c r="O245" s="636">
        <v>0.6</v>
      </c>
      <c r="P245" s="636">
        <v>0.8</v>
      </c>
      <c r="Q245" s="636">
        <v>1</v>
      </c>
      <c r="R245" s="633" t="s">
        <v>4796</v>
      </c>
      <c r="S245" s="629">
        <v>2025</v>
      </c>
      <c r="T245" s="629" t="s">
        <v>4705</v>
      </c>
      <c r="U245" s="629" t="s">
        <v>4798</v>
      </c>
      <c r="V245" s="629" t="s">
        <v>4656</v>
      </c>
      <c r="W245" s="633"/>
      <c r="X245" s="633" t="s">
        <v>3736</v>
      </c>
      <c r="Y245" s="633"/>
      <c r="Z245" s="633" t="s">
        <v>3737</v>
      </c>
      <c r="AA245" s="580"/>
      <c r="AG245" s="581"/>
      <c r="AH245" s="581" t="s">
        <v>3795</v>
      </c>
      <c r="AI245" s="583" t="s">
        <v>3796</v>
      </c>
      <c r="AJ245" s="613" t="s">
        <v>1476</v>
      </c>
      <c r="AK245" s="613" t="s">
        <v>3797</v>
      </c>
      <c r="AL245" s="613" t="s">
        <v>1569</v>
      </c>
      <c r="AM245" s="613" t="s">
        <v>63</v>
      </c>
      <c r="AN245" s="613" t="s">
        <v>3798</v>
      </c>
      <c r="AO245" s="613" t="s">
        <v>41</v>
      </c>
      <c r="AP245" s="614" t="s">
        <v>3442</v>
      </c>
      <c r="AQ245" s="614" t="s">
        <v>3799</v>
      </c>
    </row>
    <row r="246" spans="1:45" ht="34.15" customHeight="1">
      <c r="A246" s="628" t="s">
        <v>3710</v>
      </c>
      <c r="B246" s="629" t="s">
        <v>3599</v>
      </c>
      <c r="C246" s="630" t="s">
        <v>4650</v>
      </c>
      <c r="D246" s="629" t="s">
        <v>3655</v>
      </c>
      <c r="E246" s="631" t="s">
        <v>4677</v>
      </c>
      <c r="F246" s="629" t="s">
        <v>3734</v>
      </c>
      <c r="G246" s="632" t="s">
        <v>4592</v>
      </c>
      <c r="H246" s="633" t="s">
        <v>58</v>
      </c>
      <c r="I246" s="634" t="s">
        <v>3582</v>
      </c>
      <c r="J246" s="635">
        <v>0</v>
      </c>
      <c r="K246" s="635">
        <v>1</v>
      </c>
      <c r="L246" s="636">
        <v>0.1</v>
      </c>
      <c r="M246" s="636">
        <v>0.2</v>
      </c>
      <c r="N246" s="636">
        <v>0.4</v>
      </c>
      <c r="O246" s="636">
        <v>0.6</v>
      </c>
      <c r="P246" s="636">
        <v>0.8</v>
      </c>
      <c r="Q246" s="636">
        <v>1</v>
      </c>
      <c r="R246" s="633" t="s">
        <v>4796</v>
      </c>
      <c r="S246" s="629">
        <v>2025</v>
      </c>
      <c r="T246" s="629" t="s">
        <v>4706</v>
      </c>
      <c r="U246" s="629" t="s">
        <v>4798</v>
      </c>
      <c r="V246" s="629" t="s">
        <v>4656</v>
      </c>
      <c r="W246" s="633"/>
      <c r="X246" s="633" t="s">
        <v>3736</v>
      </c>
      <c r="Y246" s="633"/>
      <c r="Z246" s="633" t="s">
        <v>3737</v>
      </c>
      <c r="AA246" s="580"/>
      <c r="AG246" s="581"/>
      <c r="AH246" s="581" t="s">
        <v>3795</v>
      </c>
      <c r="AI246" s="583" t="s">
        <v>3796</v>
      </c>
      <c r="AJ246" s="613" t="s">
        <v>1476</v>
      </c>
      <c r="AK246" s="613" t="s">
        <v>3797</v>
      </c>
      <c r="AL246" s="613" t="s">
        <v>1569</v>
      </c>
      <c r="AM246" s="613" t="s">
        <v>63</v>
      </c>
      <c r="AN246" s="613" t="s">
        <v>3798</v>
      </c>
      <c r="AO246" s="613" t="s">
        <v>41</v>
      </c>
      <c r="AP246" s="614" t="s">
        <v>3442</v>
      </c>
      <c r="AQ246" s="614" t="s">
        <v>3799</v>
      </c>
    </row>
    <row r="247" spans="1:45" ht="34.15" customHeight="1">
      <c r="A247" s="628" t="s">
        <v>3710</v>
      </c>
      <c r="B247" s="629" t="s">
        <v>3599</v>
      </c>
      <c r="C247" s="630" t="s">
        <v>4650</v>
      </c>
      <c r="D247" s="629" t="s">
        <v>3655</v>
      </c>
      <c r="E247" s="631" t="s">
        <v>4677</v>
      </c>
      <c r="F247" s="629" t="s">
        <v>3734</v>
      </c>
      <c r="G247" s="632" t="s">
        <v>4592</v>
      </c>
      <c r="H247" s="633" t="s">
        <v>58</v>
      </c>
      <c r="I247" s="634" t="s">
        <v>3434</v>
      </c>
      <c r="J247" s="635">
        <v>0</v>
      </c>
      <c r="K247" s="635">
        <v>1</v>
      </c>
      <c r="L247" s="636">
        <v>0.1</v>
      </c>
      <c r="M247" s="636">
        <v>0.2</v>
      </c>
      <c r="N247" s="636">
        <v>0.4</v>
      </c>
      <c r="O247" s="636">
        <v>0.6</v>
      </c>
      <c r="P247" s="636">
        <v>0.8</v>
      </c>
      <c r="Q247" s="636">
        <v>1</v>
      </c>
      <c r="R247" s="633" t="s">
        <v>4796</v>
      </c>
      <c r="S247" s="629" t="s">
        <v>3615</v>
      </c>
      <c r="T247" s="629" t="s">
        <v>4800</v>
      </c>
      <c r="U247" s="629" t="s">
        <v>4798</v>
      </c>
      <c r="V247" s="629" t="s">
        <v>4656</v>
      </c>
      <c r="W247" s="633"/>
      <c r="X247" s="633"/>
      <c r="Y247" s="633"/>
      <c r="Z247" s="633"/>
      <c r="AA247" s="580"/>
      <c r="AG247" s="581"/>
      <c r="AI247" s="583" t="e">
        <v>#N/A</v>
      </c>
      <c r="AJ247" s="583" t="e">
        <v>#N/A</v>
      </c>
      <c r="AK247" s="583" t="e">
        <v>#N/A</v>
      </c>
      <c r="AL247" s="583" t="e">
        <v>#N/A</v>
      </c>
      <c r="AM247" s="583" t="e">
        <v>#N/A</v>
      </c>
      <c r="AN247" s="583" t="e">
        <v>#N/A</v>
      </c>
      <c r="AO247" s="583" t="e">
        <v>#N/A</v>
      </c>
      <c r="AP247" s="582" t="s">
        <v>3438</v>
      </c>
    </row>
    <row r="248" spans="1:45" ht="183" customHeight="1">
      <c r="A248" s="592" t="s">
        <v>37</v>
      </c>
      <c r="B248" s="593" t="s">
        <v>3599</v>
      </c>
      <c r="C248" s="594" t="s">
        <v>4650</v>
      </c>
      <c r="D248" s="593" t="s">
        <v>3655</v>
      </c>
      <c r="E248" s="595" t="s">
        <v>4677</v>
      </c>
      <c r="F248" s="593" t="s">
        <v>4238</v>
      </c>
      <c r="G248" s="596" t="s">
        <v>3265</v>
      </c>
      <c r="H248" s="581" t="s">
        <v>37</v>
      </c>
      <c r="I248" s="597" t="s">
        <v>3582</v>
      </c>
      <c r="J248" s="600">
        <v>0</v>
      </c>
      <c r="K248" s="601">
        <v>1</v>
      </c>
      <c r="L248" s="601">
        <v>0.1</v>
      </c>
      <c r="M248" s="601">
        <v>0.2</v>
      </c>
      <c r="N248" s="601">
        <v>0.4</v>
      </c>
      <c r="O248" s="601">
        <v>0.6</v>
      </c>
      <c r="P248" s="601">
        <v>0.8</v>
      </c>
      <c r="Q248" s="601">
        <v>1</v>
      </c>
      <c r="R248" s="581" t="s">
        <v>4239</v>
      </c>
      <c r="S248" s="593" t="s">
        <v>3435</v>
      </c>
      <c r="T248" s="593" t="s">
        <v>4240</v>
      </c>
      <c r="U248" s="593" t="s">
        <v>4724</v>
      </c>
      <c r="V248" s="593" t="s">
        <v>4656</v>
      </c>
      <c r="W248" s="581"/>
      <c r="X248" s="581"/>
      <c r="Y248" s="581" t="s">
        <v>4969</v>
      </c>
      <c r="Z248" s="581"/>
      <c r="AA248" s="580"/>
      <c r="AG248" s="581"/>
      <c r="AH248" s="581" t="s">
        <v>229</v>
      </c>
      <c r="AI248" s="583" t="s">
        <v>230</v>
      </c>
      <c r="AJ248" s="583" t="s">
        <v>906</v>
      </c>
      <c r="AK248" s="583" t="s">
        <v>907</v>
      </c>
      <c r="AL248" s="583" t="s">
        <v>462</v>
      </c>
      <c r="AM248" s="583" t="s">
        <v>50</v>
      </c>
      <c r="AN248" s="583" t="s">
        <v>634</v>
      </c>
      <c r="AO248" s="583" t="s">
        <v>57</v>
      </c>
      <c r="AP248" s="583" t="s">
        <v>3442</v>
      </c>
    </row>
    <row r="249" spans="1:45" ht="34.15" customHeight="1">
      <c r="A249" s="592" t="s">
        <v>37</v>
      </c>
      <c r="B249" s="593" t="s">
        <v>3599</v>
      </c>
      <c r="C249" s="594" t="s">
        <v>4650</v>
      </c>
      <c r="D249" s="593" t="s">
        <v>3655</v>
      </c>
      <c r="E249" s="595" t="s">
        <v>4677</v>
      </c>
      <c r="F249" s="593" t="s">
        <v>4238</v>
      </c>
      <c r="G249" s="596" t="s">
        <v>3265</v>
      </c>
      <c r="H249" s="581" t="s">
        <v>37</v>
      </c>
      <c r="I249" s="597" t="s">
        <v>3434</v>
      </c>
      <c r="J249" s="600">
        <v>0</v>
      </c>
      <c r="K249" s="601">
        <v>1</v>
      </c>
      <c r="L249" s="601">
        <v>0.1</v>
      </c>
      <c r="M249" s="601">
        <v>0.2</v>
      </c>
      <c r="N249" s="601">
        <v>0.4</v>
      </c>
      <c r="O249" s="601">
        <v>0.6</v>
      </c>
      <c r="P249" s="601">
        <v>0.8</v>
      </c>
      <c r="Q249" s="601">
        <v>1</v>
      </c>
      <c r="R249" s="581" t="s">
        <v>4239</v>
      </c>
      <c r="S249" s="593" t="s">
        <v>3435</v>
      </c>
      <c r="T249" s="593" t="s">
        <v>4242</v>
      </c>
      <c r="U249" s="593" t="s">
        <v>4724</v>
      </c>
      <c r="V249" s="593" t="s">
        <v>4656</v>
      </c>
      <c r="W249" s="581"/>
      <c r="X249" s="581"/>
      <c r="Y249" s="581"/>
      <c r="Z249" s="581"/>
      <c r="AA249" s="580"/>
      <c r="AG249" s="581"/>
      <c r="AH249" s="581" t="s">
        <v>73</v>
      </c>
      <c r="AI249" s="583" t="s">
        <v>74</v>
      </c>
      <c r="AJ249" s="583" t="s">
        <v>1251</v>
      </c>
      <c r="AK249" s="583" t="s">
        <v>1258</v>
      </c>
      <c r="AL249" s="583" t="s">
        <v>485</v>
      </c>
      <c r="AM249" s="583" t="s">
        <v>37</v>
      </c>
      <c r="AN249" s="583" t="s">
        <v>1246</v>
      </c>
      <c r="AO249" s="583" t="s">
        <v>36</v>
      </c>
      <c r="AP249" s="583" t="s">
        <v>3442</v>
      </c>
    </row>
    <row r="250" spans="1:45" ht="34.15" customHeight="1">
      <c r="A250" s="592" t="s">
        <v>37</v>
      </c>
      <c r="B250" s="593" t="s">
        <v>3599</v>
      </c>
      <c r="C250" s="594" t="s">
        <v>4650</v>
      </c>
      <c r="D250" s="593" t="s">
        <v>3655</v>
      </c>
      <c r="E250" s="595" t="s">
        <v>4677</v>
      </c>
      <c r="F250" s="593" t="s">
        <v>4238</v>
      </c>
      <c r="G250" s="596" t="s">
        <v>3265</v>
      </c>
      <c r="H250" s="581" t="s">
        <v>37</v>
      </c>
      <c r="I250" s="597" t="s">
        <v>3434</v>
      </c>
      <c r="J250" s="600">
        <v>0</v>
      </c>
      <c r="K250" s="601">
        <v>1</v>
      </c>
      <c r="L250" s="601">
        <v>0.1</v>
      </c>
      <c r="M250" s="601">
        <v>0.2</v>
      </c>
      <c r="N250" s="601">
        <v>0.4</v>
      </c>
      <c r="O250" s="601">
        <v>0.6</v>
      </c>
      <c r="P250" s="601">
        <v>0.8</v>
      </c>
      <c r="Q250" s="601">
        <v>1</v>
      </c>
      <c r="R250" s="581" t="s">
        <v>4239</v>
      </c>
      <c r="S250" s="593" t="s">
        <v>3435</v>
      </c>
      <c r="T250" s="593" t="s">
        <v>4243</v>
      </c>
      <c r="U250" s="593" t="s">
        <v>4724</v>
      </c>
      <c r="V250" s="593" t="s">
        <v>4656</v>
      </c>
      <c r="W250" s="581"/>
      <c r="X250" s="581"/>
      <c r="Y250" s="581"/>
      <c r="Z250" s="581"/>
      <c r="AA250" s="580"/>
      <c r="AG250" s="581"/>
      <c r="AI250" s="583" t="e">
        <v>#N/A</v>
      </c>
      <c r="AJ250" s="583" t="e">
        <v>#N/A</v>
      </c>
      <c r="AK250" s="583" t="e">
        <v>#N/A</v>
      </c>
      <c r="AL250" s="583" t="e">
        <v>#N/A</v>
      </c>
      <c r="AM250" s="583" t="e">
        <v>#N/A</v>
      </c>
      <c r="AN250" s="583" t="e">
        <v>#N/A</v>
      </c>
      <c r="AO250" s="583" t="e">
        <v>#N/A</v>
      </c>
      <c r="AP250" s="581" t="s">
        <v>3885</v>
      </c>
    </row>
    <row r="251" spans="1:45" ht="34.15" customHeight="1">
      <c r="A251" s="592" t="s">
        <v>37</v>
      </c>
      <c r="B251" s="593" t="s">
        <v>3599</v>
      </c>
      <c r="C251" s="594" t="s">
        <v>4650</v>
      </c>
      <c r="D251" s="593" t="s">
        <v>3655</v>
      </c>
      <c r="E251" s="595" t="s">
        <v>4677</v>
      </c>
      <c r="F251" s="593" t="s">
        <v>4238</v>
      </c>
      <c r="G251" s="596" t="s">
        <v>3265</v>
      </c>
      <c r="H251" s="581" t="s">
        <v>37</v>
      </c>
      <c r="I251" s="597" t="s">
        <v>3434</v>
      </c>
      <c r="J251" s="600">
        <v>0</v>
      </c>
      <c r="K251" s="601">
        <v>1</v>
      </c>
      <c r="L251" s="601">
        <v>0.1</v>
      </c>
      <c r="M251" s="601">
        <v>0.2</v>
      </c>
      <c r="N251" s="601">
        <v>0.4</v>
      </c>
      <c r="O251" s="601">
        <v>0.6</v>
      </c>
      <c r="P251" s="601">
        <v>0.8</v>
      </c>
      <c r="Q251" s="601">
        <v>1</v>
      </c>
      <c r="R251" s="581" t="s">
        <v>4239</v>
      </c>
      <c r="S251" s="593" t="s">
        <v>3435</v>
      </c>
      <c r="T251" s="593" t="s">
        <v>4244</v>
      </c>
      <c r="U251" s="593" t="s">
        <v>4724</v>
      </c>
      <c r="V251" s="593" t="s">
        <v>4656</v>
      </c>
      <c r="W251" s="581"/>
      <c r="X251" s="581"/>
      <c r="Y251" s="581"/>
      <c r="Z251" s="581"/>
      <c r="AA251" s="580"/>
      <c r="AG251" s="581"/>
      <c r="AI251" s="583" t="e">
        <v>#N/A</v>
      </c>
      <c r="AJ251" s="583" t="e">
        <v>#N/A</v>
      </c>
      <c r="AK251" s="583" t="e">
        <v>#N/A</v>
      </c>
      <c r="AL251" s="583" t="e">
        <v>#N/A</v>
      </c>
      <c r="AM251" s="583" t="e">
        <v>#N/A</v>
      </c>
      <c r="AN251" s="583" t="e">
        <v>#N/A</v>
      </c>
      <c r="AO251" s="583" t="e">
        <v>#N/A</v>
      </c>
      <c r="AP251" s="581" t="s">
        <v>3885</v>
      </c>
    </row>
    <row r="252" spans="1:45" s="633" customFormat="1" ht="97.5" customHeight="1">
      <c r="A252" s="628" t="s">
        <v>3620</v>
      </c>
      <c r="B252" s="629" t="s">
        <v>3599</v>
      </c>
      <c r="C252" s="630" t="s">
        <v>4650</v>
      </c>
      <c r="D252" s="652" t="s">
        <v>3655</v>
      </c>
      <c r="E252" s="631" t="s">
        <v>4651</v>
      </c>
      <c r="F252" s="629" t="s">
        <v>4249</v>
      </c>
      <c r="G252" s="632" t="s">
        <v>3339</v>
      </c>
      <c r="H252" s="633" t="s">
        <v>2926</v>
      </c>
      <c r="I252" s="634" t="s">
        <v>3434</v>
      </c>
      <c r="J252" s="635">
        <v>0</v>
      </c>
      <c r="K252" s="636">
        <v>1</v>
      </c>
      <c r="L252" s="635">
        <v>0.1</v>
      </c>
      <c r="M252" s="635">
        <v>0.2</v>
      </c>
      <c r="N252" s="635">
        <v>0.4</v>
      </c>
      <c r="O252" s="635">
        <v>0.6</v>
      </c>
      <c r="P252" s="635">
        <v>0.8</v>
      </c>
      <c r="Q252" s="635">
        <v>1</v>
      </c>
      <c r="R252" s="633" t="s">
        <v>4972</v>
      </c>
      <c r="S252" s="629" t="s">
        <v>3435</v>
      </c>
      <c r="T252" s="629" t="s">
        <v>4973</v>
      </c>
      <c r="U252" s="629" t="s">
        <v>4971</v>
      </c>
      <c r="V252" s="629" t="s">
        <v>4656</v>
      </c>
      <c r="AA252" s="580"/>
      <c r="AB252" s="581"/>
      <c r="AC252" s="581"/>
      <c r="AD252" s="581"/>
      <c r="AE252" s="581"/>
      <c r="AF252" s="581"/>
      <c r="AG252" s="581"/>
      <c r="AH252" s="581"/>
      <c r="AI252" s="583" t="e">
        <v>#N/A</v>
      </c>
      <c r="AJ252" s="583" t="e">
        <v>#N/A</v>
      </c>
      <c r="AK252" s="583" t="e">
        <v>#N/A</v>
      </c>
      <c r="AL252" s="583" t="e">
        <v>#N/A</v>
      </c>
      <c r="AM252" s="583" t="e">
        <v>#N/A</v>
      </c>
      <c r="AN252" s="583" t="e">
        <v>#N/A</v>
      </c>
      <c r="AO252" s="583" t="e">
        <v>#N/A</v>
      </c>
      <c r="AP252" s="581" t="s">
        <v>3885</v>
      </c>
      <c r="AQ252" s="581"/>
      <c r="AR252" s="581"/>
      <c r="AS252" s="581"/>
    </row>
    <row r="253" spans="1:45" ht="85.5" customHeight="1">
      <c r="A253" s="592" t="s">
        <v>4305</v>
      </c>
      <c r="B253" s="593" t="s">
        <v>3599</v>
      </c>
      <c r="C253" s="594" t="s">
        <v>4650</v>
      </c>
      <c r="D253" s="593" t="s">
        <v>3655</v>
      </c>
      <c r="E253" s="595" t="s">
        <v>4677</v>
      </c>
      <c r="F253" s="615" t="s">
        <v>4308</v>
      </c>
      <c r="G253" s="596" t="s">
        <v>3341</v>
      </c>
      <c r="H253" s="581" t="s">
        <v>840</v>
      </c>
      <c r="I253" s="597" t="s">
        <v>3434</v>
      </c>
      <c r="J253" s="600">
        <v>0</v>
      </c>
      <c r="K253" s="601">
        <v>1</v>
      </c>
      <c r="L253" s="601">
        <v>0.1</v>
      </c>
      <c r="M253" s="601">
        <v>0.2</v>
      </c>
      <c r="N253" s="601">
        <v>0.4</v>
      </c>
      <c r="O253" s="601">
        <v>0.6</v>
      </c>
      <c r="P253" s="601">
        <v>0.8</v>
      </c>
      <c r="Q253" s="601">
        <v>1</v>
      </c>
      <c r="R253" s="621" t="s">
        <v>4311</v>
      </c>
      <c r="S253" s="593" t="s">
        <v>3435</v>
      </c>
      <c r="T253" s="593" t="s">
        <v>4312</v>
      </c>
      <c r="U253" s="593" t="s">
        <v>4860</v>
      </c>
      <c r="V253" s="593" t="s">
        <v>4656</v>
      </c>
      <c r="W253" s="581"/>
      <c r="X253" s="581"/>
      <c r="Y253" s="581"/>
      <c r="Z253" s="581"/>
      <c r="AA253" s="580"/>
      <c r="AF253" s="581" t="s">
        <v>4313</v>
      </c>
      <c r="AG253" s="581"/>
      <c r="AI253" s="583"/>
      <c r="AJ253" s="583"/>
      <c r="AK253" s="583"/>
      <c r="AL253" s="583"/>
      <c r="AM253" s="583"/>
      <c r="AN253" s="583"/>
      <c r="AO253" s="583"/>
      <c r="AP253" s="583"/>
      <c r="AQ253" s="599"/>
    </row>
    <row r="254" spans="1:45" ht="34.15" customHeight="1">
      <c r="A254" s="592" t="s">
        <v>4305</v>
      </c>
      <c r="B254" s="593" t="s">
        <v>3599</v>
      </c>
      <c r="C254" s="594" t="s">
        <v>4650</v>
      </c>
      <c r="D254" s="593" t="s">
        <v>3655</v>
      </c>
      <c r="E254" s="595" t="s">
        <v>4677</v>
      </c>
      <c r="F254" s="615" t="s">
        <v>4308</v>
      </c>
      <c r="G254" s="596" t="s">
        <v>3341</v>
      </c>
      <c r="H254" s="581" t="s">
        <v>840</v>
      </c>
      <c r="I254" s="597" t="s">
        <v>3434</v>
      </c>
      <c r="J254" s="600">
        <v>0</v>
      </c>
      <c r="K254" s="601">
        <v>1</v>
      </c>
      <c r="L254" s="601">
        <v>0.1</v>
      </c>
      <c r="M254" s="601">
        <v>0.2</v>
      </c>
      <c r="N254" s="601">
        <v>0.4</v>
      </c>
      <c r="O254" s="601">
        <v>0.6</v>
      </c>
      <c r="P254" s="601">
        <v>0.8</v>
      </c>
      <c r="Q254" s="601">
        <v>1</v>
      </c>
      <c r="R254" s="621" t="s">
        <v>4311</v>
      </c>
      <c r="S254" s="593" t="s">
        <v>3435</v>
      </c>
      <c r="T254" s="593" t="s">
        <v>4314</v>
      </c>
      <c r="U254" s="593" t="s">
        <v>4860</v>
      </c>
      <c r="V254" s="593" t="s">
        <v>4656</v>
      </c>
      <c r="W254" s="581"/>
      <c r="X254" s="581"/>
      <c r="Y254" s="581"/>
      <c r="Z254" s="581"/>
      <c r="AA254" s="580"/>
      <c r="AE254" s="583"/>
      <c r="AF254" s="583"/>
      <c r="AG254" s="583"/>
      <c r="AH254" s="583"/>
      <c r="AI254" s="583"/>
      <c r="AJ254" s="583"/>
      <c r="AK254" s="582"/>
    </row>
    <row r="255" spans="1:45" s="633" customFormat="1" ht="34.15" customHeight="1">
      <c r="A255" s="628" t="s">
        <v>4317</v>
      </c>
      <c r="B255" s="629" t="s">
        <v>3599</v>
      </c>
      <c r="C255" s="630" t="s">
        <v>4650</v>
      </c>
      <c r="D255" s="629" t="s">
        <v>3655</v>
      </c>
      <c r="E255" s="631" t="s">
        <v>4677</v>
      </c>
      <c r="F255" s="629" t="s">
        <v>4325</v>
      </c>
      <c r="G255" s="632" t="s">
        <v>6954</v>
      </c>
      <c r="H255" s="633" t="s">
        <v>58</v>
      </c>
      <c r="I255" s="634" t="s">
        <v>3434</v>
      </c>
      <c r="J255" s="635">
        <v>0</v>
      </c>
      <c r="K255" s="635">
        <v>1</v>
      </c>
      <c r="L255" s="636">
        <v>0.1</v>
      </c>
      <c r="M255" s="636">
        <v>0.2</v>
      </c>
      <c r="N255" s="636">
        <v>0.4</v>
      </c>
      <c r="O255" s="636">
        <v>0.6</v>
      </c>
      <c r="P255" s="636">
        <v>0.8</v>
      </c>
      <c r="Q255" s="636">
        <v>1</v>
      </c>
      <c r="R255" s="633" t="s">
        <v>5030</v>
      </c>
      <c r="S255" s="629" t="s">
        <v>3435</v>
      </c>
      <c r="T255" s="629" t="s">
        <v>5031</v>
      </c>
      <c r="U255" s="629" t="s">
        <v>4860</v>
      </c>
      <c r="V255" s="629" t="s">
        <v>4656</v>
      </c>
      <c r="AA255" s="580"/>
      <c r="AB255" s="581"/>
      <c r="AC255" s="581"/>
      <c r="AD255" s="581"/>
      <c r="AE255" s="581"/>
      <c r="AF255" s="581"/>
      <c r="AG255" s="588"/>
      <c r="AH255" s="581"/>
      <c r="AI255" s="581"/>
      <c r="AJ255" s="581"/>
      <c r="AK255" s="581"/>
      <c r="AL255" s="581"/>
      <c r="AM255" s="581"/>
      <c r="AN255" s="581"/>
      <c r="AO255" s="581"/>
      <c r="AP255" s="581"/>
      <c r="AQ255" s="581"/>
      <c r="AR255" s="581"/>
      <c r="AS255" s="581"/>
    </row>
    <row r="256" spans="1:45" ht="115.5" customHeight="1">
      <c r="A256" s="592" t="s">
        <v>4388</v>
      </c>
      <c r="B256" s="593" t="s">
        <v>3599</v>
      </c>
      <c r="C256" s="594" t="s">
        <v>4650</v>
      </c>
      <c r="D256" s="593" t="s">
        <v>3655</v>
      </c>
      <c r="E256" s="595" t="s">
        <v>4677</v>
      </c>
      <c r="F256" s="593" t="s">
        <v>4484</v>
      </c>
      <c r="G256" s="596" t="s">
        <v>3218</v>
      </c>
      <c r="H256" s="581" t="s">
        <v>2926</v>
      </c>
      <c r="I256" s="597" t="s">
        <v>3582</v>
      </c>
      <c r="J256" s="600">
        <v>0</v>
      </c>
      <c r="K256" s="600">
        <v>1</v>
      </c>
      <c r="L256" s="601">
        <v>0.1</v>
      </c>
      <c r="M256" s="601">
        <v>0.2</v>
      </c>
      <c r="N256" s="601">
        <v>0.4</v>
      </c>
      <c r="O256" s="601">
        <v>0.6</v>
      </c>
      <c r="P256" s="601">
        <v>0.8</v>
      </c>
      <c r="Q256" s="601">
        <v>1</v>
      </c>
      <c r="R256" s="583" t="s">
        <v>5119</v>
      </c>
      <c r="S256" s="593">
        <v>2025</v>
      </c>
      <c r="T256" s="593" t="s">
        <v>4485</v>
      </c>
      <c r="U256" s="593" t="s">
        <v>5120</v>
      </c>
      <c r="V256" s="593" t="s">
        <v>4656</v>
      </c>
      <c r="W256" s="581"/>
      <c r="X256" s="581"/>
      <c r="Y256" s="581"/>
      <c r="Z256" s="581" t="s">
        <v>4486</v>
      </c>
      <c r="AA256" s="639"/>
      <c r="AB256" s="633"/>
      <c r="AC256" s="633"/>
      <c r="AD256" s="633"/>
      <c r="AE256" s="633"/>
      <c r="AF256" s="633"/>
      <c r="AG256" s="633"/>
      <c r="AH256" s="633"/>
      <c r="AI256" s="640" t="e">
        <v>#N/A</v>
      </c>
      <c r="AJ256" s="640" t="e">
        <v>#N/A</v>
      </c>
      <c r="AK256" s="640" t="e">
        <v>#N/A</v>
      </c>
      <c r="AL256" s="640" t="e">
        <v>#N/A</v>
      </c>
      <c r="AM256" s="640" t="e">
        <v>#N/A</v>
      </c>
      <c r="AN256" s="640" t="e">
        <v>#N/A</v>
      </c>
      <c r="AO256" s="640" t="e">
        <v>#N/A</v>
      </c>
      <c r="AP256" s="641" t="s">
        <v>3438</v>
      </c>
      <c r="AQ256" s="633"/>
    </row>
    <row r="257" spans="1:45" ht="34.15" customHeight="1">
      <c r="A257" s="592" t="s">
        <v>4388</v>
      </c>
      <c r="B257" s="593" t="s">
        <v>3599</v>
      </c>
      <c r="C257" s="594" t="s">
        <v>4650</v>
      </c>
      <c r="D257" s="593" t="s">
        <v>3655</v>
      </c>
      <c r="E257" s="595" t="s">
        <v>4677</v>
      </c>
      <c r="F257" s="593" t="s">
        <v>4484</v>
      </c>
      <c r="G257" s="596" t="s">
        <v>3218</v>
      </c>
      <c r="H257" s="581" t="s">
        <v>2926</v>
      </c>
      <c r="I257" s="597" t="s">
        <v>3434</v>
      </c>
      <c r="J257" s="600">
        <v>0</v>
      </c>
      <c r="K257" s="600">
        <v>1</v>
      </c>
      <c r="L257" s="601">
        <v>0.1</v>
      </c>
      <c r="M257" s="601">
        <v>0.2</v>
      </c>
      <c r="N257" s="601">
        <v>0.4</v>
      </c>
      <c r="O257" s="601">
        <v>0.6</v>
      </c>
      <c r="P257" s="601">
        <v>0.8</v>
      </c>
      <c r="Q257" s="601">
        <v>1</v>
      </c>
      <c r="R257" s="583" t="s">
        <v>5119</v>
      </c>
      <c r="S257" s="593" t="s">
        <v>3705</v>
      </c>
      <c r="T257" s="593" t="s">
        <v>4487</v>
      </c>
      <c r="U257" s="593" t="s">
        <v>5120</v>
      </c>
      <c r="V257" s="593" t="s">
        <v>4656</v>
      </c>
      <c r="W257" s="581"/>
      <c r="X257" s="581"/>
      <c r="Y257" s="581"/>
      <c r="Z257" s="581"/>
      <c r="AA257" s="639"/>
      <c r="AB257" s="633"/>
      <c r="AC257" s="633"/>
      <c r="AD257" s="633"/>
      <c r="AE257" s="633"/>
      <c r="AF257" s="633"/>
      <c r="AG257" s="657"/>
      <c r="AH257" s="633"/>
      <c r="AI257" s="633"/>
      <c r="AJ257" s="633"/>
      <c r="AK257" s="633"/>
      <c r="AL257" s="633"/>
      <c r="AM257" s="633"/>
      <c r="AN257" s="633"/>
      <c r="AO257" s="633"/>
      <c r="AP257" s="633"/>
      <c r="AQ257" s="633"/>
    </row>
    <row r="258" spans="1:45" ht="34.15" customHeight="1">
      <c r="A258" s="592" t="s">
        <v>4388</v>
      </c>
      <c r="B258" s="593" t="s">
        <v>3599</v>
      </c>
      <c r="C258" s="594" t="s">
        <v>4650</v>
      </c>
      <c r="D258" s="593" t="s">
        <v>3655</v>
      </c>
      <c r="E258" s="595" t="s">
        <v>4677</v>
      </c>
      <c r="F258" s="593" t="s">
        <v>4484</v>
      </c>
      <c r="G258" s="596" t="s">
        <v>3218</v>
      </c>
      <c r="H258" s="581" t="s">
        <v>2926</v>
      </c>
      <c r="I258" s="597" t="s">
        <v>3434</v>
      </c>
      <c r="J258" s="600">
        <v>0</v>
      </c>
      <c r="K258" s="600">
        <v>1</v>
      </c>
      <c r="L258" s="601">
        <v>0.1</v>
      </c>
      <c r="M258" s="601">
        <v>0.2</v>
      </c>
      <c r="N258" s="601">
        <v>0.4</v>
      </c>
      <c r="O258" s="601">
        <v>0.6</v>
      </c>
      <c r="P258" s="601">
        <v>0.8</v>
      </c>
      <c r="Q258" s="601">
        <v>1</v>
      </c>
      <c r="R258" s="583" t="s">
        <v>5119</v>
      </c>
      <c r="S258" s="593">
        <v>2030</v>
      </c>
      <c r="T258" s="593" t="s">
        <v>4488</v>
      </c>
      <c r="U258" s="593" t="s">
        <v>5120</v>
      </c>
      <c r="V258" s="593" t="s">
        <v>4656</v>
      </c>
      <c r="W258" s="581"/>
      <c r="X258" s="581"/>
      <c r="Y258" s="581"/>
      <c r="Z258" s="581"/>
      <c r="AA258" s="639"/>
      <c r="AB258" s="633"/>
      <c r="AC258" s="633"/>
      <c r="AD258" s="633"/>
      <c r="AE258" s="633"/>
      <c r="AF258" s="633"/>
      <c r="AG258" s="657"/>
      <c r="AH258" s="633"/>
      <c r="AI258" s="633"/>
      <c r="AJ258" s="633"/>
      <c r="AK258" s="633"/>
      <c r="AL258" s="633"/>
      <c r="AM258" s="633"/>
      <c r="AN258" s="633"/>
      <c r="AO258" s="633"/>
      <c r="AP258" s="633"/>
      <c r="AQ258" s="633"/>
    </row>
    <row r="259" spans="1:45" s="633" customFormat="1" ht="93.75" customHeight="1">
      <c r="A259" s="628" t="s">
        <v>4388</v>
      </c>
      <c r="B259" s="629" t="s">
        <v>3599</v>
      </c>
      <c r="C259" s="630" t="s">
        <v>4650</v>
      </c>
      <c r="D259" s="629" t="s">
        <v>3655</v>
      </c>
      <c r="E259" s="631" t="s">
        <v>4677</v>
      </c>
      <c r="F259" s="629" t="s">
        <v>4489</v>
      </c>
      <c r="G259" s="632" t="s">
        <v>3334</v>
      </c>
      <c r="H259" s="633" t="s">
        <v>2926</v>
      </c>
      <c r="I259" s="634" t="s">
        <v>3582</v>
      </c>
      <c r="J259" s="635">
        <v>0</v>
      </c>
      <c r="K259" s="635">
        <v>1</v>
      </c>
      <c r="L259" s="636">
        <v>0.1</v>
      </c>
      <c r="M259" s="636">
        <v>0.2</v>
      </c>
      <c r="N259" s="636">
        <v>0.4</v>
      </c>
      <c r="O259" s="636">
        <v>0.6</v>
      </c>
      <c r="P259" s="636">
        <v>0.8</v>
      </c>
      <c r="Q259" s="636">
        <v>1</v>
      </c>
      <c r="R259" s="633" t="s">
        <v>5121</v>
      </c>
      <c r="S259" s="629">
        <v>2025</v>
      </c>
      <c r="T259" s="629" t="s">
        <v>4491</v>
      </c>
      <c r="U259" s="629" t="s">
        <v>5120</v>
      </c>
      <c r="V259" s="629" t="s">
        <v>4656</v>
      </c>
      <c r="Z259" s="633" t="s">
        <v>4492</v>
      </c>
      <c r="AA259" s="580"/>
      <c r="AB259" s="581"/>
      <c r="AC259" s="581"/>
      <c r="AD259" s="581"/>
      <c r="AE259" s="581"/>
      <c r="AF259" s="581"/>
      <c r="AG259" s="588"/>
      <c r="AH259" s="581"/>
      <c r="AI259" s="581"/>
      <c r="AJ259" s="581"/>
      <c r="AK259" s="581"/>
      <c r="AL259" s="581"/>
      <c r="AM259" s="581"/>
      <c r="AN259" s="581"/>
      <c r="AO259" s="581"/>
      <c r="AP259" s="581"/>
      <c r="AQ259" s="581"/>
      <c r="AR259" s="581"/>
      <c r="AS259" s="581"/>
    </row>
    <row r="260" spans="1:45" s="633" customFormat="1" ht="34.15" customHeight="1">
      <c r="A260" s="628" t="s">
        <v>4388</v>
      </c>
      <c r="B260" s="629" t="s">
        <v>3599</v>
      </c>
      <c r="C260" s="630" t="s">
        <v>4650</v>
      </c>
      <c r="D260" s="629" t="s">
        <v>3655</v>
      </c>
      <c r="E260" s="631" t="s">
        <v>4677</v>
      </c>
      <c r="F260" s="629" t="s">
        <v>4489</v>
      </c>
      <c r="G260" s="632" t="s">
        <v>3334</v>
      </c>
      <c r="H260" s="633" t="s">
        <v>2926</v>
      </c>
      <c r="I260" s="634" t="s">
        <v>3434</v>
      </c>
      <c r="J260" s="635">
        <v>0</v>
      </c>
      <c r="K260" s="635">
        <v>1</v>
      </c>
      <c r="L260" s="636">
        <v>0.1</v>
      </c>
      <c r="M260" s="636">
        <v>0.2</v>
      </c>
      <c r="N260" s="636">
        <v>0.4</v>
      </c>
      <c r="O260" s="636">
        <v>0.6</v>
      </c>
      <c r="P260" s="636">
        <v>0.8</v>
      </c>
      <c r="Q260" s="636">
        <v>1</v>
      </c>
      <c r="R260" s="633" t="s">
        <v>5121</v>
      </c>
      <c r="S260" s="629" t="s">
        <v>3705</v>
      </c>
      <c r="T260" s="629" t="s">
        <v>4493</v>
      </c>
      <c r="U260" s="629" t="s">
        <v>5120</v>
      </c>
      <c r="V260" s="629" t="s">
        <v>4656</v>
      </c>
      <c r="AA260" s="580"/>
      <c r="AB260" s="581"/>
      <c r="AC260" s="581"/>
      <c r="AD260" s="581"/>
      <c r="AE260" s="581"/>
      <c r="AF260" s="581"/>
      <c r="AG260" s="588"/>
      <c r="AH260" s="581"/>
      <c r="AI260" s="581"/>
      <c r="AJ260" s="581"/>
      <c r="AK260" s="581"/>
      <c r="AL260" s="581"/>
      <c r="AM260" s="581"/>
      <c r="AN260" s="581"/>
      <c r="AO260" s="581"/>
      <c r="AP260" s="581"/>
      <c r="AQ260" s="581"/>
      <c r="AR260" s="581"/>
      <c r="AS260" s="581"/>
    </row>
    <row r="261" spans="1:45" s="633" customFormat="1" ht="34.15" customHeight="1">
      <c r="A261" s="628" t="s">
        <v>4388</v>
      </c>
      <c r="B261" s="629" t="s">
        <v>3599</v>
      </c>
      <c r="C261" s="630" t="s">
        <v>4650</v>
      </c>
      <c r="D261" s="629" t="s">
        <v>3655</v>
      </c>
      <c r="E261" s="631" t="s">
        <v>4677</v>
      </c>
      <c r="F261" s="629" t="s">
        <v>4489</v>
      </c>
      <c r="G261" s="632" t="s">
        <v>3334</v>
      </c>
      <c r="H261" s="633" t="s">
        <v>2926</v>
      </c>
      <c r="I261" s="634" t="s">
        <v>3434</v>
      </c>
      <c r="J261" s="635">
        <v>0</v>
      </c>
      <c r="K261" s="635">
        <v>1</v>
      </c>
      <c r="L261" s="636">
        <v>0.1</v>
      </c>
      <c r="M261" s="636">
        <v>0.2</v>
      </c>
      <c r="N261" s="636">
        <v>0.4</v>
      </c>
      <c r="O261" s="636">
        <v>0.6</v>
      </c>
      <c r="P261" s="636">
        <v>0.8</v>
      </c>
      <c r="Q261" s="636">
        <v>1</v>
      </c>
      <c r="R261" s="633" t="s">
        <v>5121</v>
      </c>
      <c r="S261" s="629">
        <v>2030</v>
      </c>
      <c r="T261" s="629" t="s">
        <v>4494</v>
      </c>
      <c r="U261" s="629" t="s">
        <v>5120</v>
      </c>
      <c r="V261" s="629" t="s">
        <v>4656</v>
      </c>
      <c r="AA261" s="580"/>
      <c r="AB261" s="581"/>
      <c r="AC261" s="581"/>
      <c r="AD261" s="581"/>
      <c r="AE261" s="581"/>
      <c r="AF261" s="581"/>
      <c r="AG261" s="588"/>
      <c r="AH261" s="581"/>
      <c r="AI261" s="581"/>
      <c r="AJ261" s="581"/>
      <c r="AK261" s="581"/>
      <c r="AL261" s="581"/>
      <c r="AM261" s="581"/>
      <c r="AN261" s="581"/>
      <c r="AO261" s="581"/>
      <c r="AP261" s="581"/>
      <c r="AQ261" s="581"/>
      <c r="AR261" s="581"/>
      <c r="AS261" s="581"/>
    </row>
    <row r="262" spans="1:45" ht="54.75" customHeight="1">
      <c r="A262" s="592" t="s">
        <v>3419</v>
      </c>
      <c r="B262" s="593" t="s">
        <v>4803</v>
      </c>
      <c r="C262" s="594" t="s">
        <v>4804</v>
      </c>
      <c r="D262" s="593" t="s">
        <v>4602</v>
      </c>
      <c r="E262" s="595" t="s">
        <v>4808</v>
      </c>
      <c r="F262" s="593" t="s">
        <v>3792</v>
      </c>
      <c r="G262" s="596" t="s">
        <v>3320</v>
      </c>
      <c r="H262" s="581" t="s">
        <v>3426</v>
      </c>
      <c r="I262" s="597" t="s">
        <v>3434</v>
      </c>
      <c r="J262" s="600">
        <v>0</v>
      </c>
      <c r="K262" s="600">
        <v>1</v>
      </c>
      <c r="L262" s="618">
        <v>0.1666</v>
      </c>
      <c r="M262" s="618">
        <v>0.1666</v>
      </c>
      <c r="N262" s="618">
        <v>0.1666</v>
      </c>
      <c r="O262" s="618">
        <v>0.1666</v>
      </c>
      <c r="P262" s="618">
        <v>0.1666</v>
      </c>
      <c r="Q262" s="618">
        <v>0.1666</v>
      </c>
      <c r="R262" s="581" t="s">
        <v>4809</v>
      </c>
      <c r="S262" s="593" t="s">
        <v>3435</v>
      </c>
      <c r="T262" s="593" t="s">
        <v>3794</v>
      </c>
      <c r="U262" s="593" t="s">
        <v>4810</v>
      </c>
      <c r="V262" s="593" t="s">
        <v>4656</v>
      </c>
      <c r="AA262" s="580"/>
      <c r="AG262" s="581"/>
      <c r="AI262" s="583" t="e">
        <v>#N/A</v>
      </c>
      <c r="AJ262" s="583" t="e">
        <v>#N/A</v>
      </c>
      <c r="AK262" s="583" t="e">
        <v>#N/A</v>
      </c>
      <c r="AL262" s="583" t="e">
        <v>#N/A</v>
      </c>
      <c r="AM262" s="583" t="e">
        <v>#N/A</v>
      </c>
      <c r="AN262" s="583" t="e">
        <v>#N/A</v>
      </c>
      <c r="AO262" s="583" t="e">
        <v>#N/A</v>
      </c>
      <c r="AP262" s="582" t="s">
        <v>3438</v>
      </c>
    </row>
    <row r="263" spans="1:45" ht="34.15" customHeight="1">
      <c r="A263" s="592" t="s">
        <v>3419</v>
      </c>
      <c r="B263" s="593" t="s">
        <v>4803</v>
      </c>
      <c r="C263" s="594" t="s">
        <v>4804</v>
      </c>
      <c r="D263" s="593" t="s">
        <v>4602</v>
      </c>
      <c r="E263" s="595" t="s">
        <v>4808</v>
      </c>
      <c r="F263" s="593" t="s">
        <v>3792</v>
      </c>
      <c r="G263" s="596" t="s">
        <v>3320</v>
      </c>
      <c r="H263" s="581" t="s">
        <v>3426</v>
      </c>
      <c r="I263" s="597" t="s">
        <v>3434</v>
      </c>
      <c r="J263" s="600">
        <v>0</v>
      </c>
      <c r="K263" s="600">
        <v>1</v>
      </c>
      <c r="L263" s="618">
        <v>0.1666</v>
      </c>
      <c r="M263" s="618">
        <v>0.1666</v>
      </c>
      <c r="N263" s="618">
        <v>0.1666</v>
      </c>
      <c r="O263" s="618">
        <v>0.1666</v>
      </c>
      <c r="P263" s="618">
        <v>0.1666</v>
      </c>
      <c r="Q263" s="618">
        <v>0.1666</v>
      </c>
      <c r="R263" s="581" t="s">
        <v>4809</v>
      </c>
      <c r="S263" s="593" t="s">
        <v>3435</v>
      </c>
      <c r="T263" s="593" t="s">
        <v>3800</v>
      </c>
      <c r="U263" s="593" t="s">
        <v>4810</v>
      </c>
      <c r="V263" s="593" t="s">
        <v>4656</v>
      </c>
      <c r="AA263" s="580"/>
      <c r="AG263" s="581"/>
      <c r="AH263" s="581" t="s">
        <v>337</v>
      </c>
      <c r="AI263" s="583" t="s">
        <v>338</v>
      </c>
      <c r="AJ263" s="583" t="s">
        <v>1529</v>
      </c>
      <c r="AK263" s="583" t="s">
        <v>2098</v>
      </c>
      <c r="AL263" s="583" t="s">
        <v>485</v>
      </c>
      <c r="AM263" s="583" t="s">
        <v>66</v>
      </c>
      <c r="AN263" s="583" t="s">
        <v>2408</v>
      </c>
      <c r="AO263" s="583" t="s">
        <v>190</v>
      </c>
      <c r="AP263" s="583" t="s">
        <v>3442</v>
      </c>
    </row>
    <row r="264" spans="1:45" ht="34.15" customHeight="1">
      <c r="A264" s="592" t="s">
        <v>3419</v>
      </c>
      <c r="B264" s="593" t="s">
        <v>4803</v>
      </c>
      <c r="C264" s="594" t="s">
        <v>4804</v>
      </c>
      <c r="D264" s="593" t="s">
        <v>4602</v>
      </c>
      <c r="E264" s="595" t="s">
        <v>4808</v>
      </c>
      <c r="F264" s="593" t="s">
        <v>3792</v>
      </c>
      <c r="G264" s="596" t="s">
        <v>3320</v>
      </c>
      <c r="H264" s="581" t="s">
        <v>3426</v>
      </c>
      <c r="I264" s="597" t="s">
        <v>3434</v>
      </c>
      <c r="J264" s="600">
        <v>0</v>
      </c>
      <c r="K264" s="600">
        <v>1</v>
      </c>
      <c r="L264" s="618">
        <v>0.1666</v>
      </c>
      <c r="M264" s="618">
        <v>0.1666</v>
      </c>
      <c r="N264" s="618">
        <v>0.1666</v>
      </c>
      <c r="O264" s="618">
        <v>0.1666</v>
      </c>
      <c r="P264" s="618">
        <v>0.1666</v>
      </c>
      <c r="Q264" s="618">
        <v>0.1666</v>
      </c>
      <c r="R264" s="581" t="s">
        <v>4809</v>
      </c>
      <c r="S264" s="593" t="s">
        <v>3435</v>
      </c>
      <c r="T264" s="593" t="s">
        <v>4811</v>
      </c>
      <c r="U264" s="593" t="s">
        <v>4810</v>
      </c>
      <c r="V264" s="593" t="s">
        <v>4656</v>
      </c>
      <c r="AA264" s="580"/>
      <c r="AG264" s="581"/>
      <c r="AI264" s="583" t="e">
        <v>#N/A</v>
      </c>
      <c r="AJ264" s="583" t="e">
        <v>#N/A</v>
      </c>
      <c r="AK264" s="583" t="e">
        <v>#N/A</v>
      </c>
      <c r="AL264" s="583" t="e">
        <v>#N/A</v>
      </c>
      <c r="AM264" s="583" t="e">
        <v>#N/A</v>
      </c>
      <c r="AN264" s="583" t="e">
        <v>#N/A</v>
      </c>
      <c r="AO264" s="583" t="e">
        <v>#N/A</v>
      </c>
      <c r="AP264" s="582" t="s">
        <v>3438</v>
      </c>
    </row>
    <row r="265" spans="1:45" ht="71.25" customHeight="1">
      <c r="A265" s="628" t="s">
        <v>3606</v>
      </c>
      <c r="B265" s="629" t="s">
        <v>4803</v>
      </c>
      <c r="C265" s="630" t="s">
        <v>4804</v>
      </c>
      <c r="D265" s="629" t="s">
        <v>4602</v>
      </c>
      <c r="E265" s="631" t="s">
        <v>4808</v>
      </c>
      <c r="F265" s="629" t="s">
        <v>3803</v>
      </c>
      <c r="G265" s="632" t="s">
        <v>3307</v>
      </c>
      <c r="H265" s="633" t="s">
        <v>75</v>
      </c>
      <c r="I265" s="634" t="s">
        <v>3582</v>
      </c>
      <c r="J265" s="633">
        <v>0</v>
      </c>
      <c r="K265" s="633">
        <v>3</v>
      </c>
      <c r="L265" s="633">
        <v>0</v>
      </c>
      <c r="M265" s="633">
        <v>1</v>
      </c>
      <c r="N265" s="633">
        <v>1</v>
      </c>
      <c r="O265" s="633">
        <v>2</v>
      </c>
      <c r="P265" s="633">
        <v>2</v>
      </c>
      <c r="Q265" s="633">
        <v>3</v>
      </c>
      <c r="R265" s="633" t="s">
        <v>3804</v>
      </c>
      <c r="S265" s="629">
        <v>2025</v>
      </c>
      <c r="T265" s="629" t="s">
        <v>3805</v>
      </c>
      <c r="U265" s="629" t="s">
        <v>4812</v>
      </c>
      <c r="V265" s="629" t="s">
        <v>4656</v>
      </c>
      <c r="W265" s="633"/>
      <c r="X265" s="633"/>
      <c r="Y265" s="633" t="s">
        <v>405</v>
      </c>
      <c r="Z265" s="633"/>
      <c r="AA265" s="580"/>
      <c r="AG265" s="581"/>
      <c r="AI265" s="583" t="e">
        <v>#N/A</v>
      </c>
      <c r="AJ265" s="583" t="e">
        <v>#N/A</v>
      </c>
      <c r="AK265" s="583" t="e">
        <v>#N/A</v>
      </c>
      <c r="AL265" s="583" t="e">
        <v>#N/A</v>
      </c>
      <c r="AM265" s="583" t="e">
        <v>#N/A</v>
      </c>
      <c r="AN265" s="583" t="e">
        <v>#N/A</v>
      </c>
      <c r="AO265" s="583" t="e">
        <v>#N/A</v>
      </c>
      <c r="AP265" s="582" t="s">
        <v>3438</v>
      </c>
    </row>
    <row r="266" spans="1:45" ht="34.15" customHeight="1">
      <c r="A266" s="628" t="s">
        <v>3606</v>
      </c>
      <c r="B266" s="629" t="s">
        <v>4803</v>
      </c>
      <c r="C266" s="630" t="s">
        <v>4804</v>
      </c>
      <c r="D266" s="629" t="s">
        <v>4602</v>
      </c>
      <c r="E266" s="631" t="s">
        <v>4808</v>
      </c>
      <c r="F266" s="629" t="s">
        <v>3803</v>
      </c>
      <c r="G266" s="632" t="s">
        <v>3307</v>
      </c>
      <c r="H266" s="633" t="s">
        <v>75</v>
      </c>
      <c r="I266" s="634" t="s">
        <v>3434</v>
      </c>
      <c r="J266" s="633">
        <v>0</v>
      </c>
      <c r="K266" s="633">
        <v>3</v>
      </c>
      <c r="L266" s="633">
        <v>0</v>
      </c>
      <c r="M266" s="633">
        <v>1</v>
      </c>
      <c r="N266" s="633">
        <v>1</v>
      </c>
      <c r="O266" s="633">
        <v>2</v>
      </c>
      <c r="P266" s="633">
        <v>2</v>
      </c>
      <c r="Q266" s="633">
        <v>3</v>
      </c>
      <c r="R266" s="633" t="s">
        <v>3804</v>
      </c>
      <c r="S266" s="629" t="s">
        <v>3435</v>
      </c>
      <c r="T266" s="629" t="s">
        <v>3807</v>
      </c>
      <c r="U266" s="629" t="s">
        <v>4812</v>
      </c>
      <c r="V266" s="629" t="s">
        <v>4656</v>
      </c>
      <c r="W266" s="633"/>
      <c r="X266" s="633"/>
      <c r="Y266" s="633"/>
      <c r="Z266" s="633"/>
      <c r="AA266" s="580"/>
      <c r="AG266" s="581"/>
      <c r="AI266" s="583" t="e">
        <v>#N/A</v>
      </c>
      <c r="AJ266" s="583" t="e">
        <v>#N/A</v>
      </c>
      <c r="AK266" s="583" t="e">
        <v>#N/A</v>
      </c>
      <c r="AL266" s="583" t="e">
        <v>#N/A</v>
      </c>
      <c r="AM266" s="583" t="e">
        <v>#N/A</v>
      </c>
      <c r="AN266" s="583" t="e">
        <v>#N/A</v>
      </c>
      <c r="AO266" s="583" t="e">
        <v>#N/A</v>
      </c>
      <c r="AP266" s="582" t="s">
        <v>3438</v>
      </c>
    </row>
    <row r="267" spans="1:45" ht="34.15" customHeight="1">
      <c r="A267" s="628" t="s">
        <v>3606</v>
      </c>
      <c r="B267" s="629" t="s">
        <v>4803</v>
      </c>
      <c r="C267" s="630" t="s">
        <v>4804</v>
      </c>
      <c r="D267" s="629" t="s">
        <v>4602</v>
      </c>
      <c r="E267" s="631" t="s">
        <v>4808</v>
      </c>
      <c r="F267" s="629" t="s">
        <v>3803</v>
      </c>
      <c r="G267" s="632" t="s">
        <v>3307</v>
      </c>
      <c r="H267" s="633" t="s">
        <v>75</v>
      </c>
      <c r="I267" s="634" t="s">
        <v>3434</v>
      </c>
      <c r="J267" s="633">
        <v>0</v>
      </c>
      <c r="K267" s="633">
        <v>3</v>
      </c>
      <c r="L267" s="633">
        <v>0</v>
      </c>
      <c r="M267" s="633">
        <v>1</v>
      </c>
      <c r="N267" s="633">
        <v>1</v>
      </c>
      <c r="O267" s="633">
        <v>2</v>
      </c>
      <c r="P267" s="633">
        <v>2</v>
      </c>
      <c r="Q267" s="633">
        <v>3</v>
      </c>
      <c r="R267" s="633" t="s">
        <v>3804</v>
      </c>
      <c r="S267" s="629" t="s">
        <v>3435</v>
      </c>
      <c r="T267" s="629" t="s">
        <v>3808</v>
      </c>
      <c r="U267" s="629" t="s">
        <v>4812</v>
      </c>
      <c r="V267" s="629" t="s">
        <v>4656</v>
      </c>
      <c r="W267" s="633"/>
      <c r="X267" s="633"/>
      <c r="Y267" s="633"/>
      <c r="Z267" s="633"/>
      <c r="AA267" s="580"/>
      <c r="AG267" s="581"/>
      <c r="AO267" s="613" t="s">
        <v>41</v>
      </c>
      <c r="AP267" s="614" t="s">
        <v>3442</v>
      </c>
      <c r="AQ267" s="614" t="s">
        <v>3838</v>
      </c>
    </row>
    <row r="268" spans="1:45" ht="69.75" customHeight="1">
      <c r="A268" s="592" t="s">
        <v>3769</v>
      </c>
      <c r="B268" s="593" t="s">
        <v>4803</v>
      </c>
      <c r="C268" s="594" t="s">
        <v>4804</v>
      </c>
      <c r="D268" s="593" t="s">
        <v>4602</v>
      </c>
      <c r="E268" s="595" t="s">
        <v>4808</v>
      </c>
      <c r="F268" s="593" t="s">
        <v>3809</v>
      </c>
      <c r="G268" s="596" t="s">
        <v>4813</v>
      </c>
      <c r="H268" s="581" t="s">
        <v>3698</v>
      </c>
      <c r="I268" s="597" t="s">
        <v>3582</v>
      </c>
      <c r="J268" s="600">
        <v>0</v>
      </c>
      <c r="K268" s="600">
        <v>0.5</v>
      </c>
      <c r="L268" s="601">
        <v>0.5</v>
      </c>
      <c r="M268" s="601">
        <v>0.5</v>
      </c>
      <c r="N268" s="601">
        <v>0.5</v>
      </c>
      <c r="O268" s="601">
        <v>0.5</v>
      </c>
      <c r="P268" s="601">
        <v>0.5</v>
      </c>
      <c r="Q268" s="601">
        <v>0.5</v>
      </c>
      <c r="R268" s="581" t="s">
        <v>4814</v>
      </c>
      <c r="S268" s="593">
        <v>2025</v>
      </c>
      <c r="T268" s="593" t="s">
        <v>3811</v>
      </c>
      <c r="U268" s="593" t="s">
        <v>4810</v>
      </c>
      <c r="V268" s="593" t="s">
        <v>4656</v>
      </c>
      <c r="Z268" s="598" t="s">
        <v>3812</v>
      </c>
      <c r="AA268" s="580"/>
      <c r="AG268" s="581"/>
      <c r="AO268" s="613" t="s">
        <v>41</v>
      </c>
      <c r="AP268" s="614" t="s">
        <v>3442</v>
      </c>
      <c r="AQ268" s="614" t="s">
        <v>3840</v>
      </c>
    </row>
    <row r="269" spans="1:45" ht="34.15" customHeight="1">
      <c r="A269" s="592" t="s">
        <v>3769</v>
      </c>
      <c r="B269" s="593" t="s">
        <v>4803</v>
      </c>
      <c r="C269" s="594" t="s">
        <v>4804</v>
      </c>
      <c r="D269" s="593" t="s">
        <v>4602</v>
      </c>
      <c r="E269" s="595" t="s">
        <v>4808</v>
      </c>
      <c r="F269" s="593" t="s">
        <v>3809</v>
      </c>
      <c r="G269" s="596" t="s">
        <v>4813</v>
      </c>
      <c r="H269" s="581" t="s">
        <v>3698</v>
      </c>
      <c r="I269" s="597" t="s">
        <v>3582</v>
      </c>
      <c r="J269" s="600">
        <v>0</v>
      </c>
      <c r="K269" s="600">
        <v>0.5</v>
      </c>
      <c r="L269" s="601">
        <v>0.5</v>
      </c>
      <c r="M269" s="601">
        <v>0.5</v>
      </c>
      <c r="N269" s="601">
        <v>0.5</v>
      </c>
      <c r="O269" s="601">
        <v>0.5</v>
      </c>
      <c r="P269" s="601">
        <v>0.5</v>
      </c>
      <c r="Q269" s="601">
        <v>0.5</v>
      </c>
      <c r="R269" s="581" t="s">
        <v>4814</v>
      </c>
      <c r="S269" s="593">
        <v>2026</v>
      </c>
      <c r="T269" s="593" t="s">
        <v>3813</v>
      </c>
      <c r="U269" s="593" t="s">
        <v>4810</v>
      </c>
      <c r="V269" s="593" t="s">
        <v>4656</v>
      </c>
      <c r="Z269" s="598" t="s">
        <v>3814</v>
      </c>
      <c r="AA269" s="580"/>
      <c r="AG269" s="581"/>
      <c r="AI269" s="583" t="e">
        <v>#N/A</v>
      </c>
      <c r="AJ269" s="583" t="e">
        <v>#N/A</v>
      </c>
      <c r="AK269" s="583" t="e">
        <v>#N/A</v>
      </c>
      <c r="AL269" s="583" t="e">
        <v>#N/A</v>
      </c>
      <c r="AM269" s="583" t="e">
        <v>#N/A</v>
      </c>
      <c r="AN269" s="583" t="e">
        <v>#N/A</v>
      </c>
      <c r="AO269" s="583" t="e">
        <v>#N/A</v>
      </c>
      <c r="AP269" s="582" t="s">
        <v>3438</v>
      </c>
    </row>
    <row r="270" spans="1:45" ht="34.15" customHeight="1">
      <c r="A270" s="592" t="s">
        <v>3769</v>
      </c>
      <c r="B270" s="593" t="s">
        <v>4803</v>
      </c>
      <c r="C270" s="594" t="s">
        <v>4804</v>
      </c>
      <c r="D270" s="593" t="s">
        <v>4602</v>
      </c>
      <c r="E270" s="595" t="s">
        <v>4808</v>
      </c>
      <c r="F270" s="593" t="s">
        <v>3809</v>
      </c>
      <c r="G270" s="596" t="s">
        <v>4813</v>
      </c>
      <c r="H270" s="581" t="s">
        <v>3698</v>
      </c>
      <c r="I270" s="597" t="s">
        <v>3582</v>
      </c>
      <c r="J270" s="600">
        <v>0</v>
      </c>
      <c r="K270" s="600">
        <v>0.5</v>
      </c>
      <c r="L270" s="601">
        <v>0.5</v>
      </c>
      <c r="M270" s="601">
        <v>0.5</v>
      </c>
      <c r="N270" s="601">
        <v>0.5</v>
      </c>
      <c r="O270" s="601">
        <v>0.5</v>
      </c>
      <c r="P270" s="601">
        <v>0.5</v>
      </c>
      <c r="Q270" s="601">
        <v>0.5</v>
      </c>
      <c r="R270" s="581" t="s">
        <v>4814</v>
      </c>
      <c r="S270" s="593" t="s">
        <v>3615</v>
      </c>
      <c r="T270" s="593" t="s">
        <v>3815</v>
      </c>
      <c r="U270" s="593" t="s">
        <v>4810</v>
      </c>
      <c r="V270" s="593" t="s">
        <v>4656</v>
      </c>
      <c r="Z270" s="598" t="s">
        <v>3816</v>
      </c>
      <c r="AA270" s="580"/>
      <c r="AG270" s="581"/>
      <c r="AI270" s="583" t="e">
        <v>#N/A</v>
      </c>
      <c r="AJ270" s="583" t="e">
        <v>#N/A</v>
      </c>
      <c r="AK270" s="583" t="e">
        <v>#N/A</v>
      </c>
      <c r="AL270" s="583" t="e">
        <v>#N/A</v>
      </c>
      <c r="AM270" s="583" t="e">
        <v>#N/A</v>
      </c>
      <c r="AN270" s="583" t="e">
        <v>#N/A</v>
      </c>
      <c r="AO270" s="583" t="e">
        <v>#N/A</v>
      </c>
      <c r="AP270" s="582" t="s">
        <v>3438</v>
      </c>
    </row>
    <row r="271" spans="1:45" ht="50.25" customHeight="1">
      <c r="A271" s="628" t="s">
        <v>3769</v>
      </c>
      <c r="B271" s="629" t="s">
        <v>4803</v>
      </c>
      <c r="C271" s="630" t="s">
        <v>4804</v>
      </c>
      <c r="D271" s="629" t="s">
        <v>4602</v>
      </c>
      <c r="E271" s="631" t="s">
        <v>4808</v>
      </c>
      <c r="F271" s="629" t="s">
        <v>3826</v>
      </c>
      <c r="G271" s="632" t="s">
        <v>3304</v>
      </c>
      <c r="H271" s="633" t="s">
        <v>3698</v>
      </c>
      <c r="I271" s="634" t="s">
        <v>3434</v>
      </c>
      <c r="J271" s="635">
        <v>0</v>
      </c>
      <c r="K271" s="635">
        <v>1</v>
      </c>
      <c r="L271" s="636">
        <v>0.1</v>
      </c>
      <c r="M271" s="636">
        <v>0.2</v>
      </c>
      <c r="N271" s="636">
        <v>0.4</v>
      </c>
      <c r="O271" s="636">
        <v>0.6</v>
      </c>
      <c r="P271" s="636">
        <v>0.8</v>
      </c>
      <c r="Q271" s="636">
        <v>1</v>
      </c>
      <c r="R271" s="633" t="s">
        <v>4815</v>
      </c>
      <c r="S271" s="629">
        <v>2025</v>
      </c>
      <c r="T271" s="629" t="s">
        <v>3828</v>
      </c>
      <c r="U271" s="629" t="s">
        <v>4816</v>
      </c>
      <c r="V271" s="629" t="s">
        <v>4656</v>
      </c>
      <c r="W271" s="637"/>
      <c r="X271" s="637"/>
      <c r="Y271" s="637"/>
      <c r="Z271" s="637"/>
      <c r="AA271" s="580"/>
      <c r="AG271" s="581"/>
      <c r="AH271" s="581" t="s">
        <v>353</v>
      </c>
      <c r="AI271" s="583" t="s">
        <v>354</v>
      </c>
      <c r="AJ271" s="583" t="s">
        <v>2500</v>
      </c>
      <c r="AK271" s="583" t="s">
        <v>2501</v>
      </c>
      <c r="AL271" s="583" t="s">
        <v>880</v>
      </c>
      <c r="AM271" s="583" t="s">
        <v>75</v>
      </c>
      <c r="AN271" s="583" t="s">
        <v>2505</v>
      </c>
      <c r="AO271" s="583" t="s">
        <v>31</v>
      </c>
      <c r="AP271" s="583" t="s">
        <v>3442</v>
      </c>
    </row>
    <row r="272" spans="1:45" ht="34.15" customHeight="1">
      <c r="A272" s="628" t="s">
        <v>3769</v>
      </c>
      <c r="B272" s="629" t="s">
        <v>4803</v>
      </c>
      <c r="C272" s="630" t="s">
        <v>4804</v>
      </c>
      <c r="D272" s="629" t="s">
        <v>4602</v>
      </c>
      <c r="E272" s="631" t="s">
        <v>4808</v>
      </c>
      <c r="F272" s="629" t="s">
        <v>3826</v>
      </c>
      <c r="G272" s="632" t="s">
        <v>3304</v>
      </c>
      <c r="H272" s="633" t="s">
        <v>3698</v>
      </c>
      <c r="I272" s="634" t="s">
        <v>3434</v>
      </c>
      <c r="J272" s="635">
        <v>0</v>
      </c>
      <c r="K272" s="635">
        <v>1</v>
      </c>
      <c r="L272" s="636">
        <v>0.1</v>
      </c>
      <c r="M272" s="636">
        <v>0.2</v>
      </c>
      <c r="N272" s="636">
        <v>0.4</v>
      </c>
      <c r="O272" s="636">
        <v>0.6</v>
      </c>
      <c r="P272" s="636">
        <v>0.8</v>
      </c>
      <c r="Q272" s="636">
        <v>1</v>
      </c>
      <c r="R272" s="633" t="s">
        <v>4815</v>
      </c>
      <c r="S272" s="629" t="s">
        <v>3435</v>
      </c>
      <c r="T272" s="629" t="s">
        <v>3829</v>
      </c>
      <c r="U272" s="629" t="s">
        <v>4816</v>
      </c>
      <c r="V272" s="629" t="s">
        <v>4656</v>
      </c>
      <c r="W272" s="637"/>
      <c r="X272" s="637"/>
      <c r="Y272" s="637"/>
      <c r="Z272" s="637"/>
      <c r="AA272" s="580"/>
      <c r="AG272" s="581"/>
      <c r="AH272" s="581" t="s">
        <v>355</v>
      </c>
      <c r="AI272" s="583" t="s">
        <v>356</v>
      </c>
      <c r="AJ272" s="583" t="s">
        <v>790</v>
      </c>
      <c r="AK272" s="583" t="s">
        <v>2509</v>
      </c>
      <c r="AL272" s="583" t="s">
        <v>957</v>
      </c>
      <c r="AM272" s="583" t="s">
        <v>75</v>
      </c>
      <c r="AN272" s="583" t="s">
        <v>2298</v>
      </c>
      <c r="AO272" s="583" t="s">
        <v>41</v>
      </c>
      <c r="AP272" s="583" t="s">
        <v>3442</v>
      </c>
    </row>
    <row r="273" spans="1:45" ht="34.15" customHeight="1">
      <c r="A273" s="628" t="s">
        <v>3769</v>
      </c>
      <c r="B273" s="629" t="s">
        <v>4803</v>
      </c>
      <c r="C273" s="630" t="s">
        <v>4804</v>
      </c>
      <c r="D273" s="629" t="s">
        <v>4602</v>
      </c>
      <c r="E273" s="631" t="s">
        <v>4808</v>
      </c>
      <c r="F273" s="629" t="s">
        <v>3826</v>
      </c>
      <c r="G273" s="632" t="s">
        <v>3304</v>
      </c>
      <c r="H273" s="633" t="s">
        <v>3698</v>
      </c>
      <c r="I273" s="634" t="s">
        <v>3434</v>
      </c>
      <c r="J273" s="635">
        <v>0</v>
      </c>
      <c r="K273" s="635">
        <v>1</v>
      </c>
      <c r="L273" s="636">
        <v>0.1</v>
      </c>
      <c r="M273" s="636">
        <v>0.2</v>
      </c>
      <c r="N273" s="636">
        <v>0.4</v>
      </c>
      <c r="O273" s="636">
        <v>0.6</v>
      </c>
      <c r="P273" s="636">
        <v>0.8</v>
      </c>
      <c r="Q273" s="636">
        <v>1</v>
      </c>
      <c r="R273" s="633" t="s">
        <v>4815</v>
      </c>
      <c r="S273" s="629" t="s">
        <v>3435</v>
      </c>
      <c r="T273" s="629" t="s">
        <v>3830</v>
      </c>
      <c r="U273" s="629" t="s">
        <v>4816</v>
      </c>
      <c r="V273" s="629" t="s">
        <v>4656</v>
      </c>
      <c r="W273" s="637"/>
      <c r="X273" s="637"/>
      <c r="Y273" s="637"/>
      <c r="Z273" s="637"/>
      <c r="AA273" s="580"/>
      <c r="AG273" s="581"/>
      <c r="AI273" s="583" t="e">
        <v>#N/A</v>
      </c>
      <c r="AJ273" s="583" t="e">
        <v>#N/A</v>
      </c>
      <c r="AK273" s="583" t="e">
        <v>#N/A</v>
      </c>
      <c r="AL273" s="583" t="e">
        <v>#N/A</v>
      </c>
      <c r="AM273" s="583" t="e">
        <v>#N/A</v>
      </c>
      <c r="AN273" s="583" t="e">
        <v>#N/A</v>
      </c>
      <c r="AO273" s="583" t="e">
        <v>#N/A</v>
      </c>
      <c r="AP273" s="582" t="s">
        <v>3438</v>
      </c>
    </row>
    <row r="274" spans="1:45" ht="50.25" customHeight="1">
      <c r="A274" s="592" t="s">
        <v>3606</v>
      </c>
      <c r="B274" s="593" t="s">
        <v>4803</v>
      </c>
      <c r="C274" s="594" t="s">
        <v>4804</v>
      </c>
      <c r="D274" s="593" t="s">
        <v>4602</v>
      </c>
      <c r="E274" s="595" t="s">
        <v>4808</v>
      </c>
      <c r="F274" s="593" t="s">
        <v>3832</v>
      </c>
      <c r="G274" s="596" t="s">
        <v>3330</v>
      </c>
      <c r="H274" s="581" t="s">
        <v>75</v>
      </c>
      <c r="I274" s="597" t="s">
        <v>3582</v>
      </c>
      <c r="J274" s="581">
        <v>0</v>
      </c>
      <c r="K274" s="581">
        <v>5</v>
      </c>
      <c r="L274" s="581">
        <v>0</v>
      </c>
      <c r="M274" s="581">
        <v>1</v>
      </c>
      <c r="N274" s="581">
        <v>2</v>
      </c>
      <c r="O274" s="581">
        <v>3</v>
      </c>
      <c r="P274" s="581">
        <v>4</v>
      </c>
      <c r="Q274" s="581">
        <v>5</v>
      </c>
      <c r="R274" s="581" t="s">
        <v>3512</v>
      </c>
      <c r="S274" s="593">
        <v>2025</v>
      </c>
      <c r="T274" s="593" t="s">
        <v>3833</v>
      </c>
      <c r="U274" s="593" t="s">
        <v>4812</v>
      </c>
      <c r="V274" s="593" t="s">
        <v>4656</v>
      </c>
      <c r="W274" s="581"/>
      <c r="X274" s="581"/>
      <c r="Y274" s="581" t="s">
        <v>3834</v>
      </c>
      <c r="Z274" s="581"/>
      <c r="AA274" s="580"/>
      <c r="AG274" s="581"/>
      <c r="AH274" s="581" t="s">
        <v>432</v>
      </c>
      <c r="AI274" s="583" t="s">
        <v>433</v>
      </c>
      <c r="AJ274" s="613" t="s">
        <v>731</v>
      </c>
      <c r="AK274" s="613" t="s">
        <v>3856</v>
      </c>
      <c r="AL274" s="613" t="s">
        <v>2326</v>
      </c>
      <c r="AM274" s="613" t="s">
        <v>1347</v>
      </c>
      <c r="AN274" s="613" t="s">
        <v>2971</v>
      </c>
      <c r="AO274" s="613" t="s">
        <v>36</v>
      </c>
      <c r="AP274" s="614" t="s">
        <v>3442</v>
      </c>
      <c r="AQ274" s="614" t="s">
        <v>3840</v>
      </c>
    </row>
    <row r="275" spans="1:45" ht="34.15" customHeight="1">
      <c r="A275" s="592" t="s">
        <v>3606</v>
      </c>
      <c r="B275" s="593" t="s">
        <v>4803</v>
      </c>
      <c r="C275" s="594" t="s">
        <v>4804</v>
      </c>
      <c r="D275" s="593" t="s">
        <v>4602</v>
      </c>
      <c r="E275" s="595" t="s">
        <v>4808</v>
      </c>
      <c r="F275" s="593" t="s">
        <v>3832</v>
      </c>
      <c r="G275" s="596" t="s">
        <v>3330</v>
      </c>
      <c r="H275" s="581" t="s">
        <v>75</v>
      </c>
      <c r="I275" s="597" t="s">
        <v>3582</v>
      </c>
      <c r="J275" s="581">
        <v>0</v>
      </c>
      <c r="K275" s="581">
        <v>5</v>
      </c>
      <c r="L275" s="581">
        <v>0</v>
      </c>
      <c r="M275" s="581">
        <v>1</v>
      </c>
      <c r="N275" s="581">
        <v>2</v>
      </c>
      <c r="O275" s="581">
        <v>3</v>
      </c>
      <c r="P275" s="581">
        <v>4</v>
      </c>
      <c r="Q275" s="581">
        <v>5</v>
      </c>
      <c r="R275" s="581" t="s">
        <v>3512</v>
      </c>
      <c r="S275" s="593" t="s">
        <v>3835</v>
      </c>
      <c r="T275" s="593" t="s">
        <v>3836</v>
      </c>
      <c r="U275" s="593" t="s">
        <v>4812</v>
      </c>
      <c r="V275" s="593" t="s">
        <v>4656</v>
      </c>
      <c r="W275" s="581"/>
      <c r="X275" s="581"/>
      <c r="Y275" s="581" t="s">
        <v>3837</v>
      </c>
      <c r="Z275" s="581"/>
      <c r="AA275" s="580"/>
      <c r="AG275" s="581"/>
      <c r="AH275" s="581" t="s">
        <v>434</v>
      </c>
      <c r="AI275" s="583" t="s">
        <v>435</v>
      </c>
      <c r="AJ275" s="613" t="s">
        <v>731</v>
      </c>
      <c r="AK275" s="613" t="s">
        <v>3860</v>
      </c>
      <c r="AL275" s="613" t="s">
        <v>628</v>
      </c>
      <c r="AM275" s="613" t="s">
        <v>1347</v>
      </c>
      <c r="AN275" s="613" t="s">
        <v>2971</v>
      </c>
      <c r="AO275" s="613" t="s">
        <v>36</v>
      </c>
      <c r="AP275" s="614" t="s">
        <v>3442</v>
      </c>
      <c r="AQ275" s="614" t="s">
        <v>3840</v>
      </c>
    </row>
    <row r="276" spans="1:45" ht="34.15" customHeight="1">
      <c r="A276" s="592" t="s">
        <v>3606</v>
      </c>
      <c r="B276" s="593" t="s">
        <v>4803</v>
      </c>
      <c r="C276" s="594" t="s">
        <v>4804</v>
      </c>
      <c r="D276" s="593" t="s">
        <v>4602</v>
      </c>
      <c r="E276" s="595" t="s">
        <v>4808</v>
      </c>
      <c r="F276" s="593" t="s">
        <v>3832</v>
      </c>
      <c r="G276" s="596" t="s">
        <v>3330</v>
      </c>
      <c r="H276" s="581" t="s">
        <v>75</v>
      </c>
      <c r="I276" s="597" t="s">
        <v>3434</v>
      </c>
      <c r="J276" s="581">
        <v>0</v>
      </c>
      <c r="K276" s="581">
        <v>5</v>
      </c>
      <c r="L276" s="581">
        <v>0</v>
      </c>
      <c r="M276" s="581">
        <v>1</v>
      </c>
      <c r="N276" s="581">
        <v>2</v>
      </c>
      <c r="O276" s="581">
        <v>3</v>
      </c>
      <c r="P276" s="581">
        <v>4</v>
      </c>
      <c r="Q276" s="581">
        <v>5</v>
      </c>
      <c r="R276" s="581" t="s">
        <v>3512</v>
      </c>
      <c r="S276" s="593">
        <v>2030</v>
      </c>
      <c r="T276" s="593" t="s">
        <v>3839</v>
      </c>
      <c r="U276" s="593" t="s">
        <v>4812</v>
      </c>
      <c r="V276" s="593" t="s">
        <v>4656</v>
      </c>
      <c r="W276" s="581"/>
      <c r="X276" s="581"/>
      <c r="Y276" s="581"/>
      <c r="Z276" s="599"/>
      <c r="AA276" s="580"/>
      <c r="AG276" s="581"/>
      <c r="AI276" s="583"/>
      <c r="AJ276" s="583"/>
      <c r="AK276" s="583"/>
      <c r="AL276" s="583"/>
      <c r="AM276" s="583"/>
      <c r="AN276" s="583"/>
      <c r="AO276" s="583"/>
      <c r="AP276" s="582"/>
    </row>
    <row r="277" spans="1:45" s="633" customFormat="1" ht="79.5" customHeight="1">
      <c r="A277" s="628" t="s">
        <v>3606</v>
      </c>
      <c r="B277" s="629" t="s">
        <v>4803</v>
      </c>
      <c r="C277" s="630" t="s">
        <v>4804</v>
      </c>
      <c r="D277" s="629" t="s">
        <v>4602</v>
      </c>
      <c r="E277" s="631" t="s">
        <v>4808</v>
      </c>
      <c r="F277" s="629" t="s">
        <v>3845</v>
      </c>
      <c r="G277" s="632" t="s">
        <v>3257</v>
      </c>
      <c r="H277" s="633" t="s">
        <v>75</v>
      </c>
      <c r="I277" s="634" t="s">
        <v>3434</v>
      </c>
      <c r="J277" s="635">
        <v>0</v>
      </c>
      <c r="K277" s="636">
        <v>1</v>
      </c>
      <c r="L277" s="636">
        <v>0.1</v>
      </c>
      <c r="M277" s="636">
        <v>0.2</v>
      </c>
      <c r="N277" s="636">
        <v>0.4</v>
      </c>
      <c r="O277" s="636">
        <v>0.6</v>
      </c>
      <c r="P277" s="636">
        <v>0.8</v>
      </c>
      <c r="Q277" s="636">
        <v>1</v>
      </c>
      <c r="R277" s="633" t="s">
        <v>4817</v>
      </c>
      <c r="S277" s="629" t="s">
        <v>3435</v>
      </c>
      <c r="T277" s="629" t="s">
        <v>4818</v>
      </c>
      <c r="U277" s="629" t="s">
        <v>4812</v>
      </c>
      <c r="V277" s="629" t="s">
        <v>4656</v>
      </c>
      <c r="AA277" s="580"/>
      <c r="AB277" s="581"/>
      <c r="AC277" s="581"/>
      <c r="AD277" s="581"/>
      <c r="AE277" s="581"/>
      <c r="AF277" s="581"/>
      <c r="AG277" s="581"/>
      <c r="AH277" s="581"/>
      <c r="AI277" s="583" t="e">
        <v>#N/A</v>
      </c>
      <c r="AJ277" s="583" t="e">
        <v>#N/A</v>
      </c>
      <c r="AK277" s="583" t="e">
        <v>#N/A</v>
      </c>
      <c r="AL277" s="583" t="e">
        <v>#N/A</v>
      </c>
      <c r="AM277" s="583" t="e">
        <v>#N/A</v>
      </c>
      <c r="AN277" s="583" t="e">
        <v>#N/A</v>
      </c>
      <c r="AO277" s="583" t="e">
        <v>#N/A</v>
      </c>
      <c r="AP277" s="582" t="s">
        <v>3438</v>
      </c>
      <c r="AQ277" s="581"/>
      <c r="AR277" s="581"/>
      <c r="AS277" s="581"/>
    </row>
    <row r="278" spans="1:45" s="633" customFormat="1" ht="34.15" customHeight="1">
      <c r="A278" s="628" t="s">
        <v>3606</v>
      </c>
      <c r="B278" s="629" t="s">
        <v>4803</v>
      </c>
      <c r="C278" s="630" t="s">
        <v>4804</v>
      </c>
      <c r="D278" s="629" t="s">
        <v>4602</v>
      </c>
      <c r="E278" s="631" t="s">
        <v>4808</v>
      </c>
      <c r="F278" s="629" t="s">
        <v>3845</v>
      </c>
      <c r="G278" s="632" t="s">
        <v>3257</v>
      </c>
      <c r="H278" s="633" t="s">
        <v>75</v>
      </c>
      <c r="I278" s="634" t="s">
        <v>3434</v>
      </c>
      <c r="J278" s="635">
        <v>0</v>
      </c>
      <c r="K278" s="636">
        <v>1</v>
      </c>
      <c r="L278" s="636">
        <v>0.1</v>
      </c>
      <c r="M278" s="636">
        <v>0.2</v>
      </c>
      <c r="N278" s="636">
        <v>0.4</v>
      </c>
      <c r="O278" s="636">
        <v>0.6</v>
      </c>
      <c r="P278" s="636">
        <v>0.8</v>
      </c>
      <c r="Q278" s="636">
        <v>1</v>
      </c>
      <c r="R278" s="633" t="s">
        <v>4817</v>
      </c>
      <c r="S278" s="629" t="s">
        <v>3435</v>
      </c>
      <c r="T278" s="629" t="s">
        <v>4819</v>
      </c>
      <c r="U278" s="629" t="s">
        <v>4812</v>
      </c>
      <c r="V278" s="629" t="s">
        <v>4656</v>
      </c>
      <c r="AA278" s="580"/>
      <c r="AB278" s="581"/>
      <c r="AC278" s="581"/>
      <c r="AD278" s="581"/>
      <c r="AE278" s="581"/>
      <c r="AF278" s="581"/>
      <c r="AG278" s="581"/>
      <c r="AH278" s="581"/>
      <c r="AI278" s="583" t="e">
        <v>#N/A</v>
      </c>
      <c r="AJ278" s="583" t="e">
        <v>#N/A</v>
      </c>
      <c r="AK278" s="583" t="e">
        <v>#N/A</v>
      </c>
      <c r="AL278" s="583" t="e">
        <v>#N/A</v>
      </c>
      <c r="AM278" s="583" t="e">
        <v>#N/A</v>
      </c>
      <c r="AN278" s="583" t="e">
        <v>#N/A</v>
      </c>
      <c r="AO278" s="583" t="e">
        <v>#N/A</v>
      </c>
      <c r="AP278" s="582" t="s">
        <v>3438</v>
      </c>
      <c r="AQ278" s="581"/>
      <c r="AR278" s="581"/>
      <c r="AS278" s="581"/>
    </row>
    <row r="279" spans="1:45" s="633" customFormat="1" ht="34.15" customHeight="1">
      <c r="A279" s="628" t="s">
        <v>3606</v>
      </c>
      <c r="B279" s="629" t="s">
        <v>4803</v>
      </c>
      <c r="C279" s="630" t="s">
        <v>4804</v>
      </c>
      <c r="D279" s="629" t="s">
        <v>4602</v>
      </c>
      <c r="E279" s="631" t="s">
        <v>4808</v>
      </c>
      <c r="F279" s="629" t="s">
        <v>3845</v>
      </c>
      <c r="G279" s="632" t="s">
        <v>3257</v>
      </c>
      <c r="H279" s="633" t="s">
        <v>75</v>
      </c>
      <c r="I279" s="634" t="s">
        <v>3434</v>
      </c>
      <c r="J279" s="635">
        <v>0</v>
      </c>
      <c r="K279" s="636">
        <v>1</v>
      </c>
      <c r="L279" s="636">
        <v>0.1</v>
      </c>
      <c r="M279" s="636">
        <v>0.2</v>
      </c>
      <c r="N279" s="636">
        <v>0.4</v>
      </c>
      <c r="O279" s="636">
        <v>0.6</v>
      </c>
      <c r="P279" s="636">
        <v>0.8</v>
      </c>
      <c r="Q279" s="636">
        <v>1</v>
      </c>
      <c r="R279" s="633" t="s">
        <v>4817</v>
      </c>
      <c r="S279" s="629">
        <v>2030</v>
      </c>
      <c r="T279" s="629" t="s">
        <v>4820</v>
      </c>
      <c r="U279" s="629" t="s">
        <v>4812</v>
      </c>
      <c r="V279" s="629" t="s">
        <v>4656</v>
      </c>
      <c r="AA279" s="580"/>
      <c r="AB279" s="581"/>
      <c r="AC279" s="581"/>
      <c r="AD279" s="581"/>
      <c r="AE279" s="581"/>
      <c r="AF279" s="581"/>
      <c r="AG279" s="581"/>
      <c r="AH279" s="581" t="s">
        <v>303</v>
      </c>
      <c r="AI279" s="583" t="s">
        <v>304</v>
      </c>
      <c r="AJ279" s="583" t="s">
        <v>2303</v>
      </c>
      <c r="AK279" s="583" t="s">
        <v>2304</v>
      </c>
      <c r="AL279" s="583" t="s">
        <v>485</v>
      </c>
      <c r="AM279" s="583" t="s">
        <v>2306</v>
      </c>
      <c r="AN279" s="583" t="s">
        <v>2307</v>
      </c>
      <c r="AO279" s="583" t="s">
        <v>36</v>
      </c>
      <c r="AP279" s="583" t="s">
        <v>3442</v>
      </c>
      <c r="AQ279" s="581"/>
      <c r="AR279" s="581"/>
      <c r="AS279" s="581"/>
    </row>
    <row r="280" spans="1:45" ht="167.25" customHeight="1">
      <c r="A280" s="592" t="s">
        <v>3463</v>
      </c>
      <c r="B280" s="593" t="s">
        <v>4803</v>
      </c>
      <c r="C280" s="594" t="s">
        <v>4804</v>
      </c>
      <c r="D280" s="593" t="s">
        <v>4602</v>
      </c>
      <c r="E280" s="595" t="s">
        <v>4808</v>
      </c>
      <c r="F280" s="593" t="s">
        <v>3886</v>
      </c>
      <c r="G280" s="669" t="s">
        <v>4830</v>
      </c>
      <c r="H280" s="581" t="s">
        <v>26</v>
      </c>
      <c r="I280" s="597" t="s">
        <v>3582</v>
      </c>
      <c r="J280" s="601">
        <v>0</v>
      </c>
      <c r="K280" s="601">
        <v>1</v>
      </c>
      <c r="L280" s="601">
        <v>0.1</v>
      </c>
      <c r="M280" s="601">
        <v>0.2</v>
      </c>
      <c r="N280" s="601">
        <v>0.4</v>
      </c>
      <c r="O280" s="601">
        <v>0.6</v>
      </c>
      <c r="P280" s="601">
        <v>0.8</v>
      </c>
      <c r="Q280" s="601">
        <v>1</v>
      </c>
      <c r="R280" s="581" t="s">
        <v>4831</v>
      </c>
      <c r="S280" s="593" t="s">
        <v>3435</v>
      </c>
      <c r="T280" s="593" t="s">
        <v>4832</v>
      </c>
      <c r="U280" s="670" t="s">
        <v>4833</v>
      </c>
      <c r="V280" s="593" t="s">
        <v>4656</v>
      </c>
      <c r="W280" s="581"/>
      <c r="X280" s="581"/>
      <c r="Y280" s="581" t="s">
        <v>4834</v>
      </c>
      <c r="Z280" s="581"/>
      <c r="AA280" s="580"/>
      <c r="AG280" s="581"/>
      <c r="AH280" s="581" t="s">
        <v>347</v>
      </c>
      <c r="AI280" s="583" t="s">
        <v>348</v>
      </c>
      <c r="AJ280" s="583" t="s">
        <v>835</v>
      </c>
      <c r="AK280" s="583" t="s">
        <v>1847</v>
      </c>
      <c r="AL280" s="583" t="s">
        <v>462</v>
      </c>
      <c r="AM280" s="583" t="s">
        <v>75</v>
      </c>
      <c r="AN280" s="583" t="s">
        <v>2478</v>
      </c>
      <c r="AO280" s="583" t="s">
        <v>57</v>
      </c>
      <c r="AP280" s="583" t="s">
        <v>3442</v>
      </c>
    </row>
    <row r="281" spans="1:45" ht="34.15" customHeight="1">
      <c r="A281" s="592" t="s">
        <v>3463</v>
      </c>
      <c r="B281" s="593" t="s">
        <v>4803</v>
      </c>
      <c r="C281" s="594" t="s">
        <v>4804</v>
      </c>
      <c r="D281" s="593" t="s">
        <v>4602</v>
      </c>
      <c r="E281" s="595" t="s">
        <v>4808</v>
      </c>
      <c r="F281" s="593" t="s">
        <v>3886</v>
      </c>
      <c r="G281" s="596" t="s">
        <v>4611</v>
      </c>
      <c r="H281" s="581" t="s">
        <v>26</v>
      </c>
      <c r="I281" s="597" t="s">
        <v>3582</v>
      </c>
      <c r="J281" s="601">
        <v>0</v>
      </c>
      <c r="K281" s="601">
        <v>1</v>
      </c>
      <c r="L281" s="601">
        <v>0.1</v>
      </c>
      <c r="M281" s="601">
        <v>0.2</v>
      </c>
      <c r="N281" s="601">
        <v>0.4</v>
      </c>
      <c r="O281" s="601">
        <v>0.6</v>
      </c>
      <c r="P281" s="601">
        <v>0.8</v>
      </c>
      <c r="Q281" s="601">
        <v>1</v>
      </c>
      <c r="R281" s="581" t="s">
        <v>4831</v>
      </c>
      <c r="S281" s="593" t="s">
        <v>3435</v>
      </c>
      <c r="T281" s="593" t="s">
        <v>4835</v>
      </c>
      <c r="U281" s="670" t="s">
        <v>4833</v>
      </c>
      <c r="V281" s="593" t="s">
        <v>4656</v>
      </c>
      <c r="W281" s="581"/>
      <c r="X281" s="581"/>
      <c r="Y281" s="581" t="s">
        <v>4834</v>
      </c>
      <c r="Z281" s="581"/>
      <c r="AA281" s="587"/>
      <c r="AB281" s="587"/>
      <c r="AC281" s="587"/>
      <c r="AG281" s="581"/>
      <c r="AI281" s="583"/>
      <c r="AJ281" s="583"/>
      <c r="AK281" s="583"/>
      <c r="AL281" s="583"/>
      <c r="AM281" s="583"/>
      <c r="AN281" s="583"/>
      <c r="AO281" s="583"/>
      <c r="AP281" s="583"/>
    </row>
    <row r="282" spans="1:45" ht="34.15" customHeight="1">
      <c r="A282" s="592" t="s">
        <v>3463</v>
      </c>
      <c r="B282" s="593" t="s">
        <v>4803</v>
      </c>
      <c r="C282" s="594" t="s">
        <v>4804</v>
      </c>
      <c r="D282" s="593" t="s">
        <v>4602</v>
      </c>
      <c r="E282" s="595" t="s">
        <v>4808</v>
      </c>
      <c r="F282" s="593" t="s">
        <v>3886</v>
      </c>
      <c r="G282" s="596" t="s">
        <v>4611</v>
      </c>
      <c r="H282" s="581" t="s">
        <v>26</v>
      </c>
      <c r="I282" s="597" t="s">
        <v>3582</v>
      </c>
      <c r="J282" s="601">
        <v>0</v>
      </c>
      <c r="K282" s="601">
        <v>1</v>
      </c>
      <c r="L282" s="601">
        <v>0.1</v>
      </c>
      <c r="M282" s="601">
        <v>0.2</v>
      </c>
      <c r="N282" s="601">
        <v>0.4</v>
      </c>
      <c r="O282" s="601">
        <v>0.6</v>
      </c>
      <c r="P282" s="601">
        <v>0.8</v>
      </c>
      <c r="Q282" s="601">
        <v>1</v>
      </c>
      <c r="R282" s="581" t="s">
        <v>4831</v>
      </c>
      <c r="S282" s="593" t="s">
        <v>3435</v>
      </c>
      <c r="T282" s="593" t="s">
        <v>4836</v>
      </c>
      <c r="U282" s="670" t="s">
        <v>4833</v>
      </c>
      <c r="V282" s="593" t="s">
        <v>4656</v>
      </c>
      <c r="W282" s="581"/>
      <c r="X282" s="581"/>
      <c r="Y282" s="581" t="s">
        <v>4834</v>
      </c>
      <c r="Z282" s="581"/>
      <c r="AA282" s="587"/>
      <c r="AB282" s="587"/>
      <c r="AC282" s="587"/>
      <c r="AG282" s="581"/>
      <c r="AI282" s="583"/>
      <c r="AJ282" s="583"/>
      <c r="AK282" s="583"/>
      <c r="AL282" s="583"/>
      <c r="AM282" s="583"/>
      <c r="AN282" s="583"/>
      <c r="AO282" s="583"/>
      <c r="AP282" s="583"/>
    </row>
    <row r="283" spans="1:45" ht="34.15" customHeight="1">
      <c r="A283" s="592" t="s">
        <v>3463</v>
      </c>
      <c r="B283" s="593" t="s">
        <v>4803</v>
      </c>
      <c r="C283" s="594" t="s">
        <v>4804</v>
      </c>
      <c r="D283" s="593" t="s">
        <v>4602</v>
      </c>
      <c r="E283" s="595" t="s">
        <v>4808</v>
      </c>
      <c r="F283" s="593" t="s">
        <v>3886</v>
      </c>
      <c r="G283" s="596" t="s">
        <v>4611</v>
      </c>
      <c r="H283" s="581" t="s">
        <v>26</v>
      </c>
      <c r="I283" s="597" t="s">
        <v>3582</v>
      </c>
      <c r="J283" s="601">
        <v>0</v>
      </c>
      <c r="K283" s="601">
        <v>1</v>
      </c>
      <c r="L283" s="601">
        <v>0.1</v>
      </c>
      <c r="M283" s="601">
        <v>0.2</v>
      </c>
      <c r="N283" s="601">
        <v>0.4</v>
      </c>
      <c r="O283" s="601">
        <v>0.6</v>
      </c>
      <c r="P283" s="601">
        <v>0.8</v>
      </c>
      <c r="Q283" s="601">
        <v>1</v>
      </c>
      <c r="R283" s="581" t="s">
        <v>4831</v>
      </c>
      <c r="S283" s="593" t="s">
        <v>3435</v>
      </c>
      <c r="T283" s="593" t="s">
        <v>4837</v>
      </c>
      <c r="U283" s="670" t="s">
        <v>4833</v>
      </c>
      <c r="V283" s="593" t="s">
        <v>4656</v>
      </c>
      <c r="W283" s="581"/>
      <c r="X283" s="581"/>
      <c r="Y283" s="581" t="s">
        <v>4834</v>
      </c>
      <c r="Z283" s="581"/>
      <c r="AA283" s="587"/>
      <c r="AB283" s="587"/>
      <c r="AC283" s="587"/>
      <c r="AG283" s="581"/>
      <c r="AI283" s="583"/>
      <c r="AJ283" s="583"/>
      <c r="AK283" s="583"/>
      <c r="AL283" s="583"/>
      <c r="AM283" s="583"/>
      <c r="AN283" s="583"/>
      <c r="AO283" s="583"/>
      <c r="AP283" s="583"/>
    </row>
    <row r="284" spans="1:45" s="633" customFormat="1" ht="145.5" customHeight="1">
      <c r="A284" s="628" t="s">
        <v>3463</v>
      </c>
      <c r="B284" s="629" t="s">
        <v>4803</v>
      </c>
      <c r="C284" s="630" t="s">
        <v>4804</v>
      </c>
      <c r="D284" s="629" t="s">
        <v>4602</v>
      </c>
      <c r="E284" s="631" t="s">
        <v>4808</v>
      </c>
      <c r="F284" s="629" t="s">
        <v>3893</v>
      </c>
      <c r="G284" s="632" t="s">
        <v>4838</v>
      </c>
      <c r="H284" s="633" t="s">
        <v>26</v>
      </c>
      <c r="I284" s="634" t="s">
        <v>3582</v>
      </c>
      <c r="J284" s="635">
        <v>0.8</v>
      </c>
      <c r="K284" s="635">
        <v>1</v>
      </c>
      <c r="L284" s="635">
        <v>0.8</v>
      </c>
      <c r="M284" s="635">
        <v>0.8</v>
      </c>
      <c r="N284" s="635">
        <v>0.9</v>
      </c>
      <c r="O284" s="635">
        <v>0.9</v>
      </c>
      <c r="P284" s="635">
        <v>0.9</v>
      </c>
      <c r="Q284" s="635">
        <v>1</v>
      </c>
      <c r="R284" s="633" t="s">
        <v>4839</v>
      </c>
      <c r="S284" s="629" t="s">
        <v>3435</v>
      </c>
      <c r="T284" s="629" t="s">
        <v>4832</v>
      </c>
      <c r="U284" s="629" t="s">
        <v>4833</v>
      </c>
      <c r="V284" s="629" t="s">
        <v>4656</v>
      </c>
      <c r="Z284" s="633" t="s">
        <v>4840</v>
      </c>
      <c r="AA284" s="580"/>
      <c r="AB284" s="581"/>
      <c r="AC284" s="581"/>
      <c r="AD284" s="581"/>
      <c r="AE284" s="581"/>
      <c r="AF284" s="581"/>
      <c r="AG284" s="581"/>
      <c r="AH284" s="581" t="s">
        <v>349</v>
      </c>
      <c r="AI284" s="583" t="s">
        <v>350</v>
      </c>
      <c r="AJ284" s="583" t="s">
        <v>2484</v>
      </c>
      <c r="AK284" s="583" t="s">
        <v>1214</v>
      </c>
      <c r="AL284" s="583" t="s">
        <v>2483</v>
      </c>
      <c r="AM284" s="583" t="s">
        <v>75</v>
      </c>
      <c r="AN284" s="583" t="s">
        <v>2487</v>
      </c>
      <c r="AO284" s="583" t="s">
        <v>41</v>
      </c>
      <c r="AP284" s="583" t="s">
        <v>3442</v>
      </c>
      <c r="AQ284" s="581"/>
      <c r="AR284" s="581"/>
      <c r="AS284" s="581"/>
    </row>
    <row r="285" spans="1:45" s="633" customFormat="1" ht="34.15" customHeight="1">
      <c r="A285" s="628" t="s">
        <v>3463</v>
      </c>
      <c r="B285" s="629" t="s">
        <v>4803</v>
      </c>
      <c r="C285" s="630" t="s">
        <v>4804</v>
      </c>
      <c r="D285" s="629" t="s">
        <v>4602</v>
      </c>
      <c r="E285" s="631" t="s">
        <v>4808</v>
      </c>
      <c r="F285" s="629" t="s">
        <v>3893</v>
      </c>
      <c r="G285" s="632" t="s">
        <v>4838</v>
      </c>
      <c r="H285" s="633" t="s">
        <v>26</v>
      </c>
      <c r="I285" s="634" t="s">
        <v>3582</v>
      </c>
      <c r="J285" s="635">
        <v>0.8</v>
      </c>
      <c r="K285" s="635">
        <v>1</v>
      </c>
      <c r="L285" s="635">
        <v>0.8</v>
      </c>
      <c r="M285" s="635">
        <v>0.8</v>
      </c>
      <c r="N285" s="635">
        <v>0.9</v>
      </c>
      <c r="O285" s="635">
        <v>0.9</v>
      </c>
      <c r="P285" s="635">
        <v>0.9</v>
      </c>
      <c r="Q285" s="635">
        <v>1</v>
      </c>
      <c r="R285" s="633" t="s">
        <v>4839</v>
      </c>
      <c r="S285" s="629" t="s">
        <v>3435</v>
      </c>
      <c r="T285" s="629" t="s">
        <v>4835</v>
      </c>
      <c r="U285" s="629" t="s">
        <v>4833</v>
      </c>
      <c r="V285" s="629" t="s">
        <v>4656</v>
      </c>
      <c r="Z285" s="633" t="s">
        <v>4840</v>
      </c>
      <c r="AA285" s="587"/>
      <c r="AB285" s="587"/>
      <c r="AC285" s="587"/>
      <c r="AD285" s="581"/>
      <c r="AE285" s="581"/>
      <c r="AF285" s="581"/>
      <c r="AG285" s="581"/>
      <c r="AH285" s="581"/>
      <c r="AI285" s="583"/>
      <c r="AJ285" s="583"/>
      <c r="AK285" s="583"/>
      <c r="AL285" s="583"/>
      <c r="AM285" s="583"/>
      <c r="AN285" s="583"/>
      <c r="AO285" s="583"/>
      <c r="AP285" s="599"/>
      <c r="AQ285" s="581"/>
      <c r="AR285" s="581"/>
      <c r="AS285" s="581"/>
    </row>
    <row r="286" spans="1:45" s="633" customFormat="1" ht="34.15" customHeight="1">
      <c r="A286" s="628" t="s">
        <v>3463</v>
      </c>
      <c r="B286" s="629" t="s">
        <v>4803</v>
      </c>
      <c r="C286" s="630" t="s">
        <v>4804</v>
      </c>
      <c r="D286" s="629" t="s">
        <v>4602</v>
      </c>
      <c r="E286" s="631" t="s">
        <v>4808</v>
      </c>
      <c r="F286" s="629" t="s">
        <v>3893</v>
      </c>
      <c r="G286" s="632" t="s">
        <v>4838</v>
      </c>
      <c r="H286" s="633" t="s">
        <v>26</v>
      </c>
      <c r="I286" s="634" t="s">
        <v>3582</v>
      </c>
      <c r="J286" s="635">
        <v>0.8</v>
      </c>
      <c r="K286" s="635">
        <v>1</v>
      </c>
      <c r="L286" s="635">
        <v>0.8</v>
      </c>
      <c r="M286" s="635">
        <v>0.8</v>
      </c>
      <c r="N286" s="635">
        <v>0.9</v>
      </c>
      <c r="O286" s="635">
        <v>0.9</v>
      </c>
      <c r="P286" s="635">
        <v>0.9</v>
      </c>
      <c r="Q286" s="635">
        <v>1</v>
      </c>
      <c r="R286" s="633" t="s">
        <v>4839</v>
      </c>
      <c r="S286" s="629" t="s">
        <v>3435</v>
      </c>
      <c r="T286" s="629" t="s">
        <v>4836</v>
      </c>
      <c r="U286" s="629" t="s">
        <v>4833</v>
      </c>
      <c r="V286" s="629" t="s">
        <v>4656</v>
      </c>
      <c r="Z286" s="633" t="s">
        <v>4840</v>
      </c>
      <c r="AA286" s="587"/>
      <c r="AB286" s="587"/>
      <c r="AC286" s="587"/>
      <c r="AD286" s="581"/>
      <c r="AE286" s="581"/>
      <c r="AF286" s="581"/>
      <c r="AG286" s="581"/>
      <c r="AH286" s="581"/>
      <c r="AI286" s="583"/>
      <c r="AJ286" s="583"/>
      <c r="AK286" s="583"/>
      <c r="AL286" s="583"/>
      <c r="AM286" s="583"/>
      <c r="AN286" s="583"/>
      <c r="AO286" s="583"/>
      <c r="AP286" s="599"/>
      <c r="AQ286" s="581"/>
      <c r="AR286" s="581"/>
      <c r="AS286" s="581"/>
    </row>
    <row r="287" spans="1:45" s="633" customFormat="1" ht="34.15" customHeight="1">
      <c r="A287" s="628" t="s">
        <v>3463</v>
      </c>
      <c r="B287" s="629" t="s">
        <v>4803</v>
      </c>
      <c r="C287" s="630" t="s">
        <v>4804</v>
      </c>
      <c r="D287" s="629" t="s">
        <v>4602</v>
      </c>
      <c r="E287" s="631" t="s">
        <v>4808</v>
      </c>
      <c r="F287" s="629" t="s">
        <v>3893</v>
      </c>
      <c r="G287" s="632" t="s">
        <v>4838</v>
      </c>
      <c r="H287" s="633" t="s">
        <v>26</v>
      </c>
      <c r="I287" s="634" t="s">
        <v>3582</v>
      </c>
      <c r="J287" s="635">
        <v>0.8</v>
      </c>
      <c r="K287" s="635">
        <v>1</v>
      </c>
      <c r="L287" s="635">
        <v>0.8</v>
      </c>
      <c r="M287" s="635">
        <v>0.8</v>
      </c>
      <c r="N287" s="635">
        <v>0.9</v>
      </c>
      <c r="O287" s="635">
        <v>0.9</v>
      </c>
      <c r="P287" s="635">
        <v>0.9</v>
      </c>
      <c r="Q287" s="635">
        <v>1</v>
      </c>
      <c r="R287" s="633" t="s">
        <v>4839</v>
      </c>
      <c r="S287" s="629" t="s">
        <v>3435</v>
      </c>
      <c r="T287" s="629" t="s">
        <v>4837</v>
      </c>
      <c r="U287" s="629" t="s">
        <v>4833</v>
      </c>
      <c r="V287" s="629" t="s">
        <v>4656</v>
      </c>
      <c r="Z287" s="633" t="s">
        <v>4840</v>
      </c>
      <c r="AA287" s="587"/>
      <c r="AB287" s="587"/>
      <c r="AC287" s="587"/>
      <c r="AD287" s="581"/>
      <c r="AE287" s="581"/>
      <c r="AF287" s="581"/>
      <c r="AG287" s="581"/>
      <c r="AH287" s="581"/>
      <c r="AI287" s="583"/>
      <c r="AJ287" s="583"/>
      <c r="AK287" s="583"/>
      <c r="AL287" s="583"/>
      <c r="AM287" s="583"/>
      <c r="AN287" s="583"/>
      <c r="AO287" s="583"/>
      <c r="AP287" s="599"/>
      <c r="AQ287" s="581"/>
      <c r="AR287" s="581"/>
      <c r="AS287" s="581"/>
    </row>
    <row r="288" spans="1:45" ht="57.75" customHeight="1">
      <c r="A288" s="592" t="s">
        <v>3606</v>
      </c>
      <c r="B288" s="593" t="s">
        <v>4803</v>
      </c>
      <c r="C288" s="594" t="s">
        <v>4804</v>
      </c>
      <c r="D288" s="593" t="s">
        <v>4602</v>
      </c>
      <c r="E288" s="595" t="s">
        <v>4808</v>
      </c>
      <c r="F288" s="593" t="s">
        <v>3911</v>
      </c>
      <c r="G288" s="596" t="s">
        <v>3352</v>
      </c>
      <c r="H288" s="581" t="s">
        <v>75</v>
      </c>
      <c r="I288" s="597" t="s">
        <v>3582</v>
      </c>
      <c r="J288" s="600">
        <v>0</v>
      </c>
      <c r="K288" s="601">
        <v>1</v>
      </c>
      <c r="L288" s="601">
        <v>0.1</v>
      </c>
      <c r="M288" s="601">
        <v>0.2</v>
      </c>
      <c r="N288" s="601">
        <v>0.4</v>
      </c>
      <c r="O288" s="601">
        <v>0.6</v>
      </c>
      <c r="P288" s="601">
        <v>0.8</v>
      </c>
      <c r="Q288" s="601">
        <v>1</v>
      </c>
      <c r="R288" s="581" t="s">
        <v>3912</v>
      </c>
      <c r="S288" s="593">
        <v>2025</v>
      </c>
      <c r="T288" s="593" t="s">
        <v>3913</v>
      </c>
      <c r="U288" s="617" t="s">
        <v>4848</v>
      </c>
      <c r="V288" s="593" t="s">
        <v>4656</v>
      </c>
      <c r="W288" s="581"/>
      <c r="X288" s="581"/>
      <c r="Y288" s="581" t="s">
        <v>4849</v>
      </c>
      <c r="Z288" s="581"/>
      <c r="AA288" s="580"/>
      <c r="AG288" s="581"/>
      <c r="AH288" s="581" t="s">
        <v>376</v>
      </c>
      <c r="AI288" s="583" t="s">
        <v>377</v>
      </c>
      <c r="AJ288" s="583" t="s">
        <v>729</v>
      </c>
      <c r="AK288" s="583" t="s">
        <v>1214</v>
      </c>
      <c r="AL288" s="583" t="s">
        <v>2483</v>
      </c>
      <c r="AM288" s="583" t="s">
        <v>75</v>
      </c>
      <c r="AN288" s="583" t="s">
        <v>2298</v>
      </c>
      <c r="AO288" s="583" t="s">
        <v>41</v>
      </c>
      <c r="AP288" s="583" t="s">
        <v>3442</v>
      </c>
    </row>
    <row r="289" spans="1:45" ht="34.15" customHeight="1">
      <c r="A289" s="592" t="s">
        <v>3606</v>
      </c>
      <c r="B289" s="593" t="s">
        <v>4803</v>
      </c>
      <c r="C289" s="594" t="s">
        <v>4804</v>
      </c>
      <c r="D289" s="593" t="s">
        <v>4602</v>
      </c>
      <c r="E289" s="595" t="s">
        <v>4808</v>
      </c>
      <c r="F289" s="593" t="s">
        <v>3911</v>
      </c>
      <c r="G289" s="596" t="s">
        <v>3352</v>
      </c>
      <c r="H289" s="581" t="s">
        <v>75</v>
      </c>
      <c r="I289" s="597" t="s">
        <v>3434</v>
      </c>
      <c r="J289" s="600">
        <v>0</v>
      </c>
      <c r="K289" s="601">
        <v>1</v>
      </c>
      <c r="L289" s="601">
        <v>0.1</v>
      </c>
      <c r="M289" s="601">
        <v>0.2</v>
      </c>
      <c r="N289" s="601">
        <v>0.4</v>
      </c>
      <c r="O289" s="601">
        <v>0.6</v>
      </c>
      <c r="P289" s="601">
        <v>0.8</v>
      </c>
      <c r="Q289" s="601">
        <v>1</v>
      </c>
      <c r="R289" s="581" t="s">
        <v>3912</v>
      </c>
      <c r="S289" s="593">
        <v>2025</v>
      </c>
      <c r="T289" s="593" t="s">
        <v>3915</v>
      </c>
      <c r="U289" s="593" t="s">
        <v>4848</v>
      </c>
      <c r="V289" s="593" t="s">
        <v>4656</v>
      </c>
      <c r="W289" s="581"/>
      <c r="X289" s="581"/>
      <c r="Y289" s="581"/>
      <c r="Z289" s="581"/>
      <c r="AA289" s="580"/>
      <c r="AG289" s="581"/>
      <c r="AH289" s="581" t="s">
        <v>402</v>
      </c>
      <c r="AI289" s="583" t="s">
        <v>403</v>
      </c>
      <c r="AJ289" s="583" t="s">
        <v>1213</v>
      </c>
      <c r="AK289" s="613">
        <v>45734</v>
      </c>
      <c r="AL289" s="619">
        <v>0.62</v>
      </c>
      <c r="AM289" s="583" t="s">
        <v>1928</v>
      </c>
      <c r="AN289" s="583" t="s">
        <v>2654</v>
      </c>
      <c r="AO289" s="583" t="s">
        <v>31</v>
      </c>
      <c r="AP289" s="583" t="s">
        <v>3442</v>
      </c>
    </row>
    <row r="290" spans="1:45" ht="34.15" customHeight="1">
      <c r="A290" s="592" t="s">
        <v>3606</v>
      </c>
      <c r="B290" s="593" t="s">
        <v>4803</v>
      </c>
      <c r="C290" s="594" t="s">
        <v>4804</v>
      </c>
      <c r="D290" s="593" t="s">
        <v>4602</v>
      </c>
      <c r="E290" s="595" t="s">
        <v>4808</v>
      </c>
      <c r="F290" s="593" t="s">
        <v>3911</v>
      </c>
      <c r="G290" s="596" t="s">
        <v>3352</v>
      </c>
      <c r="H290" s="581" t="s">
        <v>75</v>
      </c>
      <c r="I290" s="597" t="s">
        <v>3434</v>
      </c>
      <c r="J290" s="600">
        <v>0</v>
      </c>
      <c r="K290" s="601">
        <v>1</v>
      </c>
      <c r="L290" s="601">
        <v>0.1</v>
      </c>
      <c r="M290" s="601">
        <v>0.2</v>
      </c>
      <c r="N290" s="601">
        <v>0.4</v>
      </c>
      <c r="O290" s="601">
        <v>0.6</v>
      </c>
      <c r="P290" s="601">
        <v>0.8</v>
      </c>
      <c r="Q290" s="601">
        <v>1</v>
      </c>
      <c r="R290" s="581" t="s">
        <v>3912</v>
      </c>
      <c r="S290" s="593">
        <v>2026</v>
      </c>
      <c r="T290" s="593" t="s">
        <v>3916</v>
      </c>
      <c r="U290" s="593" t="s">
        <v>4848</v>
      </c>
      <c r="V290" s="593" t="s">
        <v>4656</v>
      </c>
      <c r="W290" s="581"/>
      <c r="X290" s="581"/>
      <c r="Y290" s="581"/>
      <c r="Z290" s="581"/>
      <c r="AA290" s="580"/>
      <c r="AG290" s="581" t="s">
        <v>3924</v>
      </c>
      <c r="AH290" s="581" t="s">
        <v>416</v>
      </c>
      <c r="AI290" s="583" t="s">
        <v>417</v>
      </c>
      <c r="AJ290" s="613" t="s">
        <v>2859</v>
      </c>
      <c r="AK290" s="613" t="s">
        <v>2860</v>
      </c>
      <c r="AL290" s="613" t="s">
        <v>1106</v>
      </c>
      <c r="AM290" s="613" t="s">
        <v>1347</v>
      </c>
      <c r="AN290" s="613" t="s">
        <v>2863</v>
      </c>
      <c r="AO290" s="613" t="s">
        <v>36</v>
      </c>
      <c r="AP290" s="614" t="s">
        <v>3442</v>
      </c>
      <c r="AQ290" s="614" t="s">
        <v>3925</v>
      </c>
    </row>
    <row r="291" spans="1:45" ht="34.15" customHeight="1">
      <c r="A291" s="592" t="s">
        <v>3606</v>
      </c>
      <c r="B291" s="593" t="s">
        <v>4803</v>
      </c>
      <c r="C291" s="594" t="s">
        <v>4804</v>
      </c>
      <c r="D291" s="593" t="s">
        <v>4602</v>
      </c>
      <c r="E291" s="595" t="s">
        <v>4808</v>
      </c>
      <c r="F291" s="593" t="s">
        <v>3911</v>
      </c>
      <c r="G291" s="596" t="s">
        <v>3352</v>
      </c>
      <c r="H291" s="581" t="s">
        <v>75</v>
      </c>
      <c r="I291" s="597" t="s">
        <v>3434</v>
      </c>
      <c r="J291" s="600">
        <v>0</v>
      </c>
      <c r="K291" s="601">
        <v>1</v>
      </c>
      <c r="L291" s="601">
        <v>0.1</v>
      </c>
      <c r="M291" s="601">
        <v>0.2</v>
      </c>
      <c r="N291" s="601">
        <v>0.4</v>
      </c>
      <c r="O291" s="601">
        <v>0.6</v>
      </c>
      <c r="P291" s="601">
        <v>0.8</v>
      </c>
      <c r="Q291" s="601">
        <v>1</v>
      </c>
      <c r="R291" s="581" t="s">
        <v>3912</v>
      </c>
      <c r="S291" s="593" t="s">
        <v>3615</v>
      </c>
      <c r="T291" s="593" t="s">
        <v>3917</v>
      </c>
      <c r="U291" s="593" t="s">
        <v>4848</v>
      </c>
      <c r="V291" s="593" t="s">
        <v>4656</v>
      </c>
      <c r="W291" s="581"/>
      <c r="X291" s="581"/>
      <c r="Y291" s="581"/>
      <c r="Z291" s="581"/>
      <c r="AA291" s="580"/>
      <c r="AG291" s="581"/>
      <c r="AI291" s="583" t="e">
        <v>#N/A</v>
      </c>
      <c r="AJ291" s="583" t="e">
        <v>#N/A</v>
      </c>
      <c r="AK291" s="583" t="e">
        <v>#N/A</v>
      </c>
      <c r="AL291" s="583" t="e">
        <v>#N/A</v>
      </c>
      <c r="AM291" s="583" t="e">
        <v>#N/A</v>
      </c>
      <c r="AN291" s="583" t="e">
        <v>#N/A</v>
      </c>
      <c r="AO291" s="583" t="e">
        <v>#N/A</v>
      </c>
      <c r="AP291" s="582" t="s">
        <v>3438</v>
      </c>
    </row>
    <row r="292" spans="1:45" ht="34.15" customHeight="1">
      <c r="A292" s="592" t="s">
        <v>3606</v>
      </c>
      <c r="B292" s="593" t="s">
        <v>4803</v>
      </c>
      <c r="C292" s="594" t="s">
        <v>4804</v>
      </c>
      <c r="D292" s="593" t="s">
        <v>4602</v>
      </c>
      <c r="E292" s="595" t="s">
        <v>4808</v>
      </c>
      <c r="F292" s="593" t="s">
        <v>3911</v>
      </c>
      <c r="G292" s="596" t="s">
        <v>3352</v>
      </c>
      <c r="H292" s="581" t="s">
        <v>75</v>
      </c>
      <c r="I292" s="597" t="s">
        <v>3434</v>
      </c>
      <c r="J292" s="600">
        <v>0</v>
      </c>
      <c r="K292" s="601">
        <v>1</v>
      </c>
      <c r="L292" s="601">
        <v>0.1</v>
      </c>
      <c r="M292" s="601">
        <v>0.2</v>
      </c>
      <c r="N292" s="601">
        <v>0.4</v>
      </c>
      <c r="O292" s="601">
        <v>0.6</v>
      </c>
      <c r="P292" s="601">
        <v>0.8</v>
      </c>
      <c r="Q292" s="601">
        <v>1</v>
      </c>
      <c r="R292" s="581" t="s">
        <v>3912</v>
      </c>
      <c r="S292" s="593">
        <v>2030</v>
      </c>
      <c r="T292" s="593" t="s">
        <v>3918</v>
      </c>
      <c r="U292" s="593" t="s">
        <v>4848</v>
      </c>
      <c r="V292" s="593" t="s">
        <v>4656</v>
      </c>
      <c r="W292" s="581"/>
      <c r="X292" s="581"/>
      <c r="Y292" s="581"/>
      <c r="Z292" s="581"/>
      <c r="AA292" s="580"/>
      <c r="AG292" s="581"/>
      <c r="AI292" s="583" t="e">
        <v>#N/A</v>
      </c>
      <c r="AJ292" s="583" t="e">
        <v>#N/A</v>
      </c>
      <c r="AK292" s="583" t="e">
        <v>#N/A</v>
      </c>
      <c r="AL292" s="583" t="e">
        <v>#N/A</v>
      </c>
      <c r="AM292" s="583" t="e">
        <v>#N/A</v>
      </c>
      <c r="AN292" s="583" t="e">
        <v>#N/A</v>
      </c>
      <c r="AO292" s="583" t="e">
        <v>#N/A</v>
      </c>
      <c r="AP292" s="582" t="s">
        <v>3438</v>
      </c>
    </row>
    <row r="293" spans="1:45" s="633" customFormat="1" ht="34.15" customHeight="1">
      <c r="A293" s="628" t="s">
        <v>3463</v>
      </c>
      <c r="B293" s="629" t="s">
        <v>4803</v>
      </c>
      <c r="C293" s="630" t="s">
        <v>4804</v>
      </c>
      <c r="D293" s="629" t="s">
        <v>4602</v>
      </c>
      <c r="E293" s="631" t="s">
        <v>4808</v>
      </c>
      <c r="F293" s="629" t="s">
        <v>3971</v>
      </c>
      <c r="G293" s="632" t="s">
        <v>4616</v>
      </c>
      <c r="H293" s="633" t="s">
        <v>26</v>
      </c>
      <c r="I293" s="634" t="s">
        <v>3434</v>
      </c>
      <c r="J293" s="635">
        <v>0</v>
      </c>
      <c r="K293" s="635">
        <v>1</v>
      </c>
      <c r="L293" s="635">
        <v>0.1</v>
      </c>
      <c r="M293" s="635">
        <v>0.2</v>
      </c>
      <c r="N293" s="635">
        <v>0.4</v>
      </c>
      <c r="O293" s="635">
        <v>0.6</v>
      </c>
      <c r="P293" s="635">
        <v>0.8</v>
      </c>
      <c r="Q293" s="635">
        <v>1</v>
      </c>
      <c r="R293" s="633" t="s">
        <v>4863</v>
      </c>
      <c r="S293" s="629" t="s">
        <v>3435</v>
      </c>
      <c r="T293" s="629" t="s">
        <v>4864</v>
      </c>
      <c r="U293" s="629" t="s">
        <v>4860</v>
      </c>
      <c r="V293" s="629" t="s">
        <v>4656</v>
      </c>
      <c r="AA293" s="580"/>
      <c r="AB293" s="581"/>
      <c r="AC293" s="581"/>
      <c r="AD293" s="581"/>
      <c r="AE293" s="581"/>
      <c r="AF293" s="581"/>
      <c r="AG293" s="581"/>
      <c r="AH293" s="581"/>
      <c r="AI293" s="583" t="e">
        <v>#N/A</v>
      </c>
      <c r="AJ293" s="583" t="e">
        <v>#N/A</v>
      </c>
      <c r="AK293" s="583" t="e">
        <v>#N/A</v>
      </c>
      <c r="AL293" s="583" t="e">
        <v>#N/A</v>
      </c>
      <c r="AM293" s="583" t="e">
        <v>#N/A</v>
      </c>
      <c r="AN293" s="583" t="e">
        <v>#N/A</v>
      </c>
      <c r="AO293" s="583" t="e">
        <v>#N/A</v>
      </c>
      <c r="AP293" s="582" t="s">
        <v>3438</v>
      </c>
      <c r="AQ293" s="581"/>
      <c r="AR293" s="581"/>
      <c r="AS293" s="581"/>
    </row>
    <row r="294" spans="1:45" s="633" customFormat="1" ht="34.15" customHeight="1">
      <c r="A294" s="628" t="s">
        <v>3463</v>
      </c>
      <c r="B294" s="629" t="s">
        <v>4803</v>
      </c>
      <c r="C294" s="630" t="s">
        <v>4804</v>
      </c>
      <c r="D294" s="629" t="s">
        <v>4602</v>
      </c>
      <c r="E294" s="631" t="s">
        <v>4808</v>
      </c>
      <c r="F294" s="629" t="s">
        <v>3971</v>
      </c>
      <c r="G294" s="632" t="s">
        <v>4616</v>
      </c>
      <c r="H294" s="633" t="s">
        <v>26</v>
      </c>
      <c r="I294" s="634" t="s">
        <v>3434</v>
      </c>
      <c r="J294" s="635">
        <v>0</v>
      </c>
      <c r="K294" s="635">
        <v>1</v>
      </c>
      <c r="L294" s="635">
        <v>0.1</v>
      </c>
      <c r="M294" s="635">
        <v>0.2</v>
      </c>
      <c r="N294" s="635">
        <v>0.4</v>
      </c>
      <c r="O294" s="635">
        <v>0.6</v>
      </c>
      <c r="P294" s="635">
        <v>0.8</v>
      </c>
      <c r="Q294" s="635">
        <v>1</v>
      </c>
      <c r="R294" s="633" t="s">
        <v>4863</v>
      </c>
      <c r="S294" s="629" t="s">
        <v>3435</v>
      </c>
      <c r="T294" s="629" t="s">
        <v>4865</v>
      </c>
      <c r="U294" s="629" t="s">
        <v>4860</v>
      </c>
      <c r="V294" s="629" t="s">
        <v>4656</v>
      </c>
      <c r="AA294" s="580"/>
      <c r="AB294" s="581"/>
      <c r="AC294" s="581"/>
      <c r="AD294" s="581"/>
      <c r="AE294" s="581"/>
      <c r="AF294" s="581"/>
      <c r="AG294" s="581"/>
      <c r="AH294" s="581"/>
      <c r="AI294" s="583" t="e">
        <v>#N/A</v>
      </c>
      <c r="AJ294" s="583" t="e">
        <v>#N/A</v>
      </c>
      <c r="AK294" s="583" t="e">
        <v>#N/A</v>
      </c>
      <c r="AL294" s="583" t="e">
        <v>#N/A</v>
      </c>
      <c r="AM294" s="583" t="e">
        <v>#N/A</v>
      </c>
      <c r="AN294" s="583" t="e">
        <v>#N/A</v>
      </c>
      <c r="AO294" s="583" t="e">
        <v>#N/A</v>
      </c>
      <c r="AP294" s="582" t="s">
        <v>3438</v>
      </c>
      <c r="AQ294" s="581"/>
      <c r="AR294" s="581"/>
      <c r="AS294" s="581"/>
    </row>
    <row r="295" spans="1:45" s="633" customFormat="1" ht="34.15" customHeight="1">
      <c r="A295" s="628" t="s">
        <v>3463</v>
      </c>
      <c r="B295" s="629" t="s">
        <v>4803</v>
      </c>
      <c r="C295" s="630" t="s">
        <v>4804</v>
      </c>
      <c r="D295" s="629" t="s">
        <v>4602</v>
      </c>
      <c r="E295" s="631" t="s">
        <v>4808</v>
      </c>
      <c r="F295" s="629" t="s">
        <v>3971</v>
      </c>
      <c r="G295" s="632" t="s">
        <v>4616</v>
      </c>
      <c r="H295" s="633" t="s">
        <v>26</v>
      </c>
      <c r="I295" s="634" t="s">
        <v>3434</v>
      </c>
      <c r="J295" s="635">
        <v>0</v>
      </c>
      <c r="K295" s="635">
        <v>1</v>
      </c>
      <c r="L295" s="635">
        <v>0.1</v>
      </c>
      <c r="M295" s="635">
        <v>0.2</v>
      </c>
      <c r="N295" s="635">
        <v>0.4</v>
      </c>
      <c r="O295" s="635">
        <v>0.6</v>
      </c>
      <c r="P295" s="635">
        <v>0.8</v>
      </c>
      <c r="Q295" s="635">
        <v>1</v>
      </c>
      <c r="R295" s="633" t="s">
        <v>4863</v>
      </c>
      <c r="S295" s="629" t="s">
        <v>3435</v>
      </c>
      <c r="T295" s="629" t="s">
        <v>4866</v>
      </c>
      <c r="U295" s="629" t="s">
        <v>4860</v>
      </c>
      <c r="V295" s="629" t="s">
        <v>4656</v>
      </c>
      <c r="AA295" s="580"/>
      <c r="AB295" s="581"/>
      <c r="AC295" s="581"/>
      <c r="AD295" s="581"/>
      <c r="AE295" s="581"/>
      <c r="AF295" s="581"/>
      <c r="AG295" s="581"/>
      <c r="AH295" s="581"/>
      <c r="AI295" s="583" t="e">
        <v>#N/A</v>
      </c>
      <c r="AJ295" s="583" t="e">
        <v>#N/A</v>
      </c>
      <c r="AK295" s="583" t="e">
        <v>#N/A</v>
      </c>
      <c r="AL295" s="583" t="e">
        <v>#N/A</v>
      </c>
      <c r="AM295" s="583" t="e">
        <v>#N/A</v>
      </c>
      <c r="AN295" s="583" t="e">
        <v>#N/A</v>
      </c>
      <c r="AO295" s="583" t="e">
        <v>#N/A</v>
      </c>
      <c r="AP295" s="582" t="s">
        <v>3438</v>
      </c>
      <c r="AQ295" s="581"/>
      <c r="AR295" s="581"/>
      <c r="AS295" s="581"/>
    </row>
    <row r="296" spans="1:45" ht="130.5" customHeight="1">
      <c r="A296" s="592" t="s">
        <v>4267</v>
      </c>
      <c r="B296" s="593" t="s">
        <v>4803</v>
      </c>
      <c r="C296" s="594" t="s">
        <v>4804</v>
      </c>
      <c r="D296" s="593" t="s">
        <v>4602</v>
      </c>
      <c r="E296" s="595" t="s">
        <v>4808</v>
      </c>
      <c r="F296" s="593" t="s">
        <v>4270</v>
      </c>
      <c r="G296" s="596" t="s">
        <v>3357</v>
      </c>
      <c r="H296" s="581" t="s">
        <v>2834</v>
      </c>
      <c r="I296" s="597" t="s">
        <v>3434</v>
      </c>
      <c r="J296" s="600">
        <v>0</v>
      </c>
      <c r="K296" s="601">
        <v>1</v>
      </c>
      <c r="L296" s="601">
        <v>0.1</v>
      </c>
      <c r="M296" s="601">
        <v>0.2</v>
      </c>
      <c r="N296" s="601">
        <v>0.4</v>
      </c>
      <c r="O296" s="601">
        <v>0.6</v>
      </c>
      <c r="P296" s="601">
        <v>0.8</v>
      </c>
      <c r="Q296" s="601">
        <v>1</v>
      </c>
      <c r="R296" s="581" t="s">
        <v>4988</v>
      </c>
      <c r="S296" s="593" t="s">
        <v>3435</v>
      </c>
      <c r="T296" s="593" t="s">
        <v>4989</v>
      </c>
      <c r="U296" s="593" t="s">
        <v>4986</v>
      </c>
      <c r="V296" s="593" t="s">
        <v>4656</v>
      </c>
      <c r="W296" s="581"/>
      <c r="X296" s="581"/>
      <c r="Y296" s="581"/>
      <c r="Z296" s="581"/>
      <c r="AA296" s="580"/>
      <c r="AG296" s="581"/>
      <c r="AI296" s="583" t="e">
        <v>#N/A</v>
      </c>
      <c r="AJ296" s="583" t="e">
        <v>#N/A</v>
      </c>
      <c r="AK296" s="583" t="e">
        <v>#N/A</v>
      </c>
      <c r="AL296" s="583" t="e">
        <v>#N/A</v>
      </c>
      <c r="AM296" s="583" t="e">
        <v>#N/A</v>
      </c>
      <c r="AN296" s="583" t="e">
        <v>#N/A</v>
      </c>
      <c r="AO296" s="583" t="e">
        <v>#N/A</v>
      </c>
      <c r="AP296" s="581" t="s">
        <v>3885</v>
      </c>
    </row>
    <row r="297" spans="1:45" ht="34.15" customHeight="1">
      <c r="A297" s="592" t="s">
        <v>4267</v>
      </c>
      <c r="B297" s="593" t="s">
        <v>4803</v>
      </c>
      <c r="C297" s="594" t="s">
        <v>4804</v>
      </c>
      <c r="D297" s="593" t="s">
        <v>4602</v>
      </c>
      <c r="E297" s="595" t="s">
        <v>4808</v>
      </c>
      <c r="F297" s="593" t="s">
        <v>4270</v>
      </c>
      <c r="G297" s="596" t="s">
        <v>3357</v>
      </c>
      <c r="H297" s="581" t="s">
        <v>2834</v>
      </c>
      <c r="I297" s="597" t="s">
        <v>3434</v>
      </c>
      <c r="J297" s="600">
        <v>0</v>
      </c>
      <c r="K297" s="601">
        <v>1</v>
      </c>
      <c r="L297" s="601">
        <v>0.1</v>
      </c>
      <c r="M297" s="601">
        <v>0.2</v>
      </c>
      <c r="N297" s="601">
        <v>0.4</v>
      </c>
      <c r="O297" s="601">
        <v>0.6</v>
      </c>
      <c r="P297" s="601">
        <v>0.8</v>
      </c>
      <c r="Q297" s="601">
        <v>1</v>
      </c>
      <c r="R297" s="581" t="s">
        <v>4988</v>
      </c>
      <c r="S297" s="593" t="s">
        <v>3435</v>
      </c>
      <c r="T297" s="593" t="s">
        <v>4990</v>
      </c>
      <c r="U297" s="593" t="s">
        <v>4986</v>
      </c>
      <c r="V297" s="593" t="s">
        <v>4656</v>
      </c>
      <c r="W297" s="581"/>
      <c r="X297" s="581"/>
      <c r="Y297" s="581"/>
      <c r="Z297" s="581"/>
      <c r="AA297" s="580"/>
      <c r="AG297" s="581"/>
      <c r="AI297" s="583" t="e">
        <v>#N/A</v>
      </c>
      <c r="AJ297" s="583" t="e">
        <v>#N/A</v>
      </c>
      <c r="AK297" s="583" t="e">
        <v>#N/A</v>
      </c>
      <c r="AL297" s="583" t="e">
        <v>#N/A</v>
      </c>
      <c r="AM297" s="583" t="e">
        <v>#N/A</v>
      </c>
      <c r="AN297" s="583" t="e">
        <v>#N/A</v>
      </c>
      <c r="AO297" s="583" t="e">
        <v>#N/A</v>
      </c>
      <c r="AP297" s="581" t="s">
        <v>3885</v>
      </c>
    </row>
    <row r="298" spans="1:45" s="633" customFormat="1" ht="201" customHeight="1">
      <c r="A298" s="628" t="s">
        <v>3463</v>
      </c>
      <c r="B298" s="629" t="s">
        <v>4803</v>
      </c>
      <c r="C298" s="630" t="s">
        <v>4804</v>
      </c>
      <c r="D298" s="629" t="s">
        <v>4602</v>
      </c>
      <c r="E298" s="631" t="s">
        <v>4808</v>
      </c>
      <c r="F298" s="629" t="s">
        <v>3899</v>
      </c>
      <c r="G298" s="632" t="s">
        <v>4603</v>
      </c>
      <c r="H298" s="633" t="s">
        <v>26</v>
      </c>
      <c r="I298" s="634" t="s">
        <v>3582</v>
      </c>
      <c r="J298" s="635">
        <v>0.7</v>
      </c>
      <c r="K298" s="635">
        <v>1</v>
      </c>
      <c r="L298" s="635">
        <v>0.7</v>
      </c>
      <c r="M298" s="635">
        <v>0.7</v>
      </c>
      <c r="N298" s="635">
        <v>0.8</v>
      </c>
      <c r="O298" s="635">
        <v>0.9</v>
      </c>
      <c r="P298" s="635">
        <v>1</v>
      </c>
      <c r="Q298" s="635">
        <v>1</v>
      </c>
      <c r="R298" s="633" t="s">
        <v>5001</v>
      </c>
      <c r="S298" s="629" t="s">
        <v>3435</v>
      </c>
      <c r="T298" s="629" t="s">
        <v>5002</v>
      </c>
      <c r="U298" s="629" t="s">
        <v>4833</v>
      </c>
      <c r="V298" s="629" t="s">
        <v>4656</v>
      </c>
      <c r="Y298" s="633" t="s">
        <v>3902</v>
      </c>
      <c r="AA298" s="580"/>
      <c r="AB298" s="581"/>
      <c r="AC298" s="581"/>
      <c r="AD298" s="581"/>
      <c r="AE298" s="581"/>
      <c r="AF298" s="612" t="s">
        <v>4223</v>
      </c>
      <c r="AG298" s="581"/>
      <c r="AH298" s="581" t="s">
        <v>172</v>
      </c>
      <c r="AI298" s="583" t="s">
        <v>173</v>
      </c>
      <c r="AJ298" s="613" t="s">
        <v>1734</v>
      </c>
      <c r="AK298" s="613" t="s">
        <v>1735</v>
      </c>
      <c r="AL298" s="613" t="s">
        <v>834</v>
      </c>
      <c r="AM298" s="613" t="s">
        <v>840</v>
      </c>
      <c r="AN298" s="613" t="s">
        <v>1699</v>
      </c>
      <c r="AO298" s="613" t="s">
        <v>36</v>
      </c>
      <c r="AP298" s="614" t="s">
        <v>3442</v>
      </c>
      <c r="AQ298" s="581"/>
      <c r="AR298" s="581"/>
      <c r="AS298" s="581"/>
    </row>
    <row r="299" spans="1:45" s="633" customFormat="1" ht="34.15" customHeight="1">
      <c r="A299" s="628" t="s">
        <v>3463</v>
      </c>
      <c r="B299" s="629" t="s">
        <v>4803</v>
      </c>
      <c r="C299" s="630" t="s">
        <v>4804</v>
      </c>
      <c r="D299" s="629" t="s">
        <v>4602</v>
      </c>
      <c r="E299" s="631" t="s">
        <v>4808</v>
      </c>
      <c r="F299" s="629" t="s">
        <v>3899</v>
      </c>
      <c r="G299" s="632" t="s">
        <v>4603</v>
      </c>
      <c r="H299" s="633" t="s">
        <v>26</v>
      </c>
      <c r="I299" s="634" t="s">
        <v>3582</v>
      </c>
      <c r="J299" s="635">
        <v>0.7</v>
      </c>
      <c r="K299" s="635">
        <v>1</v>
      </c>
      <c r="L299" s="635">
        <v>0.7</v>
      </c>
      <c r="M299" s="635">
        <v>0.7</v>
      </c>
      <c r="N299" s="635">
        <v>0.8</v>
      </c>
      <c r="O299" s="635">
        <v>0.9</v>
      </c>
      <c r="P299" s="635">
        <v>1</v>
      </c>
      <c r="Q299" s="635">
        <v>1</v>
      </c>
      <c r="R299" s="633" t="s">
        <v>5001</v>
      </c>
      <c r="S299" s="629" t="s">
        <v>3435</v>
      </c>
      <c r="T299" s="629" t="s">
        <v>3901</v>
      </c>
      <c r="U299" s="629" t="s">
        <v>4833</v>
      </c>
      <c r="V299" s="629" t="s">
        <v>4656</v>
      </c>
      <c r="Y299" s="633" t="s">
        <v>3902</v>
      </c>
      <c r="AA299" s="580"/>
      <c r="AB299" s="581"/>
      <c r="AC299" s="581"/>
      <c r="AD299" s="581"/>
      <c r="AE299" s="581"/>
      <c r="AF299" s="612" t="s">
        <v>4223</v>
      </c>
      <c r="AG299" s="581"/>
      <c r="AH299" s="581" t="s">
        <v>172</v>
      </c>
      <c r="AI299" s="583" t="s">
        <v>173</v>
      </c>
      <c r="AJ299" s="613" t="s">
        <v>1734</v>
      </c>
      <c r="AK299" s="613" t="s">
        <v>1735</v>
      </c>
      <c r="AL299" s="613" t="s">
        <v>834</v>
      </c>
      <c r="AM299" s="613" t="s">
        <v>840</v>
      </c>
      <c r="AN299" s="613" t="s">
        <v>1699</v>
      </c>
      <c r="AO299" s="613" t="s">
        <v>36</v>
      </c>
      <c r="AP299" s="614" t="s">
        <v>3442</v>
      </c>
      <c r="AQ299" s="581"/>
      <c r="AR299" s="581"/>
      <c r="AS299" s="581"/>
    </row>
    <row r="300" spans="1:45" s="633" customFormat="1" ht="34.15" customHeight="1">
      <c r="A300" s="628" t="s">
        <v>3463</v>
      </c>
      <c r="B300" s="629" t="s">
        <v>4803</v>
      </c>
      <c r="C300" s="630" t="s">
        <v>4804</v>
      </c>
      <c r="D300" s="629" t="s">
        <v>4602</v>
      </c>
      <c r="E300" s="631" t="s">
        <v>4808</v>
      </c>
      <c r="F300" s="629" t="s">
        <v>3899</v>
      </c>
      <c r="G300" s="632" t="s">
        <v>4603</v>
      </c>
      <c r="H300" s="633" t="s">
        <v>26</v>
      </c>
      <c r="I300" s="634" t="s">
        <v>3582</v>
      </c>
      <c r="J300" s="635">
        <v>0.7</v>
      </c>
      <c r="K300" s="635">
        <v>1</v>
      </c>
      <c r="L300" s="635">
        <v>0.7</v>
      </c>
      <c r="M300" s="635">
        <v>0.7</v>
      </c>
      <c r="N300" s="635">
        <v>0.8</v>
      </c>
      <c r="O300" s="635">
        <v>0.9</v>
      </c>
      <c r="P300" s="635">
        <v>1</v>
      </c>
      <c r="Q300" s="635">
        <v>1</v>
      </c>
      <c r="R300" s="633" t="s">
        <v>5001</v>
      </c>
      <c r="S300" s="629" t="s">
        <v>3435</v>
      </c>
      <c r="T300" s="629" t="s">
        <v>5003</v>
      </c>
      <c r="U300" s="629" t="s">
        <v>4833</v>
      </c>
      <c r="V300" s="629" t="s">
        <v>4656</v>
      </c>
      <c r="Y300" s="633" t="s">
        <v>3902</v>
      </c>
      <c r="AA300" s="580"/>
      <c r="AB300" s="581"/>
      <c r="AC300" s="581"/>
      <c r="AD300" s="581"/>
      <c r="AE300" s="581"/>
      <c r="AF300" s="612" t="s">
        <v>4223</v>
      </c>
      <c r="AG300" s="581"/>
      <c r="AH300" s="581" t="s">
        <v>172</v>
      </c>
      <c r="AI300" s="583" t="s">
        <v>173</v>
      </c>
      <c r="AJ300" s="613" t="s">
        <v>1734</v>
      </c>
      <c r="AK300" s="613" t="s">
        <v>1735</v>
      </c>
      <c r="AL300" s="613" t="s">
        <v>834</v>
      </c>
      <c r="AM300" s="613" t="s">
        <v>840</v>
      </c>
      <c r="AN300" s="613" t="s">
        <v>1699</v>
      </c>
      <c r="AO300" s="613" t="s">
        <v>36</v>
      </c>
      <c r="AP300" s="614" t="s">
        <v>3442</v>
      </c>
      <c r="AQ300" s="581"/>
      <c r="AR300" s="581"/>
      <c r="AS300" s="581"/>
    </row>
    <row r="301" spans="1:45" s="633" customFormat="1" ht="34.15" customHeight="1">
      <c r="A301" s="628" t="s">
        <v>3463</v>
      </c>
      <c r="B301" s="629" t="s">
        <v>4803</v>
      </c>
      <c r="C301" s="630" t="s">
        <v>4804</v>
      </c>
      <c r="D301" s="629" t="s">
        <v>4602</v>
      </c>
      <c r="E301" s="631" t="s">
        <v>4808</v>
      </c>
      <c r="F301" s="629" t="s">
        <v>3899</v>
      </c>
      <c r="G301" s="632" t="s">
        <v>4603</v>
      </c>
      <c r="H301" s="633" t="s">
        <v>26</v>
      </c>
      <c r="I301" s="634" t="s">
        <v>3582</v>
      </c>
      <c r="J301" s="635">
        <v>0.7</v>
      </c>
      <c r="K301" s="635">
        <v>1</v>
      </c>
      <c r="L301" s="635">
        <v>0.7</v>
      </c>
      <c r="M301" s="635">
        <v>0.7</v>
      </c>
      <c r="N301" s="635">
        <v>0.8</v>
      </c>
      <c r="O301" s="635">
        <v>0.9</v>
      </c>
      <c r="P301" s="635">
        <v>1</v>
      </c>
      <c r="Q301" s="635">
        <v>1</v>
      </c>
      <c r="R301" s="633" t="s">
        <v>5001</v>
      </c>
      <c r="S301" s="629" t="s">
        <v>3435</v>
      </c>
      <c r="T301" s="629" t="s">
        <v>5004</v>
      </c>
      <c r="U301" s="629" t="s">
        <v>4833</v>
      </c>
      <c r="V301" s="629" t="s">
        <v>4656</v>
      </c>
      <c r="Y301" s="633" t="s">
        <v>3902</v>
      </c>
      <c r="AA301" s="580"/>
      <c r="AB301" s="581"/>
      <c r="AC301" s="581"/>
      <c r="AD301" s="581"/>
      <c r="AE301" s="581"/>
      <c r="AF301" s="612" t="s">
        <v>4223</v>
      </c>
      <c r="AG301" s="581"/>
      <c r="AH301" s="581" t="s">
        <v>172</v>
      </c>
      <c r="AI301" s="583" t="s">
        <v>173</v>
      </c>
      <c r="AJ301" s="613" t="s">
        <v>1734</v>
      </c>
      <c r="AK301" s="613" t="s">
        <v>1735</v>
      </c>
      <c r="AL301" s="613" t="s">
        <v>834</v>
      </c>
      <c r="AM301" s="613" t="s">
        <v>840</v>
      </c>
      <c r="AN301" s="613" t="s">
        <v>1699</v>
      </c>
      <c r="AO301" s="613" t="s">
        <v>36</v>
      </c>
      <c r="AP301" s="614" t="s">
        <v>3442</v>
      </c>
      <c r="AQ301" s="581"/>
      <c r="AR301" s="581"/>
      <c r="AS301" s="581"/>
    </row>
    <row r="302" spans="1:45" ht="63.75" customHeight="1">
      <c r="A302" s="592" t="s">
        <v>4388</v>
      </c>
      <c r="B302" s="593" t="s">
        <v>4803</v>
      </c>
      <c r="C302" s="594" t="s">
        <v>4804</v>
      </c>
      <c r="D302" s="593" t="s">
        <v>4602</v>
      </c>
      <c r="E302" s="595" t="s">
        <v>4808</v>
      </c>
      <c r="F302" s="593" t="s">
        <v>4389</v>
      </c>
      <c r="G302" s="596" t="s">
        <v>5082</v>
      </c>
      <c r="H302" s="581" t="s">
        <v>75</v>
      </c>
      <c r="I302" s="597" t="s">
        <v>3434</v>
      </c>
      <c r="J302" s="600">
        <v>0</v>
      </c>
      <c r="K302" s="601">
        <v>1</v>
      </c>
      <c r="L302" s="601">
        <v>0.1</v>
      </c>
      <c r="M302" s="601">
        <v>0.2</v>
      </c>
      <c r="N302" s="601">
        <v>0.4</v>
      </c>
      <c r="O302" s="601">
        <v>0.6</v>
      </c>
      <c r="P302" s="601">
        <v>0.8</v>
      </c>
      <c r="Q302" s="601">
        <v>1</v>
      </c>
      <c r="S302" s="593">
        <v>2025</v>
      </c>
      <c r="T302" s="593" t="s">
        <v>5083</v>
      </c>
      <c r="U302" s="593" t="s">
        <v>5084</v>
      </c>
      <c r="V302" s="593" t="s">
        <v>4656</v>
      </c>
      <c r="W302" s="581"/>
      <c r="X302" s="581"/>
      <c r="Y302" s="581"/>
      <c r="Z302" s="581"/>
      <c r="AA302" s="580"/>
    </row>
    <row r="303" spans="1:45" ht="34.15" customHeight="1">
      <c r="A303" s="592" t="s">
        <v>4388</v>
      </c>
      <c r="B303" s="593" t="s">
        <v>4803</v>
      </c>
      <c r="C303" s="594" t="s">
        <v>4804</v>
      </c>
      <c r="D303" s="593" t="s">
        <v>4602</v>
      </c>
      <c r="E303" s="595" t="s">
        <v>4808</v>
      </c>
      <c r="F303" s="593" t="s">
        <v>4389</v>
      </c>
      <c r="G303" s="596" t="s">
        <v>5082</v>
      </c>
      <c r="H303" s="581" t="s">
        <v>75</v>
      </c>
      <c r="I303" s="597" t="s">
        <v>3434</v>
      </c>
      <c r="J303" s="600">
        <v>0</v>
      </c>
      <c r="K303" s="601">
        <v>1</v>
      </c>
      <c r="L303" s="601">
        <v>0.1</v>
      </c>
      <c r="M303" s="601">
        <v>0.2</v>
      </c>
      <c r="N303" s="601">
        <v>0.4</v>
      </c>
      <c r="O303" s="601">
        <v>0.6</v>
      </c>
      <c r="P303" s="601">
        <v>0.8</v>
      </c>
      <c r="Q303" s="601">
        <v>1</v>
      </c>
      <c r="S303" s="593">
        <v>2025</v>
      </c>
      <c r="T303" s="593" t="s">
        <v>5085</v>
      </c>
      <c r="U303" s="593" t="s">
        <v>5084</v>
      </c>
      <c r="V303" s="593" t="s">
        <v>4656</v>
      </c>
      <c r="W303" s="581"/>
      <c r="X303" s="581"/>
      <c r="Y303" s="581"/>
      <c r="Z303" s="581"/>
      <c r="AA303" s="580"/>
    </row>
    <row r="304" spans="1:45" ht="34.15" customHeight="1">
      <c r="A304" s="592" t="s">
        <v>4388</v>
      </c>
      <c r="B304" s="593" t="s">
        <v>4803</v>
      </c>
      <c r="C304" s="594" t="s">
        <v>4804</v>
      </c>
      <c r="D304" s="593" t="s">
        <v>4602</v>
      </c>
      <c r="E304" s="595" t="s">
        <v>4808</v>
      </c>
      <c r="F304" s="593" t="s">
        <v>4389</v>
      </c>
      <c r="G304" s="596" t="s">
        <v>5082</v>
      </c>
      <c r="H304" s="581" t="s">
        <v>75</v>
      </c>
      <c r="I304" s="597" t="s">
        <v>3434</v>
      </c>
      <c r="J304" s="600">
        <v>0</v>
      </c>
      <c r="K304" s="601">
        <v>1</v>
      </c>
      <c r="L304" s="601">
        <v>0.1</v>
      </c>
      <c r="M304" s="601">
        <v>0.2</v>
      </c>
      <c r="N304" s="601">
        <v>0.4</v>
      </c>
      <c r="O304" s="601">
        <v>0.6</v>
      </c>
      <c r="P304" s="601">
        <v>0.8</v>
      </c>
      <c r="Q304" s="601">
        <v>1</v>
      </c>
      <c r="S304" s="593" t="s">
        <v>3435</v>
      </c>
      <c r="T304" s="593" t="s">
        <v>5086</v>
      </c>
      <c r="U304" s="593" t="s">
        <v>5084</v>
      </c>
      <c r="V304" s="593" t="s">
        <v>4656</v>
      </c>
      <c r="W304" s="581"/>
      <c r="X304" s="581"/>
      <c r="Y304" s="581"/>
      <c r="Z304" s="581"/>
      <c r="AA304" s="580"/>
    </row>
    <row r="305" spans="1:45" ht="34.15" customHeight="1">
      <c r="A305" s="592" t="s">
        <v>4388</v>
      </c>
      <c r="B305" s="593" t="s">
        <v>4803</v>
      </c>
      <c r="C305" s="594" t="s">
        <v>4804</v>
      </c>
      <c r="D305" s="593" t="s">
        <v>4602</v>
      </c>
      <c r="E305" s="595" t="s">
        <v>4808</v>
      </c>
      <c r="F305" s="593" t="s">
        <v>4389</v>
      </c>
      <c r="G305" s="596" t="s">
        <v>5082</v>
      </c>
      <c r="H305" s="581" t="s">
        <v>75</v>
      </c>
      <c r="I305" s="597" t="s">
        <v>3434</v>
      </c>
      <c r="J305" s="600">
        <v>0</v>
      </c>
      <c r="K305" s="601">
        <v>1</v>
      </c>
      <c r="L305" s="601">
        <v>0.1</v>
      </c>
      <c r="M305" s="601">
        <v>0.2</v>
      </c>
      <c r="N305" s="601">
        <v>0.4</v>
      </c>
      <c r="O305" s="601">
        <v>0.6</v>
      </c>
      <c r="P305" s="601">
        <v>0.8</v>
      </c>
      <c r="Q305" s="601">
        <v>1</v>
      </c>
      <c r="S305" s="593" t="s">
        <v>3435</v>
      </c>
      <c r="T305" s="593" t="s">
        <v>4395</v>
      </c>
      <c r="U305" s="593" t="s">
        <v>5084</v>
      </c>
      <c r="V305" s="593" t="s">
        <v>4656</v>
      </c>
      <c r="W305" s="581"/>
      <c r="X305" s="581"/>
      <c r="Y305" s="581"/>
      <c r="Z305" s="581"/>
      <c r="AA305" s="580"/>
    </row>
    <row r="306" spans="1:45" ht="34.15" customHeight="1">
      <c r="A306" s="592" t="s">
        <v>4388</v>
      </c>
      <c r="B306" s="593" t="s">
        <v>4803</v>
      </c>
      <c r="C306" s="594" t="s">
        <v>4804</v>
      </c>
      <c r="D306" s="593" t="s">
        <v>4602</v>
      </c>
      <c r="E306" s="595" t="s">
        <v>4808</v>
      </c>
      <c r="F306" s="593" t="s">
        <v>4389</v>
      </c>
      <c r="G306" s="596" t="s">
        <v>5082</v>
      </c>
      <c r="H306" s="581" t="s">
        <v>75</v>
      </c>
      <c r="I306" s="597" t="s">
        <v>3434</v>
      </c>
      <c r="J306" s="600">
        <v>0</v>
      </c>
      <c r="K306" s="601">
        <v>1</v>
      </c>
      <c r="L306" s="601">
        <v>0.1</v>
      </c>
      <c r="M306" s="601">
        <v>0.2</v>
      </c>
      <c r="N306" s="601">
        <v>0.4</v>
      </c>
      <c r="O306" s="601">
        <v>0.6</v>
      </c>
      <c r="P306" s="601">
        <v>0.8</v>
      </c>
      <c r="Q306" s="601">
        <v>1</v>
      </c>
      <c r="S306" s="593" t="s">
        <v>3435</v>
      </c>
      <c r="T306" s="593" t="s">
        <v>4396</v>
      </c>
      <c r="U306" s="593" t="s">
        <v>5084</v>
      </c>
      <c r="V306" s="593" t="s">
        <v>4656</v>
      </c>
      <c r="W306" s="581"/>
      <c r="X306" s="581"/>
      <c r="Y306" s="581"/>
      <c r="Z306" s="581"/>
      <c r="AA306" s="580"/>
    </row>
    <row r="307" spans="1:45" ht="34.15" customHeight="1">
      <c r="A307" s="592" t="s">
        <v>4388</v>
      </c>
      <c r="B307" s="593" t="s">
        <v>4803</v>
      </c>
      <c r="C307" s="594" t="s">
        <v>4804</v>
      </c>
      <c r="D307" s="593" t="s">
        <v>4602</v>
      </c>
      <c r="E307" s="595" t="s">
        <v>4808</v>
      </c>
      <c r="F307" s="593" t="s">
        <v>4389</v>
      </c>
      <c r="G307" s="596" t="s">
        <v>5082</v>
      </c>
      <c r="H307" s="581" t="s">
        <v>75</v>
      </c>
      <c r="I307" s="597" t="s">
        <v>3434</v>
      </c>
      <c r="J307" s="600">
        <v>0</v>
      </c>
      <c r="K307" s="601">
        <v>1</v>
      </c>
      <c r="L307" s="601">
        <v>0.1</v>
      </c>
      <c r="M307" s="601">
        <v>0.2</v>
      </c>
      <c r="N307" s="601">
        <v>0.4</v>
      </c>
      <c r="O307" s="601">
        <v>0.6</v>
      </c>
      <c r="P307" s="601">
        <v>0.8</v>
      </c>
      <c r="Q307" s="601">
        <v>1</v>
      </c>
      <c r="S307" s="593" t="s">
        <v>3435</v>
      </c>
      <c r="T307" s="593" t="s">
        <v>5087</v>
      </c>
      <c r="U307" s="593" t="s">
        <v>5084</v>
      </c>
      <c r="V307" s="593" t="s">
        <v>4656</v>
      </c>
      <c r="W307" s="581"/>
      <c r="X307" s="581"/>
      <c r="Y307" s="581"/>
      <c r="Z307" s="581"/>
      <c r="AA307" s="580"/>
    </row>
    <row r="308" spans="1:45" s="678" customFormat="1" ht="108" customHeight="1">
      <c r="A308" s="677" t="s">
        <v>6936</v>
      </c>
      <c r="B308" s="677" t="s">
        <v>4803</v>
      </c>
      <c r="C308" s="680" t="s">
        <v>4804</v>
      </c>
      <c r="D308" s="677" t="s">
        <v>4602</v>
      </c>
      <c r="E308" s="681" t="s">
        <v>4808</v>
      </c>
      <c r="F308" s="677" t="s">
        <v>4412</v>
      </c>
      <c r="G308" s="714" t="s">
        <v>6946</v>
      </c>
      <c r="H308" s="678" t="s">
        <v>26</v>
      </c>
      <c r="I308" s="634" t="s">
        <v>3582</v>
      </c>
      <c r="J308" s="636">
        <v>0</v>
      </c>
      <c r="K308" s="636">
        <v>1</v>
      </c>
      <c r="L308" s="636">
        <v>0.1</v>
      </c>
      <c r="M308" s="636">
        <v>0.2</v>
      </c>
      <c r="N308" s="636">
        <v>0.4</v>
      </c>
      <c r="O308" s="636">
        <v>0.6</v>
      </c>
      <c r="P308" s="636">
        <v>0.8</v>
      </c>
      <c r="Q308" s="636">
        <v>1</v>
      </c>
      <c r="R308" s="678" t="s">
        <v>4752</v>
      </c>
      <c r="S308" s="677" t="s">
        <v>3435</v>
      </c>
      <c r="T308" s="677" t="s">
        <v>4832</v>
      </c>
      <c r="U308" s="677" t="s">
        <v>4833</v>
      </c>
      <c r="V308" s="677" t="s">
        <v>4656</v>
      </c>
      <c r="Z308" s="678" t="s">
        <v>4415</v>
      </c>
      <c r="AA308" s="580"/>
      <c r="AB308" s="581"/>
      <c r="AC308" s="581"/>
      <c r="AD308" s="581"/>
      <c r="AE308" s="581"/>
      <c r="AF308" s="581"/>
      <c r="AG308" s="588"/>
      <c r="AH308" s="581"/>
      <c r="AI308" s="581"/>
      <c r="AJ308" s="581"/>
      <c r="AK308" s="581"/>
      <c r="AL308" s="581"/>
      <c r="AM308" s="581"/>
      <c r="AN308" s="581"/>
      <c r="AO308" s="581"/>
      <c r="AP308" s="581"/>
      <c r="AQ308" s="581"/>
      <c r="AR308" s="581"/>
      <c r="AS308" s="581"/>
    </row>
    <row r="309" spans="1:45" s="678" customFormat="1" ht="34.15" customHeight="1">
      <c r="A309" s="677" t="s">
        <v>6936</v>
      </c>
      <c r="B309" s="677" t="s">
        <v>4803</v>
      </c>
      <c r="C309" s="680" t="s">
        <v>4804</v>
      </c>
      <c r="D309" s="677" t="s">
        <v>4602</v>
      </c>
      <c r="E309" s="681" t="s">
        <v>4808</v>
      </c>
      <c r="F309" s="677" t="s">
        <v>4412</v>
      </c>
      <c r="G309" s="714" t="s">
        <v>6946</v>
      </c>
      <c r="H309" s="678" t="s">
        <v>26</v>
      </c>
      <c r="I309" s="634" t="s">
        <v>3582</v>
      </c>
      <c r="J309" s="636">
        <v>0</v>
      </c>
      <c r="K309" s="636">
        <v>1</v>
      </c>
      <c r="L309" s="636">
        <v>0.1</v>
      </c>
      <c r="M309" s="636">
        <v>0.2</v>
      </c>
      <c r="N309" s="636">
        <v>0.4</v>
      </c>
      <c r="O309" s="636">
        <v>0.6</v>
      </c>
      <c r="P309" s="636">
        <v>0.8</v>
      </c>
      <c r="Q309" s="636">
        <v>1</v>
      </c>
      <c r="R309" s="678" t="s">
        <v>4752</v>
      </c>
      <c r="S309" s="677" t="s">
        <v>3435</v>
      </c>
      <c r="T309" s="677" t="s">
        <v>4835</v>
      </c>
      <c r="U309" s="677" t="s">
        <v>4833</v>
      </c>
      <c r="V309" s="677" t="s">
        <v>4656</v>
      </c>
      <c r="AA309" s="580"/>
      <c r="AB309" s="581"/>
      <c r="AC309" s="581"/>
      <c r="AD309" s="581"/>
      <c r="AE309" s="581"/>
      <c r="AF309" s="581"/>
      <c r="AG309" s="588"/>
      <c r="AH309" s="581"/>
      <c r="AI309" s="581"/>
      <c r="AJ309" s="581"/>
      <c r="AK309" s="581"/>
      <c r="AL309" s="581"/>
      <c r="AM309" s="581"/>
      <c r="AN309" s="581"/>
      <c r="AO309" s="581"/>
      <c r="AP309" s="581"/>
      <c r="AQ309" s="581"/>
      <c r="AR309" s="581"/>
      <c r="AS309" s="581"/>
    </row>
    <row r="310" spans="1:45" s="678" customFormat="1" ht="34.15" customHeight="1">
      <c r="A310" s="677" t="s">
        <v>6936</v>
      </c>
      <c r="B310" s="677" t="s">
        <v>4803</v>
      </c>
      <c r="C310" s="680" t="s">
        <v>4804</v>
      </c>
      <c r="D310" s="677" t="s">
        <v>4602</v>
      </c>
      <c r="E310" s="681" t="s">
        <v>4808</v>
      </c>
      <c r="F310" s="677" t="s">
        <v>4412</v>
      </c>
      <c r="G310" s="714" t="s">
        <v>6946</v>
      </c>
      <c r="H310" s="678" t="s">
        <v>26</v>
      </c>
      <c r="I310" s="634" t="s">
        <v>3582</v>
      </c>
      <c r="J310" s="636">
        <v>0</v>
      </c>
      <c r="K310" s="636">
        <v>1</v>
      </c>
      <c r="L310" s="636">
        <v>0.1</v>
      </c>
      <c r="M310" s="636">
        <v>0.2</v>
      </c>
      <c r="N310" s="636">
        <v>0.4</v>
      </c>
      <c r="O310" s="636">
        <v>0.6</v>
      </c>
      <c r="P310" s="636">
        <v>0.8</v>
      </c>
      <c r="Q310" s="636">
        <v>1</v>
      </c>
      <c r="R310" s="678" t="s">
        <v>4752</v>
      </c>
      <c r="S310" s="677" t="s">
        <v>3435</v>
      </c>
      <c r="T310" s="677" t="s">
        <v>4836</v>
      </c>
      <c r="U310" s="677" t="s">
        <v>4833</v>
      </c>
      <c r="V310" s="677" t="s">
        <v>4656</v>
      </c>
      <c r="AA310" s="580"/>
      <c r="AB310" s="581"/>
      <c r="AC310" s="581"/>
      <c r="AD310" s="581"/>
      <c r="AE310" s="581"/>
      <c r="AF310" s="581"/>
      <c r="AG310" s="588"/>
      <c r="AH310" s="581"/>
      <c r="AI310" s="581"/>
      <c r="AJ310" s="581"/>
      <c r="AK310" s="581"/>
      <c r="AL310" s="581"/>
      <c r="AM310" s="581"/>
      <c r="AN310" s="581"/>
      <c r="AO310" s="581"/>
      <c r="AP310" s="581"/>
      <c r="AQ310" s="581"/>
      <c r="AR310" s="581"/>
      <c r="AS310" s="581"/>
    </row>
    <row r="311" spans="1:45" s="678" customFormat="1" ht="34.15" customHeight="1">
      <c r="A311" s="677" t="s">
        <v>6936</v>
      </c>
      <c r="B311" s="677" t="s">
        <v>4803</v>
      </c>
      <c r="C311" s="680" t="s">
        <v>4804</v>
      </c>
      <c r="D311" s="677" t="s">
        <v>4602</v>
      </c>
      <c r="E311" s="681" t="s">
        <v>4808</v>
      </c>
      <c r="F311" s="677" t="s">
        <v>4412</v>
      </c>
      <c r="G311" s="714" t="s">
        <v>6946</v>
      </c>
      <c r="H311" s="678" t="s">
        <v>26</v>
      </c>
      <c r="I311" s="634" t="s">
        <v>3582</v>
      </c>
      <c r="J311" s="636">
        <v>0</v>
      </c>
      <c r="K311" s="636">
        <v>1</v>
      </c>
      <c r="L311" s="636">
        <v>0.1</v>
      </c>
      <c r="M311" s="636">
        <v>0.2</v>
      </c>
      <c r="N311" s="636">
        <v>0.4</v>
      </c>
      <c r="O311" s="636">
        <v>0.6</v>
      </c>
      <c r="P311" s="636">
        <v>0.8</v>
      </c>
      <c r="Q311" s="636">
        <v>1</v>
      </c>
      <c r="R311" s="678" t="s">
        <v>4752</v>
      </c>
      <c r="S311" s="677" t="s">
        <v>3435</v>
      </c>
      <c r="T311" s="677" t="s">
        <v>4837</v>
      </c>
      <c r="U311" s="677" t="s">
        <v>4833</v>
      </c>
      <c r="V311" s="677" t="s">
        <v>4656</v>
      </c>
      <c r="AA311" s="580"/>
      <c r="AB311" s="581"/>
      <c r="AC311" s="581"/>
      <c r="AD311" s="581"/>
      <c r="AE311" s="581"/>
      <c r="AF311" s="581"/>
      <c r="AG311" s="588"/>
      <c r="AH311" s="581"/>
      <c r="AI311" s="581"/>
      <c r="AJ311" s="581"/>
      <c r="AK311" s="581"/>
      <c r="AL311" s="581"/>
      <c r="AM311" s="581"/>
      <c r="AN311" s="581"/>
      <c r="AO311" s="581"/>
      <c r="AP311" s="581"/>
      <c r="AQ311" s="581"/>
      <c r="AR311" s="581"/>
      <c r="AS311" s="581"/>
    </row>
    <row r="312" spans="1:45" ht="156.75" customHeight="1">
      <c r="A312" s="592" t="s">
        <v>4388</v>
      </c>
      <c r="B312" s="593" t="s">
        <v>4803</v>
      </c>
      <c r="C312" s="594" t="s">
        <v>4804</v>
      </c>
      <c r="D312" s="593" t="s">
        <v>4602</v>
      </c>
      <c r="E312" s="595" t="s">
        <v>4808</v>
      </c>
      <c r="F312" s="615" t="s">
        <v>4416</v>
      </c>
      <c r="G312" s="596" t="s">
        <v>4606</v>
      </c>
      <c r="H312" s="581" t="s">
        <v>26</v>
      </c>
      <c r="I312" s="597" t="s">
        <v>3582</v>
      </c>
      <c r="J312" s="601">
        <v>0</v>
      </c>
      <c r="K312" s="601">
        <v>1</v>
      </c>
      <c r="L312" s="601">
        <v>0.1</v>
      </c>
      <c r="M312" s="601">
        <v>0.2</v>
      </c>
      <c r="N312" s="601">
        <v>0.4</v>
      </c>
      <c r="O312" s="601">
        <v>0.6</v>
      </c>
      <c r="P312" s="601">
        <v>0.8</v>
      </c>
      <c r="Q312" s="601">
        <v>1</v>
      </c>
      <c r="R312" s="581" t="s">
        <v>5093</v>
      </c>
      <c r="S312" s="593" t="s">
        <v>3435</v>
      </c>
      <c r="T312" s="593" t="s">
        <v>4832</v>
      </c>
      <c r="U312" s="593" t="s">
        <v>4833</v>
      </c>
      <c r="V312" s="593" t="s">
        <v>4656</v>
      </c>
      <c r="W312" s="581"/>
      <c r="X312" s="581"/>
      <c r="Y312" s="581"/>
      <c r="Z312" s="581" t="s">
        <v>4419</v>
      </c>
      <c r="AA312" s="580"/>
    </row>
    <row r="313" spans="1:45" ht="34.15" customHeight="1">
      <c r="A313" s="592" t="s">
        <v>4388</v>
      </c>
      <c r="B313" s="593" t="s">
        <v>4803</v>
      </c>
      <c r="C313" s="594" t="s">
        <v>4804</v>
      </c>
      <c r="D313" s="593" t="s">
        <v>4602</v>
      </c>
      <c r="E313" s="595" t="s">
        <v>4808</v>
      </c>
      <c r="F313" s="615" t="s">
        <v>4416</v>
      </c>
      <c r="G313" s="596" t="s">
        <v>4606</v>
      </c>
      <c r="H313" s="581" t="s">
        <v>26</v>
      </c>
      <c r="I313" s="597" t="s">
        <v>3582</v>
      </c>
      <c r="J313" s="601">
        <v>0</v>
      </c>
      <c r="K313" s="601">
        <v>1</v>
      </c>
      <c r="L313" s="601">
        <v>0.1</v>
      </c>
      <c r="M313" s="601">
        <v>0.2</v>
      </c>
      <c r="N313" s="601">
        <v>0.4</v>
      </c>
      <c r="O313" s="601">
        <v>0.6</v>
      </c>
      <c r="P313" s="601">
        <v>0.8</v>
      </c>
      <c r="Q313" s="601">
        <v>1</v>
      </c>
      <c r="R313" s="581" t="s">
        <v>5093</v>
      </c>
      <c r="S313" s="593" t="s">
        <v>3435</v>
      </c>
      <c r="T313" s="593" t="s">
        <v>4835</v>
      </c>
      <c r="U313" s="593" t="s">
        <v>4833</v>
      </c>
      <c r="V313" s="593" t="s">
        <v>4656</v>
      </c>
      <c r="W313" s="581"/>
      <c r="X313" s="581"/>
      <c r="Y313" s="581"/>
      <c r="Z313" s="581" t="s">
        <v>4419</v>
      </c>
      <c r="AA313" s="587"/>
      <c r="AB313" s="587"/>
      <c r="AC313" s="587"/>
    </row>
    <row r="314" spans="1:45" ht="34.15" customHeight="1">
      <c r="A314" s="592" t="s">
        <v>4388</v>
      </c>
      <c r="B314" s="593" t="s">
        <v>4803</v>
      </c>
      <c r="C314" s="594" t="s">
        <v>4804</v>
      </c>
      <c r="D314" s="593" t="s">
        <v>4602</v>
      </c>
      <c r="E314" s="595" t="s">
        <v>4808</v>
      </c>
      <c r="F314" s="615" t="s">
        <v>4416</v>
      </c>
      <c r="G314" s="596" t="s">
        <v>4606</v>
      </c>
      <c r="H314" s="581" t="s">
        <v>26</v>
      </c>
      <c r="I314" s="597" t="s">
        <v>3582</v>
      </c>
      <c r="J314" s="601">
        <v>0</v>
      </c>
      <c r="K314" s="601">
        <v>1</v>
      </c>
      <c r="L314" s="601">
        <v>0.1</v>
      </c>
      <c r="M314" s="601">
        <v>0.2</v>
      </c>
      <c r="N314" s="601">
        <v>0.4</v>
      </c>
      <c r="O314" s="601">
        <v>0.6</v>
      </c>
      <c r="P314" s="601">
        <v>0.8</v>
      </c>
      <c r="Q314" s="601">
        <v>1</v>
      </c>
      <c r="R314" s="581" t="s">
        <v>5093</v>
      </c>
      <c r="S314" s="593" t="s">
        <v>3435</v>
      </c>
      <c r="T314" s="593" t="s">
        <v>4836</v>
      </c>
      <c r="U314" s="593" t="s">
        <v>4833</v>
      </c>
      <c r="V314" s="593" t="s">
        <v>4656</v>
      </c>
      <c r="W314" s="581"/>
      <c r="X314" s="581"/>
      <c r="Y314" s="581"/>
      <c r="Z314" s="581" t="s">
        <v>4419</v>
      </c>
      <c r="AA314" s="587"/>
      <c r="AB314" s="587"/>
      <c r="AC314" s="587"/>
    </row>
    <row r="315" spans="1:45" ht="34.15" customHeight="1">
      <c r="A315" s="592" t="s">
        <v>4388</v>
      </c>
      <c r="B315" s="593" t="s">
        <v>4803</v>
      </c>
      <c r="C315" s="594" t="s">
        <v>4804</v>
      </c>
      <c r="D315" s="593" t="s">
        <v>4602</v>
      </c>
      <c r="E315" s="595" t="s">
        <v>4808</v>
      </c>
      <c r="F315" s="615" t="s">
        <v>4416</v>
      </c>
      <c r="G315" s="596" t="s">
        <v>4606</v>
      </c>
      <c r="H315" s="581" t="s">
        <v>26</v>
      </c>
      <c r="I315" s="597" t="s">
        <v>3582</v>
      </c>
      <c r="J315" s="601">
        <v>0</v>
      </c>
      <c r="K315" s="601">
        <v>1</v>
      </c>
      <c r="L315" s="601">
        <v>0.1</v>
      </c>
      <c r="M315" s="601">
        <v>0.2</v>
      </c>
      <c r="N315" s="601">
        <v>0.4</v>
      </c>
      <c r="O315" s="601">
        <v>0.6</v>
      </c>
      <c r="P315" s="601">
        <v>0.8</v>
      </c>
      <c r="Q315" s="601">
        <v>1</v>
      </c>
      <c r="R315" s="581" t="s">
        <v>5093</v>
      </c>
      <c r="S315" s="593" t="s">
        <v>3435</v>
      </c>
      <c r="T315" s="593" t="s">
        <v>4837</v>
      </c>
      <c r="U315" s="593" t="s">
        <v>4833</v>
      </c>
      <c r="V315" s="593" t="s">
        <v>4656</v>
      </c>
      <c r="W315" s="581"/>
      <c r="X315" s="581"/>
      <c r="Y315" s="581"/>
      <c r="Z315" s="581" t="s">
        <v>4419</v>
      </c>
      <c r="AA315" s="587"/>
      <c r="AB315" s="587"/>
      <c r="AC315" s="587"/>
    </row>
    <row r="316" spans="1:45" ht="180" customHeight="1">
      <c r="A316" s="628" t="s">
        <v>4388</v>
      </c>
      <c r="B316" s="629" t="s">
        <v>4803</v>
      </c>
      <c r="C316" s="630" t="s">
        <v>4804</v>
      </c>
      <c r="D316" s="629" t="s">
        <v>4602</v>
      </c>
      <c r="E316" s="631" t="s">
        <v>4808</v>
      </c>
      <c r="F316" s="650" t="s">
        <v>4420</v>
      </c>
      <c r="G316" s="632" t="s">
        <v>4604</v>
      </c>
      <c r="H316" s="633" t="s">
        <v>26</v>
      </c>
      <c r="I316" s="634" t="s">
        <v>3582</v>
      </c>
      <c r="J316" s="636">
        <v>0</v>
      </c>
      <c r="K316" s="636">
        <v>1</v>
      </c>
      <c r="L316" s="636">
        <v>0.1</v>
      </c>
      <c r="M316" s="636">
        <v>0.2</v>
      </c>
      <c r="N316" s="636">
        <v>0.4</v>
      </c>
      <c r="O316" s="636">
        <v>0.6</v>
      </c>
      <c r="P316" s="636">
        <v>0.8</v>
      </c>
      <c r="Q316" s="636">
        <v>1</v>
      </c>
      <c r="R316" s="633" t="s">
        <v>5094</v>
      </c>
      <c r="S316" s="629" t="s">
        <v>3435</v>
      </c>
      <c r="T316" s="629" t="s">
        <v>4832</v>
      </c>
      <c r="U316" s="629" t="s">
        <v>4833</v>
      </c>
      <c r="V316" s="629" t="s">
        <v>4656</v>
      </c>
      <c r="W316" s="633"/>
      <c r="X316" s="633"/>
      <c r="Y316" s="633"/>
      <c r="Z316" s="633" t="s">
        <v>4423</v>
      </c>
      <c r="AA316" s="639"/>
      <c r="AB316" s="633"/>
      <c r="AC316" s="633"/>
      <c r="AD316" s="633"/>
      <c r="AE316" s="633"/>
      <c r="AF316" s="633"/>
      <c r="AG316" s="657"/>
      <c r="AH316" s="633"/>
      <c r="AI316" s="633"/>
      <c r="AJ316" s="633"/>
      <c r="AK316" s="633"/>
      <c r="AL316" s="633"/>
      <c r="AM316" s="633"/>
      <c r="AN316" s="633"/>
      <c r="AO316" s="633"/>
      <c r="AP316" s="633"/>
      <c r="AQ316" s="633"/>
      <c r="AR316" s="633"/>
    </row>
    <row r="317" spans="1:45" ht="34.15" customHeight="1">
      <c r="A317" s="628" t="s">
        <v>4388</v>
      </c>
      <c r="B317" s="629" t="s">
        <v>4803</v>
      </c>
      <c r="C317" s="630" t="s">
        <v>4804</v>
      </c>
      <c r="D317" s="629" t="s">
        <v>4602</v>
      </c>
      <c r="E317" s="631" t="s">
        <v>4808</v>
      </c>
      <c r="F317" s="650" t="s">
        <v>4420</v>
      </c>
      <c r="G317" s="632" t="s">
        <v>4604</v>
      </c>
      <c r="H317" s="633" t="s">
        <v>26</v>
      </c>
      <c r="I317" s="634" t="s">
        <v>3582</v>
      </c>
      <c r="J317" s="636">
        <v>0</v>
      </c>
      <c r="K317" s="636">
        <v>1</v>
      </c>
      <c r="L317" s="636">
        <v>0.1</v>
      </c>
      <c r="M317" s="636">
        <v>0.2</v>
      </c>
      <c r="N317" s="636">
        <v>0.4</v>
      </c>
      <c r="O317" s="636">
        <v>0.6</v>
      </c>
      <c r="P317" s="636">
        <v>0.8</v>
      </c>
      <c r="Q317" s="636">
        <v>1</v>
      </c>
      <c r="R317" s="633" t="s">
        <v>5094</v>
      </c>
      <c r="S317" s="629" t="s">
        <v>3435</v>
      </c>
      <c r="T317" s="629" t="s">
        <v>4835</v>
      </c>
      <c r="U317" s="629" t="s">
        <v>4833</v>
      </c>
      <c r="V317" s="629" t="s">
        <v>4656</v>
      </c>
      <c r="W317" s="633"/>
      <c r="X317" s="633"/>
      <c r="Y317" s="633"/>
      <c r="Z317" s="633" t="s">
        <v>4423</v>
      </c>
      <c r="AA317" s="633"/>
      <c r="AB317" s="633"/>
      <c r="AC317" s="633"/>
      <c r="AD317" s="633"/>
      <c r="AE317" s="633"/>
      <c r="AF317" s="633"/>
      <c r="AG317" s="657"/>
      <c r="AH317" s="633"/>
      <c r="AI317" s="633"/>
      <c r="AJ317" s="633"/>
      <c r="AK317" s="633"/>
      <c r="AL317" s="633"/>
      <c r="AM317" s="633"/>
      <c r="AN317" s="633"/>
      <c r="AO317" s="633"/>
      <c r="AP317" s="633"/>
      <c r="AQ317" s="633"/>
      <c r="AR317" s="633"/>
    </row>
    <row r="318" spans="1:45" ht="34.15" customHeight="1">
      <c r="A318" s="628" t="s">
        <v>4388</v>
      </c>
      <c r="B318" s="629" t="s">
        <v>4803</v>
      </c>
      <c r="C318" s="630" t="s">
        <v>4804</v>
      </c>
      <c r="D318" s="629" t="s">
        <v>4602</v>
      </c>
      <c r="E318" s="631" t="s">
        <v>4808</v>
      </c>
      <c r="F318" s="650" t="s">
        <v>4420</v>
      </c>
      <c r="G318" s="632" t="s">
        <v>4604</v>
      </c>
      <c r="H318" s="633" t="s">
        <v>26</v>
      </c>
      <c r="I318" s="634" t="s">
        <v>3582</v>
      </c>
      <c r="J318" s="636">
        <v>0</v>
      </c>
      <c r="K318" s="636">
        <v>1</v>
      </c>
      <c r="L318" s="636">
        <v>0.1</v>
      </c>
      <c r="M318" s="636">
        <v>0.2</v>
      </c>
      <c r="N318" s="636">
        <v>0.4</v>
      </c>
      <c r="O318" s="636">
        <v>0.6</v>
      </c>
      <c r="P318" s="636">
        <v>0.8</v>
      </c>
      <c r="Q318" s="636">
        <v>1</v>
      </c>
      <c r="R318" s="633" t="s">
        <v>5094</v>
      </c>
      <c r="S318" s="629" t="s">
        <v>3435</v>
      </c>
      <c r="T318" s="629" t="s">
        <v>4836</v>
      </c>
      <c r="U318" s="629" t="s">
        <v>4833</v>
      </c>
      <c r="V318" s="629" t="s">
        <v>4656</v>
      </c>
      <c r="W318" s="633"/>
      <c r="X318" s="633"/>
      <c r="Y318" s="633"/>
      <c r="Z318" s="633" t="s">
        <v>4423</v>
      </c>
      <c r="AA318" s="633"/>
      <c r="AB318" s="633"/>
      <c r="AC318" s="633"/>
      <c r="AD318" s="633"/>
      <c r="AE318" s="633"/>
      <c r="AF318" s="633"/>
      <c r="AG318" s="657"/>
      <c r="AH318" s="633"/>
      <c r="AI318" s="633"/>
      <c r="AJ318" s="633"/>
      <c r="AK318" s="633"/>
      <c r="AL318" s="633"/>
      <c r="AM318" s="633"/>
      <c r="AN318" s="633"/>
      <c r="AO318" s="633"/>
      <c r="AP318" s="633"/>
      <c r="AQ318" s="633"/>
      <c r="AR318" s="633"/>
    </row>
    <row r="319" spans="1:45" ht="34.15" customHeight="1">
      <c r="A319" s="628" t="s">
        <v>4388</v>
      </c>
      <c r="B319" s="629" t="s">
        <v>4803</v>
      </c>
      <c r="C319" s="630" t="s">
        <v>4804</v>
      </c>
      <c r="D319" s="629" t="s">
        <v>4602</v>
      </c>
      <c r="E319" s="631" t="s">
        <v>4808</v>
      </c>
      <c r="F319" s="650" t="s">
        <v>4420</v>
      </c>
      <c r="G319" s="632" t="s">
        <v>4604</v>
      </c>
      <c r="H319" s="633" t="s">
        <v>26</v>
      </c>
      <c r="I319" s="634" t="s">
        <v>3582</v>
      </c>
      <c r="J319" s="636">
        <v>0</v>
      </c>
      <c r="K319" s="636">
        <v>1</v>
      </c>
      <c r="L319" s="636">
        <v>0.1</v>
      </c>
      <c r="M319" s="636">
        <v>0.2</v>
      </c>
      <c r="N319" s="636">
        <v>0.4</v>
      </c>
      <c r="O319" s="636">
        <v>0.6</v>
      </c>
      <c r="P319" s="636">
        <v>0.8</v>
      </c>
      <c r="Q319" s="636">
        <v>1</v>
      </c>
      <c r="R319" s="633" t="s">
        <v>5094</v>
      </c>
      <c r="S319" s="629" t="s">
        <v>3435</v>
      </c>
      <c r="T319" s="629" t="s">
        <v>4837</v>
      </c>
      <c r="U319" s="629" t="s">
        <v>4833</v>
      </c>
      <c r="V319" s="629" t="s">
        <v>4656</v>
      </c>
      <c r="W319" s="633"/>
      <c r="X319" s="633"/>
      <c r="Y319" s="633"/>
      <c r="Z319" s="633" t="s">
        <v>4423</v>
      </c>
      <c r="AA319" s="633"/>
      <c r="AB319" s="633"/>
      <c r="AC319" s="633"/>
      <c r="AD319" s="633"/>
      <c r="AE319" s="633"/>
      <c r="AF319" s="633"/>
      <c r="AG319" s="657"/>
      <c r="AH319" s="633"/>
      <c r="AI319" s="633"/>
      <c r="AJ319" s="633"/>
      <c r="AK319" s="633"/>
      <c r="AL319" s="633"/>
      <c r="AM319" s="633"/>
      <c r="AN319" s="633"/>
      <c r="AO319" s="633"/>
      <c r="AP319" s="633"/>
      <c r="AQ319" s="633"/>
      <c r="AR319" s="633"/>
    </row>
    <row r="320" spans="1:45" ht="48.95" customHeight="1">
      <c r="A320" s="592" t="s">
        <v>4388</v>
      </c>
      <c r="B320" s="593" t="s">
        <v>4803</v>
      </c>
      <c r="C320" s="594" t="s">
        <v>4804</v>
      </c>
      <c r="D320" s="593" t="s">
        <v>4602</v>
      </c>
      <c r="E320" s="595" t="s">
        <v>4808</v>
      </c>
      <c r="F320" s="615" t="s">
        <v>4432</v>
      </c>
      <c r="G320" s="596" t="s">
        <v>3272</v>
      </c>
      <c r="H320" s="581" t="s">
        <v>26</v>
      </c>
      <c r="I320" s="597" t="s">
        <v>3434</v>
      </c>
      <c r="J320" s="600">
        <v>0</v>
      </c>
      <c r="K320" s="601">
        <v>1</v>
      </c>
      <c r="L320" s="601">
        <v>0.1</v>
      </c>
      <c r="M320" s="601">
        <v>0.2</v>
      </c>
      <c r="N320" s="601">
        <v>0.4</v>
      </c>
      <c r="O320" s="601">
        <v>0.6</v>
      </c>
      <c r="P320" s="601">
        <v>0.8</v>
      </c>
      <c r="Q320" s="601">
        <v>1</v>
      </c>
      <c r="R320" s="581" t="s">
        <v>4433</v>
      </c>
      <c r="S320" s="593" t="s">
        <v>3435</v>
      </c>
      <c r="T320" s="593" t="s">
        <v>5095</v>
      </c>
      <c r="U320" s="593" t="s">
        <v>4833</v>
      </c>
      <c r="V320" s="593" t="s">
        <v>4656</v>
      </c>
      <c r="W320" s="581"/>
      <c r="X320" s="581"/>
      <c r="Y320" s="581"/>
      <c r="Z320" s="581"/>
      <c r="AA320" s="580"/>
    </row>
    <row r="321" spans="1:45" ht="34.15" customHeight="1">
      <c r="A321" s="592" t="s">
        <v>4388</v>
      </c>
      <c r="B321" s="593" t="s">
        <v>4803</v>
      </c>
      <c r="C321" s="594" t="s">
        <v>4804</v>
      </c>
      <c r="D321" s="593" t="s">
        <v>4602</v>
      </c>
      <c r="E321" s="595" t="s">
        <v>4808</v>
      </c>
      <c r="F321" s="615" t="s">
        <v>4432</v>
      </c>
      <c r="G321" s="596" t="s">
        <v>3272</v>
      </c>
      <c r="H321" s="581" t="s">
        <v>26</v>
      </c>
      <c r="I321" s="597" t="s">
        <v>3434</v>
      </c>
      <c r="J321" s="600">
        <v>0</v>
      </c>
      <c r="K321" s="601">
        <v>1</v>
      </c>
      <c r="L321" s="601">
        <v>0.1</v>
      </c>
      <c r="M321" s="601">
        <v>0.2</v>
      </c>
      <c r="N321" s="601">
        <v>0.4</v>
      </c>
      <c r="O321" s="601">
        <v>0.6</v>
      </c>
      <c r="P321" s="601">
        <v>0.8</v>
      </c>
      <c r="Q321" s="601">
        <v>1</v>
      </c>
      <c r="R321" s="581" t="s">
        <v>4433</v>
      </c>
      <c r="S321" s="593" t="s">
        <v>3435</v>
      </c>
      <c r="T321" s="593" t="s">
        <v>5096</v>
      </c>
      <c r="U321" s="593" t="s">
        <v>4833</v>
      </c>
      <c r="V321" s="593" t="s">
        <v>4656</v>
      </c>
      <c r="W321" s="581"/>
      <c r="X321" s="581"/>
      <c r="Y321" s="581"/>
      <c r="Z321" s="581"/>
      <c r="AA321" s="580"/>
    </row>
    <row r="322" spans="1:45" ht="34.15" customHeight="1">
      <c r="A322" s="592" t="s">
        <v>4388</v>
      </c>
      <c r="B322" s="593" t="s">
        <v>4803</v>
      </c>
      <c r="C322" s="594" t="s">
        <v>4804</v>
      </c>
      <c r="D322" s="593" t="s">
        <v>4602</v>
      </c>
      <c r="E322" s="595" t="s">
        <v>4808</v>
      </c>
      <c r="F322" s="615" t="s">
        <v>4432</v>
      </c>
      <c r="G322" s="596" t="s">
        <v>3272</v>
      </c>
      <c r="H322" s="581" t="s">
        <v>26</v>
      </c>
      <c r="I322" s="597" t="s">
        <v>3434</v>
      </c>
      <c r="J322" s="600">
        <v>0</v>
      </c>
      <c r="K322" s="601">
        <v>1</v>
      </c>
      <c r="L322" s="601">
        <v>0.1</v>
      </c>
      <c r="M322" s="601">
        <v>0.2</v>
      </c>
      <c r="N322" s="601">
        <v>0.4</v>
      </c>
      <c r="O322" s="601">
        <v>0.6</v>
      </c>
      <c r="P322" s="601">
        <v>0.8</v>
      </c>
      <c r="Q322" s="601">
        <v>1</v>
      </c>
      <c r="R322" s="581" t="s">
        <v>4433</v>
      </c>
      <c r="S322" s="593" t="s">
        <v>3435</v>
      </c>
      <c r="T322" s="593" t="s">
        <v>5097</v>
      </c>
      <c r="U322" s="593" t="s">
        <v>4833</v>
      </c>
      <c r="V322" s="593" t="s">
        <v>4656</v>
      </c>
      <c r="W322" s="581"/>
      <c r="X322" s="581"/>
      <c r="Y322" s="581"/>
      <c r="Z322" s="581"/>
      <c r="AA322" s="580"/>
    </row>
    <row r="323" spans="1:45" ht="50.1" customHeight="1">
      <c r="A323" s="743" t="s">
        <v>6969</v>
      </c>
      <c r="B323" s="677" t="s">
        <v>4803</v>
      </c>
      <c r="C323" s="680" t="s">
        <v>4804</v>
      </c>
      <c r="D323" s="677" t="s">
        <v>4602</v>
      </c>
      <c r="E323" s="681" t="s">
        <v>4808</v>
      </c>
      <c r="F323" s="677" t="s">
        <v>4435</v>
      </c>
      <c r="G323" s="714" t="s">
        <v>6972</v>
      </c>
      <c r="H323" s="678" t="s">
        <v>3470</v>
      </c>
      <c r="I323" s="634" t="s">
        <v>3434</v>
      </c>
      <c r="J323" s="635">
        <v>0</v>
      </c>
      <c r="K323" s="636">
        <v>1</v>
      </c>
      <c r="L323" s="636">
        <v>0.1</v>
      </c>
      <c r="M323" s="636">
        <v>0.2</v>
      </c>
      <c r="N323" s="636">
        <v>0.4</v>
      </c>
      <c r="O323" s="636">
        <v>0.6</v>
      </c>
      <c r="P323" s="636">
        <v>0.8</v>
      </c>
      <c r="Q323" s="636">
        <v>1</v>
      </c>
      <c r="R323" s="678" t="s">
        <v>26</v>
      </c>
      <c r="S323" s="677">
        <v>2025</v>
      </c>
      <c r="T323" s="677" t="s">
        <v>5099</v>
      </c>
      <c r="U323" s="677" t="s">
        <v>5100</v>
      </c>
      <c r="V323" s="677" t="s">
        <v>4656</v>
      </c>
      <c r="W323" s="678"/>
      <c r="X323" s="678"/>
      <c r="Y323" s="678"/>
      <c r="Z323" s="678"/>
      <c r="AA323" s="580"/>
      <c r="AD323" s="599"/>
      <c r="AE323" s="599"/>
      <c r="AF323" s="599"/>
      <c r="AH323" s="599"/>
      <c r="AI323" s="599"/>
      <c r="AJ323" s="599"/>
    </row>
    <row r="324" spans="1:45" ht="34.15" customHeight="1">
      <c r="A324" s="743" t="s">
        <v>6969</v>
      </c>
      <c r="B324" s="677" t="s">
        <v>4803</v>
      </c>
      <c r="C324" s="680" t="s">
        <v>4804</v>
      </c>
      <c r="D324" s="677" t="s">
        <v>4602</v>
      </c>
      <c r="E324" s="681" t="s">
        <v>4808</v>
      </c>
      <c r="F324" s="677" t="s">
        <v>4435</v>
      </c>
      <c r="G324" s="714" t="s">
        <v>6972</v>
      </c>
      <c r="H324" s="678" t="s">
        <v>3470</v>
      </c>
      <c r="I324" s="634" t="s">
        <v>3434</v>
      </c>
      <c r="J324" s="635">
        <v>0</v>
      </c>
      <c r="K324" s="636">
        <v>1</v>
      </c>
      <c r="L324" s="636">
        <v>0.1</v>
      </c>
      <c r="M324" s="636">
        <v>0.2</v>
      </c>
      <c r="N324" s="636">
        <v>0.4</v>
      </c>
      <c r="O324" s="636">
        <v>0.6</v>
      </c>
      <c r="P324" s="636">
        <v>0.8</v>
      </c>
      <c r="Q324" s="636">
        <v>1</v>
      </c>
      <c r="R324" s="678" t="s">
        <v>26</v>
      </c>
      <c r="S324" s="677" t="s">
        <v>3435</v>
      </c>
      <c r="T324" s="677" t="s">
        <v>5101</v>
      </c>
      <c r="U324" s="677" t="s">
        <v>5100</v>
      </c>
      <c r="V324" s="677" t="s">
        <v>4656</v>
      </c>
      <c r="W324" s="678"/>
      <c r="X324" s="678"/>
      <c r="Y324" s="678"/>
      <c r="Z324" s="678"/>
      <c r="AA324" s="580"/>
      <c r="AD324" s="583" t="e">
        <v>#N/A</v>
      </c>
      <c r="AE324" s="583" t="e">
        <v>#N/A</v>
      </c>
      <c r="AF324" s="583" t="e">
        <v>#N/A</v>
      </c>
      <c r="AG324" s="583" t="e">
        <v>#N/A</v>
      </c>
      <c r="AH324" s="583" t="e">
        <v>#N/A</v>
      </c>
      <c r="AI324" s="583" t="e">
        <v>#N/A</v>
      </c>
      <c r="AJ324" s="583" t="e">
        <v>#N/A</v>
      </c>
      <c r="AK324" s="581" t="s">
        <v>3681</v>
      </c>
    </row>
    <row r="325" spans="1:45" ht="34.15" customHeight="1">
      <c r="A325" s="743" t="s">
        <v>6969</v>
      </c>
      <c r="B325" s="677" t="s">
        <v>4803</v>
      </c>
      <c r="C325" s="680" t="s">
        <v>4804</v>
      </c>
      <c r="D325" s="677" t="s">
        <v>4602</v>
      </c>
      <c r="E325" s="681" t="s">
        <v>4808</v>
      </c>
      <c r="F325" s="677" t="s">
        <v>4435</v>
      </c>
      <c r="G325" s="714" t="s">
        <v>6972</v>
      </c>
      <c r="H325" s="678" t="s">
        <v>3470</v>
      </c>
      <c r="I325" s="634" t="s">
        <v>3434</v>
      </c>
      <c r="J325" s="635">
        <v>0</v>
      </c>
      <c r="K325" s="636">
        <v>1</v>
      </c>
      <c r="L325" s="636">
        <v>0.1</v>
      </c>
      <c r="M325" s="636">
        <v>0.2</v>
      </c>
      <c r="N325" s="636">
        <v>0.4</v>
      </c>
      <c r="O325" s="636">
        <v>0.6</v>
      </c>
      <c r="P325" s="636">
        <v>0.8</v>
      </c>
      <c r="Q325" s="636">
        <v>1</v>
      </c>
      <c r="R325" s="678" t="s">
        <v>26</v>
      </c>
      <c r="S325" s="677" t="s">
        <v>3435</v>
      </c>
      <c r="T325" s="677" t="s">
        <v>5102</v>
      </c>
      <c r="U325" s="677" t="s">
        <v>5100</v>
      </c>
      <c r="V325" s="677" t="s">
        <v>4656</v>
      </c>
      <c r="W325" s="678"/>
      <c r="X325" s="678"/>
      <c r="Y325" s="678"/>
      <c r="Z325" s="678"/>
      <c r="AA325" s="580"/>
      <c r="AD325" s="583" t="e">
        <v>#N/A</v>
      </c>
      <c r="AE325" s="583" t="e">
        <v>#N/A</v>
      </c>
      <c r="AF325" s="583" t="e">
        <v>#N/A</v>
      </c>
      <c r="AG325" s="583" t="e">
        <v>#N/A</v>
      </c>
      <c r="AH325" s="583" t="e">
        <v>#N/A</v>
      </c>
      <c r="AI325" s="583" t="e">
        <v>#N/A</v>
      </c>
      <c r="AJ325" s="583" t="e">
        <v>#N/A</v>
      </c>
      <c r="AK325" s="581" t="s">
        <v>3681</v>
      </c>
    </row>
    <row r="326" spans="1:45" ht="34.15" customHeight="1">
      <c r="A326" s="592" t="s">
        <v>4388</v>
      </c>
      <c r="B326" s="593" t="s">
        <v>4803</v>
      </c>
      <c r="C326" s="594" t="s">
        <v>4804</v>
      </c>
      <c r="D326" s="593" t="s">
        <v>4602</v>
      </c>
      <c r="E326" s="595" t="s">
        <v>4808</v>
      </c>
      <c r="F326" s="593" t="s">
        <v>4510</v>
      </c>
      <c r="G326" s="596" t="s">
        <v>6965</v>
      </c>
      <c r="H326" s="581" t="s">
        <v>3426</v>
      </c>
      <c r="I326" s="597" t="s">
        <v>3434</v>
      </c>
      <c r="J326" s="600">
        <v>0</v>
      </c>
      <c r="K326" s="600">
        <v>1</v>
      </c>
      <c r="L326" s="618">
        <v>0.1666</v>
      </c>
      <c r="M326" s="618">
        <v>0.1666</v>
      </c>
      <c r="N326" s="618">
        <v>0.1666</v>
      </c>
      <c r="O326" s="618">
        <v>0.1666</v>
      </c>
      <c r="P326" s="618">
        <v>0.1666</v>
      </c>
      <c r="Q326" s="618">
        <v>0.1666</v>
      </c>
      <c r="R326" s="581" t="s">
        <v>4512</v>
      </c>
      <c r="S326" s="593" t="s">
        <v>3435</v>
      </c>
      <c r="T326" s="593" t="s">
        <v>4513</v>
      </c>
      <c r="U326" s="593" t="s">
        <v>5128</v>
      </c>
      <c r="V326" s="593" t="s">
        <v>4656</v>
      </c>
      <c r="AA326" s="580"/>
    </row>
    <row r="327" spans="1:45" ht="34.15" customHeight="1">
      <c r="A327" s="592" t="s">
        <v>4388</v>
      </c>
      <c r="B327" s="593" t="s">
        <v>4803</v>
      </c>
      <c r="C327" s="594" t="s">
        <v>4804</v>
      </c>
      <c r="D327" s="593" t="s">
        <v>4602</v>
      </c>
      <c r="E327" s="595" t="s">
        <v>4808</v>
      </c>
      <c r="F327" s="593" t="s">
        <v>4510</v>
      </c>
      <c r="G327" s="596" t="s">
        <v>6965</v>
      </c>
      <c r="H327" s="581" t="s">
        <v>3426</v>
      </c>
      <c r="I327" s="597" t="s">
        <v>3434</v>
      </c>
      <c r="J327" s="600">
        <v>0</v>
      </c>
      <c r="K327" s="600">
        <v>1</v>
      </c>
      <c r="L327" s="618">
        <v>0.1666</v>
      </c>
      <c r="M327" s="618">
        <v>0.1666</v>
      </c>
      <c r="N327" s="618">
        <v>0.1666</v>
      </c>
      <c r="O327" s="618">
        <v>0.1666</v>
      </c>
      <c r="P327" s="618">
        <v>0.1666</v>
      </c>
      <c r="Q327" s="618">
        <v>0.1666</v>
      </c>
      <c r="R327" s="581" t="s">
        <v>4512</v>
      </c>
      <c r="S327" s="593" t="s">
        <v>3435</v>
      </c>
      <c r="T327" s="593" t="s">
        <v>5129</v>
      </c>
      <c r="U327" s="593" t="s">
        <v>5128</v>
      </c>
      <c r="V327" s="593" t="s">
        <v>4656</v>
      </c>
      <c r="AA327" s="580"/>
    </row>
    <row r="328" spans="1:45" ht="34.15" customHeight="1">
      <c r="A328" s="592" t="s">
        <v>4388</v>
      </c>
      <c r="B328" s="593" t="s">
        <v>4803</v>
      </c>
      <c r="C328" s="594" t="s">
        <v>4804</v>
      </c>
      <c r="D328" s="593" t="s">
        <v>4602</v>
      </c>
      <c r="E328" s="595" t="s">
        <v>4808</v>
      </c>
      <c r="F328" s="593" t="s">
        <v>4510</v>
      </c>
      <c r="G328" s="596" t="s">
        <v>6965</v>
      </c>
      <c r="H328" s="581" t="s">
        <v>3426</v>
      </c>
      <c r="I328" s="597" t="s">
        <v>3434</v>
      </c>
      <c r="J328" s="600">
        <v>0</v>
      </c>
      <c r="K328" s="600">
        <v>1</v>
      </c>
      <c r="L328" s="618">
        <v>0.1666</v>
      </c>
      <c r="M328" s="618">
        <v>0.1666</v>
      </c>
      <c r="N328" s="618">
        <v>0.1666</v>
      </c>
      <c r="O328" s="618">
        <v>0.1666</v>
      </c>
      <c r="P328" s="618">
        <v>0.1666</v>
      </c>
      <c r="Q328" s="618">
        <v>0.1666</v>
      </c>
      <c r="R328" s="581" t="s">
        <v>4512</v>
      </c>
      <c r="S328" s="593" t="s">
        <v>3435</v>
      </c>
      <c r="T328" s="593" t="s">
        <v>4515</v>
      </c>
      <c r="U328" s="593" t="s">
        <v>5128</v>
      </c>
      <c r="V328" s="593" t="s">
        <v>4656</v>
      </c>
      <c r="AA328" s="580"/>
    </row>
    <row r="329" spans="1:45" ht="34.15" customHeight="1">
      <c r="A329" s="592" t="s">
        <v>4388</v>
      </c>
      <c r="B329" s="593" t="s">
        <v>4803</v>
      </c>
      <c r="C329" s="594" t="s">
        <v>4804</v>
      </c>
      <c r="D329" s="593" t="s">
        <v>4602</v>
      </c>
      <c r="E329" s="595" t="s">
        <v>4808</v>
      </c>
      <c r="F329" s="593" t="s">
        <v>4510</v>
      </c>
      <c r="G329" s="596" t="s">
        <v>6965</v>
      </c>
      <c r="H329" s="581" t="s">
        <v>3426</v>
      </c>
      <c r="I329" s="597" t="s">
        <v>3434</v>
      </c>
      <c r="J329" s="600">
        <v>0</v>
      </c>
      <c r="K329" s="600">
        <v>1</v>
      </c>
      <c r="L329" s="618">
        <v>0.1666</v>
      </c>
      <c r="M329" s="618">
        <v>0.1666</v>
      </c>
      <c r="N329" s="618">
        <v>0.1666</v>
      </c>
      <c r="O329" s="618">
        <v>0.1666</v>
      </c>
      <c r="P329" s="618">
        <v>0.1666</v>
      </c>
      <c r="Q329" s="618">
        <v>0.1666</v>
      </c>
      <c r="R329" s="581" t="s">
        <v>4512</v>
      </c>
      <c r="S329" s="593" t="s">
        <v>3435</v>
      </c>
      <c r="T329" s="593" t="s">
        <v>4516</v>
      </c>
      <c r="U329" s="593" t="s">
        <v>5128</v>
      </c>
      <c r="V329" s="593" t="s">
        <v>4656</v>
      </c>
      <c r="AA329" s="580"/>
    </row>
    <row r="330" spans="1:45" ht="34.15" customHeight="1">
      <c r="A330" s="592" t="s">
        <v>4388</v>
      </c>
      <c r="B330" s="593" t="s">
        <v>4803</v>
      </c>
      <c r="C330" s="594" t="s">
        <v>4804</v>
      </c>
      <c r="D330" s="593" t="s">
        <v>4602</v>
      </c>
      <c r="E330" s="595" t="s">
        <v>4808</v>
      </c>
      <c r="F330" s="593" t="s">
        <v>4510</v>
      </c>
      <c r="G330" s="596" t="s">
        <v>6965</v>
      </c>
      <c r="H330" s="581" t="s">
        <v>3426</v>
      </c>
      <c r="I330" s="597" t="s">
        <v>3434</v>
      </c>
      <c r="J330" s="600">
        <v>0</v>
      </c>
      <c r="K330" s="600">
        <v>1</v>
      </c>
      <c r="L330" s="618">
        <v>0.1666</v>
      </c>
      <c r="M330" s="618">
        <v>0.1666</v>
      </c>
      <c r="N330" s="618">
        <v>0.1666</v>
      </c>
      <c r="O330" s="618">
        <v>0.1666</v>
      </c>
      <c r="P330" s="618">
        <v>0.1666</v>
      </c>
      <c r="Q330" s="618">
        <v>0.1666</v>
      </c>
      <c r="R330" s="581" t="s">
        <v>4512</v>
      </c>
      <c r="S330" s="593" t="s">
        <v>3435</v>
      </c>
      <c r="T330" s="593" t="s">
        <v>4525</v>
      </c>
      <c r="U330" s="593" t="s">
        <v>5128</v>
      </c>
      <c r="V330" s="593" t="s">
        <v>4656</v>
      </c>
      <c r="AA330" s="580"/>
    </row>
    <row r="331" spans="1:45" ht="34.15" customHeight="1">
      <c r="A331" s="592" t="s">
        <v>4388</v>
      </c>
      <c r="B331" s="593" t="s">
        <v>4803</v>
      </c>
      <c r="C331" s="594" t="s">
        <v>4804</v>
      </c>
      <c r="D331" s="593" t="s">
        <v>4602</v>
      </c>
      <c r="E331" s="595" t="s">
        <v>4808</v>
      </c>
      <c r="F331" s="593" t="s">
        <v>4510</v>
      </c>
      <c r="G331" s="596" t="s">
        <v>6965</v>
      </c>
      <c r="H331" s="581" t="s">
        <v>3426</v>
      </c>
      <c r="I331" s="597" t="s">
        <v>3434</v>
      </c>
      <c r="J331" s="600">
        <v>0</v>
      </c>
      <c r="K331" s="600">
        <v>1</v>
      </c>
      <c r="L331" s="618">
        <v>0.1666</v>
      </c>
      <c r="M331" s="618">
        <v>0.1666</v>
      </c>
      <c r="N331" s="618">
        <v>0.1666</v>
      </c>
      <c r="O331" s="618">
        <v>0.1666</v>
      </c>
      <c r="P331" s="618">
        <v>0.1666</v>
      </c>
      <c r="Q331" s="618">
        <v>0.1666</v>
      </c>
      <c r="R331" s="581" t="s">
        <v>4512</v>
      </c>
      <c r="S331" s="593" t="s">
        <v>3435</v>
      </c>
      <c r="T331" s="593" t="s">
        <v>4526</v>
      </c>
      <c r="U331" s="593" t="s">
        <v>5128</v>
      </c>
      <c r="V331" s="593" t="s">
        <v>4656</v>
      </c>
      <c r="AA331" s="580"/>
    </row>
    <row r="332" spans="1:45" ht="34.15" customHeight="1">
      <c r="A332" s="592" t="s">
        <v>4388</v>
      </c>
      <c r="B332" s="593" t="s">
        <v>4803</v>
      </c>
      <c r="C332" s="594" t="s">
        <v>4804</v>
      </c>
      <c r="D332" s="593" t="s">
        <v>4602</v>
      </c>
      <c r="E332" s="595" t="s">
        <v>4808</v>
      </c>
      <c r="F332" s="593" t="s">
        <v>4510</v>
      </c>
      <c r="G332" s="596" t="s">
        <v>6965</v>
      </c>
      <c r="H332" s="581" t="s">
        <v>3426</v>
      </c>
      <c r="I332" s="597" t="s">
        <v>3434</v>
      </c>
      <c r="J332" s="600">
        <v>0</v>
      </c>
      <c r="K332" s="600">
        <v>1</v>
      </c>
      <c r="L332" s="618">
        <v>0.1666</v>
      </c>
      <c r="M332" s="618">
        <v>0.1666</v>
      </c>
      <c r="N332" s="618">
        <v>0.1666</v>
      </c>
      <c r="O332" s="618">
        <v>0.1666</v>
      </c>
      <c r="P332" s="618">
        <v>0.1666</v>
      </c>
      <c r="Q332" s="618">
        <v>0.1666</v>
      </c>
      <c r="R332" s="581" t="s">
        <v>4512</v>
      </c>
      <c r="S332" s="593" t="s">
        <v>3435</v>
      </c>
      <c r="T332" s="593" t="s">
        <v>4527</v>
      </c>
      <c r="U332" s="593" t="s">
        <v>5128</v>
      </c>
      <c r="V332" s="593" t="s">
        <v>4656</v>
      </c>
      <c r="AA332" s="580"/>
    </row>
    <row r="333" spans="1:45" ht="34.15" customHeight="1">
      <c r="A333" s="592" t="s">
        <v>4388</v>
      </c>
      <c r="B333" s="593" t="s">
        <v>4803</v>
      </c>
      <c r="C333" s="594" t="s">
        <v>4804</v>
      </c>
      <c r="D333" s="593" t="s">
        <v>4602</v>
      </c>
      <c r="E333" s="595" t="s">
        <v>4808</v>
      </c>
      <c r="F333" s="593" t="s">
        <v>4510</v>
      </c>
      <c r="G333" s="596" t="s">
        <v>6965</v>
      </c>
      <c r="H333" s="581" t="s">
        <v>3426</v>
      </c>
      <c r="I333" s="597" t="s">
        <v>3434</v>
      </c>
      <c r="J333" s="600">
        <v>0</v>
      </c>
      <c r="K333" s="600">
        <v>1</v>
      </c>
      <c r="L333" s="618">
        <v>0.1666</v>
      </c>
      <c r="M333" s="618">
        <v>0.1666</v>
      </c>
      <c r="N333" s="618">
        <v>0.1666</v>
      </c>
      <c r="O333" s="618">
        <v>0.1666</v>
      </c>
      <c r="P333" s="618">
        <v>0.1666</v>
      </c>
      <c r="Q333" s="618">
        <v>0.1666</v>
      </c>
      <c r="R333" s="581" t="s">
        <v>4512</v>
      </c>
      <c r="S333" s="593" t="s">
        <v>3435</v>
      </c>
      <c r="T333" s="593" t="s">
        <v>4528</v>
      </c>
      <c r="U333" s="593" t="s">
        <v>5128</v>
      </c>
      <c r="V333" s="593" t="s">
        <v>4656</v>
      </c>
      <c r="AA333" s="580"/>
    </row>
    <row r="334" spans="1:45" s="633" customFormat="1" ht="42" customHeight="1">
      <c r="A334" s="628" t="s">
        <v>3548</v>
      </c>
      <c r="B334" s="629" t="s">
        <v>4803</v>
      </c>
      <c r="C334" s="630" t="s">
        <v>4804</v>
      </c>
      <c r="D334" s="629" t="s">
        <v>4602</v>
      </c>
      <c r="E334" s="631" t="s">
        <v>4808</v>
      </c>
      <c r="F334" s="629" t="s">
        <v>4537</v>
      </c>
      <c r="G334" s="639" t="s">
        <v>5143</v>
      </c>
      <c r="H334" s="633" t="s">
        <v>3208</v>
      </c>
      <c r="I334" s="634" t="s">
        <v>3582</v>
      </c>
      <c r="J334" s="635">
        <v>0</v>
      </c>
      <c r="K334" s="635">
        <v>1</v>
      </c>
      <c r="L334" s="636">
        <v>0.1</v>
      </c>
      <c r="M334" s="636">
        <v>0.2</v>
      </c>
      <c r="N334" s="636">
        <v>0.4</v>
      </c>
      <c r="O334" s="636">
        <v>0.6</v>
      </c>
      <c r="P334" s="636">
        <v>0.8</v>
      </c>
      <c r="Q334" s="636">
        <v>1</v>
      </c>
      <c r="R334" s="656" t="s">
        <v>5144</v>
      </c>
      <c r="S334" s="629">
        <v>2025</v>
      </c>
      <c r="T334" s="629" t="s">
        <v>4539</v>
      </c>
      <c r="U334" s="629" t="s">
        <v>4687</v>
      </c>
      <c r="V334" s="629" t="s">
        <v>4656</v>
      </c>
      <c r="Z334" s="633" t="s">
        <v>4540</v>
      </c>
      <c r="AA334" s="580"/>
      <c r="AB334" s="581"/>
      <c r="AC334" s="581"/>
      <c r="AD334" s="581"/>
      <c r="AE334" s="581"/>
      <c r="AF334" s="581"/>
      <c r="AG334" s="588"/>
      <c r="AH334" s="581"/>
      <c r="AI334" s="581"/>
      <c r="AJ334" s="581"/>
      <c r="AK334" s="581"/>
      <c r="AL334" s="581"/>
      <c r="AM334" s="581"/>
      <c r="AN334" s="581"/>
      <c r="AO334" s="581"/>
      <c r="AP334" s="581"/>
      <c r="AQ334" s="581"/>
      <c r="AR334" s="581"/>
      <c r="AS334" s="581"/>
    </row>
    <row r="335" spans="1:45" s="633" customFormat="1" ht="34.15" customHeight="1">
      <c r="A335" s="628" t="s">
        <v>3548</v>
      </c>
      <c r="B335" s="629" t="s">
        <v>4803</v>
      </c>
      <c r="C335" s="630" t="s">
        <v>4804</v>
      </c>
      <c r="D335" s="629" t="s">
        <v>4602</v>
      </c>
      <c r="E335" s="631" t="s">
        <v>4808</v>
      </c>
      <c r="F335" s="629" t="s">
        <v>4537</v>
      </c>
      <c r="G335" s="639" t="s">
        <v>5143</v>
      </c>
      <c r="H335" s="633" t="s">
        <v>3208</v>
      </c>
      <c r="I335" s="634" t="s">
        <v>3434</v>
      </c>
      <c r="J335" s="635">
        <v>0</v>
      </c>
      <c r="K335" s="635">
        <v>1</v>
      </c>
      <c r="L335" s="636">
        <v>0.1</v>
      </c>
      <c r="M335" s="636">
        <v>0.2</v>
      </c>
      <c r="N335" s="636">
        <v>0.4</v>
      </c>
      <c r="O335" s="636">
        <v>0.6</v>
      </c>
      <c r="P335" s="636">
        <v>0.8</v>
      </c>
      <c r="Q335" s="636">
        <v>1</v>
      </c>
      <c r="R335" s="656" t="s">
        <v>5144</v>
      </c>
      <c r="S335" s="629" t="s">
        <v>3835</v>
      </c>
      <c r="T335" s="629" t="s">
        <v>4541</v>
      </c>
      <c r="U335" s="629" t="s">
        <v>4687</v>
      </c>
      <c r="V335" s="629" t="s">
        <v>4656</v>
      </c>
      <c r="AA335" s="580"/>
      <c r="AB335" s="581"/>
      <c r="AC335" s="581"/>
      <c r="AD335" s="581"/>
      <c r="AE335" s="581"/>
      <c r="AF335" s="581"/>
      <c r="AG335" s="588"/>
      <c r="AH335" s="581"/>
      <c r="AI335" s="581"/>
      <c r="AJ335" s="581"/>
      <c r="AK335" s="581"/>
      <c r="AL335" s="581"/>
      <c r="AM335" s="581"/>
      <c r="AN335" s="581"/>
      <c r="AO335" s="581"/>
      <c r="AP335" s="581"/>
      <c r="AQ335" s="581"/>
      <c r="AR335" s="581"/>
      <c r="AS335" s="581"/>
    </row>
    <row r="336" spans="1:45" s="633" customFormat="1" ht="34.15" customHeight="1">
      <c r="A336" s="628" t="s">
        <v>3548</v>
      </c>
      <c r="B336" s="629" t="s">
        <v>4803</v>
      </c>
      <c r="C336" s="630" t="s">
        <v>4804</v>
      </c>
      <c r="D336" s="629" t="s">
        <v>4602</v>
      </c>
      <c r="E336" s="631" t="s">
        <v>4808</v>
      </c>
      <c r="F336" s="629" t="s">
        <v>4537</v>
      </c>
      <c r="G336" s="639" t="s">
        <v>5143</v>
      </c>
      <c r="H336" s="633" t="s">
        <v>3208</v>
      </c>
      <c r="I336" s="634" t="s">
        <v>3434</v>
      </c>
      <c r="J336" s="635">
        <v>0</v>
      </c>
      <c r="K336" s="635">
        <v>1</v>
      </c>
      <c r="L336" s="636">
        <v>0.1</v>
      </c>
      <c r="M336" s="636">
        <v>0.2</v>
      </c>
      <c r="N336" s="636">
        <v>0.4</v>
      </c>
      <c r="O336" s="636">
        <v>0.6</v>
      </c>
      <c r="P336" s="636">
        <v>0.8</v>
      </c>
      <c r="Q336" s="636">
        <v>1</v>
      </c>
      <c r="R336" s="656" t="s">
        <v>5144</v>
      </c>
      <c r="S336" s="629">
        <v>2030</v>
      </c>
      <c r="T336" s="629" t="s">
        <v>5145</v>
      </c>
      <c r="U336" s="629" t="s">
        <v>4687</v>
      </c>
      <c r="V336" s="629" t="s">
        <v>4656</v>
      </c>
      <c r="AA336" s="580"/>
      <c r="AB336" s="581"/>
      <c r="AC336" s="581"/>
      <c r="AD336" s="581"/>
      <c r="AE336" s="581"/>
      <c r="AF336" s="581"/>
      <c r="AG336" s="588"/>
      <c r="AH336" s="581"/>
      <c r="AI336" s="581"/>
      <c r="AJ336" s="581"/>
      <c r="AK336" s="581"/>
      <c r="AL336" s="581"/>
      <c r="AM336" s="581"/>
      <c r="AN336" s="581"/>
      <c r="AO336" s="581"/>
      <c r="AP336" s="581"/>
      <c r="AQ336" s="581"/>
      <c r="AR336" s="581"/>
      <c r="AS336" s="581"/>
    </row>
    <row r="337" spans="1:45" ht="34.15" customHeight="1">
      <c r="A337" s="592" t="s">
        <v>3548</v>
      </c>
      <c r="B337" s="593" t="s">
        <v>4803</v>
      </c>
      <c r="C337" s="594" t="s">
        <v>4804</v>
      </c>
      <c r="D337" s="593" t="s">
        <v>4602</v>
      </c>
      <c r="E337" s="595" t="s">
        <v>4808</v>
      </c>
      <c r="F337" s="593" t="s">
        <v>4543</v>
      </c>
      <c r="G337" s="596" t="s">
        <v>5146</v>
      </c>
      <c r="H337" s="581" t="s">
        <v>3208</v>
      </c>
      <c r="I337" s="597" t="s">
        <v>3434</v>
      </c>
      <c r="J337" s="600">
        <v>0</v>
      </c>
      <c r="K337" s="600">
        <v>1</v>
      </c>
      <c r="L337" s="601">
        <v>0.1</v>
      </c>
      <c r="M337" s="601">
        <v>0.2</v>
      </c>
      <c r="N337" s="601">
        <v>0.4</v>
      </c>
      <c r="O337" s="601">
        <v>0.6</v>
      </c>
      <c r="P337" s="601">
        <v>0.8</v>
      </c>
      <c r="Q337" s="601">
        <v>1</v>
      </c>
      <c r="R337" s="581" t="s">
        <v>5147</v>
      </c>
      <c r="S337" s="593">
        <v>2025</v>
      </c>
      <c r="T337" s="593" t="s">
        <v>5148</v>
      </c>
      <c r="U337" s="593" t="s">
        <v>4860</v>
      </c>
      <c r="V337" s="593" t="s">
        <v>4656</v>
      </c>
      <c r="W337" s="581"/>
      <c r="X337" s="581"/>
      <c r="Y337" s="581"/>
      <c r="Z337" s="581"/>
      <c r="AA337" s="580"/>
    </row>
    <row r="338" spans="1:45" ht="34.15" customHeight="1">
      <c r="A338" s="592" t="s">
        <v>3548</v>
      </c>
      <c r="B338" s="593" t="s">
        <v>4803</v>
      </c>
      <c r="C338" s="594" t="s">
        <v>4804</v>
      </c>
      <c r="D338" s="593" t="s">
        <v>4602</v>
      </c>
      <c r="E338" s="595" t="s">
        <v>4808</v>
      </c>
      <c r="F338" s="593" t="s">
        <v>4543</v>
      </c>
      <c r="G338" s="596" t="s">
        <v>5146</v>
      </c>
      <c r="H338" s="581" t="s">
        <v>3208</v>
      </c>
      <c r="I338" s="597" t="s">
        <v>3434</v>
      </c>
      <c r="J338" s="600">
        <v>0</v>
      </c>
      <c r="K338" s="600">
        <v>1</v>
      </c>
      <c r="L338" s="601">
        <v>0.1</v>
      </c>
      <c r="M338" s="601">
        <v>0.2</v>
      </c>
      <c r="N338" s="601">
        <v>0.4</v>
      </c>
      <c r="O338" s="601">
        <v>0.6</v>
      </c>
      <c r="P338" s="601">
        <v>0.8</v>
      </c>
      <c r="Q338" s="601">
        <v>1</v>
      </c>
      <c r="R338" s="581" t="s">
        <v>5147</v>
      </c>
      <c r="S338" s="593" t="s">
        <v>3435</v>
      </c>
      <c r="T338" s="593" t="s">
        <v>5149</v>
      </c>
      <c r="U338" s="593" t="s">
        <v>4860</v>
      </c>
      <c r="V338" s="593" t="s">
        <v>4656</v>
      </c>
      <c r="W338" s="581"/>
      <c r="X338" s="581"/>
      <c r="Y338" s="581"/>
      <c r="Z338" s="581"/>
      <c r="AA338" s="580"/>
    </row>
    <row r="339" spans="1:45" ht="34.15" customHeight="1">
      <c r="A339" s="592" t="s">
        <v>3548</v>
      </c>
      <c r="B339" s="593" t="s">
        <v>4803</v>
      </c>
      <c r="C339" s="594" t="s">
        <v>4804</v>
      </c>
      <c r="D339" s="593" t="s">
        <v>4602</v>
      </c>
      <c r="E339" s="595" t="s">
        <v>4808</v>
      </c>
      <c r="F339" s="593" t="s">
        <v>4543</v>
      </c>
      <c r="G339" s="596" t="s">
        <v>5146</v>
      </c>
      <c r="H339" s="581" t="s">
        <v>3208</v>
      </c>
      <c r="I339" s="597" t="s">
        <v>3434</v>
      </c>
      <c r="J339" s="600">
        <v>0</v>
      </c>
      <c r="K339" s="600">
        <v>1</v>
      </c>
      <c r="L339" s="601">
        <v>0.1</v>
      </c>
      <c r="M339" s="601">
        <v>0.2</v>
      </c>
      <c r="N339" s="601">
        <v>0.4</v>
      </c>
      <c r="O339" s="601">
        <v>0.6</v>
      </c>
      <c r="P339" s="601">
        <v>0.8</v>
      </c>
      <c r="Q339" s="601">
        <v>1</v>
      </c>
      <c r="R339" s="581" t="s">
        <v>5147</v>
      </c>
      <c r="S339" s="593" t="s">
        <v>3435</v>
      </c>
      <c r="T339" s="593" t="s">
        <v>5150</v>
      </c>
      <c r="U339" s="593" t="s">
        <v>4860</v>
      </c>
      <c r="V339" s="593" t="s">
        <v>4656</v>
      </c>
      <c r="W339" s="581"/>
      <c r="X339" s="581"/>
      <c r="Y339" s="581"/>
      <c r="Z339" s="581"/>
      <c r="AA339" s="580"/>
    </row>
    <row r="340" spans="1:45" ht="54" customHeight="1">
      <c r="A340" s="628" t="s">
        <v>3548</v>
      </c>
      <c r="B340" s="629" t="s">
        <v>4803</v>
      </c>
      <c r="C340" s="630" t="s">
        <v>4804</v>
      </c>
      <c r="D340" s="629" t="s">
        <v>4602</v>
      </c>
      <c r="E340" s="631" t="s">
        <v>4808</v>
      </c>
      <c r="F340" s="629" t="s">
        <v>4553</v>
      </c>
      <c r="G340" s="632" t="s">
        <v>5152</v>
      </c>
      <c r="H340" s="633" t="s">
        <v>3208</v>
      </c>
      <c r="I340" s="634" t="s">
        <v>3434</v>
      </c>
      <c r="J340" s="635">
        <v>0</v>
      </c>
      <c r="K340" s="635">
        <v>1</v>
      </c>
      <c r="L340" s="636">
        <v>0.1</v>
      </c>
      <c r="M340" s="636">
        <v>0.2</v>
      </c>
      <c r="N340" s="636">
        <v>0.4</v>
      </c>
      <c r="O340" s="636">
        <v>0.6</v>
      </c>
      <c r="P340" s="636">
        <v>0.8</v>
      </c>
      <c r="Q340" s="636">
        <v>1</v>
      </c>
      <c r="R340" s="633" t="s">
        <v>5153</v>
      </c>
      <c r="S340" s="629" t="s">
        <v>3435</v>
      </c>
      <c r="T340" s="629" t="s">
        <v>5154</v>
      </c>
      <c r="U340" s="629" t="s">
        <v>4860</v>
      </c>
      <c r="V340" s="629" t="s">
        <v>4656</v>
      </c>
      <c r="W340" s="633"/>
      <c r="X340" s="633"/>
      <c r="Y340" s="633"/>
      <c r="Z340" s="633"/>
      <c r="AA340" s="580"/>
    </row>
    <row r="341" spans="1:45" ht="34.15" customHeight="1">
      <c r="A341" s="628" t="s">
        <v>3548</v>
      </c>
      <c r="B341" s="629" t="s">
        <v>4803</v>
      </c>
      <c r="C341" s="630" t="s">
        <v>4804</v>
      </c>
      <c r="D341" s="629" t="s">
        <v>4602</v>
      </c>
      <c r="E341" s="631" t="s">
        <v>4808</v>
      </c>
      <c r="F341" s="629" t="s">
        <v>4553</v>
      </c>
      <c r="G341" s="632" t="s">
        <v>5152</v>
      </c>
      <c r="H341" s="633" t="s">
        <v>3208</v>
      </c>
      <c r="I341" s="634" t="s">
        <v>3434</v>
      </c>
      <c r="J341" s="635">
        <v>0</v>
      </c>
      <c r="K341" s="635">
        <v>1</v>
      </c>
      <c r="L341" s="636">
        <v>0.1</v>
      </c>
      <c r="M341" s="636">
        <v>0.2</v>
      </c>
      <c r="N341" s="636">
        <v>0.4</v>
      </c>
      <c r="O341" s="636">
        <v>0.6</v>
      </c>
      <c r="P341" s="636">
        <v>0.8</v>
      </c>
      <c r="Q341" s="636">
        <v>1</v>
      </c>
      <c r="R341" s="633" t="s">
        <v>5153</v>
      </c>
      <c r="S341" s="629" t="s">
        <v>3435</v>
      </c>
      <c r="T341" s="629" t="s">
        <v>5155</v>
      </c>
      <c r="U341" s="629" t="s">
        <v>4860</v>
      </c>
      <c r="V341" s="629" t="s">
        <v>4656</v>
      </c>
      <c r="W341" s="633"/>
      <c r="X341" s="633"/>
      <c r="Y341" s="633"/>
      <c r="Z341" s="633"/>
      <c r="AA341" s="580"/>
    </row>
    <row r="342" spans="1:45" ht="34.15" customHeight="1">
      <c r="A342" s="628" t="s">
        <v>3548</v>
      </c>
      <c r="B342" s="629" t="s">
        <v>4803</v>
      </c>
      <c r="C342" s="630" t="s">
        <v>4804</v>
      </c>
      <c r="D342" s="629" t="s">
        <v>4602</v>
      </c>
      <c r="E342" s="631" t="s">
        <v>4808</v>
      </c>
      <c r="F342" s="629" t="s">
        <v>4553</v>
      </c>
      <c r="G342" s="632" t="s">
        <v>5152</v>
      </c>
      <c r="H342" s="633" t="s">
        <v>3208</v>
      </c>
      <c r="I342" s="634" t="s">
        <v>3434</v>
      </c>
      <c r="J342" s="635">
        <v>0</v>
      </c>
      <c r="K342" s="635">
        <v>1</v>
      </c>
      <c r="L342" s="636">
        <v>0.1</v>
      </c>
      <c r="M342" s="636">
        <v>0.2</v>
      </c>
      <c r="N342" s="636">
        <v>0.4</v>
      </c>
      <c r="O342" s="636">
        <v>0.6</v>
      </c>
      <c r="P342" s="636">
        <v>0.8</v>
      </c>
      <c r="Q342" s="636">
        <v>1</v>
      </c>
      <c r="R342" s="633" t="s">
        <v>5153</v>
      </c>
      <c r="S342" s="629" t="s">
        <v>3435</v>
      </c>
      <c r="T342" s="629" t="s">
        <v>5156</v>
      </c>
      <c r="U342" s="629" t="s">
        <v>4860</v>
      </c>
      <c r="V342" s="629" t="s">
        <v>4656</v>
      </c>
      <c r="W342" s="633"/>
      <c r="X342" s="633"/>
      <c r="Y342" s="633"/>
      <c r="Z342" s="633"/>
      <c r="AA342" s="580"/>
    </row>
    <row r="343" spans="1:45" ht="175.5" customHeight="1">
      <c r="A343" s="592" t="s">
        <v>26</v>
      </c>
      <c r="B343" s="593" t="s">
        <v>4803</v>
      </c>
      <c r="C343" s="594" t="s">
        <v>4804</v>
      </c>
      <c r="D343" s="593" t="s">
        <v>4602</v>
      </c>
      <c r="E343" s="595" t="s">
        <v>4808</v>
      </c>
      <c r="F343" s="593" t="s">
        <v>5170</v>
      </c>
      <c r="G343" s="596" t="s">
        <v>4612</v>
      </c>
      <c r="H343" s="581" t="s">
        <v>26</v>
      </c>
      <c r="I343" s="597" t="s">
        <v>3582</v>
      </c>
      <c r="J343" s="600">
        <v>0</v>
      </c>
      <c r="K343" s="600">
        <v>1</v>
      </c>
      <c r="L343" s="600">
        <v>0.1</v>
      </c>
      <c r="M343" s="600">
        <v>0.2</v>
      </c>
      <c r="N343" s="600">
        <v>0.4</v>
      </c>
      <c r="O343" s="600">
        <v>0.6</v>
      </c>
      <c r="P343" s="600">
        <v>0.8</v>
      </c>
      <c r="Q343" s="600">
        <v>1</v>
      </c>
      <c r="R343" s="581" t="s">
        <v>4831</v>
      </c>
      <c r="S343" s="593" t="s">
        <v>3435</v>
      </c>
      <c r="T343" s="593" t="s">
        <v>4832</v>
      </c>
      <c r="U343" s="593" t="s">
        <v>4724</v>
      </c>
      <c r="V343" s="593" t="s">
        <v>4656</v>
      </c>
      <c r="Z343" s="598" t="s">
        <v>5171</v>
      </c>
      <c r="AA343" s="580"/>
    </row>
    <row r="344" spans="1:45" ht="34.15" customHeight="1">
      <c r="A344" s="592" t="s">
        <v>26</v>
      </c>
      <c r="B344" s="593" t="s">
        <v>4803</v>
      </c>
      <c r="C344" s="594" t="s">
        <v>4804</v>
      </c>
      <c r="D344" s="593" t="s">
        <v>4602</v>
      </c>
      <c r="E344" s="595" t="s">
        <v>4808</v>
      </c>
      <c r="F344" s="593" t="s">
        <v>5170</v>
      </c>
      <c r="G344" s="596" t="s">
        <v>4612</v>
      </c>
      <c r="H344" s="581" t="s">
        <v>26</v>
      </c>
      <c r="I344" s="597" t="s">
        <v>3582</v>
      </c>
      <c r="J344" s="600">
        <v>0</v>
      </c>
      <c r="K344" s="600">
        <v>1</v>
      </c>
      <c r="L344" s="600">
        <v>0.1</v>
      </c>
      <c r="M344" s="600">
        <v>0.2</v>
      </c>
      <c r="N344" s="600">
        <v>0.4</v>
      </c>
      <c r="O344" s="600">
        <v>0.6</v>
      </c>
      <c r="P344" s="600">
        <v>0.8</v>
      </c>
      <c r="Q344" s="600">
        <v>1</v>
      </c>
      <c r="R344" s="581" t="s">
        <v>4831</v>
      </c>
      <c r="S344" s="593" t="s">
        <v>3435</v>
      </c>
      <c r="T344" s="593" t="s">
        <v>4835</v>
      </c>
      <c r="U344" s="593" t="s">
        <v>4724</v>
      </c>
      <c r="V344" s="593" t="s">
        <v>4656</v>
      </c>
      <c r="Z344" s="598" t="s">
        <v>5171</v>
      </c>
      <c r="AA344" s="587"/>
      <c r="AB344" s="587"/>
      <c r="AC344" s="587"/>
    </row>
    <row r="345" spans="1:45" ht="34.15" customHeight="1">
      <c r="A345" s="592" t="s">
        <v>26</v>
      </c>
      <c r="B345" s="593" t="s">
        <v>4803</v>
      </c>
      <c r="C345" s="594" t="s">
        <v>4804</v>
      </c>
      <c r="D345" s="593" t="s">
        <v>4602</v>
      </c>
      <c r="E345" s="595" t="s">
        <v>4808</v>
      </c>
      <c r="F345" s="593" t="s">
        <v>5170</v>
      </c>
      <c r="G345" s="596" t="s">
        <v>4612</v>
      </c>
      <c r="H345" s="581" t="s">
        <v>26</v>
      </c>
      <c r="I345" s="597" t="s">
        <v>3582</v>
      </c>
      <c r="J345" s="600">
        <v>0</v>
      </c>
      <c r="K345" s="600">
        <v>1</v>
      </c>
      <c r="L345" s="600">
        <v>0.1</v>
      </c>
      <c r="M345" s="600">
        <v>0.2</v>
      </c>
      <c r="N345" s="600">
        <v>0.4</v>
      </c>
      <c r="O345" s="600">
        <v>0.6</v>
      </c>
      <c r="P345" s="600">
        <v>0.8</v>
      </c>
      <c r="Q345" s="600">
        <v>1</v>
      </c>
      <c r="R345" s="581" t="s">
        <v>4831</v>
      </c>
      <c r="S345" s="593" t="s">
        <v>3435</v>
      </c>
      <c r="T345" s="593" t="s">
        <v>4836</v>
      </c>
      <c r="U345" s="593" t="s">
        <v>4724</v>
      </c>
      <c r="V345" s="593" t="s">
        <v>4656</v>
      </c>
      <c r="Z345" s="598" t="s">
        <v>5171</v>
      </c>
      <c r="AA345" s="587"/>
      <c r="AB345" s="587"/>
      <c r="AC345" s="587"/>
    </row>
    <row r="346" spans="1:45" ht="34.15" customHeight="1">
      <c r="A346" s="592" t="s">
        <v>26</v>
      </c>
      <c r="B346" s="593" t="s">
        <v>4803</v>
      </c>
      <c r="C346" s="594" t="s">
        <v>4804</v>
      </c>
      <c r="D346" s="593" t="s">
        <v>4602</v>
      </c>
      <c r="E346" s="595" t="s">
        <v>4808</v>
      </c>
      <c r="F346" s="593" t="s">
        <v>5170</v>
      </c>
      <c r="G346" s="596" t="s">
        <v>4612</v>
      </c>
      <c r="H346" s="581" t="s">
        <v>26</v>
      </c>
      <c r="I346" s="597" t="s">
        <v>3582</v>
      </c>
      <c r="J346" s="600">
        <v>0</v>
      </c>
      <c r="K346" s="600">
        <v>1</v>
      </c>
      <c r="L346" s="600">
        <v>0.1</v>
      </c>
      <c r="M346" s="600">
        <v>0.2</v>
      </c>
      <c r="N346" s="600">
        <v>0.4</v>
      </c>
      <c r="O346" s="600">
        <v>0.6</v>
      </c>
      <c r="P346" s="600">
        <v>0.8</v>
      </c>
      <c r="Q346" s="600">
        <v>1</v>
      </c>
      <c r="R346" s="581" t="s">
        <v>4831</v>
      </c>
      <c r="S346" s="593" t="s">
        <v>3435</v>
      </c>
      <c r="T346" s="593" t="s">
        <v>4837</v>
      </c>
      <c r="U346" s="593" t="s">
        <v>4724</v>
      </c>
      <c r="V346" s="593" t="s">
        <v>4656</v>
      </c>
      <c r="Z346" s="598" t="s">
        <v>5171</v>
      </c>
      <c r="AA346" s="587"/>
      <c r="AB346" s="587"/>
      <c r="AC346" s="587"/>
    </row>
    <row r="347" spans="1:45" s="633" customFormat="1" ht="150.6" customHeight="1">
      <c r="A347" s="628" t="s">
        <v>26</v>
      </c>
      <c r="B347" s="629" t="s">
        <v>4803</v>
      </c>
      <c r="C347" s="630" t="s">
        <v>4804</v>
      </c>
      <c r="D347" s="629" t="s">
        <v>4602</v>
      </c>
      <c r="E347" s="631" t="s">
        <v>4808</v>
      </c>
      <c r="F347" s="629" t="s">
        <v>5170</v>
      </c>
      <c r="G347" s="632" t="s">
        <v>5172</v>
      </c>
      <c r="H347" s="633" t="s">
        <v>26</v>
      </c>
      <c r="I347" s="634" t="s">
        <v>3582</v>
      </c>
      <c r="J347" s="635">
        <v>0</v>
      </c>
      <c r="K347" s="635">
        <v>1</v>
      </c>
      <c r="L347" s="635">
        <v>0.1</v>
      </c>
      <c r="M347" s="635">
        <v>0.2</v>
      </c>
      <c r="N347" s="635">
        <v>0.4</v>
      </c>
      <c r="O347" s="635">
        <v>0.6</v>
      </c>
      <c r="P347" s="635">
        <v>0.8</v>
      </c>
      <c r="Q347" s="635">
        <v>1</v>
      </c>
      <c r="R347" s="633" t="s">
        <v>4831</v>
      </c>
      <c r="S347" s="629" t="s">
        <v>3435</v>
      </c>
      <c r="T347" s="629" t="s">
        <v>4832</v>
      </c>
      <c r="U347" s="629" t="s">
        <v>4724</v>
      </c>
      <c r="V347" s="629" t="s">
        <v>4656</v>
      </c>
      <c r="W347" s="637"/>
      <c r="X347" s="637"/>
      <c r="Y347" s="637"/>
      <c r="Z347" s="637" t="s">
        <v>5173</v>
      </c>
      <c r="AA347" s="580"/>
      <c r="AB347" s="581"/>
      <c r="AC347" s="581"/>
      <c r="AD347" s="581"/>
      <c r="AE347" s="581"/>
      <c r="AF347" s="581"/>
      <c r="AG347" s="588"/>
      <c r="AH347" s="581"/>
      <c r="AI347" s="581"/>
      <c r="AJ347" s="581"/>
      <c r="AK347" s="581"/>
      <c r="AL347" s="581"/>
      <c r="AM347" s="581"/>
      <c r="AN347" s="581"/>
      <c r="AO347" s="581"/>
      <c r="AP347" s="581"/>
      <c r="AQ347" s="581"/>
      <c r="AR347" s="581"/>
      <c r="AS347" s="581"/>
    </row>
    <row r="348" spans="1:45" s="633" customFormat="1" ht="34.15" customHeight="1">
      <c r="A348" s="628" t="s">
        <v>26</v>
      </c>
      <c r="B348" s="629" t="s">
        <v>4803</v>
      </c>
      <c r="C348" s="630" t="s">
        <v>4804</v>
      </c>
      <c r="D348" s="629" t="s">
        <v>4602</v>
      </c>
      <c r="E348" s="631" t="s">
        <v>4808</v>
      </c>
      <c r="F348" s="629" t="s">
        <v>5170</v>
      </c>
      <c r="G348" s="632" t="s">
        <v>5172</v>
      </c>
      <c r="H348" s="633" t="s">
        <v>26</v>
      </c>
      <c r="I348" s="634" t="s">
        <v>3582</v>
      </c>
      <c r="J348" s="635">
        <v>0</v>
      </c>
      <c r="K348" s="635">
        <v>1</v>
      </c>
      <c r="L348" s="635">
        <v>0.1</v>
      </c>
      <c r="M348" s="635">
        <v>0.2</v>
      </c>
      <c r="N348" s="635">
        <v>0.4</v>
      </c>
      <c r="O348" s="635">
        <v>0.6</v>
      </c>
      <c r="P348" s="635">
        <v>0.8</v>
      </c>
      <c r="Q348" s="635">
        <v>1</v>
      </c>
      <c r="R348" s="633" t="s">
        <v>4831</v>
      </c>
      <c r="S348" s="629" t="s">
        <v>3435</v>
      </c>
      <c r="T348" s="629" t="s">
        <v>4835</v>
      </c>
      <c r="U348" s="629" t="s">
        <v>4724</v>
      </c>
      <c r="V348" s="629" t="s">
        <v>4656</v>
      </c>
      <c r="W348" s="637"/>
      <c r="X348" s="637"/>
      <c r="Y348" s="637"/>
      <c r="Z348" s="637" t="s">
        <v>5173</v>
      </c>
      <c r="AA348" s="587"/>
      <c r="AB348" s="587"/>
      <c r="AC348" s="587"/>
      <c r="AD348" s="581"/>
      <c r="AE348" s="581"/>
      <c r="AF348" s="581"/>
      <c r="AG348" s="588"/>
      <c r="AH348" s="581"/>
      <c r="AI348" s="581"/>
      <c r="AJ348" s="581"/>
      <c r="AK348" s="581"/>
      <c r="AL348" s="581"/>
      <c r="AM348" s="581"/>
      <c r="AN348" s="581"/>
      <c r="AO348" s="581"/>
      <c r="AP348" s="581"/>
      <c r="AQ348" s="581"/>
      <c r="AR348" s="581"/>
      <c r="AS348" s="581"/>
    </row>
    <row r="349" spans="1:45" s="633" customFormat="1" ht="34.15" customHeight="1">
      <c r="A349" s="628" t="s">
        <v>26</v>
      </c>
      <c r="B349" s="629" t="s">
        <v>4803</v>
      </c>
      <c r="C349" s="630" t="s">
        <v>4804</v>
      </c>
      <c r="D349" s="629" t="s">
        <v>4602</v>
      </c>
      <c r="E349" s="631" t="s">
        <v>4808</v>
      </c>
      <c r="F349" s="629" t="s">
        <v>5170</v>
      </c>
      <c r="G349" s="632" t="s">
        <v>5172</v>
      </c>
      <c r="H349" s="633" t="s">
        <v>26</v>
      </c>
      <c r="I349" s="634" t="s">
        <v>3582</v>
      </c>
      <c r="J349" s="635">
        <v>0</v>
      </c>
      <c r="K349" s="635">
        <v>1</v>
      </c>
      <c r="L349" s="635">
        <v>0.1</v>
      </c>
      <c r="M349" s="635">
        <v>0.2</v>
      </c>
      <c r="N349" s="635">
        <v>0.4</v>
      </c>
      <c r="O349" s="635">
        <v>0.6</v>
      </c>
      <c r="P349" s="635">
        <v>0.8</v>
      </c>
      <c r="Q349" s="635">
        <v>1</v>
      </c>
      <c r="R349" s="633" t="s">
        <v>4831</v>
      </c>
      <c r="S349" s="629" t="s">
        <v>3435</v>
      </c>
      <c r="T349" s="629" t="s">
        <v>4836</v>
      </c>
      <c r="U349" s="629" t="s">
        <v>4724</v>
      </c>
      <c r="V349" s="629" t="s">
        <v>4656</v>
      </c>
      <c r="W349" s="637"/>
      <c r="X349" s="637"/>
      <c r="Y349" s="637"/>
      <c r="Z349" s="637" t="s">
        <v>5173</v>
      </c>
      <c r="AA349" s="587"/>
      <c r="AB349" s="587"/>
      <c r="AC349" s="587"/>
      <c r="AD349" s="581"/>
      <c r="AE349" s="581"/>
      <c r="AF349" s="581"/>
      <c r="AG349" s="588"/>
      <c r="AH349" s="581"/>
      <c r="AI349" s="581"/>
      <c r="AJ349" s="581"/>
      <c r="AK349" s="581"/>
      <c r="AL349" s="581"/>
      <c r="AM349" s="581"/>
      <c r="AN349" s="581"/>
      <c r="AO349" s="581"/>
      <c r="AP349" s="581"/>
      <c r="AQ349" s="581"/>
      <c r="AR349" s="581"/>
      <c r="AS349" s="581"/>
    </row>
    <row r="350" spans="1:45" s="633" customFormat="1" ht="34.15" customHeight="1">
      <c r="A350" s="628" t="s">
        <v>26</v>
      </c>
      <c r="B350" s="629" t="s">
        <v>4803</v>
      </c>
      <c r="C350" s="630" t="s">
        <v>4804</v>
      </c>
      <c r="D350" s="629" t="s">
        <v>4602</v>
      </c>
      <c r="E350" s="631" t="s">
        <v>4808</v>
      </c>
      <c r="F350" s="629" t="s">
        <v>5170</v>
      </c>
      <c r="G350" s="632" t="s">
        <v>5172</v>
      </c>
      <c r="H350" s="633" t="s">
        <v>26</v>
      </c>
      <c r="I350" s="634" t="s">
        <v>3582</v>
      </c>
      <c r="J350" s="635">
        <v>0</v>
      </c>
      <c r="K350" s="635">
        <v>1</v>
      </c>
      <c r="L350" s="635">
        <v>0.1</v>
      </c>
      <c r="M350" s="635">
        <v>0.2</v>
      </c>
      <c r="N350" s="635">
        <v>0.4</v>
      </c>
      <c r="O350" s="635">
        <v>0.6</v>
      </c>
      <c r="P350" s="635">
        <v>0.8</v>
      </c>
      <c r="Q350" s="635">
        <v>1</v>
      </c>
      <c r="R350" s="633" t="s">
        <v>4831</v>
      </c>
      <c r="S350" s="629" t="s">
        <v>3435</v>
      </c>
      <c r="T350" s="629" t="s">
        <v>4837</v>
      </c>
      <c r="U350" s="629" t="s">
        <v>4724</v>
      </c>
      <c r="V350" s="629" t="s">
        <v>4656</v>
      </c>
      <c r="W350" s="637"/>
      <c r="X350" s="637"/>
      <c r="Y350" s="637"/>
      <c r="Z350" s="637" t="s">
        <v>5173</v>
      </c>
      <c r="AA350" s="587"/>
      <c r="AB350" s="587"/>
      <c r="AC350" s="587"/>
      <c r="AD350" s="581"/>
      <c r="AE350" s="581"/>
      <c r="AF350" s="581"/>
      <c r="AG350" s="588"/>
      <c r="AH350" s="581"/>
      <c r="AI350" s="581"/>
      <c r="AJ350" s="581"/>
      <c r="AK350" s="581"/>
      <c r="AL350" s="581"/>
      <c r="AM350" s="581"/>
      <c r="AN350" s="581"/>
      <c r="AO350" s="581"/>
      <c r="AP350" s="581"/>
      <c r="AQ350" s="581"/>
      <c r="AR350" s="581"/>
      <c r="AS350" s="581"/>
    </row>
    <row r="351" spans="1:45" ht="144" customHeight="1">
      <c r="A351" s="592" t="s">
        <v>26</v>
      </c>
      <c r="B351" s="593" t="s">
        <v>4803</v>
      </c>
      <c r="C351" s="594" t="s">
        <v>4804</v>
      </c>
      <c r="D351" s="593" t="s">
        <v>4602</v>
      </c>
      <c r="E351" s="595" t="s">
        <v>4808</v>
      </c>
      <c r="F351" s="593" t="s">
        <v>5160</v>
      </c>
      <c r="G351" s="596" t="s">
        <v>4614</v>
      </c>
      <c r="H351" s="581" t="s">
        <v>26</v>
      </c>
      <c r="I351" s="597" t="s">
        <v>3582</v>
      </c>
      <c r="J351" s="600">
        <v>0</v>
      </c>
      <c r="K351" s="600">
        <v>1</v>
      </c>
      <c r="L351" s="600">
        <v>0.1</v>
      </c>
      <c r="M351" s="600">
        <v>0.2</v>
      </c>
      <c r="N351" s="600">
        <v>0.4</v>
      </c>
      <c r="O351" s="600">
        <v>0.6</v>
      </c>
      <c r="P351" s="600">
        <v>0.8</v>
      </c>
      <c r="Q351" s="600">
        <v>1</v>
      </c>
      <c r="R351" s="581" t="s">
        <v>5174</v>
      </c>
      <c r="S351" s="593" t="s">
        <v>3435</v>
      </c>
      <c r="T351" s="593" t="s">
        <v>4832</v>
      </c>
      <c r="U351" s="593" t="s">
        <v>4724</v>
      </c>
      <c r="V351" s="593" t="s">
        <v>4656</v>
      </c>
      <c r="Z351" s="598" t="s">
        <v>5175</v>
      </c>
      <c r="AA351" s="580"/>
    </row>
    <row r="352" spans="1:45" ht="34.15" customHeight="1">
      <c r="A352" s="592" t="s">
        <v>26</v>
      </c>
      <c r="B352" s="593" t="s">
        <v>4803</v>
      </c>
      <c r="C352" s="594" t="s">
        <v>4804</v>
      </c>
      <c r="D352" s="593" t="s">
        <v>4602</v>
      </c>
      <c r="E352" s="595" t="s">
        <v>4808</v>
      </c>
      <c r="F352" s="593" t="s">
        <v>5160</v>
      </c>
      <c r="G352" s="596" t="s">
        <v>4614</v>
      </c>
      <c r="H352" s="581" t="s">
        <v>26</v>
      </c>
      <c r="I352" s="597" t="s">
        <v>3582</v>
      </c>
      <c r="J352" s="600">
        <v>0</v>
      </c>
      <c r="K352" s="600">
        <v>1</v>
      </c>
      <c r="L352" s="600">
        <v>0.1</v>
      </c>
      <c r="M352" s="600">
        <v>0.2</v>
      </c>
      <c r="N352" s="600">
        <v>0.4</v>
      </c>
      <c r="O352" s="600">
        <v>0.6</v>
      </c>
      <c r="P352" s="600">
        <v>0.8</v>
      </c>
      <c r="Q352" s="600">
        <v>1</v>
      </c>
      <c r="R352" s="581" t="s">
        <v>5174</v>
      </c>
      <c r="S352" s="593" t="s">
        <v>3435</v>
      </c>
      <c r="T352" s="593" t="s">
        <v>4835</v>
      </c>
      <c r="U352" s="593" t="s">
        <v>4724</v>
      </c>
      <c r="V352" s="593" t="s">
        <v>4656</v>
      </c>
      <c r="Z352" s="598" t="s">
        <v>5175</v>
      </c>
      <c r="AA352" s="587"/>
      <c r="AB352" s="587"/>
      <c r="AC352" s="587"/>
    </row>
    <row r="353" spans="1:45" ht="34.15" customHeight="1">
      <c r="A353" s="592" t="s">
        <v>26</v>
      </c>
      <c r="B353" s="593" t="s">
        <v>4803</v>
      </c>
      <c r="C353" s="594" t="s">
        <v>4804</v>
      </c>
      <c r="D353" s="593" t="s">
        <v>4602</v>
      </c>
      <c r="E353" s="595" t="s">
        <v>4808</v>
      </c>
      <c r="F353" s="593" t="s">
        <v>5160</v>
      </c>
      <c r="G353" s="596" t="s">
        <v>4614</v>
      </c>
      <c r="H353" s="581" t="s">
        <v>26</v>
      </c>
      <c r="I353" s="597" t="s">
        <v>3582</v>
      </c>
      <c r="J353" s="600">
        <v>0</v>
      </c>
      <c r="K353" s="600">
        <v>1</v>
      </c>
      <c r="L353" s="600">
        <v>0.1</v>
      </c>
      <c r="M353" s="600">
        <v>0.2</v>
      </c>
      <c r="N353" s="600">
        <v>0.4</v>
      </c>
      <c r="O353" s="600">
        <v>0.6</v>
      </c>
      <c r="P353" s="600">
        <v>0.8</v>
      </c>
      <c r="Q353" s="600">
        <v>1</v>
      </c>
      <c r="R353" s="581" t="s">
        <v>5174</v>
      </c>
      <c r="S353" s="593" t="s">
        <v>3435</v>
      </c>
      <c r="T353" s="593" t="s">
        <v>4836</v>
      </c>
      <c r="U353" s="593" t="s">
        <v>4724</v>
      </c>
      <c r="V353" s="593" t="s">
        <v>4656</v>
      </c>
      <c r="Z353" s="598" t="s">
        <v>5175</v>
      </c>
      <c r="AA353" s="587"/>
      <c r="AB353" s="587"/>
      <c r="AC353" s="587"/>
    </row>
    <row r="354" spans="1:45" ht="34.15" customHeight="1">
      <c r="A354" s="592" t="s">
        <v>26</v>
      </c>
      <c r="B354" s="593" t="s">
        <v>4803</v>
      </c>
      <c r="C354" s="594" t="s">
        <v>4804</v>
      </c>
      <c r="D354" s="593" t="s">
        <v>4602</v>
      </c>
      <c r="E354" s="595" t="s">
        <v>4808</v>
      </c>
      <c r="F354" s="593" t="s">
        <v>5160</v>
      </c>
      <c r="G354" s="596" t="s">
        <v>4614</v>
      </c>
      <c r="H354" s="581" t="s">
        <v>26</v>
      </c>
      <c r="I354" s="597" t="s">
        <v>3582</v>
      </c>
      <c r="J354" s="600">
        <v>0</v>
      </c>
      <c r="K354" s="600">
        <v>1</v>
      </c>
      <c r="L354" s="600">
        <v>0.1</v>
      </c>
      <c r="M354" s="600">
        <v>0.2</v>
      </c>
      <c r="N354" s="600">
        <v>0.4</v>
      </c>
      <c r="O354" s="600">
        <v>0.6</v>
      </c>
      <c r="P354" s="600">
        <v>0.8</v>
      </c>
      <c r="Q354" s="600">
        <v>1</v>
      </c>
      <c r="R354" s="581" t="s">
        <v>5174</v>
      </c>
      <c r="S354" s="593" t="s">
        <v>3435</v>
      </c>
      <c r="T354" s="593" t="s">
        <v>4837</v>
      </c>
      <c r="U354" s="593" t="s">
        <v>4724</v>
      </c>
      <c r="V354" s="593" t="s">
        <v>4656</v>
      </c>
      <c r="Z354" s="598" t="s">
        <v>5175</v>
      </c>
      <c r="AA354" s="587"/>
      <c r="AB354" s="587"/>
      <c r="AC354" s="587"/>
    </row>
    <row r="355" spans="1:45" s="633" customFormat="1" ht="149.1" customHeight="1">
      <c r="A355" s="628" t="s">
        <v>26</v>
      </c>
      <c r="B355" s="629" t="s">
        <v>4803</v>
      </c>
      <c r="C355" s="630" t="s">
        <v>4804</v>
      </c>
      <c r="D355" s="629" t="s">
        <v>4602</v>
      </c>
      <c r="E355" s="631" t="s">
        <v>4808</v>
      </c>
      <c r="F355" s="629" t="s">
        <v>5160</v>
      </c>
      <c r="G355" s="632" t="s">
        <v>4608</v>
      </c>
      <c r="H355" s="633" t="s">
        <v>26</v>
      </c>
      <c r="I355" s="634" t="s">
        <v>3582</v>
      </c>
      <c r="J355" s="635">
        <v>0</v>
      </c>
      <c r="K355" s="635">
        <v>1</v>
      </c>
      <c r="L355" s="635">
        <v>0.1</v>
      </c>
      <c r="M355" s="635">
        <v>0.2</v>
      </c>
      <c r="N355" s="635">
        <v>0.4</v>
      </c>
      <c r="O355" s="635">
        <v>0.6</v>
      </c>
      <c r="P355" s="635">
        <v>0.8</v>
      </c>
      <c r="Q355" s="635">
        <v>1</v>
      </c>
      <c r="R355" s="633" t="s">
        <v>6955</v>
      </c>
      <c r="S355" s="629" t="s">
        <v>3435</v>
      </c>
      <c r="T355" s="629" t="s">
        <v>4832</v>
      </c>
      <c r="U355" s="629" t="s">
        <v>4724</v>
      </c>
      <c r="V355" s="629" t="s">
        <v>4656</v>
      </c>
      <c r="W355" s="637"/>
      <c r="X355" s="637"/>
      <c r="Y355" s="637"/>
      <c r="Z355" s="637" t="s">
        <v>5177</v>
      </c>
      <c r="AA355" s="580"/>
      <c r="AB355" s="581"/>
      <c r="AC355" s="581"/>
      <c r="AD355" s="581"/>
      <c r="AE355" s="581"/>
      <c r="AF355" s="581"/>
      <c r="AG355" s="588"/>
      <c r="AH355" s="581"/>
      <c r="AI355" s="581"/>
      <c r="AJ355" s="581"/>
      <c r="AK355" s="581"/>
      <c r="AL355" s="581"/>
      <c r="AM355" s="581"/>
      <c r="AN355" s="581"/>
      <c r="AO355" s="581"/>
      <c r="AP355" s="581"/>
      <c r="AQ355" s="581"/>
      <c r="AR355" s="581"/>
      <c r="AS355" s="581"/>
    </row>
    <row r="356" spans="1:45" s="633" customFormat="1" ht="34.15" customHeight="1">
      <c r="A356" s="628" t="s">
        <v>26</v>
      </c>
      <c r="B356" s="629" t="s">
        <v>4803</v>
      </c>
      <c r="C356" s="630" t="s">
        <v>4804</v>
      </c>
      <c r="D356" s="629" t="s">
        <v>4602</v>
      </c>
      <c r="E356" s="631" t="s">
        <v>4808</v>
      </c>
      <c r="F356" s="629" t="s">
        <v>5160</v>
      </c>
      <c r="G356" s="632" t="s">
        <v>4608</v>
      </c>
      <c r="H356" s="633" t="s">
        <v>26</v>
      </c>
      <c r="I356" s="634" t="s">
        <v>3582</v>
      </c>
      <c r="J356" s="635">
        <v>0</v>
      </c>
      <c r="K356" s="635">
        <v>1</v>
      </c>
      <c r="L356" s="635">
        <v>0.1</v>
      </c>
      <c r="M356" s="635">
        <v>0.2</v>
      </c>
      <c r="N356" s="635">
        <v>0.4</v>
      </c>
      <c r="O356" s="635">
        <v>0.6</v>
      </c>
      <c r="P356" s="635">
        <v>0.8</v>
      </c>
      <c r="Q356" s="635">
        <v>1</v>
      </c>
      <c r="R356" s="633" t="s">
        <v>6955</v>
      </c>
      <c r="S356" s="629" t="s">
        <v>3435</v>
      </c>
      <c r="T356" s="629" t="s">
        <v>4835</v>
      </c>
      <c r="U356" s="629" t="s">
        <v>4724</v>
      </c>
      <c r="V356" s="629" t="s">
        <v>4656</v>
      </c>
      <c r="W356" s="637"/>
      <c r="X356" s="637"/>
      <c r="Y356" s="637"/>
      <c r="Z356" s="637" t="s">
        <v>5177</v>
      </c>
      <c r="AA356" s="587"/>
      <c r="AB356" s="587"/>
      <c r="AC356" s="587"/>
      <c r="AD356" s="581"/>
      <c r="AE356" s="581"/>
      <c r="AF356" s="581"/>
      <c r="AG356" s="588"/>
      <c r="AH356" s="581"/>
      <c r="AI356" s="581"/>
      <c r="AJ356" s="581"/>
      <c r="AK356" s="581"/>
      <c r="AL356" s="581"/>
      <c r="AM356" s="581"/>
      <c r="AN356" s="581"/>
      <c r="AO356" s="581"/>
      <c r="AP356" s="581"/>
      <c r="AQ356" s="581"/>
      <c r="AR356" s="581"/>
      <c r="AS356" s="581"/>
    </row>
    <row r="357" spans="1:45" s="633" customFormat="1" ht="34.15" customHeight="1">
      <c r="A357" s="628" t="s">
        <v>26</v>
      </c>
      <c r="B357" s="629" t="s">
        <v>4803</v>
      </c>
      <c r="C357" s="630" t="s">
        <v>4804</v>
      </c>
      <c r="D357" s="629" t="s">
        <v>4602</v>
      </c>
      <c r="E357" s="631" t="s">
        <v>4808</v>
      </c>
      <c r="F357" s="629" t="s">
        <v>5160</v>
      </c>
      <c r="G357" s="632" t="s">
        <v>4608</v>
      </c>
      <c r="H357" s="633" t="s">
        <v>26</v>
      </c>
      <c r="I357" s="634" t="s">
        <v>3582</v>
      </c>
      <c r="J357" s="635">
        <v>0</v>
      </c>
      <c r="K357" s="635">
        <v>1</v>
      </c>
      <c r="L357" s="635">
        <v>0.1</v>
      </c>
      <c r="M357" s="635">
        <v>0.2</v>
      </c>
      <c r="N357" s="635">
        <v>0.4</v>
      </c>
      <c r="O357" s="635">
        <v>0.6</v>
      </c>
      <c r="P357" s="635">
        <v>0.8</v>
      </c>
      <c r="Q357" s="635">
        <v>1</v>
      </c>
      <c r="R357" s="633" t="s">
        <v>6955</v>
      </c>
      <c r="S357" s="629" t="s">
        <v>3435</v>
      </c>
      <c r="T357" s="629" t="s">
        <v>4836</v>
      </c>
      <c r="U357" s="629" t="s">
        <v>4724</v>
      </c>
      <c r="V357" s="629" t="s">
        <v>4656</v>
      </c>
      <c r="W357" s="637"/>
      <c r="X357" s="637"/>
      <c r="Y357" s="637"/>
      <c r="Z357" s="637" t="s">
        <v>5177</v>
      </c>
      <c r="AA357" s="587"/>
      <c r="AB357" s="587"/>
      <c r="AC357" s="587"/>
      <c r="AD357" s="581"/>
      <c r="AE357" s="581"/>
      <c r="AF357" s="581"/>
      <c r="AG357" s="588"/>
      <c r="AH357" s="581"/>
      <c r="AI357" s="581"/>
      <c r="AJ357" s="581"/>
      <c r="AK357" s="581"/>
      <c r="AL357" s="581"/>
      <c r="AM357" s="581"/>
      <c r="AN357" s="581"/>
      <c r="AO357" s="581"/>
      <c r="AP357" s="581"/>
      <c r="AQ357" s="581"/>
      <c r="AR357" s="581"/>
      <c r="AS357" s="581"/>
    </row>
    <row r="358" spans="1:45" s="633" customFormat="1" ht="34.15" customHeight="1">
      <c r="A358" s="628" t="s">
        <v>26</v>
      </c>
      <c r="B358" s="629" t="s">
        <v>4803</v>
      </c>
      <c r="C358" s="630" t="s">
        <v>4804</v>
      </c>
      <c r="D358" s="629" t="s">
        <v>4602</v>
      </c>
      <c r="E358" s="631" t="s">
        <v>4808</v>
      </c>
      <c r="F358" s="629" t="s">
        <v>5160</v>
      </c>
      <c r="G358" s="632" t="s">
        <v>4608</v>
      </c>
      <c r="H358" s="633" t="s">
        <v>26</v>
      </c>
      <c r="I358" s="634" t="s">
        <v>3582</v>
      </c>
      <c r="J358" s="635">
        <v>0</v>
      </c>
      <c r="K358" s="635">
        <v>1</v>
      </c>
      <c r="L358" s="635">
        <v>0.1</v>
      </c>
      <c r="M358" s="635">
        <v>0.2</v>
      </c>
      <c r="N358" s="635">
        <v>0.4</v>
      </c>
      <c r="O358" s="635">
        <v>0.6</v>
      </c>
      <c r="P358" s="635">
        <v>0.8</v>
      </c>
      <c r="Q358" s="635">
        <v>1</v>
      </c>
      <c r="R358" s="633" t="s">
        <v>6955</v>
      </c>
      <c r="S358" s="629" t="s">
        <v>3435</v>
      </c>
      <c r="T358" s="629" t="s">
        <v>4837</v>
      </c>
      <c r="U358" s="629" t="s">
        <v>4724</v>
      </c>
      <c r="V358" s="629" t="s">
        <v>4656</v>
      </c>
      <c r="W358" s="637"/>
      <c r="X358" s="637"/>
      <c r="Y358" s="637"/>
      <c r="Z358" s="637" t="s">
        <v>5177</v>
      </c>
      <c r="AA358" s="587"/>
      <c r="AB358" s="587"/>
      <c r="AC358" s="587"/>
      <c r="AD358" s="581"/>
      <c r="AE358" s="581"/>
      <c r="AF358" s="581"/>
      <c r="AG358" s="588"/>
      <c r="AH358" s="581"/>
      <c r="AI358" s="581"/>
      <c r="AJ358" s="581"/>
      <c r="AK358" s="581"/>
      <c r="AL358" s="581"/>
      <c r="AM358" s="581"/>
      <c r="AN358" s="581"/>
      <c r="AO358" s="581"/>
      <c r="AP358" s="581"/>
      <c r="AQ358" s="581"/>
      <c r="AR358" s="581"/>
      <c r="AS358" s="581"/>
    </row>
    <row r="359" spans="1:45" ht="137.1" customHeight="1">
      <c r="A359" s="592" t="s">
        <v>26</v>
      </c>
      <c r="B359" s="593" t="s">
        <v>4803</v>
      </c>
      <c r="C359" s="594" t="s">
        <v>4804</v>
      </c>
      <c r="D359" s="593" t="s">
        <v>4602</v>
      </c>
      <c r="E359" s="595" t="s">
        <v>4808</v>
      </c>
      <c r="F359" s="593" t="s">
        <v>5160</v>
      </c>
      <c r="G359" s="596" t="s">
        <v>4610</v>
      </c>
      <c r="H359" s="581" t="s">
        <v>26</v>
      </c>
      <c r="I359" s="597" t="s">
        <v>3582</v>
      </c>
      <c r="J359" s="600">
        <v>0</v>
      </c>
      <c r="K359" s="600">
        <v>1</v>
      </c>
      <c r="L359" s="600">
        <v>0.1</v>
      </c>
      <c r="M359" s="600">
        <v>0.2</v>
      </c>
      <c r="N359" s="600">
        <v>0.4</v>
      </c>
      <c r="O359" s="600">
        <v>0.6</v>
      </c>
      <c r="P359" s="600">
        <v>0.8</v>
      </c>
      <c r="Q359" s="600">
        <v>1</v>
      </c>
      <c r="R359" s="581" t="s">
        <v>5178</v>
      </c>
      <c r="S359" s="593" t="s">
        <v>3435</v>
      </c>
      <c r="T359" s="593" t="s">
        <v>4832</v>
      </c>
      <c r="U359" s="593" t="s">
        <v>4724</v>
      </c>
      <c r="V359" s="593" t="s">
        <v>4656</v>
      </c>
      <c r="Z359" s="598" t="s">
        <v>5179</v>
      </c>
      <c r="AA359" s="639"/>
      <c r="AB359" s="633"/>
      <c r="AC359" s="633"/>
      <c r="AD359" s="633"/>
      <c r="AE359" s="633"/>
      <c r="AF359" s="633"/>
      <c r="AG359" s="657"/>
      <c r="AH359" s="633"/>
      <c r="AI359" s="633"/>
      <c r="AJ359" s="633"/>
      <c r="AK359" s="633"/>
      <c r="AL359" s="633"/>
      <c r="AM359" s="633"/>
      <c r="AN359" s="633"/>
      <c r="AO359" s="633"/>
      <c r="AP359" s="633"/>
      <c r="AQ359" s="633"/>
    </row>
    <row r="360" spans="1:45" ht="34.15" customHeight="1">
      <c r="A360" s="592" t="s">
        <v>26</v>
      </c>
      <c r="B360" s="593" t="s">
        <v>4803</v>
      </c>
      <c r="C360" s="594" t="s">
        <v>4804</v>
      </c>
      <c r="D360" s="593" t="s">
        <v>4602</v>
      </c>
      <c r="E360" s="595" t="s">
        <v>4808</v>
      </c>
      <c r="F360" s="593" t="s">
        <v>5160</v>
      </c>
      <c r="G360" s="596" t="s">
        <v>4610</v>
      </c>
      <c r="H360" s="581" t="s">
        <v>26</v>
      </c>
      <c r="I360" s="597" t="s">
        <v>3582</v>
      </c>
      <c r="J360" s="600">
        <v>0</v>
      </c>
      <c r="K360" s="600">
        <v>1</v>
      </c>
      <c r="L360" s="600">
        <v>0.1</v>
      </c>
      <c r="M360" s="600">
        <v>0.2</v>
      </c>
      <c r="N360" s="600">
        <v>0.4</v>
      </c>
      <c r="O360" s="600">
        <v>0.6</v>
      </c>
      <c r="P360" s="600">
        <v>0.8</v>
      </c>
      <c r="Q360" s="600">
        <v>1</v>
      </c>
      <c r="R360" s="581" t="s">
        <v>5178</v>
      </c>
      <c r="S360" s="593" t="s">
        <v>3435</v>
      </c>
      <c r="T360" s="593" t="s">
        <v>4835</v>
      </c>
      <c r="U360" s="593" t="s">
        <v>4724</v>
      </c>
      <c r="V360" s="593" t="s">
        <v>4656</v>
      </c>
      <c r="Z360" s="598" t="s">
        <v>5179</v>
      </c>
      <c r="AA360" s="633"/>
      <c r="AB360" s="633"/>
      <c r="AC360" s="633"/>
      <c r="AD360" s="633"/>
      <c r="AE360" s="633"/>
      <c r="AF360" s="633"/>
      <c r="AG360" s="657"/>
      <c r="AH360" s="633"/>
      <c r="AI360" s="633"/>
      <c r="AJ360" s="633"/>
      <c r="AK360" s="633"/>
      <c r="AL360" s="633"/>
      <c r="AM360" s="633"/>
      <c r="AN360" s="633"/>
      <c r="AO360" s="633"/>
      <c r="AP360" s="633"/>
      <c r="AQ360" s="633"/>
    </row>
    <row r="361" spans="1:45" ht="34.15" customHeight="1">
      <c r="A361" s="592" t="s">
        <v>26</v>
      </c>
      <c r="B361" s="593" t="s">
        <v>4803</v>
      </c>
      <c r="C361" s="594" t="s">
        <v>4804</v>
      </c>
      <c r="D361" s="593" t="s">
        <v>4602</v>
      </c>
      <c r="E361" s="595" t="s">
        <v>4808</v>
      </c>
      <c r="F361" s="593" t="s">
        <v>5160</v>
      </c>
      <c r="G361" s="596" t="s">
        <v>4610</v>
      </c>
      <c r="H361" s="581" t="s">
        <v>26</v>
      </c>
      <c r="I361" s="597" t="s">
        <v>3582</v>
      </c>
      <c r="J361" s="600">
        <v>0</v>
      </c>
      <c r="K361" s="600">
        <v>1</v>
      </c>
      <c r="L361" s="600">
        <v>0.1</v>
      </c>
      <c r="M361" s="600">
        <v>0.2</v>
      </c>
      <c r="N361" s="600">
        <v>0.4</v>
      </c>
      <c r="O361" s="600">
        <v>0.6</v>
      </c>
      <c r="P361" s="600">
        <v>0.8</v>
      </c>
      <c r="Q361" s="600">
        <v>1</v>
      </c>
      <c r="R361" s="581" t="s">
        <v>5178</v>
      </c>
      <c r="S361" s="593" t="s">
        <v>3435</v>
      </c>
      <c r="T361" s="593" t="s">
        <v>4836</v>
      </c>
      <c r="U361" s="593" t="s">
        <v>4724</v>
      </c>
      <c r="V361" s="593" t="s">
        <v>4656</v>
      </c>
      <c r="Z361" s="598" t="s">
        <v>5179</v>
      </c>
      <c r="AA361" s="633"/>
      <c r="AB361" s="633"/>
      <c r="AC361" s="633"/>
      <c r="AD361" s="633"/>
      <c r="AE361" s="633"/>
      <c r="AF361" s="633"/>
      <c r="AG361" s="657"/>
      <c r="AH361" s="633"/>
      <c r="AI361" s="633"/>
      <c r="AJ361" s="633"/>
      <c r="AK361" s="633"/>
      <c r="AL361" s="633"/>
      <c r="AM361" s="633"/>
      <c r="AN361" s="633"/>
      <c r="AO361" s="633"/>
      <c r="AP361" s="633"/>
      <c r="AQ361" s="633"/>
    </row>
    <row r="362" spans="1:45" ht="34.15" customHeight="1">
      <c r="A362" s="592" t="s">
        <v>26</v>
      </c>
      <c r="B362" s="593" t="s">
        <v>4803</v>
      </c>
      <c r="C362" s="594" t="s">
        <v>4804</v>
      </c>
      <c r="D362" s="593" t="s">
        <v>4602</v>
      </c>
      <c r="E362" s="595" t="s">
        <v>4808</v>
      </c>
      <c r="F362" s="593" t="s">
        <v>5160</v>
      </c>
      <c r="G362" s="596" t="s">
        <v>4610</v>
      </c>
      <c r="H362" s="581" t="s">
        <v>26</v>
      </c>
      <c r="I362" s="597" t="s">
        <v>3582</v>
      </c>
      <c r="J362" s="600">
        <v>0</v>
      </c>
      <c r="K362" s="600">
        <v>1</v>
      </c>
      <c r="L362" s="600">
        <v>0.1</v>
      </c>
      <c r="M362" s="600">
        <v>0.2</v>
      </c>
      <c r="N362" s="600">
        <v>0.4</v>
      </c>
      <c r="O362" s="600">
        <v>0.6</v>
      </c>
      <c r="P362" s="600">
        <v>0.8</v>
      </c>
      <c r="Q362" s="600">
        <v>1</v>
      </c>
      <c r="R362" s="581" t="s">
        <v>5178</v>
      </c>
      <c r="S362" s="593" t="s">
        <v>3435</v>
      </c>
      <c r="T362" s="593" t="s">
        <v>4837</v>
      </c>
      <c r="U362" s="593" t="s">
        <v>4724</v>
      </c>
      <c r="V362" s="593" t="s">
        <v>4656</v>
      </c>
      <c r="Z362" s="598" t="s">
        <v>5179</v>
      </c>
      <c r="AA362" s="633"/>
      <c r="AB362" s="633"/>
      <c r="AC362" s="633"/>
      <c r="AD362" s="633"/>
      <c r="AE362" s="633"/>
      <c r="AF362" s="633"/>
      <c r="AG362" s="657"/>
      <c r="AH362" s="633"/>
      <c r="AI362" s="633"/>
      <c r="AJ362" s="633"/>
      <c r="AK362" s="633"/>
      <c r="AL362" s="633"/>
      <c r="AM362" s="633"/>
      <c r="AN362" s="633"/>
      <c r="AO362" s="633"/>
      <c r="AP362" s="633"/>
      <c r="AQ362" s="633"/>
    </row>
    <row r="363" spans="1:45" s="633" customFormat="1" ht="159.6" customHeight="1">
      <c r="A363" s="628" t="s">
        <v>26</v>
      </c>
      <c r="B363" s="629" t="s">
        <v>4803</v>
      </c>
      <c r="C363" s="630" t="s">
        <v>4804</v>
      </c>
      <c r="D363" s="629" t="s">
        <v>4602</v>
      </c>
      <c r="E363" s="631" t="s">
        <v>4808</v>
      </c>
      <c r="F363" s="629" t="s">
        <v>5160</v>
      </c>
      <c r="G363" s="632" t="s">
        <v>4609</v>
      </c>
      <c r="H363" s="633" t="s">
        <v>26</v>
      </c>
      <c r="I363" s="634" t="s">
        <v>3582</v>
      </c>
      <c r="J363" s="635">
        <v>0</v>
      </c>
      <c r="K363" s="635">
        <v>1</v>
      </c>
      <c r="L363" s="635">
        <v>0.1</v>
      </c>
      <c r="M363" s="635">
        <v>0.2</v>
      </c>
      <c r="N363" s="635">
        <v>0.4</v>
      </c>
      <c r="O363" s="635">
        <v>0.6</v>
      </c>
      <c r="P363" s="635">
        <v>0.8</v>
      </c>
      <c r="Q363" s="635">
        <v>1</v>
      </c>
      <c r="R363" s="633" t="s">
        <v>5180</v>
      </c>
      <c r="S363" s="629" t="s">
        <v>3435</v>
      </c>
      <c r="T363" s="629" t="s">
        <v>4832</v>
      </c>
      <c r="U363" s="629" t="s">
        <v>4724</v>
      </c>
      <c r="V363" s="629" t="s">
        <v>4656</v>
      </c>
      <c r="W363" s="637"/>
      <c r="X363" s="637"/>
      <c r="Y363" s="637"/>
      <c r="Z363" s="637" t="s">
        <v>5181</v>
      </c>
      <c r="AA363" s="580"/>
      <c r="AB363" s="581"/>
      <c r="AC363" s="581"/>
      <c r="AD363" s="581"/>
      <c r="AE363" s="581"/>
      <c r="AF363" s="581"/>
      <c r="AG363" s="588"/>
      <c r="AH363" s="581"/>
      <c r="AI363" s="581"/>
      <c r="AJ363" s="581"/>
      <c r="AK363" s="581"/>
      <c r="AL363" s="581"/>
      <c r="AM363" s="581"/>
      <c r="AN363" s="581"/>
      <c r="AO363" s="581"/>
      <c r="AP363" s="581"/>
      <c r="AQ363" s="581"/>
      <c r="AR363" s="581"/>
      <c r="AS363" s="581"/>
    </row>
    <row r="364" spans="1:45" s="633" customFormat="1" ht="34.15" customHeight="1">
      <c r="A364" s="628" t="s">
        <v>26</v>
      </c>
      <c r="B364" s="629" t="s">
        <v>4803</v>
      </c>
      <c r="C364" s="630" t="s">
        <v>4804</v>
      </c>
      <c r="D364" s="629" t="s">
        <v>4602</v>
      </c>
      <c r="E364" s="631" t="s">
        <v>4808</v>
      </c>
      <c r="F364" s="629" t="s">
        <v>5160</v>
      </c>
      <c r="G364" s="632" t="s">
        <v>4609</v>
      </c>
      <c r="H364" s="633" t="s">
        <v>26</v>
      </c>
      <c r="I364" s="634" t="s">
        <v>3582</v>
      </c>
      <c r="J364" s="635">
        <v>0</v>
      </c>
      <c r="K364" s="635">
        <v>1</v>
      </c>
      <c r="L364" s="635">
        <v>0.1</v>
      </c>
      <c r="M364" s="635">
        <v>0.2</v>
      </c>
      <c r="N364" s="635">
        <v>0.4</v>
      </c>
      <c r="O364" s="635">
        <v>0.6</v>
      </c>
      <c r="P364" s="635">
        <v>0.8</v>
      </c>
      <c r="Q364" s="635">
        <v>1</v>
      </c>
      <c r="R364" s="633" t="s">
        <v>5180</v>
      </c>
      <c r="S364" s="629" t="s">
        <v>3435</v>
      </c>
      <c r="T364" s="629" t="s">
        <v>4835</v>
      </c>
      <c r="U364" s="629" t="s">
        <v>4724</v>
      </c>
      <c r="V364" s="629" t="s">
        <v>4656</v>
      </c>
      <c r="W364" s="637"/>
      <c r="X364" s="637"/>
      <c r="Y364" s="637"/>
      <c r="Z364" s="637" t="s">
        <v>5181</v>
      </c>
      <c r="AA364" s="587"/>
      <c r="AB364" s="587"/>
      <c r="AC364" s="587"/>
      <c r="AD364" s="581"/>
      <c r="AE364" s="581"/>
      <c r="AF364" s="581"/>
      <c r="AG364" s="588"/>
      <c r="AH364" s="581"/>
      <c r="AI364" s="581"/>
      <c r="AJ364" s="581"/>
      <c r="AK364" s="581"/>
      <c r="AL364" s="581"/>
      <c r="AM364" s="581"/>
      <c r="AN364" s="581"/>
      <c r="AO364" s="581"/>
      <c r="AP364" s="581"/>
      <c r="AQ364" s="581"/>
      <c r="AR364" s="581"/>
      <c r="AS364" s="581"/>
    </row>
    <row r="365" spans="1:45" s="633" customFormat="1" ht="34.15" customHeight="1">
      <c r="A365" s="628" t="s">
        <v>26</v>
      </c>
      <c r="B365" s="629" t="s">
        <v>4803</v>
      </c>
      <c r="C365" s="630" t="s">
        <v>4804</v>
      </c>
      <c r="D365" s="629" t="s">
        <v>4602</v>
      </c>
      <c r="E365" s="631" t="s">
        <v>4808</v>
      </c>
      <c r="F365" s="629" t="s">
        <v>5160</v>
      </c>
      <c r="G365" s="632" t="s">
        <v>4609</v>
      </c>
      <c r="H365" s="633" t="s">
        <v>26</v>
      </c>
      <c r="I365" s="634" t="s">
        <v>3582</v>
      </c>
      <c r="J365" s="635">
        <v>0</v>
      </c>
      <c r="K365" s="635">
        <v>1</v>
      </c>
      <c r="L365" s="635">
        <v>0.1</v>
      </c>
      <c r="M365" s="635">
        <v>0.2</v>
      </c>
      <c r="N365" s="635">
        <v>0.4</v>
      </c>
      <c r="O365" s="635">
        <v>0.6</v>
      </c>
      <c r="P365" s="635">
        <v>0.8</v>
      </c>
      <c r="Q365" s="635">
        <v>1</v>
      </c>
      <c r="R365" s="633" t="s">
        <v>5180</v>
      </c>
      <c r="S365" s="629" t="s">
        <v>3435</v>
      </c>
      <c r="T365" s="629" t="s">
        <v>4836</v>
      </c>
      <c r="U365" s="629" t="s">
        <v>4724</v>
      </c>
      <c r="V365" s="629" t="s">
        <v>4656</v>
      </c>
      <c r="W365" s="637"/>
      <c r="X365" s="637"/>
      <c r="Y365" s="637"/>
      <c r="Z365" s="637" t="s">
        <v>5181</v>
      </c>
      <c r="AA365" s="587"/>
      <c r="AB365" s="587"/>
      <c r="AC365" s="587"/>
      <c r="AD365" s="581"/>
      <c r="AE365" s="581"/>
      <c r="AF365" s="581"/>
      <c r="AG365" s="588"/>
      <c r="AH365" s="581"/>
      <c r="AI365" s="581"/>
      <c r="AJ365" s="581"/>
      <c r="AK365" s="581"/>
      <c r="AL365" s="581"/>
      <c r="AM365" s="581"/>
      <c r="AN365" s="581"/>
      <c r="AO365" s="581"/>
      <c r="AP365" s="581"/>
      <c r="AQ365" s="581"/>
      <c r="AR365" s="581"/>
      <c r="AS365" s="581"/>
    </row>
    <row r="366" spans="1:45" s="633" customFormat="1" ht="34.15" customHeight="1">
      <c r="A366" s="628" t="s">
        <v>26</v>
      </c>
      <c r="B366" s="629" t="s">
        <v>4803</v>
      </c>
      <c r="C366" s="630" t="s">
        <v>4804</v>
      </c>
      <c r="D366" s="629" t="s">
        <v>4602</v>
      </c>
      <c r="E366" s="631" t="s">
        <v>4808</v>
      </c>
      <c r="F366" s="629" t="s">
        <v>5160</v>
      </c>
      <c r="G366" s="632" t="s">
        <v>4609</v>
      </c>
      <c r="H366" s="633" t="s">
        <v>26</v>
      </c>
      <c r="I366" s="634" t="s">
        <v>3582</v>
      </c>
      <c r="J366" s="635">
        <v>0</v>
      </c>
      <c r="K366" s="635">
        <v>1</v>
      </c>
      <c r="L366" s="635">
        <v>0.1</v>
      </c>
      <c r="M366" s="635">
        <v>0.2</v>
      </c>
      <c r="N366" s="635">
        <v>0.4</v>
      </c>
      <c r="O366" s="635">
        <v>0.6</v>
      </c>
      <c r="P366" s="635">
        <v>0.8</v>
      </c>
      <c r="Q366" s="635">
        <v>1</v>
      </c>
      <c r="R366" s="633" t="s">
        <v>5180</v>
      </c>
      <c r="S366" s="629" t="s">
        <v>3435</v>
      </c>
      <c r="T366" s="629" t="s">
        <v>4837</v>
      </c>
      <c r="U366" s="629" t="s">
        <v>4724</v>
      </c>
      <c r="V366" s="629" t="s">
        <v>4656</v>
      </c>
      <c r="W366" s="637"/>
      <c r="X366" s="637"/>
      <c r="Y366" s="637"/>
      <c r="Z366" s="637" t="s">
        <v>5181</v>
      </c>
      <c r="AA366" s="587"/>
      <c r="AB366" s="587"/>
      <c r="AC366" s="587"/>
      <c r="AD366" s="581"/>
      <c r="AE366" s="581"/>
      <c r="AF366" s="581"/>
      <c r="AG366" s="588"/>
      <c r="AH366" s="581"/>
      <c r="AI366" s="581"/>
      <c r="AJ366" s="581"/>
      <c r="AK366" s="581"/>
      <c r="AL366" s="581"/>
      <c r="AM366" s="581"/>
      <c r="AN366" s="581"/>
      <c r="AO366" s="581"/>
      <c r="AP366" s="581"/>
      <c r="AQ366" s="581"/>
      <c r="AR366" s="581"/>
      <c r="AS366" s="581"/>
    </row>
    <row r="367" spans="1:45" ht="152.1" customHeight="1">
      <c r="A367" s="592" t="s">
        <v>26</v>
      </c>
      <c r="B367" s="593" t="s">
        <v>4803</v>
      </c>
      <c r="C367" s="594" t="s">
        <v>4804</v>
      </c>
      <c r="D367" s="593" t="s">
        <v>4602</v>
      </c>
      <c r="E367" s="595" t="s">
        <v>4808</v>
      </c>
      <c r="F367" s="593" t="s">
        <v>5170</v>
      </c>
      <c r="G367" s="606" t="s">
        <v>4615</v>
      </c>
      <c r="H367" s="581" t="s">
        <v>26</v>
      </c>
      <c r="I367" s="597" t="s">
        <v>3582</v>
      </c>
      <c r="J367" s="600">
        <v>0</v>
      </c>
      <c r="K367" s="600">
        <v>1</v>
      </c>
      <c r="L367" s="600">
        <v>0.1</v>
      </c>
      <c r="M367" s="600">
        <v>0.2</v>
      </c>
      <c r="N367" s="600">
        <v>0.4</v>
      </c>
      <c r="O367" s="600">
        <v>0.6</v>
      </c>
      <c r="P367" s="600">
        <v>0.8</v>
      </c>
      <c r="Q367" s="600">
        <v>1</v>
      </c>
      <c r="R367" s="581" t="s">
        <v>5180</v>
      </c>
      <c r="S367" s="593" t="s">
        <v>3435</v>
      </c>
      <c r="T367" s="593" t="s">
        <v>4832</v>
      </c>
      <c r="U367" s="593" t="s">
        <v>4724</v>
      </c>
      <c r="V367" s="593" t="s">
        <v>4656</v>
      </c>
      <c r="Z367" s="598" t="s">
        <v>5182</v>
      </c>
      <c r="AA367" s="580"/>
    </row>
    <row r="368" spans="1:45" ht="34.15" customHeight="1">
      <c r="A368" s="592" t="s">
        <v>26</v>
      </c>
      <c r="B368" s="593" t="s">
        <v>4803</v>
      </c>
      <c r="C368" s="594" t="s">
        <v>4804</v>
      </c>
      <c r="D368" s="593" t="s">
        <v>4602</v>
      </c>
      <c r="E368" s="595" t="s">
        <v>4808</v>
      </c>
      <c r="F368" s="593" t="s">
        <v>5170</v>
      </c>
      <c r="G368" s="606" t="s">
        <v>4615</v>
      </c>
      <c r="H368" s="581" t="s">
        <v>26</v>
      </c>
      <c r="I368" s="597" t="s">
        <v>3582</v>
      </c>
      <c r="J368" s="600">
        <v>0</v>
      </c>
      <c r="K368" s="600">
        <v>1</v>
      </c>
      <c r="L368" s="600">
        <v>0.1</v>
      </c>
      <c r="M368" s="600">
        <v>0.2</v>
      </c>
      <c r="N368" s="600">
        <v>0.4</v>
      </c>
      <c r="O368" s="600">
        <v>0.6</v>
      </c>
      <c r="P368" s="600">
        <v>0.8</v>
      </c>
      <c r="Q368" s="600">
        <v>1</v>
      </c>
      <c r="R368" s="581" t="s">
        <v>5180</v>
      </c>
      <c r="S368" s="593" t="s">
        <v>3435</v>
      </c>
      <c r="T368" s="593" t="s">
        <v>4835</v>
      </c>
      <c r="U368" s="593" t="s">
        <v>4724</v>
      </c>
      <c r="V368" s="593" t="s">
        <v>4656</v>
      </c>
      <c r="Z368" s="598" t="s">
        <v>5182</v>
      </c>
      <c r="AA368" s="587"/>
      <c r="AB368" s="587"/>
      <c r="AC368" s="587"/>
    </row>
    <row r="369" spans="1:16365" ht="34.15" customHeight="1">
      <c r="A369" s="592" t="s">
        <v>26</v>
      </c>
      <c r="B369" s="593" t="s">
        <v>4803</v>
      </c>
      <c r="C369" s="594" t="s">
        <v>4804</v>
      </c>
      <c r="D369" s="593" t="s">
        <v>4602</v>
      </c>
      <c r="E369" s="595" t="s">
        <v>4808</v>
      </c>
      <c r="F369" s="593" t="s">
        <v>5170</v>
      </c>
      <c r="G369" s="606" t="s">
        <v>4615</v>
      </c>
      <c r="H369" s="581" t="s">
        <v>26</v>
      </c>
      <c r="I369" s="597" t="s">
        <v>3582</v>
      </c>
      <c r="J369" s="600">
        <v>0</v>
      </c>
      <c r="K369" s="600">
        <v>1</v>
      </c>
      <c r="L369" s="600">
        <v>0.1</v>
      </c>
      <c r="M369" s="600">
        <v>0.2</v>
      </c>
      <c r="N369" s="600">
        <v>0.4</v>
      </c>
      <c r="O369" s="600">
        <v>0.6</v>
      </c>
      <c r="P369" s="600">
        <v>0.8</v>
      </c>
      <c r="Q369" s="600">
        <v>1</v>
      </c>
      <c r="R369" s="581" t="s">
        <v>5180</v>
      </c>
      <c r="S369" s="593" t="s">
        <v>3435</v>
      </c>
      <c r="T369" s="593" t="s">
        <v>4836</v>
      </c>
      <c r="U369" s="593" t="s">
        <v>4724</v>
      </c>
      <c r="V369" s="593" t="s">
        <v>4656</v>
      </c>
      <c r="Z369" s="598" t="s">
        <v>5182</v>
      </c>
      <c r="AA369" s="587"/>
      <c r="AB369" s="587"/>
      <c r="AC369" s="587"/>
    </row>
    <row r="370" spans="1:16365" ht="34.15" customHeight="1">
      <c r="A370" s="592" t="s">
        <v>26</v>
      </c>
      <c r="B370" s="593" t="s">
        <v>4803</v>
      </c>
      <c r="C370" s="594" t="s">
        <v>4804</v>
      </c>
      <c r="D370" s="593" t="s">
        <v>4602</v>
      </c>
      <c r="E370" s="595" t="s">
        <v>4808</v>
      </c>
      <c r="F370" s="593" t="s">
        <v>5170</v>
      </c>
      <c r="G370" s="606" t="s">
        <v>4615</v>
      </c>
      <c r="H370" s="581" t="s">
        <v>26</v>
      </c>
      <c r="I370" s="597" t="s">
        <v>3582</v>
      </c>
      <c r="J370" s="600">
        <v>0</v>
      </c>
      <c r="K370" s="600">
        <v>1</v>
      </c>
      <c r="L370" s="600">
        <v>0.1</v>
      </c>
      <c r="M370" s="600">
        <v>0.2</v>
      </c>
      <c r="N370" s="600">
        <v>0.4</v>
      </c>
      <c r="O370" s="600">
        <v>0.6</v>
      </c>
      <c r="P370" s="600">
        <v>0.8</v>
      </c>
      <c r="Q370" s="600">
        <v>1</v>
      </c>
      <c r="R370" s="581" t="s">
        <v>5180</v>
      </c>
      <c r="S370" s="593" t="s">
        <v>3435</v>
      </c>
      <c r="T370" s="593" t="s">
        <v>4837</v>
      </c>
      <c r="U370" s="593" t="s">
        <v>4724</v>
      </c>
      <c r="V370" s="593" t="s">
        <v>4656</v>
      </c>
      <c r="Z370" s="598" t="s">
        <v>5182</v>
      </c>
      <c r="AA370" s="587"/>
      <c r="AB370" s="587"/>
      <c r="AC370" s="587"/>
    </row>
    <row r="371" spans="1:16365" ht="66.95" customHeight="1">
      <c r="A371" s="677" t="s">
        <v>6936</v>
      </c>
      <c r="B371" s="677" t="s">
        <v>4803</v>
      </c>
      <c r="C371" s="680" t="s">
        <v>4804</v>
      </c>
      <c r="D371" s="677" t="s">
        <v>4602</v>
      </c>
      <c r="E371" s="681" t="s">
        <v>4808</v>
      </c>
      <c r="F371" s="677" t="s">
        <v>6937</v>
      </c>
      <c r="G371" s="677" t="s">
        <v>6938</v>
      </c>
      <c r="H371" s="678" t="s">
        <v>6939</v>
      </c>
      <c r="I371" s="678" t="s">
        <v>3434</v>
      </c>
      <c r="J371" s="682">
        <v>0</v>
      </c>
      <c r="K371" s="682">
        <v>1</v>
      </c>
      <c r="L371" s="682">
        <v>0.1</v>
      </c>
      <c r="M371" s="682">
        <v>0.2</v>
      </c>
      <c r="N371" s="682">
        <v>0.4</v>
      </c>
      <c r="O371" s="682">
        <v>0.6</v>
      </c>
      <c r="P371" s="682">
        <v>0.8</v>
      </c>
      <c r="Q371" s="682">
        <v>1</v>
      </c>
      <c r="R371" s="678" t="s">
        <v>6940</v>
      </c>
      <c r="S371" s="677" t="s">
        <v>3435</v>
      </c>
      <c r="T371" s="677" t="s">
        <v>6942</v>
      </c>
      <c r="U371" s="677" t="s">
        <v>4724</v>
      </c>
      <c r="V371" s="677" t="s">
        <v>4656</v>
      </c>
      <c r="W371" s="679" t="s">
        <v>6941</v>
      </c>
      <c r="X371" s="679"/>
      <c r="Y371" s="679"/>
      <c r="Z371" s="679"/>
      <c r="AA371" s="678"/>
      <c r="AB371" s="678"/>
      <c r="AC371" s="678"/>
      <c r="AD371" s="678"/>
      <c r="AE371" s="678"/>
      <c r="AF371" s="678"/>
      <c r="AG371" s="678"/>
      <c r="AH371" s="678"/>
      <c r="AI371" s="678"/>
      <c r="AJ371" s="678"/>
      <c r="AK371" s="678"/>
      <c r="AL371" s="678"/>
      <c r="AM371" s="678"/>
      <c r="AN371" s="678"/>
      <c r="AO371" s="678"/>
      <c r="AP371" s="678"/>
      <c r="AQ371" s="678"/>
      <c r="AR371" s="678"/>
      <c r="AS371" s="678"/>
      <c r="AT371" s="678"/>
      <c r="AU371" s="678"/>
      <c r="AV371" s="678"/>
      <c r="AW371" s="678"/>
      <c r="AX371" s="678"/>
      <c r="AY371" s="678"/>
      <c r="AZ371" s="678"/>
      <c r="BA371" s="678"/>
      <c r="BB371" s="678"/>
      <c r="BC371" s="678"/>
      <c r="BD371" s="678"/>
      <c r="BE371" s="678"/>
      <c r="BF371" s="678"/>
      <c r="BG371" s="678"/>
      <c r="BH371" s="678"/>
      <c r="BI371" s="678"/>
      <c r="BJ371" s="678"/>
      <c r="BK371" s="678"/>
      <c r="BL371" s="678"/>
      <c r="BM371" s="678"/>
      <c r="BN371" s="678"/>
      <c r="BO371" s="678"/>
      <c r="BP371" s="678"/>
      <c r="BQ371" s="678"/>
      <c r="BR371" s="678"/>
      <c r="BS371" s="678"/>
      <c r="BT371" s="678"/>
      <c r="BU371" s="678"/>
      <c r="BV371" s="678"/>
      <c r="BW371" s="678"/>
      <c r="BX371" s="678"/>
      <c r="BY371" s="678"/>
      <c r="BZ371" s="678"/>
      <c r="CA371" s="678"/>
      <c r="CB371" s="678"/>
      <c r="CC371" s="678"/>
      <c r="CD371" s="678"/>
      <c r="CE371" s="678"/>
      <c r="CF371" s="678"/>
      <c r="CG371" s="678"/>
      <c r="CH371" s="678"/>
      <c r="CI371" s="678"/>
      <c r="CJ371" s="678"/>
      <c r="CK371" s="678"/>
      <c r="CL371" s="678"/>
      <c r="CM371" s="678"/>
      <c r="CN371" s="678"/>
      <c r="CO371" s="678"/>
      <c r="CP371" s="678"/>
      <c r="CQ371" s="678"/>
      <c r="CR371" s="678"/>
      <c r="CS371" s="678"/>
      <c r="CT371" s="678"/>
      <c r="CU371" s="678"/>
      <c r="CV371" s="678"/>
      <c r="CW371" s="678"/>
      <c r="CX371" s="678"/>
      <c r="CY371" s="678"/>
      <c r="CZ371" s="678"/>
      <c r="DA371" s="678"/>
      <c r="DB371" s="678"/>
      <c r="DC371" s="678"/>
      <c r="DD371" s="678"/>
      <c r="DE371" s="678"/>
      <c r="DF371" s="678"/>
      <c r="DG371" s="678"/>
      <c r="DH371" s="678"/>
      <c r="DI371" s="678"/>
      <c r="DJ371" s="678"/>
      <c r="DK371" s="678"/>
      <c r="DL371" s="678"/>
      <c r="DM371" s="678"/>
      <c r="DN371" s="678"/>
      <c r="DO371" s="678"/>
      <c r="DP371" s="678"/>
      <c r="DQ371" s="678"/>
      <c r="DR371" s="678"/>
      <c r="DS371" s="678"/>
      <c r="DT371" s="678"/>
      <c r="DU371" s="678"/>
      <c r="DV371" s="678"/>
      <c r="DW371" s="678"/>
      <c r="DX371" s="678"/>
      <c r="DY371" s="678"/>
      <c r="DZ371" s="678"/>
      <c r="EA371" s="678"/>
      <c r="EB371" s="678"/>
      <c r="EC371" s="678"/>
      <c r="ED371" s="678"/>
      <c r="EE371" s="678"/>
      <c r="EF371" s="678"/>
      <c r="EG371" s="678"/>
      <c r="EH371" s="678"/>
      <c r="EI371" s="678"/>
      <c r="EJ371" s="678"/>
      <c r="EK371" s="678"/>
      <c r="EL371" s="678"/>
      <c r="EM371" s="678"/>
      <c r="EN371" s="678"/>
      <c r="EO371" s="678"/>
      <c r="EP371" s="678"/>
      <c r="EQ371" s="678"/>
      <c r="ER371" s="678"/>
      <c r="ES371" s="678"/>
      <c r="ET371" s="678"/>
      <c r="EU371" s="678"/>
      <c r="EV371" s="678"/>
      <c r="EW371" s="678"/>
      <c r="EX371" s="678"/>
      <c r="EY371" s="678"/>
      <c r="EZ371" s="678"/>
      <c r="FA371" s="678"/>
      <c r="FB371" s="678"/>
      <c r="FC371" s="678"/>
      <c r="FD371" s="678"/>
      <c r="FE371" s="678"/>
      <c r="FF371" s="678"/>
      <c r="FG371" s="678"/>
      <c r="FH371" s="678"/>
      <c r="FI371" s="678"/>
      <c r="FJ371" s="678"/>
      <c r="FK371" s="678"/>
      <c r="FL371" s="678"/>
      <c r="FM371" s="678"/>
      <c r="FN371" s="678"/>
      <c r="FO371" s="678"/>
      <c r="FP371" s="678"/>
      <c r="FQ371" s="678"/>
      <c r="FR371" s="678"/>
      <c r="FS371" s="678"/>
      <c r="FT371" s="678"/>
      <c r="FU371" s="678"/>
      <c r="FV371" s="678"/>
      <c r="FW371" s="678"/>
      <c r="FX371" s="678"/>
      <c r="FY371" s="678"/>
      <c r="FZ371" s="678"/>
      <c r="GA371" s="678"/>
      <c r="GB371" s="678"/>
      <c r="GC371" s="678"/>
      <c r="GD371" s="678"/>
      <c r="GE371" s="678"/>
      <c r="GF371" s="678"/>
      <c r="GG371" s="678"/>
      <c r="GH371" s="678"/>
      <c r="GI371" s="678"/>
      <c r="GJ371" s="678"/>
      <c r="GK371" s="678"/>
      <c r="GL371" s="678"/>
      <c r="GM371" s="678"/>
      <c r="GN371" s="678"/>
      <c r="GO371" s="678"/>
      <c r="GP371" s="678"/>
      <c r="GQ371" s="678"/>
      <c r="GR371" s="678"/>
      <c r="GS371" s="678"/>
      <c r="GT371" s="678"/>
      <c r="GU371" s="678"/>
      <c r="GV371" s="678"/>
      <c r="GW371" s="678"/>
      <c r="GX371" s="678"/>
      <c r="GY371" s="678"/>
      <c r="GZ371" s="678"/>
      <c r="HA371" s="678"/>
      <c r="HB371" s="678"/>
      <c r="HC371" s="678"/>
      <c r="HD371" s="678"/>
      <c r="HE371" s="678"/>
      <c r="HF371" s="678"/>
      <c r="HG371" s="678"/>
      <c r="HH371" s="678"/>
      <c r="HI371" s="678"/>
      <c r="HJ371" s="678"/>
      <c r="HK371" s="678"/>
      <c r="HL371" s="678"/>
      <c r="HM371" s="678"/>
      <c r="HN371" s="678"/>
      <c r="HO371" s="678"/>
      <c r="HP371" s="678"/>
      <c r="HQ371" s="678"/>
      <c r="HR371" s="678"/>
      <c r="HS371" s="678"/>
      <c r="HT371" s="678"/>
      <c r="HU371" s="678"/>
      <c r="HV371" s="678"/>
      <c r="HW371" s="678"/>
      <c r="HX371" s="678"/>
      <c r="HY371" s="678"/>
      <c r="HZ371" s="678"/>
      <c r="IA371" s="678"/>
      <c r="IB371" s="678"/>
      <c r="IC371" s="678"/>
      <c r="ID371" s="678"/>
      <c r="IE371" s="678"/>
      <c r="IF371" s="678"/>
      <c r="IG371" s="678"/>
      <c r="IH371" s="678"/>
      <c r="II371" s="678"/>
      <c r="IJ371" s="678"/>
      <c r="IK371" s="678"/>
      <c r="IL371" s="678"/>
      <c r="IM371" s="678"/>
      <c r="IN371" s="678"/>
      <c r="IO371" s="678"/>
      <c r="IP371" s="678"/>
      <c r="IQ371" s="678"/>
      <c r="IR371" s="678"/>
      <c r="IS371" s="678"/>
      <c r="IT371" s="678"/>
      <c r="IU371" s="678"/>
      <c r="IV371" s="678"/>
      <c r="IW371" s="678"/>
      <c r="IX371" s="678"/>
      <c r="IY371" s="678"/>
      <c r="IZ371" s="678"/>
      <c r="JA371" s="678"/>
      <c r="JB371" s="678"/>
      <c r="JC371" s="678"/>
      <c r="JD371" s="678"/>
      <c r="JE371" s="678"/>
      <c r="JF371" s="678"/>
      <c r="JG371" s="678"/>
      <c r="JH371" s="678"/>
      <c r="JI371" s="678"/>
      <c r="JJ371" s="678"/>
      <c r="JK371" s="678"/>
      <c r="JL371" s="678"/>
      <c r="JM371" s="678"/>
      <c r="JN371" s="678"/>
      <c r="JO371" s="678"/>
      <c r="JP371" s="678"/>
      <c r="JQ371" s="678"/>
      <c r="JR371" s="678"/>
      <c r="JS371" s="678"/>
      <c r="JT371" s="678"/>
      <c r="JU371" s="678"/>
      <c r="JV371" s="678"/>
      <c r="JW371" s="678"/>
      <c r="JX371" s="678"/>
      <c r="JY371" s="678"/>
      <c r="JZ371" s="678"/>
      <c r="KA371" s="678"/>
      <c r="KB371" s="678"/>
      <c r="KC371" s="678"/>
      <c r="KD371" s="678"/>
      <c r="KE371" s="678"/>
      <c r="KF371" s="678"/>
      <c r="KG371" s="678"/>
      <c r="KH371" s="678"/>
      <c r="KI371" s="678"/>
      <c r="KJ371" s="678"/>
      <c r="KK371" s="678"/>
      <c r="KL371" s="678"/>
      <c r="KM371" s="678"/>
      <c r="KN371" s="678"/>
      <c r="KO371" s="678"/>
      <c r="KP371" s="678"/>
      <c r="KQ371" s="678"/>
      <c r="KR371" s="678"/>
      <c r="KS371" s="678"/>
      <c r="KT371" s="678"/>
      <c r="KU371" s="678"/>
      <c r="KV371" s="678"/>
      <c r="KW371" s="678"/>
      <c r="KX371" s="678"/>
      <c r="KY371" s="678"/>
      <c r="KZ371" s="678"/>
      <c r="LA371" s="678"/>
      <c r="LB371" s="678"/>
      <c r="LC371" s="678"/>
      <c r="LD371" s="678"/>
      <c r="LE371" s="678"/>
      <c r="LF371" s="678"/>
      <c r="LG371" s="678"/>
      <c r="LH371" s="678"/>
      <c r="LI371" s="678"/>
      <c r="LJ371" s="678"/>
      <c r="LK371" s="678"/>
      <c r="LL371" s="678"/>
      <c r="LM371" s="678"/>
      <c r="LN371" s="678"/>
      <c r="LO371" s="678"/>
      <c r="LP371" s="678"/>
      <c r="LQ371" s="678"/>
      <c r="LR371" s="678"/>
      <c r="LS371" s="678"/>
      <c r="LT371" s="678"/>
      <c r="LU371" s="678"/>
      <c r="LV371" s="678"/>
      <c r="LW371" s="678"/>
      <c r="LX371" s="678"/>
      <c r="LY371" s="678"/>
      <c r="LZ371" s="678"/>
      <c r="MA371" s="678"/>
      <c r="MB371" s="678"/>
      <c r="MC371" s="678"/>
      <c r="MD371" s="678"/>
      <c r="ME371" s="678"/>
      <c r="MF371" s="678"/>
      <c r="MG371" s="678"/>
      <c r="MH371" s="678"/>
      <c r="MI371" s="678"/>
      <c r="MJ371" s="678"/>
      <c r="MK371" s="678"/>
      <c r="ML371" s="678"/>
      <c r="MM371" s="678"/>
      <c r="MN371" s="678"/>
      <c r="MO371" s="678"/>
      <c r="MP371" s="678"/>
      <c r="MQ371" s="678"/>
      <c r="MR371" s="678"/>
      <c r="MS371" s="678"/>
      <c r="MT371" s="678"/>
      <c r="MU371" s="678"/>
      <c r="MV371" s="678"/>
      <c r="MW371" s="678"/>
      <c r="MX371" s="678"/>
      <c r="MY371" s="678"/>
      <c r="MZ371" s="678"/>
      <c r="NA371" s="678"/>
      <c r="NB371" s="678"/>
      <c r="NC371" s="678"/>
      <c r="ND371" s="678"/>
      <c r="NE371" s="678"/>
      <c r="NF371" s="678"/>
      <c r="NG371" s="678"/>
      <c r="NH371" s="678"/>
      <c r="NI371" s="678"/>
      <c r="NJ371" s="678"/>
      <c r="NK371" s="678"/>
      <c r="NL371" s="678"/>
      <c r="NM371" s="678"/>
      <c r="NN371" s="678"/>
      <c r="NO371" s="678"/>
      <c r="NP371" s="678"/>
      <c r="NQ371" s="678"/>
      <c r="NR371" s="678"/>
      <c r="NS371" s="678"/>
      <c r="NT371" s="678"/>
      <c r="NU371" s="678"/>
      <c r="NV371" s="678"/>
      <c r="NW371" s="678"/>
      <c r="NX371" s="678"/>
      <c r="NY371" s="678"/>
      <c r="NZ371" s="678"/>
      <c r="OA371" s="678"/>
      <c r="OB371" s="678"/>
      <c r="OC371" s="678"/>
      <c r="OD371" s="678"/>
      <c r="OE371" s="678"/>
      <c r="OF371" s="678"/>
      <c r="OG371" s="678"/>
      <c r="OH371" s="678"/>
      <c r="OI371" s="678"/>
      <c r="OJ371" s="678"/>
      <c r="OK371" s="678"/>
      <c r="OL371" s="678"/>
      <c r="OM371" s="678"/>
      <c r="ON371" s="678"/>
      <c r="OO371" s="678"/>
      <c r="OP371" s="678"/>
      <c r="OQ371" s="678"/>
      <c r="OR371" s="678"/>
      <c r="OS371" s="678"/>
      <c r="OT371" s="678"/>
      <c r="OU371" s="678"/>
      <c r="OV371" s="678"/>
      <c r="OW371" s="678"/>
      <c r="OX371" s="678"/>
      <c r="OY371" s="678"/>
      <c r="OZ371" s="678"/>
      <c r="PA371" s="678"/>
      <c r="PB371" s="678"/>
      <c r="PC371" s="678"/>
      <c r="PD371" s="678"/>
      <c r="PE371" s="678"/>
      <c r="PF371" s="678"/>
      <c r="PG371" s="678"/>
      <c r="PH371" s="678"/>
      <c r="PI371" s="678"/>
      <c r="PJ371" s="678"/>
      <c r="PK371" s="678"/>
      <c r="PL371" s="678"/>
      <c r="PM371" s="678"/>
      <c r="PN371" s="678"/>
      <c r="PO371" s="678"/>
      <c r="PP371" s="678"/>
      <c r="PQ371" s="678"/>
      <c r="PR371" s="678"/>
      <c r="PS371" s="678"/>
      <c r="PT371" s="678"/>
      <c r="PU371" s="678"/>
      <c r="PV371" s="678"/>
      <c r="PW371" s="678"/>
      <c r="PX371" s="678"/>
      <c r="PY371" s="678"/>
      <c r="PZ371" s="678"/>
      <c r="QA371" s="678"/>
      <c r="QB371" s="678"/>
      <c r="QC371" s="678"/>
      <c r="QD371" s="678"/>
      <c r="QE371" s="678"/>
      <c r="QF371" s="678"/>
      <c r="QG371" s="678"/>
      <c r="QH371" s="678"/>
      <c r="QI371" s="678"/>
      <c r="QJ371" s="678"/>
      <c r="QK371" s="678"/>
      <c r="QL371" s="678"/>
      <c r="QM371" s="678"/>
      <c r="QN371" s="678"/>
      <c r="QO371" s="678"/>
      <c r="QP371" s="678"/>
      <c r="QQ371" s="678"/>
      <c r="QR371" s="678"/>
      <c r="QS371" s="678"/>
      <c r="QT371" s="678"/>
      <c r="QU371" s="678"/>
      <c r="QV371" s="678"/>
      <c r="QW371" s="678"/>
      <c r="QX371" s="678"/>
      <c r="QY371" s="678"/>
      <c r="QZ371" s="678"/>
      <c r="RA371" s="678"/>
      <c r="RB371" s="678"/>
      <c r="RC371" s="678"/>
      <c r="RD371" s="678"/>
      <c r="RE371" s="678"/>
      <c r="RF371" s="678"/>
      <c r="RG371" s="678"/>
      <c r="RH371" s="678"/>
      <c r="RI371" s="678"/>
      <c r="RJ371" s="678"/>
      <c r="RK371" s="678"/>
      <c r="RL371" s="678"/>
      <c r="RM371" s="678"/>
      <c r="RN371" s="678"/>
      <c r="RO371" s="678"/>
      <c r="RP371" s="678"/>
      <c r="RQ371" s="678"/>
      <c r="RR371" s="678"/>
      <c r="RS371" s="678"/>
      <c r="RT371" s="678"/>
      <c r="RU371" s="678"/>
      <c r="RV371" s="678"/>
      <c r="RW371" s="678"/>
      <c r="RX371" s="678"/>
      <c r="RY371" s="678"/>
      <c r="RZ371" s="678"/>
      <c r="SA371" s="678"/>
      <c r="SB371" s="678"/>
      <c r="SC371" s="678"/>
      <c r="SD371" s="678"/>
      <c r="SE371" s="678"/>
      <c r="SF371" s="678"/>
      <c r="SG371" s="678"/>
      <c r="SH371" s="678"/>
      <c r="SI371" s="678"/>
      <c r="SJ371" s="678"/>
      <c r="SK371" s="678"/>
      <c r="SL371" s="678"/>
      <c r="SM371" s="678"/>
      <c r="SN371" s="678"/>
      <c r="SO371" s="678"/>
      <c r="SP371" s="678"/>
      <c r="SQ371" s="678"/>
      <c r="SR371" s="678"/>
      <c r="SS371" s="678"/>
      <c r="ST371" s="678"/>
      <c r="SU371" s="678"/>
      <c r="SV371" s="678"/>
      <c r="SW371" s="678"/>
      <c r="SX371" s="678"/>
      <c r="SY371" s="678"/>
      <c r="SZ371" s="678"/>
      <c r="TA371" s="678"/>
      <c r="TB371" s="678"/>
      <c r="TC371" s="678"/>
      <c r="TD371" s="678"/>
      <c r="TE371" s="678"/>
      <c r="TF371" s="678"/>
      <c r="TG371" s="678"/>
      <c r="TH371" s="678"/>
      <c r="TI371" s="678"/>
      <c r="TJ371" s="678"/>
      <c r="TK371" s="678"/>
      <c r="TL371" s="678"/>
      <c r="TM371" s="678"/>
      <c r="TN371" s="678"/>
      <c r="TO371" s="678"/>
      <c r="TP371" s="678"/>
      <c r="TQ371" s="678"/>
      <c r="TR371" s="678"/>
      <c r="TS371" s="678"/>
      <c r="TT371" s="678"/>
      <c r="TU371" s="678"/>
      <c r="TV371" s="678"/>
      <c r="TW371" s="678"/>
      <c r="TX371" s="678"/>
      <c r="TY371" s="678"/>
      <c r="TZ371" s="678"/>
      <c r="UA371" s="678"/>
      <c r="UB371" s="678"/>
      <c r="UC371" s="678"/>
      <c r="UD371" s="678"/>
      <c r="UE371" s="678"/>
      <c r="UF371" s="678"/>
      <c r="UG371" s="678"/>
      <c r="UH371" s="678"/>
      <c r="UI371" s="678"/>
      <c r="UJ371" s="678"/>
      <c r="UK371" s="678"/>
      <c r="UL371" s="678"/>
      <c r="UM371" s="678"/>
      <c r="UN371" s="678"/>
      <c r="UO371" s="678"/>
      <c r="UP371" s="678"/>
      <c r="UQ371" s="678"/>
      <c r="UR371" s="678"/>
      <c r="US371" s="678"/>
      <c r="UT371" s="678"/>
      <c r="UU371" s="678"/>
      <c r="UV371" s="678"/>
      <c r="UW371" s="678"/>
      <c r="UX371" s="678"/>
      <c r="UY371" s="678"/>
      <c r="UZ371" s="678"/>
      <c r="VA371" s="678"/>
      <c r="VB371" s="678"/>
      <c r="VC371" s="678"/>
      <c r="VD371" s="678"/>
      <c r="VE371" s="678"/>
      <c r="VF371" s="678"/>
      <c r="VG371" s="678"/>
      <c r="VH371" s="678"/>
      <c r="VI371" s="678"/>
      <c r="VJ371" s="678"/>
      <c r="VK371" s="678"/>
      <c r="VL371" s="678"/>
      <c r="VM371" s="678"/>
      <c r="VN371" s="678"/>
      <c r="VO371" s="678"/>
      <c r="VP371" s="678"/>
      <c r="VQ371" s="678"/>
      <c r="VR371" s="678"/>
      <c r="VS371" s="678"/>
      <c r="VT371" s="678"/>
      <c r="VU371" s="678"/>
      <c r="VV371" s="678"/>
      <c r="VW371" s="678"/>
      <c r="VX371" s="678"/>
      <c r="VY371" s="678"/>
      <c r="VZ371" s="678"/>
      <c r="WA371" s="678"/>
      <c r="WB371" s="678"/>
      <c r="WC371" s="678"/>
      <c r="WD371" s="678"/>
      <c r="WE371" s="678"/>
      <c r="WF371" s="678"/>
      <c r="WG371" s="678"/>
      <c r="WH371" s="678"/>
      <c r="WI371" s="678"/>
      <c r="WJ371" s="678"/>
      <c r="WK371" s="678"/>
      <c r="WL371" s="678"/>
      <c r="WM371" s="678"/>
      <c r="WN371" s="678"/>
      <c r="WO371" s="678"/>
      <c r="WP371" s="678"/>
      <c r="WQ371" s="678"/>
      <c r="WR371" s="678"/>
      <c r="WS371" s="678"/>
      <c r="WT371" s="678"/>
      <c r="WU371" s="678"/>
      <c r="WV371" s="678"/>
      <c r="WW371" s="678"/>
      <c r="WX371" s="678"/>
      <c r="WY371" s="678"/>
      <c r="WZ371" s="678"/>
      <c r="XA371" s="678"/>
      <c r="XB371" s="678"/>
      <c r="XC371" s="678"/>
      <c r="XD371" s="678"/>
      <c r="XE371" s="678"/>
      <c r="XF371" s="678"/>
      <c r="XG371" s="678"/>
      <c r="XH371" s="678"/>
      <c r="XI371" s="678"/>
      <c r="XJ371" s="678"/>
      <c r="XK371" s="678"/>
      <c r="XL371" s="678"/>
      <c r="XM371" s="678"/>
      <c r="XN371" s="678"/>
      <c r="XO371" s="678"/>
      <c r="XP371" s="678"/>
      <c r="XQ371" s="678"/>
      <c r="XR371" s="678"/>
      <c r="XS371" s="678"/>
      <c r="XT371" s="678"/>
      <c r="XU371" s="678"/>
      <c r="XV371" s="678"/>
      <c r="XW371" s="678"/>
      <c r="XX371" s="678"/>
      <c r="XY371" s="678"/>
      <c r="XZ371" s="678"/>
      <c r="YA371" s="678"/>
      <c r="YB371" s="678"/>
      <c r="YC371" s="678"/>
      <c r="YD371" s="678"/>
      <c r="YE371" s="678"/>
      <c r="YF371" s="678"/>
      <c r="YG371" s="678"/>
      <c r="YH371" s="678"/>
      <c r="YI371" s="678"/>
      <c r="YJ371" s="678"/>
      <c r="YK371" s="678"/>
      <c r="YL371" s="678"/>
      <c r="YM371" s="678"/>
      <c r="YN371" s="678"/>
      <c r="YO371" s="678"/>
      <c r="YP371" s="678"/>
      <c r="YQ371" s="678"/>
      <c r="YR371" s="678"/>
      <c r="YS371" s="678"/>
      <c r="YT371" s="678"/>
      <c r="YU371" s="678"/>
      <c r="YV371" s="678"/>
      <c r="YW371" s="678"/>
      <c r="YX371" s="678"/>
      <c r="YY371" s="678"/>
      <c r="YZ371" s="678"/>
      <c r="ZA371" s="678"/>
      <c r="ZB371" s="678"/>
      <c r="ZC371" s="678"/>
      <c r="ZD371" s="678"/>
      <c r="ZE371" s="678"/>
      <c r="ZF371" s="678"/>
      <c r="ZG371" s="678"/>
      <c r="ZH371" s="678"/>
      <c r="ZI371" s="678"/>
      <c r="ZJ371" s="678"/>
      <c r="ZK371" s="678"/>
      <c r="ZL371" s="678"/>
      <c r="ZM371" s="678"/>
      <c r="ZN371" s="678"/>
      <c r="ZO371" s="678"/>
      <c r="ZP371" s="678"/>
      <c r="ZQ371" s="678"/>
      <c r="ZR371" s="678"/>
      <c r="ZS371" s="678"/>
      <c r="ZT371" s="678"/>
      <c r="ZU371" s="678"/>
      <c r="ZV371" s="678"/>
      <c r="ZW371" s="678"/>
      <c r="ZX371" s="678"/>
      <c r="ZY371" s="678"/>
      <c r="ZZ371" s="678"/>
      <c r="AAA371" s="678"/>
      <c r="AAB371" s="678"/>
      <c r="AAC371" s="678"/>
      <c r="AAD371" s="678"/>
      <c r="AAE371" s="678"/>
      <c r="AAF371" s="678"/>
      <c r="AAG371" s="678"/>
      <c r="AAH371" s="678"/>
      <c r="AAI371" s="678"/>
      <c r="AAJ371" s="678"/>
      <c r="AAK371" s="678"/>
      <c r="AAL371" s="678"/>
      <c r="AAM371" s="678"/>
      <c r="AAN371" s="678"/>
      <c r="AAO371" s="678"/>
      <c r="AAP371" s="678"/>
      <c r="AAQ371" s="678"/>
      <c r="AAR371" s="678"/>
      <c r="AAS371" s="678"/>
      <c r="AAT371" s="678"/>
      <c r="AAU371" s="678"/>
      <c r="AAV371" s="678"/>
      <c r="AAW371" s="678"/>
      <c r="AAX371" s="678"/>
      <c r="AAY371" s="678"/>
      <c r="AAZ371" s="678"/>
      <c r="ABA371" s="678"/>
      <c r="ABB371" s="678"/>
      <c r="ABC371" s="678"/>
      <c r="ABD371" s="678"/>
      <c r="ABE371" s="678"/>
      <c r="ABF371" s="678"/>
      <c r="ABG371" s="678"/>
      <c r="ABH371" s="678"/>
      <c r="ABI371" s="678"/>
      <c r="ABJ371" s="678"/>
      <c r="ABK371" s="678"/>
      <c r="ABL371" s="678"/>
      <c r="ABM371" s="678"/>
      <c r="ABN371" s="678"/>
      <c r="ABO371" s="678"/>
      <c r="ABP371" s="678"/>
      <c r="ABQ371" s="678"/>
      <c r="ABR371" s="678"/>
      <c r="ABS371" s="678"/>
      <c r="ABT371" s="678"/>
      <c r="ABU371" s="678"/>
      <c r="ABV371" s="678"/>
      <c r="ABW371" s="678"/>
      <c r="ABX371" s="678"/>
      <c r="ABY371" s="678"/>
      <c r="ABZ371" s="678"/>
      <c r="ACA371" s="678"/>
      <c r="ACB371" s="678"/>
      <c r="ACC371" s="678"/>
      <c r="ACD371" s="678"/>
      <c r="ACE371" s="678"/>
      <c r="ACF371" s="678"/>
      <c r="ACG371" s="678"/>
      <c r="ACH371" s="678"/>
      <c r="ACI371" s="678"/>
      <c r="ACJ371" s="678"/>
      <c r="ACK371" s="678"/>
      <c r="ACL371" s="678"/>
      <c r="ACM371" s="678"/>
      <c r="ACN371" s="678"/>
      <c r="ACO371" s="678"/>
      <c r="ACP371" s="678"/>
      <c r="ACQ371" s="678"/>
      <c r="ACR371" s="678"/>
      <c r="ACS371" s="678"/>
      <c r="ACT371" s="678"/>
      <c r="ACU371" s="678"/>
      <c r="ACV371" s="678"/>
      <c r="ACW371" s="678"/>
      <c r="ACX371" s="678"/>
      <c r="ACY371" s="678"/>
      <c r="ACZ371" s="678"/>
      <c r="ADA371" s="678"/>
      <c r="ADB371" s="678"/>
      <c r="ADC371" s="678"/>
      <c r="ADD371" s="678"/>
      <c r="ADE371" s="678"/>
      <c r="ADF371" s="678"/>
      <c r="ADG371" s="678"/>
      <c r="ADH371" s="678"/>
      <c r="ADI371" s="678"/>
      <c r="ADJ371" s="678"/>
      <c r="ADK371" s="678"/>
      <c r="ADL371" s="678"/>
      <c r="ADM371" s="678"/>
      <c r="ADN371" s="678"/>
      <c r="ADO371" s="678"/>
      <c r="ADP371" s="678"/>
      <c r="ADQ371" s="678"/>
      <c r="ADR371" s="678"/>
      <c r="ADS371" s="678"/>
      <c r="ADT371" s="678"/>
      <c r="ADU371" s="678"/>
      <c r="ADV371" s="678"/>
      <c r="ADW371" s="678"/>
      <c r="ADX371" s="678"/>
      <c r="ADY371" s="678"/>
      <c r="ADZ371" s="678"/>
      <c r="AEA371" s="678"/>
      <c r="AEB371" s="678"/>
      <c r="AEC371" s="678"/>
      <c r="AED371" s="678"/>
      <c r="AEE371" s="678"/>
      <c r="AEF371" s="678"/>
      <c r="AEG371" s="678"/>
      <c r="AEH371" s="678"/>
      <c r="AEI371" s="678"/>
      <c r="AEJ371" s="678"/>
      <c r="AEK371" s="678"/>
      <c r="AEL371" s="678"/>
      <c r="AEM371" s="678"/>
      <c r="AEN371" s="678"/>
      <c r="AEO371" s="678"/>
      <c r="AEP371" s="678"/>
      <c r="AEQ371" s="678"/>
      <c r="AER371" s="678"/>
      <c r="AES371" s="678"/>
      <c r="AET371" s="678"/>
      <c r="AEU371" s="678"/>
      <c r="AEV371" s="678"/>
      <c r="AEW371" s="678"/>
      <c r="AEX371" s="678"/>
      <c r="AEY371" s="678"/>
      <c r="AEZ371" s="678"/>
      <c r="AFA371" s="678"/>
      <c r="AFB371" s="678"/>
      <c r="AFC371" s="678"/>
      <c r="AFD371" s="678"/>
      <c r="AFE371" s="678"/>
      <c r="AFF371" s="678"/>
      <c r="AFG371" s="678"/>
      <c r="AFH371" s="678"/>
      <c r="AFI371" s="678"/>
      <c r="AFJ371" s="678"/>
      <c r="AFK371" s="678"/>
      <c r="AFL371" s="678"/>
      <c r="AFM371" s="678"/>
      <c r="AFN371" s="678"/>
      <c r="AFO371" s="678"/>
      <c r="AFP371" s="678"/>
      <c r="AFQ371" s="678"/>
      <c r="AFR371" s="678"/>
      <c r="AFS371" s="678"/>
      <c r="AFT371" s="678"/>
      <c r="AFU371" s="678"/>
      <c r="AFV371" s="678"/>
      <c r="AFW371" s="678"/>
      <c r="AFX371" s="678"/>
      <c r="AFY371" s="678"/>
      <c r="AFZ371" s="678"/>
      <c r="AGA371" s="678"/>
      <c r="AGB371" s="678"/>
      <c r="AGC371" s="678"/>
      <c r="AGD371" s="678"/>
      <c r="AGE371" s="678"/>
      <c r="AGF371" s="678"/>
      <c r="AGG371" s="678"/>
      <c r="AGH371" s="678"/>
      <c r="AGI371" s="678"/>
      <c r="AGJ371" s="678"/>
      <c r="AGK371" s="678"/>
      <c r="AGL371" s="678"/>
      <c r="AGM371" s="678"/>
      <c r="AGN371" s="678"/>
      <c r="AGO371" s="678"/>
      <c r="AGP371" s="678"/>
      <c r="AGQ371" s="678"/>
      <c r="AGR371" s="678"/>
      <c r="AGS371" s="678"/>
      <c r="AGT371" s="678"/>
      <c r="AGU371" s="678"/>
      <c r="AGV371" s="678"/>
      <c r="AGW371" s="678"/>
      <c r="AGX371" s="678"/>
      <c r="AGY371" s="678"/>
      <c r="AGZ371" s="678"/>
      <c r="AHA371" s="678"/>
      <c r="AHB371" s="678"/>
      <c r="AHC371" s="678"/>
      <c r="AHD371" s="678"/>
      <c r="AHE371" s="678"/>
      <c r="AHF371" s="678"/>
      <c r="AHG371" s="678"/>
      <c r="AHH371" s="678"/>
      <c r="AHI371" s="678"/>
      <c r="AHJ371" s="678"/>
      <c r="AHK371" s="678"/>
      <c r="AHL371" s="678"/>
      <c r="AHM371" s="678"/>
      <c r="AHN371" s="678"/>
      <c r="AHO371" s="678"/>
      <c r="AHP371" s="678"/>
      <c r="AHQ371" s="678"/>
      <c r="AHR371" s="678"/>
      <c r="AHS371" s="678"/>
      <c r="AHT371" s="678"/>
      <c r="AHU371" s="678"/>
      <c r="AHV371" s="678"/>
      <c r="AHW371" s="678"/>
      <c r="AHX371" s="678"/>
      <c r="AHY371" s="678"/>
      <c r="AHZ371" s="678"/>
      <c r="AIA371" s="678"/>
      <c r="AIB371" s="678"/>
      <c r="AIC371" s="678"/>
      <c r="AID371" s="678"/>
      <c r="AIE371" s="678"/>
      <c r="AIF371" s="678"/>
      <c r="AIG371" s="678"/>
      <c r="AIH371" s="678"/>
      <c r="AII371" s="678"/>
      <c r="AIJ371" s="678"/>
      <c r="AIK371" s="678"/>
      <c r="AIL371" s="678"/>
      <c r="AIM371" s="678"/>
      <c r="AIN371" s="678"/>
      <c r="AIO371" s="678"/>
      <c r="AIP371" s="678"/>
      <c r="AIQ371" s="678"/>
      <c r="AIR371" s="678"/>
      <c r="AIS371" s="678"/>
      <c r="AIT371" s="678"/>
      <c r="AIU371" s="678"/>
      <c r="AIV371" s="678"/>
      <c r="AIW371" s="678"/>
      <c r="AIX371" s="678"/>
      <c r="AIY371" s="678"/>
      <c r="AIZ371" s="678"/>
      <c r="AJA371" s="678"/>
      <c r="AJB371" s="678"/>
      <c r="AJC371" s="678"/>
      <c r="AJD371" s="678"/>
      <c r="AJE371" s="678"/>
      <c r="AJF371" s="678"/>
      <c r="AJG371" s="678"/>
      <c r="AJH371" s="678"/>
      <c r="AJI371" s="678"/>
      <c r="AJJ371" s="678"/>
      <c r="AJK371" s="678"/>
      <c r="AJL371" s="678"/>
      <c r="AJM371" s="678"/>
      <c r="AJN371" s="678"/>
      <c r="AJO371" s="678"/>
      <c r="AJP371" s="678"/>
      <c r="AJQ371" s="678"/>
      <c r="AJR371" s="678"/>
      <c r="AJS371" s="678"/>
      <c r="AJT371" s="678"/>
      <c r="AJU371" s="678"/>
      <c r="AJV371" s="678"/>
      <c r="AJW371" s="678"/>
      <c r="AJX371" s="678"/>
      <c r="AJY371" s="678"/>
      <c r="AJZ371" s="678"/>
      <c r="AKA371" s="678"/>
      <c r="AKB371" s="678"/>
      <c r="AKC371" s="678"/>
      <c r="AKD371" s="678"/>
      <c r="AKE371" s="678"/>
      <c r="AKF371" s="678"/>
      <c r="AKG371" s="678"/>
      <c r="AKH371" s="678"/>
      <c r="AKI371" s="678"/>
      <c r="AKJ371" s="678"/>
      <c r="AKK371" s="678"/>
      <c r="AKL371" s="678"/>
      <c r="AKM371" s="678"/>
      <c r="AKN371" s="678"/>
      <c r="AKO371" s="678"/>
      <c r="AKP371" s="678"/>
      <c r="AKQ371" s="678"/>
      <c r="AKR371" s="678"/>
      <c r="AKS371" s="678"/>
      <c r="AKT371" s="678"/>
      <c r="AKU371" s="678"/>
      <c r="AKV371" s="678"/>
      <c r="AKW371" s="678"/>
      <c r="AKX371" s="678"/>
      <c r="AKY371" s="678"/>
      <c r="AKZ371" s="678"/>
      <c r="ALA371" s="678"/>
      <c r="ALB371" s="678"/>
      <c r="ALC371" s="678"/>
      <c r="ALD371" s="678"/>
      <c r="ALE371" s="678"/>
      <c r="ALF371" s="678"/>
      <c r="ALG371" s="678"/>
      <c r="ALH371" s="678"/>
      <c r="ALI371" s="678"/>
      <c r="ALJ371" s="678"/>
      <c r="ALK371" s="678"/>
      <c r="ALL371" s="678"/>
      <c r="ALM371" s="678"/>
      <c r="ALN371" s="678"/>
      <c r="ALO371" s="678"/>
      <c r="ALP371" s="678"/>
      <c r="ALQ371" s="678"/>
      <c r="ALR371" s="678"/>
      <c r="ALS371" s="678"/>
      <c r="ALT371" s="678"/>
      <c r="ALU371" s="678"/>
      <c r="ALV371" s="678"/>
      <c r="ALW371" s="678"/>
      <c r="ALX371" s="678"/>
      <c r="ALY371" s="678"/>
      <c r="ALZ371" s="678"/>
      <c r="AMA371" s="678"/>
      <c r="AMB371" s="678"/>
      <c r="AMC371" s="678"/>
      <c r="AMD371" s="678"/>
      <c r="AME371" s="678"/>
      <c r="AMF371" s="678"/>
      <c r="AMG371" s="678"/>
      <c r="AMH371" s="678"/>
      <c r="AMI371" s="678"/>
      <c r="AMJ371" s="678"/>
      <c r="AMK371" s="678"/>
      <c r="AML371" s="678"/>
      <c r="AMM371" s="678"/>
      <c r="AMN371" s="678"/>
      <c r="AMO371" s="678"/>
      <c r="AMP371" s="678"/>
      <c r="AMQ371" s="678"/>
      <c r="AMR371" s="678"/>
      <c r="AMS371" s="678"/>
      <c r="AMT371" s="678"/>
      <c r="AMU371" s="678"/>
      <c r="AMV371" s="678"/>
      <c r="AMW371" s="678"/>
      <c r="AMX371" s="678"/>
      <c r="AMY371" s="678"/>
      <c r="AMZ371" s="678"/>
      <c r="ANA371" s="678"/>
      <c r="ANB371" s="678"/>
      <c r="ANC371" s="678"/>
      <c r="AND371" s="678"/>
      <c r="ANE371" s="678"/>
      <c r="ANF371" s="678"/>
      <c r="ANG371" s="678"/>
      <c r="ANH371" s="678"/>
      <c r="ANI371" s="678"/>
      <c r="ANJ371" s="678"/>
      <c r="ANK371" s="678"/>
      <c r="ANL371" s="678"/>
      <c r="ANM371" s="678"/>
      <c r="ANN371" s="678"/>
      <c r="ANO371" s="678"/>
      <c r="ANP371" s="678"/>
      <c r="ANQ371" s="678"/>
      <c r="ANR371" s="678"/>
      <c r="ANS371" s="678"/>
      <c r="ANT371" s="678"/>
      <c r="ANU371" s="678"/>
      <c r="ANV371" s="678"/>
      <c r="ANW371" s="678"/>
      <c r="ANX371" s="678"/>
      <c r="ANY371" s="678"/>
      <c r="ANZ371" s="678"/>
      <c r="AOA371" s="678"/>
      <c r="AOB371" s="678"/>
      <c r="AOC371" s="678"/>
      <c r="AOD371" s="678"/>
      <c r="AOE371" s="678"/>
      <c r="AOF371" s="678"/>
      <c r="AOG371" s="678"/>
      <c r="AOH371" s="678"/>
      <c r="AOI371" s="678"/>
      <c r="AOJ371" s="678"/>
      <c r="AOK371" s="678"/>
      <c r="AOL371" s="678"/>
      <c r="AOM371" s="678"/>
      <c r="AON371" s="678"/>
      <c r="AOO371" s="678"/>
      <c r="AOP371" s="678"/>
      <c r="AOQ371" s="678"/>
      <c r="AOR371" s="678"/>
      <c r="AOS371" s="678"/>
      <c r="AOT371" s="678"/>
      <c r="AOU371" s="678"/>
      <c r="AOV371" s="678"/>
      <c r="AOW371" s="678"/>
      <c r="AOX371" s="678"/>
      <c r="AOY371" s="678"/>
      <c r="AOZ371" s="678"/>
      <c r="APA371" s="678"/>
      <c r="APB371" s="678"/>
      <c r="APC371" s="678"/>
      <c r="APD371" s="678"/>
      <c r="APE371" s="678"/>
      <c r="APF371" s="678"/>
      <c r="APG371" s="678"/>
      <c r="APH371" s="678"/>
      <c r="API371" s="678"/>
      <c r="APJ371" s="678"/>
      <c r="APK371" s="678"/>
      <c r="APL371" s="678"/>
      <c r="APM371" s="678"/>
      <c r="APN371" s="678"/>
      <c r="APO371" s="678"/>
      <c r="APP371" s="678"/>
      <c r="APQ371" s="678"/>
      <c r="APR371" s="678"/>
      <c r="APS371" s="678"/>
      <c r="APT371" s="678"/>
      <c r="APU371" s="678"/>
      <c r="APV371" s="678"/>
      <c r="APW371" s="678"/>
      <c r="APX371" s="678"/>
      <c r="APY371" s="678"/>
      <c r="APZ371" s="678"/>
      <c r="AQA371" s="678"/>
      <c r="AQB371" s="678"/>
      <c r="AQC371" s="678"/>
      <c r="AQD371" s="678"/>
      <c r="AQE371" s="678"/>
      <c r="AQF371" s="678"/>
      <c r="AQG371" s="678"/>
      <c r="AQH371" s="678"/>
      <c r="AQI371" s="678"/>
      <c r="AQJ371" s="678"/>
      <c r="AQK371" s="678"/>
      <c r="AQL371" s="678"/>
      <c r="AQM371" s="678"/>
      <c r="AQN371" s="678"/>
      <c r="AQO371" s="678"/>
      <c r="AQP371" s="678"/>
      <c r="AQQ371" s="678"/>
      <c r="AQR371" s="678"/>
      <c r="AQS371" s="678"/>
      <c r="AQT371" s="678"/>
      <c r="AQU371" s="678"/>
      <c r="AQV371" s="678"/>
      <c r="AQW371" s="678"/>
      <c r="AQX371" s="678"/>
      <c r="AQY371" s="678"/>
      <c r="AQZ371" s="678"/>
      <c r="ARA371" s="678"/>
      <c r="ARB371" s="678"/>
      <c r="ARC371" s="678"/>
      <c r="ARD371" s="678"/>
      <c r="ARE371" s="678"/>
      <c r="ARF371" s="678"/>
      <c r="ARG371" s="678"/>
      <c r="ARH371" s="678"/>
      <c r="ARI371" s="678"/>
      <c r="ARJ371" s="678"/>
      <c r="ARK371" s="678"/>
      <c r="ARL371" s="678"/>
      <c r="ARM371" s="678"/>
      <c r="ARN371" s="678"/>
      <c r="ARO371" s="678"/>
      <c r="ARP371" s="678"/>
      <c r="ARQ371" s="678"/>
      <c r="ARR371" s="678"/>
      <c r="ARS371" s="678"/>
      <c r="ART371" s="678"/>
      <c r="ARU371" s="678"/>
      <c r="ARV371" s="678"/>
      <c r="ARW371" s="678"/>
      <c r="ARX371" s="678"/>
      <c r="ARY371" s="678"/>
      <c r="ARZ371" s="678"/>
      <c r="ASA371" s="678"/>
      <c r="ASB371" s="678"/>
      <c r="ASC371" s="678"/>
      <c r="ASD371" s="678"/>
      <c r="ASE371" s="678"/>
      <c r="ASF371" s="678"/>
      <c r="ASG371" s="678"/>
      <c r="ASH371" s="678"/>
      <c r="ASI371" s="678"/>
      <c r="ASJ371" s="678"/>
      <c r="ASK371" s="678"/>
      <c r="ASL371" s="678"/>
      <c r="ASM371" s="678"/>
      <c r="ASN371" s="678"/>
      <c r="ASO371" s="678"/>
      <c r="ASP371" s="678"/>
      <c r="ASQ371" s="678"/>
      <c r="ASR371" s="678"/>
      <c r="ASS371" s="678"/>
      <c r="AST371" s="678"/>
      <c r="ASU371" s="678"/>
      <c r="ASV371" s="678"/>
      <c r="ASW371" s="678"/>
      <c r="ASX371" s="678"/>
      <c r="ASY371" s="678"/>
      <c r="ASZ371" s="678"/>
      <c r="ATA371" s="678"/>
      <c r="ATB371" s="678"/>
      <c r="ATC371" s="678"/>
      <c r="ATD371" s="678"/>
      <c r="ATE371" s="678"/>
      <c r="ATF371" s="678"/>
      <c r="ATG371" s="678"/>
      <c r="ATH371" s="678"/>
      <c r="ATI371" s="678"/>
      <c r="ATJ371" s="678"/>
      <c r="ATK371" s="678"/>
      <c r="ATL371" s="678"/>
      <c r="ATM371" s="678"/>
      <c r="ATN371" s="678"/>
      <c r="ATO371" s="678"/>
      <c r="ATP371" s="678"/>
      <c r="ATQ371" s="678"/>
      <c r="ATR371" s="678"/>
      <c r="ATS371" s="678"/>
      <c r="ATT371" s="678"/>
      <c r="ATU371" s="678"/>
      <c r="ATV371" s="678"/>
      <c r="ATW371" s="678"/>
      <c r="ATX371" s="678"/>
      <c r="ATY371" s="678"/>
      <c r="ATZ371" s="678"/>
      <c r="AUA371" s="678"/>
      <c r="AUB371" s="678"/>
      <c r="AUC371" s="678"/>
      <c r="AUD371" s="678"/>
      <c r="AUE371" s="678"/>
      <c r="AUF371" s="678"/>
      <c r="AUG371" s="678"/>
      <c r="AUH371" s="678"/>
      <c r="AUI371" s="678"/>
      <c r="AUJ371" s="678"/>
      <c r="AUK371" s="678"/>
      <c r="AUL371" s="678"/>
      <c r="AUM371" s="678"/>
      <c r="AUN371" s="678"/>
      <c r="AUO371" s="678"/>
      <c r="AUP371" s="678"/>
      <c r="AUQ371" s="678"/>
      <c r="AUR371" s="678"/>
      <c r="AUS371" s="678"/>
      <c r="AUT371" s="678"/>
      <c r="AUU371" s="678"/>
      <c r="AUV371" s="678"/>
      <c r="AUW371" s="678"/>
      <c r="AUX371" s="678"/>
      <c r="AUY371" s="678"/>
      <c r="AUZ371" s="678"/>
      <c r="AVA371" s="678"/>
      <c r="AVB371" s="678"/>
      <c r="AVC371" s="678"/>
      <c r="AVD371" s="678"/>
      <c r="AVE371" s="678"/>
      <c r="AVF371" s="678"/>
      <c r="AVG371" s="678"/>
      <c r="AVH371" s="678"/>
      <c r="AVI371" s="678"/>
      <c r="AVJ371" s="678"/>
      <c r="AVK371" s="678"/>
      <c r="AVL371" s="678"/>
      <c r="AVM371" s="678"/>
      <c r="AVN371" s="678"/>
      <c r="AVO371" s="678"/>
      <c r="AVP371" s="678"/>
      <c r="AVQ371" s="678"/>
      <c r="AVR371" s="678"/>
      <c r="AVS371" s="678"/>
      <c r="AVT371" s="678"/>
      <c r="AVU371" s="678"/>
      <c r="AVV371" s="678"/>
      <c r="AVW371" s="678"/>
      <c r="AVX371" s="678"/>
      <c r="AVY371" s="678"/>
      <c r="AVZ371" s="678"/>
      <c r="AWA371" s="678"/>
      <c r="AWB371" s="678"/>
      <c r="AWC371" s="678"/>
      <c r="AWD371" s="678"/>
      <c r="AWE371" s="678"/>
      <c r="AWF371" s="678"/>
      <c r="AWG371" s="678"/>
      <c r="AWH371" s="678"/>
      <c r="AWI371" s="678"/>
      <c r="AWJ371" s="678"/>
      <c r="AWK371" s="678"/>
      <c r="AWL371" s="678"/>
      <c r="AWM371" s="678"/>
      <c r="AWN371" s="678"/>
      <c r="AWO371" s="678"/>
      <c r="AWP371" s="678"/>
      <c r="AWQ371" s="678"/>
      <c r="AWR371" s="678"/>
      <c r="AWS371" s="678"/>
      <c r="AWT371" s="678"/>
      <c r="AWU371" s="678"/>
      <c r="AWV371" s="678"/>
      <c r="AWW371" s="678"/>
      <c r="AWX371" s="678"/>
      <c r="AWY371" s="678"/>
      <c r="AWZ371" s="678"/>
      <c r="AXA371" s="678"/>
      <c r="AXB371" s="678"/>
      <c r="AXC371" s="678"/>
      <c r="AXD371" s="678"/>
      <c r="AXE371" s="678"/>
      <c r="AXF371" s="678"/>
      <c r="AXG371" s="678"/>
      <c r="AXH371" s="678"/>
      <c r="AXI371" s="678"/>
      <c r="AXJ371" s="678"/>
      <c r="AXK371" s="678"/>
      <c r="AXL371" s="678"/>
      <c r="AXM371" s="678"/>
      <c r="AXN371" s="678"/>
      <c r="AXO371" s="678"/>
      <c r="AXP371" s="678"/>
      <c r="AXQ371" s="678"/>
      <c r="AXR371" s="678"/>
      <c r="AXS371" s="678"/>
      <c r="AXT371" s="678"/>
      <c r="AXU371" s="678"/>
      <c r="AXV371" s="678"/>
      <c r="AXW371" s="678"/>
      <c r="AXX371" s="678"/>
      <c r="AXY371" s="678"/>
      <c r="AXZ371" s="678"/>
      <c r="AYA371" s="678"/>
      <c r="AYB371" s="678"/>
      <c r="AYC371" s="678"/>
      <c r="AYD371" s="678"/>
      <c r="AYE371" s="678"/>
      <c r="AYF371" s="678"/>
      <c r="AYG371" s="678"/>
      <c r="AYH371" s="678"/>
      <c r="AYI371" s="678"/>
      <c r="AYJ371" s="678"/>
      <c r="AYK371" s="678"/>
      <c r="AYL371" s="678"/>
      <c r="AYM371" s="678"/>
      <c r="AYN371" s="678"/>
      <c r="AYO371" s="678"/>
      <c r="AYP371" s="678"/>
      <c r="AYQ371" s="678"/>
      <c r="AYR371" s="678"/>
      <c r="AYS371" s="678"/>
      <c r="AYT371" s="678"/>
      <c r="AYU371" s="678"/>
      <c r="AYV371" s="678"/>
      <c r="AYW371" s="678"/>
      <c r="AYX371" s="678"/>
      <c r="AYY371" s="678"/>
      <c r="AYZ371" s="678"/>
      <c r="AZA371" s="678"/>
      <c r="AZB371" s="678"/>
      <c r="AZC371" s="678"/>
      <c r="AZD371" s="678"/>
      <c r="AZE371" s="678"/>
      <c r="AZF371" s="678"/>
      <c r="AZG371" s="678"/>
      <c r="AZH371" s="678"/>
      <c r="AZI371" s="678"/>
      <c r="AZJ371" s="678"/>
      <c r="AZK371" s="678"/>
      <c r="AZL371" s="678"/>
      <c r="AZM371" s="678"/>
      <c r="AZN371" s="678"/>
      <c r="AZO371" s="678"/>
      <c r="AZP371" s="678"/>
      <c r="AZQ371" s="678"/>
      <c r="AZR371" s="678"/>
      <c r="AZS371" s="678"/>
      <c r="AZT371" s="678"/>
      <c r="AZU371" s="678"/>
      <c r="AZV371" s="678"/>
      <c r="AZW371" s="678"/>
      <c r="AZX371" s="678"/>
      <c r="AZY371" s="678"/>
      <c r="AZZ371" s="678"/>
      <c r="BAA371" s="678"/>
      <c r="BAB371" s="678"/>
      <c r="BAC371" s="678"/>
      <c r="BAD371" s="678"/>
      <c r="BAE371" s="678"/>
      <c r="BAF371" s="678"/>
      <c r="BAG371" s="678"/>
      <c r="BAH371" s="678"/>
      <c r="BAI371" s="678"/>
      <c r="BAJ371" s="678"/>
      <c r="BAK371" s="678"/>
      <c r="BAL371" s="678"/>
      <c r="BAM371" s="678"/>
      <c r="BAN371" s="678"/>
      <c r="BAO371" s="678"/>
      <c r="BAP371" s="678"/>
      <c r="BAQ371" s="678"/>
      <c r="BAR371" s="678"/>
      <c r="BAS371" s="678"/>
      <c r="BAT371" s="678"/>
      <c r="BAU371" s="678"/>
      <c r="BAV371" s="678"/>
      <c r="BAW371" s="678"/>
      <c r="BAX371" s="678"/>
      <c r="BAY371" s="678"/>
      <c r="BAZ371" s="678"/>
      <c r="BBA371" s="678"/>
      <c r="BBB371" s="678"/>
      <c r="BBC371" s="678"/>
      <c r="BBD371" s="678"/>
      <c r="BBE371" s="678"/>
      <c r="BBF371" s="678"/>
      <c r="BBG371" s="678"/>
      <c r="BBH371" s="678"/>
      <c r="BBI371" s="678"/>
      <c r="BBJ371" s="678"/>
      <c r="BBK371" s="678"/>
      <c r="BBL371" s="678"/>
      <c r="BBM371" s="678"/>
      <c r="BBN371" s="678"/>
      <c r="BBO371" s="678"/>
      <c r="BBP371" s="678"/>
      <c r="BBQ371" s="678"/>
      <c r="BBR371" s="678"/>
      <c r="BBS371" s="678"/>
      <c r="BBT371" s="678"/>
      <c r="BBU371" s="678"/>
      <c r="BBV371" s="678"/>
      <c r="BBW371" s="678"/>
      <c r="BBX371" s="678"/>
      <c r="BBY371" s="678"/>
      <c r="BBZ371" s="678"/>
      <c r="BCA371" s="678"/>
      <c r="BCB371" s="678"/>
      <c r="BCC371" s="678"/>
      <c r="BCD371" s="678"/>
      <c r="BCE371" s="678"/>
      <c r="BCF371" s="678"/>
      <c r="BCG371" s="678"/>
      <c r="BCH371" s="678"/>
      <c r="BCI371" s="678"/>
      <c r="BCJ371" s="678"/>
      <c r="BCK371" s="678"/>
      <c r="BCL371" s="678"/>
      <c r="BCM371" s="678"/>
      <c r="BCN371" s="678"/>
      <c r="BCO371" s="678"/>
      <c r="BCP371" s="678"/>
      <c r="BCQ371" s="678"/>
      <c r="BCR371" s="678"/>
      <c r="BCS371" s="678"/>
      <c r="BCT371" s="678"/>
      <c r="BCU371" s="678"/>
      <c r="BCV371" s="678"/>
      <c r="BCW371" s="678"/>
      <c r="BCX371" s="678"/>
      <c r="BCY371" s="678"/>
      <c r="BCZ371" s="678"/>
      <c r="BDA371" s="678"/>
      <c r="BDB371" s="678"/>
      <c r="BDC371" s="678"/>
      <c r="BDD371" s="678"/>
      <c r="BDE371" s="678"/>
      <c r="BDF371" s="678"/>
      <c r="BDG371" s="678"/>
      <c r="BDH371" s="678"/>
      <c r="BDI371" s="678"/>
      <c r="BDJ371" s="678"/>
      <c r="BDK371" s="678"/>
      <c r="BDL371" s="678"/>
      <c r="BDM371" s="678"/>
      <c r="BDN371" s="678"/>
      <c r="BDO371" s="678"/>
      <c r="BDP371" s="678"/>
      <c r="BDQ371" s="678"/>
      <c r="BDR371" s="678"/>
      <c r="BDS371" s="678"/>
      <c r="BDT371" s="678"/>
      <c r="BDU371" s="678"/>
      <c r="BDV371" s="678"/>
      <c r="BDW371" s="678"/>
      <c r="BDX371" s="678"/>
      <c r="BDY371" s="678"/>
      <c r="BDZ371" s="678"/>
      <c r="BEA371" s="678"/>
      <c r="BEB371" s="678"/>
      <c r="BEC371" s="678"/>
      <c r="BED371" s="678"/>
      <c r="BEE371" s="678"/>
      <c r="BEF371" s="678"/>
      <c r="BEG371" s="678"/>
      <c r="BEH371" s="678"/>
      <c r="BEI371" s="678"/>
      <c r="BEJ371" s="678"/>
      <c r="BEK371" s="678"/>
      <c r="BEL371" s="678"/>
      <c r="BEM371" s="678"/>
      <c r="BEN371" s="678"/>
      <c r="BEO371" s="678"/>
      <c r="BEP371" s="678"/>
      <c r="BEQ371" s="678"/>
      <c r="BER371" s="678"/>
      <c r="BES371" s="678"/>
      <c r="BET371" s="678"/>
      <c r="BEU371" s="678"/>
      <c r="BEV371" s="678"/>
      <c r="BEW371" s="678"/>
      <c r="BEX371" s="678"/>
      <c r="BEY371" s="678"/>
      <c r="BEZ371" s="678"/>
      <c r="BFA371" s="678"/>
      <c r="BFB371" s="678"/>
      <c r="BFC371" s="678"/>
      <c r="BFD371" s="678"/>
      <c r="BFE371" s="678"/>
      <c r="BFF371" s="678"/>
      <c r="BFG371" s="678"/>
      <c r="BFH371" s="678"/>
      <c r="BFI371" s="678"/>
      <c r="BFJ371" s="678"/>
      <c r="BFK371" s="678"/>
      <c r="BFL371" s="678"/>
      <c r="BFM371" s="678"/>
      <c r="BFN371" s="678"/>
      <c r="BFO371" s="678"/>
      <c r="BFP371" s="678"/>
      <c r="BFQ371" s="678"/>
      <c r="BFR371" s="678"/>
      <c r="BFS371" s="678"/>
      <c r="BFT371" s="678"/>
      <c r="BFU371" s="678"/>
      <c r="BFV371" s="678"/>
      <c r="BFW371" s="678"/>
      <c r="BFX371" s="678"/>
      <c r="BFY371" s="678"/>
      <c r="BFZ371" s="678"/>
      <c r="BGA371" s="678"/>
      <c r="BGB371" s="678"/>
      <c r="BGC371" s="678"/>
      <c r="BGD371" s="678"/>
      <c r="BGE371" s="678"/>
      <c r="BGF371" s="678"/>
      <c r="BGG371" s="678"/>
      <c r="BGH371" s="678"/>
      <c r="BGI371" s="678"/>
      <c r="BGJ371" s="678"/>
      <c r="BGK371" s="678"/>
      <c r="BGL371" s="678"/>
      <c r="BGM371" s="678"/>
      <c r="BGN371" s="678"/>
      <c r="BGO371" s="678"/>
      <c r="BGP371" s="678"/>
      <c r="BGQ371" s="678"/>
      <c r="BGR371" s="678"/>
      <c r="BGS371" s="678"/>
      <c r="BGT371" s="678"/>
      <c r="BGU371" s="678"/>
      <c r="BGV371" s="678"/>
      <c r="BGW371" s="678"/>
      <c r="BGX371" s="678"/>
      <c r="BGY371" s="678"/>
      <c r="BGZ371" s="678"/>
      <c r="BHA371" s="678"/>
      <c r="BHB371" s="678"/>
      <c r="BHC371" s="678"/>
      <c r="BHD371" s="678"/>
      <c r="BHE371" s="678"/>
      <c r="BHF371" s="678"/>
      <c r="BHG371" s="678"/>
      <c r="BHH371" s="678"/>
      <c r="BHI371" s="678"/>
      <c r="BHJ371" s="678"/>
      <c r="BHK371" s="678"/>
      <c r="BHL371" s="678"/>
      <c r="BHM371" s="678"/>
      <c r="BHN371" s="678"/>
      <c r="BHO371" s="678"/>
      <c r="BHP371" s="678"/>
      <c r="BHQ371" s="678"/>
      <c r="BHR371" s="678"/>
      <c r="BHS371" s="678"/>
      <c r="BHT371" s="678"/>
      <c r="BHU371" s="678"/>
      <c r="BHV371" s="678"/>
      <c r="BHW371" s="678"/>
      <c r="BHX371" s="678"/>
      <c r="BHY371" s="678"/>
      <c r="BHZ371" s="678"/>
      <c r="BIA371" s="678"/>
      <c r="BIB371" s="678"/>
      <c r="BIC371" s="678"/>
      <c r="BID371" s="678"/>
      <c r="BIE371" s="678"/>
      <c r="BIF371" s="678"/>
      <c r="BIG371" s="678"/>
      <c r="BIH371" s="678"/>
      <c r="BII371" s="678"/>
      <c r="BIJ371" s="678"/>
      <c r="BIK371" s="678"/>
      <c r="BIL371" s="678"/>
      <c r="BIM371" s="678"/>
      <c r="BIN371" s="678"/>
      <c r="BIO371" s="678"/>
      <c r="BIP371" s="678"/>
      <c r="BIQ371" s="678"/>
      <c r="BIR371" s="678"/>
      <c r="BIS371" s="678"/>
      <c r="BIT371" s="678"/>
      <c r="BIU371" s="678"/>
      <c r="BIV371" s="678"/>
      <c r="BIW371" s="678"/>
      <c r="BIX371" s="678"/>
      <c r="BIY371" s="678"/>
      <c r="BIZ371" s="678"/>
      <c r="BJA371" s="678"/>
      <c r="BJB371" s="678"/>
      <c r="BJC371" s="678"/>
      <c r="BJD371" s="678"/>
      <c r="BJE371" s="678"/>
      <c r="BJF371" s="678"/>
      <c r="BJG371" s="678"/>
      <c r="BJH371" s="678"/>
      <c r="BJI371" s="678"/>
      <c r="BJJ371" s="678"/>
      <c r="BJK371" s="678"/>
      <c r="BJL371" s="678"/>
      <c r="BJM371" s="678"/>
      <c r="BJN371" s="678"/>
      <c r="BJO371" s="678"/>
      <c r="BJP371" s="678"/>
      <c r="BJQ371" s="678"/>
      <c r="BJR371" s="678"/>
      <c r="BJS371" s="678"/>
      <c r="BJT371" s="678"/>
      <c r="BJU371" s="678"/>
      <c r="BJV371" s="678"/>
      <c r="BJW371" s="678"/>
      <c r="BJX371" s="678"/>
      <c r="BJY371" s="678"/>
      <c r="BJZ371" s="678"/>
      <c r="BKA371" s="678"/>
      <c r="BKB371" s="678"/>
      <c r="BKC371" s="678"/>
      <c r="BKD371" s="678"/>
      <c r="BKE371" s="678"/>
      <c r="BKF371" s="678"/>
      <c r="BKG371" s="678"/>
      <c r="BKH371" s="678"/>
      <c r="BKI371" s="678"/>
      <c r="BKJ371" s="678"/>
      <c r="BKK371" s="678"/>
      <c r="BKL371" s="678"/>
      <c r="BKM371" s="678"/>
      <c r="BKN371" s="678"/>
      <c r="BKO371" s="678"/>
      <c r="BKP371" s="678"/>
      <c r="BKQ371" s="678"/>
      <c r="BKR371" s="678"/>
      <c r="BKS371" s="678"/>
      <c r="BKT371" s="678"/>
      <c r="BKU371" s="678"/>
      <c r="BKV371" s="678"/>
      <c r="BKW371" s="678"/>
      <c r="BKX371" s="678"/>
      <c r="BKY371" s="678"/>
      <c r="BKZ371" s="678"/>
      <c r="BLA371" s="678"/>
      <c r="BLB371" s="678"/>
      <c r="BLC371" s="678"/>
      <c r="BLD371" s="678"/>
      <c r="BLE371" s="678"/>
      <c r="BLF371" s="678"/>
      <c r="BLG371" s="678"/>
      <c r="BLH371" s="678"/>
      <c r="BLI371" s="678"/>
      <c r="BLJ371" s="678"/>
      <c r="BLK371" s="678"/>
      <c r="BLL371" s="678"/>
      <c r="BLM371" s="678"/>
      <c r="BLN371" s="678"/>
      <c r="BLO371" s="678"/>
      <c r="BLP371" s="678"/>
      <c r="BLQ371" s="678"/>
      <c r="BLR371" s="678"/>
      <c r="BLS371" s="678"/>
      <c r="BLT371" s="678"/>
      <c r="BLU371" s="678"/>
      <c r="BLV371" s="678"/>
      <c r="BLW371" s="678"/>
      <c r="BLX371" s="678"/>
      <c r="BLY371" s="678"/>
      <c r="BLZ371" s="678"/>
      <c r="BMA371" s="678"/>
      <c r="BMB371" s="678"/>
      <c r="BMC371" s="678"/>
      <c r="BMD371" s="678"/>
      <c r="BME371" s="678"/>
      <c r="BMF371" s="678"/>
      <c r="BMG371" s="678"/>
      <c r="BMH371" s="678"/>
      <c r="BMI371" s="678"/>
      <c r="BMJ371" s="678"/>
      <c r="BMK371" s="678"/>
      <c r="BML371" s="678"/>
      <c r="BMM371" s="678"/>
      <c r="BMN371" s="678"/>
      <c r="BMO371" s="678"/>
      <c r="BMP371" s="678"/>
      <c r="BMQ371" s="678"/>
      <c r="BMR371" s="678"/>
      <c r="BMS371" s="678"/>
      <c r="BMT371" s="678"/>
      <c r="BMU371" s="678"/>
      <c r="BMV371" s="678"/>
      <c r="BMW371" s="678"/>
      <c r="BMX371" s="678"/>
      <c r="BMY371" s="678"/>
      <c r="BMZ371" s="678"/>
      <c r="BNA371" s="678"/>
      <c r="BNB371" s="678"/>
      <c r="BNC371" s="678"/>
      <c r="BND371" s="678"/>
      <c r="BNE371" s="678"/>
      <c r="BNF371" s="678"/>
      <c r="BNG371" s="678"/>
      <c r="BNH371" s="678"/>
      <c r="BNI371" s="678"/>
      <c r="BNJ371" s="678"/>
      <c r="BNK371" s="678"/>
      <c r="BNL371" s="678"/>
      <c r="BNM371" s="678"/>
      <c r="BNN371" s="678"/>
      <c r="BNO371" s="678"/>
      <c r="BNP371" s="678"/>
      <c r="BNQ371" s="678"/>
      <c r="BNR371" s="678"/>
      <c r="BNS371" s="678"/>
      <c r="BNT371" s="678"/>
      <c r="BNU371" s="678"/>
      <c r="BNV371" s="678"/>
      <c r="BNW371" s="678"/>
      <c r="BNX371" s="678"/>
      <c r="BNY371" s="678"/>
      <c r="BNZ371" s="678"/>
      <c r="BOA371" s="678"/>
      <c r="BOB371" s="678"/>
      <c r="BOC371" s="678"/>
      <c r="BOD371" s="678"/>
      <c r="BOE371" s="678"/>
      <c r="BOF371" s="678"/>
      <c r="BOG371" s="678"/>
      <c r="BOH371" s="678"/>
      <c r="BOI371" s="678"/>
      <c r="BOJ371" s="678"/>
      <c r="BOK371" s="678"/>
      <c r="BOL371" s="678"/>
      <c r="BOM371" s="678"/>
      <c r="BON371" s="678"/>
      <c r="BOO371" s="678"/>
      <c r="BOP371" s="678"/>
      <c r="BOQ371" s="678"/>
      <c r="BOR371" s="678"/>
      <c r="BOS371" s="678"/>
      <c r="BOT371" s="678"/>
      <c r="BOU371" s="678"/>
      <c r="BOV371" s="678"/>
      <c r="BOW371" s="678"/>
      <c r="BOX371" s="678"/>
      <c r="BOY371" s="678"/>
      <c r="BOZ371" s="678"/>
      <c r="BPA371" s="678"/>
      <c r="BPB371" s="678"/>
      <c r="BPC371" s="678"/>
      <c r="BPD371" s="678"/>
      <c r="BPE371" s="678"/>
      <c r="BPF371" s="678"/>
      <c r="BPG371" s="678"/>
      <c r="BPH371" s="678"/>
      <c r="BPI371" s="678"/>
      <c r="BPJ371" s="678"/>
      <c r="BPK371" s="678"/>
      <c r="BPL371" s="678"/>
      <c r="BPM371" s="678"/>
      <c r="BPN371" s="678"/>
      <c r="BPO371" s="678"/>
      <c r="BPP371" s="678"/>
      <c r="BPQ371" s="678"/>
      <c r="BPR371" s="678"/>
      <c r="BPS371" s="678"/>
      <c r="BPT371" s="678"/>
      <c r="BPU371" s="678"/>
      <c r="BPV371" s="678"/>
      <c r="BPW371" s="678"/>
      <c r="BPX371" s="678"/>
      <c r="BPY371" s="678"/>
      <c r="BPZ371" s="678"/>
      <c r="BQA371" s="678"/>
      <c r="BQB371" s="678"/>
      <c r="BQC371" s="678"/>
      <c r="BQD371" s="678"/>
      <c r="BQE371" s="678"/>
      <c r="BQF371" s="678"/>
      <c r="BQG371" s="678"/>
      <c r="BQH371" s="678"/>
      <c r="BQI371" s="678"/>
      <c r="BQJ371" s="678"/>
      <c r="BQK371" s="678"/>
      <c r="BQL371" s="678"/>
      <c r="BQM371" s="678"/>
      <c r="BQN371" s="678"/>
      <c r="BQO371" s="678"/>
      <c r="BQP371" s="678"/>
      <c r="BQQ371" s="678"/>
      <c r="BQR371" s="678"/>
      <c r="BQS371" s="678"/>
      <c r="BQT371" s="678"/>
      <c r="BQU371" s="678"/>
      <c r="BQV371" s="678"/>
      <c r="BQW371" s="678"/>
      <c r="BQX371" s="678"/>
      <c r="BQY371" s="678"/>
      <c r="BQZ371" s="678"/>
      <c r="BRA371" s="678"/>
      <c r="BRB371" s="678"/>
      <c r="BRC371" s="678"/>
      <c r="BRD371" s="678"/>
      <c r="BRE371" s="678"/>
      <c r="BRF371" s="678"/>
      <c r="BRG371" s="678"/>
      <c r="BRH371" s="678"/>
      <c r="BRI371" s="678"/>
      <c r="BRJ371" s="678"/>
      <c r="BRK371" s="678"/>
      <c r="BRL371" s="678"/>
      <c r="BRM371" s="678"/>
      <c r="BRN371" s="678"/>
      <c r="BRO371" s="678"/>
      <c r="BRP371" s="678"/>
      <c r="BRQ371" s="678"/>
      <c r="BRR371" s="678"/>
      <c r="BRS371" s="678"/>
      <c r="BRT371" s="678"/>
      <c r="BRU371" s="678"/>
      <c r="BRV371" s="678"/>
      <c r="BRW371" s="678"/>
      <c r="BRX371" s="678"/>
      <c r="BRY371" s="678"/>
      <c r="BRZ371" s="678"/>
      <c r="BSA371" s="678"/>
      <c r="BSB371" s="678"/>
      <c r="BSC371" s="678"/>
      <c r="BSD371" s="678"/>
      <c r="BSE371" s="678"/>
      <c r="BSF371" s="678"/>
      <c r="BSG371" s="678"/>
      <c r="BSH371" s="678"/>
      <c r="BSI371" s="678"/>
      <c r="BSJ371" s="678"/>
      <c r="BSK371" s="678"/>
      <c r="BSL371" s="678"/>
      <c r="BSM371" s="678"/>
      <c r="BSN371" s="678"/>
      <c r="BSO371" s="678"/>
      <c r="BSP371" s="678"/>
      <c r="BSQ371" s="678"/>
      <c r="BSR371" s="678"/>
      <c r="BSS371" s="678"/>
      <c r="BST371" s="678"/>
      <c r="BSU371" s="678"/>
      <c r="BSV371" s="678"/>
      <c r="BSW371" s="678"/>
      <c r="BSX371" s="678"/>
      <c r="BSY371" s="678"/>
      <c r="BSZ371" s="678"/>
      <c r="BTA371" s="678"/>
      <c r="BTB371" s="678"/>
      <c r="BTC371" s="678"/>
      <c r="BTD371" s="678"/>
      <c r="BTE371" s="678"/>
      <c r="BTF371" s="678"/>
      <c r="BTG371" s="678"/>
      <c r="BTH371" s="678"/>
      <c r="BTI371" s="678"/>
      <c r="BTJ371" s="678"/>
      <c r="BTK371" s="678"/>
      <c r="BTL371" s="678"/>
      <c r="BTM371" s="678"/>
      <c r="BTN371" s="678"/>
      <c r="BTO371" s="678"/>
      <c r="BTP371" s="678"/>
      <c r="BTQ371" s="678"/>
      <c r="BTR371" s="678"/>
      <c r="BTS371" s="678"/>
      <c r="BTT371" s="678"/>
      <c r="BTU371" s="678"/>
      <c r="BTV371" s="678"/>
      <c r="BTW371" s="678"/>
      <c r="BTX371" s="678"/>
      <c r="BTY371" s="678"/>
      <c r="BTZ371" s="678"/>
      <c r="BUA371" s="678"/>
      <c r="BUB371" s="678"/>
      <c r="BUC371" s="678"/>
      <c r="BUD371" s="678"/>
      <c r="BUE371" s="678"/>
      <c r="BUF371" s="678"/>
      <c r="BUG371" s="678"/>
      <c r="BUH371" s="678"/>
      <c r="BUI371" s="678"/>
      <c r="BUJ371" s="678"/>
      <c r="BUK371" s="678"/>
      <c r="BUL371" s="678"/>
      <c r="BUM371" s="678"/>
      <c r="BUN371" s="678"/>
      <c r="BUO371" s="678"/>
      <c r="BUP371" s="678"/>
      <c r="BUQ371" s="678"/>
      <c r="BUR371" s="678"/>
      <c r="BUS371" s="678"/>
      <c r="BUT371" s="678"/>
      <c r="BUU371" s="678"/>
      <c r="BUV371" s="678"/>
      <c r="BUW371" s="678"/>
      <c r="BUX371" s="678"/>
      <c r="BUY371" s="678"/>
      <c r="BUZ371" s="678"/>
      <c r="BVA371" s="678"/>
      <c r="BVB371" s="678"/>
      <c r="BVC371" s="678"/>
      <c r="BVD371" s="678"/>
      <c r="BVE371" s="678"/>
      <c r="BVF371" s="678"/>
      <c r="BVG371" s="678"/>
      <c r="BVH371" s="678"/>
      <c r="BVI371" s="678"/>
      <c r="BVJ371" s="678"/>
      <c r="BVK371" s="678"/>
      <c r="BVL371" s="678"/>
      <c r="BVM371" s="678"/>
      <c r="BVN371" s="678"/>
      <c r="BVO371" s="678"/>
      <c r="BVP371" s="678"/>
      <c r="BVQ371" s="678"/>
      <c r="BVR371" s="678"/>
      <c r="BVS371" s="678"/>
      <c r="BVT371" s="678"/>
      <c r="BVU371" s="678"/>
      <c r="BVV371" s="678"/>
      <c r="BVW371" s="678"/>
      <c r="BVX371" s="678"/>
      <c r="BVY371" s="678"/>
      <c r="BVZ371" s="678"/>
      <c r="BWA371" s="678"/>
      <c r="BWB371" s="678"/>
      <c r="BWC371" s="678"/>
      <c r="BWD371" s="678"/>
      <c r="BWE371" s="678"/>
      <c r="BWF371" s="678"/>
      <c r="BWG371" s="678"/>
      <c r="BWH371" s="678"/>
      <c r="BWI371" s="678"/>
      <c r="BWJ371" s="678"/>
      <c r="BWK371" s="678"/>
      <c r="BWL371" s="678"/>
      <c r="BWM371" s="678"/>
      <c r="BWN371" s="678"/>
      <c r="BWO371" s="678"/>
      <c r="BWP371" s="678"/>
      <c r="BWQ371" s="678"/>
      <c r="BWR371" s="678"/>
      <c r="BWS371" s="678"/>
      <c r="BWT371" s="678"/>
      <c r="BWU371" s="678"/>
      <c r="BWV371" s="678"/>
      <c r="BWW371" s="678"/>
      <c r="BWX371" s="678"/>
      <c r="BWY371" s="678"/>
      <c r="BWZ371" s="678"/>
      <c r="BXA371" s="678"/>
      <c r="BXB371" s="678"/>
      <c r="BXC371" s="678"/>
      <c r="BXD371" s="678"/>
      <c r="BXE371" s="678"/>
      <c r="BXF371" s="678"/>
      <c r="BXG371" s="678"/>
      <c r="BXH371" s="678"/>
      <c r="BXI371" s="678"/>
      <c r="BXJ371" s="678"/>
      <c r="BXK371" s="678"/>
      <c r="BXL371" s="678"/>
      <c r="BXM371" s="678"/>
      <c r="BXN371" s="678"/>
      <c r="BXO371" s="678"/>
      <c r="BXP371" s="678"/>
      <c r="BXQ371" s="678"/>
      <c r="BXR371" s="678"/>
      <c r="BXS371" s="678"/>
      <c r="BXT371" s="678"/>
      <c r="BXU371" s="678"/>
      <c r="BXV371" s="678"/>
      <c r="BXW371" s="678"/>
      <c r="BXX371" s="678"/>
      <c r="BXY371" s="678"/>
      <c r="BXZ371" s="678"/>
      <c r="BYA371" s="678"/>
      <c r="BYB371" s="678"/>
      <c r="BYC371" s="678"/>
      <c r="BYD371" s="678"/>
      <c r="BYE371" s="678"/>
      <c r="BYF371" s="678"/>
      <c r="BYG371" s="678"/>
      <c r="BYH371" s="678"/>
      <c r="BYI371" s="678"/>
      <c r="BYJ371" s="678"/>
      <c r="BYK371" s="678"/>
      <c r="BYL371" s="678"/>
      <c r="BYM371" s="678"/>
      <c r="BYN371" s="678"/>
      <c r="BYO371" s="678"/>
      <c r="BYP371" s="678"/>
      <c r="BYQ371" s="678"/>
      <c r="BYR371" s="678"/>
      <c r="BYS371" s="678"/>
      <c r="BYT371" s="678"/>
      <c r="BYU371" s="678"/>
      <c r="BYV371" s="678"/>
      <c r="BYW371" s="678"/>
      <c r="BYX371" s="678"/>
      <c r="BYY371" s="678"/>
      <c r="BYZ371" s="678"/>
      <c r="BZA371" s="678"/>
      <c r="BZB371" s="678"/>
      <c r="BZC371" s="678"/>
      <c r="BZD371" s="678"/>
      <c r="BZE371" s="678"/>
      <c r="BZF371" s="678"/>
      <c r="BZG371" s="678"/>
      <c r="BZH371" s="678"/>
      <c r="BZI371" s="678"/>
      <c r="BZJ371" s="678"/>
      <c r="BZK371" s="678"/>
      <c r="BZL371" s="678"/>
      <c r="BZM371" s="678"/>
      <c r="BZN371" s="678"/>
      <c r="BZO371" s="678"/>
      <c r="BZP371" s="678"/>
      <c r="BZQ371" s="678"/>
      <c r="BZR371" s="678"/>
      <c r="BZS371" s="678"/>
      <c r="BZT371" s="678"/>
      <c r="BZU371" s="678"/>
      <c r="BZV371" s="678"/>
      <c r="BZW371" s="678"/>
      <c r="BZX371" s="678"/>
      <c r="BZY371" s="678"/>
      <c r="BZZ371" s="678"/>
      <c r="CAA371" s="678"/>
      <c r="CAB371" s="678"/>
      <c r="CAC371" s="678"/>
      <c r="CAD371" s="678"/>
      <c r="CAE371" s="678"/>
      <c r="CAF371" s="678"/>
      <c r="CAG371" s="678"/>
      <c r="CAH371" s="678"/>
      <c r="CAI371" s="678"/>
      <c r="CAJ371" s="678"/>
      <c r="CAK371" s="678"/>
      <c r="CAL371" s="678"/>
      <c r="CAM371" s="678"/>
      <c r="CAN371" s="678"/>
      <c r="CAO371" s="678"/>
      <c r="CAP371" s="678"/>
      <c r="CAQ371" s="678"/>
      <c r="CAR371" s="678"/>
      <c r="CAS371" s="678"/>
      <c r="CAT371" s="678"/>
      <c r="CAU371" s="678"/>
      <c r="CAV371" s="678"/>
      <c r="CAW371" s="678"/>
      <c r="CAX371" s="678"/>
      <c r="CAY371" s="678"/>
      <c r="CAZ371" s="678"/>
      <c r="CBA371" s="678"/>
      <c r="CBB371" s="678"/>
      <c r="CBC371" s="678"/>
      <c r="CBD371" s="678"/>
      <c r="CBE371" s="678"/>
      <c r="CBF371" s="678"/>
      <c r="CBG371" s="678"/>
      <c r="CBH371" s="678"/>
      <c r="CBI371" s="678"/>
      <c r="CBJ371" s="678"/>
      <c r="CBK371" s="678"/>
      <c r="CBL371" s="678"/>
      <c r="CBM371" s="678"/>
      <c r="CBN371" s="678"/>
      <c r="CBO371" s="678"/>
      <c r="CBP371" s="678"/>
      <c r="CBQ371" s="678"/>
      <c r="CBR371" s="678"/>
      <c r="CBS371" s="678"/>
      <c r="CBT371" s="678"/>
      <c r="CBU371" s="678"/>
      <c r="CBV371" s="678"/>
      <c r="CBW371" s="678"/>
      <c r="CBX371" s="678"/>
      <c r="CBY371" s="678"/>
      <c r="CBZ371" s="678"/>
      <c r="CCA371" s="678"/>
      <c r="CCB371" s="678"/>
      <c r="CCC371" s="678"/>
      <c r="CCD371" s="678"/>
      <c r="CCE371" s="678"/>
      <c r="CCF371" s="678"/>
      <c r="CCG371" s="678"/>
      <c r="CCH371" s="678"/>
      <c r="CCI371" s="678"/>
      <c r="CCJ371" s="678"/>
      <c r="CCK371" s="678"/>
      <c r="CCL371" s="678"/>
      <c r="CCM371" s="678"/>
      <c r="CCN371" s="678"/>
      <c r="CCO371" s="678"/>
      <c r="CCP371" s="678"/>
      <c r="CCQ371" s="678"/>
      <c r="CCR371" s="678"/>
      <c r="CCS371" s="678"/>
      <c r="CCT371" s="678"/>
      <c r="CCU371" s="678"/>
      <c r="CCV371" s="678"/>
      <c r="CCW371" s="678"/>
      <c r="CCX371" s="678"/>
      <c r="CCY371" s="678"/>
      <c r="CCZ371" s="678"/>
      <c r="CDA371" s="678"/>
      <c r="CDB371" s="678"/>
      <c r="CDC371" s="678"/>
      <c r="CDD371" s="678"/>
      <c r="CDE371" s="678"/>
      <c r="CDF371" s="678"/>
      <c r="CDG371" s="678"/>
      <c r="CDH371" s="678"/>
      <c r="CDI371" s="678"/>
      <c r="CDJ371" s="678"/>
      <c r="CDK371" s="678"/>
      <c r="CDL371" s="678"/>
      <c r="CDM371" s="678"/>
      <c r="CDN371" s="678"/>
      <c r="CDO371" s="678"/>
      <c r="CDP371" s="678"/>
      <c r="CDQ371" s="678"/>
      <c r="CDR371" s="678"/>
      <c r="CDS371" s="678"/>
      <c r="CDT371" s="678"/>
      <c r="CDU371" s="678"/>
      <c r="CDV371" s="678"/>
      <c r="CDW371" s="678"/>
      <c r="CDX371" s="678"/>
      <c r="CDY371" s="678"/>
      <c r="CDZ371" s="678"/>
      <c r="CEA371" s="678"/>
      <c r="CEB371" s="678"/>
      <c r="CEC371" s="678"/>
      <c r="CED371" s="678"/>
      <c r="CEE371" s="678"/>
      <c r="CEF371" s="678"/>
      <c r="CEG371" s="678"/>
      <c r="CEH371" s="678"/>
      <c r="CEI371" s="678"/>
      <c r="CEJ371" s="678"/>
      <c r="CEK371" s="678"/>
      <c r="CEL371" s="678"/>
      <c r="CEM371" s="678"/>
      <c r="CEN371" s="678"/>
      <c r="CEO371" s="678"/>
      <c r="CEP371" s="678"/>
      <c r="CEQ371" s="678"/>
      <c r="CER371" s="678"/>
      <c r="CES371" s="678"/>
      <c r="CET371" s="678"/>
      <c r="CEU371" s="678"/>
      <c r="CEV371" s="678"/>
      <c r="CEW371" s="678"/>
      <c r="CEX371" s="678"/>
      <c r="CEY371" s="678"/>
      <c r="CEZ371" s="678"/>
      <c r="CFA371" s="678"/>
      <c r="CFB371" s="678"/>
      <c r="CFC371" s="678"/>
      <c r="CFD371" s="678"/>
      <c r="CFE371" s="678"/>
      <c r="CFF371" s="678"/>
      <c r="CFG371" s="678"/>
      <c r="CFH371" s="678"/>
      <c r="CFI371" s="678"/>
      <c r="CFJ371" s="678"/>
      <c r="CFK371" s="678"/>
      <c r="CFL371" s="678"/>
      <c r="CFM371" s="678"/>
      <c r="CFN371" s="678"/>
      <c r="CFO371" s="678"/>
      <c r="CFP371" s="678"/>
      <c r="CFQ371" s="678"/>
      <c r="CFR371" s="678"/>
      <c r="CFS371" s="678"/>
      <c r="CFT371" s="678"/>
      <c r="CFU371" s="678"/>
      <c r="CFV371" s="678"/>
      <c r="CFW371" s="678"/>
      <c r="CFX371" s="678"/>
      <c r="CFY371" s="678"/>
      <c r="CFZ371" s="678"/>
      <c r="CGA371" s="678"/>
      <c r="CGB371" s="678"/>
      <c r="CGC371" s="678"/>
      <c r="CGD371" s="678"/>
      <c r="CGE371" s="678"/>
      <c r="CGF371" s="678"/>
      <c r="CGG371" s="678"/>
      <c r="CGH371" s="678"/>
      <c r="CGI371" s="678"/>
      <c r="CGJ371" s="678"/>
      <c r="CGK371" s="678"/>
      <c r="CGL371" s="678"/>
      <c r="CGM371" s="678"/>
      <c r="CGN371" s="678"/>
      <c r="CGO371" s="678"/>
      <c r="CGP371" s="678"/>
      <c r="CGQ371" s="678"/>
      <c r="CGR371" s="678"/>
      <c r="CGS371" s="678"/>
      <c r="CGT371" s="678"/>
      <c r="CGU371" s="678"/>
      <c r="CGV371" s="678"/>
      <c r="CGW371" s="678"/>
      <c r="CGX371" s="678"/>
      <c r="CGY371" s="678"/>
      <c r="CGZ371" s="678"/>
      <c r="CHA371" s="678"/>
      <c r="CHB371" s="678"/>
      <c r="CHC371" s="678"/>
      <c r="CHD371" s="678"/>
      <c r="CHE371" s="678"/>
      <c r="CHF371" s="678"/>
      <c r="CHG371" s="678"/>
      <c r="CHH371" s="678"/>
      <c r="CHI371" s="678"/>
      <c r="CHJ371" s="678"/>
      <c r="CHK371" s="678"/>
      <c r="CHL371" s="678"/>
      <c r="CHM371" s="678"/>
      <c r="CHN371" s="678"/>
      <c r="CHO371" s="678"/>
      <c r="CHP371" s="678"/>
      <c r="CHQ371" s="678"/>
      <c r="CHR371" s="678"/>
      <c r="CHS371" s="678"/>
      <c r="CHT371" s="678"/>
      <c r="CHU371" s="678"/>
      <c r="CHV371" s="678"/>
      <c r="CHW371" s="678"/>
      <c r="CHX371" s="678"/>
      <c r="CHY371" s="678"/>
      <c r="CHZ371" s="678"/>
      <c r="CIA371" s="678"/>
      <c r="CIB371" s="678"/>
      <c r="CIC371" s="678"/>
      <c r="CID371" s="678"/>
      <c r="CIE371" s="678"/>
      <c r="CIF371" s="678"/>
      <c r="CIG371" s="678"/>
      <c r="CIH371" s="678"/>
      <c r="CII371" s="678"/>
      <c r="CIJ371" s="678"/>
      <c r="CIK371" s="678"/>
      <c r="CIL371" s="678"/>
      <c r="CIM371" s="678"/>
      <c r="CIN371" s="678"/>
      <c r="CIO371" s="678"/>
      <c r="CIP371" s="678"/>
      <c r="CIQ371" s="678"/>
      <c r="CIR371" s="678"/>
      <c r="CIS371" s="678"/>
      <c r="CIT371" s="678"/>
      <c r="CIU371" s="678"/>
      <c r="CIV371" s="678"/>
      <c r="CIW371" s="678"/>
      <c r="CIX371" s="678"/>
      <c r="CIY371" s="678"/>
      <c r="CIZ371" s="678"/>
      <c r="CJA371" s="678"/>
      <c r="CJB371" s="678"/>
      <c r="CJC371" s="678"/>
      <c r="CJD371" s="678"/>
      <c r="CJE371" s="678"/>
      <c r="CJF371" s="678"/>
      <c r="CJG371" s="678"/>
      <c r="CJH371" s="678"/>
      <c r="CJI371" s="678"/>
      <c r="CJJ371" s="678"/>
      <c r="CJK371" s="678"/>
      <c r="CJL371" s="678"/>
      <c r="CJM371" s="678"/>
      <c r="CJN371" s="678"/>
      <c r="CJO371" s="678"/>
      <c r="CJP371" s="678"/>
      <c r="CJQ371" s="678"/>
      <c r="CJR371" s="678"/>
      <c r="CJS371" s="678"/>
      <c r="CJT371" s="678"/>
      <c r="CJU371" s="678"/>
      <c r="CJV371" s="678"/>
      <c r="CJW371" s="678"/>
      <c r="CJX371" s="678"/>
      <c r="CJY371" s="678"/>
      <c r="CJZ371" s="678"/>
      <c r="CKA371" s="678"/>
      <c r="CKB371" s="678"/>
      <c r="CKC371" s="678"/>
      <c r="CKD371" s="678"/>
      <c r="CKE371" s="678"/>
      <c r="CKF371" s="678"/>
      <c r="CKG371" s="678"/>
      <c r="CKH371" s="678"/>
      <c r="CKI371" s="678"/>
      <c r="CKJ371" s="678"/>
      <c r="CKK371" s="678"/>
      <c r="CKL371" s="678"/>
      <c r="CKM371" s="678"/>
      <c r="CKN371" s="678"/>
      <c r="CKO371" s="678"/>
      <c r="CKP371" s="678"/>
      <c r="CKQ371" s="678"/>
      <c r="CKR371" s="678"/>
      <c r="CKS371" s="678"/>
      <c r="CKT371" s="678"/>
      <c r="CKU371" s="678"/>
      <c r="CKV371" s="678"/>
      <c r="CKW371" s="678"/>
      <c r="CKX371" s="678"/>
      <c r="CKY371" s="678"/>
      <c r="CKZ371" s="678"/>
      <c r="CLA371" s="678"/>
      <c r="CLB371" s="678"/>
      <c r="CLC371" s="678"/>
      <c r="CLD371" s="678"/>
      <c r="CLE371" s="678"/>
      <c r="CLF371" s="678"/>
      <c r="CLG371" s="678"/>
      <c r="CLH371" s="678"/>
      <c r="CLI371" s="678"/>
      <c r="CLJ371" s="678"/>
      <c r="CLK371" s="678"/>
      <c r="CLL371" s="678"/>
      <c r="CLM371" s="678"/>
      <c r="CLN371" s="678"/>
      <c r="CLO371" s="678"/>
      <c r="CLP371" s="678"/>
      <c r="CLQ371" s="678"/>
      <c r="CLR371" s="678"/>
      <c r="CLS371" s="678"/>
      <c r="CLT371" s="678"/>
      <c r="CLU371" s="678"/>
      <c r="CLV371" s="678"/>
      <c r="CLW371" s="678"/>
      <c r="CLX371" s="678"/>
      <c r="CLY371" s="678"/>
      <c r="CLZ371" s="678"/>
      <c r="CMA371" s="678"/>
      <c r="CMB371" s="678"/>
      <c r="CMC371" s="678"/>
      <c r="CMD371" s="678"/>
      <c r="CME371" s="678"/>
      <c r="CMF371" s="678"/>
      <c r="CMG371" s="678"/>
      <c r="CMH371" s="678"/>
      <c r="CMI371" s="678"/>
      <c r="CMJ371" s="678"/>
      <c r="CMK371" s="678"/>
      <c r="CML371" s="678"/>
      <c r="CMM371" s="678"/>
      <c r="CMN371" s="678"/>
      <c r="CMO371" s="678"/>
      <c r="CMP371" s="678"/>
      <c r="CMQ371" s="678"/>
      <c r="CMR371" s="678"/>
      <c r="CMS371" s="678"/>
      <c r="CMT371" s="678"/>
      <c r="CMU371" s="678"/>
      <c r="CMV371" s="678"/>
      <c r="CMW371" s="678"/>
      <c r="CMX371" s="678"/>
      <c r="CMY371" s="678"/>
      <c r="CMZ371" s="678"/>
      <c r="CNA371" s="678"/>
      <c r="CNB371" s="678"/>
      <c r="CNC371" s="678"/>
      <c r="CND371" s="678"/>
      <c r="CNE371" s="678"/>
      <c r="CNF371" s="678"/>
      <c r="CNG371" s="678"/>
      <c r="CNH371" s="678"/>
      <c r="CNI371" s="678"/>
      <c r="CNJ371" s="678"/>
      <c r="CNK371" s="678"/>
      <c r="CNL371" s="678"/>
      <c r="CNM371" s="678"/>
      <c r="CNN371" s="678"/>
      <c r="CNO371" s="678"/>
      <c r="CNP371" s="678"/>
      <c r="CNQ371" s="678"/>
      <c r="CNR371" s="678"/>
      <c r="CNS371" s="678"/>
      <c r="CNT371" s="678"/>
      <c r="CNU371" s="678"/>
      <c r="CNV371" s="678"/>
      <c r="CNW371" s="678"/>
      <c r="CNX371" s="678"/>
      <c r="CNY371" s="678"/>
      <c r="CNZ371" s="678"/>
      <c r="COA371" s="678"/>
      <c r="COB371" s="678"/>
      <c r="COC371" s="678"/>
      <c r="COD371" s="678"/>
      <c r="COE371" s="678"/>
      <c r="COF371" s="678"/>
      <c r="COG371" s="678"/>
      <c r="COH371" s="678"/>
      <c r="COI371" s="678"/>
      <c r="COJ371" s="678"/>
      <c r="COK371" s="678"/>
      <c r="COL371" s="678"/>
      <c r="COM371" s="678"/>
      <c r="CON371" s="678"/>
      <c r="COO371" s="678"/>
      <c r="COP371" s="678"/>
      <c r="COQ371" s="678"/>
      <c r="COR371" s="678"/>
      <c r="COS371" s="678"/>
      <c r="COT371" s="678"/>
      <c r="COU371" s="678"/>
      <c r="COV371" s="678"/>
      <c r="COW371" s="678"/>
      <c r="COX371" s="678"/>
      <c r="COY371" s="678"/>
      <c r="COZ371" s="678"/>
      <c r="CPA371" s="678"/>
      <c r="CPB371" s="678"/>
      <c r="CPC371" s="678"/>
      <c r="CPD371" s="678"/>
      <c r="CPE371" s="678"/>
      <c r="CPF371" s="678"/>
      <c r="CPG371" s="678"/>
      <c r="CPH371" s="678"/>
      <c r="CPI371" s="678"/>
      <c r="CPJ371" s="678"/>
      <c r="CPK371" s="678"/>
      <c r="CPL371" s="678"/>
      <c r="CPM371" s="678"/>
      <c r="CPN371" s="678"/>
      <c r="CPO371" s="678"/>
      <c r="CPP371" s="678"/>
      <c r="CPQ371" s="678"/>
      <c r="CPR371" s="678"/>
      <c r="CPS371" s="678"/>
      <c r="CPT371" s="678"/>
      <c r="CPU371" s="678"/>
      <c r="CPV371" s="678"/>
      <c r="CPW371" s="678"/>
      <c r="CPX371" s="678"/>
      <c r="CPY371" s="678"/>
      <c r="CPZ371" s="678"/>
      <c r="CQA371" s="678"/>
      <c r="CQB371" s="678"/>
      <c r="CQC371" s="678"/>
      <c r="CQD371" s="678"/>
      <c r="CQE371" s="678"/>
      <c r="CQF371" s="678"/>
      <c r="CQG371" s="678"/>
      <c r="CQH371" s="678"/>
      <c r="CQI371" s="678"/>
      <c r="CQJ371" s="678"/>
      <c r="CQK371" s="678"/>
      <c r="CQL371" s="678"/>
      <c r="CQM371" s="678"/>
      <c r="CQN371" s="678"/>
      <c r="CQO371" s="678"/>
      <c r="CQP371" s="678"/>
      <c r="CQQ371" s="678"/>
      <c r="CQR371" s="678"/>
      <c r="CQS371" s="678"/>
      <c r="CQT371" s="678"/>
      <c r="CQU371" s="678"/>
      <c r="CQV371" s="678"/>
      <c r="CQW371" s="678"/>
      <c r="CQX371" s="678"/>
      <c r="CQY371" s="678"/>
      <c r="CQZ371" s="678"/>
      <c r="CRA371" s="678"/>
      <c r="CRB371" s="678"/>
      <c r="CRC371" s="678"/>
      <c r="CRD371" s="678"/>
      <c r="CRE371" s="678"/>
      <c r="CRF371" s="678"/>
      <c r="CRG371" s="678"/>
      <c r="CRH371" s="678"/>
      <c r="CRI371" s="678"/>
      <c r="CRJ371" s="678"/>
      <c r="CRK371" s="678"/>
      <c r="CRL371" s="678"/>
      <c r="CRM371" s="678"/>
      <c r="CRN371" s="678"/>
      <c r="CRO371" s="678"/>
      <c r="CRP371" s="678"/>
      <c r="CRQ371" s="678"/>
      <c r="CRR371" s="678"/>
      <c r="CRS371" s="678"/>
      <c r="CRT371" s="678"/>
      <c r="CRU371" s="678"/>
      <c r="CRV371" s="678"/>
      <c r="CRW371" s="678"/>
      <c r="CRX371" s="678"/>
      <c r="CRY371" s="678"/>
      <c r="CRZ371" s="678"/>
      <c r="CSA371" s="678"/>
      <c r="CSB371" s="678"/>
      <c r="CSC371" s="678"/>
      <c r="CSD371" s="678"/>
      <c r="CSE371" s="678"/>
      <c r="CSF371" s="678"/>
      <c r="CSG371" s="678"/>
      <c r="CSH371" s="678"/>
      <c r="CSI371" s="678"/>
      <c r="CSJ371" s="678"/>
      <c r="CSK371" s="678"/>
      <c r="CSL371" s="678"/>
      <c r="CSM371" s="678"/>
      <c r="CSN371" s="678"/>
      <c r="CSO371" s="678"/>
      <c r="CSP371" s="678"/>
      <c r="CSQ371" s="678"/>
      <c r="CSR371" s="678"/>
      <c r="CSS371" s="678"/>
      <c r="CST371" s="678"/>
      <c r="CSU371" s="678"/>
      <c r="CSV371" s="678"/>
      <c r="CSW371" s="678"/>
      <c r="CSX371" s="678"/>
      <c r="CSY371" s="678"/>
      <c r="CSZ371" s="678"/>
      <c r="CTA371" s="678"/>
      <c r="CTB371" s="678"/>
      <c r="CTC371" s="678"/>
      <c r="CTD371" s="678"/>
      <c r="CTE371" s="678"/>
      <c r="CTF371" s="678"/>
      <c r="CTG371" s="678"/>
      <c r="CTH371" s="678"/>
      <c r="CTI371" s="678"/>
      <c r="CTJ371" s="678"/>
      <c r="CTK371" s="678"/>
      <c r="CTL371" s="678"/>
      <c r="CTM371" s="678"/>
      <c r="CTN371" s="678"/>
      <c r="CTO371" s="678"/>
      <c r="CTP371" s="678"/>
      <c r="CTQ371" s="678"/>
      <c r="CTR371" s="678"/>
      <c r="CTS371" s="678"/>
      <c r="CTT371" s="678"/>
      <c r="CTU371" s="678"/>
      <c r="CTV371" s="678"/>
      <c r="CTW371" s="678"/>
      <c r="CTX371" s="678"/>
      <c r="CTY371" s="678"/>
      <c r="CTZ371" s="678"/>
      <c r="CUA371" s="678"/>
      <c r="CUB371" s="678"/>
      <c r="CUC371" s="678"/>
      <c r="CUD371" s="678"/>
      <c r="CUE371" s="678"/>
      <c r="CUF371" s="678"/>
      <c r="CUG371" s="678"/>
      <c r="CUH371" s="678"/>
      <c r="CUI371" s="678"/>
      <c r="CUJ371" s="678"/>
      <c r="CUK371" s="678"/>
      <c r="CUL371" s="678"/>
      <c r="CUM371" s="678"/>
      <c r="CUN371" s="678"/>
      <c r="CUO371" s="678"/>
      <c r="CUP371" s="678"/>
      <c r="CUQ371" s="678"/>
      <c r="CUR371" s="678"/>
      <c r="CUS371" s="678"/>
      <c r="CUT371" s="678"/>
      <c r="CUU371" s="678"/>
      <c r="CUV371" s="678"/>
      <c r="CUW371" s="678"/>
      <c r="CUX371" s="678"/>
      <c r="CUY371" s="678"/>
      <c r="CUZ371" s="678"/>
      <c r="CVA371" s="678"/>
      <c r="CVB371" s="678"/>
      <c r="CVC371" s="678"/>
      <c r="CVD371" s="678"/>
      <c r="CVE371" s="678"/>
      <c r="CVF371" s="678"/>
      <c r="CVG371" s="678"/>
      <c r="CVH371" s="678"/>
      <c r="CVI371" s="678"/>
      <c r="CVJ371" s="678"/>
      <c r="CVK371" s="678"/>
      <c r="CVL371" s="678"/>
      <c r="CVM371" s="678"/>
      <c r="CVN371" s="678"/>
      <c r="CVO371" s="678"/>
      <c r="CVP371" s="678"/>
      <c r="CVQ371" s="678"/>
      <c r="CVR371" s="678"/>
      <c r="CVS371" s="678"/>
      <c r="CVT371" s="678"/>
      <c r="CVU371" s="678"/>
      <c r="CVV371" s="678"/>
      <c r="CVW371" s="678"/>
      <c r="CVX371" s="678"/>
      <c r="CVY371" s="678"/>
      <c r="CVZ371" s="678"/>
      <c r="CWA371" s="678"/>
      <c r="CWB371" s="678"/>
      <c r="CWC371" s="678"/>
      <c r="CWD371" s="678"/>
      <c r="CWE371" s="678"/>
      <c r="CWF371" s="678"/>
      <c r="CWG371" s="678"/>
      <c r="CWH371" s="678"/>
      <c r="CWI371" s="678"/>
      <c r="CWJ371" s="678"/>
      <c r="CWK371" s="678"/>
      <c r="CWL371" s="678"/>
      <c r="CWM371" s="678"/>
      <c r="CWN371" s="678"/>
      <c r="CWO371" s="678"/>
      <c r="CWP371" s="678"/>
      <c r="CWQ371" s="678"/>
      <c r="CWR371" s="678"/>
      <c r="CWS371" s="678"/>
      <c r="CWT371" s="678"/>
      <c r="CWU371" s="678"/>
      <c r="CWV371" s="678"/>
      <c r="CWW371" s="678"/>
      <c r="CWX371" s="678"/>
      <c r="CWY371" s="678"/>
      <c r="CWZ371" s="678"/>
      <c r="CXA371" s="678"/>
      <c r="CXB371" s="678"/>
      <c r="CXC371" s="678"/>
      <c r="CXD371" s="678"/>
      <c r="CXE371" s="678"/>
      <c r="CXF371" s="678"/>
      <c r="CXG371" s="678"/>
      <c r="CXH371" s="678"/>
      <c r="CXI371" s="678"/>
      <c r="CXJ371" s="678"/>
      <c r="CXK371" s="678"/>
      <c r="CXL371" s="678"/>
      <c r="CXM371" s="678"/>
      <c r="CXN371" s="678"/>
      <c r="CXO371" s="678"/>
      <c r="CXP371" s="678"/>
      <c r="CXQ371" s="678"/>
      <c r="CXR371" s="678"/>
      <c r="CXS371" s="678"/>
      <c r="CXT371" s="678"/>
      <c r="CXU371" s="678"/>
      <c r="CXV371" s="678"/>
      <c r="CXW371" s="678"/>
      <c r="CXX371" s="678"/>
      <c r="CXY371" s="678"/>
      <c r="CXZ371" s="678"/>
      <c r="CYA371" s="678"/>
      <c r="CYB371" s="678"/>
      <c r="CYC371" s="678"/>
      <c r="CYD371" s="678"/>
      <c r="CYE371" s="678"/>
      <c r="CYF371" s="678"/>
      <c r="CYG371" s="678"/>
      <c r="CYH371" s="678"/>
      <c r="CYI371" s="678"/>
      <c r="CYJ371" s="678"/>
      <c r="CYK371" s="678"/>
      <c r="CYL371" s="678"/>
      <c r="CYM371" s="678"/>
      <c r="CYN371" s="678"/>
      <c r="CYO371" s="678"/>
      <c r="CYP371" s="678"/>
      <c r="CYQ371" s="678"/>
      <c r="CYR371" s="678"/>
      <c r="CYS371" s="678"/>
      <c r="CYT371" s="678"/>
      <c r="CYU371" s="678"/>
      <c r="CYV371" s="678"/>
      <c r="CYW371" s="678"/>
      <c r="CYX371" s="678"/>
      <c r="CYY371" s="678"/>
      <c r="CYZ371" s="678"/>
      <c r="CZA371" s="678"/>
      <c r="CZB371" s="678"/>
      <c r="CZC371" s="678"/>
      <c r="CZD371" s="678"/>
      <c r="CZE371" s="678"/>
      <c r="CZF371" s="678"/>
      <c r="CZG371" s="678"/>
      <c r="CZH371" s="678"/>
      <c r="CZI371" s="678"/>
      <c r="CZJ371" s="678"/>
      <c r="CZK371" s="678"/>
      <c r="CZL371" s="678"/>
      <c r="CZM371" s="678"/>
      <c r="CZN371" s="678"/>
      <c r="CZO371" s="678"/>
      <c r="CZP371" s="678"/>
      <c r="CZQ371" s="678"/>
      <c r="CZR371" s="678"/>
      <c r="CZS371" s="678"/>
      <c r="CZT371" s="678"/>
      <c r="CZU371" s="678"/>
      <c r="CZV371" s="678"/>
      <c r="CZW371" s="678"/>
      <c r="CZX371" s="678"/>
      <c r="CZY371" s="678"/>
      <c r="CZZ371" s="678"/>
      <c r="DAA371" s="678"/>
      <c r="DAB371" s="678"/>
      <c r="DAC371" s="678"/>
      <c r="DAD371" s="678"/>
      <c r="DAE371" s="678"/>
      <c r="DAF371" s="678"/>
      <c r="DAG371" s="678"/>
      <c r="DAH371" s="678"/>
      <c r="DAI371" s="678"/>
      <c r="DAJ371" s="678"/>
      <c r="DAK371" s="678"/>
      <c r="DAL371" s="678"/>
      <c r="DAM371" s="678"/>
      <c r="DAN371" s="678"/>
      <c r="DAO371" s="678"/>
      <c r="DAP371" s="678"/>
      <c r="DAQ371" s="678"/>
      <c r="DAR371" s="678"/>
      <c r="DAS371" s="678"/>
      <c r="DAT371" s="678"/>
      <c r="DAU371" s="678"/>
      <c r="DAV371" s="678"/>
      <c r="DAW371" s="678"/>
      <c r="DAX371" s="678"/>
      <c r="DAY371" s="678"/>
      <c r="DAZ371" s="678"/>
      <c r="DBA371" s="678"/>
      <c r="DBB371" s="678"/>
      <c r="DBC371" s="678"/>
      <c r="DBD371" s="678"/>
      <c r="DBE371" s="678"/>
      <c r="DBF371" s="678"/>
      <c r="DBG371" s="678"/>
      <c r="DBH371" s="678"/>
      <c r="DBI371" s="678"/>
      <c r="DBJ371" s="678"/>
      <c r="DBK371" s="678"/>
      <c r="DBL371" s="678"/>
      <c r="DBM371" s="678"/>
      <c r="DBN371" s="678"/>
      <c r="DBO371" s="678"/>
      <c r="DBP371" s="678"/>
      <c r="DBQ371" s="678"/>
      <c r="DBR371" s="678"/>
      <c r="DBS371" s="678"/>
      <c r="DBT371" s="678"/>
      <c r="DBU371" s="678"/>
      <c r="DBV371" s="678"/>
      <c r="DBW371" s="678"/>
      <c r="DBX371" s="678"/>
      <c r="DBY371" s="678"/>
      <c r="DBZ371" s="678"/>
      <c r="DCA371" s="678"/>
      <c r="DCB371" s="678"/>
      <c r="DCC371" s="678"/>
      <c r="DCD371" s="678"/>
      <c r="DCE371" s="678"/>
      <c r="DCF371" s="678"/>
      <c r="DCG371" s="678"/>
      <c r="DCH371" s="678"/>
      <c r="DCI371" s="678"/>
      <c r="DCJ371" s="678"/>
      <c r="DCK371" s="678"/>
      <c r="DCL371" s="678"/>
      <c r="DCM371" s="678"/>
      <c r="DCN371" s="678"/>
      <c r="DCO371" s="678"/>
      <c r="DCP371" s="678"/>
      <c r="DCQ371" s="678"/>
      <c r="DCR371" s="678"/>
      <c r="DCS371" s="678"/>
      <c r="DCT371" s="678"/>
      <c r="DCU371" s="678"/>
      <c r="DCV371" s="678"/>
      <c r="DCW371" s="678"/>
      <c r="DCX371" s="678"/>
      <c r="DCY371" s="678"/>
      <c r="DCZ371" s="678"/>
      <c r="DDA371" s="678"/>
      <c r="DDB371" s="678"/>
      <c r="DDC371" s="678"/>
      <c r="DDD371" s="678"/>
      <c r="DDE371" s="678"/>
      <c r="DDF371" s="678"/>
      <c r="DDG371" s="678"/>
      <c r="DDH371" s="678"/>
      <c r="DDI371" s="678"/>
      <c r="DDJ371" s="678"/>
      <c r="DDK371" s="678"/>
      <c r="DDL371" s="678"/>
      <c r="DDM371" s="678"/>
      <c r="DDN371" s="678"/>
      <c r="DDO371" s="678"/>
      <c r="DDP371" s="678"/>
      <c r="DDQ371" s="678"/>
      <c r="DDR371" s="678"/>
      <c r="DDS371" s="678"/>
      <c r="DDT371" s="678"/>
      <c r="DDU371" s="678"/>
      <c r="DDV371" s="678"/>
      <c r="DDW371" s="678"/>
      <c r="DDX371" s="678"/>
      <c r="DDY371" s="678"/>
      <c r="DDZ371" s="678"/>
      <c r="DEA371" s="678"/>
      <c r="DEB371" s="678"/>
      <c r="DEC371" s="678"/>
      <c r="DED371" s="678"/>
      <c r="DEE371" s="678"/>
      <c r="DEF371" s="678"/>
      <c r="DEG371" s="678"/>
      <c r="DEH371" s="678"/>
      <c r="DEI371" s="678"/>
      <c r="DEJ371" s="678"/>
      <c r="DEK371" s="678"/>
      <c r="DEL371" s="678"/>
      <c r="DEM371" s="678"/>
      <c r="DEN371" s="678"/>
      <c r="DEO371" s="678"/>
      <c r="DEP371" s="678"/>
      <c r="DEQ371" s="678"/>
      <c r="DER371" s="678"/>
      <c r="DES371" s="678"/>
      <c r="DET371" s="678"/>
      <c r="DEU371" s="678"/>
      <c r="DEV371" s="678"/>
      <c r="DEW371" s="678"/>
      <c r="DEX371" s="678"/>
      <c r="DEY371" s="678"/>
      <c r="DEZ371" s="678"/>
      <c r="DFA371" s="678"/>
      <c r="DFB371" s="678"/>
      <c r="DFC371" s="678"/>
      <c r="DFD371" s="678"/>
      <c r="DFE371" s="678"/>
      <c r="DFF371" s="678"/>
      <c r="DFG371" s="678"/>
      <c r="DFH371" s="678"/>
      <c r="DFI371" s="678"/>
      <c r="DFJ371" s="678"/>
      <c r="DFK371" s="678"/>
      <c r="DFL371" s="678"/>
      <c r="DFM371" s="678"/>
      <c r="DFN371" s="678"/>
      <c r="DFO371" s="678"/>
      <c r="DFP371" s="678"/>
      <c r="DFQ371" s="678"/>
      <c r="DFR371" s="678"/>
      <c r="DFS371" s="678"/>
      <c r="DFT371" s="678"/>
      <c r="DFU371" s="678"/>
      <c r="DFV371" s="678"/>
      <c r="DFW371" s="678"/>
      <c r="DFX371" s="678"/>
      <c r="DFY371" s="678"/>
      <c r="DFZ371" s="678"/>
      <c r="DGA371" s="678"/>
      <c r="DGB371" s="678"/>
      <c r="DGC371" s="678"/>
      <c r="DGD371" s="678"/>
      <c r="DGE371" s="678"/>
      <c r="DGF371" s="678"/>
      <c r="DGG371" s="678"/>
      <c r="DGH371" s="678"/>
      <c r="DGI371" s="678"/>
      <c r="DGJ371" s="678"/>
      <c r="DGK371" s="678"/>
      <c r="DGL371" s="678"/>
      <c r="DGM371" s="678"/>
      <c r="DGN371" s="678"/>
      <c r="DGO371" s="678"/>
      <c r="DGP371" s="678"/>
      <c r="DGQ371" s="678"/>
      <c r="DGR371" s="678"/>
      <c r="DGS371" s="678"/>
      <c r="DGT371" s="678"/>
      <c r="DGU371" s="678"/>
      <c r="DGV371" s="678"/>
      <c r="DGW371" s="678"/>
      <c r="DGX371" s="678"/>
      <c r="DGY371" s="678"/>
      <c r="DGZ371" s="678"/>
      <c r="DHA371" s="678"/>
      <c r="DHB371" s="678"/>
      <c r="DHC371" s="678"/>
      <c r="DHD371" s="678"/>
      <c r="DHE371" s="678"/>
      <c r="DHF371" s="678"/>
      <c r="DHG371" s="678"/>
      <c r="DHH371" s="678"/>
      <c r="DHI371" s="678"/>
      <c r="DHJ371" s="678"/>
      <c r="DHK371" s="678"/>
      <c r="DHL371" s="678"/>
      <c r="DHM371" s="678"/>
      <c r="DHN371" s="678"/>
      <c r="DHO371" s="678"/>
      <c r="DHP371" s="678"/>
      <c r="DHQ371" s="678"/>
      <c r="DHR371" s="678"/>
      <c r="DHS371" s="678"/>
      <c r="DHT371" s="678"/>
      <c r="DHU371" s="678"/>
      <c r="DHV371" s="678"/>
      <c r="DHW371" s="678"/>
      <c r="DHX371" s="678"/>
      <c r="DHY371" s="678"/>
      <c r="DHZ371" s="678"/>
      <c r="DIA371" s="678"/>
      <c r="DIB371" s="678"/>
      <c r="DIC371" s="678"/>
      <c r="DID371" s="678"/>
      <c r="DIE371" s="678"/>
      <c r="DIF371" s="678"/>
      <c r="DIG371" s="678"/>
      <c r="DIH371" s="678"/>
      <c r="DII371" s="678"/>
      <c r="DIJ371" s="678"/>
      <c r="DIK371" s="678"/>
      <c r="DIL371" s="678"/>
      <c r="DIM371" s="678"/>
      <c r="DIN371" s="678"/>
      <c r="DIO371" s="678"/>
      <c r="DIP371" s="678"/>
      <c r="DIQ371" s="678"/>
      <c r="DIR371" s="678"/>
      <c r="DIS371" s="678"/>
      <c r="DIT371" s="678"/>
      <c r="DIU371" s="678"/>
      <c r="DIV371" s="678"/>
      <c r="DIW371" s="678"/>
      <c r="DIX371" s="678"/>
      <c r="DIY371" s="678"/>
      <c r="DIZ371" s="678"/>
      <c r="DJA371" s="678"/>
      <c r="DJB371" s="678"/>
      <c r="DJC371" s="678"/>
      <c r="DJD371" s="678"/>
      <c r="DJE371" s="678"/>
      <c r="DJF371" s="678"/>
      <c r="DJG371" s="678"/>
      <c r="DJH371" s="678"/>
      <c r="DJI371" s="678"/>
      <c r="DJJ371" s="678"/>
      <c r="DJK371" s="678"/>
      <c r="DJL371" s="678"/>
      <c r="DJM371" s="678"/>
      <c r="DJN371" s="678"/>
      <c r="DJO371" s="678"/>
      <c r="DJP371" s="678"/>
      <c r="DJQ371" s="678"/>
      <c r="DJR371" s="678"/>
      <c r="DJS371" s="678"/>
      <c r="DJT371" s="678"/>
      <c r="DJU371" s="678"/>
      <c r="DJV371" s="678"/>
      <c r="DJW371" s="678"/>
      <c r="DJX371" s="678"/>
      <c r="DJY371" s="678"/>
      <c r="DJZ371" s="678"/>
      <c r="DKA371" s="678"/>
      <c r="DKB371" s="678"/>
      <c r="DKC371" s="678"/>
      <c r="DKD371" s="678"/>
      <c r="DKE371" s="678"/>
      <c r="DKF371" s="678"/>
      <c r="DKG371" s="678"/>
      <c r="DKH371" s="678"/>
      <c r="DKI371" s="678"/>
      <c r="DKJ371" s="678"/>
      <c r="DKK371" s="678"/>
      <c r="DKL371" s="678"/>
      <c r="DKM371" s="678"/>
      <c r="DKN371" s="678"/>
      <c r="DKO371" s="678"/>
      <c r="DKP371" s="678"/>
      <c r="DKQ371" s="678"/>
      <c r="DKR371" s="678"/>
      <c r="DKS371" s="678"/>
      <c r="DKT371" s="678"/>
      <c r="DKU371" s="678"/>
      <c r="DKV371" s="678"/>
      <c r="DKW371" s="678"/>
      <c r="DKX371" s="678"/>
      <c r="DKY371" s="678"/>
      <c r="DKZ371" s="678"/>
      <c r="DLA371" s="678"/>
      <c r="DLB371" s="678"/>
      <c r="DLC371" s="678"/>
      <c r="DLD371" s="678"/>
      <c r="DLE371" s="678"/>
      <c r="DLF371" s="678"/>
      <c r="DLG371" s="678"/>
      <c r="DLH371" s="678"/>
      <c r="DLI371" s="678"/>
      <c r="DLJ371" s="678"/>
      <c r="DLK371" s="678"/>
      <c r="DLL371" s="678"/>
      <c r="DLM371" s="678"/>
      <c r="DLN371" s="678"/>
      <c r="DLO371" s="678"/>
      <c r="DLP371" s="678"/>
      <c r="DLQ371" s="678"/>
      <c r="DLR371" s="678"/>
      <c r="DLS371" s="678"/>
      <c r="DLT371" s="678"/>
      <c r="DLU371" s="678"/>
      <c r="DLV371" s="678"/>
      <c r="DLW371" s="678"/>
      <c r="DLX371" s="678"/>
      <c r="DLY371" s="678"/>
      <c r="DLZ371" s="678"/>
      <c r="DMA371" s="678"/>
      <c r="DMB371" s="678"/>
      <c r="DMC371" s="678"/>
      <c r="DMD371" s="678"/>
      <c r="DME371" s="678"/>
      <c r="DMF371" s="678"/>
      <c r="DMG371" s="678"/>
      <c r="DMH371" s="678"/>
      <c r="DMI371" s="678"/>
      <c r="DMJ371" s="678"/>
      <c r="DMK371" s="678"/>
      <c r="DML371" s="678"/>
      <c r="DMM371" s="678"/>
      <c r="DMN371" s="678"/>
      <c r="DMO371" s="678"/>
      <c r="DMP371" s="678"/>
      <c r="DMQ371" s="678"/>
      <c r="DMR371" s="678"/>
      <c r="DMS371" s="678"/>
      <c r="DMT371" s="678"/>
      <c r="DMU371" s="678"/>
      <c r="DMV371" s="678"/>
      <c r="DMW371" s="678"/>
      <c r="DMX371" s="678"/>
      <c r="DMY371" s="678"/>
      <c r="DMZ371" s="678"/>
      <c r="DNA371" s="678"/>
      <c r="DNB371" s="678"/>
      <c r="DNC371" s="678"/>
      <c r="DND371" s="678"/>
      <c r="DNE371" s="678"/>
      <c r="DNF371" s="678"/>
      <c r="DNG371" s="678"/>
      <c r="DNH371" s="678"/>
      <c r="DNI371" s="678"/>
      <c r="DNJ371" s="678"/>
      <c r="DNK371" s="678"/>
      <c r="DNL371" s="678"/>
      <c r="DNM371" s="678"/>
      <c r="DNN371" s="678"/>
      <c r="DNO371" s="678"/>
      <c r="DNP371" s="678"/>
      <c r="DNQ371" s="678"/>
      <c r="DNR371" s="678"/>
      <c r="DNS371" s="678"/>
      <c r="DNT371" s="678"/>
      <c r="DNU371" s="678"/>
      <c r="DNV371" s="678"/>
      <c r="DNW371" s="678"/>
      <c r="DNX371" s="678"/>
      <c r="DNY371" s="678"/>
      <c r="DNZ371" s="678"/>
      <c r="DOA371" s="678"/>
      <c r="DOB371" s="678"/>
      <c r="DOC371" s="678"/>
      <c r="DOD371" s="678"/>
      <c r="DOE371" s="678"/>
      <c r="DOF371" s="678"/>
      <c r="DOG371" s="678"/>
      <c r="DOH371" s="678"/>
      <c r="DOI371" s="678"/>
      <c r="DOJ371" s="678"/>
      <c r="DOK371" s="678"/>
      <c r="DOL371" s="678"/>
      <c r="DOM371" s="678"/>
      <c r="DON371" s="678"/>
      <c r="DOO371" s="678"/>
      <c r="DOP371" s="678"/>
      <c r="DOQ371" s="678"/>
      <c r="DOR371" s="678"/>
      <c r="DOS371" s="678"/>
      <c r="DOT371" s="678"/>
      <c r="DOU371" s="678"/>
      <c r="DOV371" s="678"/>
      <c r="DOW371" s="678"/>
      <c r="DOX371" s="678"/>
      <c r="DOY371" s="678"/>
      <c r="DOZ371" s="678"/>
      <c r="DPA371" s="678"/>
      <c r="DPB371" s="678"/>
      <c r="DPC371" s="678"/>
      <c r="DPD371" s="678"/>
      <c r="DPE371" s="678"/>
      <c r="DPF371" s="678"/>
      <c r="DPG371" s="678"/>
      <c r="DPH371" s="678"/>
      <c r="DPI371" s="678"/>
      <c r="DPJ371" s="678"/>
      <c r="DPK371" s="678"/>
      <c r="DPL371" s="678"/>
      <c r="DPM371" s="678"/>
      <c r="DPN371" s="678"/>
      <c r="DPO371" s="678"/>
      <c r="DPP371" s="678"/>
      <c r="DPQ371" s="678"/>
      <c r="DPR371" s="678"/>
      <c r="DPS371" s="678"/>
      <c r="DPT371" s="678"/>
      <c r="DPU371" s="678"/>
      <c r="DPV371" s="678"/>
      <c r="DPW371" s="678"/>
      <c r="DPX371" s="678"/>
      <c r="DPY371" s="678"/>
      <c r="DPZ371" s="678"/>
      <c r="DQA371" s="678"/>
      <c r="DQB371" s="678"/>
      <c r="DQC371" s="678"/>
      <c r="DQD371" s="678"/>
      <c r="DQE371" s="678"/>
      <c r="DQF371" s="678"/>
      <c r="DQG371" s="678"/>
      <c r="DQH371" s="678"/>
      <c r="DQI371" s="678"/>
      <c r="DQJ371" s="678"/>
      <c r="DQK371" s="678"/>
      <c r="DQL371" s="678"/>
      <c r="DQM371" s="678"/>
      <c r="DQN371" s="678"/>
      <c r="DQO371" s="678"/>
      <c r="DQP371" s="678"/>
      <c r="DQQ371" s="678"/>
      <c r="DQR371" s="678"/>
      <c r="DQS371" s="678"/>
      <c r="DQT371" s="678"/>
      <c r="DQU371" s="678"/>
      <c r="DQV371" s="678"/>
      <c r="DQW371" s="678"/>
      <c r="DQX371" s="678"/>
      <c r="DQY371" s="678"/>
      <c r="DQZ371" s="678"/>
      <c r="DRA371" s="678"/>
      <c r="DRB371" s="678"/>
      <c r="DRC371" s="678"/>
      <c r="DRD371" s="678"/>
      <c r="DRE371" s="678"/>
      <c r="DRF371" s="678"/>
      <c r="DRG371" s="678"/>
      <c r="DRH371" s="678"/>
      <c r="DRI371" s="678"/>
      <c r="DRJ371" s="678"/>
      <c r="DRK371" s="678"/>
      <c r="DRL371" s="678"/>
      <c r="DRM371" s="678"/>
      <c r="DRN371" s="678"/>
      <c r="DRO371" s="678"/>
      <c r="DRP371" s="678"/>
      <c r="DRQ371" s="678"/>
      <c r="DRR371" s="678"/>
      <c r="DRS371" s="678"/>
      <c r="DRT371" s="678"/>
      <c r="DRU371" s="678"/>
      <c r="DRV371" s="678"/>
      <c r="DRW371" s="678"/>
      <c r="DRX371" s="678"/>
      <c r="DRY371" s="678"/>
      <c r="DRZ371" s="678"/>
      <c r="DSA371" s="678"/>
      <c r="DSB371" s="678"/>
      <c r="DSC371" s="678"/>
      <c r="DSD371" s="678"/>
      <c r="DSE371" s="678"/>
      <c r="DSF371" s="678"/>
      <c r="DSG371" s="678"/>
      <c r="DSH371" s="678"/>
      <c r="DSI371" s="678"/>
      <c r="DSJ371" s="678"/>
      <c r="DSK371" s="678"/>
      <c r="DSL371" s="678"/>
      <c r="DSM371" s="678"/>
      <c r="DSN371" s="678"/>
      <c r="DSO371" s="678"/>
      <c r="DSP371" s="678"/>
      <c r="DSQ371" s="678"/>
      <c r="DSR371" s="678"/>
      <c r="DSS371" s="678"/>
      <c r="DST371" s="678"/>
      <c r="DSU371" s="678"/>
      <c r="DSV371" s="678"/>
      <c r="DSW371" s="678"/>
      <c r="DSX371" s="678"/>
      <c r="DSY371" s="678"/>
      <c r="DSZ371" s="678"/>
      <c r="DTA371" s="678"/>
      <c r="DTB371" s="678"/>
      <c r="DTC371" s="678"/>
      <c r="DTD371" s="678"/>
      <c r="DTE371" s="678"/>
      <c r="DTF371" s="678"/>
      <c r="DTG371" s="678"/>
      <c r="DTH371" s="678"/>
      <c r="DTI371" s="678"/>
      <c r="DTJ371" s="678"/>
      <c r="DTK371" s="678"/>
      <c r="DTL371" s="678"/>
      <c r="DTM371" s="678"/>
      <c r="DTN371" s="678"/>
      <c r="DTO371" s="678"/>
      <c r="DTP371" s="678"/>
      <c r="DTQ371" s="678"/>
      <c r="DTR371" s="678"/>
      <c r="DTS371" s="678"/>
      <c r="DTT371" s="678"/>
      <c r="DTU371" s="678"/>
      <c r="DTV371" s="678"/>
      <c r="DTW371" s="678"/>
      <c r="DTX371" s="678"/>
      <c r="DTY371" s="678"/>
      <c r="DTZ371" s="678"/>
      <c r="DUA371" s="678"/>
      <c r="DUB371" s="678"/>
      <c r="DUC371" s="678"/>
      <c r="DUD371" s="678"/>
      <c r="DUE371" s="678"/>
      <c r="DUF371" s="678"/>
      <c r="DUG371" s="678"/>
      <c r="DUH371" s="678"/>
      <c r="DUI371" s="678"/>
      <c r="DUJ371" s="678"/>
      <c r="DUK371" s="678"/>
      <c r="DUL371" s="678"/>
      <c r="DUM371" s="678"/>
      <c r="DUN371" s="678"/>
      <c r="DUO371" s="678"/>
      <c r="DUP371" s="678"/>
      <c r="DUQ371" s="678"/>
      <c r="DUR371" s="678"/>
      <c r="DUS371" s="678"/>
      <c r="DUT371" s="678"/>
      <c r="DUU371" s="678"/>
      <c r="DUV371" s="678"/>
      <c r="DUW371" s="678"/>
      <c r="DUX371" s="678"/>
      <c r="DUY371" s="678"/>
      <c r="DUZ371" s="678"/>
      <c r="DVA371" s="678"/>
      <c r="DVB371" s="678"/>
      <c r="DVC371" s="678"/>
      <c r="DVD371" s="678"/>
      <c r="DVE371" s="678"/>
      <c r="DVF371" s="678"/>
      <c r="DVG371" s="678"/>
      <c r="DVH371" s="678"/>
      <c r="DVI371" s="678"/>
      <c r="DVJ371" s="678"/>
      <c r="DVK371" s="678"/>
      <c r="DVL371" s="678"/>
      <c r="DVM371" s="678"/>
      <c r="DVN371" s="678"/>
      <c r="DVO371" s="678"/>
      <c r="DVP371" s="678"/>
      <c r="DVQ371" s="678"/>
      <c r="DVR371" s="678"/>
      <c r="DVS371" s="678"/>
      <c r="DVT371" s="678"/>
      <c r="DVU371" s="678"/>
      <c r="DVV371" s="678"/>
      <c r="DVW371" s="678"/>
      <c r="DVX371" s="678"/>
      <c r="DVY371" s="678"/>
      <c r="DVZ371" s="678"/>
      <c r="DWA371" s="678"/>
      <c r="DWB371" s="678"/>
      <c r="DWC371" s="678"/>
      <c r="DWD371" s="678"/>
      <c r="DWE371" s="678"/>
      <c r="DWF371" s="678"/>
      <c r="DWG371" s="678"/>
      <c r="DWH371" s="678"/>
      <c r="DWI371" s="678"/>
      <c r="DWJ371" s="678"/>
      <c r="DWK371" s="678"/>
      <c r="DWL371" s="678"/>
      <c r="DWM371" s="678"/>
      <c r="DWN371" s="678"/>
      <c r="DWO371" s="678"/>
      <c r="DWP371" s="678"/>
      <c r="DWQ371" s="678"/>
      <c r="DWR371" s="678"/>
      <c r="DWS371" s="678"/>
      <c r="DWT371" s="678"/>
      <c r="DWU371" s="678"/>
      <c r="DWV371" s="678"/>
      <c r="DWW371" s="678"/>
      <c r="DWX371" s="678"/>
      <c r="DWY371" s="678"/>
      <c r="DWZ371" s="678"/>
      <c r="DXA371" s="678"/>
      <c r="DXB371" s="678"/>
      <c r="DXC371" s="678"/>
      <c r="DXD371" s="678"/>
      <c r="DXE371" s="678"/>
      <c r="DXF371" s="678"/>
      <c r="DXG371" s="678"/>
      <c r="DXH371" s="678"/>
      <c r="DXI371" s="678"/>
      <c r="DXJ371" s="678"/>
      <c r="DXK371" s="678"/>
      <c r="DXL371" s="678"/>
      <c r="DXM371" s="678"/>
      <c r="DXN371" s="678"/>
      <c r="DXO371" s="678"/>
      <c r="DXP371" s="678"/>
      <c r="DXQ371" s="678"/>
      <c r="DXR371" s="678"/>
      <c r="DXS371" s="678"/>
      <c r="DXT371" s="678"/>
      <c r="DXU371" s="678"/>
      <c r="DXV371" s="678"/>
      <c r="DXW371" s="678"/>
      <c r="DXX371" s="678"/>
      <c r="DXY371" s="678"/>
      <c r="DXZ371" s="678"/>
      <c r="DYA371" s="678"/>
      <c r="DYB371" s="678"/>
      <c r="DYC371" s="678"/>
      <c r="DYD371" s="678"/>
      <c r="DYE371" s="678"/>
      <c r="DYF371" s="678"/>
      <c r="DYG371" s="678"/>
      <c r="DYH371" s="678"/>
      <c r="DYI371" s="678"/>
      <c r="DYJ371" s="678"/>
      <c r="DYK371" s="678"/>
      <c r="DYL371" s="678"/>
      <c r="DYM371" s="678"/>
      <c r="DYN371" s="678"/>
      <c r="DYO371" s="678"/>
      <c r="DYP371" s="678"/>
      <c r="DYQ371" s="678"/>
      <c r="DYR371" s="678"/>
      <c r="DYS371" s="678"/>
      <c r="DYT371" s="678"/>
      <c r="DYU371" s="678"/>
      <c r="DYV371" s="678"/>
      <c r="DYW371" s="678"/>
      <c r="DYX371" s="678"/>
      <c r="DYY371" s="678"/>
      <c r="DYZ371" s="678"/>
      <c r="DZA371" s="678"/>
      <c r="DZB371" s="678"/>
      <c r="DZC371" s="678"/>
      <c r="DZD371" s="678"/>
      <c r="DZE371" s="678"/>
      <c r="DZF371" s="678"/>
      <c r="DZG371" s="678"/>
      <c r="DZH371" s="678"/>
      <c r="DZI371" s="678"/>
      <c r="DZJ371" s="678"/>
      <c r="DZK371" s="678"/>
      <c r="DZL371" s="678"/>
      <c r="DZM371" s="678"/>
      <c r="DZN371" s="678"/>
      <c r="DZO371" s="678"/>
      <c r="DZP371" s="678"/>
      <c r="DZQ371" s="678"/>
      <c r="DZR371" s="678"/>
      <c r="DZS371" s="678"/>
      <c r="DZT371" s="678"/>
      <c r="DZU371" s="678"/>
      <c r="DZV371" s="678"/>
      <c r="DZW371" s="678"/>
      <c r="DZX371" s="678"/>
      <c r="DZY371" s="678"/>
      <c r="DZZ371" s="678"/>
      <c r="EAA371" s="678"/>
      <c r="EAB371" s="678"/>
      <c r="EAC371" s="678"/>
      <c r="EAD371" s="678"/>
      <c r="EAE371" s="678"/>
      <c r="EAF371" s="678"/>
      <c r="EAG371" s="678"/>
      <c r="EAH371" s="678"/>
      <c r="EAI371" s="678"/>
      <c r="EAJ371" s="678"/>
      <c r="EAK371" s="678"/>
      <c r="EAL371" s="678"/>
      <c r="EAM371" s="678"/>
      <c r="EAN371" s="678"/>
      <c r="EAO371" s="678"/>
      <c r="EAP371" s="678"/>
      <c r="EAQ371" s="678"/>
      <c r="EAR371" s="678"/>
      <c r="EAS371" s="678"/>
      <c r="EAT371" s="678"/>
      <c r="EAU371" s="678"/>
      <c r="EAV371" s="678"/>
      <c r="EAW371" s="678"/>
      <c r="EAX371" s="678"/>
      <c r="EAY371" s="678"/>
      <c r="EAZ371" s="678"/>
      <c r="EBA371" s="678"/>
      <c r="EBB371" s="678"/>
      <c r="EBC371" s="678"/>
      <c r="EBD371" s="678"/>
      <c r="EBE371" s="678"/>
      <c r="EBF371" s="678"/>
      <c r="EBG371" s="678"/>
      <c r="EBH371" s="678"/>
      <c r="EBI371" s="678"/>
      <c r="EBJ371" s="678"/>
      <c r="EBK371" s="678"/>
      <c r="EBL371" s="678"/>
      <c r="EBM371" s="678"/>
      <c r="EBN371" s="678"/>
      <c r="EBO371" s="678"/>
      <c r="EBP371" s="678"/>
      <c r="EBQ371" s="678"/>
      <c r="EBR371" s="678"/>
      <c r="EBS371" s="678"/>
      <c r="EBT371" s="678"/>
      <c r="EBU371" s="678"/>
      <c r="EBV371" s="678"/>
      <c r="EBW371" s="678"/>
      <c r="EBX371" s="678"/>
      <c r="EBY371" s="678"/>
      <c r="EBZ371" s="678"/>
      <c r="ECA371" s="678"/>
      <c r="ECB371" s="678"/>
      <c r="ECC371" s="678"/>
      <c r="ECD371" s="678"/>
      <c r="ECE371" s="678"/>
      <c r="ECF371" s="678"/>
      <c r="ECG371" s="678"/>
      <c r="ECH371" s="678"/>
      <c r="ECI371" s="678"/>
      <c r="ECJ371" s="678"/>
      <c r="ECK371" s="678"/>
      <c r="ECL371" s="678"/>
      <c r="ECM371" s="678"/>
      <c r="ECN371" s="678"/>
      <c r="ECO371" s="678"/>
      <c r="ECP371" s="678"/>
      <c r="ECQ371" s="678"/>
      <c r="ECR371" s="678"/>
      <c r="ECS371" s="678"/>
      <c r="ECT371" s="678"/>
      <c r="ECU371" s="678"/>
      <c r="ECV371" s="678"/>
      <c r="ECW371" s="678"/>
      <c r="ECX371" s="678"/>
      <c r="ECY371" s="678"/>
      <c r="ECZ371" s="678"/>
      <c r="EDA371" s="678"/>
      <c r="EDB371" s="678"/>
      <c r="EDC371" s="678"/>
      <c r="EDD371" s="678"/>
      <c r="EDE371" s="678"/>
      <c r="EDF371" s="678"/>
      <c r="EDG371" s="678"/>
      <c r="EDH371" s="678"/>
      <c r="EDI371" s="678"/>
      <c r="EDJ371" s="678"/>
      <c r="EDK371" s="678"/>
      <c r="EDL371" s="678"/>
      <c r="EDM371" s="678"/>
      <c r="EDN371" s="678"/>
      <c r="EDO371" s="678"/>
      <c r="EDP371" s="678"/>
      <c r="EDQ371" s="678"/>
      <c r="EDR371" s="678"/>
      <c r="EDS371" s="678"/>
      <c r="EDT371" s="678"/>
      <c r="EDU371" s="678"/>
      <c r="EDV371" s="678"/>
      <c r="EDW371" s="678"/>
      <c r="EDX371" s="678"/>
      <c r="EDY371" s="678"/>
      <c r="EDZ371" s="678"/>
      <c r="EEA371" s="678"/>
      <c r="EEB371" s="678"/>
      <c r="EEC371" s="678"/>
      <c r="EED371" s="678"/>
      <c r="EEE371" s="678"/>
      <c r="EEF371" s="678"/>
      <c r="EEG371" s="678"/>
      <c r="EEH371" s="678"/>
      <c r="EEI371" s="678"/>
      <c r="EEJ371" s="678"/>
      <c r="EEK371" s="678"/>
      <c r="EEL371" s="678"/>
      <c r="EEM371" s="678"/>
      <c r="EEN371" s="678"/>
      <c r="EEO371" s="678"/>
      <c r="EEP371" s="678"/>
      <c r="EEQ371" s="678"/>
      <c r="EER371" s="678"/>
      <c r="EES371" s="678"/>
      <c r="EET371" s="678"/>
      <c r="EEU371" s="678"/>
      <c r="EEV371" s="678"/>
      <c r="EEW371" s="678"/>
      <c r="EEX371" s="678"/>
      <c r="EEY371" s="678"/>
      <c r="EEZ371" s="678"/>
      <c r="EFA371" s="678"/>
      <c r="EFB371" s="678"/>
      <c r="EFC371" s="678"/>
      <c r="EFD371" s="678"/>
      <c r="EFE371" s="678"/>
      <c r="EFF371" s="678"/>
      <c r="EFG371" s="678"/>
      <c r="EFH371" s="678"/>
      <c r="EFI371" s="678"/>
      <c r="EFJ371" s="678"/>
      <c r="EFK371" s="678"/>
      <c r="EFL371" s="678"/>
      <c r="EFM371" s="678"/>
      <c r="EFN371" s="678"/>
      <c r="EFO371" s="678"/>
      <c r="EFP371" s="678"/>
      <c r="EFQ371" s="678"/>
      <c r="EFR371" s="678"/>
      <c r="EFS371" s="678"/>
      <c r="EFT371" s="678"/>
      <c r="EFU371" s="678"/>
      <c r="EFV371" s="678"/>
      <c r="EFW371" s="678"/>
      <c r="EFX371" s="678"/>
      <c r="EFY371" s="678"/>
      <c r="EFZ371" s="678"/>
      <c r="EGA371" s="678"/>
      <c r="EGB371" s="678"/>
      <c r="EGC371" s="678"/>
      <c r="EGD371" s="678"/>
      <c r="EGE371" s="678"/>
      <c r="EGF371" s="678"/>
      <c r="EGG371" s="678"/>
      <c r="EGH371" s="678"/>
      <c r="EGI371" s="678"/>
      <c r="EGJ371" s="678"/>
      <c r="EGK371" s="678"/>
      <c r="EGL371" s="678"/>
      <c r="EGM371" s="678"/>
      <c r="EGN371" s="678"/>
      <c r="EGO371" s="678"/>
      <c r="EGP371" s="678"/>
      <c r="EGQ371" s="678"/>
      <c r="EGR371" s="678"/>
      <c r="EGS371" s="678"/>
      <c r="EGT371" s="678"/>
      <c r="EGU371" s="678"/>
      <c r="EGV371" s="678"/>
      <c r="EGW371" s="678"/>
      <c r="EGX371" s="678"/>
      <c r="EGY371" s="678"/>
      <c r="EGZ371" s="678"/>
      <c r="EHA371" s="678"/>
      <c r="EHB371" s="678"/>
      <c r="EHC371" s="678"/>
      <c r="EHD371" s="678"/>
      <c r="EHE371" s="678"/>
      <c r="EHF371" s="678"/>
      <c r="EHG371" s="678"/>
      <c r="EHH371" s="678"/>
      <c r="EHI371" s="678"/>
      <c r="EHJ371" s="678"/>
      <c r="EHK371" s="678"/>
      <c r="EHL371" s="678"/>
      <c r="EHM371" s="678"/>
      <c r="EHN371" s="678"/>
      <c r="EHO371" s="678"/>
      <c r="EHP371" s="678"/>
      <c r="EHQ371" s="678"/>
      <c r="EHR371" s="678"/>
      <c r="EHS371" s="678"/>
      <c r="EHT371" s="678"/>
      <c r="EHU371" s="678"/>
      <c r="EHV371" s="678"/>
      <c r="EHW371" s="678"/>
      <c r="EHX371" s="678"/>
      <c r="EHY371" s="678"/>
      <c r="EHZ371" s="678"/>
      <c r="EIA371" s="678"/>
      <c r="EIB371" s="678"/>
      <c r="EIC371" s="678"/>
      <c r="EID371" s="678"/>
      <c r="EIE371" s="678"/>
      <c r="EIF371" s="678"/>
      <c r="EIG371" s="678"/>
      <c r="EIH371" s="678"/>
      <c r="EII371" s="678"/>
      <c r="EIJ371" s="678"/>
      <c r="EIK371" s="678"/>
      <c r="EIL371" s="678"/>
      <c r="EIM371" s="678"/>
      <c r="EIN371" s="678"/>
      <c r="EIO371" s="678"/>
      <c r="EIP371" s="678"/>
      <c r="EIQ371" s="678"/>
      <c r="EIR371" s="678"/>
      <c r="EIS371" s="678"/>
      <c r="EIT371" s="678"/>
      <c r="EIU371" s="678"/>
      <c r="EIV371" s="678"/>
      <c r="EIW371" s="678"/>
      <c r="EIX371" s="678"/>
      <c r="EIY371" s="678"/>
      <c r="EIZ371" s="678"/>
      <c r="EJA371" s="678"/>
      <c r="EJB371" s="678"/>
      <c r="EJC371" s="678"/>
      <c r="EJD371" s="678"/>
      <c r="EJE371" s="678"/>
      <c r="EJF371" s="678"/>
      <c r="EJG371" s="678"/>
      <c r="EJH371" s="678"/>
      <c r="EJI371" s="678"/>
      <c r="EJJ371" s="678"/>
      <c r="EJK371" s="678"/>
      <c r="EJL371" s="678"/>
      <c r="EJM371" s="678"/>
      <c r="EJN371" s="678"/>
      <c r="EJO371" s="678"/>
      <c r="EJP371" s="678"/>
      <c r="EJQ371" s="678"/>
      <c r="EJR371" s="678"/>
      <c r="EJS371" s="678"/>
      <c r="EJT371" s="678"/>
      <c r="EJU371" s="678"/>
      <c r="EJV371" s="678"/>
      <c r="EJW371" s="678"/>
      <c r="EJX371" s="678"/>
      <c r="EJY371" s="678"/>
      <c r="EJZ371" s="678"/>
      <c r="EKA371" s="678"/>
      <c r="EKB371" s="678"/>
      <c r="EKC371" s="678"/>
      <c r="EKD371" s="678"/>
      <c r="EKE371" s="678"/>
      <c r="EKF371" s="678"/>
      <c r="EKG371" s="678"/>
      <c r="EKH371" s="678"/>
      <c r="EKI371" s="678"/>
      <c r="EKJ371" s="678"/>
      <c r="EKK371" s="678"/>
      <c r="EKL371" s="678"/>
      <c r="EKM371" s="678"/>
      <c r="EKN371" s="678"/>
      <c r="EKO371" s="678"/>
      <c r="EKP371" s="678"/>
      <c r="EKQ371" s="678"/>
      <c r="EKR371" s="678"/>
      <c r="EKS371" s="678"/>
      <c r="EKT371" s="678"/>
      <c r="EKU371" s="678"/>
      <c r="EKV371" s="678"/>
      <c r="EKW371" s="678"/>
      <c r="EKX371" s="678"/>
      <c r="EKY371" s="678"/>
      <c r="EKZ371" s="678"/>
      <c r="ELA371" s="678"/>
      <c r="ELB371" s="678"/>
      <c r="ELC371" s="678"/>
      <c r="ELD371" s="678"/>
      <c r="ELE371" s="678"/>
      <c r="ELF371" s="678"/>
      <c r="ELG371" s="678"/>
      <c r="ELH371" s="678"/>
      <c r="ELI371" s="678"/>
      <c r="ELJ371" s="678"/>
      <c r="ELK371" s="678"/>
      <c r="ELL371" s="678"/>
      <c r="ELM371" s="678"/>
      <c r="ELN371" s="678"/>
      <c r="ELO371" s="678"/>
      <c r="ELP371" s="678"/>
      <c r="ELQ371" s="678"/>
      <c r="ELR371" s="678"/>
      <c r="ELS371" s="678"/>
      <c r="ELT371" s="678"/>
      <c r="ELU371" s="678"/>
      <c r="ELV371" s="678"/>
      <c r="ELW371" s="678"/>
      <c r="ELX371" s="678"/>
      <c r="ELY371" s="678"/>
      <c r="ELZ371" s="678"/>
      <c r="EMA371" s="678"/>
      <c r="EMB371" s="678"/>
      <c r="EMC371" s="678"/>
      <c r="EMD371" s="678"/>
      <c r="EME371" s="678"/>
      <c r="EMF371" s="678"/>
      <c r="EMG371" s="678"/>
      <c r="EMH371" s="678"/>
      <c r="EMI371" s="678"/>
      <c r="EMJ371" s="678"/>
      <c r="EMK371" s="678"/>
      <c r="EML371" s="678"/>
      <c r="EMM371" s="678"/>
      <c r="EMN371" s="678"/>
      <c r="EMO371" s="678"/>
      <c r="EMP371" s="678"/>
      <c r="EMQ371" s="678"/>
      <c r="EMR371" s="678"/>
      <c r="EMS371" s="678"/>
      <c r="EMT371" s="678"/>
      <c r="EMU371" s="678"/>
      <c r="EMV371" s="678"/>
      <c r="EMW371" s="678"/>
      <c r="EMX371" s="678"/>
      <c r="EMY371" s="678"/>
      <c r="EMZ371" s="678"/>
      <c r="ENA371" s="678"/>
      <c r="ENB371" s="678"/>
      <c r="ENC371" s="678"/>
      <c r="END371" s="678"/>
      <c r="ENE371" s="678"/>
      <c r="ENF371" s="678"/>
      <c r="ENG371" s="678"/>
      <c r="ENH371" s="678"/>
      <c r="ENI371" s="678"/>
      <c r="ENJ371" s="678"/>
      <c r="ENK371" s="678"/>
      <c r="ENL371" s="678"/>
      <c r="ENM371" s="678"/>
      <c r="ENN371" s="678"/>
      <c r="ENO371" s="678"/>
      <c r="ENP371" s="678"/>
      <c r="ENQ371" s="678"/>
      <c r="ENR371" s="678"/>
      <c r="ENS371" s="678"/>
      <c r="ENT371" s="678"/>
      <c r="ENU371" s="678"/>
      <c r="ENV371" s="678"/>
      <c r="ENW371" s="678"/>
      <c r="ENX371" s="678"/>
      <c r="ENY371" s="678"/>
      <c r="ENZ371" s="678"/>
      <c r="EOA371" s="678"/>
      <c r="EOB371" s="678"/>
      <c r="EOC371" s="678"/>
      <c r="EOD371" s="678"/>
      <c r="EOE371" s="678"/>
      <c r="EOF371" s="678"/>
      <c r="EOG371" s="678"/>
      <c r="EOH371" s="678"/>
      <c r="EOI371" s="678"/>
      <c r="EOJ371" s="678"/>
      <c r="EOK371" s="678"/>
      <c r="EOL371" s="678"/>
      <c r="EOM371" s="678"/>
      <c r="EON371" s="678"/>
      <c r="EOO371" s="678"/>
      <c r="EOP371" s="678"/>
      <c r="EOQ371" s="678"/>
      <c r="EOR371" s="678"/>
      <c r="EOS371" s="678"/>
      <c r="EOT371" s="678"/>
      <c r="EOU371" s="678"/>
      <c r="EOV371" s="678"/>
      <c r="EOW371" s="678"/>
      <c r="EOX371" s="678"/>
      <c r="EOY371" s="678"/>
      <c r="EOZ371" s="678"/>
      <c r="EPA371" s="678"/>
      <c r="EPB371" s="678"/>
      <c r="EPC371" s="678"/>
      <c r="EPD371" s="678"/>
      <c r="EPE371" s="678"/>
      <c r="EPF371" s="678"/>
      <c r="EPG371" s="678"/>
      <c r="EPH371" s="678"/>
      <c r="EPI371" s="678"/>
      <c r="EPJ371" s="678"/>
      <c r="EPK371" s="678"/>
      <c r="EPL371" s="678"/>
      <c r="EPM371" s="678"/>
      <c r="EPN371" s="678"/>
      <c r="EPO371" s="678"/>
      <c r="EPP371" s="678"/>
      <c r="EPQ371" s="678"/>
      <c r="EPR371" s="678"/>
      <c r="EPS371" s="678"/>
      <c r="EPT371" s="678"/>
      <c r="EPU371" s="678"/>
      <c r="EPV371" s="678"/>
      <c r="EPW371" s="678"/>
      <c r="EPX371" s="678"/>
      <c r="EPY371" s="678"/>
      <c r="EPZ371" s="678"/>
      <c r="EQA371" s="678"/>
      <c r="EQB371" s="678"/>
      <c r="EQC371" s="678"/>
      <c r="EQD371" s="678"/>
      <c r="EQE371" s="678"/>
      <c r="EQF371" s="678"/>
      <c r="EQG371" s="678"/>
      <c r="EQH371" s="678"/>
      <c r="EQI371" s="678"/>
      <c r="EQJ371" s="678"/>
      <c r="EQK371" s="678"/>
      <c r="EQL371" s="678"/>
      <c r="EQM371" s="678"/>
      <c r="EQN371" s="678"/>
      <c r="EQO371" s="678"/>
      <c r="EQP371" s="678"/>
      <c r="EQQ371" s="678"/>
      <c r="EQR371" s="678"/>
      <c r="EQS371" s="678"/>
      <c r="EQT371" s="678"/>
      <c r="EQU371" s="678"/>
      <c r="EQV371" s="678"/>
      <c r="EQW371" s="678"/>
      <c r="EQX371" s="678"/>
      <c r="EQY371" s="678"/>
      <c r="EQZ371" s="678"/>
      <c r="ERA371" s="678"/>
      <c r="ERB371" s="678"/>
      <c r="ERC371" s="678"/>
      <c r="ERD371" s="678"/>
      <c r="ERE371" s="678"/>
      <c r="ERF371" s="678"/>
      <c r="ERG371" s="678"/>
      <c r="ERH371" s="678"/>
      <c r="ERI371" s="678"/>
      <c r="ERJ371" s="678"/>
      <c r="ERK371" s="678"/>
      <c r="ERL371" s="678"/>
      <c r="ERM371" s="678"/>
      <c r="ERN371" s="678"/>
      <c r="ERO371" s="678"/>
      <c r="ERP371" s="678"/>
      <c r="ERQ371" s="678"/>
      <c r="ERR371" s="678"/>
      <c r="ERS371" s="678"/>
      <c r="ERT371" s="678"/>
      <c r="ERU371" s="678"/>
      <c r="ERV371" s="678"/>
      <c r="ERW371" s="678"/>
      <c r="ERX371" s="678"/>
      <c r="ERY371" s="678"/>
      <c r="ERZ371" s="678"/>
      <c r="ESA371" s="678"/>
      <c r="ESB371" s="678"/>
      <c r="ESC371" s="678"/>
      <c r="ESD371" s="678"/>
      <c r="ESE371" s="678"/>
      <c r="ESF371" s="678"/>
      <c r="ESG371" s="678"/>
      <c r="ESH371" s="678"/>
      <c r="ESI371" s="678"/>
      <c r="ESJ371" s="678"/>
      <c r="ESK371" s="678"/>
      <c r="ESL371" s="678"/>
      <c r="ESM371" s="678"/>
      <c r="ESN371" s="678"/>
      <c r="ESO371" s="678"/>
      <c r="ESP371" s="678"/>
      <c r="ESQ371" s="678"/>
      <c r="ESR371" s="678"/>
      <c r="ESS371" s="678"/>
      <c r="EST371" s="678"/>
      <c r="ESU371" s="678"/>
      <c r="ESV371" s="678"/>
      <c r="ESW371" s="678"/>
      <c r="ESX371" s="678"/>
      <c r="ESY371" s="678"/>
      <c r="ESZ371" s="678"/>
      <c r="ETA371" s="678"/>
      <c r="ETB371" s="678"/>
      <c r="ETC371" s="678"/>
      <c r="ETD371" s="678"/>
      <c r="ETE371" s="678"/>
      <c r="ETF371" s="678"/>
      <c r="ETG371" s="678"/>
      <c r="ETH371" s="678"/>
      <c r="ETI371" s="678"/>
      <c r="ETJ371" s="678"/>
      <c r="ETK371" s="678"/>
      <c r="ETL371" s="678"/>
      <c r="ETM371" s="678"/>
      <c r="ETN371" s="678"/>
      <c r="ETO371" s="678"/>
      <c r="ETP371" s="678"/>
      <c r="ETQ371" s="678"/>
      <c r="ETR371" s="678"/>
      <c r="ETS371" s="678"/>
      <c r="ETT371" s="678"/>
      <c r="ETU371" s="678"/>
      <c r="ETV371" s="678"/>
      <c r="ETW371" s="678"/>
      <c r="ETX371" s="678"/>
      <c r="ETY371" s="678"/>
      <c r="ETZ371" s="678"/>
      <c r="EUA371" s="678"/>
      <c r="EUB371" s="678"/>
      <c r="EUC371" s="678"/>
      <c r="EUD371" s="678"/>
      <c r="EUE371" s="678"/>
      <c r="EUF371" s="678"/>
      <c r="EUG371" s="678"/>
      <c r="EUH371" s="678"/>
      <c r="EUI371" s="678"/>
      <c r="EUJ371" s="678"/>
      <c r="EUK371" s="678"/>
      <c r="EUL371" s="678"/>
      <c r="EUM371" s="678"/>
      <c r="EUN371" s="678"/>
      <c r="EUO371" s="678"/>
      <c r="EUP371" s="678"/>
      <c r="EUQ371" s="678"/>
      <c r="EUR371" s="678"/>
      <c r="EUS371" s="678"/>
      <c r="EUT371" s="678"/>
      <c r="EUU371" s="678"/>
      <c r="EUV371" s="678"/>
      <c r="EUW371" s="678"/>
      <c r="EUX371" s="678"/>
      <c r="EUY371" s="678"/>
      <c r="EUZ371" s="678"/>
      <c r="EVA371" s="678"/>
      <c r="EVB371" s="678"/>
      <c r="EVC371" s="678"/>
      <c r="EVD371" s="678"/>
      <c r="EVE371" s="678"/>
      <c r="EVF371" s="678"/>
      <c r="EVG371" s="678"/>
      <c r="EVH371" s="678"/>
      <c r="EVI371" s="678"/>
      <c r="EVJ371" s="678"/>
      <c r="EVK371" s="678"/>
      <c r="EVL371" s="678"/>
      <c r="EVM371" s="678"/>
      <c r="EVN371" s="678"/>
      <c r="EVO371" s="678"/>
      <c r="EVP371" s="678"/>
      <c r="EVQ371" s="678"/>
      <c r="EVR371" s="678"/>
      <c r="EVS371" s="678"/>
      <c r="EVT371" s="678"/>
      <c r="EVU371" s="678"/>
      <c r="EVV371" s="678"/>
      <c r="EVW371" s="678"/>
      <c r="EVX371" s="678"/>
      <c r="EVY371" s="678"/>
      <c r="EVZ371" s="678"/>
      <c r="EWA371" s="678"/>
      <c r="EWB371" s="678"/>
      <c r="EWC371" s="678"/>
      <c r="EWD371" s="678"/>
      <c r="EWE371" s="678"/>
      <c r="EWF371" s="678"/>
      <c r="EWG371" s="678"/>
      <c r="EWH371" s="678"/>
      <c r="EWI371" s="678"/>
      <c r="EWJ371" s="678"/>
      <c r="EWK371" s="678"/>
      <c r="EWL371" s="678"/>
      <c r="EWM371" s="678"/>
      <c r="EWN371" s="678"/>
      <c r="EWO371" s="678"/>
      <c r="EWP371" s="678"/>
      <c r="EWQ371" s="678"/>
      <c r="EWR371" s="678"/>
      <c r="EWS371" s="678"/>
      <c r="EWT371" s="678"/>
      <c r="EWU371" s="678"/>
      <c r="EWV371" s="678"/>
      <c r="EWW371" s="678"/>
      <c r="EWX371" s="678"/>
      <c r="EWY371" s="678"/>
      <c r="EWZ371" s="678"/>
      <c r="EXA371" s="678"/>
      <c r="EXB371" s="678"/>
      <c r="EXC371" s="678"/>
      <c r="EXD371" s="678"/>
      <c r="EXE371" s="678"/>
      <c r="EXF371" s="678"/>
      <c r="EXG371" s="678"/>
      <c r="EXH371" s="678"/>
      <c r="EXI371" s="678"/>
      <c r="EXJ371" s="678"/>
      <c r="EXK371" s="678"/>
      <c r="EXL371" s="678"/>
      <c r="EXM371" s="678"/>
      <c r="EXN371" s="678"/>
      <c r="EXO371" s="678"/>
      <c r="EXP371" s="678"/>
      <c r="EXQ371" s="678"/>
      <c r="EXR371" s="678"/>
      <c r="EXS371" s="678"/>
      <c r="EXT371" s="678"/>
      <c r="EXU371" s="678"/>
      <c r="EXV371" s="678"/>
      <c r="EXW371" s="678"/>
      <c r="EXX371" s="678"/>
      <c r="EXY371" s="678"/>
      <c r="EXZ371" s="678"/>
      <c r="EYA371" s="678"/>
      <c r="EYB371" s="678"/>
      <c r="EYC371" s="678"/>
      <c r="EYD371" s="678"/>
      <c r="EYE371" s="678"/>
      <c r="EYF371" s="678"/>
      <c r="EYG371" s="678"/>
      <c r="EYH371" s="678"/>
      <c r="EYI371" s="678"/>
      <c r="EYJ371" s="678"/>
      <c r="EYK371" s="678"/>
      <c r="EYL371" s="678"/>
      <c r="EYM371" s="678"/>
      <c r="EYN371" s="678"/>
      <c r="EYO371" s="678"/>
      <c r="EYP371" s="678"/>
      <c r="EYQ371" s="678"/>
      <c r="EYR371" s="678"/>
      <c r="EYS371" s="678"/>
      <c r="EYT371" s="678"/>
      <c r="EYU371" s="678"/>
      <c r="EYV371" s="678"/>
      <c r="EYW371" s="678"/>
      <c r="EYX371" s="678"/>
      <c r="EYY371" s="678"/>
      <c r="EYZ371" s="678"/>
      <c r="EZA371" s="678"/>
      <c r="EZB371" s="678"/>
      <c r="EZC371" s="678"/>
      <c r="EZD371" s="678"/>
      <c r="EZE371" s="678"/>
      <c r="EZF371" s="678"/>
      <c r="EZG371" s="678"/>
      <c r="EZH371" s="678"/>
      <c r="EZI371" s="678"/>
      <c r="EZJ371" s="678"/>
      <c r="EZK371" s="678"/>
      <c r="EZL371" s="678"/>
      <c r="EZM371" s="678"/>
      <c r="EZN371" s="678"/>
      <c r="EZO371" s="678"/>
      <c r="EZP371" s="678"/>
      <c r="EZQ371" s="678"/>
      <c r="EZR371" s="678"/>
      <c r="EZS371" s="678"/>
      <c r="EZT371" s="678"/>
      <c r="EZU371" s="678"/>
      <c r="EZV371" s="678"/>
      <c r="EZW371" s="678"/>
      <c r="EZX371" s="678"/>
      <c r="EZY371" s="678"/>
      <c r="EZZ371" s="678"/>
      <c r="FAA371" s="678"/>
      <c r="FAB371" s="678"/>
      <c r="FAC371" s="678"/>
      <c r="FAD371" s="678"/>
      <c r="FAE371" s="678"/>
      <c r="FAF371" s="678"/>
      <c r="FAG371" s="678"/>
      <c r="FAH371" s="678"/>
      <c r="FAI371" s="678"/>
      <c r="FAJ371" s="678"/>
      <c r="FAK371" s="678"/>
      <c r="FAL371" s="678"/>
      <c r="FAM371" s="678"/>
      <c r="FAN371" s="678"/>
      <c r="FAO371" s="678"/>
      <c r="FAP371" s="678"/>
      <c r="FAQ371" s="678"/>
      <c r="FAR371" s="678"/>
      <c r="FAS371" s="678"/>
      <c r="FAT371" s="678"/>
      <c r="FAU371" s="678"/>
      <c r="FAV371" s="678"/>
      <c r="FAW371" s="678"/>
      <c r="FAX371" s="678"/>
      <c r="FAY371" s="678"/>
      <c r="FAZ371" s="678"/>
      <c r="FBA371" s="678"/>
      <c r="FBB371" s="678"/>
      <c r="FBC371" s="678"/>
      <c r="FBD371" s="678"/>
      <c r="FBE371" s="678"/>
      <c r="FBF371" s="678"/>
      <c r="FBG371" s="678"/>
      <c r="FBH371" s="678"/>
      <c r="FBI371" s="678"/>
      <c r="FBJ371" s="678"/>
      <c r="FBK371" s="678"/>
      <c r="FBL371" s="678"/>
      <c r="FBM371" s="678"/>
      <c r="FBN371" s="678"/>
      <c r="FBO371" s="678"/>
      <c r="FBP371" s="678"/>
      <c r="FBQ371" s="678"/>
      <c r="FBR371" s="678"/>
      <c r="FBS371" s="678"/>
      <c r="FBT371" s="678"/>
      <c r="FBU371" s="678"/>
      <c r="FBV371" s="678"/>
      <c r="FBW371" s="678"/>
      <c r="FBX371" s="678"/>
      <c r="FBY371" s="678"/>
      <c r="FBZ371" s="678"/>
      <c r="FCA371" s="678"/>
      <c r="FCB371" s="678"/>
      <c r="FCC371" s="678"/>
      <c r="FCD371" s="678"/>
      <c r="FCE371" s="678"/>
      <c r="FCF371" s="678"/>
      <c r="FCG371" s="678"/>
      <c r="FCH371" s="678"/>
      <c r="FCI371" s="678"/>
      <c r="FCJ371" s="678"/>
      <c r="FCK371" s="678"/>
      <c r="FCL371" s="678"/>
      <c r="FCM371" s="678"/>
      <c r="FCN371" s="678"/>
      <c r="FCO371" s="678"/>
      <c r="FCP371" s="678"/>
      <c r="FCQ371" s="678"/>
      <c r="FCR371" s="678"/>
      <c r="FCS371" s="678"/>
      <c r="FCT371" s="678"/>
      <c r="FCU371" s="678"/>
      <c r="FCV371" s="678"/>
      <c r="FCW371" s="678"/>
      <c r="FCX371" s="678"/>
      <c r="FCY371" s="678"/>
      <c r="FCZ371" s="678"/>
      <c r="FDA371" s="678"/>
      <c r="FDB371" s="678"/>
      <c r="FDC371" s="678"/>
      <c r="FDD371" s="678"/>
      <c r="FDE371" s="678"/>
      <c r="FDF371" s="678"/>
      <c r="FDG371" s="678"/>
      <c r="FDH371" s="678"/>
      <c r="FDI371" s="678"/>
      <c r="FDJ371" s="678"/>
      <c r="FDK371" s="678"/>
      <c r="FDL371" s="678"/>
      <c r="FDM371" s="678"/>
      <c r="FDN371" s="678"/>
      <c r="FDO371" s="678"/>
      <c r="FDP371" s="678"/>
      <c r="FDQ371" s="678"/>
      <c r="FDR371" s="678"/>
      <c r="FDS371" s="678"/>
      <c r="FDT371" s="678"/>
      <c r="FDU371" s="678"/>
      <c r="FDV371" s="678"/>
      <c r="FDW371" s="678"/>
      <c r="FDX371" s="678"/>
      <c r="FDY371" s="678"/>
      <c r="FDZ371" s="678"/>
      <c r="FEA371" s="678"/>
      <c r="FEB371" s="678"/>
      <c r="FEC371" s="678"/>
      <c r="FED371" s="678"/>
      <c r="FEE371" s="678"/>
      <c r="FEF371" s="678"/>
      <c r="FEG371" s="678"/>
      <c r="FEH371" s="678"/>
      <c r="FEI371" s="678"/>
      <c r="FEJ371" s="678"/>
      <c r="FEK371" s="678"/>
      <c r="FEL371" s="678"/>
      <c r="FEM371" s="678"/>
      <c r="FEN371" s="678"/>
      <c r="FEO371" s="678"/>
      <c r="FEP371" s="678"/>
      <c r="FEQ371" s="678"/>
      <c r="FER371" s="678"/>
      <c r="FES371" s="678"/>
      <c r="FET371" s="678"/>
      <c r="FEU371" s="678"/>
      <c r="FEV371" s="678"/>
      <c r="FEW371" s="678"/>
      <c r="FEX371" s="678"/>
      <c r="FEY371" s="678"/>
      <c r="FEZ371" s="678"/>
      <c r="FFA371" s="678"/>
      <c r="FFB371" s="678"/>
      <c r="FFC371" s="678"/>
      <c r="FFD371" s="678"/>
      <c r="FFE371" s="678"/>
      <c r="FFF371" s="678"/>
      <c r="FFG371" s="678"/>
      <c r="FFH371" s="678"/>
      <c r="FFI371" s="678"/>
      <c r="FFJ371" s="678"/>
      <c r="FFK371" s="678"/>
      <c r="FFL371" s="678"/>
      <c r="FFM371" s="678"/>
      <c r="FFN371" s="678"/>
      <c r="FFO371" s="678"/>
      <c r="FFP371" s="678"/>
      <c r="FFQ371" s="678"/>
      <c r="FFR371" s="678"/>
      <c r="FFS371" s="678"/>
      <c r="FFT371" s="678"/>
      <c r="FFU371" s="678"/>
      <c r="FFV371" s="678"/>
      <c r="FFW371" s="678"/>
      <c r="FFX371" s="678"/>
      <c r="FFY371" s="678"/>
      <c r="FFZ371" s="678"/>
      <c r="FGA371" s="678"/>
      <c r="FGB371" s="678"/>
      <c r="FGC371" s="678"/>
      <c r="FGD371" s="678"/>
      <c r="FGE371" s="678"/>
      <c r="FGF371" s="678"/>
      <c r="FGG371" s="678"/>
      <c r="FGH371" s="678"/>
      <c r="FGI371" s="678"/>
      <c r="FGJ371" s="678"/>
      <c r="FGK371" s="678"/>
      <c r="FGL371" s="678"/>
      <c r="FGM371" s="678"/>
      <c r="FGN371" s="678"/>
      <c r="FGO371" s="678"/>
      <c r="FGP371" s="678"/>
      <c r="FGQ371" s="678"/>
      <c r="FGR371" s="678"/>
      <c r="FGS371" s="678"/>
      <c r="FGT371" s="678"/>
      <c r="FGU371" s="678"/>
      <c r="FGV371" s="678"/>
      <c r="FGW371" s="678"/>
      <c r="FGX371" s="678"/>
      <c r="FGY371" s="678"/>
      <c r="FGZ371" s="678"/>
      <c r="FHA371" s="678"/>
      <c r="FHB371" s="678"/>
      <c r="FHC371" s="678"/>
      <c r="FHD371" s="678"/>
      <c r="FHE371" s="678"/>
      <c r="FHF371" s="678"/>
      <c r="FHG371" s="678"/>
      <c r="FHH371" s="678"/>
      <c r="FHI371" s="678"/>
      <c r="FHJ371" s="678"/>
      <c r="FHK371" s="678"/>
      <c r="FHL371" s="678"/>
      <c r="FHM371" s="678"/>
      <c r="FHN371" s="678"/>
      <c r="FHO371" s="678"/>
      <c r="FHP371" s="678"/>
      <c r="FHQ371" s="678"/>
      <c r="FHR371" s="678"/>
      <c r="FHS371" s="678"/>
      <c r="FHT371" s="678"/>
      <c r="FHU371" s="678"/>
      <c r="FHV371" s="678"/>
      <c r="FHW371" s="678"/>
      <c r="FHX371" s="678"/>
      <c r="FHY371" s="678"/>
      <c r="FHZ371" s="678"/>
      <c r="FIA371" s="678"/>
      <c r="FIB371" s="678"/>
      <c r="FIC371" s="678"/>
      <c r="FID371" s="678"/>
      <c r="FIE371" s="678"/>
      <c r="FIF371" s="678"/>
      <c r="FIG371" s="678"/>
      <c r="FIH371" s="678"/>
      <c r="FII371" s="678"/>
      <c r="FIJ371" s="678"/>
      <c r="FIK371" s="678"/>
      <c r="FIL371" s="678"/>
      <c r="FIM371" s="678"/>
      <c r="FIN371" s="678"/>
      <c r="FIO371" s="678"/>
      <c r="FIP371" s="678"/>
      <c r="FIQ371" s="678"/>
      <c r="FIR371" s="678"/>
      <c r="FIS371" s="678"/>
      <c r="FIT371" s="678"/>
      <c r="FIU371" s="678"/>
      <c r="FIV371" s="678"/>
      <c r="FIW371" s="678"/>
      <c r="FIX371" s="678"/>
      <c r="FIY371" s="678"/>
      <c r="FIZ371" s="678"/>
      <c r="FJA371" s="678"/>
      <c r="FJB371" s="678"/>
      <c r="FJC371" s="678"/>
      <c r="FJD371" s="678"/>
      <c r="FJE371" s="678"/>
      <c r="FJF371" s="678"/>
      <c r="FJG371" s="678"/>
      <c r="FJH371" s="678"/>
      <c r="FJI371" s="678"/>
      <c r="FJJ371" s="678"/>
      <c r="FJK371" s="678"/>
      <c r="FJL371" s="678"/>
      <c r="FJM371" s="678"/>
      <c r="FJN371" s="678"/>
      <c r="FJO371" s="678"/>
      <c r="FJP371" s="678"/>
      <c r="FJQ371" s="678"/>
      <c r="FJR371" s="678"/>
      <c r="FJS371" s="678"/>
      <c r="FJT371" s="678"/>
      <c r="FJU371" s="678"/>
      <c r="FJV371" s="678"/>
      <c r="FJW371" s="678"/>
      <c r="FJX371" s="678"/>
      <c r="FJY371" s="678"/>
      <c r="FJZ371" s="678"/>
      <c r="FKA371" s="678"/>
      <c r="FKB371" s="678"/>
      <c r="FKC371" s="678"/>
      <c r="FKD371" s="678"/>
      <c r="FKE371" s="678"/>
      <c r="FKF371" s="678"/>
      <c r="FKG371" s="678"/>
      <c r="FKH371" s="678"/>
      <c r="FKI371" s="678"/>
      <c r="FKJ371" s="678"/>
      <c r="FKK371" s="678"/>
      <c r="FKL371" s="678"/>
      <c r="FKM371" s="678"/>
      <c r="FKN371" s="678"/>
      <c r="FKO371" s="678"/>
      <c r="FKP371" s="678"/>
      <c r="FKQ371" s="678"/>
      <c r="FKR371" s="678"/>
      <c r="FKS371" s="678"/>
      <c r="FKT371" s="678"/>
      <c r="FKU371" s="678"/>
      <c r="FKV371" s="678"/>
      <c r="FKW371" s="678"/>
      <c r="FKX371" s="678"/>
      <c r="FKY371" s="678"/>
      <c r="FKZ371" s="678"/>
      <c r="FLA371" s="678"/>
      <c r="FLB371" s="678"/>
      <c r="FLC371" s="678"/>
      <c r="FLD371" s="678"/>
      <c r="FLE371" s="678"/>
      <c r="FLF371" s="678"/>
      <c r="FLG371" s="678"/>
      <c r="FLH371" s="678"/>
      <c r="FLI371" s="678"/>
      <c r="FLJ371" s="678"/>
      <c r="FLK371" s="678"/>
      <c r="FLL371" s="678"/>
      <c r="FLM371" s="678"/>
      <c r="FLN371" s="678"/>
      <c r="FLO371" s="678"/>
      <c r="FLP371" s="678"/>
      <c r="FLQ371" s="678"/>
      <c r="FLR371" s="678"/>
      <c r="FLS371" s="678"/>
      <c r="FLT371" s="678"/>
      <c r="FLU371" s="678"/>
      <c r="FLV371" s="678"/>
      <c r="FLW371" s="678"/>
      <c r="FLX371" s="678"/>
      <c r="FLY371" s="678"/>
      <c r="FLZ371" s="678"/>
      <c r="FMA371" s="678"/>
      <c r="FMB371" s="678"/>
      <c r="FMC371" s="678"/>
      <c r="FMD371" s="678"/>
      <c r="FME371" s="678"/>
      <c r="FMF371" s="678"/>
      <c r="FMG371" s="678"/>
      <c r="FMH371" s="678"/>
      <c r="FMI371" s="678"/>
      <c r="FMJ371" s="678"/>
      <c r="FMK371" s="678"/>
      <c r="FML371" s="678"/>
      <c r="FMM371" s="678"/>
      <c r="FMN371" s="678"/>
      <c r="FMO371" s="678"/>
      <c r="FMP371" s="678"/>
      <c r="FMQ371" s="678"/>
      <c r="FMR371" s="678"/>
      <c r="FMS371" s="678"/>
      <c r="FMT371" s="678"/>
      <c r="FMU371" s="678"/>
      <c r="FMV371" s="678"/>
      <c r="FMW371" s="678"/>
      <c r="FMX371" s="678"/>
      <c r="FMY371" s="678"/>
      <c r="FMZ371" s="678"/>
      <c r="FNA371" s="678"/>
      <c r="FNB371" s="678"/>
      <c r="FNC371" s="678"/>
      <c r="FND371" s="678"/>
      <c r="FNE371" s="678"/>
      <c r="FNF371" s="678"/>
      <c r="FNG371" s="678"/>
      <c r="FNH371" s="678"/>
      <c r="FNI371" s="678"/>
      <c r="FNJ371" s="678"/>
      <c r="FNK371" s="678"/>
      <c r="FNL371" s="678"/>
      <c r="FNM371" s="678"/>
      <c r="FNN371" s="678"/>
      <c r="FNO371" s="678"/>
      <c r="FNP371" s="678"/>
      <c r="FNQ371" s="678"/>
      <c r="FNR371" s="678"/>
      <c r="FNS371" s="678"/>
      <c r="FNT371" s="678"/>
      <c r="FNU371" s="678"/>
      <c r="FNV371" s="678"/>
      <c r="FNW371" s="678"/>
      <c r="FNX371" s="678"/>
      <c r="FNY371" s="678"/>
      <c r="FNZ371" s="678"/>
      <c r="FOA371" s="678"/>
      <c r="FOB371" s="678"/>
      <c r="FOC371" s="678"/>
      <c r="FOD371" s="678"/>
      <c r="FOE371" s="678"/>
      <c r="FOF371" s="678"/>
      <c r="FOG371" s="678"/>
      <c r="FOH371" s="678"/>
      <c r="FOI371" s="678"/>
      <c r="FOJ371" s="678"/>
      <c r="FOK371" s="678"/>
      <c r="FOL371" s="678"/>
      <c r="FOM371" s="678"/>
      <c r="FON371" s="678"/>
      <c r="FOO371" s="678"/>
      <c r="FOP371" s="678"/>
      <c r="FOQ371" s="678"/>
      <c r="FOR371" s="678"/>
      <c r="FOS371" s="678"/>
      <c r="FOT371" s="678"/>
      <c r="FOU371" s="678"/>
      <c r="FOV371" s="678"/>
      <c r="FOW371" s="678"/>
      <c r="FOX371" s="678"/>
      <c r="FOY371" s="678"/>
      <c r="FOZ371" s="678"/>
      <c r="FPA371" s="678"/>
      <c r="FPB371" s="678"/>
      <c r="FPC371" s="678"/>
      <c r="FPD371" s="678"/>
      <c r="FPE371" s="678"/>
      <c r="FPF371" s="678"/>
      <c r="FPG371" s="678"/>
      <c r="FPH371" s="678"/>
      <c r="FPI371" s="678"/>
      <c r="FPJ371" s="678"/>
      <c r="FPK371" s="678"/>
      <c r="FPL371" s="678"/>
      <c r="FPM371" s="678"/>
      <c r="FPN371" s="678"/>
      <c r="FPO371" s="678"/>
      <c r="FPP371" s="678"/>
      <c r="FPQ371" s="678"/>
      <c r="FPR371" s="678"/>
      <c r="FPS371" s="678"/>
      <c r="FPT371" s="678"/>
      <c r="FPU371" s="678"/>
      <c r="FPV371" s="678"/>
      <c r="FPW371" s="678"/>
      <c r="FPX371" s="678"/>
      <c r="FPY371" s="678"/>
      <c r="FPZ371" s="678"/>
      <c r="FQA371" s="678"/>
      <c r="FQB371" s="678"/>
      <c r="FQC371" s="678"/>
      <c r="FQD371" s="678"/>
      <c r="FQE371" s="678"/>
      <c r="FQF371" s="678"/>
      <c r="FQG371" s="678"/>
      <c r="FQH371" s="678"/>
      <c r="FQI371" s="678"/>
      <c r="FQJ371" s="678"/>
      <c r="FQK371" s="678"/>
      <c r="FQL371" s="678"/>
      <c r="FQM371" s="678"/>
      <c r="FQN371" s="678"/>
      <c r="FQO371" s="678"/>
      <c r="FQP371" s="678"/>
      <c r="FQQ371" s="678"/>
      <c r="FQR371" s="678"/>
      <c r="FQS371" s="678"/>
      <c r="FQT371" s="678"/>
      <c r="FQU371" s="678"/>
      <c r="FQV371" s="678"/>
      <c r="FQW371" s="678"/>
      <c r="FQX371" s="678"/>
      <c r="FQY371" s="678"/>
      <c r="FQZ371" s="678"/>
      <c r="FRA371" s="678"/>
      <c r="FRB371" s="678"/>
      <c r="FRC371" s="678"/>
      <c r="FRD371" s="678"/>
      <c r="FRE371" s="678"/>
      <c r="FRF371" s="678"/>
      <c r="FRG371" s="678"/>
      <c r="FRH371" s="678"/>
      <c r="FRI371" s="678"/>
      <c r="FRJ371" s="678"/>
      <c r="FRK371" s="678"/>
      <c r="FRL371" s="678"/>
      <c r="FRM371" s="678"/>
      <c r="FRN371" s="678"/>
      <c r="FRO371" s="678"/>
      <c r="FRP371" s="678"/>
      <c r="FRQ371" s="678"/>
      <c r="FRR371" s="678"/>
      <c r="FRS371" s="678"/>
      <c r="FRT371" s="678"/>
      <c r="FRU371" s="678"/>
      <c r="FRV371" s="678"/>
      <c r="FRW371" s="678"/>
      <c r="FRX371" s="678"/>
      <c r="FRY371" s="678"/>
      <c r="FRZ371" s="678"/>
      <c r="FSA371" s="678"/>
      <c r="FSB371" s="678"/>
      <c r="FSC371" s="678"/>
      <c r="FSD371" s="678"/>
      <c r="FSE371" s="678"/>
      <c r="FSF371" s="678"/>
      <c r="FSG371" s="678"/>
      <c r="FSH371" s="678"/>
      <c r="FSI371" s="678"/>
      <c r="FSJ371" s="678"/>
      <c r="FSK371" s="678"/>
      <c r="FSL371" s="678"/>
      <c r="FSM371" s="678"/>
      <c r="FSN371" s="678"/>
      <c r="FSO371" s="678"/>
      <c r="FSP371" s="678"/>
      <c r="FSQ371" s="678"/>
      <c r="FSR371" s="678"/>
      <c r="FSS371" s="678"/>
      <c r="FST371" s="678"/>
      <c r="FSU371" s="678"/>
      <c r="FSV371" s="678"/>
      <c r="FSW371" s="678"/>
      <c r="FSX371" s="678"/>
      <c r="FSY371" s="678"/>
      <c r="FSZ371" s="678"/>
      <c r="FTA371" s="678"/>
      <c r="FTB371" s="678"/>
      <c r="FTC371" s="678"/>
      <c r="FTD371" s="678"/>
      <c r="FTE371" s="678"/>
      <c r="FTF371" s="678"/>
      <c r="FTG371" s="678"/>
      <c r="FTH371" s="678"/>
      <c r="FTI371" s="678"/>
      <c r="FTJ371" s="678"/>
      <c r="FTK371" s="678"/>
      <c r="FTL371" s="678"/>
      <c r="FTM371" s="678"/>
      <c r="FTN371" s="678"/>
      <c r="FTO371" s="678"/>
      <c r="FTP371" s="678"/>
      <c r="FTQ371" s="678"/>
      <c r="FTR371" s="678"/>
      <c r="FTS371" s="678"/>
      <c r="FTT371" s="678"/>
      <c r="FTU371" s="678"/>
      <c r="FTV371" s="678"/>
      <c r="FTW371" s="678"/>
      <c r="FTX371" s="678"/>
      <c r="FTY371" s="678"/>
      <c r="FTZ371" s="678"/>
      <c r="FUA371" s="678"/>
      <c r="FUB371" s="678"/>
      <c r="FUC371" s="678"/>
      <c r="FUD371" s="678"/>
      <c r="FUE371" s="678"/>
      <c r="FUF371" s="678"/>
      <c r="FUG371" s="678"/>
      <c r="FUH371" s="678"/>
      <c r="FUI371" s="678"/>
      <c r="FUJ371" s="678"/>
      <c r="FUK371" s="678"/>
      <c r="FUL371" s="678"/>
      <c r="FUM371" s="678"/>
      <c r="FUN371" s="678"/>
      <c r="FUO371" s="678"/>
      <c r="FUP371" s="678"/>
      <c r="FUQ371" s="678"/>
      <c r="FUR371" s="678"/>
      <c r="FUS371" s="678"/>
      <c r="FUT371" s="678"/>
      <c r="FUU371" s="678"/>
      <c r="FUV371" s="678"/>
      <c r="FUW371" s="678"/>
      <c r="FUX371" s="678"/>
      <c r="FUY371" s="678"/>
      <c r="FUZ371" s="678"/>
      <c r="FVA371" s="678"/>
      <c r="FVB371" s="678"/>
      <c r="FVC371" s="678"/>
      <c r="FVD371" s="678"/>
      <c r="FVE371" s="678"/>
      <c r="FVF371" s="678"/>
      <c r="FVG371" s="678"/>
      <c r="FVH371" s="678"/>
      <c r="FVI371" s="678"/>
      <c r="FVJ371" s="678"/>
      <c r="FVK371" s="678"/>
      <c r="FVL371" s="678"/>
      <c r="FVM371" s="678"/>
      <c r="FVN371" s="678"/>
      <c r="FVO371" s="678"/>
      <c r="FVP371" s="678"/>
      <c r="FVQ371" s="678"/>
      <c r="FVR371" s="678"/>
      <c r="FVS371" s="678"/>
      <c r="FVT371" s="678"/>
      <c r="FVU371" s="678"/>
      <c r="FVV371" s="678"/>
      <c r="FVW371" s="678"/>
      <c r="FVX371" s="678"/>
      <c r="FVY371" s="678"/>
      <c r="FVZ371" s="678"/>
      <c r="FWA371" s="678"/>
      <c r="FWB371" s="678"/>
      <c r="FWC371" s="678"/>
      <c r="FWD371" s="678"/>
      <c r="FWE371" s="678"/>
      <c r="FWF371" s="678"/>
      <c r="FWG371" s="678"/>
      <c r="FWH371" s="678"/>
      <c r="FWI371" s="678"/>
      <c r="FWJ371" s="678"/>
      <c r="FWK371" s="678"/>
      <c r="FWL371" s="678"/>
      <c r="FWM371" s="678"/>
      <c r="FWN371" s="678"/>
      <c r="FWO371" s="678"/>
      <c r="FWP371" s="678"/>
      <c r="FWQ371" s="678"/>
      <c r="FWR371" s="678"/>
      <c r="FWS371" s="678"/>
      <c r="FWT371" s="678"/>
      <c r="FWU371" s="678"/>
      <c r="FWV371" s="678"/>
      <c r="FWW371" s="678"/>
      <c r="FWX371" s="678"/>
      <c r="FWY371" s="678"/>
      <c r="FWZ371" s="678"/>
      <c r="FXA371" s="678"/>
      <c r="FXB371" s="678"/>
      <c r="FXC371" s="678"/>
      <c r="FXD371" s="678"/>
      <c r="FXE371" s="678"/>
      <c r="FXF371" s="678"/>
      <c r="FXG371" s="678"/>
      <c r="FXH371" s="678"/>
      <c r="FXI371" s="678"/>
      <c r="FXJ371" s="678"/>
      <c r="FXK371" s="678"/>
      <c r="FXL371" s="678"/>
      <c r="FXM371" s="678"/>
      <c r="FXN371" s="678"/>
      <c r="FXO371" s="678"/>
      <c r="FXP371" s="678"/>
      <c r="FXQ371" s="678"/>
      <c r="FXR371" s="678"/>
      <c r="FXS371" s="678"/>
      <c r="FXT371" s="678"/>
      <c r="FXU371" s="678"/>
      <c r="FXV371" s="678"/>
      <c r="FXW371" s="678"/>
      <c r="FXX371" s="678"/>
      <c r="FXY371" s="678"/>
      <c r="FXZ371" s="678"/>
      <c r="FYA371" s="678"/>
      <c r="FYB371" s="678"/>
      <c r="FYC371" s="678"/>
      <c r="FYD371" s="678"/>
      <c r="FYE371" s="678"/>
      <c r="FYF371" s="678"/>
      <c r="FYG371" s="678"/>
      <c r="FYH371" s="678"/>
      <c r="FYI371" s="678"/>
      <c r="FYJ371" s="678"/>
      <c r="FYK371" s="678"/>
      <c r="FYL371" s="678"/>
      <c r="FYM371" s="678"/>
      <c r="FYN371" s="678"/>
      <c r="FYO371" s="678"/>
      <c r="FYP371" s="678"/>
      <c r="FYQ371" s="678"/>
      <c r="FYR371" s="678"/>
      <c r="FYS371" s="678"/>
      <c r="FYT371" s="678"/>
      <c r="FYU371" s="678"/>
      <c r="FYV371" s="678"/>
      <c r="FYW371" s="678"/>
      <c r="FYX371" s="678"/>
      <c r="FYY371" s="678"/>
      <c r="FYZ371" s="678"/>
      <c r="FZA371" s="678"/>
      <c r="FZB371" s="678"/>
      <c r="FZC371" s="678"/>
      <c r="FZD371" s="678"/>
      <c r="FZE371" s="678"/>
      <c r="FZF371" s="678"/>
      <c r="FZG371" s="678"/>
      <c r="FZH371" s="678"/>
      <c r="FZI371" s="678"/>
      <c r="FZJ371" s="678"/>
      <c r="FZK371" s="678"/>
      <c r="FZL371" s="678"/>
      <c r="FZM371" s="678"/>
      <c r="FZN371" s="678"/>
      <c r="FZO371" s="678"/>
      <c r="FZP371" s="678"/>
      <c r="FZQ371" s="678"/>
      <c r="FZR371" s="678"/>
      <c r="FZS371" s="678"/>
      <c r="FZT371" s="678"/>
      <c r="FZU371" s="678"/>
      <c r="FZV371" s="678"/>
      <c r="FZW371" s="678"/>
      <c r="FZX371" s="678"/>
      <c r="FZY371" s="678"/>
      <c r="FZZ371" s="678"/>
      <c r="GAA371" s="678"/>
      <c r="GAB371" s="678"/>
      <c r="GAC371" s="678"/>
      <c r="GAD371" s="678"/>
      <c r="GAE371" s="678"/>
      <c r="GAF371" s="678"/>
      <c r="GAG371" s="678"/>
      <c r="GAH371" s="678"/>
      <c r="GAI371" s="678"/>
      <c r="GAJ371" s="678"/>
      <c r="GAK371" s="678"/>
      <c r="GAL371" s="678"/>
      <c r="GAM371" s="678"/>
      <c r="GAN371" s="678"/>
      <c r="GAO371" s="678"/>
      <c r="GAP371" s="678"/>
      <c r="GAQ371" s="678"/>
      <c r="GAR371" s="678"/>
      <c r="GAS371" s="678"/>
      <c r="GAT371" s="678"/>
      <c r="GAU371" s="678"/>
      <c r="GAV371" s="678"/>
      <c r="GAW371" s="678"/>
      <c r="GAX371" s="678"/>
      <c r="GAY371" s="678"/>
      <c r="GAZ371" s="678"/>
      <c r="GBA371" s="678"/>
      <c r="GBB371" s="678"/>
      <c r="GBC371" s="678"/>
      <c r="GBD371" s="678"/>
      <c r="GBE371" s="678"/>
      <c r="GBF371" s="678"/>
      <c r="GBG371" s="678"/>
      <c r="GBH371" s="678"/>
      <c r="GBI371" s="678"/>
      <c r="GBJ371" s="678"/>
      <c r="GBK371" s="678"/>
      <c r="GBL371" s="678"/>
      <c r="GBM371" s="678"/>
      <c r="GBN371" s="678"/>
      <c r="GBO371" s="678"/>
      <c r="GBP371" s="678"/>
      <c r="GBQ371" s="678"/>
      <c r="GBR371" s="678"/>
      <c r="GBS371" s="678"/>
      <c r="GBT371" s="678"/>
      <c r="GBU371" s="678"/>
      <c r="GBV371" s="678"/>
      <c r="GBW371" s="678"/>
      <c r="GBX371" s="678"/>
      <c r="GBY371" s="678"/>
      <c r="GBZ371" s="678"/>
      <c r="GCA371" s="678"/>
      <c r="GCB371" s="678"/>
      <c r="GCC371" s="678"/>
      <c r="GCD371" s="678"/>
      <c r="GCE371" s="678"/>
      <c r="GCF371" s="678"/>
      <c r="GCG371" s="678"/>
      <c r="GCH371" s="678"/>
      <c r="GCI371" s="678"/>
      <c r="GCJ371" s="678"/>
      <c r="GCK371" s="678"/>
      <c r="GCL371" s="678"/>
      <c r="GCM371" s="678"/>
      <c r="GCN371" s="678"/>
      <c r="GCO371" s="678"/>
      <c r="GCP371" s="678"/>
      <c r="GCQ371" s="678"/>
      <c r="GCR371" s="678"/>
      <c r="GCS371" s="678"/>
      <c r="GCT371" s="678"/>
      <c r="GCU371" s="678"/>
      <c r="GCV371" s="678"/>
      <c r="GCW371" s="678"/>
      <c r="GCX371" s="678"/>
      <c r="GCY371" s="678"/>
      <c r="GCZ371" s="678"/>
      <c r="GDA371" s="678"/>
      <c r="GDB371" s="678"/>
      <c r="GDC371" s="678"/>
      <c r="GDD371" s="678"/>
      <c r="GDE371" s="678"/>
      <c r="GDF371" s="678"/>
      <c r="GDG371" s="678"/>
      <c r="GDH371" s="678"/>
      <c r="GDI371" s="678"/>
      <c r="GDJ371" s="678"/>
      <c r="GDK371" s="678"/>
      <c r="GDL371" s="678"/>
      <c r="GDM371" s="678"/>
      <c r="GDN371" s="678"/>
      <c r="GDO371" s="678"/>
      <c r="GDP371" s="678"/>
      <c r="GDQ371" s="678"/>
      <c r="GDR371" s="678"/>
      <c r="GDS371" s="678"/>
      <c r="GDT371" s="678"/>
      <c r="GDU371" s="678"/>
      <c r="GDV371" s="678"/>
      <c r="GDW371" s="678"/>
      <c r="GDX371" s="678"/>
      <c r="GDY371" s="678"/>
      <c r="GDZ371" s="678"/>
      <c r="GEA371" s="678"/>
      <c r="GEB371" s="678"/>
      <c r="GEC371" s="678"/>
      <c r="GED371" s="678"/>
      <c r="GEE371" s="678"/>
      <c r="GEF371" s="678"/>
      <c r="GEG371" s="678"/>
      <c r="GEH371" s="678"/>
      <c r="GEI371" s="678"/>
      <c r="GEJ371" s="678"/>
      <c r="GEK371" s="678"/>
      <c r="GEL371" s="678"/>
      <c r="GEM371" s="678"/>
      <c r="GEN371" s="678"/>
      <c r="GEO371" s="678"/>
      <c r="GEP371" s="678"/>
      <c r="GEQ371" s="678"/>
      <c r="GER371" s="678"/>
      <c r="GES371" s="678"/>
      <c r="GET371" s="678"/>
      <c r="GEU371" s="678"/>
      <c r="GEV371" s="678"/>
      <c r="GEW371" s="678"/>
      <c r="GEX371" s="678"/>
      <c r="GEY371" s="678"/>
      <c r="GEZ371" s="678"/>
      <c r="GFA371" s="678"/>
      <c r="GFB371" s="678"/>
      <c r="GFC371" s="678"/>
      <c r="GFD371" s="678"/>
      <c r="GFE371" s="678"/>
      <c r="GFF371" s="678"/>
      <c r="GFG371" s="678"/>
      <c r="GFH371" s="678"/>
      <c r="GFI371" s="678"/>
      <c r="GFJ371" s="678"/>
      <c r="GFK371" s="678"/>
      <c r="GFL371" s="678"/>
      <c r="GFM371" s="678"/>
      <c r="GFN371" s="678"/>
      <c r="GFO371" s="678"/>
      <c r="GFP371" s="678"/>
      <c r="GFQ371" s="678"/>
      <c r="GFR371" s="678"/>
      <c r="GFS371" s="678"/>
      <c r="GFT371" s="678"/>
      <c r="GFU371" s="678"/>
      <c r="GFV371" s="678"/>
      <c r="GFW371" s="678"/>
      <c r="GFX371" s="678"/>
      <c r="GFY371" s="678"/>
      <c r="GFZ371" s="678"/>
      <c r="GGA371" s="678"/>
      <c r="GGB371" s="678"/>
      <c r="GGC371" s="678"/>
      <c r="GGD371" s="678"/>
      <c r="GGE371" s="678"/>
      <c r="GGF371" s="678"/>
      <c r="GGG371" s="678"/>
      <c r="GGH371" s="678"/>
      <c r="GGI371" s="678"/>
      <c r="GGJ371" s="678"/>
      <c r="GGK371" s="678"/>
      <c r="GGL371" s="678"/>
      <c r="GGM371" s="678"/>
      <c r="GGN371" s="678"/>
      <c r="GGO371" s="678"/>
      <c r="GGP371" s="678"/>
      <c r="GGQ371" s="678"/>
      <c r="GGR371" s="678"/>
      <c r="GGS371" s="678"/>
      <c r="GGT371" s="678"/>
      <c r="GGU371" s="678"/>
      <c r="GGV371" s="678"/>
      <c r="GGW371" s="678"/>
      <c r="GGX371" s="678"/>
      <c r="GGY371" s="678"/>
      <c r="GGZ371" s="678"/>
      <c r="GHA371" s="678"/>
      <c r="GHB371" s="678"/>
      <c r="GHC371" s="678"/>
      <c r="GHD371" s="678"/>
      <c r="GHE371" s="678"/>
      <c r="GHF371" s="678"/>
      <c r="GHG371" s="678"/>
      <c r="GHH371" s="678"/>
      <c r="GHI371" s="678"/>
      <c r="GHJ371" s="678"/>
      <c r="GHK371" s="678"/>
      <c r="GHL371" s="678"/>
      <c r="GHM371" s="678"/>
      <c r="GHN371" s="678"/>
      <c r="GHO371" s="678"/>
      <c r="GHP371" s="678"/>
      <c r="GHQ371" s="678"/>
      <c r="GHR371" s="678"/>
      <c r="GHS371" s="678"/>
      <c r="GHT371" s="678"/>
      <c r="GHU371" s="678"/>
      <c r="GHV371" s="678"/>
      <c r="GHW371" s="678"/>
      <c r="GHX371" s="678"/>
      <c r="GHY371" s="678"/>
      <c r="GHZ371" s="678"/>
      <c r="GIA371" s="678"/>
      <c r="GIB371" s="678"/>
      <c r="GIC371" s="678"/>
      <c r="GID371" s="678"/>
      <c r="GIE371" s="678"/>
      <c r="GIF371" s="678"/>
      <c r="GIG371" s="678"/>
      <c r="GIH371" s="678"/>
      <c r="GII371" s="678"/>
      <c r="GIJ371" s="678"/>
      <c r="GIK371" s="678"/>
      <c r="GIL371" s="678"/>
      <c r="GIM371" s="678"/>
      <c r="GIN371" s="678"/>
      <c r="GIO371" s="678"/>
      <c r="GIP371" s="678"/>
      <c r="GIQ371" s="678"/>
      <c r="GIR371" s="678"/>
      <c r="GIS371" s="678"/>
      <c r="GIT371" s="678"/>
      <c r="GIU371" s="678"/>
      <c r="GIV371" s="678"/>
      <c r="GIW371" s="678"/>
      <c r="GIX371" s="678"/>
      <c r="GIY371" s="678"/>
      <c r="GIZ371" s="678"/>
      <c r="GJA371" s="678"/>
      <c r="GJB371" s="678"/>
      <c r="GJC371" s="678"/>
      <c r="GJD371" s="678"/>
      <c r="GJE371" s="678"/>
      <c r="GJF371" s="678"/>
      <c r="GJG371" s="678"/>
      <c r="GJH371" s="678"/>
      <c r="GJI371" s="678"/>
      <c r="GJJ371" s="678"/>
      <c r="GJK371" s="678"/>
      <c r="GJL371" s="678"/>
      <c r="GJM371" s="678"/>
      <c r="GJN371" s="678"/>
      <c r="GJO371" s="678"/>
      <c r="GJP371" s="678"/>
      <c r="GJQ371" s="678"/>
      <c r="GJR371" s="678"/>
      <c r="GJS371" s="678"/>
      <c r="GJT371" s="678"/>
      <c r="GJU371" s="678"/>
      <c r="GJV371" s="678"/>
      <c r="GJW371" s="678"/>
      <c r="GJX371" s="678"/>
      <c r="GJY371" s="678"/>
      <c r="GJZ371" s="678"/>
      <c r="GKA371" s="678"/>
      <c r="GKB371" s="678"/>
      <c r="GKC371" s="678"/>
      <c r="GKD371" s="678"/>
      <c r="GKE371" s="678"/>
      <c r="GKF371" s="678"/>
      <c r="GKG371" s="678"/>
      <c r="GKH371" s="678"/>
      <c r="GKI371" s="678"/>
      <c r="GKJ371" s="678"/>
      <c r="GKK371" s="678"/>
      <c r="GKL371" s="678"/>
      <c r="GKM371" s="678"/>
      <c r="GKN371" s="678"/>
      <c r="GKO371" s="678"/>
      <c r="GKP371" s="678"/>
      <c r="GKQ371" s="678"/>
      <c r="GKR371" s="678"/>
      <c r="GKS371" s="678"/>
      <c r="GKT371" s="678"/>
      <c r="GKU371" s="678"/>
      <c r="GKV371" s="678"/>
      <c r="GKW371" s="678"/>
      <c r="GKX371" s="678"/>
      <c r="GKY371" s="678"/>
      <c r="GKZ371" s="678"/>
      <c r="GLA371" s="678"/>
      <c r="GLB371" s="678"/>
      <c r="GLC371" s="678"/>
      <c r="GLD371" s="678"/>
      <c r="GLE371" s="678"/>
      <c r="GLF371" s="678"/>
      <c r="GLG371" s="678"/>
      <c r="GLH371" s="678"/>
      <c r="GLI371" s="678"/>
      <c r="GLJ371" s="678"/>
      <c r="GLK371" s="678"/>
      <c r="GLL371" s="678"/>
      <c r="GLM371" s="678"/>
      <c r="GLN371" s="678"/>
      <c r="GLO371" s="678"/>
      <c r="GLP371" s="678"/>
      <c r="GLQ371" s="678"/>
      <c r="GLR371" s="678"/>
      <c r="GLS371" s="678"/>
      <c r="GLT371" s="678"/>
      <c r="GLU371" s="678"/>
      <c r="GLV371" s="678"/>
      <c r="GLW371" s="678"/>
      <c r="GLX371" s="678"/>
      <c r="GLY371" s="678"/>
      <c r="GLZ371" s="678"/>
      <c r="GMA371" s="678"/>
      <c r="GMB371" s="678"/>
      <c r="GMC371" s="678"/>
      <c r="GMD371" s="678"/>
      <c r="GME371" s="678"/>
      <c r="GMF371" s="678"/>
      <c r="GMG371" s="678"/>
      <c r="GMH371" s="678"/>
      <c r="GMI371" s="678"/>
      <c r="GMJ371" s="678"/>
      <c r="GMK371" s="678"/>
      <c r="GML371" s="678"/>
      <c r="GMM371" s="678"/>
      <c r="GMN371" s="678"/>
      <c r="GMO371" s="678"/>
      <c r="GMP371" s="678"/>
      <c r="GMQ371" s="678"/>
      <c r="GMR371" s="678"/>
      <c r="GMS371" s="678"/>
      <c r="GMT371" s="678"/>
      <c r="GMU371" s="678"/>
      <c r="GMV371" s="678"/>
      <c r="GMW371" s="678"/>
      <c r="GMX371" s="678"/>
      <c r="GMY371" s="678"/>
      <c r="GMZ371" s="678"/>
      <c r="GNA371" s="678"/>
      <c r="GNB371" s="678"/>
      <c r="GNC371" s="678"/>
      <c r="GND371" s="678"/>
      <c r="GNE371" s="678"/>
      <c r="GNF371" s="678"/>
      <c r="GNG371" s="678"/>
      <c r="GNH371" s="678"/>
      <c r="GNI371" s="678"/>
      <c r="GNJ371" s="678"/>
      <c r="GNK371" s="678"/>
      <c r="GNL371" s="678"/>
      <c r="GNM371" s="678"/>
      <c r="GNN371" s="678"/>
      <c r="GNO371" s="678"/>
      <c r="GNP371" s="678"/>
      <c r="GNQ371" s="678"/>
      <c r="GNR371" s="678"/>
      <c r="GNS371" s="678"/>
      <c r="GNT371" s="678"/>
      <c r="GNU371" s="678"/>
      <c r="GNV371" s="678"/>
      <c r="GNW371" s="678"/>
      <c r="GNX371" s="678"/>
      <c r="GNY371" s="678"/>
      <c r="GNZ371" s="678"/>
      <c r="GOA371" s="678"/>
      <c r="GOB371" s="678"/>
      <c r="GOC371" s="678"/>
      <c r="GOD371" s="678"/>
      <c r="GOE371" s="678"/>
      <c r="GOF371" s="678"/>
      <c r="GOG371" s="678"/>
      <c r="GOH371" s="678"/>
      <c r="GOI371" s="678"/>
      <c r="GOJ371" s="678"/>
      <c r="GOK371" s="678"/>
      <c r="GOL371" s="678"/>
      <c r="GOM371" s="678"/>
      <c r="GON371" s="678"/>
      <c r="GOO371" s="678"/>
      <c r="GOP371" s="678"/>
      <c r="GOQ371" s="678"/>
      <c r="GOR371" s="678"/>
      <c r="GOS371" s="678"/>
      <c r="GOT371" s="678"/>
      <c r="GOU371" s="678"/>
      <c r="GOV371" s="678"/>
      <c r="GOW371" s="678"/>
      <c r="GOX371" s="678"/>
      <c r="GOY371" s="678"/>
      <c r="GOZ371" s="678"/>
      <c r="GPA371" s="678"/>
      <c r="GPB371" s="678"/>
      <c r="GPC371" s="678"/>
      <c r="GPD371" s="678"/>
      <c r="GPE371" s="678"/>
      <c r="GPF371" s="678"/>
      <c r="GPG371" s="678"/>
      <c r="GPH371" s="678"/>
      <c r="GPI371" s="678"/>
      <c r="GPJ371" s="678"/>
      <c r="GPK371" s="678"/>
      <c r="GPL371" s="678"/>
      <c r="GPM371" s="678"/>
      <c r="GPN371" s="678"/>
      <c r="GPO371" s="678"/>
      <c r="GPP371" s="678"/>
      <c r="GPQ371" s="678"/>
      <c r="GPR371" s="678"/>
      <c r="GPS371" s="678"/>
      <c r="GPT371" s="678"/>
      <c r="GPU371" s="678"/>
      <c r="GPV371" s="678"/>
      <c r="GPW371" s="678"/>
      <c r="GPX371" s="678"/>
      <c r="GPY371" s="678"/>
      <c r="GPZ371" s="678"/>
      <c r="GQA371" s="678"/>
      <c r="GQB371" s="678"/>
      <c r="GQC371" s="678"/>
      <c r="GQD371" s="678"/>
      <c r="GQE371" s="678"/>
      <c r="GQF371" s="678"/>
      <c r="GQG371" s="678"/>
      <c r="GQH371" s="678"/>
      <c r="GQI371" s="678"/>
      <c r="GQJ371" s="678"/>
      <c r="GQK371" s="678"/>
      <c r="GQL371" s="678"/>
      <c r="GQM371" s="678"/>
      <c r="GQN371" s="678"/>
      <c r="GQO371" s="678"/>
      <c r="GQP371" s="678"/>
      <c r="GQQ371" s="678"/>
      <c r="GQR371" s="678"/>
      <c r="GQS371" s="678"/>
      <c r="GQT371" s="678"/>
      <c r="GQU371" s="678"/>
      <c r="GQV371" s="678"/>
      <c r="GQW371" s="678"/>
      <c r="GQX371" s="678"/>
      <c r="GQY371" s="678"/>
      <c r="GQZ371" s="678"/>
      <c r="GRA371" s="678"/>
      <c r="GRB371" s="678"/>
      <c r="GRC371" s="678"/>
      <c r="GRD371" s="678"/>
      <c r="GRE371" s="678"/>
      <c r="GRF371" s="678"/>
      <c r="GRG371" s="678"/>
      <c r="GRH371" s="678"/>
      <c r="GRI371" s="678"/>
      <c r="GRJ371" s="678"/>
      <c r="GRK371" s="678"/>
      <c r="GRL371" s="678"/>
      <c r="GRM371" s="678"/>
      <c r="GRN371" s="678"/>
      <c r="GRO371" s="678"/>
      <c r="GRP371" s="678"/>
      <c r="GRQ371" s="678"/>
      <c r="GRR371" s="678"/>
      <c r="GRS371" s="678"/>
      <c r="GRT371" s="678"/>
      <c r="GRU371" s="678"/>
      <c r="GRV371" s="678"/>
      <c r="GRW371" s="678"/>
      <c r="GRX371" s="678"/>
      <c r="GRY371" s="678"/>
      <c r="GRZ371" s="678"/>
      <c r="GSA371" s="678"/>
      <c r="GSB371" s="678"/>
      <c r="GSC371" s="678"/>
      <c r="GSD371" s="678"/>
      <c r="GSE371" s="678"/>
      <c r="GSF371" s="678"/>
      <c r="GSG371" s="678"/>
      <c r="GSH371" s="678"/>
      <c r="GSI371" s="678"/>
      <c r="GSJ371" s="678"/>
      <c r="GSK371" s="678"/>
      <c r="GSL371" s="678"/>
      <c r="GSM371" s="678"/>
      <c r="GSN371" s="678"/>
      <c r="GSO371" s="678"/>
      <c r="GSP371" s="678"/>
      <c r="GSQ371" s="678"/>
      <c r="GSR371" s="678"/>
      <c r="GSS371" s="678"/>
      <c r="GST371" s="678"/>
      <c r="GSU371" s="678"/>
      <c r="GSV371" s="678"/>
      <c r="GSW371" s="678"/>
      <c r="GSX371" s="678"/>
      <c r="GSY371" s="678"/>
      <c r="GSZ371" s="678"/>
      <c r="GTA371" s="678"/>
      <c r="GTB371" s="678"/>
      <c r="GTC371" s="678"/>
      <c r="GTD371" s="678"/>
      <c r="GTE371" s="678"/>
      <c r="GTF371" s="678"/>
      <c r="GTG371" s="678"/>
      <c r="GTH371" s="678"/>
      <c r="GTI371" s="678"/>
      <c r="GTJ371" s="678"/>
      <c r="GTK371" s="678"/>
      <c r="GTL371" s="678"/>
      <c r="GTM371" s="678"/>
      <c r="GTN371" s="678"/>
      <c r="GTO371" s="678"/>
      <c r="GTP371" s="678"/>
      <c r="GTQ371" s="678"/>
      <c r="GTR371" s="678"/>
      <c r="GTS371" s="678"/>
      <c r="GTT371" s="678"/>
      <c r="GTU371" s="678"/>
      <c r="GTV371" s="678"/>
      <c r="GTW371" s="678"/>
      <c r="GTX371" s="678"/>
      <c r="GTY371" s="678"/>
      <c r="GTZ371" s="678"/>
      <c r="GUA371" s="678"/>
      <c r="GUB371" s="678"/>
      <c r="GUC371" s="678"/>
      <c r="GUD371" s="678"/>
      <c r="GUE371" s="678"/>
      <c r="GUF371" s="678"/>
      <c r="GUG371" s="678"/>
      <c r="GUH371" s="678"/>
      <c r="GUI371" s="678"/>
      <c r="GUJ371" s="678"/>
      <c r="GUK371" s="678"/>
      <c r="GUL371" s="678"/>
      <c r="GUM371" s="678"/>
      <c r="GUN371" s="678"/>
      <c r="GUO371" s="678"/>
      <c r="GUP371" s="678"/>
      <c r="GUQ371" s="678"/>
      <c r="GUR371" s="678"/>
      <c r="GUS371" s="678"/>
      <c r="GUT371" s="678"/>
      <c r="GUU371" s="678"/>
      <c r="GUV371" s="678"/>
      <c r="GUW371" s="678"/>
      <c r="GUX371" s="678"/>
      <c r="GUY371" s="678"/>
      <c r="GUZ371" s="678"/>
      <c r="GVA371" s="678"/>
      <c r="GVB371" s="678"/>
      <c r="GVC371" s="678"/>
      <c r="GVD371" s="678"/>
      <c r="GVE371" s="678"/>
      <c r="GVF371" s="678"/>
      <c r="GVG371" s="678"/>
      <c r="GVH371" s="678"/>
      <c r="GVI371" s="678"/>
      <c r="GVJ371" s="678"/>
      <c r="GVK371" s="678"/>
      <c r="GVL371" s="678"/>
      <c r="GVM371" s="678"/>
      <c r="GVN371" s="678"/>
      <c r="GVO371" s="678"/>
      <c r="GVP371" s="678"/>
      <c r="GVQ371" s="678"/>
      <c r="GVR371" s="678"/>
      <c r="GVS371" s="678"/>
      <c r="GVT371" s="678"/>
      <c r="GVU371" s="678"/>
      <c r="GVV371" s="678"/>
      <c r="GVW371" s="678"/>
      <c r="GVX371" s="678"/>
      <c r="GVY371" s="678"/>
      <c r="GVZ371" s="678"/>
      <c r="GWA371" s="678"/>
      <c r="GWB371" s="678"/>
      <c r="GWC371" s="678"/>
      <c r="GWD371" s="678"/>
      <c r="GWE371" s="678"/>
      <c r="GWF371" s="678"/>
      <c r="GWG371" s="678"/>
      <c r="GWH371" s="678"/>
      <c r="GWI371" s="678"/>
      <c r="GWJ371" s="678"/>
      <c r="GWK371" s="678"/>
      <c r="GWL371" s="678"/>
      <c r="GWM371" s="678"/>
      <c r="GWN371" s="678"/>
      <c r="GWO371" s="678"/>
      <c r="GWP371" s="678"/>
      <c r="GWQ371" s="678"/>
      <c r="GWR371" s="678"/>
      <c r="GWS371" s="678"/>
      <c r="GWT371" s="678"/>
      <c r="GWU371" s="678"/>
      <c r="GWV371" s="678"/>
      <c r="GWW371" s="678"/>
      <c r="GWX371" s="678"/>
      <c r="GWY371" s="678"/>
      <c r="GWZ371" s="678"/>
      <c r="GXA371" s="678"/>
      <c r="GXB371" s="678"/>
      <c r="GXC371" s="678"/>
      <c r="GXD371" s="678"/>
      <c r="GXE371" s="678"/>
      <c r="GXF371" s="678"/>
      <c r="GXG371" s="678"/>
      <c r="GXH371" s="678"/>
      <c r="GXI371" s="678"/>
      <c r="GXJ371" s="678"/>
      <c r="GXK371" s="678"/>
      <c r="GXL371" s="678"/>
      <c r="GXM371" s="678"/>
      <c r="GXN371" s="678"/>
      <c r="GXO371" s="678"/>
      <c r="GXP371" s="678"/>
      <c r="GXQ371" s="678"/>
      <c r="GXR371" s="678"/>
      <c r="GXS371" s="678"/>
      <c r="GXT371" s="678"/>
      <c r="GXU371" s="678"/>
      <c r="GXV371" s="678"/>
      <c r="GXW371" s="678"/>
      <c r="GXX371" s="678"/>
      <c r="GXY371" s="678"/>
      <c r="GXZ371" s="678"/>
      <c r="GYA371" s="678"/>
      <c r="GYB371" s="678"/>
      <c r="GYC371" s="678"/>
      <c r="GYD371" s="678"/>
      <c r="GYE371" s="678"/>
      <c r="GYF371" s="678"/>
      <c r="GYG371" s="678"/>
      <c r="GYH371" s="678"/>
      <c r="GYI371" s="678"/>
      <c r="GYJ371" s="678"/>
      <c r="GYK371" s="678"/>
      <c r="GYL371" s="678"/>
      <c r="GYM371" s="678"/>
      <c r="GYN371" s="678"/>
      <c r="GYO371" s="678"/>
      <c r="GYP371" s="678"/>
      <c r="GYQ371" s="678"/>
      <c r="GYR371" s="678"/>
      <c r="GYS371" s="678"/>
      <c r="GYT371" s="678"/>
      <c r="GYU371" s="678"/>
      <c r="GYV371" s="678"/>
      <c r="GYW371" s="678"/>
      <c r="GYX371" s="678"/>
      <c r="GYY371" s="678"/>
      <c r="GYZ371" s="678"/>
      <c r="GZA371" s="678"/>
      <c r="GZB371" s="678"/>
      <c r="GZC371" s="678"/>
      <c r="GZD371" s="678"/>
      <c r="GZE371" s="678"/>
      <c r="GZF371" s="678"/>
      <c r="GZG371" s="678"/>
      <c r="GZH371" s="678"/>
      <c r="GZI371" s="678"/>
      <c r="GZJ371" s="678"/>
      <c r="GZK371" s="678"/>
      <c r="GZL371" s="678"/>
      <c r="GZM371" s="678"/>
      <c r="GZN371" s="678"/>
      <c r="GZO371" s="678"/>
      <c r="GZP371" s="678"/>
      <c r="GZQ371" s="678"/>
      <c r="GZR371" s="678"/>
      <c r="GZS371" s="678"/>
      <c r="GZT371" s="678"/>
      <c r="GZU371" s="678"/>
      <c r="GZV371" s="678"/>
      <c r="GZW371" s="678"/>
      <c r="GZX371" s="678"/>
      <c r="GZY371" s="678"/>
      <c r="GZZ371" s="678"/>
      <c r="HAA371" s="678"/>
      <c r="HAB371" s="678"/>
      <c r="HAC371" s="678"/>
      <c r="HAD371" s="678"/>
      <c r="HAE371" s="678"/>
      <c r="HAF371" s="678"/>
      <c r="HAG371" s="678"/>
      <c r="HAH371" s="678"/>
      <c r="HAI371" s="678"/>
      <c r="HAJ371" s="678"/>
      <c r="HAK371" s="678"/>
      <c r="HAL371" s="678"/>
      <c r="HAM371" s="678"/>
      <c r="HAN371" s="678"/>
      <c r="HAO371" s="678"/>
      <c r="HAP371" s="678"/>
      <c r="HAQ371" s="678"/>
      <c r="HAR371" s="678"/>
      <c r="HAS371" s="678"/>
      <c r="HAT371" s="678"/>
      <c r="HAU371" s="678"/>
      <c r="HAV371" s="678"/>
      <c r="HAW371" s="678"/>
      <c r="HAX371" s="678"/>
      <c r="HAY371" s="678"/>
      <c r="HAZ371" s="678"/>
      <c r="HBA371" s="678"/>
      <c r="HBB371" s="678"/>
      <c r="HBC371" s="678"/>
      <c r="HBD371" s="678"/>
      <c r="HBE371" s="678"/>
      <c r="HBF371" s="678"/>
      <c r="HBG371" s="678"/>
      <c r="HBH371" s="678"/>
      <c r="HBI371" s="678"/>
      <c r="HBJ371" s="678"/>
      <c r="HBK371" s="678"/>
      <c r="HBL371" s="678"/>
      <c r="HBM371" s="678"/>
      <c r="HBN371" s="678"/>
      <c r="HBO371" s="678"/>
      <c r="HBP371" s="678"/>
      <c r="HBQ371" s="678"/>
      <c r="HBR371" s="678"/>
      <c r="HBS371" s="678"/>
      <c r="HBT371" s="678"/>
      <c r="HBU371" s="678"/>
      <c r="HBV371" s="678"/>
      <c r="HBW371" s="678"/>
      <c r="HBX371" s="678"/>
      <c r="HBY371" s="678"/>
      <c r="HBZ371" s="678"/>
      <c r="HCA371" s="678"/>
      <c r="HCB371" s="678"/>
      <c r="HCC371" s="678"/>
      <c r="HCD371" s="678"/>
      <c r="HCE371" s="678"/>
      <c r="HCF371" s="678"/>
      <c r="HCG371" s="678"/>
      <c r="HCH371" s="678"/>
      <c r="HCI371" s="678"/>
      <c r="HCJ371" s="678"/>
      <c r="HCK371" s="678"/>
      <c r="HCL371" s="678"/>
      <c r="HCM371" s="678"/>
      <c r="HCN371" s="678"/>
      <c r="HCO371" s="678"/>
      <c r="HCP371" s="678"/>
      <c r="HCQ371" s="678"/>
      <c r="HCR371" s="678"/>
      <c r="HCS371" s="678"/>
      <c r="HCT371" s="678"/>
      <c r="HCU371" s="678"/>
      <c r="HCV371" s="678"/>
      <c r="HCW371" s="678"/>
      <c r="HCX371" s="678"/>
      <c r="HCY371" s="678"/>
      <c r="HCZ371" s="678"/>
      <c r="HDA371" s="678"/>
      <c r="HDB371" s="678"/>
      <c r="HDC371" s="678"/>
      <c r="HDD371" s="678"/>
      <c r="HDE371" s="678"/>
      <c r="HDF371" s="678"/>
      <c r="HDG371" s="678"/>
      <c r="HDH371" s="678"/>
      <c r="HDI371" s="678"/>
      <c r="HDJ371" s="678"/>
      <c r="HDK371" s="678"/>
      <c r="HDL371" s="678"/>
      <c r="HDM371" s="678"/>
      <c r="HDN371" s="678"/>
      <c r="HDO371" s="678"/>
      <c r="HDP371" s="678"/>
      <c r="HDQ371" s="678"/>
      <c r="HDR371" s="678"/>
      <c r="HDS371" s="678"/>
      <c r="HDT371" s="678"/>
      <c r="HDU371" s="678"/>
      <c r="HDV371" s="678"/>
      <c r="HDW371" s="678"/>
      <c r="HDX371" s="678"/>
      <c r="HDY371" s="678"/>
      <c r="HDZ371" s="678"/>
      <c r="HEA371" s="678"/>
      <c r="HEB371" s="678"/>
      <c r="HEC371" s="678"/>
      <c r="HED371" s="678"/>
      <c r="HEE371" s="678"/>
      <c r="HEF371" s="678"/>
      <c r="HEG371" s="678"/>
      <c r="HEH371" s="678"/>
      <c r="HEI371" s="678"/>
      <c r="HEJ371" s="678"/>
      <c r="HEK371" s="678"/>
      <c r="HEL371" s="678"/>
      <c r="HEM371" s="678"/>
      <c r="HEN371" s="678"/>
      <c r="HEO371" s="678"/>
      <c r="HEP371" s="678"/>
      <c r="HEQ371" s="678"/>
      <c r="HER371" s="678"/>
      <c r="HES371" s="678"/>
      <c r="HET371" s="678"/>
      <c r="HEU371" s="678"/>
      <c r="HEV371" s="678"/>
      <c r="HEW371" s="678"/>
      <c r="HEX371" s="678"/>
      <c r="HEY371" s="678"/>
      <c r="HEZ371" s="678"/>
      <c r="HFA371" s="678"/>
      <c r="HFB371" s="678"/>
      <c r="HFC371" s="678"/>
      <c r="HFD371" s="678"/>
      <c r="HFE371" s="678"/>
      <c r="HFF371" s="678"/>
      <c r="HFG371" s="678"/>
      <c r="HFH371" s="678"/>
      <c r="HFI371" s="678"/>
      <c r="HFJ371" s="678"/>
      <c r="HFK371" s="678"/>
      <c r="HFL371" s="678"/>
      <c r="HFM371" s="678"/>
      <c r="HFN371" s="678"/>
      <c r="HFO371" s="678"/>
      <c r="HFP371" s="678"/>
      <c r="HFQ371" s="678"/>
      <c r="HFR371" s="678"/>
      <c r="HFS371" s="678"/>
      <c r="HFT371" s="678"/>
      <c r="HFU371" s="678"/>
      <c r="HFV371" s="678"/>
      <c r="HFW371" s="678"/>
      <c r="HFX371" s="678"/>
      <c r="HFY371" s="678"/>
      <c r="HFZ371" s="678"/>
      <c r="HGA371" s="678"/>
      <c r="HGB371" s="678"/>
      <c r="HGC371" s="678"/>
      <c r="HGD371" s="678"/>
      <c r="HGE371" s="678"/>
      <c r="HGF371" s="678"/>
      <c r="HGG371" s="678"/>
      <c r="HGH371" s="678"/>
      <c r="HGI371" s="678"/>
      <c r="HGJ371" s="678"/>
      <c r="HGK371" s="678"/>
      <c r="HGL371" s="678"/>
      <c r="HGM371" s="678"/>
      <c r="HGN371" s="678"/>
      <c r="HGO371" s="678"/>
      <c r="HGP371" s="678"/>
      <c r="HGQ371" s="678"/>
      <c r="HGR371" s="678"/>
      <c r="HGS371" s="678"/>
      <c r="HGT371" s="678"/>
      <c r="HGU371" s="678"/>
      <c r="HGV371" s="678"/>
      <c r="HGW371" s="678"/>
      <c r="HGX371" s="678"/>
      <c r="HGY371" s="678"/>
      <c r="HGZ371" s="678"/>
      <c r="HHA371" s="678"/>
      <c r="HHB371" s="678"/>
      <c r="HHC371" s="678"/>
      <c r="HHD371" s="678"/>
      <c r="HHE371" s="678"/>
      <c r="HHF371" s="678"/>
      <c r="HHG371" s="678"/>
      <c r="HHH371" s="678"/>
      <c r="HHI371" s="678"/>
      <c r="HHJ371" s="678"/>
      <c r="HHK371" s="678"/>
      <c r="HHL371" s="678"/>
      <c r="HHM371" s="678"/>
      <c r="HHN371" s="678"/>
      <c r="HHO371" s="678"/>
      <c r="HHP371" s="678"/>
      <c r="HHQ371" s="678"/>
      <c r="HHR371" s="678"/>
      <c r="HHS371" s="678"/>
      <c r="HHT371" s="678"/>
      <c r="HHU371" s="678"/>
      <c r="HHV371" s="678"/>
      <c r="HHW371" s="678"/>
      <c r="HHX371" s="678"/>
      <c r="HHY371" s="678"/>
      <c r="HHZ371" s="678"/>
      <c r="HIA371" s="678"/>
      <c r="HIB371" s="678"/>
      <c r="HIC371" s="678"/>
      <c r="HID371" s="678"/>
      <c r="HIE371" s="678"/>
      <c r="HIF371" s="678"/>
      <c r="HIG371" s="678"/>
      <c r="HIH371" s="678"/>
      <c r="HII371" s="678"/>
      <c r="HIJ371" s="678"/>
      <c r="HIK371" s="678"/>
      <c r="HIL371" s="678"/>
      <c r="HIM371" s="678"/>
      <c r="HIN371" s="678"/>
      <c r="HIO371" s="678"/>
      <c r="HIP371" s="678"/>
      <c r="HIQ371" s="678"/>
      <c r="HIR371" s="678"/>
      <c r="HIS371" s="678"/>
      <c r="HIT371" s="678"/>
      <c r="HIU371" s="678"/>
      <c r="HIV371" s="678"/>
      <c r="HIW371" s="678"/>
      <c r="HIX371" s="678"/>
      <c r="HIY371" s="678"/>
      <c r="HIZ371" s="678"/>
      <c r="HJA371" s="678"/>
      <c r="HJB371" s="678"/>
      <c r="HJC371" s="678"/>
      <c r="HJD371" s="678"/>
      <c r="HJE371" s="678"/>
      <c r="HJF371" s="678"/>
      <c r="HJG371" s="678"/>
      <c r="HJH371" s="678"/>
      <c r="HJI371" s="678"/>
      <c r="HJJ371" s="678"/>
      <c r="HJK371" s="678"/>
      <c r="HJL371" s="678"/>
      <c r="HJM371" s="678"/>
      <c r="HJN371" s="678"/>
      <c r="HJO371" s="678"/>
      <c r="HJP371" s="678"/>
      <c r="HJQ371" s="678"/>
      <c r="HJR371" s="678"/>
      <c r="HJS371" s="678"/>
      <c r="HJT371" s="678"/>
      <c r="HJU371" s="678"/>
      <c r="HJV371" s="678"/>
      <c r="HJW371" s="678"/>
      <c r="HJX371" s="678"/>
      <c r="HJY371" s="678"/>
      <c r="HJZ371" s="678"/>
      <c r="HKA371" s="678"/>
      <c r="HKB371" s="678"/>
      <c r="HKC371" s="678"/>
      <c r="HKD371" s="678"/>
      <c r="HKE371" s="678"/>
      <c r="HKF371" s="678"/>
      <c r="HKG371" s="678"/>
      <c r="HKH371" s="678"/>
      <c r="HKI371" s="678"/>
      <c r="HKJ371" s="678"/>
      <c r="HKK371" s="678"/>
      <c r="HKL371" s="678"/>
      <c r="HKM371" s="678"/>
      <c r="HKN371" s="678"/>
      <c r="HKO371" s="678"/>
      <c r="HKP371" s="678"/>
      <c r="HKQ371" s="678"/>
      <c r="HKR371" s="678"/>
      <c r="HKS371" s="678"/>
      <c r="HKT371" s="678"/>
      <c r="HKU371" s="678"/>
      <c r="HKV371" s="678"/>
      <c r="HKW371" s="678"/>
      <c r="HKX371" s="678"/>
      <c r="HKY371" s="678"/>
      <c r="HKZ371" s="678"/>
      <c r="HLA371" s="678"/>
      <c r="HLB371" s="678"/>
      <c r="HLC371" s="678"/>
      <c r="HLD371" s="678"/>
      <c r="HLE371" s="678"/>
      <c r="HLF371" s="678"/>
      <c r="HLG371" s="678"/>
      <c r="HLH371" s="678"/>
      <c r="HLI371" s="678"/>
      <c r="HLJ371" s="678"/>
      <c r="HLK371" s="678"/>
      <c r="HLL371" s="678"/>
      <c r="HLM371" s="678"/>
      <c r="HLN371" s="678"/>
      <c r="HLO371" s="678"/>
      <c r="HLP371" s="678"/>
      <c r="HLQ371" s="678"/>
      <c r="HLR371" s="678"/>
      <c r="HLS371" s="678"/>
      <c r="HLT371" s="678"/>
      <c r="HLU371" s="678"/>
      <c r="HLV371" s="678"/>
      <c r="HLW371" s="678"/>
      <c r="HLX371" s="678"/>
      <c r="HLY371" s="678"/>
      <c r="HLZ371" s="678"/>
      <c r="HMA371" s="678"/>
      <c r="HMB371" s="678"/>
      <c r="HMC371" s="678"/>
      <c r="HMD371" s="678"/>
      <c r="HME371" s="678"/>
      <c r="HMF371" s="678"/>
      <c r="HMG371" s="678"/>
      <c r="HMH371" s="678"/>
      <c r="HMI371" s="678"/>
      <c r="HMJ371" s="678"/>
      <c r="HMK371" s="678"/>
      <c r="HML371" s="678"/>
      <c r="HMM371" s="678"/>
      <c r="HMN371" s="678"/>
      <c r="HMO371" s="678"/>
      <c r="HMP371" s="678"/>
      <c r="HMQ371" s="678"/>
      <c r="HMR371" s="678"/>
      <c r="HMS371" s="678"/>
      <c r="HMT371" s="678"/>
      <c r="HMU371" s="678"/>
      <c r="HMV371" s="678"/>
      <c r="HMW371" s="678"/>
      <c r="HMX371" s="678"/>
      <c r="HMY371" s="678"/>
      <c r="HMZ371" s="678"/>
      <c r="HNA371" s="678"/>
      <c r="HNB371" s="678"/>
      <c r="HNC371" s="678"/>
      <c r="HND371" s="678"/>
      <c r="HNE371" s="678"/>
      <c r="HNF371" s="678"/>
      <c r="HNG371" s="678"/>
      <c r="HNH371" s="678"/>
      <c r="HNI371" s="678"/>
      <c r="HNJ371" s="678"/>
      <c r="HNK371" s="678"/>
      <c r="HNL371" s="678"/>
      <c r="HNM371" s="678"/>
      <c r="HNN371" s="678"/>
      <c r="HNO371" s="678"/>
      <c r="HNP371" s="678"/>
      <c r="HNQ371" s="678"/>
      <c r="HNR371" s="678"/>
      <c r="HNS371" s="678"/>
      <c r="HNT371" s="678"/>
      <c r="HNU371" s="678"/>
      <c r="HNV371" s="678"/>
      <c r="HNW371" s="678"/>
      <c r="HNX371" s="678"/>
      <c r="HNY371" s="678"/>
      <c r="HNZ371" s="678"/>
      <c r="HOA371" s="678"/>
      <c r="HOB371" s="678"/>
      <c r="HOC371" s="678"/>
      <c r="HOD371" s="678"/>
      <c r="HOE371" s="678"/>
      <c r="HOF371" s="678"/>
      <c r="HOG371" s="678"/>
      <c r="HOH371" s="678"/>
      <c r="HOI371" s="678"/>
      <c r="HOJ371" s="678"/>
      <c r="HOK371" s="678"/>
      <c r="HOL371" s="678"/>
      <c r="HOM371" s="678"/>
      <c r="HON371" s="678"/>
      <c r="HOO371" s="678"/>
      <c r="HOP371" s="678"/>
      <c r="HOQ371" s="678"/>
      <c r="HOR371" s="678"/>
      <c r="HOS371" s="678"/>
      <c r="HOT371" s="678"/>
      <c r="HOU371" s="678"/>
      <c r="HOV371" s="678"/>
      <c r="HOW371" s="678"/>
      <c r="HOX371" s="678"/>
      <c r="HOY371" s="678"/>
      <c r="HOZ371" s="678"/>
      <c r="HPA371" s="678"/>
      <c r="HPB371" s="678"/>
      <c r="HPC371" s="678"/>
      <c r="HPD371" s="678"/>
      <c r="HPE371" s="678"/>
      <c r="HPF371" s="678"/>
      <c r="HPG371" s="678"/>
      <c r="HPH371" s="678"/>
      <c r="HPI371" s="678"/>
      <c r="HPJ371" s="678"/>
      <c r="HPK371" s="678"/>
      <c r="HPL371" s="678"/>
      <c r="HPM371" s="678"/>
      <c r="HPN371" s="678"/>
      <c r="HPO371" s="678"/>
      <c r="HPP371" s="678"/>
      <c r="HPQ371" s="678"/>
      <c r="HPR371" s="678"/>
      <c r="HPS371" s="678"/>
      <c r="HPT371" s="678"/>
      <c r="HPU371" s="678"/>
      <c r="HPV371" s="678"/>
      <c r="HPW371" s="678"/>
      <c r="HPX371" s="678"/>
      <c r="HPY371" s="678"/>
      <c r="HPZ371" s="678"/>
      <c r="HQA371" s="678"/>
      <c r="HQB371" s="678"/>
      <c r="HQC371" s="678"/>
      <c r="HQD371" s="678"/>
      <c r="HQE371" s="678"/>
      <c r="HQF371" s="678"/>
      <c r="HQG371" s="678"/>
      <c r="HQH371" s="678"/>
      <c r="HQI371" s="678"/>
      <c r="HQJ371" s="678"/>
      <c r="HQK371" s="678"/>
      <c r="HQL371" s="678"/>
      <c r="HQM371" s="678"/>
      <c r="HQN371" s="678"/>
      <c r="HQO371" s="678"/>
      <c r="HQP371" s="678"/>
      <c r="HQQ371" s="678"/>
      <c r="HQR371" s="678"/>
      <c r="HQS371" s="678"/>
      <c r="HQT371" s="678"/>
      <c r="HQU371" s="678"/>
      <c r="HQV371" s="678"/>
      <c r="HQW371" s="678"/>
      <c r="HQX371" s="678"/>
      <c r="HQY371" s="678"/>
      <c r="HQZ371" s="678"/>
      <c r="HRA371" s="678"/>
      <c r="HRB371" s="678"/>
      <c r="HRC371" s="678"/>
      <c r="HRD371" s="678"/>
      <c r="HRE371" s="678"/>
      <c r="HRF371" s="678"/>
      <c r="HRG371" s="678"/>
      <c r="HRH371" s="678"/>
      <c r="HRI371" s="678"/>
      <c r="HRJ371" s="678"/>
      <c r="HRK371" s="678"/>
      <c r="HRL371" s="678"/>
      <c r="HRM371" s="678"/>
      <c r="HRN371" s="678"/>
      <c r="HRO371" s="678"/>
      <c r="HRP371" s="678"/>
      <c r="HRQ371" s="678"/>
      <c r="HRR371" s="678"/>
      <c r="HRS371" s="678"/>
      <c r="HRT371" s="678"/>
      <c r="HRU371" s="678"/>
      <c r="HRV371" s="678"/>
      <c r="HRW371" s="678"/>
      <c r="HRX371" s="678"/>
      <c r="HRY371" s="678"/>
      <c r="HRZ371" s="678"/>
      <c r="HSA371" s="678"/>
      <c r="HSB371" s="678"/>
      <c r="HSC371" s="678"/>
      <c r="HSD371" s="678"/>
      <c r="HSE371" s="678"/>
      <c r="HSF371" s="678"/>
      <c r="HSG371" s="678"/>
      <c r="HSH371" s="678"/>
      <c r="HSI371" s="678"/>
      <c r="HSJ371" s="678"/>
      <c r="HSK371" s="678"/>
      <c r="HSL371" s="678"/>
      <c r="HSM371" s="678"/>
      <c r="HSN371" s="678"/>
      <c r="HSO371" s="678"/>
      <c r="HSP371" s="678"/>
      <c r="HSQ371" s="678"/>
      <c r="HSR371" s="678"/>
      <c r="HSS371" s="678"/>
      <c r="HST371" s="678"/>
      <c r="HSU371" s="678"/>
      <c r="HSV371" s="678"/>
      <c r="HSW371" s="678"/>
      <c r="HSX371" s="678"/>
      <c r="HSY371" s="678"/>
      <c r="HSZ371" s="678"/>
      <c r="HTA371" s="678"/>
      <c r="HTB371" s="678"/>
      <c r="HTC371" s="678"/>
      <c r="HTD371" s="678"/>
      <c r="HTE371" s="678"/>
      <c r="HTF371" s="678"/>
      <c r="HTG371" s="678"/>
      <c r="HTH371" s="678"/>
      <c r="HTI371" s="678"/>
      <c r="HTJ371" s="678"/>
      <c r="HTK371" s="678"/>
      <c r="HTL371" s="678"/>
      <c r="HTM371" s="678"/>
      <c r="HTN371" s="678"/>
      <c r="HTO371" s="678"/>
      <c r="HTP371" s="678"/>
      <c r="HTQ371" s="678"/>
      <c r="HTR371" s="678"/>
      <c r="HTS371" s="678"/>
      <c r="HTT371" s="678"/>
      <c r="HTU371" s="678"/>
      <c r="HTV371" s="678"/>
      <c r="HTW371" s="678"/>
      <c r="HTX371" s="678"/>
      <c r="HTY371" s="678"/>
      <c r="HTZ371" s="678"/>
      <c r="HUA371" s="678"/>
      <c r="HUB371" s="678"/>
      <c r="HUC371" s="678"/>
      <c r="HUD371" s="678"/>
      <c r="HUE371" s="678"/>
      <c r="HUF371" s="678"/>
      <c r="HUG371" s="678"/>
      <c r="HUH371" s="678"/>
      <c r="HUI371" s="678"/>
      <c r="HUJ371" s="678"/>
      <c r="HUK371" s="678"/>
      <c r="HUL371" s="678"/>
      <c r="HUM371" s="678"/>
      <c r="HUN371" s="678"/>
      <c r="HUO371" s="678"/>
      <c r="HUP371" s="678"/>
      <c r="HUQ371" s="678"/>
      <c r="HUR371" s="678"/>
      <c r="HUS371" s="678"/>
      <c r="HUT371" s="678"/>
      <c r="HUU371" s="678"/>
      <c r="HUV371" s="678"/>
      <c r="HUW371" s="678"/>
      <c r="HUX371" s="678"/>
      <c r="HUY371" s="678"/>
      <c r="HUZ371" s="678"/>
      <c r="HVA371" s="678"/>
      <c r="HVB371" s="678"/>
      <c r="HVC371" s="678"/>
      <c r="HVD371" s="678"/>
      <c r="HVE371" s="678"/>
      <c r="HVF371" s="678"/>
      <c r="HVG371" s="678"/>
      <c r="HVH371" s="678"/>
      <c r="HVI371" s="678"/>
      <c r="HVJ371" s="678"/>
      <c r="HVK371" s="678"/>
      <c r="HVL371" s="678"/>
      <c r="HVM371" s="678"/>
      <c r="HVN371" s="678"/>
      <c r="HVO371" s="678"/>
      <c r="HVP371" s="678"/>
      <c r="HVQ371" s="678"/>
      <c r="HVR371" s="678"/>
      <c r="HVS371" s="678"/>
      <c r="HVT371" s="678"/>
      <c r="HVU371" s="678"/>
      <c r="HVV371" s="678"/>
      <c r="HVW371" s="678"/>
      <c r="HVX371" s="678"/>
      <c r="HVY371" s="678"/>
      <c r="HVZ371" s="678"/>
      <c r="HWA371" s="678"/>
      <c r="HWB371" s="678"/>
      <c r="HWC371" s="678"/>
      <c r="HWD371" s="678"/>
      <c r="HWE371" s="678"/>
      <c r="HWF371" s="678"/>
      <c r="HWG371" s="678"/>
      <c r="HWH371" s="678"/>
      <c r="HWI371" s="678"/>
      <c r="HWJ371" s="678"/>
      <c r="HWK371" s="678"/>
      <c r="HWL371" s="678"/>
      <c r="HWM371" s="678"/>
      <c r="HWN371" s="678"/>
      <c r="HWO371" s="678"/>
      <c r="HWP371" s="678"/>
      <c r="HWQ371" s="678"/>
      <c r="HWR371" s="678"/>
      <c r="HWS371" s="678"/>
      <c r="HWT371" s="678"/>
      <c r="HWU371" s="678"/>
      <c r="HWV371" s="678"/>
      <c r="HWW371" s="678"/>
      <c r="HWX371" s="678"/>
      <c r="HWY371" s="678"/>
      <c r="HWZ371" s="678"/>
      <c r="HXA371" s="678"/>
      <c r="HXB371" s="678"/>
      <c r="HXC371" s="678"/>
      <c r="HXD371" s="678"/>
      <c r="HXE371" s="678"/>
      <c r="HXF371" s="678"/>
      <c r="HXG371" s="678"/>
      <c r="HXH371" s="678"/>
      <c r="HXI371" s="678"/>
      <c r="HXJ371" s="678"/>
      <c r="HXK371" s="678"/>
      <c r="HXL371" s="678"/>
      <c r="HXM371" s="678"/>
      <c r="HXN371" s="678"/>
      <c r="HXO371" s="678"/>
      <c r="HXP371" s="678"/>
      <c r="HXQ371" s="678"/>
      <c r="HXR371" s="678"/>
      <c r="HXS371" s="678"/>
      <c r="HXT371" s="678"/>
      <c r="HXU371" s="678"/>
      <c r="HXV371" s="678"/>
      <c r="HXW371" s="678"/>
      <c r="HXX371" s="678"/>
      <c r="HXY371" s="678"/>
      <c r="HXZ371" s="678"/>
      <c r="HYA371" s="678"/>
      <c r="HYB371" s="678"/>
      <c r="HYC371" s="678"/>
      <c r="HYD371" s="678"/>
      <c r="HYE371" s="678"/>
      <c r="HYF371" s="678"/>
      <c r="HYG371" s="678"/>
      <c r="HYH371" s="678"/>
      <c r="HYI371" s="678"/>
      <c r="HYJ371" s="678"/>
      <c r="HYK371" s="678"/>
      <c r="HYL371" s="678"/>
      <c r="HYM371" s="678"/>
      <c r="HYN371" s="678"/>
      <c r="HYO371" s="678"/>
      <c r="HYP371" s="678"/>
      <c r="HYQ371" s="678"/>
      <c r="HYR371" s="678"/>
      <c r="HYS371" s="678"/>
      <c r="HYT371" s="678"/>
      <c r="HYU371" s="678"/>
      <c r="HYV371" s="678"/>
      <c r="HYW371" s="678"/>
      <c r="HYX371" s="678"/>
      <c r="HYY371" s="678"/>
      <c r="HYZ371" s="678"/>
      <c r="HZA371" s="678"/>
      <c r="HZB371" s="678"/>
      <c r="HZC371" s="678"/>
      <c r="HZD371" s="678"/>
      <c r="HZE371" s="678"/>
      <c r="HZF371" s="678"/>
      <c r="HZG371" s="678"/>
      <c r="HZH371" s="678"/>
      <c r="HZI371" s="678"/>
      <c r="HZJ371" s="678"/>
      <c r="HZK371" s="678"/>
      <c r="HZL371" s="678"/>
      <c r="HZM371" s="678"/>
      <c r="HZN371" s="678"/>
      <c r="HZO371" s="678"/>
      <c r="HZP371" s="678"/>
      <c r="HZQ371" s="678"/>
      <c r="HZR371" s="678"/>
      <c r="HZS371" s="678"/>
      <c r="HZT371" s="678"/>
      <c r="HZU371" s="678"/>
      <c r="HZV371" s="678"/>
      <c r="HZW371" s="678"/>
      <c r="HZX371" s="678"/>
      <c r="HZY371" s="678"/>
      <c r="HZZ371" s="678"/>
      <c r="IAA371" s="678"/>
      <c r="IAB371" s="678"/>
      <c r="IAC371" s="678"/>
      <c r="IAD371" s="678"/>
      <c r="IAE371" s="678"/>
      <c r="IAF371" s="678"/>
      <c r="IAG371" s="678"/>
      <c r="IAH371" s="678"/>
      <c r="IAI371" s="678"/>
      <c r="IAJ371" s="678"/>
      <c r="IAK371" s="678"/>
      <c r="IAL371" s="678"/>
      <c r="IAM371" s="678"/>
      <c r="IAN371" s="678"/>
      <c r="IAO371" s="678"/>
      <c r="IAP371" s="678"/>
      <c r="IAQ371" s="678"/>
      <c r="IAR371" s="678"/>
      <c r="IAS371" s="678"/>
      <c r="IAT371" s="678"/>
      <c r="IAU371" s="678"/>
      <c r="IAV371" s="678"/>
      <c r="IAW371" s="678"/>
      <c r="IAX371" s="678"/>
      <c r="IAY371" s="678"/>
      <c r="IAZ371" s="678"/>
      <c r="IBA371" s="678"/>
      <c r="IBB371" s="678"/>
      <c r="IBC371" s="678"/>
      <c r="IBD371" s="678"/>
      <c r="IBE371" s="678"/>
      <c r="IBF371" s="678"/>
      <c r="IBG371" s="678"/>
      <c r="IBH371" s="678"/>
      <c r="IBI371" s="678"/>
      <c r="IBJ371" s="678"/>
      <c r="IBK371" s="678"/>
      <c r="IBL371" s="678"/>
      <c r="IBM371" s="678"/>
      <c r="IBN371" s="678"/>
      <c r="IBO371" s="678"/>
      <c r="IBP371" s="678"/>
      <c r="IBQ371" s="678"/>
      <c r="IBR371" s="678"/>
      <c r="IBS371" s="678"/>
      <c r="IBT371" s="678"/>
      <c r="IBU371" s="678"/>
      <c r="IBV371" s="678"/>
      <c r="IBW371" s="678"/>
      <c r="IBX371" s="678"/>
      <c r="IBY371" s="678"/>
      <c r="IBZ371" s="678"/>
      <c r="ICA371" s="678"/>
      <c r="ICB371" s="678"/>
      <c r="ICC371" s="678"/>
      <c r="ICD371" s="678"/>
      <c r="ICE371" s="678"/>
      <c r="ICF371" s="678"/>
      <c r="ICG371" s="678"/>
      <c r="ICH371" s="678"/>
      <c r="ICI371" s="678"/>
      <c r="ICJ371" s="678"/>
      <c r="ICK371" s="678"/>
      <c r="ICL371" s="678"/>
      <c r="ICM371" s="678"/>
      <c r="ICN371" s="678"/>
      <c r="ICO371" s="678"/>
      <c r="ICP371" s="678"/>
      <c r="ICQ371" s="678"/>
      <c r="ICR371" s="678"/>
      <c r="ICS371" s="678"/>
      <c r="ICT371" s="678"/>
      <c r="ICU371" s="678"/>
      <c r="ICV371" s="678"/>
      <c r="ICW371" s="678"/>
      <c r="ICX371" s="678"/>
      <c r="ICY371" s="678"/>
      <c r="ICZ371" s="678"/>
      <c r="IDA371" s="678"/>
      <c r="IDB371" s="678"/>
      <c r="IDC371" s="678"/>
      <c r="IDD371" s="678"/>
      <c r="IDE371" s="678"/>
      <c r="IDF371" s="678"/>
      <c r="IDG371" s="678"/>
      <c r="IDH371" s="678"/>
      <c r="IDI371" s="678"/>
      <c r="IDJ371" s="678"/>
      <c r="IDK371" s="678"/>
      <c r="IDL371" s="678"/>
      <c r="IDM371" s="678"/>
      <c r="IDN371" s="678"/>
      <c r="IDO371" s="678"/>
      <c r="IDP371" s="678"/>
      <c r="IDQ371" s="678"/>
      <c r="IDR371" s="678"/>
      <c r="IDS371" s="678"/>
      <c r="IDT371" s="678"/>
      <c r="IDU371" s="678"/>
      <c r="IDV371" s="678"/>
      <c r="IDW371" s="678"/>
      <c r="IDX371" s="678"/>
      <c r="IDY371" s="678"/>
      <c r="IDZ371" s="678"/>
      <c r="IEA371" s="678"/>
      <c r="IEB371" s="678"/>
      <c r="IEC371" s="678"/>
      <c r="IED371" s="678"/>
      <c r="IEE371" s="678"/>
      <c r="IEF371" s="678"/>
      <c r="IEG371" s="678"/>
      <c r="IEH371" s="678"/>
      <c r="IEI371" s="678"/>
      <c r="IEJ371" s="678"/>
      <c r="IEK371" s="678"/>
      <c r="IEL371" s="678"/>
      <c r="IEM371" s="678"/>
      <c r="IEN371" s="678"/>
      <c r="IEO371" s="678"/>
      <c r="IEP371" s="678"/>
      <c r="IEQ371" s="678"/>
      <c r="IER371" s="678"/>
      <c r="IES371" s="678"/>
      <c r="IET371" s="678"/>
      <c r="IEU371" s="678"/>
      <c r="IEV371" s="678"/>
      <c r="IEW371" s="678"/>
      <c r="IEX371" s="678"/>
      <c r="IEY371" s="678"/>
      <c r="IEZ371" s="678"/>
      <c r="IFA371" s="678"/>
      <c r="IFB371" s="678"/>
      <c r="IFC371" s="678"/>
      <c r="IFD371" s="678"/>
      <c r="IFE371" s="678"/>
      <c r="IFF371" s="678"/>
      <c r="IFG371" s="678"/>
      <c r="IFH371" s="678"/>
      <c r="IFI371" s="678"/>
      <c r="IFJ371" s="678"/>
      <c r="IFK371" s="678"/>
      <c r="IFL371" s="678"/>
      <c r="IFM371" s="678"/>
      <c r="IFN371" s="678"/>
      <c r="IFO371" s="678"/>
      <c r="IFP371" s="678"/>
      <c r="IFQ371" s="678"/>
      <c r="IFR371" s="678"/>
      <c r="IFS371" s="678"/>
      <c r="IFT371" s="678"/>
      <c r="IFU371" s="678"/>
      <c r="IFV371" s="678"/>
      <c r="IFW371" s="678"/>
      <c r="IFX371" s="678"/>
      <c r="IFY371" s="678"/>
      <c r="IFZ371" s="678"/>
      <c r="IGA371" s="678"/>
      <c r="IGB371" s="678"/>
      <c r="IGC371" s="678"/>
      <c r="IGD371" s="678"/>
      <c r="IGE371" s="678"/>
      <c r="IGF371" s="678"/>
      <c r="IGG371" s="678"/>
      <c r="IGH371" s="678"/>
      <c r="IGI371" s="678"/>
      <c r="IGJ371" s="678"/>
      <c r="IGK371" s="678"/>
      <c r="IGL371" s="678"/>
      <c r="IGM371" s="678"/>
      <c r="IGN371" s="678"/>
      <c r="IGO371" s="678"/>
      <c r="IGP371" s="678"/>
      <c r="IGQ371" s="678"/>
      <c r="IGR371" s="678"/>
      <c r="IGS371" s="678"/>
      <c r="IGT371" s="678"/>
      <c r="IGU371" s="678"/>
      <c r="IGV371" s="678"/>
      <c r="IGW371" s="678"/>
      <c r="IGX371" s="678"/>
      <c r="IGY371" s="678"/>
      <c r="IGZ371" s="678"/>
      <c r="IHA371" s="678"/>
      <c r="IHB371" s="678"/>
      <c r="IHC371" s="678"/>
      <c r="IHD371" s="678"/>
      <c r="IHE371" s="678"/>
      <c r="IHF371" s="678"/>
      <c r="IHG371" s="678"/>
      <c r="IHH371" s="678"/>
      <c r="IHI371" s="678"/>
      <c r="IHJ371" s="678"/>
      <c r="IHK371" s="678"/>
      <c r="IHL371" s="678"/>
      <c r="IHM371" s="678"/>
      <c r="IHN371" s="678"/>
      <c r="IHO371" s="678"/>
      <c r="IHP371" s="678"/>
      <c r="IHQ371" s="678"/>
      <c r="IHR371" s="678"/>
      <c r="IHS371" s="678"/>
      <c r="IHT371" s="678"/>
      <c r="IHU371" s="678"/>
      <c r="IHV371" s="678"/>
      <c r="IHW371" s="678"/>
      <c r="IHX371" s="678"/>
      <c r="IHY371" s="678"/>
      <c r="IHZ371" s="678"/>
      <c r="IIA371" s="678"/>
      <c r="IIB371" s="678"/>
      <c r="IIC371" s="678"/>
      <c r="IID371" s="678"/>
      <c r="IIE371" s="678"/>
      <c r="IIF371" s="678"/>
      <c r="IIG371" s="678"/>
      <c r="IIH371" s="678"/>
      <c r="III371" s="678"/>
      <c r="IIJ371" s="678"/>
      <c r="IIK371" s="678"/>
      <c r="IIL371" s="678"/>
      <c r="IIM371" s="678"/>
      <c r="IIN371" s="678"/>
      <c r="IIO371" s="678"/>
      <c r="IIP371" s="678"/>
      <c r="IIQ371" s="678"/>
      <c r="IIR371" s="678"/>
      <c r="IIS371" s="678"/>
      <c r="IIT371" s="678"/>
      <c r="IIU371" s="678"/>
      <c r="IIV371" s="678"/>
      <c r="IIW371" s="678"/>
      <c r="IIX371" s="678"/>
      <c r="IIY371" s="678"/>
      <c r="IIZ371" s="678"/>
      <c r="IJA371" s="678"/>
      <c r="IJB371" s="678"/>
      <c r="IJC371" s="678"/>
      <c r="IJD371" s="678"/>
      <c r="IJE371" s="678"/>
      <c r="IJF371" s="678"/>
      <c r="IJG371" s="678"/>
      <c r="IJH371" s="678"/>
      <c r="IJI371" s="678"/>
      <c r="IJJ371" s="678"/>
      <c r="IJK371" s="678"/>
      <c r="IJL371" s="678"/>
      <c r="IJM371" s="678"/>
      <c r="IJN371" s="678"/>
      <c r="IJO371" s="678"/>
      <c r="IJP371" s="678"/>
      <c r="IJQ371" s="678"/>
      <c r="IJR371" s="678"/>
      <c r="IJS371" s="678"/>
      <c r="IJT371" s="678"/>
      <c r="IJU371" s="678"/>
      <c r="IJV371" s="678"/>
      <c r="IJW371" s="678"/>
      <c r="IJX371" s="678"/>
      <c r="IJY371" s="678"/>
      <c r="IJZ371" s="678"/>
      <c r="IKA371" s="678"/>
      <c r="IKB371" s="678"/>
      <c r="IKC371" s="678"/>
      <c r="IKD371" s="678"/>
      <c r="IKE371" s="678"/>
      <c r="IKF371" s="678"/>
      <c r="IKG371" s="678"/>
      <c r="IKH371" s="678"/>
      <c r="IKI371" s="678"/>
      <c r="IKJ371" s="678"/>
      <c r="IKK371" s="678"/>
      <c r="IKL371" s="678"/>
      <c r="IKM371" s="678"/>
      <c r="IKN371" s="678"/>
      <c r="IKO371" s="678"/>
      <c r="IKP371" s="678"/>
      <c r="IKQ371" s="678"/>
      <c r="IKR371" s="678"/>
      <c r="IKS371" s="678"/>
      <c r="IKT371" s="678"/>
      <c r="IKU371" s="678"/>
      <c r="IKV371" s="678"/>
      <c r="IKW371" s="678"/>
      <c r="IKX371" s="678"/>
      <c r="IKY371" s="678"/>
      <c r="IKZ371" s="678"/>
      <c r="ILA371" s="678"/>
      <c r="ILB371" s="678"/>
      <c r="ILC371" s="678"/>
      <c r="ILD371" s="678"/>
      <c r="ILE371" s="678"/>
      <c r="ILF371" s="678"/>
      <c r="ILG371" s="678"/>
      <c r="ILH371" s="678"/>
      <c r="ILI371" s="678"/>
      <c r="ILJ371" s="678"/>
      <c r="ILK371" s="678"/>
      <c r="ILL371" s="678"/>
      <c r="ILM371" s="678"/>
      <c r="ILN371" s="678"/>
      <c r="ILO371" s="678"/>
      <c r="ILP371" s="678"/>
      <c r="ILQ371" s="678"/>
      <c r="ILR371" s="678"/>
      <c r="ILS371" s="678"/>
      <c r="ILT371" s="678"/>
      <c r="ILU371" s="678"/>
      <c r="ILV371" s="678"/>
      <c r="ILW371" s="678"/>
      <c r="ILX371" s="678"/>
      <c r="ILY371" s="678"/>
      <c r="ILZ371" s="678"/>
      <c r="IMA371" s="678"/>
      <c r="IMB371" s="678"/>
      <c r="IMC371" s="678"/>
      <c r="IMD371" s="678"/>
      <c r="IME371" s="678"/>
      <c r="IMF371" s="678"/>
      <c r="IMG371" s="678"/>
      <c r="IMH371" s="678"/>
      <c r="IMI371" s="678"/>
      <c r="IMJ371" s="678"/>
      <c r="IMK371" s="678"/>
      <c r="IML371" s="678"/>
      <c r="IMM371" s="678"/>
      <c r="IMN371" s="678"/>
      <c r="IMO371" s="678"/>
      <c r="IMP371" s="678"/>
      <c r="IMQ371" s="678"/>
      <c r="IMR371" s="678"/>
      <c r="IMS371" s="678"/>
      <c r="IMT371" s="678"/>
      <c r="IMU371" s="678"/>
      <c r="IMV371" s="678"/>
      <c r="IMW371" s="678"/>
      <c r="IMX371" s="678"/>
      <c r="IMY371" s="678"/>
      <c r="IMZ371" s="678"/>
      <c r="INA371" s="678"/>
      <c r="INB371" s="678"/>
      <c r="INC371" s="678"/>
      <c r="IND371" s="678"/>
      <c r="INE371" s="678"/>
      <c r="INF371" s="678"/>
      <c r="ING371" s="678"/>
      <c r="INH371" s="678"/>
      <c r="INI371" s="678"/>
      <c r="INJ371" s="678"/>
      <c r="INK371" s="678"/>
      <c r="INL371" s="678"/>
      <c r="INM371" s="678"/>
      <c r="INN371" s="678"/>
      <c r="INO371" s="678"/>
      <c r="INP371" s="678"/>
      <c r="INQ371" s="678"/>
      <c r="INR371" s="678"/>
      <c r="INS371" s="678"/>
      <c r="INT371" s="678"/>
      <c r="INU371" s="678"/>
      <c r="INV371" s="678"/>
      <c r="INW371" s="678"/>
      <c r="INX371" s="678"/>
      <c r="INY371" s="678"/>
      <c r="INZ371" s="678"/>
      <c r="IOA371" s="678"/>
      <c r="IOB371" s="678"/>
      <c r="IOC371" s="678"/>
      <c r="IOD371" s="678"/>
      <c r="IOE371" s="678"/>
      <c r="IOF371" s="678"/>
      <c r="IOG371" s="678"/>
      <c r="IOH371" s="678"/>
      <c r="IOI371" s="678"/>
      <c r="IOJ371" s="678"/>
      <c r="IOK371" s="678"/>
      <c r="IOL371" s="678"/>
      <c r="IOM371" s="678"/>
      <c r="ION371" s="678"/>
      <c r="IOO371" s="678"/>
      <c r="IOP371" s="678"/>
      <c r="IOQ371" s="678"/>
      <c r="IOR371" s="678"/>
      <c r="IOS371" s="678"/>
      <c r="IOT371" s="678"/>
      <c r="IOU371" s="678"/>
      <c r="IOV371" s="678"/>
      <c r="IOW371" s="678"/>
      <c r="IOX371" s="678"/>
      <c r="IOY371" s="678"/>
      <c r="IOZ371" s="678"/>
      <c r="IPA371" s="678"/>
      <c r="IPB371" s="678"/>
      <c r="IPC371" s="678"/>
      <c r="IPD371" s="678"/>
      <c r="IPE371" s="678"/>
      <c r="IPF371" s="678"/>
      <c r="IPG371" s="678"/>
      <c r="IPH371" s="678"/>
      <c r="IPI371" s="678"/>
      <c r="IPJ371" s="678"/>
      <c r="IPK371" s="678"/>
      <c r="IPL371" s="678"/>
      <c r="IPM371" s="678"/>
      <c r="IPN371" s="678"/>
      <c r="IPO371" s="678"/>
      <c r="IPP371" s="678"/>
      <c r="IPQ371" s="678"/>
      <c r="IPR371" s="678"/>
      <c r="IPS371" s="678"/>
      <c r="IPT371" s="678"/>
      <c r="IPU371" s="678"/>
      <c r="IPV371" s="678"/>
      <c r="IPW371" s="678"/>
      <c r="IPX371" s="678"/>
      <c r="IPY371" s="678"/>
      <c r="IPZ371" s="678"/>
      <c r="IQA371" s="678"/>
      <c r="IQB371" s="678"/>
      <c r="IQC371" s="678"/>
      <c r="IQD371" s="678"/>
      <c r="IQE371" s="678"/>
      <c r="IQF371" s="678"/>
      <c r="IQG371" s="678"/>
      <c r="IQH371" s="678"/>
      <c r="IQI371" s="678"/>
      <c r="IQJ371" s="678"/>
      <c r="IQK371" s="678"/>
      <c r="IQL371" s="678"/>
      <c r="IQM371" s="678"/>
      <c r="IQN371" s="678"/>
      <c r="IQO371" s="678"/>
      <c r="IQP371" s="678"/>
      <c r="IQQ371" s="678"/>
      <c r="IQR371" s="678"/>
      <c r="IQS371" s="678"/>
      <c r="IQT371" s="678"/>
      <c r="IQU371" s="678"/>
      <c r="IQV371" s="678"/>
      <c r="IQW371" s="678"/>
      <c r="IQX371" s="678"/>
      <c r="IQY371" s="678"/>
      <c r="IQZ371" s="678"/>
      <c r="IRA371" s="678"/>
      <c r="IRB371" s="678"/>
      <c r="IRC371" s="678"/>
      <c r="IRD371" s="678"/>
      <c r="IRE371" s="678"/>
      <c r="IRF371" s="678"/>
      <c r="IRG371" s="678"/>
      <c r="IRH371" s="678"/>
      <c r="IRI371" s="678"/>
      <c r="IRJ371" s="678"/>
      <c r="IRK371" s="678"/>
      <c r="IRL371" s="678"/>
      <c r="IRM371" s="678"/>
      <c r="IRN371" s="678"/>
      <c r="IRO371" s="678"/>
      <c r="IRP371" s="678"/>
      <c r="IRQ371" s="678"/>
      <c r="IRR371" s="678"/>
      <c r="IRS371" s="678"/>
      <c r="IRT371" s="678"/>
      <c r="IRU371" s="678"/>
      <c r="IRV371" s="678"/>
      <c r="IRW371" s="678"/>
      <c r="IRX371" s="678"/>
      <c r="IRY371" s="678"/>
      <c r="IRZ371" s="678"/>
      <c r="ISA371" s="678"/>
      <c r="ISB371" s="678"/>
      <c r="ISC371" s="678"/>
      <c r="ISD371" s="678"/>
      <c r="ISE371" s="678"/>
      <c r="ISF371" s="678"/>
      <c r="ISG371" s="678"/>
      <c r="ISH371" s="678"/>
      <c r="ISI371" s="678"/>
      <c r="ISJ371" s="678"/>
      <c r="ISK371" s="678"/>
      <c r="ISL371" s="678"/>
      <c r="ISM371" s="678"/>
      <c r="ISN371" s="678"/>
      <c r="ISO371" s="678"/>
      <c r="ISP371" s="678"/>
      <c r="ISQ371" s="678"/>
      <c r="ISR371" s="678"/>
      <c r="ISS371" s="678"/>
      <c r="IST371" s="678"/>
      <c r="ISU371" s="678"/>
      <c r="ISV371" s="678"/>
      <c r="ISW371" s="678"/>
      <c r="ISX371" s="678"/>
      <c r="ISY371" s="678"/>
      <c r="ISZ371" s="678"/>
      <c r="ITA371" s="678"/>
      <c r="ITB371" s="678"/>
      <c r="ITC371" s="678"/>
      <c r="ITD371" s="678"/>
      <c r="ITE371" s="678"/>
      <c r="ITF371" s="678"/>
      <c r="ITG371" s="678"/>
      <c r="ITH371" s="678"/>
      <c r="ITI371" s="678"/>
      <c r="ITJ371" s="678"/>
      <c r="ITK371" s="678"/>
      <c r="ITL371" s="678"/>
      <c r="ITM371" s="678"/>
      <c r="ITN371" s="678"/>
      <c r="ITO371" s="678"/>
      <c r="ITP371" s="678"/>
      <c r="ITQ371" s="678"/>
      <c r="ITR371" s="678"/>
      <c r="ITS371" s="678"/>
      <c r="ITT371" s="678"/>
      <c r="ITU371" s="678"/>
      <c r="ITV371" s="678"/>
      <c r="ITW371" s="678"/>
      <c r="ITX371" s="678"/>
      <c r="ITY371" s="678"/>
      <c r="ITZ371" s="678"/>
      <c r="IUA371" s="678"/>
      <c r="IUB371" s="678"/>
      <c r="IUC371" s="678"/>
      <c r="IUD371" s="678"/>
      <c r="IUE371" s="678"/>
      <c r="IUF371" s="678"/>
      <c r="IUG371" s="678"/>
      <c r="IUH371" s="678"/>
      <c r="IUI371" s="678"/>
      <c r="IUJ371" s="678"/>
      <c r="IUK371" s="678"/>
      <c r="IUL371" s="678"/>
      <c r="IUM371" s="678"/>
      <c r="IUN371" s="678"/>
      <c r="IUO371" s="678"/>
      <c r="IUP371" s="678"/>
      <c r="IUQ371" s="678"/>
      <c r="IUR371" s="678"/>
      <c r="IUS371" s="678"/>
      <c r="IUT371" s="678"/>
      <c r="IUU371" s="678"/>
      <c r="IUV371" s="678"/>
      <c r="IUW371" s="678"/>
      <c r="IUX371" s="678"/>
      <c r="IUY371" s="678"/>
      <c r="IUZ371" s="678"/>
      <c r="IVA371" s="678"/>
      <c r="IVB371" s="678"/>
      <c r="IVC371" s="678"/>
      <c r="IVD371" s="678"/>
      <c r="IVE371" s="678"/>
      <c r="IVF371" s="678"/>
      <c r="IVG371" s="678"/>
      <c r="IVH371" s="678"/>
      <c r="IVI371" s="678"/>
      <c r="IVJ371" s="678"/>
      <c r="IVK371" s="678"/>
      <c r="IVL371" s="678"/>
      <c r="IVM371" s="678"/>
      <c r="IVN371" s="678"/>
      <c r="IVO371" s="678"/>
      <c r="IVP371" s="678"/>
      <c r="IVQ371" s="678"/>
      <c r="IVR371" s="678"/>
      <c r="IVS371" s="678"/>
      <c r="IVT371" s="678"/>
      <c r="IVU371" s="678"/>
      <c r="IVV371" s="678"/>
      <c r="IVW371" s="678"/>
      <c r="IVX371" s="678"/>
      <c r="IVY371" s="678"/>
      <c r="IVZ371" s="678"/>
      <c r="IWA371" s="678"/>
      <c r="IWB371" s="678"/>
      <c r="IWC371" s="678"/>
      <c r="IWD371" s="678"/>
      <c r="IWE371" s="678"/>
      <c r="IWF371" s="678"/>
      <c r="IWG371" s="678"/>
      <c r="IWH371" s="678"/>
      <c r="IWI371" s="678"/>
      <c r="IWJ371" s="678"/>
      <c r="IWK371" s="678"/>
      <c r="IWL371" s="678"/>
      <c r="IWM371" s="678"/>
      <c r="IWN371" s="678"/>
      <c r="IWO371" s="678"/>
      <c r="IWP371" s="678"/>
      <c r="IWQ371" s="678"/>
      <c r="IWR371" s="678"/>
      <c r="IWS371" s="678"/>
      <c r="IWT371" s="678"/>
      <c r="IWU371" s="678"/>
      <c r="IWV371" s="678"/>
      <c r="IWW371" s="678"/>
      <c r="IWX371" s="678"/>
      <c r="IWY371" s="678"/>
      <c r="IWZ371" s="678"/>
      <c r="IXA371" s="678"/>
      <c r="IXB371" s="678"/>
      <c r="IXC371" s="678"/>
      <c r="IXD371" s="678"/>
      <c r="IXE371" s="678"/>
      <c r="IXF371" s="678"/>
      <c r="IXG371" s="678"/>
      <c r="IXH371" s="678"/>
      <c r="IXI371" s="678"/>
      <c r="IXJ371" s="678"/>
      <c r="IXK371" s="678"/>
      <c r="IXL371" s="678"/>
      <c r="IXM371" s="678"/>
      <c r="IXN371" s="678"/>
      <c r="IXO371" s="678"/>
      <c r="IXP371" s="678"/>
      <c r="IXQ371" s="678"/>
      <c r="IXR371" s="678"/>
      <c r="IXS371" s="678"/>
      <c r="IXT371" s="678"/>
      <c r="IXU371" s="678"/>
      <c r="IXV371" s="678"/>
      <c r="IXW371" s="678"/>
      <c r="IXX371" s="678"/>
      <c r="IXY371" s="678"/>
      <c r="IXZ371" s="678"/>
      <c r="IYA371" s="678"/>
      <c r="IYB371" s="678"/>
      <c r="IYC371" s="678"/>
      <c r="IYD371" s="678"/>
      <c r="IYE371" s="678"/>
      <c r="IYF371" s="678"/>
      <c r="IYG371" s="678"/>
      <c r="IYH371" s="678"/>
      <c r="IYI371" s="678"/>
      <c r="IYJ371" s="678"/>
      <c r="IYK371" s="678"/>
      <c r="IYL371" s="678"/>
      <c r="IYM371" s="678"/>
      <c r="IYN371" s="678"/>
      <c r="IYO371" s="678"/>
      <c r="IYP371" s="678"/>
      <c r="IYQ371" s="678"/>
      <c r="IYR371" s="678"/>
      <c r="IYS371" s="678"/>
      <c r="IYT371" s="678"/>
      <c r="IYU371" s="678"/>
      <c r="IYV371" s="678"/>
      <c r="IYW371" s="678"/>
      <c r="IYX371" s="678"/>
      <c r="IYY371" s="678"/>
      <c r="IYZ371" s="678"/>
      <c r="IZA371" s="678"/>
      <c r="IZB371" s="678"/>
      <c r="IZC371" s="678"/>
      <c r="IZD371" s="678"/>
      <c r="IZE371" s="678"/>
      <c r="IZF371" s="678"/>
      <c r="IZG371" s="678"/>
      <c r="IZH371" s="678"/>
      <c r="IZI371" s="678"/>
      <c r="IZJ371" s="678"/>
      <c r="IZK371" s="678"/>
      <c r="IZL371" s="678"/>
      <c r="IZM371" s="678"/>
      <c r="IZN371" s="678"/>
      <c r="IZO371" s="678"/>
      <c r="IZP371" s="678"/>
      <c r="IZQ371" s="678"/>
      <c r="IZR371" s="678"/>
      <c r="IZS371" s="678"/>
      <c r="IZT371" s="678"/>
      <c r="IZU371" s="678"/>
      <c r="IZV371" s="678"/>
      <c r="IZW371" s="678"/>
      <c r="IZX371" s="678"/>
      <c r="IZY371" s="678"/>
      <c r="IZZ371" s="678"/>
      <c r="JAA371" s="678"/>
      <c r="JAB371" s="678"/>
      <c r="JAC371" s="678"/>
      <c r="JAD371" s="678"/>
      <c r="JAE371" s="678"/>
      <c r="JAF371" s="678"/>
      <c r="JAG371" s="678"/>
      <c r="JAH371" s="678"/>
      <c r="JAI371" s="678"/>
      <c r="JAJ371" s="678"/>
      <c r="JAK371" s="678"/>
      <c r="JAL371" s="678"/>
      <c r="JAM371" s="678"/>
      <c r="JAN371" s="678"/>
      <c r="JAO371" s="678"/>
      <c r="JAP371" s="678"/>
      <c r="JAQ371" s="678"/>
      <c r="JAR371" s="678"/>
      <c r="JAS371" s="678"/>
      <c r="JAT371" s="678"/>
      <c r="JAU371" s="678"/>
      <c r="JAV371" s="678"/>
      <c r="JAW371" s="678"/>
      <c r="JAX371" s="678"/>
      <c r="JAY371" s="678"/>
      <c r="JAZ371" s="678"/>
      <c r="JBA371" s="678"/>
      <c r="JBB371" s="678"/>
      <c r="JBC371" s="678"/>
      <c r="JBD371" s="678"/>
      <c r="JBE371" s="678"/>
      <c r="JBF371" s="678"/>
      <c r="JBG371" s="678"/>
      <c r="JBH371" s="678"/>
      <c r="JBI371" s="678"/>
      <c r="JBJ371" s="678"/>
      <c r="JBK371" s="678"/>
      <c r="JBL371" s="678"/>
      <c r="JBM371" s="678"/>
      <c r="JBN371" s="678"/>
      <c r="JBO371" s="678"/>
      <c r="JBP371" s="678"/>
      <c r="JBQ371" s="678"/>
      <c r="JBR371" s="678"/>
      <c r="JBS371" s="678"/>
      <c r="JBT371" s="678"/>
      <c r="JBU371" s="678"/>
      <c r="JBV371" s="678"/>
      <c r="JBW371" s="678"/>
      <c r="JBX371" s="678"/>
      <c r="JBY371" s="678"/>
      <c r="JBZ371" s="678"/>
      <c r="JCA371" s="678"/>
      <c r="JCB371" s="678"/>
      <c r="JCC371" s="678"/>
      <c r="JCD371" s="678"/>
      <c r="JCE371" s="678"/>
      <c r="JCF371" s="678"/>
      <c r="JCG371" s="678"/>
      <c r="JCH371" s="678"/>
      <c r="JCI371" s="678"/>
      <c r="JCJ371" s="678"/>
      <c r="JCK371" s="678"/>
      <c r="JCL371" s="678"/>
      <c r="JCM371" s="678"/>
      <c r="JCN371" s="678"/>
      <c r="JCO371" s="678"/>
      <c r="JCP371" s="678"/>
      <c r="JCQ371" s="678"/>
      <c r="JCR371" s="678"/>
      <c r="JCS371" s="678"/>
      <c r="JCT371" s="678"/>
      <c r="JCU371" s="678"/>
      <c r="JCV371" s="678"/>
      <c r="JCW371" s="678"/>
      <c r="JCX371" s="678"/>
      <c r="JCY371" s="678"/>
      <c r="JCZ371" s="678"/>
      <c r="JDA371" s="678"/>
      <c r="JDB371" s="678"/>
      <c r="JDC371" s="678"/>
      <c r="JDD371" s="678"/>
      <c r="JDE371" s="678"/>
      <c r="JDF371" s="678"/>
      <c r="JDG371" s="678"/>
      <c r="JDH371" s="678"/>
      <c r="JDI371" s="678"/>
      <c r="JDJ371" s="678"/>
      <c r="JDK371" s="678"/>
      <c r="JDL371" s="678"/>
      <c r="JDM371" s="678"/>
      <c r="JDN371" s="678"/>
      <c r="JDO371" s="678"/>
      <c r="JDP371" s="678"/>
      <c r="JDQ371" s="678"/>
      <c r="JDR371" s="678"/>
      <c r="JDS371" s="678"/>
      <c r="JDT371" s="678"/>
      <c r="JDU371" s="678"/>
      <c r="JDV371" s="678"/>
      <c r="JDW371" s="678"/>
      <c r="JDX371" s="678"/>
      <c r="JDY371" s="678"/>
      <c r="JDZ371" s="678"/>
      <c r="JEA371" s="678"/>
      <c r="JEB371" s="678"/>
      <c r="JEC371" s="678"/>
      <c r="JED371" s="678"/>
      <c r="JEE371" s="678"/>
      <c r="JEF371" s="678"/>
      <c r="JEG371" s="678"/>
      <c r="JEH371" s="678"/>
      <c r="JEI371" s="678"/>
      <c r="JEJ371" s="678"/>
      <c r="JEK371" s="678"/>
      <c r="JEL371" s="678"/>
      <c r="JEM371" s="678"/>
      <c r="JEN371" s="678"/>
      <c r="JEO371" s="678"/>
      <c r="JEP371" s="678"/>
      <c r="JEQ371" s="678"/>
      <c r="JER371" s="678"/>
      <c r="JES371" s="678"/>
      <c r="JET371" s="678"/>
      <c r="JEU371" s="678"/>
      <c r="JEV371" s="678"/>
      <c r="JEW371" s="678"/>
      <c r="JEX371" s="678"/>
      <c r="JEY371" s="678"/>
      <c r="JEZ371" s="678"/>
      <c r="JFA371" s="678"/>
      <c r="JFB371" s="678"/>
      <c r="JFC371" s="678"/>
      <c r="JFD371" s="678"/>
      <c r="JFE371" s="678"/>
      <c r="JFF371" s="678"/>
      <c r="JFG371" s="678"/>
      <c r="JFH371" s="678"/>
      <c r="JFI371" s="678"/>
      <c r="JFJ371" s="678"/>
      <c r="JFK371" s="678"/>
      <c r="JFL371" s="678"/>
      <c r="JFM371" s="678"/>
      <c r="JFN371" s="678"/>
      <c r="JFO371" s="678"/>
      <c r="JFP371" s="678"/>
      <c r="JFQ371" s="678"/>
      <c r="JFR371" s="678"/>
      <c r="JFS371" s="678"/>
      <c r="JFT371" s="678"/>
      <c r="JFU371" s="678"/>
      <c r="JFV371" s="678"/>
      <c r="JFW371" s="678"/>
      <c r="JFX371" s="678"/>
      <c r="JFY371" s="678"/>
      <c r="JFZ371" s="678"/>
      <c r="JGA371" s="678"/>
      <c r="JGB371" s="678"/>
      <c r="JGC371" s="678"/>
      <c r="JGD371" s="678"/>
      <c r="JGE371" s="678"/>
      <c r="JGF371" s="678"/>
      <c r="JGG371" s="678"/>
      <c r="JGH371" s="678"/>
      <c r="JGI371" s="678"/>
      <c r="JGJ371" s="678"/>
      <c r="JGK371" s="678"/>
      <c r="JGL371" s="678"/>
      <c r="JGM371" s="678"/>
      <c r="JGN371" s="678"/>
      <c r="JGO371" s="678"/>
      <c r="JGP371" s="678"/>
      <c r="JGQ371" s="678"/>
      <c r="JGR371" s="678"/>
      <c r="JGS371" s="678"/>
      <c r="JGT371" s="678"/>
      <c r="JGU371" s="678"/>
      <c r="JGV371" s="678"/>
      <c r="JGW371" s="678"/>
      <c r="JGX371" s="678"/>
      <c r="JGY371" s="678"/>
      <c r="JGZ371" s="678"/>
      <c r="JHA371" s="678"/>
      <c r="JHB371" s="678"/>
      <c r="JHC371" s="678"/>
      <c r="JHD371" s="678"/>
      <c r="JHE371" s="678"/>
      <c r="JHF371" s="678"/>
      <c r="JHG371" s="678"/>
      <c r="JHH371" s="678"/>
      <c r="JHI371" s="678"/>
      <c r="JHJ371" s="678"/>
      <c r="JHK371" s="678"/>
      <c r="JHL371" s="678"/>
      <c r="JHM371" s="678"/>
      <c r="JHN371" s="678"/>
      <c r="JHO371" s="678"/>
      <c r="JHP371" s="678"/>
      <c r="JHQ371" s="678"/>
      <c r="JHR371" s="678"/>
      <c r="JHS371" s="678"/>
      <c r="JHT371" s="678"/>
      <c r="JHU371" s="678"/>
      <c r="JHV371" s="678"/>
      <c r="JHW371" s="678"/>
      <c r="JHX371" s="678"/>
      <c r="JHY371" s="678"/>
      <c r="JHZ371" s="678"/>
      <c r="JIA371" s="678"/>
      <c r="JIB371" s="678"/>
      <c r="JIC371" s="678"/>
      <c r="JID371" s="678"/>
      <c r="JIE371" s="678"/>
      <c r="JIF371" s="678"/>
      <c r="JIG371" s="678"/>
      <c r="JIH371" s="678"/>
      <c r="JII371" s="678"/>
      <c r="JIJ371" s="678"/>
      <c r="JIK371" s="678"/>
      <c r="JIL371" s="678"/>
      <c r="JIM371" s="678"/>
      <c r="JIN371" s="678"/>
      <c r="JIO371" s="678"/>
      <c r="JIP371" s="678"/>
      <c r="JIQ371" s="678"/>
      <c r="JIR371" s="678"/>
      <c r="JIS371" s="678"/>
      <c r="JIT371" s="678"/>
      <c r="JIU371" s="678"/>
      <c r="JIV371" s="678"/>
      <c r="JIW371" s="678"/>
      <c r="JIX371" s="678"/>
      <c r="JIY371" s="678"/>
      <c r="JIZ371" s="678"/>
      <c r="JJA371" s="678"/>
      <c r="JJB371" s="678"/>
      <c r="JJC371" s="678"/>
      <c r="JJD371" s="678"/>
      <c r="JJE371" s="678"/>
      <c r="JJF371" s="678"/>
      <c r="JJG371" s="678"/>
      <c r="JJH371" s="678"/>
      <c r="JJI371" s="678"/>
      <c r="JJJ371" s="678"/>
      <c r="JJK371" s="678"/>
      <c r="JJL371" s="678"/>
      <c r="JJM371" s="678"/>
      <c r="JJN371" s="678"/>
      <c r="JJO371" s="678"/>
      <c r="JJP371" s="678"/>
      <c r="JJQ371" s="678"/>
      <c r="JJR371" s="678"/>
      <c r="JJS371" s="678"/>
      <c r="JJT371" s="678"/>
      <c r="JJU371" s="678"/>
      <c r="JJV371" s="678"/>
      <c r="JJW371" s="678"/>
      <c r="JJX371" s="678"/>
      <c r="JJY371" s="678"/>
      <c r="JJZ371" s="678"/>
      <c r="JKA371" s="678"/>
      <c r="JKB371" s="678"/>
      <c r="JKC371" s="678"/>
      <c r="JKD371" s="678"/>
      <c r="JKE371" s="678"/>
      <c r="JKF371" s="678"/>
      <c r="JKG371" s="678"/>
      <c r="JKH371" s="678"/>
      <c r="JKI371" s="678"/>
      <c r="JKJ371" s="678"/>
      <c r="JKK371" s="678"/>
      <c r="JKL371" s="678"/>
      <c r="JKM371" s="678"/>
      <c r="JKN371" s="678"/>
      <c r="JKO371" s="678"/>
      <c r="JKP371" s="678"/>
      <c r="JKQ371" s="678"/>
      <c r="JKR371" s="678"/>
      <c r="JKS371" s="678"/>
      <c r="JKT371" s="678"/>
      <c r="JKU371" s="678"/>
      <c r="JKV371" s="678"/>
      <c r="JKW371" s="678"/>
      <c r="JKX371" s="678"/>
      <c r="JKY371" s="678"/>
      <c r="JKZ371" s="678"/>
      <c r="JLA371" s="678"/>
      <c r="JLB371" s="678"/>
      <c r="JLC371" s="678"/>
      <c r="JLD371" s="678"/>
      <c r="JLE371" s="678"/>
      <c r="JLF371" s="678"/>
      <c r="JLG371" s="678"/>
      <c r="JLH371" s="678"/>
      <c r="JLI371" s="678"/>
      <c r="JLJ371" s="678"/>
      <c r="JLK371" s="678"/>
      <c r="JLL371" s="678"/>
      <c r="JLM371" s="678"/>
      <c r="JLN371" s="678"/>
      <c r="JLO371" s="678"/>
      <c r="JLP371" s="678"/>
      <c r="JLQ371" s="678"/>
      <c r="JLR371" s="678"/>
      <c r="JLS371" s="678"/>
      <c r="JLT371" s="678"/>
      <c r="JLU371" s="678"/>
      <c r="JLV371" s="678"/>
      <c r="JLW371" s="678"/>
      <c r="JLX371" s="678"/>
      <c r="JLY371" s="678"/>
      <c r="JLZ371" s="678"/>
      <c r="JMA371" s="678"/>
      <c r="JMB371" s="678"/>
      <c r="JMC371" s="678"/>
      <c r="JMD371" s="678"/>
      <c r="JME371" s="678"/>
      <c r="JMF371" s="678"/>
      <c r="JMG371" s="678"/>
      <c r="JMH371" s="678"/>
      <c r="JMI371" s="678"/>
      <c r="JMJ371" s="678"/>
      <c r="JMK371" s="678"/>
      <c r="JML371" s="678"/>
      <c r="JMM371" s="678"/>
      <c r="JMN371" s="678"/>
      <c r="JMO371" s="678"/>
      <c r="JMP371" s="678"/>
      <c r="JMQ371" s="678"/>
      <c r="JMR371" s="678"/>
      <c r="JMS371" s="678"/>
      <c r="JMT371" s="678"/>
      <c r="JMU371" s="678"/>
      <c r="JMV371" s="678"/>
      <c r="JMW371" s="678"/>
      <c r="JMX371" s="678"/>
      <c r="JMY371" s="678"/>
      <c r="JMZ371" s="678"/>
      <c r="JNA371" s="678"/>
      <c r="JNB371" s="678"/>
      <c r="JNC371" s="678"/>
      <c r="JND371" s="678"/>
      <c r="JNE371" s="678"/>
      <c r="JNF371" s="678"/>
      <c r="JNG371" s="678"/>
      <c r="JNH371" s="678"/>
      <c r="JNI371" s="678"/>
      <c r="JNJ371" s="678"/>
      <c r="JNK371" s="678"/>
      <c r="JNL371" s="678"/>
      <c r="JNM371" s="678"/>
      <c r="JNN371" s="678"/>
      <c r="JNO371" s="678"/>
      <c r="JNP371" s="678"/>
      <c r="JNQ371" s="678"/>
      <c r="JNR371" s="678"/>
      <c r="JNS371" s="678"/>
      <c r="JNT371" s="678"/>
      <c r="JNU371" s="678"/>
      <c r="JNV371" s="678"/>
      <c r="JNW371" s="678"/>
      <c r="JNX371" s="678"/>
      <c r="JNY371" s="678"/>
      <c r="JNZ371" s="678"/>
      <c r="JOA371" s="678"/>
      <c r="JOB371" s="678"/>
      <c r="JOC371" s="678"/>
      <c r="JOD371" s="678"/>
      <c r="JOE371" s="678"/>
      <c r="JOF371" s="678"/>
      <c r="JOG371" s="678"/>
      <c r="JOH371" s="678"/>
      <c r="JOI371" s="678"/>
      <c r="JOJ371" s="678"/>
      <c r="JOK371" s="678"/>
      <c r="JOL371" s="678"/>
      <c r="JOM371" s="678"/>
      <c r="JON371" s="678"/>
      <c r="JOO371" s="678"/>
      <c r="JOP371" s="678"/>
      <c r="JOQ371" s="678"/>
      <c r="JOR371" s="678"/>
      <c r="JOS371" s="678"/>
      <c r="JOT371" s="678"/>
      <c r="JOU371" s="678"/>
      <c r="JOV371" s="678"/>
      <c r="JOW371" s="678"/>
      <c r="JOX371" s="678"/>
      <c r="JOY371" s="678"/>
      <c r="JOZ371" s="678"/>
      <c r="JPA371" s="678"/>
      <c r="JPB371" s="678"/>
      <c r="JPC371" s="678"/>
      <c r="JPD371" s="678"/>
      <c r="JPE371" s="678"/>
      <c r="JPF371" s="678"/>
      <c r="JPG371" s="678"/>
      <c r="JPH371" s="678"/>
      <c r="JPI371" s="678"/>
      <c r="JPJ371" s="678"/>
      <c r="JPK371" s="678"/>
      <c r="JPL371" s="678"/>
      <c r="JPM371" s="678"/>
      <c r="JPN371" s="678"/>
      <c r="JPO371" s="678"/>
      <c r="JPP371" s="678"/>
      <c r="JPQ371" s="678"/>
      <c r="JPR371" s="678"/>
      <c r="JPS371" s="678"/>
      <c r="JPT371" s="678"/>
      <c r="JPU371" s="678"/>
      <c r="JPV371" s="678"/>
      <c r="JPW371" s="678"/>
      <c r="JPX371" s="678"/>
      <c r="JPY371" s="678"/>
      <c r="JPZ371" s="678"/>
      <c r="JQA371" s="678"/>
      <c r="JQB371" s="678"/>
      <c r="JQC371" s="678"/>
      <c r="JQD371" s="678"/>
      <c r="JQE371" s="678"/>
      <c r="JQF371" s="678"/>
      <c r="JQG371" s="678"/>
      <c r="JQH371" s="678"/>
      <c r="JQI371" s="678"/>
      <c r="JQJ371" s="678"/>
      <c r="JQK371" s="678"/>
      <c r="JQL371" s="678"/>
      <c r="JQM371" s="678"/>
      <c r="JQN371" s="678"/>
      <c r="JQO371" s="678"/>
      <c r="JQP371" s="678"/>
      <c r="JQQ371" s="678"/>
      <c r="JQR371" s="678"/>
      <c r="JQS371" s="678"/>
      <c r="JQT371" s="678"/>
      <c r="JQU371" s="678"/>
      <c r="JQV371" s="678"/>
      <c r="JQW371" s="678"/>
      <c r="JQX371" s="678"/>
      <c r="JQY371" s="678"/>
      <c r="JQZ371" s="678"/>
      <c r="JRA371" s="678"/>
      <c r="JRB371" s="678"/>
      <c r="JRC371" s="678"/>
      <c r="JRD371" s="678"/>
      <c r="JRE371" s="678"/>
      <c r="JRF371" s="678"/>
      <c r="JRG371" s="678"/>
      <c r="JRH371" s="678"/>
      <c r="JRI371" s="678"/>
      <c r="JRJ371" s="678"/>
      <c r="JRK371" s="678"/>
      <c r="JRL371" s="678"/>
      <c r="JRM371" s="678"/>
      <c r="JRN371" s="678"/>
      <c r="JRO371" s="678"/>
      <c r="JRP371" s="678"/>
      <c r="JRQ371" s="678"/>
      <c r="JRR371" s="678"/>
      <c r="JRS371" s="678"/>
      <c r="JRT371" s="678"/>
      <c r="JRU371" s="678"/>
      <c r="JRV371" s="678"/>
      <c r="JRW371" s="678"/>
      <c r="JRX371" s="678"/>
      <c r="JRY371" s="678"/>
      <c r="JRZ371" s="678"/>
      <c r="JSA371" s="678"/>
      <c r="JSB371" s="678"/>
      <c r="JSC371" s="678"/>
      <c r="JSD371" s="678"/>
      <c r="JSE371" s="678"/>
      <c r="JSF371" s="678"/>
      <c r="JSG371" s="678"/>
      <c r="JSH371" s="678"/>
      <c r="JSI371" s="678"/>
      <c r="JSJ371" s="678"/>
      <c r="JSK371" s="678"/>
      <c r="JSL371" s="678"/>
      <c r="JSM371" s="678"/>
      <c r="JSN371" s="678"/>
      <c r="JSO371" s="678"/>
      <c r="JSP371" s="678"/>
      <c r="JSQ371" s="678"/>
      <c r="JSR371" s="678"/>
      <c r="JSS371" s="678"/>
      <c r="JST371" s="678"/>
      <c r="JSU371" s="678"/>
      <c r="JSV371" s="678"/>
      <c r="JSW371" s="678"/>
      <c r="JSX371" s="678"/>
      <c r="JSY371" s="678"/>
      <c r="JSZ371" s="678"/>
      <c r="JTA371" s="678"/>
      <c r="JTB371" s="678"/>
      <c r="JTC371" s="678"/>
      <c r="JTD371" s="678"/>
      <c r="JTE371" s="678"/>
      <c r="JTF371" s="678"/>
      <c r="JTG371" s="678"/>
      <c r="JTH371" s="678"/>
      <c r="JTI371" s="678"/>
      <c r="JTJ371" s="678"/>
      <c r="JTK371" s="678"/>
      <c r="JTL371" s="678"/>
      <c r="JTM371" s="678"/>
      <c r="JTN371" s="678"/>
      <c r="JTO371" s="678"/>
      <c r="JTP371" s="678"/>
      <c r="JTQ371" s="678"/>
      <c r="JTR371" s="678"/>
      <c r="JTS371" s="678"/>
      <c r="JTT371" s="678"/>
      <c r="JTU371" s="678"/>
      <c r="JTV371" s="678"/>
      <c r="JTW371" s="678"/>
      <c r="JTX371" s="678"/>
      <c r="JTY371" s="678"/>
      <c r="JTZ371" s="678"/>
      <c r="JUA371" s="678"/>
      <c r="JUB371" s="678"/>
      <c r="JUC371" s="678"/>
      <c r="JUD371" s="678"/>
      <c r="JUE371" s="678"/>
      <c r="JUF371" s="678"/>
      <c r="JUG371" s="678"/>
      <c r="JUH371" s="678"/>
      <c r="JUI371" s="678"/>
      <c r="JUJ371" s="678"/>
      <c r="JUK371" s="678"/>
      <c r="JUL371" s="678"/>
      <c r="JUM371" s="678"/>
      <c r="JUN371" s="678"/>
      <c r="JUO371" s="678"/>
      <c r="JUP371" s="678"/>
      <c r="JUQ371" s="678"/>
      <c r="JUR371" s="678"/>
      <c r="JUS371" s="678"/>
      <c r="JUT371" s="678"/>
      <c r="JUU371" s="678"/>
      <c r="JUV371" s="678"/>
      <c r="JUW371" s="678"/>
      <c r="JUX371" s="678"/>
      <c r="JUY371" s="678"/>
      <c r="JUZ371" s="678"/>
      <c r="JVA371" s="678"/>
      <c r="JVB371" s="678"/>
      <c r="JVC371" s="678"/>
      <c r="JVD371" s="678"/>
      <c r="JVE371" s="678"/>
      <c r="JVF371" s="678"/>
      <c r="JVG371" s="678"/>
      <c r="JVH371" s="678"/>
      <c r="JVI371" s="678"/>
      <c r="JVJ371" s="678"/>
      <c r="JVK371" s="678"/>
      <c r="JVL371" s="678"/>
      <c r="JVM371" s="678"/>
      <c r="JVN371" s="678"/>
      <c r="JVO371" s="678"/>
      <c r="JVP371" s="678"/>
      <c r="JVQ371" s="678"/>
      <c r="JVR371" s="678"/>
      <c r="JVS371" s="678"/>
      <c r="JVT371" s="678"/>
      <c r="JVU371" s="678"/>
      <c r="JVV371" s="678"/>
      <c r="JVW371" s="678"/>
      <c r="JVX371" s="678"/>
      <c r="JVY371" s="678"/>
      <c r="JVZ371" s="678"/>
      <c r="JWA371" s="678"/>
      <c r="JWB371" s="678"/>
      <c r="JWC371" s="678"/>
      <c r="JWD371" s="678"/>
      <c r="JWE371" s="678"/>
      <c r="JWF371" s="678"/>
      <c r="JWG371" s="678"/>
      <c r="JWH371" s="678"/>
      <c r="JWI371" s="678"/>
      <c r="JWJ371" s="678"/>
      <c r="JWK371" s="678"/>
      <c r="JWL371" s="678"/>
      <c r="JWM371" s="678"/>
      <c r="JWN371" s="678"/>
      <c r="JWO371" s="678"/>
      <c r="JWP371" s="678"/>
      <c r="JWQ371" s="678"/>
      <c r="JWR371" s="678"/>
      <c r="JWS371" s="678"/>
      <c r="JWT371" s="678"/>
      <c r="JWU371" s="678"/>
      <c r="JWV371" s="678"/>
      <c r="JWW371" s="678"/>
      <c r="JWX371" s="678"/>
      <c r="JWY371" s="678"/>
      <c r="JWZ371" s="678"/>
      <c r="JXA371" s="678"/>
      <c r="JXB371" s="678"/>
      <c r="JXC371" s="678"/>
      <c r="JXD371" s="678"/>
      <c r="JXE371" s="678"/>
      <c r="JXF371" s="678"/>
      <c r="JXG371" s="678"/>
      <c r="JXH371" s="678"/>
      <c r="JXI371" s="678"/>
      <c r="JXJ371" s="678"/>
      <c r="JXK371" s="678"/>
      <c r="JXL371" s="678"/>
      <c r="JXM371" s="678"/>
      <c r="JXN371" s="678"/>
      <c r="JXO371" s="678"/>
      <c r="JXP371" s="678"/>
      <c r="JXQ371" s="678"/>
      <c r="JXR371" s="678"/>
      <c r="JXS371" s="678"/>
      <c r="JXT371" s="678"/>
      <c r="JXU371" s="678"/>
      <c r="JXV371" s="678"/>
      <c r="JXW371" s="678"/>
      <c r="JXX371" s="678"/>
      <c r="JXY371" s="678"/>
      <c r="JXZ371" s="678"/>
      <c r="JYA371" s="678"/>
      <c r="JYB371" s="678"/>
      <c r="JYC371" s="678"/>
      <c r="JYD371" s="678"/>
      <c r="JYE371" s="678"/>
      <c r="JYF371" s="678"/>
      <c r="JYG371" s="678"/>
      <c r="JYH371" s="678"/>
      <c r="JYI371" s="678"/>
      <c r="JYJ371" s="678"/>
      <c r="JYK371" s="678"/>
      <c r="JYL371" s="678"/>
      <c r="JYM371" s="678"/>
      <c r="JYN371" s="678"/>
      <c r="JYO371" s="678"/>
      <c r="JYP371" s="678"/>
      <c r="JYQ371" s="678"/>
      <c r="JYR371" s="678"/>
      <c r="JYS371" s="678"/>
      <c r="JYT371" s="678"/>
      <c r="JYU371" s="678"/>
      <c r="JYV371" s="678"/>
      <c r="JYW371" s="678"/>
      <c r="JYX371" s="678"/>
      <c r="JYY371" s="678"/>
      <c r="JYZ371" s="678"/>
      <c r="JZA371" s="678"/>
      <c r="JZB371" s="678"/>
      <c r="JZC371" s="678"/>
      <c r="JZD371" s="678"/>
      <c r="JZE371" s="678"/>
      <c r="JZF371" s="678"/>
      <c r="JZG371" s="678"/>
      <c r="JZH371" s="678"/>
      <c r="JZI371" s="678"/>
      <c r="JZJ371" s="678"/>
      <c r="JZK371" s="678"/>
      <c r="JZL371" s="678"/>
      <c r="JZM371" s="678"/>
      <c r="JZN371" s="678"/>
      <c r="JZO371" s="678"/>
      <c r="JZP371" s="678"/>
      <c r="JZQ371" s="678"/>
      <c r="JZR371" s="678"/>
      <c r="JZS371" s="678"/>
      <c r="JZT371" s="678"/>
      <c r="JZU371" s="678"/>
      <c r="JZV371" s="678"/>
      <c r="JZW371" s="678"/>
      <c r="JZX371" s="678"/>
      <c r="JZY371" s="678"/>
      <c r="JZZ371" s="678"/>
      <c r="KAA371" s="678"/>
      <c r="KAB371" s="678"/>
      <c r="KAC371" s="678"/>
      <c r="KAD371" s="678"/>
      <c r="KAE371" s="678"/>
      <c r="KAF371" s="678"/>
      <c r="KAG371" s="678"/>
      <c r="KAH371" s="678"/>
      <c r="KAI371" s="678"/>
      <c r="KAJ371" s="678"/>
      <c r="KAK371" s="678"/>
      <c r="KAL371" s="678"/>
      <c r="KAM371" s="678"/>
      <c r="KAN371" s="678"/>
      <c r="KAO371" s="678"/>
      <c r="KAP371" s="678"/>
      <c r="KAQ371" s="678"/>
      <c r="KAR371" s="678"/>
      <c r="KAS371" s="678"/>
      <c r="KAT371" s="678"/>
      <c r="KAU371" s="678"/>
      <c r="KAV371" s="678"/>
      <c r="KAW371" s="678"/>
      <c r="KAX371" s="678"/>
      <c r="KAY371" s="678"/>
      <c r="KAZ371" s="678"/>
      <c r="KBA371" s="678"/>
      <c r="KBB371" s="678"/>
      <c r="KBC371" s="678"/>
      <c r="KBD371" s="678"/>
      <c r="KBE371" s="678"/>
      <c r="KBF371" s="678"/>
      <c r="KBG371" s="678"/>
      <c r="KBH371" s="678"/>
      <c r="KBI371" s="678"/>
      <c r="KBJ371" s="678"/>
      <c r="KBK371" s="678"/>
      <c r="KBL371" s="678"/>
      <c r="KBM371" s="678"/>
      <c r="KBN371" s="678"/>
      <c r="KBO371" s="678"/>
      <c r="KBP371" s="678"/>
      <c r="KBQ371" s="678"/>
      <c r="KBR371" s="678"/>
      <c r="KBS371" s="678"/>
      <c r="KBT371" s="678"/>
      <c r="KBU371" s="678"/>
      <c r="KBV371" s="678"/>
      <c r="KBW371" s="678"/>
      <c r="KBX371" s="678"/>
      <c r="KBY371" s="678"/>
      <c r="KBZ371" s="678"/>
      <c r="KCA371" s="678"/>
      <c r="KCB371" s="678"/>
      <c r="KCC371" s="678"/>
      <c r="KCD371" s="678"/>
      <c r="KCE371" s="678"/>
      <c r="KCF371" s="678"/>
      <c r="KCG371" s="678"/>
      <c r="KCH371" s="678"/>
      <c r="KCI371" s="678"/>
      <c r="KCJ371" s="678"/>
      <c r="KCK371" s="678"/>
      <c r="KCL371" s="678"/>
      <c r="KCM371" s="678"/>
      <c r="KCN371" s="678"/>
      <c r="KCO371" s="678"/>
      <c r="KCP371" s="678"/>
      <c r="KCQ371" s="678"/>
      <c r="KCR371" s="678"/>
      <c r="KCS371" s="678"/>
      <c r="KCT371" s="678"/>
      <c r="KCU371" s="678"/>
      <c r="KCV371" s="678"/>
      <c r="KCW371" s="678"/>
      <c r="KCX371" s="678"/>
      <c r="KCY371" s="678"/>
      <c r="KCZ371" s="678"/>
      <c r="KDA371" s="678"/>
      <c r="KDB371" s="678"/>
      <c r="KDC371" s="678"/>
      <c r="KDD371" s="678"/>
      <c r="KDE371" s="678"/>
      <c r="KDF371" s="678"/>
      <c r="KDG371" s="678"/>
      <c r="KDH371" s="678"/>
      <c r="KDI371" s="678"/>
      <c r="KDJ371" s="678"/>
      <c r="KDK371" s="678"/>
      <c r="KDL371" s="678"/>
      <c r="KDM371" s="678"/>
      <c r="KDN371" s="678"/>
      <c r="KDO371" s="678"/>
      <c r="KDP371" s="678"/>
      <c r="KDQ371" s="678"/>
      <c r="KDR371" s="678"/>
      <c r="KDS371" s="678"/>
      <c r="KDT371" s="678"/>
      <c r="KDU371" s="678"/>
      <c r="KDV371" s="678"/>
      <c r="KDW371" s="678"/>
      <c r="KDX371" s="678"/>
      <c r="KDY371" s="678"/>
      <c r="KDZ371" s="678"/>
      <c r="KEA371" s="678"/>
      <c r="KEB371" s="678"/>
      <c r="KEC371" s="678"/>
      <c r="KED371" s="678"/>
      <c r="KEE371" s="678"/>
      <c r="KEF371" s="678"/>
      <c r="KEG371" s="678"/>
      <c r="KEH371" s="678"/>
      <c r="KEI371" s="678"/>
      <c r="KEJ371" s="678"/>
      <c r="KEK371" s="678"/>
      <c r="KEL371" s="678"/>
      <c r="KEM371" s="678"/>
      <c r="KEN371" s="678"/>
      <c r="KEO371" s="678"/>
      <c r="KEP371" s="678"/>
      <c r="KEQ371" s="678"/>
      <c r="KER371" s="678"/>
      <c r="KES371" s="678"/>
      <c r="KET371" s="678"/>
      <c r="KEU371" s="678"/>
      <c r="KEV371" s="678"/>
      <c r="KEW371" s="678"/>
      <c r="KEX371" s="678"/>
      <c r="KEY371" s="678"/>
      <c r="KEZ371" s="678"/>
      <c r="KFA371" s="678"/>
      <c r="KFB371" s="678"/>
      <c r="KFC371" s="678"/>
      <c r="KFD371" s="678"/>
      <c r="KFE371" s="678"/>
      <c r="KFF371" s="678"/>
      <c r="KFG371" s="678"/>
      <c r="KFH371" s="678"/>
      <c r="KFI371" s="678"/>
      <c r="KFJ371" s="678"/>
      <c r="KFK371" s="678"/>
      <c r="KFL371" s="678"/>
      <c r="KFM371" s="678"/>
      <c r="KFN371" s="678"/>
      <c r="KFO371" s="678"/>
      <c r="KFP371" s="678"/>
      <c r="KFQ371" s="678"/>
      <c r="KFR371" s="678"/>
      <c r="KFS371" s="678"/>
      <c r="KFT371" s="678"/>
      <c r="KFU371" s="678"/>
      <c r="KFV371" s="678"/>
      <c r="KFW371" s="678"/>
      <c r="KFX371" s="678"/>
      <c r="KFY371" s="678"/>
      <c r="KFZ371" s="678"/>
      <c r="KGA371" s="678"/>
      <c r="KGB371" s="678"/>
      <c r="KGC371" s="678"/>
      <c r="KGD371" s="678"/>
      <c r="KGE371" s="678"/>
      <c r="KGF371" s="678"/>
      <c r="KGG371" s="678"/>
      <c r="KGH371" s="678"/>
      <c r="KGI371" s="678"/>
      <c r="KGJ371" s="678"/>
      <c r="KGK371" s="678"/>
      <c r="KGL371" s="678"/>
      <c r="KGM371" s="678"/>
      <c r="KGN371" s="678"/>
      <c r="KGO371" s="678"/>
      <c r="KGP371" s="678"/>
      <c r="KGQ371" s="678"/>
      <c r="KGR371" s="678"/>
      <c r="KGS371" s="678"/>
      <c r="KGT371" s="678"/>
      <c r="KGU371" s="678"/>
      <c r="KGV371" s="678"/>
      <c r="KGW371" s="678"/>
      <c r="KGX371" s="678"/>
      <c r="KGY371" s="678"/>
      <c r="KGZ371" s="678"/>
      <c r="KHA371" s="678"/>
      <c r="KHB371" s="678"/>
      <c r="KHC371" s="678"/>
      <c r="KHD371" s="678"/>
      <c r="KHE371" s="678"/>
      <c r="KHF371" s="678"/>
      <c r="KHG371" s="678"/>
      <c r="KHH371" s="678"/>
      <c r="KHI371" s="678"/>
      <c r="KHJ371" s="678"/>
      <c r="KHK371" s="678"/>
      <c r="KHL371" s="678"/>
      <c r="KHM371" s="678"/>
      <c r="KHN371" s="678"/>
      <c r="KHO371" s="678"/>
      <c r="KHP371" s="678"/>
      <c r="KHQ371" s="678"/>
      <c r="KHR371" s="678"/>
      <c r="KHS371" s="678"/>
      <c r="KHT371" s="678"/>
      <c r="KHU371" s="678"/>
      <c r="KHV371" s="678"/>
      <c r="KHW371" s="678"/>
      <c r="KHX371" s="678"/>
      <c r="KHY371" s="678"/>
      <c r="KHZ371" s="678"/>
      <c r="KIA371" s="678"/>
      <c r="KIB371" s="678"/>
      <c r="KIC371" s="678"/>
      <c r="KID371" s="678"/>
      <c r="KIE371" s="678"/>
      <c r="KIF371" s="678"/>
      <c r="KIG371" s="678"/>
      <c r="KIH371" s="678"/>
      <c r="KII371" s="678"/>
      <c r="KIJ371" s="678"/>
      <c r="KIK371" s="678"/>
      <c r="KIL371" s="678"/>
      <c r="KIM371" s="678"/>
      <c r="KIN371" s="678"/>
      <c r="KIO371" s="678"/>
      <c r="KIP371" s="678"/>
      <c r="KIQ371" s="678"/>
      <c r="KIR371" s="678"/>
      <c r="KIS371" s="678"/>
      <c r="KIT371" s="678"/>
      <c r="KIU371" s="678"/>
      <c r="KIV371" s="678"/>
      <c r="KIW371" s="678"/>
      <c r="KIX371" s="678"/>
      <c r="KIY371" s="678"/>
      <c r="KIZ371" s="678"/>
      <c r="KJA371" s="678"/>
      <c r="KJB371" s="678"/>
      <c r="KJC371" s="678"/>
      <c r="KJD371" s="678"/>
      <c r="KJE371" s="678"/>
      <c r="KJF371" s="678"/>
      <c r="KJG371" s="678"/>
      <c r="KJH371" s="678"/>
      <c r="KJI371" s="678"/>
      <c r="KJJ371" s="678"/>
      <c r="KJK371" s="678"/>
      <c r="KJL371" s="678"/>
      <c r="KJM371" s="678"/>
      <c r="KJN371" s="678"/>
      <c r="KJO371" s="678"/>
      <c r="KJP371" s="678"/>
      <c r="KJQ371" s="678"/>
      <c r="KJR371" s="678"/>
      <c r="KJS371" s="678"/>
      <c r="KJT371" s="678"/>
      <c r="KJU371" s="678"/>
      <c r="KJV371" s="678"/>
      <c r="KJW371" s="678"/>
      <c r="KJX371" s="678"/>
      <c r="KJY371" s="678"/>
      <c r="KJZ371" s="678"/>
      <c r="KKA371" s="678"/>
      <c r="KKB371" s="678"/>
      <c r="KKC371" s="678"/>
      <c r="KKD371" s="678"/>
      <c r="KKE371" s="678"/>
      <c r="KKF371" s="678"/>
      <c r="KKG371" s="678"/>
      <c r="KKH371" s="678"/>
      <c r="KKI371" s="678"/>
      <c r="KKJ371" s="678"/>
      <c r="KKK371" s="678"/>
      <c r="KKL371" s="678"/>
      <c r="KKM371" s="678"/>
      <c r="KKN371" s="678"/>
      <c r="KKO371" s="678"/>
      <c r="KKP371" s="678"/>
      <c r="KKQ371" s="678"/>
      <c r="KKR371" s="678"/>
      <c r="KKS371" s="678"/>
      <c r="KKT371" s="678"/>
      <c r="KKU371" s="678"/>
      <c r="KKV371" s="678"/>
      <c r="KKW371" s="678"/>
      <c r="KKX371" s="678"/>
      <c r="KKY371" s="678"/>
      <c r="KKZ371" s="678"/>
      <c r="KLA371" s="678"/>
      <c r="KLB371" s="678"/>
      <c r="KLC371" s="678"/>
      <c r="KLD371" s="678"/>
      <c r="KLE371" s="678"/>
      <c r="KLF371" s="678"/>
      <c r="KLG371" s="678"/>
      <c r="KLH371" s="678"/>
      <c r="KLI371" s="678"/>
      <c r="KLJ371" s="678"/>
      <c r="KLK371" s="678"/>
      <c r="KLL371" s="678"/>
      <c r="KLM371" s="678"/>
      <c r="KLN371" s="678"/>
      <c r="KLO371" s="678"/>
      <c r="KLP371" s="678"/>
      <c r="KLQ371" s="678"/>
      <c r="KLR371" s="678"/>
      <c r="KLS371" s="678"/>
      <c r="KLT371" s="678"/>
      <c r="KLU371" s="678"/>
      <c r="KLV371" s="678"/>
      <c r="KLW371" s="678"/>
      <c r="KLX371" s="678"/>
      <c r="KLY371" s="678"/>
      <c r="KLZ371" s="678"/>
      <c r="KMA371" s="678"/>
      <c r="KMB371" s="678"/>
      <c r="KMC371" s="678"/>
      <c r="KMD371" s="678"/>
      <c r="KME371" s="678"/>
      <c r="KMF371" s="678"/>
      <c r="KMG371" s="678"/>
      <c r="KMH371" s="678"/>
      <c r="KMI371" s="678"/>
      <c r="KMJ371" s="678"/>
      <c r="KMK371" s="678"/>
      <c r="KML371" s="678"/>
      <c r="KMM371" s="678"/>
      <c r="KMN371" s="678"/>
      <c r="KMO371" s="678"/>
      <c r="KMP371" s="678"/>
      <c r="KMQ371" s="678"/>
      <c r="KMR371" s="678"/>
      <c r="KMS371" s="678"/>
      <c r="KMT371" s="678"/>
      <c r="KMU371" s="678"/>
      <c r="KMV371" s="678"/>
      <c r="KMW371" s="678"/>
      <c r="KMX371" s="678"/>
      <c r="KMY371" s="678"/>
      <c r="KMZ371" s="678"/>
      <c r="KNA371" s="678"/>
      <c r="KNB371" s="678"/>
      <c r="KNC371" s="678"/>
      <c r="KND371" s="678"/>
      <c r="KNE371" s="678"/>
      <c r="KNF371" s="678"/>
      <c r="KNG371" s="678"/>
      <c r="KNH371" s="678"/>
      <c r="KNI371" s="678"/>
      <c r="KNJ371" s="678"/>
      <c r="KNK371" s="678"/>
      <c r="KNL371" s="678"/>
      <c r="KNM371" s="678"/>
      <c r="KNN371" s="678"/>
      <c r="KNO371" s="678"/>
      <c r="KNP371" s="678"/>
      <c r="KNQ371" s="678"/>
      <c r="KNR371" s="678"/>
      <c r="KNS371" s="678"/>
      <c r="KNT371" s="678"/>
      <c r="KNU371" s="678"/>
      <c r="KNV371" s="678"/>
      <c r="KNW371" s="678"/>
      <c r="KNX371" s="678"/>
      <c r="KNY371" s="678"/>
      <c r="KNZ371" s="678"/>
      <c r="KOA371" s="678"/>
      <c r="KOB371" s="678"/>
      <c r="KOC371" s="678"/>
      <c r="KOD371" s="678"/>
      <c r="KOE371" s="678"/>
      <c r="KOF371" s="678"/>
      <c r="KOG371" s="678"/>
      <c r="KOH371" s="678"/>
      <c r="KOI371" s="678"/>
      <c r="KOJ371" s="678"/>
      <c r="KOK371" s="678"/>
      <c r="KOL371" s="678"/>
      <c r="KOM371" s="678"/>
      <c r="KON371" s="678"/>
      <c r="KOO371" s="678"/>
      <c r="KOP371" s="678"/>
      <c r="KOQ371" s="678"/>
      <c r="KOR371" s="678"/>
      <c r="KOS371" s="678"/>
      <c r="KOT371" s="678"/>
      <c r="KOU371" s="678"/>
      <c r="KOV371" s="678"/>
      <c r="KOW371" s="678"/>
      <c r="KOX371" s="678"/>
      <c r="KOY371" s="678"/>
      <c r="KOZ371" s="678"/>
      <c r="KPA371" s="678"/>
      <c r="KPB371" s="678"/>
      <c r="KPC371" s="678"/>
      <c r="KPD371" s="678"/>
      <c r="KPE371" s="678"/>
      <c r="KPF371" s="678"/>
      <c r="KPG371" s="678"/>
      <c r="KPH371" s="678"/>
      <c r="KPI371" s="678"/>
      <c r="KPJ371" s="678"/>
      <c r="KPK371" s="678"/>
      <c r="KPL371" s="678"/>
      <c r="KPM371" s="678"/>
      <c r="KPN371" s="678"/>
      <c r="KPO371" s="678"/>
      <c r="KPP371" s="678"/>
      <c r="KPQ371" s="678"/>
      <c r="KPR371" s="678"/>
      <c r="KPS371" s="678"/>
      <c r="KPT371" s="678"/>
      <c r="KPU371" s="678"/>
      <c r="KPV371" s="678"/>
      <c r="KPW371" s="678"/>
      <c r="KPX371" s="678"/>
      <c r="KPY371" s="678"/>
      <c r="KPZ371" s="678"/>
      <c r="KQA371" s="678"/>
      <c r="KQB371" s="678"/>
      <c r="KQC371" s="678"/>
      <c r="KQD371" s="678"/>
      <c r="KQE371" s="678"/>
      <c r="KQF371" s="678"/>
      <c r="KQG371" s="678"/>
      <c r="KQH371" s="678"/>
      <c r="KQI371" s="678"/>
      <c r="KQJ371" s="678"/>
      <c r="KQK371" s="678"/>
      <c r="KQL371" s="678"/>
      <c r="KQM371" s="678"/>
      <c r="KQN371" s="678"/>
      <c r="KQO371" s="678"/>
      <c r="KQP371" s="678"/>
      <c r="KQQ371" s="678"/>
      <c r="KQR371" s="678"/>
      <c r="KQS371" s="678"/>
      <c r="KQT371" s="678"/>
      <c r="KQU371" s="678"/>
      <c r="KQV371" s="678"/>
      <c r="KQW371" s="678"/>
      <c r="KQX371" s="678"/>
      <c r="KQY371" s="678"/>
      <c r="KQZ371" s="678"/>
      <c r="KRA371" s="678"/>
      <c r="KRB371" s="678"/>
      <c r="KRC371" s="678"/>
      <c r="KRD371" s="678"/>
      <c r="KRE371" s="678"/>
      <c r="KRF371" s="678"/>
      <c r="KRG371" s="678"/>
      <c r="KRH371" s="678"/>
      <c r="KRI371" s="678"/>
      <c r="KRJ371" s="678"/>
      <c r="KRK371" s="678"/>
      <c r="KRL371" s="678"/>
      <c r="KRM371" s="678"/>
      <c r="KRN371" s="678"/>
      <c r="KRO371" s="678"/>
      <c r="KRP371" s="678"/>
      <c r="KRQ371" s="678"/>
      <c r="KRR371" s="678"/>
      <c r="KRS371" s="678"/>
      <c r="KRT371" s="678"/>
      <c r="KRU371" s="678"/>
      <c r="KRV371" s="678"/>
      <c r="KRW371" s="678"/>
      <c r="KRX371" s="678"/>
      <c r="KRY371" s="678"/>
      <c r="KRZ371" s="678"/>
      <c r="KSA371" s="678"/>
      <c r="KSB371" s="678"/>
      <c r="KSC371" s="678"/>
      <c r="KSD371" s="678"/>
      <c r="KSE371" s="678"/>
      <c r="KSF371" s="678"/>
      <c r="KSG371" s="678"/>
      <c r="KSH371" s="678"/>
      <c r="KSI371" s="678"/>
      <c r="KSJ371" s="678"/>
      <c r="KSK371" s="678"/>
      <c r="KSL371" s="678"/>
      <c r="KSM371" s="678"/>
      <c r="KSN371" s="678"/>
      <c r="KSO371" s="678"/>
      <c r="KSP371" s="678"/>
      <c r="KSQ371" s="678"/>
      <c r="KSR371" s="678"/>
      <c r="KSS371" s="678"/>
      <c r="KST371" s="678"/>
      <c r="KSU371" s="678"/>
      <c r="KSV371" s="678"/>
      <c r="KSW371" s="678"/>
      <c r="KSX371" s="678"/>
      <c r="KSY371" s="678"/>
      <c r="KSZ371" s="678"/>
      <c r="KTA371" s="678"/>
      <c r="KTB371" s="678"/>
      <c r="KTC371" s="678"/>
      <c r="KTD371" s="678"/>
      <c r="KTE371" s="678"/>
      <c r="KTF371" s="678"/>
      <c r="KTG371" s="678"/>
      <c r="KTH371" s="678"/>
      <c r="KTI371" s="678"/>
      <c r="KTJ371" s="678"/>
      <c r="KTK371" s="678"/>
      <c r="KTL371" s="678"/>
      <c r="KTM371" s="678"/>
      <c r="KTN371" s="678"/>
      <c r="KTO371" s="678"/>
      <c r="KTP371" s="678"/>
      <c r="KTQ371" s="678"/>
      <c r="KTR371" s="678"/>
      <c r="KTS371" s="678"/>
      <c r="KTT371" s="678"/>
      <c r="KTU371" s="678"/>
      <c r="KTV371" s="678"/>
      <c r="KTW371" s="678"/>
      <c r="KTX371" s="678"/>
      <c r="KTY371" s="678"/>
      <c r="KTZ371" s="678"/>
      <c r="KUA371" s="678"/>
      <c r="KUB371" s="678"/>
      <c r="KUC371" s="678"/>
      <c r="KUD371" s="678"/>
      <c r="KUE371" s="678"/>
      <c r="KUF371" s="678"/>
      <c r="KUG371" s="678"/>
      <c r="KUH371" s="678"/>
      <c r="KUI371" s="678"/>
      <c r="KUJ371" s="678"/>
      <c r="KUK371" s="678"/>
      <c r="KUL371" s="678"/>
      <c r="KUM371" s="678"/>
      <c r="KUN371" s="678"/>
      <c r="KUO371" s="678"/>
      <c r="KUP371" s="678"/>
      <c r="KUQ371" s="678"/>
      <c r="KUR371" s="678"/>
      <c r="KUS371" s="678"/>
      <c r="KUT371" s="678"/>
      <c r="KUU371" s="678"/>
      <c r="KUV371" s="678"/>
      <c r="KUW371" s="678"/>
      <c r="KUX371" s="678"/>
      <c r="KUY371" s="678"/>
      <c r="KUZ371" s="678"/>
      <c r="KVA371" s="678"/>
      <c r="KVB371" s="678"/>
      <c r="KVC371" s="678"/>
      <c r="KVD371" s="678"/>
      <c r="KVE371" s="678"/>
      <c r="KVF371" s="678"/>
      <c r="KVG371" s="678"/>
      <c r="KVH371" s="678"/>
      <c r="KVI371" s="678"/>
      <c r="KVJ371" s="678"/>
      <c r="KVK371" s="678"/>
      <c r="KVL371" s="678"/>
      <c r="KVM371" s="678"/>
      <c r="KVN371" s="678"/>
      <c r="KVO371" s="678"/>
      <c r="KVP371" s="678"/>
      <c r="KVQ371" s="678"/>
      <c r="KVR371" s="678"/>
      <c r="KVS371" s="678"/>
      <c r="KVT371" s="678"/>
      <c r="KVU371" s="678"/>
      <c r="KVV371" s="678"/>
      <c r="KVW371" s="678"/>
      <c r="KVX371" s="678"/>
      <c r="KVY371" s="678"/>
      <c r="KVZ371" s="678"/>
      <c r="KWA371" s="678"/>
      <c r="KWB371" s="678"/>
      <c r="KWC371" s="678"/>
      <c r="KWD371" s="678"/>
      <c r="KWE371" s="678"/>
      <c r="KWF371" s="678"/>
      <c r="KWG371" s="678"/>
      <c r="KWH371" s="678"/>
      <c r="KWI371" s="678"/>
      <c r="KWJ371" s="678"/>
      <c r="KWK371" s="678"/>
      <c r="KWL371" s="678"/>
      <c r="KWM371" s="678"/>
      <c r="KWN371" s="678"/>
      <c r="KWO371" s="678"/>
      <c r="KWP371" s="678"/>
      <c r="KWQ371" s="678"/>
      <c r="KWR371" s="678"/>
      <c r="KWS371" s="678"/>
      <c r="KWT371" s="678"/>
      <c r="KWU371" s="678"/>
      <c r="KWV371" s="678"/>
      <c r="KWW371" s="678"/>
      <c r="KWX371" s="678"/>
      <c r="KWY371" s="678"/>
      <c r="KWZ371" s="678"/>
      <c r="KXA371" s="678"/>
      <c r="KXB371" s="678"/>
      <c r="KXC371" s="678"/>
      <c r="KXD371" s="678"/>
      <c r="KXE371" s="678"/>
      <c r="KXF371" s="678"/>
      <c r="KXG371" s="678"/>
      <c r="KXH371" s="678"/>
      <c r="KXI371" s="678"/>
      <c r="KXJ371" s="678"/>
      <c r="KXK371" s="678"/>
      <c r="KXL371" s="678"/>
      <c r="KXM371" s="678"/>
      <c r="KXN371" s="678"/>
      <c r="KXO371" s="678"/>
      <c r="KXP371" s="678"/>
      <c r="KXQ371" s="678"/>
      <c r="KXR371" s="678"/>
      <c r="KXS371" s="678"/>
      <c r="KXT371" s="678"/>
      <c r="KXU371" s="678"/>
      <c r="KXV371" s="678"/>
      <c r="KXW371" s="678"/>
      <c r="KXX371" s="678"/>
      <c r="KXY371" s="678"/>
      <c r="KXZ371" s="678"/>
      <c r="KYA371" s="678"/>
      <c r="KYB371" s="678"/>
      <c r="KYC371" s="678"/>
      <c r="KYD371" s="678"/>
      <c r="KYE371" s="678"/>
      <c r="KYF371" s="678"/>
      <c r="KYG371" s="678"/>
      <c r="KYH371" s="678"/>
      <c r="KYI371" s="678"/>
      <c r="KYJ371" s="678"/>
      <c r="KYK371" s="678"/>
      <c r="KYL371" s="678"/>
      <c r="KYM371" s="678"/>
      <c r="KYN371" s="678"/>
      <c r="KYO371" s="678"/>
      <c r="KYP371" s="678"/>
      <c r="KYQ371" s="678"/>
      <c r="KYR371" s="678"/>
      <c r="KYS371" s="678"/>
      <c r="KYT371" s="678"/>
      <c r="KYU371" s="678"/>
      <c r="KYV371" s="678"/>
      <c r="KYW371" s="678"/>
      <c r="KYX371" s="678"/>
      <c r="KYY371" s="678"/>
      <c r="KYZ371" s="678"/>
      <c r="KZA371" s="678"/>
      <c r="KZB371" s="678"/>
      <c r="KZC371" s="678"/>
      <c r="KZD371" s="678"/>
      <c r="KZE371" s="678"/>
      <c r="KZF371" s="678"/>
      <c r="KZG371" s="678"/>
      <c r="KZH371" s="678"/>
      <c r="KZI371" s="678"/>
      <c r="KZJ371" s="678"/>
      <c r="KZK371" s="678"/>
      <c r="KZL371" s="678"/>
      <c r="KZM371" s="678"/>
      <c r="KZN371" s="678"/>
      <c r="KZO371" s="678"/>
      <c r="KZP371" s="678"/>
      <c r="KZQ371" s="678"/>
      <c r="KZR371" s="678"/>
      <c r="KZS371" s="678"/>
      <c r="KZT371" s="678"/>
      <c r="KZU371" s="678"/>
      <c r="KZV371" s="678"/>
      <c r="KZW371" s="678"/>
      <c r="KZX371" s="678"/>
      <c r="KZY371" s="678"/>
      <c r="KZZ371" s="678"/>
      <c r="LAA371" s="678"/>
      <c r="LAB371" s="678"/>
      <c r="LAC371" s="678"/>
      <c r="LAD371" s="678"/>
      <c r="LAE371" s="678"/>
      <c r="LAF371" s="678"/>
      <c r="LAG371" s="678"/>
      <c r="LAH371" s="678"/>
      <c r="LAI371" s="678"/>
      <c r="LAJ371" s="678"/>
      <c r="LAK371" s="678"/>
      <c r="LAL371" s="678"/>
      <c r="LAM371" s="678"/>
      <c r="LAN371" s="678"/>
      <c r="LAO371" s="678"/>
      <c r="LAP371" s="678"/>
      <c r="LAQ371" s="678"/>
      <c r="LAR371" s="678"/>
      <c r="LAS371" s="678"/>
      <c r="LAT371" s="678"/>
      <c r="LAU371" s="678"/>
      <c r="LAV371" s="678"/>
      <c r="LAW371" s="678"/>
      <c r="LAX371" s="678"/>
      <c r="LAY371" s="678"/>
      <c r="LAZ371" s="678"/>
      <c r="LBA371" s="678"/>
      <c r="LBB371" s="678"/>
      <c r="LBC371" s="678"/>
      <c r="LBD371" s="678"/>
      <c r="LBE371" s="678"/>
      <c r="LBF371" s="678"/>
      <c r="LBG371" s="678"/>
      <c r="LBH371" s="678"/>
      <c r="LBI371" s="678"/>
      <c r="LBJ371" s="678"/>
      <c r="LBK371" s="678"/>
      <c r="LBL371" s="678"/>
      <c r="LBM371" s="678"/>
      <c r="LBN371" s="678"/>
      <c r="LBO371" s="678"/>
      <c r="LBP371" s="678"/>
      <c r="LBQ371" s="678"/>
      <c r="LBR371" s="678"/>
      <c r="LBS371" s="678"/>
      <c r="LBT371" s="678"/>
      <c r="LBU371" s="678"/>
      <c r="LBV371" s="678"/>
      <c r="LBW371" s="678"/>
      <c r="LBX371" s="678"/>
      <c r="LBY371" s="678"/>
      <c r="LBZ371" s="678"/>
      <c r="LCA371" s="678"/>
      <c r="LCB371" s="678"/>
      <c r="LCC371" s="678"/>
      <c r="LCD371" s="678"/>
      <c r="LCE371" s="678"/>
      <c r="LCF371" s="678"/>
      <c r="LCG371" s="678"/>
      <c r="LCH371" s="678"/>
      <c r="LCI371" s="678"/>
      <c r="LCJ371" s="678"/>
      <c r="LCK371" s="678"/>
      <c r="LCL371" s="678"/>
      <c r="LCM371" s="678"/>
      <c r="LCN371" s="678"/>
      <c r="LCO371" s="678"/>
      <c r="LCP371" s="678"/>
      <c r="LCQ371" s="678"/>
      <c r="LCR371" s="678"/>
      <c r="LCS371" s="678"/>
      <c r="LCT371" s="678"/>
      <c r="LCU371" s="678"/>
      <c r="LCV371" s="678"/>
      <c r="LCW371" s="678"/>
      <c r="LCX371" s="678"/>
      <c r="LCY371" s="678"/>
      <c r="LCZ371" s="678"/>
      <c r="LDA371" s="678"/>
      <c r="LDB371" s="678"/>
      <c r="LDC371" s="678"/>
      <c r="LDD371" s="678"/>
      <c r="LDE371" s="678"/>
      <c r="LDF371" s="678"/>
      <c r="LDG371" s="678"/>
      <c r="LDH371" s="678"/>
      <c r="LDI371" s="678"/>
      <c r="LDJ371" s="678"/>
      <c r="LDK371" s="678"/>
      <c r="LDL371" s="678"/>
      <c r="LDM371" s="678"/>
      <c r="LDN371" s="678"/>
      <c r="LDO371" s="678"/>
      <c r="LDP371" s="678"/>
      <c r="LDQ371" s="678"/>
      <c r="LDR371" s="678"/>
      <c r="LDS371" s="678"/>
      <c r="LDT371" s="678"/>
      <c r="LDU371" s="678"/>
      <c r="LDV371" s="678"/>
      <c r="LDW371" s="678"/>
      <c r="LDX371" s="678"/>
      <c r="LDY371" s="678"/>
      <c r="LDZ371" s="678"/>
      <c r="LEA371" s="678"/>
      <c r="LEB371" s="678"/>
      <c r="LEC371" s="678"/>
      <c r="LED371" s="678"/>
      <c r="LEE371" s="678"/>
      <c r="LEF371" s="678"/>
      <c r="LEG371" s="678"/>
      <c r="LEH371" s="678"/>
      <c r="LEI371" s="678"/>
      <c r="LEJ371" s="678"/>
      <c r="LEK371" s="678"/>
      <c r="LEL371" s="678"/>
      <c r="LEM371" s="678"/>
      <c r="LEN371" s="678"/>
      <c r="LEO371" s="678"/>
      <c r="LEP371" s="678"/>
      <c r="LEQ371" s="678"/>
      <c r="LER371" s="678"/>
      <c r="LES371" s="678"/>
      <c r="LET371" s="678"/>
      <c r="LEU371" s="678"/>
      <c r="LEV371" s="678"/>
      <c r="LEW371" s="678"/>
      <c r="LEX371" s="678"/>
      <c r="LEY371" s="678"/>
      <c r="LEZ371" s="678"/>
      <c r="LFA371" s="678"/>
      <c r="LFB371" s="678"/>
      <c r="LFC371" s="678"/>
      <c r="LFD371" s="678"/>
      <c r="LFE371" s="678"/>
      <c r="LFF371" s="678"/>
      <c r="LFG371" s="678"/>
      <c r="LFH371" s="678"/>
      <c r="LFI371" s="678"/>
      <c r="LFJ371" s="678"/>
      <c r="LFK371" s="678"/>
      <c r="LFL371" s="678"/>
      <c r="LFM371" s="678"/>
      <c r="LFN371" s="678"/>
      <c r="LFO371" s="678"/>
      <c r="LFP371" s="678"/>
      <c r="LFQ371" s="678"/>
      <c r="LFR371" s="678"/>
      <c r="LFS371" s="678"/>
      <c r="LFT371" s="678"/>
      <c r="LFU371" s="678"/>
      <c r="LFV371" s="678"/>
      <c r="LFW371" s="678"/>
      <c r="LFX371" s="678"/>
      <c r="LFY371" s="678"/>
      <c r="LFZ371" s="678"/>
      <c r="LGA371" s="678"/>
      <c r="LGB371" s="678"/>
      <c r="LGC371" s="678"/>
      <c r="LGD371" s="678"/>
      <c r="LGE371" s="678"/>
      <c r="LGF371" s="678"/>
      <c r="LGG371" s="678"/>
      <c r="LGH371" s="678"/>
      <c r="LGI371" s="678"/>
      <c r="LGJ371" s="678"/>
      <c r="LGK371" s="678"/>
      <c r="LGL371" s="678"/>
      <c r="LGM371" s="678"/>
      <c r="LGN371" s="678"/>
      <c r="LGO371" s="678"/>
      <c r="LGP371" s="678"/>
      <c r="LGQ371" s="678"/>
      <c r="LGR371" s="678"/>
      <c r="LGS371" s="678"/>
      <c r="LGT371" s="678"/>
      <c r="LGU371" s="678"/>
      <c r="LGV371" s="678"/>
      <c r="LGW371" s="678"/>
      <c r="LGX371" s="678"/>
      <c r="LGY371" s="678"/>
      <c r="LGZ371" s="678"/>
      <c r="LHA371" s="678"/>
      <c r="LHB371" s="678"/>
      <c r="LHC371" s="678"/>
      <c r="LHD371" s="678"/>
      <c r="LHE371" s="678"/>
      <c r="LHF371" s="678"/>
      <c r="LHG371" s="678"/>
      <c r="LHH371" s="678"/>
      <c r="LHI371" s="678"/>
      <c r="LHJ371" s="678"/>
      <c r="LHK371" s="678"/>
      <c r="LHL371" s="678"/>
      <c r="LHM371" s="678"/>
      <c r="LHN371" s="678"/>
      <c r="LHO371" s="678"/>
      <c r="LHP371" s="678"/>
      <c r="LHQ371" s="678"/>
      <c r="LHR371" s="678"/>
      <c r="LHS371" s="678"/>
      <c r="LHT371" s="678"/>
      <c r="LHU371" s="678"/>
      <c r="LHV371" s="678"/>
      <c r="LHW371" s="678"/>
      <c r="LHX371" s="678"/>
      <c r="LHY371" s="678"/>
      <c r="LHZ371" s="678"/>
      <c r="LIA371" s="678"/>
      <c r="LIB371" s="678"/>
      <c r="LIC371" s="678"/>
      <c r="LID371" s="678"/>
      <c r="LIE371" s="678"/>
      <c r="LIF371" s="678"/>
      <c r="LIG371" s="678"/>
      <c r="LIH371" s="678"/>
      <c r="LII371" s="678"/>
      <c r="LIJ371" s="678"/>
      <c r="LIK371" s="678"/>
      <c r="LIL371" s="678"/>
      <c r="LIM371" s="678"/>
      <c r="LIN371" s="678"/>
      <c r="LIO371" s="678"/>
      <c r="LIP371" s="678"/>
      <c r="LIQ371" s="678"/>
      <c r="LIR371" s="678"/>
      <c r="LIS371" s="678"/>
      <c r="LIT371" s="678"/>
      <c r="LIU371" s="678"/>
      <c r="LIV371" s="678"/>
      <c r="LIW371" s="678"/>
      <c r="LIX371" s="678"/>
      <c r="LIY371" s="678"/>
      <c r="LIZ371" s="678"/>
      <c r="LJA371" s="678"/>
      <c r="LJB371" s="678"/>
      <c r="LJC371" s="678"/>
      <c r="LJD371" s="678"/>
      <c r="LJE371" s="678"/>
      <c r="LJF371" s="678"/>
      <c r="LJG371" s="678"/>
      <c r="LJH371" s="678"/>
      <c r="LJI371" s="678"/>
      <c r="LJJ371" s="678"/>
      <c r="LJK371" s="678"/>
      <c r="LJL371" s="678"/>
      <c r="LJM371" s="678"/>
      <c r="LJN371" s="678"/>
      <c r="LJO371" s="678"/>
      <c r="LJP371" s="678"/>
      <c r="LJQ371" s="678"/>
      <c r="LJR371" s="678"/>
      <c r="LJS371" s="678"/>
      <c r="LJT371" s="678"/>
      <c r="LJU371" s="678"/>
      <c r="LJV371" s="678"/>
      <c r="LJW371" s="678"/>
      <c r="LJX371" s="678"/>
      <c r="LJY371" s="678"/>
      <c r="LJZ371" s="678"/>
      <c r="LKA371" s="678"/>
      <c r="LKB371" s="678"/>
      <c r="LKC371" s="678"/>
      <c r="LKD371" s="678"/>
      <c r="LKE371" s="678"/>
      <c r="LKF371" s="678"/>
      <c r="LKG371" s="678"/>
      <c r="LKH371" s="678"/>
      <c r="LKI371" s="678"/>
      <c r="LKJ371" s="678"/>
      <c r="LKK371" s="678"/>
      <c r="LKL371" s="678"/>
      <c r="LKM371" s="678"/>
      <c r="LKN371" s="678"/>
      <c r="LKO371" s="678"/>
      <c r="LKP371" s="678"/>
      <c r="LKQ371" s="678"/>
      <c r="LKR371" s="678"/>
      <c r="LKS371" s="678"/>
      <c r="LKT371" s="678"/>
      <c r="LKU371" s="678"/>
      <c r="LKV371" s="678"/>
      <c r="LKW371" s="678"/>
      <c r="LKX371" s="678"/>
      <c r="LKY371" s="678"/>
      <c r="LKZ371" s="678"/>
      <c r="LLA371" s="678"/>
      <c r="LLB371" s="678"/>
      <c r="LLC371" s="678"/>
      <c r="LLD371" s="678"/>
      <c r="LLE371" s="678"/>
      <c r="LLF371" s="678"/>
      <c r="LLG371" s="678"/>
      <c r="LLH371" s="678"/>
      <c r="LLI371" s="678"/>
      <c r="LLJ371" s="678"/>
      <c r="LLK371" s="678"/>
      <c r="LLL371" s="678"/>
      <c r="LLM371" s="678"/>
      <c r="LLN371" s="678"/>
      <c r="LLO371" s="678"/>
      <c r="LLP371" s="678"/>
      <c r="LLQ371" s="678"/>
      <c r="LLR371" s="678"/>
      <c r="LLS371" s="678"/>
      <c r="LLT371" s="678"/>
      <c r="LLU371" s="678"/>
      <c r="LLV371" s="678"/>
      <c r="LLW371" s="678"/>
      <c r="LLX371" s="678"/>
      <c r="LLY371" s="678"/>
      <c r="LLZ371" s="678"/>
      <c r="LMA371" s="678"/>
      <c r="LMB371" s="678"/>
      <c r="LMC371" s="678"/>
      <c r="LMD371" s="678"/>
      <c r="LME371" s="678"/>
      <c r="LMF371" s="678"/>
      <c r="LMG371" s="678"/>
      <c r="LMH371" s="678"/>
      <c r="LMI371" s="678"/>
      <c r="LMJ371" s="678"/>
      <c r="LMK371" s="678"/>
      <c r="LML371" s="678"/>
      <c r="LMM371" s="678"/>
      <c r="LMN371" s="678"/>
      <c r="LMO371" s="678"/>
      <c r="LMP371" s="678"/>
      <c r="LMQ371" s="678"/>
      <c r="LMR371" s="678"/>
      <c r="LMS371" s="678"/>
      <c r="LMT371" s="678"/>
      <c r="LMU371" s="678"/>
      <c r="LMV371" s="678"/>
      <c r="LMW371" s="678"/>
      <c r="LMX371" s="678"/>
      <c r="LMY371" s="678"/>
      <c r="LMZ371" s="678"/>
      <c r="LNA371" s="678"/>
      <c r="LNB371" s="678"/>
      <c r="LNC371" s="678"/>
      <c r="LND371" s="678"/>
      <c r="LNE371" s="678"/>
      <c r="LNF371" s="678"/>
      <c r="LNG371" s="678"/>
      <c r="LNH371" s="678"/>
      <c r="LNI371" s="678"/>
      <c r="LNJ371" s="678"/>
      <c r="LNK371" s="678"/>
      <c r="LNL371" s="678"/>
      <c r="LNM371" s="678"/>
      <c r="LNN371" s="678"/>
      <c r="LNO371" s="678"/>
      <c r="LNP371" s="678"/>
      <c r="LNQ371" s="678"/>
      <c r="LNR371" s="678"/>
      <c r="LNS371" s="678"/>
      <c r="LNT371" s="678"/>
      <c r="LNU371" s="678"/>
      <c r="LNV371" s="678"/>
      <c r="LNW371" s="678"/>
      <c r="LNX371" s="678"/>
      <c r="LNY371" s="678"/>
      <c r="LNZ371" s="678"/>
      <c r="LOA371" s="678"/>
      <c r="LOB371" s="678"/>
      <c r="LOC371" s="678"/>
      <c r="LOD371" s="678"/>
      <c r="LOE371" s="678"/>
      <c r="LOF371" s="678"/>
      <c r="LOG371" s="678"/>
      <c r="LOH371" s="678"/>
      <c r="LOI371" s="678"/>
      <c r="LOJ371" s="678"/>
      <c r="LOK371" s="678"/>
      <c r="LOL371" s="678"/>
      <c r="LOM371" s="678"/>
      <c r="LON371" s="678"/>
      <c r="LOO371" s="678"/>
      <c r="LOP371" s="678"/>
      <c r="LOQ371" s="678"/>
      <c r="LOR371" s="678"/>
      <c r="LOS371" s="678"/>
      <c r="LOT371" s="678"/>
      <c r="LOU371" s="678"/>
      <c r="LOV371" s="678"/>
      <c r="LOW371" s="678"/>
      <c r="LOX371" s="678"/>
      <c r="LOY371" s="678"/>
      <c r="LOZ371" s="678"/>
      <c r="LPA371" s="678"/>
      <c r="LPB371" s="678"/>
      <c r="LPC371" s="678"/>
      <c r="LPD371" s="678"/>
      <c r="LPE371" s="678"/>
      <c r="LPF371" s="678"/>
      <c r="LPG371" s="678"/>
      <c r="LPH371" s="678"/>
      <c r="LPI371" s="678"/>
      <c r="LPJ371" s="678"/>
      <c r="LPK371" s="678"/>
      <c r="LPL371" s="678"/>
      <c r="LPM371" s="678"/>
      <c r="LPN371" s="678"/>
      <c r="LPO371" s="678"/>
      <c r="LPP371" s="678"/>
      <c r="LPQ371" s="678"/>
      <c r="LPR371" s="678"/>
      <c r="LPS371" s="678"/>
      <c r="LPT371" s="678"/>
      <c r="LPU371" s="678"/>
      <c r="LPV371" s="678"/>
      <c r="LPW371" s="678"/>
      <c r="LPX371" s="678"/>
      <c r="LPY371" s="678"/>
      <c r="LPZ371" s="678"/>
      <c r="LQA371" s="678"/>
      <c r="LQB371" s="678"/>
      <c r="LQC371" s="678"/>
      <c r="LQD371" s="678"/>
      <c r="LQE371" s="678"/>
      <c r="LQF371" s="678"/>
      <c r="LQG371" s="678"/>
      <c r="LQH371" s="678"/>
      <c r="LQI371" s="678"/>
      <c r="LQJ371" s="678"/>
      <c r="LQK371" s="678"/>
      <c r="LQL371" s="678"/>
      <c r="LQM371" s="678"/>
      <c r="LQN371" s="678"/>
      <c r="LQO371" s="678"/>
      <c r="LQP371" s="678"/>
      <c r="LQQ371" s="678"/>
      <c r="LQR371" s="678"/>
      <c r="LQS371" s="678"/>
      <c r="LQT371" s="678"/>
      <c r="LQU371" s="678"/>
      <c r="LQV371" s="678"/>
      <c r="LQW371" s="678"/>
      <c r="LQX371" s="678"/>
      <c r="LQY371" s="678"/>
      <c r="LQZ371" s="678"/>
      <c r="LRA371" s="678"/>
      <c r="LRB371" s="678"/>
      <c r="LRC371" s="678"/>
      <c r="LRD371" s="678"/>
      <c r="LRE371" s="678"/>
      <c r="LRF371" s="678"/>
      <c r="LRG371" s="678"/>
      <c r="LRH371" s="678"/>
      <c r="LRI371" s="678"/>
      <c r="LRJ371" s="678"/>
      <c r="LRK371" s="678"/>
      <c r="LRL371" s="678"/>
      <c r="LRM371" s="678"/>
      <c r="LRN371" s="678"/>
      <c r="LRO371" s="678"/>
      <c r="LRP371" s="678"/>
      <c r="LRQ371" s="678"/>
      <c r="LRR371" s="678"/>
      <c r="LRS371" s="678"/>
      <c r="LRT371" s="678"/>
      <c r="LRU371" s="678"/>
      <c r="LRV371" s="678"/>
      <c r="LRW371" s="678"/>
      <c r="LRX371" s="678"/>
      <c r="LRY371" s="678"/>
      <c r="LRZ371" s="678"/>
      <c r="LSA371" s="678"/>
      <c r="LSB371" s="678"/>
      <c r="LSC371" s="678"/>
      <c r="LSD371" s="678"/>
      <c r="LSE371" s="678"/>
      <c r="LSF371" s="678"/>
      <c r="LSG371" s="678"/>
      <c r="LSH371" s="678"/>
      <c r="LSI371" s="678"/>
      <c r="LSJ371" s="678"/>
      <c r="LSK371" s="678"/>
      <c r="LSL371" s="678"/>
      <c r="LSM371" s="678"/>
      <c r="LSN371" s="678"/>
      <c r="LSO371" s="678"/>
      <c r="LSP371" s="678"/>
      <c r="LSQ371" s="678"/>
      <c r="LSR371" s="678"/>
      <c r="LSS371" s="678"/>
      <c r="LST371" s="678"/>
      <c r="LSU371" s="678"/>
      <c r="LSV371" s="678"/>
      <c r="LSW371" s="678"/>
      <c r="LSX371" s="678"/>
      <c r="LSY371" s="678"/>
      <c r="LSZ371" s="678"/>
      <c r="LTA371" s="678"/>
      <c r="LTB371" s="678"/>
      <c r="LTC371" s="678"/>
      <c r="LTD371" s="678"/>
      <c r="LTE371" s="678"/>
      <c r="LTF371" s="678"/>
      <c r="LTG371" s="678"/>
      <c r="LTH371" s="678"/>
      <c r="LTI371" s="678"/>
      <c r="LTJ371" s="678"/>
      <c r="LTK371" s="678"/>
      <c r="LTL371" s="678"/>
      <c r="LTM371" s="678"/>
      <c r="LTN371" s="678"/>
      <c r="LTO371" s="678"/>
      <c r="LTP371" s="678"/>
      <c r="LTQ371" s="678"/>
      <c r="LTR371" s="678"/>
      <c r="LTS371" s="678"/>
      <c r="LTT371" s="678"/>
      <c r="LTU371" s="678"/>
      <c r="LTV371" s="678"/>
      <c r="LTW371" s="678"/>
      <c r="LTX371" s="678"/>
      <c r="LTY371" s="678"/>
      <c r="LTZ371" s="678"/>
      <c r="LUA371" s="678"/>
      <c r="LUB371" s="678"/>
      <c r="LUC371" s="678"/>
      <c r="LUD371" s="678"/>
      <c r="LUE371" s="678"/>
      <c r="LUF371" s="678"/>
      <c r="LUG371" s="678"/>
      <c r="LUH371" s="678"/>
      <c r="LUI371" s="678"/>
      <c r="LUJ371" s="678"/>
      <c r="LUK371" s="678"/>
      <c r="LUL371" s="678"/>
      <c r="LUM371" s="678"/>
      <c r="LUN371" s="678"/>
      <c r="LUO371" s="678"/>
      <c r="LUP371" s="678"/>
      <c r="LUQ371" s="678"/>
      <c r="LUR371" s="678"/>
      <c r="LUS371" s="678"/>
      <c r="LUT371" s="678"/>
      <c r="LUU371" s="678"/>
      <c r="LUV371" s="678"/>
      <c r="LUW371" s="678"/>
      <c r="LUX371" s="678"/>
      <c r="LUY371" s="678"/>
      <c r="LUZ371" s="678"/>
      <c r="LVA371" s="678"/>
      <c r="LVB371" s="678"/>
      <c r="LVC371" s="678"/>
      <c r="LVD371" s="678"/>
      <c r="LVE371" s="678"/>
      <c r="LVF371" s="678"/>
      <c r="LVG371" s="678"/>
      <c r="LVH371" s="678"/>
      <c r="LVI371" s="678"/>
      <c r="LVJ371" s="678"/>
      <c r="LVK371" s="678"/>
      <c r="LVL371" s="678"/>
      <c r="LVM371" s="678"/>
      <c r="LVN371" s="678"/>
      <c r="LVO371" s="678"/>
      <c r="LVP371" s="678"/>
      <c r="LVQ371" s="678"/>
      <c r="LVR371" s="678"/>
      <c r="LVS371" s="678"/>
      <c r="LVT371" s="678"/>
      <c r="LVU371" s="678"/>
      <c r="LVV371" s="678"/>
      <c r="LVW371" s="678"/>
      <c r="LVX371" s="678"/>
      <c r="LVY371" s="678"/>
      <c r="LVZ371" s="678"/>
      <c r="LWA371" s="678"/>
      <c r="LWB371" s="678"/>
      <c r="LWC371" s="678"/>
      <c r="LWD371" s="678"/>
      <c r="LWE371" s="678"/>
      <c r="LWF371" s="678"/>
      <c r="LWG371" s="678"/>
      <c r="LWH371" s="678"/>
      <c r="LWI371" s="678"/>
      <c r="LWJ371" s="678"/>
      <c r="LWK371" s="678"/>
      <c r="LWL371" s="678"/>
      <c r="LWM371" s="678"/>
      <c r="LWN371" s="678"/>
      <c r="LWO371" s="678"/>
      <c r="LWP371" s="678"/>
      <c r="LWQ371" s="678"/>
      <c r="LWR371" s="678"/>
      <c r="LWS371" s="678"/>
      <c r="LWT371" s="678"/>
      <c r="LWU371" s="678"/>
      <c r="LWV371" s="678"/>
      <c r="LWW371" s="678"/>
      <c r="LWX371" s="678"/>
      <c r="LWY371" s="678"/>
      <c r="LWZ371" s="678"/>
      <c r="LXA371" s="678"/>
      <c r="LXB371" s="678"/>
      <c r="LXC371" s="678"/>
      <c r="LXD371" s="678"/>
      <c r="LXE371" s="678"/>
      <c r="LXF371" s="678"/>
      <c r="LXG371" s="678"/>
      <c r="LXH371" s="678"/>
      <c r="LXI371" s="678"/>
      <c r="LXJ371" s="678"/>
      <c r="LXK371" s="678"/>
      <c r="LXL371" s="678"/>
      <c r="LXM371" s="678"/>
      <c r="LXN371" s="678"/>
      <c r="LXO371" s="678"/>
      <c r="LXP371" s="678"/>
      <c r="LXQ371" s="678"/>
      <c r="LXR371" s="678"/>
      <c r="LXS371" s="678"/>
      <c r="LXT371" s="678"/>
      <c r="LXU371" s="678"/>
      <c r="LXV371" s="678"/>
      <c r="LXW371" s="678"/>
      <c r="LXX371" s="678"/>
      <c r="LXY371" s="678"/>
      <c r="LXZ371" s="678"/>
      <c r="LYA371" s="678"/>
      <c r="LYB371" s="678"/>
      <c r="LYC371" s="678"/>
      <c r="LYD371" s="678"/>
      <c r="LYE371" s="678"/>
      <c r="LYF371" s="678"/>
      <c r="LYG371" s="678"/>
      <c r="LYH371" s="678"/>
      <c r="LYI371" s="678"/>
      <c r="LYJ371" s="678"/>
      <c r="LYK371" s="678"/>
      <c r="LYL371" s="678"/>
      <c r="LYM371" s="678"/>
      <c r="LYN371" s="678"/>
      <c r="LYO371" s="678"/>
      <c r="LYP371" s="678"/>
      <c r="LYQ371" s="678"/>
      <c r="LYR371" s="678"/>
      <c r="LYS371" s="678"/>
      <c r="LYT371" s="678"/>
      <c r="LYU371" s="678"/>
      <c r="LYV371" s="678"/>
      <c r="LYW371" s="678"/>
      <c r="LYX371" s="678"/>
      <c r="LYY371" s="678"/>
      <c r="LYZ371" s="678"/>
      <c r="LZA371" s="678"/>
      <c r="LZB371" s="678"/>
      <c r="LZC371" s="678"/>
      <c r="LZD371" s="678"/>
      <c r="LZE371" s="678"/>
      <c r="LZF371" s="678"/>
      <c r="LZG371" s="678"/>
      <c r="LZH371" s="678"/>
      <c r="LZI371" s="678"/>
      <c r="LZJ371" s="678"/>
      <c r="LZK371" s="678"/>
      <c r="LZL371" s="678"/>
      <c r="LZM371" s="678"/>
      <c r="LZN371" s="678"/>
      <c r="LZO371" s="678"/>
      <c r="LZP371" s="678"/>
      <c r="LZQ371" s="678"/>
      <c r="LZR371" s="678"/>
      <c r="LZS371" s="678"/>
      <c r="LZT371" s="678"/>
      <c r="LZU371" s="678"/>
      <c r="LZV371" s="678"/>
      <c r="LZW371" s="678"/>
      <c r="LZX371" s="678"/>
      <c r="LZY371" s="678"/>
      <c r="LZZ371" s="678"/>
      <c r="MAA371" s="678"/>
      <c r="MAB371" s="678"/>
      <c r="MAC371" s="678"/>
      <c r="MAD371" s="678"/>
      <c r="MAE371" s="678"/>
      <c r="MAF371" s="678"/>
      <c r="MAG371" s="678"/>
      <c r="MAH371" s="678"/>
      <c r="MAI371" s="678"/>
      <c r="MAJ371" s="678"/>
      <c r="MAK371" s="678"/>
      <c r="MAL371" s="678"/>
      <c r="MAM371" s="678"/>
      <c r="MAN371" s="678"/>
      <c r="MAO371" s="678"/>
      <c r="MAP371" s="678"/>
      <c r="MAQ371" s="678"/>
      <c r="MAR371" s="678"/>
      <c r="MAS371" s="678"/>
      <c r="MAT371" s="678"/>
      <c r="MAU371" s="678"/>
      <c r="MAV371" s="678"/>
      <c r="MAW371" s="678"/>
      <c r="MAX371" s="678"/>
      <c r="MAY371" s="678"/>
      <c r="MAZ371" s="678"/>
      <c r="MBA371" s="678"/>
      <c r="MBB371" s="678"/>
      <c r="MBC371" s="678"/>
      <c r="MBD371" s="678"/>
      <c r="MBE371" s="678"/>
      <c r="MBF371" s="678"/>
      <c r="MBG371" s="678"/>
      <c r="MBH371" s="678"/>
      <c r="MBI371" s="678"/>
      <c r="MBJ371" s="678"/>
      <c r="MBK371" s="678"/>
      <c r="MBL371" s="678"/>
      <c r="MBM371" s="678"/>
      <c r="MBN371" s="678"/>
      <c r="MBO371" s="678"/>
      <c r="MBP371" s="678"/>
      <c r="MBQ371" s="678"/>
      <c r="MBR371" s="678"/>
      <c r="MBS371" s="678"/>
      <c r="MBT371" s="678"/>
      <c r="MBU371" s="678"/>
      <c r="MBV371" s="678"/>
      <c r="MBW371" s="678"/>
      <c r="MBX371" s="678"/>
      <c r="MBY371" s="678"/>
      <c r="MBZ371" s="678"/>
      <c r="MCA371" s="678"/>
      <c r="MCB371" s="678"/>
      <c r="MCC371" s="678"/>
      <c r="MCD371" s="678"/>
      <c r="MCE371" s="678"/>
      <c r="MCF371" s="678"/>
      <c r="MCG371" s="678"/>
      <c r="MCH371" s="678"/>
      <c r="MCI371" s="678"/>
      <c r="MCJ371" s="678"/>
      <c r="MCK371" s="678"/>
      <c r="MCL371" s="678"/>
      <c r="MCM371" s="678"/>
      <c r="MCN371" s="678"/>
      <c r="MCO371" s="678"/>
      <c r="MCP371" s="678"/>
      <c r="MCQ371" s="678"/>
      <c r="MCR371" s="678"/>
      <c r="MCS371" s="678"/>
      <c r="MCT371" s="678"/>
      <c r="MCU371" s="678"/>
      <c r="MCV371" s="678"/>
      <c r="MCW371" s="678"/>
      <c r="MCX371" s="678"/>
      <c r="MCY371" s="678"/>
      <c r="MCZ371" s="678"/>
      <c r="MDA371" s="678"/>
      <c r="MDB371" s="678"/>
      <c r="MDC371" s="678"/>
      <c r="MDD371" s="678"/>
      <c r="MDE371" s="678"/>
      <c r="MDF371" s="678"/>
      <c r="MDG371" s="678"/>
      <c r="MDH371" s="678"/>
      <c r="MDI371" s="678"/>
      <c r="MDJ371" s="678"/>
      <c r="MDK371" s="678"/>
      <c r="MDL371" s="678"/>
      <c r="MDM371" s="678"/>
      <c r="MDN371" s="678"/>
      <c r="MDO371" s="678"/>
      <c r="MDP371" s="678"/>
      <c r="MDQ371" s="678"/>
      <c r="MDR371" s="678"/>
      <c r="MDS371" s="678"/>
      <c r="MDT371" s="678"/>
      <c r="MDU371" s="678"/>
      <c r="MDV371" s="678"/>
      <c r="MDW371" s="678"/>
      <c r="MDX371" s="678"/>
      <c r="MDY371" s="678"/>
      <c r="MDZ371" s="678"/>
      <c r="MEA371" s="678"/>
      <c r="MEB371" s="678"/>
      <c r="MEC371" s="678"/>
      <c r="MED371" s="678"/>
      <c r="MEE371" s="678"/>
      <c r="MEF371" s="678"/>
      <c r="MEG371" s="678"/>
      <c r="MEH371" s="678"/>
      <c r="MEI371" s="678"/>
      <c r="MEJ371" s="678"/>
      <c r="MEK371" s="678"/>
      <c r="MEL371" s="678"/>
      <c r="MEM371" s="678"/>
      <c r="MEN371" s="678"/>
      <c r="MEO371" s="678"/>
      <c r="MEP371" s="678"/>
      <c r="MEQ371" s="678"/>
      <c r="MER371" s="678"/>
      <c r="MES371" s="678"/>
      <c r="MET371" s="678"/>
      <c r="MEU371" s="678"/>
      <c r="MEV371" s="678"/>
      <c r="MEW371" s="678"/>
      <c r="MEX371" s="678"/>
      <c r="MEY371" s="678"/>
      <c r="MEZ371" s="678"/>
      <c r="MFA371" s="678"/>
      <c r="MFB371" s="678"/>
      <c r="MFC371" s="678"/>
      <c r="MFD371" s="678"/>
      <c r="MFE371" s="678"/>
      <c r="MFF371" s="678"/>
      <c r="MFG371" s="678"/>
      <c r="MFH371" s="678"/>
      <c r="MFI371" s="678"/>
      <c r="MFJ371" s="678"/>
      <c r="MFK371" s="678"/>
      <c r="MFL371" s="678"/>
      <c r="MFM371" s="678"/>
      <c r="MFN371" s="678"/>
      <c r="MFO371" s="678"/>
      <c r="MFP371" s="678"/>
      <c r="MFQ371" s="678"/>
      <c r="MFR371" s="678"/>
      <c r="MFS371" s="678"/>
      <c r="MFT371" s="678"/>
      <c r="MFU371" s="678"/>
      <c r="MFV371" s="678"/>
      <c r="MFW371" s="678"/>
      <c r="MFX371" s="678"/>
      <c r="MFY371" s="678"/>
      <c r="MFZ371" s="678"/>
      <c r="MGA371" s="678"/>
      <c r="MGB371" s="678"/>
      <c r="MGC371" s="678"/>
      <c r="MGD371" s="678"/>
      <c r="MGE371" s="678"/>
      <c r="MGF371" s="678"/>
      <c r="MGG371" s="678"/>
      <c r="MGH371" s="678"/>
      <c r="MGI371" s="678"/>
      <c r="MGJ371" s="678"/>
      <c r="MGK371" s="678"/>
      <c r="MGL371" s="678"/>
      <c r="MGM371" s="678"/>
      <c r="MGN371" s="678"/>
      <c r="MGO371" s="678"/>
      <c r="MGP371" s="678"/>
      <c r="MGQ371" s="678"/>
      <c r="MGR371" s="678"/>
      <c r="MGS371" s="678"/>
      <c r="MGT371" s="678"/>
      <c r="MGU371" s="678"/>
      <c r="MGV371" s="678"/>
      <c r="MGW371" s="678"/>
      <c r="MGX371" s="678"/>
      <c r="MGY371" s="678"/>
      <c r="MGZ371" s="678"/>
      <c r="MHA371" s="678"/>
      <c r="MHB371" s="678"/>
      <c r="MHC371" s="678"/>
      <c r="MHD371" s="678"/>
      <c r="MHE371" s="678"/>
      <c r="MHF371" s="678"/>
      <c r="MHG371" s="678"/>
      <c r="MHH371" s="678"/>
      <c r="MHI371" s="678"/>
      <c r="MHJ371" s="678"/>
      <c r="MHK371" s="678"/>
      <c r="MHL371" s="678"/>
      <c r="MHM371" s="678"/>
      <c r="MHN371" s="678"/>
      <c r="MHO371" s="678"/>
      <c r="MHP371" s="678"/>
      <c r="MHQ371" s="678"/>
      <c r="MHR371" s="678"/>
      <c r="MHS371" s="678"/>
      <c r="MHT371" s="678"/>
      <c r="MHU371" s="678"/>
      <c r="MHV371" s="678"/>
      <c r="MHW371" s="678"/>
      <c r="MHX371" s="678"/>
      <c r="MHY371" s="678"/>
      <c r="MHZ371" s="678"/>
      <c r="MIA371" s="678"/>
      <c r="MIB371" s="678"/>
      <c r="MIC371" s="678"/>
      <c r="MID371" s="678"/>
      <c r="MIE371" s="678"/>
      <c r="MIF371" s="678"/>
      <c r="MIG371" s="678"/>
      <c r="MIH371" s="678"/>
      <c r="MII371" s="678"/>
      <c r="MIJ371" s="678"/>
      <c r="MIK371" s="678"/>
      <c r="MIL371" s="678"/>
      <c r="MIM371" s="678"/>
      <c r="MIN371" s="678"/>
      <c r="MIO371" s="678"/>
      <c r="MIP371" s="678"/>
      <c r="MIQ371" s="678"/>
      <c r="MIR371" s="678"/>
      <c r="MIS371" s="678"/>
      <c r="MIT371" s="678"/>
      <c r="MIU371" s="678"/>
      <c r="MIV371" s="678"/>
      <c r="MIW371" s="678"/>
      <c r="MIX371" s="678"/>
      <c r="MIY371" s="678"/>
      <c r="MIZ371" s="678"/>
      <c r="MJA371" s="678"/>
      <c r="MJB371" s="678"/>
      <c r="MJC371" s="678"/>
      <c r="MJD371" s="678"/>
      <c r="MJE371" s="678"/>
      <c r="MJF371" s="678"/>
      <c r="MJG371" s="678"/>
      <c r="MJH371" s="678"/>
      <c r="MJI371" s="678"/>
      <c r="MJJ371" s="678"/>
      <c r="MJK371" s="678"/>
      <c r="MJL371" s="678"/>
      <c r="MJM371" s="678"/>
      <c r="MJN371" s="678"/>
      <c r="MJO371" s="678"/>
      <c r="MJP371" s="678"/>
      <c r="MJQ371" s="678"/>
      <c r="MJR371" s="678"/>
      <c r="MJS371" s="678"/>
      <c r="MJT371" s="678"/>
      <c r="MJU371" s="678"/>
      <c r="MJV371" s="678"/>
      <c r="MJW371" s="678"/>
      <c r="MJX371" s="678"/>
      <c r="MJY371" s="678"/>
      <c r="MJZ371" s="678"/>
      <c r="MKA371" s="678"/>
      <c r="MKB371" s="678"/>
      <c r="MKC371" s="678"/>
      <c r="MKD371" s="678"/>
      <c r="MKE371" s="678"/>
      <c r="MKF371" s="678"/>
      <c r="MKG371" s="678"/>
      <c r="MKH371" s="678"/>
      <c r="MKI371" s="678"/>
      <c r="MKJ371" s="678"/>
      <c r="MKK371" s="678"/>
      <c r="MKL371" s="678"/>
      <c r="MKM371" s="678"/>
      <c r="MKN371" s="678"/>
      <c r="MKO371" s="678"/>
      <c r="MKP371" s="678"/>
      <c r="MKQ371" s="678"/>
      <c r="MKR371" s="678"/>
      <c r="MKS371" s="678"/>
      <c r="MKT371" s="678"/>
      <c r="MKU371" s="678"/>
      <c r="MKV371" s="678"/>
      <c r="MKW371" s="678"/>
      <c r="MKX371" s="678"/>
      <c r="MKY371" s="678"/>
      <c r="MKZ371" s="678"/>
      <c r="MLA371" s="678"/>
      <c r="MLB371" s="678"/>
      <c r="MLC371" s="678"/>
      <c r="MLD371" s="678"/>
      <c r="MLE371" s="678"/>
      <c r="MLF371" s="678"/>
      <c r="MLG371" s="678"/>
      <c r="MLH371" s="678"/>
      <c r="MLI371" s="678"/>
      <c r="MLJ371" s="678"/>
      <c r="MLK371" s="678"/>
      <c r="MLL371" s="678"/>
      <c r="MLM371" s="678"/>
      <c r="MLN371" s="678"/>
      <c r="MLO371" s="678"/>
      <c r="MLP371" s="678"/>
      <c r="MLQ371" s="678"/>
      <c r="MLR371" s="678"/>
      <c r="MLS371" s="678"/>
      <c r="MLT371" s="678"/>
      <c r="MLU371" s="678"/>
      <c r="MLV371" s="678"/>
      <c r="MLW371" s="678"/>
      <c r="MLX371" s="678"/>
      <c r="MLY371" s="678"/>
      <c r="MLZ371" s="678"/>
      <c r="MMA371" s="678"/>
      <c r="MMB371" s="678"/>
      <c r="MMC371" s="678"/>
      <c r="MMD371" s="678"/>
      <c r="MME371" s="678"/>
      <c r="MMF371" s="678"/>
      <c r="MMG371" s="678"/>
      <c r="MMH371" s="678"/>
      <c r="MMI371" s="678"/>
      <c r="MMJ371" s="678"/>
      <c r="MMK371" s="678"/>
      <c r="MML371" s="678"/>
      <c r="MMM371" s="678"/>
      <c r="MMN371" s="678"/>
      <c r="MMO371" s="678"/>
      <c r="MMP371" s="678"/>
      <c r="MMQ371" s="678"/>
      <c r="MMR371" s="678"/>
      <c r="MMS371" s="678"/>
      <c r="MMT371" s="678"/>
      <c r="MMU371" s="678"/>
      <c r="MMV371" s="678"/>
      <c r="MMW371" s="678"/>
      <c r="MMX371" s="678"/>
      <c r="MMY371" s="678"/>
      <c r="MMZ371" s="678"/>
      <c r="MNA371" s="678"/>
      <c r="MNB371" s="678"/>
      <c r="MNC371" s="678"/>
      <c r="MND371" s="678"/>
      <c r="MNE371" s="678"/>
      <c r="MNF371" s="678"/>
      <c r="MNG371" s="678"/>
      <c r="MNH371" s="678"/>
      <c r="MNI371" s="678"/>
      <c r="MNJ371" s="678"/>
      <c r="MNK371" s="678"/>
      <c r="MNL371" s="678"/>
      <c r="MNM371" s="678"/>
      <c r="MNN371" s="678"/>
      <c r="MNO371" s="678"/>
      <c r="MNP371" s="678"/>
      <c r="MNQ371" s="678"/>
      <c r="MNR371" s="678"/>
      <c r="MNS371" s="678"/>
      <c r="MNT371" s="678"/>
      <c r="MNU371" s="678"/>
      <c r="MNV371" s="678"/>
      <c r="MNW371" s="678"/>
      <c r="MNX371" s="678"/>
      <c r="MNY371" s="678"/>
      <c r="MNZ371" s="678"/>
      <c r="MOA371" s="678"/>
      <c r="MOB371" s="678"/>
      <c r="MOC371" s="678"/>
      <c r="MOD371" s="678"/>
      <c r="MOE371" s="678"/>
      <c r="MOF371" s="678"/>
      <c r="MOG371" s="678"/>
      <c r="MOH371" s="678"/>
      <c r="MOI371" s="678"/>
      <c r="MOJ371" s="678"/>
      <c r="MOK371" s="678"/>
      <c r="MOL371" s="678"/>
      <c r="MOM371" s="678"/>
      <c r="MON371" s="678"/>
      <c r="MOO371" s="678"/>
      <c r="MOP371" s="678"/>
      <c r="MOQ371" s="678"/>
      <c r="MOR371" s="678"/>
      <c r="MOS371" s="678"/>
      <c r="MOT371" s="678"/>
      <c r="MOU371" s="678"/>
      <c r="MOV371" s="678"/>
      <c r="MOW371" s="678"/>
      <c r="MOX371" s="678"/>
      <c r="MOY371" s="678"/>
      <c r="MOZ371" s="678"/>
      <c r="MPA371" s="678"/>
      <c r="MPB371" s="678"/>
      <c r="MPC371" s="678"/>
      <c r="MPD371" s="678"/>
      <c r="MPE371" s="678"/>
      <c r="MPF371" s="678"/>
      <c r="MPG371" s="678"/>
      <c r="MPH371" s="678"/>
      <c r="MPI371" s="678"/>
      <c r="MPJ371" s="678"/>
      <c r="MPK371" s="678"/>
      <c r="MPL371" s="678"/>
      <c r="MPM371" s="678"/>
      <c r="MPN371" s="678"/>
      <c r="MPO371" s="678"/>
      <c r="MPP371" s="678"/>
      <c r="MPQ371" s="678"/>
      <c r="MPR371" s="678"/>
      <c r="MPS371" s="678"/>
      <c r="MPT371" s="678"/>
      <c r="MPU371" s="678"/>
      <c r="MPV371" s="678"/>
      <c r="MPW371" s="678"/>
      <c r="MPX371" s="678"/>
      <c r="MPY371" s="678"/>
      <c r="MPZ371" s="678"/>
      <c r="MQA371" s="678"/>
      <c r="MQB371" s="678"/>
      <c r="MQC371" s="678"/>
      <c r="MQD371" s="678"/>
      <c r="MQE371" s="678"/>
      <c r="MQF371" s="678"/>
      <c r="MQG371" s="678"/>
      <c r="MQH371" s="678"/>
      <c r="MQI371" s="678"/>
      <c r="MQJ371" s="678"/>
      <c r="MQK371" s="678"/>
      <c r="MQL371" s="678"/>
      <c r="MQM371" s="678"/>
      <c r="MQN371" s="678"/>
      <c r="MQO371" s="678"/>
      <c r="MQP371" s="678"/>
      <c r="MQQ371" s="678"/>
      <c r="MQR371" s="678"/>
      <c r="MQS371" s="678"/>
      <c r="MQT371" s="678"/>
      <c r="MQU371" s="678"/>
      <c r="MQV371" s="678"/>
      <c r="MQW371" s="678"/>
      <c r="MQX371" s="678"/>
      <c r="MQY371" s="678"/>
      <c r="MQZ371" s="678"/>
      <c r="MRA371" s="678"/>
      <c r="MRB371" s="678"/>
      <c r="MRC371" s="678"/>
      <c r="MRD371" s="678"/>
      <c r="MRE371" s="678"/>
      <c r="MRF371" s="678"/>
      <c r="MRG371" s="678"/>
      <c r="MRH371" s="678"/>
      <c r="MRI371" s="678"/>
      <c r="MRJ371" s="678"/>
      <c r="MRK371" s="678"/>
      <c r="MRL371" s="678"/>
      <c r="MRM371" s="678"/>
      <c r="MRN371" s="678"/>
      <c r="MRO371" s="678"/>
      <c r="MRP371" s="678"/>
      <c r="MRQ371" s="678"/>
      <c r="MRR371" s="678"/>
      <c r="MRS371" s="678"/>
      <c r="MRT371" s="678"/>
      <c r="MRU371" s="678"/>
      <c r="MRV371" s="678"/>
      <c r="MRW371" s="678"/>
      <c r="MRX371" s="678"/>
      <c r="MRY371" s="678"/>
      <c r="MRZ371" s="678"/>
      <c r="MSA371" s="678"/>
      <c r="MSB371" s="678"/>
      <c r="MSC371" s="678"/>
      <c r="MSD371" s="678"/>
      <c r="MSE371" s="678"/>
      <c r="MSF371" s="678"/>
      <c r="MSG371" s="678"/>
      <c r="MSH371" s="678"/>
      <c r="MSI371" s="678"/>
      <c r="MSJ371" s="678"/>
      <c r="MSK371" s="678"/>
      <c r="MSL371" s="678"/>
      <c r="MSM371" s="678"/>
      <c r="MSN371" s="678"/>
      <c r="MSO371" s="678"/>
      <c r="MSP371" s="678"/>
      <c r="MSQ371" s="678"/>
      <c r="MSR371" s="678"/>
      <c r="MSS371" s="678"/>
      <c r="MST371" s="678"/>
      <c r="MSU371" s="678"/>
      <c r="MSV371" s="678"/>
      <c r="MSW371" s="678"/>
      <c r="MSX371" s="678"/>
      <c r="MSY371" s="678"/>
      <c r="MSZ371" s="678"/>
      <c r="MTA371" s="678"/>
      <c r="MTB371" s="678"/>
      <c r="MTC371" s="678"/>
      <c r="MTD371" s="678"/>
      <c r="MTE371" s="678"/>
      <c r="MTF371" s="678"/>
      <c r="MTG371" s="678"/>
      <c r="MTH371" s="678"/>
      <c r="MTI371" s="678"/>
      <c r="MTJ371" s="678"/>
      <c r="MTK371" s="678"/>
      <c r="MTL371" s="678"/>
      <c r="MTM371" s="678"/>
      <c r="MTN371" s="678"/>
      <c r="MTO371" s="678"/>
      <c r="MTP371" s="678"/>
      <c r="MTQ371" s="678"/>
      <c r="MTR371" s="678"/>
      <c r="MTS371" s="678"/>
      <c r="MTT371" s="678"/>
      <c r="MTU371" s="678"/>
      <c r="MTV371" s="678"/>
      <c r="MTW371" s="678"/>
      <c r="MTX371" s="678"/>
      <c r="MTY371" s="678"/>
      <c r="MTZ371" s="678"/>
      <c r="MUA371" s="678"/>
      <c r="MUB371" s="678"/>
      <c r="MUC371" s="678"/>
      <c r="MUD371" s="678"/>
      <c r="MUE371" s="678"/>
      <c r="MUF371" s="678"/>
      <c r="MUG371" s="678"/>
      <c r="MUH371" s="678"/>
      <c r="MUI371" s="678"/>
      <c r="MUJ371" s="678"/>
      <c r="MUK371" s="678"/>
      <c r="MUL371" s="678"/>
      <c r="MUM371" s="678"/>
      <c r="MUN371" s="678"/>
      <c r="MUO371" s="678"/>
      <c r="MUP371" s="678"/>
      <c r="MUQ371" s="678"/>
      <c r="MUR371" s="678"/>
      <c r="MUS371" s="678"/>
      <c r="MUT371" s="678"/>
      <c r="MUU371" s="678"/>
      <c r="MUV371" s="678"/>
      <c r="MUW371" s="678"/>
      <c r="MUX371" s="678"/>
      <c r="MUY371" s="678"/>
      <c r="MUZ371" s="678"/>
      <c r="MVA371" s="678"/>
      <c r="MVB371" s="678"/>
      <c r="MVC371" s="678"/>
      <c r="MVD371" s="678"/>
      <c r="MVE371" s="678"/>
      <c r="MVF371" s="678"/>
      <c r="MVG371" s="678"/>
      <c r="MVH371" s="678"/>
      <c r="MVI371" s="678"/>
      <c r="MVJ371" s="678"/>
      <c r="MVK371" s="678"/>
      <c r="MVL371" s="678"/>
      <c r="MVM371" s="678"/>
      <c r="MVN371" s="678"/>
      <c r="MVO371" s="678"/>
      <c r="MVP371" s="678"/>
      <c r="MVQ371" s="678"/>
      <c r="MVR371" s="678"/>
      <c r="MVS371" s="678"/>
      <c r="MVT371" s="678"/>
      <c r="MVU371" s="678"/>
      <c r="MVV371" s="678"/>
      <c r="MVW371" s="678"/>
      <c r="MVX371" s="678"/>
      <c r="MVY371" s="678"/>
      <c r="MVZ371" s="678"/>
      <c r="MWA371" s="678"/>
      <c r="MWB371" s="678"/>
      <c r="MWC371" s="678"/>
      <c r="MWD371" s="678"/>
      <c r="MWE371" s="678"/>
      <c r="MWF371" s="678"/>
      <c r="MWG371" s="678"/>
      <c r="MWH371" s="678"/>
      <c r="MWI371" s="678"/>
      <c r="MWJ371" s="678"/>
      <c r="MWK371" s="678"/>
      <c r="MWL371" s="678"/>
      <c r="MWM371" s="678"/>
      <c r="MWN371" s="678"/>
      <c r="MWO371" s="678"/>
      <c r="MWP371" s="678"/>
      <c r="MWQ371" s="678"/>
      <c r="MWR371" s="678"/>
      <c r="MWS371" s="678"/>
      <c r="MWT371" s="678"/>
      <c r="MWU371" s="678"/>
      <c r="MWV371" s="678"/>
      <c r="MWW371" s="678"/>
      <c r="MWX371" s="678"/>
      <c r="MWY371" s="678"/>
      <c r="MWZ371" s="678"/>
      <c r="MXA371" s="678"/>
      <c r="MXB371" s="678"/>
      <c r="MXC371" s="678"/>
      <c r="MXD371" s="678"/>
      <c r="MXE371" s="678"/>
      <c r="MXF371" s="678"/>
      <c r="MXG371" s="678"/>
      <c r="MXH371" s="678"/>
      <c r="MXI371" s="678"/>
      <c r="MXJ371" s="678"/>
      <c r="MXK371" s="678"/>
      <c r="MXL371" s="678"/>
      <c r="MXM371" s="678"/>
      <c r="MXN371" s="678"/>
      <c r="MXO371" s="678"/>
      <c r="MXP371" s="678"/>
      <c r="MXQ371" s="678"/>
      <c r="MXR371" s="678"/>
      <c r="MXS371" s="678"/>
      <c r="MXT371" s="678"/>
      <c r="MXU371" s="678"/>
      <c r="MXV371" s="678"/>
      <c r="MXW371" s="678"/>
      <c r="MXX371" s="678"/>
      <c r="MXY371" s="678"/>
      <c r="MXZ371" s="678"/>
      <c r="MYA371" s="678"/>
      <c r="MYB371" s="678"/>
      <c r="MYC371" s="678"/>
      <c r="MYD371" s="678"/>
      <c r="MYE371" s="678"/>
      <c r="MYF371" s="678"/>
      <c r="MYG371" s="678"/>
      <c r="MYH371" s="678"/>
      <c r="MYI371" s="678"/>
      <c r="MYJ371" s="678"/>
      <c r="MYK371" s="678"/>
      <c r="MYL371" s="678"/>
      <c r="MYM371" s="678"/>
      <c r="MYN371" s="678"/>
      <c r="MYO371" s="678"/>
      <c r="MYP371" s="678"/>
      <c r="MYQ371" s="678"/>
      <c r="MYR371" s="678"/>
      <c r="MYS371" s="678"/>
      <c r="MYT371" s="678"/>
      <c r="MYU371" s="678"/>
      <c r="MYV371" s="678"/>
      <c r="MYW371" s="678"/>
      <c r="MYX371" s="678"/>
      <c r="MYY371" s="678"/>
      <c r="MYZ371" s="678"/>
      <c r="MZA371" s="678"/>
      <c r="MZB371" s="678"/>
      <c r="MZC371" s="678"/>
      <c r="MZD371" s="678"/>
      <c r="MZE371" s="678"/>
      <c r="MZF371" s="678"/>
      <c r="MZG371" s="678"/>
      <c r="MZH371" s="678"/>
      <c r="MZI371" s="678"/>
      <c r="MZJ371" s="678"/>
      <c r="MZK371" s="678"/>
      <c r="MZL371" s="678"/>
      <c r="MZM371" s="678"/>
      <c r="MZN371" s="678"/>
      <c r="MZO371" s="678"/>
      <c r="MZP371" s="678"/>
      <c r="MZQ371" s="678"/>
      <c r="MZR371" s="678"/>
      <c r="MZS371" s="678"/>
      <c r="MZT371" s="678"/>
      <c r="MZU371" s="678"/>
      <c r="MZV371" s="678"/>
      <c r="MZW371" s="678"/>
      <c r="MZX371" s="678"/>
      <c r="MZY371" s="678"/>
      <c r="MZZ371" s="678"/>
      <c r="NAA371" s="678"/>
      <c r="NAB371" s="678"/>
      <c r="NAC371" s="678"/>
      <c r="NAD371" s="678"/>
      <c r="NAE371" s="678"/>
      <c r="NAF371" s="678"/>
      <c r="NAG371" s="678"/>
      <c r="NAH371" s="678"/>
      <c r="NAI371" s="678"/>
      <c r="NAJ371" s="678"/>
      <c r="NAK371" s="678"/>
      <c r="NAL371" s="678"/>
      <c r="NAM371" s="678"/>
      <c r="NAN371" s="678"/>
      <c r="NAO371" s="678"/>
      <c r="NAP371" s="678"/>
      <c r="NAQ371" s="678"/>
      <c r="NAR371" s="678"/>
      <c r="NAS371" s="678"/>
      <c r="NAT371" s="678"/>
      <c r="NAU371" s="678"/>
      <c r="NAV371" s="678"/>
      <c r="NAW371" s="678"/>
      <c r="NAX371" s="678"/>
      <c r="NAY371" s="678"/>
      <c r="NAZ371" s="678"/>
      <c r="NBA371" s="678"/>
      <c r="NBB371" s="678"/>
      <c r="NBC371" s="678"/>
      <c r="NBD371" s="678"/>
      <c r="NBE371" s="678"/>
      <c r="NBF371" s="678"/>
      <c r="NBG371" s="678"/>
      <c r="NBH371" s="678"/>
      <c r="NBI371" s="678"/>
      <c r="NBJ371" s="678"/>
      <c r="NBK371" s="678"/>
      <c r="NBL371" s="678"/>
      <c r="NBM371" s="678"/>
      <c r="NBN371" s="678"/>
      <c r="NBO371" s="678"/>
      <c r="NBP371" s="678"/>
      <c r="NBQ371" s="678"/>
      <c r="NBR371" s="678"/>
      <c r="NBS371" s="678"/>
      <c r="NBT371" s="678"/>
      <c r="NBU371" s="678"/>
      <c r="NBV371" s="678"/>
      <c r="NBW371" s="678"/>
      <c r="NBX371" s="678"/>
      <c r="NBY371" s="678"/>
      <c r="NBZ371" s="678"/>
      <c r="NCA371" s="678"/>
      <c r="NCB371" s="678"/>
      <c r="NCC371" s="678"/>
      <c r="NCD371" s="678"/>
      <c r="NCE371" s="678"/>
      <c r="NCF371" s="678"/>
      <c r="NCG371" s="678"/>
      <c r="NCH371" s="678"/>
      <c r="NCI371" s="678"/>
      <c r="NCJ371" s="678"/>
      <c r="NCK371" s="678"/>
      <c r="NCL371" s="678"/>
      <c r="NCM371" s="678"/>
      <c r="NCN371" s="678"/>
      <c r="NCO371" s="678"/>
      <c r="NCP371" s="678"/>
      <c r="NCQ371" s="678"/>
      <c r="NCR371" s="678"/>
      <c r="NCS371" s="678"/>
      <c r="NCT371" s="678"/>
      <c r="NCU371" s="678"/>
      <c r="NCV371" s="678"/>
      <c r="NCW371" s="678"/>
      <c r="NCX371" s="678"/>
      <c r="NCY371" s="678"/>
      <c r="NCZ371" s="678"/>
      <c r="NDA371" s="678"/>
      <c r="NDB371" s="678"/>
      <c r="NDC371" s="678"/>
      <c r="NDD371" s="678"/>
      <c r="NDE371" s="678"/>
      <c r="NDF371" s="678"/>
      <c r="NDG371" s="678"/>
      <c r="NDH371" s="678"/>
      <c r="NDI371" s="678"/>
      <c r="NDJ371" s="678"/>
      <c r="NDK371" s="678"/>
      <c r="NDL371" s="678"/>
      <c r="NDM371" s="678"/>
      <c r="NDN371" s="678"/>
      <c r="NDO371" s="678"/>
      <c r="NDP371" s="678"/>
      <c r="NDQ371" s="678"/>
      <c r="NDR371" s="678"/>
      <c r="NDS371" s="678"/>
      <c r="NDT371" s="678"/>
      <c r="NDU371" s="678"/>
      <c r="NDV371" s="678"/>
      <c r="NDW371" s="678"/>
      <c r="NDX371" s="678"/>
      <c r="NDY371" s="678"/>
      <c r="NDZ371" s="678"/>
      <c r="NEA371" s="678"/>
      <c r="NEB371" s="678"/>
      <c r="NEC371" s="678"/>
      <c r="NED371" s="678"/>
      <c r="NEE371" s="678"/>
      <c r="NEF371" s="678"/>
      <c r="NEG371" s="678"/>
      <c r="NEH371" s="678"/>
      <c r="NEI371" s="678"/>
      <c r="NEJ371" s="678"/>
      <c r="NEK371" s="678"/>
      <c r="NEL371" s="678"/>
      <c r="NEM371" s="678"/>
      <c r="NEN371" s="678"/>
      <c r="NEO371" s="678"/>
      <c r="NEP371" s="678"/>
      <c r="NEQ371" s="678"/>
      <c r="NER371" s="678"/>
      <c r="NES371" s="678"/>
      <c r="NET371" s="678"/>
      <c r="NEU371" s="678"/>
      <c r="NEV371" s="678"/>
      <c r="NEW371" s="678"/>
      <c r="NEX371" s="678"/>
      <c r="NEY371" s="678"/>
      <c r="NEZ371" s="678"/>
      <c r="NFA371" s="678"/>
      <c r="NFB371" s="678"/>
      <c r="NFC371" s="678"/>
      <c r="NFD371" s="678"/>
      <c r="NFE371" s="678"/>
      <c r="NFF371" s="678"/>
      <c r="NFG371" s="678"/>
      <c r="NFH371" s="678"/>
      <c r="NFI371" s="678"/>
      <c r="NFJ371" s="678"/>
      <c r="NFK371" s="678"/>
      <c r="NFL371" s="678"/>
      <c r="NFM371" s="678"/>
      <c r="NFN371" s="678"/>
      <c r="NFO371" s="678"/>
      <c r="NFP371" s="678"/>
      <c r="NFQ371" s="678"/>
      <c r="NFR371" s="678"/>
      <c r="NFS371" s="678"/>
      <c r="NFT371" s="678"/>
      <c r="NFU371" s="678"/>
      <c r="NFV371" s="678"/>
      <c r="NFW371" s="678"/>
      <c r="NFX371" s="678"/>
      <c r="NFY371" s="678"/>
      <c r="NFZ371" s="678"/>
      <c r="NGA371" s="678"/>
      <c r="NGB371" s="678"/>
      <c r="NGC371" s="678"/>
      <c r="NGD371" s="678"/>
      <c r="NGE371" s="678"/>
      <c r="NGF371" s="678"/>
      <c r="NGG371" s="678"/>
      <c r="NGH371" s="678"/>
      <c r="NGI371" s="678"/>
      <c r="NGJ371" s="678"/>
      <c r="NGK371" s="678"/>
      <c r="NGL371" s="678"/>
      <c r="NGM371" s="678"/>
      <c r="NGN371" s="678"/>
      <c r="NGO371" s="678"/>
      <c r="NGP371" s="678"/>
      <c r="NGQ371" s="678"/>
      <c r="NGR371" s="678"/>
      <c r="NGS371" s="678"/>
      <c r="NGT371" s="678"/>
      <c r="NGU371" s="678"/>
      <c r="NGV371" s="678"/>
      <c r="NGW371" s="678"/>
      <c r="NGX371" s="678"/>
      <c r="NGY371" s="678"/>
      <c r="NGZ371" s="678"/>
      <c r="NHA371" s="678"/>
      <c r="NHB371" s="678"/>
      <c r="NHC371" s="678"/>
      <c r="NHD371" s="678"/>
      <c r="NHE371" s="678"/>
      <c r="NHF371" s="678"/>
      <c r="NHG371" s="678"/>
      <c r="NHH371" s="678"/>
      <c r="NHI371" s="678"/>
      <c r="NHJ371" s="678"/>
      <c r="NHK371" s="678"/>
      <c r="NHL371" s="678"/>
      <c r="NHM371" s="678"/>
      <c r="NHN371" s="678"/>
      <c r="NHO371" s="678"/>
      <c r="NHP371" s="678"/>
      <c r="NHQ371" s="678"/>
      <c r="NHR371" s="678"/>
      <c r="NHS371" s="678"/>
      <c r="NHT371" s="678"/>
      <c r="NHU371" s="678"/>
      <c r="NHV371" s="678"/>
      <c r="NHW371" s="678"/>
      <c r="NHX371" s="678"/>
      <c r="NHY371" s="678"/>
      <c r="NHZ371" s="678"/>
      <c r="NIA371" s="678"/>
      <c r="NIB371" s="678"/>
      <c r="NIC371" s="678"/>
      <c r="NID371" s="678"/>
      <c r="NIE371" s="678"/>
      <c r="NIF371" s="678"/>
      <c r="NIG371" s="678"/>
      <c r="NIH371" s="678"/>
      <c r="NII371" s="678"/>
      <c r="NIJ371" s="678"/>
      <c r="NIK371" s="678"/>
      <c r="NIL371" s="678"/>
      <c r="NIM371" s="678"/>
      <c r="NIN371" s="678"/>
      <c r="NIO371" s="678"/>
      <c r="NIP371" s="678"/>
      <c r="NIQ371" s="678"/>
      <c r="NIR371" s="678"/>
      <c r="NIS371" s="678"/>
      <c r="NIT371" s="678"/>
      <c r="NIU371" s="678"/>
      <c r="NIV371" s="678"/>
      <c r="NIW371" s="678"/>
      <c r="NIX371" s="678"/>
      <c r="NIY371" s="678"/>
      <c r="NIZ371" s="678"/>
      <c r="NJA371" s="678"/>
      <c r="NJB371" s="678"/>
      <c r="NJC371" s="678"/>
      <c r="NJD371" s="678"/>
      <c r="NJE371" s="678"/>
      <c r="NJF371" s="678"/>
      <c r="NJG371" s="678"/>
      <c r="NJH371" s="678"/>
      <c r="NJI371" s="678"/>
      <c r="NJJ371" s="678"/>
      <c r="NJK371" s="678"/>
      <c r="NJL371" s="678"/>
      <c r="NJM371" s="678"/>
      <c r="NJN371" s="678"/>
      <c r="NJO371" s="678"/>
      <c r="NJP371" s="678"/>
      <c r="NJQ371" s="678"/>
      <c r="NJR371" s="678"/>
      <c r="NJS371" s="678"/>
      <c r="NJT371" s="678"/>
      <c r="NJU371" s="678"/>
      <c r="NJV371" s="678"/>
      <c r="NJW371" s="678"/>
      <c r="NJX371" s="678"/>
      <c r="NJY371" s="678"/>
      <c r="NJZ371" s="678"/>
      <c r="NKA371" s="678"/>
      <c r="NKB371" s="678"/>
      <c r="NKC371" s="678"/>
      <c r="NKD371" s="678"/>
      <c r="NKE371" s="678"/>
      <c r="NKF371" s="678"/>
      <c r="NKG371" s="678"/>
      <c r="NKH371" s="678"/>
      <c r="NKI371" s="678"/>
      <c r="NKJ371" s="678"/>
      <c r="NKK371" s="678"/>
      <c r="NKL371" s="678"/>
      <c r="NKM371" s="678"/>
      <c r="NKN371" s="678"/>
      <c r="NKO371" s="678"/>
      <c r="NKP371" s="678"/>
      <c r="NKQ371" s="678"/>
      <c r="NKR371" s="678"/>
      <c r="NKS371" s="678"/>
      <c r="NKT371" s="678"/>
      <c r="NKU371" s="678"/>
      <c r="NKV371" s="678"/>
      <c r="NKW371" s="678"/>
      <c r="NKX371" s="678"/>
      <c r="NKY371" s="678"/>
      <c r="NKZ371" s="678"/>
      <c r="NLA371" s="678"/>
      <c r="NLB371" s="678"/>
      <c r="NLC371" s="678"/>
      <c r="NLD371" s="678"/>
      <c r="NLE371" s="678"/>
      <c r="NLF371" s="678"/>
      <c r="NLG371" s="678"/>
      <c r="NLH371" s="678"/>
      <c r="NLI371" s="678"/>
      <c r="NLJ371" s="678"/>
      <c r="NLK371" s="678"/>
      <c r="NLL371" s="678"/>
      <c r="NLM371" s="678"/>
      <c r="NLN371" s="678"/>
      <c r="NLO371" s="678"/>
      <c r="NLP371" s="678"/>
      <c r="NLQ371" s="678"/>
      <c r="NLR371" s="678"/>
      <c r="NLS371" s="678"/>
      <c r="NLT371" s="678"/>
      <c r="NLU371" s="678"/>
      <c r="NLV371" s="678"/>
      <c r="NLW371" s="678"/>
      <c r="NLX371" s="678"/>
      <c r="NLY371" s="678"/>
      <c r="NLZ371" s="678"/>
      <c r="NMA371" s="678"/>
      <c r="NMB371" s="678"/>
      <c r="NMC371" s="678"/>
      <c r="NMD371" s="678"/>
      <c r="NME371" s="678"/>
      <c r="NMF371" s="678"/>
      <c r="NMG371" s="678"/>
      <c r="NMH371" s="678"/>
      <c r="NMI371" s="678"/>
      <c r="NMJ371" s="678"/>
      <c r="NMK371" s="678"/>
      <c r="NML371" s="678"/>
      <c r="NMM371" s="678"/>
      <c r="NMN371" s="678"/>
      <c r="NMO371" s="678"/>
      <c r="NMP371" s="678"/>
      <c r="NMQ371" s="678"/>
      <c r="NMR371" s="678"/>
      <c r="NMS371" s="678"/>
      <c r="NMT371" s="678"/>
      <c r="NMU371" s="678"/>
      <c r="NMV371" s="678"/>
      <c r="NMW371" s="678"/>
      <c r="NMX371" s="678"/>
      <c r="NMY371" s="678"/>
      <c r="NMZ371" s="678"/>
      <c r="NNA371" s="678"/>
      <c r="NNB371" s="678"/>
      <c r="NNC371" s="678"/>
      <c r="NND371" s="678"/>
      <c r="NNE371" s="678"/>
      <c r="NNF371" s="678"/>
      <c r="NNG371" s="678"/>
      <c r="NNH371" s="678"/>
      <c r="NNI371" s="678"/>
      <c r="NNJ371" s="678"/>
      <c r="NNK371" s="678"/>
      <c r="NNL371" s="678"/>
      <c r="NNM371" s="678"/>
      <c r="NNN371" s="678"/>
      <c r="NNO371" s="678"/>
      <c r="NNP371" s="678"/>
      <c r="NNQ371" s="678"/>
      <c r="NNR371" s="678"/>
      <c r="NNS371" s="678"/>
      <c r="NNT371" s="678"/>
      <c r="NNU371" s="678"/>
      <c r="NNV371" s="678"/>
      <c r="NNW371" s="678"/>
      <c r="NNX371" s="678"/>
      <c r="NNY371" s="678"/>
      <c r="NNZ371" s="678"/>
      <c r="NOA371" s="678"/>
      <c r="NOB371" s="678"/>
      <c r="NOC371" s="678"/>
      <c r="NOD371" s="678"/>
      <c r="NOE371" s="678"/>
      <c r="NOF371" s="678"/>
      <c r="NOG371" s="678"/>
      <c r="NOH371" s="678"/>
      <c r="NOI371" s="678"/>
      <c r="NOJ371" s="678"/>
      <c r="NOK371" s="678"/>
      <c r="NOL371" s="678"/>
      <c r="NOM371" s="678"/>
      <c r="NON371" s="678"/>
      <c r="NOO371" s="678"/>
      <c r="NOP371" s="678"/>
      <c r="NOQ371" s="678"/>
      <c r="NOR371" s="678"/>
      <c r="NOS371" s="678"/>
      <c r="NOT371" s="678"/>
      <c r="NOU371" s="678"/>
      <c r="NOV371" s="678"/>
      <c r="NOW371" s="678"/>
      <c r="NOX371" s="678"/>
      <c r="NOY371" s="678"/>
      <c r="NOZ371" s="678"/>
      <c r="NPA371" s="678"/>
      <c r="NPB371" s="678"/>
      <c r="NPC371" s="678"/>
      <c r="NPD371" s="678"/>
      <c r="NPE371" s="678"/>
      <c r="NPF371" s="678"/>
      <c r="NPG371" s="678"/>
      <c r="NPH371" s="678"/>
      <c r="NPI371" s="678"/>
      <c r="NPJ371" s="678"/>
      <c r="NPK371" s="678"/>
      <c r="NPL371" s="678"/>
      <c r="NPM371" s="678"/>
      <c r="NPN371" s="678"/>
      <c r="NPO371" s="678"/>
      <c r="NPP371" s="678"/>
      <c r="NPQ371" s="678"/>
      <c r="NPR371" s="678"/>
      <c r="NPS371" s="678"/>
      <c r="NPT371" s="678"/>
      <c r="NPU371" s="678"/>
      <c r="NPV371" s="678"/>
      <c r="NPW371" s="678"/>
      <c r="NPX371" s="678"/>
      <c r="NPY371" s="678"/>
      <c r="NPZ371" s="678"/>
      <c r="NQA371" s="678"/>
      <c r="NQB371" s="678"/>
      <c r="NQC371" s="678"/>
      <c r="NQD371" s="678"/>
      <c r="NQE371" s="678"/>
      <c r="NQF371" s="678"/>
      <c r="NQG371" s="678"/>
      <c r="NQH371" s="678"/>
      <c r="NQI371" s="678"/>
      <c r="NQJ371" s="678"/>
      <c r="NQK371" s="678"/>
      <c r="NQL371" s="678"/>
      <c r="NQM371" s="678"/>
      <c r="NQN371" s="678"/>
      <c r="NQO371" s="678"/>
      <c r="NQP371" s="678"/>
      <c r="NQQ371" s="678"/>
      <c r="NQR371" s="678"/>
      <c r="NQS371" s="678"/>
      <c r="NQT371" s="678"/>
      <c r="NQU371" s="678"/>
      <c r="NQV371" s="678"/>
      <c r="NQW371" s="678"/>
      <c r="NQX371" s="678"/>
      <c r="NQY371" s="678"/>
      <c r="NQZ371" s="678"/>
      <c r="NRA371" s="678"/>
      <c r="NRB371" s="678"/>
      <c r="NRC371" s="678"/>
      <c r="NRD371" s="678"/>
      <c r="NRE371" s="678"/>
      <c r="NRF371" s="678"/>
      <c r="NRG371" s="678"/>
      <c r="NRH371" s="678"/>
      <c r="NRI371" s="678"/>
      <c r="NRJ371" s="678"/>
      <c r="NRK371" s="678"/>
      <c r="NRL371" s="678"/>
      <c r="NRM371" s="678"/>
      <c r="NRN371" s="678"/>
      <c r="NRO371" s="678"/>
      <c r="NRP371" s="678"/>
      <c r="NRQ371" s="678"/>
      <c r="NRR371" s="678"/>
      <c r="NRS371" s="678"/>
      <c r="NRT371" s="678"/>
      <c r="NRU371" s="678"/>
      <c r="NRV371" s="678"/>
      <c r="NRW371" s="678"/>
      <c r="NRX371" s="678"/>
      <c r="NRY371" s="678"/>
      <c r="NRZ371" s="678"/>
      <c r="NSA371" s="678"/>
      <c r="NSB371" s="678"/>
      <c r="NSC371" s="678"/>
      <c r="NSD371" s="678"/>
      <c r="NSE371" s="678"/>
      <c r="NSF371" s="678"/>
      <c r="NSG371" s="678"/>
      <c r="NSH371" s="678"/>
      <c r="NSI371" s="678"/>
      <c r="NSJ371" s="678"/>
      <c r="NSK371" s="678"/>
      <c r="NSL371" s="678"/>
      <c r="NSM371" s="678"/>
      <c r="NSN371" s="678"/>
      <c r="NSO371" s="678"/>
      <c r="NSP371" s="678"/>
      <c r="NSQ371" s="678"/>
      <c r="NSR371" s="678"/>
      <c r="NSS371" s="678"/>
      <c r="NST371" s="678"/>
      <c r="NSU371" s="678"/>
      <c r="NSV371" s="678"/>
      <c r="NSW371" s="678"/>
      <c r="NSX371" s="678"/>
      <c r="NSY371" s="678"/>
      <c r="NSZ371" s="678"/>
      <c r="NTA371" s="678"/>
      <c r="NTB371" s="678"/>
      <c r="NTC371" s="678"/>
      <c r="NTD371" s="678"/>
      <c r="NTE371" s="678"/>
      <c r="NTF371" s="678"/>
      <c r="NTG371" s="678"/>
      <c r="NTH371" s="678"/>
      <c r="NTI371" s="678"/>
      <c r="NTJ371" s="678"/>
      <c r="NTK371" s="678"/>
      <c r="NTL371" s="678"/>
      <c r="NTM371" s="678"/>
      <c r="NTN371" s="678"/>
      <c r="NTO371" s="678"/>
      <c r="NTP371" s="678"/>
      <c r="NTQ371" s="678"/>
      <c r="NTR371" s="678"/>
      <c r="NTS371" s="678"/>
      <c r="NTT371" s="678"/>
      <c r="NTU371" s="678"/>
      <c r="NTV371" s="678"/>
      <c r="NTW371" s="678"/>
      <c r="NTX371" s="678"/>
      <c r="NTY371" s="678"/>
      <c r="NTZ371" s="678"/>
      <c r="NUA371" s="678"/>
      <c r="NUB371" s="678"/>
      <c r="NUC371" s="678"/>
      <c r="NUD371" s="678"/>
      <c r="NUE371" s="678"/>
      <c r="NUF371" s="678"/>
      <c r="NUG371" s="678"/>
      <c r="NUH371" s="678"/>
      <c r="NUI371" s="678"/>
      <c r="NUJ371" s="678"/>
      <c r="NUK371" s="678"/>
      <c r="NUL371" s="678"/>
      <c r="NUM371" s="678"/>
      <c r="NUN371" s="678"/>
      <c r="NUO371" s="678"/>
      <c r="NUP371" s="678"/>
      <c r="NUQ371" s="678"/>
      <c r="NUR371" s="678"/>
      <c r="NUS371" s="678"/>
      <c r="NUT371" s="678"/>
      <c r="NUU371" s="678"/>
      <c r="NUV371" s="678"/>
      <c r="NUW371" s="678"/>
      <c r="NUX371" s="678"/>
      <c r="NUY371" s="678"/>
      <c r="NUZ371" s="678"/>
      <c r="NVA371" s="678"/>
      <c r="NVB371" s="678"/>
      <c r="NVC371" s="678"/>
      <c r="NVD371" s="678"/>
      <c r="NVE371" s="678"/>
      <c r="NVF371" s="678"/>
      <c r="NVG371" s="678"/>
      <c r="NVH371" s="678"/>
      <c r="NVI371" s="678"/>
      <c r="NVJ371" s="678"/>
      <c r="NVK371" s="678"/>
      <c r="NVL371" s="678"/>
      <c r="NVM371" s="678"/>
      <c r="NVN371" s="678"/>
      <c r="NVO371" s="678"/>
      <c r="NVP371" s="678"/>
      <c r="NVQ371" s="678"/>
      <c r="NVR371" s="678"/>
      <c r="NVS371" s="678"/>
      <c r="NVT371" s="678"/>
      <c r="NVU371" s="678"/>
      <c r="NVV371" s="678"/>
      <c r="NVW371" s="678"/>
      <c r="NVX371" s="678"/>
      <c r="NVY371" s="678"/>
      <c r="NVZ371" s="678"/>
      <c r="NWA371" s="678"/>
      <c r="NWB371" s="678"/>
      <c r="NWC371" s="678"/>
      <c r="NWD371" s="678"/>
      <c r="NWE371" s="678"/>
      <c r="NWF371" s="678"/>
      <c r="NWG371" s="678"/>
      <c r="NWH371" s="678"/>
      <c r="NWI371" s="678"/>
      <c r="NWJ371" s="678"/>
      <c r="NWK371" s="678"/>
      <c r="NWL371" s="678"/>
      <c r="NWM371" s="678"/>
      <c r="NWN371" s="678"/>
      <c r="NWO371" s="678"/>
      <c r="NWP371" s="678"/>
      <c r="NWQ371" s="678"/>
      <c r="NWR371" s="678"/>
      <c r="NWS371" s="678"/>
      <c r="NWT371" s="678"/>
      <c r="NWU371" s="678"/>
      <c r="NWV371" s="678"/>
      <c r="NWW371" s="678"/>
      <c r="NWX371" s="678"/>
      <c r="NWY371" s="678"/>
      <c r="NWZ371" s="678"/>
      <c r="NXA371" s="678"/>
      <c r="NXB371" s="678"/>
      <c r="NXC371" s="678"/>
      <c r="NXD371" s="678"/>
      <c r="NXE371" s="678"/>
      <c r="NXF371" s="678"/>
      <c r="NXG371" s="678"/>
      <c r="NXH371" s="678"/>
      <c r="NXI371" s="678"/>
      <c r="NXJ371" s="678"/>
      <c r="NXK371" s="678"/>
      <c r="NXL371" s="678"/>
      <c r="NXM371" s="678"/>
      <c r="NXN371" s="678"/>
      <c r="NXO371" s="678"/>
      <c r="NXP371" s="678"/>
      <c r="NXQ371" s="678"/>
      <c r="NXR371" s="678"/>
      <c r="NXS371" s="678"/>
      <c r="NXT371" s="678"/>
      <c r="NXU371" s="678"/>
      <c r="NXV371" s="678"/>
      <c r="NXW371" s="678"/>
      <c r="NXX371" s="678"/>
      <c r="NXY371" s="678"/>
      <c r="NXZ371" s="678"/>
      <c r="NYA371" s="678"/>
      <c r="NYB371" s="678"/>
      <c r="NYC371" s="678"/>
      <c r="NYD371" s="678"/>
      <c r="NYE371" s="678"/>
      <c r="NYF371" s="678"/>
      <c r="NYG371" s="678"/>
      <c r="NYH371" s="678"/>
      <c r="NYI371" s="678"/>
      <c r="NYJ371" s="678"/>
      <c r="NYK371" s="678"/>
      <c r="NYL371" s="678"/>
      <c r="NYM371" s="678"/>
      <c r="NYN371" s="678"/>
      <c r="NYO371" s="678"/>
      <c r="NYP371" s="678"/>
      <c r="NYQ371" s="678"/>
      <c r="NYR371" s="678"/>
      <c r="NYS371" s="678"/>
      <c r="NYT371" s="678"/>
      <c r="NYU371" s="678"/>
      <c r="NYV371" s="678"/>
      <c r="NYW371" s="678"/>
      <c r="NYX371" s="678"/>
      <c r="NYY371" s="678"/>
      <c r="NYZ371" s="678"/>
      <c r="NZA371" s="678"/>
      <c r="NZB371" s="678"/>
      <c r="NZC371" s="678"/>
      <c r="NZD371" s="678"/>
      <c r="NZE371" s="678"/>
      <c r="NZF371" s="678"/>
      <c r="NZG371" s="678"/>
      <c r="NZH371" s="678"/>
      <c r="NZI371" s="678"/>
      <c r="NZJ371" s="678"/>
      <c r="NZK371" s="678"/>
      <c r="NZL371" s="678"/>
      <c r="NZM371" s="678"/>
      <c r="NZN371" s="678"/>
      <c r="NZO371" s="678"/>
      <c r="NZP371" s="678"/>
      <c r="NZQ371" s="678"/>
      <c r="NZR371" s="678"/>
      <c r="NZS371" s="678"/>
      <c r="NZT371" s="678"/>
      <c r="NZU371" s="678"/>
      <c r="NZV371" s="678"/>
      <c r="NZW371" s="678"/>
      <c r="NZX371" s="678"/>
      <c r="NZY371" s="678"/>
      <c r="NZZ371" s="678"/>
      <c r="OAA371" s="678"/>
      <c r="OAB371" s="678"/>
      <c r="OAC371" s="678"/>
      <c r="OAD371" s="678"/>
      <c r="OAE371" s="678"/>
      <c r="OAF371" s="678"/>
      <c r="OAG371" s="678"/>
      <c r="OAH371" s="678"/>
      <c r="OAI371" s="678"/>
      <c r="OAJ371" s="678"/>
      <c r="OAK371" s="678"/>
      <c r="OAL371" s="678"/>
      <c r="OAM371" s="678"/>
      <c r="OAN371" s="678"/>
      <c r="OAO371" s="678"/>
      <c r="OAP371" s="678"/>
      <c r="OAQ371" s="678"/>
      <c r="OAR371" s="678"/>
      <c r="OAS371" s="678"/>
      <c r="OAT371" s="678"/>
      <c r="OAU371" s="678"/>
      <c r="OAV371" s="678"/>
      <c r="OAW371" s="678"/>
      <c r="OAX371" s="678"/>
      <c r="OAY371" s="678"/>
      <c r="OAZ371" s="678"/>
      <c r="OBA371" s="678"/>
      <c r="OBB371" s="678"/>
      <c r="OBC371" s="678"/>
      <c r="OBD371" s="678"/>
      <c r="OBE371" s="678"/>
      <c r="OBF371" s="678"/>
      <c r="OBG371" s="678"/>
      <c r="OBH371" s="678"/>
      <c r="OBI371" s="678"/>
      <c r="OBJ371" s="678"/>
      <c r="OBK371" s="678"/>
      <c r="OBL371" s="678"/>
      <c r="OBM371" s="678"/>
      <c r="OBN371" s="678"/>
      <c r="OBO371" s="678"/>
      <c r="OBP371" s="678"/>
      <c r="OBQ371" s="678"/>
      <c r="OBR371" s="678"/>
      <c r="OBS371" s="678"/>
      <c r="OBT371" s="678"/>
      <c r="OBU371" s="678"/>
      <c r="OBV371" s="678"/>
      <c r="OBW371" s="678"/>
      <c r="OBX371" s="678"/>
      <c r="OBY371" s="678"/>
      <c r="OBZ371" s="678"/>
      <c r="OCA371" s="678"/>
      <c r="OCB371" s="678"/>
      <c r="OCC371" s="678"/>
      <c r="OCD371" s="678"/>
      <c r="OCE371" s="678"/>
      <c r="OCF371" s="678"/>
      <c r="OCG371" s="678"/>
      <c r="OCH371" s="678"/>
      <c r="OCI371" s="678"/>
      <c r="OCJ371" s="678"/>
      <c r="OCK371" s="678"/>
      <c r="OCL371" s="678"/>
      <c r="OCM371" s="678"/>
      <c r="OCN371" s="678"/>
      <c r="OCO371" s="678"/>
      <c r="OCP371" s="678"/>
      <c r="OCQ371" s="678"/>
      <c r="OCR371" s="678"/>
      <c r="OCS371" s="678"/>
      <c r="OCT371" s="678"/>
      <c r="OCU371" s="678"/>
      <c r="OCV371" s="678"/>
      <c r="OCW371" s="678"/>
      <c r="OCX371" s="678"/>
      <c r="OCY371" s="678"/>
      <c r="OCZ371" s="678"/>
      <c r="ODA371" s="678"/>
      <c r="ODB371" s="678"/>
      <c r="ODC371" s="678"/>
      <c r="ODD371" s="678"/>
      <c r="ODE371" s="678"/>
      <c r="ODF371" s="678"/>
      <c r="ODG371" s="678"/>
      <c r="ODH371" s="678"/>
      <c r="ODI371" s="678"/>
      <c r="ODJ371" s="678"/>
      <c r="ODK371" s="678"/>
      <c r="ODL371" s="678"/>
      <c r="ODM371" s="678"/>
      <c r="ODN371" s="678"/>
      <c r="ODO371" s="678"/>
      <c r="ODP371" s="678"/>
      <c r="ODQ371" s="678"/>
      <c r="ODR371" s="678"/>
      <c r="ODS371" s="678"/>
      <c r="ODT371" s="678"/>
      <c r="ODU371" s="678"/>
      <c r="ODV371" s="678"/>
      <c r="ODW371" s="678"/>
      <c r="ODX371" s="678"/>
      <c r="ODY371" s="678"/>
      <c r="ODZ371" s="678"/>
      <c r="OEA371" s="678"/>
      <c r="OEB371" s="678"/>
      <c r="OEC371" s="678"/>
      <c r="OED371" s="678"/>
      <c r="OEE371" s="678"/>
      <c r="OEF371" s="678"/>
      <c r="OEG371" s="678"/>
      <c r="OEH371" s="678"/>
      <c r="OEI371" s="678"/>
      <c r="OEJ371" s="678"/>
      <c r="OEK371" s="678"/>
      <c r="OEL371" s="678"/>
      <c r="OEM371" s="678"/>
      <c r="OEN371" s="678"/>
      <c r="OEO371" s="678"/>
      <c r="OEP371" s="678"/>
      <c r="OEQ371" s="678"/>
      <c r="OER371" s="678"/>
      <c r="OES371" s="678"/>
      <c r="OET371" s="678"/>
      <c r="OEU371" s="678"/>
      <c r="OEV371" s="678"/>
      <c r="OEW371" s="678"/>
      <c r="OEX371" s="678"/>
      <c r="OEY371" s="678"/>
      <c r="OEZ371" s="678"/>
      <c r="OFA371" s="678"/>
      <c r="OFB371" s="678"/>
      <c r="OFC371" s="678"/>
      <c r="OFD371" s="678"/>
      <c r="OFE371" s="678"/>
      <c r="OFF371" s="678"/>
      <c r="OFG371" s="678"/>
      <c r="OFH371" s="678"/>
      <c r="OFI371" s="678"/>
      <c r="OFJ371" s="678"/>
      <c r="OFK371" s="678"/>
      <c r="OFL371" s="678"/>
      <c r="OFM371" s="678"/>
      <c r="OFN371" s="678"/>
      <c r="OFO371" s="678"/>
      <c r="OFP371" s="678"/>
      <c r="OFQ371" s="678"/>
      <c r="OFR371" s="678"/>
      <c r="OFS371" s="678"/>
      <c r="OFT371" s="678"/>
      <c r="OFU371" s="678"/>
      <c r="OFV371" s="678"/>
      <c r="OFW371" s="678"/>
      <c r="OFX371" s="678"/>
      <c r="OFY371" s="678"/>
      <c r="OFZ371" s="678"/>
      <c r="OGA371" s="678"/>
      <c r="OGB371" s="678"/>
      <c r="OGC371" s="678"/>
      <c r="OGD371" s="678"/>
      <c r="OGE371" s="678"/>
      <c r="OGF371" s="678"/>
      <c r="OGG371" s="678"/>
      <c r="OGH371" s="678"/>
      <c r="OGI371" s="678"/>
      <c r="OGJ371" s="678"/>
      <c r="OGK371" s="678"/>
      <c r="OGL371" s="678"/>
      <c r="OGM371" s="678"/>
      <c r="OGN371" s="678"/>
      <c r="OGO371" s="678"/>
      <c r="OGP371" s="678"/>
      <c r="OGQ371" s="678"/>
      <c r="OGR371" s="678"/>
      <c r="OGS371" s="678"/>
      <c r="OGT371" s="678"/>
      <c r="OGU371" s="678"/>
      <c r="OGV371" s="678"/>
      <c r="OGW371" s="678"/>
      <c r="OGX371" s="678"/>
      <c r="OGY371" s="678"/>
      <c r="OGZ371" s="678"/>
      <c r="OHA371" s="678"/>
      <c r="OHB371" s="678"/>
      <c r="OHC371" s="678"/>
      <c r="OHD371" s="678"/>
      <c r="OHE371" s="678"/>
      <c r="OHF371" s="678"/>
      <c r="OHG371" s="678"/>
      <c r="OHH371" s="678"/>
      <c r="OHI371" s="678"/>
      <c r="OHJ371" s="678"/>
      <c r="OHK371" s="678"/>
      <c r="OHL371" s="678"/>
      <c r="OHM371" s="678"/>
      <c r="OHN371" s="678"/>
      <c r="OHO371" s="678"/>
      <c r="OHP371" s="678"/>
      <c r="OHQ371" s="678"/>
      <c r="OHR371" s="678"/>
      <c r="OHS371" s="678"/>
      <c r="OHT371" s="678"/>
      <c r="OHU371" s="678"/>
      <c r="OHV371" s="678"/>
      <c r="OHW371" s="678"/>
      <c r="OHX371" s="678"/>
      <c r="OHY371" s="678"/>
      <c r="OHZ371" s="678"/>
      <c r="OIA371" s="678"/>
      <c r="OIB371" s="678"/>
      <c r="OIC371" s="678"/>
      <c r="OID371" s="678"/>
      <c r="OIE371" s="678"/>
      <c r="OIF371" s="678"/>
      <c r="OIG371" s="678"/>
      <c r="OIH371" s="678"/>
      <c r="OII371" s="678"/>
      <c r="OIJ371" s="678"/>
      <c r="OIK371" s="678"/>
      <c r="OIL371" s="678"/>
      <c r="OIM371" s="678"/>
      <c r="OIN371" s="678"/>
      <c r="OIO371" s="678"/>
      <c r="OIP371" s="678"/>
      <c r="OIQ371" s="678"/>
      <c r="OIR371" s="678"/>
      <c r="OIS371" s="678"/>
      <c r="OIT371" s="678"/>
      <c r="OIU371" s="678"/>
      <c r="OIV371" s="678"/>
      <c r="OIW371" s="678"/>
      <c r="OIX371" s="678"/>
      <c r="OIY371" s="678"/>
      <c r="OIZ371" s="678"/>
      <c r="OJA371" s="678"/>
      <c r="OJB371" s="678"/>
      <c r="OJC371" s="678"/>
      <c r="OJD371" s="678"/>
      <c r="OJE371" s="678"/>
      <c r="OJF371" s="678"/>
      <c r="OJG371" s="678"/>
      <c r="OJH371" s="678"/>
      <c r="OJI371" s="678"/>
      <c r="OJJ371" s="678"/>
      <c r="OJK371" s="678"/>
      <c r="OJL371" s="678"/>
      <c r="OJM371" s="678"/>
      <c r="OJN371" s="678"/>
      <c r="OJO371" s="678"/>
      <c r="OJP371" s="678"/>
      <c r="OJQ371" s="678"/>
      <c r="OJR371" s="678"/>
      <c r="OJS371" s="678"/>
      <c r="OJT371" s="678"/>
      <c r="OJU371" s="678"/>
      <c r="OJV371" s="678"/>
      <c r="OJW371" s="678"/>
      <c r="OJX371" s="678"/>
      <c r="OJY371" s="678"/>
      <c r="OJZ371" s="678"/>
      <c r="OKA371" s="678"/>
      <c r="OKB371" s="678"/>
      <c r="OKC371" s="678"/>
      <c r="OKD371" s="678"/>
      <c r="OKE371" s="678"/>
      <c r="OKF371" s="678"/>
      <c r="OKG371" s="678"/>
      <c r="OKH371" s="678"/>
      <c r="OKI371" s="678"/>
      <c r="OKJ371" s="678"/>
      <c r="OKK371" s="678"/>
      <c r="OKL371" s="678"/>
      <c r="OKM371" s="678"/>
      <c r="OKN371" s="678"/>
      <c r="OKO371" s="678"/>
      <c r="OKP371" s="678"/>
      <c r="OKQ371" s="678"/>
      <c r="OKR371" s="678"/>
      <c r="OKS371" s="678"/>
      <c r="OKT371" s="678"/>
      <c r="OKU371" s="678"/>
      <c r="OKV371" s="678"/>
      <c r="OKW371" s="678"/>
      <c r="OKX371" s="678"/>
      <c r="OKY371" s="678"/>
      <c r="OKZ371" s="678"/>
      <c r="OLA371" s="678"/>
      <c r="OLB371" s="678"/>
      <c r="OLC371" s="678"/>
      <c r="OLD371" s="678"/>
      <c r="OLE371" s="678"/>
      <c r="OLF371" s="678"/>
      <c r="OLG371" s="678"/>
      <c r="OLH371" s="678"/>
      <c r="OLI371" s="678"/>
      <c r="OLJ371" s="678"/>
      <c r="OLK371" s="678"/>
      <c r="OLL371" s="678"/>
      <c r="OLM371" s="678"/>
      <c r="OLN371" s="678"/>
      <c r="OLO371" s="678"/>
      <c r="OLP371" s="678"/>
      <c r="OLQ371" s="678"/>
      <c r="OLR371" s="678"/>
      <c r="OLS371" s="678"/>
      <c r="OLT371" s="678"/>
      <c r="OLU371" s="678"/>
      <c r="OLV371" s="678"/>
      <c r="OLW371" s="678"/>
      <c r="OLX371" s="678"/>
      <c r="OLY371" s="678"/>
      <c r="OLZ371" s="678"/>
      <c r="OMA371" s="678"/>
      <c r="OMB371" s="678"/>
      <c r="OMC371" s="678"/>
      <c r="OMD371" s="678"/>
      <c r="OME371" s="678"/>
      <c r="OMF371" s="678"/>
      <c r="OMG371" s="678"/>
      <c r="OMH371" s="678"/>
      <c r="OMI371" s="678"/>
      <c r="OMJ371" s="678"/>
      <c r="OMK371" s="678"/>
      <c r="OML371" s="678"/>
      <c r="OMM371" s="678"/>
      <c r="OMN371" s="678"/>
      <c r="OMO371" s="678"/>
      <c r="OMP371" s="678"/>
      <c r="OMQ371" s="678"/>
      <c r="OMR371" s="678"/>
      <c r="OMS371" s="678"/>
      <c r="OMT371" s="678"/>
      <c r="OMU371" s="678"/>
      <c r="OMV371" s="678"/>
      <c r="OMW371" s="678"/>
      <c r="OMX371" s="678"/>
      <c r="OMY371" s="678"/>
      <c r="OMZ371" s="678"/>
      <c r="ONA371" s="678"/>
      <c r="ONB371" s="678"/>
      <c r="ONC371" s="678"/>
      <c r="OND371" s="678"/>
      <c r="ONE371" s="678"/>
      <c r="ONF371" s="678"/>
      <c r="ONG371" s="678"/>
      <c r="ONH371" s="678"/>
      <c r="ONI371" s="678"/>
      <c r="ONJ371" s="678"/>
      <c r="ONK371" s="678"/>
      <c r="ONL371" s="678"/>
      <c r="ONM371" s="678"/>
      <c r="ONN371" s="678"/>
      <c r="ONO371" s="678"/>
      <c r="ONP371" s="678"/>
      <c r="ONQ371" s="678"/>
      <c r="ONR371" s="678"/>
      <c r="ONS371" s="678"/>
      <c r="ONT371" s="678"/>
      <c r="ONU371" s="678"/>
      <c r="ONV371" s="678"/>
      <c r="ONW371" s="678"/>
      <c r="ONX371" s="678"/>
      <c r="ONY371" s="678"/>
      <c r="ONZ371" s="678"/>
      <c r="OOA371" s="678"/>
      <c r="OOB371" s="678"/>
      <c r="OOC371" s="678"/>
      <c r="OOD371" s="678"/>
      <c r="OOE371" s="678"/>
      <c r="OOF371" s="678"/>
      <c r="OOG371" s="678"/>
      <c r="OOH371" s="678"/>
      <c r="OOI371" s="678"/>
      <c r="OOJ371" s="678"/>
      <c r="OOK371" s="678"/>
      <c r="OOL371" s="678"/>
      <c r="OOM371" s="678"/>
      <c r="OON371" s="678"/>
      <c r="OOO371" s="678"/>
      <c r="OOP371" s="678"/>
      <c r="OOQ371" s="678"/>
      <c r="OOR371" s="678"/>
      <c r="OOS371" s="678"/>
      <c r="OOT371" s="678"/>
      <c r="OOU371" s="678"/>
      <c r="OOV371" s="678"/>
      <c r="OOW371" s="678"/>
      <c r="OOX371" s="678"/>
      <c r="OOY371" s="678"/>
      <c r="OOZ371" s="678"/>
      <c r="OPA371" s="678"/>
      <c r="OPB371" s="678"/>
      <c r="OPC371" s="678"/>
      <c r="OPD371" s="678"/>
      <c r="OPE371" s="678"/>
      <c r="OPF371" s="678"/>
      <c r="OPG371" s="678"/>
      <c r="OPH371" s="678"/>
      <c r="OPI371" s="678"/>
      <c r="OPJ371" s="678"/>
      <c r="OPK371" s="678"/>
      <c r="OPL371" s="678"/>
      <c r="OPM371" s="678"/>
      <c r="OPN371" s="678"/>
      <c r="OPO371" s="678"/>
      <c r="OPP371" s="678"/>
      <c r="OPQ371" s="678"/>
      <c r="OPR371" s="678"/>
      <c r="OPS371" s="678"/>
      <c r="OPT371" s="678"/>
      <c r="OPU371" s="678"/>
      <c r="OPV371" s="678"/>
      <c r="OPW371" s="678"/>
      <c r="OPX371" s="678"/>
      <c r="OPY371" s="678"/>
      <c r="OPZ371" s="678"/>
      <c r="OQA371" s="678"/>
      <c r="OQB371" s="678"/>
      <c r="OQC371" s="678"/>
      <c r="OQD371" s="678"/>
      <c r="OQE371" s="678"/>
      <c r="OQF371" s="678"/>
      <c r="OQG371" s="678"/>
      <c r="OQH371" s="678"/>
      <c r="OQI371" s="678"/>
      <c r="OQJ371" s="678"/>
      <c r="OQK371" s="678"/>
      <c r="OQL371" s="678"/>
      <c r="OQM371" s="678"/>
      <c r="OQN371" s="678"/>
      <c r="OQO371" s="678"/>
      <c r="OQP371" s="678"/>
      <c r="OQQ371" s="678"/>
      <c r="OQR371" s="678"/>
      <c r="OQS371" s="678"/>
      <c r="OQT371" s="678"/>
      <c r="OQU371" s="678"/>
      <c r="OQV371" s="678"/>
      <c r="OQW371" s="678"/>
      <c r="OQX371" s="678"/>
      <c r="OQY371" s="678"/>
      <c r="OQZ371" s="678"/>
      <c r="ORA371" s="678"/>
      <c r="ORB371" s="678"/>
      <c r="ORC371" s="678"/>
      <c r="ORD371" s="678"/>
      <c r="ORE371" s="678"/>
      <c r="ORF371" s="678"/>
      <c r="ORG371" s="678"/>
      <c r="ORH371" s="678"/>
      <c r="ORI371" s="678"/>
      <c r="ORJ371" s="678"/>
      <c r="ORK371" s="678"/>
      <c r="ORL371" s="678"/>
      <c r="ORM371" s="678"/>
      <c r="ORN371" s="678"/>
      <c r="ORO371" s="678"/>
      <c r="ORP371" s="678"/>
      <c r="ORQ371" s="678"/>
      <c r="ORR371" s="678"/>
      <c r="ORS371" s="678"/>
      <c r="ORT371" s="678"/>
      <c r="ORU371" s="678"/>
      <c r="ORV371" s="678"/>
      <c r="ORW371" s="678"/>
      <c r="ORX371" s="678"/>
      <c r="ORY371" s="678"/>
      <c r="ORZ371" s="678"/>
      <c r="OSA371" s="678"/>
      <c r="OSB371" s="678"/>
      <c r="OSC371" s="678"/>
      <c r="OSD371" s="678"/>
      <c r="OSE371" s="678"/>
      <c r="OSF371" s="678"/>
      <c r="OSG371" s="678"/>
      <c r="OSH371" s="678"/>
      <c r="OSI371" s="678"/>
      <c r="OSJ371" s="678"/>
      <c r="OSK371" s="678"/>
      <c r="OSL371" s="678"/>
      <c r="OSM371" s="678"/>
      <c r="OSN371" s="678"/>
      <c r="OSO371" s="678"/>
      <c r="OSP371" s="678"/>
      <c r="OSQ371" s="678"/>
      <c r="OSR371" s="678"/>
      <c r="OSS371" s="678"/>
      <c r="OST371" s="678"/>
      <c r="OSU371" s="678"/>
      <c r="OSV371" s="678"/>
      <c r="OSW371" s="678"/>
      <c r="OSX371" s="678"/>
      <c r="OSY371" s="678"/>
      <c r="OSZ371" s="678"/>
      <c r="OTA371" s="678"/>
      <c r="OTB371" s="678"/>
      <c r="OTC371" s="678"/>
      <c r="OTD371" s="678"/>
      <c r="OTE371" s="678"/>
      <c r="OTF371" s="678"/>
      <c r="OTG371" s="678"/>
      <c r="OTH371" s="678"/>
      <c r="OTI371" s="678"/>
      <c r="OTJ371" s="678"/>
      <c r="OTK371" s="678"/>
      <c r="OTL371" s="678"/>
      <c r="OTM371" s="678"/>
      <c r="OTN371" s="678"/>
      <c r="OTO371" s="678"/>
      <c r="OTP371" s="678"/>
      <c r="OTQ371" s="678"/>
      <c r="OTR371" s="678"/>
      <c r="OTS371" s="678"/>
      <c r="OTT371" s="678"/>
      <c r="OTU371" s="678"/>
      <c r="OTV371" s="678"/>
      <c r="OTW371" s="678"/>
      <c r="OTX371" s="678"/>
      <c r="OTY371" s="678"/>
      <c r="OTZ371" s="678"/>
      <c r="OUA371" s="678"/>
      <c r="OUB371" s="678"/>
      <c r="OUC371" s="678"/>
      <c r="OUD371" s="678"/>
      <c r="OUE371" s="678"/>
      <c r="OUF371" s="678"/>
      <c r="OUG371" s="678"/>
      <c r="OUH371" s="678"/>
      <c r="OUI371" s="678"/>
      <c r="OUJ371" s="678"/>
      <c r="OUK371" s="678"/>
      <c r="OUL371" s="678"/>
      <c r="OUM371" s="678"/>
      <c r="OUN371" s="678"/>
      <c r="OUO371" s="678"/>
      <c r="OUP371" s="678"/>
      <c r="OUQ371" s="678"/>
      <c r="OUR371" s="678"/>
      <c r="OUS371" s="678"/>
      <c r="OUT371" s="678"/>
      <c r="OUU371" s="678"/>
      <c r="OUV371" s="678"/>
      <c r="OUW371" s="678"/>
      <c r="OUX371" s="678"/>
      <c r="OUY371" s="678"/>
      <c r="OUZ371" s="678"/>
      <c r="OVA371" s="678"/>
      <c r="OVB371" s="678"/>
      <c r="OVC371" s="678"/>
      <c r="OVD371" s="678"/>
      <c r="OVE371" s="678"/>
      <c r="OVF371" s="678"/>
      <c r="OVG371" s="678"/>
      <c r="OVH371" s="678"/>
      <c r="OVI371" s="678"/>
      <c r="OVJ371" s="678"/>
      <c r="OVK371" s="678"/>
      <c r="OVL371" s="678"/>
      <c r="OVM371" s="678"/>
      <c r="OVN371" s="678"/>
      <c r="OVO371" s="678"/>
      <c r="OVP371" s="678"/>
      <c r="OVQ371" s="678"/>
      <c r="OVR371" s="678"/>
      <c r="OVS371" s="678"/>
      <c r="OVT371" s="678"/>
      <c r="OVU371" s="678"/>
      <c r="OVV371" s="678"/>
      <c r="OVW371" s="678"/>
      <c r="OVX371" s="678"/>
      <c r="OVY371" s="678"/>
      <c r="OVZ371" s="678"/>
      <c r="OWA371" s="678"/>
      <c r="OWB371" s="678"/>
      <c r="OWC371" s="678"/>
      <c r="OWD371" s="678"/>
      <c r="OWE371" s="678"/>
      <c r="OWF371" s="678"/>
      <c r="OWG371" s="678"/>
      <c r="OWH371" s="678"/>
      <c r="OWI371" s="678"/>
      <c r="OWJ371" s="678"/>
      <c r="OWK371" s="678"/>
      <c r="OWL371" s="678"/>
      <c r="OWM371" s="678"/>
      <c r="OWN371" s="678"/>
      <c r="OWO371" s="678"/>
      <c r="OWP371" s="678"/>
      <c r="OWQ371" s="678"/>
      <c r="OWR371" s="678"/>
      <c r="OWS371" s="678"/>
      <c r="OWT371" s="678"/>
      <c r="OWU371" s="678"/>
      <c r="OWV371" s="678"/>
      <c r="OWW371" s="678"/>
      <c r="OWX371" s="678"/>
      <c r="OWY371" s="678"/>
      <c r="OWZ371" s="678"/>
      <c r="OXA371" s="678"/>
      <c r="OXB371" s="678"/>
      <c r="OXC371" s="678"/>
      <c r="OXD371" s="678"/>
      <c r="OXE371" s="678"/>
      <c r="OXF371" s="678"/>
      <c r="OXG371" s="678"/>
      <c r="OXH371" s="678"/>
      <c r="OXI371" s="678"/>
      <c r="OXJ371" s="678"/>
      <c r="OXK371" s="678"/>
      <c r="OXL371" s="678"/>
      <c r="OXM371" s="678"/>
      <c r="OXN371" s="678"/>
      <c r="OXO371" s="678"/>
      <c r="OXP371" s="678"/>
      <c r="OXQ371" s="678"/>
      <c r="OXR371" s="678"/>
      <c r="OXS371" s="678"/>
      <c r="OXT371" s="678"/>
      <c r="OXU371" s="678"/>
      <c r="OXV371" s="678"/>
      <c r="OXW371" s="678"/>
      <c r="OXX371" s="678"/>
      <c r="OXY371" s="678"/>
      <c r="OXZ371" s="678"/>
      <c r="OYA371" s="678"/>
      <c r="OYB371" s="678"/>
      <c r="OYC371" s="678"/>
      <c r="OYD371" s="678"/>
      <c r="OYE371" s="678"/>
      <c r="OYF371" s="678"/>
      <c r="OYG371" s="678"/>
      <c r="OYH371" s="678"/>
      <c r="OYI371" s="678"/>
      <c r="OYJ371" s="678"/>
      <c r="OYK371" s="678"/>
      <c r="OYL371" s="678"/>
      <c r="OYM371" s="678"/>
      <c r="OYN371" s="678"/>
      <c r="OYO371" s="678"/>
      <c r="OYP371" s="678"/>
      <c r="OYQ371" s="678"/>
      <c r="OYR371" s="678"/>
      <c r="OYS371" s="678"/>
      <c r="OYT371" s="678"/>
      <c r="OYU371" s="678"/>
      <c r="OYV371" s="678"/>
      <c r="OYW371" s="678"/>
      <c r="OYX371" s="678"/>
      <c r="OYY371" s="678"/>
      <c r="OYZ371" s="678"/>
      <c r="OZA371" s="678"/>
      <c r="OZB371" s="678"/>
      <c r="OZC371" s="678"/>
      <c r="OZD371" s="678"/>
      <c r="OZE371" s="678"/>
      <c r="OZF371" s="678"/>
      <c r="OZG371" s="678"/>
      <c r="OZH371" s="678"/>
      <c r="OZI371" s="678"/>
      <c r="OZJ371" s="678"/>
      <c r="OZK371" s="678"/>
      <c r="OZL371" s="678"/>
      <c r="OZM371" s="678"/>
      <c r="OZN371" s="678"/>
      <c r="OZO371" s="678"/>
      <c r="OZP371" s="678"/>
      <c r="OZQ371" s="678"/>
      <c r="OZR371" s="678"/>
      <c r="OZS371" s="678"/>
      <c r="OZT371" s="678"/>
      <c r="OZU371" s="678"/>
      <c r="OZV371" s="678"/>
      <c r="OZW371" s="678"/>
      <c r="OZX371" s="678"/>
      <c r="OZY371" s="678"/>
      <c r="OZZ371" s="678"/>
      <c r="PAA371" s="678"/>
      <c r="PAB371" s="678"/>
      <c r="PAC371" s="678"/>
      <c r="PAD371" s="678"/>
      <c r="PAE371" s="678"/>
      <c r="PAF371" s="678"/>
      <c r="PAG371" s="678"/>
      <c r="PAH371" s="678"/>
      <c r="PAI371" s="678"/>
      <c r="PAJ371" s="678"/>
      <c r="PAK371" s="678"/>
      <c r="PAL371" s="678"/>
      <c r="PAM371" s="678"/>
      <c r="PAN371" s="678"/>
      <c r="PAO371" s="678"/>
      <c r="PAP371" s="678"/>
      <c r="PAQ371" s="678"/>
      <c r="PAR371" s="678"/>
      <c r="PAS371" s="678"/>
      <c r="PAT371" s="678"/>
      <c r="PAU371" s="678"/>
      <c r="PAV371" s="678"/>
      <c r="PAW371" s="678"/>
      <c r="PAX371" s="678"/>
      <c r="PAY371" s="678"/>
      <c r="PAZ371" s="678"/>
      <c r="PBA371" s="678"/>
      <c r="PBB371" s="678"/>
      <c r="PBC371" s="678"/>
      <c r="PBD371" s="678"/>
      <c r="PBE371" s="678"/>
      <c r="PBF371" s="678"/>
      <c r="PBG371" s="678"/>
      <c r="PBH371" s="678"/>
      <c r="PBI371" s="678"/>
      <c r="PBJ371" s="678"/>
      <c r="PBK371" s="678"/>
      <c r="PBL371" s="678"/>
      <c r="PBM371" s="678"/>
      <c r="PBN371" s="678"/>
      <c r="PBO371" s="678"/>
      <c r="PBP371" s="678"/>
      <c r="PBQ371" s="678"/>
      <c r="PBR371" s="678"/>
      <c r="PBS371" s="678"/>
      <c r="PBT371" s="678"/>
      <c r="PBU371" s="678"/>
      <c r="PBV371" s="678"/>
      <c r="PBW371" s="678"/>
      <c r="PBX371" s="678"/>
      <c r="PBY371" s="678"/>
      <c r="PBZ371" s="678"/>
      <c r="PCA371" s="678"/>
      <c r="PCB371" s="678"/>
      <c r="PCC371" s="678"/>
      <c r="PCD371" s="678"/>
      <c r="PCE371" s="678"/>
      <c r="PCF371" s="678"/>
      <c r="PCG371" s="678"/>
      <c r="PCH371" s="678"/>
      <c r="PCI371" s="678"/>
      <c r="PCJ371" s="678"/>
      <c r="PCK371" s="678"/>
      <c r="PCL371" s="678"/>
      <c r="PCM371" s="678"/>
      <c r="PCN371" s="678"/>
      <c r="PCO371" s="678"/>
      <c r="PCP371" s="678"/>
      <c r="PCQ371" s="678"/>
      <c r="PCR371" s="678"/>
      <c r="PCS371" s="678"/>
      <c r="PCT371" s="678"/>
      <c r="PCU371" s="678"/>
      <c r="PCV371" s="678"/>
      <c r="PCW371" s="678"/>
      <c r="PCX371" s="678"/>
      <c r="PCY371" s="678"/>
      <c r="PCZ371" s="678"/>
      <c r="PDA371" s="678"/>
      <c r="PDB371" s="678"/>
      <c r="PDC371" s="678"/>
      <c r="PDD371" s="678"/>
      <c r="PDE371" s="678"/>
      <c r="PDF371" s="678"/>
      <c r="PDG371" s="678"/>
      <c r="PDH371" s="678"/>
      <c r="PDI371" s="678"/>
      <c r="PDJ371" s="678"/>
      <c r="PDK371" s="678"/>
      <c r="PDL371" s="678"/>
      <c r="PDM371" s="678"/>
      <c r="PDN371" s="678"/>
      <c r="PDO371" s="678"/>
      <c r="PDP371" s="678"/>
      <c r="PDQ371" s="678"/>
      <c r="PDR371" s="678"/>
      <c r="PDS371" s="678"/>
      <c r="PDT371" s="678"/>
      <c r="PDU371" s="678"/>
      <c r="PDV371" s="678"/>
      <c r="PDW371" s="678"/>
      <c r="PDX371" s="678"/>
      <c r="PDY371" s="678"/>
      <c r="PDZ371" s="678"/>
      <c r="PEA371" s="678"/>
      <c r="PEB371" s="678"/>
      <c r="PEC371" s="678"/>
      <c r="PED371" s="678"/>
      <c r="PEE371" s="678"/>
      <c r="PEF371" s="678"/>
      <c r="PEG371" s="678"/>
      <c r="PEH371" s="678"/>
      <c r="PEI371" s="678"/>
      <c r="PEJ371" s="678"/>
      <c r="PEK371" s="678"/>
      <c r="PEL371" s="678"/>
      <c r="PEM371" s="678"/>
      <c r="PEN371" s="678"/>
      <c r="PEO371" s="678"/>
      <c r="PEP371" s="678"/>
      <c r="PEQ371" s="678"/>
      <c r="PER371" s="678"/>
      <c r="PES371" s="678"/>
      <c r="PET371" s="678"/>
      <c r="PEU371" s="678"/>
      <c r="PEV371" s="678"/>
      <c r="PEW371" s="678"/>
      <c r="PEX371" s="678"/>
      <c r="PEY371" s="678"/>
      <c r="PEZ371" s="678"/>
      <c r="PFA371" s="678"/>
      <c r="PFB371" s="678"/>
      <c r="PFC371" s="678"/>
      <c r="PFD371" s="678"/>
      <c r="PFE371" s="678"/>
      <c r="PFF371" s="678"/>
      <c r="PFG371" s="678"/>
      <c r="PFH371" s="678"/>
      <c r="PFI371" s="678"/>
      <c r="PFJ371" s="678"/>
      <c r="PFK371" s="678"/>
      <c r="PFL371" s="678"/>
      <c r="PFM371" s="678"/>
      <c r="PFN371" s="678"/>
      <c r="PFO371" s="678"/>
      <c r="PFP371" s="678"/>
      <c r="PFQ371" s="678"/>
      <c r="PFR371" s="678"/>
      <c r="PFS371" s="678"/>
      <c r="PFT371" s="678"/>
      <c r="PFU371" s="678"/>
      <c r="PFV371" s="678"/>
      <c r="PFW371" s="678"/>
      <c r="PFX371" s="678"/>
      <c r="PFY371" s="678"/>
      <c r="PFZ371" s="678"/>
      <c r="PGA371" s="678"/>
      <c r="PGB371" s="678"/>
      <c r="PGC371" s="678"/>
      <c r="PGD371" s="678"/>
      <c r="PGE371" s="678"/>
      <c r="PGF371" s="678"/>
      <c r="PGG371" s="678"/>
      <c r="PGH371" s="678"/>
      <c r="PGI371" s="678"/>
      <c r="PGJ371" s="678"/>
      <c r="PGK371" s="678"/>
      <c r="PGL371" s="678"/>
      <c r="PGM371" s="678"/>
      <c r="PGN371" s="678"/>
      <c r="PGO371" s="678"/>
      <c r="PGP371" s="678"/>
      <c r="PGQ371" s="678"/>
      <c r="PGR371" s="678"/>
      <c r="PGS371" s="678"/>
      <c r="PGT371" s="678"/>
      <c r="PGU371" s="678"/>
      <c r="PGV371" s="678"/>
      <c r="PGW371" s="678"/>
      <c r="PGX371" s="678"/>
      <c r="PGY371" s="678"/>
      <c r="PGZ371" s="678"/>
      <c r="PHA371" s="678"/>
      <c r="PHB371" s="678"/>
      <c r="PHC371" s="678"/>
      <c r="PHD371" s="678"/>
      <c r="PHE371" s="678"/>
      <c r="PHF371" s="678"/>
      <c r="PHG371" s="678"/>
      <c r="PHH371" s="678"/>
      <c r="PHI371" s="678"/>
      <c r="PHJ371" s="678"/>
      <c r="PHK371" s="678"/>
      <c r="PHL371" s="678"/>
      <c r="PHM371" s="678"/>
      <c r="PHN371" s="678"/>
      <c r="PHO371" s="678"/>
      <c r="PHP371" s="678"/>
      <c r="PHQ371" s="678"/>
      <c r="PHR371" s="678"/>
      <c r="PHS371" s="678"/>
      <c r="PHT371" s="678"/>
      <c r="PHU371" s="678"/>
      <c r="PHV371" s="678"/>
      <c r="PHW371" s="678"/>
      <c r="PHX371" s="678"/>
      <c r="PHY371" s="678"/>
      <c r="PHZ371" s="678"/>
      <c r="PIA371" s="678"/>
      <c r="PIB371" s="678"/>
      <c r="PIC371" s="678"/>
      <c r="PID371" s="678"/>
      <c r="PIE371" s="678"/>
      <c r="PIF371" s="678"/>
      <c r="PIG371" s="678"/>
      <c r="PIH371" s="678"/>
      <c r="PII371" s="678"/>
      <c r="PIJ371" s="678"/>
      <c r="PIK371" s="678"/>
      <c r="PIL371" s="678"/>
      <c r="PIM371" s="678"/>
      <c r="PIN371" s="678"/>
      <c r="PIO371" s="678"/>
      <c r="PIP371" s="678"/>
      <c r="PIQ371" s="678"/>
      <c r="PIR371" s="678"/>
      <c r="PIS371" s="678"/>
      <c r="PIT371" s="678"/>
      <c r="PIU371" s="678"/>
      <c r="PIV371" s="678"/>
      <c r="PIW371" s="678"/>
      <c r="PIX371" s="678"/>
      <c r="PIY371" s="678"/>
      <c r="PIZ371" s="678"/>
      <c r="PJA371" s="678"/>
      <c r="PJB371" s="678"/>
      <c r="PJC371" s="678"/>
      <c r="PJD371" s="678"/>
      <c r="PJE371" s="678"/>
      <c r="PJF371" s="678"/>
      <c r="PJG371" s="678"/>
      <c r="PJH371" s="678"/>
      <c r="PJI371" s="678"/>
      <c r="PJJ371" s="678"/>
      <c r="PJK371" s="678"/>
      <c r="PJL371" s="678"/>
      <c r="PJM371" s="678"/>
      <c r="PJN371" s="678"/>
      <c r="PJO371" s="678"/>
      <c r="PJP371" s="678"/>
      <c r="PJQ371" s="678"/>
      <c r="PJR371" s="678"/>
      <c r="PJS371" s="678"/>
      <c r="PJT371" s="678"/>
      <c r="PJU371" s="678"/>
      <c r="PJV371" s="678"/>
      <c r="PJW371" s="678"/>
      <c r="PJX371" s="678"/>
      <c r="PJY371" s="678"/>
      <c r="PJZ371" s="678"/>
      <c r="PKA371" s="678"/>
      <c r="PKB371" s="678"/>
      <c r="PKC371" s="678"/>
      <c r="PKD371" s="678"/>
      <c r="PKE371" s="678"/>
      <c r="PKF371" s="678"/>
      <c r="PKG371" s="678"/>
      <c r="PKH371" s="678"/>
      <c r="PKI371" s="678"/>
      <c r="PKJ371" s="678"/>
      <c r="PKK371" s="678"/>
      <c r="PKL371" s="678"/>
      <c r="PKM371" s="678"/>
      <c r="PKN371" s="678"/>
      <c r="PKO371" s="678"/>
      <c r="PKP371" s="678"/>
      <c r="PKQ371" s="678"/>
      <c r="PKR371" s="678"/>
      <c r="PKS371" s="678"/>
      <c r="PKT371" s="678"/>
      <c r="PKU371" s="678"/>
      <c r="PKV371" s="678"/>
      <c r="PKW371" s="678"/>
      <c r="PKX371" s="678"/>
      <c r="PKY371" s="678"/>
      <c r="PKZ371" s="678"/>
      <c r="PLA371" s="678"/>
      <c r="PLB371" s="678"/>
      <c r="PLC371" s="678"/>
      <c r="PLD371" s="678"/>
      <c r="PLE371" s="678"/>
      <c r="PLF371" s="678"/>
      <c r="PLG371" s="678"/>
      <c r="PLH371" s="678"/>
      <c r="PLI371" s="678"/>
      <c r="PLJ371" s="678"/>
      <c r="PLK371" s="678"/>
      <c r="PLL371" s="678"/>
      <c r="PLM371" s="678"/>
      <c r="PLN371" s="678"/>
      <c r="PLO371" s="678"/>
      <c r="PLP371" s="678"/>
      <c r="PLQ371" s="678"/>
      <c r="PLR371" s="678"/>
      <c r="PLS371" s="678"/>
      <c r="PLT371" s="678"/>
      <c r="PLU371" s="678"/>
      <c r="PLV371" s="678"/>
      <c r="PLW371" s="678"/>
      <c r="PLX371" s="678"/>
      <c r="PLY371" s="678"/>
      <c r="PLZ371" s="678"/>
      <c r="PMA371" s="678"/>
      <c r="PMB371" s="678"/>
      <c r="PMC371" s="678"/>
      <c r="PMD371" s="678"/>
      <c r="PME371" s="678"/>
      <c r="PMF371" s="678"/>
      <c r="PMG371" s="678"/>
      <c r="PMH371" s="678"/>
      <c r="PMI371" s="678"/>
      <c r="PMJ371" s="678"/>
      <c r="PMK371" s="678"/>
      <c r="PML371" s="678"/>
      <c r="PMM371" s="678"/>
      <c r="PMN371" s="678"/>
      <c r="PMO371" s="678"/>
      <c r="PMP371" s="678"/>
      <c r="PMQ371" s="678"/>
      <c r="PMR371" s="678"/>
      <c r="PMS371" s="678"/>
      <c r="PMT371" s="678"/>
      <c r="PMU371" s="678"/>
      <c r="PMV371" s="678"/>
      <c r="PMW371" s="678"/>
      <c r="PMX371" s="678"/>
      <c r="PMY371" s="678"/>
      <c r="PMZ371" s="678"/>
      <c r="PNA371" s="678"/>
      <c r="PNB371" s="678"/>
      <c r="PNC371" s="678"/>
      <c r="PND371" s="678"/>
      <c r="PNE371" s="678"/>
      <c r="PNF371" s="678"/>
      <c r="PNG371" s="678"/>
      <c r="PNH371" s="678"/>
      <c r="PNI371" s="678"/>
      <c r="PNJ371" s="678"/>
      <c r="PNK371" s="678"/>
      <c r="PNL371" s="678"/>
      <c r="PNM371" s="678"/>
      <c r="PNN371" s="678"/>
      <c r="PNO371" s="678"/>
      <c r="PNP371" s="678"/>
      <c r="PNQ371" s="678"/>
      <c r="PNR371" s="678"/>
      <c r="PNS371" s="678"/>
      <c r="PNT371" s="678"/>
      <c r="PNU371" s="678"/>
      <c r="PNV371" s="678"/>
      <c r="PNW371" s="678"/>
      <c r="PNX371" s="678"/>
      <c r="PNY371" s="678"/>
      <c r="PNZ371" s="678"/>
      <c r="POA371" s="678"/>
      <c r="POB371" s="678"/>
      <c r="POC371" s="678"/>
      <c r="POD371" s="678"/>
      <c r="POE371" s="678"/>
      <c r="POF371" s="678"/>
      <c r="POG371" s="678"/>
      <c r="POH371" s="678"/>
      <c r="POI371" s="678"/>
      <c r="POJ371" s="678"/>
      <c r="POK371" s="678"/>
      <c r="POL371" s="678"/>
      <c r="POM371" s="678"/>
      <c r="PON371" s="678"/>
      <c r="POO371" s="678"/>
      <c r="POP371" s="678"/>
      <c r="POQ371" s="678"/>
      <c r="POR371" s="678"/>
      <c r="POS371" s="678"/>
      <c r="POT371" s="678"/>
      <c r="POU371" s="678"/>
      <c r="POV371" s="678"/>
      <c r="POW371" s="678"/>
      <c r="POX371" s="678"/>
      <c r="POY371" s="678"/>
      <c r="POZ371" s="678"/>
      <c r="PPA371" s="678"/>
      <c r="PPB371" s="678"/>
      <c r="PPC371" s="678"/>
      <c r="PPD371" s="678"/>
      <c r="PPE371" s="678"/>
      <c r="PPF371" s="678"/>
      <c r="PPG371" s="678"/>
      <c r="PPH371" s="678"/>
      <c r="PPI371" s="678"/>
      <c r="PPJ371" s="678"/>
      <c r="PPK371" s="678"/>
      <c r="PPL371" s="678"/>
      <c r="PPM371" s="678"/>
      <c r="PPN371" s="678"/>
      <c r="PPO371" s="678"/>
      <c r="PPP371" s="678"/>
      <c r="PPQ371" s="678"/>
      <c r="PPR371" s="678"/>
      <c r="PPS371" s="678"/>
      <c r="PPT371" s="678"/>
      <c r="PPU371" s="678"/>
      <c r="PPV371" s="678"/>
      <c r="PPW371" s="678"/>
      <c r="PPX371" s="678"/>
      <c r="PPY371" s="678"/>
      <c r="PPZ371" s="678"/>
      <c r="PQA371" s="678"/>
      <c r="PQB371" s="678"/>
      <c r="PQC371" s="678"/>
      <c r="PQD371" s="678"/>
      <c r="PQE371" s="678"/>
      <c r="PQF371" s="678"/>
      <c r="PQG371" s="678"/>
      <c r="PQH371" s="678"/>
      <c r="PQI371" s="678"/>
      <c r="PQJ371" s="678"/>
      <c r="PQK371" s="678"/>
      <c r="PQL371" s="678"/>
      <c r="PQM371" s="678"/>
      <c r="PQN371" s="678"/>
      <c r="PQO371" s="678"/>
      <c r="PQP371" s="678"/>
      <c r="PQQ371" s="678"/>
      <c r="PQR371" s="678"/>
      <c r="PQS371" s="678"/>
      <c r="PQT371" s="678"/>
      <c r="PQU371" s="678"/>
      <c r="PQV371" s="678"/>
      <c r="PQW371" s="678"/>
      <c r="PQX371" s="678"/>
      <c r="PQY371" s="678"/>
      <c r="PQZ371" s="678"/>
      <c r="PRA371" s="678"/>
      <c r="PRB371" s="678"/>
      <c r="PRC371" s="678"/>
      <c r="PRD371" s="678"/>
      <c r="PRE371" s="678"/>
      <c r="PRF371" s="678"/>
      <c r="PRG371" s="678"/>
      <c r="PRH371" s="678"/>
      <c r="PRI371" s="678"/>
      <c r="PRJ371" s="678"/>
      <c r="PRK371" s="678"/>
      <c r="PRL371" s="678"/>
      <c r="PRM371" s="678"/>
      <c r="PRN371" s="678"/>
      <c r="PRO371" s="678"/>
      <c r="PRP371" s="678"/>
      <c r="PRQ371" s="678"/>
      <c r="PRR371" s="678"/>
      <c r="PRS371" s="678"/>
      <c r="PRT371" s="678"/>
      <c r="PRU371" s="678"/>
      <c r="PRV371" s="678"/>
      <c r="PRW371" s="678"/>
      <c r="PRX371" s="678"/>
      <c r="PRY371" s="678"/>
      <c r="PRZ371" s="678"/>
      <c r="PSA371" s="678"/>
      <c r="PSB371" s="678"/>
      <c r="PSC371" s="678"/>
      <c r="PSD371" s="678"/>
      <c r="PSE371" s="678"/>
      <c r="PSF371" s="678"/>
      <c r="PSG371" s="678"/>
      <c r="PSH371" s="678"/>
      <c r="PSI371" s="678"/>
      <c r="PSJ371" s="678"/>
      <c r="PSK371" s="678"/>
      <c r="PSL371" s="678"/>
      <c r="PSM371" s="678"/>
      <c r="PSN371" s="678"/>
      <c r="PSO371" s="678"/>
      <c r="PSP371" s="678"/>
      <c r="PSQ371" s="678"/>
      <c r="PSR371" s="678"/>
      <c r="PSS371" s="678"/>
      <c r="PST371" s="678"/>
      <c r="PSU371" s="678"/>
      <c r="PSV371" s="678"/>
      <c r="PSW371" s="678"/>
      <c r="PSX371" s="678"/>
      <c r="PSY371" s="678"/>
      <c r="PSZ371" s="678"/>
      <c r="PTA371" s="678"/>
      <c r="PTB371" s="678"/>
      <c r="PTC371" s="678"/>
      <c r="PTD371" s="678"/>
      <c r="PTE371" s="678"/>
      <c r="PTF371" s="678"/>
      <c r="PTG371" s="678"/>
      <c r="PTH371" s="678"/>
      <c r="PTI371" s="678"/>
      <c r="PTJ371" s="678"/>
      <c r="PTK371" s="678"/>
      <c r="PTL371" s="678"/>
      <c r="PTM371" s="678"/>
      <c r="PTN371" s="678"/>
      <c r="PTO371" s="678"/>
      <c r="PTP371" s="678"/>
      <c r="PTQ371" s="678"/>
      <c r="PTR371" s="678"/>
      <c r="PTS371" s="678"/>
      <c r="PTT371" s="678"/>
      <c r="PTU371" s="678"/>
      <c r="PTV371" s="678"/>
      <c r="PTW371" s="678"/>
      <c r="PTX371" s="678"/>
      <c r="PTY371" s="678"/>
      <c r="PTZ371" s="678"/>
      <c r="PUA371" s="678"/>
      <c r="PUB371" s="678"/>
      <c r="PUC371" s="678"/>
      <c r="PUD371" s="678"/>
      <c r="PUE371" s="678"/>
      <c r="PUF371" s="678"/>
      <c r="PUG371" s="678"/>
      <c r="PUH371" s="678"/>
      <c r="PUI371" s="678"/>
      <c r="PUJ371" s="678"/>
      <c r="PUK371" s="678"/>
      <c r="PUL371" s="678"/>
      <c r="PUM371" s="678"/>
      <c r="PUN371" s="678"/>
      <c r="PUO371" s="678"/>
      <c r="PUP371" s="678"/>
      <c r="PUQ371" s="678"/>
      <c r="PUR371" s="678"/>
      <c r="PUS371" s="678"/>
      <c r="PUT371" s="678"/>
      <c r="PUU371" s="678"/>
      <c r="PUV371" s="678"/>
      <c r="PUW371" s="678"/>
      <c r="PUX371" s="678"/>
      <c r="PUY371" s="678"/>
      <c r="PUZ371" s="678"/>
      <c r="PVA371" s="678"/>
      <c r="PVB371" s="678"/>
      <c r="PVC371" s="678"/>
      <c r="PVD371" s="678"/>
      <c r="PVE371" s="678"/>
      <c r="PVF371" s="678"/>
      <c r="PVG371" s="678"/>
      <c r="PVH371" s="678"/>
      <c r="PVI371" s="678"/>
      <c r="PVJ371" s="678"/>
      <c r="PVK371" s="678"/>
      <c r="PVL371" s="678"/>
      <c r="PVM371" s="678"/>
      <c r="PVN371" s="678"/>
      <c r="PVO371" s="678"/>
      <c r="PVP371" s="678"/>
      <c r="PVQ371" s="678"/>
      <c r="PVR371" s="678"/>
      <c r="PVS371" s="678"/>
      <c r="PVT371" s="678"/>
      <c r="PVU371" s="678"/>
      <c r="PVV371" s="678"/>
      <c r="PVW371" s="678"/>
      <c r="PVX371" s="678"/>
      <c r="PVY371" s="678"/>
      <c r="PVZ371" s="678"/>
      <c r="PWA371" s="678"/>
      <c r="PWB371" s="678"/>
      <c r="PWC371" s="678"/>
      <c r="PWD371" s="678"/>
      <c r="PWE371" s="678"/>
      <c r="PWF371" s="678"/>
      <c r="PWG371" s="678"/>
      <c r="PWH371" s="678"/>
      <c r="PWI371" s="678"/>
      <c r="PWJ371" s="678"/>
      <c r="PWK371" s="678"/>
      <c r="PWL371" s="678"/>
      <c r="PWM371" s="678"/>
      <c r="PWN371" s="678"/>
      <c r="PWO371" s="678"/>
      <c r="PWP371" s="678"/>
      <c r="PWQ371" s="678"/>
      <c r="PWR371" s="678"/>
      <c r="PWS371" s="678"/>
      <c r="PWT371" s="678"/>
      <c r="PWU371" s="678"/>
      <c r="PWV371" s="678"/>
      <c r="PWW371" s="678"/>
      <c r="PWX371" s="678"/>
      <c r="PWY371" s="678"/>
      <c r="PWZ371" s="678"/>
      <c r="PXA371" s="678"/>
      <c r="PXB371" s="678"/>
      <c r="PXC371" s="678"/>
      <c r="PXD371" s="678"/>
      <c r="PXE371" s="678"/>
      <c r="PXF371" s="678"/>
      <c r="PXG371" s="678"/>
      <c r="PXH371" s="678"/>
      <c r="PXI371" s="678"/>
      <c r="PXJ371" s="678"/>
      <c r="PXK371" s="678"/>
      <c r="PXL371" s="678"/>
      <c r="PXM371" s="678"/>
      <c r="PXN371" s="678"/>
      <c r="PXO371" s="678"/>
      <c r="PXP371" s="678"/>
      <c r="PXQ371" s="678"/>
      <c r="PXR371" s="678"/>
      <c r="PXS371" s="678"/>
      <c r="PXT371" s="678"/>
      <c r="PXU371" s="678"/>
      <c r="PXV371" s="678"/>
      <c r="PXW371" s="678"/>
      <c r="PXX371" s="678"/>
      <c r="PXY371" s="678"/>
      <c r="PXZ371" s="678"/>
      <c r="PYA371" s="678"/>
      <c r="PYB371" s="678"/>
      <c r="PYC371" s="678"/>
      <c r="PYD371" s="678"/>
      <c r="PYE371" s="678"/>
      <c r="PYF371" s="678"/>
      <c r="PYG371" s="678"/>
      <c r="PYH371" s="678"/>
      <c r="PYI371" s="678"/>
      <c r="PYJ371" s="678"/>
      <c r="PYK371" s="678"/>
      <c r="PYL371" s="678"/>
      <c r="PYM371" s="678"/>
      <c r="PYN371" s="678"/>
      <c r="PYO371" s="678"/>
      <c r="PYP371" s="678"/>
      <c r="PYQ371" s="678"/>
      <c r="PYR371" s="678"/>
      <c r="PYS371" s="678"/>
      <c r="PYT371" s="678"/>
      <c r="PYU371" s="678"/>
      <c r="PYV371" s="678"/>
      <c r="PYW371" s="678"/>
      <c r="PYX371" s="678"/>
      <c r="PYY371" s="678"/>
      <c r="PYZ371" s="678"/>
      <c r="PZA371" s="678"/>
      <c r="PZB371" s="678"/>
      <c r="PZC371" s="678"/>
      <c r="PZD371" s="678"/>
      <c r="PZE371" s="678"/>
      <c r="PZF371" s="678"/>
      <c r="PZG371" s="678"/>
      <c r="PZH371" s="678"/>
      <c r="PZI371" s="678"/>
      <c r="PZJ371" s="678"/>
      <c r="PZK371" s="678"/>
      <c r="PZL371" s="678"/>
      <c r="PZM371" s="678"/>
      <c r="PZN371" s="678"/>
      <c r="PZO371" s="678"/>
      <c r="PZP371" s="678"/>
      <c r="PZQ371" s="678"/>
      <c r="PZR371" s="678"/>
      <c r="PZS371" s="678"/>
      <c r="PZT371" s="678"/>
      <c r="PZU371" s="678"/>
      <c r="PZV371" s="678"/>
      <c r="PZW371" s="678"/>
      <c r="PZX371" s="678"/>
      <c r="PZY371" s="678"/>
      <c r="PZZ371" s="678"/>
      <c r="QAA371" s="678"/>
      <c r="QAB371" s="678"/>
      <c r="QAC371" s="678"/>
      <c r="QAD371" s="678"/>
      <c r="QAE371" s="678"/>
      <c r="QAF371" s="678"/>
      <c r="QAG371" s="678"/>
      <c r="QAH371" s="678"/>
      <c r="QAI371" s="678"/>
      <c r="QAJ371" s="678"/>
      <c r="QAK371" s="678"/>
      <c r="QAL371" s="678"/>
      <c r="QAM371" s="678"/>
      <c r="QAN371" s="678"/>
      <c r="QAO371" s="678"/>
      <c r="QAP371" s="678"/>
      <c r="QAQ371" s="678"/>
      <c r="QAR371" s="678"/>
      <c r="QAS371" s="678"/>
      <c r="QAT371" s="678"/>
      <c r="QAU371" s="678"/>
      <c r="QAV371" s="678"/>
      <c r="QAW371" s="678"/>
      <c r="QAX371" s="678"/>
      <c r="QAY371" s="678"/>
      <c r="QAZ371" s="678"/>
      <c r="QBA371" s="678"/>
      <c r="QBB371" s="678"/>
      <c r="QBC371" s="678"/>
      <c r="QBD371" s="678"/>
      <c r="QBE371" s="678"/>
      <c r="QBF371" s="678"/>
      <c r="QBG371" s="678"/>
      <c r="QBH371" s="678"/>
      <c r="QBI371" s="678"/>
      <c r="QBJ371" s="678"/>
      <c r="QBK371" s="678"/>
      <c r="QBL371" s="678"/>
      <c r="QBM371" s="678"/>
      <c r="QBN371" s="678"/>
      <c r="QBO371" s="678"/>
      <c r="QBP371" s="678"/>
      <c r="QBQ371" s="678"/>
      <c r="QBR371" s="678"/>
      <c r="QBS371" s="678"/>
      <c r="QBT371" s="678"/>
      <c r="QBU371" s="678"/>
      <c r="QBV371" s="678"/>
      <c r="QBW371" s="678"/>
      <c r="QBX371" s="678"/>
      <c r="QBY371" s="678"/>
      <c r="QBZ371" s="678"/>
      <c r="QCA371" s="678"/>
      <c r="QCB371" s="678"/>
      <c r="QCC371" s="678"/>
      <c r="QCD371" s="678"/>
      <c r="QCE371" s="678"/>
      <c r="QCF371" s="678"/>
      <c r="QCG371" s="678"/>
      <c r="QCH371" s="678"/>
      <c r="QCI371" s="678"/>
      <c r="QCJ371" s="678"/>
      <c r="QCK371" s="678"/>
      <c r="QCL371" s="678"/>
      <c r="QCM371" s="678"/>
      <c r="QCN371" s="678"/>
      <c r="QCO371" s="678"/>
      <c r="QCP371" s="678"/>
      <c r="QCQ371" s="678"/>
      <c r="QCR371" s="678"/>
      <c r="QCS371" s="678"/>
      <c r="QCT371" s="678"/>
      <c r="QCU371" s="678"/>
      <c r="QCV371" s="678"/>
      <c r="QCW371" s="678"/>
      <c r="QCX371" s="678"/>
      <c r="QCY371" s="678"/>
      <c r="QCZ371" s="678"/>
      <c r="QDA371" s="678"/>
      <c r="QDB371" s="678"/>
      <c r="QDC371" s="678"/>
      <c r="QDD371" s="678"/>
      <c r="QDE371" s="678"/>
      <c r="QDF371" s="678"/>
      <c r="QDG371" s="678"/>
      <c r="QDH371" s="678"/>
      <c r="QDI371" s="678"/>
      <c r="QDJ371" s="678"/>
      <c r="QDK371" s="678"/>
      <c r="QDL371" s="678"/>
      <c r="QDM371" s="678"/>
      <c r="QDN371" s="678"/>
      <c r="QDO371" s="678"/>
      <c r="QDP371" s="678"/>
      <c r="QDQ371" s="678"/>
      <c r="QDR371" s="678"/>
      <c r="QDS371" s="678"/>
      <c r="QDT371" s="678"/>
      <c r="QDU371" s="678"/>
      <c r="QDV371" s="678"/>
      <c r="QDW371" s="678"/>
      <c r="QDX371" s="678"/>
      <c r="QDY371" s="678"/>
      <c r="QDZ371" s="678"/>
      <c r="QEA371" s="678"/>
      <c r="QEB371" s="678"/>
      <c r="QEC371" s="678"/>
      <c r="QED371" s="678"/>
      <c r="QEE371" s="678"/>
      <c r="QEF371" s="678"/>
      <c r="QEG371" s="678"/>
      <c r="QEH371" s="678"/>
      <c r="QEI371" s="678"/>
      <c r="QEJ371" s="678"/>
      <c r="QEK371" s="678"/>
      <c r="QEL371" s="678"/>
      <c r="QEM371" s="678"/>
      <c r="QEN371" s="678"/>
      <c r="QEO371" s="678"/>
      <c r="QEP371" s="678"/>
      <c r="QEQ371" s="678"/>
      <c r="QER371" s="678"/>
      <c r="QES371" s="678"/>
      <c r="QET371" s="678"/>
      <c r="QEU371" s="678"/>
      <c r="QEV371" s="678"/>
      <c r="QEW371" s="678"/>
      <c r="QEX371" s="678"/>
      <c r="QEY371" s="678"/>
      <c r="QEZ371" s="678"/>
      <c r="QFA371" s="678"/>
      <c r="QFB371" s="678"/>
      <c r="QFC371" s="678"/>
      <c r="QFD371" s="678"/>
      <c r="QFE371" s="678"/>
      <c r="QFF371" s="678"/>
      <c r="QFG371" s="678"/>
      <c r="QFH371" s="678"/>
      <c r="QFI371" s="678"/>
      <c r="QFJ371" s="678"/>
      <c r="QFK371" s="678"/>
      <c r="QFL371" s="678"/>
      <c r="QFM371" s="678"/>
      <c r="QFN371" s="678"/>
      <c r="QFO371" s="678"/>
      <c r="QFP371" s="678"/>
      <c r="QFQ371" s="678"/>
      <c r="QFR371" s="678"/>
      <c r="QFS371" s="678"/>
      <c r="QFT371" s="678"/>
      <c r="QFU371" s="678"/>
      <c r="QFV371" s="678"/>
      <c r="QFW371" s="678"/>
      <c r="QFX371" s="678"/>
      <c r="QFY371" s="678"/>
      <c r="QFZ371" s="678"/>
      <c r="QGA371" s="678"/>
      <c r="QGB371" s="678"/>
      <c r="QGC371" s="678"/>
      <c r="QGD371" s="678"/>
      <c r="QGE371" s="678"/>
      <c r="QGF371" s="678"/>
      <c r="QGG371" s="678"/>
      <c r="QGH371" s="678"/>
      <c r="QGI371" s="678"/>
      <c r="QGJ371" s="678"/>
      <c r="QGK371" s="678"/>
      <c r="QGL371" s="678"/>
      <c r="QGM371" s="678"/>
      <c r="QGN371" s="678"/>
      <c r="QGO371" s="678"/>
      <c r="QGP371" s="678"/>
      <c r="QGQ371" s="678"/>
      <c r="QGR371" s="678"/>
      <c r="QGS371" s="678"/>
      <c r="QGT371" s="678"/>
      <c r="QGU371" s="678"/>
      <c r="QGV371" s="678"/>
      <c r="QGW371" s="678"/>
      <c r="QGX371" s="678"/>
      <c r="QGY371" s="678"/>
      <c r="QGZ371" s="678"/>
      <c r="QHA371" s="678"/>
      <c r="QHB371" s="678"/>
      <c r="QHC371" s="678"/>
      <c r="QHD371" s="678"/>
      <c r="QHE371" s="678"/>
      <c r="QHF371" s="678"/>
      <c r="QHG371" s="678"/>
      <c r="QHH371" s="678"/>
      <c r="QHI371" s="678"/>
      <c r="QHJ371" s="678"/>
      <c r="QHK371" s="678"/>
      <c r="QHL371" s="678"/>
      <c r="QHM371" s="678"/>
      <c r="QHN371" s="678"/>
      <c r="QHO371" s="678"/>
      <c r="QHP371" s="678"/>
      <c r="QHQ371" s="678"/>
      <c r="QHR371" s="678"/>
      <c r="QHS371" s="678"/>
      <c r="QHT371" s="678"/>
      <c r="QHU371" s="678"/>
      <c r="QHV371" s="678"/>
      <c r="QHW371" s="678"/>
      <c r="QHX371" s="678"/>
      <c r="QHY371" s="678"/>
      <c r="QHZ371" s="678"/>
      <c r="QIA371" s="678"/>
      <c r="QIB371" s="678"/>
      <c r="QIC371" s="678"/>
      <c r="QID371" s="678"/>
      <c r="QIE371" s="678"/>
      <c r="QIF371" s="678"/>
      <c r="QIG371" s="678"/>
      <c r="QIH371" s="678"/>
      <c r="QII371" s="678"/>
      <c r="QIJ371" s="678"/>
      <c r="QIK371" s="678"/>
      <c r="QIL371" s="678"/>
      <c r="QIM371" s="678"/>
      <c r="QIN371" s="678"/>
      <c r="QIO371" s="678"/>
      <c r="QIP371" s="678"/>
      <c r="QIQ371" s="678"/>
      <c r="QIR371" s="678"/>
      <c r="QIS371" s="678"/>
      <c r="QIT371" s="678"/>
      <c r="QIU371" s="678"/>
      <c r="QIV371" s="678"/>
      <c r="QIW371" s="678"/>
      <c r="QIX371" s="678"/>
      <c r="QIY371" s="678"/>
      <c r="QIZ371" s="678"/>
      <c r="QJA371" s="678"/>
      <c r="QJB371" s="678"/>
      <c r="QJC371" s="678"/>
      <c r="QJD371" s="678"/>
      <c r="QJE371" s="678"/>
      <c r="QJF371" s="678"/>
      <c r="QJG371" s="678"/>
      <c r="QJH371" s="678"/>
      <c r="QJI371" s="678"/>
      <c r="QJJ371" s="678"/>
      <c r="QJK371" s="678"/>
      <c r="QJL371" s="678"/>
      <c r="QJM371" s="678"/>
      <c r="QJN371" s="678"/>
      <c r="QJO371" s="678"/>
      <c r="QJP371" s="678"/>
      <c r="QJQ371" s="678"/>
      <c r="QJR371" s="678"/>
      <c r="QJS371" s="678"/>
      <c r="QJT371" s="678"/>
      <c r="QJU371" s="678"/>
      <c r="QJV371" s="678"/>
      <c r="QJW371" s="678"/>
      <c r="QJX371" s="678"/>
      <c r="QJY371" s="678"/>
      <c r="QJZ371" s="678"/>
      <c r="QKA371" s="678"/>
      <c r="QKB371" s="678"/>
      <c r="QKC371" s="678"/>
      <c r="QKD371" s="678"/>
      <c r="QKE371" s="678"/>
      <c r="QKF371" s="678"/>
      <c r="QKG371" s="678"/>
      <c r="QKH371" s="678"/>
      <c r="QKI371" s="678"/>
      <c r="QKJ371" s="678"/>
      <c r="QKK371" s="678"/>
      <c r="QKL371" s="678"/>
      <c r="QKM371" s="678"/>
      <c r="QKN371" s="678"/>
      <c r="QKO371" s="678"/>
      <c r="QKP371" s="678"/>
      <c r="QKQ371" s="678"/>
      <c r="QKR371" s="678"/>
      <c r="QKS371" s="678"/>
      <c r="QKT371" s="678"/>
      <c r="QKU371" s="678"/>
      <c r="QKV371" s="678"/>
      <c r="QKW371" s="678"/>
      <c r="QKX371" s="678"/>
      <c r="QKY371" s="678"/>
      <c r="QKZ371" s="678"/>
      <c r="QLA371" s="678"/>
      <c r="QLB371" s="678"/>
      <c r="QLC371" s="678"/>
      <c r="QLD371" s="678"/>
      <c r="QLE371" s="678"/>
      <c r="QLF371" s="678"/>
      <c r="QLG371" s="678"/>
      <c r="QLH371" s="678"/>
      <c r="QLI371" s="678"/>
      <c r="QLJ371" s="678"/>
      <c r="QLK371" s="678"/>
      <c r="QLL371" s="678"/>
      <c r="QLM371" s="678"/>
      <c r="QLN371" s="678"/>
      <c r="QLO371" s="678"/>
      <c r="QLP371" s="678"/>
      <c r="QLQ371" s="678"/>
      <c r="QLR371" s="678"/>
      <c r="QLS371" s="678"/>
      <c r="QLT371" s="678"/>
      <c r="QLU371" s="678"/>
      <c r="QLV371" s="678"/>
      <c r="QLW371" s="678"/>
      <c r="QLX371" s="678"/>
      <c r="QLY371" s="678"/>
      <c r="QLZ371" s="678"/>
      <c r="QMA371" s="678"/>
      <c r="QMB371" s="678"/>
      <c r="QMC371" s="678"/>
      <c r="QMD371" s="678"/>
      <c r="QME371" s="678"/>
      <c r="QMF371" s="678"/>
      <c r="QMG371" s="678"/>
      <c r="QMH371" s="678"/>
      <c r="QMI371" s="678"/>
      <c r="QMJ371" s="678"/>
      <c r="QMK371" s="678"/>
      <c r="QML371" s="678"/>
      <c r="QMM371" s="678"/>
      <c r="QMN371" s="678"/>
      <c r="QMO371" s="678"/>
      <c r="QMP371" s="678"/>
      <c r="QMQ371" s="678"/>
      <c r="QMR371" s="678"/>
      <c r="QMS371" s="678"/>
      <c r="QMT371" s="678"/>
      <c r="QMU371" s="678"/>
      <c r="QMV371" s="678"/>
      <c r="QMW371" s="678"/>
      <c r="QMX371" s="678"/>
      <c r="QMY371" s="678"/>
      <c r="QMZ371" s="678"/>
      <c r="QNA371" s="678"/>
      <c r="QNB371" s="678"/>
      <c r="QNC371" s="678"/>
      <c r="QND371" s="678"/>
      <c r="QNE371" s="678"/>
      <c r="QNF371" s="678"/>
      <c r="QNG371" s="678"/>
      <c r="QNH371" s="678"/>
      <c r="QNI371" s="678"/>
      <c r="QNJ371" s="678"/>
      <c r="QNK371" s="678"/>
      <c r="QNL371" s="678"/>
      <c r="QNM371" s="678"/>
      <c r="QNN371" s="678"/>
      <c r="QNO371" s="678"/>
      <c r="QNP371" s="678"/>
      <c r="QNQ371" s="678"/>
      <c r="QNR371" s="678"/>
      <c r="QNS371" s="678"/>
      <c r="QNT371" s="678"/>
      <c r="QNU371" s="678"/>
      <c r="QNV371" s="678"/>
      <c r="QNW371" s="678"/>
      <c r="QNX371" s="678"/>
      <c r="QNY371" s="678"/>
      <c r="QNZ371" s="678"/>
      <c r="QOA371" s="678"/>
      <c r="QOB371" s="678"/>
      <c r="QOC371" s="678"/>
      <c r="QOD371" s="678"/>
      <c r="QOE371" s="678"/>
      <c r="QOF371" s="678"/>
      <c r="QOG371" s="678"/>
      <c r="QOH371" s="678"/>
      <c r="QOI371" s="678"/>
      <c r="QOJ371" s="678"/>
      <c r="QOK371" s="678"/>
      <c r="QOL371" s="678"/>
      <c r="QOM371" s="678"/>
      <c r="QON371" s="678"/>
      <c r="QOO371" s="678"/>
      <c r="QOP371" s="678"/>
      <c r="QOQ371" s="678"/>
      <c r="QOR371" s="678"/>
      <c r="QOS371" s="678"/>
      <c r="QOT371" s="678"/>
      <c r="QOU371" s="678"/>
      <c r="QOV371" s="678"/>
      <c r="QOW371" s="678"/>
      <c r="QOX371" s="678"/>
      <c r="QOY371" s="678"/>
      <c r="QOZ371" s="678"/>
      <c r="QPA371" s="678"/>
      <c r="QPB371" s="678"/>
      <c r="QPC371" s="678"/>
      <c r="QPD371" s="678"/>
      <c r="QPE371" s="678"/>
      <c r="QPF371" s="678"/>
      <c r="QPG371" s="678"/>
      <c r="QPH371" s="678"/>
      <c r="QPI371" s="678"/>
      <c r="QPJ371" s="678"/>
      <c r="QPK371" s="678"/>
      <c r="QPL371" s="678"/>
      <c r="QPM371" s="678"/>
      <c r="QPN371" s="678"/>
      <c r="QPO371" s="678"/>
      <c r="QPP371" s="678"/>
      <c r="QPQ371" s="678"/>
      <c r="QPR371" s="678"/>
      <c r="QPS371" s="678"/>
      <c r="QPT371" s="678"/>
      <c r="QPU371" s="678"/>
      <c r="QPV371" s="678"/>
      <c r="QPW371" s="678"/>
      <c r="QPX371" s="678"/>
      <c r="QPY371" s="678"/>
      <c r="QPZ371" s="678"/>
      <c r="QQA371" s="678"/>
      <c r="QQB371" s="678"/>
      <c r="QQC371" s="678"/>
      <c r="QQD371" s="678"/>
      <c r="QQE371" s="678"/>
      <c r="QQF371" s="678"/>
      <c r="QQG371" s="678"/>
      <c r="QQH371" s="678"/>
      <c r="QQI371" s="678"/>
      <c r="QQJ371" s="678"/>
      <c r="QQK371" s="678"/>
      <c r="QQL371" s="678"/>
      <c r="QQM371" s="678"/>
      <c r="QQN371" s="678"/>
      <c r="QQO371" s="678"/>
      <c r="QQP371" s="678"/>
      <c r="QQQ371" s="678"/>
      <c r="QQR371" s="678"/>
      <c r="QQS371" s="678"/>
      <c r="QQT371" s="678"/>
      <c r="QQU371" s="678"/>
      <c r="QQV371" s="678"/>
      <c r="QQW371" s="678"/>
      <c r="QQX371" s="678"/>
      <c r="QQY371" s="678"/>
      <c r="QQZ371" s="678"/>
      <c r="QRA371" s="678"/>
      <c r="QRB371" s="678"/>
      <c r="QRC371" s="678"/>
      <c r="QRD371" s="678"/>
      <c r="QRE371" s="678"/>
      <c r="QRF371" s="678"/>
      <c r="QRG371" s="678"/>
      <c r="QRH371" s="678"/>
      <c r="QRI371" s="678"/>
      <c r="QRJ371" s="678"/>
      <c r="QRK371" s="678"/>
      <c r="QRL371" s="678"/>
      <c r="QRM371" s="678"/>
      <c r="QRN371" s="678"/>
      <c r="QRO371" s="678"/>
      <c r="QRP371" s="678"/>
      <c r="QRQ371" s="678"/>
      <c r="QRR371" s="678"/>
      <c r="QRS371" s="678"/>
      <c r="QRT371" s="678"/>
      <c r="QRU371" s="678"/>
      <c r="QRV371" s="678"/>
      <c r="QRW371" s="678"/>
      <c r="QRX371" s="678"/>
      <c r="QRY371" s="678"/>
      <c r="QRZ371" s="678"/>
      <c r="QSA371" s="678"/>
      <c r="QSB371" s="678"/>
      <c r="QSC371" s="678"/>
      <c r="QSD371" s="678"/>
      <c r="QSE371" s="678"/>
      <c r="QSF371" s="678"/>
      <c r="QSG371" s="678"/>
      <c r="QSH371" s="678"/>
      <c r="QSI371" s="678"/>
      <c r="QSJ371" s="678"/>
      <c r="QSK371" s="678"/>
      <c r="QSL371" s="678"/>
      <c r="QSM371" s="678"/>
      <c r="QSN371" s="678"/>
      <c r="QSO371" s="678"/>
      <c r="QSP371" s="678"/>
      <c r="QSQ371" s="678"/>
      <c r="QSR371" s="678"/>
      <c r="QSS371" s="678"/>
      <c r="QST371" s="678"/>
      <c r="QSU371" s="678"/>
      <c r="QSV371" s="678"/>
      <c r="QSW371" s="678"/>
      <c r="QSX371" s="678"/>
      <c r="QSY371" s="678"/>
      <c r="QSZ371" s="678"/>
      <c r="QTA371" s="678"/>
      <c r="QTB371" s="678"/>
      <c r="QTC371" s="678"/>
      <c r="QTD371" s="678"/>
      <c r="QTE371" s="678"/>
      <c r="QTF371" s="678"/>
      <c r="QTG371" s="678"/>
      <c r="QTH371" s="678"/>
      <c r="QTI371" s="678"/>
      <c r="QTJ371" s="678"/>
      <c r="QTK371" s="678"/>
      <c r="QTL371" s="678"/>
      <c r="QTM371" s="678"/>
      <c r="QTN371" s="678"/>
      <c r="QTO371" s="678"/>
      <c r="QTP371" s="678"/>
      <c r="QTQ371" s="678"/>
      <c r="QTR371" s="678"/>
      <c r="QTS371" s="678"/>
      <c r="QTT371" s="678"/>
      <c r="QTU371" s="678"/>
      <c r="QTV371" s="678"/>
      <c r="QTW371" s="678"/>
      <c r="QTX371" s="678"/>
      <c r="QTY371" s="678"/>
      <c r="QTZ371" s="678"/>
      <c r="QUA371" s="678"/>
      <c r="QUB371" s="678"/>
      <c r="QUC371" s="678"/>
      <c r="QUD371" s="678"/>
      <c r="QUE371" s="678"/>
      <c r="QUF371" s="678"/>
      <c r="QUG371" s="678"/>
      <c r="QUH371" s="678"/>
      <c r="QUI371" s="678"/>
      <c r="QUJ371" s="678"/>
      <c r="QUK371" s="678"/>
      <c r="QUL371" s="678"/>
      <c r="QUM371" s="678"/>
      <c r="QUN371" s="678"/>
      <c r="QUO371" s="678"/>
      <c r="QUP371" s="678"/>
      <c r="QUQ371" s="678"/>
      <c r="QUR371" s="678"/>
      <c r="QUS371" s="678"/>
      <c r="QUT371" s="678"/>
      <c r="QUU371" s="678"/>
      <c r="QUV371" s="678"/>
      <c r="QUW371" s="678"/>
      <c r="QUX371" s="678"/>
      <c r="QUY371" s="678"/>
      <c r="QUZ371" s="678"/>
      <c r="QVA371" s="678"/>
      <c r="QVB371" s="678"/>
      <c r="QVC371" s="678"/>
      <c r="QVD371" s="678"/>
      <c r="QVE371" s="678"/>
      <c r="QVF371" s="678"/>
      <c r="QVG371" s="678"/>
      <c r="QVH371" s="678"/>
      <c r="QVI371" s="678"/>
      <c r="QVJ371" s="678"/>
      <c r="QVK371" s="678"/>
      <c r="QVL371" s="678"/>
      <c r="QVM371" s="678"/>
      <c r="QVN371" s="678"/>
      <c r="QVO371" s="678"/>
      <c r="QVP371" s="678"/>
      <c r="QVQ371" s="678"/>
      <c r="QVR371" s="678"/>
      <c r="QVS371" s="678"/>
      <c r="QVT371" s="678"/>
      <c r="QVU371" s="678"/>
      <c r="QVV371" s="678"/>
      <c r="QVW371" s="678"/>
      <c r="QVX371" s="678"/>
      <c r="QVY371" s="678"/>
      <c r="QVZ371" s="678"/>
      <c r="QWA371" s="678"/>
      <c r="QWB371" s="678"/>
      <c r="QWC371" s="678"/>
      <c r="QWD371" s="678"/>
      <c r="QWE371" s="678"/>
      <c r="QWF371" s="678"/>
      <c r="QWG371" s="678"/>
      <c r="QWH371" s="678"/>
      <c r="QWI371" s="678"/>
      <c r="QWJ371" s="678"/>
      <c r="QWK371" s="678"/>
      <c r="QWL371" s="678"/>
      <c r="QWM371" s="678"/>
      <c r="QWN371" s="678"/>
      <c r="QWO371" s="678"/>
      <c r="QWP371" s="678"/>
      <c r="QWQ371" s="678"/>
      <c r="QWR371" s="678"/>
      <c r="QWS371" s="678"/>
      <c r="QWT371" s="678"/>
      <c r="QWU371" s="678"/>
      <c r="QWV371" s="678"/>
      <c r="QWW371" s="678"/>
      <c r="QWX371" s="678"/>
      <c r="QWY371" s="678"/>
      <c r="QWZ371" s="678"/>
      <c r="QXA371" s="678"/>
      <c r="QXB371" s="678"/>
      <c r="QXC371" s="678"/>
      <c r="QXD371" s="678"/>
      <c r="QXE371" s="678"/>
      <c r="QXF371" s="678"/>
      <c r="QXG371" s="678"/>
      <c r="QXH371" s="678"/>
      <c r="QXI371" s="678"/>
      <c r="QXJ371" s="678"/>
      <c r="QXK371" s="678"/>
      <c r="QXL371" s="678"/>
      <c r="QXM371" s="678"/>
      <c r="QXN371" s="678"/>
      <c r="QXO371" s="678"/>
      <c r="QXP371" s="678"/>
      <c r="QXQ371" s="678"/>
      <c r="QXR371" s="678"/>
      <c r="QXS371" s="678"/>
      <c r="QXT371" s="678"/>
      <c r="QXU371" s="678"/>
      <c r="QXV371" s="678"/>
      <c r="QXW371" s="678"/>
      <c r="QXX371" s="678"/>
      <c r="QXY371" s="678"/>
      <c r="QXZ371" s="678"/>
      <c r="QYA371" s="678"/>
      <c r="QYB371" s="678"/>
      <c r="QYC371" s="678"/>
      <c r="QYD371" s="678"/>
      <c r="QYE371" s="678"/>
      <c r="QYF371" s="678"/>
      <c r="QYG371" s="678"/>
      <c r="QYH371" s="678"/>
      <c r="QYI371" s="678"/>
      <c r="QYJ371" s="678"/>
      <c r="QYK371" s="678"/>
      <c r="QYL371" s="678"/>
      <c r="QYM371" s="678"/>
      <c r="QYN371" s="678"/>
      <c r="QYO371" s="678"/>
      <c r="QYP371" s="678"/>
      <c r="QYQ371" s="678"/>
      <c r="QYR371" s="678"/>
      <c r="QYS371" s="678"/>
      <c r="QYT371" s="678"/>
      <c r="QYU371" s="678"/>
      <c r="QYV371" s="678"/>
      <c r="QYW371" s="678"/>
      <c r="QYX371" s="678"/>
      <c r="QYY371" s="678"/>
      <c r="QYZ371" s="678"/>
      <c r="QZA371" s="678"/>
      <c r="QZB371" s="678"/>
      <c r="QZC371" s="678"/>
      <c r="QZD371" s="678"/>
      <c r="QZE371" s="678"/>
      <c r="QZF371" s="678"/>
      <c r="QZG371" s="678"/>
      <c r="QZH371" s="678"/>
      <c r="QZI371" s="678"/>
      <c r="QZJ371" s="678"/>
      <c r="QZK371" s="678"/>
      <c r="QZL371" s="678"/>
      <c r="QZM371" s="678"/>
      <c r="QZN371" s="678"/>
      <c r="QZO371" s="678"/>
      <c r="QZP371" s="678"/>
      <c r="QZQ371" s="678"/>
      <c r="QZR371" s="678"/>
      <c r="QZS371" s="678"/>
      <c r="QZT371" s="678"/>
      <c r="QZU371" s="678"/>
      <c r="QZV371" s="678"/>
      <c r="QZW371" s="678"/>
      <c r="QZX371" s="678"/>
      <c r="QZY371" s="678"/>
      <c r="QZZ371" s="678"/>
      <c r="RAA371" s="678"/>
      <c r="RAB371" s="678"/>
      <c r="RAC371" s="678"/>
      <c r="RAD371" s="678"/>
      <c r="RAE371" s="678"/>
      <c r="RAF371" s="678"/>
      <c r="RAG371" s="678"/>
      <c r="RAH371" s="678"/>
      <c r="RAI371" s="678"/>
      <c r="RAJ371" s="678"/>
      <c r="RAK371" s="678"/>
      <c r="RAL371" s="678"/>
      <c r="RAM371" s="678"/>
      <c r="RAN371" s="678"/>
      <c r="RAO371" s="678"/>
      <c r="RAP371" s="678"/>
      <c r="RAQ371" s="678"/>
      <c r="RAR371" s="678"/>
      <c r="RAS371" s="678"/>
      <c r="RAT371" s="678"/>
      <c r="RAU371" s="678"/>
      <c r="RAV371" s="678"/>
      <c r="RAW371" s="678"/>
      <c r="RAX371" s="678"/>
      <c r="RAY371" s="678"/>
      <c r="RAZ371" s="678"/>
      <c r="RBA371" s="678"/>
      <c r="RBB371" s="678"/>
      <c r="RBC371" s="678"/>
      <c r="RBD371" s="678"/>
      <c r="RBE371" s="678"/>
      <c r="RBF371" s="678"/>
      <c r="RBG371" s="678"/>
      <c r="RBH371" s="678"/>
      <c r="RBI371" s="678"/>
      <c r="RBJ371" s="678"/>
      <c r="RBK371" s="678"/>
      <c r="RBL371" s="678"/>
      <c r="RBM371" s="678"/>
      <c r="RBN371" s="678"/>
      <c r="RBO371" s="678"/>
      <c r="RBP371" s="678"/>
      <c r="RBQ371" s="678"/>
      <c r="RBR371" s="678"/>
      <c r="RBS371" s="678"/>
      <c r="RBT371" s="678"/>
      <c r="RBU371" s="678"/>
      <c r="RBV371" s="678"/>
      <c r="RBW371" s="678"/>
      <c r="RBX371" s="678"/>
      <c r="RBY371" s="678"/>
      <c r="RBZ371" s="678"/>
      <c r="RCA371" s="678"/>
      <c r="RCB371" s="678"/>
      <c r="RCC371" s="678"/>
      <c r="RCD371" s="678"/>
      <c r="RCE371" s="678"/>
      <c r="RCF371" s="678"/>
      <c r="RCG371" s="678"/>
      <c r="RCH371" s="678"/>
      <c r="RCI371" s="678"/>
      <c r="RCJ371" s="678"/>
      <c r="RCK371" s="678"/>
      <c r="RCL371" s="678"/>
      <c r="RCM371" s="678"/>
      <c r="RCN371" s="678"/>
      <c r="RCO371" s="678"/>
      <c r="RCP371" s="678"/>
      <c r="RCQ371" s="678"/>
      <c r="RCR371" s="678"/>
      <c r="RCS371" s="678"/>
      <c r="RCT371" s="678"/>
      <c r="RCU371" s="678"/>
      <c r="RCV371" s="678"/>
      <c r="RCW371" s="678"/>
      <c r="RCX371" s="678"/>
      <c r="RCY371" s="678"/>
      <c r="RCZ371" s="678"/>
      <c r="RDA371" s="678"/>
      <c r="RDB371" s="678"/>
      <c r="RDC371" s="678"/>
      <c r="RDD371" s="678"/>
      <c r="RDE371" s="678"/>
      <c r="RDF371" s="678"/>
      <c r="RDG371" s="678"/>
      <c r="RDH371" s="678"/>
      <c r="RDI371" s="678"/>
      <c r="RDJ371" s="678"/>
      <c r="RDK371" s="678"/>
      <c r="RDL371" s="678"/>
      <c r="RDM371" s="678"/>
      <c r="RDN371" s="678"/>
      <c r="RDO371" s="678"/>
      <c r="RDP371" s="678"/>
      <c r="RDQ371" s="678"/>
      <c r="RDR371" s="678"/>
      <c r="RDS371" s="678"/>
      <c r="RDT371" s="678"/>
      <c r="RDU371" s="678"/>
      <c r="RDV371" s="678"/>
      <c r="RDW371" s="678"/>
      <c r="RDX371" s="678"/>
      <c r="RDY371" s="678"/>
      <c r="RDZ371" s="678"/>
      <c r="REA371" s="678"/>
      <c r="REB371" s="678"/>
      <c r="REC371" s="678"/>
      <c r="RED371" s="678"/>
      <c r="REE371" s="678"/>
      <c r="REF371" s="678"/>
      <c r="REG371" s="678"/>
      <c r="REH371" s="678"/>
      <c r="REI371" s="678"/>
      <c r="REJ371" s="678"/>
      <c r="REK371" s="678"/>
      <c r="REL371" s="678"/>
      <c r="REM371" s="678"/>
      <c r="REN371" s="678"/>
      <c r="REO371" s="678"/>
      <c r="REP371" s="678"/>
      <c r="REQ371" s="678"/>
      <c r="RER371" s="678"/>
      <c r="RES371" s="678"/>
      <c r="RET371" s="678"/>
      <c r="REU371" s="678"/>
      <c r="REV371" s="678"/>
      <c r="REW371" s="678"/>
      <c r="REX371" s="678"/>
      <c r="REY371" s="678"/>
      <c r="REZ371" s="678"/>
      <c r="RFA371" s="678"/>
      <c r="RFB371" s="678"/>
      <c r="RFC371" s="678"/>
      <c r="RFD371" s="678"/>
      <c r="RFE371" s="678"/>
      <c r="RFF371" s="678"/>
      <c r="RFG371" s="678"/>
      <c r="RFH371" s="678"/>
      <c r="RFI371" s="678"/>
      <c r="RFJ371" s="678"/>
      <c r="RFK371" s="678"/>
      <c r="RFL371" s="678"/>
      <c r="RFM371" s="678"/>
      <c r="RFN371" s="678"/>
      <c r="RFO371" s="678"/>
      <c r="RFP371" s="678"/>
      <c r="RFQ371" s="678"/>
      <c r="RFR371" s="678"/>
      <c r="RFS371" s="678"/>
      <c r="RFT371" s="678"/>
      <c r="RFU371" s="678"/>
      <c r="RFV371" s="678"/>
      <c r="RFW371" s="678"/>
      <c r="RFX371" s="678"/>
      <c r="RFY371" s="678"/>
      <c r="RFZ371" s="678"/>
      <c r="RGA371" s="678"/>
      <c r="RGB371" s="678"/>
      <c r="RGC371" s="678"/>
      <c r="RGD371" s="678"/>
      <c r="RGE371" s="678"/>
      <c r="RGF371" s="678"/>
      <c r="RGG371" s="678"/>
      <c r="RGH371" s="678"/>
      <c r="RGI371" s="678"/>
      <c r="RGJ371" s="678"/>
      <c r="RGK371" s="678"/>
      <c r="RGL371" s="678"/>
      <c r="RGM371" s="678"/>
      <c r="RGN371" s="678"/>
      <c r="RGO371" s="678"/>
      <c r="RGP371" s="678"/>
      <c r="RGQ371" s="678"/>
      <c r="RGR371" s="678"/>
      <c r="RGS371" s="678"/>
      <c r="RGT371" s="678"/>
      <c r="RGU371" s="678"/>
      <c r="RGV371" s="678"/>
      <c r="RGW371" s="678"/>
      <c r="RGX371" s="678"/>
      <c r="RGY371" s="678"/>
      <c r="RGZ371" s="678"/>
      <c r="RHA371" s="678"/>
      <c r="RHB371" s="678"/>
      <c r="RHC371" s="678"/>
      <c r="RHD371" s="678"/>
      <c r="RHE371" s="678"/>
      <c r="RHF371" s="678"/>
      <c r="RHG371" s="678"/>
      <c r="RHH371" s="678"/>
      <c r="RHI371" s="678"/>
      <c r="RHJ371" s="678"/>
      <c r="RHK371" s="678"/>
      <c r="RHL371" s="678"/>
      <c r="RHM371" s="678"/>
      <c r="RHN371" s="678"/>
      <c r="RHO371" s="678"/>
      <c r="RHP371" s="678"/>
      <c r="RHQ371" s="678"/>
      <c r="RHR371" s="678"/>
      <c r="RHS371" s="678"/>
      <c r="RHT371" s="678"/>
      <c r="RHU371" s="678"/>
      <c r="RHV371" s="678"/>
      <c r="RHW371" s="678"/>
      <c r="RHX371" s="678"/>
      <c r="RHY371" s="678"/>
      <c r="RHZ371" s="678"/>
      <c r="RIA371" s="678"/>
      <c r="RIB371" s="678"/>
      <c r="RIC371" s="678"/>
      <c r="RID371" s="678"/>
      <c r="RIE371" s="678"/>
      <c r="RIF371" s="678"/>
      <c r="RIG371" s="678"/>
      <c r="RIH371" s="678"/>
      <c r="RII371" s="678"/>
      <c r="RIJ371" s="678"/>
      <c r="RIK371" s="678"/>
      <c r="RIL371" s="678"/>
      <c r="RIM371" s="678"/>
      <c r="RIN371" s="678"/>
      <c r="RIO371" s="678"/>
      <c r="RIP371" s="678"/>
      <c r="RIQ371" s="678"/>
      <c r="RIR371" s="678"/>
      <c r="RIS371" s="678"/>
      <c r="RIT371" s="678"/>
      <c r="RIU371" s="678"/>
      <c r="RIV371" s="678"/>
      <c r="RIW371" s="678"/>
      <c r="RIX371" s="678"/>
      <c r="RIY371" s="678"/>
      <c r="RIZ371" s="678"/>
      <c r="RJA371" s="678"/>
      <c r="RJB371" s="678"/>
      <c r="RJC371" s="678"/>
      <c r="RJD371" s="678"/>
      <c r="RJE371" s="678"/>
      <c r="RJF371" s="678"/>
      <c r="RJG371" s="678"/>
      <c r="RJH371" s="678"/>
      <c r="RJI371" s="678"/>
      <c r="RJJ371" s="678"/>
      <c r="RJK371" s="678"/>
      <c r="RJL371" s="678"/>
      <c r="RJM371" s="678"/>
      <c r="RJN371" s="678"/>
      <c r="RJO371" s="678"/>
      <c r="RJP371" s="678"/>
      <c r="RJQ371" s="678"/>
      <c r="RJR371" s="678"/>
      <c r="RJS371" s="678"/>
      <c r="RJT371" s="678"/>
      <c r="RJU371" s="678"/>
      <c r="RJV371" s="678"/>
      <c r="RJW371" s="678"/>
      <c r="RJX371" s="678"/>
      <c r="RJY371" s="678"/>
      <c r="RJZ371" s="678"/>
      <c r="RKA371" s="678"/>
      <c r="RKB371" s="678"/>
      <c r="RKC371" s="678"/>
      <c r="RKD371" s="678"/>
      <c r="RKE371" s="678"/>
      <c r="RKF371" s="678"/>
      <c r="RKG371" s="678"/>
      <c r="RKH371" s="678"/>
      <c r="RKI371" s="678"/>
      <c r="RKJ371" s="678"/>
      <c r="RKK371" s="678"/>
      <c r="RKL371" s="678"/>
      <c r="RKM371" s="678"/>
      <c r="RKN371" s="678"/>
      <c r="RKO371" s="678"/>
      <c r="RKP371" s="678"/>
      <c r="RKQ371" s="678"/>
      <c r="RKR371" s="678"/>
      <c r="RKS371" s="678"/>
      <c r="RKT371" s="678"/>
      <c r="RKU371" s="678"/>
      <c r="RKV371" s="678"/>
      <c r="RKW371" s="678"/>
      <c r="RKX371" s="678"/>
      <c r="RKY371" s="678"/>
      <c r="RKZ371" s="678"/>
      <c r="RLA371" s="678"/>
      <c r="RLB371" s="678"/>
      <c r="RLC371" s="678"/>
      <c r="RLD371" s="678"/>
      <c r="RLE371" s="678"/>
      <c r="RLF371" s="678"/>
      <c r="RLG371" s="678"/>
      <c r="RLH371" s="678"/>
      <c r="RLI371" s="678"/>
      <c r="RLJ371" s="678"/>
      <c r="RLK371" s="678"/>
      <c r="RLL371" s="678"/>
      <c r="RLM371" s="678"/>
      <c r="RLN371" s="678"/>
      <c r="RLO371" s="678"/>
      <c r="RLP371" s="678"/>
      <c r="RLQ371" s="678"/>
      <c r="RLR371" s="678"/>
      <c r="RLS371" s="678"/>
      <c r="RLT371" s="678"/>
      <c r="RLU371" s="678"/>
      <c r="RLV371" s="678"/>
      <c r="RLW371" s="678"/>
      <c r="RLX371" s="678"/>
      <c r="RLY371" s="678"/>
      <c r="RLZ371" s="678"/>
      <c r="RMA371" s="678"/>
      <c r="RMB371" s="678"/>
      <c r="RMC371" s="678"/>
      <c r="RMD371" s="678"/>
      <c r="RME371" s="678"/>
      <c r="RMF371" s="678"/>
      <c r="RMG371" s="678"/>
      <c r="RMH371" s="678"/>
      <c r="RMI371" s="678"/>
      <c r="RMJ371" s="678"/>
      <c r="RMK371" s="678"/>
      <c r="RML371" s="678"/>
      <c r="RMM371" s="678"/>
      <c r="RMN371" s="678"/>
      <c r="RMO371" s="678"/>
      <c r="RMP371" s="678"/>
      <c r="RMQ371" s="678"/>
      <c r="RMR371" s="678"/>
      <c r="RMS371" s="678"/>
      <c r="RMT371" s="678"/>
      <c r="RMU371" s="678"/>
      <c r="RMV371" s="678"/>
      <c r="RMW371" s="678"/>
      <c r="RMX371" s="678"/>
      <c r="RMY371" s="678"/>
      <c r="RMZ371" s="678"/>
      <c r="RNA371" s="678"/>
      <c r="RNB371" s="678"/>
      <c r="RNC371" s="678"/>
      <c r="RND371" s="678"/>
      <c r="RNE371" s="678"/>
      <c r="RNF371" s="678"/>
      <c r="RNG371" s="678"/>
      <c r="RNH371" s="678"/>
      <c r="RNI371" s="678"/>
      <c r="RNJ371" s="678"/>
      <c r="RNK371" s="678"/>
      <c r="RNL371" s="678"/>
      <c r="RNM371" s="678"/>
      <c r="RNN371" s="678"/>
      <c r="RNO371" s="678"/>
      <c r="RNP371" s="678"/>
      <c r="RNQ371" s="678"/>
      <c r="RNR371" s="678"/>
      <c r="RNS371" s="678"/>
      <c r="RNT371" s="678"/>
      <c r="RNU371" s="678"/>
      <c r="RNV371" s="678"/>
      <c r="RNW371" s="678"/>
      <c r="RNX371" s="678"/>
      <c r="RNY371" s="678"/>
      <c r="RNZ371" s="678"/>
      <c r="ROA371" s="678"/>
      <c r="ROB371" s="678"/>
      <c r="ROC371" s="678"/>
      <c r="ROD371" s="678"/>
      <c r="ROE371" s="678"/>
      <c r="ROF371" s="678"/>
      <c r="ROG371" s="678"/>
      <c r="ROH371" s="678"/>
      <c r="ROI371" s="678"/>
      <c r="ROJ371" s="678"/>
      <c r="ROK371" s="678"/>
      <c r="ROL371" s="678"/>
      <c r="ROM371" s="678"/>
      <c r="RON371" s="678"/>
      <c r="ROO371" s="678"/>
      <c r="ROP371" s="678"/>
      <c r="ROQ371" s="678"/>
      <c r="ROR371" s="678"/>
      <c r="ROS371" s="678"/>
      <c r="ROT371" s="678"/>
      <c r="ROU371" s="678"/>
      <c r="ROV371" s="678"/>
      <c r="ROW371" s="678"/>
      <c r="ROX371" s="678"/>
      <c r="ROY371" s="678"/>
      <c r="ROZ371" s="678"/>
      <c r="RPA371" s="678"/>
      <c r="RPB371" s="678"/>
      <c r="RPC371" s="678"/>
      <c r="RPD371" s="678"/>
      <c r="RPE371" s="678"/>
      <c r="RPF371" s="678"/>
      <c r="RPG371" s="678"/>
      <c r="RPH371" s="678"/>
      <c r="RPI371" s="678"/>
      <c r="RPJ371" s="678"/>
      <c r="RPK371" s="678"/>
      <c r="RPL371" s="678"/>
      <c r="RPM371" s="678"/>
      <c r="RPN371" s="678"/>
      <c r="RPO371" s="678"/>
      <c r="RPP371" s="678"/>
      <c r="RPQ371" s="678"/>
      <c r="RPR371" s="678"/>
      <c r="RPS371" s="678"/>
      <c r="RPT371" s="678"/>
      <c r="RPU371" s="678"/>
      <c r="RPV371" s="678"/>
      <c r="RPW371" s="678"/>
      <c r="RPX371" s="678"/>
      <c r="RPY371" s="678"/>
      <c r="RPZ371" s="678"/>
      <c r="RQA371" s="678"/>
      <c r="RQB371" s="678"/>
      <c r="RQC371" s="678"/>
      <c r="RQD371" s="678"/>
      <c r="RQE371" s="678"/>
      <c r="RQF371" s="678"/>
      <c r="RQG371" s="678"/>
      <c r="RQH371" s="678"/>
      <c r="RQI371" s="678"/>
      <c r="RQJ371" s="678"/>
      <c r="RQK371" s="678"/>
      <c r="RQL371" s="678"/>
      <c r="RQM371" s="678"/>
      <c r="RQN371" s="678"/>
      <c r="RQO371" s="678"/>
      <c r="RQP371" s="678"/>
      <c r="RQQ371" s="678"/>
      <c r="RQR371" s="678"/>
      <c r="RQS371" s="678"/>
      <c r="RQT371" s="678"/>
      <c r="RQU371" s="678"/>
      <c r="RQV371" s="678"/>
      <c r="RQW371" s="678"/>
      <c r="RQX371" s="678"/>
      <c r="RQY371" s="678"/>
      <c r="RQZ371" s="678"/>
      <c r="RRA371" s="678"/>
      <c r="RRB371" s="678"/>
      <c r="RRC371" s="678"/>
      <c r="RRD371" s="678"/>
      <c r="RRE371" s="678"/>
      <c r="RRF371" s="678"/>
      <c r="RRG371" s="678"/>
      <c r="RRH371" s="678"/>
      <c r="RRI371" s="678"/>
      <c r="RRJ371" s="678"/>
      <c r="RRK371" s="678"/>
      <c r="RRL371" s="678"/>
      <c r="RRM371" s="678"/>
      <c r="RRN371" s="678"/>
      <c r="RRO371" s="678"/>
      <c r="RRP371" s="678"/>
      <c r="RRQ371" s="678"/>
      <c r="RRR371" s="678"/>
      <c r="RRS371" s="678"/>
      <c r="RRT371" s="678"/>
      <c r="RRU371" s="678"/>
      <c r="RRV371" s="678"/>
      <c r="RRW371" s="678"/>
      <c r="RRX371" s="678"/>
      <c r="RRY371" s="678"/>
      <c r="RRZ371" s="678"/>
      <c r="RSA371" s="678"/>
      <c r="RSB371" s="678"/>
      <c r="RSC371" s="678"/>
      <c r="RSD371" s="678"/>
      <c r="RSE371" s="678"/>
      <c r="RSF371" s="678"/>
      <c r="RSG371" s="678"/>
      <c r="RSH371" s="678"/>
      <c r="RSI371" s="678"/>
      <c r="RSJ371" s="678"/>
      <c r="RSK371" s="678"/>
      <c r="RSL371" s="678"/>
      <c r="RSM371" s="678"/>
      <c r="RSN371" s="678"/>
      <c r="RSO371" s="678"/>
      <c r="RSP371" s="678"/>
      <c r="RSQ371" s="678"/>
      <c r="RSR371" s="678"/>
      <c r="RSS371" s="678"/>
      <c r="RST371" s="678"/>
      <c r="RSU371" s="678"/>
      <c r="RSV371" s="678"/>
      <c r="RSW371" s="678"/>
      <c r="RSX371" s="678"/>
      <c r="RSY371" s="678"/>
      <c r="RSZ371" s="678"/>
      <c r="RTA371" s="678"/>
      <c r="RTB371" s="678"/>
      <c r="RTC371" s="678"/>
      <c r="RTD371" s="678"/>
      <c r="RTE371" s="678"/>
      <c r="RTF371" s="678"/>
      <c r="RTG371" s="678"/>
      <c r="RTH371" s="678"/>
      <c r="RTI371" s="678"/>
      <c r="RTJ371" s="678"/>
      <c r="RTK371" s="678"/>
      <c r="RTL371" s="678"/>
      <c r="RTM371" s="678"/>
      <c r="RTN371" s="678"/>
      <c r="RTO371" s="678"/>
      <c r="RTP371" s="678"/>
      <c r="RTQ371" s="678"/>
      <c r="RTR371" s="678"/>
      <c r="RTS371" s="678"/>
      <c r="RTT371" s="678"/>
      <c r="RTU371" s="678"/>
      <c r="RTV371" s="678"/>
      <c r="RTW371" s="678"/>
      <c r="RTX371" s="678"/>
      <c r="RTY371" s="678"/>
      <c r="RTZ371" s="678"/>
      <c r="RUA371" s="678"/>
      <c r="RUB371" s="678"/>
      <c r="RUC371" s="678"/>
      <c r="RUD371" s="678"/>
      <c r="RUE371" s="678"/>
      <c r="RUF371" s="678"/>
      <c r="RUG371" s="678"/>
      <c r="RUH371" s="678"/>
      <c r="RUI371" s="678"/>
      <c r="RUJ371" s="678"/>
      <c r="RUK371" s="678"/>
      <c r="RUL371" s="678"/>
      <c r="RUM371" s="678"/>
      <c r="RUN371" s="678"/>
      <c r="RUO371" s="678"/>
      <c r="RUP371" s="678"/>
      <c r="RUQ371" s="678"/>
      <c r="RUR371" s="678"/>
      <c r="RUS371" s="678"/>
      <c r="RUT371" s="678"/>
      <c r="RUU371" s="678"/>
      <c r="RUV371" s="678"/>
      <c r="RUW371" s="678"/>
      <c r="RUX371" s="678"/>
      <c r="RUY371" s="678"/>
      <c r="RUZ371" s="678"/>
      <c r="RVA371" s="678"/>
      <c r="RVB371" s="678"/>
      <c r="RVC371" s="678"/>
      <c r="RVD371" s="678"/>
      <c r="RVE371" s="678"/>
      <c r="RVF371" s="678"/>
      <c r="RVG371" s="678"/>
      <c r="RVH371" s="678"/>
      <c r="RVI371" s="678"/>
      <c r="RVJ371" s="678"/>
      <c r="RVK371" s="678"/>
      <c r="RVL371" s="678"/>
      <c r="RVM371" s="678"/>
      <c r="RVN371" s="678"/>
      <c r="RVO371" s="678"/>
      <c r="RVP371" s="678"/>
      <c r="RVQ371" s="678"/>
      <c r="RVR371" s="678"/>
      <c r="RVS371" s="678"/>
      <c r="RVT371" s="678"/>
      <c r="RVU371" s="678"/>
      <c r="RVV371" s="678"/>
      <c r="RVW371" s="678"/>
      <c r="RVX371" s="678"/>
      <c r="RVY371" s="678"/>
      <c r="RVZ371" s="678"/>
      <c r="RWA371" s="678"/>
      <c r="RWB371" s="678"/>
      <c r="RWC371" s="678"/>
      <c r="RWD371" s="678"/>
      <c r="RWE371" s="678"/>
      <c r="RWF371" s="678"/>
      <c r="RWG371" s="678"/>
      <c r="RWH371" s="678"/>
      <c r="RWI371" s="678"/>
      <c r="RWJ371" s="678"/>
      <c r="RWK371" s="678"/>
      <c r="RWL371" s="678"/>
      <c r="RWM371" s="678"/>
      <c r="RWN371" s="678"/>
      <c r="RWO371" s="678"/>
      <c r="RWP371" s="678"/>
      <c r="RWQ371" s="678"/>
      <c r="RWR371" s="678"/>
      <c r="RWS371" s="678"/>
      <c r="RWT371" s="678"/>
      <c r="RWU371" s="678"/>
      <c r="RWV371" s="678"/>
      <c r="RWW371" s="678"/>
      <c r="RWX371" s="678"/>
      <c r="RWY371" s="678"/>
      <c r="RWZ371" s="678"/>
      <c r="RXA371" s="678"/>
      <c r="RXB371" s="678"/>
      <c r="RXC371" s="678"/>
      <c r="RXD371" s="678"/>
      <c r="RXE371" s="678"/>
      <c r="RXF371" s="678"/>
      <c r="RXG371" s="678"/>
      <c r="RXH371" s="678"/>
      <c r="RXI371" s="678"/>
      <c r="RXJ371" s="678"/>
      <c r="RXK371" s="678"/>
      <c r="RXL371" s="678"/>
      <c r="RXM371" s="678"/>
      <c r="RXN371" s="678"/>
      <c r="RXO371" s="678"/>
      <c r="RXP371" s="678"/>
      <c r="RXQ371" s="678"/>
      <c r="RXR371" s="678"/>
      <c r="RXS371" s="678"/>
      <c r="RXT371" s="678"/>
      <c r="RXU371" s="678"/>
      <c r="RXV371" s="678"/>
      <c r="RXW371" s="678"/>
      <c r="RXX371" s="678"/>
      <c r="RXY371" s="678"/>
      <c r="RXZ371" s="678"/>
      <c r="RYA371" s="678"/>
      <c r="RYB371" s="678"/>
      <c r="RYC371" s="678"/>
      <c r="RYD371" s="678"/>
      <c r="RYE371" s="678"/>
      <c r="RYF371" s="678"/>
      <c r="RYG371" s="678"/>
      <c r="RYH371" s="678"/>
      <c r="RYI371" s="678"/>
      <c r="RYJ371" s="678"/>
      <c r="RYK371" s="678"/>
      <c r="RYL371" s="678"/>
      <c r="RYM371" s="678"/>
      <c r="RYN371" s="678"/>
      <c r="RYO371" s="678"/>
      <c r="RYP371" s="678"/>
      <c r="RYQ371" s="678"/>
      <c r="RYR371" s="678"/>
      <c r="RYS371" s="678"/>
      <c r="RYT371" s="678"/>
      <c r="RYU371" s="678"/>
      <c r="RYV371" s="678"/>
      <c r="RYW371" s="678"/>
      <c r="RYX371" s="678"/>
      <c r="RYY371" s="678"/>
      <c r="RYZ371" s="678"/>
      <c r="RZA371" s="678"/>
      <c r="RZB371" s="678"/>
      <c r="RZC371" s="678"/>
      <c r="RZD371" s="678"/>
      <c r="RZE371" s="678"/>
      <c r="RZF371" s="678"/>
      <c r="RZG371" s="678"/>
      <c r="RZH371" s="678"/>
      <c r="RZI371" s="678"/>
      <c r="RZJ371" s="678"/>
      <c r="RZK371" s="678"/>
      <c r="RZL371" s="678"/>
      <c r="RZM371" s="678"/>
      <c r="RZN371" s="678"/>
      <c r="RZO371" s="678"/>
      <c r="RZP371" s="678"/>
      <c r="RZQ371" s="678"/>
      <c r="RZR371" s="678"/>
      <c r="RZS371" s="678"/>
      <c r="RZT371" s="678"/>
      <c r="RZU371" s="678"/>
      <c r="RZV371" s="678"/>
      <c r="RZW371" s="678"/>
      <c r="RZX371" s="678"/>
      <c r="RZY371" s="678"/>
      <c r="RZZ371" s="678"/>
      <c r="SAA371" s="678"/>
      <c r="SAB371" s="678"/>
      <c r="SAC371" s="678"/>
      <c r="SAD371" s="678"/>
      <c r="SAE371" s="678"/>
      <c r="SAF371" s="678"/>
      <c r="SAG371" s="678"/>
      <c r="SAH371" s="678"/>
      <c r="SAI371" s="678"/>
      <c r="SAJ371" s="678"/>
      <c r="SAK371" s="678"/>
      <c r="SAL371" s="678"/>
      <c r="SAM371" s="678"/>
      <c r="SAN371" s="678"/>
      <c r="SAO371" s="678"/>
      <c r="SAP371" s="678"/>
      <c r="SAQ371" s="678"/>
      <c r="SAR371" s="678"/>
      <c r="SAS371" s="678"/>
      <c r="SAT371" s="678"/>
      <c r="SAU371" s="678"/>
      <c r="SAV371" s="678"/>
      <c r="SAW371" s="678"/>
      <c r="SAX371" s="678"/>
      <c r="SAY371" s="678"/>
      <c r="SAZ371" s="678"/>
      <c r="SBA371" s="678"/>
      <c r="SBB371" s="678"/>
      <c r="SBC371" s="678"/>
      <c r="SBD371" s="678"/>
      <c r="SBE371" s="678"/>
      <c r="SBF371" s="678"/>
      <c r="SBG371" s="678"/>
      <c r="SBH371" s="678"/>
      <c r="SBI371" s="678"/>
      <c r="SBJ371" s="678"/>
      <c r="SBK371" s="678"/>
      <c r="SBL371" s="678"/>
      <c r="SBM371" s="678"/>
      <c r="SBN371" s="678"/>
      <c r="SBO371" s="678"/>
      <c r="SBP371" s="678"/>
      <c r="SBQ371" s="678"/>
      <c r="SBR371" s="678"/>
      <c r="SBS371" s="678"/>
      <c r="SBT371" s="678"/>
      <c r="SBU371" s="678"/>
      <c r="SBV371" s="678"/>
      <c r="SBW371" s="678"/>
      <c r="SBX371" s="678"/>
      <c r="SBY371" s="678"/>
      <c r="SBZ371" s="678"/>
      <c r="SCA371" s="678"/>
      <c r="SCB371" s="678"/>
      <c r="SCC371" s="678"/>
      <c r="SCD371" s="678"/>
      <c r="SCE371" s="678"/>
      <c r="SCF371" s="678"/>
      <c r="SCG371" s="678"/>
      <c r="SCH371" s="678"/>
      <c r="SCI371" s="678"/>
      <c r="SCJ371" s="678"/>
      <c r="SCK371" s="678"/>
      <c r="SCL371" s="678"/>
      <c r="SCM371" s="678"/>
      <c r="SCN371" s="678"/>
      <c r="SCO371" s="678"/>
      <c r="SCP371" s="678"/>
      <c r="SCQ371" s="678"/>
      <c r="SCR371" s="678"/>
      <c r="SCS371" s="678"/>
      <c r="SCT371" s="678"/>
      <c r="SCU371" s="678"/>
      <c r="SCV371" s="678"/>
      <c r="SCW371" s="678"/>
      <c r="SCX371" s="678"/>
      <c r="SCY371" s="678"/>
      <c r="SCZ371" s="678"/>
      <c r="SDA371" s="678"/>
      <c r="SDB371" s="678"/>
      <c r="SDC371" s="678"/>
      <c r="SDD371" s="678"/>
      <c r="SDE371" s="678"/>
      <c r="SDF371" s="678"/>
      <c r="SDG371" s="678"/>
      <c r="SDH371" s="678"/>
      <c r="SDI371" s="678"/>
      <c r="SDJ371" s="678"/>
      <c r="SDK371" s="678"/>
      <c r="SDL371" s="678"/>
      <c r="SDM371" s="678"/>
      <c r="SDN371" s="678"/>
      <c r="SDO371" s="678"/>
      <c r="SDP371" s="678"/>
      <c r="SDQ371" s="678"/>
      <c r="SDR371" s="678"/>
      <c r="SDS371" s="678"/>
      <c r="SDT371" s="678"/>
      <c r="SDU371" s="678"/>
      <c r="SDV371" s="678"/>
      <c r="SDW371" s="678"/>
      <c r="SDX371" s="678"/>
      <c r="SDY371" s="678"/>
      <c r="SDZ371" s="678"/>
      <c r="SEA371" s="678"/>
      <c r="SEB371" s="678"/>
      <c r="SEC371" s="678"/>
      <c r="SED371" s="678"/>
      <c r="SEE371" s="678"/>
      <c r="SEF371" s="678"/>
      <c r="SEG371" s="678"/>
      <c r="SEH371" s="678"/>
      <c r="SEI371" s="678"/>
      <c r="SEJ371" s="678"/>
      <c r="SEK371" s="678"/>
      <c r="SEL371" s="678"/>
      <c r="SEM371" s="678"/>
      <c r="SEN371" s="678"/>
      <c r="SEO371" s="678"/>
      <c r="SEP371" s="678"/>
      <c r="SEQ371" s="678"/>
      <c r="SER371" s="678"/>
      <c r="SES371" s="678"/>
      <c r="SET371" s="678"/>
      <c r="SEU371" s="678"/>
      <c r="SEV371" s="678"/>
      <c r="SEW371" s="678"/>
      <c r="SEX371" s="678"/>
      <c r="SEY371" s="678"/>
      <c r="SEZ371" s="678"/>
      <c r="SFA371" s="678"/>
      <c r="SFB371" s="678"/>
      <c r="SFC371" s="678"/>
      <c r="SFD371" s="678"/>
      <c r="SFE371" s="678"/>
      <c r="SFF371" s="678"/>
      <c r="SFG371" s="678"/>
      <c r="SFH371" s="678"/>
      <c r="SFI371" s="678"/>
      <c r="SFJ371" s="678"/>
      <c r="SFK371" s="678"/>
      <c r="SFL371" s="678"/>
      <c r="SFM371" s="678"/>
      <c r="SFN371" s="678"/>
      <c r="SFO371" s="678"/>
      <c r="SFP371" s="678"/>
      <c r="SFQ371" s="678"/>
      <c r="SFR371" s="678"/>
      <c r="SFS371" s="678"/>
      <c r="SFT371" s="678"/>
      <c r="SFU371" s="678"/>
      <c r="SFV371" s="678"/>
      <c r="SFW371" s="678"/>
      <c r="SFX371" s="678"/>
      <c r="SFY371" s="678"/>
      <c r="SFZ371" s="678"/>
      <c r="SGA371" s="678"/>
      <c r="SGB371" s="678"/>
      <c r="SGC371" s="678"/>
      <c r="SGD371" s="678"/>
      <c r="SGE371" s="678"/>
      <c r="SGF371" s="678"/>
      <c r="SGG371" s="678"/>
      <c r="SGH371" s="678"/>
      <c r="SGI371" s="678"/>
      <c r="SGJ371" s="678"/>
      <c r="SGK371" s="678"/>
      <c r="SGL371" s="678"/>
      <c r="SGM371" s="678"/>
      <c r="SGN371" s="678"/>
      <c r="SGO371" s="678"/>
      <c r="SGP371" s="678"/>
      <c r="SGQ371" s="678"/>
      <c r="SGR371" s="678"/>
      <c r="SGS371" s="678"/>
      <c r="SGT371" s="678"/>
      <c r="SGU371" s="678"/>
      <c r="SGV371" s="678"/>
      <c r="SGW371" s="678"/>
      <c r="SGX371" s="678"/>
      <c r="SGY371" s="678"/>
      <c r="SGZ371" s="678"/>
      <c r="SHA371" s="678"/>
      <c r="SHB371" s="678"/>
      <c r="SHC371" s="678"/>
      <c r="SHD371" s="678"/>
      <c r="SHE371" s="678"/>
      <c r="SHF371" s="678"/>
      <c r="SHG371" s="678"/>
      <c r="SHH371" s="678"/>
      <c r="SHI371" s="678"/>
      <c r="SHJ371" s="678"/>
      <c r="SHK371" s="678"/>
      <c r="SHL371" s="678"/>
      <c r="SHM371" s="678"/>
      <c r="SHN371" s="678"/>
      <c r="SHO371" s="678"/>
      <c r="SHP371" s="678"/>
      <c r="SHQ371" s="678"/>
      <c r="SHR371" s="678"/>
      <c r="SHS371" s="678"/>
      <c r="SHT371" s="678"/>
      <c r="SHU371" s="678"/>
      <c r="SHV371" s="678"/>
      <c r="SHW371" s="678"/>
      <c r="SHX371" s="678"/>
      <c r="SHY371" s="678"/>
      <c r="SHZ371" s="678"/>
      <c r="SIA371" s="678"/>
      <c r="SIB371" s="678"/>
      <c r="SIC371" s="678"/>
      <c r="SID371" s="678"/>
      <c r="SIE371" s="678"/>
      <c r="SIF371" s="678"/>
      <c r="SIG371" s="678"/>
      <c r="SIH371" s="678"/>
      <c r="SII371" s="678"/>
      <c r="SIJ371" s="678"/>
      <c r="SIK371" s="678"/>
      <c r="SIL371" s="678"/>
      <c r="SIM371" s="678"/>
      <c r="SIN371" s="678"/>
      <c r="SIO371" s="678"/>
      <c r="SIP371" s="678"/>
      <c r="SIQ371" s="678"/>
      <c r="SIR371" s="678"/>
      <c r="SIS371" s="678"/>
      <c r="SIT371" s="678"/>
      <c r="SIU371" s="678"/>
      <c r="SIV371" s="678"/>
      <c r="SIW371" s="678"/>
      <c r="SIX371" s="678"/>
      <c r="SIY371" s="678"/>
      <c r="SIZ371" s="678"/>
      <c r="SJA371" s="678"/>
      <c r="SJB371" s="678"/>
      <c r="SJC371" s="678"/>
      <c r="SJD371" s="678"/>
      <c r="SJE371" s="678"/>
      <c r="SJF371" s="678"/>
      <c r="SJG371" s="678"/>
      <c r="SJH371" s="678"/>
      <c r="SJI371" s="678"/>
      <c r="SJJ371" s="678"/>
      <c r="SJK371" s="678"/>
      <c r="SJL371" s="678"/>
      <c r="SJM371" s="678"/>
      <c r="SJN371" s="678"/>
      <c r="SJO371" s="678"/>
      <c r="SJP371" s="678"/>
      <c r="SJQ371" s="678"/>
      <c r="SJR371" s="678"/>
      <c r="SJS371" s="678"/>
      <c r="SJT371" s="678"/>
      <c r="SJU371" s="678"/>
      <c r="SJV371" s="678"/>
      <c r="SJW371" s="678"/>
      <c r="SJX371" s="678"/>
      <c r="SJY371" s="678"/>
      <c r="SJZ371" s="678"/>
      <c r="SKA371" s="678"/>
      <c r="SKB371" s="678"/>
      <c r="SKC371" s="678"/>
      <c r="SKD371" s="678"/>
      <c r="SKE371" s="678"/>
      <c r="SKF371" s="678"/>
      <c r="SKG371" s="678"/>
      <c r="SKH371" s="678"/>
      <c r="SKI371" s="678"/>
      <c r="SKJ371" s="678"/>
      <c r="SKK371" s="678"/>
      <c r="SKL371" s="678"/>
      <c r="SKM371" s="678"/>
      <c r="SKN371" s="678"/>
      <c r="SKO371" s="678"/>
      <c r="SKP371" s="678"/>
      <c r="SKQ371" s="678"/>
      <c r="SKR371" s="678"/>
      <c r="SKS371" s="678"/>
      <c r="SKT371" s="678"/>
      <c r="SKU371" s="678"/>
      <c r="SKV371" s="678"/>
      <c r="SKW371" s="678"/>
      <c r="SKX371" s="678"/>
      <c r="SKY371" s="678"/>
      <c r="SKZ371" s="678"/>
      <c r="SLA371" s="678"/>
      <c r="SLB371" s="678"/>
      <c r="SLC371" s="678"/>
      <c r="SLD371" s="678"/>
      <c r="SLE371" s="678"/>
      <c r="SLF371" s="678"/>
      <c r="SLG371" s="678"/>
      <c r="SLH371" s="678"/>
      <c r="SLI371" s="678"/>
      <c r="SLJ371" s="678"/>
      <c r="SLK371" s="678"/>
      <c r="SLL371" s="678"/>
      <c r="SLM371" s="678"/>
      <c r="SLN371" s="678"/>
      <c r="SLO371" s="678"/>
      <c r="SLP371" s="678"/>
      <c r="SLQ371" s="678"/>
      <c r="SLR371" s="678"/>
      <c r="SLS371" s="678"/>
      <c r="SLT371" s="678"/>
      <c r="SLU371" s="678"/>
      <c r="SLV371" s="678"/>
      <c r="SLW371" s="678"/>
      <c r="SLX371" s="678"/>
      <c r="SLY371" s="678"/>
      <c r="SLZ371" s="678"/>
      <c r="SMA371" s="678"/>
      <c r="SMB371" s="678"/>
      <c r="SMC371" s="678"/>
      <c r="SMD371" s="678"/>
      <c r="SME371" s="678"/>
      <c r="SMF371" s="678"/>
      <c r="SMG371" s="678"/>
      <c r="SMH371" s="678"/>
      <c r="SMI371" s="678"/>
      <c r="SMJ371" s="678"/>
      <c r="SMK371" s="678"/>
      <c r="SML371" s="678"/>
      <c r="SMM371" s="678"/>
      <c r="SMN371" s="678"/>
      <c r="SMO371" s="678"/>
      <c r="SMP371" s="678"/>
      <c r="SMQ371" s="678"/>
      <c r="SMR371" s="678"/>
      <c r="SMS371" s="678"/>
      <c r="SMT371" s="678"/>
      <c r="SMU371" s="678"/>
      <c r="SMV371" s="678"/>
      <c r="SMW371" s="678"/>
      <c r="SMX371" s="678"/>
      <c r="SMY371" s="678"/>
      <c r="SMZ371" s="678"/>
      <c r="SNA371" s="678"/>
      <c r="SNB371" s="678"/>
      <c r="SNC371" s="678"/>
      <c r="SND371" s="678"/>
      <c r="SNE371" s="678"/>
      <c r="SNF371" s="678"/>
      <c r="SNG371" s="678"/>
      <c r="SNH371" s="678"/>
      <c r="SNI371" s="678"/>
      <c r="SNJ371" s="678"/>
      <c r="SNK371" s="678"/>
      <c r="SNL371" s="678"/>
      <c r="SNM371" s="678"/>
      <c r="SNN371" s="678"/>
      <c r="SNO371" s="678"/>
      <c r="SNP371" s="678"/>
      <c r="SNQ371" s="678"/>
      <c r="SNR371" s="678"/>
      <c r="SNS371" s="678"/>
      <c r="SNT371" s="678"/>
      <c r="SNU371" s="678"/>
      <c r="SNV371" s="678"/>
      <c r="SNW371" s="678"/>
      <c r="SNX371" s="678"/>
      <c r="SNY371" s="678"/>
      <c r="SNZ371" s="678"/>
      <c r="SOA371" s="678"/>
      <c r="SOB371" s="678"/>
      <c r="SOC371" s="678"/>
      <c r="SOD371" s="678"/>
      <c r="SOE371" s="678"/>
      <c r="SOF371" s="678"/>
      <c r="SOG371" s="678"/>
      <c r="SOH371" s="678"/>
      <c r="SOI371" s="678"/>
      <c r="SOJ371" s="678"/>
      <c r="SOK371" s="678"/>
      <c r="SOL371" s="678"/>
      <c r="SOM371" s="678"/>
      <c r="SON371" s="678"/>
      <c r="SOO371" s="678"/>
      <c r="SOP371" s="678"/>
      <c r="SOQ371" s="678"/>
      <c r="SOR371" s="678"/>
      <c r="SOS371" s="678"/>
      <c r="SOT371" s="678"/>
      <c r="SOU371" s="678"/>
      <c r="SOV371" s="678"/>
      <c r="SOW371" s="678"/>
      <c r="SOX371" s="678"/>
      <c r="SOY371" s="678"/>
      <c r="SOZ371" s="678"/>
      <c r="SPA371" s="678"/>
      <c r="SPB371" s="678"/>
      <c r="SPC371" s="678"/>
      <c r="SPD371" s="678"/>
      <c r="SPE371" s="678"/>
      <c r="SPF371" s="678"/>
      <c r="SPG371" s="678"/>
      <c r="SPH371" s="678"/>
      <c r="SPI371" s="678"/>
      <c r="SPJ371" s="678"/>
      <c r="SPK371" s="678"/>
      <c r="SPL371" s="678"/>
      <c r="SPM371" s="678"/>
      <c r="SPN371" s="678"/>
      <c r="SPO371" s="678"/>
      <c r="SPP371" s="678"/>
      <c r="SPQ371" s="678"/>
      <c r="SPR371" s="678"/>
      <c r="SPS371" s="678"/>
      <c r="SPT371" s="678"/>
      <c r="SPU371" s="678"/>
      <c r="SPV371" s="678"/>
      <c r="SPW371" s="678"/>
      <c r="SPX371" s="678"/>
      <c r="SPY371" s="678"/>
      <c r="SPZ371" s="678"/>
      <c r="SQA371" s="678"/>
      <c r="SQB371" s="678"/>
      <c r="SQC371" s="678"/>
      <c r="SQD371" s="678"/>
      <c r="SQE371" s="678"/>
      <c r="SQF371" s="678"/>
      <c r="SQG371" s="678"/>
      <c r="SQH371" s="678"/>
      <c r="SQI371" s="678"/>
      <c r="SQJ371" s="678"/>
      <c r="SQK371" s="678"/>
      <c r="SQL371" s="678"/>
      <c r="SQM371" s="678"/>
      <c r="SQN371" s="678"/>
      <c r="SQO371" s="678"/>
      <c r="SQP371" s="678"/>
      <c r="SQQ371" s="678"/>
      <c r="SQR371" s="678"/>
      <c r="SQS371" s="678"/>
      <c r="SQT371" s="678"/>
      <c r="SQU371" s="678"/>
      <c r="SQV371" s="678"/>
      <c r="SQW371" s="678"/>
      <c r="SQX371" s="678"/>
      <c r="SQY371" s="678"/>
      <c r="SQZ371" s="678"/>
      <c r="SRA371" s="678"/>
      <c r="SRB371" s="678"/>
      <c r="SRC371" s="678"/>
      <c r="SRD371" s="678"/>
      <c r="SRE371" s="678"/>
      <c r="SRF371" s="678"/>
      <c r="SRG371" s="678"/>
      <c r="SRH371" s="678"/>
      <c r="SRI371" s="678"/>
      <c r="SRJ371" s="678"/>
      <c r="SRK371" s="678"/>
      <c r="SRL371" s="678"/>
      <c r="SRM371" s="678"/>
      <c r="SRN371" s="678"/>
      <c r="SRO371" s="678"/>
      <c r="SRP371" s="678"/>
      <c r="SRQ371" s="678"/>
      <c r="SRR371" s="678"/>
      <c r="SRS371" s="678"/>
      <c r="SRT371" s="678"/>
      <c r="SRU371" s="678"/>
      <c r="SRV371" s="678"/>
      <c r="SRW371" s="678"/>
      <c r="SRX371" s="678"/>
      <c r="SRY371" s="678"/>
      <c r="SRZ371" s="678"/>
      <c r="SSA371" s="678"/>
      <c r="SSB371" s="678"/>
      <c r="SSC371" s="678"/>
      <c r="SSD371" s="678"/>
      <c r="SSE371" s="678"/>
      <c r="SSF371" s="678"/>
      <c r="SSG371" s="678"/>
      <c r="SSH371" s="678"/>
      <c r="SSI371" s="678"/>
      <c r="SSJ371" s="678"/>
      <c r="SSK371" s="678"/>
      <c r="SSL371" s="678"/>
      <c r="SSM371" s="678"/>
      <c r="SSN371" s="678"/>
      <c r="SSO371" s="678"/>
      <c r="SSP371" s="678"/>
      <c r="SSQ371" s="678"/>
      <c r="SSR371" s="678"/>
      <c r="SSS371" s="678"/>
      <c r="SST371" s="678"/>
      <c r="SSU371" s="678"/>
      <c r="SSV371" s="678"/>
      <c r="SSW371" s="678"/>
      <c r="SSX371" s="678"/>
      <c r="SSY371" s="678"/>
      <c r="SSZ371" s="678"/>
      <c r="STA371" s="678"/>
      <c r="STB371" s="678"/>
      <c r="STC371" s="678"/>
      <c r="STD371" s="678"/>
      <c r="STE371" s="678"/>
      <c r="STF371" s="678"/>
      <c r="STG371" s="678"/>
      <c r="STH371" s="678"/>
      <c r="STI371" s="678"/>
      <c r="STJ371" s="678"/>
      <c r="STK371" s="678"/>
      <c r="STL371" s="678"/>
      <c r="STM371" s="678"/>
      <c r="STN371" s="678"/>
      <c r="STO371" s="678"/>
      <c r="STP371" s="678"/>
      <c r="STQ371" s="678"/>
      <c r="STR371" s="678"/>
      <c r="STS371" s="678"/>
      <c r="STT371" s="678"/>
      <c r="STU371" s="678"/>
      <c r="STV371" s="678"/>
      <c r="STW371" s="678"/>
      <c r="STX371" s="678"/>
      <c r="STY371" s="678"/>
      <c r="STZ371" s="678"/>
      <c r="SUA371" s="678"/>
      <c r="SUB371" s="678"/>
      <c r="SUC371" s="678"/>
      <c r="SUD371" s="678"/>
      <c r="SUE371" s="678"/>
      <c r="SUF371" s="678"/>
      <c r="SUG371" s="678"/>
      <c r="SUH371" s="678"/>
      <c r="SUI371" s="678"/>
      <c r="SUJ371" s="678"/>
      <c r="SUK371" s="678"/>
      <c r="SUL371" s="678"/>
      <c r="SUM371" s="678"/>
      <c r="SUN371" s="678"/>
      <c r="SUO371" s="678"/>
      <c r="SUP371" s="678"/>
      <c r="SUQ371" s="678"/>
      <c r="SUR371" s="678"/>
      <c r="SUS371" s="678"/>
      <c r="SUT371" s="678"/>
      <c r="SUU371" s="678"/>
      <c r="SUV371" s="678"/>
      <c r="SUW371" s="678"/>
      <c r="SUX371" s="678"/>
      <c r="SUY371" s="678"/>
      <c r="SUZ371" s="678"/>
      <c r="SVA371" s="678"/>
      <c r="SVB371" s="678"/>
      <c r="SVC371" s="678"/>
      <c r="SVD371" s="678"/>
      <c r="SVE371" s="678"/>
      <c r="SVF371" s="678"/>
      <c r="SVG371" s="678"/>
      <c r="SVH371" s="678"/>
      <c r="SVI371" s="678"/>
      <c r="SVJ371" s="678"/>
      <c r="SVK371" s="678"/>
      <c r="SVL371" s="678"/>
      <c r="SVM371" s="678"/>
      <c r="SVN371" s="678"/>
      <c r="SVO371" s="678"/>
      <c r="SVP371" s="678"/>
      <c r="SVQ371" s="678"/>
      <c r="SVR371" s="678"/>
      <c r="SVS371" s="678"/>
      <c r="SVT371" s="678"/>
      <c r="SVU371" s="678"/>
      <c r="SVV371" s="678"/>
      <c r="SVW371" s="678"/>
      <c r="SVX371" s="678"/>
      <c r="SVY371" s="678"/>
      <c r="SVZ371" s="678"/>
      <c r="SWA371" s="678"/>
      <c r="SWB371" s="678"/>
      <c r="SWC371" s="678"/>
      <c r="SWD371" s="678"/>
      <c r="SWE371" s="678"/>
      <c r="SWF371" s="678"/>
      <c r="SWG371" s="678"/>
      <c r="SWH371" s="678"/>
      <c r="SWI371" s="678"/>
      <c r="SWJ371" s="678"/>
      <c r="SWK371" s="678"/>
      <c r="SWL371" s="678"/>
      <c r="SWM371" s="678"/>
      <c r="SWN371" s="678"/>
      <c r="SWO371" s="678"/>
      <c r="SWP371" s="678"/>
      <c r="SWQ371" s="678"/>
      <c r="SWR371" s="678"/>
      <c r="SWS371" s="678"/>
      <c r="SWT371" s="678"/>
      <c r="SWU371" s="678"/>
      <c r="SWV371" s="678"/>
      <c r="SWW371" s="678"/>
      <c r="SWX371" s="678"/>
      <c r="SWY371" s="678"/>
      <c r="SWZ371" s="678"/>
      <c r="SXA371" s="678"/>
      <c r="SXB371" s="678"/>
      <c r="SXC371" s="678"/>
      <c r="SXD371" s="678"/>
      <c r="SXE371" s="678"/>
      <c r="SXF371" s="678"/>
      <c r="SXG371" s="678"/>
      <c r="SXH371" s="678"/>
      <c r="SXI371" s="678"/>
      <c r="SXJ371" s="678"/>
      <c r="SXK371" s="678"/>
      <c r="SXL371" s="678"/>
      <c r="SXM371" s="678"/>
      <c r="SXN371" s="678"/>
      <c r="SXO371" s="678"/>
      <c r="SXP371" s="678"/>
      <c r="SXQ371" s="678"/>
      <c r="SXR371" s="678"/>
      <c r="SXS371" s="678"/>
      <c r="SXT371" s="678"/>
      <c r="SXU371" s="678"/>
      <c r="SXV371" s="678"/>
      <c r="SXW371" s="678"/>
      <c r="SXX371" s="678"/>
      <c r="SXY371" s="678"/>
      <c r="SXZ371" s="678"/>
      <c r="SYA371" s="678"/>
      <c r="SYB371" s="678"/>
      <c r="SYC371" s="678"/>
      <c r="SYD371" s="678"/>
      <c r="SYE371" s="678"/>
      <c r="SYF371" s="678"/>
      <c r="SYG371" s="678"/>
      <c r="SYH371" s="678"/>
      <c r="SYI371" s="678"/>
      <c r="SYJ371" s="678"/>
      <c r="SYK371" s="678"/>
      <c r="SYL371" s="678"/>
      <c r="SYM371" s="678"/>
      <c r="SYN371" s="678"/>
      <c r="SYO371" s="678"/>
      <c r="SYP371" s="678"/>
      <c r="SYQ371" s="678"/>
      <c r="SYR371" s="678"/>
      <c r="SYS371" s="678"/>
      <c r="SYT371" s="678"/>
      <c r="SYU371" s="678"/>
      <c r="SYV371" s="678"/>
      <c r="SYW371" s="678"/>
      <c r="SYX371" s="678"/>
      <c r="SYY371" s="678"/>
      <c r="SYZ371" s="678"/>
      <c r="SZA371" s="678"/>
      <c r="SZB371" s="678"/>
      <c r="SZC371" s="678"/>
      <c r="SZD371" s="678"/>
      <c r="SZE371" s="678"/>
      <c r="SZF371" s="678"/>
      <c r="SZG371" s="678"/>
      <c r="SZH371" s="678"/>
      <c r="SZI371" s="678"/>
      <c r="SZJ371" s="678"/>
      <c r="SZK371" s="678"/>
      <c r="SZL371" s="678"/>
      <c r="SZM371" s="678"/>
      <c r="SZN371" s="678"/>
      <c r="SZO371" s="678"/>
      <c r="SZP371" s="678"/>
      <c r="SZQ371" s="678"/>
      <c r="SZR371" s="678"/>
      <c r="SZS371" s="678"/>
      <c r="SZT371" s="678"/>
      <c r="SZU371" s="678"/>
      <c r="SZV371" s="678"/>
      <c r="SZW371" s="678"/>
      <c r="SZX371" s="678"/>
      <c r="SZY371" s="678"/>
      <c r="SZZ371" s="678"/>
      <c r="TAA371" s="678"/>
      <c r="TAB371" s="678"/>
      <c r="TAC371" s="678"/>
      <c r="TAD371" s="678"/>
      <c r="TAE371" s="678"/>
      <c r="TAF371" s="678"/>
      <c r="TAG371" s="678"/>
      <c r="TAH371" s="678"/>
      <c r="TAI371" s="678"/>
      <c r="TAJ371" s="678"/>
      <c r="TAK371" s="678"/>
      <c r="TAL371" s="678"/>
      <c r="TAM371" s="678"/>
      <c r="TAN371" s="678"/>
      <c r="TAO371" s="678"/>
      <c r="TAP371" s="678"/>
      <c r="TAQ371" s="678"/>
      <c r="TAR371" s="678"/>
      <c r="TAS371" s="678"/>
      <c r="TAT371" s="678"/>
      <c r="TAU371" s="678"/>
      <c r="TAV371" s="678"/>
      <c r="TAW371" s="678"/>
      <c r="TAX371" s="678"/>
      <c r="TAY371" s="678"/>
      <c r="TAZ371" s="678"/>
      <c r="TBA371" s="678"/>
      <c r="TBB371" s="678"/>
      <c r="TBC371" s="678"/>
      <c r="TBD371" s="678"/>
      <c r="TBE371" s="678"/>
      <c r="TBF371" s="678"/>
      <c r="TBG371" s="678"/>
      <c r="TBH371" s="678"/>
      <c r="TBI371" s="678"/>
      <c r="TBJ371" s="678"/>
      <c r="TBK371" s="678"/>
      <c r="TBL371" s="678"/>
      <c r="TBM371" s="678"/>
      <c r="TBN371" s="678"/>
      <c r="TBO371" s="678"/>
      <c r="TBP371" s="678"/>
      <c r="TBQ371" s="678"/>
      <c r="TBR371" s="678"/>
      <c r="TBS371" s="678"/>
      <c r="TBT371" s="678"/>
      <c r="TBU371" s="678"/>
      <c r="TBV371" s="678"/>
      <c r="TBW371" s="678"/>
      <c r="TBX371" s="678"/>
      <c r="TBY371" s="678"/>
      <c r="TBZ371" s="678"/>
      <c r="TCA371" s="678"/>
      <c r="TCB371" s="678"/>
      <c r="TCC371" s="678"/>
      <c r="TCD371" s="678"/>
      <c r="TCE371" s="678"/>
      <c r="TCF371" s="678"/>
      <c r="TCG371" s="678"/>
      <c r="TCH371" s="678"/>
      <c r="TCI371" s="678"/>
      <c r="TCJ371" s="678"/>
      <c r="TCK371" s="678"/>
      <c r="TCL371" s="678"/>
      <c r="TCM371" s="678"/>
      <c r="TCN371" s="678"/>
      <c r="TCO371" s="678"/>
      <c r="TCP371" s="678"/>
      <c r="TCQ371" s="678"/>
      <c r="TCR371" s="678"/>
      <c r="TCS371" s="678"/>
      <c r="TCT371" s="678"/>
      <c r="TCU371" s="678"/>
      <c r="TCV371" s="678"/>
      <c r="TCW371" s="678"/>
      <c r="TCX371" s="678"/>
      <c r="TCY371" s="678"/>
      <c r="TCZ371" s="678"/>
      <c r="TDA371" s="678"/>
      <c r="TDB371" s="678"/>
      <c r="TDC371" s="678"/>
      <c r="TDD371" s="678"/>
      <c r="TDE371" s="678"/>
      <c r="TDF371" s="678"/>
      <c r="TDG371" s="678"/>
      <c r="TDH371" s="678"/>
      <c r="TDI371" s="678"/>
      <c r="TDJ371" s="678"/>
      <c r="TDK371" s="678"/>
      <c r="TDL371" s="678"/>
      <c r="TDM371" s="678"/>
      <c r="TDN371" s="678"/>
      <c r="TDO371" s="678"/>
      <c r="TDP371" s="678"/>
      <c r="TDQ371" s="678"/>
      <c r="TDR371" s="678"/>
      <c r="TDS371" s="678"/>
      <c r="TDT371" s="678"/>
      <c r="TDU371" s="678"/>
      <c r="TDV371" s="678"/>
      <c r="TDW371" s="678"/>
      <c r="TDX371" s="678"/>
      <c r="TDY371" s="678"/>
      <c r="TDZ371" s="678"/>
      <c r="TEA371" s="678"/>
      <c r="TEB371" s="678"/>
      <c r="TEC371" s="678"/>
      <c r="TED371" s="678"/>
      <c r="TEE371" s="678"/>
      <c r="TEF371" s="678"/>
      <c r="TEG371" s="678"/>
      <c r="TEH371" s="678"/>
      <c r="TEI371" s="678"/>
      <c r="TEJ371" s="678"/>
      <c r="TEK371" s="678"/>
      <c r="TEL371" s="678"/>
      <c r="TEM371" s="678"/>
      <c r="TEN371" s="678"/>
      <c r="TEO371" s="678"/>
      <c r="TEP371" s="678"/>
      <c r="TEQ371" s="678"/>
      <c r="TER371" s="678"/>
      <c r="TES371" s="678"/>
      <c r="TET371" s="678"/>
      <c r="TEU371" s="678"/>
      <c r="TEV371" s="678"/>
      <c r="TEW371" s="678"/>
      <c r="TEX371" s="678"/>
      <c r="TEY371" s="678"/>
      <c r="TEZ371" s="678"/>
      <c r="TFA371" s="678"/>
      <c r="TFB371" s="678"/>
      <c r="TFC371" s="678"/>
      <c r="TFD371" s="678"/>
      <c r="TFE371" s="678"/>
      <c r="TFF371" s="678"/>
      <c r="TFG371" s="678"/>
      <c r="TFH371" s="678"/>
      <c r="TFI371" s="678"/>
      <c r="TFJ371" s="678"/>
      <c r="TFK371" s="678"/>
      <c r="TFL371" s="678"/>
      <c r="TFM371" s="678"/>
      <c r="TFN371" s="678"/>
      <c r="TFO371" s="678"/>
      <c r="TFP371" s="678"/>
      <c r="TFQ371" s="678"/>
      <c r="TFR371" s="678"/>
      <c r="TFS371" s="678"/>
      <c r="TFT371" s="678"/>
      <c r="TFU371" s="678"/>
      <c r="TFV371" s="678"/>
      <c r="TFW371" s="678"/>
      <c r="TFX371" s="678"/>
      <c r="TFY371" s="678"/>
      <c r="TFZ371" s="678"/>
      <c r="TGA371" s="678"/>
      <c r="TGB371" s="678"/>
      <c r="TGC371" s="678"/>
      <c r="TGD371" s="678"/>
      <c r="TGE371" s="678"/>
      <c r="TGF371" s="678"/>
      <c r="TGG371" s="678"/>
      <c r="TGH371" s="678"/>
      <c r="TGI371" s="678"/>
      <c r="TGJ371" s="678"/>
      <c r="TGK371" s="678"/>
      <c r="TGL371" s="678"/>
      <c r="TGM371" s="678"/>
      <c r="TGN371" s="678"/>
      <c r="TGO371" s="678"/>
      <c r="TGP371" s="678"/>
      <c r="TGQ371" s="678"/>
      <c r="TGR371" s="678"/>
      <c r="TGS371" s="678"/>
      <c r="TGT371" s="678"/>
      <c r="TGU371" s="678"/>
      <c r="TGV371" s="678"/>
      <c r="TGW371" s="678"/>
      <c r="TGX371" s="678"/>
      <c r="TGY371" s="678"/>
      <c r="TGZ371" s="678"/>
      <c r="THA371" s="678"/>
      <c r="THB371" s="678"/>
      <c r="THC371" s="678"/>
      <c r="THD371" s="678"/>
      <c r="THE371" s="678"/>
      <c r="THF371" s="678"/>
      <c r="THG371" s="678"/>
      <c r="THH371" s="678"/>
      <c r="THI371" s="678"/>
      <c r="THJ371" s="678"/>
      <c r="THK371" s="678"/>
      <c r="THL371" s="678"/>
      <c r="THM371" s="678"/>
      <c r="THN371" s="678"/>
      <c r="THO371" s="678"/>
      <c r="THP371" s="678"/>
      <c r="THQ371" s="678"/>
      <c r="THR371" s="678"/>
      <c r="THS371" s="678"/>
      <c r="THT371" s="678"/>
      <c r="THU371" s="678"/>
      <c r="THV371" s="678"/>
      <c r="THW371" s="678"/>
      <c r="THX371" s="678"/>
      <c r="THY371" s="678"/>
      <c r="THZ371" s="678"/>
      <c r="TIA371" s="678"/>
      <c r="TIB371" s="678"/>
      <c r="TIC371" s="678"/>
      <c r="TID371" s="678"/>
      <c r="TIE371" s="678"/>
      <c r="TIF371" s="678"/>
      <c r="TIG371" s="678"/>
      <c r="TIH371" s="678"/>
      <c r="TII371" s="678"/>
      <c r="TIJ371" s="678"/>
      <c r="TIK371" s="678"/>
      <c r="TIL371" s="678"/>
      <c r="TIM371" s="678"/>
      <c r="TIN371" s="678"/>
      <c r="TIO371" s="678"/>
      <c r="TIP371" s="678"/>
      <c r="TIQ371" s="678"/>
      <c r="TIR371" s="678"/>
      <c r="TIS371" s="678"/>
      <c r="TIT371" s="678"/>
      <c r="TIU371" s="678"/>
      <c r="TIV371" s="678"/>
      <c r="TIW371" s="678"/>
      <c r="TIX371" s="678"/>
      <c r="TIY371" s="678"/>
      <c r="TIZ371" s="678"/>
      <c r="TJA371" s="678"/>
      <c r="TJB371" s="678"/>
      <c r="TJC371" s="678"/>
      <c r="TJD371" s="678"/>
      <c r="TJE371" s="678"/>
      <c r="TJF371" s="678"/>
      <c r="TJG371" s="678"/>
      <c r="TJH371" s="678"/>
      <c r="TJI371" s="678"/>
      <c r="TJJ371" s="678"/>
      <c r="TJK371" s="678"/>
      <c r="TJL371" s="678"/>
      <c r="TJM371" s="678"/>
      <c r="TJN371" s="678"/>
      <c r="TJO371" s="678"/>
      <c r="TJP371" s="678"/>
      <c r="TJQ371" s="678"/>
      <c r="TJR371" s="678"/>
      <c r="TJS371" s="678"/>
      <c r="TJT371" s="678"/>
      <c r="TJU371" s="678"/>
      <c r="TJV371" s="678"/>
      <c r="TJW371" s="678"/>
      <c r="TJX371" s="678"/>
      <c r="TJY371" s="678"/>
      <c r="TJZ371" s="678"/>
      <c r="TKA371" s="678"/>
      <c r="TKB371" s="678"/>
      <c r="TKC371" s="678"/>
      <c r="TKD371" s="678"/>
      <c r="TKE371" s="678"/>
      <c r="TKF371" s="678"/>
      <c r="TKG371" s="678"/>
      <c r="TKH371" s="678"/>
      <c r="TKI371" s="678"/>
      <c r="TKJ371" s="678"/>
      <c r="TKK371" s="678"/>
      <c r="TKL371" s="678"/>
      <c r="TKM371" s="678"/>
      <c r="TKN371" s="678"/>
      <c r="TKO371" s="678"/>
      <c r="TKP371" s="678"/>
      <c r="TKQ371" s="678"/>
      <c r="TKR371" s="678"/>
      <c r="TKS371" s="678"/>
      <c r="TKT371" s="678"/>
      <c r="TKU371" s="678"/>
      <c r="TKV371" s="678"/>
      <c r="TKW371" s="678"/>
      <c r="TKX371" s="678"/>
      <c r="TKY371" s="678"/>
      <c r="TKZ371" s="678"/>
      <c r="TLA371" s="678"/>
      <c r="TLB371" s="678"/>
      <c r="TLC371" s="678"/>
      <c r="TLD371" s="678"/>
      <c r="TLE371" s="678"/>
      <c r="TLF371" s="678"/>
      <c r="TLG371" s="678"/>
      <c r="TLH371" s="678"/>
      <c r="TLI371" s="678"/>
      <c r="TLJ371" s="678"/>
      <c r="TLK371" s="678"/>
      <c r="TLL371" s="678"/>
      <c r="TLM371" s="678"/>
      <c r="TLN371" s="678"/>
      <c r="TLO371" s="678"/>
      <c r="TLP371" s="678"/>
      <c r="TLQ371" s="678"/>
      <c r="TLR371" s="678"/>
      <c r="TLS371" s="678"/>
      <c r="TLT371" s="678"/>
      <c r="TLU371" s="678"/>
      <c r="TLV371" s="678"/>
      <c r="TLW371" s="678"/>
      <c r="TLX371" s="678"/>
      <c r="TLY371" s="678"/>
      <c r="TLZ371" s="678"/>
      <c r="TMA371" s="678"/>
      <c r="TMB371" s="678"/>
      <c r="TMC371" s="678"/>
      <c r="TMD371" s="678"/>
      <c r="TME371" s="678"/>
      <c r="TMF371" s="678"/>
      <c r="TMG371" s="678"/>
      <c r="TMH371" s="678"/>
      <c r="TMI371" s="678"/>
      <c r="TMJ371" s="678"/>
      <c r="TMK371" s="678"/>
      <c r="TML371" s="678"/>
      <c r="TMM371" s="678"/>
      <c r="TMN371" s="678"/>
      <c r="TMO371" s="678"/>
      <c r="TMP371" s="678"/>
      <c r="TMQ371" s="678"/>
      <c r="TMR371" s="678"/>
      <c r="TMS371" s="678"/>
      <c r="TMT371" s="678"/>
      <c r="TMU371" s="678"/>
      <c r="TMV371" s="678"/>
      <c r="TMW371" s="678"/>
      <c r="TMX371" s="678"/>
      <c r="TMY371" s="678"/>
      <c r="TMZ371" s="678"/>
      <c r="TNA371" s="678"/>
      <c r="TNB371" s="678"/>
      <c r="TNC371" s="678"/>
      <c r="TND371" s="678"/>
      <c r="TNE371" s="678"/>
      <c r="TNF371" s="678"/>
      <c r="TNG371" s="678"/>
      <c r="TNH371" s="678"/>
      <c r="TNI371" s="678"/>
      <c r="TNJ371" s="678"/>
      <c r="TNK371" s="678"/>
      <c r="TNL371" s="678"/>
      <c r="TNM371" s="678"/>
      <c r="TNN371" s="678"/>
      <c r="TNO371" s="678"/>
      <c r="TNP371" s="678"/>
      <c r="TNQ371" s="678"/>
      <c r="TNR371" s="678"/>
      <c r="TNS371" s="678"/>
      <c r="TNT371" s="678"/>
      <c r="TNU371" s="678"/>
      <c r="TNV371" s="678"/>
      <c r="TNW371" s="678"/>
      <c r="TNX371" s="678"/>
      <c r="TNY371" s="678"/>
      <c r="TNZ371" s="678"/>
      <c r="TOA371" s="678"/>
      <c r="TOB371" s="678"/>
      <c r="TOC371" s="678"/>
      <c r="TOD371" s="678"/>
      <c r="TOE371" s="678"/>
      <c r="TOF371" s="678"/>
      <c r="TOG371" s="678"/>
      <c r="TOH371" s="678"/>
      <c r="TOI371" s="678"/>
      <c r="TOJ371" s="678"/>
      <c r="TOK371" s="678"/>
      <c r="TOL371" s="678"/>
      <c r="TOM371" s="678"/>
      <c r="TON371" s="678"/>
      <c r="TOO371" s="678"/>
      <c r="TOP371" s="678"/>
      <c r="TOQ371" s="678"/>
      <c r="TOR371" s="678"/>
      <c r="TOS371" s="678"/>
      <c r="TOT371" s="678"/>
      <c r="TOU371" s="678"/>
      <c r="TOV371" s="678"/>
      <c r="TOW371" s="678"/>
      <c r="TOX371" s="678"/>
      <c r="TOY371" s="678"/>
      <c r="TOZ371" s="678"/>
      <c r="TPA371" s="678"/>
      <c r="TPB371" s="678"/>
      <c r="TPC371" s="678"/>
      <c r="TPD371" s="678"/>
      <c r="TPE371" s="678"/>
      <c r="TPF371" s="678"/>
      <c r="TPG371" s="678"/>
      <c r="TPH371" s="678"/>
      <c r="TPI371" s="678"/>
      <c r="TPJ371" s="678"/>
      <c r="TPK371" s="678"/>
      <c r="TPL371" s="678"/>
      <c r="TPM371" s="678"/>
      <c r="TPN371" s="678"/>
      <c r="TPO371" s="678"/>
      <c r="TPP371" s="678"/>
      <c r="TPQ371" s="678"/>
      <c r="TPR371" s="678"/>
      <c r="TPS371" s="678"/>
      <c r="TPT371" s="678"/>
      <c r="TPU371" s="678"/>
      <c r="TPV371" s="678"/>
      <c r="TPW371" s="678"/>
      <c r="TPX371" s="678"/>
      <c r="TPY371" s="678"/>
      <c r="TPZ371" s="678"/>
      <c r="TQA371" s="678"/>
      <c r="TQB371" s="678"/>
      <c r="TQC371" s="678"/>
      <c r="TQD371" s="678"/>
      <c r="TQE371" s="678"/>
      <c r="TQF371" s="678"/>
      <c r="TQG371" s="678"/>
      <c r="TQH371" s="678"/>
      <c r="TQI371" s="678"/>
      <c r="TQJ371" s="678"/>
      <c r="TQK371" s="678"/>
      <c r="TQL371" s="678"/>
      <c r="TQM371" s="678"/>
      <c r="TQN371" s="678"/>
      <c r="TQO371" s="678"/>
      <c r="TQP371" s="678"/>
      <c r="TQQ371" s="678"/>
      <c r="TQR371" s="678"/>
      <c r="TQS371" s="678"/>
      <c r="TQT371" s="678"/>
      <c r="TQU371" s="678"/>
      <c r="TQV371" s="678"/>
      <c r="TQW371" s="678"/>
      <c r="TQX371" s="678"/>
      <c r="TQY371" s="678"/>
      <c r="TQZ371" s="678"/>
      <c r="TRA371" s="678"/>
      <c r="TRB371" s="678"/>
      <c r="TRC371" s="678"/>
      <c r="TRD371" s="678"/>
      <c r="TRE371" s="678"/>
      <c r="TRF371" s="678"/>
      <c r="TRG371" s="678"/>
      <c r="TRH371" s="678"/>
      <c r="TRI371" s="678"/>
      <c r="TRJ371" s="678"/>
      <c r="TRK371" s="678"/>
      <c r="TRL371" s="678"/>
      <c r="TRM371" s="678"/>
      <c r="TRN371" s="678"/>
      <c r="TRO371" s="678"/>
      <c r="TRP371" s="678"/>
      <c r="TRQ371" s="678"/>
      <c r="TRR371" s="678"/>
      <c r="TRS371" s="678"/>
      <c r="TRT371" s="678"/>
      <c r="TRU371" s="678"/>
      <c r="TRV371" s="678"/>
      <c r="TRW371" s="678"/>
      <c r="TRX371" s="678"/>
      <c r="TRY371" s="678"/>
      <c r="TRZ371" s="678"/>
      <c r="TSA371" s="678"/>
      <c r="TSB371" s="678"/>
      <c r="TSC371" s="678"/>
      <c r="TSD371" s="678"/>
      <c r="TSE371" s="678"/>
      <c r="TSF371" s="678"/>
      <c r="TSG371" s="678"/>
      <c r="TSH371" s="678"/>
      <c r="TSI371" s="678"/>
      <c r="TSJ371" s="678"/>
      <c r="TSK371" s="678"/>
      <c r="TSL371" s="678"/>
      <c r="TSM371" s="678"/>
      <c r="TSN371" s="678"/>
      <c r="TSO371" s="678"/>
      <c r="TSP371" s="678"/>
      <c r="TSQ371" s="678"/>
      <c r="TSR371" s="678"/>
      <c r="TSS371" s="678"/>
      <c r="TST371" s="678"/>
      <c r="TSU371" s="678"/>
      <c r="TSV371" s="678"/>
      <c r="TSW371" s="678"/>
      <c r="TSX371" s="678"/>
      <c r="TSY371" s="678"/>
      <c r="TSZ371" s="678"/>
      <c r="TTA371" s="678"/>
      <c r="TTB371" s="678"/>
      <c r="TTC371" s="678"/>
      <c r="TTD371" s="678"/>
      <c r="TTE371" s="678"/>
      <c r="TTF371" s="678"/>
      <c r="TTG371" s="678"/>
      <c r="TTH371" s="678"/>
      <c r="TTI371" s="678"/>
      <c r="TTJ371" s="678"/>
      <c r="TTK371" s="678"/>
      <c r="TTL371" s="678"/>
      <c r="TTM371" s="678"/>
      <c r="TTN371" s="678"/>
      <c r="TTO371" s="678"/>
      <c r="TTP371" s="678"/>
      <c r="TTQ371" s="678"/>
      <c r="TTR371" s="678"/>
      <c r="TTS371" s="678"/>
      <c r="TTT371" s="678"/>
      <c r="TTU371" s="678"/>
      <c r="TTV371" s="678"/>
      <c r="TTW371" s="678"/>
      <c r="TTX371" s="678"/>
      <c r="TTY371" s="678"/>
      <c r="TTZ371" s="678"/>
      <c r="TUA371" s="678"/>
      <c r="TUB371" s="678"/>
      <c r="TUC371" s="678"/>
      <c r="TUD371" s="678"/>
      <c r="TUE371" s="678"/>
      <c r="TUF371" s="678"/>
      <c r="TUG371" s="678"/>
      <c r="TUH371" s="678"/>
      <c r="TUI371" s="678"/>
      <c r="TUJ371" s="678"/>
      <c r="TUK371" s="678"/>
      <c r="TUL371" s="678"/>
      <c r="TUM371" s="678"/>
      <c r="TUN371" s="678"/>
      <c r="TUO371" s="678"/>
      <c r="TUP371" s="678"/>
      <c r="TUQ371" s="678"/>
      <c r="TUR371" s="678"/>
      <c r="TUS371" s="678"/>
      <c r="TUT371" s="678"/>
      <c r="TUU371" s="678"/>
      <c r="TUV371" s="678"/>
      <c r="TUW371" s="678"/>
      <c r="TUX371" s="678"/>
      <c r="TUY371" s="678"/>
      <c r="TUZ371" s="678"/>
      <c r="TVA371" s="678"/>
      <c r="TVB371" s="678"/>
      <c r="TVC371" s="678"/>
      <c r="TVD371" s="678"/>
      <c r="TVE371" s="678"/>
      <c r="TVF371" s="678"/>
      <c r="TVG371" s="678"/>
      <c r="TVH371" s="678"/>
      <c r="TVI371" s="678"/>
      <c r="TVJ371" s="678"/>
      <c r="TVK371" s="678"/>
      <c r="TVL371" s="678"/>
      <c r="TVM371" s="678"/>
      <c r="TVN371" s="678"/>
      <c r="TVO371" s="678"/>
      <c r="TVP371" s="678"/>
      <c r="TVQ371" s="678"/>
      <c r="TVR371" s="678"/>
      <c r="TVS371" s="678"/>
      <c r="TVT371" s="678"/>
      <c r="TVU371" s="678"/>
      <c r="TVV371" s="678"/>
      <c r="TVW371" s="678"/>
      <c r="TVX371" s="678"/>
      <c r="TVY371" s="678"/>
      <c r="TVZ371" s="678"/>
      <c r="TWA371" s="678"/>
      <c r="TWB371" s="678"/>
      <c r="TWC371" s="678"/>
      <c r="TWD371" s="678"/>
      <c r="TWE371" s="678"/>
      <c r="TWF371" s="678"/>
      <c r="TWG371" s="678"/>
      <c r="TWH371" s="678"/>
      <c r="TWI371" s="678"/>
      <c r="TWJ371" s="678"/>
      <c r="TWK371" s="678"/>
      <c r="TWL371" s="678"/>
      <c r="TWM371" s="678"/>
      <c r="TWN371" s="678"/>
      <c r="TWO371" s="678"/>
      <c r="TWP371" s="678"/>
      <c r="TWQ371" s="678"/>
      <c r="TWR371" s="678"/>
      <c r="TWS371" s="678"/>
      <c r="TWT371" s="678"/>
      <c r="TWU371" s="678"/>
      <c r="TWV371" s="678"/>
      <c r="TWW371" s="678"/>
      <c r="TWX371" s="678"/>
      <c r="TWY371" s="678"/>
      <c r="TWZ371" s="678"/>
      <c r="TXA371" s="678"/>
      <c r="TXB371" s="678"/>
      <c r="TXC371" s="678"/>
      <c r="TXD371" s="678"/>
      <c r="TXE371" s="678"/>
      <c r="TXF371" s="678"/>
      <c r="TXG371" s="678"/>
      <c r="TXH371" s="678"/>
      <c r="TXI371" s="678"/>
      <c r="TXJ371" s="678"/>
      <c r="TXK371" s="678"/>
      <c r="TXL371" s="678"/>
      <c r="TXM371" s="678"/>
      <c r="TXN371" s="678"/>
      <c r="TXO371" s="678"/>
      <c r="TXP371" s="678"/>
      <c r="TXQ371" s="678"/>
      <c r="TXR371" s="678"/>
      <c r="TXS371" s="678"/>
      <c r="TXT371" s="678"/>
      <c r="TXU371" s="678"/>
      <c r="TXV371" s="678"/>
      <c r="TXW371" s="678"/>
      <c r="TXX371" s="678"/>
      <c r="TXY371" s="678"/>
      <c r="TXZ371" s="678"/>
      <c r="TYA371" s="678"/>
      <c r="TYB371" s="678"/>
      <c r="TYC371" s="678"/>
      <c r="TYD371" s="678"/>
      <c r="TYE371" s="678"/>
      <c r="TYF371" s="678"/>
      <c r="TYG371" s="678"/>
      <c r="TYH371" s="678"/>
      <c r="TYI371" s="678"/>
      <c r="TYJ371" s="678"/>
      <c r="TYK371" s="678"/>
      <c r="TYL371" s="678"/>
      <c r="TYM371" s="678"/>
      <c r="TYN371" s="678"/>
      <c r="TYO371" s="678"/>
      <c r="TYP371" s="678"/>
      <c r="TYQ371" s="678"/>
      <c r="TYR371" s="678"/>
      <c r="TYS371" s="678"/>
      <c r="TYT371" s="678"/>
      <c r="TYU371" s="678"/>
      <c r="TYV371" s="678"/>
      <c r="TYW371" s="678"/>
      <c r="TYX371" s="678"/>
      <c r="TYY371" s="678"/>
      <c r="TYZ371" s="678"/>
      <c r="TZA371" s="678"/>
      <c r="TZB371" s="678"/>
      <c r="TZC371" s="678"/>
      <c r="TZD371" s="678"/>
      <c r="TZE371" s="678"/>
      <c r="TZF371" s="678"/>
      <c r="TZG371" s="678"/>
      <c r="TZH371" s="678"/>
      <c r="TZI371" s="678"/>
      <c r="TZJ371" s="678"/>
      <c r="TZK371" s="678"/>
      <c r="TZL371" s="678"/>
      <c r="TZM371" s="678"/>
      <c r="TZN371" s="678"/>
      <c r="TZO371" s="678"/>
      <c r="TZP371" s="678"/>
      <c r="TZQ371" s="678"/>
      <c r="TZR371" s="678"/>
      <c r="TZS371" s="678"/>
      <c r="TZT371" s="678"/>
      <c r="TZU371" s="678"/>
      <c r="TZV371" s="678"/>
      <c r="TZW371" s="678"/>
      <c r="TZX371" s="678"/>
      <c r="TZY371" s="678"/>
      <c r="TZZ371" s="678"/>
      <c r="UAA371" s="678"/>
      <c r="UAB371" s="678"/>
      <c r="UAC371" s="678"/>
      <c r="UAD371" s="678"/>
      <c r="UAE371" s="678"/>
      <c r="UAF371" s="678"/>
      <c r="UAG371" s="678"/>
      <c r="UAH371" s="678"/>
      <c r="UAI371" s="678"/>
      <c r="UAJ371" s="678"/>
      <c r="UAK371" s="678"/>
      <c r="UAL371" s="678"/>
      <c r="UAM371" s="678"/>
      <c r="UAN371" s="678"/>
      <c r="UAO371" s="678"/>
      <c r="UAP371" s="678"/>
      <c r="UAQ371" s="678"/>
      <c r="UAR371" s="678"/>
      <c r="UAS371" s="678"/>
      <c r="UAT371" s="678"/>
      <c r="UAU371" s="678"/>
      <c r="UAV371" s="678"/>
      <c r="UAW371" s="678"/>
      <c r="UAX371" s="678"/>
      <c r="UAY371" s="678"/>
      <c r="UAZ371" s="678"/>
      <c r="UBA371" s="678"/>
      <c r="UBB371" s="678"/>
      <c r="UBC371" s="678"/>
      <c r="UBD371" s="678"/>
      <c r="UBE371" s="678"/>
      <c r="UBF371" s="678"/>
      <c r="UBG371" s="678"/>
      <c r="UBH371" s="678"/>
      <c r="UBI371" s="678"/>
      <c r="UBJ371" s="678"/>
      <c r="UBK371" s="678"/>
      <c r="UBL371" s="678"/>
      <c r="UBM371" s="678"/>
      <c r="UBN371" s="678"/>
      <c r="UBO371" s="678"/>
      <c r="UBP371" s="678"/>
      <c r="UBQ371" s="678"/>
      <c r="UBR371" s="678"/>
      <c r="UBS371" s="678"/>
      <c r="UBT371" s="678"/>
      <c r="UBU371" s="678"/>
      <c r="UBV371" s="678"/>
      <c r="UBW371" s="678"/>
      <c r="UBX371" s="678"/>
      <c r="UBY371" s="678"/>
      <c r="UBZ371" s="678"/>
      <c r="UCA371" s="678"/>
      <c r="UCB371" s="678"/>
      <c r="UCC371" s="678"/>
      <c r="UCD371" s="678"/>
      <c r="UCE371" s="678"/>
      <c r="UCF371" s="678"/>
      <c r="UCG371" s="678"/>
      <c r="UCH371" s="678"/>
      <c r="UCI371" s="678"/>
      <c r="UCJ371" s="678"/>
      <c r="UCK371" s="678"/>
      <c r="UCL371" s="678"/>
      <c r="UCM371" s="678"/>
      <c r="UCN371" s="678"/>
      <c r="UCO371" s="678"/>
      <c r="UCP371" s="678"/>
      <c r="UCQ371" s="678"/>
      <c r="UCR371" s="678"/>
      <c r="UCS371" s="678"/>
      <c r="UCT371" s="678"/>
      <c r="UCU371" s="678"/>
      <c r="UCV371" s="678"/>
      <c r="UCW371" s="678"/>
      <c r="UCX371" s="678"/>
      <c r="UCY371" s="678"/>
      <c r="UCZ371" s="678"/>
      <c r="UDA371" s="678"/>
      <c r="UDB371" s="678"/>
      <c r="UDC371" s="678"/>
      <c r="UDD371" s="678"/>
      <c r="UDE371" s="678"/>
      <c r="UDF371" s="678"/>
      <c r="UDG371" s="678"/>
      <c r="UDH371" s="678"/>
      <c r="UDI371" s="678"/>
      <c r="UDJ371" s="678"/>
      <c r="UDK371" s="678"/>
      <c r="UDL371" s="678"/>
      <c r="UDM371" s="678"/>
      <c r="UDN371" s="678"/>
      <c r="UDO371" s="678"/>
      <c r="UDP371" s="678"/>
      <c r="UDQ371" s="678"/>
      <c r="UDR371" s="678"/>
      <c r="UDS371" s="678"/>
      <c r="UDT371" s="678"/>
      <c r="UDU371" s="678"/>
      <c r="UDV371" s="678"/>
      <c r="UDW371" s="678"/>
      <c r="UDX371" s="678"/>
      <c r="UDY371" s="678"/>
      <c r="UDZ371" s="678"/>
      <c r="UEA371" s="678"/>
      <c r="UEB371" s="678"/>
      <c r="UEC371" s="678"/>
      <c r="UED371" s="678"/>
      <c r="UEE371" s="678"/>
      <c r="UEF371" s="678"/>
      <c r="UEG371" s="678"/>
      <c r="UEH371" s="678"/>
      <c r="UEI371" s="678"/>
      <c r="UEJ371" s="678"/>
      <c r="UEK371" s="678"/>
      <c r="UEL371" s="678"/>
      <c r="UEM371" s="678"/>
      <c r="UEN371" s="678"/>
      <c r="UEO371" s="678"/>
      <c r="UEP371" s="678"/>
      <c r="UEQ371" s="678"/>
      <c r="UER371" s="678"/>
      <c r="UES371" s="678"/>
      <c r="UET371" s="678"/>
      <c r="UEU371" s="678"/>
      <c r="UEV371" s="678"/>
      <c r="UEW371" s="678"/>
      <c r="UEX371" s="678"/>
      <c r="UEY371" s="678"/>
      <c r="UEZ371" s="678"/>
      <c r="UFA371" s="678"/>
      <c r="UFB371" s="678"/>
      <c r="UFC371" s="678"/>
      <c r="UFD371" s="678"/>
      <c r="UFE371" s="678"/>
      <c r="UFF371" s="678"/>
      <c r="UFG371" s="678"/>
      <c r="UFH371" s="678"/>
      <c r="UFI371" s="678"/>
      <c r="UFJ371" s="678"/>
      <c r="UFK371" s="678"/>
      <c r="UFL371" s="678"/>
      <c r="UFM371" s="678"/>
      <c r="UFN371" s="678"/>
      <c r="UFO371" s="678"/>
      <c r="UFP371" s="678"/>
      <c r="UFQ371" s="678"/>
      <c r="UFR371" s="678"/>
      <c r="UFS371" s="678"/>
      <c r="UFT371" s="678"/>
      <c r="UFU371" s="678"/>
      <c r="UFV371" s="678"/>
      <c r="UFW371" s="678"/>
      <c r="UFX371" s="678"/>
      <c r="UFY371" s="678"/>
      <c r="UFZ371" s="678"/>
      <c r="UGA371" s="678"/>
      <c r="UGB371" s="678"/>
      <c r="UGC371" s="678"/>
      <c r="UGD371" s="678"/>
      <c r="UGE371" s="678"/>
      <c r="UGF371" s="678"/>
      <c r="UGG371" s="678"/>
      <c r="UGH371" s="678"/>
      <c r="UGI371" s="678"/>
      <c r="UGJ371" s="678"/>
      <c r="UGK371" s="678"/>
      <c r="UGL371" s="678"/>
      <c r="UGM371" s="678"/>
      <c r="UGN371" s="678"/>
      <c r="UGO371" s="678"/>
      <c r="UGP371" s="678"/>
      <c r="UGQ371" s="678"/>
      <c r="UGR371" s="678"/>
      <c r="UGS371" s="678"/>
      <c r="UGT371" s="678"/>
      <c r="UGU371" s="678"/>
      <c r="UGV371" s="678"/>
      <c r="UGW371" s="678"/>
      <c r="UGX371" s="678"/>
      <c r="UGY371" s="678"/>
      <c r="UGZ371" s="678"/>
      <c r="UHA371" s="678"/>
      <c r="UHB371" s="678"/>
      <c r="UHC371" s="678"/>
      <c r="UHD371" s="678"/>
      <c r="UHE371" s="678"/>
      <c r="UHF371" s="678"/>
      <c r="UHG371" s="678"/>
      <c r="UHH371" s="678"/>
      <c r="UHI371" s="678"/>
      <c r="UHJ371" s="678"/>
      <c r="UHK371" s="678"/>
      <c r="UHL371" s="678"/>
      <c r="UHM371" s="678"/>
      <c r="UHN371" s="678"/>
      <c r="UHO371" s="678"/>
      <c r="UHP371" s="678"/>
      <c r="UHQ371" s="678"/>
      <c r="UHR371" s="678"/>
      <c r="UHS371" s="678"/>
      <c r="UHT371" s="678"/>
      <c r="UHU371" s="678"/>
      <c r="UHV371" s="678"/>
      <c r="UHW371" s="678"/>
      <c r="UHX371" s="678"/>
      <c r="UHY371" s="678"/>
      <c r="UHZ371" s="678"/>
      <c r="UIA371" s="678"/>
      <c r="UIB371" s="678"/>
      <c r="UIC371" s="678"/>
      <c r="UID371" s="678"/>
      <c r="UIE371" s="678"/>
      <c r="UIF371" s="678"/>
      <c r="UIG371" s="678"/>
      <c r="UIH371" s="678"/>
      <c r="UII371" s="678"/>
      <c r="UIJ371" s="678"/>
      <c r="UIK371" s="678"/>
      <c r="UIL371" s="678"/>
      <c r="UIM371" s="678"/>
      <c r="UIN371" s="678"/>
      <c r="UIO371" s="678"/>
      <c r="UIP371" s="678"/>
      <c r="UIQ371" s="678"/>
      <c r="UIR371" s="678"/>
      <c r="UIS371" s="678"/>
      <c r="UIT371" s="678"/>
      <c r="UIU371" s="678"/>
      <c r="UIV371" s="678"/>
      <c r="UIW371" s="678"/>
      <c r="UIX371" s="678"/>
      <c r="UIY371" s="678"/>
      <c r="UIZ371" s="678"/>
      <c r="UJA371" s="678"/>
      <c r="UJB371" s="678"/>
      <c r="UJC371" s="678"/>
      <c r="UJD371" s="678"/>
      <c r="UJE371" s="678"/>
      <c r="UJF371" s="678"/>
      <c r="UJG371" s="678"/>
      <c r="UJH371" s="678"/>
      <c r="UJI371" s="678"/>
      <c r="UJJ371" s="678"/>
      <c r="UJK371" s="678"/>
      <c r="UJL371" s="678"/>
      <c r="UJM371" s="678"/>
      <c r="UJN371" s="678"/>
      <c r="UJO371" s="678"/>
      <c r="UJP371" s="678"/>
      <c r="UJQ371" s="678"/>
      <c r="UJR371" s="678"/>
      <c r="UJS371" s="678"/>
      <c r="UJT371" s="678"/>
      <c r="UJU371" s="678"/>
      <c r="UJV371" s="678"/>
      <c r="UJW371" s="678"/>
      <c r="UJX371" s="678"/>
      <c r="UJY371" s="678"/>
      <c r="UJZ371" s="678"/>
      <c r="UKA371" s="678"/>
      <c r="UKB371" s="678"/>
      <c r="UKC371" s="678"/>
      <c r="UKD371" s="678"/>
      <c r="UKE371" s="678"/>
      <c r="UKF371" s="678"/>
      <c r="UKG371" s="678"/>
      <c r="UKH371" s="678"/>
      <c r="UKI371" s="678"/>
      <c r="UKJ371" s="678"/>
      <c r="UKK371" s="678"/>
      <c r="UKL371" s="678"/>
      <c r="UKM371" s="678"/>
      <c r="UKN371" s="678"/>
      <c r="UKO371" s="678"/>
      <c r="UKP371" s="678"/>
      <c r="UKQ371" s="678"/>
      <c r="UKR371" s="678"/>
      <c r="UKS371" s="678"/>
      <c r="UKT371" s="678"/>
      <c r="UKU371" s="678"/>
      <c r="UKV371" s="678"/>
      <c r="UKW371" s="678"/>
      <c r="UKX371" s="678"/>
      <c r="UKY371" s="678"/>
      <c r="UKZ371" s="678"/>
      <c r="ULA371" s="678"/>
      <c r="ULB371" s="678"/>
      <c r="ULC371" s="678"/>
      <c r="ULD371" s="678"/>
      <c r="ULE371" s="678"/>
      <c r="ULF371" s="678"/>
      <c r="ULG371" s="678"/>
      <c r="ULH371" s="678"/>
      <c r="ULI371" s="678"/>
      <c r="ULJ371" s="678"/>
      <c r="ULK371" s="678"/>
      <c r="ULL371" s="678"/>
      <c r="ULM371" s="678"/>
      <c r="ULN371" s="678"/>
      <c r="ULO371" s="678"/>
      <c r="ULP371" s="678"/>
      <c r="ULQ371" s="678"/>
      <c r="ULR371" s="678"/>
      <c r="ULS371" s="678"/>
      <c r="ULT371" s="678"/>
      <c r="ULU371" s="678"/>
      <c r="ULV371" s="678"/>
      <c r="ULW371" s="678"/>
      <c r="ULX371" s="678"/>
      <c r="ULY371" s="678"/>
      <c r="ULZ371" s="678"/>
      <c r="UMA371" s="678"/>
      <c r="UMB371" s="678"/>
      <c r="UMC371" s="678"/>
      <c r="UMD371" s="678"/>
      <c r="UME371" s="678"/>
      <c r="UMF371" s="678"/>
      <c r="UMG371" s="678"/>
      <c r="UMH371" s="678"/>
      <c r="UMI371" s="678"/>
      <c r="UMJ371" s="678"/>
      <c r="UMK371" s="678"/>
      <c r="UML371" s="678"/>
      <c r="UMM371" s="678"/>
      <c r="UMN371" s="678"/>
      <c r="UMO371" s="678"/>
      <c r="UMP371" s="678"/>
      <c r="UMQ371" s="678"/>
      <c r="UMR371" s="678"/>
      <c r="UMS371" s="678"/>
      <c r="UMT371" s="678"/>
      <c r="UMU371" s="678"/>
      <c r="UMV371" s="678"/>
      <c r="UMW371" s="678"/>
      <c r="UMX371" s="678"/>
      <c r="UMY371" s="678"/>
      <c r="UMZ371" s="678"/>
      <c r="UNA371" s="678"/>
      <c r="UNB371" s="678"/>
      <c r="UNC371" s="678"/>
      <c r="UND371" s="678"/>
      <c r="UNE371" s="678"/>
      <c r="UNF371" s="678"/>
      <c r="UNG371" s="678"/>
      <c r="UNH371" s="678"/>
      <c r="UNI371" s="678"/>
      <c r="UNJ371" s="678"/>
      <c r="UNK371" s="678"/>
      <c r="UNL371" s="678"/>
      <c r="UNM371" s="678"/>
      <c r="UNN371" s="678"/>
      <c r="UNO371" s="678"/>
      <c r="UNP371" s="678"/>
      <c r="UNQ371" s="678"/>
      <c r="UNR371" s="678"/>
      <c r="UNS371" s="678"/>
      <c r="UNT371" s="678"/>
      <c r="UNU371" s="678"/>
      <c r="UNV371" s="678"/>
      <c r="UNW371" s="678"/>
      <c r="UNX371" s="678"/>
      <c r="UNY371" s="678"/>
      <c r="UNZ371" s="678"/>
      <c r="UOA371" s="678"/>
      <c r="UOB371" s="678"/>
      <c r="UOC371" s="678"/>
      <c r="UOD371" s="678"/>
      <c r="UOE371" s="678"/>
      <c r="UOF371" s="678"/>
      <c r="UOG371" s="678"/>
      <c r="UOH371" s="678"/>
      <c r="UOI371" s="678"/>
      <c r="UOJ371" s="678"/>
      <c r="UOK371" s="678"/>
      <c r="UOL371" s="678"/>
      <c r="UOM371" s="678"/>
      <c r="UON371" s="678"/>
      <c r="UOO371" s="678"/>
      <c r="UOP371" s="678"/>
      <c r="UOQ371" s="678"/>
      <c r="UOR371" s="678"/>
      <c r="UOS371" s="678"/>
      <c r="UOT371" s="678"/>
      <c r="UOU371" s="678"/>
      <c r="UOV371" s="678"/>
      <c r="UOW371" s="678"/>
      <c r="UOX371" s="678"/>
      <c r="UOY371" s="678"/>
      <c r="UOZ371" s="678"/>
      <c r="UPA371" s="678"/>
      <c r="UPB371" s="678"/>
      <c r="UPC371" s="678"/>
      <c r="UPD371" s="678"/>
      <c r="UPE371" s="678"/>
      <c r="UPF371" s="678"/>
      <c r="UPG371" s="678"/>
      <c r="UPH371" s="678"/>
      <c r="UPI371" s="678"/>
      <c r="UPJ371" s="678"/>
      <c r="UPK371" s="678"/>
      <c r="UPL371" s="678"/>
      <c r="UPM371" s="678"/>
      <c r="UPN371" s="678"/>
      <c r="UPO371" s="678"/>
      <c r="UPP371" s="678"/>
      <c r="UPQ371" s="678"/>
      <c r="UPR371" s="678"/>
      <c r="UPS371" s="678"/>
      <c r="UPT371" s="678"/>
      <c r="UPU371" s="678"/>
      <c r="UPV371" s="678"/>
      <c r="UPW371" s="678"/>
      <c r="UPX371" s="678"/>
      <c r="UPY371" s="678"/>
      <c r="UPZ371" s="678"/>
      <c r="UQA371" s="678"/>
      <c r="UQB371" s="678"/>
      <c r="UQC371" s="678"/>
      <c r="UQD371" s="678"/>
      <c r="UQE371" s="678"/>
      <c r="UQF371" s="678"/>
      <c r="UQG371" s="678"/>
      <c r="UQH371" s="678"/>
      <c r="UQI371" s="678"/>
      <c r="UQJ371" s="678"/>
      <c r="UQK371" s="678"/>
      <c r="UQL371" s="678"/>
      <c r="UQM371" s="678"/>
      <c r="UQN371" s="678"/>
      <c r="UQO371" s="678"/>
      <c r="UQP371" s="678"/>
      <c r="UQQ371" s="678"/>
      <c r="UQR371" s="678"/>
      <c r="UQS371" s="678"/>
      <c r="UQT371" s="678"/>
      <c r="UQU371" s="678"/>
      <c r="UQV371" s="678"/>
      <c r="UQW371" s="678"/>
      <c r="UQX371" s="678"/>
      <c r="UQY371" s="678"/>
      <c r="UQZ371" s="678"/>
      <c r="URA371" s="678"/>
      <c r="URB371" s="678"/>
      <c r="URC371" s="678"/>
      <c r="URD371" s="678"/>
      <c r="URE371" s="678"/>
      <c r="URF371" s="678"/>
      <c r="URG371" s="678"/>
      <c r="URH371" s="678"/>
      <c r="URI371" s="678"/>
      <c r="URJ371" s="678"/>
      <c r="URK371" s="678"/>
      <c r="URL371" s="678"/>
      <c r="URM371" s="678"/>
      <c r="URN371" s="678"/>
      <c r="URO371" s="678"/>
      <c r="URP371" s="678"/>
      <c r="URQ371" s="678"/>
      <c r="URR371" s="678"/>
      <c r="URS371" s="678"/>
      <c r="URT371" s="678"/>
      <c r="URU371" s="678"/>
      <c r="URV371" s="678"/>
      <c r="URW371" s="678"/>
      <c r="URX371" s="678"/>
      <c r="URY371" s="678"/>
      <c r="URZ371" s="678"/>
      <c r="USA371" s="678"/>
      <c r="USB371" s="678"/>
      <c r="USC371" s="678"/>
      <c r="USD371" s="678"/>
      <c r="USE371" s="678"/>
      <c r="USF371" s="678"/>
      <c r="USG371" s="678"/>
      <c r="USH371" s="678"/>
      <c r="USI371" s="678"/>
      <c r="USJ371" s="678"/>
      <c r="USK371" s="678"/>
      <c r="USL371" s="678"/>
      <c r="USM371" s="678"/>
      <c r="USN371" s="678"/>
      <c r="USO371" s="678"/>
      <c r="USP371" s="678"/>
      <c r="USQ371" s="678"/>
      <c r="USR371" s="678"/>
      <c r="USS371" s="678"/>
      <c r="UST371" s="678"/>
      <c r="USU371" s="678"/>
      <c r="USV371" s="678"/>
      <c r="USW371" s="678"/>
      <c r="USX371" s="678"/>
      <c r="USY371" s="678"/>
      <c r="USZ371" s="678"/>
      <c r="UTA371" s="678"/>
      <c r="UTB371" s="678"/>
      <c r="UTC371" s="678"/>
      <c r="UTD371" s="678"/>
      <c r="UTE371" s="678"/>
      <c r="UTF371" s="678"/>
      <c r="UTG371" s="678"/>
      <c r="UTH371" s="678"/>
      <c r="UTI371" s="678"/>
      <c r="UTJ371" s="678"/>
      <c r="UTK371" s="678"/>
      <c r="UTL371" s="678"/>
      <c r="UTM371" s="678"/>
      <c r="UTN371" s="678"/>
      <c r="UTO371" s="678"/>
      <c r="UTP371" s="678"/>
      <c r="UTQ371" s="678"/>
      <c r="UTR371" s="678"/>
      <c r="UTS371" s="678"/>
      <c r="UTT371" s="678"/>
      <c r="UTU371" s="678"/>
      <c r="UTV371" s="678"/>
      <c r="UTW371" s="678"/>
      <c r="UTX371" s="678"/>
      <c r="UTY371" s="678"/>
      <c r="UTZ371" s="678"/>
      <c r="UUA371" s="678"/>
      <c r="UUB371" s="678"/>
      <c r="UUC371" s="678"/>
      <c r="UUD371" s="678"/>
      <c r="UUE371" s="678"/>
      <c r="UUF371" s="678"/>
      <c r="UUG371" s="678"/>
      <c r="UUH371" s="678"/>
      <c r="UUI371" s="678"/>
      <c r="UUJ371" s="678"/>
      <c r="UUK371" s="678"/>
      <c r="UUL371" s="678"/>
      <c r="UUM371" s="678"/>
      <c r="UUN371" s="678"/>
      <c r="UUO371" s="678"/>
      <c r="UUP371" s="678"/>
      <c r="UUQ371" s="678"/>
      <c r="UUR371" s="678"/>
      <c r="UUS371" s="678"/>
      <c r="UUT371" s="678"/>
      <c r="UUU371" s="678"/>
      <c r="UUV371" s="678"/>
      <c r="UUW371" s="678"/>
      <c r="UUX371" s="678"/>
      <c r="UUY371" s="678"/>
      <c r="UUZ371" s="678"/>
      <c r="UVA371" s="678"/>
      <c r="UVB371" s="678"/>
      <c r="UVC371" s="678"/>
      <c r="UVD371" s="678"/>
      <c r="UVE371" s="678"/>
      <c r="UVF371" s="678"/>
      <c r="UVG371" s="678"/>
      <c r="UVH371" s="678"/>
      <c r="UVI371" s="678"/>
      <c r="UVJ371" s="678"/>
      <c r="UVK371" s="678"/>
      <c r="UVL371" s="678"/>
      <c r="UVM371" s="678"/>
      <c r="UVN371" s="678"/>
      <c r="UVO371" s="678"/>
      <c r="UVP371" s="678"/>
      <c r="UVQ371" s="678"/>
      <c r="UVR371" s="678"/>
      <c r="UVS371" s="678"/>
      <c r="UVT371" s="678"/>
      <c r="UVU371" s="678"/>
      <c r="UVV371" s="678"/>
      <c r="UVW371" s="678"/>
      <c r="UVX371" s="678"/>
      <c r="UVY371" s="678"/>
      <c r="UVZ371" s="678"/>
      <c r="UWA371" s="678"/>
      <c r="UWB371" s="678"/>
      <c r="UWC371" s="678"/>
      <c r="UWD371" s="678"/>
      <c r="UWE371" s="678"/>
      <c r="UWF371" s="678"/>
      <c r="UWG371" s="678"/>
      <c r="UWH371" s="678"/>
      <c r="UWI371" s="678"/>
      <c r="UWJ371" s="678"/>
      <c r="UWK371" s="678"/>
      <c r="UWL371" s="678"/>
      <c r="UWM371" s="678"/>
      <c r="UWN371" s="678"/>
      <c r="UWO371" s="678"/>
      <c r="UWP371" s="678"/>
      <c r="UWQ371" s="678"/>
      <c r="UWR371" s="678"/>
      <c r="UWS371" s="678"/>
      <c r="UWT371" s="678"/>
      <c r="UWU371" s="678"/>
      <c r="UWV371" s="678"/>
      <c r="UWW371" s="678"/>
      <c r="UWX371" s="678"/>
      <c r="UWY371" s="678"/>
      <c r="UWZ371" s="678"/>
      <c r="UXA371" s="678"/>
      <c r="UXB371" s="678"/>
      <c r="UXC371" s="678"/>
      <c r="UXD371" s="678"/>
      <c r="UXE371" s="678"/>
      <c r="UXF371" s="678"/>
      <c r="UXG371" s="678"/>
      <c r="UXH371" s="678"/>
      <c r="UXI371" s="678"/>
      <c r="UXJ371" s="678"/>
      <c r="UXK371" s="678"/>
      <c r="UXL371" s="678"/>
      <c r="UXM371" s="678"/>
      <c r="UXN371" s="678"/>
      <c r="UXO371" s="678"/>
      <c r="UXP371" s="678"/>
      <c r="UXQ371" s="678"/>
      <c r="UXR371" s="678"/>
      <c r="UXS371" s="678"/>
      <c r="UXT371" s="678"/>
      <c r="UXU371" s="678"/>
      <c r="UXV371" s="678"/>
      <c r="UXW371" s="678"/>
      <c r="UXX371" s="678"/>
      <c r="UXY371" s="678"/>
      <c r="UXZ371" s="678"/>
      <c r="UYA371" s="678"/>
      <c r="UYB371" s="678"/>
      <c r="UYC371" s="678"/>
      <c r="UYD371" s="678"/>
      <c r="UYE371" s="678"/>
      <c r="UYF371" s="678"/>
      <c r="UYG371" s="678"/>
      <c r="UYH371" s="678"/>
      <c r="UYI371" s="678"/>
      <c r="UYJ371" s="678"/>
      <c r="UYK371" s="678"/>
      <c r="UYL371" s="678"/>
      <c r="UYM371" s="678"/>
      <c r="UYN371" s="678"/>
      <c r="UYO371" s="678"/>
      <c r="UYP371" s="678"/>
      <c r="UYQ371" s="678"/>
      <c r="UYR371" s="678"/>
      <c r="UYS371" s="678"/>
      <c r="UYT371" s="678"/>
      <c r="UYU371" s="678"/>
      <c r="UYV371" s="678"/>
      <c r="UYW371" s="678"/>
      <c r="UYX371" s="678"/>
      <c r="UYY371" s="678"/>
      <c r="UYZ371" s="678"/>
      <c r="UZA371" s="678"/>
      <c r="UZB371" s="678"/>
      <c r="UZC371" s="678"/>
      <c r="UZD371" s="678"/>
      <c r="UZE371" s="678"/>
      <c r="UZF371" s="678"/>
      <c r="UZG371" s="678"/>
      <c r="UZH371" s="678"/>
      <c r="UZI371" s="678"/>
      <c r="UZJ371" s="678"/>
      <c r="UZK371" s="678"/>
      <c r="UZL371" s="678"/>
      <c r="UZM371" s="678"/>
      <c r="UZN371" s="678"/>
      <c r="UZO371" s="678"/>
      <c r="UZP371" s="678"/>
      <c r="UZQ371" s="678"/>
      <c r="UZR371" s="678"/>
      <c r="UZS371" s="678"/>
      <c r="UZT371" s="678"/>
      <c r="UZU371" s="678"/>
      <c r="UZV371" s="678"/>
      <c r="UZW371" s="678"/>
      <c r="UZX371" s="678"/>
      <c r="UZY371" s="678"/>
      <c r="UZZ371" s="678"/>
      <c r="VAA371" s="678"/>
      <c r="VAB371" s="678"/>
      <c r="VAC371" s="678"/>
      <c r="VAD371" s="678"/>
      <c r="VAE371" s="678"/>
      <c r="VAF371" s="678"/>
      <c r="VAG371" s="678"/>
      <c r="VAH371" s="678"/>
      <c r="VAI371" s="678"/>
      <c r="VAJ371" s="678"/>
      <c r="VAK371" s="678"/>
      <c r="VAL371" s="678"/>
      <c r="VAM371" s="678"/>
      <c r="VAN371" s="678"/>
      <c r="VAO371" s="678"/>
      <c r="VAP371" s="678"/>
      <c r="VAQ371" s="678"/>
      <c r="VAR371" s="678"/>
      <c r="VAS371" s="678"/>
      <c r="VAT371" s="678"/>
      <c r="VAU371" s="678"/>
      <c r="VAV371" s="678"/>
      <c r="VAW371" s="678"/>
      <c r="VAX371" s="678"/>
      <c r="VAY371" s="678"/>
      <c r="VAZ371" s="678"/>
      <c r="VBA371" s="678"/>
      <c r="VBB371" s="678"/>
      <c r="VBC371" s="678"/>
      <c r="VBD371" s="678"/>
      <c r="VBE371" s="678"/>
      <c r="VBF371" s="678"/>
      <c r="VBG371" s="678"/>
      <c r="VBH371" s="678"/>
      <c r="VBI371" s="678"/>
      <c r="VBJ371" s="678"/>
      <c r="VBK371" s="678"/>
      <c r="VBL371" s="678"/>
      <c r="VBM371" s="678"/>
      <c r="VBN371" s="678"/>
      <c r="VBO371" s="678"/>
      <c r="VBP371" s="678"/>
      <c r="VBQ371" s="678"/>
      <c r="VBR371" s="678"/>
      <c r="VBS371" s="678"/>
      <c r="VBT371" s="678"/>
      <c r="VBU371" s="678"/>
      <c r="VBV371" s="678"/>
      <c r="VBW371" s="678"/>
      <c r="VBX371" s="678"/>
      <c r="VBY371" s="678"/>
      <c r="VBZ371" s="678"/>
      <c r="VCA371" s="678"/>
      <c r="VCB371" s="678"/>
      <c r="VCC371" s="678"/>
      <c r="VCD371" s="678"/>
      <c r="VCE371" s="678"/>
      <c r="VCF371" s="678"/>
      <c r="VCG371" s="678"/>
      <c r="VCH371" s="678"/>
      <c r="VCI371" s="678"/>
      <c r="VCJ371" s="678"/>
      <c r="VCK371" s="678"/>
      <c r="VCL371" s="678"/>
      <c r="VCM371" s="678"/>
      <c r="VCN371" s="678"/>
      <c r="VCO371" s="678"/>
      <c r="VCP371" s="678"/>
      <c r="VCQ371" s="678"/>
      <c r="VCR371" s="678"/>
      <c r="VCS371" s="678"/>
      <c r="VCT371" s="678"/>
      <c r="VCU371" s="678"/>
      <c r="VCV371" s="678"/>
      <c r="VCW371" s="678"/>
      <c r="VCX371" s="678"/>
      <c r="VCY371" s="678"/>
      <c r="VCZ371" s="678"/>
      <c r="VDA371" s="678"/>
      <c r="VDB371" s="678"/>
      <c r="VDC371" s="678"/>
      <c r="VDD371" s="678"/>
      <c r="VDE371" s="678"/>
      <c r="VDF371" s="678"/>
      <c r="VDG371" s="678"/>
      <c r="VDH371" s="678"/>
      <c r="VDI371" s="678"/>
      <c r="VDJ371" s="678"/>
      <c r="VDK371" s="678"/>
      <c r="VDL371" s="678"/>
      <c r="VDM371" s="678"/>
      <c r="VDN371" s="678"/>
      <c r="VDO371" s="678"/>
      <c r="VDP371" s="678"/>
      <c r="VDQ371" s="678"/>
      <c r="VDR371" s="678"/>
      <c r="VDS371" s="678"/>
      <c r="VDT371" s="678"/>
      <c r="VDU371" s="678"/>
      <c r="VDV371" s="678"/>
      <c r="VDW371" s="678"/>
      <c r="VDX371" s="678"/>
      <c r="VDY371" s="678"/>
      <c r="VDZ371" s="678"/>
      <c r="VEA371" s="678"/>
      <c r="VEB371" s="678"/>
      <c r="VEC371" s="678"/>
      <c r="VED371" s="678"/>
      <c r="VEE371" s="678"/>
      <c r="VEF371" s="678"/>
      <c r="VEG371" s="678"/>
      <c r="VEH371" s="678"/>
      <c r="VEI371" s="678"/>
      <c r="VEJ371" s="678"/>
      <c r="VEK371" s="678"/>
      <c r="VEL371" s="678"/>
      <c r="VEM371" s="678"/>
      <c r="VEN371" s="678"/>
      <c r="VEO371" s="678"/>
      <c r="VEP371" s="678"/>
      <c r="VEQ371" s="678"/>
      <c r="VER371" s="678"/>
      <c r="VES371" s="678"/>
      <c r="VET371" s="678"/>
      <c r="VEU371" s="678"/>
      <c r="VEV371" s="678"/>
      <c r="VEW371" s="678"/>
      <c r="VEX371" s="678"/>
      <c r="VEY371" s="678"/>
      <c r="VEZ371" s="678"/>
      <c r="VFA371" s="678"/>
      <c r="VFB371" s="678"/>
      <c r="VFC371" s="678"/>
      <c r="VFD371" s="678"/>
      <c r="VFE371" s="678"/>
      <c r="VFF371" s="678"/>
      <c r="VFG371" s="678"/>
      <c r="VFH371" s="678"/>
      <c r="VFI371" s="678"/>
      <c r="VFJ371" s="678"/>
      <c r="VFK371" s="678"/>
      <c r="VFL371" s="678"/>
      <c r="VFM371" s="678"/>
      <c r="VFN371" s="678"/>
      <c r="VFO371" s="678"/>
      <c r="VFP371" s="678"/>
      <c r="VFQ371" s="678"/>
      <c r="VFR371" s="678"/>
      <c r="VFS371" s="678"/>
      <c r="VFT371" s="678"/>
      <c r="VFU371" s="678"/>
      <c r="VFV371" s="678"/>
      <c r="VFW371" s="678"/>
      <c r="VFX371" s="678"/>
      <c r="VFY371" s="678"/>
      <c r="VFZ371" s="678"/>
      <c r="VGA371" s="678"/>
      <c r="VGB371" s="678"/>
      <c r="VGC371" s="678"/>
      <c r="VGD371" s="678"/>
      <c r="VGE371" s="678"/>
      <c r="VGF371" s="678"/>
      <c r="VGG371" s="678"/>
      <c r="VGH371" s="678"/>
      <c r="VGI371" s="678"/>
      <c r="VGJ371" s="678"/>
      <c r="VGK371" s="678"/>
      <c r="VGL371" s="678"/>
      <c r="VGM371" s="678"/>
      <c r="VGN371" s="678"/>
      <c r="VGO371" s="678"/>
      <c r="VGP371" s="678"/>
      <c r="VGQ371" s="678"/>
      <c r="VGR371" s="678"/>
      <c r="VGS371" s="678"/>
      <c r="VGT371" s="678"/>
      <c r="VGU371" s="678"/>
      <c r="VGV371" s="678"/>
      <c r="VGW371" s="678"/>
      <c r="VGX371" s="678"/>
      <c r="VGY371" s="678"/>
      <c r="VGZ371" s="678"/>
      <c r="VHA371" s="678"/>
      <c r="VHB371" s="678"/>
      <c r="VHC371" s="678"/>
      <c r="VHD371" s="678"/>
      <c r="VHE371" s="678"/>
      <c r="VHF371" s="678"/>
      <c r="VHG371" s="678"/>
      <c r="VHH371" s="678"/>
      <c r="VHI371" s="678"/>
      <c r="VHJ371" s="678"/>
      <c r="VHK371" s="678"/>
      <c r="VHL371" s="678"/>
      <c r="VHM371" s="678"/>
      <c r="VHN371" s="678"/>
      <c r="VHO371" s="678"/>
      <c r="VHP371" s="678"/>
      <c r="VHQ371" s="678"/>
      <c r="VHR371" s="678"/>
      <c r="VHS371" s="678"/>
      <c r="VHT371" s="678"/>
      <c r="VHU371" s="678"/>
      <c r="VHV371" s="678"/>
      <c r="VHW371" s="678"/>
      <c r="VHX371" s="678"/>
      <c r="VHY371" s="678"/>
      <c r="VHZ371" s="678"/>
      <c r="VIA371" s="678"/>
      <c r="VIB371" s="678"/>
      <c r="VIC371" s="678"/>
      <c r="VID371" s="678"/>
      <c r="VIE371" s="678"/>
      <c r="VIF371" s="678"/>
      <c r="VIG371" s="678"/>
      <c r="VIH371" s="678"/>
      <c r="VII371" s="678"/>
      <c r="VIJ371" s="678"/>
      <c r="VIK371" s="678"/>
      <c r="VIL371" s="678"/>
      <c r="VIM371" s="678"/>
      <c r="VIN371" s="678"/>
      <c r="VIO371" s="678"/>
      <c r="VIP371" s="678"/>
      <c r="VIQ371" s="678"/>
      <c r="VIR371" s="678"/>
      <c r="VIS371" s="678"/>
      <c r="VIT371" s="678"/>
      <c r="VIU371" s="678"/>
      <c r="VIV371" s="678"/>
      <c r="VIW371" s="678"/>
      <c r="VIX371" s="678"/>
      <c r="VIY371" s="678"/>
      <c r="VIZ371" s="678"/>
      <c r="VJA371" s="678"/>
      <c r="VJB371" s="678"/>
      <c r="VJC371" s="678"/>
      <c r="VJD371" s="678"/>
      <c r="VJE371" s="678"/>
      <c r="VJF371" s="678"/>
      <c r="VJG371" s="678"/>
      <c r="VJH371" s="678"/>
      <c r="VJI371" s="678"/>
      <c r="VJJ371" s="678"/>
      <c r="VJK371" s="678"/>
      <c r="VJL371" s="678"/>
      <c r="VJM371" s="678"/>
      <c r="VJN371" s="678"/>
      <c r="VJO371" s="678"/>
      <c r="VJP371" s="678"/>
      <c r="VJQ371" s="678"/>
      <c r="VJR371" s="678"/>
      <c r="VJS371" s="678"/>
      <c r="VJT371" s="678"/>
      <c r="VJU371" s="678"/>
      <c r="VJV371" s="678"/>
      <c r="VJW371" s="678"/>
      <c r="VJX371" s="678"/>
      <c r="VJY371" s="678"/>
      <c r="VJZ371" s="678"/>
      <c r="VKA371" s="678"/>
      <c r="VKB371" s="678"/>
      <c r="VKC371" s="678"/>
      <c r="VKD371" s="678"/>
      <c r="VKE371" s="678"/>
      <c r="VKF371" s="678"/>
      <c r="VKG371" s="678"/>
      <c r="VKH371" s="678"/>
      <c r="VKI371" s="678"/>
      <c r="VKJ371" s="678"/>
      <c r="VKK371" s="678"/>
      <c r="VKL371" s="678"/>
      <c r="VKM371" s="678"/>
      <c r="VKN371" s="678"/>
      <c r="VKO371" s="678"/>
      <c r="VKP371" s="678"/>
      <c r="VKQ371" s="678"/>
      <c r="VKR371" s="678"/>
      <c r="VKS371" s="678"/>
      <c r="VKT371" s="678"/>
      <c r="VKU371" s="678"/>
      <c r="VKV371" s="678"/>
      <c r="VKW371" s="678"/>
      <c r="VKX371" s="678"/>
      <c r="VKY371" s="678"/>
      <c r="VKZ371" s="678"/>
      <c r="VLA371" s="678"/>
      <c r="VLB371" s="678"/>
      <c r="VLC371" s="678"/>
      <c r="VLD371" s="678"/>
      <c r="VLE371" s="678"/>
      <c r="VLF371" s="678"/>
      <c r="VLG371" s="678"/>
      <c r="VLH371" s="678"/>
      <c r="VLI371" s="678"/>
      <c r="VLJ371" s="678"/>
      <c r="VLK371" s="678"/>
      <c r="VLL371" s="678"/>
      <c r="VLM371" s="678"/>
      <c r="VLN371" s="678"/>
      <c r="VLO371" s="678"/>
      <c r="VLP371" s="678"/>
      <c r="VLQ371" s="678"/>
      <c r="VLR371" s="678"/>
      <c r="VLS371" s="678"/>
      <c r="VLT371" s="678"/>
      <c r="VLU371" s="678"/>
      <c r="VLV371" s="678"/>
      <c r="VLW371" s="678"/>
      <c r="VLX371" s="678"/>
      <c r="VLY371" s="678"/>
      <c r="VLZ371" s="678"/>
      <c r="VMA371" s="678"/>
      <c r="VMB371" s="678"/>
      <c r="VMC371" s="678"/>
      <c r="VMD371" s="678"/>
      <c r="VME371" s="678"/>
      <c r="VMF371" s="678"/>
      <c r="VMG371" s="678"/>
      <c r="VMH371" s="678"/>
      <c r="VMI371" s="678"/>
      <c r="VMJ371" s="678"/>
      <c r="VMK371" s="678"/>
      <c r="VML371" s="678"/>
      <c r="VMM371" s="678"/>
      <c r="VMN371" s="678"/>
      <c r="VMO371" s="678"/>
      <c r="VMP371" s="678"/>
      <c r="VMQ371" s="678"/>
      <c r="VMR371" s="678"/>
      <c r="VMS371" s="678"/>
      <c r="VMT371" s="678"/>
      <c r="VMU371" s="678"/>
      <c r="VMV371" s="678"/>
      <c r="VMW371" s="678"/>
      <c r="VMX371" s="678"/>
      <c r="VMY371" s="678"/>
      <c r="VMZ371" s="678"/>
      <c r="VNA371" s="678"/>
      <c r="VNB371" s="678"/>
      <c r="VNC371" s="678"/>
      <c r="VND371" s="678"/>
      <c r="VNE371" s="678"/>
      <c r="VNF371" s="678"/>
      <c r="VNG371" s="678"/>
      <c r="VNH371" s="678"/>
      <c r="VNI371" s="678"/>
      <c r="VNJ371" s="678"/>
      <c r="VNK371" s="678"/>
      <c r="VNL371" s="678"/>
      <c r="VNM371" s="678"/>
      <c r="VNN371" s="678"/>
      <c r="VNO371" s="678"/>
      <c r="VNP371" s="678"/>
      <c r="VNQ371" s="678"/>
      <c r="VNR371" s="678"/>
      <c r="VNS371" s="678"/>
      <c r="VNT371" s="678"/>
      <c r="VNU371" s="678"/>
      <c r="VNV371" s="678"/>
      <c r="VNW371" s="678"/>
      <c r="VNX371" s="678"/>
      <c r="VNY371" s="678"/>
      <c r="VNZ371" s="678"/>
      <c r="VOA371" s="678"/>
      <c r="VOB371" s="678"/>
      <c r="VOC371" s="678"/>
      <c r="VOD371" s="678"/>
      <c r="VOE371" s="678"/>
      <c r="VOF371" s="678"/>
      <c r="VOG371" s="678"/>
      <c r="VOH371" s="678"/>
      <c r="VOI371" s="678"/>
      <c r="VOJ371" s="678"/>
      <c r="VOK371" s="678"/>
      <c r="VOL371" s="678"/>
      <c r="VOM371" s="678"/>
      <c r="VON371" s="678"/>
      <c r="VOO371" s="678"/>
      <c r="VOP371" s="678"/>
      <c r="VOQ371" s="678"/>
      <c r="VOR371" s="678"/>
      <c r="VOS371" s="678"/>
      <c r="VOT371" s="678"/>
      <c r="VOU371" s="678"/>
      <c r="VOV371" s="678"/>
      <c r="VOW371" s="678"/>
      <c r="VOX371" s="678"/>
      <c r="VOY371" s="678"/>
      <c r="VOZ371" s="678"/>
      <c r="VPA371" s="678"/>
      <c r="VPB371" s="678"/>
      <c r="VPC371" s="678"/>
      <c r="VPD371" s="678"/>
      <c r="VPE371" s="678"/>
      <c r="VPF371" s="678"/>
      <c r="VPG371" s="678"/>
      <c r="VPH371" s="678"/>
      <c r="VPI371" s="678"/>
      <c r="VPJ371" s="678"/>
      <c r="VPK371" s="678"/>
      <c r="VPL371" s="678"/>
      <c r="VPM371" s="678"/>
      <c r="VPN371" s="678"/>
      <c r="VPO371" s="678"/>
      <c r="VPP371" s="678"/>
      <c r="VPQ371" s="678"/>
      <c r="VPR371" s="678"/>
      <c r="VPS371" s="678"/>
      <c r="VPT371" s="678"/>
      <c r="VPU371" s="678"/>
      <c r="VPV371" s="678"/>
      <c r="VPW371" s="678"/>
      <c r="VPX371" s="678"/>
      <c r="VPY371" s="678"/>
      <c r="VPZ371" s="678"/>
      <c r="VQA371" s="678"/>
      <c r="VQB371" s="678"/>
      <c r="VQC371" s="678"/>
      <c r="VQD371" s="678"/>
      <c r="VQE371" s="678"/>
      <c r="VQF371" s="678"/>
      <c r="VQG371" s="678"/>
      <c r="VQH371" s="678"/>
      <c r="VQI371" s="678"/>
      <c r="VQJ371" s="678"/>
      <c r="VQK371" s="678"/>
      <c r="VQL371" s="678"/>
      <c r="VQM371" s="678"/>
      <c r="VQN371" s="678"/>
      <c r="VQO371" s="678"/>
      <c r="VQP371" s="678"/>
      <c r="VQQ371" s="678"/>
      <c r="VQR371" s="678"/>
      <c r="VQS371" s="678"/>
      <c r="VQT371" s="678"/>
      <c r="VQU371" s="678"/>
      <c r="VQV371" s="678"/>
      <c r="VQW371" s="678"/>
      <c r="VQX371" s="678"/>
      <c r="VQY371" s="678"/>
      <c r="VQZ371" s="678"/>
      <c r="VRA371" s="678"/>
      <c r="VRB371" s="678"/>
      <c r="VRC371" s="678"/>
      <c r="VRD371" s="678"/>
      <c r="VRE371" s="678"/>
      <c r="VRF371" s="678"/>
      <c r="VRG371" s="678"/>
      <c r="VRH371" s="678"/>
      <c r="VRI371" s="678"/>
      <c r="VRJ371" s="678"/>
      <c r="VRK371" s="678"/>
      <c r="VRL371" s="678"/>
      <c r="VRM371" s="678"/>
      <c r="VRN371" s="678"/>
      <c r="VRO371" s="678"/>
      <c r="VRP371" s="678"/>
      <c r="VRQ371" s="678"/>
      <c r="VRR371" s="678"/>
      <c r="VRS371" s="678"/>
      <c r="VRT371" s="678"/>
      <c r="VRU371" s="678"/>
      <c r="VRV371" s="678"/>
      <c r="VRW371" s="678"/>
      <c r="VRX371" s="678"/>
      <c r="VRY371" s="678"/>
      <c r="VRZ371" s="678"/>
      <c r="VSA371" s="678"/>
      <c r="VSB371" s="678"/>
      <c r="VSC371" s="678"/>
      <c r="VSD371" s="678"/>
      <c r="VSE371" s="678"/>
      <c r="VSF371" s="678"/>
      <c r="VSG371" s="678"/>
      <c r="VSH371" s="678"/>
      <c r="VSI371" s="678"/>
      <c r="VSJ371" s="678"/>
      <c r="VSK371" s="678"/>
      <c r="VSL371" s="678"/>
      <c r="VSM371" s="678"/>
      <c r="VSN371" s="678"/>
      <c r="VSO371" s="678"/>
      <c r="VSP371" s="678"/>
      <c r="VSQ371" s="678"/>
      <c r="VSR371" s="678"/>
      <c r="VSS371" s="678"/>
      <c r="VST371" s="678"/>
      <c r="VSU371" s="678"/>
      <c r="VSV371" s="678"/>
      <c r="VSW371" s="678"/>
      <c r="VSX371" s="678"/>
      <c r="VSY371" s="678"/>
      <c r="VSZ371" s="678"/>
      <c r="VTA371" s="678"/>
      <c r="VTB371" s="678"/>
      <c r="VTC371" s="678"/>
      <c r="VTD371" s="678"/>
      <c r="VTE371" s="678"/>
      <c r="VTF371" s="678"/>
      <c r="VTG371" s="678"/>
      <c r="VTH371" s="678"/>
      <c r="VTI371" s="678"/>
      <c r="VTJ371" s="678"/>
      <c r="VTK371" s="678"/>
      <c r="VTL371" s="678"/>
      <c r="VTM371" s="678"/>
      <c r="VTN371" s="678"/>
      <c r="VTO371" s="678"/>
      <c r="VTP371" s="678"/>
      <c r="VTQ371" s="678"/>
      <c r="VTR371" s="678"/>
      <c r="VTS371" s="678"/>
      <c r="VTT371" s="678"/>
      <c r="VTU371" s="678"/>
      <c r="VTV371" s="678"/>
      <c r="VTW371" s="678"/>
      <c r="VTX371" s="678"/>
      <c r="VTY371" s="678"/>
      <c r="VTZ371" s="678"/>
      <c r="VUA371" s="678"/>
      <c r="VUB371" s="678"/>
      <c r="VUC371" s="678"/>
      <c r="VUD371" s="678"/>
      <c r="VUE371" s="678"/>
      <c r="VUF371" s="678"/>
      <c r="VUG371" s="678"/>
      <c r="VUH371" s="678"/>
      <c r="VUI371" s="678"/>
      <c r="VUJ371" s="678"/>
      <c r="VUK371" s="678"/>
      <c r="VUL371" s="678"/>
      <c r="VUM371" s="678"/>
      <c r="VUN371" s="678"/>
      <c r="VUO371" s="678"/>
      <c r="VUP371" s="678"/>
      <c r="VUQ371" s="678"/>
      <c r="VUR371" s="678"/>
      <c r="VUS371" s="678"/>
      <c r="VUT371" s="678"/>
      <c r="VUU371" s="678"/>
      <c r="VUV371" s="678"/>
      <c r="VUW371" s="678"/>
      <c r="VUX371" s="678"/>
      <c r="VUY371" s="678"/>
      <c r="VUZ371" s="678"/>
      <c r="VVA371" s="678"/>
      <c r="VVB371" s="678"/>
      <c r="VVC371" s="678"/>
      <c r="VVD371" s="678"/>
      <c r="VVE371" s="678"/>
      <c r="VVF371" s="678"/>
      <c r="VVG371" s="678"/>
      <c r="VVH371" s="678"/>
      <c r="VVI371" s="678"/>
      <c r="VVJ371" s="678"/>
      <c r="VVK371" s="678"/>
      <c r="VVL371" s="678"/>
      <c r="VVM371" s="678"/>
      <c r="VVN371" s="678"/>
      <c r="VVO371" s="678"/>
      <c r="VVP371" s="678"/>
      <c r="VVQ371" s="678"/>
      <c r="VVR371" s="678"/>
      <c r="VVS371" s="678"/>
      <c r="VVT371" s="678"/>
      <c r="VVU371" s="678"/>
      <c r="VVV371" s="678"/>
      <c r="VVW371" s="678"/>
      <c r="VVX371" s="678"/>
      <c r="VVY371" s="678"/>
      <c r="VVZ371" s="678"/>
      <c r="VWA371" s="678"/>
      <c r="VWB371" s="678"/>
      <c r="VWC371" s="678"/>
      <c r="VWD371" s="678"/>
      <c r="VWE371" s="678"/>
      <c r="VWF371" s="678"/>
      <c r="VWG371" s="678"/>
      <c r="VWH371" s="678"/>
      <c r="VWI371" s="678"/>
      <c r="VWJ371" s="678"/>
      <c r="VWK371" s="678"/>
      <c r="VWL371" s="678"/>
      <c r="VWM371" s="678"/>
      <c r="VWN371" s="678"/>
      <c r="VWO371" s="678"/>
      <c r="VWP371" s="678"/>
      <c r="VWQ371" s="678"/>
      <c r="VWR371" s="678"/>
      <c r="VWS371" s="678"/>
      <c r="VWT371" s="678"/>
      <c r="VWU371" s="678"/>
      <c r="VWV371" s="678"/>
      <c r="VWW371" s="678"/>
      <c r="VWX371" s="678"/>
      <c r="VWY371" s="678"/>
      <c r="VWZ371" s="678"/>
      <c r="VXA371" s="678"/>
      <c r="VXB371" s="678"/>
      <c r="VXC371" s="678"/>
      <c r="VXD371" s="678"/>
      <c r="VXE371" s="678"/>
      <c r="VXF371" s="678"/>
      <c r="VXG371" s="678"/>
      <c r="VXH371" s="678"/>
      <c r="VXI371" s="678"/>
      <c r="VXJ371" s="678"/>
      <c r="VXK371" s="678"/>
      <c r="VXL371" s="678"/>
      <c r="VXM371" s="678"/>
      <c r="VXN371" s="678"/>
      <c r="VXO371" s="678"/>
      <c r="VXP371" s="678"/>
      <c r="VXQ371" s="678"/>
      <c r="VXR371" s="678"/>
      <c r="VXS371" s="678"/>
      <c r="VXT371" s="678"/>
      <c r="VXU371" s="678"/>
      <c r="VXV371" s="678"/>
      <c r="VXW371" s="678"/>
      <c r="VXX371" s="678"/>
      <c r="VXY371" s="678"/>
      <c r="VXZ371" s="678"/>
      <c r="VYA371" s="678"/>
      <c r="VYB371" s="678"/>
      <c r="VYC371" s="678"/>
      <c r="VYD371" s="678"/>
      <c r="VYE371" s="678"/>
      <c r="VYF371" s="678"/>
      <c r="VYG371" s="678"/>
      <c r="VYH371" s="678"/>
      <c r="VYI371" s="678"/>
      <c r="VYJ371" s="678"/>
      <c r="VYK371" s="678"/>
      <c r="VYL371" s="678"/>
      <c r="VYM371" s="678"/>
      <c r="VYN371" s="678"/>
      <c r="VYO371" s="678"/>
      <c r="VYP371" s="678"/>
      <c r="VYQ371" s="678"/>
      <c r="VYR371" s="678"/>
      <c r="VYS371" s="678"/>
      <c r="VYT371" s="678"/>
      <c r="VYU371" s="678"/>
      <c r="VYV371" s="678"/>
      <c r="VYW371" s="678"/>
      <c r="VYX371" s="678"/>
      <c r="VYY371" s="678"/>
      <c r="VYZ371" s="678"/>
      <c r="VZA371" s="678"/>
      <c r="VZB371" s="678"/>
      <c r="VZC371" s="678"/>
      <c r="VZD371" s="678"/>
      <c r="VZE371" s="678"/>
      <c r="VZF371" s="678"/>
      <c r="VZG371" s="678"/>
      <c r="VZH371" s="678"/>
      <c r="VZI371" s="678"/>
      <c r="VZJ371" s="678"/>
      <c r="VZK371" s="678"/>
      <c r="VZL371" s="678"/>
      <c r="VZM371" s="678"/>
      <c r="VZN371" s="678"/>
      <c r="VZO371" s="678"/>
      <c r="VZP371" s="678"/>
      <c r="VZQ371" s="678"/>
      <c r="VZR371" s="678"/>
      <c r="VZS371" s="678"/>
      <c r="VZT371" s="678"/>
      <c r="VZU371" s="678"/>
      <c r="VZV371" s="678"/>
      <c r="VZW371" s="678"/>
      <c r="VZX371" s="678"/>
      <c r="VZY371" s="678"/>
      <c r="VZZ371" s="678"/>
      <c r="WAA371" s="678"/>
      <c r="WAB371" s="678"/>
      <c r="WAC371" s="678"/>
      <c r="WAD371" s="678"/>
      <c r="WAE371" s="678"/>
      <c r="WAF371" s="678"/>
      <c r="WAG371" s="678"/>
      <c r="WAH371" s="678"/>
      <c r="WAI371" s="678"/>
      <c r="WAJ371" s="678"/>
      <c r="WAK371" s="678"/>
      <c r="WAL371" s="678"/>
      <c r="WAM371" s="678"/>
      <c r="WAN371" s="678"/>
      <c r="WAO371" s="678"/>
      <c r="WAP371" s="678"/>
      <c r="WAQ371" s="678"/>
      <c r="WAR371" s="678"/>
      <c r="WAS371" s="678"/>
      <c r="WAT371" s="678"/>
      <c r="WAU371" s="678"/>
      <c r="WAV371" s="678"/>
      <c r="WAW371" s="678"/>
      <c r="WAX371" s="678"/>
      <c r="WAY371" s="678"/>
      <c r="WAZ371" s="678"/>
      <c r="WBA371" s="678"/>
      <c r="WBB371" s="678"/>
      <c r="WBC371" s="678"/>
      <c r="WBD371" s="678"/>
      <c r="WBE371" s="678"/>
      <c r="WBF371" s="678"/>
      <c r="WBG371" s="678"/>
      <c r="WBH371" s="678"/>
      <c r="WBI371" s="678"/>
      <c r="WBJ371" s="678"/>
      <c r="WBK371" s="678"/>
      <c r="WBL371" s="678"/>
      <c r="WBM371" s="678"/>
      <c r="WBN371" s="678"/>
      <c r="WBO371" s="678"/>
      <c r="WBP371" s="678"/>
      <c r="WBQ371" s="678"/>
      <c r="WBR371" s="678"/>
      <c r="WBS371" s="678"/>
      <c r="WBT371" s="678"/>
      <c r="WBU371" s="678"/>
      <c r="WBV371" s="678"/>
      <c r="WBW371" s="678"/>
      <c r="WBX371" s="678"/>
      <c r="WBY371" s="678"/>
      <c r="WBZ371" s="678"/>
      <c r="WCA371" s="678"/>
      <c r="WCB371" s="678"/>
      <c r="WCC371" s="678"/>
      <c r="WCD371" s="678"/>
      <c r="WCE371" s="678"/>
      <c r="WCF371" s="678"/>
      <c r="WCG371" s="678"/>
      <c r="WCH371" s="678"/>
      <c r="WCI371" s="678"/>
      <c r="WCJ371" s="678"/>
      <c r="WCK371" s="678"/>
      <c r="WCL371" s="678"/>
      <c r="WCM371" s="678"/>
      <c r="WCN371" s="678"/>
      <c r="WCO371" s="678"/>
      <c r="WCP371" s="678"/>
      <c r="WCQ371" s="678"/>
      <c r="WCR371" s="678"/>
      <c r="WCS371" s="678"/>
      <c r="WCT371" s="678"/>
      <c r="WCU371" s="678"/>
      <c r="WCV371" s="678"/>
      <c r="WCW371" s="678"/>
      <c r="WCX371" s="678"/>
      <c r="WCY371" s="678"/>
      <c r="WCZ371" s="678"/>
      <c r="WDA371" s="678"/>
      <c r="WDB371" s="678"/>
      <c r="WDC371" s="678"/>
      <c r="WDD371" s="678"/>
      <c r="WDE371" s="678"/>
      <c r="WDF371" s="678"/>
      <c r="WDG371" s="678"/>
      <c r="WDH371" s="678"/>
      <c r="WDI371" s="678"/>
      <c r="WDJ371" s="678"/>
      <c r="WDK371" s="678"/>
      <c r="WDL371" s="678"/>
      <c r="WDM371" s="678"/>
      <c r="WDN371" s="678"/>
      <c r="WDO371" s="678"/>
      <c r="WDP371" s="678"/>
      <c r="WDQ371" s="678"/>
      <c r="WDR371" s="678"/>
      <c r="WDS371" s="678"/>
      <c r="WDT371" s="678"/>
      <c r="WDU371" s="678"/>
      <c r="WDV371" s="678"/>
      <c r="WDW371" s="678"/>
      <c r="WDX371" s="678"/>
      <c r="WDY371" s="678"/>
      <c r="WDZ371" s="678"/>
      <c r="WEA371" s="678"/>
      <c r="WEB371" s="678"/>
      <c r="WEC371" s="678"/>
      <c r="WED371" s="678"/>
      <c r="WEE371" s="678"/>
      <c r="WEF371" s="678"/>
      <c r="WEG371" s="678"/>
      <c r="WEH371" s="678"/>
      <c r="WEI371" s="678"/>
      <c r="WEJ371" s="678"/>
      <c r="WEK371" s="678"/>
      <c r="WEL371" s="678"/>
      <c r="WEM371" s="678"/>
      <c r="WEN371" s="678"/>
      <c r="WEO371" s="678"/>
      <c r="WEP371" s="678"/>
      <c r="WEQ371" s="678"/>
      <c r="WER371" s="678"/>
      <c r="WES371" s="678"/>
      <c r="WET371" s="678"/>
      <c r="WEU371" s="678"/>
      <c r="WEV371" s="678"/>
      <c r="WEW371" s="678"/>
      <c r="WEX371" s="678"/>
      <c r="WEY371" s="678"/>
      <c r="WEZ371" s="678"/>
      <c r="WFA371" s="678"/>
      <c r="WFB371" s="678"/>
      <c r="WFC371" s="678"/>
      <c r="WFD371" s="678"/>
      <c r="WFE371" s="678"/>
      <c r="WFF371" s="678"/>
      <c r="WFG371" s="678"/>
      <c r="WFH371" s="678"/>
      <c r="WFI371" s="678"/>
      <c r="WFJ371" s="678"/>
      <c r="WFK371" s="678"/>
      <c r="WFL371" s="678"/>
      <c r="WFM371" s="678"/>
      <c r="WFN371" s="678"/>
      <c r="WFO371" s="678"/>
      <c r="WFP371" s="678"/>
      <c r="WFQ371" s="678"/>
      <c r="WFR371" s="678"/>
      <c r="WFS371" s="678"/>
      <c r="WFT371" s="678"/>
      <c r="WFU371" s="678"/>
      <c r="WFV371" s="678"/>
      <c r="WFW371" s="678"/>
      <c r="WFX371" s="678"/>
      <c r="WFY371" s="678"/>
      <c r="WFZ371" s="678"/>
      <c r="WGA371" s="678"/>
      <c r="WGB371" s="678"/>
      <c r="WGC371" s="678"/>
      <c r="WGD371" s="678"/>
      <c r="WGE371" s="678"/>
      <c r="WGF371" s="678"/>
      <c r="WGG371" s="678"/>
      <c r="WGH371" s="678"/>
      <c r="WGI371" s="678"/>
      <c r="WGJ371" s="678"/>
      <c r="WGK371" s="678"/>
      <c r="WGL371" s="678"/>
      <c r="WGM371" s="678"/>
      <c r="WGN371" s="678"/>
      <c r="WGO371" s="678"/>
      <c r="WGP371" s="678"/>
      <c r="WGQ371" s="678"/>
      <c r="WGR371" s="678"/>
      <c r="WGS371" s="678"/>
      <c r="WGT371" s="678"/>
      <c r="WGU371" s="678"/>
      <c r="WGV371" s="678"/>
      <c r="WGW371" s="678"/>
      <c r="WGX371" s="678"/>
      <c r="WGY371" s="678"/>
      <c r="WGZ371" s="678"/>
      <c r="WHA371" s="678"/>
      <c r="WHB371" s="678"/>
      <c r="WHC371" s="678"/>
      <c r="WHD371" s="678"/>
      <c r="WHE371" s="678"/>
      <c r="WHF371" s="678"/>
      <c r="WHG371" s="678"/>
      <c r="WHH371" s="678"/>
      <c r="WHI371" s="678"/>
      <c r="WHJ371" s="678"/>
      <c r="WHK371" s="678"/>
      <c r="WHL371" s="678"/>
      <c r="WHM371" s="678"/>
      <c r="WHN371" s="678"/>
      <c r="WHO371" s="678"/>
      <c r="WHP371" s="678"/>
      <c r="WHQ371" s="678"/>
      <c r="WHR371" s="678"/>
      <c r="WHS371" s="678"/>
      <c r="WHT371" s="678"/>
      <c r="WHU371" s="678"/>
      <c r="WHV371" s="678"/>
      <c r="WHW371" s="678"/>
      <c r="WHX371" s="678"/>
      <c r="WHY371" s="678"/>
      <c r="WHZ371" s="678"/>
      <c r="WIA371" s="678"/>
      <c r="WIB371" s="678"/>
      <c r="WIC371" s="678"/>
      <c r="WID371" s="678"/>
      <c r="WIE371" s="678"/>
      <c r="WIF371" s="678"/>
      <c r="WIG371" s="678"/>
      <c r="WIH371" s="678"/>
      <c r="WII371" s="678"/>
      <c r="WIJ371" s="678"/>
      <c r="WIK371" s="678"/>
      <c r="WIL371" s="678"/>
      <c r="WIM371" s="678"/>
      <c r="WIN371" s="678"/>
      <c r="WIO371" s="678"/>
      <c r="WIP371" s="678"/>
      <c r="WIQ371" s="678"/>
      <c r="WIR371" s="678"/>
      <c r="WIS371" s="678"/>
      <c r="WIT371" s="678"/>
      <c r="WIU371" s="678"/>
      <c r="WIV371" s="678"/>
      <c r="WIW371" s="678"/>
      <c r="WIX371" s="678"/>
      <c r="WIY371" s="678"/>
      <c r="WIZ371" s="678"/>
      <c r="WJA371" s="678"/>
      <c r="WJB371" s="678"/>
      <c r="WJC371" s="678"/>
      <c r="WJD371" s="678"/>
      <c r="WJE371" s="678"/>
      <c r="WJF371" s="678"/>
      <c r="WJG371" s="678"/>
      <c r="WJH371" s="678"/>
      <c r="WJI371" s="678"/>
      <c r="WJJ371" s="678"/>
      <c r="WJK371" s="678"/>
      <c r="WJL371" s="678"/>
      <c r="WJM371" s="678"/>
      <c r="WJN371" s="678"/>
      <c r="WJO371" s="678"/>
      <c r="WJP371" s="678"/>
      <c r="WJQ371" s="678"/>
      <c r="WJR371" s="678"/>
      <c r="WJS371" s="678"/>
      <c r="WJT371" s="678"/>
      <c r="WJU371" s="678"/>
      <c r="WJV371" s="678"/>
      <c r="WJW371" s="678"/>
      <c r="WJX371" s="678"/>
      <c r="WJY371" s="678"/>
      <c r="WJZ371" s="678"/>
      <c r="WKA371" s="678"/>
      <c r="WKB371" s="678"/>
      <c r="WKC371" s="678"/>
      <c r="WKD371" s="678"/>
      <c r="WKE371" s="678"/>
      <c r="WKF371" s="678"/>
      <c r="WKG371" s="678"/>
      <c r="WKH371" s="678"/>
      <c r="WKI371" s="678"/>
      <c r="WKJ371" s="678"/>
      <c r="WKK371" s="678"/>
      <c r="WKL371" s="678"/>
      <c r="WKM371" s="678"/>
      <c r="WKN371" s="678"/>
      <c r="WKO371" s="678"/>
      <c r="WKP371" s="678"/>
      <c r="WKQ371" s="678"/>
      <c r="WKR371" s="678"/>
      <c r="WKS371" s="678"/>
      <c r="WKT371" s="678"/>
      <c r="WKU371" s="678"/>
      <c r="WKV371" s="678"/>
      <c r="WKW371" s="678"/>
      <c r="WKX371" s="678"/>
      <c r="WKY371" s="678"/>
      <c r="WKZ371" s="678"/>
      <c r="WLA371" s="678"/>
      <c r="WLB371" s="678"/>
      <c r="WLC371" s="678"/>
      <c r="WLD371" s="678"/>
      <c r="WLE371" s="678"/>
      <c r="WLF371" s="678"/>
      <c r="WLG371" s="678"/>
      <c r="WLH371" s="678"/>
      <c r="WLI371" s="678"/>
      <c r="WLJ371" s="678"/>
      <c r="WLK371" s="678"/>
      <c r="WLL371" s="678"/>
      <c r="WLM371" s="678"/>
      <c r="WLN371" s="678"/>
      <c r="WLO371" s="678"/>
      <c r="WLP371" s="678"/>
      <c r="WLQ371" s="678"/>
      <c r="WLR371" s="678"/>
      <c r="WLS371" s="678"/>
      <c r="WLT371" s="678"/>
      <c r="WLU371" s="678"/>
      <c r="WLV371" s="678"/>
      <c r="WLW371" s="678"/>
      <c r="WLX371" s="678"/>
      <c r="WLY371" s="678"/>
      <c r="WLZ371" s="678"/>
      <c r="WMA371" s="678"/>
      <c r="WMB371" s="678"/>
      <c r="WMC371" s="678"/>
      <c r="WMD371" s="678"/>
      <c r="WME371" s="678"/>
      <c r="WMF371" s="678"/>
      <c r="WMG371" s="678"/>
      <c r="WMH371" s="678"/>
      <c r="WMI371" s="678"/>
      <c r="WMJ371" s="678"/>
      <c r="WMK371" s="678"/>
      <c r="WML371" s="678"/>
      <c r="WMM371" s="678"/>
      <c r="WMN371" s="678"/>
      <c r="WMO371" s="678"/>
      <c r="WMP371" s="678"/>
      <c r="WMQ371" s="678"/>
      <c r="WMR371" s="678"/>
      <c r="WMS371" s="678"/>
      <c r="WMT371" s="678"/>
      <c r="WMU371" s="678"/>
      <c r="WMV371" s="678"/>
      <c r="WMW371" s="678"/>
      <c r="WMX371" s="678"/>
      <c r="WMY371" s="678"/>
      <c r="WMZ371" s="678"/>
      <c r="WNA371" s="678"/>
      <c r="WNB371" s="678"/>
      <c r="WNC371" s="678"/>
      <c r="WND371" s="678"/>
      <c r="WNE371" s="678"/>
      <c r="WNF371" s="678"/>
      <c r="WNG371" s="678"/>
      <c r="WNH371" s="678"/>
      <c r="WNI371" s="678"/>
      <c r="WNJ371" s="678"/>
      <c r="WNK371" s="678"/>
      <c r="WNL371" s="678"/>
      <c r="WNM371" s="678"/>
      <c r="WNN371" s="678"/>
      <c r="WNO371" s="678"/>
      <c r="WNP371" s="678"/>
      <c r="WNQ371" s="678"/>
      <c r="WNR371" s="678"/>
      <c r="WNS371" s="678"/>
      <c r="WNT371" s="678"/>
      <c r="WNU371" s="678"/>
      <c r="WNV371" s="678"/>
      <c r="WNW371" s="678"/>
      <c r="WNX371" s="678"/>
      <c r="WNY371" s="678"/>
      <c r="WNZ371" s="678"/>
      <c r="WOA371" s="678"/>
      <c r="WOB371" s="678"/>
      <c r="WOC371" s="678"/>
      <c r="WOD371" s="678"/>
      <c r="WOE371" s="678"/>
      <c r="WOF371" s="678"/>
      <c r="WOG371" s="678"/>
      <c r="WOH371" s="678"/>
      <c r="WOI371" s="678"/>
      <c r="WOJ371" s="678"/>
      <c r="WOK371" s="678"/>
      <c r="WOL371" s="678"/>
      <c r="WOM371" s="678"/>
      <c r="WON371" s="678"/>
      <c r="WOO371" s="678"/>
      <c r="WOP371" s="678"/>
      <c r="WOQ371" s="678"/>
      <c r="WOR371" s="678"/>
      <c r="WOS371" s="678"/>
      <c r="WOT371" s="678"/>
      <c r="WOU371" s="678"/>
      <c r="WOV371" s="678"/>
      <c r="WOW371" s="678"/>
      <c r="WOX371" s="678"/>
      <c r="WOY371" s="678"/>
      <c r="WOZ371" s="678"/>
      <c r="WPA371" s="678"/>
      <c r="WPB371" s="678"/>
      <c r="WPC371" s="678"/>
      <c r="WPD371" s="678"/>
      <c r="WPE371" s="678"/>
      <c r="WPF371" s="678"/>
      <c r="WPG371" s="678"/>
      <c r="WPH371" s="678"/>
      <c r="WPI371" s="678"/>
      <c r="WPJ371" s="678"/>
      <c r="WPK371" s="678"/>
      <c r="WPL371" s="678"/>
      <c r="WPM371" s="678"/>
      <c r="WPN371" s="678"/>
      <c r="WPO371" s="678"/>
      <c r="WPP371" s="678"/>
      <c r="WPQ371" s="678"/>
      <c r="WPR371" s="678"/>
      <c r="WPS371" s="678"/>
      <c r="WPT371" s="678"/>
      <c r="WPU371" s="678"/>
      <c r="WPV371" s="678"/>
      <c r="WPW371" s="678"/>
      <c r="WPX371" s="678"/>
      <c r="WPY371" s="678"/>
      <c r="WPZ371" s="678"/>
      <c r="WQA371" s="678"/>
      <c r="WQB371" s="678"/>
      <c r="WQC371" s="678"/>
      <c r="WQD371" s="678"/>
      <c r="WQE371" s="678"/>
      <c r="WQF371" s="678"/>
      <c r="WQG371" s="678"/>
      <c r="WQH371" s="678"/>
      <c r="WQI371" s="678"/>
      <c r="WQJ371" s="678"/>
      <c r="WQK371" s="678"/>
      <c r="WQL371" s="678"/>
      <c r="WQM371" s="678"/>
      <c r="WQN371" s="678"/>
      <c r="WQO371" s="678"/>
      <c r="WQP371" s="678"/>
      <c r="WQQ371" s="678"/>
      <c r="WQR371" s="678"/>
      <c r="WQS371" s="678"/>
      <c r="WQT371" s="678"/>
      <c r="WQU371" s="678"/>
      <c r="WQV371" s="678"/>
      <c r="WQW371" s="678"/>
      <c r="WQX371" s="678"/>
      <c r="WQY371" s="678"/>
      <c r="WQZ371" s="678"/>
      <c r="WRA371" s="678"/>
      <c r="WRB371" s="678"/>
      <c r="WRC371" s="678"/>
      <c r="WRD371" s="678"/>
      <c r="WRE371" s="678"/>
      <c r="WRF371" s="678"/>
      <c r="WRG371" s="678"/>
      <c r="WRH371" s="678"/>
      <c r="WRI371" s="678"/>
      <c r="WRJ371" s="678"/>
      <c r="WRK371" s="678"/>
      <c r="WRL371" s="678"/>
      <c r="WRM371" s="678"/>
      <c r="WRN371" s="678"/>
      <c r="WRO371" s="678"/>
      <c r="WRP371" s="678"/>
      <c r="WRQ371" s="678"/>
      <c r="WRR371" s="678"/>
      <c r="WRS371" s="678"/>
      <c r="WRT371" s="678"/>
      <c r="WRU371" s="678"/>
      <c r="WRV371" s="678"/>
      <c r="WRW371" s="678"/>
      <c r="WRX371" s="678"/>
      <c r="WRY371" s="678"/>
      <c r="WRZ371" s="678"/>
      <c r="WSA371" s="678"/>
      <c r="WSB371" s="678"/>
      <c r="WSC371" s="678"/>
      <c r="WSD371" s="678"/>
      <c r="WSE371" s="678"/>
      <c r="WSF371" s="678"/>
      <c r="WSG371" s="678"/>
      <c r="WSH371" s="678"/>
      <c r="WSI371" s="678"/>
      <c r="WSJ371" s="678"/>
      <c r="WSK371" s="678"/>
      <c r="WSL371" s="678"/>
      <c r="WSM371" s="678"/>
      <c r="WSN371" s="678"/>
      <c r="WSO371" s="678"/>
      <c r="WSP371" s="678"/>
      <c r="WSQ371" s="678"/>
      <c r="WSR371" s="678"/>
      <c r="WSS371" s="678"/>
      <c r="WST371" s="678"/>
      <c r="WSU371" s="678"/>
      <c r="WSV371" s="678"/>
      <c r="WSW371" s="678"/>
      <c r="WSX371" s="678"/>
      <c r="WSY371" s="678"/>
      <c r="WSZ371" s="678"/>
      <c r="WTA371" s="678"/>
      <c r="WTB371" s="678"/>
      <c r="WTC371" s="678"/>
      <c r="WTD371" s="678"/>
      <c r="WTE371" s="678"/>
      <c r="WTF371" s="678"/>
      <c r="WTG371" s="678"/>
      <c r="WTH371" s="678"/>
      <c r="WTI371" s="678"/>
      <c r="WTJ371" s="678"/>
      <c r="WTK371" s="678"/>
      <c r="WTL371" s="678"/>
      <c r="WTM371" s="678"/>
      <c r="WTN371" s="678"/>
      <c r="WTO371" s="678"/>
      <c r="WTP371" s="678"/>
      <c r="WTQ371" s="678"/>
      <c r="WTR371" s="678"/>
      <c r="WTS371" s="678"/>
      <c r="WTT371" s="678"/>
      <c r="WTU371" s="678"/>
      <c r="WTV371" s="678"/>
      <c r="WTW371" s="678"/>
      <c r="WTX371" s="678"/>
      <c r="WTY371" s="678"/>
      <c r="WTZ371" s="678"/>
      <c r="WUA371" s="678"/>
      <c r="WUB371" s="678"/>
      <c r="WUC371" s="678"/>
      <c r="WUD371" s="678"/>
      <c r="WUE371" s="678"/>
      <c r="WUF371" s="678"/>
      <c r="WUG371" s="678"/>
      <c r="WUH371" s="678"/>
      <c r="WUI371" s="678"/>
      <c r="WUJ371" s="678"/>
      <c r="WUK371" s="678"/>
      <c r="WUL371" s="678"/>
      <c r="WUM371" s="678"/>
      <c r="WUN371" s="678"/>
      <c r="WUO371" s="678"/>
      <c r="WUP371" s="678"/>
      <c r="WUQ371" s="678"/>
      <c r="WUR371" s="678"/>
      <c r="WUS371" s="678"/>
      <c r="WUT371" s="678"/>
      <c r="WUU371" s="678"/>
      <c r="WUV371" s="678"/>
      <c r="WUW371" s="678"/>
      <c r="WUX371" s="678"/>
      <c r="WUY371" s="678"/>
      <c r="WUZ371" s="678"/>
      <c r="WVA371" s="678"/>
      <c r="WVB371" s="678"/>
      <c r="WVC371" s="678"/>
      <c r="WVD371" s="678"/>
      <c r="WVE371" s="678"/>
      <c r="WVF371" s="678"/>
      <c r="WVG371" s="678"/>
      <c r="WVH371" s="678"/>
      <c r="WVI371" s="678"/>
      <c r="WVJ371" s="678"/>
      <c r="WVK371" s="678"/>
      <c r="WVL371" s="678"/>
      <c r="WVM371" s="678"/>
      <c r="WVN371" s="678"/>
      <c r="WVO371" s="678"/>
      <c r="WVP371" s="678"/>
      <c r="WVQ371" s="678"/>
      <c r="WVR371" s="678"/>
      <c r="WVS371" s="678"/>
      <c r="WVT371" s="678"/>
      <c r="WVU371" s="678"/>
      <c r="WVV371" s="678"/>
      <c r="WVW371" s="678"/>
      <c r="WVX371" s="678"/>
      <c r="WVY371" s="678"/>
      <c r="WVZ371" s="678"/>
      <c r="WWA371" s="678"/>
      <c r="WWB371" s="678"/>
      <c r="WWC371" s="678"/>
      <c r="WWD371" s="678"/>
      <c r="WWE371" s="678"/>
      <c r="WWF371" s="678"/>
      <c r="WWG371" s="678"/>
      <c r="WWH371" s="678"/>
      <c r="WWI371" s="678"/>
      <c r="WWJ371" s="678"/>
      <c r="WWK371" s="678"/>
      <c r="WWL371" s="678"/>
      <c r="WWM371" s="678"/>
      <c r="WWN371" s="678"/>
      <c r="WWO371" s="678"/>
      <c r="WWP371" s="678"/>
      <c r="WWQ371" s="678"/>
      <c r="WWR371" s="678"/>
      <c r="WWS371" s="678"/>
      <c r="WWT371" s="678"/>
      <c r="WWU371" s="678"/>
      <c r="WWV371" s="678"/>
      <c r="WWW371" s="678"/>
      <c r="WWX371" s="678"/>
      <c r="WWY371" s="678"/>
      <c r="WWZ371" s="678"/>
      <c r="WXA371" s="678"/>
      <c r="WXB371" s="678"/>
      <c r="WXC371" s="678"/>
      <c r="WXD371" s="678"/>
      <c r="WXE371" s="678"/>
      <c r="WXF371" s="678"/>
      <c r="WXG371" s="678"/>
      <c r="WXH371" s="678"/>
      <c r="WXI371" s="678"/>
      <c r="WXJ371" s="678"/>
      <c r="WXK371" s="678"/>
      <c r="WXL371" s="678"/>
      <c r="WXM371" s="678"/>
      <c r="WXN371" s="678"/>
      <c r="WXO371" s="678"/>
      <c r="WXP371" s="678"/>
      <c r="WXQ371" s="678"/>
      <c r="WXR371" s="678"/>
      <c r="WXS371" s="678"/>
      <c r="WXT371" s="678"/>
      <c r="WXU371" s="678"/>
      <c r="WXV371" s="678"/>
      <c r="WXW371" s="678"/>
      <c r="WXX371" s="678"/>
      <c r="WXY371" s="678"/>
      <c r="WXZ371" s="678"/>
      <c r="WYA371" s="678"/>
      <c r="WYB371" s="678"/>
      <c r="WYC371" s="678"/>
      <c r="WYD371" s="678"/>
      <c r="WYE371" s="678"/>
      <c r="WYF371" s="678"/>
      <c r="WYG371" s="678"/>
      <c r="WYH371" s="678"/>
      <c r="WYI371" s="678"/>
      <c r="WYJ371" s="678"/>
      <c r="WYK371" s="678"/>
      <c r="WYL371" s="678"/>
      <c r="WYM371" s="678"/>
      <c r="WYN371" s="678"/>
      <c r="WYO371" s="678"/>
      <c r="WYP371" s="678"/>
      <c r="WYQ371" s="678"/>
      <c r="WYR371" s="678"/>
      <c r="WYS371" s="678"/>
      <c r="WYT371" s="678"/>
      <c r="WYU371" s="678"/>
      <c r="WYV371" s="678"/>
      <c r="WYW371" s="678"/>
      <c r="WYX371" s="678"/>
      <c r="WYY371" s="678"/>
      <c r="WYZ371" s="678"/>
      <c r="WZA371" s="678"/>
      <c r="WZB371" s="678"/>
      <c r="WZC371" s="678"/>
      <c r="WZD371" s="678"/>
      <c r="WZE371" s="678"/>
      <c r="WZF371" s="678"/>
      <c r="WZG371" s="678"/>
      <c r="WZH371" s="678"/>
      <c r="WZI371" s="678"/>
      <c r="WZJ371" s="678"/>
      <c r="WZK371" s="678"/>
      <c r="WZL371" s="678"/>
      <c r="WZM371" s="678"/>
      <c r="WZN371" s="678"/>
      <c r="WZO371" s="678"/>
      <c r="WZP371" s="678"/>
      <c r="WZQ371" s="678"/>
      <c r="WZR371" s="678"/>
      <c r="WZS371" s="678"/>
      <c r="WZT371" s="678"/>
      <c r="WZU371" s="678"/>
      <c r="WZV371" s="678"/>
      <c r="WZW371" s="678"/>
      <c r="WZX371" s="678"/>
      <c r="WZY371" s="678"/>
      <c r="WZZ371" s="678"/>
      <c r="XAA371" s="678"/>
      <c r="XAB371" s="678"/>
      <c r="XAC371" s="678"/>
      <c r="XAD371" s="678"/>
      <c r="XAE371" s="678"/>
      <c r="XAF371" s="678"/>
      <c r="XAG371" s="678"/>
      <c r="XAH371" s="678"/>
      <c r="XAI371" s="678"/>
      <c r="XAJ371" s="678"/>
      <c r="XAK371" s="678"/>
      <c r="XAL371" s="678"/>
      <c r="XAM371" s="678"/>
      <c r="XAN371" s="678"/>
      <c r="XAO371" s="678"/>
      <c r="XAP371" s="678"/>
      <c r="XAQ371" s="678"/>
      <c r="XAR371" s="678"/>
      <c r="XAS371" s="678"/>
      <c r="XAT371" s="678"/>
      <c r="XAU371" s="678"/>
      <c r="XAV371" s="678"/>
      <c r="XAW371" s="678"/>
      <c r="XAX371" s="678"/>
      <c r="XAY371" s="678"/>
      <c r="XAZ371" s="678"/>
      <c r="XBA371" s="678"/>
      <c r="XBB371" s="678"/>
      <c r="XBC371" s="678"/>
      <c r="XBD371" s="678"/>
      <c r="XBE371" s="678"/>
      <c r="XBF371" s="678"/>
      <c r="XBG371" s="678"/>
      <c r="XBH371" s="678"/>
      <c r="XBI371" s="678"/>
      <c r="XBJ371" s="678"/>
      <c r="XBK371" s="678"/>
      <c r="XBL371" s="678"/>
      <c r="XBM371" s="678"/>
      <c r="XBN371" s="678"/>
      <c r="XBO371" s="678"/>
      <c r="XBP371" s="678"/>
      <c r="XBQ371" s="678"/>
      <c r="XBR371" s="678"/>
      <c r="XBS371" s="678"/>
      <c r="XBT371" s="678"/>
      <c r="XBU371" s="678"/>
      <c r="XBV371" s="678"/>
      <c r="XBW371" s="678"/>
      <c r="XBX371" s="678"/>
      <c r="XBY371" s="678"/>
      <c r="XBZ371" s="678"/>
      <c r="XCA371" s="678"/>
      <c r="XCB371" s="678"/>
      <c r="XCC371" s="678"/>
      <c r="XCD371" s="678"/>
      <c r="XCE371" s="678"/>
      <c r="XCF371" s="678"/>
      <c r="XCG371" s="678"/>
      <c r="XCH371" s="678"/>
      <c r="XCI371" s="678"/>
      <c r="XCJ371" s="678"/>
      <c r="XCK371" s="678"/>
      <c r="XCL371" s="678"/>
      <c r="XCM371" s="678"/>
      <c r="XCN371" s="678"/>
      <c r="XCO371" s="678"/>
      <c r="XCP371" s="678"/>
      <c r="XCQ371" s="678"/>
      <c r="XCR371" s="678"/>
      <c r="XCS371" s="678"/>
      <c r="XCT371" s="678"/>
      <c r="XCU371" s="678"/>
      <c r="XCV371" s="678"/>
      <c r="XCW371" s="678"/>
      <c r="XCX371" s="678"/>
      <c r="XCY371" s="678"/>
      <c r="XCZ371" s="678"/>
      <c r="XDA371" s="678"/>
      <c r="XDB371" s="678"/>
      <c r="XDC371" s="678"/>
      <c r="XDD371" s="678"/>
      <c r="XDE371" s="678"/>
      <c r="XDF371" s="678"/>
      <c r="XDG371" s="678"/>
      <c r="XDH371" s="678"/>
      <c r="XDI371" s="678"/>
      <c r="XDJ371" s="678"/>
      <c r="XDK371" s="678"/>
      <c r="XDL371" s="678"/>
      <c r="XDM371" s="678"/>
      <c r="XDN371" s="678"/>
      <c r="XDO371" s="678"/>
      <c r="XDP371" s="678"/>
      <c r="XDQ371" s="678"/>
      <c r="XDR371" s="678"/>
      <c r="XDS371" s="678"/>
      <c r="XDT371" s="678"/>
      <c r="XDU371" s="678"/>
      <c r="XDV371" s="678"/>
      <c r="XDW371" s="678"/>
      <c r="XDX371" s="678"/>
      <c r="XDY371" s="678"/>
      <c r="XDZ371" s="678"/>
      <c r="XEA371" s="678"/>
      <c r="XEB371" s="678"/>
      <c r="XEC371" s="678"/>
      <c r="XED371" s="678"/>
      <c r="XEE371" s="678"/>
      <c r="XEF371" s="678"/>
      <c r="XEG371" s="678"/>
      <c r="XEH371" s="678"/>
      <c r="XEI371" s="678"/>
      <c r="XEJ371" s="678"/>
      <c r="XEK371" s="678"/>
    </row>
    <row r="372" spans="1:16365" ht="34.15" customHeight="1">
      <c r="A372" s="677" t="s">
        <v>6936</v>
      </c>
      <c r="B372" s="677" t="s">
        <v>4803</v>
      </c>
      <c r="C372" s="680" t="s">
        <v>4804</v>
      </c>
      <c r="D372" s="677" t="s">
        <v>4602</v>
      </c>
      <c r="E372" s="681" t="s">
        <v>4808</v>
      </c>
      <c r="F372" s="677" t="s">
        <v>6937</v>
      </c>
      <c r="G372" s="677" t="s">
        <v>6938</v>
      </c>
      <c r="H372" s="678" t="s">
        <v>6939</v>
      </c>
      <c r="I372" s="678" t="s">
        <v>3434</v>
      </c>
      <c r="J372" s="682">
        <v>0</v>
      </c>
      <c r="K372" s="682">
        <v>1</v>
      </c>
      <c r="L372" s="682">
        <v>0.1</v>
      </c>
      <c r="M372" s="682">
        <v>0.2</v>
      </c>
      <c r="N372" s="682">
        <v>0.4</v>
      </c>
      <c r="O372" s="682">
        <v>0.6</v>
      </c>
      <c r="P372" s="682">
        <v>0.8</v>
      </c>
      <c r="Q372" s="682">
        <v>1</v>
      </c>
      <c r="R372" s="678" t="s">
        <v>6940</v>
      </c>
      <c r="S372" s="677" t="s">
        <v>3435</v>
      </c>
      <c r="T372" s="677" t="s">
        <v>6943</v>
      </c>
      <c r="U372" s="677" t="s">
        <v>4724</v>
      </c>
      <c r="V372" s="677" t="s">
        <v>4656</v>
      </c>
      <c r="W372" s="679" t="s">
        <v>6941</v>
      </c>
      <c r="X372" s="679"/>
      <c r="Y372" s="679"/>
      <c r="Z372" s="679"/>
      <c r="AA372" s="678"/>
      <c r="AB372" s="678"/>
      <c r="AC372" s="678"/>
      <c r="AD372" s="678"/>
      <c r="AE372" s="678"/>
      <c r="AF372" s="678"/>
      <c r="AG372" s="678"/>
      <c r="AH372" s="678"/>
      <c r="AI372" s="678"/>
      <c r="AJ372" s="678"/>
      <c r="AK372" s="678"/>
      <c r="AL372" s="678"/>
      <c r="AM372" s="678"/>
      <c r="AN372" s="678"/>
      <c r="AO372" s="678"/>
      <c r="AP372" s="678"/>
      <c r="AQ372" s="678"/>
      <c r="AR372" s="678"/>
      <c r="AS372" s="678"/>
      <c r="AT372" s="678"/>
      <c r="AU372" s="678"/>
      <c r="AV372" s="678"/>
      <c r="AW372" s="678"/>
      <c r="AX372" s="678"/>
      <c r="AY372" s="678"/>
      <c r="AZ372" s="678"/>
      <c r="BA372" s="678"/>
      <c r="BB372" s="678"/>
      <c r="BC372" s="678"/>
      <c r="BD372" s="678"/>
      <c r="BE372" s="678"/>
      <c r="BF372" s="678"/>
      <c r="BG372" s="678"/>
      <c r="BH372" s="678"/>
      <c r="BI372" s="678"/>
      <c r="BJ372" s="678"/>
      <c r="BK372" s="678"/>
      <c r="BL372" s="678"/>
      <c r="BM372" s="678"/>
      <c r="BN372" s="678"/>
      <c r="BO372" s="678"/>
      <c r="BP372" s="678"/>
      <c r="BQ372" s="678"/>
      <c r="BR372" s="678"/>
      <c r="BS372" s="678"/>
      <c r="BT372" s="678"/>
      <c r="BU372" s="678"/>
      <c r="BV372" s="678"/>
      <c r="BW372" s="678"/>
      <c r="BX372" s="678"/>
      <c r="BY372" s="678"/>
      <c r="BZ372" s="678"/>
      <c r="CA372" s="678"/>
      <c r="CB372" s="678"/>
      <c r="CC372" s="678"/>
      <c r="CD372" s="678"/>
      <c r="CE372" s="678"/>
      <c r="CF372" s="678"/>
      <c r="CG372" s="678"/>
      <c r="CH372" s="678"/>
      <c r="CI372" s="678"/>
      <c r="CJ372" s="678"/>
      <c r="CK372" s="678"/>
      <c r="CL372" s="678"/>
      <c r="CM372" s="678"/>
      <c r="CN372" s="678"/>
      <c r="CO372" s="678"/>
      <c r="CP372" s="678"/>
      <c r="CQ372" s="678"/>
      <c r="CR372" s="678"/>
      <c r="CS372" s="678"/>
      <c r="CT372" s="678"/>
      <c r="CU372" s="678"/>
      <c r="CV372" s="678"/>
      <c r="CW372" s="678"/>
      <c r="CX372" s="678"/>
      <c r="CY372" s="678"/>
      <c r="CZ372" s="678"/>
      <c r="DA372" s="678"/>
      <c r="DB372" s="678"/>
      <c r="DC372" s="678"/>
      <c r="DD372" s="678"/>
      <c r="DE372" s="678"/>
      <c r="DF372" s="678"/>
      <c r="DG372" s="678"/>
      <c r="DH372" s="678"/>
      <c r="DI372" s="678"/>
      <c r="DJ372" s="678"/>
      <c r="DK372" s="678"/>
      <c r="DL372" s="678"/>
      <c r="DM372" s="678"/>
      <c r="DN372" s="678"/>
      <c r="DO372" s="678"/>
      <c r="DP372" s="678"/>
      <c r="DQ372" s="678"/>
      <c r="DR372" s="678"/>
      <c r="DS372" s="678"/>
      <c r="DT372" s="678"/>
      <c r="DU372" s="678"/>
      <c r="DV372" s="678"/>
      <c r="DW372" s="678"/>
      <c r="DX372" s="678"/>
      <c r="DY372" s="678"/>
      <c r="DZ372" s="678"/>
      <c r="EA372" s="678"/>
      <c r="EB372" s="678"/>
      <c r="EC372" s="678"/>
      <c r="ED372" s="678"/>
      <c r="EE372" s="678"/>
      <c r="EF372" s="678"/>
      <c r="EG372" s="678"/>
      <c r="EH372" s="678"/>
      <c r="EI372" s="678"/>
      <c r="EJ372" s="678"/>
      <c r="EK372" s="678"/>
      <c r="EL372" s="678"/>
      <c r="EM372" s="678"/>
      <c r="EN372" s="678"/>
      <c r="EO372" s="678"/>
      <c r="EP372" s="678"/>
      <c r="EQ372" s="678"/>
      <c r="ER372" s="678"/>
      <c r="ES372" s="678"/>
      <c r="ET372" s="678"/>
      <c r="EU372" s="678"/>
      <c r="EV372" s="678"/>
      <c r="EW372" s="678"/>
      <c r="EX372" s="678"/>
      <c r="EY372" s="678"/>
      <c r="EZ372" s="678"/>
      <c r="FA372" s="678"/>
      <c r="FB372" s="678"/>
      <c r="FC372" s="678"/>
      <c r="FD372" s="678"/>
      <c r="FE372" s="678"/>
      <c r="FF372" s="678"/>
      <c r="FG372" s="678"/>
      <c r="FH372" s="678"/>
      <c r="FI372" s="678"/>
      <c r="FJ372" s="678"/>
      <c r="FK372" s="678"/>
      <c r="FL372" s="678"/>
      <c r="FM372" s="678"/>
      <c r="FN372" s="678"/>
      <c r="FO372" s="678"/>
      <c r="FP372" s="678"/>
      <c r="FQ372" s="678"/>
      <c r="FR372" s="678"/>
      <c r="FS372" s="678"/>
      <c r="FT372" s="678"/>
      <c r="FU372" s="678"/>
      <c r="FV372" s="678"/>
      <c r="FW372" s="678"/>
      <c r="FX372" s="678"/>
      <c r="FY372" s="678"/>
      <c r="FZ372" s="678"/>
      <c r="GA372" s="678"/>
      <c r="GB372" s="678"/>
      <c r="GC372" s="678"/>
      <c r="GD372" s="678"/>
      <c r="GE372" s="678"/>
      <c r="GF372" s="678"/>
      <c r="GG372" s="678"/>
      <c r="GH372" s="678"/>
      <c r="GI372" s="678"/>
      <c r="GJ372" s="678"/>
      <c r="GK372" s="678"/>
      <c r="GL372" s="678"/>
      <c r="GM372" s="678"/>
      <c r="GN372" s="678"/>
      <c r="GO372" s="678"/>
      <c r="GP372" s="678"/>
      <c r="GQ372" s="678"/>
      <c r="GR372" s="678"/>
      <c r="GS372" s="678"/>
      <c r="GT372" s="678"/>
      <c r="GU372" s="678"/>
      <c r="GV372" s="678"/>
      <c r="GW372" s="678"/>
      <c r="GX372" s="678"/>
      <c r="GY372" s="678"/>
      <c r="GZ372" s="678"/>
      <c r="HA372" s="678"/>
      <c r="HB372" s="678"/>
      <c r="HC372" s="678"/>
      <c r="HD372" s="678"/>
      <c r="HE372" s="678"/>
      <c r="HF372" s="678"/>
      <c r="HG372" s="678"/>
      <c r="HH372" s="678"/>
      <c r="HI372" s="678"/>
      <c r="HJ372" s="678"/>
      <c r="HK372" s="678"/>
      <c r="HL372" s="678"/>
      <c r="HM372" s="678"/>
      <c r="HN372" s="678"/>
      <c r="HO372" s="678"/>
      <c r="HP372" s="678"/>
      <c r="HQ372" s="678"/>
      <c r="HR372" s="678"/>
      <c r="HS372" s="678"/>
      <c r="HT372" s="678"/>
      <c r="HU372" s="678"/>
      <c r="HV372" s="678"/>
      <c r="HW372" s="678"/>
      <c r="HX372" s="678"/>
      <c r="HY372" s="678"/>
      <c r="HZ372" s="678"/>
      <c r="IA372" s="678"/>
      <c r="IB372" s="678"/>
      <c r="IC372" s="678"/>
      <c r="ID372" s="678"/>
      <c r="IE372" s="678"/>
      <c r="IF372" s="678"/>
      <c r="IG372" s="678"/>
      <c r="IH372" s="678"/>
      <c r="II372" s="678"/>
      <c r="IJ372" s="678"/>
      <c r="IK372" s="678"/>
      <c r="IL372" s="678"/>
      <c r="IM372" s="678"/>
      <c r="IN372" s="678"/>
      <c r="IO372" s="678"/>
      <c r="IP372" s="678"/>
      <c r="IQ372" s="678"/>
      <c r="IR372" s="678"/>
      <c r="IS372" s="678"/>
      <c r="IT372" s="678"/>
      <c r="IU372" s="678"/>
      <c r="IV372" s="678"/>
      <c r="IW372" s="678"/>
      <c r="IX372" s="678"/>
      <c r="IY372" s="678"/>
      <c r="IZ372" s="678"/>
      <c r="JA372" s="678"/>
      <c r="JB372" s="678"/>
      <c r="JC372" s="678"/>
      <c r="JD372" s="678"/>
      <c r="JE372" s="678"/>
      <c r="JF372" s="678"/>
      <c r="JG372" s="678"/>
      <c r="JH372" s="678"/>
      <c r="JI372" s="678"/>
      <c r="JJ372" s="678"/>
      <c r="JK372" s="678"/>
      <c r="JL372" s="678"/>
      <c r="JM372" s="678"/>
      <c r="JN372" s="678"/>
      <c r="JO372" s="678"/>
      <c r="JP372" s="678"/>
      <c r="JQ372" s="678"/>
      <c r="JR372" s="678"/>
      <c r="JS372" s="678"/>
      <c r="JT372" s="678"/>
      <c r="JU372" s="678"/>
      <c r="JV372" s="678"/>
      <c r="JW372" s="678"/>
      <c r="JX372" s="678"/>
      <c r="JY372" s="678"/>
      <c r="JZ372" s="678"/>
      <c r="KA372" s="678"/>
      <c r="KB372" s="678"/>
      <c r="KC372" s="678"/>
      <c r="KD372" s="678"/>
      <c r="KE372" s="678"/>
      <c r="KF372" s="678"/>
      <c r="KG372" s="678"/>
      <c r="KH372" s="678"/>
      <c r="KI372" s="678"/>
      <c r="KJ372" s="678"/>
      <c r="KK372" s="678"/>
      <c r="KL372" s="678"/>
      <c r="KM372" s="678"/>
      <c r="KN372" s="678"/>
      <c r="KO372" s="678"/>
      <c r="KP372" s="678"/>
      <c r="KQ372" s="678"/>
      <c r="KR372" s="678"/>
      <c r="KS372" s="678"/>
      <c r="KT372" s="678"/>
      <c r="KU372" s="678"/>
      <c r="KV372" s="678"/>
      <c r="KW372" s="678"/>
      <c r="KX372" s="678"/>
      <c r="KY372" s="678"/>
      <c r="KZ372" s="678"/>
      <c r="LA372" s="678"/>
      <c r="LB372" s="678"/>
      <c r="LC372" s="678"/>
      <c r="LD372" s="678"/>
      <c r="LE372" s="678"/>
      <c r="LF372" s="678"/>
      <c r="LG372" s="678"/>
      <c r="LH372" s="678"/>
      <c r="LI372" s="678"/>
      <c r="LJ372" s="678"/>
      <c r="LK372" s="678"/>
      <c r="LL372" s="678"/>
      <c r="LM372" s="678"/>
      <c r="LN372" s="678"/>
      <c r="LO372" s="678"/>
      <c r="LP372" s="678"/>
      <c r="LQ372" s="678"/>
      <c r="LR372" s="678"/>
      <c r="LS372" s="678"/>
      <c r="LT372" s="678"/>
      <c r="LU372" s="678"/>
      <c r="LV372" s="678"/>
      <c r="LW372" s="678"/>
      <c r="LX372" s="678"/>
      <c r="LY372" s="678"/>
      <c r="LZ372" s="678"/>
      <c r="MA372" s="678"/>
      <c r="MB372" s="678"/>
      <c r="MC372" s="678"/>
      <c r="MD372" s="678"/>
      <c r="ME372" s="678"/>
      <c r="MF372" s="678"/>
      <c r="MG372" s="678"/>
      <c r="MH372" s="678"/>
      <c r="MI372" s="678"/>
      <c r="MJ372" s="678"/>
      <c r="MK372" s="678"/>
      <c r="ML372" s="678"/>
      <c r="MM372" s="678"/>
      <c r="MN372" s="678"/>
      <c r="MO372" s="678"/>
      <c r="MP372" s="678"/>
      <c r="MQ372" s="678"/>
      <c r="MR372" s="678"/>
      <c r="MS372" s="678"/>
      <c r="MT372" s="678"/>
      <c r="MU372" s="678"/>
      <c r="MV372" s="678"/>
      <c r="MW372" s="678"/>
      <c r="MX372" s="678"/>
      <c r="MY372" s="678"/>
      <c r="MZ372" s="678"/>
      <c r="NA372" s="678"/>
      <c r="NB372" s="678"/>
      <c r="NC372" s="678"/>
      <c r="ND372" s="678"/>
      <c r="NE372" s="678"/>
      <c r="NF372" s="678"/>
      <c r="NG372" s="678"/>
      <c r="NH372" s="678"/>
      <c r="NI372" s="678"/>
      <c r="NJ372" s="678"/>
      <c r="NK372" s="678"/>
      <c r="NL372" s="678"/>
      <c r="NM372" s="678"/>
      <c r="NN372" s="678"/>
      <c r="NO372" s="678"/>
      <c r="NP372" s="678"/>
      <c r="NQ372" s="678"/>
      <c r="NR372" s="678"/>
      <c r="NS372" s="678"/>
      <c r="NT372" s="678"/>
      <c r="NU372" s="678"/>
      <c r="NV372" s="678"/>
      <c r="NW372" s="678"/>
      <c r="NX372" s="678"/>
      <c r="NY372" s="678"/>
      <c r="NZ372" s="678"/>
      <c r="OA372" s="678"/>
      <c r="OB372" s="678"/>
      <c r="OC372" s="678"/>
      <c r="OD372" s="678"/>
      <c r="OE372" s="678"/>
      <c r="OF372" s="678"/>
      <c r="OG372" s="678"/>
      <c r="OH372" s="678"/>
      <c r="OI372" s="678"/>
      <c r="OJ372" s="678"/>
      <c r="OK372" s="678"/>
      <c r="OL372" s="678"/>
      <c r="OM372" s="678"/>
      <c r="ON372" s="678"/>
      <c r="OO372" s="678"/>
      <c r="OP372" s="678"/>
      <c r="OQ372" s="678"/>
      <c r="OR372" s="678"/>
      <c r="OS372" s="678"/>
      <c r="OT372" s="678"/>
      <c r="OU372" s="678"/>
      <c r="OV372" s="678"/>
      <c r="OW372" s="678"/>
      <c r="OX372" s="678"/>
      <c r="OY372" s="678"/>
      <c r="OZ372" s="678"/>
      <c r="PA372" s="678"/>
      <c r="PB372" s="678"/>
      <c r="PC372" s="678"/>
      <c r="PD372" s="678"/>
      <c r="PE372" s="678"/>
      <c r="PF372" s="678"/>
      <c r="PG372" s="678"/>
      <c r="PH372" s="678"/>
      <c r="PI372" s="678"/>
      <c r="PJ372" s="678"/>
      <c r="PK372" s="678"/>
      <c r="PL372" s="678"/>
      <c r="PM372" s="678"/>
      <c r="PN372" s="678"/>
      <c r="PO372" s="678"/>
      <c r="PP372" s="678"/>
      <c r="PQ372" s="678"/>
      <c r="PR372" s="678"/>
      <c r="PS372" s="678"/>
      <c r="PT372" s="678"/>
      <c r="PU372" s="678"/>
      <c r="PV372" s="678"/>
      <c r="PW372" s="678"/>
      <c r="PX372" s="678"/>
      <c r="PY372" s="678"/>
      <c r="PZ372" s="678"/>
      <c r="QA372" s="678"/>
      <c r="QB372" s="678"/>
      <c r="QC372" s="678"/>
      <c r="QD372" s="678"/>
      <c r="QE372" s="678"/>
      <c r="QF372" s="678"/>
      <c r="QG372" s="678"/>
      <c r="QH372" s="678"/>
      <c r="QI372" s="678"/>
      <c r="QJ372" s="678"/>
      <c r="QK372" s="678"/>
      <c r="QL372" s="678"/>
      <c r="QM372" s="678"/>
      <c r="QN372" s="678"/>
      <c r="QO372" s="678"/>
      <c r="QP372" s="678"/>
      <c r="QQ372" s="678"/>
      <c r="QR372" s="678"/>
      <c r="QS372" s="678"/>
      <c r="QT372" s="678"/>
      <c r="QU372" s="678"/>
      <c r="QV372" s="678"/>
      <c r="QW372" s="678"/>
      <c r="QX372" s="678"/>
      <c r="QY372" s="678"/>
      <c r="QZ372" s="678"/>
      <c r="RA372" s="678"/>
      <c r="RB372" s="678"/>
      <c r="RC372" s="678"/>
      <c r="RD372" s="678"/>
      <c r="RE372" s="678"/>
      <c r="RF372" s="678"/>
      <c r="RG372" s="678"/>
      <c r="RH372" s="678"/>
      <c r="RI372" s="678"/>
      <c r="RJ372" s="678"/>
      <c r="RK372" s="678"/>
      <c r="RL372" s="678"/>
      <c r="RM372" s="678"/>
      <c r="RN372" s="678"/>
      <c r="RO372" s="678"/>
      <c r="RP372" s="678"/>
      <c r="RQ372" s="678"/>
      <c r="RR372" s="678"/>
      <c r="RS372" s="678"/>
      <c r="RT372" s="678"/>
      <c r="RU372" s="678"/>
      <c r="RV372" s="678"/>
      <c r="RW372" s="678"/>
      <c r="RX372" s="678"/>
      <c r="RY372" s="678"/>
      <c r="RZ372" s="678"/>
      <c r="SA372" s="678"/>
      <c r="SB372" s="678"/>
      <c r="SC372" s="678"/>
      <c r="SD372" s="678"/>
      <c r="SE372" s="678"/>
      <c r="SF372" s="678"/>
      <c r="SG372" s="678"/>
      <c r="SH372" s="678"/>
      <c r="SI372" s="678"/>
      <c r="SJ372" s="678"/>
      <c r="SK372" s="678"/>
      <c r="SL372" s="678"/>
      <c r="SM372" s="678"/>
      <c r="SN372" s="678"/>
      <c r="SO372" s="678"/>
      <c r="SP372" s="678"/>
      <c r="SQ372" s="678"/>
      <c r="SR372" s="678"/>
      <c r="SS372" s="678"/>
      <c r="ST372" s="678"/>
      <c r="SU372" s="678"/>
      <c r="SV372" s="678"/>
      <c r="SW372" s="678"/>
      <c r="SX372" s="678"/>
      <c r="SY372" s="678"/>
      <c r="SZ372" s="678"/>
      <c r="TA372" s="678"/>
      <c r="TB372" s="678"/>
      <c r="TC372" s="678"/>
      <c r="TD372" s="678"/>
      <c r="TE372" s="678"/>
      <c r="TF372" s="678"/>
      <c r="TG372" s="678"/>
      <c r="TH372" s="678"/>
      <c r="TI372" s="678"/>
      <c r="TJ372" s="678"/>
      <c r="TK372" s="678"/>
      <c r="TL372" s="678"/>
      <c r="TM372" s="678"/>
      <c r="TN372" s="678"/>
      <c r="TO372" s="678"/>
      <c r="TP372" s="678"/>
      <c r="TQ372" s="678"/>
      <c r="TR372" s="678"/>
      <c r="TS372" s="678"/>
      <c r="TT372" s="678"/>
      <c r="TU372" s="678"/>
      <c r="TV372" s="678"/>
      <c r="TW372" s="678"/>
      <c r="TX372" s="678"/>
      <c r="TY372" s="678"/>
      <c r="TZ372" s="678"/>
      <c r="UA372" s="678"/>
      <c r="UB372" s="678"/>
      <c r="UC372" s="678"/>
      <c r="UD372" s="678"/>
      <c r="UE372" s="678"/>
      <c r="UF372" s="678"/>
      <c r="UG372" s="678"/>
      <c r="UH372" s="678"/>
      <c r="UI372" s="678"/>
      <c r="UJ372" s="678"/>
      <c r="UK372" s="678"/>
      <c r="UL372" s="678"/>
      <c r="UM372" s="678"/>
      <c r="UN372" s="678"/>
      <c r="UO372" s="678"/>
      <c r="UP372" s="678"/>
      <c r="UQ372" s="678"/>
      <c r="UR372" s="678"/>
      <c r="US372" s="678"/>
      <c r="UT372" s="678"/>
      <c r="UU372" s="678"/>
      <c r="UV372" s="678"/>
      <c r="UW372" s="678"/>
      <c r="UX372" s="678"/>
      <c r="UY372" s="678"/>
      <c r="UZ372" s="678"/>
      <c r="VA372" s="678"/>
      <c r="VB372" s="678"/>
      <c r="VC372" s="678"/>
      <c r="VD372" s="678"/>
      <c r="VE372" s="678"/>
      <c r="VF372" s="678"/>
      <c r="VG372" s="678"/>
      <c r="VH372" s="678"/>
      <c r="VI372" s="678"/>
      <c r="VJ372" s="678"/>
      <c r="VK372" s="678"/>
      <c r="VL372" s="678"/>
      <c r="VM372" s="678"/>
      <c r="VN372" s="678"/>
      <c r="VO372" s="678"/>
      <c r="VP372" s="678"/>
      <c r="VQ372" s="678"/>
      <c r="VR372" s="678"/>
      <c r="VS372" s="678"/>
      <c r="VT372" s="678"/>
      <c r="VU372" s="678"/>
      <c r="VV372" s="678"/>
      <c r="VW372" s="678"/>
      <c r="VX372" s="678"/>
      <c r="VY372" s="678"/>
      <c r="VZ372" s="678"/>
      <c r="WA372" s="678"/>
      <c r="WB372" s="678"/>
      <c r="WC372" s="678"/>
      <c r="WD372" s="678"/>
      <c r="WE372" s="678"/>
      <c r="WF372" s="678"/>
      <c r="WG372" s="678"/>
      <c r="WH372" s="678"/>
      <c r="WI372" s="678"/>
      <c r="WJ372" s="678"/>
      <c r="WK372" s="678"/>
      <c r="WL372" s="678"/>
      <c r="WM372" s="678"/>
      <c r="WN372" s="678"/>
      <c r="WO372" s="678"/>
      <c r="WP372" s="678"/>
      <c r="WQ372" s="678"/>
      <c r="WR372" s="678"/>
      <c r="WS372" s="678"/>
      <c r="WT372" s="678"/>
      <c r="WU372" s="678"/>
      <c r="WV372" s="678"/>
      <c r="WW372" s="678"/>
      <c r="WX372" s="678"/>
      <c r="WY372" s="678"/>
      <c r="WZ372" s="678"/>
      <c r="XA372" s="678"/>
      <c r="XB372" s="678"/>
      <c r="XC372" s="678"/>
      <c r="XD372" s="678"/>
      <c r="XE372" s="678"/>
      <c r="XF372" s="678"/>
      <c r="XG372" s="678"/>
      <c r="XH372" s="678"/>
      <c r="XI372" s="678"/>
      <c r="XJ372" s="678"/>
      <c r="XK372" s="678"/>
      <c r="XL372" s="678"/>
      <c r="XM372" s="678"/>
      <c r="XN372" s="678"/>
      <c r="XO372" s="678"/>
      <c r="XP372" s="678"/>
      <c r="XQ372" s="678"/>
      <c r="XR372" s="678"/>
      <c r="XS372" s="678"/>
      <c r="XT372" s="678"/>
      <c r="XU372" s="678"/>
      <c r="XV372" s="678"/>
      <c r="XW372" s="678"/>
      <c r="XX372" s="678"/>
      <c r="XY372" s="678"/>
      <c r="XZ372" s="678"/>
      <c r="YA372" s="678"/>
      <c r="YB372" s="678"/>
      <c r="YC372" s="678"/>
      <c r="YD372" s="678"/>
      <c r="YE372" s="678"/>
      <c r="YF372" s="678"/>
      <c r="YG372" s="678"/>
      <c r="YH372" s="678"/>
      <c r="YI372" s="678"/>
      <c r="YJ372" s="678"/>
      <c r="YK372" s="678"/>
      <c r="YL372" s="678"/>
      <c r="YM372" s="678"/>
      <c r="YN372" s="678"/>
      <c r="YO372" s="678"/>
      <c r="YP372" s="678"/>
      <c r="YQ372" s="678"/>
      <c r="YR372" s="678"/>
      <c r="YS372" s="678"/>
      <c r="YT372" s="678"/>
      <c r="YU372" s="678"/>
      <c r="YV372" s="678"/>
      <c r="YW372" s="678"/>
      <c r="YX372" s="678"/>
      <c r="YY372" s="678"/>
      <c r="YZ372" s="678"/>
      <c r="ZA372" s="678"/>
      <c r="ZB372" s="678"/>
      <c r="ZC372" s="678"/>
      <c r="ZD372" s="678"/>
      <c r="ZE372" s="678"/>
      <c r="ZF372" s="678"/>
      <c r="ZG372" s="678"/>
      <c r="ZH372" s="678"/>
      <c r="ZI372" s="678"/>
      <c r="ZJ372" s="678"/>
      <c r="ZK372" s="678"/>
      <c r="ZL372" s="678"/>
      <c r="ZM372" s="678"/>
      <c r="ZN372" s="678"/>
      <c r="ZO372" s="678"/>
      <c r="ZP372" s="678"/>
      <c r="ZQ372" s="678"/>
      <c r="ZR372" s="678"/>
      <c r="ZS372" s="678"/>
      <c r="ZT372" s="678"/>
      <c r="ZU372" s="678"/>
      <c r="ZV372" s="678"/>
      <c r="ZW372" s="678"/>
      <c r="ZX372" s="678"/>
      <c r="ZY372" s="678"/>
      <c r="ZZ372" s="678"/>
      <c r="AAA372" s="678"/>
      <c r="AAB372" s="678"/>
      <c r="AAC372" s="678"/>
      <c r="AAD372" s="678"/>
      <c r="AAE372" s="678"/>
      <c r="AAF372" s="678"/>
      <c r="AAG372" s="678"/>
      <c r="AAH372" s="678"/>
      <c r="AAI372" s="678"/>
      <c r="AAJ372" s="678"/>
      <c r="AAK372" s="678"/>
      <c r="AAL372" s="678"/>
      <c r="AAM372" s="678"/>
      <c r="AAN372" s="678"/>
      <c r="AAO372" s="678"/>
      <c r="AAP372" s="678"/>
      <c r="AAQ372" s="678"/>
      <c r="AAR372" s="678"/>
      <c r="AAS372" s="678"/>
      <c r="AAT372" s="678"/>
      <c r="AAU372" s="678"/>
      <c r="AAV372" s="678"/>
      <c r="AAW372" s="678"/>
      <c r="AAX372" s="678"/>
      <c r="AAY372" s="678"/>
      <c r="AAZ372" s="678"/>
      <c r="ABA372" s="678"/>
      <c r="ABB372" s="678"/>
      <c r="ABC372" s="678"/>
      <c r="ABD372" s="678"/>
      <c r="ABE372" s="678"/>
      <c r="ABF372" s="678"/>
      <c r="ABG372" s="678"/>
      <c r="ABH372" s="678"/>
      <c r="ABI372" s="678"/>
      <c r="ABJ372" s="678"/>
      <c r="ABK372" s="678"/>
      <c r="ABL372" s="678"/>
      <c r="ABM372" s="678"/>
      <c r="ABN372" s="678"/>
      <c r="ABO372" s="678"/>
      <c r="ABP372" s="678"/>
      <c r="ABQ372" s="678"/>
      <c r="ABR372" s="678"/>
      <c r="ABS372" s="678"/>
      <c r="ABT372" s="678"/>
      <c r="ABU372" s="678"/>
      <c r="ABV372" s="678"/>
      <c r="ABW372" s="678"/>
      <c r="ABX372" s="678"/>
      <c r="ABY372" s="678"/>
      <c r="ABZ372" s="678"/>
      <c r="ACA372" s="678"/>
      <c r="ACB372" s="678"/>
      <c r="ACC372" s="678"/>
      <c r="ACD372" s="678"/>
      <c r="ACE372" s="678"/>
      <c r="ACF372" s="678"/>
      <c r="ACG372" s="678"/>
      <c r="ACH372" s="678"/>
      <c r="ACI372" s="678"/>
      <c r="ACJ372" s="678"/>
      <c r="ACK372" s="678"/>
      <c r="ACL372" s="678"/>
      <c r="ACM372" s="678"/>
      <c r="ACN372" s="678"/>
      <c r="ACO372" s="678"/>
      <c r="ACP372" s="678"/>
      <c r="ACQ372" s="678"/>
      <c r="ACR372" s="678"/>
      <c r="ACS372" s="678"/>
      <c r="ACT372" s="678"/>
      <c r="ACU372" s="678"/>
      <c r="ACV372" s="678"/>
      <c r="ACW372" s="678"/>
      <c r="ACX372" s="678"/>
      <c r="ACY372" s="678"/>
      <c r="ACZ372" s="678"/>
      <c r="ADA372" s="678"/>
      <c r="ADB372" s="678"/>
      <c r="ADC372" s="678"/>
      <c r="ADD372" s="678"/>
      <c r="ADE372" s="678"/>
      <c r="ADF372" s="678"/>
      <c r="ADG372" s="678"/>
      <c r="ADH372" s="678"/>
      <c r="ADI372" s="678"/>
      <c r="ADJ372" s="678"/>
      <c r="ADK372" s="678"/>
      <c r="ADL372" s="678"/>
      <c r="ADM372" s="678"/>
      <c r="ADN372" s="678"/>
      <c r="ADO372" s="678"/>
      <c r="ADP372" s="678"/>
      <c r="ADQ372" s="678"/>
      <c r="ADR372" s="678"/>
      <c r="ADS372" s="678"/>
      <c r="ADT372" s="678"/>
      <c r="ADU372" s="678"/>
      <c r="ADV372" s="678"/>
      <c r="ADW372" s="678"/>
      <c r="ADX372" s="678"/>
      <c r="ADY372" s="678"/>
      <c r="ADZ372" s="678"/>
      <c r="AEA372" s="678"/>
      <c r="AEB372" s="678"/>
      <c r="AEC372" s="678"/>
      <c r="AED372" s="678"/>
      <c r="AEE372" s="678"/>
      <c r="AEF372" s="678"/>
      <c r="AEG372" s="678"/>
      <c r="AEH372" s="678"/>
      <c r="AEI372" s="678"/>
      <c r="AEJ372" s="678"/>
      <c r="AEK372" s="678"/>
      <c r="AEL372" s="678"/>
      <c r="AEM372" s="678"/>
      <c r="AEN372" s="678"/>
      <c r="AEO372" s="678"/>
      <c r="AEP372" s="678"/>
      <c r="AEQ372" s="678"/>
      <c r="AER372" s="678"/>
      <c r="AES372" s="678"/>
      <c r="AET372" s="678"/>
      <c r="AEU372" s="678"/>
      <c r="AEV372" s="678"/>
      <c r="AEW372" s="678"/>
      <c r="AEX372" s="678"/>
      <c r="AEY372" s="678"/>
      <c r="AEZ372" s="678"/>
      <c r="AFA372" s="678"/>
      <c r="AFB372" s="678"/>
      <c r="AFC372" s="678"/>
      <c r="AFD372" s="678"/>
      <c r="AFE372" s="678"/>
      <c r="AFF372" s="678"/>
      <c r="AFG372" s="678"/>
      <c r="AFH372" s="678"/>
      <c r="AFI372" s="678"/>
      <c r="AFJ372" s="678"/>
      <c r="AFK372" s="678"/>
      <c r="AFL372" s="678"/>
      <c r="AFM372" s="678"/>
      <c r="AFN372" s="678"/>
      <c r="AFO372" s="678"/>
      <c r="AFP372" s="678"/>
      <c r="AFQ372" s="678"/>
      <c r="AFR372" s="678"/>
      <c r="AFS372" s="678"/>
      <c r="AFT372" s="678"/>
      <c r="AFU372" s="678"/>
      <c r="AFV372" s="678"/>
      <c r="AFW372" s="678"/>
      <c r="AFX372" s="678"/>
      <c r="AFY372" s="678"/>
      <c r="AFZ372" s="678"/>
      <c r="AGA372" s="678"/>
      <c r="AGB372" s="678"/>
      <c r="AGC372" s="678"/>
      <c r="AGD372" s="678"/>
      <c r="AGE372" s="678"/>
      <c r="AGF372" s="678"/>
      <c r="AGG372" s="678"/>
      <c r="AGH372" s="678"/>
      <c r="AGI372" s="678"/>
      <c r="AGJ372" s="678"/>
      <c r="AGK372" s="678"/>
      <c r="AGL372" s="678"/>
      <c r="AGM372" s="678"/>
      <c r="AGN372" s="678"/>
      <c r="AGO372" s="678"/>
      <c r="AGP372" s="678"/>
      <c r="AGQ372" s="678"/>
      <c r="AGR372" s="678"/>
      <c r="AGS372" s="678"/>
      <c r="AGT372" s="678"/>
      <c r="AGU372" s="678"/>
      <c r="AGV372" s="678"/>
      <c r="AGW372" s="678"/>
      <c r="AGX372" s="678"/>
      <c r="AGY372" s="678"/>
      <c r="AGZ372" s="678"/>
      <c r="AHA372" s="678"/>
      <c r="AHB372" s="678"/>
      <c r="AHC372" s="678"/>
      <c r="AHD372" s="678"/>
      <c r="AHE372" s="678"/>
      <c r="AHF372" s="678"/>
      <c r="AHG372" s="678"/>
      <c r="AHH372" s="678"/>
      <c r="AHI372" s="678"/>
      <c r="AHJ372" s="678"/>
      <c r="AHK372" s="678"/>
      <c r="AHL372" s="678"/>
      <c r="AHM372" s="678"/>
      <c r="AHN372" s="678"/>
      <c r="AHO372" s="678"/>
      <c r="AHP372" s="678"/>
      <c r="AHQ372" s="678"/>
      <c r="AHR372" s="678"/>
      <c r="AHS372" s="678"/>
      <c r="AHT372" s="678"/>
      <c r="AHU372" s="678"/>
      <c r="AHV372" s="678"/>
      <c r="AHW372" s="678"/>
      <c r="AHX372" s="678"/>
      <c r="AHY372" s="678"/>
      <c r="AHZ372" s="678"/>
      <c r="AIA372" s="678"/>
      <c r="AIB372" s="678"/>
      <c r="AIC372" s="678"/>
      <c r="AID372" s="678"/>
      <c r="AIE372" s="678"/>
      <c r="AIF372" s="678"/>
      <c r="AIG372" s="678"/>
      <c r="AIH372" s="678"/>
      <c r="AII372" s="678"/>
      <c r="AIJ372" s="678"/>
      <c r="AIK372" s="678"/>
      <c r="AIL372" s="678"/>
      <c r="AIM372" s="678"/>
      <c r="AIN372" s="678"/>
      <c r="AIO372" s="678"/>
      <c r="AIP372" s="678"/>
      <c r="AIQ372" s="678"/>
      <c r="AIR372" s="678"/>
      <c r="AIS372" s="678"/>
      <c r="AIT372" s="678"/>
      <c r="AIU372" s="678"/>
      <c r="AIV372" s="678"/>
      <c r="AIW372" s="678"/>
      <c r="AIX372" s="678"/>
      <c r="AIY372" s="678"/>
      <c r="AIZ372" s="678"/>
      <c r="AJA372" s="678"/>
      <c r="AJB372" s="678"/>
      <c r="AJC372" s="678"/>
      <c r="AJD372" s="678"/>
      <c r="AJE372" s="678"/>
      <c r="AJF372" s="678"/>
      <c r="AJG372" s="678"/>
      <c r="AJH372" s="678"/>
      <c r="AJI372" s="678"/>
      <c r="AJJ372" s="678"/>
      <c r="AJK372" s="678"/>
      <c r="AJL372" s="678"/>
      <c r="AJM372" s="678"/>
      <c r="AJN372" s="678"/>
      <c r="AJO372" s="678"/>
      <c r="AJP372" s="678"/>
      <c r="AJQ372" s="678"/>
      <c r="AJR372" s="678"/>
      <c r="AJS372" s="678"/>
      <c r="AJT372" s="678"/>
      <c r="AJU372" s="678"/>
      <c r="AJV372" s="678"/>
      <c r="AJW372" s="678"/>
      <c r="AJX372" s="678"/>
      <c r="AJY372" s="678"/>
      <c r="AJZ372" s="678"/>
      <c r="AKA372" s="678"/>
      <c r="AKB372" s="678"/>
      <c r="AKC372" s="678"/>
      <c r="AKD372" s="678"/>
      <c r="AKE372" s="678"/>
      <c r="AKF372" s="678"/>
      <c r="AKG372" s="678"/>
      <c r="AKH372" s="678"/>
      <c r="AKI372" s="678"/>
      <c r="AKJ372" s="678"/>
      <c r="AKK372" s="678"/>
      <c r="AKL372" s="678"/>
      <c r="AKM372" s="678"/>
      <c r="AKN372" s="678"/>
      <c r="AKO372" s="678"/>
      <c r="AKP372" s="678"/>
      <c r="AKQ372" s="678"/>
      <c r="AKR372" s="678"/>
      <c r="AKS372" s="678"/>
      <c r="AKT372" s="678"/>
      <c r="AKU372" s="678"/>
      <c r="AKV372" s="678"/>
      <c r="AKW372" s="678"/>
      <c r="AKX372" s="678"/>
      <c r="AKY372" s="678"/>
      <c r="AKZ372" s="678"/>
      <c r="ALA372" s="678"/>
      <c r="ALB372" s="678"/>
      <c r="ALC372" s="678"/>
      <c r="ALD372" s="678"/>
      <c r="ALE372" s="678"/>
      <c r="ALF372" s="678"/>
      <c r="ALG372" s="678"/>
      <c r="ALH372" s="678"/>
      <c r="ALI372" s="678"/>
      <c r="ALJ372" s="678"/>
      <c r="ALK372" s="678"/>
      <c r="ALL372" s="678"/>
      <c r="ALM372" s="678"/>
      <c r="ALN372" s="678"/>
      <c r="ALO372" s="678"/>
      <c r="ALP372" s="678"/>
      <c r="ALQ372" s="678"/>
      <c r="ALR372" s="678"/>
      <c r="ALS372" s="678"/>
      <c r="ALT372" s="678"/>
      <c r="ALU372" s="678"/>
      <c r="ALV372" s="678"/>
      <c r="ALW372" s="678"/>
      <c r="ALX372" s="678"/>
      <c r="ALY372" s="678"/>
      <c r="ALZ372" s="678"/>
      <c r="AMA372" s="678"/>
      <c r="AMB372" s="678"/>
      <c r="AMC372" s="678"/>
      <c r="AMD372" s="678"/>
      <c r="AME372" s="678"/>
      <c r="AMF372" s="678"/>
      <c r="AMG372" s="678"/>
      <c r="AMH372" s="678"/>
      <c r="AMI372" s="678"/>
      <c r="AMJ372" s="678"/>
      <c r="AMK372" s="678"/>
      <c r="AML372" s="678"/>
      <c r="AMM372" s="678"/>
      <c r="AMN372" s="678"/>
      <c r="AMO372" s="678"/>
      <c r="AMP372" s="678"/>
      <c r="AMQ372" s="678"/>
      <c r="AMR372" s="678"/>
      <c r="AMS372" s="678"/>
      <c r="AMT372" s="678"/>
      <c r="AMU372" s="678"/>
      <c r="AMV372" s="678"/>
      <c r="AMW372" s="678"/>
      <c r="AMX372" s="678"/>
      <c r="AMY372" s="678"/>
      <c r="AMZ372" s="678"/>
      <c r="ANA372" s="678"/>
      <c r="ANB372" s="678"/>
      <c r="ANC372" s="678"/>
      <c r="AND372" s="678"/>
      <c r="ANE372" s="678"/>
      <c r="ANF372" s="678"/>
      <c r="ANG372" s="678"/>
      <c r="ANH372" s="678"/>
      <c r="ANI372" s="678"/>
      <c r="ANJ372" s="678"/>
      <c r="ANK372" s="678"/>
      <c r="ANL372" s="678"/>
      <c r="ANM372" s="678"/>
      <c r="ANN372" s="678"/>
      <c r="ANO372" s="678"/>
      <c r="ANP372" s="678"/>
      <c r="ANQ372" s="678"/>
      <c r="ANR372" s="678"/>
      <c r="ANS372" s="678"/>
      <c r="ANT372" s="678"/>
      <c r="ANU372" s="678"/>
      <c r="ANV372" s="678"/>
      <c r="ANW372" s="678"/>
      <c r="ANX372" s="678"/>
      <c r="ANY372" s="678"/>
      <c r="ANZ372" s="678"/>
      <c r="AOA372" s="678"/>
      <c r="AOB372" s="678"/>
      <c r="AOC372" s="678"/>
      <c r="AOD372" s="678"/>
      <c r="AOE372" s="678"/>
      <c r="AOF372" s="678"/>
      <c r="AOG372" s="678"/>
      <c r="AOH372" s="678"/>
      <c r="AOI372" s="678"/>
      <c r="AOJ372" s="678"/>
      <c r="AOK372" s="678"/>
      <c r="AOL372" s="678"/>
      <c r="AOM372" s="678"/>
      <c r="AON372" s="678"/>
      <c r="AOO372" s="678"/>
      <c r="AOP372" s="678"/>
      <c r="AOQ372" s="678"/>
      <c r="AOR372" s="678"/>
      <c r="AOS372" s="678"/>
      <c r="AOT372" s="678"/>
      <c r="AOU372" s="678"/>
      <c r="AOV372" s="678"/>
      <c r="AOW372" s="678"/>
      <c r="AOX372" s="678"/>
      <c r="AOY372" s="678"/>
      <c r="AOZ372" s="678"/>
      <c r="APA372" s="678"/>
      <c r="APB372" s="678"/>
      <c r="APC372" s="678"/>
      <c r="APD372" s="678"/>
      <c r="APE372" s="678"/>
      <c r="APF372" s="678"/>
      <c r="APG372" s="678"/>
      <c r="APH372" s="678"/>
      <c r="API372" s="678"/>
      <c r="APJ372" s="678"/>
      <c r="APK372" s="678"/>
      <c r="APL372" s="678"/>
      <c r="APM372" s="678"/>
      <c r="APN372" s="678"/>
      <c r="APO372" s="678"/>
      <c r="APP372" s="678"/>
      <c r="APQ372" s="678"/>
      <c r="APR372" s="678"/>
      <c r="APS372" s="678"/>
      <c r="APT372" s="678"/>
      <c r="APU372" s="678"/>
      <c r="APV372" s="678"/>
      <c r="APW372" s="678"/>
      <c r="APX372" s="678"/>
      <c r="APY372" s="678"/>
      <c r="APZ372" s="678"/>
      <c r="AQA372" s="678"/>
      <c r="AQB372" s="678"/>
      <c r="AQC372" s="678"/>
      <c r="AQD372" s="678"/>
      <c r="AQE372" s="678"/>
      <c r="AQF372" s="678"/>
      <c r="AQG372" s="678"/>
      <c r="AQH372" s="678"/>
      <c r="AQI372" s="678"/>
      <c r="AQJ372" s="678"/>
      <c r="AQK372" s="678"/>
      <c r="AQL372" s="678"/>
      <c r="AQM372" s="678"/>
      <c r="AQN372" s="678"/>
      <c r="AQO372" s="678"/>
      <c r="AQP372" s="678"/>
      <c r="AQQ372" s="678"/>
      <c r="AQR372" s="678"/>
      <c r="AQS372" s="678"/>
      <c r="AQT372" s="678"/>
      <c r="AQU372" s="678"/>
      <c r="AQV372" s="678"/>
      <c r="AQW372" s="678"/>
      <c r="AQX372" s="678"/>
      <c r="AQY372" s="678"/>
      <c r="AQZ372" s="678"/>
      <c r="ARA372" s="678"/>
      <c r="ARB372" s="678"/>
      <c r="ARC372" s="678"/>
      <c r="ARD372" s="678"/>
      <c r="ARE372" s="678"/>
      <c r="ARF372" s="678"/>
      <c r="ARG372" s="678"/>
      <c r="ARH372" s="678"/>
      <c r="ARI372" s="678"/>
      <c r="ARJ372" s="678"/>
      <c r="ARK372" s="678"/>
      <c r="ARL372" s="678"/>
      <c r="ARM372" s="678"/>
      <c r="ARN372" s="678"/>
      <c r="ARO372" s="678"/>
      <c r="ARP372" s="678"/>
      <c r="ARQ372" s="678"/>
      <c r="ARR372" s="678"/>
      <c r="ARS372" s="678"/>
      <c r="ART372" s="678"/>
      <c r="ARU372" s="678"/>
      <c r="ARV372" s="678"/>
      <c r="ARW372" s="678"/>
      <c r="ARX372" s="678"/>
      <c r="ARY372" s="678"/>
      <c r="ARZ372" s="678"/>
      <c r="ASA372" s="678"/>
      <c r="ASB372" s="678"/>
      <c r="ASC372" s="678"/>
      <c r="ASD372" s="678"/>
      <c r="ASE372" s="678"/>
      <c r="ASF372" s="678"/>
      <c r="ASG372" s="678"/>
      <c r="ASH372" s="678"/>
      <c r="ASI372" s="678"/>
      <c r="ASJ372" s="678"/>
      <c r="ASK372" s="678"/>
      <c r="ASL372" s="678"/>
      <c r="ASM372" s="678"/>
      <c r="ASN372" s="678"/>
      <c r="ASO372" s="678"/>
      <c r="ASP372" s="678"/>
      <c r="ASQ372" s="678"/>
      <c r="ASR372" s="678"/>
      <c r="ASS372" s="678"/>
      <c r="AST372" s="678"/>
      <c r="ASU372" s="678"/>
      <c r="ASV372" s="678"/>
      <c r="ASW372" s="678"/>
      <c r="ASX372" s="678"/>
      <c r="ASY372" s="678"/>
      <c r="ASZ372" s="678"/>
      <c r="ATA372" s="678"/>
      <c r="ATB372" s="678"/>
      <c r="ATC372" s="678"/>
      <c r="ATD372" s="678"/>
      <c r="ATE372" s="678"/>
      <c r="ATF372" s="678"/>
      <c r="ATG372" s="678"/>
      <c r="ATH372" s="678"/>
      <c r="ATI372" s="678"/>
      <c r="ATJ372" s="678"/>
      <c r="ATK372" s="678"/>
      <c r="ATL372" s="678"/>
      <c r="ATM372" s="678"/>
      <c r="ATN372" s="678"/>
      <c r="ATO372" s="678"/>
      <c r="ATP372" s="678"/>
      <c r="ATQ372" s="678"/>
      <c r="ATR372" s="678"/>
      <c r="ATS372" s="678"/>
      <c r="ATT372" s="678"/>
      <c r="ATU372" s="678"/>
      <c r="ATV372" s="678"/>
      <c r="ATW372" s="678"/>
      <c r="ATX372" s="678"/>
      <c r="ATY372" s="678"/>
      <c r="ATZ372" s="678"/>
      <c r="AUA372" s="678"/>
      <c r="AUB372" s="678"/>
      <c r="AUC372" s="678"/>
      <c r="AUD372" s="678"/>
      <c r="AUE372" s="678"/>
      <c r="AUF372" s="678"/>
      <c r="AUG372" s="678"/>
      <c r="AUH372" s="678"/>
      <c r="AUI372" s="678"/>
      <c r="AUJ372" s="678"/>
      <c r="AUK372" s="678"/>
      <c r="AUL372" s="678"/>
      <c r="AUM372" s="678"/>
      <c r="AUN372" s="678"/>
      <c r="AUO372" s="678"/>
      <c r="AUP372" s="678"/>
      <c r="AUQ372" s="678"/>
      <c r="AUR372" s="678"/>
      <c r="AUS372" s="678"/>
      <c r="AUT372" s="678"/>
      <c r="AUU372" s="678"/>
      <c r="AUV372" s="678"/>
      <c r="AUW372" s="678"/>
      <c r="AUX372" s="678"/>
      <c r="AUY372" s="678"/>
      <c r="AUZ372" s="678"/>
      <c r="AVA372" s="678"/>
      <c r="AVB372" s="678"/>
      <c r="AVC372" s="678"/>
      <c r="AVD372" s="678"/>
      <c r="AVE372" s="678"/>
      <c r="AVF372" s="678"/>
      <c r="AVG372" s="678"/>
      <c r="AVH372" s="678"/>
      <c r="AVI372" s="678"/>
      <c r="AVJ372" s="678"/>
      <c r="AVK372" s="678"/>
      <c r="AVL372" s="678"/>
      <c r="AVM372" s="678"/>
      <c r="AVN372" s="678"/>
      <c r="AVO372" s="678"/>
      <c r="AVP372" s="678"/>
      <c r="AVQ372" s="678"/>
      <c r="AVR372" s="678"/>
      <c r="AVS372" s="678"/>
      <c r="AVT372" s="678"/>
      <c r="AVU372" s="678"/>
      <c r="AVV372" s="678"/>
      <c r="AVW372" s="678"/>
      <c r="AVX372" s="678"/>
      <c r="AVY372" s="678"/>
      <c r="AVZ372" s="678"/>
      <c r="AWA372" s="678"/>
      <c r="AWB372" s="678"/>
      <c r="AWC372" s="678"/>
      <c r="AWD372" s="678"/>
      <c r="AWE372" s="678"/>
      <c r="AWF372" s="678"/>
      <c r="AWG372" s="678"/>
      <c r="AWH372" s="678"/>
      <c r="AWI372" s="678"/>
      <c r="AWJ372" s="678"/>
      <c r="AWK372" s="678"/>
      <c r="AWL372" s="678"/>
      <c r="AWM372" s="678"/>
      <c r="AWN372" s="678"/>
      <c r="AWO372" s="678"/>
      <c r="AWP372" s="678"/>
      <c r="AWQ372" s="678"/>
      <c r="AWR372" s="678"/>
      <c r="AWS372" s="678"/>
      <c r="AWT372" s="678"/>
      <c r="AWU372" s="678"/>
      <c r="AWV372" s="678"/>
      <c r="AWW372" s="678"/>
      <c r="AWX372" s="678"/>
      <c r="AWY372" s="678"/>
      <c r="AWZ372" s="678"/>
      <c r="AXA372" s="678"/>
      <c r="AXB372" s="678"/>
      <c r="AXC372" s="678"/>
      <c r="AXD372" s="678"/>
      <c r="AXE372" s="678"/>
      <c r="AXF372" s="678"/>
      <c r="AXG372" s="678"/>
      <c r="AXH372" s="678"/>
      <c r="AXI372" s="678"/>
      <c r="AXJ372" s="678"/>
      <c r="AXK372" s="678"/>
      <c r="AXL372" s="678"/>
      <c r="AXM372" s="678"/>
      <c r="AXN372" s="678"/>
      <c r="AXO372" s="678"/>
      <c r="AXP372" s="678"/>
      <c r="AXQ372" s="678"/>
      <c r="AXR372" s="678"/>
      <c r="AXS372" s="678"/>
      <c r="AXT372" s="678"/>
      <c r="AXU372" s="678"/>
      <c r="AXV372" s="678"/>
      <c r="AXW372" s="678"/>
      <c r="AXX372" s="678"/>
      <c r="AXY372" s="678"/>
      <c r="AXZ372" s="678"/>
      <c r="AYA372" s="678"/>
      <c r="AYB372" s="678"/>
      <c r="AYC372" s="678"/>
      <c r="AYD372" s="678"/>
      <c r="AYE372" s="678"/>
      <c r="AYF372" s="678"/>
      <c r="AYG372" s="678"/>
      <c r="AYH372" s="678"/>
      <c r="AYI372" s="678"/>
      <c r="AYJ372" s="678"/>
      <c r="AYK372" s="678"/>
      <c r="AYL372" s="678"/>
      <c r="AYM372" s="678"/>
      <c r="AYN372" s="678"/>
      <c r="AYO372" s="678"/>
      <c r="AYP372" s="678"/>
      <c r="AYQ372" s="678"/>
      <c r="AYR372" s="678"/>
      <c r="AYS372" s="678"/>
      <c r="AYT372" s="678"/>
      <c r="AYU372" s="678"/>
      <c r="AYV372" s="678"/>
      <c r="AYW372" s="678"/>
      <c r="AYX372" s="678"/>
      <c r="AYY372" s="678"/>
      <c r="AYZ372" s="678"/>
      <c r="AZA372" s="678"/>
      <c r="AZB372" s="678"/>
      <c r="AZC372" s="678"/>
      <c r="AZD372" s="678"/>
      <c r="AZE372" s="678"/>
      <c r="AZF372" s="678"/>
      <c r="AZG372" s="678"/>
      <c r="AZH372" s="678"/>
      <c r="AZI372" s="678"/>
      <c r="AZJ372" s="678"/>
      <c r="AZK372" s="678"/>
      <c r="AZL372" s="678"/>
      <c r="AZM372" s="678"/>
      <c r="AZN372" s="678"/>
      <c r="AZO372" s="678"/>
      <c r="AZP372" s="678"/>
      <c r="AZQ372" s="678"/>
      <c r="AZR372" s="678"/>
      <c r="AZS372" s="678"/>
      <c r="AZT372" s="678"/>
      <c r="AZU372" s="678"/>
      <c r="AZV372" s="678"/>
      <c r="AZW372" s="678"/>
      <c r="AZX372" s="678"/>
      <c r="AZY372" s="678"/>
      <c r="AZZ372" s="678"/>
      <c r="BAA372" s="678"/>
      <c r="BAB372" s="678"/>
      <c r="BAC372" s="678"/>
      <c r="BAD372" s="678"/>
      <c r="BAE372" s="678"/>
      <c r="BAF372" s="678"/>
      <c r="BAG372" s="678"/>
      <c r="BAH372" s="678"/>
      <c r="BAI372" s="678"/>
      <c r="BAJ372" s="678"/>
      <c r="BAK372" s="678"/>
      <c r="BAL372" s="678"/>
      <c r="BAM372" s="678"/>
      <c r="BAN372" s="678"/>
      <c r="BAO372" s="678"/>
      <c r="BAP372" s="678"/>
      <c r="BAQ372" s="678"/>
      <c r="BAR372" s="678"/>
      <c r="BAS372" s="678"/>
      <c r="BAT372" s="678"/>
      <c r="BAU372" s="678"/>
      <c r="BAV372" s="678"/>
      <c r="BAW372" s="678"/>
      <c r="BAX372" s="678"/>
      <c r="BAY372" s="678"/>
      <c r="BAZ372" s="678"/>
      <c r="BBA372" s="678"/>
      <c r="BBB372" s="678"/>
      <c r="BBC372" s="678"/>
      <c r="BBD372" s="678"/>
      <c r="BBE372" s="678"/>
      <c r="BBF372" s="678"/>
      <c r="BBG372" s="678"/>
      <c r="BBH372" s="678"/>
      <c r="BBI372" s="678"/>
      <c r="BBJ372" s="678"/>
      <c r="BBK372" s="678"/>
      <c r="BBL372" s="678"/>
      <c r="BBM372" s="678"/>
      <c r="BBN372" s="678"/>
      <c r="BBO372" s="678"/>
      <c r="BBP372" s="678"/>
      <c r="BBQ372" s="678"/>
      <c r="BBR372" s="678"/>
      <c r="BBS372" s="678"/>
      <c r="BBT372" s="678"/>
      <c r="BBU372" s="678"/>
      <c r="BBV372" s="678"/>
      <c r="BBW372" s="678"/>
      <c r="BBX372" s="678"/>
      <c r="BBY372" s="678"/>
      <c r="BBZ372" s="678"/>
      <c r="BCA372" s="678"/>
      <c r="BCB372" s="678"/>
      <c r="BCC372" s="678"/>
      <c r="BCD372" s="678"/>
      <c r="BCE372" s="678"/>
      <c r="BCF372" s="678"/>
      <c r="BCG372" s="678"/>
      <c r="BCH372" s="678"/>
      <c r="BCI372" s="678"/>
      <c r="BCJ372" s="678"/>
      <c r="BCK372" s="678"/>
      <c r="BCL372" s="678"/>
      <c r="BCM372" s="678"/>
      <c r="BCN372" s="678"/>
      <c r="BCO372" s="678"/>
      <c r="BCP372" s="678"/>
      <c r="BCQ372" s="678"/>
      <c r="BCR372" s="678"/>
      <c r="BCS372" s="678"/>
      <c r="BCT372" s="678"/>
      <c r="BCU372" s="678"/>
      <c r="BCV372" s="678"/>
      <c r="BCW372" s="678"/>
      <c r="BCX372" s="678"/>
      <c r="BCY372" s="678"/>
      <c r="BCZ372" s="678"/>
      <c r="BDA372" s="678"/>
      <c r="BDB372" s="678"/>
      <c r="BDC372" s="678"/>
      <c r="BDD372" s="678"/>
      <c r="BDE372" s="678"/>
      <c r="BDF372" s="678"/>
      <c r="BDG372" s="678"/>
      <c r="BDH372" s="678"/>
      <c r="BDI372" s="678"/>
      <c r="BDJ372" s="678"/>
      <c r="BDK372" s="678"/>
      <c r="BDL372" s="678"/>
      <c r="BDM372" s="678"/>
      <c r="BDN372" s="678"/>
      <c r="BDO372" s="678"/>
      <c r="BDP372" s="678"/>
      <c r="BDQ372" s="678"/>
      <c r="BDR372" s="678"/>
      <c r="BDS372" s="678"/>
      <c r="BDT372" s="678"/>
      <c r="BDU372" s="678"/>
      <c r="BDV372" s="678"/>
      <c r="BDW372" s="678"/>
      <c r="BDX372" s="678"/>
      <c r="BDY372" s="678"/>
      <c r="BDZ372" s="678"/>
      <c r="BEA372" s="678"/>
      <c r="BEB372" s="678"/>
      <c r="BEC372" s="678"/>
      <c r="BED372" s="678"/>
      <c r="BEE372" s="678"/>
      <c r="BEF372" s="678"/>
      <c r="BEG372" s="678"/>
      <c r="BEH372" s="678"/>
      <c r="BEI372" s="678"/>
      <c r="BEJ372" s="678"/>
      <c r="BEK372" s="678"/>
      <c r="BEL372" s="678"/>
      <c r="BEM372" s="678"/>
      <c r="BEN372" s="678"/>
      <c r="BEO372" s="678"/>
      <c r="BEP372" s="678"/>
      <c r="BEQ372" s="678"/>
      <c r="BER372" s="678"/>
      <c r="BES372" s="678"/>
      <c r="BET372" s="678"/>
      <c r="BEU372" s="678"/>
      <c r="BEV372" s="678"/>
      <c r="BEW372" s="678"/>
      <c r="BEX372" s="678"/>
      <c r="BEY372" s="678"/>
      <c r="BEZ372" s="678"/>
      <c r="BFA372" s="678"/>
      <c r="BFB372" s="678"/>
      <c r="BFC372" s="678"/>
      <c r="BFD372" s="678"/>
      <c r="BFE372" s="678"/>
      <c r="BFF372" s="678"/>
      <c r="BFG372" s="678"/>
      <c r="BFH372" s="678"/>
      <c r="BFI372" s="678"/>
      <c r="BFJ372" s="678"/>
      <c r="BFK372" s="678"/>
      <c r="BFL372" s="678"/>
      <c r="BFM372" s="678"/>
      <c r="BFN372" s="678"/>
      <c r="BFO372" s="678"/>
      <c r="BFP372" s="678"/>
      <c r="BFQ372" s="678"/>
      <c r="BFR372" s="678"/>
      <c r="BFS372" s="678"/>
      <c r="BFT372" s="678"/>
      <c r="BFU372" s="678"/>
      <c r="BFV372" s="678"/>
      <c r="BFW372" s="678"/>
      <c r="BFX372" s="678"/>
      <c r="BFY372" s="678"/>
      <c r="BFZ372" s="678"/>
      <c r="BGA372" s="678"/>
      <c r="BGB372" s="678"/>
      <c r="BGC372" s="678"/>
      <c r="BGD372" s="678"/>
      <c r="BGE372" s="678"/>
      <c r="BGF372" s="678"/>
      <c r="BGG372" s="678"/>
      <c r="BGH372" s="678"/>
      <c r="BGI372" s="678"/>
      <c r="BGJ372" s="678"/>
      <c r="BGK372" s="678"/>
      <c r="BGL372" s="678"/>
      <c r="BGM372" s="678"/>
      <c r="BGN372" s="678"/>
      <c r="BGO372" s="678"/>
      <c r="BGP372" s="678"/>
      <c r="BGQ372" s="678"/>
      <c r="BGR372" s="678"/>
      <c r="BGS372" s="678"/>
      <c r="BGT372" s="678"/>
      <c r="BGU372" s="678"/>
      <c r="BGV372" s="678"/>
      <c r="BGW372" s="678"/>
      <c r="BGX372" s="678"/>
      <c r="BGY372" s="678"/>
      <c r="BGZ372" s="678"/>
      <c r="BHA372" s="678"/>
      <c r="BHB372" s="678"/>
      <c r="BHC372" s="678"/>
      <c r="BHD372" s="678"/>
      <c r="BHE372" s="678"/>
      <c r="BHF372" s="678"/>
      <c r="BHG372" s="678"/>
      <c r="BHH372" s="678"/>
      <c r="BHI372" s="678"/>
      <c r="BHJ372" s="678"/>
      <c r="BHK372" s="678"/>
      <c r="BHL372" s="678"/>
      <c r="BHM372" s="678"/>
      <c r="BHN372" s="678"/>
      <c r="BHO372" s="678"/>
      <c r="BHP372" s="678"/>
      <c r="BHQ372" s="678"/>
      <c r="BHR372" s="678"/>
      <c r="BHS372" s="678"/>
      <c r="BHT372" s="678"/>
      <c r="BHU372" s="678"/>
      <c r="BHV372" s="678"/>
      <c r="BHW372" s="678"/>
      <c r="BHX372" s="678"/>
      <c r="BHY372" s="678"/>
      <c r="BHZ372" s="678"/>
      <c r="BIA372" s="678"/>
      <c r="BIB372" s="678"/>
      <c r="BIC372" s="678"/>
      <c r="BID372" s="678"/>
      <c r="BIE372" s="678"/>
      <c r="BIF372" s="678"/>
      <c r="BIG372" s="678"/>
      <c r="BIH372" s="678"/>
      <c r="BII372" s="678"/>
      <c r="BIJ372" s="678"/>
      <c r="BIK372" s="678"/>
      <c r="BIL372" s="678"/>
      <c r="BIM372" s="678"/>
      <c r="BIN372" s="678"/>
      <c r="BIO372" s="678"/>
      <c r="BIP372" s="678"/>
      <c r="BIQ372" s="678"/>
      <c r="BIR372" s="678"/>
      <c r="BIS372" s="678"/>
      <c r="BIT372" s="678"/>
      <c r="BIU372" s="678"/>
      <c r="BIV372" s="678"/>
      <c r="BIW372" s="678"/>
      <c r="BIX372" s="678"/>
      <c r="BIY372" s="678"/>
      <c r="BIZ372" s="678"/>
      <c r="BJA372" s="678"/>
      <c r="BJB372" s="678"/>
      <c r="BJC372" s="678"/>
      <c r="BJD372" s="678"/>
      <c r="BJE372" s="678"/>
      <c r="BJF372" s="678"/>
      <c r="BJG372" s="678"/>
      <c r="BJH372" s="678"/>
      <c r="BJI372" s="678"/>
      <c r="BJJ372" s="678"/>
      <c r="BJK372" s="678"/>
      <c r="BJL372" s="678"/>
      <c r="BJM372" s="678"/>
      <c r="BJN372" s="678"/>
      <c r="BJO372" s="678"/>
      <c r="BJP372" s="678"/>
      <c r="BJQ372" s="678"/>
      <c r="BJR372" s="678"/>
      <c r="BJS372" s="678"/>
      <c r="BJT372" s="678"/>
      <c r="BJU372" s="678"/>
      <c r="BJV372" s="678"/>
      <c r="BJW372" s="678"/>
      <c r="BJX372" s="678"/>
      <c r="BJY372" s="678"/>
      <c r="BJZ372" s="678"/>
      <c r="BKA372" s="678"/>
      <c r="BKB372" s="678"/>
      <c r="BKC372" s="678"/>
      <c r="BKD372" s="678"/>
      <c r="BKE372" s="678"/>
      <c r="BKF372" s="678"/>
      <c r="BKG372" s="678"/>
      <c r="BKH372" s="678"/>
      <c r="BKI372" s="678"/>
      <c r="BKJ372" s="678"/>
      <c r="BKK372" s="678"/>
      <c r="BKL372" s="678"/>
      <c r="BKM372" s="678"/>
      <c r="BKN372" s="678"/>
      <c r="BKO372" s="678"/>
      <c r="BKP372" s="678"/>
      <c r="BKQ372" s="678"/>
      <c r="BKR372" s="678"/>
      <c r="BKS372" s="678"/>
      <c r="BKT372" s="678"/>
      <c r="BKU372" s="678"/>
      <c r="BKV372" s="678"/>
      <c r="BKW372" s="678"/>
      <c r="BKX372" s="678"/>
      <c r="BKY372" s="678"/>
      <c r="BKZ372" s="678"/>
      <c r="BLA372" s="678"/>
      <c r="BLB372" s="678"/>
      <c r="BLC372" s="678"/>
      <c r="BLD372" s="678"/>
      <c r="BLE372" s="678"/>
      <c r="BLF372" s="678"/>
      <c r="BLG372" s="678"/>
      <c r="BLH372" s="678"/>
      <c r="BLI372" s="678"/>
      <c r="BLJ372" s="678"/>
      <c r="BLK372" s="678"/>
      <c r="BLL372" s="678"/>
      <c r="BLM372" s="678"/>
      <c r="BLN372" s="678"/>
      <c r="BLO372" s="678"/>
      <c r="BLP372" s="678"/>
      <c r="BLQ372" s="678"/>
      <c r="BLR372" s="678"/>
      <c r="BLS372" s="678"/>
      <c r="BLT372" s="678"/>
      <c r="BLU372" s="678"/>
      <c r="BLV372" s="678"/>
      <c r="BLW372" s="678"/>
      <c r="BLX372" s="678"/>
      <c r="BLY372" s="678"/>
      <c r="BLZ372" s="678"/>
      <c r="BMA372" s="678"/>
      <c r="BMB372" s="678"/>
      <c r="BMC372" s="678"/>
      <c r="BMD372" s="678"/>
      <c r="BME372" s="678"/>
      <c r="BMF372" s="678"/>
      <c r="BMG372" s="678"/>
      <c r="BMH372" s="678"/>
      <c r="BMI372" s="678"/>
      <c r="BMJ372" s="678"/>
      <c r="BMK372" s="678"/>
      <c r="BML372" s="678"/>
      <c r="BMM372" s="678"/>
      <c r="BMN372" s="678"/>
      <c r="BMO372" s="678"/>
      <c r="BMP372" s="678"/>
      <c r="BMQ372" s="678"/>
      <c r="BMR372" s="678"/>
      <c r="BMS372" s="678"/>
      <c r="BMT372" s="678"/>
      <c r="BMU372" s="678"/>
      <c r="BMV372" s="678"/>
      <c r="BMW372" s="678"/>
      <c r="BMX372" s="678"/>
      <c r="BMY372" s="678"/>
      <c r="BMZ372" s="678"/>
      <c r="BNA372" s="678"/>
      <c r="BNB372" s="678"/>
      <c r="BNC372" s="678"/>
      <c r="BND372" s="678"/>
      <c r="BNE372" s="678"/>
      <c r="BNF372" s="678"/>
      <c r="BNG372" s="678"/>
      <c r="BNH372" s="678"/>
      <c r="BNI372" s="678"/>
      <c r="BNJ372" s="678"/>
      <c r="BNK372" s="678"/>
      <c r="BNL372" s="678"/>
      <c r="BNM372" s="678"/>
      <c r="BNN372" s="678"/>
      <c r="BNO372" s="678"/>
      <c r="BNP372" s="678"/>
      <c r="BNQ372" s="678"/>
      <c r="BNR372" s="678"/>
      <c r="BNS372" s="678"/>
      <c r="BNT372" s="678"/>
      <c r="BNU372" s="678"/>
      <c r="BNV372" s="678"/>
      <c r="BNW372" s="678"/>
      <c r="BNX372" s="678"/>
      <c r="BNY372" s="678"/>
      <c r="BNZ372" s="678"/>
      <c r="BOA372" s="678"/>
      <c r="BOB372" s="678"/>
      <c r="BOC372" s="678"/>
      <c r="BOD372" s="678"/>
      <c r="BOE372" s="678"/>
      <c r="BOF372" s="678"/>
      <c r="BOG372" s="678"/>
      <c r="BOH372" s="678"/>
      <c r="BOI372" s="678"/>
      <c r="BOJ372" s="678"/>
      <c r="BOK372" s="678"/>
      <c r="BOL372" s="678"/>
      <c r="BOM372" s="678"/>
      <c r="BON372" s="678"/>
      <c r="BOO372" s="678"/>
      <c r="BOP372" s="678"/>
      <c r="BOQ372" s="678"/>
      <c r="BOR372" s="678"/>
      <c r="BOS372" s="678"/>
      <c r="BOT372" s="678"/>
      <c r="BOU372" s="678"/>
      <c r="BOV372" s="678"/>
      <c r="BOW372" s="678"/>
      <c r="BOX372" s="678"/>
      <c r="BOY372" s="678"/>
      <c r="BOZ372" s="678"/>
      <c r="BPA372" s="678"/>
      <c r="BPB372" s="678"/>
      <c r="BPC372" s="678"/>
      <c r="BPD372" s="678"/>
      <c r="BPE372" s="678"/>
      <c r="BPF372" s="678"/>
      <c r="BPG372" s="678"/>
      <c r="BPH372" s="678"/>
      <c r="BPI372" s="678"/>
      <c r="BPJ372" s="678"/>
      <c r="BPK372" s="678"/>
      <c r="BPL372" s="678"/>
      <c r="BPM372" s="678"/>
      <c r="BPN372" s="678"/>
      <c r="BPO372" s="678"/>
      <c r="BPP372" s="678"/>
      <c r="BPQ372" s="678"/>
      <c r="BPR372" s="678"/>
      <c r="BPS372" s="678"/>
      <c r="BPT372" s="678"/>
      <c r="BPU372" s="678"/>
      <c r="BPV372" s="678"/>
      <c r="BPW372" s="678"/>
      <c r="BPX372" s="678"/>
      <c r="BPY372" s="678"/>
      <c r="BPZ372" s="678"/>
      <c r="BQA372" s="678"/>
      <c r="BQB372" s="678"/>
      <c r="BQC372" s="678"/>
      <c r="BQD372" s="678"/>
      <c r="BQE372" s="678"/>
      <c r="BQF372" s="678"/>
      <c r="BQG372" s="678"/>
      <c r="BQH372" s="678"/>
      <c r="BQI372" s="678"/>
      <c r="BQJ372" s="678"/>
      <c r="BQK372" s="678"/>
      <c r="BQL372" s="678"/>
      <c r="BQM372" s="678"/>
      <c r="BQN372" s="678"/>
      <c r="BQO372" s="678"/>
      <c r="BQP372" s="678"/>
      <c r="BQQ372" s="678"/>
      <c r="BQR372" s="678"/>
      <c r="BQS372" s="678"/>
      <c r="BQT372" s="678"/>
      <c r="BQU372" s="678"/>
      <c r="BQV372" s="678"/>
      <c r="BQW372" s="678"/>
      <c r="BQX372" s="678"/>
      <c r="BQY372" s="678"/>
      <c r="BQZ372" s="678"/>
      <c r="BRA372" s="678"/>
      <c r="BRB372" s="678"/>
      <c r="BRC372" s="678"/>
      <c r="BRD372" s="678"/>
      <c r="BRE372" s="678"/>
      <c r="BRF372" s="678"/>
      <c r="BRG372" s="678"/>
      <c r="BRH372" s="678"/>
      <c r="BRI372" s="678"/>
      <c r="BRJ372" s="678"/>
      <c r="BRK372" s="678"/>
      <c r="BRL372" s="678"/>
      <c r="BRM372" s="678"/>
      <c r="BRN372" s="678"/>
      <c r="BRO372" s="678"/>
      <c r="BRP372" s="678"/>
      <c r="BRQ372" s="678"/>
      <c r="BRR372" s="678"/>
      <c r="BRS372" s="678"/>
      <c r="BRT372" s="678"/>
      <c r="BRU372" s="678"/>
      <c r="BRV372" s="678"/>
      <c r="BRW372" s="678"/>
      <c r="BRX372" s="678"/>
      <c r="BRY372" s="678"/>
      <c r="BRZ372" s="678"/>
      <c r="BSA372" s="678"/>
      <c r="BSB372" s="678"/>
      <c r="BSC372" s="678"/>
      <c r="BSD372" s="678"/>
      <c r="BSE372" s="678"/>
      <c r="BSF372" s="678"/>
      <c r="BSG372" s="678"/>
      <c r="BSH372" s="678"/>
      <c r="BSI372" s="678"/>
      <c r="BSJ372" s="678"/>
      <c r="BSK372" s="678"/>
      <c r="BSL372" s="678"/>
      <c r="BSM372" s="678"/>
      <c r="BSN372" s="678"/>
      <c r="BSO372" s="678"/>
      <c r="BSP372" s="678"/>
      <c r="BSQ372" s="678"/>
      <c r="BSR372" s="678"/>
      <c r="BSS372" s="678"/>
      <c r="BST372" s="678"/>
      <c r="BSU372" s="678"/>
      <c r="BSV372" s="678"/>
      <c r="BSW372" s="678"/>
      <c r="BSX372" s="678"/>
      <c r="BSY372" s="678"/>
      <c r="BSZ372" s="678"/>
      <c r="BTA372" s="678"/>
      <c r="BTB372" s="678"/>
      <c r="BTC372" s="678"/>
      <c r="BTD372" s="678"/>
      <c r="BTE372" s="678"/>
      <c r="BTF372" s="678"/>
      <c r="BTG372" s="678"/>
      <c r="BTH372" s="678"/>
      <c r="BTI372" s="678"/>
      <c r="BTJ372" s="678"/>
      <c r="BTK372" s="678"/>
      <c r="BTL372" s="678"/>
      <c r="BTM372" s="678"/>
      <c r="BTN372" s="678"/>
      <c r="BTO372" s="678"/>
      <c r="BTP372" s="678"/>
      <c r="BTQ372" s="678"/>
      <c r="BTR372" s="678"/>
      <c r="BTS372" s="678"/>
      <c r="BTT372" s="678"/>
      <c r="BTU372" s="678"/>
      <c r="BTV372" s="678"/>
      <c r="BTW372" s="678"/>
      <c r="BTX372" s="678"/>
      <c r="BTY372" s="678"/>
      <c r="BTZ372" s="678"/>
      <c r="BUA372" s="678"/>
      <c r="BUB372" s="678"/>
      <c r="BUC372" s="678"/>
      <c r="BUD372" s="678"/>
      <c r="BUE372" s="678"/>
      <c r="BUF372" s="678"/>
      <c r="BUG372" s="678"/>
      <c r="BUH372" s="678"/>
      <c r="BUI372" s="678"/>
      <c r="BUJ372" s="678"/>
      <c r="BUK372" s="678"/>
      <c r="BUL372" s="678"/>
      <c r="BUM372" s="678"/>
      <c r="BUN372" s="678"/>
      <c r="BUO372" s="678"/>
      <c r="BUP372" s="678"/>
      <c r="BUQ372" s="678"/>
      <c r="BUR372" s="678"/>
      <c r="BUS372" s="678"/>
      <c r="BUT372" s="678"/>
      <c r="BUU372" s="678"/>
      <c r="BUV372" s="678"/>
      <c r="BUW372" s="678"/>
      <c r="BUX372" s="678"/>
      <c r="BUY372" s="678"/>
      <c r="BUZ372" s="678"/>
      <c r="BVA372" s="678"/>
      <c r="BVB372" s="678"/>
      <c r="BVC372" s="678"/>
      <c r="BVD372" s="678"/>
      <c r="BVE372" s="678"/>
      <c r="BVF372" s="678"/>
      <c r="BVG372" s="678"/>
      <c r="BVH372" s="678"/>
      <c r="BVI372" s="678"/>
      <c r="BVJ372" s="678"/>
      <c r="BVK372" s="678"/>
      <c r="BVL372" s="678"/>
      <c r="BVM372" s="678"/>
      <c r="BVN372" s="678"/>
      <c r="BVO372" s="678"/>
      <c r="BVP372" s="678"/>
      <c r="BVQ372" s="678"/>
      <c r="BVR372" s="678"/>
      <c r="BVS372" s="678"/>
      <c r="BVT372" s="678"/>
      <c r="BVU372" s="678"/>
      <c r="BVV372" s="678"/>
      <c r="BVW372" s="678"/>
      <c r="BVX372" s="678"/>
      <c r="BVY372" s="678"/>
      <c r="BVZ372" s="678"/>
      <c r="BWA372" s="678"/>
      <c r="BWB372" s="678"/>
      <c r="BWC372" s="678"/>
      <c r="BWD372" s="678"/>
      <c r="BWE372" s="678"/>
      <c r="BWF372" s="678"/>
      <c r="BWG372" s="678"/>
      <c r="BWH372" s="678"/>
      <c r="BWI372" s="678"/>
      <c r="BWJ372" s="678"/>
      <c r="BWK372" s="678"/>
      <c r="BWL372" s="678"/>
      <c r="BWM372" s="678"/>
      <c r="BWN372" s="678"/>
      <c r="BWO372" s="678"/>
      <c r="BWP372" s="678"/>
      <c r="BWQ372" s="678"/>
      <c r="BWR372" s="678"/>
      <c r="BWS372" s="678"/>
      <c r="BWT372" s="678"/>
      <c r="BWU372" s="678"/>
      <c r="BWV372" s="678"/>
      <c r="BWW372" s="678"/>
      <c r="BWX372" s="678"/>
      <c r="BWY372" s="678"/>
      <c r="BWZ372" s="678"/>
      <c r="BXA372" s="678"/>
      <c r="BXB372" s="678"/>
      <c r="BXC372" s="678"/>
      <c r="BXD372" s="678"/>
      <c r="BXE372" s="678"/>
      <c r="BXF372" s="678"/>
      <c r="BXG372" s="678"/>
      <c r="BXH372" s="678"/>
      <c r="BXI372" s="678"/>
      <c r="BXJ372" s="678"/>
      <c r="BXK372" s="678"/>
      <c r="BXL372" s="678"/>
      <c r="BXM372" s="678"/>
      <c r="BXN372" s="678"/>
      <c r="BXO372" s="678"/>
      <c r="BXP372" s="678"/>
      <c r="BXQ372" s="678"/>
      <c r="BXR372" s="678"/>
      <c r="BXS372" s="678"/>
      <c r="BXT372" s="678"/>
      <c r="BXU372" s="678"/>
      <c r="BXV372" s="678"/>
      <c r="BXW372" s="678"/>
      <c r="BXX372" s="678"/>
      <c r="BXY372" s="678"/>
      <c r="BXZ372" s="678"/>
      <c r="BYA372" s="678"/>
      <c r="BYB372" s="678"/>
      <c r="BYC372" s="678"/>
      <c r="BYD372" s="678"/>
      <c r="BYE372" s="678"/>
      <c r="BYF372" s="678"/>
      <c r="BYG372" s="678"/>
      <c r="BYH372" s="678"/>
      <c r="BYI372" s="678"/>
      <c r="BYJ372" s="678"/>
      <c r="BYK372" s="678"/>
      <c r="BYL372" s="678"/>
      <c r="BYM372" s="678"/>
      <c r="BYN372" s="678"/>
      <c r="BYO372" s="678"/>
      <c r="BYP372" s="678"/>
      <c r="BYQ372" s="678"/>
      <c r="BYR372" s="678"/>
      <c r="BYS372" s="678"/>
      <c r="BYT372" s="678"/>
      <c r="BYU372" s="678"/>
      <c r="BYV372" s="678"/>
      <c r="BYW372" s="678"/>
      <c r="BYX372" s="678"/>
      <c r="BYY372" s="678"/>
      <c r="BYZ372" s="678"/>
      <c r="BZA372" s="678"/>
      <c r="BZB372" s="678"/>
      <c r="BZC372" s="678"/>
      <c r="BZD372" s="678"/>
      <c r="BZE372" s="678"/>
      <c r="BZF372" s="678"/>
      <c r="BZG372" s="678"/>
      <c r="BZH372" s="678"/>
      <c r="BZI372" s="678"/>
      <c r="BZJ372" s="678"/>
      <c r="BZK372" s="678"/>
      <c r="BZL372" s="678"/>
      <c r="BZM372" s="678"/>
      <c r="BZN372" s="678"/>
      <c r="BZO372" s="678"/>
      <c r="BZP372" s="678"/>
      <c r="BZQ372" s="678"/>
      <c r="BZR372" s="678"/>
      <c r="BZS372" s="678"/>
      <c r="BZT372" s="678"/>
      <c r="BZU372" s="678"/>
      <c r="BZV372" s="678"/>
      <c r="BZW372" s="678"/>
      <c r="BZX372" s="678"/>
      <c r="BZY372" s="678"/>
      <c r="BZZ372" s="678"/>
      <c r="CAA372" s="678"/>
      <c r="CAB372" s="678"/>
      <c r="CAC372" s="678"/>
      <c r="CAD372" s="678"/>
      <c r="CAE372" s="678"/>
      <c r="CAF372" s="678"/>
      <c r="CAG372" s="678"/>
      <c r="CAH372" s="678"/>
      <c r="CAI372" s="678"/>
      <c r="CAJ372" s="678"/>
      <c r="CAK372" s="678"/>
      <c r="CAL372" s="678"/>
      <c r="CAM372" s="678"/>
      <c r="CAN372" s="678"/>
      <c r="CAO372" s="678"/>
      <c r="CAP372" s="678"/>
      <c r="CAQ372" s="678"/>
      <c r="CAR372" s="678"/>
      <c r="CAS372" s="678"/>
      <c r="CAT372" s="678"/>
      <c r="CAU372" s="678"/>
      <c r="CAV372" s="678"/>
      <c r="CAW372" s="678"/>
      <c r="CAX372" s="678"/>
      <c r="CAY372" s="678"/>
      <c r="CAZ372" s="678"/>
      <c r="CBA372" s="678"/>
      <c r="CBB372" s="678"/>
      <c r="CBC372" s="678"/>
      <c r="CBD372" s="678"/>
      <c r="CBE372" s="678"/>
      <c r="CBF372" s="678"/>
      <c r="CBG372" s="678"/>
      <c r="CBH372" s="678"/>
      <c r="CBI372" s="678"/>
      <c r="CBJ372" s="678"/>
      <c r="CBK372" s="678"/>
      <c r="CBL372" s="678"/>
      <c r="CBM372" s="678"/>
      <c r="CBN372" s="678"/>
      <c r="CBO372" s="678"/>
      <c r="CBP372" s="678"/>
      <c r="CBQ372" s="678"/>
      <c r="CBR372" s="678"/>
      <c r="CBS372" s="678"/>
      <c r="CBT372" s="678"/>
      <c r="CBU372" s="678"/>
      <c r="CBV372" s="678"/>
      <c r="CBW372" s="678"/>
      <c r="CBX372" s="678"/>
      <c r="CBY372" s="678"/>
      <c r="CBZ372" s="678"/>
      <c r="CCA372" s="678"/>
      <c r="CCB372" s="678"/>
      <c r="CCC372" s="678"/>
      <c r="CCD372" s="678"/>
      <c r="CCE372" s="678"/>
      <c r="CCF372" s="678"/>
      <c r="CCG372" s="678"/>
      <c r="CCH372" s="678"/>
      <c r="CCI372" s="678"/>
      <c r="CCJ372" s="678"/>
      <c r="CCK372" s="678"/>
      <c r="CCL372" s="678"/>
      <c r="CCM372" s="678"/>
      <c r="CCN372" s="678"/>
      <c r="CCO372" s="678"/>
      <c r="CCP372" s="678"/>
      <c r="CCQ372" s="678"/>
      <c r="CCR372" s="678"/>
      <c r="CCS372" s="678"/>
      <c r="CCT372" s="678"/>
      <c r="CCU372" s="678"/>
      <c r="CCV372" s="678"/>
      <c r="CCW372" s="678"/>
      <c r="CCX372" s="678"/>
      <c r="CCY372" s="678"/>
      <c r="CCZ372" s="678"/>
      <c r="CDA372" s="678"/>
      <c r="CDB372" s="678"/>
      <c r="CDC372" s="678"/>
      <c r="CDD372" s="678"/>
      <c r="CDE372" s="678"/>
      <c r="CDF372" s="678"/>
      <c r="CDG372" s="678"/>
      <c r="CDH372" s="678"/>
      <c r="CDI372" s="678"/>
      <c r="CDJ372" s="678"/>
      <c r="CDK372" s="678"/>
      <c r="CDL372" s="678"/>
      <c r="CDM372" s="678"/>
      <c r="CDN372" s="678"/>
      <c r="CDO372" s="678"/>
      <c r="CDP372" s="678"/>
      <c r="CDQ372" s="678"/>
      <c r="CDR372" s="678"/>
      <c r="CDS372" s="678"/>
      <c r="CDT372" s="678"/>
      <c r="CDU372" s="678"/>
      <c r="CDV372" s="678"/>
      <c r="CDW372" s="678"/>
      <c r="CDX372" s="678"/>
      <c r="CDY372" s="678"/>
      <c r="CDZ372" s="678"/>
      <c r="CEA372" s="678"/>
      <c r="CEB372" s="678"/>
      <c r="CEC372" s="678"/>
      <c r="CED372" s="678"/>
      <c r="CEE372" s="678"/>
      <c r="CEF372" s="678"/>
      <c r="CEG372" s="678"/>
      <c r="CEH372" s="678"/>
      <c r="CEI372" s="678"/>
      <c r="CEJ372" s="678"/>
      <c r="CEK372" s="678"/>
      <c r="CEL372" s="678"/>
      <c r="CEM372" s="678"/>
      <c r="CEN372" s="678"/>
      <c r="CEO372" s="678"/>
      <c r="CEP372" s="678"/>
      <c r="CEQ372" s="678"/>
      <c r="CER372" s="678"/>
      <c r="CES372" s="678"/>
      <c r="CET372" s="678"/>
      <c r="CEU372" s="678"/>
      <c r="CEV372" s="678"/>
      <c r="CEW372" s="678"/>
      <c r="CEX372" s="678"/>
      <c r="CEY372" s="678"/>
      <c r="CEZ372" s="678"/>
      <c r="CFA372" s="678"/>
      <c r="CFB372" s="678"/>
      <c r="CFC372" s="678"/>
      <c r="CFD372" s="678"/>
      <c r="CFE372" s="678"/>
      <c r="CFF372" s="678"/>
      <c r="CFG372" s="678"/>
      <c r="CFH372" s="678"/>
      <c r="CFI372" s="678"/>
      <c r="CFJ372" s="678"/>
      <c r="CFK372" s="678"/>
      <c r="CFL372" s="678"/>
      <c r="CFM372" s="678"/>
      <c r="CFN372" s="678"/>
      <c r="CFO372" s="678"/>
      <c r="CFP372" s="678"/>
      <c r="CFQ372" s="678"/>
      <c r="CFR372" s="678"/>
      <c r="CFS372" s="678"/>
      <c r="CFT372" s="678"/>
      <c r="CFU372" s="678"/>
      <c r="CFV372" s="678"/>
      <c r="CFW372" s="678"/>
      <c r="CFX372" s="678"/>
      <c r="CFY372" s="678"/>
      <c r="CFZ372" s="678"/>
      <c r="CGA372" s="678"/>
      <c r="CGB372" s="678"/>
      <c r="CGC372" s="678"/>
      <c r="CGD372" s="678"/>
      <c r="CGE372" s="678"/>
      <c r="CGF372" s="678"/>
      <c r="CGG372" s="678"/>
      <c r="CGH372" s="678"/>
      <c r="CGI372" s="678"/>
      <c r="CGJ372" s="678"/>
      <c r="CGK372" s="678"/>
      <c r="CGL372" s="678"/>
      <c r="CGM372" s="678"/>
      <c r="CGN372" s="678"/>
      <c r="CGO372" s="678"/>
      <c r="CGP372" s="678"/>
      <c r="CGQ372" s="678"/>
      <c r="CGR372" s="678"/>
      <c r="CGS372" s="678"/>
      <c r="CGT372" s="678"/>
      <c r="CGU372" s="678"/>
      <c r="CGV372" s="678"/>
      <c r="CGW372" s="678"/>
      <c r="CGX372" s="678"/>
      <c r="CGY372" s="678"/>
      <c r="CGZ372" s="678"/>
      <c r="CHA372" s="678"/>
      <c r="CHB372" s="678"/>
      <c r="CHC372" s="678"/>
      <c r="CHD372" s="678"/>
      <c r="CHE372" s="678"/>
      <c r="CHF372" s="678"/>
      <c r="CHG372" s="678"/>
      <c r="CHH372" s="678"/>
      <c r="CHI372" s="678"/>
      <c r="CHJ372" s="678"/>
      <c r="CHK372" s="678"/>
      <c r="CHL372" s="678"/>
      <c r="CHM372" s="678"/>
      <c r="CHN372" s="678"/>
      <c r="CHO372" s="678"/>
      <c r="CHP372" s="678"/>
      <c r="CHQ372" s="678"/>
      <c r="CHR372" s="678"/>
      <c r="CHS372" s="678"/>
      <c r="CHT372" s="678"/>
      <c r="CHU372" s="678"/>
      <c r="CHV372" s="678"/>
      <c r="CHW372" s="678"/>
      <c r="CHX372" s="678"/>
      <c r="CHY372" s="678"/>
      <c r="CHZ372" s="678"/>
      <c r="CIA372" s="678"/>
      <c r="CIB372" s="678"/>
      <c r="CIC372" s="678"/>
      <c r="CID372" s="678"/>
      <c r="CIE372" s="678"/>
      <c r="CIF372" s="678"/>
      <c r="CIG372" s="678"/>
      <c r="CIH372" s="678"/>
      <c r="CII372" s="678"/>
      <c r="CIJ372" s="678"/>
      <c r="CIK372" s="678"/>
      <c r="CIL372" s="678"/>
      <c r="CIM372" s="678"/>
      <c r="CIN372" s="678"/>
      <c r="CIO372" s="678"/>
      <c r="CIP372" s="678"/>
      <c r="CIQ372" s="678"/>
      <c r="CIR372" s="678"/>
      <c r="CIS372" s="678"/>
      <c r="CIT372" s="678"/>
      <c r="CIU372" s="678"/>
      <c r="CIV372" s="678"/>
      <c r="CIW372" s="678"/>
      <c r="CIX372" s="678"/>
      <c r="CIY372" s="678"/>
      <c r="CIZ372" s="678"/>
      <c r="CJA372" s="678"/>
      <c r="CJB372" s="678"/>
      <c r="CJC372" s="678"/>
      <c r="CJD372" s="678"/>
      <c r="CJE372" s="678"/>
      <c r="CJF372" s="678"/>
      <c r="CJG372" s="678"/>
      <c r="CJH372" s="678"/>
      <c r="CJI372" s="678"/>
      <c r="CJJ372" s="678"/>
      <c r="CJK372" s="678"/>
      <c r="CJL372" s="678"/>
      <c r="CJM372" s="678"/>
      <c r="CJN372" s="678"/>
      <c r="CJO372" s="678"/>
      <c r="CJP372" s="678"/>
      <c r="CJQ372" s="678"/>
      <c r="CJR372" s="678"/>
      <c r="CJS372" s="678"/>
      <c r="CJT372" s="678"/>
      <c r="CJU372" s="678"/>
      <c r="CJV372" s="678"/>
      <c r="CJW372" s="678"/>
      <c r="CJX372" s="678"/>
      <c r="CJY372" s="678"/>
      <c r="CJZ372" s="678"/>
      <c r="CKA372" s="678"/>
      <c r="CKB372" s="678"/>
      <c r="CKC372" s="678"/>
      <c r="CKD372" s="678"/>
      <c r="CKE372" s="678"/>
      <c r="CKF372" s="678"/>
      <c r="CKG372" s="678"/>
      <c r="CKH372" s="678"/>
      <c r="CKI372" s="678"/>
      <c r="CKJ372" s="678"/>
      <c r="CKK372" s="678"/>
      <c r="CKL372" s="678"/>
      <c r="CKM372" s="678"/>
      <c r="CKN372" s="678"/>
      <c r="CKO372" s="678"/>
      <c r="CKP372" s="678"/>
      <c r="CKQ372" s="678"/>
      <c r="CKR372" s="678"/>
      <c r="CKS372" s="678"/>
      <c r="CKT372" s="678"/>
      <c r="CKU372" s="678"/>
      <c r="CKV372" s="678"/>
      <c r="CKW372" s="678"/>
      <c r="CKX372" s="678"/>
      <c r="CKY372" s="678"/>
      <c r="CKZ372" s="678"/>
      <c r="CLA372" s="678"/>
      <c r="CLB372" s="678"/>
      <c r="CLC372" s="678"/>
      <c r="CLD372" s="678"/>
      <c r="CLE372" s="678"/>
      <c r="CLF372" s="678"/>
      <c r="CLG372" s="678"/>
      <c r="CLH372" s="678"/>
      <c r="CLI372" s="678"/>
      <c r="CLJ372" s="678"/>
      <c r="CLK372" s="678"/>
      <c r="CLL372" s="678"/>
      <c r="CLM372" s="678"/>
      <c r="CLN372" s="678"/>
      <c r="CLO372" s="678"/>
      <c r="CLP372" s="678"/>
      <c r="CLQ372" s="678"/>
      <c r="CLR372" s="678"/>
      <c r="CLS372" s="678"/>
      <c r="CLT372" s="678"/>
      <c r="CLU372" s="678"/>
      <c r="CLV372" s="678"/>
      <c r="CLW372" s="678"/>
      <c r="CLX372" s="678"/>
      <c r="CLY372" s="678"/>
      <c r="CLZ372" s="678"/>
      <c r="CMA372" s="678"/>
      <c r="CMB372" s="678"/>
      <c r="CMC372" s="678"/>
      <c r="CMD372" s="678"/>
      <c r="CME372" s="678"/>
      <c r="CMF372" s="678"/>
      <c r="CMG372" s="678"/>
      <c r="CMH372" s="678"/>
      <c r="CMI372" s="678"/>
      <c r="CMJ372" s="678"/>
      <c r="CMK372" s="678"/>
      <c r="CML372" s="678"/>
      <c r="CMM372" s="678"/>
      <c r="CMN372" s="678"/>
      <c r="CMO372" s="678"/>
      <c r="CMP372" s="678"/>
      <c r="CMQ372" s="678"/>
      <c r="CMR372" s="678"/>
      <c r="CMS372" s="678"/>
      <c r="CMT372" s="678"/>
      <c r="CMU372" s="678"/>
      <c r="CMV372" s="678"/>
      <c r="CMW372" s="678"/>
      <c r="CMX372" s="678"/>
      <c r="CMY372" s="678"/>
      <c r="CMZ372" s="678"/>
      <c r="CNA372" s="678"/>
      <c r="CNB372" s="678"/>
      <c r="CNC372" s="678"/>
      <c r="CND372" s="678"/>
      <c r="CNE372" s="678"/>
      <c r="CNF372" s="678"/>
      <c r="CNG372" s="678"/>
      <c r="CNH372" s="678"/>
      <c r="CNI372" s="678"/>
      <c r="CNJ372" s="678"/>
      <c r="CNK372" s="678"/>
      <c r="CNL372" s="678"/>
      <c r="CNM372" s="678"/>
      <c r="CNN372" s="678"/>
      <c r="CNO372" s="678"/>
      <c r="CNP372" s="678"/>
      <c r="CNQ372" s="678"/>
      <c r="CNR372" s="678"/>
      <c r="CNS372" s="678"/>
      <c r="CNT372" s="678"/>
      <c r="CNU372" s="678"/>
      <c r="CNV372" s="678"/>
      <c r="CNW372" s="678"/>
      <c r="CNX372" s="678"/>
      <c r="CNY372" s="678"/>
      <c r="CNZ372" s="678"/>
      <c r="COA372" s="678"/>
      <c r="COB372" s="678"/>
      <c r="COC372" s="678"/>
      <c r="COD372" s="678"/>
      <c r="COE372" s="678"/>
      <c r="COF372" s="678"/>
      <c r="COG372" s="678"/>
      <c r="COH372" s="678"/>
      <c r="COI372" s="678"/>
      <c r="COJ372" s="678"/>
      <c r="COK372" s="678"/>
      <c r="COL372" s="678"/>
      <c r="COM372" s="678"/>
      <c r="CON372" s="678"/>
      <c r="COO372" s="678"/>
      <c r="COP372" s="678"/>
      <c r="COQ372" s="678"/>
      <c r="COR372" s="678"/>
      <c r="COS372" s="678"/>
      <c r="COT372" s="678"/>
      <c r="COU372" s="678"/>
      <c r="COV372" s="678"/>
      <c r="COW372" s="678"/>
      <c r="COX372" s="678"/>
      <c r="COY372" s="678"/>
      <c r="COZ372" s="678"/>
      <c r="CPA372" s="678"/>
      <c r="CPB372" s="678"/>
      <c r="CPC372" s="678"/>
      <c r="CPD372" s="678"/>
      <c r="CPE372" s="678"/>
      <c r="CPF372" s="678"/>
      <c r="CPG372" s="678"/>
      <c r="CPH372" s="678"/>
      <c r="CPI372" s="678"/>
      <c r="CPJ372" s="678"/>
      <c r="CPK372" s="678"/>
      <c r="CPL372" s="678"/>
      <c r="CPM372" s="678"/>
      <c r="CPN372" s="678"/>
      <c r="CPO372" s="678"/>
      <c r="CPP372" s="678"/>
      <c r="CPQ372" s="678"/>
      <c r="CPR372" s="678"/>
      <c r="CPS372" s="678"/>
      <c r="CPT372" s="678"/>
      <c r="CPU372" s="678"/>
      <c r="CPV372" s="678"/>
      <c r="CPW372" s="678"/>
      <c r="CPX372" s="678"/>
      <c r="CPY372" s="678"/>
      <c r="CPZ372" s="678"/>
      <c r="CQA372" s="678"/>
      <c r="CQB372" s="678"/>
      <c r="CQC372" s="678"/>
      <c r="CQD372" s="678"/>
      <c r="CQE372" s="678"/>
      <c r="CQF372" s="678"/>
      <c r="CQG372" s="678"/>
      <c r="CQH372" s="678"/>
      <c r="CQI372" s="678"/>
      <c r="CQJ372" s="678"/>
      <c r="CQK372" s="678"/>
      <c r="CQL372" s="678"/>
      <c r="CQM372" s="678"/>
      <c r="CQN372" s="678"/>
      <c r="CQO372" s="678"/>
      <c r="CQP372" s="678"/>
      <c r="CQQ372" s="678"/>
      <c r="CQR372" s="678"/>
      <c r="CQS372" s="678"/>
      <c r="CQT372" s="678"/>
      <c r="CQU372" s="678"/>
      <c r="CQV372" s="678"/>
      <c r="CQW372" s="678"/>
      <c r="CQX372" s="678"/>
      <c r="CQY372" s="678"/>
      <c r="CQZ372" s="678"/>
      <c r="CRA372" s="678"/>
      <c r="CRB372" s="678"/>
      <c r="CRC372" s="678"/>
      <c r="CRD372" s="678"/>
      <c r="CRE372" s="678"/>
      <c r="CRF372" s="678"/>
      <c r="CRG372" s="678"/>
      <c r="CRH372" s="678"/>
      <c r="CRI372" s="678"/>
      <c r="CRJ372" s="678"/>
      <c r="CRK372" s="678"/>
      <c r="CRL372" s="678"/>
      <c r="CRM372" s="678"/>
      <c r="CRN372" s="678"/>
      <c r="CRO372" s="678"/>
      <c r="CRP372" s="678"/>
      <c r="CRQ372" s="678"/>
      <c r="CRR372" s="678"/>
      <c r="CRS372" s="678"/>
      <c r="CRT372" s="678"/>
      <c r="CRU372" s="678"/>
      <c r="CRV372" s="678"/>
      <c r="CRW372" s="678"/>
      <c r="CRX372" s="678"/>
      <c r="CRY372" s="678"/>
      <c r="CRZ372" s="678"/>
      <c r="CSA372" s="678"/>
      <c r="CSB372" s="678"/>
      <c r="CSC372" s="678"/>
      <c r="CSD372" s="678"/>
      <c r="CSE372" s="678"/>
      <c r="CSF372" s="678"/>
      <c r="CSG372" s="678"/>
      <c r="CSH372" s="678"/>
      <c r="CSI372" s="678"/>
      <c r="CSJ372" s="678"/>
      <c r="CSK372" s="678"/>
      <c r="CSL372" s="678"/>
      <c r="CSM372" s="678"/>
      <c r="CSN372" s="678"/>
      <c r="CSO372" s="678"/>
      <c r="CSP372" s="678"/>
      <c r="CSQ372" s="678"/>
      <c r="CSR372" s="678"/>
      <c r="CSS372" s="678"/>
      <c r="CST372" s="678"/>
      <c r="CSU372" s="678"/>
      <c r="CSV372" s="678"/>
      <c r="CSW372" s="678"/>
      <c r="CSX372" s="678"/>
      <c r="CSY372" s="678"/>
      <c r="CSZ372" s="678"/>
      <c r="CTA372" s="678"/>
      <c r="CTB372" s="678"/>
      <c r="CTC372" s="678"/>
      <c r="CTD372" s="678"/>
      <c r="CTE372" s="678"/>
      <c r="CTF372" s="678"/>
      <c r="CTG372" s="678"/>
      <c r="CTH372" s="678"/>
      <c r="CTI372" s="678"/>
      <c r="CTJ372" s="678"/>
      <c r="CTK372" s="678"/>
      <c r="CTL372" s="678"/>
      <c r="CTM372" s="678"/>
      <c r="CTN372" s="678"/>
      <c r="CTO372" s="678"/>
      <c r="CTP372" s="678"/>
      <c r="CTQ372" s="678"/>
      <c r="CTR372" s="678"/>
      <c r="CTS372" s="678"/>
      <c r="CTT372" s="678"/>
      <c r="CTU372" s="678"/>
      <c r="CTV372" s="678"/>
      <c r="CTW372" s="678"/>
      <c r="CTX372" s="678"/>
      <c r="CTY372" s="678"/>
      <c r="CTZ372" s="678"/>
      <c r="CUA372" s="678"/>
      <c r="CUB372" s="678"/>
      <c r="CUC372" s="678"/>
      <c r="CUD372" s="678"/>
      <c r="CUE372" s="678"/>
      <c r="CUF372" s="678"/>
      <c r="CUG372" s="678"/>
      <c r="CUH372" s="678"/>
      <c r="CUI372" s="678"/>
      <c r="CUJ372" s="678"/>
      <c r="CUK372" s="678"/>
      <c r="CUL372" s="678"/>
      <c r="CUM372" s="678"/>
      <c r="CUN372" s="678"/>
      <c r="CUO372" s="678"/>
      <c r="CUP372" s="678"/>
      <c r="CUQ372" s="678"/>
      <c r="CUR372" s="678"/>
      <c r="CUS372" s="678"/>
      <c r="CUT372" s="678"/>
      <c r="CUU372" s="678"/>
      <c r="CUV372" s="678"/>
      <c r="CUW372" s="678"/>
      <c r="CUX372" s="678"/>
      <c r="CUY372" s="678"/>
      <c r="CUZ372" s="678"/>
      <c r="CVA372" s="678"/>
      <c r="CVB372" s="678"/>
      <c r="CVC372" s="678"/>
      <c r="CVD372" s="678"/>
      <c r="CVE372" s="678"/>
      <c r="CVF372" s="678"/>
      <c r="CVG372" s="678"/>
      <c r="CVH372" s="678"/>
      <c r="CVI372" s="678"/>
      <c r="CVJ372" s="678"/>
      <c r="CVK372" s="678"/>
      <c r="CVL372" s="678"/>
      <c r="CVM372" s="678"/>
      <c r="CVN372" s="678"/>
      <c r="CVO372" s="678"/>
      <c r="CVP372" s="678"/>
      <c r="CVQ372" s="678"/>
      <c r="CVR372" s="678"/>
      <c r="CVS372" s="678"/>
      <c r="CVT372" s="678"/>
      <c r="CVU372" s="678"/>
      <c r="CVV372" s="678"/>
      <c r="CVW372" s="678"/>
      <c r="CVX372" s="678"/>
      <c r="CVY372" s="678"/>
      <c r="CVZ372" s="678"/>
      <c r="CWA372" s="678"/>
      <c r="CWB372" s="678"/>
      <c r="CWC372" s="678"/>
      <c r="CWD372" s="678"/>
      <c r="CWE372" s="678"/>
      <c r="CWF372" s="678"/>
      <c r="CWG372" s="678"/>
      <c r="CWH372" s="678"/>
      <c r="CWI372" s="678"/>
      <c r="CWJ372" s="678"/>
      <c r="CWK372" s="678"/>
      <c r="CWL372" s="678"/>
      <c r="CWM372" s="678"/>
      <c r="CWN372" s="678"/>
      <c r="CWO372" s="678"/>
      <c r="CWP372" s="678"/>
      <c r="CWQ372" s="678"/>
      <c r="CWR372" s="678"/>
      <c r="CWS372" s="678"/>
      <c r="CWT372" s="678"/>
      <c r="CWU372" s="678"/>
      <c r="CWV372" s="678"/>
      <c r="CWW372" s="678"/>
      <c r="CWX372" s="678"/>
      <c r="CWY372" s="678"/>
      <c r="CWZ372" s="678"/>
      <c r="CXA372" s="678"/>
      <c r="CXB372" s="678"/>
      <c r="CXC372" s="678"/>
      <c r="CXD372" s="678"/>
      <c r="CXE372" s="678"/>
      <c r="CXF372" s="678"/>
      <c r="CXG372" s="678"/>
      <c r="CXH372" s="678"/>
      <c r="CXI372" s="678"/>
      <c r="CXJ372" s="678"/>
      <c r="CXK372" s="678"/>
      <c r="CXL372" s="678"/>
      <c r="CXM372" s="678"/>
      <c r="CXN372" s="678"/>
      <c r="CXO372" s="678"/>
      <c r="CXP372" s="678"/>
      <c r="CXQ372" s="678"/>
      <c r="CXR372" s="678"/>
      <c r="CXS372" s="678"/>
      <c r="CXT372" s="678"/>
      <c r="CXU372" s="678"/>
      <c r="CXV372" s="678"/>
      <c r="CXW372" s="678"/>
      <c r="CXX372" s="678"/>
      <c r="CXY372" s="678"/>
      <c r="CXZ372" s="678"/>
      <c r="CYA372" s="678"/>
      <c r="CYB372" s="678"/>
      <c r="CYC372" s="678"/>
      <c r="CYD372" s="678"/>
      <c r="CYE372" s="678"/>
      <c r="CYF372" s="678"/>
      <c r="CYG372" s="678"/>
      <c r="CYH372" s="678"/>
      <c r="CYI372" s="678"/>
      <c r="CYJ372" s="678"/>
      <c r="CYK372" s="678"/>
      <c r="CYL372" s="678"/>
      <c r="CYM372" s="678"/>
      <c r="CYN372" s="678"/>
      <c r="CYO372" s="678"/>
      <c r="CYP372" s="678"/>
      <c r="CYQ372" s="678"/>
      <c r="CYR372" s="678"/>
      <c r="CYS372" s="678"/>
      <c r="CYT372" s="678"/>
      <c r="CYU372" s="678"/>
      <c r="CYV372" s="678"/>
      <c r="CYW372" s="678"/>
      <c r="CYX372" s="678"/>
      <c r="CYY372" s="678"/>
      <c r="CYZ372" s="678"/>
      <c r="CZA372" s="678"/>
      <c r="CZB372" s="678"/>
      <c r="CZC372" s="678"/>
      <c r="CZD372" s="678"/>
      <c r="CZE372" s="678"/>
      <c r="CZF372" s="678"/>
      <c r="CZG372" s="678"/>
      <c r="CZH372" s="678"/>
      <c r="CZI372" s="678"/>
      <c r="CZJ372" s="678"/>
      <c r="CZK372" s="678"/>
      <c r="CZL372" s="678"/>
      <c r="CZM372" s="678"/>
      <c r="CZN372" s="678"/>
      <c r="CZO372" s="678"/>
      <c r="CZP372" s="678"/>
      <c r="CZQ372" s="678"/>
      <c r="CZR372" s="678"/>
      <c r="CZS372" s="678"/>
      <c r="CZT372" s="678"/>
      <c r="CZU372" s="678"/>
      <c r="CZV372" s="678"/>
      <c r="CZW372" s="678"/>
      <c r="CZX372" s="678"/>
      <c r="CZY372" s="678"/>
      <c r="CZZ372" s="678"/>
      <c r="DAA372" s="678"/>
      <c r="DAB372" s="678"/>
      <c r="DAC372" s="678"/>
      <c r="DAD372" s="678"/>
      <c r="DAE372" s="678"/>
      <c r="DAF372" s="678"/>
      <c r="DAG372" s="678"/>
      <c r="DAH372" s="678"/>
      <c r="DAI372" s="678"/>
      <c r="DAJ372" s="678"/>
      <c r="DAK372" s="678"/>
      <c r="DAL372" s="678"/>
      <c r="DAM372" s="678"/>
      <c r="DAN372" s="678"/>
      <c r="DAO372" s="678"/>
      <c r="DAP372" s="678"/>
      <c r="DAQ372" s="678"/>
      <c r="DAR372" s="678"/>
      <c r="DAS372" s="678"/>
      <c r="DAT372" s="678"/>
      <c r="DAU372" s="678"/>
      <c r="DAV372" s="678"/>
      <c r="DAW372" s="678"/>
      <c r="DAX372" s="678"/>
      <c r="DAY372" s="678"/>
      <c r="DAZ372" s="678"/>
      <c r="DBA372" s="678"/>
      <c r="DBB372" s="678"/>
      <c r="DBC372" s="678"/>
      <c r="DBD372" s="678"/>
      <c r="DBE372" s="678"/>
      <c r="DBF372" s="678"/>
      <c r="DBG372" s="678"/>
      <c r="DBH372" s="678"/>
      <c r="DBI372" s="678"/>
      <c r="DBJ372" s="678"/>
      <c r="DBK372" s="678"/>
      <c r="DBL372" s="678"/>
      <c r="DBM372" s="678"/>
      <c r="DBN372" s="678"/>
      <c r="DBO372" s="678"/>
      <c r="DBP372" s="678"/>
      <c r="DBQ372" s="678"/>
      <c r="DBR372" s="678"/>
      <c r="DBS372" s="678"/>
      <c r="DBT372" s="678"/>
      <c r="DBU372" s="678"/>
      <c r="DBV372" s="678"/>
      <c r="DBW372" s="678"/>
      <c r="DBX372" s="678"/>
      <c r="DBY372" s="678"/>
      <c r="DBZ372" s="678"/>
      <c r="DCA372" s="678"/>
      <c r="DCB372" s="678"/>
      <c r="DCC372" s="678"/>
      <c r="DCD372" s="678"/>
      <c r="DCE372" s="678"/>
      <c r="DCF372" s="678"/>
      <c r="DCG372" s="678"/>
      <c r="DCH372" s="678"/>
      <c r="DCI372" s="678"/>
      <c r="DCJ372" s="678"/>
      <c r="DCK372" s="678"/>
      <c r="DCL372" s="678"/>
      <c r="DCM372" s="678"/>
      <c r="DCN372" s="678"/>
      <c r="DCO372" s="678"/>
      <c r="DCP372" s="678"/>
      <c r="DCQ372" s="678"/>
      <c r="DCR372" s="678"/>
      <c r="DCS372" s="678"/>
      <c r="DCT372" s="678"/>
      <c r="DCU372" s="678"/>
      <c r="DCV372" s="678"/>
      <c r="DCW372" s="678"/>
      <c r="DCX372" s="678"/>
      <c r="DCY372" s="678"/>
      <c r="DCZ372" s="678"/>
      <c r="DDA372" s="678"/>
      <c r="DDB372" s="678"/>
      <c r="DDC372" s="678"/>
      <c r="DDD372" s="678"/>
      <c r="DDE372" s="678"/>
      <c r="DDF372" s="678"/>
      <c r="DDG372" s="678"/>
      <c r="DDH372" s="678"/>
      <c r="DDI372" s="678"/>
      <c r="DDJ372" s="678"/>
      <c r="DDK372" s="678"/>
      <c r="DDL372" s="678"/>
      <c r="DDM372" s="678"/>
      <c r="DDN372" s="678"/>
      <c r="DDO372" s="678"/>
      <c r="DDP372" s="678"/>
      <c r="DDQ372" s="678"/>
      <c r="DDR372" s="678"/>
      <c r="DDS372" s="678"/>
      <c r="DDT372" s="678"/>
      <c r="DDU372" s="678"/>
      <c r="DDV372" s="678"/>
      <c r="DDW372" s="678"/>
      <c r="DDX372" s="678"/>
      <c r="DDY372" s="678"/>
      <c r="DDZ372" s="678"/>
      <c r="DEA372" s="678"/>
      <c r="DEB372" s="678"/>
      <c r="DEC372" s="678"/>
      <c r="DED372" s="678"/>
      <c r="DEE372" s="678"/>
      <c r="DEF372" s="678"/>
      <c r="DEG372" s="678"/>
      <c r="DEH372" s="678"/>
      <c r="DEI372" s="678"/>
      <c r="DEJ372" s="678"/>
      <c r="DEK372" s="678"/>
      <c r="DEL372" s="678"/>
      <c r="DEM372" s="678"/>
      <c r="DEN372" s="678"/>
      <c r="DEO372" s="678"/>
      <c r="DEP372" s="678"/>
      <c r="DEQ372" s="678"/>
      <c r="DER372" s="678"/>
      <c r="DES372" s="678"/>
      <c r="DET372" s="678"/>
      <c r="DEU372" s="678"/>
      <c r="DEV372" s="678"/>
      <c r="DEW372" s="678"/>
      <c r="DEX372" s="678"/>
      <c r="DEY372" s="678"/>
      <c r="DEZ372" s="678"/>
      <c r="DFA372" s="678"/>
      <c r="DFB372" s="678"/>
      <c r="DFC372" s="678"/>
      <c r="DFD372" s="678"/>
      <c r="DFE372" s="678"/>
      <c r="DFF372" s="678"/>
      <c r="DFG372" s="678"/>
      <c r="DFH372" s="678"/>
      <c r="DFI372" s="678"/>
      <c r="DFJ372" s="678"/>
      <c r="DFK372" s="678"/>
      <c r="DFL372" s="678"/>
      <c r="DFM372" s="678"/>
      <c r="DFN372" s="678"/>
      <c r="DFO372" s="678"/>
      <c r="DFP372" s="678"/>
      <c r="DFQ372" s="678"/>
      <c r="DFR372" s="678"/>
      <c r="DFS372" s="678"/>
      <c r="DFT372" s="678"/>
      <c r="DFU372" s="678"/>
      <c r="DFV372" s="678"/>
      <c r="DFW372" s="678"/>
      <c r="DFX372" s="678"/>
      <c r="DFY372" s="678"/>
      <c r="DFZ372" s="678"/>
      <c r="DGA372" s="678"/>
      <c r="DGB372" s="678"/>
      <c r="DGC372" s="678"/>
      <c r="DGD372" s="678"/>
      <c r="DGE372" s="678"/>
      <c r="DGF372" s="678"/>
      <c r="DGG372" s="678"/>
      <c r="DGH372" s="678"/>
      <c r="DGI372" s="678"/>
      <c r="DGJ372" s="678"/>
      <c r="DGK372" s="678"/>
      <c r="DGL372" s="678"/>
      <c r="DGM372" s="678"/>
      <c r="DGN372" s="678"/>
      <c r="DGO372" s="678"/>
      <c r="DGP372" s="678"/>
      <c r="DGQ372" s="678"/>
      <c r="DGR372" s="678"/>
      <c r="DGS372" s="678"/>
      <c r="DGT372" s="678"/>
      <c r="DGU372" s="678"/>
      <c r="DGV372" s="678"/>
      <c r="DGW372" s="678"/>
      <c r="DGX372" s="678"/>
      <c r="DGY372" s="678"/>
      <c r="DGZ372" s="678"/>
      <c r="DHA372" s="678"/>
      <c r="DHB372" s="678"/>
      <c r="DHC372" s="678"/>
      <c r="DHD372" s="678"/>
      <c r="DHE372" s="678"/>
      <c r="DHF372" s="678"/>
      <c r="DHG372" s="678"/>
      <c r="DHH372" s="678"/>
      <c r="DHI372" s="678"/>
      <c r="DHJ372" s="678"/>
      <c r="DHK372" s="678"/>
      <c r="DHL372" s="678"/>
      <c r="DHM372" s="678"/>
      <c r="DHN372" s="678"/>
      <c r="DHO372" s="678"/>
      <c r="DHP372" s="678"/>
      <c r="DHQ372" s="678"/>
      <c r="DHR372" s="678"/>
      <c r="DHS372" s="678"/>
      <c r="DHT372" s="678"/>
      <c r="DHU372" s="678"/>
      <c r="DHV372" s="678"/>
      <c r="DHW372" s="678"/>
      <c r="DHX372" s="678"/>
      <c r="DHY372" s="678"/>
      <c r="DHZ372" s="678"/>
      <c r="DIA372" s="678"/>
      <c r="DIB372" s="678"/>
      <c r="DIC372" s="678"/>
      <c r="DID372" s="678"/>
      <c r="DIE372" s="678"/>
      <c r="DIF372" s="678"/>
      <c r="DIG372" s="678"/>
      <c r="DIH372" s="678"/>
      <c r="DII372" s="678"/>
      <c r="DIJ372" s="678"/>
      <c r="DIK372" s="678"/>
      <c r="DIL372" s="678"/>
      <c r="DIM372" s="678"/>
      <c r="DIN372" s="678"/>
      <c r="DIO372" s="678"/>
      <c r="DIP372" s="678"/>
      <c r="DIQ372" s="678"/>
      <c r="DIR372" s="678"/>
      <c r="DIS372" s="678"/>
      <c r="DIT372" s="678"/>
      <c r="DIU372" s="678"/>
      <c r="DIV372" s="678"/>
      <c r="DIW372" s="678"/>
      <c r="DIX372" s="678"/>
      <c r="DIY372" s="678"/>
      <c r="DIZ372" s="678"/>
      <c r="DJA372" s="678"/>
      <c r="DJB372" s="678"/>
      <c r="DJC372" s="678"/>
      <c r="DJD372" s="678"/>
      <c r="DJE372" s="678"/>
      <c r="DJF372" s="678"/>
      <c r="DJG372" s="678"/>
      <c r="DJH372" s="678"/>
      <c r="DJI372" s="678"/>
      <c r="DJJ372" s="678"/>
      <c r="DJK372" s="678"/>
      <c r="DJL372" s="678"/>
      <c r="DJM372" s="678"/>
      <c r="DJN372" s="678"/>
      <c r="DJO372" s="678"/>
      <c r="DJP372" s="678"/>
      <c r="DJQ372" s="678"/>
      <c r="DJR372" s="678"/>
      <c r="DJS372" s="678"/>
      <c r="DJT372" s="678"/>
      <c r="DJU372" s="678"/>
      <c r="DJV372" s="678"/>
      <c r="DJW372" s="678"/>
      <c r="DJX372" s="678"/>
      <c r="DJY372" s="678"/>
      <c r="DJZ372" s="678"/>
      <c r="DKA372" s="678"/>
      <c r="DKB372" s="678"/>
      <c r="DKC372" s="678"/>
      <c r="DKD372" s="678"/>
      <c r="DKE372" s="678"/>
      <c r="DKF372" s="678"/>
      <c r="DKG372" s="678"/>
      <c r="DKH372" s="678"/>
      <c r="DKI372" s="678"/>
      <c r="DKJ372" s="678"/>
      <c r="DKK372" s="678"/>
      <c r="DKL372" s="678"/>
      <c r="DKM372" s="678"/>
      <c r="DKN372" s="678"/>
      <c r="DKO372" s="678"/>
      <c r="DKP372" s="678"/>
      <c r="DKQ372" s="678"/>
      <c r="DKR372" s="678"/>
      <c r="DKS372" s="678"/>
      <c r="DKT372" s="678"/>
      <c r="DKU372" s="678"/>
      <c r="DKV372" s="678"/>
      <c r="DKW372" s="678"/>
      <c r="DKX372" s="678"/>
      <c r="DKY372" s="678"/>
      <c r="DKZ372" s="678"/>
      <c r="DLA372" s="678"/>
      <c r="DLB372" s="678"/>
      <c r="DLC372" s="678"/>
      <c r="DLD372" s="678"/>
      <c r="DLE372" s="678"/>
      <c r="DLF372" s="678"/>
      <c r="DLG372" s="678"/>
      <c r="DLH372" s="678"/>
      <c r="DLI372" s="678"/>
      <c r="DLJ372" s="678"/>
      <c r="DLK372" s="678"/>
      <c r="DLL372" s="678"/>
      <c r="DLM372" s="678"/>
      <c r="DLN372" s="678"/>
      <c r="DLO372" s="678"/>
      <c r="DLP372" s="678"/>
      <c r="DLQ372" s="678"/>
      <c r="DLR372" s="678"/>
      <c r="DLS372" s="678"/>
      <c r="DLT372" s="678"/>
      <c r="DLU372" s="678"/>
      <c r="DLV372" s="678"/>
      <c r="DLW372" s="678"/>
      <c r="DLX372" s="678"/>
      <c r="DLY372" s="678"/>
      <c r="DLZ372" s="678"/>
      <c r="DMA372" s="678"/>
      <c r="DMB372" s="678"/>
      <c r="DMC372" s="678"/>
      <c r="DMD372" s="678"/>
      <c r="DME372" s="678"/>
      <c r="DMF372" s="678"/>
      <c r="DMG372" s="678"/>
      <c r="DMH372" s="678"/>
      <c r="DMI372" s="678"/>
      <c r="DMJ372" s="678"/>
      <c r="DMK372" s="678"/>
      <c r="DML372" s="678"/>
      <c r="DMM372" s="678"/>
      <c r="DMN372" s="678"/>
      <c r="DMO372" s="678"/>
      <c r="DMP372" s="678"/>
      <c r="DMQ372" s="678"/>
      <c r="DMR372" s="678"/>
      <c r="DMS372" s="678"/>
      <c r="DMT372" s="678"/>
      <c r="DMU372" s="678"/>
      <c r="DMV372" s="678"/>
      <c r="DMW372" s="678"/>
      <c r="DMX372" s="678"/>
      <c r="DMY372" s="678"/>
      <c r="DMZ372" s="678"/>
      <c r="DNA372" s="678"/>
      <c r="DNB372" s="678"/>
      <c r="DNC372" s="678"/>
      <c r="DND372" s="678"/>
      <c r="DNE372" s="678"/>
      <c r="DNF372" s="678"/>
      <c r="DNG372" s="678"/>
      <c r="DNH372" s="678"/>
      <c r="DNI372" s="678"/>
      <c r="DNJ372" s="678"/>
      <c r="DNK372" s="678"/>
      <c r="DNL372" s="678"/>
      <c r="DNM372" s="678"/>
      <c r="DNN372" s="678"/>
      <c r="DNO372" s="678"/>
      <c r="DNP372" s="678"/>
      <c r="DNQ372" s="678"/>
      <c r="DNR372" s="678"/>
      <c r="DNS372" s="678"/>
      <c r="DNT372" s="678"/>
      <c r="DNU372" s="678"/>
      <c r="DNV372" s="678"/>
      <c r="DNW372" s="678"/>
      <c r="DNX372" s="678"/>
      <c r="DNY372" s="678"/>
      <c r="DNZ372" s="678"/>
      <c r="DOA372" s="678"/>
      <c r="DOB372" s="678"/>
      <c r="DOC372" s="678"/>
      <c r="DOD372" s="678"/>
      <c r="DOE372" s="678"/>
      <c r="DOF372" s="678"/>
      <c r="DOG372" s="678"/>
      <c r="DOH372" s="678"/>
      <c r="DOI372" s="678"/>
      <c r="DOJ372" s="678"/>
      <c r="DOK372" s="678"/>
      <c r="DOL372" s="678"/>
      <c r="DOM372" s="678"/>
      <c r="DON372" s="678"/>
      <c r="DOO372" s="678"/>
      <c r="DOP372" s="678"/>
      <c r="DOQ372" s="678"/>
      <c r="DOR372" s="678"/>
      <c r="DOS372" s="678"/>
      <c r="DOT372" s="678"/>
      <c r="DOU372" s="678"/>
      <c r="DOV372" s="678"/>
      <c r="DOW372" s="678"/>
      <c r="DOX372" s="678"/>
      <c r="DOY372" s="678"/>
      <c r="DOZ372" s="678"/>
      <c r="DPA372" s="678"/>
      <c r="DPB372" s="678"/>
      <c r="DPC372" s="678"/>
      <c r="DPD372" s="678"/>
      <c r="DPE372" s="678"/>
      <c r="DPF372" s="678"/>
      <c r="DPG372" s="678"/>
      <c r="DPH372" s="678"/>
      <c r="DPI372" s="678"/>
      <c r="DPJ372" s="678"/>
      <c r="DPK372" s="678"/>
      <c r="DPL372" s="678"/>
      <c r="DPM372" s="678"/>
      <c r="DPN372" s="678"/>
      <c r="DPO372" s="678"/>
      <c r="DPP372" s="678"/>
      <c r="DPQ372" s="678"/>
      <c r="DPR372" s="678"/>
      <c r="DPS372" s="678"/>
      <c r="DPT372" s="678"/>
      <c r="DPU372" s="678"/>
      <c r="DPV372" s="678"/>
      <c r="DPW372" s="678"/>
      <c r="DPX372" s="678"/>
      <c r="DPY372" s="678"/>
      <c r="DPZ372" s="678"/>
      <c r="DQA372" s="678"/>
      <c r="DQB372" s="678"/>
      <c r="DQC372" s="678"/>
      <c r="DQD372" s="678"/>
      <c r="DQE372" s="678"/>
      <c r="DQF372" s="678"/>
      <c r="DQG372" s="678"/>
      <c r="DQH372" s="678"/>
      <c r="DQI372" s="678"/>
      <c r="DQJ372" s="678"/>
      <c r="DQK372" s="678"/>
      <c r="DQL372" s="678"/>
      <c r="DQM372" s="678"/>
      <c r="DQN372" s="678"/>
      <c r="DQO372" s="678"/>
      <c r="DQP372" s="678"/>
      <c r="DQQ372" s="678"/>
      <c r="DQR372" s="678"/>
      <c r="DQS372" s="678"/>
      <c r="DQT372" s="678"/>
      <c r="DQU372" s="678"/>
      <c r="DQV372" s="678"/>
      <c r="DQW372" s="678"/>
      <c r="DQX372" s="678"/>
      <c r="DQY372" s="678"/>
      <c r="DQZ372" s="678"/>
      <c r="DRA372" s="678"/>
      <c r="DRB372" s="678"/>
      <c r="DRC372" s="678"/>
      <c r="DRD372" s="678"/>
      <c r="DRE372" s="678"/>
      <c r="DRF372" s="678"/>
      <c r="DRG372" s="678"/>
      <c r="DRH372" s="678"/>
      <c r="DRI372" s="678"/>
      <c r="DRJ372" s="678"/>
      <c r="DRK372" s="678"/>
      <c r="DRL372" s="678"/>
      <c r="DRM372" s="678"/>
      <c r="DRN372" s="678"/>
      <c r="DRO372" s="678"/>
      <c r="DRP372" s="678"/>
      <c r="DRQ372" s="678"/>
      <c r="DRR372" s="678"/>
      <c r="DRS372" s="678"/>
      <c r="DRT372" s="678"/>
      <c r="DRU372" s="678"/>
      <c r="DRV372" s="678"/>
      <c r="DRW372" s="678"/>
      <c r="DRX372" s="678"/>
      <c r="DRY372" s="678"/>
      <c r="DRZ372" s="678"/>
      <c r="DSA372" s="678"/>
      <c r="DSB372" s="678"/>
      <c r="DSC372" s="678"/>
      <c r="DSD372" s="678"/>
      <c r="DSE372" s="678"/>
      <c r="DSF372" s="678"/>
      <c r="DSG372" s="678"/>
      <c r="DSH372" s="678"/>
      <c r="DSI372" s="678"/>
      <c r="DSJ372" s="678"/>
      <c r="DSK372" s="678"/>
      <c r="DSL372" s="678"/>
      <c r="DSM372" s="678"/>
      <c r="DSN372" s="678"/>
      <c r="DSO372" s="678"/>
      <c r="DSP372" s="678"/>
      <c r="DSQ372" s="678"/>
      <c r="DSR372" s="678"/>
      <c r="DSS372" s="678"/>
      <c r="DST372" s="678"/>
      <c r="DSU372" s="678"/>
      <c r="DSV372" s="678"/>
      <c r="DSW372" s="678"/>
      <c r="DSX372" s="678"/>
      <c r="DSY372" s="678"/>
      <c r="DSZ372" s="678"/>
      <c r="DTA372" s="678"/>
      <c r="DTB372" s="678"/>
      <c r="DTC372" s="678"/>
      <c r="DTD372" s="678"/>
      <c r="DTE372" s="678"/>
      <c r="DTF372" s="678"/>
      <c r="DTG372" s="678"/>
      <c r="DTH372" s="678"/>
      <c r="DTI372" s="678"/>
      <c r="DTJ372" s="678"/>
      <c r="DTK372" s="678"/>
      <c r="DTL372" s="678"/>
      <c r="DTM372" s="678"/>
      <c r="DTN372" s="678"/>
      <c r="DTO372" s="678"/>
      <c r="DTP372" s="678"/>
      <c r="DTQ372" s="678"/>
      <c r="DTR372" s="678"/>
      <c r="DTS372" s="678"/>
      <c r="DTT372" s="678"/>
      <c r="DTU372" s="678"/>
      <c r="DTV372" s="678"/>
      <c r="DTW372" s="678"/>
      <c r="DTX372" s="678"/>
      <c r="DTY372" s="678"/>
      <c r="DTZ372" s="678"/>
      <c r="DUA372" s="678"/>
      <c r="DUB372" s="678"/>
      <c r="DUC372" s="678"/>
      <c r="DUD372" s="678"/>
      <c r="DUE372" s="678"/>
      <c r="DUF372" s="678"/>
      <c r="DUG372" s="678"/>
      <c r="DUH372" s="678"/>
      <c r="DUI372" s="678"/>
      <c r="DUJ372" s="678"/>
      <c r="DUK372" s="678"/>
      <c r="DUL372" s="678"/>
      <c r="DUM372" s="678"/>
      <c r="DUN372" s="678"/>
      <c r="DUO372" s="678"/>
      <c r="DUP372" s="678"/>
      <c r="DUQ372" s="678"/>
      <c r="DUR372" s="678"/>
      <c r="DUS372" s="678"/>
      <c r="DUT372" s="678"/>
      <c r="DUU372" s="678"/>
      <c r="DUV372" s="678"/>
      <c r="DUW372" s="678"/>
      <c r="DUX372" s="678"/>
      <c r="DUY372" s="678"/>
      <c r="DUZ372" s="678"/>
      <c r="DVA372" s="678"/>
      <c r="DVB372" s="678"/>
      <c r="DVC372" s="678"/>
      <c r="DVD372" s="678"/>
      <c r="DVE372" s="678"/>
      <c r="DVF372" s="678"/>
      <c r="DVG372" s="678"/>
      <c r="DVH372" s="678"/>
      <c r="DVI372" s="678"/>
      <c r="DVJ372" s="678"/>
      <c r="DVK372" s="678"/>
      <c r="DVL372" s="678"/>
      <c r="DVM372" s="678"/>
      <c r="DVN372" s="678"/>
      <c r="DVO372" s="678"/>
      <c r="DVP372" s="678"/>
      <c r="DVQ372" s="678"/>
      <c r="DVR372" s="678"/>
      <c r="DVS372" s="678"/>
      <c r="DVT372" s="678"/>
      <c r="DVU372" s="678"/>
      <c r="DVV372" s="678"/>
      <c r="DVW372" s="678"/>
      <c r="DVX372" s="678"/>
      <c r="DVY372" s="678"/>
      <c r="DVZ372" s="678"/>
      <c r="DWA372" s="678"/>
      <c r="DWB372" s="678"/>
      <c r="DWC372" s="678"/>
      <c r="DWD372" s="678"/>
      <c r="DWE372" s="678"/>
      <c r="DWF372" s="678"/>
      <c r="DWG372" s="678"/>
      <c r="DWH372" s="678"/>
      <c r="DWI372" s="678"/>
      <c r="DWJ372" s="678"/>
      <c r="DWK372" s="678"/>
      <c r="DWL372" s="678"/>
      <c r="DWM372" s="678"/>
      <c r="DWN372" s="678"/>
      <c r="DWO372" s="678"/>
      <c r="DWP372" s="678"/>
      <c r="DWQ372" s="678"/>
      <c r="DWR372" s="678"/>
      <c r="DWS372" s="678"/>
      <c r="DWT372" s="678"/>
      <c r="DWU372" s="678"/>
      <c r="DWV372" s="678"/>
      <c r="DWW372" s="678"/>
      <c r="DWX372" s="678"/>
      <c r="DWY372" s="678"/>
      <c r="DWZ372" s="678"/>
      <c r="DXA372" s="678"/>
      <c r="DXB372" s="678"/>
      <c r="DXC372" s="678"/>
      <c r="DXD372" s="678"/>
      <c r="DXE372" s="678"/>
      <c r="DXF372" s="678"/>
      <c r="DXG372" s="678"/>
      <c r="DXH372" s="678"/>
      <c r="DXI372" s="678"/>
      <c r="DXJ372" s="678"/>
      <c r="DXK372" s="678"/>
      <c r="DXL372" s="678"/>
      <c r="DXM372" s="678"/>
      <c r="DXN372" s="678"/>
      <c r="DXO372" s="678"/>
      <c r="DXP372" s="678"/>
      <c r="DXQ372" s="678"/>
      <c r="DXR372" s="678"/>
      <c r="DXS372" s="678"/>
      <c r="DXT372" s="678"/>
      <c r="DXU372" s="678"/>
      <c r="DXV372" s="678"/>
      <c r="DXW372" s="678"/>
      <c r="DXX372" s="678"/>
      <c r="DXY372" s="678"/>
      <c r="DXZ372" s="678"/>
      <c r="DYA372" s="678"/>
      <c r="DYB372" s="678"/>
      <c r="DYC372" s="678"/>
      <c r="DYD372" s="678"/>
      <c r="DYE372" s="678"/>
      <c r="DYF372" s="678"/>
      <c r="DYG372" s="678"/>
      <c r="DYH372" s="678"/>
      <c r="DYI372" s="678"/>
      <c r="DYJ372" s="678"/>
      <c r="DYK372" s="678"/>
      <c r="DYL372" s="678"/>
      <c r="DYM372" s="678"/>
      <c r="DYN372" s="678"/>
      <c r="DYO372" s="678"/>
      <c r="DYP372" s="678"/>
      <c r="DYQ372" s="678"/>
      <c r="DYR372" s="678"/>
      <c r="DYS372" s="678"/>
      <c r="DYT372" s="678"/>
      <c r="DYU372" s="678"/>
      <c r="DYV372" s="678"/>
      <c r="DYW372" s="678"/>
      <c r="DYX372" s="678"/>
      <c r="DYY372" s="678"/>
      <c r="DYZ372" s="678"/>
      <c r="DZA372" s="678"/>
      <c r="DZB372" s="678"/>
      <c r="DZC372" s="678"/>
      <c r="DZD372" s="678"/>
      <c r="DZE372" s="678"/>
      <c r="DZF372" s="678"/>
      <c r="DZG372" s="678"/>
      <c r="DZH372" s="678"/>
      <c r="DZI372" s="678"/>
      <c r="DZJ372" s="678"/>
      <c r="DZK372" s="678"/>
      <c r="DZL372" s="678"/>
      <c r="DZM372" s="678"/>
      <c r="DZN372" s="678"/>
      <c r="DZO372" s="678"/>
      <c r="DZP372" s="678"/>
      <c r="DZQ372" s="678"/>
      <c r="DZR372" s="678"/>
      <c r="DZS372" s="678"/>
      <c r="DZT372" s="678"/>
      <c r="DZU372" s="678"/>
      <c r="DZV372" s="678"/>
      <c r="DZW372" s="678"/>
      <c r="DZX372" s="678"/>
      <c r="DZY372" s="678"/>
      <c r="DZZ372" s="678"/>
      <c r="EAA372" s="678"/>
      <c r="EAB372" s="678"/>
      <c r="EAC372" s="678"/>
      <c r="EAD372" s="678"/>
      <c r="EAE372" s="678"/>
      <c r="EAF372" s="678"/>
      <c r="EAG372" s="678"/>
      <c r="EAH372" s="678"/>
      <c r="EAI372" s="678"/>
      <c r="EAJ372" s="678"/>
      <c r="EAK372" s="678"/>
      <c r="EAL372" s="678"/>
      <c r="EAM372" s="678"/>
      <c r="EAN372" s="678"/>
      <c r="EAO372" s="678"/>
      <c r="EAP372" s="678"/>
      <c r="EAQ372" s="678"/>
      <c r="EAR372" s="678"/>
      <c r="EAS372" s="678"/>
      <c r="EAT372" s="678"/>
      <c r="EAU372" s="678"/>
      <c r="EAV372" s="678"/>
      <c r="EAW372" s="678"/>
      <c r="EAX372" s="678"/>
      <c r="EAY372" s="678"/>
      <c r="EAZ372" s="678"/>
      <c r="EBA372" s="678"/>
      <c r="EBB372" s="678"/>
      <c r="EBC372" s="678"/>
      <c r="EBD372" s="678"/>
      <c r="EBE372" s="678"/>
      <c r="EBF372" s="678"/>
      <c r="EBG372" s="678"/>
      <c r="EBH372" s="678"/>
      <c r="EBI372" s="678"/>
      <c r="EBJ372" s="678"/>
      <c r="EBK372" s="678"/>
      <c r="EBL372" s="678"/>
      <c r="EBM372" s="678"/>
      <c r="EBN372" s="678"/>
      <c r="EBO372" s="678"/>
      <c r="EBP372" s="678"/>
      <c r="EBQ372" s="678"/>
      <c r="EBR372" s="678"/>
      <c r="EBS372" s="678"/>
      <c r="EBT372" s="678"/>
      <c r="EBU372" s="678"/>
      <c r="EBV372" s="678"/>
      <c r="EBW372" s="678"/>
      <c r="EBX372" s="678"/>
      <c r="EBY372" s="678"/>
      <c r="EBZ372" s="678"/>
      <c r="ECA372" s="678"/>
      <c r="ECB372" s="678"/>
      <c r="ECC372" s="678"/>
      <c r="ECD372" s="678"/>
      <c r="ECE372" s="678"/>
      <c r="ECF372" s="678"/>
      <c r="ECG372" s="678"/>
      <c r="ECH372" s="678"/>
      <c r="ECI372" s="678"/>
      <c r="ECJ372" s="678"/>
      <c r="ECK372" s="678"/>
      <c r="ECL372" s="678"/>
      <c r="ECM372" s="678"/>
      <c r="ECN372" s="678"/>
      <c r="ECO372" s="678"/>
      <c r="ECP372" s="678"/>
      <c r="ECQ372" s="678"/>
      <c r="ECR372" s="678"/>
      <c r="ECS372" s="678"/>
      <c r="ECT372" s="678"/>
      <c r="ECU372" s="678"/>
      <c r="ECV372" s="678"/>
      <c r="ECW372" s="678"/>
      <c r="ECX372" s="678"/>
      <c r="ECY372" s="678"/>
      <c r="ECZ372" s="678"/>
      <c r="EDA372" s="678"/>
      <c r="EDB372" s="678"/>
      <c r="EDC372" s="678"/>
      <c r="EDD372" s="678"/>
      <c r="EDE372" s="678"/>
      <c r="EDF372" s="678"/>
      <c r="EDG372" s="678"/>
      <c r="EDH372" s="678"/>
      <c r="EDI372" s="678"/>
      <c r="EDJ372" s="678"/>
      <c r="EDK372" s="678"/>
      <c r="EDL372" s="678"/>
      <c r="EDM372" s="678"/>
      <c r="EDN372" s="678"/>
      <c r="EDO372" s="678"/>
      <c r="EDP372" s="678"/>
      <c r="EDQ372" s="678"/>
      <c r="EDR372" s="678"/>
      <c r="EDS372" s="678"/>
      <c r="EDT372" s="678"/>
      <c r="EDU372" s="678"/>
      <c r="EDV372" s="678"/>
      <c r="EDW372" s="678"/>
      <c r="EDX372" s="678"/>
      <c r="EDY372" s="678"/>
      <c r="EDZ372" s="678"/>
      <c r="EEA372" s="678"/>
      <c r="EEB372" s="678"/>
      <c r="EEC372" s="678"/>
      <c r="EED372" s="678"/>
      <c r="EEE372" s="678"/>
      <c r="EEF372" s="678"/>
      <c r="EEG372" s="678"/>
      <c r="EEH372" s="678"/>
      <c r="EEI372" s="678"/>
      <c r="EEJ372" s="678"/>
      <c r="EEK372" s="678"/>
      <c r="EEL372" s="678"/>
      <c r="EEM372" s="678"/>
      <c r="EEN372" s="678"/>
      <c r="EEO372" s="678"/>
      <c r="EEP372" s="678"/>
      <c r="EEQ372" s="678"/>
      <c r="EER372" s="678"/>
      <c r="EES372" s="678"/>
      <c r="EET372" s="678"/>
      <c r="EEU372" s="678"/>
      <c r="EEV372" s="678"/>
      <c r="EEW372" s="678"/>
      <c r="EEX372" s="678"/>
      <c r="EEY372" s="678"/>
      <c r="EEZ372" s="678"/>
      <c r="EFA372" s="678"/>
      <c r="EFB372" s="678"/>
      <c r="EFC372" s="678"/>
      <c r="EFD372" s="678"/>
      <c r="EFE372" s="678"/>
      <c r="EFF372" s="678"/>
      <c r="EFG372" s="678"/>
      <c r="EFH372" s="678"/>
      <c r="EFI372" s="678"/>
      <c r="EFJ372" s="678"/>
      <c r="EFK372" s="678"/>
      <c r="EFL372" s="678"/>
      <c r="EFM372" s="678"/>
      <c r="EFN372" s="678"/>
      <c r="EFO372" s="678"/>
      <c r="EFP372" s="678"/>
      <c r="EFQ372" s="678"/>
      <c r="EFR372" s="678"/>
      <c r="EFS372" s="678"/>
      <c r="EFT372" s="678"/>
      <c r="EFU372" s="678"/>
      <c r="EFV372" s="678"/>
      <c r="EFW372" s="678"/>
      <c r="EFX372" s="678"/>
      <c r="EFY372" s="678"/>
      <c r="EFZ372" s="678"/>
      <c r="EGA372" s="678"/>
      <c r="EGB372" s="678"/>
      <c r="EGC372" s="678"/>
      <c r="EGD372" s="678"/>
      <c r="EGE372" s="678"/>
      <c r="EGF372" s="678"/>
      <c r="EGG372" s="678"/>
      <c r="EGH372" s="678"/>
      <c r="EGI372" s="678"/>
      <c r="EGJ372" s="678"/>
      <c r="EGK372" s="678"/>
      <c r="EGL372" s="678"/>
      <c r="EGM372" s="678"/>
      <c r="EGN372" s="678"/>
      <c r="EGO372" s="678"/>
      <c r="EGP372" s="678"/>
      <c r="EGQ372" s="678"/>
      <c r="EGR372" s="678"/>
      <c r="EGS372" s="678"/>
      <c r="EGT372" s="678"/>
      <c r="EGU372" s="678"/>
      <c r="EGV372" s="678"/>
      <c r="EGW372" s="678"/>
      <c r="EGX372" s="678"/>
      <c r="EGY372" s="678"/>
      <c r="EGZ372" s="678"/>
      <c r="EHA372" s="678"/>
      <c r="EHB372" s="678"/>
      <c r="EHC372" s="678"/>
      <c r="EHD372" s="678"/>
      <c r="EHE372" s="678"/>
      <c r="EHF372" s="678"/>
      <c r="EHG372" s="678"/>
      <c r="EHH372" s="678"/>
      <c r="EHI372" s="678"/>
      <c r="EHJ372" s="678"/>
      <c r="EHK372" s="678"/>
      <c r="EHL372" s="678"/>
      <c r="EHM372" s="678"/>
      <c r="EHN372" s="678"/>
      <c r="EHO372" s="678"/>
      <c r="EHP372" s="678"/>
      <c r="EHQ372" s="678"/>
      <c r="EHR372" s="678"/>
      <c r="EHS372" s="678"/>
      <c r="EHT372" s="678"/>
      <c r="EHU372" s="678"/>
      <c r="EHV372" s="678"/>
      <c r="EHW372" s="678"/>
      <c r="EHX372" s="678"/>
      <c r="EHY372" s="678"/>
      <c r="EHZ372" s="678"/>
      <c r="EIA372" s="678"/>
      <c r="EIB372" s="678"/>
      <c r="EIC372" s="678"/>
      <c r="EID372" s="678"/>
      <c r="EIE372" s="678"/>
      <c r="EIF372" s="678"/>
      <c r="EIG372" s="678"/>
      <c r="EIH372" s="678"/>
      <c r="EII372" s="678"/>
      <c r="EIJ372" s="678"/>
      <c r="EIK372" s="678"/>
      <c r="EIL372" s="678"/>
      <c r="EIM372" s="678"/>
      <c r="EIN372" s="678"/>
      <c r="EIO372" s="678"/>
      <c r="EIP372" s="678"/>
      <c r="EIQ372" s="678"/>
      <c r="EIR372" s="678"/>
      <c r="EIS372" s="678"/>
      <c r="EIT372" s="678"/>
      <c r="EIU372" s="678"/>
      <c r="EIV372" s="678"/>
      <c r="EIW372" s="678"/>
      <c r="EIX372" s="678"/>
      <c r="EIY372" s="678"/>
      <c r="EIZ372" s="678"/>
      <c r="EJA372" s="678"/>
      <c r="EJB372" s="678"/>
      <c r="EJC372" s="678"/>
      <c r="EJD372" s="678"/>
      <c r="EJE372" s="678"/>
      <c r="EJF372" s="678"/>
      <c r="EJG372" s="678"/>
      <c r="EJH372" s="678"/>
      <c r="EJI372" s="678"/>
      <c r="EJJ372" s="678"/>
      <c r="EJK372" s="678"/>
      <c r="EJL372" s="678"/>
      <c r="EJM372" s="678"/>
      <c r="EJN372" s="678"/>
      <c r="EJO372" s="678"/>
      <c r="EJP372" s="678"/>
      <c r="EJQ372" s="678"/>
      <c r="EJR372" s="678"/>
      <c r="EJS372" s="678"/>
      <c r="EJT372" s="678"/>
      <c r="EJU372" s="678"/>
      <c r="EJV372" s="678"/>
      <c r="EJW372" s="678"/>
      <c r="EJX372" s="678"/>
      <c r="EJY372" s="678"/>
      <c r="EJZ372" s="678"/>
      <c r="EKA372" s="678"/>
      <c r="EKB372" s="678"/>
      <c r="EKC372" s="678"/>
      <c r="EKD372" s="678"/>
      <c r="EKE372" s="678"/>
      <c r="EKF372" s="678"/>
      <c r="EKG372" s="678"/>
      <c r="EKH372" s="678"/>
      <c r="EKI372" s="678"/>
      <c r="EKJ372" s="678"/>
      <c r="EKK372" s="678"/>
      <c r="EKL372" s="678"/>
      <c r="EKM372" s="678"/>
      <c r="EKN372" s="678"/>
      <c r="EKO372" s="678"/>
      <c r="EKP372" s="678"/>
      <c r="EKQ372" s="678"/>
      <c r="EKR372" s="678"/>
      <c r="EKS372" s="678"/>
      <c r="EKT372" s="678"/>
      <c r="EKU372" s="678"/>
      <c r="EKV372" s="678"/>
      <c r="EKW372" s="678"/>
      <c r="EKX372" s="678"/>
      <c r="EKY372" s="678"/>
      <c r="EKZ372" s="678"/>
      <c r="ELA372" s="678"/>
      <c r="ELB372" s="678"/>
      <c r="ELC372" s="678"/>
      <c r="ELD372" s="678"/>
      <c r="ELE372" s="678"/>
      <c r="ELF372" s="678"/>
      <c r="ELG372" s="678"/>
      <c r="ELH372" s="678"/>
      <c r="ELI372" s="678"/>
      <c r="ELJ372" s="678"/>
      <c r="ELK372" s="678"/>
      <c r="ELL372" s="678"/>
      <c r="ELM372" s="678"/>
      <c r="ELN372" s="678"/>
      <c r="ELO372" s="678"/>
      <c r="ELP372" s="678"/>
      <c r="ELQ372" s="678"/>
      <c r="ELR372" s="678"/>
      <c r="ELS372" s="678"/>
      <c r="ELT372" s="678"/>
      <c r="ELU372" s="678"/>
      <c r="ELV372" s="678"/>
      <c r="ELW372" s="678"/>
      <c r="ELX372" s="678"/>
      <c r="ELY372" s="678"/>
      <c r="ELZ372" s="678"/>
      <c r="EMA372" s="678"/>
      <c r="EMB372" s="678"/>
      <c r="EMC372" s="678"/>
      <c r="EMD372" s="678"/>
      <c r="EME372" s="678"/>
      <c r="EMF372" s="678"/>
      <c r="EMG372" s="678"/>
      <c r="EMH372" s="678"/>
      <c r="EMI372" s="678"/>
      <c r="EMJ372" s="678"/>
      <c r="EMK372" s="678"/>
      <c r="EML372" s="678"/>
      <c r="EMM372" s="678"/>
      <c r="EMN372" s="678"/>
      <c r="EMO372" s="678"/>
      <c r="EMP372" s="678"/>
      <c r="EMQ372" s="678"/>
      <c r="EMR372" s="678"/>
      <c r="EMS372" s="678"/>
      <c r="EMT372" s="678"/>
      <c r="EMU372" s="678"/>
      <c r="EMV372" s="678"/>
      <c r="EMW372" s="678"/>
      <c r="EMX372" s="678"/>
      <c r="EMY372" s="678"/>
      <c r="EMZ372" s="678"/>
      <c r="ENA372" s="678"/>
      <c r="ENB372" s="678"/>
      <c r="ENC372" s="678"/>
      <c r="END372" s="678"/>
      <c r="ENE372" s="678"/>
      <c r="ENF372" s="678"/>
      <c r="ENG372" s="678"/>
      <c r="ENH372" s="678"/>
      <c r="ENI372" s="678"/>
      <c r="ENJ372" s="678"/>
      <c r="ENK372" s="678"/>
      <c r="ENL372" s="678"/>
      <c r="ENM372" s="678"/>
      <c r="ENN372" s="678"/>
      <c r="ENO372" s="678"/>
      <c r="ENP372" s="678"/>
      <c r="ENQ372" s="678"/>
      <c r="ENR372" s="678"/>
      <c r="ENS372" s="678"/>
      <c r="ENT372" s="678"/>
      <c r="ENU372" s="678"/>
      <c r="ENV372" s="678"/>
      <c r="ENW372" s="678"/>
      <c r="ENX372" s="678"/>
      <c r="ENY372" s="678"/>
      <c r="ENZ372" s="678"/>
      <c r="EOA372" s="678"/>
      <c r="EOB372" s="678"/>
      <c r="EOC372" s="678"/>
      <c r="EOD372" s="678"/>
      <c r="EOE372" s="678"/>
      <c r="EOF372" s="678"/>
      <c r="EOG372" s="678"/>
      <c r="EOH372" s="678"/>
      <c r="EOI372" s="678"/>
      <c r="EOJ372" s="678"/>
      <c r="EOK372" s="678"/>
      <c r="EOL372" s="678"/>
      <c r="EOM372" s="678"/>
      <c r="EON372" s="678"/>
      <c r="EOO372" s="678"/>
      <c r="EOP372" s="678"/>
      <c r="EOQ372" s="678"/>
      <c r="EOR372" s="678"/>
      <c r="EOS372" s="678"/>
      <c r="EOT372" s="678"/>
      <c r="EOU372" s="678"/>
      <c r="EOV372" s="678"/>
      <c r="EOW372" s="678"/>
      <c r="EOX372" s="678"/>
      <c r="EOY372" s="678"/>
      <c r="EOZ372" s="678"/>
      <c r="EPA372" s="678"/>
      <c r="EPB372" s="678"/>
      <c r="EPC372" s="678"/>
      <c r="EPD372" s="678"/>
      <c r="EPE372" s="678"/>
      <c r="EPF372" s="678"/>
      <c r="EPG372" s="678"/>
      <c r="EPH372" s="678"/>
      <c r="EPI372" s="678"/>
      <c r="EPJ372" s="678"/>
      <c r="EPK372" s="678"/>
      <c r="EPL372" s="678"/>
      <c r="EPM372" s="678"/>
      <c r="EPN372" s="678"/>
      <c r="EPO372" s="678"/>
      <c r="EPP372" s="678"/>
      <c r="EPQ372" s="678"/>
      <c r="EPR372" s="678"/>
      <c r="EPS372" s="678"/>
      <c r="EPT372" s="678"/>
      <c r="EPU372" s="678"/>
      <c r="EPV372" s="678"/>
      <c r="EPW372" s="678"/>
      <c r="EPX372" s="678"/>
      <c r="EPY372" s="678"/>
      <c r="EPZ372" s="678"/>
      <c r="EQA372" s="678"/>
      <c r="EQB372" s="678"/>
      <c r="EQC372" s="678"/>
      <c r="EQD372" s="678"/>
      <c r="EQE372" s="678"/>
      <c r="EQF372" s="678"/>
      <c r="EQG372" s="678"/>
      <c r="EQH372" s="678"/>
      <c r="EQI372" s="678"/>
      <c r="EQJ372" s="678"/>
      <c r="EQK372" s="678"/>
      <c r="EQL372" s="678"/>
      <c r="EQM372" s="678"/>
      <c r="EQN372" s="678"/>
      <c r="EQO372" s="678"/>
      <c r="EQP372" s="678"/>
      <c r="EQQ372" s="678"/>
      <c r="EQR372" s="678"/>
      <c r="EQS372" s="678"/>
      <c r="EQT372" s="678"/>
      <c r="EQU372" s="678"/>
      <c r="EQV372" s="678"/>
      <c r="EQW372" s="678"/>
      <c r="EQX372" s="678"/>
      <c r="EQY372" s="678"/>
      <c r="EQZ372" s="678"/>
      <c r="ERA372" s="678"/>
      <c r="ERB372" s="678"/>
      <c r="ERC372" s="678"/>
      <c r="ERD372" s="678"/>
      <c r="ERE372" s="678"/>
      <c r="ERF372" s="678"/>
      <c r="ERG372" s="678"/>
      <c r="ERH372" s="678"/>
      <c r="ERI372" s="678"/>
      <c r="ERJ372" s="678"/>
      <c r="ERK372" s="678"/>
      <c r="ERL372" s="678"/>
      <c r="ERM372" s="678"/>
      <c r="ERN372" s="678"/>
      <c r="ERO372" s="678"/>
      <c r="ERP372" s="678"/>
      <c r="ERQ372" s="678"/>
      <c r="ERR372" s="678"/>
      <c r="ERS372" s="678"/>
      <c r="ERT372" s="678"/>
      <c r="ERU372" s="678"/>
      <c r="ERV372" s="678"/>
      <c r="ERW372" s="678"/>
      <c r="ERX372" s="678"/>
      <c r="ERY372" s="678"/>
      <c r="ERZ372" s="678"/>
      <c r="ESA372" s="678"/>
      <c r="ESB372" s="678"/>
      <c r="ESC372" s="678"/>
      <c r="ESD372" s="678"/>
      <c r="ESE372" s="678"/>
      <c r="ESF372" s="678"/>
      <c r="ESG372" s="678"/>
      <c r="ESH372" s="678"/>
      <c r="ESI372" s="678"/>
      <c r="ESJ372" s="678"/>
      <c r="ESK372" s="678"/>
      <c r="ESL372" s="678"/>
      <c r="ESM372" s="678"/>
      <c r="ESN372" s="678"/>
      <c r="ESO372" s="678"/>
      <c r="ESP372" s="678"/>
      <c r="ESQ372" s="678"/>
      <c r="ESR372" s="678"/>
      <c r="ESS372" s="678"/>
      <c r="EST372" s="678"/>
      <c r="ESU372" s="678"/>
      <c r="ESV372" s="678"/>
      <c r="ESW372" s="678"/>
      <c r="ESX372" s="678"/>
      <c r="ESY372" s="678"/>
      <c r="ESZ372" s="678"/>
      <c r="ETA372" s="678"/>
      <c r="ETB372" s="678"/>
      <c r="ETC372" s="678"/>
      <c r="ETD372" s="678"/>
      <c r="ETE372" s="678"/>
      <c r="ETF372" s="678"/>
      <c r="ETG372" s="678"/>
      <c r="ETH372" s="678"/>
      <c r="ETI372" s="678"/>
      <c r="ETJ372" s="678"/>
      <c r="ETK372" s="678"/>
      <c r="ETL372" s="678"/>
      <c r="ETM372" s="678"/>
      <c r="ETN372" s="678"/>
      <c r="ETO372" s="678"/>
      <c r="ETP372" s="678"/>
      <c r="ETQ372" s="678"/>
      <c r="ETR372" s="678"/>
      <c r="ETS372" s="678"/>
      <c r="ETT372" s="678"/>
      <c r="ETU372" s="678"/>
      <c r="ETV372" s="678"/>
      <c r="ETW372" s="678"/>
      <c r="ETX372" s="678"/>
      <c r="ETY372" s="678"/>
      <c r="ETZ372" s="678"/>
      <c r="EUA372" s="678"/>
      <c r="EUB372" s="678"/>
      <c r="EUC372" s="678"/>
      <c r="EUD372" s="678"/>
      <c r="EUE372" s="678"/>
      <c r="EUF372" s="678"/>
      <c r="EUG372" s="678"/>
      <c r="EUH372" s="678"/>
      <c r="EUI372" s="678"/>
      <c r="EUJ372" s="678"/>
      <c r="EUK372" s="678"/>
      <c r="EUL372" s="678"/>
      <c r="EUM372" s="678"/>
      <c r="EUN372" s="678"/>
      <c r="EUO372" s="678"/>
      <c r="EUP372" s="678"/>
      <c r="EUQ372" s="678"/>
      <c r="EUR372" s="678"/>
      <c r="EUS372" s="678"/>
      <c r="EUT372" s="678"/>
      <c r="EUU372" s="678"/>
      <c r="EUV372" s="678"/>
      <c r="EUW372" s="678"/>
      <c r="EUX372" s="678"/>
      <c r="EUY372" s="678"/>
      <c r="EUZ372" s="678"/>
      <c r="EVA372" s="678"/>
      <c r="EVB372" s="678"/>
      <c r="EVC372" s="678"/>
      <c r="EVD372" s="678"/>
      <c r="EVE372" s="678"/>
      <c r="EVF372" s="678"/>
      <c r="EVG372" s="678"/>
      <c r="EVH372" s="678"/>
      <c r="EVI372" s="678"/>
      <c r="EVJ372" s="678"/>
      <c r="EVK372" s="678"/>
      <c r="EVL372" s="678"/>
      <c r="EVM372" s="678"/>
      <c r="EVN372" s="678"/>
      <c r="EVO372" s="678"/>
      <c r="EVP372" s="678"/>
      <c r="EVQ372" s="678"/>
      <c r="EVR372" s="678"/>
      <c r="EVS372" s="678"/>
      <c r="EVT372" s="678"/>
      <c r="EVU372" s="678"/>
      <c r="EVV372" s="678"/>
      <c r="EVW372" s="678"/>
      <c r="EVX372" s="678"/>
      <c r="EVY372" s="678"/>
      <c r="EVZ372" s="678"/>
      <c r="EWA372" s="678"/>
      <c r="EWB372" s="678"/>
      <c r="EWC372" s="678"/>
      <c r="EWD372" s="678"/>
      <c r="EWE372" s="678"/>
      <c r="EWF372" s="678"/>
      <c r="EWG372" s="678"/>
      <c r="EWH372" s="678"/>
      <c r="EWI372" s="678"/>
      <c r="EWJ372" s="678"/>
      <c r="EWK372" s="678"/>
      <c r="EWL372" s="678"/>
      <c r="EWM372" s="678"/>
      <c r="EWN372" s="678"/>
      <c r="EWO372" s="678"/>
      <c r="EWP372" s="678"/>
      <c r="EWQ372" s="678"/>
      <c r="EWR372" s="678"/>
      <c r="EWS372" s="678"/>
      <c r="EWT372" s="678"/>
      <c r="EWU372" s="678"/>
      <c r="EWV372" s="678"/>
      <c r="EWW372" s="678"/>
      <c r="EWX372" s="678"/>
      <c r="EWY372" s="678"/>
      <c r="EWZ372" s="678"/>
      <c r="EXA372" s="678"/>
      <c r="EXB372" s="678"/>
      <c r="EXC372" s="678"/>
      <c r="EXD372" s="678"/>
      <c r="EXE372" s="678"/>
      <c r="EXF372" s="678"/>
      <c r="EXG372" s="678"/>
      <c r="EXH372" s="678"/>
      <c r="EXI372" s="678"/>
      <c r="EXJ372" s="678"/>
      <c r="EXK372" s="678"/>
      <c r="EXL372" s="678"/>
      <c r="EXM372" s="678"/>
      <c r="EXN372" s="678"/>
      <c r="EXO372" s="678"/>
      <c r="EXP372" s="678"/>
      <c r="EXQ372" s="678"/>
      <c r="EXR372" s="678"/>
      <c r="EXS372" s="678"/>
      <c r="EXT372" s="678"/>
      <c r="EXU372" s="678"/>
      <c r="EXV372" s="678"/>
      <c r="EXW372" s="678"/>
      <c r="EXX372" s="678"/>
      <c r="EXY372" s="678"/>
      <c r="EXZ372" s="678"/>
      <c r="EYA372" s="678"/>
      <c r="EYB372" s="678"/>
      <c r="EYC372" s="678"/>
      <c r="EYD372" s="678"/>
      <c r="EYE372" s="678"/>
      <c r="EYF372" s="678"/>
      <c r="EYG372" s="678"/>
      <c r="EYH372" s="678"/>
      <c r="EYI372" s="678"/>
      <c r="EYJ372" s="678"/>
      <c r="EYK372" s="678"/>
      <c r="EYL372" s="678"/>
      <c r="EYM372" s="678"/>
      <c r="EYN372" s="678"/>
      <c r="EYO372" s="678"/>
      <c r="EYP372" s="678"/>
      <c r="EYQ372" s="678"/>
      <c r="EYR372" s="678"/>
      <c r="EYS372" s="678"/>
      <c r="EYT372" s="678"/>
      <c r="EYU372" s="678"/>
      <c r="EYV372" s="678"/>
      <c r="EYW372" s="678"/>
      <c r="EYX372" s="678"/>
      <c r="EYY372" s="678"/>
      <c r="EYZ372" s="678"/>
      <c r="EZA372" s="678"/>
      <c r="EZB372" s="678"/>
      <c r="EZC372" s="678"/>
      <c r="EZD372" s="678"/>
      <c r="EZE372" s="678"/>
      <c r="EZF372" s="678"/>
      <c r="EZG372" s="678"/>
      <c r="EZH372" s="678"/>
      <c r="EZI372" s="678"/>
      <c r="EZJ372" s="678"/>
      <c r="EZK372" s="678"/>
      <c r="EZL372" s="678"/>
      <c r="EZM372" s="678"/>
      <c r="EZN372" s="678"/>
      <c r="EZO372" s="678"/>
      <c r="EZP372" s="678"/>
      <c r="EZQ372" s="678"/>
      <c r="EZR372" s="678"/>
      <c r="EZS372" s="678"/>
      <c r="EZT372" s="678"/>
      <c r="EZU372" s="678"/>
      <c r="EZV372" s="678"/>
      <c r="EZW372" s="678"/>
      <c r="EZX372" s="678"/>
      <c r="EZY372" s="678"/>
      <c r="EZZ372" s="678"/>
      <c r="FAA372" s="678"/>
      <c r="FAB372" s="678"/>
      <c r="FAC372" s="678"/>
      <c r="FAD372" s="678"/>
      <c r="FAE372" s="678"/>
      <c r="FAF372" s="678"/>
      <c r="FAG372" s="678"/>
      <c r="FAH372" s="678"/>
      <c r="FAI372" s="678"/>
      <c r="FAJ372" s="678"/>
      <c r="FAK372" s="678"/>
      <c r="FAL372" s="678"/>
      <c r="FAM372" s="678"/>
      <c r="FAN372" s="678"/>
      <c r="FAO372" s="678"/>
      <c r="FAP372" s="678"/>
      <c r="FAQ372" s="678"/>
      <c r="FAR372" s="678"/>
      <c r="FAS372" s="678"/>
      <c r="FAT372" s="678"/>
      <c r="FAU372" s="678"/>
      <c r="FAV372" s="678"/>
      <c r="FAW372" s="678"/>
      <c r="FAX372" s="678"/>
      <c r="FAY372" s="678"/>
      <c r="FAZ372" s="678"/>
      <c r="FBA372" s="678"/>
      <c r="FBB372" s="678"/>
      <c r="FBC372" s="678"/>
      <c r="FBD372" s="678"/>
      <c r="FBE372" s="678"/>
      <c r="FBF372" s="678"/>
      <c r="FBG372" s="678"/>
      <c r="FBH372" s="678"/>
      <c r="FBI372" s="678"/>
      <c r="FBJ372" s="678"/>
      <c r="FBK372" s="678"/>
      <c r="FBL372" s="678"/>
      <c r="FBM372" s="678"/>
      <c r="FBN372" s="678"/>
      <c r="FBO372" s="678"/>
      <c r="FBP372" s="678"/>
      <c r="FBQ372" s="678"/>
      <c r="FBR372" s="678"/>
      <c r="FBS372" s="678"/>
      <c r="FBT372" s="678"/>
      <c r="FBU372" s="678"/>
      <c r="FBV372" s="678"/>
      <c r="FBW372" s="678"/>
      <c r="FBX372" s="678"/>
      <c r="FBY372" s="678"/>
      <c r="FBZ372" s="678"/>
      <c r="FCA372" s="678"/>
      <c r="FCB372" s="678"/>
      <c r="FCC372" s="678"/>
      <c r="FCD372" s="678"/>
      <c r="FCE372" s="678"/>
      <c r="FCF372" s="678"/>
      <c r="FCG372" s="678"/>
      <c r="FCH372" s="678"/>
      <c r="FCI372" s="678"/>
      <c r="FCJ372" s="678"/>
      <c r="FCK372" s="678"/>
      <c r="FCL372" s="678"/>
      <c r="FCM372" s="678"/>
      <c r="FCN372" s="678"/>
      <c r="FCO372" s="678"/>
      <c r="FCP372" s="678"/>
      <c r="FCQ372" s="678"/>
      <c r="FCR372" s="678"/>
      <c r="FCS372" s="678"/>
      <c r="FCT372" s="678"/>
      <c r="FCU372" s="678"/>
      <c r="FCV372" s="678"/>
      <c r="FCW372" s="678"/>
      <c r="FCX372" s="678"/>
      <c r="FCY372" s="678"/>
      <c r="FCZ372" s="678"/>
      <c r="FDA372" s="678"/>
      <c r="FDB372" s="678"/>
      <c r="FDC372" s="678"/>
      <c r="FDD372" s="678"/>
      <c r="FDE372" s="678"/>
      <c r="FDF372" s="678"/>
      <c r="FDG372" s="678"/>
      <c r="FDH372" s="678"/>
      <c r="FDI372" s="678"/>
      <c r="FDJ372" s="678"/>
      <c r="FDK372" s="678"/>
      <c r="FDL372" s="678"/>
      <c r="FDM372" s="678"/>
      <c r="FDN372" s="678"/>
      <c r="FDO372" s="678"/>
      <c r="FDP372" s="678"/>
      <c r="FDQ372" s="678"/>
      <c r="FDR372" s="678"/>
      <c r="FDS372" s="678"/>
      <c r="FDT372" s="678"/>
      <c r="FDU372" s="678"/>
      <c r="FDV372" s="678"/>
      <c r="FDW372" s="678"/>
      <c r="FDX372" s="678"/>
      <c r="FDY372" s="678"/>
      <c r="FDZ372" s="678"/>
      <c r="FEA372" s="678"/>
      <c r="FEB372" s="678"/>
      <c r="FEC372" s="678"/>
      <c r="FED372" s="678"/>
      <c r="FEE372" s="678"/>
      <c r="FEF372" s="678"/>
      <c r="FEG372" s="678"/>
      <c r="FEH372" s="678"/>
      <c r="FEI372" s="678"/>
      <c r="FEJ372" s="678"/>
      <c r="FEK372" s="678"/>
      <c r="FEL372" s="678"/>
      <c r="FEM372" s="678"/>
      <c r="FEN372" s="678"/>
      <c r="FEO372" s="678"/>
      <c r="FEP372" s="678"/>
      <c r="FEQ372" s="678"/>
      <c r="FER372" s="678"/>
      <c r="FES372" s="678"/>
      <c r="FET372" s="678"/>
      <c r="FEU372" s="678"/>
      <c r="FEV372" s="678"/>
      <c r="FEW372" s="678"/>
      <c r="FEX372" s="678"/>
      <c r="FEY372" s="678"/>
      <c r="FEZ372" s="678"/>
      <c r="FFA372" s="678"/>
      <c r="FFB372" s="678"/>
      <c r="FFC372" s="678"/>
      <c r="FFD372" s="678"/>
      <c r="FFE372" s="678"/>
      <c r="FFF372" s="678"/>
      <c r="FFG372" s="678"/>
      <c r="FFH372" s="678"/>
      <c r="FFI372" s="678"/>
      <c r="FFJ372" s="678"/>
      <c r="FFK372" s="678"/>
      <c r="FFL372" s="678"/>
      <c r="FFM372" s="678"/>
      <c r="FFN372" s="678"/>
      <c r="FFO372" s="678"/>
      <c r="FFP372" s="678"/>
      <c r="FFQ372" s="678"/>
      <c r="FFR372" s="678"/>
      <c r="FFS372" s="678"/>
      <c r="FFT372" s="678"/>
      <c r="FFU372" s="678"/>
      <c r="FFV372" s="678"/>
      <c r="FFW372" s="678"/>
      <c r="FFX372" s="678"/>
      <c r="FFY372" s="678"/>
      <c r="FFZ372" s="678"/>
      <c r="FGA372" s="678"/>
      <c r="FGB372" s="678"/>
      <c r="FGC372" s="678"/>
      <c r="FGD372" s="678"/>
      <c r="FGE372" s="678"/>
      <c r="FGF372" s="678"/>
      <c r="FGG372" s="678"/>
      <c r="FGH372" s="678"/>
      <c r="FGI372" s="678"/>
      <c r="FGJ372" s="678"/>
      <c r="FGK372" s="678"/>
      <c r="FGL372" s="678"/>
      <c r="FGM372" s="678"/>
      <c r="FGN372" s="678"/>
      <c r="FGO372" s="678"/>
      <c r="FGP372" s="678"/>
      <c r="FGQ372" s="678"/>
      <c r="FGR372" s="678"/>
      <c r="FGS372" s="678"/>
      <c r="FGT372" s="678"/>
      <c r="FGU372" s="678"/>
      <c r="FGV372" s="678"/>
      <c r="FGW372" s="678"/>
      <c r="FGX372" s="678"/>
      <c r="FGY372" s="678"/>
      <c r="FGZ372" s="678"/>
      <c r="FHA372" s="678"/>
      <c r="FHB372" s="678"/>
      <c r="FHC372" s="678"/>
      <c r="FHD372" s="678"/>
      <c r="FHE372" s="678"/>
      <c r="FHF372" s="678"/>
      <c r="FHG372" s="678"/>
      <c r="FHH372" s="678"/>
      <c r="FHI372" s="678"/>
      <c r="FHJ372" s="678"/>
      <c r="FHK372" s="678"/>
      <c r="FHL372" s="678"/>
      <c r="FHM372" s="678"/>
      <c r="FHN372" s="678"/>
      <c r="FHO372" s="678"/>
      <c r="FHP372" s="678"/>
      <c r="FHQ372" s="678"/>
      <c r="FHR372" s="678"/>
      <c r="FHS372" s="678"/>
      <c r="FHT372" s="678"/>
      <c r="FHU372" s="678"/>
      <c r="FHV372" s="678"/>
      <c r="FHW372" s="678"/>
      <c r="FHX372" s="678"/>
      <c r="FHY372" s="678"/>
      <c r="FHZ372" s="678"/>
      <c r="FIA372" s="678"/>
      <c r="FIB372" s="678"/>
      <c r="FIC372" s="678"/>
      <c r="FID372" s="678"/>
      <c r="FIE372" s="678"/>
      <c r="FIF372" s="678"/>
      <c r="FIG372" s="678"/>
      <c r="FIH372" s="678"/>
      <c r="FII372" s="678"/>
      <c r="FIJ372" s="678"/>
      <c r="FIK372" s="678"/>
      <c r="FIL372" s="678"/>
      <c r="FIM372" s="678"/>
      <c r="FIN372" s="678"/>
      <c r="FIO372" s="678"/>
      <c r="FIP372" s="678"/>
      <c r="FIQ372" s="678"/>
      <c r="FIR372" s="678"/>
      <c r="FIS372" s="678"/>
      <c r="FIT372" s="678"/>
      <c r="FIU372" s="678"/>
      <c r="FIV372" s="678"/>
      <c r="FIW372" s="678"/>
      <c r="FIX372" s="678"/>
      <c r="FIY372" s="678"/>
      <c r="FIZ372" s="678"/>
      <c r="FJA372" s="678"/>
      <c r="FJB372" s="678"/>
      <c r="FJC372" s="678"/>
      <c r="FJD372" s="678"/>
      <c r="FJE372" s="678"/>
      <c r="FJF372" s="678"/>
      <c r="FJG372" s="678"/>
      <c r="FJH372" s="678"/>
      <c r="FJI372" s="678"/>
      <c r="FJJ372" s="678"/>
      <c r="FJK372" s="678"/>
      <c r="FJL372" s="678"/>
      <c r="FJM372" s="678"/>
      <c r="FJN372" s="678"/>
      <c r="FJO372" s="678"/>
      <c r="FJP372" s="678"/>
      <c r="FJQ372" s="678"/>
      <c r="FJR372" s="678"/>
      <c r="FJS372" s="678"/>
      <c r="FJT372" s="678"/>
      <c r="FJU372" s="678"/>
      <c r="FJV372" s="678"/>
      <c r="FJW372" s="678"/>
      <c r="FJX372" s="678"/>
      <c r="FJY372" s="678"/>
      <c r="FJZ372" s="678"/>
      <c r="FKA372" s="678"/>
      <c r="FKB372" s="678"/>
      <c r="FKC372" s="678"/>
      <c r="FKD372" s="678"/>
      <c r="FKE372" s="678"/>
      <c r="FKF372" s="678"/>
      <c r="FKG372" s="678"/>
      <c r="FKH372" s="678"/>
      <c r="FKI372" s="678"/>
      <c r="FKJ372" s="678"/>
      <c r="FKK372" s="678"/>
      <c r="FKL372" s="678"/>
      <c r="FKM372" s="678"/>
      <c r="FKN372" s="678"/>
      <c r="FKO372" s="678"/>
      <c r="FKP372" s="678"/>
      <c r="FKQ372" s="678"/>
      <c r="FKR372" s="678"/>
      <c r="FKS372" s="678"/>
      <c r="FKT372" s="678"/>
      <c r="FKU372" s="678"/>
      <c r="FKV372" s="678"/>
      <c r="FKW372" s="678"/>
      <c r="FKX372" s="678"/>
      <c r="FKY372" s="678"/>
      <c r="FKZ372" s="678"/>
      <c r="FLA372" s="678"/>
      <c r="FLB372" s="678"/>
      <c r="FLC372" s="678"/>
      <c r="FLD372" s="678"/>
      <c r="FLE372" s="678"/>
      <c r="FLF372" s="678"/>
      <c r="FLG372" s="678"/>
      <c r="FLH372" s="678"/>
      <c r="FLI372" s="678"/>
      <c r="FLJ372" s="678"/>
      <c r="FLK372" s="678"/>
      <c r="FLL372" s="678"/>
      <c r="FLM372" s="678"/>
      <c r="FLN372" s="678"/>
      <c r="FLO372" s="678"/>
      <c r="FLP372" s="678"/>
      <c r="FLQ372" s="678"/>
      <c r="FLR372" s="678"/>
      <c r="FLS372" s="678"/>
      <c r="FLT372" s="678"/>
      <c r="FLU372" s="678"/>
      <c r="FLV372" s="678"/>
      <c r="FLW372" s="678"/>
      <c r="FLX372" s="678"/>
      <c r="FLY372" s="678"/>
      <c r="FLZ372" s="678"/>
      <c r="FMA372" s="678"/>
      <c r="FMB372" s="678"/>
      <c r="FMC372" s="678"/>
      <c r="FMD372" s="678"/>
      <c r="FME372" s="678"/>
      <c r="FMF372" s="678"/>
      <c r="FMG372" s="678"/>
      <c r="FMH372" s="678"/>
      <c r="FMI372" s="678"/>
      <c r="FMJ372" s="678"/>
      <c r="FMK372" s="678"/>
      <c r="FML372" s="678"/>
      <c r="FMM372" s="678"/>
      <c r="FMN372" s="678"/>
      <c r="FMO372" s="678"/>
      <c r="FMP372" s="678"/>
      <c r="FMQ372" s="678"/>
      <c r="FMR372" s="678"/>
      <c r="FMS372" s="678"/>
      <c r="FMT372" s="678"/>
      <c r="FMU372" s="678"/>
      <c r="FMV372" s="678"/>
      <c r="FMW372" s="678"/>
      <c r="FMX372" s="678"/>
      <c r="FMY372" s="678"/>
      <c r="FMZ372" s="678"/>
      <c r="FNA372" s="678"/>
      <c r="FNB372" s="678"/>
      <c r="FNC372" s="678"/>
      <c r="FND372" s="678"/>
      <c r="FNE372" s="678"/>
      <c r="FNF372" s="678"/>
      <c r="FNG372" s="678"/>
      <c r="FNH372" s="678"/>
      <c r="FNI372" s="678"/>
      <c r="FNJ372" s="678"/>
      <c r="FNK372" s="678"/>
      <c r="FNL372" s="678"/>
      <c r="FNM372" s="678"/>
      <c r="FNN372" s="678"/>
      <c r="FNO372" s="678"/>
      <c r="FNP372" s="678"/>
      <c r="FNQ372" s="678"/>
      <c r="FNR372" s="678"/>
      <c r="FNS372" s="678"/>
      <c r="FNT372" s="678"/>
      <c r="FNU372" s="678"/>
      <c r="FNV372" s="678"/>
      <c r="FNW372" s="678"/>
      <c r="FNX372" s="678"/>
      <c r="FNY372" s="678"/>
      <c r="FNZ372" s="678"/>
      <c r="FOA372" s="678"/>
      <c r="FOB372" s="678"/>
      <c r="FOC372" s="678"/>
      <c r="FOD372" s="678"/>
      <c r="FOE372" s="678"/>
      <c r="FOF372" s="678"/>
      <c r="FOG372" s="678"/>
      <c r="FOH372" s="678"/>
      <c r="FOI372" s="678"/>
      <c r="FOJ372" s="678"/>
      <c r="FOK372" s="678"/>
      <c r="FOL372" s="678"/>
      <c r="FOM372" s="678"/>
      <c r="FON372" s="678"/>
      <c r="FOO372" s="678"/>
      <c r="FOP372" s="678"/>
      <c r="FOQ372" s="678"/>
      <c r="FOR372" s="678"/>
      <c r="FOS372" s="678"/>
      <c r="FOT372" s="678"/>
      <c r="FOU372" s="678"/>
      <c r="FOV372" s="678"/>
      <c r="FOW372" s="678"/>
      <c r="FOX372" s="678"/>
      <c r="FOY372" s="678"/>
      <c r="FOZ372" s="678"/>
      <c r="FPA372" s="678"/>
      <c r="FPB372" s="678"/>
      <c r="FPC372" s="678"/>
      <c r="FPD372" s="678"/>
      <c r="FPE372" s="678"/>
      <c r="FPF372" s="678"/>
      <c r="FPG372" s="678"/>
      <c r="FPH372" s="678"/>
      <c r="FPI372" s="678"/>
      <c r="FPJ372" s="678"/>
      <c r="FPK372" s="678"/>
      <c r="FPL372" s="678"/>
      <c r="FPM372" s="678"/>
      <c r="FPN372" s="678"/>
      <c r="FPO372" s="678"/>
      <c r="FPP372" s="678"/>
      <c r="FPQ372" s="678"/>
      <c r="FPR372" s="678"/>
      <c r="FPS372" s="678"/>
      <c r="FPT372" s="678"/>
      <c r="FPU372" s="678"/>
      <c r="FPV372" s="678"/>
      <c r="FPW372" s="678"/>
      <c r="FPX372" s="678"/>
      <c r="FPY372" s="678"/>
      <c r="FPZ372" s="678"/>
      <c r="FQA372" s="678"/>
      <c r="FQB372" s="678"/>
      <c r="FQC372" s="678"/>
      <c r="FQD372" s="678"/>
      <c r="FQE372" s="678"/>
      <c r="FQF372" s="678"/>
      <c r="FQG372" s="678"/>
      <c r="FQH372" s="678"/>
      <c r="FQI372" s="678"/>
      <c r="FQJ372" s="678"/>
      <c r="FQK372" s="678"/>
      <c r="FQL372" s="678"/>
      <c r="FQM372" s="678"/>
      <c r="FQN372" s="678"/>
      <c r="FQO372" s="678"/>
      <c r="FQP372" s="678"/>
      <c r="FQQ372" s="678"/>
      <c r="FQR372" s="678"/>
      <c r="FQS372" s="678"/>
      <c r="FQT372" s="678"/>
      <c r="FQU372" s="678"/>
      <c r="FQV372" s="678"/>
      <c r="FQW372" s="678"/>
      <c r="FQX372" s="678"/>
      <c r="FQY372" s="678"/>
      <c r="FQZ372" s="678"/>
      <c r="FRA372" s="678"/>
      <c r="FRB372" s="678"/>
      <c r="FRC372" s="678"/>
      <c r="FRD372" s="678"/>
      <c r="FRE372" s="678"/>
      <c r="FRF372" s="678"/>
      <c r="FRG372" s="678"/>
      <c r="FRH372" s="678"/>
      <c r="FRI372" s="678"/>
      <c r="FRJ372" s="678"/>
      <c r="FRK372" s="678"/>
      <c r="FRL372" s="678"/>
      <c r="FRM372" s="678"/>
      <c r="FRN372" s="678"/>
      <c r="FRO372" s="678"/>
      <c r="FRP372" s="678"/>
      <c r="FRQ372" s="678"/>
      <c r="FRR372" s="678"/>
      <c r="FRS372" s="678"/>
      <c r="FRT372" s="678"/>
      <c r="FRU372" s="678"/>
      <c r="FRV372" s="678"/>
      <c r="FRW372" s="678"/>
      <c r="FRX372" s="678"/>
      <c r="FRY372" s="678"/>
      <c r="FRZ372" s="678"/>
      <c r="FSA372" s="678"/>
      <c r="FSB372" s="678"/>
      <c r="FSC372" s="678"/>
      <c r="FSD372" s="678"/>
      <c r="FSE372" s="678"/>
      <c r="FSF372" s="678"/>
      <c r="FSG372" s="678"/>
      <c r="FSH372" s="678"/>
      <c r="FSI372" s="678"/>
      <c r="FSJ372" s="678"/>
      <c r="FSK372" s="678"/>
      <c r="FSL372" s="678"/>
      <c r="FSM372" s="678"/>
      <c r="FSN372" s="678"/>
      <c r="FSO372" s="678"/>
      <c r="FSP372" s="678"/>
      <c r="FSQ372" s="678"/>
      <c r="FSR372" s="678"/>
      <c r="FSS372" s="678"/>
      <c r="FST372" s="678"/>
      <c r="FSU372" s="678"/>
      <c r="FSV372" s="678"/>
      <c r="FSW372" s="678"/>
      <c r="FSX372" s="678"/>
      <c r="FSY372" s="678"/>
      <c r="FSZ372" s="678"/>
      <c r="FTA372" s="678"/>
      <c r="FTB372" s="678"/>
      <c r="FTC372" s="678"/>
      <c r="FTD372" s="678"/>
      <c r="FTE372" s="678"/>
      <c r="FTF372" s="678"/>
      <c r="FTG372" s="678"/>
      <c r="FTH372" s="678"/>
      <c r="FTI372" s="678"/>
      <c r="FTJ372" s="678"/>
      <c r="FTK372" s="678"/>
      <c r="FTL372" s="678"/>
      <c r="FTM372" s="678"/>
      <c r="FTN372" s="678"/>
      <c r="FTO372" s="678"/>
      <c r="FTP372" s="678"/>
      <c r="FTQ372" s="678"/>
      <c r="FTR372" s="678"/>
      <c r="FTS372" s="678"/>
      <c r="FTT372" s="678"/>
      <c r="FTU372" s="678"/>
      <c r="FTV372" s="678"/>
      <c r="FTW372" s="678"/>
      <c r="FTX372" s="678"/>
      <c r="FTY372" s="678"/>
      <c r="FTZ372" s="678"/>
      <c r="FUA372" s="678"/>
      <c r="FUB372" s="678"/>
      <c r="FUC372" s="678"/>
      <c r="FUD372" s="678"/>
      <c r="FUE372" s="678"/>
      <c r="FUF372" s="678"/>
      <c r="FUG372" s="678"/>
      <c r="FUH372" s="678"/>
      <c r="FUI372" s="678"/>
      <c r="FUJ372" s="678"/>
      <c r="FUK372" s="678"/>
      <c r="FUL372" s="678"/>
      <c r="FUM372" s="678"/>
      <c r="FUN372" s="678"/>
      <c r="FUO372" s="678"/>
      <c r="FUP372" s="678"/>
      <c r="FUQ372" s="678"/>
      <c r="FUR372" s="678"/>
      <c r="FUS372" s="678"/>
      <c r="FUT372" s="678"/>
      <c r="FUU372" s="678"/>
      <c r="FUV372" s="678"/>
      <c r="FUW372" s="678"/>
      <c r="FUX372" s="678"/>
      <c r="FUY372" s="678"/>
      <c r="FUZ372" s="678"/>
      <c r="FVA372" s="678"/>
      <c r="FVB372" s="678"/>
      <c r="FVC372" s="678"/>
      <c r="FVD372" s="678"/>
      <c r="FVE372" s="678"/>
      <c r="FVF372" s="678"/>
      <c r="FVG372" s="678"/>
      <c r="FVH372" s="678"/>
      <c r="FVI372" s="678"/>
      <c r="FVJ372" s="678"/>
      <c r="FVK372" s="678"/>
      <c r="FVL372" s="678"/>
      <c r="FVM372" s="678"/>
      <c r="FVN372" s="678"/>
      <c r="FVO372" s="678"/>
      <c r="FVP372" s="678"/>
      <c r="FVQ372" s="678"/>
      <c r="FVR372" s="678"/>
      <c r="FVS372" s="678"/>
      <c r="FVT372" s="678"/>
      <c r="FVU372" s="678"/>
      <c r="FVV372" s="678"/>
      <c r="FVW372" s="678"/>
      <c r="FVX372" s="678"/>
      <c r="FVY372" s="678"/>
      <c r="FVZ372" s="678"/>
      <c r="FWA372" s="678"/>
      <c r="FWB372" s="678"/>
      <c r="FWC372" s="678"/>
      <c r="FWD372" s="678"/>
      <c r="FWE372" s="678"/>
      <c r="FWF372" s="678"/>
      <c r="FWG372" s="678"/>
      <c r="FWH372" s="678"/>
      <c r="FWI372" s="678"/>
      <c r="FWJ372" s="678"/>
      <c r="FWK372" s="678"/>
      <c r="FWL372" s="678"/>
      <c r="FWM372" s="678"/>
      <c r="FWN372" s="678"/>
      <c r="FWO372" s="678"/>
      <c r="FWP372" s="678"/>
      <c r="FWQ372" s="678"/>
      <c r="FWR372" s="678"/>
      <c r="FWS372" s="678"/>
      <c r="FWT372" s="678"/>
      <c r="FWU372" s="678"/>
      <c r="FWV372" s="678"/>
      <c r="FWW372" s="678"/>
      <c r="FWX372" s="678"/>
      <c r="FWY372" s="678"/>
      <c r="FWZ372" s="678"/>
      <c r="FXA372" s="678"/>
      <c r="FXB372" s="678"/>
      <c r="FXC372" s="678"/>
      <c r="FXD372" s="678"/>
      <c r="FXE372" s="678"/>
      <c r="FXF372" s="678"/>
      <c r="FXG372" s="678"/>
      <c r="FXH372" s="678"/>
      <c r="FXI372" s="678"/>
      <c r="FXJ372" s="678"/>
      <c r="FXK372" s="678"/>
      <c r="FXL372" s="678"/>
      <c r="FXM372" s="678"/>
      <c r="FXN372" s="678"/>
      <c r="FXO372" s="678"/>
      <c r="FXP372" s="678"/>
      <c r="FXQ372" s="678"/>
      <c r="FXR372" s="678"/>
      <c r="FXS372" s="678"/>
      <c r="FXT372" s="678"/>
      <c r="FXU372" s="678"/>
      <c r="FXV372" s="678"/>
      <c r="FXW372" s="678"/>
      <c r="FXX372" s="678"/>
      <c r="FXY372" s="678"/>
      <c r="FXZ372" s="678"/>
      <c r="FYA372" s="678"/>
      <c r="FYB372" s="678"/>
      <c r="FYC372" s="678"/>
      <c r="FYD372" s="678"/>
      <c r="FYE372" s="678"/>
      <c r="FYF372" s="678"/>
      <c r="FYG372" s="678"/>
      <c r="FYH372" s="678"/>
      <c r="FYI372" s="678"/>
      <c r="FYJ372" s="678"/>
      <c r="FYK372" s="678"/>
      <c r="FYL372" s="678"/>
      <c r="FYM372" s="678"/>
      <c r="FYN372" s="678"/>
      <c r="FYO372" s="678"/>
      <c r="FYP372" s="678"/>
      <c r="FYQ372" s="678"/>
      <c r="FYR372" s="678"/>
      <c r="FYS372" s="678"/>
      <c r="FYT372" s="678"/>
      <c r="FYU372" s="678"/>
      <c r="FYV372" s="678"/>
      <c r="FYW372" s="678"/>
      <c r="FYX372" s="678"/>
      <c r="FYY372" s="678"/>
      <c r="FYZ372" s="678"/>
      <c r="FZA372" s="678"/>
      <c r="FZB372" s="678"/>
      <c r="FZC372" s="678"/>
      <c r="FZD372" s="678"/>
      <c r="FZE372" s="678"/>
      <c r="FZF372" s="678"/>
      <c r="FZG372" s="678"/>
      <c r="FZH372" s="678"/>
      <c r="FZI372" s="678"/>
      <c r="FZJ372" s="678"/>
      <c r="FZK372" s="678"/>
      <c r="FZL372" s="678"/>
      <c r="FZM372" s="678"/>
      <c r="FZN372" s="678"/>
      <c r="FZO372" s="678"/>
      <c r="FZP372" s="678"/>
      <c r="FZQ372" s="678"/>
      <c r="FZR372" s="678"/>
      <c r="FZS372" s="678"/>
      <c r="FZT372" s="678"/>
      <c r="FZU372" s="678"/>
      <c r="FZV372" s="678"/>
      <c r="FZW372" s="678"/>
      <c r="FZX372" s="678"/>
      <c r="FZY372" s="678"/>
      <c r="FZZ372" s="678"/>
      <c r="GAA372" s="678"/>
      <c r="GAB372" s="678"/>
      <c r="GAC372" s="678"/>
      <c r="GAD372" s="678"/>
      <c r="GAE372" s="678"/>
      <c r="GAF372" s="678"/>
      <c r="GAG372" s="678"/>
      <c r="GAH372" s="678"/>
      <c r="GAI372" s="678"/>
      <c r="GAJ372" s="678"/>
      <c r="GAK372" s="678"/>
      <c r="GAL372" s="678"/>
      <c r="GAM372" s="678"/>
      <c r="GAN372" s="678"/>
      <c r="GAO372" s="678"/>
      <c r="GAP372" s="678"/>
      <c r="GAQ372" s="678"/>
      <c r="GAR372" s="678"/>
      <c r="GAS372" s="678"/>
      <c r="GAT372" s="678"/>
      <c r="GAU372" s="678"/>
      <c r="GAV372" s="678"/>
      <c r="GAW372" s="678"/>
      <c r="GAX372" s="678"/>
      <c r="GAY372" s="678"/>
      <c r="GAZ372" s="678"/>
      <c r="GBA372" s="678"/>
      <c r="GBB372" s="678"/>
      <c r="GBC372" s="678"/>
      <c r="GBD372" s="678"/>
      <c r="GBE372" s="678"/>
      <c r="GBF372" s="678"/>
      <c r="GBG372" s="678"/>
      <c r="GBH372" s="678"/>
      <c r="GBI372" s="678"/>
      <c r="GBJ372" s="678"/>
      <c r="GBK372" s="678"/>
      <c r="GBL372" s="678"/>
      <c r="GBM372" s="678"/>
      <c r="GBN372" s="678"/>
      <c r="GBO372" s="678"/>
      <c r="GBP372" s="678"/>
      <c r="GBQ372" s="678"/>
      <c r="GBR372" s="678"/>
      <c r="GBS372" s="678"/>
      <c r="GBT372" s="678"/>
      <c r="GBU372" s="678"/>
      <c r="GBV372" s="678"/>
      <c r="GBW372" s="678"/>
      <c r="GBX372" s="678"/>
      <c r="GBY372" s="678"/>
      <c r="GBZ372" s="678"/>
      <c r="GCA372" s="678"/>
      <c r="GCB372" s="678"/>
      <c r="GCC372" s="678"/>
      <c r="GCD372" s="678"/>
      <c r="GCE372" s="678"/>
      <c r="GCF372" s="678"/>
      <c r="GCG372" s="678"/>
      <c r="GCH372" s="678"/>
      <c r="GCI372" s="678"/>
      <c r="GCJ372" s="678"/>
      <c r="GCK372" s="678"/>
      <c r="GCL372" s="678"/>
      <c r="GCM372" s="678"/>
      <c r="GCN372" s="678"/>
      <c r="GCO372" s="678"/>
      <c r="GCP372" s="678"/>
      <c r="GCQ372" s="678"/>
      <c r="GCR372" s="678"/>
      <c r="GCS372" s="678"/>
      <c r="GCT372" s="678"/>
      <c r="GCU372" s="678"/>
      <c r="GCV372" s="678"/>
      <c r="GCW372" s="678"/>
      <c r="GCX372" s="678"/>
      <c r="GCY372" s="678"/>
      <c r="GCZ372" s="678"/>
      <c r="GDA372" s="678"/>
      <c r="GDB372" s="678"/>
      <c r="GDC372" s="678"/>
      <c r="GDD372" s="678"/>
      <c r="GDE372" s="678"/>
      <c r="GDF372" s="678"/>
      <c r="GDG372" s="678"/>
      <c r="GDH372" s="678"/>
      <c r="GDI372" s="678"/>
      <c r="GDJ372" s="678"/>
      <c r="GDK372" s="678"/>
      <c r="GDL372" s="678"/>
      <c r="GDM372" s="678"/>
      <c r="GDN372" s="678"/>
      <c r="GDO372" s="678"/>
      <c r="GDP372" s="678"/>
      <c r="GDQ372" s="678"/>
      <c r="GDR372" s="678"/>
      <c r="GDS372" s="678"/>
      <c r="GDT372" s="678"/>
      <c r="GDU372" s="678"/>
      <c r="GDV372" s="678"/>
      <c r="GDW372" s="678"/>
      <c r="GDX372" s="678"/>
      <c r="GDY372" s="678"/>
      <c r="GDZ372" s="678"/>
      <c r="GEA372" s="678"/>
      <c r="GEB372" s="678"/>
      <c r="GEC372" s="678"/>
      <c r="GED372" s="678"/>
      <c r="GEE372" s="678"/>
      <c r="GEF372" s="678"/>
      <c r="GEG372" s="678"/>
      <c r="GEH372" s="678"/>
      <c r="GEI372" s="678"/>
      <c r="GEJ372" s="678"/>
      <c r="GEK372" s="678"/>
      <c r="GEL372" s="678"/>
      <c r="GEM372" s="678"/>
      <c r="GEN372" s="678"/>
      <c r="GEO372" s="678"/>
      <c r="GEP372" s="678"/>
      <c r="GEQ372" s="678"/>
      <c r="GER372" s="678"/>
      <c r="GES372" s="678"/>
      <c r="GET372" s="678"/>
      <c r="GEU372" s="678"/>
      <c r="GEV372" s="678"/>
      <c r="GEW372" s="678"/>
      <c r="GEX372" s="678"/>
      <c r="GEY372" s="678"/>
      <c r="GEZ372" s="678"/>
      <c r="GFA372" s="678"/>
      <c r="GFB372" s="678"/>
      <c r="GFC372" s="678"/>
      <c r="GFD372" s="678"/>
      <c r="GFE372" s="678"/>
      <c r="GFF372" s="678"/>
      <c r="GFG372" s="678"/>
      <c r="GFH372" s="678"/>
      <c r="GFI372" s="678"/>
      <c r="GFJ372" s="678"/>
      <c r="GFK372" s="678"/>
      <c r="GFL372" s="678"/>
      <c r="GFM372" s="678"/>
      <c r="GFN372" s="678"/>
      <c r="GFO372" s="678"/>
      <c r="GFP372" s="678"/>
      <c r="GFQ372" s="678"/>
      <c r="GFR372" s="678"/>
      <c r="GFS372" s="678"/>
      <c r="GFT372" s="678"/>
      <c r="GFU372" s="678"/>
      <c r="GFV372" s="678"/>
      <c r="GFW372" s="678"/>
      <c r="GFX372" s="678"/>
      <c r="GFY372" s="678"/>
      <c r="GFZ372" s="678"/>
      <c r="GGA372" s="678"/>
      <c r="GGB372" s="678"/>
      <c r="GGC372" s="678"/>
      <c r="GGD372" s="678"/>
      <c r="GGE372" s="678"/>
      <c r="GGF372" s="678"/>
      <c r="GGG372" s="678"/>
      <c r="GGH372" s="678"/>
      <c r="GGI372" s="678"/>
      <c r="GGJ372" s="678"/>
      <c r="GGK372" s="678"/>
      <c r="GGL372" s="678"/>
      <c r="GGM372" s="678"/>
      <c r="GGN372" s="678"/>
      <c r="GGO372" s="678"/>
      <c r="GGP372" s="678"/>
      <c r="GGQ372" s="678"/>
      <c r="GGR372" s="678"/>
      <c r="GGS372" s="678"/>
      <c r="GGT372" s="678"/>
      <c r="GGU372" s="678"/>
      <c r="GGV372" s="678"/>
      <c r="GGW372" s="678"/>
      <c r="GGX372" s="678"/>
      <c r="GGY372" s="678"/>
      <c r="GGZ372" s="678"/>
      <c r="GHA372" s="678"/>
      <c r="GHB372" s="678"/>
      <c r="GHC372" s="678"/>
      <c r="GHD372" s="678"/>
      <c r="GHE372" s="678"/>
      <c r="GHF372" s="678"/>
      <c r="GHG372" s="678"/>
      <c r="GHH372" s="678"/>
      <c r="GHI372" s="678"/>
      <c r="GHJ372" s="678"/>
      <c r="GHK372" s="678"/>
      <c r="GHL372" s="678"/>
      <c r="GHM372" s="678"/>
      <c r="GHN372" s="678"/>
      <c r="GHO372" s="678"/>
      <c r="GHP372" s="678"/>
      <c r="GHQ372" s="678"/>
      <c r="GHR372" s="678"/>
      <c r="GHS372" s="678"/>
      <c r="GHT372" s="678"/>
      <c r="GHU372" s="678"/>
      <c r="GHV372" s="678"/>
      <c r="GHW372" s="678"/>
      <c r="GHX372" s="678"/>
      <c r="GHY372" s="678"/>
      <c r="GHZ372" s="678"/>
      <c r="GIA372" s="678"/>
      <c r="GIB372" s="678"/>
      <c r="GIC372" s="678"/>
      <c r="GID372" s="678"/>
      <c r="GIE372" s="678"/>
      <c r="GIF372" s="678"/>
      <c r="GIG372" s="678"/>
      <c r="GIH372" s="678"/>
      <c r="GII372" s="678"/>
      <c r="GIJ372" s="678"/>
      <c r="GIK372" s="678"/>
      <c r="GIL372" s="678"/>
      <c r="GIM372" s="678"/>
      <c r="GIN372" s="678"/>
      <c r="GIO372" s="678"/>
      <c r="GIP372" s="678"/>
      <c r="GIQ372" s="678"/>
      <c r="GIR372" s="678"/>
      <c r="GIS372" s="678"/>
      <c r="GIT372" s="678"/>
      <c r="GIU372" s="678"/>
      <c r="GIV372" s="678"/>
      <c r="GIW372" s="678"/>
      <c r="GIX372" s="678"/>
      <c r="GIY372" s="678"/>
      <c r="GIZ372" s="678"/>
      <c r="GJA372" s="678"/>
      <c r="GJB372" s="678"/>
      <c r="GJC372" s="678"/>
      <c r="GJD372" s="678"/>
      <c r="GJE372" s="678"/>
      <c r="GJF372" s="678"/>
      <c r="GJG372" s="678"/>
      <c r="GJH372" s="678"/>
      <c r="GJI372" s="678"/>
      <c r="GJJ372" s="678"/>
      <c r="GJK372" s="678"/>
      <c r="GJL372" s="678"/>
      <c r="GJM372" s="678"/>
      <c r="GJN372" s="678"/>
      <c r="GJO372" s="678"/>
      <c r="GJP372" s="678"/>
      <c r="GJQ372" s="678"/>
      <c r="GJR372" s="678"/>
      <c r="GJS372" s="678"/>
      <c r="GJT372" s="678"/>
      <c r="GJU372" s="678"/>
      <c r="GJV372" s="678"/>
      <c r="GJW372" s="678"/>
      <c r="GJX372" s="678"/>
      <c r="GJY372" s="678"/>
      <c r="GJZ372" s="678"/>
      <c r="GKA372" s="678"/>
      <c r="GKB372" s="678"/>
      <c r="GKC372" s="678"/>
      <c r="GKD372" s="678"/>
      <c r="GKE372" s="678"/>
      <c r="GKF372" s="678"/>
      <c r="GKG372" s="678"/>
      <c r="GKH372" s="678"/>
      <c r="GKI372" s="678"/>
      <c r="GKJ372" s="678"/>
      <c r="GKK372" s="678"/>
      <c r="GKL372" s="678"/>
      <c r="GKM372" s="678"/>
      <c r="GKN372" s="678"/>
      <c r="GKO372" s="678"/>
      <c r="GKP372" s="678"/>
      <c r="GKQ372" s="678"/>
      <c r="GKR372" s="678"/>
      <c r="GKS372" s="678"/>
      <c r="GKT372" s="678"/>
      <c r="GKU372" s="678"/>
      <c r="GKV372" s="678"/>
      <c r="GKW372" s="678"/>
      <c r="GKX372" s="678"/>
      <c r="GKY372" s="678"/>
      <c r="GKZ372" s="678"/>
      <c r="GLA372" s="678"/>
      <c r="GLB372" s="678"/>
      <c r="GLC372" s="678"/>
      <c r="GLD372" s="678"/>
      <c r="GLE372" s="678"/>
      <c r="GLF372" s="678"/>
      <c r="GLG372" s="678"/>
      <c r="GLH372" s="678"/>
      <c r="GLI372" s="678"/>
      <c r="GLJ372" s="678"/>
      <c r="GLK372" s="678"/>
      <c r="GLL372" s="678"/>
      <c r="GLM372" s="678"/>
      <c r="GLN372" s="678"/>
      <c r="GLO372" s="678"/>
      <c r="GLP372" s="678"/>
      <c r="GLQ372" s="678"/>
      <c r="GLR372" s="678"/>
      <c r="GLS372" s="678"/>
      <c r="GLT372" s="678"/>
      <c r="GLU372" s="678"/>
      <c r="GLV372" s="678"/>
      <c r="GLW372" s="678"/>
      <c r="GLX372" s="678"/>
      <c r="GLY372" s="678"/>
      <c r="GLZ372" s="678"/>
      <c r="GMA372" s="678"/>
      <c r="GMB372" s="678"/>
      <c r="GMC372" s="678"/>
      <c r="GMD372" s="678"/>
      <c r="GME372" s="678"/>
      <c r="GMF372" s="678"/>
      <c r="GMG372" s="678"/>
      <c r="GMH372" s="678"/>
      <c r="GMI372" s="678"/>
      <c r="GMJ372" s="678"/>
      <c r="GMK372" s="678"/>
      <c r="GML372" s="678"/>
      <c r="GMM372" s="678"/>
      <c r="GMN372" s="678"/>
      <c r="GMO372" s="678"/>
      <c r="GMP372" s="678"/>
      <c r="GMQ372" s="678"/>
      <c r="GMR372" s="678"/>
      <c r="GMS372" s="678"/>
      <c r="GMT372" s="678"/>
      <c r="GMU372" s="678"/>
      <c r="GMV372" s="678"/>
      <c r="GMW372" s="678"/>
      <c r="GMX372" s="678"/>
      <c r="GMY372" s="678"/>
      <c r="GMZ372" s="678"/>
      <c r="GNA372" s="678"/>
      <c r="GNB372" s="678"/>
      <c r="GNC372" s="678"/>
      <c r="GND372" s="678"/>
      <c r="GNE372" s="678"/>
      <c r="GNF372" s="678"/>
      <c r="GNG372" s="678"/>
      <c r="GNH372" s="678"/>
      <c r="GNI372" s="678"/>
      <c r="GNJ372" s="678"/>
      <c r="GNK372" s="678"/>
      <c r="GNL372" s="678"/>
      <c r="GNM372" s="678"/>
      <c r="GNN372" s="678"/>
      <c r="GNO372" s="678"/>
      <c r="GNP372" s="678"/>
      <c r="GNQ372" s="678"/>
      <c r="GNR372" s="678"/>
      <c r="GNS372" s="678"/>
      <c r="GNT372" s="678"/>
      <c r="GNU372" s="678"/>
      <c r="GNV372" s="678"/>
      <c r="GNW372" s="678"/>
      <c r="GNX372" s="678"/>
      <c r="GNY372" s="678"/>
      <c r="GNZ372" s="678"/>
      <c r="GOA372" s="678"/>
      <c r="GOB372" s="678"/>
      <c r="GOC372" s="678"/>
      <c r="GOD372" s="678"/>
      <c r="GOE372" s="678"/>
      <c r="GOF372" s="678"/>
      <c r="GOG372" s="678"/>
      <c r="GOH372" s="678"/>
      <c r="GOI372" s="678"/>
      <c r="GOJ372" s="678"/>
      <c r="GOK372" s="678"/>
      <c r="GOL372" s="678"/>
      <c r="GOM372" s="678"/>
      <c r="GON372" s="678"/>
      <c r="GOO372" s="678"/>
      <c r="GOP372" s="678"/>
      <c r="GOQ372" s="678"/>
      <c r="GOR372" s="678"/>
      <c r="GOS372" s="678"/>
      <c r="GOT372" s="678"/>
      <c r="GOU372" s="678"/>
      <c r="GOV372" s="678"/>
      <c r="GOW372" s="678"/>
      <c r="GOX372" s="678"/>
      <c r="GOY372" s="678"/>
      <c r="GOZ372" s="678"/>
      <c r="GPA372" s="678"/>
      <c r="GPB372" s="678"/>
      <c r="GPC372" s="678"/>
      <c r="GPD372" s="678"/>
      <c r="GPE372" s="678"/>
      <c r="GPF372" s="678"/>
      <c r="GPG372" s="678"/>
      <c r="GPH372" s="678"/>
      <c r="GPI372" s="678"/>
      <c r="GPJ372" s="678"/>
      <c r="GPK372" s="678"/>
      <c r="GPL372" s="678"/>
      <c r="GPM372" s="678"/>
      <c r="GPN372" s="678"/>
      <c r="GPO372" s="678"/>
      <c r="GPP372" s="678"/>
      <c r="GPQ372" s="678"/>
      <c r="GPR372" s="678"/>
      <c r="GPS372" s="678"/>
      <c r="GPT372" s="678"/>
      <c r="GPU372" s="678"/>
      <c r="GPV372" s="678"/>
      <c r="GPW372" s="678"/>
      <c r="GPX372" s="678"/>
      <c r="GPY372" s="678"/>
      <c r="GPZ372" s="678"/>
      <c r="GQA372" s="678"/>
      <c r="GQB372" s="678"/>
      <c r="GQC372" s="678"/>
      <c r="GQD372" s="678"/>
      <c r="GQE372" s="678"/>
      <c r="GQF372" s="678"/>
      <c r="GQG372" s="678"/>
      <c r="GQH372" s="678"/>
      <c r="GQI372" s="678"/>
      <c r="GQJ372" s="678"/>
      <c r="GQK372" s="678"/>
      <c r="GQL372" s="678"/>
      <c r="GQM372" s="678"/>
      <c r="GQN372" s="678"/>
      <c r="GQO372" s="678"/>
      <c r="GQP372" s="678"/>
      <c r="GQQ372" s="678"/>
      <c r="GQR372" s="678"/>
      <c r="GQS372" s="678"/>
      <c r="GQT372" s="678"/>
      <c r="GQU372" s="678"/>
      <c r="GQV372" s="678"/>
      <c r="GQW372" s="678"/>
      <c r="GQX372" s="678"/>
      <c r="GQY372" s="678"/>
      <c r="GQZ372" s="678"/>
      <c r="GRA372" s="678"/>
      <c r="GRB372" s="678"/>
      <c r="GRC372" s="678"/>
      <c r="GRD372" s="678"/>
      <c r="GRE372" s="678"/>
      <c r="GRF372" s="678"/>
      <c r="GRG372" s="678"/>
      <c r="GRH372" s="678"/>
      <c r="GRI372" s="678"/>
      <c r="GRJ372" s="678"/>
      <c r="GRK372" s="678"/>
      <c r="GRL372" s="678"/>
      <c r="GRM372" s="678"/>
      <c r="GRN372" s="678"/>
      <c r="GRO372" s="678"/>
      <c r="GRP372" s="678"/>
      <c r="GRQ372" s="678"/>
      <c r="GRR372" s="678"/>
      <c r="GRS372" s="678"/>
      <c r="GRT372" s="678"/>
      <c r="GRU372" s="678"/>
      <c r="GRV372" s="678"/>
      <c r="GRW372" s="678"/>
      <c r="GRX372" s="678"/>
      <c r="GRY372" s="678"/>
      <c r="GRZ372" s="678"/>
      <c r="GSA372" s="678"/>
      <c r="GSB372" s="678"/>
      <c r="GSC372" s="678"/>
      <c r="GSD372" s="678"/>
      <c r="GSE372" s="678"/>
      <c r="GSF372" s="678"/>
      <c r="GSG372" s="678"/>
      <c r="GSH372" s="678"/>
      <c r="GSI372" s="678"/>
      <c r="GSJ372" s="678"/>
      <c r="GSK372" s="678"/>
      <c r="GSL372" s="678"/>
      <c r="GSM372" s="678"/>
      <c r="GSN372" s="678"/>
      <c r="GSO372" s="678"/>
      <c r="GSP372" s="678"/>
      <c r="GSQ372" s="678"/>
      <c r="GSR372" s="678"/>
      <c r="GSS372" s="678"/>
      <c r="GST372" s="678"/>
      <c r="GSU372" s="678"/>
      <c r="GSV372" s="678"/>
      <c r="GSW372" s="678"/>
      <c r="GSX372" s="678"/>
      <c r="GSY372" s="678"/>
      <c r="GSZ372" s="678"/>
      <c r="GTA372" s="678"/>
      <c r="GTB372" s="678"/>
      <c r="GTC372" s="678"/>
      <c r="GTD372" s="678"/>
      <c r="GTE372" s="678"/>
      <c r="GTF372" s="678"/>
      <c r="GTG372" s="678"/>
      <c r="GTH372" s="678"/>
      <c r="GTI372" s="678"/>
      <c r="GTJ372" s="678"/>
      <c r="GTK372" s="678"/>
      <c r="GTL372" s="678"/>
      <c r="GTM372" s="678"/>
      <c r="GTN372" s="678"/>
      <c r="GTO372" s="678"/>
      <c r="GTP372" s="678"/>
      <c r="GTQ372" s="678"/>
      <c r="GTR372" s="678"/>
      <c r="GTS372" s="678"/>
      <c r="GTT372" s="678"/>
      <c r="GTU372" s="678"/>
      <c r="GTV372" s="678"/>
      <c r="GTW372" s="678"/>
      <c r="GTX372" s="678"/>
      <c r="GTY372" s="678"/>
      <c r="GTZ372" s="678"/>
      <c r="GUA372" s="678"/>
      <c r="GUB372" s="678"/>
      <c r="GUC372" s="678"/>
      <c r="GUD372" s="678"/>
      <c r="GUE372" s="678"/>
      <c r="GUF372" s="678"/>
      <c r="GUG372" s="678"/>
      <c r="GUH372" s="678"/>
      <c r="GUI372" s="678"/>
      <c r="GUJ372" s="678"/>
      <c r="GUK372" s="678"/>
      <c r="GUL372" s="678"/>
      <c r="GUM372" s="678"/>
      <c r="GUN372" s="678"/>
      <c r="GUO372" s="678"/>
      <c r="GUP372" s="678"/>
      <c r="GUQ372" s="678"/>
      <c r="GUR372" s="678"/>
      <c r="GUS372" s="678"/>
      <c r="GUT372" s="678"/>
      <c r="GUU372" s="678"/>
      <c r="GUV372" s="678"/>
      <c r="GUW372" s="678"/>
      <c r="GUX372" s="678"/>
      <c r="GUY372" s="678"/>
      <c r="GUZ372" s="678"/>
      <c r="GVA372" s="678"/>
      <c r="GVB372" s="678"/>
      <c r="GVC372" s="678"/>
      <c r="GVD372" s="678"/>
      <c r="GVE372" s="678"/>
      <c r="GVF372" s="678"/>
      <c r="GVG372" s="678"/>
      <c r="GVH372" s="678"/>
      <c r="GVI372" s="678"/>
      <c r="GVJ372" s="678"/>
      <c r="GVK372" s="678"/>
      <c r="GVL372" s="678"/>
      <c r="GVM372" s="678"/>
      <c r="GVN372" s="678"/>
      <c r="GVO372" s="678"/>
      <c r="GVP372" s="678"/>
      <c r="GVQ372" s="678"/>
      <c r="GVR372" s="678"/>
      <c r="GVS372" s="678"/>
      <c r="GVT372" s="678"/>
      <c r="GVU372" s="678"/>
      <c r="GVV372" s="678"/>
      <c r="GVW372" s="678"/>
      <c r="GVX372" s="678"/>
      <c r="GVY372" s="678"/>
      <c r="GVZ372" s="678"/>
      <c r="GWA372" s="678"/>
      <c r="GWB372" s="678"/>
      <c r="GWC372" s="678"/>
      <c r="GWD372" s="678"/>
      <c r="GWE372" s="678"/>
      <c r="GWF372" s="678"/>
      <c r="GWG372" s="678"/>
      <c r="GWH372" s="678"/>
      <c r="GWI372" s="678"/>
      <c r="GWJ372" s="678"/>
      <c r="GWK372" s="678"/>
      <c r="GWL372" s="678"/>
      <c r="GWM372" s="678"/>
      <c r="GWN372" s="678"/>
      <c r="GWO372" s="678"/>
      <c r="GWP372" s="678"/>
      <c r="GWQ372" s="678"/>
      <c r="GWR372" s="678"/>
      <c r="GWS372" s="678"/>
      <c r="GWT372" s="678"/>
      <c r="GWU372" s="678"/>
      <c r="GWV372" s="678"/>
      <c r="GWW372" s="678"/>
      <c r="GWX372" s="678"/>
      <c r="GWY372" s="678"/>
      <c r="GWZ372" s="678"/>
      <c r="GXA372" s="678"/>
      <c r="GXB372" s="678"/>
      <c r="GXC372" s="678"/>
      <c r="GXD372" s="678"/>
      <c r="GXE372" s="678"/>
      <c r="GXF372" s="678"/>
      <c r="GXG372" s="678"/>
      <c r="GXH372" s="678"/>
      <c r="GXI372" s="678"/>
      <c r="GXJ372" s="678"/>
      <c r="GXK372" s="678"/>
      <c r="GXL372" s="678"/>
      <c r="GXM372" s="678"/>
      <c r="GXN372" s="678"/>
      <c r="GXO372" s="678"/>
      <c r="GXP372" s="678"/>
      <c r="GXQ372" s="678"/>
      <c r="GXR372" s="678"/>
      <c r="GXS372" s="678"/>
      <c r="GXT372" s="678"/>
      <c r="GXU372" s="678"/>
      <c r="GXV372" s="678"/>
      <c r="GXW372" s="678"/>
      <c r="GXX372" s="678"/>
      <c r="GXY372" s="678"/>
      <c r="GXZ372" s="678"/>
      <c r="GYA372" s="678"/>
      <c r="GYB372" s="678"/>
      <c r="GYC372" s="678"/>
      <c r="GYD372" s="678"/>
      <c r="GYE372" s="678"/>
      <c r="GYF372" s="678"/>
      <c r="GYG372" s="678"/>
      <c r="GYH372" s="678"/>
      <c r="GYI372" s="678"/>
      <c r="GYJ372" s="678"/>
      <c r="GYK372" s="678"/>
      <c r="GYL372" s="678"/>
      <c r="GYM372" s="678"/>
      <c r="GYN372" s="678"/>
      <c r="GYO372" s="678"/>
      <c r="GYP372" s="678"/>
      <c r="GYQ372" s="678"/>
      <c r="GYR372" s="678"/>
      <c r="GYS372" s="678"/>
      <c r="GYT372" s="678"/>
      <c r="GYU372" s="678"/>
      <c r="GYV372" s="678"/>
      <c r="GYW372" s="678"/>
      <c r="GYX372" s="678"/>
      <c r="GYY372" s="678"/>
      <c r="GYZ372" s="678"/>
      <c r="GZA372" s="678"/>
      <c r="GZB372" s="678"/>
      <c r="GZC372" s="678"/>
      <c r="GZD372" s="678"/>
      <c r="GZE372" s="678"/>
      <c r="GZF372" s="678"/>
      <c r="GZG372" s="678"/>
      <c r="GZH372" s="678"/>
      <c r="GZI372" s="678"/>
      <c r="GZJ372" s="678"/>
      <c r="GZK372" s="678"/>
      <c r="GZL372" s="678"/>
      <c r="GZM372" s="678"/>
      <c r="GZN372" s="678"/>
      <c r="GZO372" s="678"/>
      <c r="GZP372" s="678"/>
      <c r="GZQ372" s="678"/>
      <c r="GZR372" s="678"/>
      <c r="GZS372" s="678"/>
      <c r="GZT372" s="678"/>
      <c r="GZU372" s="678"/>
      <c r="GZV372" s="678"/>
      <c r="GZW372" s="678"/>
      <c r="GZX372" s="678"/>
      <c r="GZY372" s="678"/>
      <c r="GZZ372" s="678"/>
      <c r="HAA372" s="678"/>
      <c r="HAB372" s="678"/>
      <c r="HAC372" s="678"/>
      <c r="HAD372" s="678"/>
      <c r="HAE372" s="678"/>
      <c r="HAF372" s="678"/>
      <c r="HAG372" s="678"/>
      <c r="HAH372" s="678"/>
      <c r="HAI372" s="678"/>
      <c r="HAJ372" s="678"/>
      <c r="HAK372" s="678"/>
      <c r="HAL372" s="678"/>
      <c r="HAM372" s="678"/>
      <c r="HAN372" s="678"/>
      <c r="HAO372" s="678"/>
      <c r="HAP372" s="678"/>
      <c r="HAQ372" s="678"/>
      <c r="HAR372" s="678"/>
      <c r="HAS372" s="678"/>
      <c r="HAT372" s="678"/>
      <c r="HAU372" s="678"/>
      <c r="HAV372" s="678"/>
      <c r="HAW372" s="678"/>
      <c r="HAX372" s="678"/>
      <c r="HAY372" s="678"/>
      <c r="HAZ372" s="678"/>
      <c r="HBA372" s="678"/>
      <c r="HBB372" s="678"/>
      <c r="HBC372" s="678"/>
      <c r="HBD372" s="678"/>
      <c r="HBE372" s="678"/>
      <c r="HBF372" s="678"/>
      <c r="HBG372" s="678"/>
      <c r="HBH372" s="678"/>
      <c r="HBI372" s="678"/>
      <c r="HBJ372" s="678"/>
      <c r="HBK372" s="678"/>
      <c r="HBL372" s="678"/>
      <c r="HBM372" s="678"/>
      <c r="HBN372" s="678"/>
      <c r="HBO372" s="678"/>
      <c r="HBP372" s="678"/>
      <c r="HBQ372" s="678"/>
      <c r="HBR372" s="678"/>
      <c r="HBS372" s="678"/>
      <c r="HBT372" s="678"/>
      <c r="HBU372" s="678"/>
      <c r="HBV372" s="678"/>
      <c r="HBW372" s="678"/>
      <c r="HBX372" s="678"/>
      <c r="HBY372" s="678"/>
      <c r="HBZ372" s="678"/>
      <c r="HCA372" s="678"/>
      <c r="HCB372" s="678"/>
      <c r="HCC372" s="678"/>
      <c r="HCD372" s="678"/>
      <c r="HCE372" s="678"/>
      <c r="HCF372" s="678"/>
      <c r="HCG372" s="678"/>
      <c r="HCH372" s="678"/>
      <c r="HCI372" s="678"/>
      <c r="HCJ372" s="678"/>
      <c r="HCK372" s="678"/>
      <c r="HCL372" s="678"/>
      <c r="HCM372" s="678"/>
      <c r="HCN372" s="678"/>
      <c r="HCO372" s="678"/>
      <c r="HCP372" s="678"/>
      <c r="HCQ372" s="678"/>
      <c r="HCR372" s="678"/>
      <c r="HCS372" s="678"/>
      <c r="HCT372" s="678"/>
      <c r="HCU372" s="678"/>
      <c r="HCV372" s="678"/>
      <c r="HCW372" s="678"/>
      <c r="HCX372" s="678"/>
      <c r="HCY372" s="678"/>
      <c r="HCZ372" s="678"/>
      <c r="HDA372" s="678"/>
      <c r="HDB372" s="678"/>
      <c r="HDC372" s="678"/>
      <c r="HDD372" s="678"/>
      <c r="HDE372" s="678"/>
      <c r="HDF372" s="678"/>
      <c r="HDG372" s="678"/>
      <c r="HDH372" s="678"/>
      <c r="HDI372" s="678"/>
      <c r="HDJ372" s="678"/>
      <c r="HDK372" s="678"/>
      <c r="HDL372" s="678"/>
      <c r="HDM372" s="678"/>
      <c r="HDN372" s="678"/>
      <c r="HDO372" s="678"/>
      <c r="HDP372" s="678"/>
      <c r="HDQ372" s="678"/>
      <c r="HDR372" s="678"/>
      <c r="HDS372" s="678"/>
      <c r="HDT372" s="678"/>
      <c r="HDU372" s="678"/>
      <c r="HDV372" s="678"/>
      <c r="HDW372" s="678"/>
      <c r="HDX372" s="678"/>
      <c r="HDY372" s="678"/>
      <c r="HDZ372" s="678"/>
      <c r="HEA372" s="678"/>
      <c r="HEB372" s="678"/>
      <c r="HEC372" s="678"/>
      <c r="HED372" s="678"/>
      <c r="HEE372" s="678"/>
      <c r="HEF372" s="678"/>
      <c r="HEG372" s="678"/>
      <c r="HEH372" s="678"/>
      <c r="HEI372" s="678"/>
      <c r="HEJ372" s="678"/>
      <c r="HEK372" s="678"/>
      <c r="HEL372" s="678"/>
      <c r="HEM372" s="678"/>
      <c r="HEN372" s="678"/>
      <c r="HEO372" s="678"/>
      <c r="HEP372" s="678"/>
      <c r="HEQ372" s="678"/>
      <c r="HER372" s="678"/>
      <c r="HES372" s="678"/>
      <c r="HET372" s="678"/>
      <c r="HEU372" s="678"/>
      <c r="HEV372" s="678"/>
      <c r="HEW372" s="678"/>
      <c r="HEX372" s="678"/>
      <c r="HEY372" s="678"/>
      <c r="HEZ372" s="678"/>
      <c r="HFA372" s="678"/>
      <c r="HFB372" s="678"/>
      <c r="HFC372" s="678"/>
      <c r="HFD372" s="678"/>
      <c r="HFE372" s="678"/>
      <c r="HFF372" s="678"/>
      <c r="HFG372" s="678"/>
      <c r="HFH372" s="678"/>
      <c r="HFI372" s="678"/>
      <c r="HFJ372" s="678"/>
      <c r="HFK372" s="678"/>
      <c r="HFL372" s="678"/>
      <c r="HFM372" s="678"/>
      <c r="HFN372" s="678"/>
      <c r="HFO372" s="678"/>
      <c r="HFP372" s="678"/>
      <c r="HFQ372" s="678"/>
      <c r="HFR372" s="678"/>
      <c r="HFS372" s="678"/>
      <c r="HFT372" s="678"/>
      <c r="HFU372" s="678"/>
      <c r="HFV372" s="678"/>
      <c r="HFW372" s="678"/>
      <c r="HFX372" s="678"/>
      <c r="HFY372" s="678"/>
      <c r="HFZ372" s="678"/>
      <c r="HGA372" s="678"/>
      <c r="HGB372" s="678"/>
      <c r="HGC372" s="678"/>
      <c r="HGD372" s="678"/>
      <c r="HGE372" s="678"/>
      <c r="HGF372" s="678"/>
      <c r="HGG372" s="678"/>
      <c r="HGH372" s="678"/>
      <c r="HGI372" s="678"/>
      <c r="HGJ372" s="678"/>
      <c r="HGK372" s="678"/>
      <c r="HGL372" s="678"/>
      <c r="HGM372" s="678"/>
      <c r="HGN372" s="678"/>
      <c r="HGO372" s="678"/>
      <c r="HGP372" s="678"/>
      <c r="HGQ372" s="678"/>
      <c r="HGR372" s="678"/>
      <c r="HGS372" s="678"/>
      <c r="HGT372" s="678"/>
      <c r="HGU372" s="678"/>
      <c r="HGV372" s="678"/>
      <c r="HGW372" s="678"/>
      <c r="HGX372" s="678"/>
      <c r="HGY372" s="678"/>
      <c r="HGZ372" s="678"/>
      <c r="HHA372" s="678"/>
      <c r="HHB372" s="678"/>
      <c r="HHC372" s="678"/>
      <c r="HHD372" s="678"/>
      <c r="HHE372" s="678"/>
      <c r="HHF372" s="678"/>
      <c r="HHG372" s="678"/>
      <c r="HHH372" s="678"/>
      <c r="HHI372" s="678"/>
      <c r="HHJ372" s="678"/>
      <c r="HHK372" s="678"/>
      <c r="HHL372" s="678"/>
      <c r="HHM372" s="678"/>
      <c r="HHN372" s="678"/>
      <c r="HHO372" s="678"/>
      <c r="HHP372" s="678"/>
      <c r="HHQ372" s="678"/>
      <c r="HHR372" s="678"/>
      <c r="HHS372" s="678"/>
      <c r="HHT372" s="678"/>
      <c r="HHU372" s="678"/>
      <c r="HHV372" s="678"/>
      <c r="HHW372" s="678"/>
      <c r="HHX372" s="678"/>
      <c r="HHY372" s="678"/>
      <c r="HHZ372" s="678"/>
      <c r="HIA372" s="678"/>
      <c r="HIB372" s="678"/>
      <c r="HIC372" s="678"/>
      <c r="HID372" s="678"/>
      <c r="HIE372" s="678"/>
      <c r="HIF372" s="678"/>
      <c r="HIG372" s="678"/>
      <c r="HIH372" s="678"/>
      <c r="HII372" s="678"/>
      <c r="HIJ372" s="678"/>
      <c r="HIK372" s="678"/>
      <c r="HIL372" s="678"/>
      <c r="HIM372" s="678"/>
      <c r="HIN372" s="678"/>
      <c r="HIO372" s="678"/>
      <c r="HIP372" s="678"/>
      <c r="HIQ372" s="678"/>
      <c r="HIR372" s="678"/>
      <c r="HIS372" s="678"/>
      <c r="HIT372" s="678"/>
      <c r="HIU372" s="678"/>
      <c r="HIV372" s="678"/>
      <c r="HIW372" s="678"/>
      <c r="HIX372" s="678"/>
      <c r="HIY372" s="678"/>
      <c r="HIZ372" s="678"/>
      <c r="HJA372" s="678"/>
      <c r="HJB372" s="678"/>
      <c r="HJC372" s="678"/>
      <c r="HJD372" s="678"/>
      <c r="HJE372" s="678"/>
      <c r="HJF372" s="678"/>
      <c r="HJG372" s="678"/>
      <c r="HJH372" s="678"/>
      <c r="HJI372" s="678"/>
      <c r="HJJ372" s="678"/>
      <c r="HJK372" s="678"/>
      <c r="HJL372" s="678"/>
      <c r="HJM372" s="678"/>
      <c r="HJN372" s="678"/>
      <c r="HJO372" s="678"/>
      <c r="HJP372" s="678"/>
      <c r="HJQ372" s="678"/>
      <c r="HJR372" s="678"/>
      <c r="HJS372" s="678"/>
      <c r="HJT372" s="678"/>
      <c r="HJU372" s="678"/>
      <c r="HJV372" s="678"/>
      <c r="HJW372" s="678"/>
      <c r="HJX372" s="678"/>
      <c r="HJY372" s="678"/>
      <c r="HJZ372" s="678"/>
      <c r="HKA372" s="678"/>
      <c r="HKB372" s="678"/>
      <c r="HKC372" s="678"/>
      <c r="HKD372" s="678"/>
      <c r="HKE372" s="678"/>
      <c r="HKF372" s="678"/>
      <c r="HKG372" s="678"/>
      <c r="HKH372" s="678"/>
      <c r="HKI372" s="678"/>
      <c r="HKJ372" s="678"/>
      <c r="HKK372" s="678"/>
      <c r="HKL372" s="678"/>
      <c r="HKM372" s="678"/>
      <c r="HKN372" s="678"/>
      <c r="HKO372" s="678"/>
      <c r="HKP372" s="678"/>
      <c r="HKQ372" s="678"/>
      <c r="HKR372" s="678"/>
      <c r="HKS372" s="678"/>
      <c r="HKT372" s="678"/>
      <c r="HKU372" s="678"/>
      <c r="HKV372" s="678"/>
      <c r="HKW372" s="678"/>
      <c r="HKX372" s="678"/>
      <c r="HKY372" s="678"/>
      <c r="HKZ372" s="678"/>
      <c r="HLA372" s="678"/>
      <c r="HLB372" s="678"/>
      <c r="HLC372" s="678"/>
      <c r="HLD372" s="678"/>
      <c r="HLE372" s="678"/>
      <c r="HLF372" s="678"/>
      <c r="HLG372" s="678"/>
      <c r="HLH372" s="678"/>
      <c r="HLI372" s="678"/>
      <c r="HLJ372" s="678"/>
      <c r="HLK372" s="678"/>
      <c r="HLL372" s="678"/>
      <c r="HLM372" s="678"/>
      <c r="HLN372" s="678"/>
      <c r="HLO372" s="678"/>
      <c r="HLP372" s="678"/>
      <c r="HLQ372" s="678"/>
      <c r="HLR372" s="678"/>
      <c r="HLS372" s="678"/>
      <c r="HLT372" s="678"/>
      <c r="HLU372" s="678"/>
      <c r="HLV372" s="678"/>
      <c r="HLW372" s="678"/>
      <c r="HLX372" s="678"/>
      <c r="HLY372" s="678"/>
      <c r="HLZ372" s="678"/>
      <c r="HMA372" s="678"/>
      <c r="HMB372" s="678"/>
      <c r="HMC372" s="678"/>
      <c r="HMD372" s="678"/>
      <c r="HME372" s="678"/>
      <c r="HMF372" s="678"/>
      <c r="HMG372" s="678"/>
      <c r="HMH372" s="678"/>
      <c r="HMI372" s="678"/>
      <c r="HMJ372" s="678"/>
      <c r="HMK372" s="678"/>
      <c r="HML372" s="678"/>
      <c r="HMM372" s="678"/>
      <c r="HMN372" s="678"/>
      <c r="HMO372" s="678"/>
      <c r="HMP372" s="678"/>
      <c r="HMQ372" s="678"/>
      <c r="HMR372" s="678"/>
      <c r="HMS372" s="678"/>
      <c r="HMT372" s="678"/>
      <c r="HMU372" s="678"/>
      <c r="HMV372" s="678"/>
      <c r="HMW372" s="678"/>
      <c r="HMX372" s="678"/>
      <c r="HMY372" s="678"/>
      <c r="HMZ372" s="678"/>
      <c r="HNA372" s="678"/>
      <c r="HNB372" s="678"/>
      <c r="HNC372" s="678"/>
      <c r="HND372" s="678"/>
      <c r="HNE372" s="678"/>
      <c r="HNF372" s="678"/>
      <c r="HNG372" s="678"/>
      <c r="HNH372" s="678"/>
      <c r="HNI372" s="678"/>
      <c r="HNJ372" s="678"/>
      <c r="HNK372" s="678"/>
      <c r="HNL372" s="678"/>
      <c r="HNM372" s="678"/>
      <c r="HNN372" s="678"/>
      <c r="HNO372" s="678"/>
      <c r="HNP372" s="678"/>
      <c r="HNQ372" s="678"/>
      <c r="HNR372" s="678"/>
      <c r="HNS372" s="678"/>
      <c r="HNT372" s="678"/>
      <c r="HNU372" s="678"/>
      <c r="HNV372" s="678"/>
      <c r="HNW372" s="678"/>
      <c r="HNX372" s="678"/>
      <c r="HNY372" s="678"/>
      <c r="HNZ372" s="678"/>
      <c r="HOA372" s="678"/>
      <c r="HOB372" s="678"/>
      <c r="HOC372" s="678"/>
      <c r="HOD372" s="678"/>
      <c r="HOE372" s="678"/>
      <c r="HOF372" s="678"/>
      <c r="HOG372" s="678"/>
      <c r="HOH372" s="678"/>
      <c r="HOI372" s="678"/>
      <c r="HOJ372" s="678"/>
      <c r="HOK372" s="678"/>
      <c r="HOL372" s="678"/>
      <c r="HOM372" s="678"/>
      <c r="HON372" s="678"/>
      <c r="HOO372" s="678"/>
      <c r="HOP372" s="678"/>
      <c r="HOQ372" s="678"/>
      <c r="HOR372" s="678"/>
      <c r="HOS372" s="678"/>
      <c r="HOT372" s="678"/>
      <c r="HOU372" s="678"/>
      <c r="HOV372" s="678"/>
      <c r="HOW372" s="678"/>
      <c r="HOX372" s="678"/>
      <c r="HOY372" s="678"/>
      <c r="HOZ372" s="678"/>
      <c r="HPA372" s="678"/>
      <c r="HPB372" s="678"/>
      <c r="HPC372" s="678"/>
      <c r="HPD372" s="678"/>
      <c r="HPE372" s="678"/>
      <c r="HPF372" s="678"/>
      <c r="HPG372" s="678"/>
      <c r="HPH372" s="678"/>
      <c r="HPI372" s="678"/>
      <c r="HPJ372" s="678"/>
      <c r="HPK372" s="678"/>
      <c r="HPL372" s="678"/>
      <c r="HPM372" s="678"/>
      <c r="HPN372" s="678"/>
      <c r="HPO372" s="678"/>
      <c r="HPP372" s="678"/>
      <c r="HPQ372" s="678"/>
      <c r="HPR372" s="678"/>
      <c r="HPS372" s="678"/>
      <c r="HPT372" s="678"/>
      <c r="HPU372" s="678"/>
      <c r="HPV372" s="678"/>
      <c r="HPW372" s="678"/>
      <c r="HPX372" s="678"/>
      <c r="HPY372" s="678"/>
      <c r="HPZ372" s="678"/>
      <c r="HQA372" s="678"/>
      <c r="HQB372" s="678"/>
      <c r="HQC372" s="678"/>
      <c r="HQD372" s="678"/>
      <c r="HQE372" s="678"/>
      <c r="HQF372" s="678"/>
      <c r="HQG372" s="678"/>
      <c r="HQH372" s="678"/>
      <c r="HQI372" s="678"/>
      <c r="HQJ372" s="678"/>
      <c r="HQK372" s="678"/>
      <c r="HQL372" s="678"/>
      <c r="HQM372" s="678"/>
      <c r="HQN372" s="678"/>
      <c r="HQO372" s="678"/>
      <c r="HQP372" s="678"/>
      <c r="HQQ372" s="678"/>
      <c r="HQR372" s="678"/>
      <c r="HQS372" s="678"/>
      <c r="HQT372" s="678"/>
      <c r="HQU372" s="678"/>
      <c r="HQV372" s="678"/>
      <c r="HQW372" s="678"/>
      <c r="HQX372" s="678"/>
      <c r="HQY372" s="678"/>
      <c r="HQZ372" s="678"/>
      <c r="HRA372" s="678"/>
      <c r="HRB372" s="678"/>
      <c r="HRC372" s="678"/>
      <c r="HRD372" s="678"/>
      <c r="HRE372" s="678"/>
      <c r="HRF372" s="678"/>
      <c r="HRG372" s="678"/>
      <c r="HRH372" s="678"/>
      <c r="HRI372" s="678"/>
      <c r="HRJ372" s="678"/>
      <c r="HRK372" s="678"/>
      <c r="HRL372" s="678"/>
      <c r="HRM372" s="678"/>
      <c r="HRN372" s="678"/>
      <c r="HRO372" s="678"/>
      <c r="HRP372" s="678"/>
      <c r="HRQ372" s="678"/>
      <c r="HRR372" s="678"/>
      <c r="HRS372" s="678"/>
      <c r="HRT372" s="678"/>
      <c r="HRU372" s="678"/>
      <c r="HRV372" s="678"/>
      <c r="HRW372" s="678"/>
      <c r="HRX372" s="678"/>
      <c r="HRY372" s="678"/>
      <c r="HRZ372" s="678"/>
      <c r="HSA372" s="678"/>
      <c r="HSB372" s="678"/>
      <c r="HSC372" s="678"/>
      <c r="HSD372" s="678"/>
      <c r="HSE372" s="678"/>
      <c r="HSF372" s="678"/>
      <c r="HSG372" s="678"/>
      <c r="HSH372" s="678"/>
      <c r="HSI372" s="678"/>
      <c r="HSJ372" s="678"/>
      <c r="HSK372" s="678"/>
      <c r="HSL372" s="678"/>
      <c r="HSM372" s="678"/>
      <c r="HSN372" s="678"/>
      <c r="HSO372" s="678"/>
      <c r="HSP372" s="678"/>
      <c r="HSQ372" s="678"/>
      <c r="HSR372" s="678"/>
      <c r="HSS372" s="678"/>
      <c r="HST372" s="678"/>
      <c r="HSU372" s="678"/>
      <c r="HSV372" s="678"/>
      <c r="HSW372" s="678"/>
      <c r="HSX372" s="678"/>
      <c r="HSY372" s="678"/>
      <c r="HSZ372" s="678"/>
      <c r="HTA372" s="678"/>
      <c r="HTB372" s="678"/>
      <c r="HTC372" s="678"/>
      <c r="HTD372" s="678"/>
      <c r="HTE372" s="678"/>
      <c r="HTF372" s="678"/>
      <c r="HTG372" s="678"/>
      <c r="HTH372" s="678"/>
      <c r="HTI372" s="678"/>
      <c r="HTJ372" s="678"/>
      <c r="HTK372" s="678"/>
      <c r="HTL372" s="678"/>
      <c r="HTM372" s="678"/>
      <c r="HTN372" s="678"/>
      <c r="HTO372" s="678"/>
      <c r="HTP372" s="678"/>
      <c r="HTQ372" s="678"/>
      <c r="HTR372" s="678"/>
      <c r="HTS372" s="678"/>
      <c r="HTT372" s="678"/>
      <c r="HTU372" s="678"/>
      <c r="HTV372" s="678"/>
      <c r="HTW372" s="678"/>
      <c r="HTX372" s="678"/>
      <c r="HTY372" s="678"/>
      <c r="HTZ372" s="678"/>
      <c r="HUA372" s="678"/>
      <c r="HUB372" s="678"/>
      <c r="HUC372" s="678"/>
      <c r="HUD372" s="678"/>
      <c r="HUE372" s="678"/>
      <c r="HUF372" s="678"/>
      <c r="HUG372" s="678"/>
      <c r="HUH372" s="678"/>
      <c r="HUI372" s="678"/>
      <c r="HUJ372" s="678"/>
      <c r="HUK372" s="678"/>
      <c r="HUL372" s="678"/>
      <c r="HUM372" s="678"/>
      <c r="HUN372" s="678"/>
      <c r="HUO372" s="678"/>
      <c r="HUP372" s="678"/>
      <c r="HUQ372" s="678"/>
      <c r="HUR372" s="678"/>
      <c r="HUS372" s="678"/>
      <c r="HUT372" s="678"/>
      <c r="HUU372" s="678"/>
      <c r="HUV372" s="678"/>
      <c r="HUW372" s="678"/>
      <c r="HUX372" s="678"/>
      <c r="HUY372" s="678"/>
      <c r="HUZ372" s="678"/>
      <c r="HVA372" s="678"/>
      <c r="HVB372" s="678"/>
      <c r="HVC372" s="678"/>
      <c r="HVD372" s="678"/>
      <c r="HVE372" s="678"/>
      <c r="HVF372" s="678"/>
      <c r="HVG372" s="678"/>
      <c r="HVH372" s="678"/>
      <c r="HVI372" s="678"/>
      <c r="HVJ372" s="678"/>
      <c r="HVK372" s="678"/>
      <c r="HVL372" s="678"/>
      <c r="HVM372" s="678"/>
      <c r="HVN372" s="678"/>
      <c r="HVO372" s="678"/>
      <c r="HVP372" s="678"/>
      <c r="HVQ372" s="678"/>
      <c r="HVR372" s="678"/>
      <c r="HVS372" s="678"/>
      <c r="HVT372" s="678"/>
      <c r="HVU372" s="678"/>
      <c r="HVV372" s="678"/>
      <c r="HVW372" s="678"/>
      <c r="HVX372" s="678"/>
      <c r="HVY372" s="678"/>
      <c r="HVZ372" s="678"/>
      <c r="HWA372" s="678"/>
      <c r="HWB372" s="678"/>
      <c r="HWC372" s="678"/>
      <c r="HWD372" s="678"/>
      <c r="HWE372" s="678"/>
      <c r="HWF372" s="678"/>
      <c r="HWG372" s="678"/>
      <c r="HWH372" s="678"/>
      <c r="HWI372" s="678"/>
      <c r="HWJ372" s="678"/>
      <c r="HWK372" s="678"/>
      <c r="HWL372" s="678"/>
      <c r="HWM372" s="678"/>
      <c r="HWN372" s="678"/>
      <c r="HWO372" s="678"/>
      <c r="HWP372" s="678"/>
      <c r="HWQ372" s="678"/>
      <c r="HWR372" s="678"/>
      <c r="HWS372" s="678"/>
      <c r="HWT372" s="678"/>
      <c r="HWU372" s="678"/>
      <c r="HWV372" s="678"/>
      <c r="HWW372" s="678"/>
      <c r="HWX372" s="678"/>
      <c r="HWY372" s="678"/>
      <c r="HWZ372" s="678"/>
      <c r="HXA372" s="678"/>
      <c r="HXB372" s="678"/>
      <c r="HXC372" s="678"/>
      <c r="HXD372" s="678"/>
      <c r="HXE372" s="678"/>
      <c r="HXF372" s="678"/>
      <c r="HXG372" s="678"/>
      <c r="HXH372" s="678"/>
      <c r="HXI372" s="678"/>
      <c r="HXJ372" s="678"/>
      <c r="HXK372" s="678"/>
      <c r="HXL372" s="678"/>
      <c r="HXM372" s="678"/>
      <c r="HXN372" s="678"/>
      <c r="HXO372" s="678"/>
      <c r="HXP372" s="678"/>
      <c r="HXQ372" s="678"/>
      <c r="HXR372" s="678"/>
      <c r="HXS372" s="678"/>
      <c r="HXT372" s="678"/>
      <c r="HXU372" s="678"/>
      <c r="HXV372" s="678"/>
      <c r="HXW372" s="678"/>
      <c r="HXX372" s="678"/>
      <c r="HXY372" s="678"/>
      <c r="HXZ372" s="678"/>
      <c r="HYA372" s="678"/>
      <c r="HYB372" s="678"/>
      <c r="HYC372" s="678"/>
      <c r="HYD372" s="678"/>
      <c r="HYE372" s="678"/>
      <c r="HYF372" s="678"/>
      <c r="HYG372" s="678"/>
      <c r="HYH372" s="678"/>
      <c r="HYI372" s="678"/>
      <c r="HYJ372" s="678"/>
      <c r="HYK372" s="678"/>
      <c r="HYL372" s="678"/>
      <c r="HYM372" s="678"/>
      <c r="HYN372" s="678"/>
      <c r="HYO372" s="678"/>
      <c r="HYP372" s="678"/>
      <c r="HYQ372" s="678"/>
      <c r="HYR372" s="678"/>
      <c r="HYS372" s="678"/>
      <c r="HYT372" s="678"/>
      <c r="HYU372" s="678"/>
      <c r="HYV372" s="678"/>
      <c r="HYW372" s="678"/>
      <c r="HYX372" s="678"/>
      <c r="HYY372" s="678"/>
      <c r="HYZ372" s="678"/>
      <c r="HZA372" s="678"/>
      <c r="HZB372" s="678"/>
      <c r="HZC372" s="678"/>
      <c r="HZD372" s="678"/>
      <c r="HZE372" s="678"/>
      <c r="HZF372" s="678"/>
      <c r="HZG372" s="678"/>
      <c r="HZH372" s="678"/>
      <c r="HZI372" s="678"/>
      <c r="HZJ372" s="678"/>
      <c r="HZK372" s="678"/>
      <c r="HZL372" s="678"/>
      <c r="HZM372" s="678"/>
      <c r="HZN372" s="678"/>
      <c r="HZO372" s="678"/>
      <c r="HZP372" s="678"/>
      <c r="HZQ372" s="678"/>
      <c r="HZR372" s="678"/>
      <c r="HZS372" s="678"/>
      <c r="HZT372" s="678"/>
      <c r="HZU372" s="678"/>
      <c r="HZV372" s="678"/>
      <c r="HZW372" s="678"/>
      <c r="HZX372" s="678"/>
      <c r="HZY372" s="678"/>
      <c r="HZZ372" s="678"/>
      <c r="IAA372" s="678"/>
      <c r="IAB372" s="678"/>
      <c r="IAC372" s="678"/>
      <c r="IAD372" s="678"/>
      <c r="IAE372" s="678"/>
      <c r="IAF372" s="678"/>
      <c r="IAG372" s="678"/>
      <c r="IAH372" s="678"/>
      <c r="IAI372" s="678"/>
      <c r="IAJ372" s="678"/>
      <c r="IAK372" s="678"/>
      <c r="IAL372" s="678"/>
      <c r="IAM372" s="678"/>
      <c r="IAN372" s="678"/>
      <c r="IAO372" s="678"/>
      <c r="IAP372" s="678"/>
      <c r="IAQ372" s="678"/>
      <c r="IAR372" s="678"/>
      <c r="IAS372" s="678"/>
      <c r="IAT372" s="678"/>
      <c r="IAU372" s="678"/>
      <c r="IAV372" s="678"/>
      <c r="IAW372" s="678"/>
      <c r="IAX372" s="678"/>
      <c r="IAY372" s="678"/>
      <c r="IAZ372" s="678"/>
      <c r="IBA372" s="678"/>
      <c r="IBB372" s="678"/>
      <c r="IBC372" s="678"/>
      <c r="IBD372" s="678"/>
      <c r="IBE372" s="678"/>
      <c r="IBF372" s="678"/>
      <c r="IBG372" s="678"/>
      <c r="IBH372" s="678"/>
      <c r="IBI372" s="678"/>
      <c r="IBJ372" s="678"/>
      <c r="IBK372" s="678"/>
      <c r="IBL372" s="678"/>
      <c r="IBM372" s="678"/>
      <c r="IBN372" s="678"/>
      <c r="IBO372" s="678"/>
      <c r="IBP372" s="678"/>
      <c r="IBQ372" s="678"/>
      <c r="IBR372" s="678"/>
      <c r="IBS372" s="678"/>
      <c r="IBT372" s="678"/>
      <c r="IBU372" s="678"/>
      <c r="IBV372" s="678"/>
      <c r="IBW372" s="678"/>
      <c r="IBX372" s="678"/>
      <c r="IBY372" s="678"/>
      <c r="IBZ372" s="678"/>
      <c r="ICA372" s="678"/>
      <c r="ICB372" s="678"/>
      <c r="ICC372" s="678"/>
      <c r="ICD372" s="678"/>
      <c r="ICE372" s="678"/>
      <c r="ICF372" s="678"/>
      <c r="ICG372" s="678"/>
      <c r="ICH372" s="678"/>
      <c r="ICI372" s="678"/>
      <c r="ICJ372" s="678"/>
      <c r="ICK372" s="678"/>
      <c r="ICL372" s="678"/>
      <c r="ICM372" s="678"/>
      <c r="ICN372" s="678"/>
      <c r="ICO372" s="678"/>
      <c r="ICP372" s="678"/>
      <c r="ICQ372" s="678"/>
      <c r="ICR372" s="678"/>
      <c r="ICS372" s="678"/>
      <c r="ICT372" s="678"/>
      <c r="ICU372" s="678"/>
      <c r="ICV372" s="678"/>
      <c r="ICW372" s="678"/>
      <c r="ICX372" s="678"/>
      <c r="ICY372" s="678"/>
      <c r="ICZ372" s="678"/>
      <c r="IDA372" s="678"/>
      <c r="IDB372" s="678"/>
      <c r="IDC372" s="678"/>
      <c r="IDD372" s="678"/>
      <c r="IDE372" s="678"/>
      <c r="IDF372" s="678"/>
      <c r="IDG372" s="678"/>
      <c r="IDH372" s="678"/>
      <c r="IDI372" s="678"/>
      <c r="IDJ372" s="678"/>
      <c r="IDK372" s="678"/>
      <c r="IDL372" s="678"/>
      <c r="IDM372" s="678"/>
      <c r="IDN372" s="678"/>
      <c r="IDO372" s="678"/>
      <c r="IDP372" s="678"/>
      <c r="IDQ372" s="678"/>
      <c r="IDR372" s="678"/>
      <c r="IDS372" s="678"/>
      <c r="IDT372" s="678"/>
      <c r="IDU372" s="678"/>
      <c r="IDV372" s="678"/>
      <c r="IDW372" s="678"/>
      <c r="IDX372" s="678"/>
      <c r="IDY372" s="678"/>
      <c r="IDZ372" s="678"/>
      <c r="IEA372" s="678"/>
      <c r="IEB372" s="678"/>
      <c r="IEC372" s="678"/>
      <c r="IED372" s="678"/>
      <c r="IEE372" s="678"/>
      <c r="IEF372" s="678"/>
      <c r="IEG372" s="678"/>
      <c r="IEH372" s="678"/>
      <c r="IEI372" s="678"/>
      <c r="IEJ372" s="678"/>
      <c r="IEK372" s="678"/>
      <c r="IEL372" s="678"/>
      <c r="IEM372" s="678"/>
      <c r="IEN372" s="678"/>
      <c r="IEO372" s="678"/>
      <c r="IEP372" s="678"/>
      <c r="IEQ372" s="678"/>
      <c r="IER372" s="678"/>
      <c r="IES372" s="678"/>
      <c r="IET372" s="678"/>
      <c r="IEU372" s="678"/>
      <c r="IEV372" s="678"/>
      <c r="IEW372" s="678"/>
      <c r="IEX372" s="678"/>
      <c r="IEY372" s="678"/>
      <c r="IEZ372" s="678"/>
      <c r="IFA372" s="678"/>
      <c r="IFB372" s="678"/>
      <c r="IFC372" s="678"/>
      <c r="IFD372" s="678"/>
      <c r="IFE372" s="678"/>
      <c r="IFF372" s="678"/>
      <c r="IFG372" s="678"/>
      <c r="IFH372" s="678"/>
      <c r="IFI372" s="678"/>
      <c r="IFJ372" s="678"/>
      <c r="IFK372" s="678"/>
      <c r="IFL372" s="678"/>
      <c r="IFM372" s="678"/>
      <c r="IFN372" s="678"/>
      <c r="IFO372" s="678"/>
      <c r="IFP372" s="678"/>
      <c r="IFQ372" s="678"/>
      <c r="IFR372" s="678"/>
      <c r="IFS372" s="678"/>
      <c r="IFT372" s="678"/>
      <c r="IFU372" s="678"/>
      <c r="IFV372" s="678"/>
      <c r="IFW372" s="678"/>
      <c r="IFX372" s="678"/>
      <c r="IFY372" s="678"/>
      <c r="IFZ372" s="678"/>
      <c r="IGA372" s="678"/>
      <c r="IGB372" s="678"/>
      <c r="IGC372" s="678"/>
      <c r="IGD372" s="678"/>
      <c r="IGE372" s="678"/>
      <c r="IGF372" s="678"/>
      <c r="IGG372" s="678"/>
      <c r="IGH372" s="678"/>
      <c r="IGI372" s="678"/>
      <c r="IGJ372" s="678"/>
      <c r="IGK372" s="678"/>
      <c r="IGL372" s="678"/>
      <c r="IGM372" s="678"/>
      <c r="IGN372" s="678"/>
      <c r="IGO372" s="678"/>
      <c r="IGP372" s="678"/>
      <c r="IGQ372" s="678"/>
      <c r="IGR372" s="678"/>
      <c r="IGS372" s="678"/>
      <c r="IGT372" s="678"/>
      <c r="IGU372" s="678"/>
      <c r="IGV372" s="678"/>
      <c r="IGW372" s="678"/>
      <c r="IGX372" s="678"/>
      <c r="IGY372" s="678"/>
      <c r="IGZ372" s="678"/>
      <c r="IHA372" s="678"/>
      <c r="IHB372" s="678"/>
      <c r="IHC372" s="678"/>
      <c r="IHD372" s="678"/>
      <c r="IHE372" s="678"/>
      <c r="IHF372" s="678"/>
      <c r="IHG372" s="678"/>
      <c r="IHH372" s="678"/>
      <c r="IHI372" s="678"/>
      <c r="IHJ372" s="678"/>
      <c r="IHK372" s="678"/>
      <c r="IHL372" s="678"/>
      <c r="IHM372" s="678"/>
      <c r="IHN372" s="678"/>
      <c r="IHO372" s="678"/>
      <c r="IHP372" s="678"/>
      <c r="IHQ372" s="678"/>
      <c r="IHR372" s="678"/>
      <c r="IHS372" s="678"/>
      <c r="IHT372" s="678"/>
      <c r="IHU372" s="678"/>
      <c r="IHV372" s="678"/>
      <c r="IHW372" s="678"/>
      <c r="IHX372" s="678"/>
      <c r="IHY372" s="678"/>
      <c r="IHZ372" s="678"/>
      <c r="IIA372" s="678"/>
      <c r="IIB372" s="678"/>
      <c r="IIC372" s="678"/>
      <c r="IID372" s="678"/>
      <c r="IIE372" s="678"/>
      <c r="IIF372" s="678"/>
      <c r="IIG372" s="678"/>
      <c r="IIH372" s="678"/>
      <c r="III372" s="678"/>
      <c r="IIJ372" s="678"/>
      <c r="IIK372" s="678"/>
      <c r="IIL372" s="678"/>
      <c r="IIM372" s="678"/>
      <c r="IIN372" s="678"/>
      <c r="IIO372" s="678"/>
      <c r="IIP372" s="678"/>
      <c r="IIQ372" s="678"/>
      <c r="IIR372" s="678"/>
      <c r="IIS372" s="678"/>
      <c r="IIT372" s="678"/>
      <c r="IIU372" s="678"/>
      <c r="IIV372" s="678"/>
      <c r="IIW372" s="678"/>
      <c r="IIX372" s="678"/>
      <c r="IIY372" s="678"/>
      <c r="IIZ372" s="678"/>
      <c r="IJA372" s="678"/>
      <c r="IJB372" s="678"/>
      <c r="IJC372" s="678"/>
      <c r="IJD372" s="678"/>
      <c r="IJE372" s="678"/>
      <c r="IJF372" s="678"/>
      <c r="IJG372" s="678"/>
      <c r="IJH372" s="678"/>
      <c r="IJI372" s="678"/>
      <c r="IJJ372" s="678"/>
      <c r="IJK372" s="678"/>
      <c r="IJL372" s="678"/>
      <c r="IJM372" s="678"/>
      <c r="IJN372" s="678"/>
      <c r="IJO372" s="678"/>
      <c r="IJP372" s="678"/>
      <c r="IJQ372" s="678"/>
      <c r="IJR372" s="678"/>
      <c r="IJS372" s="678"/>
      <c r="IJT372" s="678"/>
      <c r="IJU372" s="678"/>
      <c r="IJV372" s="678"/>
      <c r="IJW372" s="678"/>
      <c r="IJX372" s="678"/>
      <c r="IJY372" s="678"/>
      <c r="IJZ372" s="678"/>
      <c r="IKA372" s="678"/>
      <c r="IKB372" s="678"/>
      <c r="IKC372" s="678"/>
      <c r="IKD372" s="678"/>
      <c r="IKE372" s="678"/>
      <c r="IKF372" s="678"/>
      <c r="IKG372" s="678"/>
      <c r="IKH372" s="678"/>
      <c r="IKI372" s="678"/>
      <c r="IKJ372" s="678"/>
      <c r="IKK372" s="678"/>
      <c r="IKL372" s="678"/>
      <c r="IKM372" s="678"/>
      <c r="IKN372" s="678"/>
      <c r="IKO372" s="678"/>
      <c r="IKP372" s="678"/>
      <c r="IKQ372" s="678"/>
      <c r="IKR372" s="678"/>
      <c r="IKS372" s="678"/>
      <c r="IKT372" s="678"/>
      <c r="IKU372" s="678"/>
      <c r="IKV372" s="678"/>
      <c r="IKW372" s="678"/>
      <c r="IKX372" s="678"/>
      <c r="IKY372" s="678"/>
      <c r="IKZ372" s="678"/>
      <c r="ILA372" s="678"/>
      <c r="ILB372" s="678"/>
      <c r="ILC372" s="678"/>
      <c r="ILD372" s="678"/>
      <c r="ILE372" s="678"/>
      <c r="ILF372" s="678"/>
      <c r="ILG372" s="678"/>
      <c r="ILH372" s="678"/>
      <c r="ILI372" s="678"/>
      <c r="ILJ372" s="678"/>
      <c r="ILK372" s="678"/>
      <c r="ILL372" s="678"/>
      <c r="ILM372" s="678"/>
      <c r="ILN372" s="678"/>
      <c r="ILO372" s="678"/>
      <c r="ILP372" s="678"/>
      <c r="ILQ372" s="678"/>
      <c r="ILR372" s="678"/>
      <c r="ILS372" s="678"/>
      <c r="ILT372" s="678"/>
      <c r="ILU372" s="678"/>
      <c r="ILV372" s="678"/>
      <c r="ILW372" s="678"/>
      <c r="ILX372" s="678"/>
      <c r="ILY372" s="678"/>
      <c r="ILZ372" s="678"/>
      <c r="IMA372" s="678"/>
      <c r="IMB372" s="678"/>
      <c r="IMC372" s="678"/>
      <c r="IMD372" s="678"/>
      <c r="IME372" s="678"/>
      <c r="IMF372" s="678"/>
      <c r="IMG372" s="678"/>
      <c r="IMH372" s="678"/>
      <c r="IMI372" s="678"/>
      <c r="IMJ372" s="678"/>
      <c r="IMK372" s="678"/>
      <c r="IML372" s="678"/>
      <c r="IMM372" s="678"/>
      <c r="IMN372" s="678"/>
      <c r="IMO372" s="678"/>
      <c r="IMP372" s="678"/>
      <c r="IMQ372" s="678"/>
      <c r="IMR372" s="678"/>
      <c r="IMS372" s="678"/>
      <c r="IMT372" s="678"/>
      <c r="IMU372" s="678"/>
      <c r="IMV372" s="678"/>
      <c r="IMW372" s="678"/>
      <c r="IMX372" s="678"/>
      <c r="IMY372" s="678"/>
      <c r="IMZ372" s="678"/>
      <c r="INA372" s="678"/>
      <c r="INB372" s="678"/>
      <c r="INC372" s="678"/>
      <c r="IND372" s="678"/>
      <c r="INE372" s="678"/>
      <c r="INF372" s="678"/>
      <c r="ING372" s="678"/>
      <c r="INH372" s="678"/>
      <c r="INI372" s="678"/>
      <c r="INJ372" s="678"/>
      <c r="INK372" s="678"/>
      <c r="INL372" s="678"/>
      <c r="INM372" s="678"/>
      <c r="INN372" s="678"/>
      <c r="INO372" s="678"/>
      <c r="INP372" s="678"/>
      <c r="INQ372" s="678"/>
      <c r="INR372" s="678"/>
      <c r="INS372" s="678"/>
      <c r="INT372" s="678"/>
      <c r="INU372" s="678"/>
      <c r="INV372" s="678"/>
      <c r="INW372" s="678"/>
      <c r="INX372" s="678"/>
      <c r="INY372" s="678"/>
      <c r="INZ372" s="678"/>
      <c r="IOA372" s="678"/>
      <c r="IOB372" s="678"/>
      <c r="IOC372" s="678"/>
      <c r="IOD372" s="678"/>
      <c r="IOE372" s="678"/>
      <c r="IOF372" s="678"/>
      <c r="IOG372" s="678"/>
      <c r="IOH372" s="678"/>
      <c r="IOI372" s="678"/>
      <c r="IOJ372" s="678"/>
      <c r="IOK372" s="678"/>
      <c r="IOL372" s="678"/>
      <c r="IOM372" s="678"/>
      <c r="ION372" s="678"/>
      <c r="IOO372" s="678"/>
      <c r="IOP372" s="678"/>
      <c r="IOQ372" s="678"/>
      <c r="IOR372" s="678"/>
      <c r="IOS372" s="678"/>
      <c r="IOT372" s="678"/>
      <c r="IOU372" s="678"/>
      <c r="IOV372" s="678"/>
      <c r="IOW372" s="678"/>
      <c r="IOX372" s="678"/>
      <c r="IOY372" s="678"/>
      <c r="IOZ372" s="678"/>
      <c r="IPA372" s="678"/>
      <c r="IPB372" s="678"/>
      <c r="IPC372" s="678"/>
      <c r="IPD372" s="678"/>
      <c r="IPE372" s="678"/>
      <c r="IPF372" s="678"/>
      <c r="IPG372" s="678"/>
      <c r="IPH372" s="678"/>
      <c r="IPI372" s="678"/>
      <c r="IPJ372" s="678"/>
      <c r="IPK372" s="678"/>
      <c r="IPL372" s="678"/>
      <c r="IPM372" s="678"/>
      <c r="IPN372" s="678"/>
      <c r="IPO372" s="678"/>
      <c r="IPP372" s="678"/>
      <c r="IPQ372" s="678"/>
      <c r="IPR372" s="678"/>
      <c r="IPS372" s="678"/>
      <c r="IPT372" s="678"/>
      <c r="IPU372" s="678"/>
      <c r="IPV372" s="678"/>
      <c r="IPW372" s="678"/>
      <c r="IPX372" s="678"/>
      <c r="IPY372" s="678"/>
      <c r="IPZ372" s="678"/>
      <c r="IQA372" s="678"/>
      <c r="IQB372" s="678"/>
      <c r="IQC372" s="678"/>
      <c r="IQD372" s="678"/>
      <c r="IQE372" s="678"/>
      <c r="IQF372" s="678"/>
      <c r="IQG372" s="678"/>
      <c r="IQH372" s="678"/>
      <c r="IQI372" s="678"/>
      <c r="IQJ372" s="678"/>
      <c r="IQK372" s="678"/>
      <c r="IQL372" s="678"/>
      <c r="IQM372" s="678"/>
      <c r="IQN372" s="678"/>
      <c r="IQO372" s="678"/>
      <c r="IQP372" s="678"/>
      <c r="IQQ372" s="678"/>
      <c r="IQR372" s="678"/>
      <c r="IQS372" s="678"/>
      <c r="IQT372" s="678"/>
      <c r="IQU372" s="678"/>
      <c r="IQV372" s="678"/>
      <c r="IQW372" s="678"/>
      <c r="IQX372" s="678"/>
      <c r="IQY372" s="678"/>
      <c r="IQZ372" s="678"/>
      <c r="IRA372" s="678"/>
      <c r="IRB372" s="678"/>
      <c r="IRC372" s="678"/>
      <c r="IRD372" s="678"/>
      <c r="IRE372" s="678"/>
      <c r="IRF372" s="678"/>
      <c r="IRG372" s="678"/>
      <c r="IRH372" s="678"/>
      <c r="IRI372" s="678"/>
      <c r="IRJ372" s="678"/>
      <c r="IRK372" s="678"/>
      <c r="IRL372" s="678"/>
      <c r="IRM372" s="678"/>
      <c r="IRN372" s="678"/>
      <c r="IRO372" s="678"/>
      <c r="IRP372" s="678"/>
      <c r="IRQ372" s="678"/>
      <c r="IRR372" s="678"/>
      <c r="IRS372" s="678"/>
      <c r="IRT372" s="678"/>
      <c r="IRU372" s="678"/>
      <c r="IRV372" s="678"/>
      <c r="IRW372" s="678"/>
      <c r="IRX372" s="678"/>
      <c r="IRY372" s="678"/>
      <c r="IRZ372" s="678"/>
      <c r="ISA372" s="678"/>
      <c r="ISB372" s="678"/>
      <c r="ISC372" s="678"/>
      <c r="ISD372" s="678"/>
      <c r="ISE372" s="678"/>
      <c r="ISF372" s="678"/>
      <c r="ISG372" s="678"/>
      <c r="ISH372" s="678"/>
      <c r="ISI372" s="678"/>
      <c r="ISJ372" s="678"/>
      <c r="ISK372" s="678"/>
      <c r="ISL372" s="678"/>
      <c r="ISM372" s="678"/>
      <c r="ISN372" s="678"/>
      <c r="ISO372" s="678"/>
      <c r="ISP372" s="678"/>
      <c r="ISQ372" s="678"/>
      <c r="ISR372" s="678"/>
      <c r="ISS372" s="678"/>
      <c r="IST372" s="678"/>
      <c r="ISU372" s="678"/>
      <c r="ISV372" s="678"/>
      <c r="ISW372" s="678"/>
      <c r="ISX372" s="678"/>
      <c r="ISY372" s="678"/>
      <c r="ISZ372" s="678"/>
      <c r="ITA372" s="678"/>
      <c r="ITB372" s="678"/>
      <c r="ITC372" s="678"/>
      <c r="ITD372" s="678"/>
      <c r="ITE372" s="678"/>
      <c r="ITF372" s="678"/>
      <c r="ITG372" s="678"/>
      <c r="ITH372" s="678"/>
      <c r="ITI372" s="678"/>
      <c r="ITJ372" s="678"/>
      <c r="ITK372" s="678"/>
      <c r="ITL372" s="678"/>
      <c r="ITM372" s="678"/>
      <c r="ITN372" s="678"/>
      <c r="ITO372" s="678"/>
      <c r="ITP372" s="678"/>
      <c r="ITQ372" s="678"/>
      <c r="ITR372" s="678"/>
      <c r="ITS372" s="678"/>
      <c r="ITT372" s="678"/>
      <c r="ITU372" s="678"/>
      <c r="ITV372" s="678"/>
      <c r="ITW372" s="678"/>
      <c r="ITX372" s="678"/>
      <c r="ITY372" s="678"/>
      <c r="ITZ372" s="678"/>
      <c r="IUA372" s="678"/>
      <c r="IUB372" s="678"/>
      <c r="IUC372" s="678"/>
      <c r="IUD372" s="678"/>
      <c r="IUE372" s="678"/>
      <c r="IUF372" s="678"/>
      <c r="IUG372" s="678"/>
      <c r="IUH372" s="678"/>
      <c r="IUI372" s="678"/>
      <c r="IUJ372" s="678"/>
      <c r="IUK372" s="678"/>
      <c r="IUL372" s="678"/>
      <c r="IUM372" s="678"/>
      <c r="IUN372" s="678"/>
      <c r="IUO372" s="678"/>
      <c r="IUP372" s="678"/>
      <c r="IUQ372" s="678"/>
      <c r="IUR372" s="678"/>
      <c r="IUS372" s="678"/>
      <c r="IUT372" s="678"/>
      <c r="IUU372" s="678"/>
      <c r="IUV372" s="678"/>
      <c r="IUW372" s="678"/>
      <c r="IUX372" s="678"/>
      <c r="IUY372" s="678"/>
      <c r="IUZ372" s="678"/>
      <c r="IVA372" s="678"/>
      <c r="IVB372" s="678"/>
      <c r="IVC372" s="678"/>
      <c r="IVD372" s="678"/>
      <c r="IVE372" s="678"/>
      <c r="IVF372" s="678"/>
      <c r="IVG372" s="678"/>
      <c r="IVH372" s="678"/>
      <c r="IVI372" s="678"/>
      <c r="IVJ372" s="678"/>
      <c r="IVK372" s="678"/>
      <c r="IVL372" s="678"/>
      <c r="IVM372" s="678"/>
      <c r="IVN372" s="678"/>
      <c r="IVO372" s="678"/>
      <c r="IVP372" s="678"/>
      <c r="IVQ372" s="678"/>
      <c r="IVR372" s="678"/>
      <c r="IVS372" s="678"/>
      <c r="IVT372" s="678"/>
      <c r="IVU372" s="678"/>
      <c r="IVV372" s="678"/>
      <c r="IVW372" s="678"/>
      <c r="IVX372" s="678"/>
      <c r="IVY372" s="678"/>
      <c r="IVZ372" s="678"/>
      <c r="IWA372" s="678"/>
      <c r="IWB372" s="678"/>
      <c r="IWC372" s="678"/>
      <c r="IWD372" s="678"/>
      <c r="IWE372" s="678"/>
      <c r="IWF372" s="678"/>
      <c r="IWG372" s="678"/>
      <c r="IWH372" s="678"/>
      <c r="IWI372" s="678"/>
      <c r="IWJ372" s="678"/>
      <c r="IWK372" s="678"/>
      <c r="IWL372" s="678"/>
      <c r="IWM372" s="678"/>
      <c r="IWN372" s="678"/>
      <c r="IWO372" s="678"/>
      <c r="IWP372" s="678"/>
      <c r="IWQ372" s="678"/>
      <c r="IWR372" s="678"/>
      <c r="IWS372" s="678"/>
      <c r="IWT372" s="678"/>
      <c r="IWU372" s="678"/>
      <c r="IWV372" s="678"/>
      <c r="IWW372" s="678"/>
      <c r="IWX372" s="678"/>
      <c r="IWY372" s="678"/>
      <c r="IWZ372" s="678"/>
      <c r="IXA372" s="678"/>
      <c r="IXB372" s="678"/>
      <c r="IXC372" s="678"/>
      <c r="IXD372" s="678"/>
      <c r="IXE372" s="678"/>
      <c r="IXF372" s="678"/>
      <c r="IXG372" s="678"/>
      <c r="IXH372" s="678"/>
      <c r="IXI372" s="678"/>
      <c r="IXJ372" s="678"/>
      <c r="IXK372" s="678"/>
      <c r="IXL372" s="678"/>
      <c r="IXM372" s="678"/>
      <c r="IXN372" s="678"/>
      <c r="IXO372" s="678"/>
      <c r="IXP372" s="678"/>
      <c r="IXQ372" s="678"/>
      <c r="IXR372" s="678"/>
      <c r="IXS372" s="678"/>
      <c r="IXT372" s="678"/>
      <c r="IXU372" s="678"/>
      <c r="IXV372" s="678"/>
      <c r="IXW372" s="678"/>
      <c r="IXX372" s="678"/>
      <c r="IXY372" s="678"/>
      <c r="IXZ372" s="678"/>
      <c r="IYA372" s="678"/>
      <c r="IYB372" s="678"/>
      <c r="IYC372" s="678"/>
      <c r="IYD372" s="678"/>
      <c r="IYE372" s="678"/>
      <c r="IYF372" s="678"/>
      <c r="IYG372" s="678"/>
      <c r="IYH372" s="678"/>
      <c r="IYI372" s="678"/>
      <c r="IYJ372" s="678"/>
      <c r="IYK372" s="678"/>
      <c r="IYL372" s="678"/>
      <c r="IYM372" s="678"/>
      <c r="IYN372" s="678"/>
      <c r="IYO372" s="678"/>
      <c r="IYP372" s="678"/>
      <c r="IYQ372" s="678"/>
      <c r="IYR372" s="678"/>
      <c r="IYS372" s="678"/>
      <c r="IYT372" s="678"/>
      <c r="IYU372" s="678"/>
      <c r="IYV372" s="678"/>
      <c r="IYW372" s="678"/>
      <c r="IYX372" s="678"/>
      <c r="IYY372" s="678"/>
      <c r="IYZ372" s="678"/>
      <c r="IZA372" s="678"/>
      <c r="IZB372" s="678"/>
      <c r="IZC372" s="678"/>
      <c r="IZD372" s="678"/>
      <c r="IZE372" s="678"/>
      <c r="IZF372" s="678"/>
      <c r="IZG372" s="678"/>
      <c r="IZH372" s="678"/>
      <c r="IZI372" s="678"/>
      <c r="IZJ372" s="678"/>
      <c r="IZK372" s="678"/>
      <c r="IZL372" s="678"/>
      <c r="IZM372" s="678"/>
      <c r="IZN372" s="678"/>
      <c r="IZO372" s="678"/>
      <c r="IZP372" s="678"/>
      <c r="IZQ372" s="678"/>
      <c r="IZR372" s="678"/>
      <c r="IZS372" s="678"/>
      <c r="IZT372" s="678"/>
      <c r="IZU372" s="678"/>
      <c r="IZV372" s="678"/>
      <c r="IZW372" s="678"/>
      <c r="IZX372" s="678"/>
      <c r="IZY372" s="678"/>
      <c r="IZZ372" s="678"/>
      <c r="JAA372" s="678"/>
      <c r="JAB372" s="678"/>
      <c r="JAC372" s="678"/>
      <c r="JAD372" s="678"/>
      <c r="JAE372" s="678"/>
      <c r="JAF372" s="678"/>
      <c r="JAG372" s="678"/>
      <c r="JAH372" s="678"/>
      <c r="JAI372" s="678"/>
      <c r="JAJ372" s="678"/>
      <c r="JAK372" s="678"/>
      <c r="JAL372" s="678"/>
      <c r="JAM372" s="678"/>
      <c r="JAN372" s="678"/>
      <c r="JAO372" s="678"/>
      <c r="JAP372" s="678"/>
      <c r="JAQ372" s="678"/>
      <c r="JAR372" s="678"/>
      <c r="JAS372" s="678"/>
      <c r="JAT372" s="678"/>
      <c r="JAU372" s="678"/>
      <c r="JAV372" s="678"/>
      <c r="JAW372" s="678"/>
      <c r="JAX372" s="678"/>
      <c r="JAY372" s="678"/>
      <c r="JAZ372" s="678"/>
      <c r="JBA372" s="678"/>
      <c r="JBB372" s="678"/>
      <c r="JBC372" s="678"/>
      <c r="JBD372" s="678"/>
      <c r="JBE372" s="678"/>
      <c r="JBF372" s="678"/>
      <c r="JBG372" s="678"/>
      <c r="JBH372" s="678"/>
      <c r="JBI372" s="678"/>
      <c r="JBJ372" s="678"/>
      <c r="JBK372" s="678"/>
      <c r="JBL372" s="678"/>
      <c r="JBM372" s="678"/>
      <c r="JBN372" s="678"/>
      <c r="JBO372" s="678"/>
      <c r="JBP372" s="678"/>
      <c r="JBQ372" s="678"/>
      <c r="JBR372" s="678"/>
      <c r="JBS372" s="678"/>
      <c r="JBT372" s="678"/>
      <c r="JBU372" s="678"/>
      <c r="JBV372" s="678"/>
      <c r="JBW372" s="678"/>
      <c r="JBX372" s="678"/>
      <c r="JBY372" s="678"/>
      <c r="JBZ372" s="678"/>
      <c r="JCA372" s="678"/>
      <c r="JCB372" s="678"/>
      <c r="JCC372" s="678"/>
      <c r="JCD372" s="678"/>
      <c r="JCE372" s="678"/>
      <c r="JCF372" s="678"/>
      <c r="JCG372" s="678"/>
      <c r="JCH372" s="678"/>
      <c r="JCI372" s="678"/>
      <c r="JCJ372" s="678"/>
      <c r="JCK372" s="678"/>
      <c r="JCL372" s="678"/>
      <c r="JCM372" s="678"/>
      <c r="JCN372" s="678"/>
      <c r="JCO372" s="678"/>
      <c r="JCP372" s="678"/>
      <c r="JCQ372" s="678"/>
      <c r="JCR372" s="678"/>
      <c r="JCS372" s="678"/>
      <c r="JCT372" s="678"/>
      <c r="JCU372" s="678"/>
      <c r="JCV372" s="678"/>
      <c r="JCW372" s="678"/>
      <c r="JCX372" s="678"/>
      <c r="JCY372" s="678"/>
      <c r="JCZ372" s="678"/>
      <c r="JDA372" s="678"/>
      <c r="JDB372" s="678"/>
      <c r="JDC372" s="678"/>
      <c r="JDD372" s="678"/>
      <c r="JDE372" s="678"/>
      <c r="JDF372" s="678"/>
      <c r="JDG372" s="678"/>
      <c r="JDH372" s="678"/>
      <c r="JDI372" s="678"/>
      <c r="JDJ372" s="678"/>
      <c r="JDK372" s="678"/>
      <c r="JDL372" s="678"/>
      <c r="JDM372" s="678"/>
      <c r="JDN372" s="678"/>
      <c r="JDO372" s="678"/>
      <c r="JDP372" s="678"/>
      <c r="JDQ372" s="678"/>
      <c r="JDR372" s="678"/>
      <c r="JDS372" s="678"/>
      <c r="JDT372" s="678"/>
      <c r="JDU372" s="678"/>
      <c r="JDV372" s="678"/>
      <c r="JDW372" s="678"/>
      <c r="JDX372" s="678"/>
      <c r="JDY372" s="678"/>
      <c r="JDZ372" s="678"/>
      <c r="JEA372" s="678"/>
      <c r="JEB372" s="678"/>
      <c r="JEC372" s="678"/>
      <c r="JED372" s="678"/>
      <c r="JEE372" s="678"/>
      <c r="JEF372" s="678"/>
      <c r="JEG372" s="678"/>
      <c r="JEH372" s="678"/>
      <c r="JEI372" s="678"/>
      <c r="JEJ372" s="678"/>
      <c r="JEK372" s="678"/>
      <c r="JEL372" s="678"/>
      <c r="JEM372" s="678"/>
      <c r="JEN372" s="678"/>
      <c r="JEO372" s="678"/>
      <c r="JEP372" s="678"/>
      <c r="JEQ372" s="678"/>
      <c r="JER372" s="678"/>
      <c r="JES372" s="678"/>
      <c r="JET372" s="678"/>
      <c r="JEU372" s="678"/>
      <c r="JEV372" s="678"/>
      <c r="JEW372" s="678"/>
      <c r="JEX372" s="678"/>
      <c r="JEY372" s="678"/>
      <c r="JEZ372" s="678"/>
      <c r="JFA372" s="678"/>
      <c r="JFB372" s="678"/>
      <c r="JFC372" s="678"/>
      <c r="JFD372" s="678"/>
      <c r="JFE372" s="678"/>
      <c r="JFF372" s="678"/>
      <c r="JFG372" s="678"/>
      <c r="JFH372" s="678"/>
      <c r="JFI372" s="678"/>
      <c r="JFJ372" s="678"/>
      <c r="JFK372" s="678"/>
      <c r="JFL372" s="678"/>
      <c r="JFM372" s="678"/>
      <c r="JFN372" s="678"/>
      <c r="JFO372" s="678"/>
      <c r="JFP372" s="678"/>
      <c r="JFQ372" s="678"/>
      <c r="JFR372" s="678"/>
      <c r="JFS372" s="678"/>
      <c r="JFT372" s="678"/>
      <c r="JFU372" s="678"/>
      <c r="JFV372" s="678"/>
      <c r="JFW372" s="678"/>
      <c r="JFX372" s="678"/>
      <c r="JFY372" s="678"/>
      <c r="JFZ372" s="678"/>
      <c r="JGA372" s="678"/>
      <c r="JGB372" s="678"/>
      <c r="JGC372" s="678"/>
      <c r="JGD372" s="678"/>
      <c r="JGE372" s="678"/>
      <c r="JGF372" s="678"/>
      <c r="JGG372" s="678"/>
      <c r="JGH372" s="678"/>
      <c r="JGI372" s="678"/>
      <c r="JGJ372" s="678"/>
      <c r="JGK372" s="678"/>
      <c r="JGL372" s="678"/>
      <c r="JGM372" s="678"/>
      <c r="JGN372" s="678"/>
      <c r="JGO372" s="678"/>
      <c r="JGP372" s="678"/>
      <c r="JGQ372" s="678"/>
      <c r="JGR372" s="678"/>
      <c r="JGS372" s="678"/>
      <c r="JGT372" s="678"/>
      <c r="JGU372" s="678"/>
      <c r="JGV372" s="678"/>
      <c r="JGW372" s="678"/>
      <c r="JGX372" s="678"/>
      <c r="JGY372" s="678"/>
      <c r="JGZ372" s="678"/>
      <c r="JHA372" s="678"/>
      <c r="JHB372" s="678"/>
      <c r="JHC372" s="678"/>
      <c r="JHD372" s="678"/>
      <c r="JHE372" s="678"/>
      <c r="JHF372" s="678"/>
      <c r="JHG372" s="678"/>
      <c r="JHH372" s="678"/>
      <c r="JHI372" s="678"/>
      <c r="JHJ372" s="678"/>
      <c r="JHK372" s="678"/>
      <c r="JHL372" s="678"/>
      <c r="JHM372" s="678"/>
      <c r="JHN372" s="678"/>
      <c r="JHO372" s="678"/>
      <c r="JHP372" s="678"/>
      <c r="JHQ372" s="678"/>
      <c r="JHR372" s="678"/>
      <c r="JHS372" s="678"/>
      <c r="JHT372" s="678"/>
      <c r="JHU372" s="678"/>
      <c r="JHV372" s="678"/>
      <c r="JHW372" s="678"/>
      <c r="JHX372" s="678"/>
      <c r="JHY372" s="678"/>
      <c r="JHZ372" s="678"/>
      <c r="JIA372" s="678"/>
      <c r="JIB372" s="678"/>
      <c r="JIC372" s="678"/>
      <c r="JID372" s="678"/>
      <c r="JIE372" s="678"/>
      <c r="JIF372" s="678"/>
      <c r="JIG372" s="678"/>
      <c r="JIH372" s="678"/>
      <c r="JII372" s="678"/>
      <c r="JIJ372" s="678"/>
      <c r="JIK372" s="678"/>
      <c r="JIL372" s="678"/>
      <c r="JIM372" s="678"/>
      <c r="JIN372" s="678"/>
      <c r="JIO372" s="678"/>
      <c r="JIP372" s="678"/>
      <c r="JIQ372" s="678"/>
      <c r="JIR372" s="678"/>
      <c r="JIS372" s="678"/>
      <c r="JIT372" s="678"/>
      <c r="JIU372" s="678"/>
      <c r="JIV372" s="678"/>
      <c r="JIW372" s="678"/>
      <c r="JIX372" s="678"/>
      <c r="JIY372" s="678"/>
      <c r="JIZ372" s="678"/>
      <c r="JJA372" s="678"/>
      <c r="JJB372" s="678"/>
      <c r="JJC372" s="678"/>
      <c r="JJD372" s="678"/>
      <c r="JJE372" s="678"/>
      <c r="JJF372" s="678"/>
      <c r="JJG372" s="678"/>
      <c r="JJH372" s="678"/>
      <c r="JJI372" s="678"/>
      <c r="JJJ372" s="678"/>
      <c r="JJK372" s="678"/>
      <c r="JJL372" s="678"/>
      <c r="JJM372" s="678"/>
      <c r="JJN372" s="678"/>
      <c r="JJO372" s="678"/>
      <c r="JJP372" s="678"/>
      <c r="JJQ372" s="678"/>
      <c r="JJR372" s="678"/>
      <c r="JJS372" s="678"/>
      <c r="JJT372" s="678"/>
      <c r="JJU372" s="678"/>
      <c r="JJV372" s="678"/>
      <c r="JJW372" s="678"/>
      <c r="JJX372" s="678"/>
      <c r="JJY372" s="678"/>
      <c r="JJZ372" s="678"/>
      <c r="JKA372" s="678"/>
      <c r="JKB372" s="678"/>
      <c r="JKC372" s="678"/>
      <c r="JKD372" s="678"/>
      <c r="JKE372" s="678"/>
      <c r="JKF372" s="678"/>
      <c r="JKG372" s="678"/>
      <c r="JKH372" s="678"/>
      <c r="JKI372" s="678"/>
      <c r="JKJ372" s="678"/>
      <c r="JKK372" s="678"/>
      <c r="JKL372" s="678"/>
      <c r="JKM372" s="678"/>
      <c r="JKN372" s="678"/>
      <c r="JKO372" s="678"/>
      <c r="JKP372" s="678"/>
      <c r="JKQ372" s="678"/>
      <c r="JKR372" s="678"/>
      <c r="JKS372" s="678"/>
      <c r="JKT372" s="678"/>
      <c r="JKU372" s="678"/>
      <c r="JKV372" s="678"/>
      <c r="JKW372" s="678"/>
      <c r="JKX372" s="678"/>
      <c r="JKY372" s="678"/>
      <c r="JKZ372" s="678"/>
      <c r="JLA372" s="678"/>
      <c r="JLB372" s="678"/>
      <c r="JLC372" s="678"/>
      <c r="JLD372" s="678"/>
      <c r="JLE372" s="678"/>
      <c r="JLF372" s="678"/>
      <c r="JLG372" s="678"/>
      <c r="JLH372" s="678"/>
      <c r="JLI372" s="678"/>
      <c r="JLJ372" s="678"/>
      <c r="JLK372" s="678"/>
      <c r="JLL372" s="678"/>
      <c r="JLM372" s="678"/>
      <c r="JLN372" s="678"/>
      <c r="JLO372" s="678"/>
      <c r="JLP372" s="678"/>
      <c r="JLQ372" s="678"/>
      <c r="JLR372" s="678"/>
      <c r="JLS372" s="678"/>
      <c r="JLT372" s="678"/>
      <c r="JLU372" s="678"/>
      <c r="JLV372" s="678"/>
      <c r="JLW372" s="678"/>
      <c r="JLX372" s="678"/>
      <c r="JLY372" s="678"/>
      <c r="JLZ372" s="678"/>
      <c r="JMA372" s="678"/>
      <c r="JMB372" s="678"/>
      <c r="JMC372" s="678"/>
      <c r="JMD372" s="678"/>
      <c r="JME372" s="678"/>
      <c r="JMF372" s="678"/>
      <c r="JMG372" s="678"/>
      <c r="JMH372" s="678"/>
      <c r="JMI372" s="678"/>
      <c r="JMJ372" s="678"/>
      <c r="JMK372" s="678"/>
      <c r="JML372" s="678"/>
      <c r="JMM372" s="678"/>
      <c r="JMN372" s="678"/>
      <c r="JMO372" s="678"/>
      <c r="JMP372" s="678"/>
      <c r="JMQ372" s="678"/>
      <c r="JMR372" s="678"/>
      <c r="JMS372" s="678"/>
      <c r="JMT372" s="678"/>
      <c r="JMU372" s="678"/>
      <c r="JMV372" s="678"/>
      <c r="JMW372" s="678"/>
      <c r="JMX372" s="678"/>
      <c r="JMY372" s="678"/>
      <c r="JMZ372" s="678"/>
      <c r="JNA372" s="678"/>
      <c r="JNB372" s="678"/>
      <c r="JNC372" s="678"/>
      <c r="JND372" s="678"/>
      <c r="JNE372" s="678"/>
      <c r="JNF372" s="678"/>
      <c r="JNG372" s="678"/>
      <c r="JNH372" s="678"/>
      <c r="JNI372" s="678"/>
      <c r="JNJ372" s="678"/>
      <c r="JNK372" s="678"/>
      <c r="JNL372" s="678"/>
      <c r="JNM372" s="678"/>
      <c r="JNN372" s="678"/>
      <c r="JNO372" s="678"/>
      <c r="JNP372" s="678"/>
      <c r="JNQ372" s="678"/>
      <c r="JNR372" s="678"/>
      <c r="JNS372" s="678"/>
      <c r="JNT372" s="678"/>
      <c r="JNU372" s="678"/>
      <c r="JNV372" s="678"/>
      <c r="JNW372" s="678"/>
      <c r="JNX372" s="678"/>
      <c r="JNY372" s="678"/>
      <c r="JNZ372" s="678"/>
      <c r="JOA372" s="678"/>
      <c r="JOB372" s="678"/>
      <c r="JOC372" s="678"/>
      <c r="JOD372" s="678"/>
      <c r="JOE372" s="678"/>
      <c r="JOF372" s="678"/>
      <c r="JOG372" s="678"/>
      <c r="JOH372" s="678"/>
      <c r="JOI372" s="678"/>
      <c r="JOJ372" s="678"/>
      <c r="JOK372" s="678"/>
      <c r="JOL372" s="678"/>
      <c r="JOM372" s="678"/>
      <c r="JON372" s="678"/>
      <c r="JOO372" s="678"/>
      <c r="JOP372" s="678"/>
      <c r="JOQ372" s="678"/>
      <c r="JOR372" s="678"/>
      <c r="JOS372" s="678"/>
      <c r="JOT372" s="678"/>
      <c r="JOU372" s="678"/>
      <c r="JOV372" s="678"/>
      <c r="JOW372" s="678"/>
      <c r="JOX372" s="678"/>
      <c r="JOY372" s="678"/>
      <c r="JOZ372" s="678"/>
      <c r="JPA372" s="678"/>
      <c r="JPB372" s="678"/>
      <c r="JPC372" s="678"/>
      <c r="JPD372" s="678"/>
      <c r="JPE372" s="678"/>
      <c r="JPF372" s="678"/>
      <c r="JPG372" s="678"/>
      <c r="JPH372" s="678"/>
      <c r="JPI372" s="678"/>
      <c r="JPJ372" s="678"/>
      <c r="JPK372" s="678"/>
      <c r="JPL372" s="678"/>
      <c r="JPM372" s="678"/>
      <c r="JPN372" s="678"/>
      <c r="JPO372" s="678"/>
      <c r="JPP372" s="678"/>
      <c r="JPQ372" s="678"/>
      <c r="JPR372" s="678"/>
      <c r="JPS372" s="678"/>
      <c r="JPT372" s="678"/>
      <c r="JPU372" s="678"/>
      <c r="JPV372" s="678"/>
      <c r="JPW372" s="678"/>
      <c r="JPX372" s="678"/>
      <c r="JPY372" s="678"/>
      <c r="JPZ372" s="678"/>
      <c r="JQA372" s="678"/>
      <c r="JQB372" s="678"/>
      <c r="JQC372" s="678"/>
      <c r="JQD372" s="678"/>
      <c r="JQE372" s="678"/>
      <c r="JQF372" s="678"/>
      <c r="JQG372" s="678"/>
      <c r="JQH372" s="678"/>
      <c r="JQI372" s="678"/>
      <c r="JQJ372" s="678"/>
      <c r="JQK372" s="678"/>
      <c r="JQL372" s="678"/>
      <c r="JQM372" s="678"/>
      <c r="JQN372" s="678"/>
      <c r="JQO372" s="678"/>
      <c r="JQP372" s="678"/>
      <c r="JQQ372" s="678"/>
      <c r="JQR372" s="678"/>
      <c r="JQS372" s="678"/>
      <c r="JQT372" s="678"/>
      <c r="JQU372" s="678"/>
      <c r="JQV372" s="678"/>
      <c r="JQW372" s="678"/>
      <c r="JQX372" s="678"/>
      <c r="JQY372" s="678"/>
      <c r="JQZ372" s="678"/>
      <c r="JRA372" s="678"/>
      <c r="JRB372" s="678"/>
      <c r="JRC372" s="678"/>
      <c r="JRD372" s="678"/>
      <c r="JRE372" s="678"/>
      <c r="JRF372" s="678"/>
      <c r="JRG372" s="678"/>
      <c r="JRH372" s="678"/>
      <c r="JRI372" s="678"/>
      <c r="JRJ372" s="678"/>
      <c r="JRK372" s="678"/>
      <c r="JRL372" s="678"/>
      <c r="JRM372" s="678"/>
      <c r="JRN372" s="678"/>
      <c r="JRO372" s="678"/>
      <c r="JRP372" s="678"/>
      <c r="JRQ372" s="678"/>
      <c r="JRR372" s="678"/>
      <c r="JRS372" s="678"/>
      <c r="JRT372" s="678"/>
      <c r="JRU372" s="678"/>
      <c r="JRV372" s="678"/>
      <c r="JRW372" s="678"/>
      <c r="JRX372" s="678"/>
      <c r="JRY372" s="678"/>
      <c r="JRZ372" s="678"/>
      <c r="JSA372" s="678"/>
      <c r="JSB372" s="678"/>
      <c r="JSC372" s="678"/>
      <c r="JSD372" s="678"/>
      <c r="JSE372" s="678"/>
      <c r="JSF372" s="678"/>
      <c r="JSG372" s="678"/>
      <c r="JSH372" s="678"/>
      <c r="JSI372" s="678"/>
      <c r="JSJ372" s="678"/>
      <c r="JSK372" s="678"/>
      <c r="JSL372" s="678"/>
      <c r="JSM372" s="678"/>
      <c r="JSN372" s="678"/>
      <c r="JSO372" s="678"/>
      <c r="JSP372" s="678"/>
      <c r="JSQ372" s="678"/>
      <c r="JSR372" s="678"/>
      <c r="JSS372" s="678"/>
      <c r="JST372" s="678"/>
      <c r="JSU372" s="678"/>
      <c r="JSV372" s="678"/>
      <c r="JSW372" s="678"/>
      <c r="JSX372" s="678"/>
      <c r="JSY372" s="678"/>
      <c r="JSZ372" s="678"/>
      <c r="JTA372" s="678"/>
      <c r="JTB372" s="678"/>
      <c r="JTC372" s="678"/>
      <c r="JTD372" s="678"/>
      <c r="JTE372" s="678"/>
      <c r="JTF372" s="678"/>
      <c r="JTG372" s="678"/>
      <c r="JTH372" s="678"/>
      <c r="JTI372" s="678"/>
      <c r="JTJ372" s="678"/>
      <c r="JTK372" s="678"/>
      <c r="JTL372" s="678"/>
      <c r="JTM372" s="678"/>
      <c r="JTN372" s="678"/>
      <c r="JTO372" s="678"/>
      <c r="JTP372" s="678"/>
      <c r="JTQ372" s="678"/>
      <c r="JTR372" s="678"/>
      <c r="JTS372" s="678"/>
      <c r="JTT372" s="678"/>
      <c r="JTU372" s="678"/>
      <c r="JTV372" s="678"/>
      <c r="JTW372" s="678"/>
      <c r="JTX372" s="678"/>
      <c r="JTY372" s="678"/>
      <c r="JTZ372" s="678"/>
      <c r="JUA372" s="678"/>
      <c r="JUB372" s="678"/>
      <c r="JUC372" s="678"/>
      <c r="JUD372" s="678"/>
      <c r="JUE372" s="678"/>
      <c r="JUF372" s="678"/>
      <c r="JUG372" s="678"/>
      <c r="JUH372" s="678"/>
      <c r="JUI372" s="678"/>
      <c r="JUJ372" s="678"/>
      <c r="JUK372" s="678"/>
      <c r="JUL372" s="678"/>
      <c r="JUM372" s="678"/>
      <c r="JUN372" s="678"/>
      <c r="JUO372" s="678"/>
      <c r="JUP372" s="678"/>
      <c r="JUQ372" s="678"/>
      <c r="JUR372" s="678"/>
      <c r="JUS372" s="678"/>
      <c r="JUT372" s="678"/>
      <c r="JUU372" s="678"/>
      <c r="JUV372" s="678"/>
      <c r="JUW372" s="678"/>
      <c r="JUX372" s="678"/>
      <c r="JUY372" s="678"/>
      <c r="JUZ372" s="678"/>
      <c r="JVA372" s="678"/>
      <c r="JVB372" s="678"/>
      <c r="JVC372" s="678"/>
      <c r="JVD372" s="678"/>
      <c r="JVE372" s="678"/>
      <c r="JVF372" s="678"/>
      <c r="JVG372" s="678"/>
      <c r="JVH372" s="678"/>
      <c r="JVI372" s="678"/>
      <c r="JVJ372" s="678"/>
      <c r="JVK372" s="678"/>
      <c r="JVL372" s="678"/>
      <c r="JVM372" s="678"/>
      <c r="JVN372" s="678"/>
      <c r="JVO372" s="678"/>
      <c r="JVP372" s="678"/>
      <c r="JVQ372" s="678"/>
      <c r="JVR372" s="678"/>
      <c r="JVS372" s="678"/>
      <c r="JVT372" s="678"/>
      <c r="JVU372" s="678"/>
      <c r="JVV372" s="678"/>
      <c r="JVW372" s="678"/>
      <c r="JVX372" s="678"/>
      <c r="JVY372" s="678"/>
      <c r="JVZ372" s="678"/>
      <c r="JWA372" s="678"/>
      <c r="JWB372" s="678"/>
      <c r="JWC372" s="678"/>
      <c r="JWD372" s="678"/>
      <c r="JWE372" s="678"/>
      <c r="JWF372" s="678"/>
      <c r="JWG372" s="678"/>
      <c r="JWH372" s="678"/>
      <c r="JWI372" s="678"/>
      <c r="JWJ372" s="678"/>
      <c r="JWK372" s="678"/>
      <c r="JWL372" s="678"/>
      <c r="JWM372" s="678"/>
      <c r="JWN372" s="678"/>
      <c r="JWO372" s="678"/>
      <c r="JWP372" s="678"/>
      <c r="JWQ372" s="678"/>
      <c r="JWR372" s="678"/>
      <c r="JWS372" s="678"/>
      <c r="JWT372" s="678"/>
      <c r="JWU372" s="678"/>
      <c r="JWV372" s="678"/>
      <c r="JWW372" s="678"/>
      <c r="JWX372" s="678"/>
      <c r="JWY372" s="678"/>
      <c r="JWZ372" s="678"/>
      <c r="JXA372" s="678"/>
      <c r="JXB372" s="678"/>
      <c r="JXC372" s="678"/>
      <c r="JXD372" s="678"/>
      <c r="JXE372" s="678"/>
      <c r="JXF372" s="678"/>
      <c r="JXG372" s="678"/>
      <c r="JXH372" s="678"/>
      <c r="JXI372" s="678"/>
      <c r="JXJ372" s="678"/>
      <c r="JXK372" s="678"/>
      <c r="JXL372" s="678"/>
      <c r="JXM372" s="678"/>
      <c r="JXN372" s="678"/>
      <c r="JXO372" s="678"/>
      <c r="JXP372" s="678"/>
      <c r="JXQ372" s="678"/>
      <c r="JXR372" s="678"/>
      <c r="JXS372" s="678"/>
      <c r="JXT372" s="678"/>
      <c r="JXU372" s="678"/>
      <c r="JXV372" s="678"/>
      <c r="JXW372" s="678"/>
      <c r="JXX372" s="678"/>
      <c r="JXY372" s="678"/>
      <c r="JXZ372" s="678"/>
      <c r="JYA372" s="678"/>
      <c r="JYB372" s="678"/>
      <c r="JYC372" s="678"/>
      <c r="JYD372" s="678"/>
      <c r="JYE372" s="678"/>
      <c r="JYF372" s="678"/>
      <c r="JYG372" s="678"/>
      <c r="JYH372" s="678"/>
      <c r="JYI372" s="678"/>
      <c r="JYJ372" s="678"/>
      <c r="JYK372" s="678"/>
      <c r="JYL372" s="678"/>
      <c r="JYM372" s="678"/>
      <c r="JYN372" s="678"/>
      <c r="JYO372" s="678"/>
      <c r="JYP372" s="678"/>
      <c r="JYQ372" s="678"/>
      <c r="JYR372" s="678"/>
      <c r="JYS372" s="678"/>
      <c r="JYT372" s="678"/>
      <c r="JYU372" s="678"/>
      <c r="JYV372" s="678"/>
      <c r="JYW372" s="678"/>
      <c r="JYX372" s="678"/>
      <c r="JYY372" s="678"/>
      <c r="JYZ372" s="678"/>
      <c r="JZA372" s="678"/>
      <c r="JZB372" s="678"/>
      <c r="JZC372" s="678"/>
      <c r="JZD372" s="678"/>
      <c r="JZE372" s="678"/>
      <c r="JZF372" s="678"/>
      <c r="JZG372" s="678"/>
      <c r="JZH372" s="678"/>
      <c r="JZI372" s="678"/>
      <c r="JZJ372" s="678"/>
      <c r="JZK372" s="678"/>
      <c r="JZL372" s="678"/>
      <c r="JZM372" s="678"/>
      <c r="JZN372" s="678"/>
      <c r="JZO372" s="678"/>
      <c r="JZP372" s="678"/>
      <c r="JZQ372" s="678"/>
      <c r="JZR372" s="678"/>
      <c r="JZS372" s="678"/>
      <c r="JZT372" s="678"/>
      <c r="JZU372" s="678"/>
      <c r="JZV372" s="678"/>
      <c r="JZW372" s="678"/>
      <c r="JZX372" s="678"/>
      <c r="JZY372" s="678"/>
      <c r="JZZ372" s="678"/>
      <c r="KAA372" s="678"/>
      <c r="KAB372" s="678"/>
      <c r="KAC372" s="678"/>
      <c r="KAD372" s="678"/>
      <c r="KAE372" s="678"/>
      <c r="KAF372" s="678"/>
      <c r="KAG372" s="678"/>
      <c r="KAH372" s="678"/>
      <c r="KAI372" s="678"/>
      <c r="KAJ372" s="678"/>
      <c r="KAK372" s="678"/>
      <c r="KAL372" s="678"/>
      <c r="KAM372" s="678"/>
      <c r="KAN372" s="678"/>
      <c r="KAO372" s="678"/>
      <c r="KAP372" s="678"/>
      <c r="KAQ372" s="678"/>
      <c r="KAR372" s="678"/>
      <c r="KAS372" s="678"/>
      <c r="KAT372" s="678"/>
      <c r="KAU372" s="678"/>
      <c r="KAV372" s="678"/>
      <c r="KAW372" s="678"/>
      <c r="KAX372" s="678"/>
      <c r="KAY372" s="678"/>
      <c r="KAZ372" s="678"/>
      <c r="KBA372" s="678"/>
      <c r="KBB372" s="678"/>
      <c r="KBC372" s="678"/>
      <c r="KBD372" s="678"/>
      <c r="KBE372" s="678"/>
      <c r="KBF372" s="678"/>
      <c r="KBG372" s="678"/>
      <c r="KBH372" s="678"/>
      <c r="KBI372" s="678"/>
      <c r="KBJ372" s="678"/>
      <c r="KBK372" s="678"/>
      <c r="KBL372" s="678"/>
      <c r="KBM372" s="678"/>
      <c r="KBN372" s="678"/>
      <c r="KBO372" s="678"/>
      <c r="KBP372" s="678"/>
      <c r="KBQ372" s="678"/>
      <c r="KBR372" s="678"/>
      <c r="KBS372" s="678"/>
      <c r="KBT372" s="678"/>
      <c r="KBU372" s="678"/>
      <c r="KBV372" s="678"/>
      <c r="KBW372" s="678"/>
      <c r="KBX372" s="678"/>
      <c r="KBY372" s="678"/>
      <c r="KBZ372" s="678"/>
      <c r="KCA372" s="678"/>
      <c r="KCB372" s="678"/>
      <c r="KCC372" s="678"/>
      <c r="KCD372" s="678"/>
      <c r="KCE372" s="678"/>
      <c r="KCF372" s="678"/>
      <c r="KCG372" s="678"/>
      <c r="KCH372" s="678"/>
      <c r="KCI372" s="678"/>
      <c r="KCJ372" s="678"/>
      <c r="KCK372" s="678"/>
      <c r="KCL372" s="678"/>
      <c r="KCM372" s="678"/>
      <c r="KCN372" s="678"/>
      <c r="KCO372" s="678"/>
      <c r="KCP372" s="678"/>
      <c r="KCQ372" s="678"/>
      <c r="KCR372" s="678"/>
      <c r="KCS372" s="678"/>
      <c r="KCT372" s="678"/>
      <c r="KCU372" s="678"/>
      <c r="KCV372" s="678"/>
      <c r="KCW372" s="678"/>
      <c r="KCX372" s="678"/>
      <c r="KCY372" s="678"/>
      <c r="KCZ372" s="678"/>
      <c r="KDA372" s="678"/>
      <c r="KDB372" s="678"/>
      <c r="KDC372" s="678"/>
      <c r="KDD372" s="678"/>
      <c r="KDE372" s="678"/>
      <c r="KDF372" s="678"/>
      <c r="KDG372" s="678"/>
      <c r="KDH372" s="678"/>
      <c r="KDI372" s="678"/>
      <c r="KDJ372" s="678"/>
      <c r="KDK372" s="678"/>
      <c r="KDL372" s="678"/>
      <c r="KDM372" s="678"/>
      <c r="KDN372" s="678"/>
      <c r="KDO372" s="678"/>
      <c r="KDP372" s="678"/>
      <c r="KDQ372" s="678"/>
      <c r="KDR372" s="678"/>
      <c r="KDS372" s="678"/>
      <c r="KDT372" s="678"/>
      <c r="KDU372" s="678"/>
      <c r="KDV372" s="678"/>
      <c r="KDW372" s="678"/>
      <c r="KDX372" s="678"/>
      <c r="KDY372" s="678"/>
      <c r="KDZ372" s="678"/>
      <c r="KEA372" s="678"/>
      <c r="KEB372" s="678"/>
      <c r="KEC372" s="678"/>
      <c r="KED372" s="678"/>
      <c r="KEE372" s="678"/>
      <c r="KEF372" s="678"/>
      <c r="KEG372" s="678"/>
      <c r="KEH372" s="678"/>
      <c r="KEI372" s="678"/>
      <c r="KEJ372" s="678"/>
      <c r="KEK372" s="678"/>
      <c r="KEL372" s="678"/>
      <c r="KEM372" s="678"/>
      <c r="KEN372" s="678"/>
      <c r="KEO372" s="678"/>
      <c r="KEP372" s="678"/>
      <c r="KEQ372" s="678"/>
      <c r="KER372" s="678"/>
      <c r="KES372" s="678"/>
      <c r="KET372" s="678"/>
      <c r="KEU372" s="678"/>
      <c r="KEV372" s="678"/>
      <c r="KEW372" s="678"/>
      <c r="KEX372" s="678"/>
      <c r="KEY372" s="678"/>
      <c r="KEZ372" s="678"/>
      <c r="KFA372" s="678"/>
      <c r="KFB372" s="678"/>
      <c r="KFC372" s="678"/>
      <c r="KFD372" s="678"/>
      <c r="KFE372" s="678"/>
      <c r="KFF372" s="678"/>
      <c r="KFG372" s="678"/>
      <c r="KFH372" s="678"/>
      <c r="KFI372" s="678"/>
      <c r="KFJ372" s="678"/>
      <c r="KFK372" s="678"/>
      <c r="KFL372" s="678"/>
      <c r="KFM372" s="678"/>
      <c r="KFN372" s="678"/>
      <c r="KFO372" s="678"/>
      <c r="KFP372" s="678"/>
      <c r="KFQ372" s="678"/>
      <c r="KFR372" s="678"/>
      <c r="KFS372" s="678"/>
      <c r="KFT372" s="678"/>
      <c r="KFU372" s="678"/>
      <c r="KFV372" s="678"/>
      <c r="KFW372" s="678"/>
      <c r="KFX372" s="678"/>
      <c r="KFY372" s="678"/>
      <c r="KFZ372" s="678"/>
      <c r="KGA372" s="678"/>
      <c r="KGB372" s="678"/>
      <c r="KGC372" s="678"/>
      <c r="KGD372" s="678"/>
      <c r="KGE372" s="678"/>
      <c r="KGF372" s="678"/>
      <c r="KGG372" s="678"/>
      <c r="KGH372" s="678"/>
      <c r="KGI372" s="678"/>
      <c r="KGJ372" s="678"/>
      <c r="KGK372" s="678"/>
      <c r="KGL372" s="678"/>
      <c r="KGM372" s="678"/>
      <c r="KGN372" s="678"/>
      <c r="KGO372" s="678"/>
      <c r="KGP372" s="678"/>
      <c r="KGQ372" s="678"/>
      <c r="KGR372" s="678"/>
      <c r="KGS372" s="678"/>
      <c r="KGT372" s="678"/>
      <c r="KGU372" s="678"/>
      <c r="KGV372" s="678"/>
      <c r="KGW372" s="678"/>
      <c r="KGX372" s="678"/>
      <c r="KGY372" s="678"/>
      <c r="KGZ372" s="678"/>
      <c r="KHA372" s="678"/>
      <c r="KHB372" s="678"/>
      <c r="KHC372" s="678"/>
      <c r="KHD372" s="678"/>
      <c r="KHE372" s="678"/>
      <c r="KHF372" s="678"/>
      <c r="KHG372" s="678"/>
      <c r="KHH372" s="678"/>
      <c r="KHI372" s="678"/>
      <c r="KHJ372" s="678"/>
      <c r="KHK372" s="678"/>
      <c r="KHL372" s="678"/>
      <c r="KHM372" s="678"/>
      <c r="KHN372" s="678"/>
      <c r="KHO372" s="678"/>
      <c r="KHP372" s="678"/>
      <c r="KHQ372" s="678"/>
      <c r="KHR372" s="678"/>
      <c r="KHS372" s="678"/>
      <c r="KHT372" s="678"/>
      <c r="KHU372" s="678"/>
      <c r="KHV372" s="678"/>
      <c r="KHW372" s="678"/>
      <c r="KHX372" s="678"/>
      <c r="KHY372" s="678"/>
      <c r="KHZ372" s="678"/>
      <c r="KIA372" s="678"/>
      <c r="KIB372" s="678"/>
      <c r="KIC372" s="678"/>
      <c r="KID372" s="678"/>
      <c r="KIE372" s="678"/>
      <c r="KIF372" s="678"/>
      <c r="KIG372" s="678"/>
      <c r="KIH372" s="678"/>
      <c r="KII372" s="678"/>
      <c r="KIJ372" s="678"/>
      <c r="KIK372" s="678"/>
      <c r="KIL372" s="678"/>
      <c r="KIM372" s="678"/>
      <c r="KIN372" s="678"/>
      <c r="KIO372" s="678"/>
      <c r="KIP372" s="678"/>
      <c r="KIQ372" s="678"/>
      <c r="KIR372" s="678"/>
      <c r="KIS372" s="678"/>
      <c r="KIT372" s="678"/>
      <c r="KIU372" s="678"/>
      <c r="KIV372" s="678"/>
      <c r="KIW372" s="678"/>
      <c r="KIX372" s="678"/>
      <c r="KIY372" s="678"/>
      <c r="KIZ372" s="678"/>
      <c r="KJA372" s="678"/>
      <c r="KJB372" s="678"/>
      <c r="KJC372" s="678"/>
      <c r="KJD372" s="678"/>
      <c r="KJE372" s="678"/>
      <c r="KJF372" s="678"/>
      <c r="KJG372" s="678"/>
      <c r="KJH372" s="678"/>
      <c r="KJI372" s="678"/>
      <c r="KJJ372" s="678"/>
      <c r="KJK372" s="678"/>
      <c r="KJL372" s="678"/>
      <c r="KJM372" s="678"/>
      <c r="KJN372" s="678"/>
      <c r="KJO372" s="678"/>
      <c r="KJP372" s="678"/>
      <c r="KJQ372" s="678"/>
      <c r="KJR372" s="678"/>
      <c r="KJS372" s="678"/>
      <c r="KJT372" s="678"/>
      <c r="KJU372" s="678"/>
      <c r="KJV372" s="678"/>
      <c r="KJW372" s="678"/>
      <c r="KJX372" s="678"/>
      <c r="KJY372" s="678"/>
      <c r="KJZ372" s="678"/>
      <c r="KKA372" s="678"/>
      <c r="KKB372" s="678"/>
      <c r="KKC372" s="678"/>
      <c r="KKD372" s="678"/>
      <c r="KKE372" s="678"/>
      <c r="KKF372" s="678"/>
      <c r="KKG372" s="678"/>
      <c r="KKH372" s="678"/>
      <c r="KKI372" s="678"/>
      <c r="KKJ372" s="678"/>
      <c r="KKK372" s="678"/>
      <c r="KKL372" s="678"/>
      <c r="KKM372" s="678"/>
      <c r="KKN372" s="678"/>
      <c r="KKO372" s="678"/>
      <c r="KKP372" s="678"/>
      <c r="KKQ372" s="678"/>
      <c r="KKR372" s="678"/>
      <c r="KKS372" s="678"/>
      <c r="KKT372" s="678"/>
      <c r="KKU372" s="678"/>
      <c r="KKV372" s="678"/>
      <c r="KKW372" s="678"/>
      <c r="KKX372" s="678"/>
      <c r="KKY372" s="678"/>
      <c r="KKZ372" s="678"/>
      <c r="KLA372" s="678"/>
      <c r="KLB372" s="678"/>
      <c r="KLC372" s="678"/>
      <c r="KLD372" s="678"/>
      <c r="KLE372" s="678"/>
      <c r="KLF372" s="678"/>
      <c r="KLG372" s="678"/>
      <c r="KLH372" s="678"/>
      <c r="KLI372" s="678"/>
      <c r="KLJ372" s="678"/>
      <c r="KLK372" s="678"/>
      <c r="KLL372" s="678"/>
      <c r="KLM372" s="678"/>
      <c r="KLN372" s="678"/>
      <c r="KLO372" s="678"/>
      <c r="KLP372" s="678"/>
      <c r="KLQ372" s="678"/>
      <c r="KLR372" s="678"/>
      <c r="KLS372" s="678"/>
      <c r="KLT372" s="678"/>
      <c r="KLU372" s="678"/>
      <c r="KLV372" s="678"/>
      <c r="KLW372" s="678"/>
      <c r="KLX372" s="678"/>
      <c r="KLY372" s="678"/>
      <c r="KLZ372" s="678"/>
      <c r="KMA372" s="678"/>
      <c r="KMB372" s="678"/>
      <c r="KMC372" s="678"/>
      <c r="KMD372" s="678"/>
      <c r="KME372" s="678"/>
      <c r="KMF372" s="678"/>
      <c r="KMG372" s="678"/>
      <c r="KMH372" s="678"/>
      <c r="KMI372" s="678"/>
      <c r="KMJ372" s="678"/>
      <c r="KMK372" s="678"/>
      <c r="KML372" s="678"/>
      <c r="KMM372" s="678"/>
      <c r="KMN372" s="678"/>
      <c r="KMO372" s="678"/>
      <c r="KMP372" s="678"/>
      <c r="KMQ372" s="678"/>
      <c r="KMR372" s="678"/>
      <c r="KMS372" s="678"/>
      <c r="KMT372" s="678"/>
      <c r="KMU372" s="678"/>
      <c r="KMV372" s="678"/>
      <c r="KMW372" s="678"/>
      <c r="KMX372" s="678"/>
      <c r="KMY372" s="678"/>
      <c r="KMZ372" s="678"/>
      <c r="KNA372" s="678"/>
      <c r="KNB372" s="678"/>
      <c r="KNC372" s="678"/>
      <c r="KND372" s="678"/>
      <c r="KNE372" s="678"/>
      <c r="KNF372" s="678"/>
      <c r="KNG372" s="678"/>
      <c r="KNH372" s="678"/>
      <c r="KNI372" s="678"/>
      <c r="KNJ372" s="678"/>
      <c r="KNK372" s="678"/>
      <c r="KNL372" s="678"/>
      <c r="KNM372" s="678"/>
      <c r="KNN372" s="678"/>
      <c r="KNO372" s="678"/>
      <c r="KNP372" s="678"/>
      <c r="KNQ372" s="678"/>
      <c r="KNR372" s="678"/>
      <c r="KNS372" s="678"/>
      <c r="KNT372" s="678"/>
      <c r="KNU372" s="678"/>
      <c r="KNV372" s="678"/>
      <c r="KNW372" s="678"/>
      <c r="KNX372" s="678"/>
      <c r="KNY372" s="678"/>
      <c r="KNZ372" s="678"/>
      <c r="KOA372" s="678"/>
      <c r="KOB372" s="678"/>
      <c r="KOC372" s="678"/>
      <c r="KOD372" s="678"/>
      <c r="KOE372" s="678"/>
      <c r="KOF372" s="678"/>
      <c r="KOG372" s="678"/>
      <c r="KOH372" s="678"/>
      <c r="KOI372" s="678"/>
      <c r="KOJ372" s="678"/>
      <c r="KOK372" s="678"/>
      <c r="KOL372" s="678"/>
      <c r="KOM372" s="678"/>
      <c r="KON372" s="678"/>
      <c r="KOO372" s="678"/>
      <c r="KOP372" s="678"/>
      <c r="KOQ372" s="678"/>
      <c r="KOR372" s="678"/>
      <c r="KOS372" s="678"/>
      <c r="KOT372" s="678"/>
      <c r="KOU372" s="678"/>
      <c r="KOV372" s="678"/>
      <c r="KOW372" s="678"/>
      <c r="KOX372" s="678"/>
      <c r="KOY372" s="678"/>
      <c r="KOZ372" s="678"/>
      <c r="KPA372" s="678"/>
      <c r="KPB372" s="678"/>
      <c r="KPC372" s="678"/>
      <c r="KPD372" s="678"/>
      <c r="KPE372" s="678"/>
      <c r="KPF372" s="678"/>
      <c r="KPG372" s="678"/>
      <c r="KPH372" s="678"/>
      <c r="KPI372" s="678"/>
      <c r="KPJ372" s="678"/>
      <c r="KPK372" s="678"/>
      <c r="KPL372" s="678"/>
      <c r="KPM372" s="678"/>
      <c r="KPN372" s="678"/>
      <c r="KPO372" s="678"/>
      <c r="KPP372" s="678"/>
      <c r="KPQ372" s="678"/>
      <c r="KPR372" s="678"/>
      <c r="KPS372" s="678"/>
      <c r="KPT372" s="678"/>
      <c r="KPU372" s="678"/>
      <c r="KPV372" s="678"/>
      <c r="KPW372" s="678"/>
      <c r="KPX372" s="678"/>
      <c r="KPY372" s="678"/>
      <c r="KPZ372" s="678"/>
      <c r="KQA372" s="678"/>
      <c r="KQB372" s="678"/>
      <c r="KQC372" s="678"/>
      <c r="KQD372" s="678"/>
      <c r="KQE372" s="678"/>
      <c r="KQF372" s="678"/>
      <c r="KQG372" s="678"/>
      <c r="KQH372" s="678"/>
      <c r="KQI372" s="678"/>
      <c r="KQJ372" s="678"/>
      <c r="KQK372" s="678"/>
      <c r="KQL372" s="678"/>
      <c r="KQM372" s="678"/>
      <c r="KQN372" s="678"/>
      <c r="KQO372" s="678"/>
      <c r="KQP372" s="678"/>
      <c r="KQQ372" s="678"/>
      <c r="KQR372" s="678"/>
      <c r="KQS372" s="678"/>
      <c r="KQT372" s="678"/>
      <c r="KQU372" s="678"/>
      <c r="KQV372" s="678"/>
      <c r="KQW372" s="678"/>
      <c r="KQX372" s="678"/>
      <c r="KQY372" s="678"/>
      <c r="KQZ372" s="678"/>
      <c r="KRA372" s="678"/>
      <c r="KRB372" s="678"/>
      <c r="KRC372" s="678"/>
      <c r="KRD372" s="678"/>
      <c r="KRE372" s="678"/>
      <c r="KRF372" s="678"/>
      <c r="KRG372" s="678"/>
      <c r="KRH372" s="678"/>
      <c r="KRI372" s="678"/>
      <c r="KRJ372" s="678"/>
      <c r="KRK372" s="678"/>
      <c r="KRL372" s="678"/>
      <c r="KRM372" s="678"/>
      <c r="KRN372" s="678"/>
      <c r="KRO372" s="678"/>
      <c r="KRP372" s="678"/>
      <c r="KRQ372" s="678"/>
      <c r="KRR372" s="678"/>
      <c r="KRS372" s="678"/>
      <c r="KRT372" s="678"/>
      <c r="KRU372" s="678"/>
      <c r="KRV372" s="678"/>
      <c r="KRW372" s="678"/>
      <c r="KRX372" s="678"/>
      <c r="KRY372" s="678"/>
      <c r="KRZ372" s="678"/>
      <c r="KSA372" s="678"/>
      <c r="KSB372" s="678"/>
      <c r="KSC372" s="678"/>
      <c r="KSD372" s="678"/>
      <c r="KSE372" s="678"/>
      <c r="KSF372" s="678"/>
      <c r="KSG372" s="678"/>
      <c r="KSH372" s="678"/>
      <c r="KSI372" s="678"/>
      <c r="KSJ372" s="678"/>
      <c r="KSK372" s="678"/>
      <c r="KSL372" s="678"/>
      <c r="KSM372" s="678"/>
      <c r="KSN372" s="678"/>
      <c r="KSO372" s="678"/>
      <c r="KSP372" s="678"/>
      <c r="KSQ372" s="678"/>
      <c r="KSR372" s="678"/>
      <c r="KSS372" s="678"/>
      <c r="KST372" s="678"/>
      <c r="KSU372" s="678"/>
      <c r="KSV372" s="678"/>
      <c r="KSW372" s="678"/>
      <c r="KSX372" s="678"/>
      <c r="KSY372" s="678"/>
      <c r="KSZ372" s="678"/>
      <c r="KTA372" s="678"/>
      <c r="KTB372" s="678"/>
      <c r="KTC372" s="678"/>
      <c r="KTD372" s="678"/>
      <c r="KTE372" s="678"/>
      <c r="KTF372" s="678"/>
      <c r="KTG372" s="678"/>
      <c r="KTH372" s="678"/>
      <c r="KTI372" s="678"/>
      <c r="KTJ372" s="678"/>
      <c r="KTK372" s="678"/>
      <c r="KTL372" s="678"/>
      <c r="KTM372" s="678"/>
      <c r="KTN372" s="678"/>
      <c r="KTO372" s="678"/>
      <c r="KTP372" s="678"/>
      <c r="KTQ372" s="678"/>
      <c r="KTR372" s="678"/>
      <c r="KTS372" s="678"/>
      <c r="KTT372" s="678"/>
      <c r="KTU372" s="678"/>
      <c r="KTV372" s="678"/>
      <c r="KTW372" s="678"/>
      <c r="KTX372" s="678"/>
      <c r="KTY372" s="678"/>
      <c r="KTZ372" s="678"/>
      <c r="KUA372" s="678"/>
      <c r="KUB372" s="678"/>
      <c r="KUC372" s="678"/>
      <c r="KUD372" s="678"/>
      <c r="KUE372" s="678"/>
      <c r="KUF372" s="678"/>
      <c r="KUG372" s="678"/>
      <c r="KUH372" s="678"/>
      <c r="KUI372" s="678"/>
      <c r="KUJ372" s="678"/>
      <c r="KUK372" s="678"/>
      <c r="KUL372" s="678"/>
      <c r="KUM372" s="678"/>
      <c r="KUN372" s="678"/>
      <c r="KUO372" s="678"/>
      <c r="KUP372" s="678"/>
      <c r="KUQ372" s="678"/>
      <c r="KUR372" s="678"/>
      <c r="KUS372" s="678"/>
      <c r="KUT372" s="678"/>
      <c r="KUU372" s="678"/>
      <c r="KUV372" s="678"/>
      <c r="KUW372" s="678"/>
      <c r="KUX372" s="678"/>
      <c r="KUY372" s="678"/>
      <c r="KUZ372" s="678"/>
      <c r="KVA372" s="678"/>
      <c r="KVB372" s="678"/>
      <c r="KVC372" s="678"/>
      <c r="KVD372" s="678"/>
      <c r="KVE372" s="678"/>
      <c r="KVF372" s="678"/>
      <c r="KVG372" s="678"/>
      <c r="KVH372" s="678"/>
      <c r="KVI372" s="678"/>
      <c r="KVJ372" s="678"/>
      <c r="KVK372" s="678"/>
      <c r="KVL372" s="678"/>
      <c r="KVM372" s="678"/>
      <c r="KVN372" s="678"/>
      <c r="KVO372" s="678"/>
      <c r="KVP372" s="678"/>
      <c r="KVQ372" s="678"/>
      <c r="KVR372" s="678"/>
      <c r="KVS372" s="678"/>
      <c r="KVT372" s="678"/>
      <c r="KVU372" s="678"/>
      <c r="KVV372" s="678"/>
      <c r="KVW372" s="678"/>
      <c r="KVX372" s="678"/>
      <c r="KVY372" s="678"/>
      <c r="KVZ372" s="678"/>
      <c r="KWA372" s="678"/>
      <c r="KWB372" s="678"/>
      <c r="KWC372" s="678"/>
      <c r="KWD372" s="678"/>
      <c r="KWE372" s="678"/>
      <c r="KWF372" s="678"/>
      <c r="KWG372" s="678"/>
      <c r="KWH372" s="678"/>
      <c r="KWI372" s="678"/>
      <c r="KWJ372" s="678"/>
      <c r="KWK372" s="678"/>
      <c r="KWL372" s="678"/>
      <c r="KWM372" s="678"/>
      <c r="KWN372" s="678"/>
      <c r="KWO372" s="678"/>
      <c r="KWP372" s="678"/>
      <c r="KWQ372" s="678"/>
      <c r="KWR372" s="678"/>
      <c r="KWS372" s="678"/>
      <c r="KWT372" s="678"/>
      <c r="KWU372" s="678"/>
      <c r="KWV372" s="678"/>
      <c r="KWW372" s="678"/>
      <c r="KWX372" s="678"/>
      <c r="KWY372" s="678"/>
      <c r="KWZ372" s="678"/>
      <c r="KXA372" s="678"/>
      <c r="KXB372" s="678"/>
      <c r="KXC372" s="678"/>
      <c r="KXD372" s="678"/>
      <c r="KXE372" s="678"/>
      <c r="KXF372" s="678"/>
      <c r="KXG372" s="678"/>
      <c r="KXH372" s="678"/>
      <c r="KXI372" s="678"/>
      <c r="KXJ372" s="678"/>
      <c r="KXK372" s="678"/>
      <c r="KXL372" s="678"/>
      <c r="KXM372" s="678"/>
      <c r="KXN372" s="678"/>
      <c r="KXO372" s="678"/>
      <c r="KXP372" s="678"/>
      <c r="KXQ372" s="678"/>
      <c r="KXR372" s="678"/>
      <c r="KXS372" s="678"/>
      <c r="KXT372" s="678"/>
      <c r="KXU372" s="678"/>
      <c r="KXV372" s="678"/>
      <c r="KXW372" s="678"/>
      <c r="KXX372" s="678"/>
      <c r="KXY372" s="678"/>
      <c r="KXZ372" s="678"/>
      <c r="KYA372" s="678"/>
      <c r="KYB372" s="678"/>
      <c r="KYC372" s="678"/>
      <c r="KYD372" s="678"/>
      <c r="KYE372" s="678"/>
      <c r="KYF372" s="678"/>
      <c r="KYG372" s="678"/>
      <c r="KYH372" s="678"/>
      <c r="KYI372" s="678"/>
      <c r="KYJ372" s="678"/>
      <c r="KYK372" s="678"/>
      <c r="KYL372" s="678"/>
      <c r="KYM372" s="678"/>
      <c r="KYN372" s="678"/>
      <c r="KYO372" s="678"/>
      <c r="KYP372" s="678"/>
      <c r="KYQ372" s="678"/>
      <c r="KYR372" s="678"/>
      <c r="KYS372" s="678"/>
      <c r="KYT372" s="678"/>
      <c r="KYU372" s="678"/>
      <c r="KYV372" s="678"/>
      <c r="KYW372" s="678"/>
      <c r="KYX372" s="678"/>
      <c r="KYY372" s="678"/>
      <c r="KYZ372" s="678"/>
      <c r="KZA372" s="678"/>
      <c r="KZB372" s="678"/>
      <c r="KZC372" s="678"/>
      <c r="KZD372" s="678"/>
      <c r="KZE372" s="678"/>
      <c r="KZF372" s="678"/>
      <c r="KZG372" s="678"/>
      <c r="KZH372" s="678"/>
      <c r="KZI372" s="678"/>
      <c r="KZJ372" s="678"/>
      <c r="KZK372" s="678"/>
      <c r="KZL372" s="678"/>
      <c r="KZM372" s="678"/>
      <c r="KZN372" s="678"/>
      <c r="KZO372" s="678"/>
      <c r="KZP372" s="678"/>
      <c r="KZQ372" s="678"/>
      <c r="KZR372" s="678"/>
      <c r="KZS372" s="678"/>
      <c r="KZT372" s="678"/>
      <c r="KZU372" s="678"/>
      <c r="KZV372" s="678"/>
      <c r="KZW372" s="678"/>
      <c r="KZX372" s="678"/>
      <c r="KZY372" s="678"/>
      <c r="KZZ372" s="678"/>
      <c r="LAA372" s="678"/>
      <c r="LAB372" s="678"/>
      <c r="LAC372" s="678"/>
      <c r="LAD372" s="678"/>
      <c r="LAE372" s="678"/>
      <c r="LAF372" s="678"/>
      <c r="LAG372" s="678"/>
      <c r="LAH372" s="678"/>
      <c r="LAI372" s="678"/>
      <c r="LAJ372" s="678"/>
      <c r="LAK372" s="678"/>
      <c r="LAL372" s="678"/>
      <c r="LAM372" s="678"/>
      <c r="LAN372" s="678"/>
      <c r="LAO372" s="678"/>
      <c r="LAP372" s="678"/>
      <c r="LAQ372" s="678"/>
      <c r="LAR372" s="678"/>
      <c r="LAS372" s="678"/>
      <c r="LAT372" s="678"/>
      <c r="LAU372" s="678"/>
      <c r="LAV372" s="678"/>
      <c r="LAW372" s="678"/>
      <c r="LAX372" s="678"/>
      <c r="LAY372" s="678"/>
      <c r="LAZ372" s="678"/>
      <c r="LBA372" s="678"/>
      <c r="LBB372" s="678"/>
      <c r="LBC372" s="678"/>
      <c r="LBD372" s="678"/>
      <c r="LBE372" s="678"/>
      <c r="LBF372" s="678"/>
      <c r="LBG372" s="678"/>
      <c r="LBH372" s="678"/>
      <c r="LBI372" s="678"/>
      <c r="LBJ372" s="678"/>
      <c r="LBK372" s="678"/>
      <c r="LBL372" s="678"/>
      <c r="LBM372" s="678"/>
      <c r="LBN372" s="678"/>
      <c r="LBO372" s="678"/>
      <c r="LBP372" s="678"/>
      <c r="LBQ372" s="678"/>
      <c r="LBR372" s="678"/>
      <c r="LBS372" s="678"/>
      <c r="LBT372" s="678"/>
      <c r="LBU372" s="678"/>
      <c r="LBV372" s="678"/>
      <c r="LBW372" s="678"/>
      <c r="LBX372" s="678"/>
      <c r="LBY372" s="678"/>
      <c r="LBZ372" s="678"/>
      <c r="LCA372" s="678"/>
      <c r="LCB372" s="678"/>
      <c r="LCC372" s="678"/>
      <c r="LCD372" s="678"/>
      <c r="LCE372" s="678"/>
      <c r="LCF372" s="678"/>
      <c r="LCG372" s="678"/>
      <c r="LCH372" s="678"/>
      <c r="LCI372" s="678"/>
      <c r="LCJ372" s="678"/>
      <c r="LCK372" s="678"/>
      <c r="LCL372" s="678"/>
      <c r="LCM372" s="678"/>
      <c r="LCN372" s="678"/>
      <c r="LCO372" s="678"/>
      <c r="LCP372" s="678"/>
      <c r="LCQ372" s="678"/>
      <c r="LCR372" s="678"/>
      <c r="LCS372" s="678"/>
      <c r="LCT372" s="678"/>
      <c r="LCU372" s="678"/>
      <c r="LCV372" s="678"/>
      <c r="LCW372" s="678"/>
      <c r="LCX372" s="678"/>
      <c r="LCY372" s="678"/>
      <c r="LCZ372" s="678"/>
      <c r="LDA372" s="678"/>
      <c r="LDB372" s="678"/>
      <c r="LDC372" s="678"/>
      <c r="LDD372" s="678"/>
      <c r="LDE372" s="678"/>
      <c r="LDF372" s="678"/>
      <c r="LDG372" s="678"/>
      <c r="LDH372" s="678"/>
      <c r="LDI372" s="678"/>
      <c r="LDJ372" s="678"/>
      <c r="LDK372" s="678"/>
      <c r="LDL372" s="678"/>
      <c r="LDM372" s="678"/>
      <c r="LDN372" s="678"/>
      <c r="LDO372" s="678"/>
      <c r="LDP372" s="678"/>
      <c r="LDQ372" s="678"/>
      <c r="LDR372" s="678"/>
      <c r="LDS372" s="678"/>
      <c r="LDT372" s="678"/>
      <c r="LDU372" s="678"/>
      <c r="LDV372" s="678"/>
      <c r="LDW372" s="678"/>
      <c r="LDX372" s="678"/>
      <c r="LDY372" s="678"/>
      <c r="LDZ372" s="678"/>
      <c r="LEA372" s="678"/>
      <c r="LEB372" s="678"/>
      <c r="LEC372" s="678"/>
      <c r="LED372" s="678"/>
      <c r="LEE372" s="678"/>
      <c r="LEF372" s="678"/>
      <c r="LEG372" s="678"/>
      <c r="LEH372" s="678"/>
      <c r="LEI372" s="678"/>
      <c r="LEJ372" s="678"/>
      <c r="LEK372" s="678"/>
      <c r="LEL372" s="678"/>
      <c r="LEM372" s="678"/>
      <c r="LEN372" s="678"/>
      <c r="LEO372" s="678"/>
      <c r="LEP372" s="678"/>
      <c r="LEQ372" s="678"/>
      <c r="LER372" s="678"/>
      <c r="LES372" s="678"/>
      <c r="LET372" s="678"/>
      <c r="LEU372" s="678"/>
      <c r="LEV372" s="678"/>
      <c r="LEW372" s="678"/>
      <c r="LEX372" s="678"/>
      <c r="LEY372" s="678"/>
      <c r="LEZ372" s="678"/>
      <c r="LFA372" s="678"/>
      <c r="LFB372" s="678"/>
      <c r="LFC372" s="678"/>
      <c r="LFD372" s="678"/>
      <c r="LFE372" s="678"/>
      <c r="LFF372" s="678"/>
      <c r="LFG372" s="678"/>
      <c r="LFH372" s="678"/>
      <c r="LFI372" s="678"/>
      <c r="LFJ372" s="678"/>
      <c r="LFK372" s="678"/>
      <c r="LFL372" s="678"/>
      <c r="LFM372" s="678"/>
      <c r="LFN372" s="678"/>
      <c r="LFO372" s="678"/>
      <c r="LFP372" s="678"/>
      <c r="LFQ372" s="678"/>
      <c r="LFR372" s="678"/>
      <c r="LFS372" s="678"/>
      <c r="LFT372" s="678"/>
      <c r="LFU372" s="678"/>
      <c r="LFV372" s="678"/>
      <c r="LFW372" s="678"/>
      <c r="LFX372" s="678"/>
      <c r="LFY372" s="678"/>
      <c r="LFZ372" s="678"/>
      <c r="LGA372" s="678"/>
      <c r="LGB372" s="678"/>
      <c r="LGC372" s="678"/>
      <c r="LGD372" s="678"/>
      <c r="LGE372" s="678"/>
      <c r="LGF372" s="678"/>
      <c r="LGG372" s="678"/>
      <c r="LGH372" s="678"/>
      <c r="LGI372" s="678"/>
      <c r="LGJ372" s="678"/>
      <c r="LGK372" s="678"/>
      <c r="LGL372" s="678"/>
      <c r="LGM372" s="678"/>
      <c r="LGN372" s="678"/>
      <c r="LGO372" s="678"/>
      <c r="LGP372" s="678"/>
      <c r="LGQ372" s="678"/>
      <c r="LGR372" s="678"/>
      <c r="LGS372" s="678"/>
      <c r="LGT372" s="678"/>
      <c r="LGU372" s="678"/>
      <c r="LGV372" s="678"/>
      <c r="LGW372" s="678"/>
      <c r="LGX372" s="678"/>
      <c r="LGY372" s="678"/>
      <c r="LGZ372" s="678"/>
      <c r="LHA372" s="678"/>
      <c r="LHB372" s="678"/>
      <c r="LHC372" s="678"/>
      <c r="LHD372" s="678"/>
      <c r="LHE372" s="678"/>
      <c r="LHF372" s="678"/>
      <c r="LHG372" s="678"/>
      <c r="LHH372" s="678"/>
      <c r="LHI372" s="678"/>
      <c r="LHJ372" s="678"/>
      <c r="LHK372" s="678"/>
      <c r="LHL372" s="678"/>
      <c r="LHM372" s="678"/>
      <c r="LHN372" s="678"/>
      <c r="LHO372" s="678"/>
      <c r="LHP372" s="678"/>
      <c r="LHQ372" s="678"/>
      <c r="LHR372" s="678"/>
      <c r="LHS372" s="678"/>
      <c r="LHT372" s="678"/>
      <c r="LHU372" s="678"/>
      <c r="LHV372" s="678"/>
      <c r="LHW372" s="678"/>
      <c r="LHX372" s="678"/>
      <c r="LHY372" s="678"/>
      <c r="LHZ372" s="678"/>
      <c r="LIA372" s="678"/>
      <c r="LIB372" s="678"/>
      <c r="LIC372" s="678"/>
      <c r="LID372" s="678"/>
      <c r="LIE372" s="678"/>
      <c r="LIF372" s="678"/>
      <c r="LIG372" s="678"/>
      <c r="LIH372" s="678"/>
      <c r="LII372" s="678"/>
      <c r="LIJ372" s="678"/>
      <c r="LIK372" s="678"/>
      <c r="LIL372" s="678"/>
      <c r="LIM372" s="678"/>
      <c r="LIN372" s="678"/>
      <c r="LIO372" s="678"/>
      <c r="LIP372" s="678"/>
      <c r="LIQ372" s="678"/>
      <c r="LIR372" s="678"/>
      <c r="LIS372" s="678"/>
      <c r="LIT372" s="678"/>
      <c r="LIU372" s="678"/>
      <c r="LIV372" s="678"/>
      <c r="LIW372" s="678"/>
      <c r="LIX372" s="678"/>
      <c r="LIY372" s="678"/>
      <c r="LIZ372" s="678"/>
      <c r="LJA372" s="678"/>
      <c r="LJB372" s="678"/>
      <c r="LJC372" s="678"/>
      <c r="LJD372" s="678"/>
      <c r="LJE372" s="678"/>
      <c r="LJF372" s="678"/>
      <c r="LJG372" s="678"/>
      <c r="LJH372" s="678"/>
      <c r="LJI372" s="678"/>
      <c r="LJJ372" s="678"/>
      <c r="LJK372" s="678"/>
      <c r="LJL372" s="678"/>
      <c r="LJM372" s="678"/>
      <c r="LJN372" s="678"/>
      <c r="LJO372" s="678"/>
      <c r="LJP372" s="678"/>
      <c r="LJQ372" s="678"/>
      <c r="LJR372" s="678"/>
      <c r="LJS372" s="678"/>
      <c r="LJT372" s="678"/>
      <c r="LJU372" s="678"/>
      <c r="LJV372" s="678"/>
      <c r="LJW372" s="678"/>
      <c r="LJX372" s="678"/>
      <c r="LJY372" s="678"/>
      <c r="LJZ372" s="678"/>
      <c r="LKA372" s="678"/>
      <c r="LKB372" s="678"/>
      <c r="LKC372" s="678"/>
      <c r="LKD372" s="678"/>
      <c r="LKE372" s="678"/>
      <c r="LKF372" s="678"/>
      <c r="LKG372" s="678"/>
      <c r="LKH372" s="678"/>
      <c r="LKI372" s="678"/>
      <c r="LKJ372" s="678"/>
      <c r="LKK372" s="678"/>
      <c r="LKL372" s="678"/>
      <c r="LKM372" s="678"/>
      <c r="LKN372" s="678"/>
      <c r="LKO372" s="678"/>
      <c r="LKP372" s="678"/>
      <c r="LKQ372" s="678"/>
      <c r="LKR372" s="678"/>
      <c r="LKS372" s="678"/>
      <c r="LKT372" s="678"/>
      <c r="LKU372" s="678"/>
      <c r="LKV372" s="678"/>
      <c r="LKW372" s="678"/>
      <c r="LKX372" s="678"/>
      <c r="LKY372" s="678"/>
      <c r="LKZ372" s="678"/>
      <c r="LLA372" s="678"/>
      <c r="LLB372" s="678"/>
      <c r="LLC372" s="678"/>
      <c r="LLD372" s="678"/>
      <c r="LLE372" s="678"/>
      <c r="LLF372" s="678"/>
      <c r="LLG372" s="678"/>
      <c r="LLH372" s="678"/>
      <c r="LLI372" s="678"/>
      <c r="LLJ372" s="678"/>
      <c r="LLK372" s="678"/>
      <c r="LLL372" s="678"/>
      <c r="LLM372" s="678"/>
      <c r="LLN372" s="678"/>
      <c r="LLO372" s="678"/>
      <c r="LLP372" s="678"/>
      <c r="LLQ372" s="678"/>
      <c r="LLR372" s="678"/>
      <c r="LLS372" s="678"/>
      <c r="LLT372" s="678"/>
      <c r="LLU372" s="678"/>
      <c r="LLV372" s="678"/>
      <c r="LLW372" s="678"/>
      <c r="LLX372" s="678"/>
      <c r="LLY372" s="678"/>
      <c r="LLZ372" s="678"/>
      <c r="LMA372" s="678"/>
      <c r="LMB372" s="678"/>
      <c r="LMC372" s="678"/>
      <c r="LMD372" s="678"/>
      <c r="LME372" s="678"/>
      <c r="LMF372" s="678"/>
      <c r="LMG372" s="678"/>
      <c r="LMH372" s="678"/>
      <c r="LMI372" s="678"/>
      <c r="LMJ372" s="678"/>
      <c r="LMK372" s="678"/>
      <c r="LML372" s="678"/>
      <c r="LMM372" s="678"/>
      <c r="LMN372" s="678"/>
      <c r="LMO372" s="678"/>
      <c r="LMP372" s="678"/>
      <c r="LMQ372" s="678"/>
      <c r="LMR372" s="678"/>
      <c r="LMS372" s="678"/>
      <c r="LMT372" s="678"/>
      <c r="LMU372" s="678"/>
      <c r="LMV372" s="678"/>
      <c r="LMW372" s="678"/>
      <c r="LMX372" s="678"/>
      <c r="LMY372" s="678"/>
      <c r="LMZ372" s="678"/>
      <c r="LNA372" s="678"/>
      <c r="LNB372" s="678"/>
      <c r="LNC372" s="678"/>
      <c r="LND372" s="678"/>
      <c r="LNE372" s="678"/>
      <c r="LNF372" s="678"/>
      <c r="LNG372" s="678"/>
      <c r="LNH372" s="678"/>
      <c r="LNI372" s="678"/>
      <c r="LNJ372" s="678"/>
      <c r="LNK372" s="678"/>
      <c r="LNL372" s="678"/>
      <c r="LNM372" s="678"/>
      <c r="LNN372" s="678"/>
      <c r="LNO372" s="678"/>
      <c r="LNP372" s="678"/>
      <c r="LNQ372" s="678"/>
      <c r="LNR372" s="678"/>
      <c r="LNS372" s="678"/>
      <c r="LNT372" s="678"/>
      <c r="LNU372" s="678"/>
      <c r="LNV372" s="678"/>
      <c r="LNW372" s="678"/>
      <c r="LNX372" s="678"/>
      <c r="LNY372" s="678"/>
      <c r="LNZ372" s="678"/>
      <c r="LOA372" s="678"/>
      <c r="LOB372" s="678"/>
      <c r="LOC372" s="678"/>
      <c r="LOD372" s="678"/>
      <c r="LOE372" s="678"/>
      <c r="LOF372" s="678"/>
      <c r="LOG372" s="678"/>
      <c r="LOH372" s="678"/>
      <c r="LOI372" s="678"/>
      <c r="LOJ372" s="678"/>
      <c r="LOK372" s="678"/>
      <c r="LOL372" s="678"/>
      <c r="LOM372" s="678"/>
      <c r="LON372" s="678"/>
      <c r="LOO372" s="678"/>
      <c r="LOP372" s="678"/>
      <c r="LOQ372" s="678"/>
      <c r="LOR372" s="678"/>
      <c r="LOS372" s="678"/>
      <c r="LOT372" s="678"/>
      <c r="LOU372" s="678"/>
      <c r="LOV372" s="678"/>
      <c r="LOW372" s="678"/>
      <c r="LOX372" s="678"/>
      <c r="LOY372" s="678"/>
      <c r="LOZ372" s="678"/>
      <c r="LPA372" s="678"/>
      <c r="LPB372" s="678"/>
      <c r="LPC372" s="678"/>
      <c r="LPD372" s="678"/>
      <c r="LPE372" s="678"/>
      <c r="LPF372" s="678"/>
      <c r="LPG372" s="678"/>
      <c r="LPH372" s="678"/>
      <c r="LPI372" s="678"/>
      <c r="LPJ372" s="678"/>
      <c r="LPK372" s="678"/>
      <c r="LPL372" s="678"/>
      <c r="LPM372" s="678"/>
      <c r="LPN372" s="678"/>
      <c r="LPO372" s="678"/>
      <c r="LPP372" s="678"/>
      <c r="LPQ372" s="678"/>
      <c r="LPR372" s="678"/>
      <c r="LPS372" s="678"/>
      <c r="LPT372" s="678"/>
      <c r="LPU372" s="678"/>
      <c r="LPV372" s="678"/>
      <c r="LPW372" s="678"/>
      <c r="LPX372" s="678"/>
      <c r="LPY372" s="678"/>
      <c r="LPZ372" s="678"/>
      <c r="LQA372" s="678"/>
      <c r="LQB372" s="678"/>
      <c r="LQC372" s="678"/>
      <c r="LQD372" s="678"/>
      <c r="LQE372" s="678"/>
      <c r="LQF372" s="678"/>
      <c r="LQG372" s="678"/>
      <c r="LQH372" s="678"/>
      <c r="LQI372" s="678"/>
      <c r="LQJ372" s="678"/>
      <c r="LQK372" s="678"/>
      <c r="LQL372" s="678"/>
      <c r="LQM372" s="678"/>
      <c r="LQN372" s="678"/>
      <c r="LQO372" s="678"/>
      <c r="LQP372" s="678"/>
      <c r="LQQ372" s="678"/>
      <c r="LQR372" s="678"/>
      <c r="LQS372" s="678"/>
      <c r="LQT372" s="678"/>
      <c r="LQU372" s="678"/>
      <c r="LQV372" s="678"/>
      <c r="LQW372" s="678"/>
      <c r="LQX372" s="678"/>
      <c r="LQY372" s="678"/>
      <c r="LQZ372" s="678"/>
      <c r="LRA372" s="678"/>
      <c r="LRB372" s="678"/>
      <c r="LRC372" s="678"/>
      <c r="LRD372" s="678"/>
      <c r="LRE372" s="678"/>
      <c r="LRF372" s="678"/>
      <c r="LRG372" s="678"/>
      <c r="LRH372" s="678"/>
      <c r="LRI372" s="678"/>
      <c r="LRJ372" s="678"/>
      <c r="LRK372" s="678"/>
      <c r="LRL372" s="678"/>
      <c r="LRM372" s="678"/>
      <c r="LRN372" s="678"/>
      <c r="LRO372" s="678"/>
      <c r="LRP372" s="678"/>
      <c r="LRQ372" s="678"/>
      <c r="LRR372" s="678"/>
      <c r="LRS372" s="678"/>
      <c r="LRT372" s="678"/>
      <c r="LRU372" s="678"/>
      <c r="LRV372" s="678"/>
      <c r="LRW372" s="678"/>
      <c r="LRX372" s="678"/>
      <c r="LRY372" s="678"/>
      <c r="LRZ372" s="678"/>
      <c r="LSA372" s="678"/>
      <c r="LSB372" s="678"/>
      <c r="LSC372" s="678"/>
      <c r="LSD372" s="678"/>
      <c r="LSE372" s="678"/>
      <c r="LSF372" s="678"/>
      <c r="LSG372" s="678"/>
      <c r="LSH372" s="678"/>
      <c r="LSI372" s="678"/>
      <c r="LSJ372" s="678"/>
      <c r="LSK372" s="678"/>
      <c r="LSL372" s="678"/>
      <c r="LSM372" s="678"/>
      <c r="LSN372" s="678"/>
      <c r="LSO372" s="678"/>
      <c r="LSP372" s="678"/>
      <c r="LSQ372" s="678"/>
      <c r="LSR372" s="678"/>
      <c r="LSS372" s="678"/>
      <c r="LST372" s="678"/>
      <c r="LSU372" s="678"/>
      <c r="LSV372" s="678"/>
      <c r="LSW372" s="678"/>
      <c r="LSX372" s="678"/>
      <c r="LSY372" s="678"/>
      <c r="LSZ372" s="678"/>
      <c r="LTA372" s="678"/>
      <c r="LTB372" s="678"/>
      <c r="LTC372" s="678"/>
      <c r="LTD372" s="678"/>
      <c r="LTE372" s="678"/>
      <c r="LTF372" s="678"/>
      <c r="LTG372" s="678"/>
      <c r="LTH372" s="678"/>
      <c r="LTI372" s="678"/>
      <c r="LTJ372" s="678"/>
      <c r="LTK372" s="678"/>
      <c r="LTL372" s="678"/>
      <c r="LTM372" s="678"/>
      <c r="LTN372" s="678"/>
      <c r="LTO372" s="678"/>
      <c r="LTP372" s="678"/>
      <c r="LTQ372" s="678"/>
      <c r="LTR372" s="678"/>
      <c r="LTS372" s="678"/>
      <c r="LTT372" s="678"/>
      <c r="LTU372" s="678"/>
      <c r="LTV372" s="678"/>
      <c r="LTW372" s="678"/>
      <c r="LTX372" s="678"/>
      <c r="LTY372" s="678"/>
      <c r="LTZ372" s="678"/>
      <c r="LUA372" s="678"/>
      <c r="LUB372" s="678"/>
      <c r="LUC372" s="678"/>
      <c r="LUD372" s="678"/>
      <c r="LUE372" s="678"/>
      <c r="LUF372" s="678"/>
      <c r="LUG372" s="678"/>
      <c r="LUH372" s="678"/>
      <c r="LUI372" s="678"/>
      <c r="LUJ372" s="678"/>
      <c r="LUK372" s="678"/>
      <c r="LUL372" s="678"/>
      <c r="LUM372" s="678"/>
      <c r="LUN372" s="678"/>
      <c r="LUO372" s="678"/>
      <c r="LUP372" s="678"/>
      <c r="LUQ372" s="678"/>
      <c r="LUR372" s="678"/>
      <c r="LUS372" s="678"/>
      <c r="LUT372" s="678"/>
      <c r="LUU372" s="678"/>
      <c r="LUV372" s="678"/>
      <c r="LUW372" s="678"/>
      <c r="LUX372" s="678"/>
      <c r="LUY372" s="678"/>
      <c r="LUZ372" s="678"/>
      <c r="LVA372" s="678"/>
      <c r="LVB372" s="678"/>
      <c r="LVC372" s="678"/>
      <c r="LVD372" s="678"/>
      <c r="LVE372" s="678"/>
      <c r="LVF372" s="678"/>
      <c r="LVG372" s="678"/>
      <c r="LVH372" s="678"/>
      <c r="LVI372" s="678"/>
      <c r="LVJ372" s="678"/>
      <c r="LVK372" s="678"/>
      <c r="LVL372" s="678"/>
      <c r="LVM372" s="678"/>
      <c r="LVN372" s="678"/>
      <c r="LVO372" s="678"/>
      <c r="LVP372" s="678"/>
      <c r="LVQ372" s="678"/>
      <c r="LVR372" s="678"/>
      <c r="LVS372" s="678"/>
      <c r="LVT372" s="678"/>
      <c r="LVU372" s="678"/>
      <c r="LVV372" s="678"/>
      <c r="LVW372" s="678"/>
      <c r="LVX372" s="678"/>
      <c r="LVY372" s="678"/>
      <c r="LVZ372" s="678"/>
      <c r="LWA372" s="678"/>
      <c r="LWB372" s="678"/>
      <c r="LWC372" s="678"/>
      <c r="LWD372" s="678"/>
      <c r="LWE372" s="678"/>
      <c r="LWF372" s="678"/>
      <c r="LWG372" s="678"/>
      <c r="LWH372" s="678"/>
      <c r="LWI372" s="678"/>
      <c r="LWJ372" s="678"/>
      <c r="LWK372" s="678"/>
      <c r="LWL372" s="678"/>
      <c r="LWM372" s="678"/>
      <c r="LWN372" s="678"/>
      <c r="LWO372" s="678"/>
      <c r="LWP372" s="678"/>
      <c r="LWQ372" s="678"/>
      <c r="LWR372" s="678"/>
      <c r="LWS372" s="678"/>
      <c r="LWT372" s="678"/>
      <c r="LWU372" s="678"/>
      <c r="LWV372" s="678"/>
      <c r="LWW372" s="678"/>
      <c r="LWX372" s="678"/>
      <c r="LWY372" s="678"/>
      <c r="LWZ372" s="678"/>
      <c r="LXA372" s="678"/>
      <c r="LXB372" s="678"/>
      <c r="LXC372" s="678"/>
      <c r="LXD372" s="678"/>
      <c r="LXE372" s="678"/>
      <c r="LXF372" s="678"/>
      <c r="LXG372" s="678"/>
      <c r="LXH372" s="678"/>
      <c r="LXI372" s="678"/>
      <c r="LXJ372" s="678"/>
      <c r="LXK372" s="678"/>
      <c r="LXL372" s="678"/>
      <c r="LXM372" s="678"/>
      <c r="LXN372" s="678"/>
      <c r="LXO372" s="678"/>
      <c r="LXP372" s="678"/>
      <c r="LXQ372" s="678"/>
      <c r="LXR372" s="678"/>
      <c r="LXS372" s="678"/>
      <c r="LXT372" s="678"/>
      <c r="LXU372" s="678"/>
      <c r="LXV372" s="678"/>
      <c r="LXW372" s="678"/>
      <c r="LXX372" s="678"/>
      <c r="LXY372" s="678"/>
      <c r="LXZ372" s="678"/>
      <c r="LYA372" s="678"/>
      <c r="LYB372" s="678"/>
      <c r="LYC372" s="678"/>
      <c r="LYD372" s="678"/>
      <c r="LYE372" s="678"/>
      <c r="LYF372" s="678"/>
      <c r="LYG372" s="678"/>
      <c r="LYH372" s="678"/>
      <c r="LYI372" s="678"/>
      <c r="LYJ372" s="678"/>
      <c r="LYK372" s="678"/>
      <c r="LYL372" s="678"/>
      <c r="LYM372" s="678"/>
      <c r="LYN372" s="678"/>
      <c r="LYO372" s="678"/>
      <c r="LYP372" s="678"/>
      <c r="LYQ372" s="678"/>
      <c r="LYR372" s="678"/>
      <c r="LYS372" s="678"/>
      <c r="LYT372" s="678"/>
      <c r="LYU372" s="678"/>
      <c r="LYV372" s="678"/>
      <c r="LYW372" s="678"/>
      <c r="LYX372" s="678"/>
      <c r="LYY372" s="678"/>
      <c r="LYZ372" s="678"/>
      <c r="LZA372" s="678"/>
      <c r="LZB372" s="678"/>
      <c r="LZC372" s="678"/>
      <c r="LZD372" s="678"/>
      <c r="LZE372" s="678"/>
      <c r="LZF372" s="678"/>
      <c r="LZG372" s="678"/>
      <c r="LZH372" s="678"/>
      <c r="LZI372" s="678"/>
      <c r="LZJ372" s="678"/>
      <c r="LZK372" s="678"/>
      <c r="LZL372" s="678"/>
      <c r="LZM372" s="678"/>
      <c r="LZN372" s="678"/>
      <c r="LZO372" s="678"/>
      <c r="LZP372" s="678"/>
      <c r="LZQ372" s="678"/>
      <c r="LZR372" s="678"/>
      <c r="LZS372" s="678"/>
      <c r="LZT372" s="678"/>
      <c r="LZU372" s="678"/>
      <c r="LZV372" s="678"/>
      <c r="LZW372" s="678"/>
      <c r="LZX372" s="678"/>
      <c r="LZY372" s="678"/>
      <c r="LZZ372" s="678"/>
      <c r="MAA372" s="678"/>
      <c r="MAB372" s="678"/>
      <c r="MAC372" s="678"/>
      <c r="MAD372" s="678"/>
      <c r="MAE372" s="678"/>
      <c r="MAF372" s="678"/>
      <c r="MAG372" s="678"/>
      <c r="MAH372" s="678"/>
      <c r="MAI372" s="678"/>
      <c r="MAJ372" s="678"/>
      <c r="MAK372" s="678"/>
      <c r="MAL372" s="678"/>
      <c r="MAM372" s="678"/>
      <c r="MAN372" s="678"/>
      <c r="MAO372" s="678"/>
      <c r="MAP372" s="678"/>
      <c r="MAQ372" s="678"/>
      <c r="MAR372" s="678"/>
      <c r="MAS372" s="678"/>
      <c r="MAT372" s="678"/>
      <c r="MAU372" s="678"/>
      <c r="MAV372" s="678"/>
      <c r="MAW372" s="678"/>
      <c r="MAX372" s="678"/>
      <c r="MAY372" s="678"/>
      <c r="MAZ372" s="678"/>
      <c r="MBA372" s="678"/>
      <c r="MBB372" s="678"/>
      <c r="MBC372" s="678"/>
      <c r="MBD372" s="678"/>
      <c r="MBE372" s="678"/>
      <c r="MBF372" s="678"/>
      <c r="MBG372" s="678"/>
      <c r="MBH372" s="678"/>
      <c r="MBI372" s="678"/>
      <c r="MBJ372" s="678"/>
      <c r="MBK372" s="678"/>
      <c r="MBL372" s="678"/>
      <c r="MBM372" s="678"/>
      <c r="MBN372" s="678"/>
      <c r="MBO372" s="678"/>
      <c r="MBP372" s="678"/>
      <c r="MBQ372" s="678"/>
      <c r="MBR372" s="678"/>
      <c r="MBS372" s="678"/>
      <c r="MBT372" s="678"/>
      <c r="MBU372" s="678"/>
      <c r="MBV372" s="678"/>
      <c r="MBW372" s="678"/>
      <c r="MBX372" s="678"/>
      <c r="MBY372" s="678"/>
      <c r="MBZ372" s="678"/>
      <c r="MCA372" s="678"/>
      <c r="MCB372" s="678"/>
      <c r="MCC372" s="678"/>
      <c r="MCD372" s="678"/>
      <c r="MCE372" s="678"/>
      <c r="MCF372" s="678"/>
      <c r="MCG372" s="678"/>
      <c r="MCH372" s="678"/>
      <c r="MCI372" s="678"/>
      <c r="MCJ372" s="678"/>
      <c r="MCK372" s="678"/>
      <c r="MCL372" s="678"/>
      <c r="MCM372" s="678"/>
      <c r="MCN372" s="678"/>
      <c r="MCO372" s="678"/>
      <c r="MCP372" s="678"/>
      <c r="MCQ372" s="678"/>
      <c r="MCR372" s="678"/>
      <c r="MCS372" s="678"/>
      <c r="MCT372" s="678"/>
      <c r="MCU372" s="678"/>
      <c r="MCV372" s="678"/>
      <c r="MCW372" s="678"/>
      <c r="MCX372" s="678"/>
      <c r="MCY372" s="678"/>
      <c r="MCZ372" s="678"/>
      <c r="MDA372" s="678"/>
      <c r="MDB372" s="678"/>
      <c r="MDC372" s="678"/>
      <c r="MDD372" s="678"/>
      <c r="MDE372" s="678"/>
      <c r="MDF372" s="678"/>
      <c r="MDG372" s="678"/>
      <c r="MDH372" s="678"/>
      <c r="MDI372" s="678"/>
      <c r="MDJ372" s="678"/>
      <c r="MDK372" s="678"/>
      <c r="MDL372" s="678"/>
      <c r="MDM372" s="678"/>
      <c r="MDN372" s="678"/>
      <c r="MDO372" s="678"/>
      <c r="MDP372" s="678"/>
      <c r="MDQ372" s="678"/>
      <c r="MDR372" s="678"/>
      <c r="MDS372" s="678"/>
      <c r="MDT372" s="678"/>
      <c r="MDU372" s="678"/>
      <c r="MDV372" s="678"/>
      <c r="MDW372" s="678"/>
      <c r="MDX372" s="678"/>
      <c r="MDY372" s="678"/>
      <c r="MDZ372" s="678"/>
      <c r="MEA372" s="678"/>
      <c r="MEB372" s="678"/>
      <c r="MEC372" s="678"/>
      <c r="MED372" s="678"/>
      <c r="MEE372" s="678"/>
      <c r="MEF372" s="678"/>
      <c r="MEG372" s="678"/>
      <c r="MEH372" s="678"/>
      <c r="MEI372" s="678"/>
      <c r="MEJ372" s="678"/>
      <c r="MEK372" s="678"/>
      <c r="MEL372" s="678"/>
      <c r="MEM372" s="678"/>
      <c r="MEN372" s="678"/>
      <c r="MEO372" s="678"/>
      <c r="MEP372" s="678"/>
      <c r="MEQ372" s="678"/>
      <c r="MER372" s="678"/>
      <c r="MES372" s="678"/>
      <c r="MET372" s="678"/>
      <c r="MEU372" s="678"/>
      <c r="MEV372" s="678"/>
      <c r="MEW372" s="678"/>
      <c r="MEX372" s="678"/>
      <c r="MEY372" s="678"/>
      <c r="MEZ372" s="678"/>
      <c r="MFA372" s="678"/>
      <c r="MFB372" s="678"/>
      <c r="MFC372" s="678"/>
      <c r="MFD372" s="678"/>
      <c r="MFE372" s="678"/>
      <c r="MFF372" s="678"/>
      <c r="MFG372" s="678"/>
      <c r="MFH372" s="678"/>
      <c r="MFI372" s="678"/>
      <c r="MFJ372" s="678"/>
      <c r="MFK372" s="678"/>
      <c r="MFL372" s="678"/>
      <c r="MFM372" s="678"/>
      <c r="MFN372" s="678"/>
      <c r="MFO372" s="678"/>
      <c r="MFP372" s="678"/>
      <c r="MFQ372" s="678"/>
      <c r="MFR372" s="678"/>
      <c r="MFS372" s="678"/>
      <c r="MFT372" s="678"/>
      <c r="MFU372" s="678"/>
      <c r="MFV372" s="678"/>
      <c r="MFW372" s="678"/>
      <c r="MFX372" s="678"/>
      <c r="MFY372" s="678"/>
      <c r="MFZ372" s="678"/>
      <c r="MGA372" s="678"/>
      <c r="MGB372" s="678"/>
      <c r="MGC372" s="678"/>
      <c r="MGD372" s="678"/>
      <c r="MGE372" s="678"/>
      <c r="MGF372" s="678"/>
      <c r="MGG372" s="678"/>
      <c r="MGH372" s="678"/>
      <c r="MGI372" s="678"/>
      <c r="MGJ372" s="678"/>
      <c r="MGK372" s="678"/>
      <c r="MGL372" s="678"/>
      <c r="MGM372" s="678"/>
      <c r="MGN372" s="678"/>
      <c r="MGO372" s="678"/>
      <c r="MGP372" s="678"/>
      <c r="MGQ372" s="678"/>
      <c r="MGR372" s="678"/>
      <c r="MGS372" s="678"/>
      <c r="MGT372" s="678"/>
      <c r="MGU372" s="678"/>
      <c r="MGV372" s="678"/>
      <c r="MGW372" s="678"/>
      <c r="MGX372" s="678"/>
      <c r="MGY372" s="678"/>
      <c r="MGZ372" s="678"/>
      <c r="MHA372" s="678"/>
      <c r="MHB372" s="678"/>
      <c r="MHC372" s="678"/>
      <c r="MHD372" s="678"/>
      <c r="MHE372" s="678"/>
      <c r="MHF372" s="678"/>
      <c r="MHG372" s="678"/>
      <c r="MHH372" s="678"/>
      <c r="MHI372" s="678"/>
      <c r="MHJ372" s="678"/>
      <c r="MHK372" s="678"/>
      <c r="MHL372" s="678"/>
      <c r="MHM372" s="678"/>
      <c r="MHN372" s="678"/>
      <c r="MHO372" s="678"/>
      <c r="MHP372" s="678"/>
      <c r="MHQ372" s="678"/>
      <c r="MHR372" s="678"/>
      <c r="MHS372" s="678"/>
      <c r="MHT372" s="678"/>
      <c r="MHU372" s="678"/>
      <c r="MHV372" s="678"/>
      <c r="MHW372" s="678"/>
      <c r="MHX372" s="678"/>
      <c r="MHY372" s="678"/>
      <c r="MHZ372" s="678"/>
      <c r="MIA372" s="678"/>
      <c r="MIB372" s="678"/>
      <c r="MIC372" s="678"/>
      <c r="MID372" s="678"/>
      <c r="MIE372" s="678"/>
      <c r="MIF372" s="678"/>
      <c r="MIG372" s="678"/>
      <c r="MIH372" s="678"/>
      <c r="MII372" s="678"/>
      <c r="MIJ372" s="678"/>
      <c r="MIK372" s="678"/>
      <c r="MIL372" s="678"/>
      <c r="MIM372" s="678"/>
      <c r="MIN372" s="678"/>
      <c r="MIO372" s="678"/>
      <c r="MIP372" s="678"/>
      <c r="MIQ372" s="678"/>
      <c r="MIR372" s="678"/>
      <c r="MIS372" s="678"/>
      <c r="MIT372" s="678"/>
      <c r="MIU372" s="678"/>
      <c r="MIV372" s="678"/>
      <c r="MIW372" s="678"/>
      <c r="MIX372" s="678"/>
      <c r="MIY372" s="678"/>
      <c r="MIZ372" s="678"/>
      <c r="MJA372" s="678"/>
      <c r="MJB372" s="678"/>
      <c r="MJC372" s="678"/>
      <c r="MJD372" s="678"/>
      <c r="MJE372" s="678"/>
      <c r="MJF372" s="678"/>
      <c r="MJG372" s="678"/>
      <c r="MJH372" s="678"/>
      <c r="MJI372" s="678"/>
      <c r="MJJ372" s="678"/>
      <c r="MJK372" s="678"/>
      <c r="MJL372" s="678"/>
      <c r="MJM372" s="678"/>
      <c r="MJN372" s="678"/>
      <c r="MJO372" s="678"/>
      <c r="MJP372" s="678"/>
      <c r="MJQ372" s="678"/>
      <c r="MJR372" s="678"/>
      <c r="MJS372" s="678"/>
      <c r="MJT372" s="678"/>
      <c r="MJU372" s="678"/>
      <c r="MJV372" s="678"/>
      <c r="MJW372" s="678"/>
      <c r="MJX372" s="678"/>
      <c r="MJY372" s="678"/>
      <c r="MJZ372" s="678"/>
      <c r="MKA372" s="678"/>
      <c r="MKB372" s="678"/>
      <c r="MKC372" s="678"/>
      <c r="MKD372" s="678"/>
      <c r="MKE372" s="678"/>
      <c r="MKF372" s="678"/>
      <c r="MKG372" s="678"/>
      <c r="MKH372" s="678"/>
      <c r="MKI372" s="678"/>
      <c r="MKJ372" s="678"/>
      <c r="MKK372" s="678"/>
      <c r="MKL372" s="678"/>
      <c r="MKM372" s="678"/>
      <c r="MKN372" s="678"/>
      <c r="MKO372" s="678"/>
      <c r="MKP372" s="678"/>
      <c r="MKQ372" s="678"/>
      <c r="MKR372" s="678"/>
      <c r="MKS372" s="678"/>
      <c r="MKT372" s="678"/>
      <c r="MKU372" s="678"/>
      <c r="MKV372" s="678"/>
      <c r="MKW372" s="678"/>
      <c r="MKX372" s="678"/>
      <c r="MKY372" s="678"/>
      <c r="MKZ372" s="678"/>
      <c r="MLA372" s="678"/>
      <c r="MLB372" s="678"/>
      <c r="MLC372" s="678"/>
      <c r="MLD372" s="678"/>
      <c r="MLE372" s="678"/>
      <c r="MLF372" s="678"/>
      <c r="MLG372" s="678"/>
      <c r="MLH372" s="678"/>
      <c r="MLI372" s="678"/>
      <c r="MLJ372" s="678"/>
      <c r="MLK372" s="678"/>
      <c r="MLL372" s="678"/>
      <c r="MLM372" s="678"/>
      <c r="MLN372" s="678"/>
      <c r="MLO372" s="678"/>
      <c r="MLP372" s="678"/>
      <c r="MLQ372" s="678"/>
      <c r="MLR372" s="678"/>
      <c r="MLS372" s="678"/>
      <c r="MLT372" s="678"/>
      <c r="MLU372" s="678"/>
      <c r="MLV372" s="678"/>
      <c r="MLW372" s="678"/>
      <c r="MLX372" s="678"/>
      <c r="MLY372" s="678"/>
      <c r="MLZ372" s="678"/>
      <c r="MMA372" s="678"/>
      <c r="MMB372" s="678"/>
      <c r="MMC372" s="678"/>
      <c r="MMD372" s="678"/>
      <c r="MME372" s="678"/>
      <c r="MMF372" s="678"/>
      <c r="MMG372" s="678"/>
      <c r="MMH372" s="678"/>
      <c r="MMI372" s="678"/>
      <c r="MMJ372" s="678"/>
      <c r="MMK372" s="678"/>
      <c r="MML372" s="678"/>
      <c r="MMM372" s="678"/>
      <c r="MMN372" s="678"/>
      <c r="MMO372" s="678"/>
      <c r="MMP372" s="678"/>
      <c r="MMQ372" s="678"/>
      <c r="MMR372" s="678"/>
      <c r="MMS372" s="678"/>
      <c r="MMT372" s="678"/>
      <c r="MMU372" s="678"/>
      <c r="MMV372" s="678"/>
      <c r="MMW372" s="678"/>
      <c r="MMX372" s="678"/>
      <c r="MMY372" s="678"/>
      <c r="MMZ372" s="678"/>
      <c r="MNA372" s="678"/>
      <c r="MNB372" s="678"/>
      <c r="MNC372" s="678"/>
      <c r="MND372" s="678"/>
      <c r="MNE372" s="678"/>
      <c r="MNF372" s="678"/>
      <c r="MNG372" s="678"/>
      <c r="MNH372" s="678"/>
      <c r="MNI372" s="678"/>
      <c r="MNJ372" s="678"/>
      <c r="MNK372" s="678"/>
      <c r="MNL372" s="678"/>
      <c r="MNM372" s="678"/>
      <c r="MNN372" s="678"/>
      <c r="MNO372" s="678"/>
      <c r="MNP372" s="678"/>
      <c r="MNQ372" s="678"/>
      <c r="MNR372" s="678"/>
      <c r="MNS372" s="678"/>
      <c r="MNT372" s="678"/>
      <c r="MNU372" s="678"/>
      <c r="MNV372" s="678"/>
      <c r="MNW372" s="678"/>
      <c r="MNX372" s="678"/>
      <c r="MNY372" s="678"/>
      <c r="MNZ372" s="678"/>
      <c r="MOA372" s="678"/>
      <c r="MOB372" s="678"/>
      <c r="MOC372" s="678"/>
      <c r="MOD372" s="678"/>
      <c r="MOE372" s="678"/>
      <c r="MOF372" s="678"/>
      <c r="MOG372" s="678"/>
      <c r="MOH372" s="678"/>
      <c r="MOI372" s="678"/>
      <c r="MOJ372" s="678"/>
      <c r="MOK372" s="678"/>
      <c r="MOL372" s="678"/>
      <c r="MOM372" s="678"/>
      <c r="MON372" s="678"/>
      <c r="MOO372" s="678"/>
      <c r="MOP372" s="678"/>
      <c r="MOQ372" s="678"/>
      <c r="MOR372" s="678"/>
      <c r="MOS372" s="678"/>
      <c r="MOT372" s="678"/>
      <c r="MOU372" s="678"/>
      <c r="MOV372" s="678"/>
      <c r="MOW372" s="678"/>
      <c r="MOX372" s="678"/>
      <c r="MOY372" s="678"/>
      <c r="MOZ372" s="678"/>
      <c r="MPA372" s="678"/>
      <c r="MPB372" s="678"/>
      <c r="MPC372" s="678"/>
      <c r="MPD372" s="678"/>
      <c r="MPE372" s="678"/>
      <c r="MPF372" s="678"/>
      <c r="MPG372" s="678"/>
      <c r="MPH372" s="678"/>
      <c r="MPI372" s="678"/>
      <c r="MPJ372" s="678"/>
      <c r="MPK372" s="678"/>
      <c r="MPL372" s="678"/>
      <c r="MPM372" s="678"/>
      <c r="MPN372" s="678"/>
      <c r="MPO372" s="678"/>
      <c r="MPP372" s="678"/>
      <c r="MPQ372" s="678"/>
      <c r="MPR372" s="678"/>
      <c r="MPS372" s="678"/>
      <c r="MPT372" s="678"/>
      <c r="MPU372" s="678"/>
      <c r="MPV372" s="678"/>
      <c r="MPW372" s="678"/>
      <c r="MPX372" s="678"/>
      <c r="MPY372" s="678"/>
      <c r="MPZ372" s="678"/>
      <c r="MQA372" s="678"/>
      <c r="MQB372" s="678"/>
      <c r="MQC372" s="678"/>
      <c r="MQD372" s="678"/>
      <c r="MQE372" s="678"/>
      <c r="MQF372" s="678"/>
      <c r="MQG372" s="678"/>
      <c r="MQH372" s="678"/>
      <c r="MQI372" s="678"/>
      <c r="MQJ372" s="678"/>
      <c r="MQK372" s="678"/>
      <c r="MQL372" s="678"/>
      <c r="MQM372" s="678"/>
      <c r="MQN372" s="678"/>
      <c r="MQO372" s="678"/>
      <c r="MQP372" s="678"/>
      <c r="MQQ372" s="678"/>
      <c r="MQR372" s="678"/>
      <c r="MQS372" s="678"/>
      <c r="MQT372" s="678"/>
      <c r="MQU372" s="678"/>
      <c r="MQV372" s="678"/>
      <c r="MQW372" s="678"/>
      <c r="MQX372" s="678"/>
      <c r="MQY372" s="678"/>
      <c r="MQZ372" s="678"/>
      <c r="MRA372" s="678"/>
      <c r="MRB372" s="678"/>
      <c r="MRC372" s="678"/>
      <c r="MRD372" s="678"/>
      <c r="MRE372" s="678"/>
      <c r="MRF372" s="678"/>
      <c r="MRG372" s="678"/>
      <c r="MRH372" s="678"/>
      <c r="MRI372" s="678"/>
      <c r="MRJ372" s="678"/>
      <c r="MRK372" s="678"/>
      <c r="MRL372" s="678"/>
      <c r="MRM372" s="678"/>
      <c r="MRN372" s="678"/>
      <c r="MRO372" s="678"/>
      <c r="MRP372" s="678"/>
      <c r="MRQ372" s="678"/>
      <c r="MRR372" s="678"/>
      <c r="MRS372" s="678"/>
      <c r="MRT372" s="678"/>
      <c r="MRU372" s="678"/>
      <c r="MRV372" s="678"/>
      <c r="MRW372" s="678"/>
      <c r="MRX372" s="678"/>
      <c r="MRY372" s="678"/>
      <c r="MRZ372" s="678"/>
      <c r="MSA372" s="678"/>
      <c r="MSB372" s="678"/>
      <c r="MSC372" s="678"/>
      <c r="MSD372" s="678"/>
      <c r="MSE372" s="678"/>
      <c r="MSF372" s="678"/>
      <c r="MSG372" s="678"/>
      <c r="MSH372" s="678"/>
      <c r="MSI372" s="678"/>
      <c r="MSJ372" s="678"/>
      <c r="MSK372" s="678"/>
      <c r="MSL372" s="678"/>
      <c r="MSM372" s="678"/>
      <c r="MSN372" s="678"/>
      <c r="MSO372" s="678"/>
      <c r="MSP372" s="678"/>
      <c r="MSQ372" s="678"/>
      <c r="MSR372" s="678"/>
      <c r="MSS372" s="678"/>
      <c r="MST372" s="678"/>
      <c r="MSU372" s="678"/>
      <c r="MSV372" s="678"/>
      <c r="MSW372" s="678"/>
      <c r="MSX372" s="678"/>
      <c r="MSY372" s="678"/>
      <c r="MSZ372" s="678"/>
      <c r="MTA372" s="678"/>
      <c r="MTB372" s="678"/>
      <c r="MTC372" s="678"/>
      <c r="MTD372" s="678"/>
      <c r="MTE372" s="678"/>
      <c r="MTF372" s="678"/>
      <c r="MTG372" s="678"/>
      <c r="MTH372" s="678"/>
      <c r="MTI372" s="678"/>
      <c r="MTJ372" s="678"/>
      <c r="MTK372" s="678"/>
      <c r="MTL372" s="678"/>
      <c r="MTM372" s="678"/>
      <c r="MTN372" s="678"/>
      <c r="MTO372" s="678"/>
      <c r="MTP372" s="678"/>
      <c r="MTQ372" s="678"/>
      <c r="MTR372" s="678"/>
      <c r="MTS372" s="678"/>
      <c r="MTT372" s="678"/>
      <c r="MTU372" s="678"/>
      <c r="MTV372" s="678"/>
      <c r="MTW372" s="678"/>
      <c r="MTX372" s="678"/>
      <c r="MTY372" s="678"/>
      <c r="MTZ372" s="678"/>
      <c r="MUA372" s="678"/>
      <c r="MUB372" s="678"/>
      <c r="MUC372" s="678"/>
      <c r="MUD372" s="678"/>
      <c r="MUE372" s="678"/>
      <c r="MUF372" s="678"/>
      <c r="MUG372" s="678"/>
      <c r="MUH372" s="678"/>
      <c r="MUI372" s="678"/>
      <c r="MUJ372" s="678"/>
      <c r="MUK372" s="678"/>
      <c r="MUL372" s="678"/>
      <c r="MUM372" s="678"/>
      <c r="MUN372" s="678"/>
      <c r="MUO372" s="678"/>
      <c r="MUP372" s="678"/>
      <c r="MUQ372" s="678"/>
      <c r="MUR372" s="678"/>
      <c r="MUS372" s="678"/>
      <c r="MUT372" s="678"/>
      <c r="MUU372" s="678"/>
      <c r="MUV372" s="678"/>
      <c r="MUW372" s="678"/>
      <c r="MUX372" s="678"/>
      <c r="MUY372" s="678"/>
      <c r="MUZ372" s="678"/>
      <c r="MVA372" s="678"/>
      <c r="MVB372" s="678"/>
      <c r="MVC372" s="678"/>
      <c r="MVD372" s="678"/>
      <c r="MVE372" s="678"/>
      <c r="MVF372" s="678"/>
      <c r="MVG372" s="678"/>
      <c r="MVH372" s="678"/>
      <c r="MVI372" s="678"/>
      <c r="MVJ372" s="678"/>
      <c r="MVK372" s="678"/>
      <c r="MVL372" s="678"/>
      <c r="MVM372" s="678"/>
      <c r="MVN372" s="678"/>
      <c r="MVO372" s="678"/>
      <c r="MVP372" s="678"/>
      <c r="MVQ372" s="678"/>
      <c r="MVR372" s="678"/>
      <c r="MVS372" s="678"/>
      <c r="MVT372" s="678"/>
      <c r="MVU372" s="678"/>
      <c r="MVV372" s="678"/>
      <c r="MVW372" s="678"/>
      <c r="MVX372" s="678"/>
      <c r="MVY372" s="678"/>
      <c r="MVZ372" s="678"/>
      <c r="MWA372" s="678"/>
      <c r="MWB372" s="678"/>
      <c r="MWC372" s="678"/>
      <c r="MWD372" s="678"/>
      <c r="MWE372" s="678"/>
      <c r="MWF372" s="678"/>
      <c r="MWG372" s="678"/>
      <c r="MWH372" s="678"/>
      <c r="MWI372" s="678"/>
      <c r="MWJ372" s="678"/>
      <c r="MWK372" s="678"/>
      <c r="MWL372" s="678"/>
      <c r="MWM372" s="678"/>
      <c r="MWN372" s="678"/>
      <c r="MWO372" s="678"/>
      <c r="MWP372" s="678"/>
      <c r="MWQ372" s="678"/>
      <c r="MWR372" s="678"/>
      <c r="MWS372" s="678"/>
      <c r="MWT372" s="678"/>
      <c r="MWU372" s="678"/>
      <c r="MWV372" s="678"/>
      <c r="MWW372" s="678"/>
      <c r="MWX372" s="678"/>
      <c r="MWY372" s="678"/>
      <c r="MWZ372" s="678"/>
      <c r="MXA372" s="678"/>
      <c r="MXB372" s="678"/>
      <c r="MXC372" s="678"/>
      <c r="MXD372" s="678"/>
      <c r="MXE372" s="678"/>
      <c r="MXF372" s="678"/>
      <c r="MXG372" s="678"/>
      <c r="MXH372" s="678"/>
      <c r="MXI372" s="678"/>
      <c r="MXJ372" s="678"/>
      <c r="MXK372" s="678"/>
      <c r="MXL372" s="678"/>
      <c r="MXM372" s="678"/>
      <c r="MXN372" s="678"/>
      <c r="MXO372" s="678"/>
      <c r="MXP372" s="678"/>
      <c r="MXQ372" s="678"/>
      <c r="MXR372" s="678"/>
      <c r="MXS372" s="678"/>
      <c r="MXT372" s="678"/>
      <c r="MXU372" s="678"/>
      <c r="MXV372" s="678"/>
      <c r="MXW372" s="678"/>
      <c r="MXX372" s="678"/>
      <c r="MXY372" s="678"/>
      <c r="MXZ372" s="678"/>
      <c r="MYA372" s="678"/>
      <c r="MYB372" s="678"/>
      <c r="MYC372" s="678"/>
      <c r="MYD372" s="678"/>
      <c r="MYE372" s="678"/>
      <c r="MYF372" s="678"/>
      <c r="MYG372" s="678"/>
      <c r="MYH372" s="678"/>
      <c r="MYI372" s="678"/>
      <c r="MYJ372" s="678"/>
      <c r="MYK372" s="678"/>
      <c r="MYL372" s="678"/>
      <c r="MYM372" s="678"/>
      <c r="MYN372" s="678"/>
      <c r="MYO372" s="678"/>
      <c r="MYP372" s="678"/>
      <c r="MYQ372" s="678"/>
      <c r="MYR372" s="678"/>
      <c r="MYS372" s="678"/>
      <c r="MYT372" s="678"/>
      <c r="MYU372" s="678"/>
      <c r="MYV372" s="678"/>
      <c r="MYW372" s="678"/>
      <c r="MYX372" s="678"/>
      <c r="MYY372" s="678"/>
      <c r="MYZ372" s="678"/>
      <c r="MZA372" s="678"/>
      <c r="MZB372" s="678"/>
      <c r="MZC372" s="678"/>
      <c r="MZD372" s="678"/>
      <c r="MZE372" s="678"/>
      <c r="MZF372" s="678"/>
      <c r="MZG372" s="678"/>
      <c r="MZH372" s="678"/>
      <c r="MZI372" s="678"/>
      <c r="MZJ372" s="678"/>
      <c r="MZK372" s="678"/>
      <c r="MZL372" s="678"/>
      <c r="MZM372" s="678"/>
      <c r="MZN372" s="678"/>
      <c r="MZO372" s="678"/>
      <c r="MZP372" s="678"/>
      <c r="MZQ372" s="678"/>
      <c r="MZR372" s="678"/>
      <c r="MZS372" s="678"/>
      <c r="MZT372" s="678"/>
      <c r="MZU372" s="678"/>
      <c r="MZV372" s="678"/>
      <c r="MZW372" s="678"/>
      <c r="MZX372" s="678"/>
      <c r="MZY372" s="678"/>
      <c r="MZZ372" s="678"/>
      <c r="NAA372" s="678"/>
      <c r="NAB372" s="678"/>
      <c r="NAC372" s="678"/>
      <c r="NAD372" s="678"/>
      <c r="NAE372" s="678"/>
      <c r="NAF372" s="678"/>
      <c r="NAG372" s="678"/>
      <c r="NAH372" s="678"/>
      <c r="NAI372" s="678"/>
      <c r="NAJ372" s="678"/>
      <c r="NAK372" s="678"/>
      <c r="NAL372" s="678"/>
      <c r="NAM372" s="678"/>
      <c r="NAN372" s="678"/>
      <c r="NAO372" s="678"/>
      <c r="NAP372" s="678"/>
      <c r="NAQ372" s="678"/>
      <c r="NAR372" s="678"/>
      <c r="NAS372" s="678"/>
      <c r="NAT372" s="678"/>
      <c r="NAU372" s="678"/>
      <c r="NAV372" s="678"/>
      <c r="NAW372" s="678"/>
      <c r="NAX372" s="678"/>
      <c r="NAY372" s="678"/>
      <c r="NAZ372" s="678"/>
      <c r="NBA372" s="678"/>
      <c r="NBB372" s="678"/>
      <c r="NBC372" s="678"/>
      <c r="NBD372" s="678"/>
      <c r="NBE372" s="678"/>
      <c r="NBF372" s="678"/>
      <c r="NBG372" s="678"/>
      <c r="NBH372" s="678"/>
      <c r="NBI372" s="678"/>
      <c r="NBJ372" s="678"/>
      <c r="NBK372" s="678"/>
      <c r="NBL372" s="678"/>
      <c r="NBM372" s="678"/>
      <c r="NBN372" s="678"/>
      <c r="NBO372" s="678"/>
      <c r="NBP372" s="678"/>
      <c r="NBQ372" s="678"/>
      <c r="NBR372" s="678"/>
      <c r="NBS372" s="678"/>
      <c r="NBT372" s="678"/>
      <c r="NBU372" s="678"/>
      <c r="NBV372" s="678"/>
      <c r="NBW372" s="678"/>
      <c r="NBX372" s="678"/>
      <c r="NBY372" s="678"/>
      <c r="NBZ372" s="678"/>
      <c r="NCA372" s="678"/>
      <c r="NCB372" s="678"/>
      <c r="NCC372" s="678"/>
      <c r="NCD372" s="678"/>
      <c r="NCE372" s="678"/>
      <c r="NCF372" s="678"/>
      <c r="NCG372" s="678"/>
      <c r="NCH372" s="678"/>
      <c r="NCI372" s="678"/>
      <c r="NCJ372" s="678"/>
      <c r="NCK372" s="678"/>
      <c r="NCL372" s="678"/>
      <c r="NCM372" s="678"/>
      <c r="NCN372" s="678"/>
      <c r="NCO372" s="678"/>
      <c r="NCP372" s="678"/>
      <c r="NCQ372" s="678"/>
      <c r="NCR372" s="678"/>
      <c r="NCS372" s="678"/>
      <c r="NCT372" s="678"/>
      <c r="NCU372" s="678"/>
      <c r="NCV372" s="678"/>
      <c r="NCW372" s="678"/>
      <c r="NCX372" s="678"/>
      <c r="NCY372" s="678"/>
      <c r="NCZ372" s="678"/>
      <c r="NDA372" s="678"/>
      <c r="NDB372" s="678"/>
      <c r="NDC372" s="678"/>
      <c r="NDD372" s="678"/>
      <c r="NDE372" s="678"/>
      <c r="NDF372" s="678"/>
      <c r="NDG372" s="678"/>
      <c r="NDH372" s="678"/>
      <c r="NDI372" s="678"/>
      <c r="NDJ372" s="678"/>
      <c r="NDK372" s="678"/>
      <c r="NDL372" s="678"/>
      <c r="NDM372" s="678"/>
      <c r="NDN372" s="678"/>
      <c r="NDO372" s="678"/>
      <c r="NDP372" s="678"/>
      <c r="NDQ372" s="678"/>
      <c r="NDR372" s="678"/>
      <c r="NDS372" s="678"/>
      <c r="NDT372" s="678"/>
      <c r="NDU372" s="678"/>
      <c r="NDV372" s="678"/>
      <c r="NDW372" s="678"/>
      <c r="NDX372" s="678"/>
      <c r="NDY372" s="678"/>
      <c r="NDZ372" s="678"/>
      <c r="NEA372" s="678"/>
      <c r="NEB372" s="678"/>
      <c r="NEC372" s="678"/>
      <c r="NED372" s="678"/>
      <c r="NEE372" s="678"/>
      <c r="NEF372" s="678"/>
      <c r="NEG372" s="678"/>
      <c r="NEH372" s="678"/>
      <c r="NEI372" s="678"/>
      <c r="NEJ372" s="678"/>
      <c r="NEK372" s="678"/>
      <c r="NEL372" s="678"/>
      <c r="NEM372" s="678"/>
      <c r="NEN372" s="678"/>
      <c r="NEO372" s="678"/>
      <c r="NEP372" s="678"/>
      <c r="NEQ372" s="678"/>
      <c r="NER372" s="678"/>
      <c r="NES372" s="678"/>
      <c r="NET372" s="678"/>
      <c r="NEU372" s="678"/>
      <c r="NEV372" s="678"/>
      <c r="NEW372" s="678"/>
      <c r="NEX372" s="678"/>
      <c r="NEY372" s="678"/>
      <c r="NEZ372" s="678"/>
      <c r="NFA372" s="678"/>
      <c r="NFB372" s="678"/>
      <c r="NFC372" s="678"/>
      <c r="NFD372" s="678"/>
      <c r="NFE372" s="678"/>
      <c r="NFF372" s="678"/>
      <c r="NFG372" s="678"/>
      <c r="NFH372" s="678"/>
      <c r="NFI372" s="678"/>
      <c r="NFJ372" s="678"/>
      <c r="NFK372" s="678"/>
      <c r="NFL372" s="678"/>
      <c r="NFM372" s="678"/>
      <c r="NFN372" s="678"/>
      <c r="NFO372" s="678"/>
      <c r="NFP372" s="678"/>
      <c r="NFQ372" s="678"/>
      <c r="NFR372" s="678"/>
      <c r="NFS372" s="678"/>
      <c r="NFT372" s="678"/>
      <c r="NFU372" s="678"/>
      <c r="NFV372" s="678"/>
      <c r="NFW372" s="678"/>
      <c r="NFX372" s="678"/>
      <c r="NFY372" s="678"/>
      <c r="NFZ372" s="678"/>
      <c r="NGA372" s="678"/>
      <c r="NGB372" s="678"/>
      <c r="NGC372" s="678"/>
      <c r="NGD372" s="678"/>
      <c r="NGE372" s="678"/>
      <c r="NGF372" s="678"/>
      <c r="NGG372" s="678"/>
      <c r="NGH372" s="678"/>
      <c r="NGI372" s="678"/>
      <c r="NGJ372" s="678"/>
      <c r="NGK372" s="678"/>
      <c r="NGL372" s="678"/>
      <c r="NGM372" s="678"/>
      <c r="NGN372" s="678"/>
      <c r="NGO372" s="678"/>
      <c r="NGP372" s="678"/>
      <c r="NGQ372" s="678"/>
      <c r="NGR372" s="678"/>
      <c r="NGS372" s="678"/>
      <c r="NGT372" s="678"/>
      <c r="NGU372" s="678"/>
      <c r="NGV372" s="678"/>
      <c r="NGW372" s="678"/>
      <c r="NGX372" s="678"/>
      <c r="NGY372" s="678"/>
      <c r="NGZ372" s="678"/>
      <c r="NHA372" s="678"/>
      <c r="NHB372" s="678"/>
      <c r="NHC372" s="678"/>
      <c r="NHD372" s="678"/>
      <c r="NHE372" s="678"/>
      <c r="NHF372" s="678"/>
      <c r="NHG372" s="678"/>
      <c r="NHH372" s="678"/>
      <c r="NHI372" s="678"/>
      <c r="NHJ372" s="678"/>
      <c r="NHK372" s="678"/>
      <c r="NHL372" s="678"/>
      <c r="NHM372" s="678"/>
      <c r="NHN372" s="678"/>
      <c r="NHO372" s="678"/>
      <c r="NHP372" s="678"/>
      <c r="NHQ372" s="678"/>
      <c r="NHR372" s="678"/>
      <c r="NHS372" s="678"/>
      <c r="NHT372" s="678"/>
      <c r="NHU372" s="678"/>
      <c r="NHV372" s="678"/>
      <c r="NHW372" s="678"/>
      <c r="NHX372" s="678"/>
      <c r="NHY372" s="678"/>
      <c r="NHZ372" s="678"/>
      <c r="NIA372" s="678"/>
      <c r="NIB372" s="678"/>
      <c r="NIC372" s="678"/>
      <c r="NID372" s="678"/>
      <c r="NIE372" s="678"/>
      <c r="NIF372" s="678"/>
      <c r="NIG372" s="678"/>
      <c r="NIH372" s="678"/>
      <c r="NII372" s="678"/>
      <c r="NIJ372" s="678"/>
      <c r="NIK372" s="678"/>
      <c r="NIL372" s="678"/>
      <c r="NIM372" s="678"/>
      <c r="NIN372" s="678"/>
      <c r="NIO372" s="678"/>
      <c r="NIP372" s="678"/>
      <c r="NIQ372" s="678"/>
      <c r="NIR372" s="678"/>
      <c r="NIS372" s="678"/>
      <c r="NIT372" s="678"/>
      <c r="NIU372" s="678"/>
      <c r="NIV372" s="678"/>
      <c r="NIW372" s="678"/>
      <c r="NIX372" s="678"/>
      <c r="NIY372" s="678"/>
      <c r="NIZ372" s="678"/>
      <c r="NJA372" s="678"/>
      <c r="NJB372" s="678"/>
      <c r="NJC372" s="678"/>
      <c r="NJD372" s="678"/>
      <c r="NJE372" s="678"/>
      <c r="NJF372" s="678"/>
      <c r="NJG372" s="678"/>
      <c r="NJH372" s="678"/>
      <c r="NJI372" s="678"/>
      <c r="NJJ372" s="678"/>
      <c r="NJK372" s="678"/>
      <c r="NJL372" s="678"/>
      <c r="NJM372" s="678"/>
      <c r="NJN372" s="678"/>
      <c r="NJO372" s="678"/>
      <c r="NJP372" s="678"/>
      <c r="NJQ372" s="678"/>
      <c r="NJR372" s="678"/>
      <c r="NJS372" s="678"/>
      <c r="NJT372" s="678"/>
      <c r="NJU372" s="678"/>
      <c r="NJV372" s="678"/>
      <c r="NJW372" s="678"/>
      <c r="NJX372" s="678"/>
      <c r="NJY372" s="678"/>
      <c r="NJZ372" s="678"/>
      <c r="NKA372" s="678"/>
      <c r="NKB372" s="678"/>
      <c r="NKC372" s="678"/>
      <c r="NKD372" s="678"/>
      <c r="NKE372" s="678"/>
      <c r="NKF372" s="678"/>
      <c r="NKG372" s="678"/>
      <c r="NKH372" s="678"/>
      <c r="NKI372" s="678"/>
      <c r="NKJ372" s="678"/>
      <c r="NKK372" s="678"/>
      <c r="NKL372" s="678"/>
      <c r="NKM372" s="678"/>
      <c r="NKN372" s="678"/>
      <c r="NKO372" s="678"/>
      <c r="NKP372" s="678"/>
      <c r="NKQ372" s="678"/>
      <c r="NKR372" s="678"/>
      <c r="NKS372" s="678"/>
      <c r="NKT372" s="678"/>
      <c r="NKU372" s="678"/>
      <c r="NKV372" s="678"/>
      <c r="NKW372" s="678"/>
      <c r="NKX372" s="678"/>
      <c r="NKY372" s="678"/>
      <c r="NKZ372" s="678"/>
      <c r="NLA372" s="678"/>
      <c r="NLB372" s="678"/>
      <c r="NLC372" s="678"/>
      <c r="NLD372" s="678"/>
      <c r="NLE372" s="678"/>
      <c r="NLF372" s="678"/>
      <c r="NLG372" s="678"/>
      <c r="NLH372" s="678"/>
      <c r="NLI372" s="678"/>
      <c r="NLJ372" s="678"/>
      <c r="NLK372" s="678"/>
      <c r="NLL372" s="678"/>
      <c r="NLM372" s="678"/>
      <c r="NLN372" s="678"/>
      <c r="NLO372" s="678"/>
      <c r="NLP372" s="678"/>
      <c r="NLQ372" s="678"/>
      <c r="NLR372" s="678"/>
      <c r="NLS372" s="678"/>
      <c r="NLT372" s="678"/>
      <c r="NLU372" s="678"/>
      <c r="NLV372" s="678"/>
      <c r="NLW372" s="678"/>
      <c r="NLX372" s="678"/>
      <c r="NLY372" s="678"/>
      <c r="NLZ372" s="678"/>
      <c r="NMA372" s="678"/>
      <c r="NMB372" s="678"/>
      <c r="NMC372" s="678"/>
      <c r="NMD372" s="678"/>
      <c r="NME372" s="678"/>
      <c r="NMF372" s="678"/>
      <c r="NMG372" s="678"/>
      <c r="NMH372" s="678"/>
      <c r="NMI372" s="678"/>
      <c r="NMJ372" s="678"/>
      <c r="NMK372" s="678"/>
      <c r="NML372" s="678"/>
      <c r="NMM372" s="678"/>
      <c r="NMN372" s="678"/>
      <c r="NMO372" s="678"/>
      <c r="NMP372" s="678"/>
      <c r="NMQ372" s="678"/>
      <c r="NMR372" s="678"/>
      <c r="NMS372" s="678"/>
      <c r="NMT372" s="678"/>
      <c r="NMU372" s="678"/>
      <c r="NMV372" s="678"/>
      <c r="NMW372" s="678"/>
      <c r="NMX372" s="678"/>
      <c r="NMY372" s="678"/>
      <c r="NMZ372" s="678"/>
      <c r="NNA372" s="678"/>
      <c r="NNB372" s="678"/>
      <c r="NNC372" s="678"/>
      <c r="NND372" s="678"/>
      <c r="NNE372" s="678"/>
      <c r="NNF372" s="678"/>
      <c r="NNG372" s="678"/>
      <c r="NNH372" s="678"/>
      <c r="NNI372" s="678"/>
      <c r="NNJ372" s="678"/>
      <c r="NNK372" s="678"/>
      <c r="NNL372" s="678"/>
      <c r="NNM372" s="678"/>
      <c r="NNN372" s="678"/>
      <c r="NNO372" s="678"/>
      <c r="NNP372" s="678"/>
      <c r="NNQ372" s="678"/>
      <c r="NNR372" s="678"/>
      <c r="NNS372" s="678"/>
      <c r="NNT372" s="678"/>
      <c r="NNU372" s="678"/>
      <c r="NNV372" s="678"/>
      <c r="NNW372" s="678"/>
      <c r="NNX372" s="678"/>
      <c r="NNY372" s="678"/>
      <c r="NNZ372" s="678"/>
      <c r="NOA372" s="678"/>
      <c r="NOB372" s="678"/>
      <c r="NOC372" s="678"/>
      <c r="NOD372" s="678"/>
      <c r="NOE372" s="678"/>
      <c r="NOF372" s="678"/>
      <c r="NOG372" s="678"/>
      <c r="NOH372" s="678"/>
      <c r="NOI372" s="678"/>
      <c r="NOJ372" s="678"/>
      <c r="NOK372" s="678"/>
      <c r="NOL372" s="678"/>
      <c r="NOM372" s="678"/>
      <c r="NON372" s="678"/>
      <c r="NOO372" s="678"/>
      <c r="NOP372" s="678"/>
      <c r="NOQ372" s="678"/>
      <c r="NOR372" s="678"/>
      <c r="NOS372" s="678"/>
      <c r="NOT372" s="678"/>
      <c r="NOU372" s="678"/>
      <c r="NOV372" s="678"/>
      <c r="NOW372" s="678"/>
      <c r="NOX372" s="678"/>
      <c r="NOY372" s="678"/>
      <c r="NOZ372" s="678"/>
      <c r="NPA372" s="678"/>
      <c r="NPB372" s="678"/>
      <c r="NPC372" s="678"/>
      <c r="NPD372" s="678"/>
      <c r="NPE372" s="678"/>
      <c r="NPF372" s="678"/>
      <c r="NPG372" s="678"/>
      <c r="NPH372" s="678"/>
      <c r="NPI372" s="678"/>
      <c r="NPJ372" s="678"/>
      <c r="NPK372" s="678"/>
      <c r="NPL372" s="678"/>
      <c r="NPM372" s="678"/>
      <c r="NPN372" s="678"/>
      <c r="NPO372" s="678"/>
      <c r="NPP372" s="678"/>
      <c r="NPQ372" s="678"/>
      <c r="NPR372" s="678"/>
      <c r="NPS372" s="678"/>
      <c r="NPT372" s="678"/>
      <c r="NPU372" s="678"/>
      <c r="NPV372" s="678"/>
      <c r="NPW372" s="678"/>
      <c r="NPX372" s="678"/>
      <c r="NPY372" s="678"/>
      <c r="NPZ372" s="678"/>
      <c r="NQA372" s="678"/>
      <c r="NQB372" s="678"/>
      <c r="NQC372" s="678"/>
      <c r="NQD372" s="678"/>
      <c r="NQE372" s="678"/>
      <c r="NQF372" s="678"/>
      <c r="NQG372" s="678"/>
      <c r="NQH372" s="678"/>
      <c r="NQI372" s="678"/>
      <c r="NQJ372" s="678"/>
      <c r="NQK372" s="678"/>
      <c r="NQL372" s="678"/>
      <c r="NQM372" s="678"/>
      <c r="NQN372" s="678"/>
      <c r="NQO372" s="678"/>
      <c r="NQP372" s="678"/>
      <c r="NQQ372" s="678"/>
      <c r="NQR372" s="678"/>
      <c r="NQS372" s="678"/>
      <c r="NQT372" s="678"/>
      <c r="NQU372" s="678"/>
      <c r="NQV372" s="678"/>
      <c r="NQW372" s="678"/>
      <c r="NQX372" s="678"/>
      <c r="NQY372" s="678"/>
      <c r="NQZ372" s="678"/>
      <c r="NRA372" s="678"/>
      <c r="NRB372" s="678"/>
      <c r="NRC372" s="678"/>
      <c r="NRD372" s="678"/>
      <c r="NRE372" s="678"/>
      <c r="NRF372" s="678"/>
      <c r="NRG372" s="678"/>
      <c r="NRH372" s="678"/>
      <c r="NRI372" s="678"/>
      <c r="NRJ372" s="678"/>
      <c r="NRK372" s="678"/>
      <c r="NRL372" s="678"/>
      <c r="NRM372" s="678"/>
      <c r="NRN372" s="678"/>
      <c r="NRO372" s="678"/>
      <c r="NRP372" s="678"/>
      <c r="NRQ372" s="678"/>
      <c r="NRR372" s="678"/>
      <c r="NRS372" s="678"/>
      <c r="NRT372" s="678"/>
      <c r="NRU372" s="678"/>
      <c r="NRV372" s="678"/>
      <c r="NRW372" s="678"/>
      <c r="NRX372" s="678"/>
      <c r="NRY372" s="678"/>
      <c r="NRZ372" s="678"/>
      <c r="NSA372" s="678"/>
      <c r="NSB372" s="678"/>
      <c r="NSC372" s="678"/>
      <c r="NSD372" s="678"/>
      <c r="NSE372" s="678"/>
      <c r="NSF372" s="678"/>
      <c r="NSG372" s="678"/>
      <c r="NSH372" s="678"/>
      <c r="NSI372" s="678"/>
      <c r="NSJ372" s="678"/>
      <c r="NSK372" s="678"/>
      <c r="NSL372" s="678"/>
      <c r="NSM372" s="678"/>
      <c r="NSN372" s="678"/>
      <c r="NSO372" s="678"/>
      <c r="NSP372" s="678"/>
      <c r="NSQ372" s="678"/>
      <c r="NSR372" s="678"/>
      <c r="NSS372" s="678"/>
      <c r="NST372" s="678"/>
      <c r="NSU372" s="678"/>
      <c r="NSV372" s="678"/>
      <c r="NSW372" s="678"/>
      <c r="NSX372" s="678"/>
      <c r="NSY372" s="678"/>
      <c r="NSZ372" s="678"/>
      <c r="NTA372" s="678"/>
      <c r="NTB372" s="678"/>
      <c r="NTC372" s="678"/>
      <c r="NTD372" s="678"/>
      <c r="NTE372" s="678"/>
      <c r="NTF372" s="678"/>
      <c r="NTG372" s="678"/>
      <c r="NTH372" s="678"/>
      <c r="NTI372" s="678"/>
      <c r="NTJ372" s="678"/>
      <c r="NTK372" s="678"/>
      <c r="NTL372" s="678"/>
      <c r="NTM372" s="678"/>
      <c r="NTN372" s="678"/>
      <c r="NTO372" s="678"/>
      <c r="NTP372" s="678"/>
      <c r="NTQ372" s="678"/>
      <c r="NTR372" s="678"/>
      <c r="NTS372" s="678"/>
      <c r="NTT372" s="678"/>
      <c r="NTU372" s="678"/>
      <c r="NTV372" s="678"/>
      <c r="NTW372" s="678"/>
      <c r="NTX372" s="678"/>
      <c r="NTY372" s="678"/>
      <c r="NTZ372" s="678"/>
      <c r="NUA372" s="678"/>
      <c r="NUB372" s="678"/>
      <c r="NUC372" s="678"/>
      <c r="NUD372" s="678"/>
      <c r="NUE372" s="678"/>
      <c r="NUF372" s="678"/>
      <c r="NUG372" s="678"/>
      <c r="NUH372" s="678"/>
      <c r="NUI372" s="678"/>
      <c r="NUJ372" s="678"/>
      <c r="NUK372" s="678"/>
      <c r="NUL372" s="678"/>
      <c r="NUM372" s="678"/>
      <c r="NUN372" s="678"/>
      <c r="NUO372" s="678"/>
      <c r="NUP372" s="678"/>
      <c r="NUQ372" s="678"/>
      <c r="NUR372" s="678"/>
      <c r="NUS372" s="678"/>
      <c r="NUT372" s="678"/>
      <c r="NUU372" s="678"/>
      <c r="NUV372" s="678"/>
      <c r="NUW372" s="678"/>
      <c r="NUX372" s="678"/>
      <c r="NUY372" s="678"/>
      <c r="NUZ372" s="678"/>
      <c r="NVA372" s="678"/>
      <c r="NVB372" s="678"/>
      <c r="NVC372" s="678"/>
      <c r="NVD372" s="678"/>
      <c r="NVE372" s="678"/>
      <c r="NVF372" s="678"/>
      <c r="NVG372" s="678"/>
      <c r="NVH372" s="678"/>
      <c r="NVI372" s="678"/>
      <c r="NVJ372" s="678"/>
      <c r="NVK372" s="678"/>
      <c r="NVL372" s="678"/>
      <c r="NVM372" s="678"/>
      <c r="NVN372" s="678"/>
      <c r="NVO372" s="678"/>
      <c r="NVP372" s="678"/>
      <c r="NVQ372" s="678"/>
      <c r="NVR372" s="678"/>
      <c r="NVS372" s="678"/>
      <c r="NVT372" s="678"/>
      <c r="NVU372" s="678"/>
      <c r="NVV372" s="678"/>
      <c r="NVW372" s="678"/>
      <c r="NVX372" s="678"/>
      <c r="NVY372" s="678"/>
      <c r="NVZ372" s="678"/>
      <c r="NWA372" s="678"/>
      <c r="NWB372" s="678"/>
      <c r="NWC372" s="678"/>
      <c r="NWD372" s="678"/>
      <c r="NWE372" s="678"/>
      <c r="NWF372" s="678"/>
      <c r="NWG372" s="678"/>
      <c r="NWH372" s="678"/>
      <c r="NWI372" s="678"/>
      <c r="NWJ372" s="678"/>
      <c r="NWK372" s="678"/>
      <c r="NWL372" s="678"/>
      <c r="NWM372" s="678"/>
      <c r="NWN372" s="678"/>
      <c r="NWO372" s="678"/>
      <c r="NWP372" s="678"/>
      <c r="NWQ372" s="678"/>
      <c r="NWR372" s="678"/>
      <c r="NWS372" s="678"/>
      <c r="NWT372" s="678"/>
      <c r="NWU372" s="678"/>
      <c r="NWV372" s="678"/>
      <c r="NWW372" s="678"/>
      <c r="NWX372" s="678"/>
      <c r="NWY372" s="678"/>
      <c r="NWZ372" s="678"/>
      <c r="NXA372" s="678"/>
      <c r="NXB372" s="678"/>
      <c r="NXC372" s="678"/>
      <c r="NXD372" s="678"/>
      <c r="NXE372" s="678"/>
      <c r="NXF372" s="678"/>
      <c r="NXG372" s="678"/>
      <c r="NXH372" s="678"/>
      <c r="NXI372" s="678"/>
      <c r="NXJ372" s="678"/>
      <c r="NXK372" s="678"/>
      <c r="NXL372" s="678"/>
      <c r="NXM372" s="678"/>
      <c r="NXN372" s="678"/>
      <c r="NXO372" s="678"/>
      <c r="NXP372" s="678"/>
      <c r="NXQ372" s="678"/>
      <c r="NXR372" s="678"/>
      <c r="NXS372" s="678"/>
      <c r="NXT372" s="678"/>
      <c r="NXU372" s="678"/>
      <c r="NXV372" s="678"/>
      <c r="NXW372" s="678"/>
      <c r="NXX372" s="678"/>
      <c r="NXY372" s="678"/>
      <c r="NXZ372" s="678"/>
      <c r="NYA372" s="678"/>
      <c r="NYB372" s="678"/>
      <c r="NYC372" s="678"/>
      <c r="NYD372" s="678"/>
      <c r="NYE372" s="678"/>
      <c r="NYF372" s="678"/>
      <c r="NYG372" s="678"/>
      <c r="NYH372" s="678"/>
      <c r="NYI372" s="678"/>
      <c r="NYJ372" s="678"/>
      <c r="NYK372" s="678"/>
      <c r="NYL372" s="678"/>
      <c r="NYM372" s="678"/>
      <c r="NYN372" s="678"/>
      <c r="NYO372" s="678"/>
      <c r="NYP372" s="678"/>
      <c r="NYQ372" s="678"/>
      <c r="NYR372" s="678"/>
      <c r="NYS372" s="678"/>
      <c r="NYT372" s="678"/>
      <c r="NYU372" s="678"/>
      <c r="NYV372" s="678"/>
      <c r="NYW372" s="678"/>
      <c r="NYX372" s="678"/>
      <c r="NYY372" s="678"/>
      <c r="NYZ372" s="678"/>
      <c r="NZA372" s="678"/>
      <c r="NZB372" s="678"/>
      <c r="NZC372" s="678"/>
      <c r="NZD372" s="678"/>
      <c r="NZE372" s="678"/>
      <c r="NZF372" s="678"/>
      <c r="NZG372" s="678"/>
      <c r="NZH372" s="678"/>
      <c r="NZI372" s="678"/>
      <c r="NZJ372" s="678"/>
      <c r="NZK372" s="678"/>
      <c r="NZL372" s="678"/>
      <c r="NZM372" s="678"/>
      <c r="NZN372" s="678"/>
      <c r="NZO372" s="678"/>
      <c r="NZP372" s="678"/>
      <c r="NZQ372" s="678"/>
      <c r="NZR372" s="678"/>
      <c r="NZS372" s="678"/>
      <c r="NZT372" s="678"/>
      <c r="NZU372" s="678"/>
      <c r="NZV372" s="678"/>
      <c r="NZW372" s="678"/>
      <c r="NZX372" s="678"/>
      <c r="NZY372" s="678"/>
      <c r="NZZ372" s="678"/>
      <c r="OAA372" s="678"/>
      <c r="OAB372" s="678"/>
      <c r="OAC372" s="678"/>
      <c r="OAD372" s="678"/>
      <c r="OAE372" s="678"/>
      <c r="OAF372" s="678"/>
      <c r="OAG372" s="678"/>
      <c r="OAH372" s="678"/>
      <c r="OAI372" s="678"/>
      <c r="OAJ372" s="678"/>
      <c r="OAK372" s="678"/>
      <c r="OAL372" s="678"/>
      <c r="OAM372" s="678"/>
      <c r="OAN372" s="678"/>
      <c r="OAO372" s="678"/>
      <c r="OAP372" s="678"/>
      <c r="OAQ372" s="678"/>
      <c r="OAR372" s="678"/>
      <c r="OAS372" s="678"/>
      <c r="OAT372" s="678"/>
      <c r="OAU372" s="678"/>
      <c r="OAV372" s="678"/>
      <c r="OAW372" s="678"/>
      <c r="OAX372" s="678"/>
      <c r="OAY372" s="678"/>
      <c r="OAZ372" s="678"/>
      <c r="OBA372" s="678"/>
      <c r="OBB372" s="678"/>
      <c r="OBC372" s="678"/>
      <c r="OBD372" s="678"/>
      <c r="OBE372" s="678"/>
      <c r="OBF372" s="678"/>
      <c r="OBG372" s="678"/>
      <c r="OBH372" s="678"/>
      <c r="OBI372" s="678"/>
      <c r="OBJ372" s="678"/>
      <c r="OBK372" s="678"/>
      <c r="OBL372" s="678"/>
      <c r="OBM372" s="678"/>
      <c r="OBN372" s="678"/>
      <c r="OBO372" s="678"/>
      <c r="OBP372" s="678"/>
      <c r="OBQ372" s="678"/>
      <c r="OBR372" s="678"/>
      <c r="OBS372" s="678"/>
      <c r="OBT372" s="678"/>
      <c r="OBU372" s="678"/>
      <c r="OBV372" s="678"/>
      <c r="OBW372" s="678"/>
      <c r="OBX372" s="678"/>
      <c r="OBY372" s="678"/>
      <c r="OBZ372" s="678"/>
      <c r="OCA372" s="678"/>
      <c r="OCB372" s="678"/>
      <c r="OCC372" s="678"/>
      <c r="OCD372" s="678"/>
      <c r="OCE372" s="678"/>
      <c r="OCF372" s="678"/>
      <c r="OCG372" s="678"/>
      <c r="OCH372" s="678"/>
      <c r="OCI372" s="678"/>
      <c r="OCJ372" s="678"/>
      <c r="OCK372" s="678"/>
      <c r="OCL372" s="678"/>
      <c r="OCM372" s="678"/>
      <c r="OCN372" s="678"/>
      <c r="OCO372" s="678"/>
      <c r="OCP372" s="678"/>
      <c r="OCQ372" s="678"/>
      <c r="OCR372" s="678"/>
      <c r="OCS372" s="678"/>
      <c r="OCT372" s="678"/>
      <c r="OCU372" s="678"/>
      <c r="OCV372" s="678"/>
      <c r="OCW372" s="678"/>
      <c r="OCX372" s="678"/>
      <c r="OCY372" s="678"/>
      <c r="OCZ372" s="678"/>
      <c r="ODA372" s="678"/>
      <c r="ODB372" s="678"/>
      <c r="ODC372" s="678"/>
      <c r="ODD372" s="678"/>
      <c r="ODE372" s="678"/>
      <c r="ODF372" s="678"/>
      <c r="ODG372" s="678"/>
      <c r="ODH372" s="678"/>
      <c r="ODI372" s="678"/>
      <c r="ODJ372" s="678"/>
      <c r="ODK372" s="678"/>
      <c r="ODL372" s="678"/>
      <c r="ODM372" s="678"/>
      <c r="ODN372" s="678"/>
      <c r="ODO372" s="678"/>
      <c r="ODP372" s="678"/>
      <c r="ODQ372" s="678"/>
      <c r="ODR372" s="678"/>
      <c r="ODS372" s="678"/>
      <c r="ODT372" s="678"/>
      <c r="ODU372" s="678"/>
      <c r="ODV372" s="678"/>
      <c r="ODW372" s="678"/>
      <c r="ODX372" s="678"/>
      <c r="ODY372" s="678"/>
      <c r="ODZ372" s="678"/>
      <c r="OEA372" s="678"/>
      <c r="OEB372" s="678"/>
      <c r="OEC372" s="678"/>
      <c r="OED372" s="678"/>
      <c r="OEE372" s="678"/>
      <c r="OEF372" s="678"/>
      <c r="OEG372" s="678"/>
      <c r="OEH372" s="678"/>
      <c r="OEI372" s="678"/>
      <c r="OEJ372" s="678"/>
      <c r="OEK372" s="678"/>
      <c r="OEL372" s="678"/>
      <c r="OEM372" s="678"/>
      <c r="OEN372" s="678"/>
      <c r="OEO372" s="678"/>
      <c r="OEP372" s="678"/>
      <c r="OEQ372" s="678"/>
      <c r="OER372" s="678"/>
      <c r="OES372" s="678"/>
      <c r="OET372" s="678"/>
      <c r="OEU372" s="678"/>
      <c r="OEV372" s="678"/>
      <c r="OEW372" s="678"/>
      <c r="OEX372" s="678"/>
      <c r="OEY372" s="678"/>
      <c r="OEZ372" s="678"/>
      <c r="OFA372" s="678"/>
      <c r="OFB372" s="678"/>
      <c r="OFC372" s="678"/>
      <c r="OFD372" s="678"/>
      <c r="OFE372" s="678"/>
      <c r="OFF372" s="678"/>
      <c r="OFG372" s="678"/>
      <c r="OFH372" s="678"/>
      <c r="OFI372" s="678"/>
      <c r="OFJ372" s="678"/>
      <c r="OFK372" s="678"/>
      <c r="OFL372" s="678"/>
      <c r="OFM372" s="678"/>
      <c r="OFN372" s="678"/>
      <c r="OFO372" s="678"/>
      <c r="OFP372" s="678"/>
      <c r="OFQ372" s="678"/>
      <c r="OFR372" s="678"/>
      <c r="OFS372" s="678"/>
      <c r="OFT372" s="678"/>
      <c r="OFU372" s="678"/>
      <c r="OFV372" s="678"/>
      <c r="OFW372" s="678"/>
      <c r="OFX372" s="678"/>
      <c r="OFY372" s="678"/>
      <c r="OFZ372" s="678"/>
      <c r="OGA372" s="678"/>
      <c r="OGB372" s="678"/>
      <c r="OGC372" s="678"/>
      <c r="OGD372" s="678"/>
      <c r="OGE372" s="678"/>
      <c r="OGF372" s="678"/>
      <c r="OGG372" s="678"/>
      <c r="OGH372" s="678"/>
      <c r="OGI372" s="678"/>
      <c r="OGJ372" s="678"/>
      <c r="OGK372" s="678"/>
      <c r="OGL372" s="678"/>
      <c r="OGM372" s="678"/>
      <c r="OGN372" s="678"/>
      <c r="OGO372" s="678"/>
      <c r="OGP372" s="678"/>
      <c r="OGQ372" s="678"/>
      <c r="OGR372" s="678"/>
      <c r="OGS372" s="678"/>
      <c r="OGT372" s="678"/>
      <c r="OGU372" s="678"/>
      <c r="OGV372" s="678"/>
      <c r="OGW372" s="678"/>
      <c r="OGX372" s="678"/>
      <c r="OGY372" s="678"/>
      <c r="OGZ372" s="678"/>
      <c r="OHA372" s="678"/>
      <c r="OHB372" s="678"/>
      <c r="OHC372" s="678"/>
      <c r="OHD372" s="678"/>
      <c r="OHE372" s="678"/>
      <c r="OHF372" s="678"/>
      <c r="OHG372" s="678"/>
      <c r="OHH372" s="678"/>
      <c r="OHI372" s="678"/>
      <c r="OHJ372" s="678"/>
      <c r="OHK372" s="678"/>
      <c r="OHL372" s="678"/>
      <c r="OHM372" s="678"/>
      <c r="OHN372" s="678"/>
      <c r="OHO372" s="678"/>
      <c r="OHP372" s="678"/>
      <c r="OHQ372" s="678"/>
      <c r="OHR372" s="678"/>
      <c r="OHS372" s="678"/>
      <c r="OHT372" s="678"/>
      <c r="OHU372" s="678"/>
      <c r="OHV372" s="678"/>
      <c r="OHW372" s="678"/>
      <c r="OHX372" s="678"/>
      <c r="OHY372" s="678"/>
      <c r="OHZ372" s="678"/>
      <c r="OIA372" s="678"/>
      <c r="OIB372" s="678"/>
      <c r="OIC372" s="678"/>
      <c r="OID372" s="678"/>
      <c r="OIE372" s="678"/>
      <c r="OIF372" s="678"/>
      <c r="OIG372" s="678"/>
      <c r="OIH372" s="678"/>
      <c r="OII372" s="678"/>
      <c r="OIJ372" s="678"/>
      <c r="OIK372" s="678"/>
      <c r="OIL372" s="678"/>
      <c r="OIM372" s="678"/>
      <c r="OIN372" s="678"/>
      <c r="OIO372" s="678"/>
      <c r="OIP372" s="678"/>
      <c r="OIQ372" s="678"/>
      <c r="OIR372" s="678"/>
      <c r="OIS372" s="678"/>
      <c r="OIT372" s="678"/>
      <c r="OIU372" s="678"/>
      <c r="OIV372" s="678"/>
      <c r="OIW372" s="678"/>
      <c r="OIX372" s="678"/>
      <c r="OIY372" s="678"/>
      <c r="OIZ372" s="678"/>
      <c r="OJA372" s="678"/>
      <c r="OJB372" s="678"/>
      <c r="OJC372" s="678"/>
      <c r="OJD372" s="678"/>
      <c r="OJE372" s="678"/>
      <c r="OJF372" s="678"/>
      <c r="OJG372" s="678"/>
      <c r="OJH372" s="678"/>
      <c r="OJI372" s="678"/>
      <c r="OJJ372" s="678"/>
      <c r="OJK372" s="678"/>
      <c r="OJL372" s="678"/>
      <c r="OJM372" s="678"/>
      <c r="OJN372" s="678"/>
      <c r="OJO372" s="678"/>
      <c r="OJP372" s="678"/>
      <c r="OJQ372" s="678"/>
      <c r="OJR372" s="678"/>
      <c r="OJS372" s="678"/>
      <c r="OJT372" s="678"/>
      <c r="OJU372" s="678"/>
      <c r="OJV372" s="678"/>
      <c r="OJW372" s="678"/>
      <c r="OJX372" s="678"/>
      <c r="OJY372" s="678"/>
      <c r="OJZ372" s="678"/>
      <c r="OKA372" s="678"/>
      <c r="OKB372" s="678"/>
      <c r="OKC372" s="678"/>
      <c r="OKD372" s="678"/>
      <c r="OKE372" s="678"/>
      <c r="OKF372" s="678"/>
      <c r="OKG372" s="678"/>
      <c r="OKH372" s="678"/>
      <c r="OKI372" s="678"/>
      <c r="OKJ372" s="678"/>
      <c r="OKK372" s="678"/>
      <c r="OKL372" s="678"/>
      <c r="OKM372" s="678"/>
      <c r="OKN372" s="678"/>
      <c r="OKO372" s="678"/>
      <c r="OKP372" s="678"/>
      <c r="OKQ372" s="678"/>
      <c r="OKR372" s="678"/>
      <c r="OKS372" s="678"/>
      <c r="OKT372" s="678"/>
      <c r="OKU372" s="678"/>
      <c r="OKV372" s="678"/>
      <c r="OKW372" s="678"/>
      <c r="OKX372" s="678"/>
      <c r="OKY372" s="678"/>
      <c r="OKZ372" s="678"/>
      <c r="OLA372" s="678"/>
      <c r="OLB372" s="678"/>
      <c r="OLC372" s="678"/>
      <c r="OLD372" s="678"/>
      <c r="OLE372" s="678"/>
      <c r="OLF372" s="678"/>
      <c r="OLG372" s="678"/>
      <c r="OLH372" s="678"/>
      <c r="OLI372" s="678"/>
      <c r="OLJ372" s="678"/>
      <c r="OLK372" s="678"/>
      <c r="OLL372" s="678"/>
      <c r="OLM372" s="678"/>
      <c r="OLN372" s="678"/>
      <c r="OLO372" s="678"/>
      <c r="OLP372" s="678"/>
      <c r="OLQ372" s="678"/>
      <c r="OLR372" s="678"/>
      <c r="OLS372" s="678"/>
      <c r="OLT372" s="678"/>
      <c r="OLU372" s="678"/>
      <c r="OLV372" s="678"/>
      <c r="OLW372" s="678"/>
      <c r="OLX372" s="678"/>
      <c r="OLY372" s="678"/>
      <c r="OLZ372" s="678"/>
      <c r="OMA372" s="678"/>
      <c r="OMB372" s="678"/>
      <c r="OMC372" s="678"/>
      <c r="OMD372" s="678"/>
      <c r="OME372" s="678"/>
      <c r="OMF372" s="678"/>
      <c r="OMG372" s="678"/>
      <c r="OMH372" s="678"/>
      <c r="OMI372" s="678"/>
      <c r="OMJ372" s="678"/>
      <c r="OMK372" s="678"/>
      <c r="OML372" s="678"/>
      <c r="OMM372" s="678"/>
      <c r="OMN372" s="678"/>
      <c r="OMO372" s="678"/>
      <c r="OMP372" s="678"/>
      <c r="OMQ372" s="678"/>
      <c r="OMR372" s="678"/>
      <c r="OMS372" s="678"/>
      <c r="OMT372" s="678"/>
      <c r="OMU372" s="678"/>
      <c r="OMV372" s="678"/>
      <c r="OMW372" s="678"/>
      <c r="OMX372" s="678"/>
      <c r="OMY372" s="678"/>
      <c r="OMZ372" s="678"/>
      <c r="ONA372" s="678"/>
      <c r="ONB372" s="678"/>
      <c r="ONC372" s="678"/>
      <c r="OND372" s="678"/>
      <c r="ONE372" s="678"/>
      <c r="ONF372" s="678"/>
      <c r="ONG372" s="678"/>
      <c r="ONH372" s="678"/>
      <c r="ONI372" s="678"/>
      <c r="ONJ372" s="678"/>
      <c r="ONK372" s="678"/>
      <c r="ONL372" s="678"/>
      <c r="ONM372" s="678"/>
      <c r="ONN372" s="678"/>
      <c r="ONO372" s="678"/>
      <c r="ONP372" s="678"/>
      <c r="ONQ372" s="678"/>
      <c r="ONR372" s="678"/>
      <c r="ONS372" s="678"/>
      <c r="ONT372" s="678"/>
      <c r="ONU372" s="678"/>
      <c r="ONV372" s="678"/>
      <c r="ONW372" s="678"/>
      <c r="ONX372" s="678"/>
      <c r="ONY372" s="678"/>
      <c r="ONZ372" s="678"/>
      <c r="OOA372" s="678"/>
      <c r="OOB372" s="678"/>
      <c r="OOC372" s="678"/>
      <c r="OOD372" s="678"/>
      <c r="OOE372" s="678"/>
      <c r="OOF372" s="678"/>
      <c r="OOG372" s="678"/>
      <c r="OOH372" s="678"/>
      <c r="OOI372" s="678"/>
      <c r="OOJ372" s="678"/>
      <c r="OOK372" s="678"/>
      <c r="OOL372" s="678"/>
      <c r="OOM372" s="678"/>
      <c r="OON372" s="678"/>
      <c r="OOO372" s="678"/>
      <c r="OOP372" s="678"/>
      <c r="OOQ372" s="678"/>
      <c r="OOR372" s="678"/>
      <c r="OOS372" s="678"/>
      <c r="OOT372" s="678"/>
      <c r="OOU372" s="678"/>
      <c r="OOV372" s="678"/>
      <c r="OOW372" s="678"/>
      <c r="OOX372" s="678"/>
      <c r="OOY372" s="678"/>
      <c r="OOZ372" s="678"/>
      <c r="OPA372" s="678"/>
      <c r="OPB372" s="678"/>
      <c r="OPC372" s="678"/>
      <c r="OPD372" s="678"/>
      <c r="OPE372" s="678"/>
      <c r="OPF372" s="678"/>
      <c r="OPG372" s="678"/>
      <c r="OPH372" s="678"/>
      <c r="OPI372" s="678"/>
      <c r="OPJ372" s="678"/>
      <c r="OPK372" s="678"/>
      <c r="OPL372" s="678"/>
      <c r="OPM372" s="678"/>
      <c r="OPN372" s="678"/>
      <c r="OPO372" s="678"/>
      <c r="OPP372" s="678"/>
      <c r="OPQ372" s="678"/>
      <c r="OPR372" s="678"/>
      <c r="OPS372" s="678"/>
      <c r="OPT372" s="678"/>
      <c r="OPU372" s="678"/>
      <c r="OPV372" s="678"/>
      <c r="OPW372" s="678"/>
      <c r="OPX372" s="678"/>
      <c r="OPY372" s="678"/>
      <c r="OPZ372" s="678"/>
      <c r="OQA372" s="678"/>
      <c r="OQB372" s="678"/>
      <c r="OQC372" s="678"/>
      <c r="OQD372" s="678"/>
      <c r="OQE372" s="678"/>
      <c r="OQF372" s="678"/>
      <c r="OQG372" s="678"/>
      <c r="OQH372" s="678"/>
      <c r="OQI372" s="678"/>
      <c r="OQJ372" s="678"/>
      <c r="OQK372" s="678"/>
      <c r="OQL372" s="678"/>
      <c r="OQM372" s="678"/>
      <c r="OQN372" s="678"/>
      <c r="OQO372" s="678"/>
      <c r="OQP372" s="678"/>
      <c r="OQQ372" s="678"/>
      <c r="OQR372" s="678"/>
      <c r="OQS372" s="678"/>
      <c r="OQT372" s="678"/>
      <c r="OQU372" s="678"/>
      <c r="OQV372" s="678"/>
      <c r="OQW372" s="678"/>
      <c r="OQX372" s="678"/>
      <c r="OQY372" s="678"/>
      <c r="OQZ372" s="678"/>
      <c r="ORA372" s="678"/>
      <c r="ORB372" s="678"/>
      <c r="ORC372" s="678"/>
      <c r="ORD372" s="678"/>
      <c r="ORE372" s="678"/>
      <c r="ORF372" s="678"/>
      <c r="ORG372" s="678"/>
      <c r="ORH372" s="678"/>
      <c r="ORI372" s="678"/>
      <c r="ORJ372" s="678"/>
      <c r="ORK372" s="678"/>
      <c r="ORL372" s="678"/>
      <c r="ORM372" s="678"/>
      <c r="ORN372" s="678"/>
      <c r="ORO372" s="678"/>
      <c r="ORP372" s="678"/>
      <c r="ORQ372" s="678"/>
      <c r="ORR372" s="678"/>
      <c r="ORS372" s="678"/>
      <c r="ORT372" s="678"/>
      <c r="ORU372" s="678"/>
      <c r="ORV372" s="678"/>
      <c r="ORW372" s="678"/>
      <c r="ORX372" s="678"/>
      <c r="ORY372" s="678"/>
      <c r="ORZ372" s="678"/>
      <c r="OSA372" s="678"/>
      <c r="OSB372" s="678"/>
      <c r="OSC372" s="678"/>
      <c r="OSD372" s="678"/>
      <c r="OSE372" s="678"/>
      <c r="OSF372" s="678"/>
      <c r="OSG372" s="678"/>
      <c r="OSH372" s="678"/>
      <c r="OSI372" s="678"/>
      <c r="OSJ372" s="678"/>
      <c r="OSK372" s="678"/>
      <c r="OSL372" s="678"/>
      <c r="OSM372" s="678"/>
      <c r="OSN372" s="678"/>
      <c r="OSO372" s="678"/>
      <c r="OSP372" s="678"/>
      <c r="OSQ372" s="678"/>
      <c r="OSR372" s="678"/>
      <c r="OSS372" s="678"/>
      <c r="OST372" s="678"/>
      <c r="OSU372" s="678"/>
      <c r="OSV372" s="678"/>
      <c r="OSW372" s="678"/>
      <c r="OSX372" s="678"/>
      <c r="OSY372" s="678"/>
      <c r="OSZ372" s="678"/>
      <c r="OTA372" s="678"/>
      <c r="OTB372" s="678"/>
      <c r="OTC372" s="678"/>
      <c r="OTD372" s="678"/>
      <c r="OTE372" s="678"/>
      <c r="OTF372" s="678"/>
      <c r="OTG372" s="678"/>
      <c r="OTH372" s="678"/>
      <c r="OTI372" s="678"/>
      <c r="OTJ372" s="678"/>
      <c r="OTK372" s="678"/>
      <c r="OTL372" s="678"/>
      <c r="OTM372" s="678"/>
      <c r="OTN372" s="678"/>
      <c r="OTO372" s="678"/>
      <c r="OTP372" s="678"/>
      <c r="OTQ372" s="678"/>
      <c r="OTR372" s="678"/>
      <c r="OTS372" s="678"/>
      <c r="OTT372" s="678"/>
      <c r="OTU372" s="678"/>
      <c r="OTV372" s="678"/>
      <c r="OTW372" s="678"/>
      <c r="OTX372" s="678"/>
      <c r="OTY372" s="678"/>
      <c r="OTZ372" s="678"/>
      <c r="OUA372" s="678"/>
      <c r="OUB372" s="678"/>
      <c r="OUC372" s="678"/>
      <c r="OUD372" s="678"/>
      <c r="OUE372" s="678"/>
      <c r="OUF372" s="678"/>
      <c r="OUG372" s="678"/>
      <c r="OUH372" s="678"/>
      <c r="OUI372" s="678"/>
      <c r="OUJ372" s="678"/>
      <c r="OUK372" s="678"/>
      <c r="OUL372" s="678"/>
      <c r="OUM372" s="678"/>
      <c r="OUN372" s="678"/>
      <c r="OUO372" s="678"/>
      <c r="OUP372" s="678"/>
      <c r="OUQ372" s="678"/>
      <c r="OUR372" s="678"/>
      <c r="OUS372" s="678"/>
      <c r="OUT372" s="678"/>
      <c r="OUU372" s="678"/>
      <c r="OUV372" s="678"/>
      <c r="OUW372" s="678"/>
      <c r="OUX372" s="678"/>
      <c r="OUY372" s="678"/>
      <c r="OUZ372" s="678"/>
      <c r="OVA372" s="678"/>
      <c r="OVB372" s="678"/>
      <c r="OVC372" s="678"/>
      <c r="OVD372" s="678"/>
      <c r="OVE372" s="678"/>
      <c r="OVF372" s="678"/>
      <c r="OVG372" s="678"/>
      <c r="OVH372" s="678"/>
      <c r="OVI372" s="678"/>
      <c r="OVJ372" s="678"/>
      <c r="OVK372" s="678"/>
      <c r="OVL372" s="678"/>
      <c r="OVM372" s="678"/>
      <c r="OVN372" s="678"/>
      <c r="OVO372" s="678"/>
      <c r="OVP372" s="678"/>
      <c r="OVQ372" s="678"/>
      <c r="OVR372" s="678"/>
      <c r="OVS372" s="678"/>
      <c r="OVT372" s="678"/>
      <c r="OVU372" s="678"/>
      <c r="OVV372" s="678"/>
      <c r="OVW372" s="678"/>
      <c r="OVX372" s="678"/>
      <c r="OVY372" s="678"/>
      <c r="OVZ372" s="678"/>
      <c r="OWA372" s="678"/>
      <c r="OWB372" s="678"/>
      <c r="OWC372" s="678"/>
      <c r="OWD372" s="678"/>
      <c r="OWE372" s="678"/>
      <c r="OWF372" s="678"/>
      <c r="OWG372" s="678"/>
      <c r="OWH372" s="678"/>
      <c r="OWI372" s="678"/>
      <c r="OWJ372" s="678"/>
      <c r="OWK372" s="678"/>
      <c r="OWL372" s="678"/>
      <c r="OWM372" s="678"/>
      <c r="OWN372" s="678"/>
      <c r="OWO372" s="678"/>
      <c r="OWP372" s="678"/>
      <c r="OWQ372" s="678"/>
      <c r="OWR372" s="678"/>
      <c r="OWS372" s="678"/>
      <c r="OWT372" s="678"/>
      <c r="OWU372" s="678"/>
      <c r="OWV372" s="678"/>
      <c r="OWW372" s="678"/>
      <c r="OWX372" s="678"/>
      <c r="OWY372" s="678"/>
      <c r="OWZ372" s="678"/>
      <c r="OXA372" s="678"/>
      <c r="OXB372" s="678"/>
      <c r="OXC372" s="678"/>
      <c r="OXD372" s="678"/>
      <c r="OXE372" s="678"/>
      <c r="OXF372" s="678"/>
      <c r="OXG372" s="678"/>
      <c r="OXH372" s="678"/>
      <c r="OXI372" s="678"/>
      <c r="OXJ372" s="678"/>
      <c r="OXK372" s="678"/>
      <c r="OXL372" s="678"/>
      <c r="OXM372" s="678"/>
      <c r="OXN372" s="678"/>
      <c r="OXO372" s="678"/>
      <c r="OXP372" s="678"/>
      <c r="OXQ372" s="678"/>
      <c r="OXR372" s="678"/>
      <c r="OXS372" s="678"/>
      <c r="OXT372" s="678"/>
      <c r="OXU372" s="678"/>
      <c r="OXV372" s="678"/>
      <c r="OXW372" s="678"/>
      <c r="OXX372" s="678"/>
      <c r="OXY372" s="678"/>
      <c r="OXZ372" s="678"/>
      <c r="OYA372" s="678"/>
      <c r="OYB372" s="678"/>
      <c r="OYC372" s="678"/>
      <c r="OYD372" s="678"/>
      <c r="OYE372" s="678"/>
      <c r="OYF372" s="678"/>
      <c r="OYG372" s="678"/>
      <c r="OYH372" s="678"/>
      <c r="OYI372" s="678"/>
      <c r="OYJ372" s="678"/>
      <c r="OYK372" s="678"/>
      <c r="OYL372" s="678"/>
      <c r="OYM372" s="678"/>
      <c r="OYN372" s="678"/>
      <c r="OYO372" s="678"/>
      <c r="OYP372" s="678"/>
      <c r="OYQ372" s="678"/>
      <c r="OYR372" s="678"/>
      <c r="OYS372" s="678"/>
      <c r="OYT372" s="678"/>
      <c r="OYU372" s="678"/>
      <c r="OYV372" s="678"/>
      <c r="OYW372" s="678"/>
      <c r="OYX372" s="678"/>
      <c r="OYY372" s="678"/>
      <c r="OYZ372" s="678"/>
      <c r="OZA372" s="678"/>
      <c r="OZB372" s="678"/>
      <c r="OZC372" s="678"/>
      <c r="OZD372" s="678"/>
      <c r="OZE372" s="678"/>
      <c r="OZF372" s="678"/>
      <c r="OZG372" s="678"/>
      <c r="OZH372" s="678"/>
      <c r="OZI372" s="678"/>
      <c r="OZJ372" s="678"/>
      <c r="OZK372" s="678"/>
      <c r="OZL372" s="678"/>
      <c r="OZM372" s="678"/>
      <c r="OZN372" s="678"/>
      <c r="OZO372" s="678"/>
      <c r="OZP372" s="678"/>
      <c r="OZQ372" s="678"/>
      <c r="OZR372" s="678"/>
      <c r="OZS372" s="678"/>
      <c r="OZT372" s="678"/>
      <c r="OZU372" s="678"/>
      <c r="OZV372" s="678"/>
      <c r="OZW372" s="678"/>
      <c r="OZX372" s="678"/>
      <c r="OZY372" s="678"/>
      <c r="OZZ372" s="678"/>
      <c r="PAA372" s="678"/>
      <c r="PAB372" s="678"/>
      <c r="PAC372" s="678"/>
      <c r="PAD372" s="678"/>
      <c r="PAE372" s="678"/>
      <c r="PAF372" s="678"/>
      <c r="PAG372" s="678"/>
      <c r="PAH372" s="678"/>
      <c r="PAI372" s="678"/>
      <c r="PAJ372" s="678"/>
      <c r="PAK372" s="678"/>
      <c r="PAL372" s="678"/>
      <c r="PAM372" s="678"/>
      <c r="PAN372" s="678"/>
      <c r="PAO372" s="678"/>
      <c r="PAP372" s="678"/>
      <c r="PAQ372" s="678"/>
      <c r="PAR372" s="678"/>
      <c r="PAS372" s="678"/>
      <c r="PAT372" s="678"/>
      <c r="PAU372" s="678"/>
      <c r="PAV372" s="678"/>
      <c r="PAW372" s="678"/>
      <c r="PAX372" s="678"/>
      <c r="PAY372" s="678"/>
      <c r="PAZ372" s="678"/>
      <c r="PBA372" s="678"/>
      <c r="PBB372" s="678"/>
      <c r="PBC372" s="678"/>
      <c r="PBD372" s="678"/>
      <c r="PBE372" s="678"/>
      <c r="PBF372" s="678"/>
      <c r="PBG372" s="678"/>
      <c r="PBH372" s="678"/>
      <c r="PBI372" s="678"/>
      <c r="PBJ372" s="678"/>
      <c r="PBK372" s="678"/>
      <c r="PBL372" s="678"/>
      <c r="PBM372" s="678"/>
      <c r="PBN372" s="678"/>
      <c r="PBO372" s="678"/>
      <c r="PBP372" s="678"/>
      <c r="PBQ372" s="678"/>
      <c r="PBR372" s="678"/>
      <c r="PBS372" s="678"/>
      <c r="PBT372" s="678"/>
      <c r="PBU372" s="678"/>
      <c r="PBV372" s="678"/>
      <c r="PBW372" s="678"/>
      <c r="PBX372" s="678"/>
      <c r="PBY372" s="678"/>
      <c r="PBZ372" s="678"/>
      <c r="PCA372" s="678"/>
      <c r="PCB372" s="678"/>
      <c r="PCC372" s="678"/>
      <c r="PCD372" s="678"/>
      <c r="PCE372" s="678"/>
      <c r="PCF372" s="678"/>
      <c r="PCG372" s="678"/>
      <c r="PCH372" s="678"/>
      <c r="PCI372" s="678"/>
      <c r="PCJ372" s="678"/>
      <c r="PCK372" s="678"/>
      <c r="PCL372" s="678"/>
      <c r="PCM372" s="678"/>
      <c r="PCN372" s="678"/>
      <c r="PCO372" s="678"/>
      <c r="PCP372" s="678"/>
      <c r="PCQ372" s="678"/>
      <c r="PCR372" s="678"/>
      <c r="PCS372" s="678"/>
      <c r="PCT372" s="678"/>
      <c r="PCU372" s="678"/>
      <c r="PCV372" s="678"/>
      <c r="PCW372" s="678"/>
      <c r="PCX372" s="678"/>
      <c r="PCY372" s="678"/>
      <c r="PCZ372" s="678"/>
      <c r="PDA372" s="678"/>
      <c r="PDB372" s="678"/>
      <c r="PDC372" s="678"/>
      <c r="PDD372" s="678"/>
      <c r="PDE372" s="678"/>
      <c r="PDF372" s="678"/>
      <c r="PDG372" s="678"/>
      <c r="PDH372" s="678"/>
      <c r="PDI372" s="678"/>
      <c r="PDJ372" s="678"/>
      <c r="PDK372" s="678"/>
      <c r="PDL372" s="678"/>
      <c r="PDM372" s="678"/>
      <c r="PDN372" s="678"/>
      <c r="PDO372" s="678"/>
      <c r="PDP372" s="678"/>
      <c r="PDQ372" s="678"/>
      <c r="PDR372" s="678"/>
      <c r="PDS372" s="678"/>
      <c r="PDT372" s="678"/>
      <c r="PDU372" s="678"/>
      <c r="PDV372" s="678"/>
      <c r="PDW372" s="678"/>
      <c r="PDX372" s="678"/>
      <c r="PDY372" s="678"/>
      <c r="PDZ372" s="678"/>
      <c r="PEA372" s="678"/>
      <c r="PEB372" s="678"/>
      <c r="PEC372" s="678"/>
      <c r="PED372" s="678"/>
      <c r="PEE372" s="678"/>
      <c r="PEF372" s="678"/>
      <c r="PEG372" s="678"/>
      <c r="PEH372" s="678"/>
      <c r="PEI372" s="678"/>
      <c r="PEJ372" s="678"/>
      <c r="PEK372" s="678"/>
      <c r="PEL372" s="678"/>
      <c r="PEM372" s="678"/>
      <c r="PEN372" s="678"/>
      <c r="PEO372" s="678"/>
      <c r="PEP372" s="678"/>
      <c r="PEQ372" s="678"/>
      <c r="PER372" s="678"/>
      <c r="PES372" s="678"/>
      <c r="PET372" s="678"/>
      <c r="PEU372" s="678"/>
      <c r="PEV372" s="678"/>
      <c r="PEW372" s="678"/>
      <c r="PEX372" s="678"/>
      <c r="PEY372" s="678"/>
      <c r="PEZ372" s="678"/>
      <c r="PFA372" s="678"/>
      <c r="PFB372" s="678"/>
      <c r="PFC372" s="678"/>
      <c r="PFD372" s="678"/>
      <c r="PFE372" s="678"/>
      <c r="PFF372" s="678"/>
      <c r="PFG372" s="678"/>
      <c r="PFH372" s="678"/>
      <c r="PFI372" s="678"/>
      <c r="PFJ372" s="678"/>
      <c r="PFK372" s="678"/>
      <c r="PFL372" s="678"/>
      <c r="PFM372" s="678"/>
      <c r="PFN372" s="678"/>
      <c r="PFO372" s="678"/>
      <c r="PFP372" s="678"/>
      <c r="PFQ372" s="678"/>
      <c r="PFR372" s="678"/>
      <c r="PFS372" s="678"/>
      <c r="PFT372" s="678"/>
      <c r="PFU372" s="678"/>
      <c r="PFV372" s="678"/>
      <c r="PFW372" s="678"/>
      <c r="PFX372" s="678"/>
      <c r="PFY372" s="678"/>
      <c r="PFZ372" s="678"/>
      <c r="PGA372" s="678"/>
      <c r="PGB372" s="678"/>
      <c r="PGC372" s="678"/>
      <c r="PGD372" s="678"/>
      <c r="PGE372" s="678"/>
      <c r="PGF372" s="678"/>
      <c r="PGG372" s="678"/>
      <c r="PGH372" s="678"/>
      <c r="PGI372" s="678"/>
      <c r="PGJ372" s="678"/>
      <c r="PGK372" s="678"/>
      <c r="PGL372" s="678"/>
      <c r="PGM372" s="678"/>
      <c r="PGN372" s="678"/>
      <c r="PGO372" s="678"/>
      <c r="PGP372" s="678"/>
      <c r="PGQ372" s="678"/>
      <c r="PGR372" s="678"/>
      <c r="PGS372" s="678"/>
      <c r="PGT372" s="678"/>
      <c r="PGU372" s="678"/>
      <c r="PGV372" s="678"/>
      <c r="PGW372" s="678"/>
      <c r="PGX372" s="678"/>
      <c r="PGY372" s="678"/>
      <c r="PGZ372" s="678"/>
      <c r="PHA372" s="678"/>
      <c r="PHB372" s="678"/>
      <c r="PHC372" s="678"/>
      <c r="PHD372" s="678"/>
      <c r="PHE372" s="678"/>
      <c r="PHF372" s="678"/>
      <c r="PHG372" s="678"/>
      <c r="PHH372" s="678"/>
      <c r="PHI372" s="678"/>
      <c r="PHJ372" s="678"/>
      <c r="PHK372" s="678"/>
      <c r="PHL372" s="678"/>
      <c r="PHM372" s="678"/>
      <c r="PHN372" s="678"/>
      <c r="PHO372" s="678"/>
      <c r="PHP372" s="678"/>
      <c r="PHQ372" s="678"/>
      <c r="PHR372" s="678"/>
      <c r="PHS372" s="678"/>
      <c r="PHT372" s="678"/>
      <c r="PHU372" s="678"/>
      <c r="PHV372" s="678"/>
      <c r="PHW372" s="678"/>
      <c r="PHX372" s="678"/>
      <c r="PHY372" s="678"/>
      <c r="PHZ372" s="678"/>
      <c r="PIA372" s="678"/>
      <c r="PIB372" s="678"/>
      <c r="PIC372" s="678"/>
      <c r="PID372" s="678"/>
      <c r="PIE372" s="678"/>
      <c r="PIF372" s="678"/>
      <c r="PIG372" s="678"/>
      <c r="PIH372" s="678"/>
      <c r="PII372" s="678"/>
      <c r="PIJ372" s="678"/>
      <c r="PIK372" s="678"/>
      <c r="PIL372" s="678"/>
      <c r="PIM372" s="678"/>
      <c r="PIN372" s="678"/>
      <c r="PIO372" s="678"/>
      <c r="PIP372" s="678"/>
      <c r="PIQ372" s="678"/>
      <c r="PIR372" s="678"/>
      <c r="PIS372" s="678"/>
      <c r="PIT372" s="678"/>
      <c r="PIU372" s="678"/>
      <c r="PIV372" s="678"/>
      <c r="PIW372" s="678"/>
      <c r="PIX372" s="678"/>
      <c r="PIY372" s="678"/>
      <c r="PIZ372" s="678"/>
      <c r="PJA372" s="678"/>
      <c r="PJB372" s="678"/>
      <c r="PJC372" s="678"/>
      <c r="PJD372" s="678"/>
      <c r="PJE372" s="678"/>
      <c r="PJF372" s="678"/>
      <c r="PJG372" s="678"/>
      <c r="PJH372" s="678"/>
      <c r="PJI372" s="678"/>
      <c r="PJJ372" s="678"/>
      <c r="PJK372" s="678"/>
      <c r="PJL372" s="678"/>
      <c r="PJM372" s="678"/>
      <c r="PJN372" s="678"/>
      <c r="PJO372" s="678"/>
      <c r="PJP372" s="678"/>
      <c r="PJQ372" s="678"/>
      <c r="PJR372" s="678"/>
      <c r="PJS372" s="678"/>
      <c r="PJT372" s="678"/>
      <c r="PJU372" s="678"/>
      <c r="PJV372" s="678"/>
      <c r="PJW372" s="678"/>
      <c r="PJX372" s="678"/>
      <c r="PJY372" s="678"/>
      <c r="PJZ372" s="678"/>
      <c r="PKA372" s="678"/>
      <c r="PKB372" s="678"/>
      <c r="PKC372" s="678"/>
      <c r="PKD372" s="678"/>
      <c r="PKE372" s="678"/>
      <c r="PKF372" s="678"/>
      <c r="PKG372" s="678"/>
      <c r="PKH372" s="678"/>
      <c r="PKI372" s="678"/>
      <c r="PKJ372" s="678"/>
      <c r="PKK372" s="678"/>
      <c r="PKL372" s="678"/>
      <c r="PKM372" s="678"/>
      <c r="PKN372" s="678"/>
      <c r="PKO372" s="678"/>
      <c r="PKP372" s="678"/>
      <c r="PKQ372" s="678"/>
      <c r="PKR372" s="678"/>
      <c r="PKS372" s="678"/>
      <c r="PKT372" s="678"/>
      <c r="PKU372" s="678"/>
      <c r="PKV372" s="678"/>
      <c r="PKW372" s="678"/>
      <c r="PKX372" s="678"/>
      <c r="PKY372" s="678"/>
      <c r="PKZ372" s="678"/>
      <c r="PLA372" s="678"/>
      <c r="PLB372" s="678"/>
      <c r="PLC372" s="678"/>
      <c r="PLD372" s="678"/>
      <c r="PLE372" s="678"/>
      <c r="PLF372" s="678"/>
      <c r="PLG372" s="678"/>
      <c r="PLH372" s="678"/>
      <c r="PLI372" s="678"/>
      <c r="PLJ372" s="678"/>
      <c r="PLK372" s="678"/>
      <c r="PLL372" s="678"/>
      <c r="PLM372" s="678"/>
      <c r="PLN372" s="678"/>
      <c r="PLO372" s="678"/>
      <c r="PLP372" s="678"/>
      <c r="PLQ372" s="678"/>
      <c r="PLR372" s="678"/>
      <c r="PLS372" s="678"/>
      <c r="PLT372" s="678"/>
      <c r="PLU372" s="678"/>
      <c r="PLV372" s="678"/>
      <c r="PLW372" s="678"/>
      <c r="PLX372" s="678"/>
      <c r="PLY372" s="678"/>
      <c r="PLZ372" s="678"/>
      <c r="PMA372" s="678"/>
      <c r="PMB372" s="678"/>
      <c r="PMC372" s="678"/>
      <c r="PMD372" s="678"/>
      <c r="PME372" s="678"/>
      <c r="PMF372" s="678"/>
      <c r="PMG372" s="678"/>
      <c r="PMH372" s="678"/>
      <c r="PMI372" s="678"/>
      <c r="PMJ372" s="678"/>
      <c r="PMK372" s="678"/>
      <c r="PML372" s="678"/>
      <c r="PMM372" s="678"/>
      <c r="PMN372" s="678"/>
      <c r="PMO372" s="678"/>
      <c r="PMP372" s="678"/>
      <c r="PMQ372" s="678"/>
      <c r="PMR372" s="678"/>
      <c r="PMS372" s="678"/>
      <c r="PMT372" s="678"/>
      <c r="PMU372" s="678"/>
      <c r="PMV372" s="678"/>
      <c r="PMW372" s="678"/>
      <c r="PMX372" s="678"/>
      <c r="PMY372" s="678"/>
      <c r="PMZ372" s="678"/>
      <c r="PNA372" s="678"/>
      <c r="PNB372" s="678"/>
      <c r="PNC372" s="678"/>
      <c r="PND372" s="678"/>
      <c r="PNE372" s="678"/>
      <c r="PNF372" s="678"/>
      <c r="PNG372" s="678"/>
      <c r="PNH372" s="678"/>
      <c r="PNI372" s="678"/>
      <c r="PNJ372" s="678"/>
      <c r="PNK372" s="678"/>
      <c r="PNL372" s="678"/>
      <c r="PNM372" s="678"/>
      <c r="PNN372" s="678"/>
      <c r="PNO372" s="678"/>
      <c r="PNP372" s="678"/>
      <c r="PNQ372" s="678"/>
      <c r="PNR372" s="678"/>
      <c r="PNS372" s="678"/>
      <c r="PNT372" s="678"/>
      <c r="PNU372" s="678"/>
      <c r="PNV372" s="678"/>
      <c r="PNW372" s="678"/>
      <c r="PNX372" s="678"/>
      <c r="PNY372" s="678"/>
      <c r="PNZ372" s="678"/>
      <c r="POA372" s="678"/>
      <c r="POB372" s="678"/>
      <c r="POC372" s="678"/>
      <c r="POD372" s="678"/>
      <c r="POE372" s="678"/>
      <c r="POF372" s="678"/>
      <c r="POG372" s="678"/>
      <c r="POH372" s="678"/>
      <c r="POI372" s="678"/>
      <c r="POJ372" s="678"/>
      <c r="POK372" s="678"/>
      <c r="POL372" s="678"/>
      <c r="POM372" s="678"/>
      <c r="PON372" s="678"/>
      <c r="POO372" s="678"/>
      <c r="POP372" s="678"/>
      <c r="POQ372" s="678"/>
      <c r="POR372" s="678"/>
      <c r="POS372" s="678"/>
      <c r="POT372" s="678"/>
      <c r="POU372" s="678"/>
      <c r="POV372" s="678"/>
      <c r="POW372" s="678"/>
      <c r="POX372" s="678"/>
      <c r="POY372" s="678"/>
      <c r="POZ372" s="678"/>
      <c r="PPA372" s="678"/>
      <c r="PPB372" s="678"/>
      <c r="PPC372" s="678"/>
      <c r="PPD372" s="678"/>
      <c r="PPE372" s="678"/>
      <c r="PPF372" s="678"/>
      <c r="PPG372" s="678"/>
      <c r="PPH372" s="678"/>
      <c r="PPI372" s="678"/>
      <c r="PPJ372" s="678"/>
      <c r="PPK372" s="678"/>
      <c r="PPL372" s="678"/>
      <c r="PPM372" s="678"/>
      <c r="PPN372" s="678"/>
      <c r="PPO372" s="678"/>
      <c r="PPP372" s="678"/>
      <c r="PPQ372" s="678"/>
      <c r="PPR372" s="678"/>
      <c r="PPS372" s="678"/>
      <c r="PPT372" s="678"/>
      <c r="PPU372" s="678"/>
      <c r="PPV372" s="678"/>
      <c r="PPW372" s="678"/>
      <c r="PPX372" s="678"/>
      <c r="PPY372" s="678"/>
      <c r="PPZ372" s="678"/>
      <c r="PQA372" s="678"/>
      <c r="PQB372" s="678"/>
      <c r="PQC372" s="678"/>
      <c r="PQD372" s="678"/>
      <c r="PQE372" s="678"/>
      <c r="PQF372" s="678"/>
      <c r="PQG372" s="678"/>
      <c r="PQH372" s="678"/>
      <c r="PQI372" s="678"/>
      <c r="PQJ372" s="678"/>
      <c r="PQK372" s="678"/>
      <c r="PQL372" s="678"/>
      <c r="PQM372" s="678"/>
      <c r="PQN372" s="678"/>
      <c r="PQO372" s="678"/>
      <c r="PQP372" s="678"/>
      <c r="PQQ372" s="678"/>
      <c r="PQR372" s="678"/>
      <c r="PQS372" s="678"/>
      <c r="PQT372" s="678"/>
      <c r="PQU372" s="678"/>
      <c r="PQV372" s="678"/>
      <c r="PQW372" s="678"/>
      <c r="PQX372" s="678"/>
      <c r="PQY372" s="678"/>
      <c r="PQZ372" s="678"/>
      <c r="PRA372" s="678"/>
      <c r="PRB372" s="678"/>
      <c r="PRC372" s="678"/>
      <c r="PRD372" s="678"/>
      <c r="PRE372" s="678"/>
      <c r="PRF372" s="678"/>
      <c r="PRG372" s="678"/>
      <c r="PRH372" s="678"/>
      <c r="PRI372" s="678"/>
      <c r="PRJ372" s="678"/>
      <c r="PRK372" s="678"/>
      <c r="PRL372" s="678"/>
      <c r="PRM372" s="678"/>
      <c r="PRN372" s="678"/>
      <c r="PRO372" s="678"/>
      <c r="PRP372" s="678"/>
      <c r="PRQ372" s="678"/>
      <c r="PRR372" s="678"/>
      <c r="PRS372" s="678"/>
      <c r="PRT372" s="678"/>
      <c r="PRU372" s="678"/>
      <c r="PRV372" s="678"/>
      <c r="PRW372" s="678"/>
      <c r="PRX372" s="678"/>
      <c r="PRY372" s="678"/>
      <c r="PRZ372" s="678"/>
      <c r="PSA372" s="678"/>
      <c r="PSB372" s="678"/>
      <c r="PSC372" s="678"/>
      <c r="PSD372" s="678"/>
      <c r="PSE372" s="678"/>
      <c r="PSF372" s="678"/>
      <c r="PSG372" s="678"/>
      <c r="PSH372" s="678"/>
      <c r="PSI372" s="678"/>
      <c r="PSJ372" s="678"/>
      <c r="PSK372" s="678"/>
      <c r="PSL372" s="678"/>
      <c r="PSM372" s="678"/>
      <c r="PSN372" s="678"/>
      <c r="PSO372" s="678"/>
      <c r="PSP372" s="678"/>
      <c r="PSQ372" s="678"/>
      <c r="PSR372" s="678"/>
      <c r="PSS372" s="678"/>
      <c r="PST372" s="678"/>
      <c r="PSU372" s="678"/>
      <c r="PSV372" s="678"/>
      <c r="PSW372" s="678"/>
      <c r="PSX372" s="678"/>
      <c r="PSY372" s="678"/>
      <c r="PSZ372" s="678"/>
      <c r="PTA372" s="678"/>
      <c r="PTB372" s="678"/>
      <c r="PTC372" s="678"/>
      <c r="PTD372" s="678"/>
      <c r="PTE372" s="678"/>
      <c r="PTF372" s="678"/>
      <c r="PTG372" s="678"/>
      <c r="PTH372" s="678"/>
      <c r="PTI372" s="678"/>
      <c r="PTJ372" s="678"/>
      <c r="PTK372" s="678"/>
      <c r="PTL372" s="678"/>
      <c r="PTM372" s="678"/>
      <c r="PTN372" s="678"/>
      <c r="PTO372" s="678"/>
      <c r="PTP372" s="678"/>
      <c r="PTQ372" s="678"/>
      <c r="PTR372" s="678"/>
      <c r="PTS372" s="678"/>
      <c r="PTT372" s="678"/>
      <c r="PTU372" s="678"/>
      <c r="PTV372" s="678"/>
      <c r="PTW372" s="678"/>
      <c r="PTX372" s="678"/>
      <c r="PTY372" s="678"/>
      <c r="PTZ372" s="678"/>
      <c r="PUA372" s="678"/>
      <c r="PUB372" s="678"/>
      <c r="PUC372" s="678"/>
      <c r="PUD372" s="678"/>
      <c r="PUE372" s="678"/>
      <c r="PUF372" s="678"/>
      <c r="PUG372" s="678"/>
      <c r="PUH372" s="678"/>
      <c r="PUI372" s="678"/>
      <c r="PUJ372" s="678"/>
      <c r="PUK372" s="678"/>
      <c r="PUL372" s="678"/>
      <c r="PUM372" s="678"/>
      <c r="PUN372" s="678"/>
      <c r="PUO372" s="678"/>
      <c r="PUP372" s="678"/>
      <c r="PUQ372" s="678"/>
      <c r="PUR372" s="678"/>
      <c r="PUS372" s="678"/>
      <c r="PUT372" s="678"/>
      <c r="PUU372" s="678"/>
      <c r="PUV372" s="678"/>
      <c r="PUW372" s="678"/>
      <c r="PUX372" s="678"/>
      <c r="PUY372" s="678"/>
      <c r="PUZ372" s="678"/>
      <c r="PVA372" s="678"/>
      <c r="PVB372" s="678"/>
      <c r="PVC372" s="678"/>
      <c r="PVD372" s="678"/>
      <c r="PVE372" s="678"/>
      <c r="PVF372" s="678"/>
      <c r="PVG372" s="678"/>
      <c r="PVH372" s="678"/>
      <c r="PVI372" s="678"/>
      <c r="PVJ372" s="678"/>
      <c r="PVK372" s="678"/>
      <c r="PVL372" s="678"/>
      <c r="PVM372" s="678"/>
      <c r="PVN372" s="678"/>
      <c r="PVO372" s="678"/>
      <c r="PVP372" s="678"/>
      <c r="PVQ372" s="678"/>
      <c r="PVR372" s="678"/>
      <c r="PVS372" s="678"/>
      <c r="PVT372" s="678"/>
      <c r="PVU372" s="678"/>
      <c r="PVV372" s="678"/>
      <c r="PVW372" s="678"/>
      <c r="PVX372" s="678"/>
      <c r="PVY372" s="678"/>
      <c r="PVZ372" s="678"/>
      <c r="PWA372" s="678"/>
      <c r="PWB372" s="678"/>
      <c r="PWC372" s="678"/>
      <c r="PWD372" s="678"/>
      <c r="PWE372" s="678"/>
      <c r="PWF372" s="678"/>
      <c r="PWG372" s="678"/>
      <c r="PWH372" s="678"/>
      <c r="PWI372" s="678"/>
      <c r="PWJ372" s="678"/>
      <c r="PWK372" s="678"/>
      <c r="PWL372" s="678"/>
      <c r="PWM372" s="678"/>
      <c r="PWN372" s="678"/>
      <c r="PWO372" s="678"/>
      <c r="PWP372" s="678"/>
      <c r="PWQ372" s="678"/>
      <c r="PWR372" s="678"/>
      <c r="PWS372" s="678"/>
      <c r="PWT372" s="678"/>
      <c r="PWU372" s="678"/>
      <c r="PWV372" s="678"/>
      <c r="PWW372" s="678"/>
      <c r="PWX372" s="678"/>
      <c r="PWY372" s="678"/>
      <c r="PWZ372" s="678"/>
      <c r="PXA372" s="678"/>
      <c r="PXB372" s="678"/>
      <c r="PXC372" s="678"/>
      <c r="PXD372" s="678"/>
      <c r="PXE372" s="678"/>
      <c r="PXF372" s="678"/>
      <c r="PXG372" s="678"/>
      <c r="PXH372" s="678"/>
      <c r="PXI372" s="678"/>
      <c r="PXJ372" s="678"/>
      <c r="PXK372" s="678"/>
      <c r="PXL372" s="678"/>
      <c r="PXM372" s="678"/>
      <c r="PXN372" s="678"/>
      <c r="PXO372" s="678"/>
      <c r="PXP372" s="678"/>
      <c r="PXQ372" s="678"/>
      <c r="PXR372" s="678"/>
      <c r="PXS372" s="678"/>
      <c r="PXT372" s="678"/>
      <c r="PXU372" s="678"/>
      <c r="PXV372" s="678"/>
      <c r="PXW372" s="678"/>
      <c r="PXX372" s="678"/>
      <c r="PXY372" s="678"/>
      <c r="PXZ372" s="678"/>
      <c r="PYA372" s="678"/>
      <c r="PYB372" s="678"/>
      <c r="PYC372" s="678"/>
      <c r="PYD372" s="678"/>
      <c r="PYE372" s="678"/>
      <c r="PYF372" s="678"/>
      <c r="PYG372" s="678"/>
      <c r="PYH372" s="678"/>
      <c r="PYI372" s="678"/>
      <c r="PYJ372" s="678"/>
      <c r="PYK372" s="678"/>
      <c r="PYL372" s="678"/>
      <c r="PYM372" s="678"/>
      <c r="PYN372" s="678"/>
      <c r="PYO372" s="678"/>
      <c r="PYP372" s="678"/>
      <c r="PYQ372" s="678"/>
      <c r="PYR372" s="678"/>
      <c r="PYS372" s="678"/>
      <c r="PYT372" s="678"/>
      <c r="PYU372" s="678"/>
      <c r="PYV372" s="678"/>
      <c r="PYW372" s="678"/>
      <c r="PYX372" s="678"/>
      <c r="PYY372" s="678"/>
      <c r="PYZ372" s="678"/>
      <c r="PZA372" s="678"/>
      <c r="PZB372" s="678"/>
      <c r="PZC372" s="678"/>
      <c r="PZD372" s="678"/>
      <c r="PZE372" s="678"/>
      <c r="PZF372" s="678"/>
      <c r="PZG372" s="678"/>
      <c r="PZH372" s="678"/>
      <c r="PZI372" s="678"/>
      <c r="PZJ372" s="678"/>
      <c r="PZK372" s="678"/>
      <c r="PZL372" s="678"/>
      <c r="PZM372" s="678"/>
      <c r="PZN372" s="678"/>
      <c r="PZO372" s="678"/>
      <c r="PZP372" s="678"/>
      <c r="PZQ372" s="678"/>
      <c r="PZR372" s="678"/>
      <c r="PZS372" s="678"/>
      <c r="PZT372" s="678"/>
      <c r="PZU372" s="678"/>
      <c r="PZV372" s="678"/>
      <c r="PZW372" s="678"/>
      <c r="PZX372" s="678"/>
      <c r="PZY372" s="678"/>
      <c r="PZZ372" s="678"/>
      <c r="QAA372" s="678"/>
      <c r="QAB372" s="678"/>
      <c r="QAC372" s="678"/>
      <c r="QAD372" s="678"/>
      <c r="QAE372" s="678"/>
      <c r="QAF372" s="678"/>
      <c r="QAG372" s="678"/>
      <c r="QAH372" s="678"/>
      <c r="QAI372" s="678"/>
      <c r="QAJ372" s="678"/>
      <c r="QAK372" s="678"/>
      <c r="QAL372" s="678"/>
      <c r="QAM372" s="678"/>
      <c r="QAN372" s="678"/>
      <c r="QAO372" s="678"/>
      <c r="QAP372" s="678"/>
      <c r="QAQ372" s="678"/>
      <c r="QAR372" s="678"/>
      <c r="QAS372" s="678"/>
      <c r="QAT372" s="678"/>
      <c r="QAU372" s="678"/>
      <c r="QAV372" s="678"/>
      <c r="QAW372" s="678"/>
      <c r="QAX372" s="678"/>
      <c r="QAY372" s="678"/>
      <c r="QAZ372" s="678"/>
      <c r="QBA372" s="678"/>
      <c r="QBB372" s="678"/>
      <c r="QBC372" s="678"/>
      <c r="QBD372" s="678"/>
      <c r="QBE372" s="678"/>
      <c r="QBF372" s="678"/>
      <c r="QBG372" s="678"/>
      <c r="QBH372" s="678"/>
      <c r="QBI372" s="678"/>
      <c r="QBJ372" s="678"/>
      <c r="QBK372" s="678"/>
      <c r="QBL372" s="678"/>
      <c r="QBM372" s="678"/>
      <c r="QBN372" s="678"/>
      <c r="QBO372" s="678"/>
      <c r="QBP372" s="678"/>
      <c r="QBQ372" s="678"/>
      <c r="QBR372" s="678"/>
      <c r="QBS372" s="678"/>
      <c r="QBT372" s="678"/>
      <c r="QBU372" s="678"/>
      <c r="QBV372" s="678"/>
      <c r="QBW372" s="678"/>
      <c r="QBX372" s="678"/>
      <c r="QBY372" s="678"/>
      <c r="QBZ372" s="678"/>
      <c r="QCA372" s="678"/>
      <c r="QCB372" s="678"/>
      <c r="QCC372" s="678"/>
      <c r="QCD372" s="678"/>
      <c r="QCE372" s="678"/>
      <c r="QCF372" s="678"/>
      <c r="QCG372" s="678"/>
      <c r="QCH372" s="678"/>
      <c r="QCI372" s="678"/>
      <c r="QCJ372" s="678"/>
      <c r="QCK372" s="678"/>
      <c r="QCL372" s="678"/>
      <c r="QCM372" s="678"/>
      <c r="QCN372" s="678"/>
      <c r="QCO372" s="678"/>
      <c r="QCP372" s="678"/>
      <c r="QCQ372" s="678"/>
      <c r="QCR372" s="678"/>
      <c r="QCS372" s="678"/>
      <c r="QCT372" s="678"/>
      <c r="QCU372" s="678"/>
      <c r="QCV372" s="678"/>
      <c r="QCW372" s="678"/>
      <c r="QCX372" s="678"/>
      <c r="QCY372" s="678"/>
      <c r="QCZ372" s="678"/>
      <c r="QDA372" s="678"/>
      <c r="QDB372" s="678"/>
      <c r="QDC372" s="678"/>
      <c r="QDD372" s="678"/>
      <c r="QDE372" s="678"/>
      <c r="QDF372" s="678"/>
      <c r="QDG372" s="678"/>
      <c r="QDH372" s="678"/>
      <c r="QDI372" s="678"/>
      <c r="QDJ372" s="678"/>
      <c r="QDK372" s="678"/>
      <c r="QDL372" s="678"/>
      <c r="QDM372" s="678"/>
      <c r="QDN372" s="678"/>
      <c r="QDO372" s="678"/>
      <c r="QDP372" s="678"/>
      <c r="QDQ372" s="678"/>
      <c r="QDR372" s="678"/>
      <c r="QDS372" s="678"/>
      <c r="QDT372" s="678"/>
      <c r="QDU372" s="678"/>
      <c r="QDV372" s="678"/>
      <c r="QDW372" s="678"/>
      <c r="QDX372" s="678"/>
      <c r="QDY372" s="678"/>
      <c r="QDZ372" s="678"/>
      <c r="QEA372" s="678"/>
      <c r="QEB372" s="678"/>
      <c r="QEC372" s="678"/>
      <c r="QED372" s="678"/>
      <c r="QEE372" s="678"/>
      <c r="QEF372" s="678"/>
      <c r="QEG372" s="678"/>
      <c r="QEH372" s="678"/>
      <c r="QEI372" s="678"/>
      <c r="QEJ372" s="678"/>
      <c r="QEK372" s="678"/>
      <c r="QEL372" s="678"/>
      <c r="QEM372" s="678"/>
      <c r="QEN372" s="678"/>
      <c r="QEO372" s="678"/>
      <c r="QEP372" s="678"/>
      <c r="QEQ372" s="678"/>
      <c r="QER372" s="678"/>
      <c r="QES372" s="678"/>
      <c r="QET372" s="678"/>
      <c r="QEU372" s="678"/>
      <c r="QEV372" s="678"/>
      <c r="QEW372" s="678"/>
      <c r="QEX372" s="678"/>
      <c r="QEY372" s="678"/>
      <c r="QEZ372" s="678"/>
      <c r="QFA372" s="678"/>
      <c r="QFB372" s="678"/>
      <c r="QFC372" s="678"/>
      <c r="QFD372" s="678"/>
      <c r="QFE372" s="678"/>
      <c r="QFF372" s="678"/>
      <c r="QFG372" s="678"/>
      <c r="QFH372" s="678"/>
      <c r="QFI372" s="678"/>
      <c r="QFJ372" s="678"/>
      <c r="QFK372" s="678"/>
      <c r="QFL372" s="678"/>
      <c r="QFM372" s="678"/>
      <c r="QFN372" s="678"/>
      <c r="QFO372" s="678"/>
      <c r="QFP372" s="678"/>
      <c r="QFQ372" s="678"/>
      <c r="QFR372" s="678"/>
      <c r="QFS372" s="678"/>
      <c r="QFT372" s="678"/>
      <c r="QFU372" s="678"/>
      <c r="QFV372" s="678"/>
      <c r="QFW372" s="678"/>
      <c r="QFX372" s="678"/>
      <c r="QFY372" s="678"/>
      <c r="QFZ372" s="678"/>
      <c r="QGA372" s="678"/>
      <c r="QGB372" s="678"/>
      <c r="QGC372" s="678"/>
      <c r="QGD372" s="678"/>
      <c r="QGE372" s="678"/>
      <c r="QGF372" s="678"/>
      <c r="QGG372" s="678"/>
      <c r="QGH372" s="678"/>
      <c r="QGI372" s="678"/>
      <c r="QGJ372" s="678"/>
      <c r="QGK372" s="678"/>
      <c r="QGL372" s="678"/>
      <c r="QGM372" s="678"/>
      <c r="QGN372" s="678"/>
      <c r="QGO372" s="678"/>
      <c r="QGP372" s="678"/>
      <c r="QGQ372" s="678"/>
      <c r="QGR372" s="678"/>
      <c r="QGS372" s="678"/>
      <c r="QGT372" s="678"/>
      <c r="QGU372" s="678"/>
      <c r="QGV372" s="678"/>
      <c r="QGW372" s="678"/>
      <c r="QGX372" s="678"/>
      <c r="QGY372" s="678"/>
      <c r="QGZ372" s="678"/>
      <c r="QHA372" s="678"/>
      <c r="QHB372" s="678"/>
      <c r="QHC372" s="678"/>
      <c r="QHD372" s="678"/>
      <c r="QHE372" s="678"/>
      <c r="QHF372" s="678"/>
      <c r="QHG372" s="678"/>
      <c r="QHH372" s="678"/>
      <c r="QHI372" s="678"/>
      <c r="QHJ372" s="678"/>
      <c r="QHK372" s="678"/>
      <c r="QHL372" s="678"/>
      <c r="QHM372" s="678"/>
      <c r="QHN372" s="678"/>
      <c r="QHO372" s="678"/>
      <c r="QHP372" s="678"/>
      <c r="QHQ372" s="678"/>
      <c r="QHR372" s="678"/>
      <c r="QHS372" s="678"/>
      <c r="QHT372" s="678"/>
      <c r="QHU372" s="678"/>
      <c r="QHV372" s="678"/>
      <c r="QHW372" s="678"/>
      <c r="QHX372" s="678"/>
      <c r="QHY372" s="678"/>
      <c r="QHZ372" s="678"/>
      <c r="QIA372" s="678"/>
      <c r="QIB372" s="678"/>
      <c r="QIC372" s="678"/>
      <c r="QID372" s="678"/>
      <c r="QIE372" s="678"/>
      <c r="QIF372" s="678"/>
      <c r="QIG372" s="678"/>
      <c r="QIH372" s="678"/>
      <c r="QII372" s="678"/>
      <c r="QIJ372" s="678"/>
      <c r="QIK372" s="678"/>
      <c r="QIL372" s="678"/>
      <c r="QIM372" s="678"/>
      <c r="QIN372" s="678"/>
      <c r="QIO372" s="678"/>
      <c r="QIP372" s="678"/>
      <c r="QIQ372" s="678"/>
      <c r="QIR372" s="678"/>
      <c r="QIS372" s="678"/>
      <c r="QIT372" s="678"/>
      <c r="QIU372" s="678"/>
      <c r="QIV372" s="678"/>
      <c r="QIW372" s="678"/>
      <c r="QIX372" s="678"/>
      <c r="QIY372" s="678"/>
      <c r="QIZ372" s="678"/>
      <c r="QJA372" s="678"/>
      <c r="QJB372" s="678"/>
      <c r="QJC372" s="678"/>
      <c r="QJD372" s="678"/>
      <c r="QJE372" s="678"/>
      <c r="QJF372" s="678"/>
      <c r="QJG372" s="678"/>
      <c r="QJH372" s="678"/>
      <c r="QJI372" s="678"/>
      <c r="QJJ372" s="678"/>
      <c r="QJK372" s="678"/>
      <c r="QJL372" s="678"/>
      <c r="QJM372" s="678"/>
      <c r="QJN372" s="678"/>
      <c r="QJO372" s="678"/>
      <c r="QJP372" s="678"/>
      <c r="QJQ372" s="678"/>
      <c r="QJR372" s="678"/>
      <c r="QJS372" s="678"/>
      <c r="QJT372" s="678"/>
      <c r="QJU372" s="678"/>
      <c r="QJV372" s="678"/>
      <c r="QJW372" s="678"/>
      <c r="QJX372" s="678"/>
      <c r="QJY372" s="678"/>
      <c r="QJZ372" s="678"/>
      <c r="QKA372" s="678"/>
      <c r="QKB372" s="678"/>
      <c r="QKC372" s="678"/>
      <c r="QKD372" s="678"/>
      <c r="QKE372" s="678"/>
      <c r="QKF372" s="678"/>
      <c r="QKG372" s="678"/>
      <c r="QKH372" s="678"/>
      <c r="QKI372" s="678"/>
      <c r="QKJ372" s="678"/>
      <c r="QKK372" s="678"/>
      <c r="QKL372" s="678"/>
      <c r="QKM372" s="678"/>
      <c r="QKN372" s="678"/>
      <c r="QKO372" s="678"/>
      <c r="QKP372" s="678"/>
      <c r="QKQ372" s="678"/>
      <c r="QKR372" s="678"/>
      <c r="QKS372" s="678"/>
      <c r="QKT372" s="678"/>
      <c r="QKU372" s="678"/>
      <c r="QKV372" s="678"/>
      <c r="QKW372" s="678"/>
      <c r="QKX372" s="678"/>
      <c r="QKY372" s="678"/>
      <c r="QKZ372" s="678"/>
      <c r="QLA372" s="678"/>
      <c r="QLB372" s="678"/>
      <c r="QLC372" s="678"/>
      <c r="QLD372" s="678"/>
      <c r="QLE372" s="678"/>
      <c r="QLF372" s="678"/>
      <c r="QLG372" s="678"/>
      <c r="QLH372" s="678"/>
      <c r="QLI372" s="678"/>
      <c r="QLJ372" s="678"/>
      <c r="QLK372" s="678"/>
      <c r="QLL372" s="678"/>
      <c r="QLM372" s="678"/>
      <c r="QLN372" s="678"/>
      <c r="QLO372" s="678"/>
      <c r="QLP372" s="678"/>
      <c r="QLQ372" s="678"/>
      <c r="QLR372" s="678"/>
      <c r="QLS372" s="678"/>
      <c r="QLT372" s="678"/>
      <c r="QLU372" s="678"/>
      <c r="QLV372" s="678"/>
      <c r="QLW372" s="678"/>
      <c r="QLX372" s="678"/>
      <c r="QLY372" s="678"/>
      <c r="QLZ372" s="678"/>
      <c r="QMA372" s="678"/>
      <c r="QMB372" s="678"/>
      <c r="QMC372" s="678"/>
      <c r="QMD372" s="678"/>
      <c r="QME372" s="678"/>
      <c r="QMF372" s="678"/>
      <c r="QMG372" s="678"/>
      <c r="QMH372" s="678"/>
      <c r="QMI372" s="678"/>
      <c r="QMJ372" s="678"/>
      <c r="QMK372" s="678"/>
      <c r="QML372" s="678"/>
      <c r="QMM372" s="678"/>
      <c r="QMN372" s="678"/>
      <c r="QMO372" s="678"/>
      <c r="QMP372" s="678"/>
      <c r="QMQ372" s="678"/>
      <c r="QMR372" s="678"/>
      <c r="QMS372" s="678"/>
      <c r="QMT372" s="678"/>
      <c r="QMU372" s="678"/>
      <c r="QMV372" s="678"/>
      <c r="QMW372" s="678"/>
      <c r="QMX372" s="678"/>
      <c r="QMY372" s="678"/>
      <c r="QMZ372" s="678"/>
      <c r="QNA372" s="678"/>
      <c r="QNB372" s="678"/>
      <c r="QNC372" s="678"/>
      <c r="QND372" s="678"/>
      <c r="QNE372" s="678"/>
      <c r="QNF372" s="678"/>
      <c r="QNG372" s="678"/>
      <c r="QNH372" s="678"/>
      <c r="QNI372" s="678"/>
      <c r="QNJ372" s="678"/>
      <c r="QNK372" s="678"/>
      <c r="QNL372" s="678"/>
      <c r="QNM372" s="678"/>
      <c r="QNN372" s="678"/>
      <c r="QNO372" s="678"/>
      <c r="QNP372" s="678"/>
      <c r="QNQ372" s="678"/>
      <c r="QNR372" s="678"/>
      <c r="QNS372" s="678"/>
      <c r="QNT372" s="678"/>
      <c r="QNU372" s="678"/>
      <c r="QNV372" s="678"/>
      <c r="QNW372" s="678"/>
      <c r="QNX372" s="678"/>
      <c r="QNY372" s="678"/>
      <c r="QNZ372" s="678"/>
      <c r="QOA372" s="678"/>
      <c r="QOB372" s="678"/>
      <c r="QOC372" s="678"/>
      <c r="QOD372" s="678"/>
      <c r="QOE372" s="678"/>
      <c r="QOF372" s="678"/>
      <c r="QOG372" s="678"/>
      <c r="QOH372" s="678"/>
      <c r="QOI372" s="678"/>
      <c r="QOJ372" s="678"/>
      <c r="QOK372" s="678"/>
      <c r="QOL372" s="678"/>
      <c r="QOM372" s="678"/>
      <c r="QON372" s="678"/>
      <c r="QOO372" s="678"/>
      <c r="QOP372" s="678"/>
      <c r="QOQ372" s="678"/>
      <c r="QOR372" s="678"/>
      <c r="QOS372" s="678"/>
      <c r="QOT372" s="678"/>
      <c r="QOU372" s="678"/>
      <c r="QOV372" s="678"/>
      <c r="QOW372" s="678"/>
      <c r="QOX372" s="678"/>
      <c r="QOY372" s="678"/>
      <c r="QOZ372" s="678"/>
      <c r="QPA372" s="678"/>
      <c r="QPB372" s="678"/>
      <c r="QPC372" s="678"/>
      <c r="QPD372" s="678"/>
      <c r="QPE372" s="678"/>
      <c r="QPF372" s="678"/>
      <c r="QPG372" s="678"/>
      <c r="QPH372" s="678"/>
      <c r="QPI372" s="678"/>
      <c r="QPJ372" s="678"/>
      <c r="QPK372" s="678"/>
      <c r="QPL372" s="678"/>
      <c r="QPM372" s="678"/>
      <c r="QPN372" s="678"/>
      <c r="QPO372" s="678"/>
      <c r="QPP372" s="678"/>
      <c r="QPQ372" s="678"/>
      <c r="QPR372" s="678"/>
      <c r="QPS372" s="678"/>
      <c r="QPT372" s="678"/>
      <c r="QPU372" s="678"/>
      <c r="QPV372" s="678"/>
      <c r="QPW372" s="678"/>
      <c r="QPX372" s="678"/>
      <c r="QPY372" s="678"/>
      <c r="QPZ372" s="678"/>
      <c r="QQA372" s="678"/>
      <c r="QQB372" s="678"/>
      <c r="QQC372" s="678"/>
      <c r="QQD372" s="678"/>
      <c r="QQE372" s="678"/>
      <c r="QQF372" s="678"/>
      <c r="QQG372" s="678"/>
      <c r="QQH372" s="678"/>
      <c r="QQI372" s="678"/>
      <c r="QQJ372" s="678"/>
      <c r="QQK372" s="678"/>
      <c r="QQL372" s="678"/>
      <c r="QQM372" s="678"/>
      <c r="QQN372" s="678"/>
      <c r="QQO372" s="678"/>
      <c r="QQP372" s="678"/>
      <c r="QQQ372" s="678"/>
      <c r="QQR372" s="678"/>
      <c r="QQS372" s="678"/>
      <c r="QQT372" s="678"/>
      <c r="QQU372" s="678"/>
      <c r="QQV372" s="678"/>
      <c r="QQW372" s="678"/>
      <c r="QQX372" s="678"/>
      <c r="QQY372" s="678"/>
      <c r="QQZ372" s="678"/>
      <c r="QRA372" s="678"/>
      <c r="QRB372" s="678"/>
      <c r="QRC372" s="678"/>
      <c r="QRD372" s="678"/>
      <c r="QRE372" s="678"/>
      <c r="QRF372" s="678"/>
      <c r="QRG372" s="678"/>
      <c r="QRH372" s="678"/>
      <c r="QRI372" s="678"/>
      <c r="QRJ372" s="678"/>
      <c r="QRK372" s="678"/>
      <c r="QRL372" s="678"/>
      <c r="QRM372" s="678"/>
      <c r="QRN372" s="678"/>
      <c r="QRO372" s="678"/>
      <c r="QRP372" s="678"/>
      <c r="QRQ372" s="678"/>
      <c r="QRR372" s="678"/>
      <c r="QRS372" s="678"/>
      <c r="QRT372" s="678"/>
      <c r="QRU372" s="678"/>
      <c r="QRV372" s="678"/>
      <c r="QRW372" s="678"/>
      <c r="QRX372" s="678"/>
      <c r="QRY372" s="678"/>
      <c r="QRZ372" s="678"/>
      <c r="QSA372" s="678"/>
      <c r="QSB372" s="678"/>
      <c r="QSC372" s="678"/>
      <c r="QSD372" s="678"/>
      <c r="QSE372" s="678"/>
      <c r="QSF372" s="678"/>
      <c r="QSG372" s="678"/>
      <c r="QSH372" s="678"/>
      <c r="QSI372" s="678"/>
      <c r="QSJ372" s="678"/>
      <c r="QSK372" s="678"/>
      <c r="QSL372" s="678"/>
      <c r="QSM372" s="678"/>
      <c r="QSN372" s="678"/>
      <c r="QSO372" s="678"/>
      <c r="QSP372" s="678"/>
      <c r="QSQ372" s="678"/>
      <c r="QSR372" s="678"/>
      <c r="QSS372" s="678"/>
      <c r="QST372" s="678"/>
      <c r="QSU372" s="678"/>
      <c r="QSV372" s="678"/>
      <c r="QSW372" s="678"/>
      <c r="QSX372" s="678"/>
      <c r="QSY372" s="678"/>
      <c r="QSZ372" s="678"/>
      <c r="QTA372" s="678"/>
      <c r="QTB372" s="678"/>
      <c r="QTC372" s="678"/>
      <c r="QTD372" s="678"/>
      <c r="QTE372" s="678"/>
      <c r="QTF372" s="678"/>
      <c r="QTG372" s="678"/>
      <c r="QTH372" s="678"/>
      <c r="QTI372" s="678"/>
      <c r="QTJ372" s="678"/>
      <c r="QTK372" s="678"/>
      <c r="QTL372" s="678"/>
      <c r="QTM372" s="678"/>
      <c r="QTN372" s="678"/>
      <c r="QTO372" s="678"/>
      <c r="QTP372" s="678"/>
      <c r="QTQ372" s="678"/>
      <c r="QTR372" s="678"/>
      <c r="QTS372" s="678"/>
      <c r="QTT372" s="678"/>
      <c r="QTU372" s="678"/>
      <c r="QTV372" s="678"/>
      <c r="QTW372" s="678"/>
      <c r="QTX372" s="678"/>
      <c r="QTY372" s="678"/>
      <c r="QTZ372" s="678"/>
      <c r="QUA372" s="678"/>
      <c r="QUB372" s="678"/>
      <c r="QUC372" s="678"/>
      <c r="QUD372" s="678"/>
      <c r="QUE372" s="678"/>
      <c r="QUF372" s="678"/>
      <c r="QUG372" s="678"/>
      <c r="QUH372" s="678"/>
      <c r="QUI372" s="678"/>
      <c r="QUJ372" s="678"/>
      <c r="QUK372" s="678"/>
      <c r="QUL372" s="678"/>
      <c r="QUM372" s="678"/>
      <c r="QUN372" s="678"/>
      <c r="QUO372" s="678"/>
      <c r="QUP372" s="678"/>
      <c r="QUQ372" s="678"/>
      <c r="QUR372" s="678"/>
      <c r="QUS372" s="678"/>
      <c r="QUT372" s="678"/>
      <c r="QUU372" s="678"/>
      <c r="QUV372" s="678"/>
      <c r="QUW372" s="678"/>
      <c r="QUX372" s="678"/>
      <c r="QUY372" s="678"/>
      <c r="QUZ372" s="678"/>
      <c r="QVA372" s="678"/>
      <c r="QVB372" s="678"/>
      <c r="QVC372" s="678"/>
      <c r="QVD372" s="678"/>
      <c r="QVE372" s="678"/>
      <c r="QVF372" s="678"/>
      <c r="QVG372" s="678"/>
      <c r="QVH372" s="678"/>
      <c r="QVI372" s="678"/>
      <c r="QVJ372" s="678"/>
      <c r="QVK372" s="678"/>
      <c r="QVL372" s="678"/>
      <c r="QVM372" s="678"/>
      <c r="QVN372" s="678"/>
      <c r="QVO372" s="678"/>
      <c r="QVP372" s="678"/>
      <c r="QVQ372" s="678"/>
      <c r="QVR372" s="678"/>
      <c r="QVS372" s="678"/>
      <c r="QVT372" s="678"/>
      <c r="QVU372" s="678"/>
      <c r="QVV372" s="678"/>
      <c r="QVW372" s="678"/>
      <c r="QVX372" s="678"/>
      <c r="QVY372" s="678"/>
      <c r="QVZ372" s="678"/>
      <c r="QWA372" s="678"/>
      <c r="QWB372" s="678"/>
      <c r="QWC372" s="678"/>
      <c r="QWD372" s="678"/>
      <c r="QWE372" s="678"/>
      <c r="QWF372" s="678"/>
      <c r="QWG372" s="678"/>
      <c r="QWH372" s="678"/>
      <c r="QWI372" s="678"/>
      <c r="QWJ372" s="678"/>
      <c r="QWK372" s="678"/>
      <c r="QWL372" s="678"/>
      <c r="QWM372" s="678"/>
      <c r="QWN372" s="678"/>
      <c r="QWO372" s="678"/>
      <c r="QWP372" s="678"/>
      <c r="QWQ372" s="678"/>
      <c r="QWR372" s="678"/>
      <c r="QWS372" s="678"/>
      <c r="QWT372" s="678"/>
      <c r="QWU372" s="678"/>
      <c r="QWV372" s="678"/>
      <c r="QWW372" s="678"/>
      <c r="QWX372" s="678"/>
      <c r="QWY372" s="678"/>
      <c r="QWZ372" s="678"/>
      <c r="QXA372" s="678"/>
      <c r="QXB372" s="678"/>
      <c r="QXC372" s="678"/>
      <c r="QXD372" s="678"/>
      <c r="QXE372" s="678"/>
      <c r="QXF372" s="678"/>
      <c r="QXG372" s="678"/>
      <c r="QXH372" s="678"/>
      <c r="QXI372" s="678"/>
      <c r="QXJ372" s="678"/>
      <c r="QXK372" s="678"/>
      <c r="QXL372" s="678"/>
      <c r="QXM372" s="678"/>
      <c r="QXN372" s="678"/>
      <c r="QXO372" s="678"/>
      <c r="QXP372" s="678"/>
      <c r="QXQ372" s="678"/>
      <c r="QXR372" s="678"/>
      <c r="QXS372" s="678"/>
      <c r="QXT372" s="678"/>
      <c r="QXU372" s="678"/>
      <c r="QXV372" s="678"/>
      <c r="QXW372" s="678"/>
      <c r="QXX372" s="678"/>
      <c r="QXY372" s="678"/>
      <c r="QXZ372" s="678"/>
      <c r="QYA372" s="678"/>
      <c r="QYB372" s="678"/>
      <c r="QYC372" s="678"/>
      <c r="QYD372" s="678"/>
      <c r="QYE372" s="678"/>
      <c r="QYF372" s="678"/>
      <c r="QYG372" s="678"/>
      <c r="QYH372" s="678"/>
      <c r="QYI372" s="678"/>
      <c r="QYJ372" s="678"/>
      <c r="QYK372" s="678"/>
      <c r="QYL372" s="678"/>
      <c r="QYM372" s="678"/>
      <c r="QYN372" s="678"/>
      <c r="QYO372" s="678"/>
      <c r="QYP372" s="678"/>
      <c r="QYQ372" s="678"/>
      <c r="QYR372" s="678"/>
      <c r="QYS372" s="678"/>
      <c r="QYT372" s="678"/>
      <c r="QYU372" s="678"/>
      <c r="QYV372" s="678"/>
      <c r="QYW372" s="678"/>
      <c r="QYX372" s="678"/>
      <c r="QYY372" s="678"/>
      <c r="QYZ372" s="678"/>
      <c r="QZA372" s="678"/>
      <c r="QZB372" s="678"/>
      <c r="QZC372" s="678"/>
      <c r="QZD372" s="678"/>
      <c r="QZE372" s="678"/>
      <c r="QZF372" s="678"/>
      <c r="QZG372" s="678"/>
      <c r="QZH372" s="678"/>
      <c r="QZI372" s="678"/>
      <c r="QZJ372" s="678"/>
      <c r="QZK372" s="678"/>
      <c r="QZL372" s="678"/>
      <c r="QZM372" s="678"/>
      <c r="QZN372" s="678"/>
      <c r="QZO372" s="678"/>
      <c r="QZP372" s="678"/>
      <c r="QZQ372" s="678"/>
      <c r="QZR372" s="678"/>
      <c r="QZS372" s="678"/>
      <c r="QZT372" s="678"/>
      <c r="QZU372" s="678"/>
      <c r="QZV372" s="678"/>
      <c r="QZW372" s="678"/>
      <c r="QZX372" s="678"/>
      <c r="QZY372" s="678"/>
      <c r="QZZ372" s="678"/>
      <c r="RAA372" s="678"/>
      <c r="RAB372" s="678"/>
      <c r="RAC372" s="678"/>
      <c r="RAD372" s="678"/>
      <c r="RAE372" s="678"/>
      <c r="RAF372" s="678"/>
      <c r="RAG372" s="678"/>
      <c r="RAH372" s="678"/>
      <c r="RAI372" s="678"/>
      <c r="RAJ372" s="678"/>
      <c r="RAK372" s="678"/>
      <c r="RAL372" s="678"/>
      <c r="RAM372" s="678"/>
      <c r="RAN372" s="678"/>
      <c r="RAO372" s="678"/>
      <c r="RAP372" s="678"/>
      <c r="RAQ372" s="678"/>
      <c r="RAR372" s="678"/>
      <c r="RAS372" s="678"/>
      <c r="RAT372" s="678"/>
      <c r="RAU372" s="678"/>
      <c r="RAV372" s="678"/>
      <c r="RAW372" s="678"/>
      <c r="RAX372" s="678"/>
      <c r="RAY372" s="678"/>
      <c r="RAZ372" s="678"/>
      <c r="RBA372" s="678"/>
      <c r="RBB372" s="678"/>
      <c r="RBC372" s="678"/>
      <c r="RBD372" s="678"/>
      <c r="RBE372" s="678"/>
      <c r="RBF372" s="678"/>
      <c r="RBG372" s="678"/>
      <c r="RBH372" s="678"/>
      <c r="RBI372" s="678"/>
      <c r="RBJ372" s="678"/>
      <c r="RBK372" s="678"/>
      <c r="RBL372" s="678"/>
      <c r="RBM372" s="678"/>
      <c r="RBN372" s="678"/>
      <c r="RBO372" s="678"/>
      <c r="RBP372" s="678"/>
      <c r="RBQ372" s="678"/>
      <c r="RBR372" s="678"/>
      <c r="RBS372" s="678"/>
      <c r="RBT372" s="678"/>
      <c r="RBU372" s="678"/>
      <c r="RBV372" s="678"/>
      <c r="RBW372" s="678"/>
      <c r="RBX372" s="678"/>
      <c r="RBY372" s="678"/>
      <c r="RBZ372" s="678"/>
      <c r="RCA372" s="678"/>
      <c r="RCB372" s="678"/>
      <c r="RCC372" s="678"/>
      <c r="RCD372" s="678"/>
      <c r="RCE372" s="678"/>
      <c r="RCF372" s="678"/>
      <c r="RCG372" s="678"/>
      <c r="RCH372" s="678"/>
      <c r="RCI372" s="678"/>
      <c r="RCJ372" s="678"/>
      <c r="RCK372" s="678"/>
      <c r="RCL372" s="678"/>
      <c r="RCM372" s="678"/>
      <c r="RCN372" s="678"/>
      <c r="RCO372" s="678"/>
      <c r="RCP372" s="678"/>
      <c r="RCQ372" s="678"/>
      <c r="RCR372" s="678"/>
      <c r="RCS372" s="678"/>
      <c r="RCT372" s="678"/>
      <c r="RCU372" s="678"/>
      <c r="RCV372" s="678"/>
      <c r="RCW372" s="678"/>
      <c r="RCX372" s="678"/>
      <c r="RCY372" s="678"/>
      <c r="RCZ372" s="678"/>
      <c r="RDA372" s="678"/>
      <c r="RDB372" s="678"/>
      <c r="RDC372" s="678"/>
      <c r="RDD372" s="678"/>
      <c r="RDE372" s="678"/>
      <c r="RDF372" s="678"/>
      <c r="RDG372" s="678"/>
      <c r="RDH372" s="678"/>
      <c r="RDI372" s="678"/>
      <c r="RDJ372" s="678"/>
      <c r="RDK372" s="678"/>
      <c r="RDL372" s="678"/>
      <c r="RDM372" s="678"/>
      <c r="RDN372" s="678"/>
      <c r="RDO372" s="678"/>
      <c r="RDP372" s="678"/>
      <c r="RDQ372" s="678"/>
      <c r="RDR372" s="678"/>
      <c r="RDS372" s="678"/>
      <c r="RDT372" s="678"/>
      <c r="RDU372" s="678"/>
      <c r="RDV372" s="678"/>
      <c r="RDW372" s="678"/>
      <c r="RDX372" s="678"/>
      <c r="RDY372" s="678"/>
      <c r="RDZ372" s="678"/>
      <c r="REA372" s="678"/>
      <c r="REB372" s="678"/>
      <c r="REC372" s="678"/>
      <c r="RED372" s="678"/>
      <c r="REE372" s="678"/>
      <c r="REF372" s="678"/>
      <c r="REG372" s="678"/>
      <c r="REH372" s="678"/>
      <c r="REI372" s="678"/>
      <c r="REJ372" s="678"/>
      <c r="REK372" s="678"/>
      <c r="REL372" s="678"/>
      <c r="REM372" s="678"/>
      <c r="REN372" s="678"/>
      <c r="REO372" s="678"/>
      <c r="REP372" s="678"/>
      <c r="REQ372" s="678"/>
      <c r="RER372" s="678"/>
      <c r="RES372" s="678"/>
      <c r="RET372" s="678"/>
      <c r="REU372" s="678"/>
      <c r="REV372" s="678"/>
      <c r="REW372" s="678"/>
      <c r="REX372" s="678"/>
      <c r="REY372" s="678"/>
      <c r="REZ372" s="678"/>
      <c r="RFA372" s="678"/>
      <c r="RFB372" s="678"/>
      <c r="RFC372" s="678"/>
      <c r="RFD372" s="678"/>
      <c r="RFE372" s="678"/>
      <c r="RFF372" s="678"/>
      <c r="RFG372" s="678"/>
      <c r="RFH372" s="678"/>
      <c r="RFI372" s="678"/>
      <c r="RFJ372" s="678"/>
      <c r="RFK372" s="678"/>
      <c r="RFL372" s="678"/>
      <c r="RFM372" s="678"/>
      <c r="RFN372" s="678"/>
      <c r="RFO372" s="678"/>
      <c r="RFP372" s="678"/>
      <c r="RFQ372" s="678"/>
      <c r="RFR372" s="678"/>
      <c r="RFS372" s="678"/>
      <c r="RFT372" s="678"/>
      <c r="RFU372" s="678"/>
      <c r="RFV372" s="678"/>
      <c r="RFW372" s="678"/>
      <c r="RFX372" s="678"/>
      <c r="RFY372" s="678"/>
      <c r="RFZ372" s="678"/>
      <c r="RGA372" s="678"/>
      <c r="RGB372" s="678"/>
      <c r="RGC372" s="678"/>
      <c r="RGD372" s="678"/>
      <c r="RGE372" s="678"/>
      <c r="RGF372" s="678"/>
      <c r="RGG372" s="678"/>
      <c r="RGH372" s="678"/>
      <c r="RGI372" s="678"/>
      <c r="RGJ372" s="678"/>
      <c r="RGK372" s="678"/>
      <c r="RGL372" s="678"/>
      <c r="RGM372" s="678"/>
      <c r="RGN372" s="678"/>
      <c r="RGO372" s="678"/>
      <c r="RGP372" s="678"/>
      <c r="RGQ372" s="678"/>
      <c r="RGR372" s="678"/>
      <c r="RGS372" s="678"/>
      <c r="RGT372" s="678"/>
      <c r="RGU372" s="678"/>
      <c r="RGV372" s="678"/>
      <c r="RGW372" s="678"/>
      <c r="RGX372" s="678"/>
      <c r="RGY372" s="678"/>
      <c r="RGZ372" s="678"/>
      <c r="RHA372" s="678"/>
      <c r="RHB372" s="678"/>
      <c r="RHC372" s="678"/>
      <c r="RHD372" s="678"/>
      <c r="RHE372" s="678"/>
      <c r="RHF372" s="678"/>
      <c r="RHG372" s="678"/>
      <c r="RHH372" s="678"/>
      <c r="RHI372" s="678"/>
      <c r="RHJ372" s="678"/>
      <c r="RHK372" s="678"/>
      <c r="RHL372" s="678"/>
      <c r="RHM372" s="678"/>
      <c r="RHN372" s="678"/>
      <c r="RHO372" s="678"/>
      <c r="RHP372" s="678"/>
      <c r="RHQ372" s="678"/>
      <c r="RHR372" s="678"/>
      <c r="RHS372" s="678"/>
      <c r="RHT372" s="678"/>
      <c r="RHU372" s="678"/>
      <c r="RHV372" s="678"/>
      <c r="RHW372" s="678"/>
      <c r="RHX372" s="678"/>
      <c r="RHY372" s="678"/>
      <c r="RHZ372" s="678"/>
      <c r="RIA372" s="678"/>
      <c r="RIB372" s="678"/>
      <c r="RIC372" s="678"/>
      <c r="RID372" s="678"/>
      <c r="RIE372" s="678"/>
      <c r="RIF372" s="678"/>
      <c r="RIG372" s="678"/>
      <c r="RIH372" s="678"/>
      <c r="RII372" s="678"/>
      <c r="RIJ372" s="678"/>
      <c r="RIK372" s="678"/>
      <c r="RIL372" s="678"/>
      <c r="RIM372" s="678"/>
      <c r="RIN372" s="678"/>
      <c r="RIO372" s="678"/>
      <c r="RIP372" s="678"/>
      <c r="RIQ372" s="678"/>
      <c r="RIR372" s="678"/>
      <c r="RIS372" s="678"/>
      <c r="RIT372" s="678"/>
      <c r="RIU372" s="678"/>
      <c r="RIV372" s="678"/>
      <c r="RIW372" s="678"/>
      <c r="RIX372" s="678"/>
      <c r="RIY372" s="678"/>
      <c r="RIZ372" s="678"/>
      <c r="RJA372" s="678"/>
      <c r="RJB372" s="678"/>
      <c r="RJC372" s="678"/>
      <c r="RJD372" s="678"/>
      <c r="RJE372" s="678"/>
      <c r="RJF372" s="678"/>
      <c r="RJG372" s="678"/>
      <c r="RJH372" s="678"/>
      <c r="RJI372" s="678"/>
      <c r="RJJ372" s="678"/>
      <c r="RJK372" s="678"/>
      <c r="RJL372" s="678"/>
      <c r="RJM372" s="678"/>
      <c r="RJN372" s="678"/>
      <c r="RJO372" s="678"/>
      <c r="RJP372" s="678"/>
      <c r="RJQ372" s="678"/>
      <c r="RJR372" s="678"/>
      <c r="RJS372" s="678"/>
      <c r="RJT372" s="678"/>
      <c r="RJU372" s="678"/>
      <c r="RJV372" s="678"/>
      <c r="RJW372" s="678"/>
      <c r="RJX372" s="678"/>
      <c r="RJY372" s="678"/>
      <c r="RJZ372" s="678"/>
      <c r="RKA372" s="678"/>
      <c r="RKB372" s="678"/>
      <c r="RKC372" s="678"/>
      <c r="RKD372" s="678"/>
      <c r="RKE372" s="678"/>
      <c r="RKF372" s="678"/>
      <c r="RKG372" s="678"/>
      <c r="RKH372" s="678"/>
      <c r="RKI372" s="678"/>
      <c r="RKJ372" s="678"/>
      <c r="RKK372" s="678"/>
      <c r="RKL372" s="678"/>
      <c r="RKM372" s="678"/>
      <c r="RKN372" s="678"/>
      <c r="RKO372" s="678"/>
      <c r="RKP372" s="678"/>
      <c r="RKQ372" s="678"/>
      <c r="RKR372" s="678"/>
      <c r="RKS372" s="678"/>
      <c r="RKT372" s="678"/>
      <c r="RKU372" s="678"/>
      <c r="RKV372" s="678"/>
      <c r="RKW372" s="678"/>
      <c r="RKX372" s="678"/>
      <c r="RKY372" s="678"/>
      <c r="RKZ372" s="678"/>
      <c r="RLA372" s="678"/>
      <c r="RLB372" s="678"/>
      <c r="RLC372" s="678"/>
      <c r="RLD372" s="678"/>
      <c r="RLE372" s="678"/>
      <c r="RLF372" s="678"/>
      <c r="RLG372" s="678"/>
      <c r="RLH372" s="678"/>
      <c r="RLI372" s="678"/>
      <c r="RLJ372" s="678"/>
      <c r="RLK372" s="678"/>
      <c r="RLL372" s="678"/>
      <c r="RLM372" s="678"/>
      <c r="RLN372" s="678"/>
      <c r="RLO372" s="678"/>
      <c r="RLP372" s="678"/>
      <c r="RLQ372" s="678"/>
      <c r="RLR372" s="678"/>
      <c r="RLS372" s="678"/>
      <c r="RLT372" s="678"/>
      <c r="RLU372" s="678"/>
      <c r="RLV372" s="678"/>
      <c r="RLW372" s="678"/>
      <c r="RLX372" s="678"/>
      <c r="RLY372" s="678"/>
      <c r="RLZ372" s="678"/>
      <c r="RMA372" s="678"/>
      <c r="RMB372" s="678"/>
      <c r="RMC372" s="678"/>
      <c r="RMD372" s="678"/>
      <c r="RME372" s="678"/>
      <c r="RMF372" s="678"/>
      <c r="RMG372" s="678"/>
      <c r="RMH372" s="678"/>
      <c r="RMI372" s="678"/>
      <c r="RMJ372" s="678"/>
      <c r="RMK372" s="678"/>
      <c r="RML372" s="678"/>
      <c r="RMM372" s="678"/>
      <c r="RMN372" s="678"/>
      <c r="RMO372" s="678"/>
      <c r="RMP372" s="678"/>
      <c r="RMQ372" s="678"/>
      <c r="RMR372" s="678"/>
      <c r="RMS372" s="678"/>
      <c r="RMT372" s="678"/>
      <c r="RMU372" s="678"/>
      <c r="RMV372" s="678"/>
      <c r="RMW372" s="678"/>
      <c r="RMX372" s="678"/>
      <c r="RMY372" s="678"/>
      <c r="RMZ372" s="678"/>
      <c r="RNA372" s="678"/>
      <c r="RNB372" s="678"/>
      <c r="RNC372" s="678"/>
      <c r="RND372" s="678"/>
      <c r="RNE372" s="678"/>
      <c r="RNF372" s="678"/>
      <c r="RNG372" s="678"/>
      <c r="RNH372" s="678"/>
      <c r="RNI372" s="678"/>
      <c r="RNJ372" s="678"/>
      <c r="RNK372" s="678"/>
      <c r="RNL372" s="678"/>
      <c r="RNM372" s="678"/>
      <c r="RNN372" s="678"/>
      <c r="RNO372" s="678"/>
      <c r="RNP372" s="678"/>
      <c r="RNQ372" s="678"/>
      <c r="RNR372" s="678"/>
      <c r="RNS372" s="678"/>
      <c r="RNT372" s="678"/>
      <c r="RNU372" s="678"/>
      <c r="RNV372" s="678"/>
      <c r="RNW372" s="678"/>
      <c r="RNX372" s="678"/>
      <c r="RNY372" s="678"/>
      <c r="RNZ372" s="678"/>
      <c r="ROA372" s="678"/>
      <c r="ROB372" s="678"/>
      <c r="ROC372" s="678"/>
      <c r="ROD372" s="678"/>
      <c r="ROE372" s="678"/>
      <c r="ROF372" s="678"/>
      <c r="ROG372" s="678"/>
      <c r="ROH372" s="678"/>
      <c r="ROI372" s="678"/>
      <c r="ROJ372" s="678"/>
      <c r="ROK372" s="678"/>
      <c r="ROL372" s="678"/>
      <c r="ROM372" s="678"/>
      <c r="RON372" s="678"/>
      <c r="ROO372" s="678"/>
      <c r="ROP372" s="678"/>
      <c r="ROQ372" s="678"/>
      <c r="ROR372" s="678"/>
      <c r="ROS372" s="678"/>
      <c r="ROT372" s="678"/>
      <c r="ROU372" s="678"/>
      <c r="ROV372" s="678"/>
      <c r="ROW372" s="678"/>
      <c r="ROX372" s="678"/>
      <c r="ROY372" s="678"/>
      <c r="ROZ372" s="678"/>
      <c r="RPA372" s="678"/>
      <c r="RPB372" s="678"/>
      <c r="RPC372" s="678"/>
      <c r="RPD372" s="678"/>
      <c r="RPE372" s="678"/>
      <c r="RPF372" s="678"/>
      <c r="RPG372" s="678"/>
      <c r="RPH372" s="678"/>
      <c r="RPI372" s="678"/>
      <c r="RPJ372" s="678"/>
      <c r="RPK372" s="678"/>
      <c r="RPL372" s="678"/>
      <c r="RPM372" s="678"/>
      <c r="RPN372" s="678"/>
      <c r="RPO372" s="678"/>
      <c r="RPP372" s="678"/>
      <c r="RPQ372" s="678"/>
      <c r="RPR372" s="678"/>
      <c r="RPS372" s="678"/>
      <c r="RPT372" s="678"/>
      <c r="RPU372" s="678"/>
      <c r="RPV372" s="678"/>
      <c r="RPW372" s="678"/>
      <c r="RPX372" s="678"/>
      <c r="RPY372" s="678"/>
      <c r="RPZ372" s="678"/>
      <c r="RQA372" s="678"/>
      <c r="RQB372" s="678"/>
      <c r="RQC372" s="678"/>
      <c r="RQD372" s="678"/>
      <c r="RQE372" s="678"/>
      <c r="RQF372" s="678"/>
      <c r="RQG372" s="678"/>
      <c r="RQH372" s="678"/>
      <c r="RQI372" s="678"/>
      <c r="RQJ372" s="678"/>
      <c r="RQK372" s="678"/>
      <c r="RQL372" s="678"/>
      <c r="RQM372" s="678"/>
      <c r="RQN372" s="678"/>
      <c r="RQO372" s="678"/>
      <c r="RQP372" s="678"/>
      <c r="RQQ372" s="678"/>
      <c r="RQR372" s="678"/>
      <c r="RQS372" s="678"/>
      <c r="RQT372" s="678"/>
      <c r="RQU372" s="678"/>
      <c r="RQV372" s="678"/>
      <c r="RQW372" s="678"/>
      <c r="RQX372" s="678"/>
      <c r="RQY372" s="678"/>
      <c r="RQZ372" s="678"/>
      <c r="RRA372" s="678"/>
      <c r="RRB372" s="678"/>
      <c r="RRC372" s="678"/>
      <c r="RRD372" s="678"/>
      <c r="RRE372" s="678"/>
      <c r="RRF372" s="678"/>
      <c r="RRG372" s="678"/>
      <c r="RRH372" s="678"/>
      <c r="RRI372" s="678"/>
      <c r="RRJ372" s="678"/>
      <c r="RRK372" s="678"/>
      <c r="RRL372" s="678"/>
      <c r="RRM372" s="678"/>
      <c r="RRN372" s="678"/>
      <c r="RRO372" s="678"/>
      <c r="RRP372" s="678"/>
      <c r="RRQ372" s="678"/>
      <c r="RRR372" s="678"/>
      <c r="RRS372" s="678"/>
      <c r="RRT372" s="678"/>
      <c r="RRU372" s="678"/>
      <c r="RRV372" s="678"/>
      <c r="RRW372" s="678"/>
      <c r="RRX372" s="678"/>
      <c r="RRY372" s="678"/>
      <c r="RRZ372" s="678"/>
      <c r="RSA372" s="678"/>
      <c r="RSB372" s="678"/>
      <c r="RSC372" s="678"/>
      <c r="RSD372" s="678"/>
      <c r="RSE372" s="678"/>
      <c r="RSF372" s="678"/>
      <c r="RSG372" s="678"/>
      <c r="RSH372" s="678"/>
      <c r="RSI372" s="678"/>
      <c r="RSJ372" s="678"/>
      <c r="RSK372" s="678"/>
      <c r="RSL372" s="678"/>
      <c r="RSM372" s="678"/>
      <c r="RSN372" s="678"/>
      <c r="RSO372" s="678"/>
      <c r="RSP372" s="678"/>
      <c r="RSQ372" s="678"/>
      <c r="RSR372" s="678"/>
      <c r="RSS372" s="678"/>
      <c r="RST372" s="678"/>
      <c r="RSU372" s="678"/>
      <c r="RSV372" s="678"/>
      <c r="RSW372" s="678"/>
      <c r="RSX372" s="678"/>
      <c r="RSY372" s="678"/>
      <c r="RSZ372" s="678"/>
      <c r="RTA372" s="678"/>
      <c r="RTB372" s="678"/>
      <c r="RTC372" s="678"/>
      <c r="RTD372" s="678"/>
      <c r="RTE372" s="678"/>
      <c r="RTF372" s="678"/>
      <c r="RTG372" s="678"/>
      <c r="RTH372" s="678"/>
      <c r="RTI372" s="678"/>
      <c r="RTJ372" s="678"/>
      <c r="RTK372" s="678"/>
      <c r="RTL372" s="678"/>
      <c r="RTM372" s="678"/>
      <c r="RTN372" s="678"/>
      <c r="RTO372" s="678"/>
      <c r="RTP372" s="678"/>
      <c r="RTQ372" s="678"/>
      <c r="RTR372" s="678"/>
      <c r="RTS372" s="678"/>
      <c r="RTT372" s="678"/>
      <c r="RTU372" s="678"/>
      <c r="RTV372" s="678"/>
      <c r="RTW372" s="678"/>
      <c r="RTX372" s="678"/>
      <c r="RTY372" s="678"/>
      <c r="RTZ372" s="678"/>
      <c r="RUA372" s="678"/>
      <c r="RUB372" s="678"/>
      <c r="RUC372" s="678"/>
      <c r="RUD372" s="678"/>
      <c r="RUE372" s="678"/>
      <c r="RUF372" s="678"/>
      <c r="RUG372" s="678"/>
      <c r="RUH372" s="678"/>
      <c r="RUI372" s="678"/>
      <c r="RUJ372" s="678"/>
      <c r="RUK372" s="678"/>
      <c r="RUL372" s="678"/>
      <c r="RUM372" s="678"/>
      <c r="RUN372" s="678"/>
      <c r="RUO372" s="678"/>
      <c r="RUP372" s="678"/>
      <c r="RUQ372" s="678"/>
      <c r="RUR372" s="678"/>
      <c r="RUS372" s="678"/>
      <c r="RUT372" s="678"/>
      <c r="RUU372" s="678"/>
      <c r="RUV372" s="678"/>
      <c r="RUW372" s="678"/>
      <c r="RUX372" s="678"/>
      <c r="RUY372" s="678"/>
      <c r="RUZ372" s="678"/>
      <c r="RVA372" s="678"/>
      <c r="RVB372" s="678"/>
      <c r="RVC372" s="678"/>
      <c r="RVD372" s="678"/>
      <c r="RVE372" s="678"/>
      <c r="RVF372" s="678"/>
      <c r="RVG372" s="678"/>
      <c r="RVH372" s="678"/>
      <c r="RVI372" s="678"/>
      <c r="RVJ372" s="678"/>
      <c r="RVK372" s="678"/>
      <c r="RVL372" s="678"/>
      <c r="RVM372" s="678"/>
      <c r="RVN372" s="678"/>
      <c r="RVO372" s="678"/>
      <c r="RVP372" s="678"/>
      <c r="RVQ372" s="678"/>
      <c r="RVR372" s="678"/>
      <c r="RVS372" s="678"/>
      <c r="RVT372" s="678"/>
      <c r="RVU372" s="678"/>
      <c r="RVV372" s="678"/>
      <c r="RVW372" s="678"/>
      <c r="RVX372" s="678"/>
      <c r="RVY372" s="678"/>
      <c r="RVZ372" s="678"/>
      <c r="RWA372" s="678"/>
      <c r="RWB372" s="678"/>
      <c r="RWC372" s="678"/>
      <c r="RWD372" s="678"/>
      <c r="RWE372" s="678"/>
      <c r="RWF372" s="678"/>
      <c r="RWG372" s="678"/>
      <c r="RWH372" s="678"/>
      <c r="RWI372" s="678"/>
      <c r="RWJ372" s="678"/>
      <c r="RWK372" s="678"/>
      <c r="RWL372" s="678"/>
      <c r="RWM372" s="678"/>
      <c r="RWN372" s="678"/>
      <c r="RWO372" s="678"/>
      <c r="RWP372" s="678"/>
      <c r="RWQ372" s="678"/>
      <c r="RWR372" s="678"/>
      <c r="RWS372" s="678"/>
      <c r="RWT372" s="678"/>
      <c r="RWU372" s="678"/>
      <c r="RWV372" s="678"/>
      <c r="RWW372" s="678"/>
      <c r="RWX372" s="678"/>
      <c r="RWY372" s="678"/>
      <c r="RWZ372" s="678"/>
      <c r="RXA372" s="678"/>
      <c r="RXB372" s="678"/>
      <c r="RXC372" s="678"/>
      <c r="RXD372" s="678"/>
      <c r="RXE372" s="678"/>
      <c r="RXF372" s="678"/>
      <c r="RXG372" s="678"/>
      <c r="RXH372" s="678"/>
      <c r="RXI372" s="678"/>
      <c r="RXJ372" s="678"/>
      <c r="RXK372" s="678"/>
      <c r="RXL372" s="678"/>
      <c r="RXM372" s="678"/>
      <c r="RXN372" s="678"/>
      <c r="RXO372" s="678"/>
      <c r="RXP372" s="678"/>
      <c r="RXQ372" s="678"/>
      <c r="RXR372" s="678"/>
      <c r="RXS372" s="678"/>
      <c r="RXT372" s="678"/>
      <c r="RXU372" s="678"/>
      <c r="RXV372" s="678"/>
      <c r="RXW372" s="678"/>
      <c r="RXX372" s="678"/>
      <c r="RXY372" s="678"/>
      <c r="RXZ372" s="678"/>
      <c r="RYA372" s="678"/>
      <c r="RYB372" s="678"/>
      <c r="RYC372" s="678"/>
      <c r="RYD372" s="678"/>
      <c r="RYE372" s="678"/>
      <c r="RYF372" s="678"/>
      <c r="RYG372" s="678"/>
      <c r="RYH372" s="678"/>
      <c r="RYI372" s="678"/>
      <c r="RYJ372" s="678"/>
      <c r="RYK372" s="678"/>
      <c r="RYL372" s="678"/>
      <c r="RYM372" s="678"/>
      <c r="RYN372" s="678"/>
      <c r="RYO372" s="678"/>
      <c r="RYP372" s="678"/>
      <c r="RYQ372" s="678"/>
      <c r="RYR372" s="678"/>
      <c r="RYS372" s="678"/>
      <c r="RYT372" s="678"/>
      <c r="RYU372" s="678"/>
      <c r="RYV372" s="678"/>
      <c r="RYW372" s="678"/>
      <c r="RYX372" s="678"/>
      <c r="RYY372" s="678"/>
      <c r="RYZ372" s="678"/>
      <c r="RZA372" s="678"/>
      <c r="RZB372" s="678"/>
      <c r="RZC372" s="678"/>
      <c r="RZD372" s="678"/>
      <c r="RZE372" s="678"/>
      <c r="RZF372" s="678"/>
      <c r="RZG372" s="678"/>
      <c r="RZH372" s="678"/>
      <c r="RZI372" s="678"/>
      <c r="RZJ372" s="678"/>
      <c r="RZK372" s="678"/>
      <c r="RZL372" s="678"/>
      <c r="RZM372" s="678"/>
      <c r="RZN372" s="678"/>
      <c r="RZO372" s="678"/>
      <c r="RZP372" s="678"/>
      <c r="RZQ372" s="678"/>
      <c r="RZR372" s="678"/>
      <c r="RZS372" s="678"/>
      <c r="RZT372" s="678"/>
      <c r="RZU372" s="678"/>
      <c r="RZV372" s="678"/>
      <c r="RZW372" s="678"/>
      <c r="RZX372" s="678"/>
      <c r="RZY372" s="678"/>
      <c r="RZZ372" s="678"/>
      <c r="SAA372" s="678"/>
      <c r="SAB372" s="678"/>
      <c r="SAC372" s="678"/>
      <c r="SAD372" s="678"/>
      <c r="SAE372" s="678"/>
      <c r="SAF372" s="678"/>
      <c r="SAG372" s="678"/>
      <c r="SAH372" s="678"/>
      <c r="SAI372" s="678"/>
      <c r="SAJ372" s="678"/>
      <c r="SAK372" s="678"/>
      <c r="SAL372" s="678"/>
      <c r="SAM372" s="678"/>
      <c r="SAN372" s="678"/>
      <c r="SAO372" s="678"/>
      <c r="SAP372" s="678"/>
      <c r="SAQ372" s="678"/>
      <c r="SAR372" s="678"/>
      <c r="SAS372" s="678"/>
      <c r="SAT372" s="678"/>
      <c r="SAU372" s="678"/>
      <c r="SAV372" s="678"/>
      <c r="SAW372" s="678"/>
      <c r="SAX372" s="678"/>
      <c r="SAY372" s="678"/>
      <c r="SAZ372" s="678"/>
      <c r="SBA372" s="678"/>
      <c r="SBB372" s="678"/>
      <c r="SBC372" s="678"/>
      <c r="SBD372" s="678"/>
      <c r="SBE372" s="678"/>
      <c r="SBF372" s="678"/>
      <c r="SBG372" s="678"/>
      <c r="SBH372" s="678"/>
      <c r="SBI372" s="678"/>
      <c r="SBJ372" s="678"/>
      <c r="SBK372" s="678"/>
      <c r="SBL372" s="678"/>
      <c r="SBM372" s="678"/>
      <c r="SBN372" s="678"/>
      <c r="SBO372" s="678"/>
      <c r="SBP372" s="678"/>
      <c r="SBQ372" s="678"/>
      <c r="SBR372" s="678"/>
      <c r="SBS372" s="678"/>
      <c r="SBT372" s="678"/>
      <c r="SBU372" s="678"/>
      <c r="SBV372" s="678"/>
      <c r="SBW372" s="678"/>
      <c r="SBX372" s="678"/>
      <c r="SBY372" s="678"/>
      <c r="SBZ372" s="678"/>
      <c r="SCA372" s="678"/>
      <c r="SCB372" s="678"/>
      <c r="SCC372" s="678"/>
      <c r="SCD372" s="678"/>
      <c r="SCE372" s="678"/>
      <c r="SCF372" s="678"/>
      <c r="SCG372" s="678"/>
      <c r="SCH372" s="678"/>
      <c r="SCI372" s="678"/>
      <c r="SCJ372" s="678"/>
      <c r="SCK372" s="678"/>
      <c r="SCL372" s="678"/>
      <c r="SCM372" s="678"/>
      <c r="SCN372" s="678"/>
      <c r="SCO372" s="678"/>
      <c r="SCP372" s="678"/>
      <c r="SCQ372" s="678"/>
      <c r="SCR372" s="678"/>
      <c r="SCS372" s="678"/>
      <c r="SCT372" s="678"/>
      <c r="SCU372" s="678"/>
      <c r="SCV372" s="678"/>
      <c r="SCW372" s="678"/>
      <c r="SCX372" s="678"/>
      <c r="SCY372" s="678"/>
      <c r="SCZ372" s="678"/>
      <c r="SDA372" s="678"/>
      <c r="SDB372" s="678"/>
      <c r="SDC372" s="678"/>
      <c r="SDD372" s="678"/>
      <c r="SDE372" s="678"/>
      <c r="SDF372" s="678"/>
      <c r="SDG372" s="678"/>
      <c r="SDH372" s="678"/>
      <c r="SDI372" s="678"/>
      <c r="SDJ372" s="678"/>
      <c r="SDK372" s="678"/>
      <c r="SDL372" s="678"/>
      <c r="SDM372" s="678"/>
      <c r="SDN372" s="678"/>
      <c r="SDO372" s="678"/>
      <c r="SDP372" s="678"/>
      <c r="SDQ372" s="678"/>
      <c r="SDR372" s="678"/>
      <c r="SDS372" s="678"/>
      <c r="SDT372" s="678"/>
      <c r="SDU372" s="678"/>
      <c r="SDV372" s="678"/>
      <c r="SDW372" s="678"/>
      <c r="SDX372" s="678"/>
      <c r="SDY372" s="678"/>
      <c r="SDZ372" s="678"/>
      <c r="SEA372" s="678"/>
      <c r="SEB372" s="678"/>
      <c r="SEC372" s="678"/>
      <c r="SED372" s="678"/>
      <c r="SEE372" s="678"/>
      <c r="SEF372" s="678"/>
      <c r="SEG372" s="678"/>
      <c r="SEH372" s="678"/>
      <c r="SEI372" s="678"/>
      <c r="SEJ372" s="678"/>
      <c r="SEK372" s="678"/>
      <c r="SEL372" s="678"/>
      <c r="SEM372" s="678"/>
      <c r="SEN372" s="678"/>
      <c r="SEO372" s="678"/>
      <c r="SEP372" s="678"/>
      <c r="SEQ372" s="678"/>
      <c r="SER372" s="678"/>
      <c r="SES372" s="678"/>
      <c r="SET372" s="678"/>
      <c r="SEU372" s="678"/>
      <c r="SEV372" s="678"/>
      <c r="SEW372" s="678"/>
      <c r="SEX372" s="678"/>
      <c r="SEY372" s="678"/>
      <c r="SEZ372" s="678"/>
      <c r="SFA372" s="678"/>
      <c r="SFB372" s="678"/>
      <c r="SFC372" s="678"/>
      <c r="SFD372" s="678"/>
      <c r="SFE372" s="678"/>
      <c r="SFF372" s="678"/>
      <c r="SFG372" s="678"/>
      <c r="SFH372" s="678"/>
      <c r="SFI372" s="678"/>
      <c r="SFJ372" s="678"/>
      <c r="SFK372" s="678"/>
      <c r="SFL372" s="678"/>
      <c r="SFM372" s="678"/>
      <c r="SFN372" s="678"/>
      <c r="SFO372" s="678"/>
      <c r="SFP372" s="678"/>
      <c r="SFQ372" s="678"/>
      <c r="SFR372" s="678"/>
      <c r="SFS372" s="678"/>
      <c r="SFT372" s="678"/>
      <c r="SFU372" s="678"/>
      <c r="SFV372" s="678"/>
      <c r="SFW372" s="678"/>
      <c r="SFX372" s="678"/>
      <c r="SFY372" s="678"/>
      <c r="SFZ372" s="678"/>
      <c r="SGA372" s="678"/>
      <c r="SGB372" s="678"/>
      <c r="SGC372" s="678"/>
      <c r="SGD372" s="678"/>
      <c r="SGE372" s="678"/>
      <c r="SGF372" s="678"/>
      <c r="SGG372" s="678"/>
      <c r="SGH372" s="678"/>
      <c r="SGI372" s="678"/>
      <c r="SGJ372" s="678"/>
      <c r="SGK372" s="678"/>
      <c r="SGL372" s="678"/>
      <c r="SGM372" s="678"/>
      <c r="SGN372" s="678"/>
      <c r="SGO372" s="678"/>
      <c r="SGP372" s="678"/>
      <c r="SGQ372" s="678"/>
      <c r="SGR372" s="678"/>
      <c r="SGS372" s="678"/>
      <c r="SGT372" s="678"/>
      <c r="SGU372" s="678"/>
      <c r="SGV372" s="678"/>
      <c r="SGW372" s="678"/>
      <c r="SGX372" s="678"/>
      <c r="SGY372" s="678"/>
      <c r="SGZ372" s="678"/>
      <c r="SHA372" s="678"/>
      <c r="SHB372" s="678"/>
      <c r="SHC372" s="678"/>
      <c r="SHD372" s="678"/>
      <c r="SHE372" s="678"/>
      <c r="SHF372" s="678"/>
      <c r="SHG372" s="678"/>
      <c r="SHH372" s="678"/>
      <c r="SHI372" s="678"/>
      <c r="SHJ372" s="678"/>
      <c r="SHK372" s="678"/>
      <c r="SHL372" s="678"/>
      <c r="SHM372" s="678"/>
      <c r="SHN372" s="678"/>
      <c r="SHO372" s="678"/>
      <c r="SHP372" s="678"/>
      <c r="SHQ372" s="678"/>
      <c r="SHR372" s="678"/>
      <c r="SHS372" s="678"/>
      <c r="SHT372" s="678"/>
      <c r="SHU372" s="678"/>
      <c r="SHV372" s="678"/>
      <c r="SHW372" s="678"/>
      <c r="SHX372" s="678"/>
      <c r="SHY372" s="678"/>
      <c r="SHZ372" s="678"/>
      <c r="SIA372" s="678"/>
      <c r="SIB372" s="678"/>
      <c r="SIC372" s="678"/>
      <c r="SID372" s="678"/>
      <c r="SIE372" s="678"/>
      <c r="SIF372" s="678"/>
      <c r="SIG372" s="678"/>
      <c r="SIH372" s="678"/>
      <c r="SII372" s="678"/>
      <c r="SIJ372" s="678"/>
      <c r="SIK372" s="678"/>
      <c r="SIL372" s="678"/>
      <c r="SIM372" s="678"/>
      <c r="SIN372" s="678"/>
      <c r="SIO372" s="678"/>
      <c r="SIP372" s="678"/>
      <c r="SIQ372" s="678"/>
      <c r="SIR372" s="678"/>
      <c r="SIS372" s="678"/>
      <c r="SIT372" s="678"/>
      <c r="SIU372" s="678"/>
      <c r="SIV372" s="678"/>
      <c r="SIW372" s="678"/>
      <c r="SIX372" s="678"/>
      <c r="SIY372" s="678"/>
      <c r="SIZ372" s="678"/>
      <c r="SJA372" s="678"/>
      <c r="SJB372" s="678"/>
      <c r="SJC372" s="678"/>
      <c r="SJD372" s="678"/>
      <c r="SJE372" s="678"/>
      <c r="SJF372" s="678"/>
      <c r="SJG372" s="678"/>
      <c r="SJH372" s="678"/>
      <c r="SJI372" s="678"/>
      <c r="SJJ372" s="678"/>
      <c r="SJK372" s="678"/>
      <c r="SJL372" s="678"/>
      <c r="SJM372" s="678"/>
      <c r="SJN372" s="678"/>
      <c r="SJO372" s="678"/>
      <c r="SJP372" s="678"/>
      <c r="SJQ372" s="678"/>
      <c r="SJR372" s="678"/>
      <c r="SJS372" s="678"/>
      <c r="SJT372" s="678"/>
      <c r="SJU372" s="678"/>
      <c r="SJV372" s="678"/>
      <c r="SJW372" s="678"/>
      <c r="SJX372" s="678"/>
      <c r="SJY372" s="678"/>
      <c r="SJZ372" s="678"/>
      <c r="SKA372" s="678"/>
      <c r="SKB372" s="678"/>
      <c r="SKC372" s="678"/>
      <c r="SKD372" s="678"/>
      <c r="SKE372" s="678"/>
      <c r="SKF372" s="678"/>
      <c r="SKG372" s="678"/>
      <c r="SKH372" s="678"/>
      <c r="SKI372" s="678"/>
      <c r="SKJ372" s="678"/>
      <c r="SKK372" s="678"/>
      <c r="SKL372" s="678"/>
      <c r="SKM372" s="678"/>
      <c r="SKN372" s="678"/>
      <c r="SKO372" s="678"/>
      <c r="SKP372" s="678"/>
      <c r="SKQ372" s="678"/>
      <c r="SKR372" s="678"/>
      <c r="SKS372" s="678"/>
      <c r="SKT372" s="678"/>
      <c r="SKU372" s="678"/>
      <c r="SKV372" s="678"/>
      <c r="SKW372" s="678"/>
      <c r="SKX372" s="678"/>
      <c r="SKY372" s="678"/>
      <c r="SKZ372" s="678"/>
      <c r="SLA372" s="678"/>
      <c r="SLB372" s="678"/>
      <c r="SLC372" s="678"/>
      <c r="SLD372" s="678"/>
      <c r="SLE372" s="678"/>
      <c r="SLF372" s="678"/>
      <c r="SLG372" s="678"/>
      <c r="SLH372" s="678"/>
      <c r="SLI372" s="678"/>
      <c r="SLJ372" s="678"/>
      <c r="SLK372" s="678"/>
      <c r="SLL372" s="678"/>
      <c r="SLM372" s="678"/>
      <c r="SLN372" s="678"/>
      <c r="SLO372" s="678"/>
      <c r="SLP372" s="678"/>
      <c r="SLQ372" s="678"/>
      <c r="SLR372" s="678"/>
      <c r="SLS372" s="678"/>
      <c r="SLT372" s="678"/>
      <c r="SLU372" s="678"/>
      <c r="SLV372" s="678"/>
      <c r="SLW372" s="678"/>
      <c r="SLX372" s="678"/>
      <c r="SLY372" s="678"/>
      <c r="SLZ372" s="678"/>
      <c r="SMA372" s="678"/>
      <c r="SMB372" s="678"/>
      <c r="SMC372" s="678"/>
      <c r="SMD372" s="678"/>
      <c r="SME372" s="678"/>
      <c r="SMF372" s="678"/>
      <c r="SMG372" s="678"/>
      <c r="SMH372" s="678"/>
      <c r="SMI372" s="678"/>
      <c r="SMJ372" s="678"/>
      <c r="SMK372" s="678"/>
      <c r="SML372" s="678"/>
      <c r="SMM372" s="678"/>
      <c r="SMN372" s="678"/>
      <c r="SMO372" s="678"/>
      <c r="SMP372" s="678"/>
      <c r="SMQ372" s="678"/>
      <c r="SMR372" s="678"/>
      <c r="SMS372" s="678"/>
      <c r="SMT372" s="678"/>
      <c r="SMU372" s="678"/>
      <c r="SMV372" s="678"/>
      <c r="SMW372" s="678"/>
      <c r="SMX372" s="678"/>
      <c r="SMY372" s="678"/>
      <c r="SMZ372" s="678"/>
      <c r="SNA372" s="678"/>
      <c r="SNB372" s="678"/>
      <c r="SNC372" s="678"/>
      <c r="SND372" s="678"/>
      <c r="SNE372" s="678"/>
      <c r="SNF372" s="678"/>
      <c r="SNG372" s="678"/>
      <c r="SNH372" s="678"/>
      <c r="SNI372" s="678"/>
      <c r="SNJ372" s="678"/>
      <c r="SNK372" s="678"/>
      <c r="SNL372" s="678"/>
      <c r="SNM372" s="678"/>
      <c r="SNN372" s="678"/>
      <c r="SNO372" s="678"/>
      <c r="SNP372" s="678"/>
      <c r="SNQ372" s="678"/>
      <c r="SNR372" s="678"/>
      <c r="SNS372" s="678"/>
      <c r="SNT372" s="678"/>
      <c r="SNU372" s="678"/>
      <c r="SNV372" s="678"/>
      <c r="SNW372" s="678"/>
      <c r="SNX372" s="678"/>
      <c r="SNY372" s="678"/>
      <c r="SNZ372" s="678"/>
      <c r="SOA372" s="678"/>
      <c r="SOB372" s="678"/>
      <c r="SOC372" s="678"/>
      <c r="SOD372" s="678"/>
      <c r="SOE372" s="678"/>
      <c r="SOF372" s="678"/>
      <c r="SOG372" s="678"/>
      <c r="SOH372" s="678"/>
      <c r="SOI372" s="678"/>
      <c r="SOJ372" s="678"/>
      <c r="SOK372" s="678"/>
      <c r="SOL372" s="678"/>
      <c r="SOM372" s="678"/>
      <c r="SON372" s="678"/>
      <c r="SOO372" s="678"/>
      <c r="SOP372" s="678"/>
      <c r="SOQ372" s="678"/>
      <c r="SOR372" s="678"/>
      <c r="SOS372" s="678"/>
      <c r="SOT372" s="678"/>
      <c r="SOU372" s="678"/>
      <c r="SOV372" s="678"/>
      <c r="SOW372" s="678"/>
      <c r="SOX372" s="678"/>
      <c r="SOY372" s="678"/>
      <c r="SOZ372" s="678"/>
      <c r="SPA372" s="678"/>
      <c r="SPB372" s="678"/>
      <c r="SPC372" s="678"/>
      <c r="SPD372" s="678"/>
      <c r="SPE372" s="678"/>
      <c r="SPF372" s="678"/>
      <c r="SPG372" s="678"/>
      <c r="SPH372" s="678"/>
      <c r="SPI372" s="678"/>
      <c r="SPJ372" s="678"/>
      <c r="SPK372" s="678"/>
      <c r="SPL372" s="678"/>
      <c r="SPM372" s="678"/>
      <c r="SPN372" s="678"/>
      <c r="SPO372" s="678"/>
      <c r="SPP372" s="678"/>
      <c r="SPQ372" s="678"/>
      <c r="SPR372" s="678"/>
      <c r="SPS372" s="678"/>
      <c r="SPT372" s="678"/>
      <c r="SPU372" s="678"/>
      <c r="SPV372" s="678"/>
      <c r="SPW372" s="678"/>
      <c r="SPX372" s="678"/>
      <c r="SPY372" s="678"/>
      <c r="SPZ372" s="678"/>
      <c r="SQA372" s="678"/>
      <c r="SQB372" s="678"/>
      <c r="SQC372" s="678"/>
      <c r="SQD372" s="678"/>
      <c r="SQE372" s="678"/>
      <c r="SQF372" s="678"/>
      <c r="SQG372" s="678"/>
      <c r="SQH372" s="678"/>
      <c r="SQI372" s="678"/>
      <c r="SQJ372" s="678"/>
      <c r="SQK372" s="678"/>
      <c r="SQL372" s="678"/>
      <c r="SQM372" s="678"/>
      <c r="SQN372" s="678"/>
      <c r="SQO372" s="678"/>
      <c r="SQP372" s="678"/>
      <c r="SQQ372" s="678"/>
      <c r="SQR372" s="678"/>
      <c r="SQS372" s="678"/>
      <c r="SQT372" s="678"/>
      <c r="SQU372" s="678"/>
      <c r="SQV372" s="678"/>
      <c r="SQW372" s="678"/>
      <c r="SQX372" s="678"/>
      <c r="SQY372" s="678"/>
      <c r="SQZ372" s="678"/>
      <c r="SRA372" s="678"/>
      <c r="SRB372" s="678"/>
      <c r="SRC372" s="678"/>
      <c r="SRD372" s="678"/>
      <c r="SRE372" s="678"/>
      <c r="SRF372" s="678"/>
      <c r="SRG372" s="678"/>
      <c r="SRH372" s="678"/>
      <c r="SRI372" s="678"/>
      <c r="SRJ372" s="678"/>
      <c r="SRK372" s="678"/>
      <c r="SRL372" s="678"/>
      <c r="SRM372" s="678"/>
      <c r="SRN372" s="678"/>
      <c r="SRO372" s="678"/>
      <c r="SRP372" s="678"/>
      <c r="SRQ372" s="678"/>
      <c r="SRR372" s="678"/>
      <c r="SRS372" s="678"/>
      <c r="SRT372" s="678"/>
      <c r="SRU372" s="678"/>
      <c r="SRV372" s="678"/>
      <c r="SRW372" s="678"/>
      <c r="SRX372" s="678"/>
      <c r="SRY372" s="678"/>
      <c r="SRZ372" s="678"/>
      <c r="SSA372" s="678"/>
      <c r="SSB372" s="678"/>
      <c r="SSC372" s="678"/>
      <c r="SSD372" s="678"/>
      <c r="SSE372" s="678"/>
      <c r="SSF372" s="678"/>
      <c r="SSG372" s="678"/>
      <c r="SSH372" s="678"/>
      <c r="SSI372" s="678"/>
      <c r="SSJ372" s="678"/>
      <c r="SSK372" s="678"/>
      <c r="SSL372" s="678"/>
      <c r="SSM372" s="678"/>
      <c r="SSN372" s="678"/>
      <c r="SSO372" s="678"/>
      <c r="SSP372" s="678"/>
      <c r="SSQ372" s="678"/>
      <c r="SSR372" s="678"/>
      <c r="SSS372" s="678"/>
      <c r="SST372" s="678"/>
      <c r="SSU372" s="678"/>
      <c r="SSV372" s="678"/>
      <c r="SSW372" s="678"/>
      <c r="SSX372" s="678"/>
      <c r="SSY372" s="678"/>
      <c r="SSZ372" s="678"/>
      <c r="STA372" s="678"/>
      <c r="STB372" s="678"/>
      <c r="STC372" s="678"/>
      <c r="STD372" s="678"/>
      <c r="STE372" s="678"/>
      <c r="STF372" s="678"/>
      <c r="STG372" s="678"/>
      <c r="STH372" s="678"/>
      <c r="STI372" s="678"/>
      <c r="STJ372" s="678"/>
      <c r="STK372" s="678"/>
      <c r="STL372" s="678"/>
      <c r="STM372" s="678"/>
      <c r="STN372" s="678"/>
      <c r="STO372" s="678"/>
      <c r="STP372" s="678"/>
      <c r="STQ372" s="678"/>
      <c r="STR372" s="678"/>
      <c r="STS372" s="678"/>
      <c r="STT372" s="678"/>
      <c r="STU372" s="678"/>
      <c r="STV372" s="678"/>
      <c r="STW372" s="678"/>
      <c r="STX372" s="678"/>
      <c r="STY372" s="678"/>
      <c r="STZ372" s="678"/>
      <c r="SUA372" s="678"/>
      <c r="SUB372" s="678"/>
      <c r="SUC372" s="678"/>
      <c r="SUD372" s="678"/>
      <c r="SUE372" s="678"/>
      <c r="SUF372" s="678"/>
      <c r="SUG372" s="678"/>
      <c r="SUH372" s="678"/>
      <c r="SUI372" s="678"/>
      <c r="SUJ372" s="678"/>
      <c r="SUK372" s="678"/>
      <c r="SUL372" s="678"/>
      <c r="SUM372" s="678"/>
      <c r="SUN372" s="678"/>
      <c r="SUO372" s="678"/>
      <c r="SUP372" s="678"/>
      <c r="SUQ372" s="678"/>
      <c r="SUR372" s="678"/>
      <c r="SUS372" s="678"/>
      <c r="SUT372" s="678"/>
      <c r="SUU372" s="678"/>
      <c r="SUV372" s="678"/>
      <c r="SUW372" s="678"/>
      <c r="SUX372" s="678"/>
      <c r="SUY372" s="678"/>
      <c r="SUZ372" s="678"/>
      <c r="SVA372" s="678"/>
      <c r="SVB372" s="678"/>
      <c r="SVC372" s="678"/>
      <c r="SVD372" s="678"/>
      <c r="SVE372" s="678"/>
      <c r="SVF372" s="678"/>
      <c r="SVG372" s="678"/>
      <c r="SVH372" s="678"/>
      <c r="SVI372" s="678"/>
      <c r="SVJ372" s="678"/>
      <c r="SVK372" s="678"/>
      <c r="SVL372" s="678"/>
      <c r="SVM372" s="678"/>
      <c r="SVN372" s="678"/>
      <c r="SVO372" s="678"/>
      <c r="SVP372" s="678"/>
      <c r="SVQ372" s="678"/>
      <c r="SVR372" s="678"/>
      <c r="SVS372" s="678"/>
      <c r="SVT372" s="678"/>
      <c r="SVU372" s="678"/>
      <c r="SVV372" s="678"/>
      <c r="SVW372" s="678"/>
      <c r="SVX372" s="678"/>
      <c r="SVY372" s="678"/>
      <c r="SVZ372" s="678"/>
      <c r="SWA372" s="678"/>
      <c r="SWB372" s="678"/>
      <c r="SWC372" s="678"/>
      <c r="SWD372" s="678"/>
      <c r="SWE372" s="678"/>
      <c r="SWF372" s="678"/>
      <c r="SWG372" s="678"/>
      <c r="SWH372" s="678"/>
      <c r="SWI372" s="678"/>
      <c r="SWJ372" s="678"/>
      <c r="SWK372" s="678"/>
      <c r="SWL372" s="678"/>
      <c r="SWM372" s="678"/>
      <c r="SWN372" s="678"/>
      <c r="SWO372" s="678"/>
      <c r="SWP372" s="678"/>
      <c r="SWQ372" s="678"/>
      <c r="SWR372" s="678"/>
      <c r="SWS372" s="678"/>
      <c r="SWT372" s="678"/>
      <c r="SWU372" s="678"/>
      <c r="SWV372" s="678"/>
      <c r="SWW372" s="678"/>
      <c r="SWX372" s="678"/>
      <c r="SWY372" s="678"/>
      <c r="SWZ372" s="678"/>
      <c r="SXA372" s="678"/>
      <c r="SXB372" s="678"/>
      <c r="SXC372" s="678"/>
      <c r="SXD372" s="678"/>
      <c r="SXE372" s="678"/>
      <c r="SXF372" s="678"/>
      <c r="SXG372" s="678"/>
      <c r="SXH372" s="678"/>
      <c r="SXI372" s="678"/>
      <c r="SXJ372" s="678"/>
      <c r="SXK372" s="678"/>
      <c r="SXL372" s="678"/>
      <c r="SXM372" s="678"/>
      <c r="SXN372" s="678"/>
      <c r="SXO372" s="678"/>
      <c r="SXP372" s="678"/>
      <c r="SXQ372" s="678"/>
      <c r="SXR372" s="678"/>
      <c r="SXS372" s="678"/>
      <c r="SXT372" s="678"/>
      <c r="SXU372" s="678"/>
      <c r="SXV372" s="678"/>
      <c r="SXW372" s="678"/>
      <c r="SXX372" s="678"/>
      <c r="SXY372" s="678"/>
      <c r="SXZ372" s="678"/>
      <c r="SYA372" s="678"/>
      <c r="SYB372" s="678"/>
      <c r="SYC372" s="678"/>
      <c r="SYD372" s="678"/>
      <c r="SYE372" s="678"/>
      <c r="SYF372" s="678"/>
      <c r="SYG372" s="678"/>
      <c r="SYH372" s="678"/>
      <c r="SYI372" s="678"/>
      <c r="SYJ372" s="678"/>
      <c r="SYK372" s="678"/>
      <c r="SYL372" s="678"/>
      <c r="SYM372" s="678"/>
      <c r="SYN372" s="678"/>
      <c r="SYO372" s="678"/>
      <c r="SYP372" s="678"/>
      <c r="SYQ372" s="678"/>
      <c r="SYR372" s="678"/>
      <c r="SYS372" s="678"/>
      <c r="SYT372" s="678"/>
      <c r="SYU372" s="678"/>
      <c r="SYV372" s="678"/>
      <c r="SYW372" s="678"/>
      <c r="SYX372" s="678"/>
      <c r="SYY372" s="678"/>
      <c r="SYZ372" s="678"/>
      <c r="SZA372" s="678"/>
      <c r="SZB372" s="678"/>
      <c r="SZC372" s="678"/>
      <c r="SZD372" s="678"/>
      <c r="SZE372" s="678"/>
      <c r="SZF372" s="678"/>
      <c r="SZG372" s="678"/>
      <c r="SZH372" s="678"/>
      <c r="SZI372" s="678"/>
      <c r="SZJ372" s="678"/>
      <c r="SZK372" s="678"/>
      <c r="SZL372" s="678"/>
      <c r="SZM372" s="678"/>
      <c r="SZN372" s="678"/>
      <c r="SZO372" s="678"/>
      <c r="SZP372" s="678"/>
      <c r="SZQ372" s="678"/>
      <c r="SZR372" s="678"/>
      <c r="SZS372" s="678"/>
      <c r="SZT372" s="678"/>
      <c r="SZU372" s="678"/>
      <c r="SZV372" s="678"/>
      <c r="SZW372" s="678"/>
      <c r="SZX372" s="678"/>
      <c r="SZY372" s="678"/>
      <c r="SZZ372" s="678"/>
      <c r="TAA372" s="678"/>
      <c r="TAB372" s="678"/>
      <c r="TAC372" s="678"/>
      <c r="TAD372" s="678"/>
      <c r="TAE372" s="678"/>
      <c r="TAF372" s="678"/>
      <c r="TAG372" s="678"/>
      <c r="TAH372" s="678"/>
      <c r="TAI372" s="678"/>
      <c r="TAJ372" s="678"/>
      <c r="TAK372" s="678"/>
      <c r="TAL372" s="678"/>
      <c r="TAM372" s="678"/>
      <c r="TAN372" s="678"/>
      <c r="TAO372" s="678"/>
      <c r="TAP372" s="678"/>
      <c r="TAQ372" s="678"/>
      <c r="TAR372" s="678"/>
      <c r="TAS372" s="678"/>
      <c r="TAT372" s="678"/>
      <c r="TAU372" s="678"/>
      <c r="TAV372" s="678"/>
      <c r="TAW372" s="678"/>
      <c r="TAX372" s="678"/>
      <c r="TAY372" s="678"/>
      <c r="TAZ372" s="678"/>
      <c r="TBA372" s="678"/>
      <c r="TBB372" s="678"/>
      <c r="TBC372" s="678"/>
      <c r="TBD372" s="678"/>
      <c r="TBE372" s="678"/>
      <c r="TBF372" s="678"/>
      <c r="TBG372" s="678"/>
      <c r="TBH372" s="678"/>
      <c r="TBI372" s="678"/>
      <c r="TBJ372" s="678"/>
      <c r="TBK372" s="678"/>
      <c r="TBL372" s="678"/>
      <c r="TBM372" s="678"/>
      <c r="TBN372" s="678"/>
      <c r="TBO372" s="678"/>
      <c r="TBP372" s="678"/>
      <c r="TBQ372" s="678"/>
      <c r="TBR372" s="678"/>
      <c r="TBS372" s="678"/>
      <c r="TBT372" s="678"/>
      <c r="TBU372" s="678"/>
      <c r="TBV372" s="678"/>
      <c r="TBW372" s="678"/>
      <c r="TBX372" s="678"/>
      <c r="TBY372" s="678"/>
      <c r="TBZ372" s="678"/>
      <c r="TCA372" s="678"/>
      <c r="TCB372" s="678"/>
      <c r="TCC372" s="678"/>
      <c r="TCD372" s="678"/>
      <c r="TCE372" s="678"/>
      <c r="TCF372" s="678"/>
      <c r="TCG372" s="678"/>
      <c r="TCH372" s="678"/>
      <c r="TCI372" s="678"/>
      <c r="TCJ372" s="678"/>
      <c r="TCK372" s="678"/>
      <c r="TCL372" s="678"/>
      <c r="TCM372" s="678"/>
      <c r="TCN372" s="678"/>
      <c r="TCO372" s="678"/>
      <c r="TCP372" s="678"/>
      <c r="TCQ372" s="678"/>
      <c r="TCR372" s="678"/>
      <c r="TCS372" s="678"/>
      <c r="TCT372" s="678"/>
      <c r="TCU372" s="678"/>
      <c r="TCV372" s="678"/>
      <c r="TCW372" s="678"/>
      <c r="TCX372" s="678"/>
      <c r="TCY372" s="678"/>
      <c r="TCZ372" s="678"/>
      <c r="TDA372" s="678"/>
      <c r="TDB372" s="678"/>
      <c r="TDC372" s="678"/>
      <c r="TDD372" s="678"/>
      <c r="TDE372" s="678"/>
      <c r="TDF372" s="678"/>
      <c r="TDG372" s="678"/>
      <c r="TDH372" s="678"/>
      <c r="TDI372" s="678"/>
      <c r="TDJ372" s="678"/>
      <c r="TDK372" s="678"/>
      <c r="TDL372" s="678"/>
      <c r="TDM372" s="678"/>
      <c r="TDN372" s="678"/>
      <c r="TDO372" s="678"/>
      <c r="TDP372" s="678"/>
      <c r="TDQ372" s="678"/>
      <c r="TDR372" s="678"/>
      <c r="TDS372" s="678"/>
      <c r="TDT372" s="678"/>
      <c r="TDU372" s="678"/>
      <c r="TDV372" s="678"/>
      <c r="TDW372" s="678"/>
      <c r="TDX372" s="678"/>
      <c r="TDY372" s="678"/>
      <c r="TDZ372" s="678"/>
      <c r="TEA372" s="678"/>
      <c r="TEB372" s="678"/>
      <c r="TEC372" s="678"/>
      <c r="TED372" s="678"/>
      <c r="TEE372" s="678"/>
      <c r="TEF372" s="678"/>
      <c r="TEG372" s="678"/>
      <c r="TEH372" s="678"/>
      <c r="TEI372" s="678"/>
      <c r="TEJ372" s="678"/>
      <c r="TEK372" s="678"/>
      <c r="TEL372" s="678"/>
      <c r="TEM372" s="678"/>
      <c r="TEN372" s="678"/>
      <c r="TEO372" s="678"/>
      <c r="TEP372" s="678"/>
      <c r="TEQ372" s="678"/>
      <c r="TER372" s="678"/>
      <c r="TES372" s="678"/>
      <c r="TET372" s="678"/>
      <c r="TEU372" s="678"/>
      <c r="TEV372" s="678"/>
      <c r="TEW372" s="678"/>
      <c r="TEX372" s="678"/>
      <c r="TEY372" s="678"/>
      <c r="TEZ372" s="678"/>
      <c r="TFA372" s="678"/>
      <c r="TFB372" s="678"/>
      <c r="TFC372" s="678"/>
      <c r="TFD372" s="678"/>
      <c r="TFE372" s="678"/>
      <c r="TFF372" s="678"/>
      <c r="TFG372" s="678"/>
      <c r="TFH372" s="678"/>
      <c r="TFI372" s="678"/>
      <c r="TFJ372" s="678"/>
      <c r="TFK372" s="678"/>
      <c r="TFL372" s="678"/>
      <c r="TFM372" s="678"/>
      <c r="TFN372" s="678"/>
      <c r="TFO372" s="678"/>
      <c r="TFP372" s="678"/>
      <c r="TFQ372" s="678"/>
      <c r="TFR372" s="678"/>
      <c r="TFS372" s="678"/>
      <c r="TFT372" s="678"/>
      <c r="TFU372" s="678"/>
      <c r="TFV372" s="678"/>
      <c r="TFW372" s="678"/>
      <c r="TFX372" s="678"/>
      <c r="TFY372" s="678"/>
      <c r="TFZ372" s="678"/>
      <c r="TGA372" s="678"/>
      <c r="TGB372" s="678"/>
      <c r="TGC372" s="678"/>
      <c r="TGD372" s="678"/>
      <c r="TGE372" s="678"/>
      <c r="TGF372" s="678"/>
      <c r="TGG372" s="678"/>
      <c r="TGH372" s="678"/>
      <c r="TGI372" s="678"/>
      <c r="TGJ372" s="678"/>
      <c r="TGK372" s="678"/>
      <c r="TGL372" s="678"/>
      <c r="TGM372" s="678"/>
      <c r="TGN372" s="678"/>
      <c r="TGO372" s="678"/>
      <c r="TGP372" s="678"/>
      <c r="TGQ372" s="678"/>
      <c r="TGR372" s="678"/>
      <c r="TGS372" s="678"/>
      <c r="TGT372" s="678"/>
      <c r="TGU372" s="678"/>
      <c r="TGV372" s="678"/>
      <c r="TGW372" s="678"/>
      <c r="TGX372" s="678"/>
      <c r="TGY372" s="678"/>
      <c r="TGZ372" s="678"/>
      <c r="THA372" s="678"/>
      <c r="THB372" s="678"/>
      <c r="THC372" s="678"/>
      <c r="THD372" s="678"/>
      <c r="THE372" s="678"/>
      <c r="THF372" s="678"/>
      <c r="THG372" s="678"/>
      <c r="THH372" s="678"/>
      <c r="THI372" s="678"/>
      <c r="THJ372" s="678"/>
      <c r="THK372" s="678"/>
      <c r="THL372" s="678"/>
      <c r="THM372" s="678"/>
      <c r="THN372" s="678"/>
      <c r="THO372" s="678"/>
      <c r="THP372" s="678"/>
      <c r="THQ372" s="678"/>
      <c r="THR372" s="678"/>
      <c r="THS372" s="678"/>
      <c r="THT372" s="678"/>
      <c r="THU372" s="678"/>
      <c r="THV372" s="678"/>
      <c r="THW372" s="678"/>
      <c r="THX372" s="678"/>
      <c r="THY372" s="678"/>
      <c r="THZ372" s="678"/>
      <c r="TIA372" s="678"/>
      <c r="TIB372" s="678"/>
      <c r="TIC372" s="678"/>
      <c r="TID372" s="678"/>
      <c r="TIE372" s="678"/>
      <c r="TIF372" s="678"/>
      <c r="TIG372" s="678"/>
      <c r="TIH372" s="678"/>
      <c r="TII372" s="678"/>
      <c r="TIJ372" s="678"/>
      <c r="TIK372" s="678"/>
      <c r="TIL372" s="678"/>
      <c r="TIM372" s="678"/>
      <c r="TIN372" s="678"/>
      <c r="TIO372" s="678"/>
      <c r="TIP372" s="678"/>
      <c r="TIQ372" s="678"/>
      <c r="TIR372" s="678"/>
      <c r="TIS372" s="678"/>
      <c r="TIT372" s="678"/>
      <c r="TIU372" s="678"/>
      <c r="TIV372" s="678"/>
      <c r="TIW372" s="678"/>
      <c r="TIX372" s="678"/>
      <c r="TIY372" s="678"/>
      <c r="TIZ372" s="678"/>
      <c r="TJA372" s="678"/>
      <c r="TJB372" s="678"/>
      <c r="TJC372" s="678"/>
      <c r="TJD372" s="678"/>
      <c r="TJE372" s="678"/>
      <c r="TJF372" s="678"/>
      <c r="TJG372" s="678"/>
      <c r="TJH372" s="678"/>
      <c r="TJI372" s="678"/>
      <c r="TJJ372" s="678"/>
      <c r="TJK372" s="678"/>
      <c r="TJL372" s="678"/>
      <c r="TJM372" s="678"/>
      <c r="TJN372" s="678"/>
      <c r="TJO372" s="678"/>
      <c r="TJP372" s="678"/>
      <c r="TJQ372" s="678"/>
      <c r="TJR372" s="678"/>
      <c r="TJS372" s="678"/>
      <c r="TJT372" s="678"/>
      <c r="TJU372" s="678"/>
      <c r="TJV372" s="678"/>
      <c r="TJW372" s="678"/>
      <c r="TJX372" s="678"/>
      <c r="TJY372" s="678"/>
      <c r="TJZ372" s="678"/>
      <c r="TKA372" s="678"/>
      <c r="TKB372" s="678"/>
      <c r="TKC372" s="678"/>
      <c r="TKD372" s="678"/>
      <c r="TKE372" s="678"/>
      <c r="TKF372" s="678"/>
      <c r="TKG372" s="678"/>
      <c r="TKH372" s="678"/>
      <c r="TKI372" s="678"/>
      <c r="TKJ372" s="678"/>
      <c r="TKK372" s="678"/>
      <c r="TKL372" s="678"/>
      <c r="TKM372" s="678"/>
      <c r="TKN372" s="678"/>
      <c r="TKO372" s="678"/>
      <c r="TKP372" s="678"/>
      <c r="TKQ372" s="678"/>
      <c r="TKR372" s="678"/>
      <c r="TKS372" s="678"/>
      <c r="TKT372" s="678"/>
      <c r="TKU372" s="678"/>
      <c r="TKV372" s="678"/>
      <c r="TKW372" s="678"/>
      <c r="TKX372" s="678"/>
      <c r="TKY372" s="678"/>
      <c r="TKZ372" s="678"/>
      <c r="TLA372" s="678"/>
      <c r="TLB372" s="678"/>
      <c r="TLC372" s="678"/>
      <c r="TLD372" s="678"/>
      <c r="TLE372" s="678"/>
      <c r="TLF372" s="678"/>
      <c r="TLG372" s="678"/>
      <c r="TLH372" s="678"/>
      <c r="TLI372" s="678"/>
      <c r="TLJ372" s="678"/>
      <c r="TLK372" s="678"/>
      <c r="TLL372" s="678"/>
      <c r="TLM372" s="678"/>
      <c r="TLN372" s="678"/>
      <c r="TLO372" s="678"/>
      <c r="TLP372" s="678"/>
      <c r="TLQ372" s="678"/>
      <c r="TLR372" s="678"/>
      <c r="TLS372" s="678"/>
      <c r="TLT372" s="678"/>
      <c r="TLU372" s="678"/>
      <c r="TLV372" s="678"/>
      <c r="TLW372" s="678"/>
      <c r="TLX372" s="678"/>
      <c r="TLY372" s="678"/>
      <c r="TLZ372" s="678"/>
      <c r="TMA372" s="678"/>
      <c r="TMB372" s="678"/>
      <c r="TMC372" s="678"/>
      <c r="TMD372" s="678"/>
      <c r="TME372" s="678"/>
      <c r="TMF372" s="678"/>
      <c r="TMG372" s="678"/>
      <c r="TMH372" s="678"/>
      <c r="TMI372" s="678"/>
      <c r="TMJ372" s="678"/>
      <c r="TMK372" s="678"/>
      <c r="TML372" s="678"/>
      <c r="TMM372" s="678"/>
      <c r="TMN372" s="678"/>
      <c r="TMO372" s="678"/>
      <c r="TMP372" s="678"/>
      <c r="TMQ372" s="678"/>
      <c r="TMR372" s="678"/>
      <c r="TMS372" s="678"/>
      <c r="TMT372" s="678"/>
      <c r="TMU372" s="678"/>
      <c r="TMV372" s="678"/>
      <c r="TMW372" s="678"/>
      <c r="TMX372" s="678"/>
      <c r="TMY372" s="678"/>
      <c r="TMZ372" s="678"/>
      <c r="TNA372" s="678"/>
      <c r="TNB372" s="678"/>
      <c r="TNC372" s="678"/>
      <c r="TND372" s="678"/>
      <c r="TNE372" s="678"/>
      <c r="TNF372" s="678"/>
      <c r="TNG372" s="678"/>
      <c r="TNH372" s="678"/>
      <c r="TNI372" s="678"/>
      <c r="TNJ372" s="678"/>
      <c r="TNK372" s="678"/>
      <c r="TNL372" s="678"/>
      <c r="TNM372" s="678"/>
      <c r="TNN372" s="678"/>
      <c r="TNO372" s="678"/>
      <c r="TNP372" s="678"/>
      <c r="TNQ372" s="678"/>
      <c r="TNR372" s="678"/>
      <c r="TNS372" s="678"/>
      <c r="TNT372" s="678"/>
      <c r="TNU372" s="678"/>
      <c r="TNV372" s="678"/>
      <c r="TNW372" s="678"/>
      <c r="TNX372" s="678"/>
      <c r="TNY372" s="678"/>
      <c r="TNZ372" s="678"/>
      <c r="TOA372" s="678"/>
      <c r="TOB372" s="678"/>
      <c r="TOC372" s="678"/>
      <c r="TOD372" s="678"/>
      <c r="TOE372" s="678"/>
      <c r="TOF372" s="678"/>
      <c r="TOG372" s="678"/>
      <c r="TOH372" s="678"/>
      <c r="TOI372" s="678"/>
      <c r="TOJ372" s="678"/>
      <c r="TOK372" s="678"/>
      <c r="TOL372" s="678"/>
      <c r="TOM372" s="678"/>
      <c r="TON372" s="678"/>
      <c r="TOO372" s="678"/>
      <c r="TOP372" s="678"/>
      <c r="TOQ372" s="678"/>
      <c r="TOR372" s="678"/>
      <c r="TOS372" s="678"/>
      <c r="TOT372" s="678"/>
      <c r="TOU372" s="678"/>
      <c r="TOV372" s="678"/>
      <c r="TOW372" s="678"/>
      <c r="TOX372" s="678"/>
      <c r="TOY372" s="678"/>
      <c r="TOZ372" s="678"/>
      <c r="TPA372" s="678"/>
      <c r="TPB372" s="678"/>
      <c r="TPC372" s="678"/>
      <c r="TPD372" s="678"/>
      <c r="TPE372" s="678"/>
      <c r="TPF372" s="678"/>
      <c r="TPG372" s="678"/>
      <c r="TPH372" s="678"/>
      <c r="TPI372" s="678"/>
      <c r="TPJ372" s="678"/>
      <c r="TPK372" s="678"/>
      <c r="TPL372" s="678"/>
      <c r="TPM372" s="678"/>
      <c r="TPN372" s="678"/>
      <c r="TPO372" s="678"/>
      <c r="TPP372" s="678"/>
      <c r="TPQ372" s="678"/>
      <c r="TPR372" s="678"/>
      <c r="TPS372" s="678"/>
      <c r="TPT372" s="678"/>
      <c r="TPU372" s="678"/>
      <c r="TPV372" s="678"/>
      <c r="TPW372" s="678"/>
      <c r="TPX372" s="678"/>
      <c r="TPY372" s="678"/>
      <c r="TPZ372" s="678"/>
      <c r="TQA372" s="678"/>
      <c r="TQB372" s="678"/>
      <c r="TQC372" s="678"/>
      <c r="TQD372" s="678"/>
      <c r="TQE372" s="678"/>
      <c r="TQF372" s="678"/>
      <c r="TQG372" s="678"/>
      <c r="TQH372" s="678"/>
      <c r="TQI372" s="678"/>
      <c r="TQJ372" s="678"/>
      <c r="TQK372" s="678"/>
      <c r="TQL372" s="678"/>
      <c r="TQM372" s="678"/>
      <c r="TQN372" s="678"/>
      <c r="TQO372" s="678"/>
      <c r="TQP372" s="678"/>
      <c r="TQQ372" s="678"/>
      <c r="TQR372" s="678"/>
      <c r="TQS372" s="678"/>
      <c r="TQT372" s="678"/>
      <c r="TQU372" s="678"/>
      <c r="TQV372" s="678"/>
      <c r="TQW372" s="678"/>
      <c r="TQX372" s="678"/>
      <c r="TQY372" s="678"/>
      <c r="TQZ372" s="678"/>
      <c r="TRA372" s="678"/>
      <c r="TRB372" s="678"/>
      <c r="TRC372" s="678"/>
      <c r="TRD372" s="678"/>
      <c r="TRE372" s="678"/>
      <c r="TRF372" s="678"/>
      <c r="TRG372" s="678"/>
      <c r="TRH372" s="678"/>
      <c r="TRI372" s="678"/>
      <c r="TRJ372" s="678"/>
      <c r="TRK372" s="678"/>
      <c r="TRL372" s="678"/>
      <c r="TRM372" s="678"/>
      <c r="TRN372" s="678"/>
      <c r="TRO372" s="678"/>
      <c r="TRP372" s="678"/>
      <c r="TRQ372" s="678"/>
      <c r="TRR372" s="678"/>
      <c r="TRS372" s="678"/>
      <c r="TRT372" s="678"/>
      <c r="TRU372" s="678"/>
      <c r="TRV372" s="678"/>
      <c r="TRW372" s="678"/>
      <c r="TRX372" s="678"/>
      <c r="TRY372" s="678"/>
      <c r="TRZ372" s="678"/>
      <c r="TSA372" s="678"/>
      <c r="TSB372" s="678"/>
      <c r="TSC372" s="678"/>
      <c r="TSD372" s="678"/>
      <c r="TSE372" s="678"/>
      <c r="TSF372" s="678"/>
      <c r="TSG372" s="678"/>
      <c r="TSH372" s="678"/>
      <c r="TSI372" s="678"/>
      <c r="TSJ372" s="678"/>
      <c r="TSK372" s="678"/>
      <c r="TSL372" s="678"/>
      <c r="TSM372" s="678"/>
      <c r="TSN372" s="678"/>
      <c r="TSO372" s="678"/>
      <c r="TSP372" s="678"/>
      <c r="TSQ372" s="678"/>
      <c r="TSR372" s="678"/>
      <c r="TSS372" s="678"/>
      <c r="TST372" s="678"/>
      <c r="TSU372" s="678"/>
      <c r="TSV372" s="678"/>
      <c r="TSW372" s="678"/>
      <c r="TSX372" s="678"/>
      <c r="TSY372" s="678"/>
      <c r="TSZ372" s="678"/>
      <c r="TTA372" s="678"/>
      <c r="TTB372" s="678"/>
      <c r="TTC372" s="678"/>
      <c r="TTD372" s="678"/>
      <c r="TTE372" s="678"/>
      <c r="TTF372" s="678"/>
      <c r="TTG372" s="678"/>
      <c r="TTH372" s="678"/>
      <c r="TTI372" s="678"/>
      <c r="TTJ372" s="678"/>
      <c r="TTK372" s="678"/>
      <c r="TTL372" s="678"/>
      <c r="TTM372" s="678"/>
      <c r="TTN372" s="678"/>
      <c r="TTO372" s="678"/>
      <c r="TTP372" s="678"/>
      <c r="TTQ372" s="678"/>
      <c r="TTR372" s="678"/>
      <c r="TTS372" s="678"/>
      <c r="TTT372" s="678"/>
      <c r="TTU372" s="678"/>
      <c r="TTV372" s="678"/>
      <c r="TTW372" s="678"/>
      <c r="TTX372" s="678"/>
      <c r="TTY372" s="678"/>
      <c r="TTZ372" s="678"/>
      <c r="TUA372" s="678"/>
      <c r="TUB372" s="678"/>
      <c r="TUC372" s="678"/>
      <c r="TUD372" s="678"/>
      <c r="TUE372" s="678"/>
      <c r="TUF372" s="678"/>
      <c r="TUG372" s="678"/>
      <c r="TUH372" s="678"/>
      <c r="TUI372" s="678"/>
      <c r="TUJ372" s="678"/>
      <c r="TUK372" s="678"/>
      <c r="TUL372" s="678"/>
      <c r="TUM372" s="678"/>
      <c r="TUN372" s="678"/>
      <c r="TUO372" s="678"/>
      <c r="TUP372" s="678"/>
      <c r="TUQ372" s="678"/>
      <c r="TUR372" s="678"/>
      <c r="TUS372" s="678"/>
      <c r="TUT372" s="678"/>
      <c r="TUU372" s="678"/>
      <c r="TUV372" s="678"/>
      <c r="TUW372" s="678"/>
      <c r="TUX372" s="678"/>
      <c r="TUY372" s="678"/>
      <c r="TUZ372" s="678"/>
      <c r="TVA372" s="678"/>
      <c r="TVB372" s="678"/>
      <c r="TVC372" s="678"/>
      <c r="TVD372" s="678"/>
      <c r="TVE372" s="678"/>
      <c r="TVF372" s="678"/>
      <c r="TVG372" s="678"/>
      <c r="TVH372" s="678"/>
      <c r="TVI372" s="678"/>
      <c r="TVJ372" s="678"/>
      <c r="TVK372" s="678"/>
      <c r="TVL372" s="678"/>
      <c r="TVM372" s="678"/>
      <c r="TVN372" s="678"/>
      <c r="TVO372" s="678"/>
      <c r="TVP372" s="678"/>
      <c r="TVQ372" s="678"/>
      <c r="TVR372" s="678"/>
      <c r="TVS372" s="678"/>
      <c r="TVT372" s="678"/>
      <c r="TVU372" s="678"/>
      <c r="TVV372" s="678"/>
      <c r="TVW372" s="678"/>
      <c r="TVX372" s="678"/>
      <c r="TVY372" s="678"/>
      <c r="TVZ372" s="678"/>
      <c r="TWA372" s="678"/>
      <c r="TWB372" s="678"/>
      <c r="TWC372" s="678"/>
      <c r="TWD372" s="678"/>
      <c r="TWE372" s="678"/>
      <c r="TWF372" s="678"/>
      <c r="TWG372" s="678"/>
      <c r="TWH372" s="678"/>
      <c r="TWI372" s="678"/>
      <c r="TWJ372" s="678"/>
      <c r="TWK372" s="678"/>
      <c r="TWL372" s="678"/>
      <c r="TWM372" s="678"/>
      <c r="TWN372" s="678"/>
      <c r="TWO372" s="678"/>
      <c r="TWP372" s="678"/>
      <c r="TWQ372" s="678"/>
      <c r="TWR372" s="678"/>
      <c r="TWS372" s="678"/>
      <c r="TWT372" s="678"/>
      <c r="TWU372" s="678"/>
      <c r="TWV372" s="678"/>
      <c r="TWW372" s="678"/>
      <c r="TWX372" s="678"/>
      <c r="TWY372" s="678"/>
      <c r="TWZ372" s="678"/>
      <c r="TXA372" s="678"/>
      <c r="TXB372" s="678"/>
      <c r="TXC372" s="678"/>
      <c r="TXD372" s="678"/>
      <c r="TXE372" s="678"/>
      <c r="TXF372" s="678"/>
      <c r="TXG372" s="678"/>
      <c r="TXH372" s="678"/>
      <c r="TXI372" s="678"/>
      <c r="TXJ372" s="678"/>
      <c r="TXK372" s="678"/>
      <c r="TXL372" s="678"/>
      <c r="TXM372" s="678"/>
      <c r="TXN372" s="678"/>
      <c r="TXO372" s="678"/>
      <c r="TXP372" s="678"/>
      <c r="TXQ372" s="678"/>
      <c r="TXR372" s="678"/>
      <c r="TXS372" s="678"/>
      <c r="TXT372" s="678"/>
      <c r="TXU372" s="678"/>
      <c r="TXV372" s="678"/>
      <c r="TXW372" s="678"/>
      <c r="TXX372" s="678"/>
      <c r="TXY372" s="678"/>
      <c r="TXZ372" s="678"/>
      <c r="TYA372" s="678"/>
      <c r="TYB372" s="678"/>
      <c r="TYC372" s="678"/>
      <c r="TYD372" s="678"/>
      <c r="TYE372" s="678"/>
      <c r="TYF372" s="678"/>
      <c r="TYG372" s="678"/>
      <c r="TYH372" s="678"/>
      <c r="TYI372" s="678"/>
      <c r="TYJ372" s="678"/>
      <c r="TYK372" s="678"/>
      <c r="TYL372" s="678"/>
      <c r="TYM372" s="678"/>
      <c r="TYN372" s="678"/>
      <c r="TYO372" s="678"/>
      <c r="TYP372" s="678"/>
      <c r="TYQ372" s="678"/>
      <c r="TYR372" s="678"/>
      <c r="TYS372" s="678"/>
      <c r="TYT372" s="678"/>
      <c r="TYU372" s="678"/>
      <c r="TYV372" s="678"/>
      <c r="TYW372" s="678"/>
      <c r="TYX372" s="678"/>
      <c r="TYY372" s="678"/>
      <c r="TYZ372" s="678"/>
      <c r="TZA372" s="678"/>
      <c r="TZB372" s="678"/>
      <c r="TZC372" s="678"/>
      <c r="TZD372" s="678"/>
      <c r="TZE372" s="678"/>
      <c r="TZF372" s="678"/>
      <c r="TZG372" s="678"/>
      <c r="TZH372" s="678"/>
      <c r="TZI372" s="678"/>
      <c r="TZJ372" s="678"/>
      <c r="TZK372" s="678"/>
      <c r="TZL372" s="678"/>
      <c r="TZM372" s="678"/>
      <c r="TZN372" s="678"/>
      <c r="TZO372" s="678"/>
      <c r="TZP372" s="678"/>
      <c r="TZQ372" s="678"/>
      <c r="TZR372" s="678"/>
      <c r="TZS372" s="678"/>
      <c r="TZT372" s="678"/>
      <c r="TZU372" s="678"/>
      <c r="TZV372" s="678"/>
      <c r="TZW372" s="678"/>
      <c r="TZX372" s="678"/>
      <c r="TZY372" s="678"/>
      <c r="TZZ372" s="678"/>
      <c r="UAA372" s="678"/>
      <c r="UAB372" s="678"/>
      <c r="UAC372" s="678"/>
      <c r="UAD372" s="678"/>
      <c r="UAE372" s="678"/>
      <c r="UAF372" s="678"/>
      <c r="UAG372" s="678"/>
      <c r="UAH372" s="678"/>
      <c r="UAI372" s="678"/>
      <c r="UAJ372" s="678"/>
      <c r="UAK372" s="678"/>
      <c r="UAL372" s="678"/>
      <c r="UAM372" s="678"/>
      <c r="UAN372" s="678"/>
      <c r="UAO372" s="678"/>
      <c r="UAP372" s="678"/>
      <c r="UAQ372" s="678"/>
      <c r="UAR372" s="678"/>
      <c r="UAS372" s="678"/>
      <c r="UAT372" s="678"/>
      <c r="UAU372" s="678"/>
      <c r="UAV372" s="678"/>
      <c r="UAW372" s="678"/>
      <c r="UAX372" s="678"/>
      <c r="UAY372" s="678"/>
      <c r="UAZ372" s="678"/>
      <c r="UBA372" s="678"/>
      <c r="UBB372" s="678"/>
      <c r="UBC372" s="678"/>
      <c r="UBD372" s="678"/>
      <c r="UBE372" s="678"/>
      <c r="UBF372" s="678"/>
      <c r="UBG372" s="678"/>
      <c r="UBH372" s="678"/>
      <c r="UBI372" s="678"/>
      <c r="UBJ372" s="678"/>
      <c r="UBK372" s="678"/>
      <c r="UBL372" s="678"/>
      <c r="UBM372" s="678"/>
      <c r="UBN372" s="678"/>
      <c r="UBO372" s="678"/>
      <c r="UBP372" s="678"/>
      <c r="UBQ372" s="678"/>
      <c r="UBR372" s="678"/>
      <c r="UBS372" s="678"/>
      <c r="UBT372" s="678"/>
      <c r="UBU372" s="678"/>
      <c r="UBV372" s="678"/>
      <c r="UBW372" s="678"/>
      <c r="UBX372" s="678"/>
      <c r="UBY372" s="678"/>
      <c r="UBZ372" s="678"/>
      <c r="UCA372" s="678"/>
      <c r="UCB372" s="678"/>
      <c r="UCC372" s="678"/>
      <c r="UCD372" s="678"/>
      <c r="UCE372" s="678"/>
      <c r="UCF372" s="678"/>
      <c r="UCG372" s="678"/>
      <c r="UCH372" s="678"/>
      <c r="UCI372" s="678"/>
      <c r="UCJ372" s="678"/>
      <c r="UCK372" s="678"/>
      <c r="UCL372" s="678"/>
      <c r="UCM372" s="678"/>
      <c r="UCN372" s="678"/>
      <c r="UCO372" s="678"/>
      <c r="UCP372" s="678"/>
      <c r="UCQ372" s="678"/>
      <c r="UCR372" s="678"/>
      <c r="UCS372" s="678"/>
      <c r="UCT372" s="678"/>
      <c r="UCU372" s="678"/>
      <c r="UCV372" s="678"/>
      <c r="UCW372" s="678"/>
      <c r="UCX372" s="678"/>
      <c r="UCY372" s="678"/>
      <c r="UCZ372" s="678"/>
      <c r="UDA372" s="678"/>
      <c r="UDB372" s="678"/>
      <c r="UDC372" s="678"/>
      <c r="UDD372" s="678"/>
      <c r="UDE372" s="678"/>
      <c r="UDF372" s="678"/>
      <c r="UDG372" s="678"/>
      <c r="UDH372" s="678"/>
      <c r="UDI372" s="678"/>
      <c r="UDJ372" s="678"/>
      <c r="UDK372" s="678"/>
      <c r="UDL372" s="678"/>
      <c r="UDM372" s="678"/>
      <c r="UDN372" s="678"/>
      <c r="UDO372" s="678"/>
      <c r="UDP372" s="678"/>
      <c r="UDQ372" s="678"/>
      <c r="UDR372" s="678"/>
      <c r="UDS372" s="678"/>
      <c r="UDT372" s="678"/>
      <c r="UDU372" s="678"/>
      <c r="UDV372" s="678"/>
      <c r="UDW372" s="678"/>
      <c r="UDX372" s="678"/>
      <c r="UDY372" s="678"/>
      <c r="UDZ372" s="678"/>
      <c r="UEA372" s="678"/>
      <c r="UEB372" s="678"/>
      <c r="UEC372" s="678"/>
      <c r="UED372" s="678"/>
      <c r="UEE372" s="678"/>
      <c r="UEF372" s="678"/>
      <c r="UEG372" s="678"/>
      <c r="UEH372" s="678"/>
      <c r="UEI372" s="678"/>
      <c r="UEJ372" s="678"/>
      <c r="UEK372" s="678"/>
      <c r="UEL372" s="678"/>
      <c r="UEM372" s="678"/>
      <c r="UEN372" s="678"/>
      <c r="UEO372" s="678"/>
      <c r="UEP372" s="678"/>
      <c r="UEQ372" s="678"/>
      <c r="UER372" s="678"/>
      <c r="UES372" s="678"/>
      <c r="UET372" s="678"/>
      <c r="UEU372" s="678"/>
      <c r="UEV372" s="678"/>
      <c r="UEW372" s="678"/>
      <c r="UEX372" s="678"/>
      <c r="UEY372" s="678"/>
      <c r="UEZ372" s="678"/>
      <c r="UFA372" s="678"/>
      <c r="UFB372" s="678"/>
      <c r="UFC372" s="678"/>
      <c r="UFD372" s="678"/>
      <c r="UFE372" s="678"/>
      <c r="UFF372" s="678"/>
      <c r="UFG372" s="678"/>
      <c r="UFH372" s="678"/>
      <c r="UFI372" s="678"/>
      <c r="UFJ372" s="678"/>
      <c r="UFK372" s="678"/>
      <c r="UFL372" s="678"/>
      <c r="UFM372" s="678"/>
      <c r="UFN372" s="678"/>
      <c r="UFO372" s="678"/>
      <c r="UFP372" s="678"/>
      <c r="UFQ372" s="678"/>
      <c r="UFR372" s="678"/>
      <c r="UFS372" s="678"/>
      <c r="UFT372" s="678"/>
      <c r="UFU372" s="678"/>
      <c r="UFV372" s="678"/>
      <c r="UFW372" s="678"/>
      <c r="UFX372" s="678"/>
      <c r="UFY372" s="678"/>
      <c r="UFZ372" s="678"/>
      <c r="UGA372" s="678"/>
      <c r="UGB372" s="678"/>
      <c r="UGC372" s="678"/>
      <c r="UGD372" s="678"/>
      <c r="UGE372" s="678"/>
      <c r="UGF372" s="678"/>
      <c r="UGG372" s="678"/>
      <c r="UGH372" s="678"/>
      <c r="UGI372" s="678"/>
      <c r="UGJ372" s="678"/>
      <c r="UGK372" s="678"/>
      <c r="UGL372" s="678"/>
      <c r="UGM372" s="678"/>
      <c r="UGN372" s="678"/>
      <c r="UGO372" s="678"/>
      <c r="UGP372" s="678"/>
      <c r="UGQ372" s="678"/>
      <c r="UGR372" s="678"/>
      <c r="UGS372" s="678"/>
      <c r="UGT372" s="678"/>
      <c r="UGU372" s="678"/>
      <c r="UGV372" s="678"/>
      <c r="UGW372" s="678"/>
      <c r="UGX372" s="678"/>
      <c r="UGY372" s="678"/>
      <c r="UGZ372" s="678"/>
      <c r="UHA372" s="678"/>
      <c r="UHB372" s="678"/>
      <c r="UHC372" s="678"/>
      <c r="UHD372" s="678"/>
      <c r="UHE372" s="678"/>
      <c r="UHF372" s="678"/>
      <c r="UHG372" s="678"/>
      <c r="UHH372" s="678"/>
      <c r="UHI372" s="678"/>
      <c r="UHJ372" s="678"/>
      <c r="UHK372" s="678"/>
      <c r="UHL372" s="678"/>
      <c r="UHM372" s="678"/>
      <c r="UHN372" s="678"/>
      <c r="UHO372" s="678"/>
      <c r="UHP372" s="678"/>
      <c r="UHQ372" s="678"/>
      <c r="UHR372" s="678"/>
      <c r="UHS372" s="678"/>
      <c r="UHT372" s="678"/>
      <c r="UHU372" s="678"/>
      <c r="UHV372" s="678"/>
      <c r="UHW372" s="678"/>
      <c r="UHX372" s="678"/>
      <c r="UHY372" s="678"/>
      <c r="UHZ372" s="678"/>
      <c r="UIA372" s="678"/>
      <c r="UIB372" s="678"/>
      <c r="UIC372" s="678"/>
      <c r="UID372" s="678"/>
      <c r="UIE372" s="678"/>
      <c r="UIF372" s="678"/>
      <c r="UIG372" s="678"/>
      <c r="UIH372" s="678"/>
      <c r="UII372" s="678"/>
      <c r="UIJ372" s="678"/>
      <c r="UIK372" s="678"/>
      <c r="UIL372" s="678"/>
      <c r="UIM372" s="678"/>
      <c r="UIN372" s="678"/>
      <c r="UIO372" s="678"/>
      <c r="UIP372" s="678"/>
      <c r="UIQ372" s="678"/>
      <c r="UIR372" s="678"/>
      <c r="UIS372" s="678"/>
      <c r="UIT372" s="678"/>
      <c r="UIU372" s="678"/>
      <c r="UIV372" s="678"/>
      <c r="UIW372" s="678"/>
      <c r="UIX372" s="678"/>
      <c r="UIY372" s="678"/>
      <c r="UIZ372" s="678"/>
      <c r="UJA372" s="678"/>
      <c r="UJB372" s="678"/>
      <c r="UJC372" s="678"/>
      <c r="UJD372" s="678"/>
      <c r="UJE372" s="678"/>
      <c r="UJF372" s="678"/>
      <c r="UJG372" s="678"/>
      <c r="UJH372" s="678"/>
      <c r="UJI372" s="678"/>
      <c r="UJJ372" s="678"/>
      <c r="UJK372" s="678"/>
      <c r="UJL372" s="678"/>
      <c r="UJM372" s="678"/>
      <c r="UJN372" s="678"/>
      <c r="UJO372" s="678"/>
      <c r="UJP372" s="678"/>
      <c r="UJQ372" s="678"/>
      <c r="UJR372" s="678"/>
      <c r="UJS372" s="678"/>
      <c r="UJT372" s="678"/>
      <c r="UJU372" s="678"/>
      <c r="UJV372" s="678"/>
      <c r="UJW372" s="678"/>
      <c r="UJX372" s="678"/>
      <c r="UJY372" s="678"/>
      <c r="UJZ372" s="678"/>
      <c r="UKA372" s="678"/>
      <c r="UKB372" s="678"/>
      <c r="UKC372" s="678"/>
      <c r="UKD372" s="678"/>
      <c r="UKE372" s="678"/>
      <c r="UKF372" s="678"/>
      <c r="UKG372" s="678"/>
      <c r="UKH372" s="678"/>
      <c r="UKI372" s="678"/>
      <c r="UKJ372" s="678"/>
      <c r="UKK372" s="678"/>
      <c r="UKL372" s="678"/>
      <c r="UKM372" s="678"/>
      <c r="UKN372" s="678"/>
      <c r="UKO372" s="678"/>
      <c r="UKP372" s="678"/>
      <c r="UKQ372" s="678"/>
      <c r="UKR372" s="678"/>
      <c r="UKS372" s="678"/>
      <c r="UKT372" s="678"/>
      <c r="UKU372" s="678"/>
      <c r="UKV372" s="678"/>
      <c r="UKW372" s="678"/>
      <c r="UKX372" s="678"/>
      <c r="UKY372" s="678"/>
      <c r="UKZ372" s="678"/>
      <c r="ULA372" s="678"/>
      <c r="ULB372" s="678"/>
      <c r="ULC372" s="678"/>
      <c r="ULD372" s="678"/>
      <c r="ULE372" s="678"/>
      <c r="ULF372" s="678"/>
      <c r="ULG372" s="678"/>
      <c r="ULH372" s="678"/>
      <c r="ULI372" s="678"/>
      <c r="ULJ372" s="678"/>
      <c r="ULK372" s="678"/>
      <c r="ULL372" s="678"/>
      <c r="ULM372" s="678"/>
      <c r="ULN372" s="678"/>
      <c r="ULO372" s="678"/>
      <c r="ULP372" s="678"/>
      <c r="ULQ372" s="678"/>
      <c r="ULR372" s="678"/>
      <c r="ULS372" s="678"/>
      <c r="ULT372" s="678"/>
      <c r="ULU372" s="678"/>
      <c r="ULV372" s="678"/>
      <c r="ULW372" s="678"/>
      <c r="ULX372" s="678"/>
      <c r="ULY372" s="678"/>
      <c r="ULZ372" s="678"/>
      <c r="UMA372" s="678"/>
      <c r="UMB372" s="678"/>
      <c r="UMC372" s="678"/>
      <c r="UMD372" s="678"/>
      <c r="UME372" s="678"/>
      <c r="UMF372" s="678"/>
      <c r="UMG372" s="678"/>
      <c r="UMH372" s="678"/>
      <c r="UMI372" s="678"/>
      <c r="UMJ372" s="678"/>
      <c r="UMK372" s="678"/>
      <c r="UML372" s="678"/>
      <c r="UMM372" s="678"/>
      <c r="UMN372" s="678"/>
      <c r="UMO372" s="678"/>
      <c r="UMP372" s="678"/>
      <c r="UMQ372" s="678"/>
      <c r="UMR372" s="678"/>
      <c r="UMS372" s="678"/>
      <c r="UMT372" s="678"/>
      <c r="UMU372" s="678"/>
      <c r="UMV372" s="678"/>
      <c r="UMW372" s="678"/>
      <c r="UMX372" s="678"/>
      <c r="UMY372" s="678"/>
      <c r="UMZ372" s="678"/>
      <c r="UNA372" s="678"/>
      <c r="UNB372" s="678"/>
      <c r="UNC372" s="678"/>
      <c r="UND372" s="678"/>
      <c r="UNE372" s="678"/>
      <c r="UNF372" s="678"/>
      <c r="UNG372" s="678"/>
      <c r="UNH372" s="678"/>
      <c r="UNI372" s="678"/>
      <c r="UNJ372" s="678"/>
      <c r="UNK372" s="678"/>
      <c r="UNL372" s="678"/>
      <c r="UNM372" s="678"/>
      <c r="UNN372" s="678"/>
      <c r="UNO372" s="678"/>
      <c r="UNP372" s="678"/>
      <c r="UNQ372" s="678"/>
      <c r="UNR372" s="678"/>
      <c r="UNS372" s="678"/>
      <c r="UNT372" s="678"/>
      <c r="UNU372" s="678"/>
      <c r="UNV372" s="678"/>
      <c r="UNW372" s="678"/>
      <c r="UNX372" s="678"/>
      <c r="UNY372" s="678"/>
      <c r="UNZ372" s="678"/>
      <c r="UOA372" s="678"/>
      <c r="UOB372" s="678"/>
      <c r="UOC372" s="678"/>
      <c r="UOD372" s="678"/>
      <c r="UOE372" s="678"/>
      <c r="UOF372" s="678"/>
      <c r="UOG372" s="678"/>
      <c r="UOH372" s="678"/>
      <c r="UOI372" s="678"/>
      <c r="UOJ372" s="678"/>
      <c r="UOK372" s="678"/>
      <c r="UOL372" s="678"/>
      <c r="UOM372" s="678"/>
      <c r="UON372" s="678"/>
      <c r="UOO372" s="678"/>
      <c r="UOP372" s="678"/>
      <c r="UOQ372" s="678"/>
      <c r="UOR372" s="678"/>
      <c r="UOS372" s="678"/>
      <c r="UOT372" s="678"/>
      <c r="UOU372" s="678"/>
      <c r="UOV372" s="678"/>
      <c r="UOW372" s="678"/>
      <c r="UOX372" s="678"/>
      <c r="UOY372" s="678"/>
      <c r="UOZ372" s="678"/>
      <c r="UPA372" s="678"/>
      <c r="UPB372" s="678"/>
      <c r="UPC372" s="678"/>
      <c r="UPD372" s="678"/>
      <c r="UPE372" s="678"/>
      <c r="UPF372" s="678"/>
      <c r="UPG372" s="678"/>
      <c r="UPH372" s="678"/>
      <c r="UPI372" s="678"/>
      <c r="UPJ372" s="678"/>
      <c r="UPK372" s="678"/>
      <c r="UPL372" s="678"/>
      <c r="UPM372" s="678"/>
      <c r="UPN372" s="678"/>
      <c r="UPO372" s="678"/>
      <c r="UPP372" s="678"/>
      <c r="UPQ372" s="678"/>
      <c r="UPR372" s="678"/>
      <c r="UPS372" s="678"/>
      <c r="UPT372" s="678"/>
      <c r="UPU372" s="678"/>
      <c r="UPV372" s="678"/>
      <c r="UPW372" s="678"/>
      <c r="UPX372" s="678"/>
      <c r="UPY372" s="678"/>
      <c r="UPZ372" s="678"/>
      <c r="UQA372" s="678"/>
      <c r="UQB372" s="678"/>
      <c r="UQC372" s="678"/>
      <c r="UQD372" s="678"/>
      <c r="UQE372" s="678"/>
      <c r="UQF372" s="678"/>
      <c r="UQG372" s="678"/>
      <c r="UQH372" s="678"/>
      <c r="UQI372" s="678"/>
      <c r="UQJ372" s="678"/>
      <c r="UQK372" s="678"/>
      <c r="UQL372" s="678"/>
      <c r="UQM372" s="678"/>
      <c r="UQN372" s="678"/>
      <c r="UQO372" s="678"/>
      <c r="UQP372" s="678"/>
      <c r="UQQ372" s="678"/>
      <c r="UQR372" s="678"/>
      <c r="UQS372" s="678"/>
      <c r="UQT372" s="678"/>
      <c r="UQU372" s="678"/>
      <c r="UQV372" s="678"/>
      <c r="UQW372" s="678"/>
      <c r="UQX372" s="678"/>
      <c r="UQY372" s="678"/>
      <c r="UQZ372" s="678"/>
      <c r="URA372" s="678"/>
      <c r="URB372" s="678"/>
      <c r="URC372" s="678"/>
      <c r="URD372" s="678"/>
      <c r="URE372" s="678"/>
      <c r="URF372" s="678"/>
      <c r="URG372" s="678"/>
      <c r="URH372" s="678"/>
      <c r="URI372" s="678"/>
      <c r="URJ372" s="678"/>
      <c r="URK372" s="678"/>
      <c r="URL372" s="678"/>
      <c r="URM372" s="678"/>
      <c r="URN372" s="678"/>
      <c r="URO372" s="678"/>
      <c r="URP372" s="678"/>
      <c r="URQ372" s="678"/>
      <c r="URR372" s="678"/>
      <c r="URS372" s="678"/>
      <c r="URT372" s="678"/>
      <c r="URU372" s="678"/>
      <c r="URV372" s="678"/>
      <c r="URW372" s="678"/>
      <c r="URX372" s="678"/>
      <c r="URY372" s="678"/>
      <c r="URZ372" s="678"/>
      <c r="USA372" s="678"/>
      <c r="USB372" s="678"/>
      <c r="USC372" s="678"/>
      <c r="USD372" s="678"/>
      <c r="USE372" s="678"/>
      <c r="USF372" s="678"/>
      <c r="USG372" s="678"/>
      <c r="USH372" s="678"/>
      <c r="USI372" s="678"/>
      <c r="USJ372" s="678"/>
      <c r="USK372" s="678"/>
      <c r="USL372" s="678"/>
      <c r="USM372" s="678"/>
      <c r="USN372" s="678"/>
      <c r="USO372" s="678"/>
      <c r="USP372" s="678"/>
      <c r="USQ372" s="678"/>
      <c r="USR372" s="678"/>
      <c r="USS372" s="678"/>
      <c r="UST372" s="678"/>
      <c r="USU372" s="678"/>
      <c r="USV372" s="678"/>
      <c r="USW372" s="678"/>
      <c r="USX372" s="678"/>
      <c r="USY372" s="678"/>
      <c r="USZ372" s="678"/>
      <c r="UTA372" s="678"/>
      <c r="UTB372" s="678"/>
      <c r="UTC372" s="678"/>
      <c r="UTD372" s="678"/>
      <c r="UTE372" s="678"/>
      <c r="UTF372" s="678"/>
      <c r="UTG372" s="678"/>
      <c r="UTH372" s="678"/>
      <c r="UTI372" s="678"/>
      <c r="UTJ372" s="678"/>
      <c r="UTK372" s="678"/>
      <c r="UTL372" s="678"/>
      <c r="UTM372" s="678"/>
      <c r="UTN372" s="678"/>
      <c r="UTO372" s="678"/>
      <c r="UTP372" s="678"/>
      <c r="UTQ372" s="678"/>
      <c r="UTR372" s="678"/>
      <c r="UTS372" s="678"/>
      <c r="UTT372" s="678"/>
      <c r="UTU372" s="678"/>
      <c r="UTV372" s="678"/>
      <c r="UTW372" s="678"/>
      <c r="UTX372" s="678"/>
      <c r="UTY372" s="678"/>
      <c r="UTZ372" s="678"/>
      <c r="UUA372" s="678"/>
      <c r="UUB372" s="678"/>
      <c r="UUC372" s="678"/>
      <c r="UUD372" s="678"/>
      <c r="UUE372" s="678"/>
      <c r="UUF372" s="678"/>
      <c r="UUG372" s="678"/>
      <c r="UUH372" s="678"/>
      <c r="UUI372" s="678"/>
      <c r="UUJ372" s="678"/>
      <c r="UUK372" s="678"/>
      <c r="UUL372" s="678"/>
      <c r="UUM372" s="678"/>
      <c r="UUN372" s="678"/>
      <c r="UUO372" s="678"/>
      <c r="UUP372" s="678"/>
      <c r="UUQ372" s="678"/>
      <c r="UUR372" s="678"/>
      <c r="UUS372" s="678"/>
      <c r="UUT372" s="678"/>
      <c r="UUU372" s="678"/>
      <c r="UUV372" s="678"/>
      <c r="UUW372" s="678"/>
      <c r="UUX372" s="678"/>
      <c r="UUY372" s="678"/>
      <c r="UUZ372" s="678"/>
      <c r="UVA372" s="678"/>
      <c r="UVB372" s="678"/>
      <c r="UVC372" s="678"/>
      <c r="UVD372" s="678"/>
      <c r="UVE372" s="678"/>
      <c r="UVF372" s="678"/>
      <c r="UVG372" s="678"/>
      <c r="UVH372" s="678"/>
      <c r="UVI372" s="678"/>
      <c r="UVJ372" s="678"/>
      <c r="UVK372" s="678"/>
      <c r="UVL372" s="678"/>
      <c r="UVM372" s="678"/>
      <c r="UVN372" s="678"/>
      <c r="UVO372" s="678"/>
      <c r="UVP372" s="678"/>
      <c r="UVQ372" s="678"/>
      <c r="UVR372" s="678"/>
      <c r="UVS372" s="678"/>
      <c r="UVT372" s="678"/>
      <c r="UVU372" s="678"/>
      <c r="UVV372" s="678"/>
      <c r="UVW372" s="678"/>
      <c r="UVX372" s="678"/>
      <c r="UVY372" s="678"/>
      <c r="UVZ372" s="678"/>
      <c r="UWA372" s="678"/>
      <c r="UWB372" s="678"/>
      <c r="UWC372" s="678"/>
      <c r="UWD372" s="678"/>
      <c r="UWE372" s="678"/>
      <c r="UWF372" s="678"/>
      <c r="UWG372" s="678"/>
      <c r="UWH372" s="678"/>
      <c r="UWI372" s="678"/>
      <c r="UWJ372" s="678"/>
      <c r="UWK372" s="678"/>
      <c r="UWL372" s="678"/>
      <c r="UWM372" s="678"/>
      <c r="UWN372" s="678"/>
      <c r="UWO372" s="678"/>
      <c r="UWP372" s="678"/>
      <c r="UWQ372" s="678"/>
      <c r="UWR372" s="678"/>
      <c r="UWS372" s="678"/>
      <c r="UWT372" s="678"/>
      <c r="UWU372" s="678"/>
      <c r="UWV372" s="678"/>
      <c r="UWW372" s="678"/>
      <c r="UWX372" s="678"/>
      <c r="UWY372" s="678"/>
      <c r="UWZ372" s="678"/>
      <c r="UXA372" s="678"/>
      <c r="UXB372" s="678"/>
      <c r="UXC372" s="678"/>
      <c r="UXD372" s="678"/>
      <c r="UXE372" s="678"/>
      <c r="UXF372" s="678"/>
      <c r="UXG372" s="678"/>
      <c r="UXH372" s="678"/>
      <c r="UXI372" s="678"/>
      <c r="UXJ372" s="678"/>
      <c r="UXK372" s="678"/>
      <c r="UXL372" s="678"/>
      <c r="UXM372" s="678"/>
      <c r="UXN372" s="678"/>
      <c r="UXO372" s="678"/>
      <c r="UXP372" s="678"/>
      <c r="UXQ372" s="678"/>
      <c r="UXR372" s="678"/>
      <c r="UXS372" s="678"/>
      <c r="UXT372" s="678"/>
      <c r="UXU372" s="678"/>
      <c r="UXV372" s="678"/>
      <c r="UXW372" s="678"/>
      <c r="UXX372" s="678"/>
      <c r="UXY372" s="678"/>
      <c r="UXZ372" s="678"/>
      <c r="UYA372" s="678"/>
      <c r="UYB372" s="678"/>
      <c r="UYC372" s="678"/>
      <c r="UYD372" s="678"/>
      <c r="UYE372" s="678"/>
      <c r="UYF372" s="678"/>
      <c r="UYG372" s="678"/>
      <c r="UYH372" s="678"/>
      <c r="UYI372" s="678"/>
      <c r="UYJ372" s="678"/>
      <c r="UYK372" s="678"/>
      <c r="UYL372" s="678"/>
      <c r="UYM372" s="678"/>
      <c r="UYN372" s="678"/>
      <c r="UYO372" s="678"/>
      <c r="UYP372" s="678"/>
      <c r="UYQ372" s="678"/>
      <c r="UYR372" s="678"/>
      <c r="UYS372" s="678"/>
      <c r="UYT372" s="678"/>
      <c r="UYU372" s="678"/>
      <c r="UYV372" s="678"/>
      <c r="UYW372" s="678"/>
      <c r="UYX372" s="678"/>
      <c r="UYY372" s="678"/>
      <c r="UYZ372" s="678"/>
      <c r="UZA372" s="678"/>
      <c r="UZB372" s="678"/>
      <c r="UZC372" s="678"/>
      <c r="UZD372" s="678"/>
      <c r="UZE372" s="678"/>
      <c r="UZF372" s="678"/>
      <c r="UZG372" s="678"/>
      <c r="UZH372" s="678"/>
      <c r="UZI372" s="678"/>
      <c r="UZJ372" s="678"/>
      <c r="UZK372" s="678"/>
      <c r="UZL372" s="678"/>
      <c r="UZM372" s="678"/>
      <c r="UZN372" s="678"/>
      <c r="UZO372" s="678"/>
      <c r="UZP372" s="678"/>
      <c r="UZQ372" s="678"/>
      <c r="UZR372" s="678"/>
      <c r="UZS372" s="678"/>
      <c r="UZT372" s="678"/>
      <c r="UZU372" s="678"/>
      <c r="UZV372" s="678"/>
      <c r="UZW372" s="678"/>
      <c r="UZX372" s="678"/>
      <c r="UZY372" s="678"/>
      <c r="UZZ372" s="678"/>
      <c r="VAA372" s="678"/>
      <c r="VAB372" s="678"/>
      <c r="VAC372" s="678"/>
      <c r="VAD372" s="678"/>
      <c r="VAE372" s="678"/>
      <c r="VAF372" s="678"/>
      <c r="VAG372" s="678"/>
      <c r="VAH372" s="678"/>
      <c r="VAI372" s="678"/>
      <c r="VAJ372" s="678"/>
      <c r="VAK372" s="678"/>
      <c r="VAL372" s="678"/>
      <c r="VAM372" s="678"/>
      <c r="VAN372" s="678"/>
      <c r="VAO372" s="678"/>
      <c r="VAP372" s="678"/>
      <c r="VAQ372" s="678"/>
      <c r="VAR372" s="678"/>
      <c r="VAS372" s="678"/>
      <c r="VAT372" s="678"/>
      <c r="VAU372" s="678"/>
      <c r="VAV372" s="678"/>
      <c r="VAW372" s="678"/>
      <c r="VAX372" s="678"/>
      <c r="VAY372" s="678"/>
      <c r="VAZ372" s="678"/>
      <c r="VBA372" s="678"/>
      <c r="VBB372" s="678"/>
      <c r="VBC372" s="678"/>
      <c r="VBD372" s="678"/>
      <c r="VBE372" s="678"/>
      <c r="VBF372" s="678"/>
      <c r="VBG372" s="678"/>
      <c r="VBH372" s="678"/>
      <c r="VBI372" s="678"/>
      <c r="VBJ372" s="678"/>
      <c r="VBK372" s="678"/>
      <c r="VBL372" s="678"/>
      <c r="VBM372" s="678"/>
      <c r="VBN372" s="678"/>
      <c r="VBO372" s="678"/>
      <c r="VBP372" s="678"/>
      <c r="VBQ372" s="678"/>
      <c r="VBR372" s="678"/>
      <c r="VBS372" s="678"/>
      <c r="VBT372" s="678"/>
      <c r="VBU372" s="678"/>
      <c r="VBV372" s="678"/>
      <c r="VBW372" s="678"/>
      <c r="VBX372" s="678"/>
      <c r="VBY372" s="678"/>
      <c r="VBZ372" s="678"/>
      <c r="VCA372" s="678"/>
      <c r="VCB372" s="678"/>
      <c r="VCC372" s="678"/>
      <c r="VCD372" s="678"/>
      <c r="VCE372" s="678"/>
      <c r="VCF372" s="678"/>
      <c r="VCG372" s="678"/>
      <c r="VCH372" s="678"/>
      <c r="VCI372" s="678"/>
      <c r="VCJ372" s="678"/>
      <c r="VCK372" s="678"/>
      <c r="VCL372" s="678"/>
      <c r="VCM372" s="678"/>
      <c r="VCN372" s="678"/>
      <c r="VCO372" s="678"/>
      <c r="VCP372" s="678"/>
      <c r="VCQ372" s="678"/>
      <c r="VCR372" s="678"/>
      <c r="VCS372" s="678"/>
      <c r="VCT372" s="678"/>
      <c r="VCU372" s="678"/>
      <c r="VCV372" s="678"/>
      <c r="VCW372" s="678"/>
      <c r="VCX372" s="678"/>
      <c r="VCY372" s="678"/>
      <c r="VCZ372" s="678"/>
      <c r="VDA372" s="678"/>
      <c r="VDB372" s="678"/>
      <c r="VDC372" s="678"/>
      <c r="VDD372" s="678"/>
      <c r="VDE372" s="678"/>
      <c r="VDF372" s="678"/>
      <c r="VDG372" s="678"/>
      <c r="VDH372" s="678"/>
      <c r="VDI372" s="678"/>
      <c r="VDJ372" s="678"/>
      <c r="VDK372" s="678"/>
      <c r="VDL372" s="678"/>
      <c r="VDM372" s="678"/>
      <c r="VDN372" s="678"/>
      <c r="VDO372" s="678"/>
      <c r="VDP372" s="678"/>
      <c r="VDQ372" s="678"/>
      <c r="VDR372" s="678"/>
      <c r="VDS372" s="678"/>
      <c r="VDT372" s="678"/>
      <c r="VDU372" s="678"/>
      <c r="VDV372" s="678"/>
      <c r="VDW372" s="678"/>
      <c r="VDX372" s="678"/>
      <c r="VDY372" s="678"/>
      <c r="VDZ372" s="678"/>
      <c r="VEA372" s="678"/>
      <c r="VEB372" s="678"/>
      <c r="VEC372" s="678"/>
      <c r="VED372" s="678"/>
      <c r="VEE372" s="678"/>
      <c r="VEF372" s="678"/>
      <c r="VEG372" s="678"/>
      <c r="VEH372" s="678"/>
      <c r="VEI372" s="678"/>
      <c r="VEJ372" s="678"/>
      <c r="VEK372" s="678"/>
      <c r="VEL372" s="678"/>
      <c r="VEM372" s="678"/>
      <c r="VEN372" s="678"/>
      <c r="VEO372" s="678"/>
      <c r="VEP372" s="678"/>
      <c r="VEQ372" s="678"/>
      <c r="VER372" s="678"/>
      <c r="VES372" s="678"/>
      <c r="VET372" s="678"/>
      <c r="VEU372" s="678"/>
      <c r="VEV372" s="678"/>
      <c r="VEW372" s="678"/>
      <c r="VEX372" s="678"/>
      <c r="VEY372" s="678"/>
      <c r="VEZ372" s="678"/>
      <c r="VFA372" s="678"/>
      <c r="VFB372" s="678"/>
      <c r="VFC372" s="678"/>
      <c r="VFD372" s="678"/>
      <c r="VFE372" s="678"/>
      <c r="VFF372" s="678"/>
      <c r="VFG372" s="678"/>
      <c r="VFH372" s="678"/>
      <c r="VFI372" s="678"/>
      <c r="VFJ372" s="678"/>
      <c r="VFK372" s="678"/>
      <c r="VFL372" s="678"/>
      <c r="VFM372" s="678"/>
      <c r="VFN372" s="678"/>
      <c r="VFO372" s="678"/>
      <c r="VFP372" s="678"/>
      <c r="VFQ372" s="678"/>
      <c r="VFR372" s="678"/>
      <c r="VFS372" s="678"/>
      <c r="VFT372" s="678"/>
      <c r="VFU372" s="678"/>
      <c r="VFV372" s="678"/>
      <c r="VFW372" s="678"/>
      <c r="VFX372" s="678"/>
      <c r="VFY372" s="678"/>
      <c r="VFZ372" s="678"/>
      <c r="VGA372" s="678"/>
      <c r="VGB372" s="678"/>
      <c r="VGC372" s="678"/>
      <c r="VGD372" s="678"/>
      <c r="VGE372" s="678"/>
      <c r="VGF372" s="678"/>
      <c r="VGG372" s="678"/>
      <c r="VGH372" s="678"/>
      <c r="VGI372" s="678"/>
      <c r="VGJ372" s="678"/>
      <c r="VGK372" s="678"/>
      <c r="VGL372" s="678"/>
      <c r="VGM372" s="678"/>
      <c r="VGN372" s="678"/>
      <c r="VGO372" s="678"/>
      <c r="VGP372" s="678"/>
      <c r="VGQ372" s="678"/>
      <c r="VGR372" s="678"/>
      <c r="VGS372" s="678"/>
      <c r="VGT372" s="678"/>
      <c r="VGU372" s="678"/>
      <c r="VGV372" s="678"/>
      <c r="VGW372" s="678"/>
      <c r="VGX372" s="678"/>
      <c r="VGY372" s="678"/>
      <c r="VGZ372" s="678"/>
      <c r="VHA372" s="678"/>
      <c r="VHB372" s="678"/>
      <c r="VHC372" s="678"/>
      <c r="VHD372" s="678"/>
      <c r="VHE372" s="678"/>
      <c r="VHF372" s="678"/>
      <c r="VHG372" s="678"/>
      <c r="VHH372" s="678"/>
      <c r="VHI372" s="678"/>
      <c r="VHJ372" s="678"/>
      <c r="VHK372" s="678"/>
      <c r="VHL372" s="678"/>
      <c r="VHM372" s="678"/>
      <c r="VHN372" s="678"/>
      <c r="VHO372" s="678"/>
      <c r="VHP372" s="678"/>
      <c r="VHQ372" s="678"/>
      <c r="VHR372" s="678"/>
      <c r="VHS372" s="678"/>
      <c r="VHT372" s="678"/>
      <c r="VHU372" s="678"/>
      <c r="VHV372" s="678"/>
      <c r="VHW372" s="678"/>
      <c r="VHX372" s="678"/>
      <c r="VHY372" s="678"/>
      <c r="VHZ372" s="678"/>
      <c r="VIA372" s="678"/>
      <c r="VIB372" s="678"/>
      <c r="VIC372" s="678"/>
      <c r="VID372" s="678"/>
      <c r="VIE372" s="678"/>
      <c r="VIF372" s="678"/>
      <c r="VIG372" s="678"/>
      <c r="VIH372" s="678"/>
      <c r="VII372" s="678"/>
      <c r="VIJ372" s="678"/>
      <c r="VIK372" s="678"/>
      <c r="VIL372" s="678"/>
      <c r="VIM372" s="678"/>
      <c r="VIN372" s="678"/>
      <c r="VIO372" s="678"/>
      <c r="VIP372" s="678"/>
      <c r="VIQ372" s="678"/>
      <c r="VIR372" s="678"/>
      <c r="VIS372" s="678"/>
      <c r="VIT372" s="678"/>
      <c r="VIU372" s="678"/>
      <c r="VIV372" s="678"/>
      <c r="VIW372" s="678"/>
      <c r="VIX372" s="678"/>
      <c r="VIY372" s="678"/>
      <c r="VIZ372" s="678"/>
      <c r="VJA372" s="678"/>
      <c r="VJB372" s="678"/>
      <c r="VJC372" s="678"/>
      <c r="VJD372" s="678"/>
      <c r="VJE372" s="678"/>
      <c r="VJF372" s="678"/>
      <c r="VJG372" s="678"/>
      <c r="VJH372" s="678"/>
      <c r="VJI372" s="678"/>
      <c r="VJJ372" s="678"/>
      <c r="VJK372" s="678"/>
      <c r="VJL372" s="678"/>
      <c r="VJM372" s="678"/>
      <c r="VJN372" s="678"/>
      <c r="VJO372" s="678"/>
      <c r="VJP372" s="678"/>
      <c r="VJQ372" s="678"/>
      <c r="VJR372" s="678"/>
      <c r="VJS372" s="678"/>
      <c r="VJT372" s="678"/>
      <c r="VJU372" s="678"/>
      <c r="VJV372" s="678"/>
      <c r="VJW372" s="678"/>
      <c r="VJX372" s="678"/>
      <c r="VJY372" s="678"/>
      <c r="VJZ372" s="678"/>
      <c r="VKA372" s="678"/>
      <c r="VKB372" s="678"/>
      <c r="VKC372" s="678"/>
      <c r="VKD372" s="678"/>
      <c r="VKE372" s="678"/>
      <c r="VKF372" s="678"/>
      <c r="VKG372" s="678"/>
      <c r="VKH372" s="678"/>
      <c r="VKI372" s="678"/>
      <c r="VKJ372" s="678"/>
      <c r="VKK372" s="678"/>
      <c r="VKL372" s="678"/>
      <c r="VKM372" s="678"/>
      <c r="VKN372" s="678"/>
      <c r="VKO372" s="678"/>
      <c r="VKP372" s="678"/>
      <c r="VKQ372" s="678"/>
      <c r="VKR372" s="678"/>
      <c r="VKS372" s="678"/>
      <c r="VKT372" s="678"/>
      <c r="VKU372" s="678"/>
      <c r="VKV372" s="678"/>
      <c r="VKW372" s="678"/>
      <c r="VKX372" s="678"/>
      <c r="VKY372" s="678"/>
      <c r="VKZ372" s="678"/>
      <c r="VLA372" s="678"/>
      <c r="VLB372" s="678"/>
      <c r="VLC372" s="678"/>
      <c r="VLD372" s="678"/>
      <c r="VLE372" s="678"/>
      <c r="VLF372" s="678"/>
      <c r="VLG372" s="678"/>
      <c r="VLH372" s="678"/>
      <c r="VLI372" s="678"/>
      <c r="VLJ372" s="678"/>
      <c r="VLK372" s="678"/>
      <c r="VLL372" s="678"/>
      <c r="VLM372" s="678"/>
      <c r="VLN372" s="678"/>
      <c r="VLO372" s="678"/>
      <c r="VLP372" s="678"/>
      <c r="VLQ372" s="678"/>
      <c r="VLR372" s="678"/>
      <c r="VLS372" s="678"/>
      <c r="VLT372" s="678"/>
      <c r="VLU372" s="678"/>
      <c r="VLV372" s="678"/>
      <c r="VLW372" s="678"/>
      <c r="VLX372" s="678"/>
      <c r="VLY372" s="678"/>
      <c r="VLZ372" s="678"/>
      <c r="VMA372" s="678"/>
      <c r="VMB372" s="678"/>
      <c r="VMC372" s="678"/>
      <c r="VMD372" s="678"/>
      <c r="VME372" s="678"/>
      <c r="VMF372" s="678"/>
      <c r="VMG372" s="678"/>
      <c r="VMH372" s="678"/>
      <c r="VMI372" s="678"/>
      <c r="VMJ372" s="678"/>
      <c r="VMK372" s="678"/>
      <c r="VML372" s="678"/>
      <c r="VMM372" s="678"/>
      <c r="VMN372" s="678"/>
      <c r="VMO372" s="678"/>
      <c r="VMP372" s="678"/>
      <c r="VMQ372" s="678"/>
      <c r="VMR372" s="678"/>
      <c r="VMS372" s="678"/>
      <c r="VMT372" s="678"/>
      <c r="VMU372" s="678"/>
      <c r="VMV372" s="678"/>
      <c r="VMW372" s="678"/>
      <c r="VMX372" s="678"/>
      <c r="VMY372" s="678"/>
      <c r="VMZ372" s="678"/>
      <c r="VNA372" s="678"/>
      <c r="VNB372" s="678"/>
      <c r="VNC372" s="678"/>
      <c r="VND372" s="678"/>
      <c r="VNE372" s="678"/>
      <c r="VNF372" s="678"/>
      <c r="VNG372" s="678"/>
      <c r="VNH372" s="678"/>
      <c r="VNI372" s="678"/>
      <c r="VNJ372" s="678"/>
      <c r="VNK372" s="678"/>
      <c r="VNL372" s="678"/>
      <c r="VNM372" s="678"/>
      <c r="VNN372" s="678"/>
      <c r="VNO372" s="678"/>
      <c r="VNP372" s="678"/>
      <c r="VNQ372" s="678"/>
      <c r="VNR372" s="678"/>
      <c r="VNS372" s="678"/>
      <c r="VNT372" s="678"/>
      <c r="VNU372" s="678"/>
      <c r="VNV372" s="678"/>
      <c r="VNW372" s="678"/>
      <c r="VNX372" s="678"/>
      <c r="VNY372" s="678"/>
      <c r="VNZ372" s="678"/>
      <c r="VOA372" s="678"/>
      <c r="VOB372" s="678"/>
      <c r="VOC372" s="678"/>
      <c r="VOD372" s="678"/>
      <c r="VOE372" s="678"/>
      <c r="VOF372" s="678"/>
      <c r="VOG372" s="678"/>
      <c r="VOH372" s="678"/>
      <c r="VOI372" s="678"/>
      <c r="VOJ372" s="678"/>
      <c r="VOK372" s="678"/>
      <c r="VOL372" s="678"/>
      <c r="VOM372" s="678"/>
      <c r="VON372" s="678"/>
      <c r="VOO372" s="678"/>
      <c r="VOP372" s="678"/>
      <c r="VOQ372" s="678"/>
      <c r="VOR372" s="678"/>
      <c r="VOS372" s="678"/>
      <c r="VOT372" s="678"/>
      <c r="VOU372" s="678"/>
      <c r="VOV372" s="678"/>
      <c r="VOW372" s="678"/>
      <c r="VOX372" s="678"/>
      <c r="VOY372" s="678"/>
      <c r="VOZ372" s="678"/>
      <c r="VPA372" s="678"/>
      <c r="VPB372" s="678"/>
      <c r="VPC372" s="678"/>
      <c r="VPD372" s="678"/>
      <c r="VPE372" s="678"/>
      <c r="VPF372" s="678"/>
      <c r="VPG372" s="678"/>
      <c r="VPH372" s="678"/>
      <c r="VPI372" s="678"/>
      <c r="VPJ372" s="678"/>
      <c r="VPK372" s="678"/>
      <c r="VPL372" s="678"/>
      <c r="VPM372" s="678"/>
      <c r="VPN372" s="678"/>
      <c r="VPO372" s="678"/>
      <c r="VPP372" s="678"/>
      <c r="VPQ372" s="678"/>
      <c r="VPR372" s="678"/>
      <c r="VPS372" s="678"/>
      <c r="VPT372" s="678"/>
      <c r="VPU372" s="678"/>
      <c r="VPV372" s="678"/>
      <c r="VPW372" s="678"/>
      <c r="VPX372" s="678"/>
      <c r="VPY372" s="678"/>
      <c r="VPZ372" s="678"/>
      <c r="VQA372" s="678"/>
      <c r="VQB372" s="678"/>
      <c r="VQC372" s="678"/>
      <c r="VQD372" s="678"/>
      <c r="VQE372" s="678"/>
      <c r="VQF372" s="678"/>
      <c r="VQG372" s="678"/>
      <c r="VQH372" s="678"/>
      <c r="VQI372" s="678"/>
      <c r="VQJ372" s="678"/>
      <c r="VQK372" s="678"/>
      <c r="VQL372" s="678"/>
      <c r="VQM372" s="678"/>
      <c r="VQN372" s="678"/>
      <c r="VQO372" s="678"/>
      <c r="VQP372" s="678"/>
      <c r="VQQ372" s="678"/>
      <c r="VQR372" s="678"/>
      <c r="VQS372" s="678"/>
      <c r="VQT372" s="678"/>
      <c r="VQU372" s="678"/>
      <c r="VQV372" s="678"/>
      <c r="VQW372" s="678"/>
      <c r="VQX372" s="678"/>
      <c r="VQY372" s="678"/>
      <c r="VQZ372" s="678"/>
      <c r="VRA372" s="678"/>
      <c r="VRB372" s="678"/>
      <c r="VRC372" s="678"/>
      <c r="VRD372" s="678"/>
      <c r="VRE372" s="678"/>
      <c r="VRF372" s="678"/>
      <c r="VRG372" s="678"/>
      <c r="VRH372" s="678"/>
      <c r="VRI372" s="678"/>
      <c r="VRJ372" s="678"/>
      <c r="VRK372" s="678"/>
      <c r="VRL372" s="678"/>
      <c r="VRM372" s="678"/>
      <c r="VRN372" s="678"/>
      <c r="VRO372" s="678"/>
      <c r="VRP372" s="678"/>
      <c r="VRQ372" s="678"/>
      <c r="VRR372" s="678"/>
      <c r="VRS372" s="678"/>
      <c r="VRT372" s="678"/>
      <c r="VRU372" s="678"/>
      <c r="VRV372" s="678"/>
      <c r="VRW372" s="678"/>
      <c r="VRX372" s="678"/>
      <c r="VRY372" s="678"/>
      <c r="VRZ372" s="678"/>
      <c r="VSA372" s="678"/>
      <c r="VSB372" s="678"/>
      <c r="VSC372" s="678"/>
      <c r="VSD372" s="678"/>
      <c r="VSE372" s="678"/>
      <c r="VSF372" s="678"/>
      <c r="VSG372" s="678"/>
      <c r="VSH372" s="678"/>
      <c r="VSI372" s="678"/>
      <c r="VSJ372" s="678"/>
      <c r="VSK372" s="678"/>
      <c r="VSL372" s="678"/>
      <c r="VSM372" s="678"/>
      <c r="VSN372" s="678"/>
      <c r="VSO372" s="678"/>
      <c r="VSP372" s="678"/>
      <c r="VSQ372" s="678"/>
      <c r="VSR372" s="678"/>
      <c r="VSS372" s="678"/>
      <c r="VST372" s="678"/>
      <c r="VSU372" s="678"/>
      <c r="VSV372" s="678"/>
      <c r="VSW372" s="678"/>
      <c r="VSX372" s="678"/>
      <c r="VSY372" s="678"/>
      <c r="VSZ372" s="678"/>
      <c r="VTA372" s="678"/>
      <c r="VTB372" s="678"/>
      <c r="VTC372" s="678"/>
      <c r="VTD372" s="678"/>
      <c r="VTE372" s="678"/>
      <c r="VTF372" s="678"/>
      <c r="VTG372" s="678"/>
      <c r="VTH372" s="678"/>
      <c r="VTI372" s="678"/>
      <c r="VTJ372" s="678"/>
      <c r="VTK372" s="678"/>
      <c r="VTL372" s="678"/>
      <c r="VTM372" s="678"/>
      <c r="VTN372" s="678"/>
      <c r="VTO372" s="678"/>
      <c r="VTP372" s="678"/>
      <c r="VTQ372" s="678"/>
      <c r="VTR372" s="678"/>
      <c r="VTS372" s="678"/>
      <c r="VTT372" s="678"/>
      <c r="VTU372" s="678"/>
      <c r="VTV372" s="678"/>
      <c r="VTW372" s="678"/>
      <c r="VTX372" s="678"/>
      <c r="VTY372" s="678"/>
      <c r="VTZ372" s="678"/>
      <c r="VUA372" s="678"/>
      <c r="VUB372" s="678"/>
      <c r="VUC372" s="678"/>
      <c r="VUD372" s="678"/>
      <c r="VUE372" s="678"/>
      <c r="VUF372" s="678"/>
      <c r="VUG372" s="678"/>
      <c r="VUH372" s="678"/>
      <c r="VUI372" s="678"/>
      <c r="VUJ372" s="678"/>
      <c r="VUK372" s="678"/>
      <c r="VUL372" s="678"/>
      <c r="VUM372" s="678"/>
      <c r="VUN372" s="678"/>
      <c r="VUO372" s="678"/>
      <c r="VUP372" s="678"/>
      <c r="VUQ372" s="678"/>
      <c r="VUR372" s="678"/>
      <c r="VUS372" s="678"/>
      <c r="VUT372" s="678"/>
      <c r="VUU372" s="678"/>
      <c r="VUV372" s="678"/>
      <c r="VUW372" s="678"/>
      <c r="VUX372" s="678"/>
      <c r="VUY372" s="678"/>
      <c r="VUZ372" s="678"/>
      <c r="VVA372" s="678"/>
      <c r="VVB372" s="678"/>
      <c r="VVC372" s="678"/>
      <c r="VVD372" s="678"/>
      <c r="VVE372" s="678"/>
      <c r="VVF372" s="678"/>
      <c r="VVG372" s="678"/>
      <c r="VVH372" s="678"/>
      <c r="VVI372" s="678"/>
      <c r="VVJ372" s="678"/>
      <c r="VVK372" s="678"/>
      <c r="VVL372" s="678"/>
      <c r="VVM372" s="678"/>
      <c r="VVN372" s="678"/>
      <c r="VVO372" s="678"/>
      <c r="VVP372" s="678"/>
      <c r="VVQ372" s="678"/>
      <c r="VVR372" s="678"/>
      <c r="VVS372" s="678"/>
      <c r="VVT372" s="678"/>
      <c r="VVU372" s="678"/>
      <c r="VVV372" s="678"/>
      <c r="VVW372" s="678"/>
      <c r="VVX372" s="678"/>
      <c r="VVY372" s="678"/>
      <c r="VVZ372" s="678"/>
      <c r="VWA372" s="678"/>
      <c r="VWB372" s="678"/>
      <c r="VWC372" s="678"/>
      <c r="VWD372" s="678"/>
      <c r="VWE372" s="678"/>
      <c r="VWF372" s="678"/>
      <c r="VWG372" s="678"/>
      <c r="VWH372" s="678"/>
      <c r="VWI372" s="678"/>
      <c r="VWJ372" s="678"/>
      <c r="VWK372" s="678"/>
      <c r="VWL372" s="678"/>
      <c r="VWM372" s="678"/>
      <c r="VWN372" s="678"/>
      <c r="VWO372" s="678"/>
      <c r="VWP372" s="678"/>
      <c r="VWQ372" s="678"/>
      <c r="VWR372" s="678"/>
      <c r="VWS372" s="678"/>
      <c r="VWT372" s="678"/>
      <c r="VWU372" s="678"/>
      <c r="VWV372" s="678"/>
      <c r="VWW372" s="678"/>
      <c r="VWX372" s="678"/>
      <c r="VWY372" s="678"/>
      <c r="VWZ372" s="678"/>
      <c r="VXA372" s="678"/>
      <c r="VXB372" s="678"/>
      <c r="VXC372" s="678"/>
      <c r="VXD372" s="678"/>
      <c r="VXE372" s="678"/>
      <c r="VXF372" s="678"/>
      <c r="VXG372" s="678"/>
      <c r="VXH372" s="678"/>
      <c r="VXI372" s="678"/>
      <c r="VXJ372" s="678"/>
      <c r="VXK372" s="678"/>
      <c r="VXL372" s="678"/>
      <c r="VXM372" s="678"/>
      <c r="VXN372" s="678"/>
      <c r="VXO372" s="678"/>
      <c r="VXP372" s="678"/>
      <c r="VXQ372" s="678"/>
      <c r="VXR372" s="678"/>
      <c r="VXS372" s="678"/>
      <c r="VXT372" s="678"/>
      <c r="VXU372" s="678"/>
      <c r="VXV372" s="678"/>
      <c r="VXW372" s="678"/>
      <c r="VXX372" s="678"/>
      <c r="VXY372" s="678"/>
      <c r="VXZ372" s="678"/>
      <c r="VYA372" s="678"/>
      <c r="VYB372" s="678"/>
      <c r="VYC372" s="678"/>
      <c r="VYD372" s="678"/>
      <c r="VYE372" s="678"/>
      <c r="VYF372" s="678"/>
      <c r="VYG372" s="678"/>
      <c r="VYH372" s="678"/>
      <c r="VYI372" s="678"/>
      <c r="VYJ372" s="678"/>
      <c r="VYK372" s="678"/>
      <c r="VYL372" s="678"/>
      <c r="VYM372" s="678"/>
      <c r="VYN372" s="678"/>
      <c r="VYO372" s="678"/>
      <c r="VYP372" s="678"/>
      <c r="VYQ372" s="678"/>
      <c r="VYR372" s="678"/>
      <c r="VYS372" s="678"/>
      <c r="VYT372" s="678"/>
      <c r="VYU372" s="678"/>
      <c r="VYV372" s="678"/>
      <c r="VYW372" s="678"/>
      <c r="VYX372" s="678"/>
      <c r="VYY372" s="678"/>
      <c r="VYZ372" s="678"/>
      <c r="VZA372" s="678"/>
      <c r="VZB372" s="678"/>
      <c r="VZC372" s="678"/>
      <c r="VZD372" s="678"/>
      <c r="VZE372" s="678"/>
      <c r="VZF372" s="678"/>
      <c r="VZG372" s="678"/>
      <c r="VZH372" s="678"/>
      <c r="VZI372" s="678"/>
      <c r="VZJ372" s="678"/>
      <c r="VZK372" s="678"/>
      <c r="VZL372" s="678"/>
      <c r="VZM372" s="678"/>
      <c r="VZN372" s="678"/>
      <c r="VZO372" s="678"/>
      <c r="VZP372" s="678"/>
      <c r="VZQ372" s="678"/>
      <c r="VZR372" s="678"/>
      <c r="VZS372" s="678"/>
      <c r="VZT372" s="678"/>
      <c r="VZU372" s="678"/>
      <c r="VZV372" s="678"/>
      <c r="VZW372" s="678"/>
      <c r="VZX372" s="678"/>
      <c r="VZY372" s="678"/>
      <c r="VZZ372" s="678"/>
      <c r="WAA372" s="678"/>
      <c r="WAB372" s="678"/>
      <c r="WAC372" s="678"/>
      <c r="WAD372" s="678"/>
      <c r="WAE372" s="678"/>
      <c r="WAF372" s="678"/>
      <c r="WAG372" s="678"/>
      <c r="WAH372" s="678"/>
      <c r="WAI372" s="678"/>
      <c r="WAJ372" s="678"/>
      <c r="WAK372" s="678"/>
      <c r="WAL372" s="678"/>
      <c r="WAM372" s="678"/>
      <c r="WAN372" s="678"/>
      <c r="WAO372" s="678"/>
      <c r="WAP372" s="678"/>
      <c r="WAQ372" s="678"/>
      <c r="WAR372" s="678"/>
      <c r="WAS372" s="678"/>
      <c r="WAT372" s="678"/>
      <c r="WAU372" s="678"/>
      <c r="WAV372" s="678"/>
      <c r="WAW372" s="678"/>
      <c r="WAX372" s="678"/>
      <c r="WAY372" s="678"/>
      <c r="WAZ372" s="678"/>
      <c r="WBA372" s="678"/>
      <c r="WBB372" s="678"/>
      <c r="WBC372" s="678"/>
      <c r="WBD372" s="678"/>
      <c r="WBE372" s="678"/>
      <c r="WBF372" s="678"/>
      <c r="WBG372" s="678"/>
      <c r="WBH372" s="678"/>
      <c r="WBI372" s="678"/>
      <c r="WBJ372" s="678"/>
      <c r="WBK372" s="678"/>
      <c r="WBL372" s="678"/>
      <c r="WBM372" s="678"/>
      <c r="WBN372" s="678"/>
      <c r="WBO372" s="678"/>
      <c r="WBP372" s="678"/>
      <c r="WBQ372" s="678"/>
      <c r="WBR372" s="678"/>
      <c r="WBS372" s="678"/>
      <c r="WBT372" s="678"/>
      <c r="WBU372" s="678"/>
      <c r="WBV372" s="678"/>
      <c r="WBW372" s="678"/>
      <c r="WBX372" s="678"/>
      <c r="WBY372" s="678"/>
      <c r="WBZ372" s="678"/>
      <c r="WCA372" s="678"/>
      <c r="WCB372" s="678"/>
      <c r="WCC372" s="678"/>
      <c r="WCD372" s="678"/>
      <c r="WCE372" s="678"/>
      <c r="WCF372" s="678"/>
      <c r="WCG372" s="678"/>
      <c r="WCH372" s="678"/>
      <c r="WCI372" s="678"/>
      <c r="WCJ372" s="678"/>
      <c r="WCK372" s="678"/>
      <c r="WCL372" s="678"/>
      <c r="WCM372" s="678"/>
      <c r="WCN372" s="678"/>
      <c r="WCO372" s="678"/>
      <c r="WCP372" s="678"/>
      <c r="WCQ372" s="678"/>
      <c r="WCR372" s="678"/>
      <c r="WCS372" s="678"/>
      <c r="WCT372" s="678"/>
      <c r="WCU372" s="678"/>
      <c r="WCV372" s="678"/>
      <c r="WCW372" s="678"/>
      <c r="WCX372" s="678"/>
      <c r="WCY372" s="678"/>
      <c r="WCZ372" s="678"/>
      <c r="WDA372" s="678"/>
      <c r="WDB372" s="678"/>
      <c r="WDC372" s="678"/>
      <c r="WDD372" s="678"/>
      <c r="WDE372" s="678"/>
      <c r="WDF372" s="678"/>
      <c r="WDG372" s="678"/>
      <c r="WDH372" s="678"/>
      <c r="WDI372" s="678"/>
      <c r="WDJ372" s="678"/>
      <c r="WDK372" s="678"/>
      <c r="WDL372" s="678"/>
      <c r="WDM372" s="678"/>
      <c r="WDN372" s="678"/>
      <c r="WDO372" s="678"/>
      <c r="WDP372" s="678"/>
      <c r="WDQ372" s="678"/>
      <c r="WDR372" s="678"/>
      <c r="WDS372" s="678"/>
      <c r="WDT372" s="678"/>
      <c r="WDU372" s="678"/>
      <c r="WDV372" s="678"/>
      <c r="WDW372" s="678"/>
      <c r="WDX372" s="678"/>
      <c r="WDY372" s="678"/>
      <c r="WDZ372" s="678"/>
      <c r="WEA372" s="678"/>
      <c r="WEB372" s="678"/>
      <c r="WEC372" s="678"/>
      <c r="WED372" s="678"/>
      <c r="WEE372" s="678"/>
      <c r="WEF372" s="678"/>
      <c r="WEG372" s="678"/>
      <c r="WEH372" s="678"/>
      <c r="WEI372" s="678"/>
      <c r="WEJ372" s="678"/>
      <c r="WEK372" s="678"/>
      <c r="WEL372" s="678"/>
      <c r="WEM372" s="678"/>
      <c r="WEN372" s="678"/>
      <c r="WEO372" s="678"/>
      <c r="WEP372" s="678"/>
      <c r="WEQ372" s="678"/>
      <c r="WER372" s="678"/>
      <c r="WES372" s="678"/>
      <c r="WET372" s="678"/>
      <c r="WEU372" s="678"/>
      <c r="WEV372" s="678"/>
      <c r="WEW372" s="678"/>
      <c r="WEX372" s="678"/>
      <c r="WEY372" s="678"/>
      <c r="WEZ372" s="678"/>
      <c r="WFA372" s="678"/>
      <c r="WFB372" s="678"/>
      <c r="WFC372" s="678"/>
      <c r="WFD372" s="678"/>
      <c r="WFE372" s="678"/>
      <c r="WFF372" s="678"/>
      <c r="WFG372" s="678"/>
      <c r="WFH372" s="678"/>
      <c r="WFI372" s="678"/>
      <c r="WFJ372" s="678"/>
      <c r="WFK372" s="678"/>
      <c r="WFL372" s="678"/>
      <c r="WFM372" s="678"/>
      <c r="WFN372" s="678"/>
      <c r="WFO372" s="678"/>
      <c r="WFP372" s="678"/>
      <c r="WFQ372" s="678"/>
      <c r="WFR372" s="678"/>
      <c r="WFS372" s="678"/>
      <c r="WFT372" s="678"/>
      <c r="WFU372" s="678"/>
      <c r="WFV372" s="678"/>
      <c r="WFW372" s="678"/>
      <c r="WFX372" s="678"/>
      <c r="WFY372" s="678"/>
      <c r="WFZ372" s="678"/>
      <c r="WGA372" s="678"/>
      <c r="WGB372" s="678"/>
      <c r="WGC372" s="678"/>
      <c r="WGD372" s="678"/>
      <c r="WGE372" s="678"/>
      <c r="WGF372" s="678"/>
      <c r="WGG372" s="678"/>
      <c r="WGH372" s="678"/>
      <c r="WGI372" s="678"/>
      <c r="WGJ372" s="678"/>
      <c r="WGK372" s="678"/>
      <c r="WGL372" s="678"/>
      <c r="WGM372" s="678"/>
      <c r="WGN372" s="678"/>
      <c r="WGO372" s="678"/>
      <c r="WGP372" s="678"/>
      <c r="WGQ372" s="678"/>
      <c r="WGR372" s="678"/>
      <c r="WGS372" s="678"/>
      <c r="WGT372" s="678"/>
      <c r="WGU372" s="678"/>
      <c r="WGV372" s="678"/>
      <c r="WGW372" s="678"/>
      <c r="WGX372" s="678"/>
      <c r="WGY372" s="678"/>
      <c r="WGZ372" s="678"/>
      <c r="WHA372" s="678"/>
      <c r="WHB372" s="678"/>
      <c r="WHC372" s="678"/>
      <c r="WHD372" s="678"/>
      <c r="WHE372" s="678"/>
      <c r="WHF372" s="678"/>
      <c r="WHG372" s="678"/>
      <c r="WHH372" s="678"/>
      <c r="WHI372" s="678"/>
      <c r="WHJ372" s="678"/>
      <c r="WHK372" s="678"/>
      <c r="WHL372" s="678"/>
      <c r="WHM372" s="678"/>
      <c r="WHN372" s="678"/>
      <c r="WHO372" s="678"/>
      <c r="WHP372" s="678"/>
      <c r="WHQ372" s="678"/>
      <c r="WHR372" s="678"/>
      <c r="WHS372" s="678"/>
      <c r="WHT372" s="678"/>
      <c r="WHU372" s="678"/>
      <c r="WHV372" s="678"/>
      <c r="WHW372" s="678"/>
      <c r="WHX372" s="678"/>
      <c r="WHY372" s="678"/>
      <c r="WHZ372" s="678"/>
      <c r="WIA372" s="678"/>
      <c r="WIB372" s="678"/>
      <c r="WIC372" s="678"/>
      <c r="WID372" s="678"/>
      <c r="WIE372" s="678"/>
      <c r="WIF372" s="678"/>
      <c r="WIG372" s="678"/>
      <c r="WIH372" s="678"/>
      <c r="WII372" s="678"/>
      <c r="WIJ372" s="678"/>
      <c r="WIK372" s="678"/>
      <c r="WIL372" s="678"/>
      <c r="WIM372" s="678"/>
      <c r="WIN372" s="678"/>
      <c r="WIO372" s="678"/>
      <c r="WIP372" s="678"/>
      <c r="WIQ372" s="678"/>
      <c r="WIR372" s="678"/>
      <c r="WIS372" s="678"/>
      <c r="WIT372" s="678"/>
      <c r="WIU372" s="678"/>
      <c r="WIV372" s="678"/>
      <c r="WIW372" s="678"/>
      <c r="WIX372" s="678"/>
      <c r="WIY372" s="678"/>
      <c r="WIZ372" s="678"/>
      <c r="WJA372" s="678"/>
      <c r="WJB372" s="678"/>
      <c r="WJC372" s="678"/>
      <c r="WJD372" s="678"/>
      <c r="WJE372" s="678"/>
      <c r="WJF372" s="678"/>
      <c r="WJG372" s="678"/>
      <c r="WJH372" s="678"/>
      <c r="WJI372" s="678"/>
      <c r="WJJ372" s="678"/>
      <c r="WJK372" s="678"/>
      <c r="WJL372" s="678"/>
      <c r="WJM372" s="678"/>
      <c r="WJN372" s="678"/>
      <c r="WJO372" s="678"/>
      <c r="WJP372" s="678"/>
      <c r="WJQ372" s="678"/>
      <c r="WJR372" s="678"/>
      <c r="WJS372" s="678"/>
      <c r="WJT372" s="678"/>
      <c r="WJU372" s="678"/>
      <c r="WJV372" s="678"/>
      <c r="WJW372" s="678"/>
      <c r="WJX372" s="678"/>
      <c r="WJY372" s="678"/>
      <c r="WJZ372" s="678"/>
      <c r="WKA372" s="678"/>
      <c r="WKB372" s="678"/>
      <c r="WKC372" s="678"/>
      <c r="WKD372" s="678"/>
      <c r="WKE372" s="678"/>
      <c r="WKF372" s="678"/>
      <c r="WKG372" s="678"/>
      <c r="WKH372" s="678"/>
      <c r="WKI372" s="678"/>
      <c r="WKJ372" s="678"/>
      <c r="WKK372" s="678"/>
      <c r="WKL372" s="678"/>
      <c r="WKM372" s="678"/>
      <c r="WKN372" s="678"/>
      <c r="WKO372" s="678"/>
      <c r="WKP372" s="678"/>
      <c r="WKQ372" s="678"/>
      <c r="WKR372" s="678"/>
      <c r="WKS372" s="678"/>
      <c r="WKT372" s="678"/>
      <c r="WKU372" s="678"/>
      <c r="WKV372" s="678"/>
      <c r="WKW372" s="678"/>
      <c r="WKX372" s="678"/>
      <c r="WKY372" s="678"/>
      <c r="WKZ372" s="678"/>
      <c r="WLA372" s="678"/>
      <c r="WLB372" s="678"/>
      <c r="WLC372" s="678"/>
      <c r="WLD372" s="678"/>
      <c r="WLE372" s="678"/>
      <c r="WLF372" s="678"/>
      <c r="WLG372" s="678"/>
      <c r="WLH372" s="678"/>
      <c r="WLI372" s="678"/>
      <c r="WLJ372" s="678"/>
      <c r="WLK372" s="678"/>
      <c r="WLL372" s="678"/>
      <c r="WLM372" s="678"/>
      <c r="WLN372" s="678"/>
      <c r="WLO372" s="678"/>
      <c r="WLP372" s="678"/>
      <c r="WLQ372" s="678"/>
      <c r="WLR372" s="678"/>
      <c r="WLS372" s="678"/>
      <c r="WLT372" s="678"/>
      <c r="WLU372" s="678"/>
      <c r="WLV372" s="678"/>
      <c r="WLW372" s="678"/>
      <c r="WLX372" s="678"/>
      <c r="WLY372" s="678"/>
      <c r="WLZ372" s="678"/>
      <c r="WMA372" s="678"/>
      <c r="WMB372" s="678"/>
      <c r="WMC372" s="678"/>
      <c r="WMD372" s="678"/>
      <c r="WME372" s="678"/>
      <c r="WMF372" s="678"/>
      <c r="WMG372" s="678"/>
      <c r="WMH372" s="678"/>
      <c r="WMI372" s="678"/>
      <c r="WMJ372" s="678"/>
      <c r="WMK372" s="678"/>
      <c r="WML372" s="678"/>
      <c r="WMM372" s="678"/>
      <c r="WMN372" s="678"/>
      <c r="WMO372" s="678"/>
      <c r="WMP372" s="678"/>
      <c r="WMQ372" s="678"/>
      <c r="WMR372" s="678"/>
      <c r="WMS372" s="678"/>
      <c r="WMT372" s="678"/>
      <c r="WMU372" s="678"/>
      <c r="WMV372" s="678"/>
      <c r="WMW372" s="678"/>
      <c r="WMX372" s="678"/>
      <c r="WMY372" s="678"/>
      <c r="WMZ372" s="678"/>
      <c r="WNA372" s="678"/>
      <c r="WNB372" s="678"/>
      <c r="WNC372" s="678"/>
      <c r="WND372" s="678"/>
      <c r="WNE372" s="678"/>
      <c r="WNF372" s="678"/>
      <c r="WNG372" s="678"/>
      <c r="WNH372" s="678"/>
      <c r="WNI372" s="678"/>
      <c r="WNJ372" s="678"/>
      <c r="WNK372" s="678"/>
      <c r="WNL372" s="678"/>
      <c r="WNM372" s="678"/>
      <c r="WNN372" s="678"/>
      <c r="WNO372" s="678"/>
      <c r="WNP372" s="678"/>
      <c r="WNQ372" s="678"/>
      <c r="WNR372" s="678"/>
      <c r="WNS372" s="678"/>
      <c r="WNT372" s="678"/>
      <c r="WNU372" s="678"/>
      <c r="WNV372" s="678"/>
      <c r="WNW372" s="678"/>
      <c r="WNX372" s="678"/>
      <c r="WNY372" s="678"/>
      <c r="WNZ372" s="678"/>
      <c r="WOA372" s="678"/>
      <c r="WOB372" s="678"/>
      <c r="WOC372" s="678"/>
      <c r="WOD372" s="678"/>
      <c r="WOE372" s="678"/>
      <c r="WOF372" s="678"/>
      <c r="WOG372" s="678"/>
      <c r="WOH372" s="678"/>
      <c r="WOI372" s="678"/>
      <c r="WOJ372" s="678"/>
      <c r="WOK372" s="678"/>
      <c r="WOL372" s="678"/>
      <c r="WOM372" s="678"/>
      <c r="WON372" s="678"/>
      <c r="WOO372" s="678"/>
      <c r="WOP372" s="678"/>
      <c r="WOQ372" s="678"/>
      <c r="WOR372" s="678"/>
      <c r="WOS372" s="678"/>
      <c r="WOT372" s="678"/>
      <c r="WOU372" s="678"/>
      <c r="WOV372" s="678"/>
      <c r="WOW372" s="678"/>
      <c r="WOX372" s="678"/>
      <c r="WOY372" s="678"/>
      <c r="WOZ372" s="678"/>
      <c r="WPA372" s="678"/>
      <c r="WPB372" s="678"/>
      <c r="WPC372" s="678"/>
      <c r="WPD372" s="678"/>
      <c r="WPE372" s="678"/>
      <c r="WPF372" s="678"/>
      <c r="WPG372" s="678"/>
      <c r="WPH372" s="678"/>
      <c r="WPI372" s="678"/>
      <c r="WPJ372" s="678"/>
      <c r="WPK372" s="678"/>
      <c r="WPL372" s="678"/>
      <c r="WPM372" s="678"/>
      <c r="WPN372" s="678"/>
      <c r="WPO372" s="678"/>
      <c r="WPP372" s="678"/>
      <c r="WPQ372" s="678"/>
      <c r="WPR372" s="678"/>
      <c r="WPS372" s="678"/>
      <c r="WPT372" s="678"/>
      <c r="WPU372" s="678"/>
      <c r="WPV372" s="678"/>
      <c r="WPW372" s="678"/>
      <c r="WPX372" s="678"/>
      <c r="WPY372" s="678"/>
      <c r="WPZ372" s="678"/>
      <c r="WQA372" s="678"/>
      <c r="WQB372" s="678"/>
      <c r="WQC372" s="678"/>
      <c r="WQD372" s="678"/>
      <c r="WQE372" s="678"/>
      <c r="WQF372" s="678"/>
      <c r="WQG372" s="678"/>
      <c r="WQH372" s="678"/>
      <c r="WQI372" s="678"/>
      <c r="WQJ372" s="678"/>
      <c r="WQK372" s="678"/>
      <c r="WQL372" s="678"/>
      <c r="WQM372" s="678"/>
      <c r="WQN372" s="678"/>
      <c r="WQO372" s="678"/>
      <c r="WQP372" s="678"/>
      <c r="WQQ372" s="678"/>
      <c r="WQR372" s="678"/>
      <c r="WQS372" s="678"/>
      <c r="WQT372" s="678"/>
      <c r="WQU372" s="678"/>
      <c r="WQV372" s="678"/>
      <c r="WQW372" s="678"/>
      <c r="WQX372" s="678"/>
      <c r="WQY372" s="678"/>
      <c r="WQZ372" s="678"/>
      <c r="WRA372" s="678"/>
      <c r="WRB372" s="678"/>
      <c r="WRC372" s="678"/>
      <c r="WRD372" s="678"/>
      <c r="WRE372" s="678"/>
      <c r="WRF372" s="678"/>
      <c r="WRG372" s="678"/>
      <c r="WRH372" s="678"/>
      <c r="WRI372" s="678"/>
      <c r="WRJ372" s="678"/>
      <c r="WRK372" s="678"/>
      <c r="WRL372" s="678"/>
      <c r="WRM372" s="678"/>
      <c r="WRN372" s="678"/>
      <c r="WRO372" s="678"/>
      <c r="WRP372" s="678"/>
      <c r="WRQ372" s="678"/>
      <c r="WRR372" s="678"/>
      <c r="WRS372" s="678"/>
      <c r="WRT372" s="678"/>
      <c r="WRU372" s="678"/>
      <c r="WRV372" s="678"/>
      <c r="WRW372" s="678"/>
      <c r="WRX372" s="678"/>
      <c r="WRY372" s="678"/>
      <c r="WRZ372" s="678"/>
      <c r="WSA372" s="678"/>
      <c r="WSB372" s="678"/>
      <c r="WSC372" s="678"/>
      <c r="WSD372" s="678"/>
      <c r="WSE372" s="678"/>
      <c r="WSF372" s="678"/>
      <c r="WSG372" s="678"/>
      <c r="WSH372" s="678"/>
      <c r="WSI372" s="678"/>
      <c r="WSJ372" s="678"/>
      <c r="WSK372" s="678"/>
      <c r="WSL372" s="678"/>
      <c r="WSM372" s="678"/>
      <c r="WSN372" s="678"/>
      <c r="WSO372" s="678"/>
      <c r="WSP372" s="678"/>
      <c r="WSQ372" s="678"/>
      <c r="WSR372" s="678"/>
      <c r="WSS372" s="678"/>
      <c r="WST372" s="678"/>
      <c r="WSU372" s="678"/>
      <c r="WSV372" s="678"/>
      <c r="WSW372" s="678"/>
      <c r="WSX372" s="678"/>
      <c r="WSY372" s="678"/>
      <c r="WSZ372" s="678"/>
      <c r="WTA372" s="678"/>
      <c r="WTB372" s="678"/>
      <c r="WTC372" s="678"/>
      <c r="WTD372" s="678"/>
      <c r="WTE372" s="678"/>
      <c r="WTF372" s="678"/>
      <c r="WTG372" s="678"/>
      <c r="WTH372" s="678"/>
      <c r="WTI372" s="678"/>
      <c r="WTJ372" s="678"/>
      <c r="WTK372" s="678"/>
      <c r="WTL372" s="678"/>
      <c r="WTM372" s="678"/>
      <c r="WTN372" s="678"/>
      <c r="WTO372" s="678"/>
      <c r="WTP372" s="678"/>
      <c r="WTQ372" s="678"/>
      <c r="WTR372" s="678"/>
      <c r="WTS372" s="678"/>
      <c r="WTT372" s="678"/>
      <c r="WTU372" s="678"/>
      <c r="WTV372" s="678"/>
      <c r="WTW372" s="678"/>
      <c r="WTX372" s="678"/>
      <c r="WTY372" s="678"/>
      <c r="WTZ372" s="678"/>
      <c r="WUA372" s="678"/>
      <c r="WUB372" s="678"/>
      <c r="WUC372" s="678"/>
      <c r="WUD372" s="678"/>
      <c r="WUE372" s="678"/>
      <c r="WUF372" s="678"/>
      <c r="WUG372" s="678"/>
      <c r="WUH372" s="678"/>
      <c r="WUI372" s="678"/>
      <c r="WUJ372" s="678"/>
      <c r="WUK372" s="678"/>
      <c r="WUL372" s="678"/>
      <c r="WUM372" s="678"/>
      <c r="WUN372" s="678"/>
      <c r="WUO372" s="678"/>
      <c r="WUP372" s="678"/>
      <c r="WUQ372" s="678"/>
      <c r="WUR372" s="678"/>
      <c r="WUS372" s="678"/>
      <c r="WUT372" s="678"/>
      <c r="WUU372" s="678"/>
      <c r="WUV372" s="678"/>
      <c r="WUW372" s="678"/>
      <c r="WUX372" s="678"/>
      <c r="WUY372" s="678"/>
      <c r="WUZ372" s="678"/>
      <c r="WVA372" s="678"/>
      <c r="WVB372" s="678"/>
      <c r="WVC372" s="678"/>
      <c r="WVD372" s="678"/>
      <c r="WVE372" s="678"/>
      <c r="WVF372" s="678"/>
      <c r="WVG372" s="678"/>
      <c r="WVH372" s="678"/>
      <c r="WVI372" s="678"/>
      <c r="WVJ372" s="678"/>
      <c r="WVK372" s="678"/>
      <c r="WVL372" s="678"/>
      <c r="WVM372" s="678"/>
      <c r="WVN372" s="678"/>
      <c r="WVO372" s="678"/>
      <c r="WVP372" s="678"/>
      <c r="WVQ372" s="678"/>
      <c r="WVR372" s="678"/>
      <c r="WVS372" s="678"/>
      <c r="WVT372" s="678"/>
      <c r="WVU372" s="678"/>
      <c r="WVV372" s="678"/>
      <c r="WVW372" s="678"/>
      <c r="WVX372" s="678"/>
      <c r="WVY372" s="678"/>
      <c r="WVZ372" s="678"/>
      <c r="WWA372" s="678"/>
      <c r="WWB372" s="678"/>
      <c r="WWC372" s="678"/>
      <c r="WWD372" s="678"/>
      <c r="WWE372" s="678"/>
      <c r="WWF372" s="678"/>
      <c r="WWG372" s="678"/>
      <c r="WWH372" s="678"/>
      <c r="WWI372" s="678"/>
      <c r="WWJ372" s="678"/>
      <c r="WWK372" s="678"/>
      <c r="WWL372" s="678"/>
      <c r="WWM372" s="678"/>
      <c r="WWN372" s="678"/>
      <c r="WWO372" s="678"/>
      <c r="WWP372" s="678"/>
      <c r="WWQ372" s="678"/>
      <c r="WWR372" s="678"/>
      <c r="WWS372" s="678"/>
      <c r="WWT372" s="678"/>
      <c r="WWU372" s="678"/>
      <c r="WWV372" s="678"/>
      <c r="WWW372" s="678"/>
      <c r="WWX372" s="678"/>
      <c r="WWY372" s="678"/>
      <c r="WWZ372" s="678"/>
      <c r="WXA372" s="678"/>
      <c r="WXB372" s="678"/>
      <c r="WXC372" s="678"/>
      <c r="WXD372" s="678"/>
      <c r="WXE372" s="678"/>
      <c r="WXF372" s="678"/>
      <c r="WXG372" s="678"/>
      <c r="WXH372" s="678"/>
      <c r="WXI372" s="678"/>
      <c r="WXJ372" s="678"/>
      <c r="WXK372" s="678"/>
      <c r="WXL372" s="678"/>
      <c r="WXM372" s="678"/>
      <c r="WXN372" s="678"/>
      <c r="WXO372" s="678"/>
      <c r="WXP372" s="678"/>
      <c r="WXQ372" s="678"/>
      <c r="WXR372" s="678"/>
      <c r="WXS372" s="678"/>
      <c r="WXT372" s="678"/>
      <c r="WXU372" s="678"/>
      <c r="WXV372" s="678"/>
      <c r="WXW372" s="678"/>
      <c r="WXX372" s="678"/>
      <c r="WXY372" s="678"/>
      <c r="WXZ372" s="678"/>
      <c r="WYA372" s="678"/>
      <c r="WYB372" s="678"/>
      <c r="WYC372" s="678"/>
      <c r="WYD372" s="678"/>
      <c r="WYE372" s="678"/>
      <c r="WYF372" s="678"/>
      <c r="WYG372" s="678"/>
      <c r="WYH372" s="678"/>
      <c r="WYI372" s="678"/>
      <c r="WYJ372" s="678"/>
      <c r="WYK372" s="678"/>
      <c r="WYL372" s="678"/>
      <c r="WYM372" s="678"/>
      <c r="WYN372" s="678"/>
      <c r="WYO372" s="678"/>
      <c r="WYP372" s="678"/>
      <c r="WYQ372" s="678"/>
      <c r="WYR372" s="678"/>
      <c r="WYS372" s="678"/>
      <c r="WYT372" s="678"/>
      <c r="WYU372" s="678"/>
      <c r="WYV372" s="678"/>
      <c r="WYW372" s="678"/>
      <c r="WYX372" s="678"/>
      <c r="WYY372" s="678"/>
      <c r="WYZ372" s="678"/>
      <c r="WZA372" s="678"/>
      <c r="WZB372" s="678"/>
      <c r="WZC372" s="678"/>
      <c r="WZD372" s="678"/>
      <c r="WZE372" s="678"/>
      <c r="WZF372" s="678"/>
      <c r="WZG372" s="678"/>
      <c r="WZH372" s="678"/>
      <c r="WZI372" s="678"/>
      <c r="WZJ372" s="678"/>
      <c r="WZK372" s="678"/>
      <c r="WZL372" s="678"/>
      <c r="WZM372" s="678"/>
      <c r="WZN372" s="678"/>
      <c r="WZO372" s="678"/>
      <c r="WZP372" s="678"/>
      <c r="WZQ372" s="678"/>
      <c r="WZR372" s="678"/>
      <c r="WZS372" s="678"/>
      <c r="WZT372" s="678"/>
      <c r="WZU372" s="678"/>
      <c r="WZV372" s="678"/>
      <c r="WZW372" s="678"/>
      <c r="WZX372" s="678"/>
      <c r="WZY372" s="678"/>
      <c r="WZZ372" s="678"/>
      <c r="XAA372" s="678"/>
      <c r="XAB372" s="678"/>
      <c r="XAC372" s="678"/>
      <c r="XAD372" s="678"/>
      <c r="XAE372" s="678"/>
      <c r="XAF372" s="678"/>
      <c r="XAG372" s="678"/>
      <c r="XAH372" s="678"/>
      <c r="XAI372" s="678"/>
      <c r="XAJ372" s="678"/>
      <c r="XAK372" s="678"/>
      <c r="XAL372" s="678"/>
      <c r="XAM372" s="678"/>
      <c r="XAN372" s="678"/>
      <c r="XAO372" s="678"/>
      <c r="XAP372" s="678"/>
      <c r="XAQ372" s="678"/>
      <c r="XAR372" s="678"/>
      <c r="XAS372" s="678"/>
      <c r="XAT372" s="678"/>
      <c r="XAU372" s="678"/>
      <c r="XAV372" s="678"/>
      <c r="XAW372" s="678"/>
      <c r="XAX372" s="678"/>
      <c r="XAY372" s="678"/>
      <c r="XAZ372" s="678"/>
      <c r="XBA372" s="678"/>
      <c r="XBB372" s="678"/>
      <c r="XBC372" s="678"/>
      <c r="XBD372" s="678"/>
      <c r="XBE372" s="678"/>
      <c r="XBF372" s="678"/>
      <c r="XBG372" s="678"/>
      <c r="XBH372" s="678"/>
      <c r="XBI372" s="678"/>
      <c r="XBJ372" s="678"/>
      <c r="XBK372" s="678"/>
      <c r="XBL372" s="678"/>
      <c r="XBM372" s="678"/>
      <c r="XBN372" s="678"/>
      <c r="XBO372" s="678"/>
      <c r="XBP372" s="678"/>
      <c r="XBQ372" s="678"/>
      <c r="XBR372" s="678"/>
      <c r="XBS372" s="678"/>
      <c r="XBT372" s="678"/>
      <c r="XBU372" s="678"/>
      <c r="XBV372" s="678"/>
      <c r="XBW372" s="678"/>
      <c r="XBX372" s="678"/>
      <c r="XBY372" s="678"/>
      <c r="XBZ372" s="678"/>
      <c r="XCA372" s="678"/>
      <c r="XCB372" s="678"/>
      <c r="XCC372" s="678"/>
      <c r="XCD372" s="678"/>
      <c r="XCE372" s="678"/>
      <c r="XCF372" s="678"/>
      <c r="XCG372" s="678"/>
      <c r="XCH372" s="678"/>
      <c r="XCI372" s="678"/>
      <c r="XCJ372" s="678"/>
      <c r="XCK372" s="678"/>
      <c r="XCL372" s="678"/>
      <c r="XCM372" s="678"/>
      <c r="XCN372" s="678"/>
      <c r="XCO372" s="678"/>
      <c r="XCP372" s="678"/>
      <c r="XCQ372" s="678"/>
      <c r="XCR372" s="678"/>
      <c r="XCS372" s="678"/>
      <c r="XCT372" s="678"/>
      <c r="XCU372" s="678"/>
      <c r="XCV372" s="678"/>
      <c r="XCW372" s="678"/>
      <c r="XCX372" s="678"/>
      <c r="XCY372" s="678"/>
      <c r="XCZ372" s="678"/>
      <c r="XDA372" s="678"/>
      <c r="XDB372" s="678"/>
      <c r="XDC372" s="678"/>
      <c r="XDD372" s="678"/>
      <c r="XDE372" s="678"/>
      <c r="XDF372" s="678"/>
      <c r="XDG372" s="678"/>
      <c r="XDH372" s="678"/>
      <c r="XDI372" s="678"/>
      <c r="XDJ372" s="678"/>
      <c r="XDK372" s="678"/>
      <c r="XDL372" s="678"/>
      <c r="XDM372" s="678"/>
      <c r="XDN372" s="678"/>
      <c r="XDO372" s="678"/>
      <c r="XDP372" s="678"/>
      <c r="XDQ372" s="678"/>
      <c r="XDR372" s="678"/>
      <c r="XDS372" s="678"/>
      <c r="XDT372" s="678"/>
      <c r="XDU372" s="678"/>
      <c r="XDV372" s="678"/>
      <c r="XDW372" s="678"/>
      <c r="XDX372" s="678"/>
      <c r="XDY372" s="678"/>
      <c r="XDZ372" s="678"/>
      <c r="XEA372" s="678"/>
      <c r="XEB372" s="678"/>
      <c r="XEC372" s="678"/>
      <c r="XED372" s="678"/>
      <c r="XEE372" s="678"/>
      <c r="XEF372" s="678"/>
      <c r="XEG372" s="678"/>
      <c r="XEH372" s="678"/>
      <c r="XEI372" s="678"/>
      <c r="XEJ372" s="678"/>
      <c r="XEK372" s="678"/>
    </row>
    <row r="373" spans="1:16365" ht="34.15" customHeight="1">
      <c r="A373" s="677" t="s">
        <v>6936</v>
      </c>
      <c r="B373" s="677" t="s">
        <v>4803</v>
      </c>
      <c r="C373" s="680" t="s">
        <v>4804</v>
      </c>
      <c r="D373" s="677" t="s">
        <v>4602</v>
      </c>
      <c r="E373" s="681" t="s">
        <v>4808</v>
      </c>
      <c r="F373" s="677" t="s">
        <v>6937</v>
      </c>
      <c r="G373" s="677" t="s">
        <v>6938</v>
      </c>
      <c r="H373" s="678" t="s">
        <v>6939</v>
      </c>
      <c r="I373" s="678" t="s">
        <v>3434</v>
      </c>
      <c r="J373" s="682">
        <v>0</v>
      </c>
      <c r="K373" s="682">
        <v>1</v>
      </c>
      <c r="L373" s="682">
        <v>0.1</v>
      </c>
      <c r="M373" s="682">
        <v>0.2</v>
      </c>
      <c r="N373" s="682">
        <v>0.4</v>
      </c>
      <c r="O373" s="682">
        <v>0.6</v>
      </c>
      <c r="P373" s="682">
        <v>0.8</v>
      </c>
      <c r="Q373" s="682">
        <v>1</v>
      </c>
      <c r="R373" s="678" t="s">
        <v>6940</v>
      </c>
      <c r="S373" s="677" t="s">
        <v>3435</v>
      </c>
      <c r="T373" s="677" t="s">
        <v>6944</v>
      </c>
      <c r="U373" s="677" t="s">
        <v>4724</v>
      </c>
      <c r="V373" s="677" t="s">
        <v>4656</v>
      </c>
      <c r="W373" s="679" t="s">
        <v>6941</v>
      </c>
      <c r="X373" s="679"/>
      <c r="Y373" s="679"/>
      <c r="Z373" s="679"/>
      <c r="AA373" s="678"/>
      <c r="AB373" s="678"/>
      <c r="AC373" s="678"/>
      <c r="AD373" s="678"/>
      <c r="AE373" s="678"/>
      <c r="AF373" s="678"/>
      <c r="AG373" s="678"/>
      <c r="AH373" s="678"/>
      <c r="AI373" s="678"/>
      <c r="AJ373" s="678"/>
      <c r="AK373" s="678"/>
      <c r="AL373" s="678"/>
      <c r="AM373" s="678"/>
      <c r="AN373" s="678"/>
      <c r="AO373" s="678"/>
      <c r="AP373" s="678"/>
      <c r="AQ373" s="678"/>
      <c r="AR373" s="678"/>
      <c r="AS373" s="678"/>
      <c r="AT373" s="678"/>
      <c r="AU373" s="678"/>
      <c r="AV373" s="678"/>
      <c r="AW373" s="678"/>
      <c r="AX373" s="678"/>
      <c r="AY373" s="678"/>
      <c r="AZ373" s="678"/>
      <c r="BA373" s="678"/>
      <c r="BB373" s="678"/>
      <c r="BC373" s="678"/>
      <c r="BD373" s="678"/>
      <c r="BE373" s="678"/>
      <c r="BF373" s="678"/>
      <c r="BG373" s="678"/>
      <c r="BH373" s="678"/>
      <c r="BI373" s="678"/>
      <c r="BJ373" s="678"/>
      <c r="BK373" s="678"/>
      <c r="BL373" s="678"/>
      <c r="BM373" s="678"/>
      <c r="BN373" s="678"/>
      <c r="BO373" s="678"/>
      <c r="BP373" s="678"/>
      <c r="BQ373" s="678"/>
      <c r="BR373" s="678"/>
      <c r="BS373" s="678"/>
      <c r="BT373" s="678"/>
      <c r="BU373" s="678"/>
      <c r="BV373" s="678"/>
      <c r="BW373" s="678"/>
      <c r="BX373" s="678"/>
      <c r="BY373" s="678"/>
      <c r="BZ373" s="678"/>
      <c r="CA373" s="678"/>
      <c r="CB373" s="678"/>
      <c r="CC373" s="678"/>
      <c r="CD373" s="678"/>
      <c r="CE373" s="678"/>
      <c r="CF373" s="678"/>
      <c r="CG373" s="678"/>
      <c r="CH373" s="678"/>
      <c r="CI373" s="678"/>
      <c r="CJ373" s="678"/>
      <c r="CK373" s="678"/>
      <c r="CL373" s="678"/>
      <c r="CM373" s="678"/>
      <c r="CN373" s="678"/>
      <c r="CO373" s="678"/>
      <c r="CP373" s="678"/>
      <c r="CQ373" s="678"/>
      <c r="CR373" s="678"/>
      <c r="CS373" s="678"/>
      <c r="CT373" s="678"/>
      <c r="CU373" s="678"/>
      <c r="CV373" s="678"/>
      <c r="CW373" s="678"/>
      <c r="CX373" s="678"/>
      <c r="CY373" s="678"/>
      <c r="CZ373" s="678"/>
      <c r="DA373" s="678"/>
      <c r="DB373" s="678"/>
      <c r="DC373" s="678"/>
      <c r="DD373" s="678"/>
      <c r="DE373" s="678"/>
      <c r="DF373" s="678"/>
      <c r="DG373" s="678"/>
      <c r="DH373" s="678"/>
      <c r="DI373" s="678"/>
      <c r="DJ373" s="678"/>
      <c r="DK373" s="678"/>
      <c r="DL373" s="678"/>
      <c r="DM373" s="678"/>
      <c r="DN373" s="678"/>
      <c r="DO373" s="678"/>
      <c r="DP373" s="678"/>
      <c r="DQ373" s="678"/>
      <c r="DR373" s="678"/>
      <c r="DS373" s="678"/>
      <c r="DT373" s="678"/>
      <c r="DU373" s="678"/>
      <c r="DV373" s="678"/>
      <c r="DW373" s="678"/>
      <c r="DX373" s="678"/>
      <c r="DY373" s="678"/>
      <c r="DZ373" s="678"/>
      <c r="EA373" s="678"/>
      <c r="EB373" s="678"/>
      <c r="EC373" s="678"/>
      <c r="ED373" s="678"/>
      <c r="EE373" s="678"/>
      <c r="EF373" s="678"/>
      <c r="EG373" s="678"/>
      <c r="EH373" s="678"/>
      <c r="EI373" s="678"/>
      <c r="EJ373" s="678"/>
      <c r="EK373" s="678"/>
      <c r="EL373" s="678"/>
      <c r="EM373" s="678"/>
      <c r="EN373" s="678"/>
      <c r="EO373" s="678"/>
      <c r="EP373" s="678"/>
      <c r="EQ373" s="678"/>
      <c r="ER373" s="678"/>
      <c r="ES373" s="678"/>
      <c r="ET373" s="678"/>
      <c r="EU373" s="678"/>
      <c r="EV373" s="678"/>
      <c r="EW373" s="678"/>
      <c r="EX373" s="678"/>
      <c r="EY373" s="678"/>
      <c r="EZ373" s="678"/>
      <c r="FA373" s="678"/>
      <c r="FB373" s="678"/>
      <c r="FC373" s="678"/>
      <c r="FD373" s="678"/>
      <c r="FE373" s="678"/>
      <c r="FF373" s="678"/>
      <c r="FG373" s="678"/>
      <c r="FH373" s="678"/>
      <c r="FI373" s="678"/>
      <c r="FJ373" s="678"/>
      <c r="FK373" s="678"/>
      <c r="FL373" s="678"/>
      <c r="FM373" s="678"/>
      <c r="FN373" s="678"/>
      <c r="FO373" s="678"/>
      <c r="FP373" s="678"/>
      <c r="FQ373" s="678"/>
      <c r="FR373" s="678"/>
      <c r="FS373" s="678"/>
      <c r="FT373" s="678"/>
      <c r="FU373" s="678"/>
      <c r="FV373" s="678"/>
      <c r="FW373" s="678"/>
      <c r="FX373" s="678"/>
      <c r="FY373" s="678"/>
      <c r="FZ373" s="678"/>
      <c r="GA373" s="678"/>
      <c r="GB373" s="678"/>
      <c r="GC373" s="678"/>
      <c r="GD373" s="678"/>
      <c r="GE373" s="678"/>
      <c r="GF373" s="678"/>
      <c r="GG373" s="678"/>
      <c r="GH373" s="678"/>
      <c r="GI373" s="678"/>
      <c r="GJ373" s="678"/>
      <c r="GK373" s="678"/>
      <c r="GL373" s="678"/>
      <c r="GM373" s="678"/>
      <c r="GN373" s="678"/>
      <c r="GO373" s="678"/>
      <c r="GP373" s="678"/>
      <c r="GQ373" s="678"/>
      <c r="GR373" s="678"/>
      <c r="GS373" s="678"/>
      <c r="GT373" s="678"/>
      <c r="GU373" s="678"/>
      <c r="GV373" s="678"/>
      <c r="GW373" s="678"/>
      <c r="GX373" s="678"/>
      <c r="GY373" s="678"/>
      <c r="GZ373" s="678"/>
      <c r="HA373" s="678"/>
      <c r="HB373" s="678"/>
      <c r="HC373" s="678"/>
      <c r="HD373" s="678"/>
      <c r="HE373" s="678"/>
      <c r="HF373" s="678"/>
      <c r="HG373" s="678"/>
      <c r="HH373" s="678"/>
      <c r="HI373" s="678"/>
      <c r="HJ373" s="678"/>
      <c r="HK373" s="678"/>
      <c r="HL373" s="678"/>
      <c r="HM373" s="678"/>
      <c r="HN373" s="678"/>
      <c r="HO373" s="678"/>
      <c r="HP373" s="678"/>
      <c r="HQ373" s="678"/>
      <c r="HR373" s="678"/>
      <c r="HS373" s="678"/>
      <c r="HT373" s="678"/>
      <c r="HU373" s="678"/>
      <c r="HV373" s="678"/>
      <c r="HW373" s="678"/>
      <c r="HX373" s="678"/>
      <c r="HY373" s="678"/>
      <c r="HZ373" s="678"/>
      <c r="IA373" s="678"/>
      <c r="IB373" s="678"/>
      <c r="IC373" s="678"/>
      <c r="ID373" s="678"/>
      <c r="IE373" s="678"/>
      <c r="IF373" s="678"/>
      <c r="IG373" s="678"/>
      <c r="IH373" s="678"/>
      <c r="II373" s="678"/>
      <c r="IJ373" s="678"/>
      <c r="IK373" s="678"/>
      <c r="IL373" s="678"/>
      <c r="IM373" s="678"/>
      <c r="IN373" s="678"/>
      <c r="IO373" s="678"/>
      <c r="IP373" s="678"/>
      <c r="IQ373" s="678"/>
      <c r="IR373" s="678"/>
      <c r="IS373" s="678"/>
      <c r="IT373" s="678"/>
      <c r="IU373" s="678"/>
      <c r="IV373" s="678"/>
      <c r="IW373" s="678"/>
      <c r="IX373" s="678"/>
      <c r="IY373" s="678"/>
      <c r="IZ373" s="678"/>
      <c r="JA373" s="678"/>
      <c r="JB373" s="678"/>
      <c r="JC373" s="678"/>
      <c r="JD373" s="678"/>
      <c r="JE373" s="678"/>
      <c r="JF373" s="678"/>
      <c r="JG373" s="678"/>
      <c r="JH373" s="678"/>
      <c r="JI373" s="678"/>
      <c r="JJ373" s="678"/>
      <c r="JK373" s="678"/>
      <c r="JL373" s="678"/>
      <c r="JM373" s="678"/>
      <c r="JN373" s="678"/>
      <c r="JO373" s="678"/>
      <c r="JP373" s="678"/>
      <c r="JQ373" s="678"/>
      <c r="JR373" s="678"/>
      <c r="JS373" s="678"/>
      <c r="JT373" s="678"/>
      <c r="JU373" s="678"/>
      <c r="JV373" s="678"/>
      <c r="JW373" s="678"/>
      <c r="JX373" s="678"/>
      <c r="JY373" s="678"/>
      <c r="JZ373" s="678"/>
      <c r="KA373" s="678"/>
      <c r="KB373" s="678"/>
      <c r="KC373" s="678"/>
      <c r="KD373" s="678"/>
      <c r="KE373" s="678"/>
      <c r="KF373" s="678"/>
      <c r="KG373" s="678"/>
      <c r="KH373" s="678"/>
      <c r="KI373" s="678"/>
      <c r="KJ373" s="678"/>
      <c r="KK373" s="678"/>
      <c r="KL373" s="678"/>
      <c r="KM373" s="678"/>
      <c r="KN373" s="678"/>
      <c r="KO373" s="678"/>
      <c r="KP373" s="678"/>
      <c r="KQ373" s="678"/>
      <c r="KR373" s="678"/>
      <c r="KS373" s="678"/>
      <c r="KT373" s="678"/>
      <c r="KU373" s="678"/>
      <c r="KV373" s="678"/>
      <c r="KW373" s="678"/>
      <c r="KX373" s="678"/>
      <c r="KY373" s="678"/>
      <c r="KZ373" s="678"/>
      <c r="LA373" s="678"/>
      <c r="LB373" s="678"/>
      <c r="LC373" s="678"/>
      <c r="LD373" s="678"/>
      <c r="LE373" s="678"/>
      <c r="LF373" s="678"/>
      <c r="LG373" s="678"/>
      <c r="LH373" s="678"/>
      <c r="LI373" s="678"/>
      <c r="LJ373" s="678"/>
      <c r="LK373" s="678"/>
      <c r="LL373" s="678"/>
      <c r="LM373" s="678"/>
      <c r="LN373" s="678"/>
      <c r="LO373" s="678"/>
      <c r="LP373" s="678"/>
      <c r="LQ373" s="678"/>
      <c r="LR373" s="678"/>
      <c r="LS373" s="678"/>
      <c r="LT373" s="678"/>
      <c r="LU373" s="678"/>
      <c r="LV373" s="678"/>
      <c r="LW373" s="678"/>
      <c r="LX373" s="678"/>
      <c r="LY373" s="678"/>
      <c r="LZ373" s="678"/>
      <c r="MA373" s="678"/>
      <c r="MB373" s="678"/>
      <c r="MC373" s="678"/>
      <c r="MD373" s="678"/>
      <c r="ME373" s="678"/>
      <c r="MF373" s="678"/>
      <c r="MG373" s="678"/>
      <c r="MH373" s="678"/>
      <c r="MI373" s="678"/>
      <c r="MJ373" s="678"/>
      <c r="MK373" s="678"/>
      <c r="ML373" s="678"/>
      <c r="MM373" s="678"/>
      <c r="MN373" s="678"/>
      <c r="MO373" s="678"/>
      <c r="MP373" s="678"/>
      <c r="MQ373" s="678"/>
      <c r="MR373" s="678"/>
      <c r="MS373" s="678"/>
      <c r="MT373" s="678"/>
      <c r="MU373" s="678"/>
      <c r="MV373" s="678"/>
      <c r="MW373" s="678"/>
      <c r="MX373" s="678"/>
      <c r="MY373" s="678"/>
      <c r="MZ373" s="678"/>
      <c r="NA373" s="678"/>
      <c r="NB373" s="678"/>
      <c r="NC373" s="678"/>
      <c r="ND373" s="678"/>
      <c r="NE373" s="678"/>
      <c r="NF373" s="678"/>
      <c r="NG373" s="678"/>
      <c r="NH373" s="678"/>
      <c r="NI373" s="678"/>
      <c r="NJ373" s="678"/>
      <c r="NK373" s="678"/>
      <c r="NL373" s="678"/>
      <c r="NM373" s="678"/>
      <c r="NN373" s="678"/>
      <c r="NO373" s="678"/>
      <c r="NP373" s="678"/>
      <c r="NQ373" s="678"/>
      <c r="NR373" s="678"/>
      <c r="NS373" s="678"/>
      <c r="NT373" s="678"/>
      <c r="NU373" s="678"/>
      <c r="NV373" s="678"/>
      <c r="NW373" s="678"/>
      <c r="NX373" s="678"/>
      <c r="NY373" s="678"/>
      <c r="NZ373" s="678"/>
      <c r="OA373" s="678"/>
      <c r="OB373" s="678"/>
      <c r="OC373" s="678"/>
      <c r="OD373" s="678"/>
      <c r="OE373" s="678"/>
      <c r="OF373" s="678"/>
      <c r="OG373" s="678"/>
      <c r="OH373" s="678"/>
      <c r="OI373" s="678"/>
      <c r="OJ373" s="678"/>
      <c r="OK373" s="678"/>
      <c r="OL373" s="678"/>
      <c r="OM373" s="678"/>
      <c r="ON373" s="678"/>
      <c r="OO373" s="678"/>
      <c r="OP373" s="678"/>
      <c r="OQ373" s="678"/>
      <c r="OR373" s="678"/>
      <c r="OS373" s="678"/>
      <c r="OT373" s="678"/>
      <c r="OU373" s="678"/>
      <c r="OV373" s="678"/>
      <c r="OW373" s="678"/>
      <c r="OX373" s="678"/>
      <c r="OY373" s="678"/>
      <c r="OZ373" s="678"/>
      <c r="PA373" s="678"/>
      <c r="PB373" s="678"/>
      <c r="PC373" s="678"/>
      <c r="PD373" s="678"/>
      <c r="PE373" s="678"/>
      <c r="PF373" s="678"/>
      <c r="PG373" s="678"/>
      <c r="PH373" s="678"/>
      <c r="PI373" s="678"/>
      <c r="PJ373" s="678"/>
      <c r="PK373" s="678"/>
      <c r="PL373" s="678"/>
      <c r="PM373" s="678"/>
      <c r="PN373" s="678"/>
      <c r="PO373" s="678"/>
      <c r="PP373" s="678"/>
      <c r="PQ373" s="678"/>
      <c r="PR373" s="678"/>
      <c r="PS373" s="678"/>
      <c r="PT373" s="678"/>
      <c r="PU373" s="678"/>
      <c r="PV373" s="678"/>
      <c r="PW373" s="678"/>
      <c r="PX373" s="678"/>
      <c r="PY373" s="678"/>
      <c r="PZ373" s="678"/>
      <c r="QA373" s="678"/>
      <c r="QB373" s="678"/>
      <c r="QC373" s="678"/>
      <c r="QD373" s="678"/>
      <c r="QE373" s="678"/>
      <c r="QF373" s="678"/>
      <c r="QG373" s="678"/>
      <c r="QH373" s="678"/>
      <c r="QI373" s="678"/>
      <c r="QJ373" s="678"/>
      <c r="QK373" s="678"/>
      <c r="QL373" s="678"/>
      <c r="QM373" s="678"/>
      <c r="QN373" s="678"/>
      <c r="QO373" s="678"/>
      <c r="QP373" s="678"/>
      <c r="QQ373" s="678"/>
      <c r="QR373" s="678"/>
      <c r="QS373" s="678"/>
      <c r="QT373" s="678"/>
      <c r="QU373" s="678"/>
      <c r="QV373" s="678"/>
      <c r="QW373" s="678"/>
      <c r="QX373" s="678"/>
      <c r="QY373" s="678"/>
      <c r="QZ373" s="678"/>
      <c r="RA373" s="678"/>
      <c r="RB373" s="678"/>
      <c r="RC373" s="678"/>
      <c r="RD373" s="678"/>
      <c r="RE373" s="678"/>
      <c r="RF373" s="678"/>
      <c r="RG373" s="678"/>
      <c r="RH373" s="678"/>
      <c r="RI373" s="678"/>
      <c r="RJ373" s="678"/>
      <c r="RK373" s="678"/>
      <c r="RL373" s="678"/>
      <c r="RM373" s="678"/>
      <c r="RN373" s="678"/>
      <c r="RO373" s="678"/>
      <c r="RP373" s="678"/>
      <c r="RQ373" s="678"/>
      <c r="RR373" s="678"/>
      <c r="RS373" s="678"/>
      <c r="RT373" s="678"/>
      <c r="RU373" s="678"/>
      <c r="RV373" s="678"/>
      <c r="RW373" s="678"/>
      <c r="RX373" s="678"/>
      <c r="RY373" s="678"/>
      <c r="RZ373" s="678"/>
      <c r="SA373" s="678"/>
      <c r="SB373" s="678"/>
      <c r="SC373" s="678"/>
      <c r="SD373" s="678"/>
      <c r="SE373" s="678"/>
      <c r="SF373" s="678"/>
      <c r="SG373" s="678"/>
      <c r="SH373" s="678"/>
      <c r="SI373" s="678"/>
      <c r="SJ373" s="678"/>
      <c r="SK373" s="678"/>
      <c r="SL373" s="678"/>
      <c r="SM373" s="678"/>
      <c r="SN373" s="678"/>
      <c r="SO373" s="678"/>
      <c r="SP373" s="678"/>
      <c r="SQ373" s="678"/>
      <c r="SR373" s="678"/>
      <c r="SS373" s="678"/>
      <c r="ST373" s="678"/>
      <c r="SU373" s="678"/>
      <c r="SV373" s="678"/>
      <c r="SW373" s="678"/>
      <c r="SX373" s="678"/>
      <c r="SY373" s="678"/>
      <c r="SZ373" s="678"/>
      <c r="TA373" s="678"/>
      <c r="TB373" s="678"/>
      <c r="TC373" s="678"/>
      <c r="TD373" s="678"/>
      <c r="TE373" s="678"/>
      <c r="TF373" s="678"/>
      <c r="TG373" s="678"/>
      <c r="TH373" s="678"/>
      <c r="TI373" s="678"/>
      <c r="TJ373" s="678"/>
      <c r="TK373" s="678"/>
      <c r="TL373" s="678"/>
      <c r="TM373" s="678"/>
      <c r="TN373" s="678"/>
      <c r="TO373" s="678"/>
      <c r="TP373" s="678"/>
      <c r="TQ373" s="678"/>
      <c r="TR373" s="678"/>
      <c r="TS373" s="678"/>
      <c r="TT373" s="678"/>
      <c r="TU373" s="678"/>
      <c r="TV373" s="678"/>
      <c r="TW373" s="678"/>
      <c r="TX373" s="678"/>
      <c r="TY373" s="678"/>
      <c r="TZ373" s="678"/>
      <c r="UA373" s="678"/>
      <c r="UB373" s="678"/>
      <c r="UC373" s="678"/>
      <c r="UD373" s="678"/>
      <c r="UE373" s="678"/>
      <c r="UF373" s="678"/>
      <c r="UG373" s="678"/>
      <c r="UH373" s="678"/>
      <c r="UI373" s="678"/>
      <c r="UJ373" s="678"/>
      <c r="UK373" s="678"/>
      <c r="UL373" s="678"/>
      <c r="UM373" s="678"/>
      <c r="UN373" s="678"/>
      <c r="UO373" s="678"/>
      <c r="UP373" s="678"/>
      <c r="UQ373" s="678"/>
      <c r="UR373" s="678"/>
      <c r="US373" s="678"/>
      <c r="UT373" s="678"/>
      <c r="UU373" s="678"/>
      <c r="UV373" s="678"/>
      <c r="UW373" s="678"/>
      <c r="UX373" s="678"/>
      <c r="UY373" s="678"/>
      <c r="UZ373" s="678"/>
      <c r="VA373" s="678"/>
      <c r="VB373" s="678"/>
      <c r="VC373" s="678"/>
      <c r="VD373" s="678"/>
      <c r="VE373" s="678"/>
      <c r="VF373" s="678"/>
      <c r="VG373" s="678"/>
      <c r="VH373" s="678"/>
      <c r="VI373" s="678"/>
      <c r="VJ373" s="678"/>
      <c r="VK373" s="678"/>
      <c r="VL373" s="678"/>
      <c r="VM373" s="678"/>
      <c r="VN373" s="678"/>
      <c r="VO373" s="678"/>
      <c r="VP373" s="678"/>
      <c r="VQ373" s="678"/>
      <c r="VR373" s="678"/>
      <c r="VS373" s="678"/>
      <c r="VT373" s="678"/>
      <c r="VU373" s="678"/>
      <c r="VV373" s="678"/>
      <c r="VW373" s="678"/>
      <c r="VX373" s="678"/>
      <c r="VY373" s="678"/>
      <c r="VZ373" s="678"/>
      <c r="WA373" s="678"/>
      <c r="WB373" s="678"/>
      <c r="WC373" s="678"/>
      <c r="WD373" s="678"/>
      <c r="WE373" s="678"/>
      <c r="WF373" s="678"/>
      <c r="WG373" s="678"/>
      <c r="WH373" s="678"/>
      <c r="WI373" s="678"/>
      <c r="WJ373" s="678"/>
      <c r="WK373" s="678"/>
      <c r="WL373" s="678"/>
      <c r="WM373" s="678"/>
      <c r="WN373" s="678"/>
      <c r="WO373" s="678"/>
      <c r="WP373" s="678"/>
      <c r="WQ373" s="678"/>
      <c r="WR373" s="678"/>
      <c r="WS373" s="678"/>
      <c r="WT373" s="678"/>
      <c r="WU373" s="678"/>
      <c r="WV373" s="678"/>
      <c r="WW373" s="678"/>
      <c r="WX373" s="678"/>
      <c r="WY373" s="678"/>
      <c r="WZ373" s="678"/>
      <c r="XA373" s="678"/>
      <c r="XB373" s="678"/>
      <c r="XC373" s="678"/>
      <c r="XD373" s="678"/>
      <c r="XE373" s="678"/>
      <c r="XF373" s="678"/>
      <c r="XG373" s="678"/>
      <c r="XH373" s="678"/>
      <c r="XI373" s="678"/>
      <c r="XJ373" s="678"/>
      <c r="XK373" s="678"/>
      <c r="XL373" s="678"/>
      <c r="XM373" s="678"/>
      <c r="XN373" s="678"/>
      <c r="XO373" s="678"/>
      <c r="XP373" s="678"/>
      <c r="XQ373" s="678"/>
      <c r="XR373" s="678"/>
      <c r="XS373" s="678"/>
      <c r="XT373" s="678"/>
      <c r="XU373" s="678"/>
      <c r="XV373" s="678"/>
      <c r="XW373" s="678"/>
      <c r="XX373" s="678"/>
      <c r="XY373" s="678"/>
      <c r="XZ373" s="678"/>
      <c r="YA373" s="678"/>
      <c r="YB373" s="678"/>
      <c r="YC373" s="678"/>
      <c r="YD373" s="678"/>
      <c r="YE373" s="678"/>
      <c r="YF373" s="678"/>
      <c r="YG373" s="678"/>
      <c r="YH373" s="678"/>
      <c r="YI373" s="678"/>
      <c r="YJ373" s="678"/>
      <c r="YK373" s="678"/>
      <c r="YL373" s="678"/>
      <c r="YM373" s="678"/>
      <c r="YN373" s="678"/>
      <c r="YO373" s="678"/>
      <c r="YP373" s="678"/>
      <c r="YQ373" s="678"/>
      <c r="YR373" s="678"/>
      <c r="YS373" s="678"/>
      <c r="YT373" s="678"/>
      <c r="YU373" s="678"/>
      <c r="YV373" s="678"/>
      <c r="YW373" s="678"/>
      <c r="YX373" s="678"/>
      <c r="YY373" s="678"/>
      <c r="YZ373" s="678"/>
      <c r="ZA373" s="678"/>
      <c r="ZB373" s="678"/>
      <c r="ZC373" s="678"/>
      <c r="ZD373" s="678"/>
      <c r="ZE373" s="678"/>
      <c r="ZF373" s="678"/>
      <c r="ZG373" s="678"/>
      <c r="ZH373" s="678"/>
      <c r="ZI373" s="678"/>
      <c r="ZJ373" s="678"/>
      <c r="ZK373" s="678"/>
      <c r="ZL373" s="678"/>
      <c r="ZM373" s="678"/>
      <c r="ZN373" s="678"/>
      <c r="ZO373" s="678"/>
      <c r="ZP373" s="678"/>
      <c r="ZQ373" s="678"/>
      <c r="ZR373" s="678"/>
      <c r="ZS373" s="678"/>
      <c r="ZT373" s="678"/>
      <c r="ZU373" s="678"/>
      <c r="ZV373" s="678"/>
      <c r="ZW373" s="678"/>
      <c r="ZX373" s="678"/>
      <c r="ZY373" s="678"/>
      <c r="ZZ373" s="678"/>
      <c r="AAA373" s="678"/>
      <c r="AAB373" s="678"/>
      <c r="AAC373" s="678"/>
      <c r="AAD373" s="678"/>
      <c r="AAE373" s="678"/>
      <c r="AAF373" s="678"/>
      <c r="AAG373" s="678"/>
      <c r="AAH373" s="678"/>
      <c r="AAI373" s="678"/>
      <c r="AAJ373" s="678"/>
      <c r="AAK373" s="678"/>
      <c r="AAL373" s="678"/>
      <c r="AAM373" s="678"/>
      <c r="AAN373" s="678"/>
      <c r="AAO373" s="678"/>
      <c r="AAP373" s="678"/>
      <c r="AAQ373" s="678"/>
      <c r="AAR373" s="678"/>
      <c r="AAS373" s="678"/>
      <c r="AAT373" s="678"/>
      <c r="AAU373" s="678"/>
      <c r="AAV373" s="678"/>
      <c r="AAW373" s="678"/>
      <c r="AAX373" s="678"/>
      <c r="AAY373" s="678"/>
      <c r="AAZ373" s="678"/>
      <c r="ABA373" s="678"/>
      <c r="ABB373" s="678"/>
      <c r="ABC373" s="678"/>
      <c r="ABD373" s="678"/>
      <c r="ABE373" s="678"/>
      <c r="ABF373" s="678"/>
      <c r="ABG373" s="678"/>
      <c r="ABH373" s="678"/>
      <c r="ABI373" s="678"/>
      <c r="ABJ373" s="678"/>
      <c r="ABK373" s="678"/>
      <c r="ABL373" s="678"/>
      <c r="ABM373" s="678"/>
      <c r="ABN373" s="678"/>
      <c r="ABO373" s="678"/>
      <c r="ABP373" s="678"/>
      <c r="ABQ373" s="678"/>
      <c r="ABR373" s="678"/>
      <c r="ABS373" s="678"/>
      <c r="ABT373" s="678"/>
      <c r="ABU373" s="678"/>
      <c r="ABV373" s="678"/>
      <c r="ABW373" s="678"/>
      <c r="ABX373" s="678"/>
      <c r="ABY373" s="678"/>
      <c r="ABZ373" s="678"/>
      <c r="ACA373" s="678"/>
      <c r="ACB373" s="678"/>
      <c r="ACC373" s="678"/>
      <c r="ACD373" s="678"/>
      <c r="ACE373" s="678"/>
      <c r="ACF373" s="678"/>
      <c r="ACG373" s="678"/>
      <c r="ACH373" s="678"/>
      <c r="ACI373" s="678"/>
      <c r="ACJ373" s="678"/>
      <c r="ACK373" s="678"/>
      <c r="ACL373" s="678"/>
      <c r="ACM373" s="678"/>
      <c r="ACN373" s="678"/>
      <c r="ACO373" s="678"/>
      <c r="ACP373" s="678"/>
      <c r="ACQ373" s="678"/>
      <c r="ACR373" s="678"/>
      <c r="ACS373" s="678"/>
      <c r="ACT373" s="678"/>
      <c r="ACU373" s="678"/>
      <c r="ACV373" s="678"/>
      <c r="ACW373" s="678"/>
      <c r="ACX373" s="678"/>
      <c r="ACY373" s="678"/>
      <c r="ACZ373" s="678"/>
      <c r="ADA373" s="678"/>
      <c r="ADB373" s="678"/>
      <c r="ADC373" s="678"/>
      <c r="ADD373" s="678"/>
      <c r="ADE373" s="678"/>
      <c r="ADF373" s="678"/>
      <c r="ADG373" s="678"/>
      <c r="ADH373" s="678"/>
      <c r="ADI373" s="678"/>
      <c r="ADJ373" s="678"/>
      <c r="ADK373" s="678"/>
      <c r="ADL373" s="678"/>
      <c r="ADM373" s="678"/>
      <c r="ADN373" s="678"/>
      <c r="ADO373" s="678"/>
      <c r="ADP373" s="678"/>
      <c r="ADQ373" s="678"/>
      <c r="ADR373" s="678"/>
      <c r="ADS373" s="678"/>
      <c r="ADT373" s="678"/>
      <c r="ADU373" s="678"/>
      <c r="ADV373" s="678"/>
      <c r="ADW373" s="678"/>
      <c r="ADX373" s="678"/>
      <c r="ADY373" s="678"/>
      <c r="ADZ373" s="678"/>
      <c r="AEA373" s="678"/>
      <c r="AEB373" s="678"/>
      <c r="AEC373" s="678"/>
      <c r="AED373" s="678"/>
      <c r="AEE373" s="678"/>
      <c r="AEF373" s="678"/>
      <c r="AEG373" s="678"/>
      <c r="AEH373" s="678"/>
      <c r="AEI373" s="678"/>
      <c r="AEJ373" s="678"/>
      <c r="AEK373" s="678"/>
      <c r="AEL373" s="678"/>
      <c r="AEM373" s="678"/>
      <c r="AEN373" s="678"/>
      <c r="AEO373" s="678"/>
      <c r="AEP373" s="678"/>
      <c r="AEQ373" s="678"/>
      <c r="AER373" s="678"/>
      <c r="AES373" s="678"/>
      <c r="AET373" s="678"/>
      <c r="AEU373" s="678"/>
      <c r="AEV373" s="678"/>
      <c r="AEW373" s="678"/>
      <c r="AEX373" s="678"/>
      <c r="AEY373" s="678"/>
      <c r="AEZ373" s="678"/>
      <c r="AFA373" s="678"/>
      <c r="AFB373" s="678"/>
      <c r="AFC373" s="678"/>
      <c r="AFD373" s="678"/>
      <c r="AFE373" s="678"/>
      <c r="AFF373" s="678"/>
      <c r="AFG373" s="678"/>
      <c r="AFH373" s="678"/>
      <c r="AFI373" s="678"/>
      <c r="AFJ373" s="678"/>
      <c r="AFK373" s="678"/>
      <c r="AFL373" s="678"/>
      <c r="AFM373" s="678"/>
      <c r="AFN373" s="678"/>
      <c r="AFO373" s="678"/>
      <c r="AFP373" s="678"/>
      <c r="AFQ373" s="678"/>
      <c r="AFR373" s="678"/>
      <c r="AFS373" s="678"/>
      <c r="AFT373" s="678"/>
      <c r="AFU373" s="678"/>
      <c r="AFV373" s="678"/>
      <c r="AFW373" s="678"/>
      <c r="AFX373" s="678"/>
      <c r="AFY373" s="678"/>
      <c r="AFZ373" s="678"/>
      <c r="AGA373" s="678"/>
      <c r="AGB373" s="678"/>
      <c r="AGC373" s="678"/>
      <c r="AGD373" s="678"/>
      <c r="AGE373" s="678"/>
      <c r="AGF373" s="678"/>
      <c r="AGG373" s="678"/>
      <c r="AGH373" s="678"/>
      <c r="AGI373" s="678"/>
      <c r="AGJ373" s="678"/>
      <c r="AGK373" s="678"/>
      <c r="AGL373" s="678"/>
      <c r="AGM373" s="678"/>
      <c r="AGN373" s="678"/>
      <c r="AGO373" s="678"/>
      <c r="AGP373" s="678"/>
      <c r="AGQ373" s="678"/>
      <c r="AGR373" s="678"/>
      <c r="AGS373" s="678"/>
      <c r="AGT373" s="678"/>
      <c r="AGU373" s="678"/>
      <c r="AGV373" s="678"/>
      <c r="AGW373" s="678"/>
      <c r="AGX373" s="678"/>
      <c r="AGY373" s="678"/>
      <c r="AGZ373" s="678"/>
      <c r="AHA373" s="678"/>
      <c r="AHB373" s="678"/>
      <c r="AHC373" s="678"/>
      <c r="AHD373" s="678"/>
      <c r="AHE373" s="678"/>
      <c r="AHF373" s="678"/>
      <c r="AHG373" s="678"/>
      <c r="AHH373" s="678"/>
      <c r="AHI373" s="678"/>
      <c r="AHJ373" s="678"/>
      <c r="AHK373" s="678"/>
      <c r="AHL373" s="678"/>
      <c r="AHM373" s="678"/>
      <c r="AHN373" s="678"/>
      <c r="AHO373" s="678"/>
      <c r="AHP373" s="678"/>
      <c r="AHQ373" s="678"/>
      <c r="AHR373" s="678"/>
      <c r="AHS373" s="678"/>
      <c r="AHT373" s="678"/>
      <c r="AHU373" s="678"/>
      <c r="AHV373" s="678"/>
      <c r="AHW373" s="678"/>
      <c r="AHX373" s="678"/>
      <c r="AHY373" s="678"/>
      <c r="AHZ373" s="678"/>
      <c r="AIA373" s="678"/>
      <c r="AIB373" s="678"/>
      <c r="AIC373" s="678"/>
      <c r="AID373" s="678"/>
      <c r="AIE373" s="678"/>
      <c r="AIF373" s="678"/>
      <c r="AIG373" s="678"/>
      <c r="AIH373" s="678"/>
      <c r="AII373" s="678"/>
      <c r="AIJ373" s="678"/>
      <c r="AIK373" s="678"/>
      <c r="AIL373" s="678"/>
      <c r="AIM373" s="678"/>
      <c r="AIN373" s="678"/>
      <c r="AIO373" s="678"/>
      <c r="AIP373" s="678"/>
      <c r="AIQ373" s="678"/>
      <c r="AIR373" s="678"/>
      <c r="AIS373" s="678"/>
      <c r="AIT373" s="678"/>
      <c r="AIU373" s="678"/>
      <c r="AIV373" s="678"/>
      <c r="AIW373" s="678"/>
      <c r="AIX373" s="678"/>
      <c r="AIY373" s="678"/>
      <c r="AIZ373" s="678"/>
      <c r="AJA373" s="678"/>
      <c r="AJB373" s="678"/>
      <c r="AJC373" s="678"/>
      <c r="AJD373" s="678"/>
      <c r="AJE373" s="678"/>
      <c r="AJF373" s="678"/>
      <c r="AJG373" s="678"/>
      <c r="AJH373" s="678"/>
      <c r="AJI373" s="678"/>
      <c r="AJJ373" s="678"/>
      <c r="AJK373" s="678"/>
      <c r="AJL373" s="678"/>
      <c r="AJM373" s="678"/>
      <c r="AJN373" s="678"/>
      <c r="AJO373" s="678"/>
      <c r="AJP373" s="678"/>
      <c r="AJQ373" s="678"/>
      <c r="AJR373" s="678"/>
      <c r="AJS373" s="678"/>
      <c r="AJT373" s="678"/>
      <c r="AJU373" s="678"/>
      <c r="AJV373" s="678"/>
      <c r="AJW373" s="678"/>
      <c r="AJX373" s="678"/>
      <c r="AJY373" s="678"/>
      <c r="AJZ373" s="678"/>
      <c r="AKA373" s="678"/>
      <c r="AKB373" s="678"/>
      <c r="AKC373" s="678"/>
      <c r="AKD373" s="678"/>
      <c r="AKE373" s="678"/>
      <c r="AKF373" s="678"/>
      <c r="AKG373" s="678"/>
      <c r="AKH373" s="678"/>
      <c r="AKI373" s="678"/>
      <c r="AKJ373" s="678"/>
      <c r="AKK373" s="678"/>
      <c r="AKL373" s="678"/>
      <c r="AKM373" s="678"/>
      <c r="AKN373" s="678"/>
      <c r="AKO373" s="678"/>
      <c r="AKP373" s="678"/>
      <c r="AKQ373" s="678"/>
      <c r="AKR373" s="678"/>
      <c r="AKS373" s="678"/>
      <c r="AKT373" s="678"/>
      <c r="AKU373" s="678"/>
      <c r="AKV373" s="678"/>
      <c r="AKW373" s="678"/>
      <c r="AKX373" s="678"/>
      <c r="AKY373" s="678"/>
      <c r="AKZ373" s="678"/>
      <c r="ALA373" s="678"/>
      <c r="ALB373" s="678"/>
      <c r="ALC373" s="678"/>
      <c r="ALD373" s="678"/>
      <c r="ALE373" s="678"/>
      <c r="ALF373" s="678"/>
      <c r="ALG373" s="678"/>
      <c r="ALH373" s="678"/>
      <c r="ALI373" s="678"/>
      <c r="ALJ373" s="678"/>
      <c r="ALK373" s="678"/>
      <c r="ALL373" s="678"/>
      <c r="ALM373" s="678"/>
      <c r="ALN373" s="678"/>
      <c r="ALO373" s="678"/>
      <c r="ALP373" s="678"/>
      <c r="ALQ373" s="678"/>
      <c r="ALR373" s="678"/>
      <c r="ALS373" s="678"/>
      <c r="ALT373" s="678"/>
      <c r="ALU373" s="678"/>
      <c r="ALV373" s="678"/>
      <c r="ALW373" s="678"/>
      <c r="ALX373" s="678"/>
      <c r="ALY373" s="678"/>
      <c r="ALZ373" s="678"/>
      <c r="AMA373" s="678"/>
      <c r="AMB373" s="678"/>
      <c r="AMC373" s="678"/>
      <c r="AMD373" s="678"/>
      <c r="AME373" s="678"/>
      <c r="AMF373" s="678"/>
      <c r="AMG373" s="678"/>
      <c r="AMH373" s="678"/>
      <c r="AMI373" s="678"/>
      <c r="AMJ373" s="678"/>
      <c r="AMK373" s="678"/>
      <c r="AML373" s="678"/>
      <c r="AMM373" s="678"/>
      <c r="AMN373" s="678"/>
      <c r="AMO373" s="678"/>
      <c r="AMP373" s="678"/>
      <c r="AMQ373" s="678"/>
      <c r="AMR373" s="678"/>
      <c r="AMS373" s="678"/>
      <c r="AMT373" s="678"/>
      <c r="AMU373" s="678"/>
      <c r="AMV373" s="678"/>
      <c r="AMW373" s="678"/>
      <c r="AMX373" s="678"/>
      <c r="AMY373" s="678"/>
      <c r="AMZ373" s="678"/>
      <c r="ANA373" s="678"/>
      <c r="ANB373" s="678"/>
      <c r="ANC373" s="678"/>
      <c r="AND373" s="678"/>
      <c r="ANE373" s="678"/>
      <c r="ANF373" s="678"/>
      <c r="ANG373" s="678"/>
      <c r="ANH373" s="678"/>
      <c r="ANI373" s="678"/>
      <c r="ANJ373" s="678"/>
      <c r="ANK373" s="678"/>
      <c r="ANL373" s="678"/>
      <c r="ANM373" s="678"/>
      <c r="ANN373" s="678"/>
      <c r="ANO373" s="678"/>
      <c r="ANP373" s="678"/>
      <c r="ANQ373" s="678"/>
      <c r="ANR373" s="678"/>
      <c r="ANS373" s="678"/>
      <c r="ANT373" s="678"/>
      <c r="ANU373" s="678"/>
      <c r="ANV373" s="678"/>
      <c r="ANW373" s="678"/>
      <c r="ANX373" s="678"/>
      <c r="ANY373" s="678"/>
      <c r="ANZ373" s="678"/>
      <c r="AOA373" s="678"/>
      <c r="AOB373" s="678"/>
      <c r="AOC373" s="678"/>
      <c r="AOD373" s="678"/>
      <c r="AOE373" s="678"/>
      <c r="AOF373" s="678"/>
      <c r="AOG373" s="678"/>
      <c r="AOH373" s="678"/>
      <c r="AOI373" s="678"/>
      <c r="AOJ373" s="678"/>
      <c r="AOK373" s="678"/>
      <c r="AOL373" s="678"/>
      <c r="AOM373" s="678"/>
      <c r="AON373" s="678"/>
      <c r="AOO373" s="678"/>
      <c r="AOP373" s="678"/>
      <c r="AOQ373" s="678"/>
      <c r="AOR373" s="678"/>
      <c r="AOS373" s="678"/>
      <c r="AOT373" s="678"/>
      <c r="AOU373" s="678"/>
      <c r="AOV373" s="678"/>
      <c r="AOW373" s="678"/>
      <c r="AOX373" s="678"/>
      <c r="AOY373" s="678"/>
      <c r="AOZ373" s="678"/>
      <c r="APA373" s="678"/>
      <c r="APB373" s="678"/>
      <c r="APC373" s="678"/>
      <c r="APD373" s="678"/>
      <c r="APE373" s="678"/>
      <c r="APF373" s="678"/>
      <c r="APG373" s="678"/>
      <c r="APH373" s="678"/>
      <c r="API373" s="678"/>
      <c r="APJ373" s="678"/>
      <c r="APK373" s="678"/>
      <c r="APL373" s="678"/>
      <c r="APM373" s="678"/>
      <c r="APN373" s="678"/>
      <c r="APO373" s="678"/>
      <c r="APP373" s="678"/>
      <c r="APQ373" s="678"/>
      <c r="APR373" s="678"/>
      <c r="APS373" s="678"/>
      <c r="APT373" s="678"/>
      <c r="APU373" s="678"/>
      <c r="APV373" s="678"/>
      <c r="APW373" s="678"/>
      <c r="APX373" s="678"/>
      <c r="APY373" s="678"/>
      <c r="APZ373" s="678"/>
      <c r="AQA373" s="678"/>
      <c r="AQB373" s="678"/>
      <c r="AQC373" s="678"/>
      <c r="AQD373" s="678"/>
      <c r="AQE373" s="678"/>
      <c r="AQF373" s="678"/>
      <c r="AQG373" s="678"/>
      <c r="AQH373" s="678"/>
      <c r="AQI373" s="678"/>
      <c r="AQJ373" s="678"/>
      <c r="AQK373" s="678"/>
      <c r="AQL373" s="678"/>
      <c r="AQM373" s="678"/>
      <c r="AQN373" s="678"/>
      <c r="AQO373" s="678"/>
      <c r="AQP373" s="678"/>
      <c r="AQQ373" s="678"/>
      <c r="AQR373" s="678"/>
      <c r="AQS373" s="678"/>
      <c r="AQT373" s="678"/>
      <c r="AQU373" s="678"/>
      <c r="AQV373" s="678"/>
      <c r="AQW373" s="678"/>
      <c r="AQX373" s="678"/>
      <c r="AQY373" s="678"/>
      <c r="AQZ373" s="678"/>
      <c r="ARA373" s="678"/>
      <c r="ARB373" s="678"/>
      <c r="ARC373" s="678"/>
      <c r="ARD373" s="678"/>
      <c r="ARE373" s="678"/>
      <c r="ARF373" s="678"/>
      <c r="ARG373" s="678"/>
      <c r="ARH373" s="678"/>
      <c r="ARI373" s="678"/>
      <c r="ARJ373" s="678"/>
      <c r="ARK373" s="678"/>
      <c r="ARL373" s="678"/>
      <c r="ARM373" s="678"/>
      <c r="ARN373" s="678"/>
      <c r="ARO373" s="678"/>
      <c r="ARP373" s="678"/>
      <c r="ARQ373" s="678"/>
      <c r="ARR373" s="678"/>
      <c r="ARS373" s="678"/>
      <c r="ART373" s="678"/>
      <c r="ARU373" s="678"/>
      <c r="ARV373" s="678"/>
      <c r="ARW373" s="678"/>
      <c r="ARX373" s="678"/>
      <c r="ARY373" s="678"/>
      <c r="ARZ373" s="678"/>
      <c r="ASA373" s="678"/>
      <c r="ASB373" s="678"/>
      <c r="ASC373" s="678"/>
      <c r="ASD373" s="678"/>
      <c r="ASE373" s="678"/>
      <c r="ASF373" s="678"/>
      <c r="ASG373" s="678"/>
      <c r="ASH373" s="678"/>
      <c r="ASI373" s="678"/>
      <c r="ASJ373" s="678"/>
      <c r="ASK373" s="678"/>
      <c r="ASL373" s="678"/>
      <c r="ASM373" s="678"/>
      <c r="ASN373" s="678"/>
      <c r="ASO373" s="678"/>
      <c r="ASP373" s="678"/>
      <c r="ASQ373" s="678"/>
      <c r="ASR373" s="678"/>
      <c r="ASS373" s="678"/>
      <c r="AST373" s="678"/>
      <c r="ASU373" s="678"/>
      <c r="ASV373" s="678"/>
      <c r="ASW373" s="678"/>
      <c r="ASX373" s="678"/>
      <c r="ASY373" s="678"/>
      <c r="ASZ373" s="678"/>
      <c r="ATA373" s="678"/>
      <c r="ATB373" s="678"/>
      <c r="ATC373" s="678"/>
      <c r="ATD373" s="678"/>
      <c r="ATE373" s="678"/>
      <c r="ATF373" s="678"/>
      <c r="ATG373" s="678"/>
      <c r="ATH373" s="678"/>
      <c r="ATI373" s="678"/>
      <c r="ATJ373" s="678"/>
      <c r="ATK373" s="678"/>
      <c r="ATL373" s="678"/>
      <c r="ATM373" s="678"/>
      <c r="ATN373" s="678"/>
      <c r="ATO373" s="678"/>
      <c r="ATP373" s="678"/>
      <c r="ATQ373" s="678"/>
      <c r="ATR373" s="678"/>
      <c r="ATS373" s="678"/>
      <c r="ATT373" s="678"/>
      <c r="ATU373" s="678"/>
      <c r="ATV373" s="678"/>
      <c r="ATW373" s="678"/>
      <c r="ATX373" s="678"/>
      <c r="ATY373" s="678"/>
      <c r="ATZ373" s="678"/>
      <c r="AUA373" s="678"/>
      <c r="AUB373" s="678"/>
      <c r="AUC373" s="678"/>
      <c r="AUD373" s="678"/>
      <c r="AUE373" s="678"/>
      <c r="AUF373" s="678"/>
      <c r="AUG373" s="678"/>
      <c r="AUH373" s="678"/>
      <c r="AUI373" s="678"/>
      <c r="AUJ373" s="678"/>
      <c r="AUK373" s="678"/>
      <c r="AUL373" s="678"/>
      <c r="AUM373" s="678"/>
      <c r="AUN373" s="678"/>
      <c r="AUO373" s="678"/>
      <c r="AUP373" s="678"/>
      <c r="AUQ373" s="678"/>
      <c r="AUR373" s="678"/>
      <c r="AUS373" s="678"/>
      <c r="AUT373" s="678"/>
      <c r="AUU373" s="678"/>
      <c r="AUV373" s="678"/>
      <c r="AUW373" s="678"/>
      <c r="AUX373" s="678"/>
      <c r="AUY373" s="678"/>
      <c r="AUZ373" s="678"/>
      <c r="AVA373" s="678"/>
      <c r="AVB373" s="678"/>
      <c r="AVC373" s="678"/>
      <c r="AVD373" s="678"/>
      <c r="AVE373" s="678"/>
      <c r="AVF373" s="678"/>
      <c r="AVG373" s="678"/>
      <c r="AVH373" s="678"/>
      <c r="AVI373" s="678"/>
      <c r="AVJ373" s="678"/>
      <c r="AVK373" s="678"/>
      <c r="AVL373" s="678"/>
      <c r="AVM373" s="678"/>
      <c r="AVN373" s="678"/>
      <c r="AVO373" s="678"/>
      <c r="AVP373" s="678"/>
      <c r="AVQ373" s="678"/>
      <c r="AVR373" s="678"/>
      <c r="AVS373" s="678"/>
      <c r="AVT373" s="678"/>
      <c r="AVU373" s="678"/>
      <c r="AVV373" s="678"/>
      <c r="AVW373" s="678"/>
      <c r="AVX373" s="678"/>
      <c r="AVY373" s="678"/>
      <c r="AVZ373" s="678"/>
      <c r="AWA373" s="678"/>
      <c r="AWB373" s="678"/>
      <c r="AWC373" s="678"/>
      <c r="AWD373" s="678"/>
      <c r="AWE373" s="678"/>
      <c r="AWF373" s="678"/>
      <c r="AWG373" s="678"/>
      <c r="AWH373" s="678"/>
      <c r="AWI373" s="678"/>
      <c r="AWJ373" s="678"/>
      <c r="AWK373" s="678"/>
      <c r="AWL373" s="678"/>
      <c r="AWM373" s="678"/>
      <c r="AWN373" s="678"/>
      <c r="AWO373" s="678"/>
      <c r="AWP373" s="678"/>
      <c r="AWQ373" s="678"/>
      <c r="AWR373" s="678"/>
      <c r="AWS373" s="678"/>
      <c r="AWT373" s="678"/>
      <c r="AWU373" s="678"/>
      <c r="AWV373" s="678"/>
      <c r="AWW373" s="678"/>
      <c r="AWX373" s="678"/>
      <c r="AWY373" s="678"/>
      <c r="AWZ373" s="678"/>
      <c r="AXA373" s="678"/>
      <c r="AXB373" s="678"/>
      <c r="AXC373" s="678"/>
      <c r="AXD373" s="678"/>
      <c r="AXE373" s="678"/>
      <c r="AXF373" s="678"/>
      <c r="AXG373" s="678"/>
      <c r="AXH373" s="678"/>
      <c r="AXI373" s="678"/>
      <c r="AXJ373" s="678"/>
      <c r="AXK373" s="678"/>
      <c r="AXL373" s="678"/>
      <c r="AXM373" s="678"/>
      <c r="AXN373" s="678"/>
      <c r="AXO373" s="678"/>
      <c r="AXP373" s="678"/>
      <c r="AXQ373" s="678"/>
      <c r="AXR373" s="678"/>
      <c r="AXS373" s="678"/>
      <c r="AXT373" s="678"/>
      <c r="AXU373" s="678"/>
      <c r="AXV373" s="678"/>
      <c r="AXW373" s="678"/>
      <c r="AXX373" s="678"/>
      <c r="AXY373" s="678"/>
      <c r="AXZ373" s="678"/>
      <c r="AYA373" s="678"/>
      <c r="AYB373" s="678"/>
      <c r="AYC373" s="678"/>
      <c r="AYD373" s="678"/>
      <c r="AYE373" s="678"/>
      <c r="AYF373" s="678"/>
      <c r="AYG373" s="678"/>
      <c r="AYH373" s="678"/>
      <c r="AYI373" s="678"/>
      <c r="AYJ373" s="678"/>
      <c r="AYK373" s="678"/>
      <c r="AYL373" s="678"/>
      <c r="AYM373" s="678"/>
      <c r="AYN373" s="678"/>
      <c r="AYO373" s="678"/>
      <c r="AYP373" s="678"/>
      <c r="AYQ373" s="678"/>
      <c r="AYR373" s="678"/>
      <c r="AYS373" s="678"/>
      <c r="AYT373" s="678"/>
      <c r="AYU373" s="678"/>
      <c r="AYV373" s="678"/>
      <c r="AYW373" s="678"/>
      <c r="AYX373" s="678"/>
      <c r="AYY373" s="678"/>
      <c r="AYZ373" s="678"/>
      <c r="AZA373" s="678"/>
      <c r="AZB373" s="678"/>
      <c r="AZC373" s="678"/>
      <c r="AZD373" s="678"/>
      <c r="AZE373" s="678"/>
      <c r="AZF373" s="678"/>
      <c r="AZG373" s="678"/>
      <c r="AZH373" s="678"/>
      <c r="AZI373" s="678"/>
      <c r="AZJ373" s="678"/>
      <c r="AZK373" s="678"/>
      <c r="AZL373" s="678"/>
      <c r="AZM373" s="678"/>
      <c r="AZN373" s="678"/>
      <c r="AZO373" s="678"/>
      <c r="AZP373" s="678"/>
      <c r="AZQ373" s="678"/>
      <c r="AZR373" s="678"/>
      <c r="AZS373" s="678"/>
      <c r="AZT373" s="678"/>
      <c r="AZU373" s="678"/>
      <c r="AZV373" s="678"/>
      <c r="AZW373" s="678"/>
      <c r="AZX373" s="678"/>
      <c r="AZY373" s="678"/>
      <c r="AZZ373" s="678"/>
      <c r="BAA373" s="678"/>
      <c r="BAB373" s="678"/>
      <c r="BAC373" s="678"/>
      <c r="BAD373" s="678"/>
      <c r="BAE373" s="678"/>
      <c r="BAF373" s="678"/>
      <c r="BAG373" s="678"/>
      <c r="BAH373" s="678"/>
      <c r="BAI373" s="678"/>
      <c r="BAJ373" s="678"/>
      <c r="BAK373" s="678"/>
      <c r="BAL373" s="678"/>
      <c r="BAM373" s="678"/>
      <c r="BAN373" s="678"/>
      <c r="BAO373" s="678"/>
      <c r="BAP373" s="678"/>
      <c r="BAQ373" s="678"/>
      <c r="BAR373" s="678"/>
      <c r="BAS373" s="678"/>
      <c r="BAT373" s="678"/>
      <c r="BAU373" s="678"/>
      <c r="BAV373" s="678"/>
      <c r="BAW373" s="678"/>
      <c r="BAX373" s="678"/>
      <c r="BAY373" s="678"/>
      <c r="BAZ373" s="678"/>
      <c r="BBA373" s="678"/>
      <c r="BBB373" s="678"/>
      <c r="BBC373" s="678"/>
      <c r="BBD373" s="678"/>
      <c r="BBE373" s="678"/>
      <c r="BBF373" s="678"/>
      <c r="BBG373" s="678"/>
      <c r="BBH373" s="678"/>
      <c r="BBI373" s="678"/>
      <c r="BBJ373" s="678"/>
      <c r="BBK373" s="678"/>
      <c r="BBL373" s="678"/>
      <c r="BBM373" s="678"/>
      <c r="BBN373" s="678"/>
      <c r="BBO373" s="678"/>
      <c r="BBP373" s="678"/>
      <c r="BBQ373" s="678"/>
      <c r="BBR373" s="678"/>
      <c r="BBS373" s="678"/>
      <c r="BBT373" s="678"/>
      <c r="BBU373" s="678"/>
      <c r="BBV373" s="678"/>
      <c r="BBW373" s="678"/>
      <c r="BBX373" s="678"/>
      <c r="BBY373" s="678"/>
      <c r="BBZ373" s="678"/>
      <c r="BCA373" s="678"/>
      <c r="BCB373" s="678"/>
      <c r="BCC373" s="678"/>
      <c r="BCD373" s="678"/>
      <c r="BCE373" s="678"/>
      <c r="BCF373" s="678"/>
      <c r="BCG373" s="678"/>
      <c r="BCH373" s="678"/>
      <c r="BCI373" s="678"/>
      <c r="BCJ373" s="678"/>
      <c r="BCK373" s="678"/>
      <c r="BCL373" s="678"/>
      <c r="BCM373" s="678"/>
      <c r="BCN373" s="678"/>
      <c r="BCO373" s="678"/>
      <c r="BCP373" s="678"/>
      <c r="BCQ373" s="678"/>
      <c r="BCR373" s="678"/>
      <c r="BCS373" s="678"/>
      <c r="BCT373" s="678"/>
      <c r="BCU373" s="678"/>
      <c r="BCV373" s="678"/>
      <c r="BCW373" s="678"/>
      <c r="BCX373" s="678"/>
      <c r="BCY373" s="678"/>
      <c r="BCZ373" s="678"/>
      <c r="BDA373" s="678"/>
      <c r="BDB373" s="678"/>
      <c r="BDC373" s="678"/>
      <c r="BDD373" s="678"/>
      <c r="BDE373" s="678"/>
      <c r="BDF373" s="678"/>
      <c r="BDG373" s="678"/>
      <c r="BDH373" s="678"/>
      <c r="BDI373" s="678"/>
      <c r="BDJ373" s="678"/>
      <c r="BDK373" s="678"/>
      <c r="BDL373" s="678"/>
      <c r="BDM373" s="678"/>
      <c r="BDN373" s="678"/>
      <c r="BDO373" s="678"/>
      <c r="BDP373" s="678"/>
      <c r="BDQ373" s="678"/>
      <c r="BDR373" s="678"/>
      <c r="BDS373" s="678"/>
      <c r="BDT373" s="678"/>
      <c r="BDU373" s="678"/>
      <c r="BDV373" s="678"/>
      <c r="BDW373" s="678"/>
      <c r="BDX373" s="678"/>
      <c r="BDY373" s="678"/>
      <c r="BDZ373" s="678"/>
      <c r="BEA373" s="678"/>
      <c r="BEB373" s="678"/>
      <c r="BEC373" s="678"/>
      <c r="BED373" s="678"/>
      <c r="BEE373" s="678"/>
      <c r="BEF373" s="678"/>
      <c r="BEG373" s="678"/>
      <c r="BEH373" s="678"/>
      <c r="BEI373" s="678"/>
      <c r="BEJ373" s="678"/>
      <c r="BEK373" s="678"/>
      <c r="BEL373" s="678"/>
      <c r="BEM373" s="678"/>
      <c r="BEN373" s="678"/>
      <c r="BEO373" s="678"/>
      <c r="BEP373" s="678"/>
      <c r="BEQ373" s="678"/>
      <c r="BER373" s="678"/>
      <c r="BES373" s="678"/>
      <c r="BET373" s="678"/>
      <c r="BEU373" s="678"/>
      <c r="BEV373" s="678"/>
      <c r="BEW373" s="678"/>
      <c r="BEX373" s="678"/>
      <c r="BEY373" s="678"/>
      <c r="BEZ373" s="678"/>
      <c r="BFA373" s="678"/>
      <c r="BFB373" s="678"/>
      <c r="BFC373" s="678"/>
      <c r="BFD373" s="678"/>
      <c r="BFE373" s="678"/>
      <c r="BFF373" s="678"/>
      <c r="BFG373" s="678"/>
      <c r="BFH373" s="678"/>
      <c r="BFI373" s="678"/>
      <c r="BFJ373" s="678"/>
      <c r="BFK373" s="678"/>
      <c r="BFL373" s="678"/>
      <c r="BFM373" s="678"/>
      <c r="BFN373" s="678"/>
      <c r="BFO373" s="678"/>
      <c r="BFP373" s="678"/>
      <c r="BFQ373" s="678"/>
      <c r="BFR373" s="678"/>
      <c r="BFS373" s="678"/>
      <c r="BFT373" s="678"/>
      <c r="BFU373" s="678"/>
      <c r="BFV373" s="678"/>
      <c r="BFW373" s="678"/>
      <c r="BFX373" s="678"/>
      <c r="BFY373" s="678"/>
      <c r="BFZ373" s="678"/>
      <c r="BGA373" s="678"/>
      <c r="BGB373" s="678"/>
      <c r="BGC373" s="678"/>
      <c r="BGD373" s="678"/>
      <c r="BGE373" s="678"/>
      <c r="BGF373" s="678"/>
      <c r="BGG373" s="678"/>
      <c r="BGH373" s="678"/>
      <c r="BGI373" s="678"/>
      <c r="BGJ373" s="678"/>
      <c r="BGK373" s="678"/>
      <c r="BGL373" s="678"/>
      <c r="BGM373" s="678"/>
      <c r="BGN373" s="678"/>
      <c r="BGO373" s="678"/>
      <c r="BGP373" s="678"/>
      <c r="BGQ373" s="678"/>
      <c r="BGR373" s="678"/>
      <c r="BGS373" s="678"/>
      <c r="BGT373" s="678"/>
      <c r="BGU373" s="678"/>
      <c r="BGV373" s="678"/>
      <c r="BGW373" s="678"/>
      <c r="BGX373" s="678"/>
      <c r="BGY373" s="678"/>
      <c r="BGZ373" s="678"/>
      <c r="BHA373" s="678"/>
      <c r="BHB373" s="678"/>
      <c r="BHC373" s="678"/>
      <c r="BHD373" s="678"/>
      <c r="BHE373" s="678"/>
      <c r="BHF373" s="678"/>
      <c r="BHG373" s="678"/>
      <c r="BHH373" s="678"/>
      <c r="BHI373" s="678"/>
      <c r="BHJ373" s="678"/>
      <c r="BHK373" s="678"/>
      <c r="BHL373" s="678"/>
      <c r="BHM373" s="678"/>
      <c r="BHN373" s="678"/>
      <c r="BHO373" s="678"/>
      <c r="BHP373" s="678"/>
      <c r="BHQ373" s="678"/>
      <c r="BHR373" s="678"/>
      <c r="BHS373" s="678"/>
      <c r="BHT373" s="678"/>
      <c r="BHU373" s="678"/>
      <c r="BHV373" s="678"/>
      <c r="BHW373" s="678"/>
      <c r="BHX373" s="678"/>
      <c r="BHY373" s="678"/>
      <c r="BHZ373" s="678"/>
      <c r="BIA373" s="678"/>
      <c r="BIB373" s="678"/>
      <c r="BIC373" s="678"/>
      <c r="BID373" s="678"/>
      <c r="BIE373" s="678"/>
      <c r="BIF373" s="678"/>
      <c r="BIG373" s="678"/>
      <c r="BIH373" s="678"/>
      <c r="BII373" s="678"/>
      <c r="BIJ373" s="678"/>
      <c r="BIK373" s="678"/>
      <c r="BIL373" s="678"/>
      <c r="BIM373" s="678"/>
      <c r="BIN373" s="678"/>
      <c r="BIO373" s="678"/>
      <c r="BIP373" s="678"/>
      <c r="BIQ373" s="678"/>
      <c r="BIR373" s="678"/>
      <c r="BIS373" s="678"/>
      <c r="BIT373" s="678"/>
      <c r="BIU373" s="678"/>
      <c r="BIV373" s="678"/>
      <c r="BIW373" s="678"/>
      <c r="BIX373" s="678"/>
      <c r="BIY373" s="678"/>
      <c r="BIZ373" s="678"/>
      <c r="BJA373" s="678"/>
      <c r="BJB373" s="678"/>
      <c r="BJC373" s="678"/>
      <c r="BJD373" s="678"/>
      <c r="BJE373" s="678"/>
      <c r="BJF373" s="678"/>
      <c r="BJG373" s="678"/>
      <c r="BJH373" s="678"/>
      <c r="BJI373" s="678"/>
      <c r="BJJ373" s="678"/>
      <c r="BJK373" s="678"/>
      <c r="BJL373" s="678"/>
      <c r="BJM373" s="678"/>
      <c r="BJN373" s="678"/>
      <c r="BJO373" s="678"/>
      <c r="BJP373" s="678"/>
      <c r="BJQ373" s="678"/>
      <c r="BJR373" s="678"/>
      <c r="BJS373" s="678"/>
      <c r="BJT373" s="678"/>
      <c r="BJU373" s="678"/>
      <c r="BJV373" s="678"/>
      <c r="BJW373" s="678"/>
      <c r="BJX373" s="678"/>
      <c r="BJY373" s="678"/>
      <c r="BJZ373" s="678"/>
      <c r="BKA373" s="678"/>
      <c r="BKB373" s="678"/>
      <c r="BKC373" s="678"/>
      <c r="BKD373" s="678"/>
      <c r="BKE373" s="678"/>
      <c r="BKF373" s="678"/>
      <c r="BKG373" s="678"/>
      <c r="BKH373" s="678"/>
      <c r="BKI373" s="678"/>
      <c r="BKJ373" s="678"/>
      <c r="BKK373" s="678"/>
      <c r="BKL373" s="678"/>
      <c r="BKM373" s="678"/>
      <c r="BKN373" s="678"/>
      <c r="BKO373" s="678"/>
      <c r="BKP373" s="678"/>
      <c r="BKQ373" s="678"/>
      <c r="BKR373" s="678"/>
      <c r="BKS373" s="678"/>
      <c r="BKT373" s="678"/>
      <c r="BKU373" s="678"/>
      <c r="BKV373" s="678"/>
      <c r="BKW373" s="678"/>
      <c r="BKX373" s="678"/>
      <c r="BKY373" s="678"/>
      <c r="BKZ373" s="678"/>
      <c r="BLA373" s="678"/>
      <c r="BLB373" s="678"/>
      <c r="BLC373" s="678"/>
      <c r="BLD373" s="678"/>
      <c r="BLE373" s="678"/>
      <c r="BLF373" s="678"/>
      <c r="BLG373" s="678"/>
      <c r="BLH373" s="678"/>
      <c r="BLI373" s="678"/>
      <c r="BLJ373" s="678"/>
      <c r="BLK373" s="678"/>
      <c r="BLL373" s="678"/>
      <c r="BLM373" s="678"/>
      <c r="BLN373" s="678"/>
      <c r="BLO373" s="678"/>
      <c r="BLP373" s="678"/>
      <c r="BLQ373" s="678"/>
      <c r="BLR373" s="678"/>
      <c r="BLS373" s="678"/>
      <c r="BLT373" s="678"/>
      <c r="BLU373" s="678"/>
      <c r="BLV373" s="678"/>
      <c r="BLW373" s="678"/>
      <c r="BLX373" s="678"/>
      <c r="BLY373" s="678"/>
      <c r="BLZ373" s="678"/>
      <c r="BMA373" s="678"/>
      <c r="BMB373" s="678"/>
      <c r="BMC373" s="678"/>
      <c r="BMD373" s="678"/>
      <c r="BME373" s="678"/>
      <c r="BMF373" s="678"/>
      <c r="BMG373" s="678"/>
      <c r="BMH373" s="678"/>
      <c r="BMI373" s="678"/>
      <c r="BMJ373" s="678"/>
      <c r="BMK373" s="678"/>
      <c r="BML373" s="678"/>
      <c r="BMM373" s="678"/>
      <c r="BMN373" s="678"/>
      <c r="BMO373" s="678"/>
      <c r="BMP373" s="678"/>
      <c r="BMQ373" s="678"/>
      <c r="BMR373" s="678"/>
      <c r="BMS373" s="678"/>
      <c r="BMT373" s="678"/>
      <c r="BMU373" s="678"/>
      <c r="BMV373" s="678"/>
      <c r="BMW373" s="678"/>
      <c r="BMX373" s="678"/>
      <c r="BMY373" s="678"/>
      <c r="BMZ373" s="678"/>
      <c r="BNA373" s="678"/>
      <c r="BNB373" s="678"/>
      <c r="BNC373" s="678"/>
      <c r="BND373" s="678"/>
      <c r="BNE373" s="678"/>
      <c r="BNF373" s="678"/>
      <c r="BNG373" s="678"/>
      <c r="BNH373" s="678"/>
      <c r="BNI373" s="678"/>
      <c r="BNJ373" s="678"/>
      <c r="BNK373" s="678"/>
      <c r="BNL373" s="678"/>
      <c r="BNM373" s="678"/>
      <c r="BNN373" s="678"/>
      <c r="BNO373" s="678"/>
      <c r="BNP373" s="678"/>
      <c r="BNQ373" s="678"/>
      <c r="BNR373" s="678"/>
      <c r="BNS373" s="678"/>
      <c r="BNT373" s="678"/>
      <c r="BNU373" s="678"/>
      <c r="BNV373" s="678"/>
      <c r="BNW373" s="678"/>
      <c r="BNX373" s="678"/>
      <c r="BNY373" s="678"/>
      <c r="BNZ373" s="678"/>
      <c r="BOA373" s="678"/>
      <c r="BOB373" s="678"/>
      <c r="BOC373" s="678"/>
      <c r="BOD373" s="678"/>
      <c r="BOE373" s="678"/>
      <c r="BOF373" s="678"/>
      <c r="BOG373" s="678"/>
      <c r="BOH373" s="678"/>
      <c r="BOI373" s="678"/>
      <c r="BOJ373" s="678"/>
      <c r="BOK373" s="678"/>
      <c r="BOL373" s="678"/>
      <c r="BOM373" s="678"/>
      <c r="BON373" s="678"/>
      <c r="BOO373" s="678"/>
      <c r="BOP373" s="678"/>
      <c r="BOQ373" s="678"/>
      <c r="BOR373" s="678"/>
      <c r="BOS373" s="678"/>
      <c r="BOT373" s="678"/>
      <c r="BOU373" s="678"/>
      <c r="BOV373" s="678"/>
      <c r="BOW373" s="678"/>
      <c r="BOX373" s="678"/>
      <c r="BOY373" s="678"/>
      <c r="BOZ373" s="678"/>
      <c r="BPA373" s="678"/>
      <c r="BPB373" s="678"/>
      <c r="BPC373" s="678"/>
      <c r="BPD373" s="678"/>
      <c r="BPE373" s="678"/>
      <c r="BPF373" s="678"/>
      <c r="BPG373" s="678"/>
      <c r="BPH373" s="678"/>
      <c r="BPI373" s="678"/>
      <c r="BPJ373" s="678"/>
      <c r="BPK373" s="678"/>
      <c r="BPL373" s="678"/>
      <c r="BPM373" s="678"/>
      <c r="BPN373" s="678"/>
      <c r="BPO373" s="678"/>
      <c r="BPP373" s="678"/>
      <c r="BPQ373" s="678"/>
      <c r="BPR373" s="678"/>
      <c r="BPS373" s="678"/>
      <c r="BPT373" s="678"/>
      <c r="BPU373" s="678"/>
      <c r="BPV373" s="678"/>
      <c r="BPW373" s="678"/>
      <c r="BPX373" s="678"/>
      <c r="BPY373" s="678"/>
      <c r="BPZ373" s="678"/>
      <c r="BQA373" s="678"/>
      <c r="BQB373" s="678"/>
      <c r="BQC373" s="678"/>
      <c r="BQD373" s="678"/>
      <c r="BQE373" s="678"/>
      <c r="BQF373" s="678"/>
      <c r="BQG373" s="678"/>
      <c r="BQH373" s="678"/>
      <c r="BQI373" s="678"/>
      <c r="BQJ373" s="678"/>
      <c r="BQK373" s="678"/>
      <c r="BQL373" s="678"/>
      <c r="BQM373" s="678"/>
      <c r="BQN373" s="678"/>
      <c r="BQO373" s="678"/>
      <c r="BQP373" s="678"/>
      <c r="BQQ373" s="678"/>
      <c r="BQR373" s="678"/>
      <c r="BQS373" s="678"/>
      <c r="BQT373" s="678"/>
      <c r="BQU373" s="678"/>
      <c r="BQV373" s="678"/>
      <c r="BQW373" s="678"/>
      <c r="BQX373" s="678"/>
      <c r="BQY373" s="678"/>
      <c r="BQZ373" s="678"/>
      <c r="BRA373" s="678"/>
      <c r="BRB373" s="678"/>
      <c r="BRC373" s="678"/>
      <c r="BRD373" s="678"/>
      <c r="BRE373" s="678"/>
      <c r="BRF373" s="678"/>
      <c r="BRG373" s="678"/>
      <c r="BRH373" s="678"/>
      <c r="BRI373" s="678"/>
      <c r="BRJ373" s="678"/>
      <c r="BRK373" s="678"/>
      <c r="BRL373" s="678"/>
      <c r="BRM373" s="678"/>
      <c r="BRN373" s="678"/>
      <c r="BRO373" s="678"/>
      <c r="BRP373" s="678"/>
      <c r="BRQ373" s="678"/>
      <c r="BRR373" s="678"/>
      <c r="BRS373" s="678"/>
      <c r="BRT373" s="678"/>
      <c r="BRU373" s="678"/>
      <c r="BRV373" s="678"/>
      <c r="BRW373" s="678"/>
      <c r="BRX373" s="678"/>
      <c r="BRY373" s="678"/>
      <c r="BRZ373" s="678"/>
      <c r="BSA373" s="678"/>
      <c r="BSB373" s="678"/>
      <c r="BSC373" s="678"/>
      <c r="BSD373" s="678"/>
      <c r="BSE373" s="678"/>
      <c r="BSF373" s="678"/>
      <c r="BSG373" s="678"/>
      <c r="BSH373" s="678"/>
      <c r="BSI373" s="678"/>
      <c r="BSJ373" s="678"/>
      <c r="BSK373" s="678"/>
      <c r="BSL373" s="678"/>
      <c r="BSM373" s="678"/>
      <c r="BSN373" s="678"/>
      <c r="BSO373" s="678"/>
      <c r="BSP373" s="678"/>
      <c r="BSQ373" s="678"/>
      <c r="BSR373" s="678"/>
      <c r="BSS373" s="678"/>
      <c r="BST373" s="678"/>
      <c r="BSU373" s="678"/>
      <c r="BSV373" s="678"/>
      <c r="BSW373" s="678"/>
      <c r="BSX373" s="678"/>
      <c r="BSY373" s="678"/>
      <c r="BSZ373" s="678"/>
      <c r="BTA373" s="678"/>
      <c r="BTB373" s="678"/>
      <c r="BTC373" s="678"/>
      <c r="BTD373" s="678"/>
      <c r="BTE373" s="678"/>
      <c r="BTF373" s="678"/>
      <c r="BTG373" s="678"/>
      <c r="BTH373" s="678"/>
      <c r="BTI373" s="678"/>
      <c r="BTJ373" s="678"/>
      <c r="BTK373" s="678"/>
      <c r="BTL373" s="678"/>
      <c r="BTM373" s="678"/>
      <c r="BTN373" s="678"/>
      <c r="BTO373" s="678"/>
      <c r="BTP373" s="678"/>
      <c r="BTQ373" s="678"/>
      <c r="BTR373" s="678"/>
      <c r="BTS373" s="678"/>
      <c r="BTT373" s="678"/>
      <c r="BTU373" s="678"/>
      <c r="BTV373" s="678"/>
      <c r="BTW373" s="678"/>
      <c r="BTX373" s="678"/>
      <c r="BTY373" s="678"/>
      <c r="BTZ373" s="678"/>
      <c r="BUA373" s="678"/>
      <c r="BUB373" s="678"/>
      <c r="BUC373" s="678"/>
      <c r="BUD373" s="678"/>
      <c r="BUE373" s="678"/>
      <c r="BUF373" s="678"/>
      <c r="BUG373" s="678"/>
      <c r="BUH373" s="678"/>
      <c r="BUI373" s="678"/>
      <c r="BUJ373" s="678"/>
      <c r="BUK373" s="678"/>
      <c r="BUL373" s="678"/>
      <c r="BUM373" s="678"/>
      <c r="BUN373" s="678"/>
      <c r="BUO373" s="678"/>
      <c r="BUP373" s="678"/>
      <c r="BUQ373" s="678"/>
      <c r="BUR373" s="678"/>
      <c r="BUS373" s="678"/>
      <c r="BUT373" s="678"/>
      <c r="BUU373" s="678"/>
      <c r="BUV373" s="678"/>
      <c r="BUW373" s="678"/>
      <c r="BUX373" s="678"/>
      <c r="BUY373" s="678"/>
      <c r="BUZ373" s="678"/>
      <c r="BVA373" s="678"/>
      <c r="BVB373" s="678"/>
      <c r="BVC373" s="678"/>
      <c r="BVD373" s="678"/>
      <c r="BVE373" s="678"/>
      <c r="BVF373" s="678"/>
      <c r="BVG373" s="678"/>
      <c r="BVH373" s="678"/>
      <c r="BVI373" s="678"/>
      <c r="BVJ373" s="678"/>
      <c r="BVK373" s="678"/>
      <c r="BVL373" s="678"/>
      <c r="BVM373" s="678"/>
      <c r="BVN373" s="678"/>
      <c r="BVO373" s="678"/>
      <c r="BVP373" s="678"/>
      <c r="BVQ373" s="678"/>
      <c r="BVR373" s="678"/>
      <c r="BVS373" s="678"/>
      <c r="BVT373" s="678"/>
      <c r="BVU373" s="678"/>
      <c r="BVV373" s="678"/>
      <c r="BVW373" s="678"/>
      <c r="BVX373" s="678"/>
      <c r="BVY373" s="678"/>
      <c r="BVZ373" s="678"/>
      <c r="BWA373" s="678"/>
      <c r="BWB373" s="678"/>
      <c r="BWC373" s="678"/>
      <c r="BWD373" s="678"/>
      <c r="BWE373" s="678"/>
      <c r="BWF373" s="678"/>
      <c r="BWG373" s="678"/>
      <c r="BWH373" s="678"/>
      <c r="BWI373" s="678"/>
      <c r="BWJ373" s="678"/>
      <c r="BWK373" s="678"/>
      <c r="BWL373" s="678"/>
      <c r="BWM373" s="678"/>
      <c r="BWN373" s="678"/>
      <c r="BWO373" s="678"/>
      <c r="BWP373" s="678"/>
      <c r="BWQ373" s="678"/>
      <c r="BWR373" s="678"/>
      <c r="BWS373" s="678"/>
      <c r="BWT373" s="678"/>
      <c r="BWU373" s="678"/>
      <c r="BWV373" s="678"/>
      <c r="BWW373" s="678"/>
      <c r="BWX373" s="678"/>
      <c r="BWY373" s="678"/>
      <c r="BWZ373" s="678"/>
      <c r="BXA373" s="678"/>
      <c r="BXB373" s="678"/>
      <c r="BXC373" s="678"/>
      <c r="BXD373" s="678"/>
      <c r="BXE373" s="678"/>
      <c r="BXF373" s="678"/>
      <c r="BXG373" s="678"/>
      <c r="BXH373" s="678"/>
      <c r="BXI373" s="678"/>
      <c r="BXJ373" s="678"/>
      <c r="BXK373" s="678"/>
      <c r="BXL373" s="678"/>
      <c r="BXM373" s="678"/>
      <c r="BXN373" s="678"/>
      <c r="BXO373" s="678"/>
      <c r="BXP373" s="678"/>
      <c r="BXQ373" s="678"/>
      <c r="BXR373" s="678"/>
      <c r="BXS373" s="678"/>
      <c r="BXT373" s="678"/>
      <c r="BXU373" s="678"/>
      <c r="BXV373" s="678"/>
      <c r="BXW373" s="678"/>
      <c r="BXX373" s="678"/>
      <c r="BXY373" s="678"/>
      <c r="BXZ373" s="678"/>
      <c r="BYA373" s="678"/>
      <c r="BYB373" s="678"/>
      <c r="BYC373" s="678"/>
      <c r="BYD373" s="678"/>
      <c r="BYE373" s="678"/>
      <c r="BYF373" s="678"/>
      <c r="BYG373" s="678"/>
      <c r="BYH373" s="678"/>
      <c r="BYI373" s="678"/>
      <c r="BYJ373" s="678"/>
      <c r="BYK373" s="678"/>
      <c r="BYL373" s="678"/>
      <c r="BYM373" s="678"/>
      <c r="BYN373" s="678"/>
      <c r="BYO373" s="678"/>
      <c r="BYP373" s="678"/>
      <c r="BYQ373" s="678"/>
      <c r="BYR373" s="678"/>
      <c r="BYS373" s="678"/>
      <c r="BYT373" s="678"/>
      <c r="BYU373" s="678"/>
      <c r="BYV373" s="678"/>
      <c r="BYW373" s="678"/>
      <c r="BYX373" s="678"/>
      <c r="BYY373" s="678"/>
      <c r="BYZ373" s="678"/>
      <c r="BZA373" s="678"/>
      <c r="BZB373" s="678"/>
      <c r="BZC373" s="678"/>
      <c r="BZD373" s="678"/>
      <c r="BZE373" s="678"/>
      <c r="BZF373" s="678"/>
      <c r="BZG373" s="678"/>
      <c r="BZH373" s="678"/>
      <c r="BZI373" s="678"/>
      <c r="BZJ373" s="678"/>
      <c r="BZK373" s="678"/>
      <c r="BZL373" s="678"/>
      <c r="BZM373" s="678"/>
      <c r="BZN373" s="678"/>
      <c r="BZO373" s="678"/>
      <c r="BZP373" s="678"/>
      <c r="BZQ373" s="678"/>
      <c r="BZR373" s="678"/>
      <c r="BZS373" s="678"/>
      <c r="BZT373" s="678"/>
      <c r="BZU373" s="678"/>
      <c r="BZV373" s="678"/>
      <c r="BZW373" s="678"/>
      <c r="BZX373" s="678"/>
      <c r="BZY373" s="678"/>
      <c r="BZZ373" s="678"/>
      <c r="CAA373" s="678"/>
      <c r="CAB373" s="678"/>
      <c r="CAC373" s="678"/>
      <c r="CAD373" s="678"/>
      <c r="CAE373" s="678"/>
      <c r="CAF373" s="678"/>
      <c r="CAG373" s="678"/>
      <c r="CAH373" s="678"/>
      <c r="CAI373" s="678"/>
      <c r="CAJ373" s="678"/>
      <c r="CAK373" s="678"/>
      <c r="CAL373" s="678"/>
      <c r="CAM373" s="678"/>
      <c r="CAN373" s="678"/>
      <c r="CAO373" s="678"/>
      <c r="CAP373" s="678"/>
      <c r="CAQ373" s="678"/>
      <c r="CAR373" s="678"/>
      <c r="CAS373" s="678"/>
      <c r="CAT373" s="678"/>
      <c r="CAU373" s="678"/>
      <c r="CAV373" s="678"/>
      <c r="CAW373" s="678"/>
      <c r="CAX373" s="678"/>
      <c r="CAY373" s="678"/>
      <c r="CAZ373" s="678"/>
      <c r="CBA373" s="678"/>
      <c r="CBB373" s="678"/>
      <c r="CBC373" s="678"/>
      <c r="CBD373" s="678"/>
      <c r="CBE373" s="678"/>
      <c r="CBF373" s="678"/>
      <c r="CBG373" s="678"/>
      <c r="CBH373" s="678"/>
      <c r="CBI373" s="678"/>
      <c r="CBJ373" s="678"/>
      <c r="CBK373" s="678"/>
      <c r="CBL373" s="678"/>
      <c r="CBM373" s="678"/>
      <c r="CBN373" s="678"/>
      <c r="CBO373" s="678"/>
      <c r="CBP373" s="678"/>
      <c r="CBQ373" s="678"/>
      <c r="CBR373" s="678"/>
      <c r="CBS373" s="678"/>
      <c r="CBT373" s="678"/>
      <c r="CBU373" s="678"/>
      <c r="CBV373" s="678"/>
      <c r="CBW373" s="678"/>
      <c r="CBX373" s="678"/>
      <c r="CBY373" s="678"/>
      <c r="CBZ373" s="678"/>
      <c r="CCA373" s="678"/>
      <c r="CCB373" s="678"/>
      <c r="CCC373" s="678"/>
      <c r="CCD373" s="678"/>
      <c r="CCE373" s="678"/>
      <c r="CCF373" s="678"/>
      <c r="CCG373" s="678"/>
      <c r="CCH373" s="678"/>
      <c r="CCI373" s="678"/>
      <c r="CCJ373" s="678"/>
      <c r="CCK373" s="678"/>
      <c r="CCL373" s="678"/>
      <c r="CCM373" s="678"/>
      <c r="CCN373" s="678"/>
      <c r="CCO373" s="678"/>
      <c r="CCP373" s="678"/>
      <c r="CCQ373" s="678"/>
      <c r="CCR373" s="678"/>
      <c r="CCS373" s="678"/>
      <c r="CCT373" s="678"/>
      <c r="CCU373" s="678"/>
      <c r="CCV373" s="678"/>
      <c r="CCW373" s="678"/>
      <c r="CCX373" s="678"/>
      <c r="CCY373" s="678"/>
      <c r="CCZ373" s="678"/>
      <c r="CDA373" s="678"/>
      <c r="CDB373" s="678"/>
      <c r="CDC373" s="678"/>
      <c r="CDD373" s="678"/>
      <c r="CDE373" s="678"/>
      <c r="CDF373" s="678"/>
      <c r="CDG373" s="678"/>
      <c r="CDH373" s="678"/>
      <c r="CDI373" s="678"/>
      <c r="CDJ373" s="678"/>
      <c r="CDK373" s="678"/>
      <c r="CDL373" s="678"/>
      <c r="CDM373" s="678"/>
      <c r="CDN373" s="678"/>
      <c r="CDO373" s="678"/>
      <c r="CDP373" s="678"/>
      <c r="CDQ373" s="678"/>
      <c r="CDR373" s="678"/>
      <c r="CDS373" s="678"/>
      <c r="CDT373" s="678"/>
      <c r="CDU373" s="678"/>
      <c r="CDV373" s="678"/>
      <c r="CDW373" s="678"/>
      <c r="CDX373" s="678"/>
      <c r="CDY373" s="678"/>
      <c r="CDZ373" s="678"/>
      <c r="CEA373" s="678"/>
      <c r="CEB373" s="678"/>
      <c r="CEC373" s="678"/>
      <c r="CED373" s="678"/>
      <c r="CEE373" s="678"/>
      <c r="CEF373" s="678"/>
      <c r="CEG373" s="678"/>
      <c r="CEH373" s="678"/>
      <c r="CEI373" s="678"/>
      <c r="CEJ373" s="678"/>
      <c r="CEK373" s="678"/>
      <c r="CEL373" s="678"/>
      <c r="CEM373" s="678"/>
      <c r="CEN373" s="678"/>
      <c r="CEO373" s="678"/>
      <c r="CEP373" s="678"/>
      <c r="CEQ373" s="678"/>
      <c r="CER373" s="678"/>
      <c r="CES373" s="678"/>
      <c r="CET373" s="678"/>
      <c r="CEU373" s="678"/>
      <c r="CEV373" s="678"/>
      <c r="CEW373" s="678"/>
      <c r="CEX373" s="678"/>
      <c r="CEY373" s="678"/>
      <c r="CEZ373" s="678"/>
      <c r="CFA373" s="678"/>
      <c r="CFB373" s="678"/>
      <c r="CFC373" s="678"/>
      <c r="CFD373" s="678"/>
      <c r="CFE373" s="678"/>
      <c r="CFF373" s="678"/>
      <c r="CFG373" s="678"/>
      <c r="CFH373" s="678"/>
      <c r="CFI373" s="678"/>
      <c r="CFJ373" s="678"/>
      <c r="CFK373" s="678"/>
      <c r="CFL373" s="678"/>
      <c r="CFM373" s="678"/>
      <c r="CFN373" s="678"/>
      <c r="CFO373" s="678"/>
      <c r="CFP373" s="678"/>
      <c r="CFQ373" s="678"/>
      <c r="CFR373" s="678"/>
      <c r="CFS373" s="678"/>
      <c r="CFT373" s="678"/>
      <c r="CFU373" s="678"/>
      <c r="CFV373" s="678"/>
      <c r="CFW373" s="678"/>
      <c r="CFX373" s="678"/>
      <c r="CFY373" s="678"/>
      <c r="CFZ373" s="678"/>
      <c r="CGA373" s="678"/>
      <c r="CGB373" s="678"/>
      <c r="CGC373" s="678"/>
      <c r="CGD373" s="678"/>
      <c r="CGE373" s="678"/>
      <c r="CGF373" s="678"/>
      <c r="CGG373" s="678"/>
      <c r="CGH373" s="678"/>
      <c r="CGI373" s="678"/>
      <c r="CGJ373" s="678"/>
      <c r="CGK373" s="678"/>
      <c r="CGL373" s="678"/>
      <c r="CGM373" s="678"/>
      <c r="CGN373" s="678"/>
      <c r="CGO373" s="678"/>
      <c r="CGP373" s="678"/>
      <c r="CGQ373" s="678"/>
      <c r="CGR373" s="678"/>
      <c r="CGS373" s="678"/>
      <c r="CGT373" s="678"/>
      <c r="CGU373" s="678"/>
      <c r="CGV373" s="678"/>
      <c r="CGW373" s="678"/>
      <c r="CGX373" s="678"/>
      <c r="CGY373" s="678"/>
      <c r="CGZ373" s="678"/>
      <c r="CHA373" s="678"/>
      <c r="CHB373" s="678"/>
      <c r="CHC373" s="678"/>
      <c r="CHD373" s="678"/>
      <c r="CHE373" s="678"/>
      <c r="CHF373" s="678"/>
      <c r="CHG373" s="678"/>
      <c r="CHH373" s="678"/>
      <c r="CHI373" s="678"/>
      <c r="CHJ373" s="678"/>
      <c r="CHK373" s="678"/>
      <c r="CHL373" s="678"/>
      <c r="CHM373" s="678"/>
      <c r="CHN373" s="678"/>
      <c r="CHO373" s="678"/>
      <c r="CHP373" s="678"/>
      <c r="CHQ373" s="678"/>
      <c r="CHR373" s="678"/>
      <c r="CHS373" s="678"/>
      <c r="CHT373" s="678"/>
      <c r="CHU373" s="678"/>
      <c r="CHV373" s="678"/>
      <c r="CHW373" s="678"/>
      <c r="CHX373" s="678"/>
      <c r="CHY373" s="678"/>
      <c r="CHZ373" s="678"/>
      <c r="CIA373" s="678"/>
      <c r="CIB373" s="678"/>
      <c r="CIC373" s="678"/>
      <c r="CID373" s="678"/>
      <c r="CIE373" s="678"/>
      <c r="CIF373" s="678"/>
      <c r="CIG373" s="678"/>
      <c r="CIH373" s="678"/>
      <c r="CII373" s="678"/>
      <c r="CIJ373" s="678"/>
      <c r="CIK373" s="678"/>
      <c r="CIL373" s="678"/>
      <c r="CIM373" s="678"/>
      <c r="CIN373" s="678"/>
      <c r="CIO373" s="678"/>
      <c r="CIP373" s="678"/>
      <c r="CIQ373" s="678"/>
      <c r="CIR373" s="678"/>
      <c r="CIS373" s="678"/>
      <c r="CIT373" s="678"/>
      <c r="CIU373" s="678"/>
      <c r="CIV373" s="678"/>
      <c r="CIW373" s="678"/>
      <c r="CIX373" s="678"/>
      <c r="CIY373" s="678"/>
      <c r="CIZ373" s="678"/>
      <c r="CJA373" s="678"/>
      <c r="CJB373" s="678"/>
      <c r="CJC373" s="678"/>
      <c r="CJD373" s="678"/>
      <c r="CJE373" s="678"/>
      <c r="CJF373" s="678"/>
      <c r="CJG373" s="678"/>
      <c r="CJH373" s="678"/>
      <c r="CJI373" s="678"/>
      <c r="CJJ373" s="678"/>
      <c r="CJK373" s="678"/>
      <c r="CJL373" s="678"/>
      <c r="CJM373" s="678"/>
      <c r="CJN373" s="678"/>
      <c r="CJO373" s="678"/>
      <c r="CJP373" s="678"/>
      <c r="CJQ373" s="678"/>
      <c r="CJR373" s="678"/>
      <c r="CJS373" s="678"/>
      <c r="CJT373" s="678"/>
      <c r="CJU373" s="678"/>
      <c r="CJV373" s="678"/>
      <c r="CJW373" s="678"/>
      <c r="CJX373" s="678"/>
      <c r="CJY373" s="678"/>
      <c r="CJZ373" s="678"/>
      <c r="CKA373" s="678"/>
      <c r="CKB373" s="678"/>
      <c r="CKC373" s="678"/>
      <c r="CKD373" s="678"/>
      <c r="CKE373" s="678"/>
      <c r="CKF373" s="678"/>
      <c r="CKG373" s="678"/>
      <c r="CKH373" s="678"/>
      <c r="CKI373" s="678"/>
      <c r="CKJ373" s="678"/>
      <c r="CKK373" s="678"/>
      <c r="CKL373" s="678"/>
      <c r="CKM373" s="678"/>
      <c r="CKN373" s="678"/>
      <c r="CKO373" s="678"/>
      <c r="CKP373" s="678"/>
      <c r="CKQ373" s="678"/>
      <c r="CKR373" s="678"/>
      <c r="CKS373" s="678"/>
      <c r="CKT373" s="678"/>
      <c r="CKU373" s="678"/>
      <c r="CKV373" s="678"/>
      <c r="CKW373" s="678"/>
      <c r="CKX373" s="678"/>
      <c r="CKY373" s="678"/>
      <c r="CKZ373" s="678"/>
      <c r="CLA373" s="678"/>
      <c r="CLB373" s="678"/>
      <c r="CLC373" s="678"/>
      <c r="CLD373" s="678"/>
      <c r="CLE373" s="678"/>
      <c r="CLF373" s="678"/>
      <c r="CLG373" s="678"/>
      <c r="CLH373" s="678"/>
      <c r="CLI373" s="678"/>
      <c r="CLJ373" s="678"/>
      <c r="CLK373" s="678"/>
      <c r="CLL373" s="678"/>
      <c r="CLM373" s="678"/>
      <c r="CLN373" s="678"/>
      <c r="CLO373" s="678"/>
      <c r="CLP373" s="678"/>
      <c r="CLQ373" s="678"/>
      <c r="CLR373" s="678"/>
      <c r="CLS373" s="678"/>
      <c r="CLT373" s="678"/>
      <c r="CLU373" s="678"/>
      <c r="CLV373" s="678"/>
      <c r="CLW373" s="678"/>
      <c r="CLX373" s="678"/>
      <c r="CLY373" s="678"/>
      <c r="CLZ373" s="678"/>
      <c r="CMA373" s="678"/>
      <c r="CMB373" s="678"/>
      <c r="CMC373" s="678"/>
      <c r="CMD373" s="678"/>
      <c r="CME373" s="678"/>
      <c r="CMF373" s="678"/>
      <c r="CMG373" s="678"/>
      <c r="CMH373" s="678"/>
      <c r="CMI373" s="678"/>
      <c r="CMJ373" s="678"/>
      <c r="CMK373" s="678"/>
      <c r="CML373" s="678"/>
      <c r="CMM373" s="678"/>
      <c r="CMN373" s="678"/>
      <c r="CMO373" s="678"/>
      <c r="CMP373" s="678"/>
      <c r="CMQ373" s="678"/>
      <c r="CMR373" s="678"/>
      <c r="CMS373" s="678"/>
      <c r="CMT373" s="678"/>
      <c r="CMU373" s="678"/>
      <c r="CMV373" s="678"/>
      <c r="CMW373" s="678"/>
      <c r="CMX373" s="678"/>
      <c r="CMY373" s="678"/>
      <c r="CMZ373" s="678"/>
      <c r="CNA373" s="678"/>
      <c r="CNB373" s="678"/>
      <c r="CNC373" s="678"/>
      <c r="CND373" s="678"/>
      <c r="CNE373" s="678"/>
      <c r="CNF373" s="678"/>
      <c r="CNG373" s="678"/>
      <c r="CNH373" s="678"/>
      <c r="CNI373" s="678"/>
      <c r="CNJ373" s="678"/>
      <c r="CNK373" s="678"/>
      <c r="CNL373" s="678"/>
      <c r="CNM373" s="678"/>
      <c r="CNN373" s="678"/>
      <c r="CNO373" s="678"/>
      <c r="CNP373" s="678"/>
      <c r="CNQ373" s="678"/>
      <c r="CNR373" s="678"/>
      <c r="CNS373" s="678"/>
      <c r="CNT373" s="678"/>
      <c r="CNU373" s="678"/>
      <c r="CNV373" s="678"/>
      <c r="CNW373" s="678"/>
      <c r="CNX373" s="678"/>
      <c r="CNY373" s="678"/>
      <c r="CNZ373" s="678"/>
      <c r="COA373" s="678"/>
      <c r="COB373" s="678"/>
      <c r="COC373" s="678"/>
      <c r="COD373" s="678"/>
      <c r="COE373" s="678"/>
      <c r="COF373" s="678"/>
      <c r="COG373" s="678"/>
      <c r="COH373" s="678"/>
      <c r="COI373" s="678"/>
      <c r="COJ373" s="678"/>
      <c r="COK373" s="678"/>
      <c r="COL373" s="678"/>
      <c r="COM373" s="678"/>
      <c r="CON373" s="678"/>
      <c r="COO373" s="678"/>
      <c r="COP373" s="678"/>
      <c r="COQ373" s="678"/>
      <c r="COR373" s="678"/>
      <c r="COS373" s="678"/>
      <c r="COT373" s="678"/>
      <c r="COU373" s="678"/>
      <c r="COV373" s="678"/>
      <c r="COW373" s="678"/>
      <c r="COX373" s="678"/>
      <c r="COY373" s="678"/>
      <c r="COZ373" s="678"/>
      <c r="CPA373" s="678"/>
      <c r="CPB373" s="678"/>
      <c r="CPC373" s="678"/>
      <c r="CPD373" s="678"/>
      <c r="CPE373" s="678"/>
      <c r="CPF373" s="678"/>
      <c r="CPG373" s="678"/>
      <c r="CPH373" s="678"/>
      <c r="CPI373" s="678"/>
      <c r="CPJ373" s="678"/>
      <c r="CPK373" s="678"/>
      <c r="CPL373" s="678"/>
      <c r="CPM373" s="678"/>
      <c r="CPN373" s="678"/>
      <c r="CPO373" s="678"/>
      <c r="CPP373" s="678"/>
      <c r="CPQ373" s="678"/>
      <c r="CPR373" s="678"/>
      <c r="CPS373" s="678"/>
      <c r="CPT373" s="678"/>
      <c r="CPU373" s="678"/>
      <c r="CPV373" s="678"/>
      <c r="CPW373" s="678"/>
      <c r="CPX373" s="678"/>
      <c r="CPY373" s="678"/>
      <c r="CPZ373" s="678"/>
      <c r="CQA373" s="678"/>
      <c r="CQB373" s="678"/>
      <c r="CQC373" s="678"/>
      <c r="CQD373" s="678"/>
      <c r="CQE373" s="678"/>
      <c r="CQF373" s="678"/>
      <c r="CQG373" s="678"/>
      <c r="CQH373" s="678"/>
      <c r="CQI373" s="678"/>
      <c r="CQJ373" s="678"/>
      <c r="CQK373" s="678"/>
      <c r="CQL373" s="678"/>
      <c r="CQM373" s="678"/>
      <c r="CQN373" s="678"/>
      <c r="CQO373" s="678"/>
      <c r="CQP373" s="678"/>
      <c r="CQQ373" s="678"/>
      <c r="CQR373" s="678"/>
      <c r="CQS373" s="678"/>
      <c r="CQT373" s="678"/>
      <c r="CQU373" s="678"/>
      <c r="CQV373" s="678"/>
      <c r="CQW373" s="678"/>
      <c r="CQX373" s="678"/>
      <c r="CQY373" s="678"/>
      <c r="CQZ373" s="678"/>
      <c r="CRA373" s="678"/>
      <c r="CRB373" s="678"/>
      <c r="CRC373" s="678"/>
      <c r="CRD373" s="678"/>
      <c r="CRE373" s="678"/>
      <c r="CRF373" s="678"/>
      <c r="CRG373" s="678"/>
      <c r="CRH373" s="678"/>
      <c r="CRI373" s="678"/>
      <c r="CRJ373" s="678"/>
      <c r="CRK373" s="678"/>
      <c r="CRL373" s="678"/>
      <c r="CRM373" s="678"/>
      <c r="CRN373" s="678"/>
      <c r="CRO373" s="678"/>
      <c r="CRP373" s="678"/>
      <c r="CRQ373" s="678"/>
      <c r="CRR373" s="678"/>
      <c r="CRS373" s="678"/>
      <c r="CRT373" s="678"/>
      <c r="CRU373" s="678"/>
      <c r="CRV373" s="678"/>
      <c r="CRW373" s="678"/>
      <c r="CRX373" s="678"/>
      <c r="CRY373" s="678"/>
      <c r="CRZ373" s="678"/>
      <c r="CSA373" s="678"/>
      <c r="CSB373" s="678"/>
      <c r="CSC373" s="678"/>
      <c r="CSD373" s="678"/>
      <c r="CSE373" s="678"/>
      <c r="CSF373" s="678"/>
      <c r="CSG373" s="678"/>
      <c r="CSH373" s="678"/>
      <c r="CSI373" s="678"/>
      <c r="CSJ373" s="678"/>
      <c r="CSK373" s="678"/>
      <c r="CSL373" s="678"/>
      <c r="CSM373" s="678"/>
      <c r="CSN373" s="678"/>
      <c r="CSO373" s="678"/>
      <c r="CSP373" s="678"/>
      <c r="CSQ373" s="678"/>
      <c r="CSR373" s="678"/>
      <c r="CSS373" s="678"/>
      <c r="CST373" s="678"/>
      <c r="CSU373" s="678"/>
      <c r="CSV373" s="678"/>
      <c r="CSW373" s="678"/>
      <c r="CSX373" s="678"/>
      <c r="CSY373" s="678"/>
      <c r="CSZ373" s="678"/>
      <c r="CTA373" s="678"/>
      <c r="CTB373" s="678"/>
      <c r="CTC373" s="678"/>
      <c r="CTD373" s="678"/>
      <c r="CTE373" s="678"/>
      <c r="CTF373" s="678"/>
      <c r="CTG373" s="678"/>
      <c r="CTH373" s="678"/>
      <c r="CTI373" s="678"/>
      <c r="CTJ373" s="678"/>
      <c r="CTK373" s="678"/>
      <c r="CTL373" s="678"/>
      <c r="CTM373" s="678"/>
      <c r="CTN373" s="678"/>
      <c r="CTO373" s="678"/>
      <c r="CTP373" s="678"/>
      <c r="CTQ373" s="678"/>
      <c r="CTR373" s="678"/>
      <c r="CTS373" s="678"/>
      <c r="CTT373" s="678"/>
      <c r="CTU373" s="678"/>
      <c r="CTV373" s="678"/>
      <c r="CTW373" s="678"/>
      <c r="CTX373" s="678"/>
      <c r="CTY373" s="678"/>
      <c r="CTZ373" s="678"/>
      <c r="CUA373" s="678"/>
      <c r="CUB373" s="678"/>
      <c r="CUC373" s="678"/>
      <c r="CUD373" s="678"/>
      <c r="CUE373" s="678"/>
      <c r="CUF373" s="678"/>
      <c r="CUG373" s="678"/>
      <c r="CUH373" s="678"/>
      <c r="CUI373" s="678"/>
      <c r="CUJ373" s="678"/>
      <c r="CUK373" s="678"/>
      <c r="CUL373" s="678"/>
      <c r="CUM373" s="678"/>
      <c r="CUN373" s="678"/>
      <c r="CUO373" s="678"/>
      <c r="CUP373" s="678"/>
      <c r="CUQ373" s="678"/>
      <c r="CUR373" s="678"/>
      <c r="CUS373" s="678"/>
      <c r="CUT373" s="678"/>
      <c r="CUU373" s="678"/>
      <c r="CUV373" s="678"/>
      <c r="CUW373" s="678"/>
      <c r="CUX373" s="678"/>
      <c r="CUY373" s="678"/>
      <c r="CUZ373" s="678"/>
      <c r="CVA373" s="678"/>
      <c r="CVB373" s="678"/>
      <c r="CVC373" s="678"/>
      <c r="CVD373" s="678"/>
      <c r="CVE373" s="678"/>
      <c r="CVF373" s="678"/>
      <c r="CVG373" s="678"/>
      <c r="CVH373" s="678"/>
      <c r="CVI373" s="678"/>
      <c r="CVJ373" s="678"/>
      <c r="CVK373" s="678"/>
      <c r="CVL373" s="678"/>
      <c r="CVM373" s="678"/>
      <c r="CVN373" s="678"/>
      <c r="CVO373" s="678"/>
      <c r="CVP373" s="678"/>
      <c r="CVQ373" s="678"/>
      <c r="CVR373" s="678"/>
      <c r="CVS373" s="678"/>
      <c r="CVT373" s="678"/>
      <c r="CVU373" s="678"/>
      <c r="CVV373" s="678"/>
      <c r="CVW373" s="678"/>
      <c r="CVX373" s="678"/>
      <c r="CVY373" s="678"/>
      <c r="CVZ373" s="678"/>
      <c r="CWA373" s="678"/>
      <c r="CWB373" s="678"/>
      <c r="CWC373" s="678"/>
      <c r="CWD373" s="678"/>
      <c r="CWE373" s="678"/>
      <c r="CWF373" s="678"/>
      <c r="CWG373" s="678"/>
      <c r="CWH373" s="678"/>
      <c r="CWI373" s="678"/>
      <c r="CWJ373" s="678"/>
      <c r="CWK373" s="678"/>
      <c r="CWL373" s="678"/>
      <c r="CWM373" s="678"/>
      <c r="CWN373" s="678"/>
      <c r="CWO373" s="678"/>
      <c r="CWP373" s="678"/>
      <c r="CWQ373" s="678"/>
      <c r="CWR373" s="678"/>
      <c r="CWS373" s="678"/>
      <c r="CWT373" s="678"/>
      <c r="CWU373" s="678"/>
      <c r="CWV373" s="678"/>
      <c r="CWW373" s="678"/>
      <c r="CWX373" s="678"/>
      <c r="CWY373" s="678"/>
      <c r="CWZ373" s="678"/>
      <c r="CXA373" s="678"/>
      <c r="CXB373" s="678"/>
      <c r="CXC373" s="678"/>
      <c r="CXD373" s="678"/>
      <c r="CXE373" s="678"/>
      <c r="CXF373" s="678"/>
      <c r="CXG373" s="678"/>
      <c r="CXH373" s="678"/>
      <c r="CXI373" s="678"/>
      <c r="CXJ373" s="678"/>
      <c r="CXK373" s="678"/>
      <c r="CXL373" s="678"/>
      <c r="CXM373" s="678"/>
      <c r="CXN373" s="678"/>
      <c r="CXO373" s="678"/>
      <c r="CXP373" s="678"/>
      <c r="CXQ373" s="678"/>
      <c r="CXR373" s="678"/>
      <c r="CXS373" s="678"/>
      <c r="CXT373" s="678"/>
      <c r="CXU373" s="678"/>
      <c r="CXV373" s="678"/>
      <c r="CXW373" s="678"/>
      <c r="CXX373" s="678"/>
      <c r="CXY373" s="678"/>
      <c r="CXZ373" s="678"/>
      <c r="CYA373" s="678"/>
      <c r="CYB373" s="678"/>
      <c r="CYC373" s="678"/>
      <c r="CYD373" s="678"/>
      <c r="CYE373" s="678"/>
      <c r="CYF373" s="678"/>
      <c r="CYG373" s="678"/>
      <c r="CYH373" s="678"/>
      <c r="CYI373" s="678"/>
      <c r="CYJ373" s="678"/>
      <c r="CYK373" s="678"/>
      <c r="CYL373" s="678"/>
      <c r="CYM373" s="678"/>
      <c r="CYN373" s="678"/>
      <c r="CYO373" s="678"/>
      <c r="CYP373" s="678"/>
      <c r="CYQ373" s="678"/>
      <c r="CYR373" s="678"/>
      <c r="CYS373" s="678"/>
      <c r="CYT373" s="678"/>
      <c r="CYU373" s="678"/>
      <c r="CYV373" s="678"/>
      <c r="CYW373" s="678"/>
      <c r="CYX373" s="678"/>
      <c r="CYY373" s="678"/>
      <c r="CYZ373" s="678"/>
      <c r="CZA373" s="678"/>
      <c r="CZB373" s="678"/>
      <c r="CZC373" s="678"/>
      <c r="CZD373" s="678"/>
      <c r="CZE373" s="678"/>
      <c r="CZF373" s="678"/>
      <c r="CZG373" s="678"/>
      <c r="CZH373" s="678"/>
      <c r="CZI373" s="678"/>
      <c r="CZJ373" s="678"/>
      <c r="CZK373" s="678"/>
      <c r="CZL373" s="678"/>
      <c r="CZM373" s="678"/>
      <c r="CZN373" s="678"/>
      <c r="CZO373" s="678"/>
      <c r="CZP373" s="678"/>
      <c r="CZQ373" s="678"/>
      <c r="CZR373" s="678"/>
      <c r="CZS373" s="678"/>
      <c r="CZT373" s="678"/>
      <c r="CZU373" s="678"/>
      <c r="CZV373" s="678"/>
      <c r="CZW373" s="678"/>
      <c r="CZX373" s="678"/>
      <c r="CZY373" s="678"/>
      <c r="CZZ373" s="678"/>
      <c r="DAA373" s="678"/>
      <c r="DAB373" s="678"/>
      <c r="DAC373" s="678"/>
      <c r="DAD373" s="678"/>
      <c r="DAE373" s="678"/>
      <c r="DAF373" s="678"/>
      <c r="DAG373" s="678"/>
      <c r="DAH373" s="678"/>
      <c r="DAI373" s="678"/>
      <c r="DAJ373" s="678"/>
      <c r="DAK373" s="678"/>
      <c r="DAL373" s="678"/>
      <c r="DAM373" s="678"/>
      <c r="DAN373" s="678"/>
      <c r="DAO373" s="678"/>
      <c r="DAP373" s="678"/>
      <c r="DAQ373" s="678"/>
      <c r="DAR373" s="678"/>
      <c r="DAS373" s="678"/>
      <c r="DAT373" s="678"/>
      <c r="DAU373" s="678"/>
      <c r="DAV373" s="678"/>
      <c r="DAW373" s="678"/>
      <c r="DAX373" s="678"/>
      <c r="DAY373" s="678"/>
      <c r="DAZ373" s="678"/>
      <c r="DBA373" s="678"/>
      <c r="DBB373" s="678"/>
      <c r="DBC373" s="678"/>
      <c r="DBD373" s="678"/>
      <c r="DBE373" s="678"/>
      <c r="DBF373" s="678"/>
      <c r="DBG373" s="678"/>
      <c r="DBH373" s="678"/>
      <c r="DBI373" s="678"/>
      <c r="DBJ373" s="678"/>
      <c r="DBK373" s="678"/>
      <c r="DBL373" s="678"/>
      <c r="DBM373" s="678"/>
      <c r="DBN373" s="678"/>
      <c r="DBO373" s="678"/>
      <c r="DBP373" s="678"/>
      <c r="DBQ373" s="678"/>
      <c r="DBR373" s="678"/>
      <c r="DBS373" s="678"/>
      <c r="DBT373" s="678"/>
      <c r="DBU373" s="678"/>
      <c r="DBV373" s="678"/>
      <c r="DBW373" s="678"/>
      <c r="DBX373" s="678"/>
      <c r="DBY373" s="678"/>
      <c r="DBZ373" s="678"/>
      <c r="DCA373" s="678"/>
      <c r="DCB373" s="678"/>
      <c r="DCC373" s="678"/>
      <c r="DCD373" s="678"/>
      <c r="DCE373" s="678"/>
      <c r="DCF373" s="678"/>
      <c r="DCG373" s="678"/>
      <c r="DCH373" s="678"/>
      <c r="DCI373" s="678"/>
      <c r="DCJ373" s="678"/>
      <c r="DCK373" s="678"/>
      <c r="DCL373" s="678"/>
      <c r="DCM373" s="678"/>
      <c r="DCN373" s="678"/>
      <c r="DCO373" s="678"/>
      <c r="DCP373" s="678"/>
      <c r="DCQ373" s="678"/>
      <c r="DCR373" s="678"/>
      <c r="DCS373" s="678"/>
      <c r="DCT373" s="678"/>
      <c r="DCU373" s="678"/>
      <c r="DCV373" s="678"/>
      <c r="DCW373" s="678"/>
      <c r="DCX373" s="678"/>
      <c r="DCY373" s="678"/>
      <c r="DCZ373" s="678"/>
      <c r="DDA373" s="678"/>
      <c r="DDB373" s="678"/>
      <c r="DDC373" s="678"/>
      <c r="DDD373" s="678"/>
      <c r="DDE373" s="678"/>
      <c r="DDF373" s="678"/>
      <c r="DDG373" s="678"/>
      <c r="DDH373" s="678"/>
      <c r="DDI373" s="678"/>
      <c r="DDJ373" s="678"/>
      <c r="DDK373" s="678"/>
      <c r="DDL373" s="678"/>
      <c r="DDM373" s="678"/>
      <c r="DDN373" s="678"/>
      <c r="DDO373" s="678"/>
      <c r="DDP373" s="678"/>
      <c r="DDQ373" s="678"/>
      <c r="DDR373" s="678"/>
      <c r="DDS373" s="678"/>
      <c r="DDT373" s="678"/>
      <c r="DDU373" s="678"/>
      <c r="DDV373" s="678"/>
      <c r="DDW373" s="678"/>
      <c r="DDX373" s="678"/>
      <c r="DDY373" s="678"/>
      <c r="DDZ373" s="678"/>
      <c r="DEA373" s="678"/>
      <c r="DEB373" s="678"/>
      <c r="DEC373" s="678"/>
      <c r="DED373" s="678"/>
      <c r="DEE373" s="678"/>
      <c r="DEF373" s="678"/>
      <c r="DEG373" s="678"/>
      <c r="DEH373" s="678"/>
      <c r="DEI373" s="678"/>
      <c r="DEJ373" s="678"/>
      <c r="DEK373" s="678"/>
      <c r="DEL373" s="678"/>
      <c r="DEM373" s="678"/>
      <c r="DEN373" s="678"/>
      <c r="DEO373" s="678"/>
      <c r="DEP373" s="678"/>
      <c r="DEQ373" s="678"/>
      <c r="DER373" s="678"/>
      <c r="DES373" s="678"/>
      <c r="DET373" s="678"/>
      <c r="DEU373" s="678"/>
      <c r="DEV373" s="678"/>
      <c r="DEW373" s="678"/>
      <c r="DEX373" s="678"/>
      <c r="DEY373" s="678"/>
      <c r="DEZ373" s="678"/>
      <c r="DFA373" s="678"/>
      <c r="DFB373" s="678"/>
      <c r="DFC373" s="678"/>
      <c r="DFD373" s="678"/>
      <c r="DFE373" s="678"/>
      <c r="DFF373" s="678"/>
      <c r="DFG373" s="678"/>
      <c r="DFH373" s="678"/>
      <c r="DFI373" s="678"/>
      <c r="DFJ373" s="678"/>
      <c r="DFK373" s="678"/>
      <c r="DFL373" s="678"/>
      <c r="DFM373" s="678"/>
      <c r="DFN373" s="678"/>
      <c r="DFO373" s="678"/>
      <c r="DFP373" s="678"/>
      <c r="DFQ373" s="678"/>
      <c r="DFR373" s="678"/>
      <c r="DFS373" s="678"/>
      <c r="DFT373" s="678"/>
      <c r="DFU373" s="678"/>
      <c r="DFV373" s="678"/>
      <c r="DFW373" s="678"/>
      <c r="DFX373" s="678"/>
      <c r="DFY373" s="678"/>
      <c r="DFZ373" s="678"/>
      <c r="DGA373" s="678"/>
      <c r="DGB373" s="678"/>
      <c r="DGC373" s="678"/>
      <c r="DGD373" s="678"/>
      <c r="DGE373" s="678"/>
      <c r="DGF373" s="678"/>
      <c r="DGG373" s="678"/>
      <c r="DGH373" s="678"/>
      <c r="DGI373" s="678"/>
      <c r="DGJ373" s="678"/>
      <c r="DGK373" s="678"/>
      <c r="DGL373" s="678"/>
      <c r="DGM373" s="678"/>
      <c r="DGN373" s="678"/>
      <c r="DGO373" s="678"/>
      <c r="DGP373" s="678"/>
      <c r="DGQ373" s="678"/>
      <c r="DGR373" s="678"/>
      <c r="DGS373" s="678"/>
      <c r="DGT373" s="678"/>
      <c r="DGU373" s="678"/>
      <c r="DGV373" s="678"/>
      <c r="DGW373" s="678"/>
      <c r="DGX373" s="678"/>
      <c r="DGY373" s="678"/>
      <c r="DGZ373" s="678"/>
      <c r="DHA373" s="678"/>
      <c r="DHB373" s="678"/>
      <c r="DHC373" s="678"/>
      <c r="DHD373" s="678"/>
      <c r="DHE373" s="678"/>
      <c r="DHF373" s="678"/>
      <c r="DHG373" s="678"/>
      <c r="DHH373" s="678"/>
      <c r="DHI373" s="678"/>
      <c r="DHJ373" s="678"/>
      <c r="DHK373" s="678"/>
      <c r="DHL373" s="678"/>
      <c r="DHM373" s="678"/>
      <c r="DHN373" s="678"/>
      <c r="DHO373" s="678"/>
      <c r="DHP373" s="678"/>
      <c r="DHQ373" s="678"/>
      <c r="DHR373" s="678"/>
      <c r="DHS373" s="678"/>
      <c r="DHT373" s="678"/>
      <c r="DHU373" s="678"/>
      <c r="DHV373" s="678"/>
      <c r="DHW373" s="678"/>
      <c r="DHX373" s="678"/>
      <c r="DHY373" s="678"/>
      <c r="DHZ373" s="678"/>
      <c r="DIA373" s="678"/>
      <c r="DIB373" s="678"/>
      <c r="DIC373" s="678"/>
      <c r="DID373" s="678"/>
      <c r="DIE373" s="678"/>
      <c r="DIF373" s="678"/>
      <c r="DIG373" s="678"/>
      <c r="DIH373" s="678"/>
      <c r="DII373" s="678"/>
      <c r="DIJ373" s="678"/>
      <c r="DIK373" s="678"/>
      <c r="DIL373" s="678"/>
      <c r="DIM373" s="678"/>
      <c r="DIN373" s="678"/>
      <c r="DIO373" s="678"/>
      <c r="DIP373" s="678"/>
      <c r="DIQ373" s="678"/>
      <c r="DIR373" s="678"/>
      <c r="DIS373" s="678"/>
      <c r="DIT373" s="678"/>
      <c r="DIU373" s="678"/>
      <c r="DIV373" s="678"/>
      <c r="DIW373" s="678"/>
      <c r="DIX373" s="678"/>
      <c r="DIY373" s="678"/>
      <c r="DIZ373" s="678"/>
      <c r="DJA373" s="678"/>
      <c r="DJB373" s="678"/>
      <c r="DJC373" s="678"/>
      <c r="DJD373" s="678"/>
      <c r="DJE373" s="678"/>
      <c r="DJF373" s="678"/>
      <c r="DJG373" s="678"/>
      <c r="DJH373" s="678"/>
      <c r="DJI373" s="678"/>
      <c r="DJJ373" s="678"/>
      <c r="DJK373" s="678"/>
      <c r="DJL373" s="678"/>
      <c r="DJM373" s="678"/>
      <c r="DJN373" s="678"/>
      <c r="DJO373" s="678"/>
      <c r="DJP373" s="678"/>
      <c r="DJQ373" s="678"/>
      <c r="DJR373" s="678"/>
      <c r="DJS373" s="678"/>
      <c r="DJT373" s="678"/>
      <c r="DJU373" s="678"/>
      <c r="DJV373" s="678"/>
      <c r="DJW373" s="678"/>
      <c r="DJX373" s="678"/>
      <c r="DJY373" s="678"/>
      <c r="DJZ373" s="678"/>
      <c r="DKA373" s="678"/>
      <c r="DKB373" s="678"/>
      <c r="DKC373" s="678"/>
      <c r="DKD373" s="678"/>
      <c r="DKE373" s="678"/>
      <c r="DKF373" s="678"/>
      <c r="DKG373" s="678"/>
      <c r="DKH373" s="678"/>
      <c r="DKI373" s="678"/>
      <c r="DKJ373" s="678"/>
      <c r="DKK373" s="678"/>
      <c r="DKL373" s="678"/>
      <c r="DKM373" s="678"/>
      <c r="DKN373" s="678"/>
      <c r="DKO373" s="678"/>
      <c r="DKP373" s="678"/>
      <c r="DKQ373" s="678"/>
      <c r="DKR373" s="678"/>
      <c r="DKS373" s="678"/>
      <c r="DKT373" s="678"/>
      <c r="DKU373" s="678"/>
      <c r="DKV373" s="678"/>
      <c r="DKW373" s="678"/>
      <c r="DKX373" s="678"/>
      <c r="DKY373" s="678"/>
      <c r="DKZ373" s="678"/>
      <c r="DLA373" s="678"/>
      <c r="DLB373" s="678"/>
      <c r="DLC373" s="678"/>
      <c r="DLD373" s="678"/>
      <c r="DLE373" s="678"/>
      <c r="DLF373" s="678"/>
      <c r="DLG373" s="678"/>
      <c r="DLH373" s="678"/>
      <c r="DLI373" s="678"/>
      <c r="DLJ373" s="678"/>
      <c r="DLK373" s="678"/>
      <c r="DLL373" s="678"/>
      <c r="DLM373" s="678"/>
      <c r="DLN373" s="678"/>
      <c r="DLO373" s="678"/>
      <c r="DLP373" s="678"/>
      <c r="DLQ373" s="678"/>
      <c r="DLR373" s="678"/>
      <c r="DLS373" s="678"/>
      <c r="DLT373" s="678"/>
      <c r="DLU373" s="678"/>
      <c r="DLV373" s="678"/>
      <c r="DLW373" s="678"/>
      <c r="DLX373" s="678"/>
      <c r="DLY373" s="678"/>
      <c r="DLZ373" s="678"/>
      <c r="DMA373" s="678"/>
      <c r="DMB373" s="678"/>
      <c r="DMC373" s="678"/>
      <c r="DMD373" s="678"/>
      <c r="DME373" s="678"/>
      <c r="DMF373" s="678"/>
      <c r="DMG373" s="678"/>
      <c r="DMH373" s="678"/>
      <c r="DMI373" s="678"/>
      <c r="DMJ373" s="678"/>
      <c r="DMK373" s="678"/>
      <c r="DML373" s="678"/>
      <c r="DMM373" s="678"/>
      <c r="DMN373" s="678"/>
      <c r="DMO373" s="678"/>
      <c r="DMP373" s="678"/>
      <c r="DMQ373" s="678"/>
      <c r="DMR373" s="678"/>
      <c r="DMS373" s="678"/>
      <c r="DMT373" s="678"/>
      <c r="DMU373" s="678"/>
      <c r="DMV373" s="678"/>
      <c r="DMW373" s="678"/>
      <c r="DMX373" s="678"/>
      <c r="DMY373" s="678"/>
      <c r="DMZ373" s="678"/>
      <c r="DNA373" s="678"/>
      <c r="DNB373" s="678"/>
      <c r="DNC373" s="678"/>
      <c r="DND373" s="678"/>
      <c r="DNE373" s="678"/>
      <c r="DNF373" s="678"/>
      <c r="DNG373" s="678"/>
      <c r="DNH373" s="678"/>
      <c r="DNI373" s="678"/>
      <c r="DNJ373" s="678"/>
      <c r="DNK373" s="678"/>
      <c r="DNL373" s="678"/>
      <c r="DNM373" s="678"/>
      <c r="DNN373" s="678"/>
      <c r="DNO373" s="678"/>
      <c r="DNP373" s="678"/>
      <c r="DNQ373" s="678"/>
      <c r="DNR373" s="678"/>
      <c r="DNS373" s="678"/>
      <c r="DNT373" s="678"/>
      <c r="DNU373" s="678"/>
      <c r="DNV373" s="678"/>
      <c r="DNW373" s="678"/>
      <c r="DNX373" s="678"/>
      <c r="DNY373" s="678"/>
      <c r="DNZ373" s="678"/>
      <c r="DOA373" s="678"/>
      <c r="DOB373" s="678"/>
      <c r="DOC373" s="678"/>
      <c r="DOD373" s="678"/>
      <c r="DOE373" s="678"/>
      <c r="DOF373" s="678"/>
      <c r="DOG373" s="678"/>
      <c r="DOH373" s="678"/>
      <c r="DOI373" s="678"/>
      <c r="DOJ373" s="678"/>
      <c r="DOK373" s="678"/>
      <c r="DOL373" s="678"/>
      <c r="DOM373" s="678"/>
      <c r="DON373" s="678"/>
      <c r="DOO373" s="678"/>
      <c r="DOP373" s="678"/>
      <c r="DOQ373" s="678"/>
      <c r="DOR373" s="678"/>
      <c r="DOS373" s="678"/>
      <c r="DOT373" s="678"/>
      <c r="DOU373" s="678"/>
      <c r="DOV373" s="678"/>
      <c r="DOW373" s="678"/>
      <c r="DOX373" s="678"/>
      <c r="DOY373" s="678"/>
      <c r="DOZ373" s="678"/>
      <c r="DPA373" s="678"/>
      <c r="DPB373" s="678"/>
      <c r="DPC373" s="678"/>
      <c r="DPD373" s="678"/>
      <c r="DPE373" s="678"/>
      <c r="DPF373" s="678"/>
      <c r="DPG373" s="678"/>
      <c r="DPH373" s="678"/>
      <c r="DPI373" s="678"/>
      <c r="DPJ373" s="678"/>
      <c r="DPK373" s="678"/>
      <c r="DPL373" s="678"/>
      <c r="DPM373" s="678"/>
      <c r="DPN373" s="678"/>
      <c r="DPO373" s="678"/>
      <c r="DPP373" s="678"/>
      <c r="DPQ373" s="678"/>
      <c r="DPR373" s="678"/>
      <c r="DPS373" s="678"/>
      <c r="DPT373" s="678"/>
      <c r="DPU373" s="678"/>
      <c r="DPV373" s="678"/>
      <c r="DPW373" s="678"/>
      <c r="DPX373" s="678"/>
      <c r="DPY373" s="678"/>
      <c r="DPZ373" s="678"/>
      <c r="DQA373" s="678"/>
      <c r="DQB373" s="678"/>
      <c r="DQC373" s="678"/>
      <c r="DQD373" s="678"/>
      <c r="DQE373" s="678"/>
      <c r="DQF373" s="678"/>
      <c r="DQG373" s="678"/>
      <c r="DQH373" s="678"/>
      <c r="DQI373" s="678"/>
      <c r="DQJ373" s="678"/>
      <c r="DQK373" s="678"/>
      <c r="DQL373" s="678"/>
      <c r="DQM373" s="678"/>
      <c r="DQN373" s="678"/>
      <c r="DQO373" s="678"/>
      <c r="DQP373" s="678"/>
      <c r="DQQ373" s="678"/>
      <c r="DQR373" s="678"/>
      <c r="DQS373" s="678"/>
      <c r="DQT373" s="678"/>
      <c r="DQU373" s="678"/>
      <c r="DQV373" s="678"/>
      <c r="DQW373" s="678"/>
      <c r="DQX373" s="678"/>
      <c r="DQY373" s="678"/>
      <c r="DQZ373" s="678"/>
      <c r="DRA373" s="678"/>
      <c r="DRB373" s="678"/>
      <c r="DRC373" s="678"/>
      <c r="DRD373" s="678"/>
      <c r="DRE373" s="678"/>
      <c r="DRF373" s="678"/>
      <c r="DRG373" s="678"/>
      <c r="DRH373" s="678"/>
      <c r="DRI373" s="678"/>
      <c r="DRJ373" s="678"/>
      <c r="DRK373" s="678"/>
      <c r="DRL373" s="678"/>
      <c r="DRM373" s="678"/>
      <c r="DRN373" s="678"/>
      <c r="DRO373" s="678"/>
      <c r="DRP373" s="678"/>
      <c r="DRQ373" s="678"/>
      <c r="DRR373" s="678"/>
      <c r="DRS373" s="678"/>
      <c r="DRT373" s="678"/>
      <c r="DRU373" s="678"/>
      <c r="DRV373" s="678"/>
      <c r="DRW373" s="678"/>
      <c r="DRX373" s="678"/>
      <c r="DRY373" s="678"/>
      <c r="DRZ373" s="678"/>
      <c r="DSA373" s="678"/>
      <c r="DSB373" s="678"/>
      <c r="DSC373" s="678"/>
      <c r="DSD373" s="678"/>
      <c r="DSE373" s="678"/>
      <c r="DSF373" s="678"/>
      <c r="DSG373" s="678"/>
      <c r="DSH373" s="678"/>
      <c r="DSI373" s="678"/>
      <c r="DSJ373" s="678"/>
      <c r="DSK373" s="678"/>
      <c r="DSL373" s="678"/>
      <c r="DSM373" s="678"/>
      <c r="DSN373" s="678"/>
      <c r="DSO373" s="678"/>
      <c r="DSP373" s="678"/>
      <c r="DSQ373" s="678"/>
      <c r="DSR373" s="678"/>
      <c r="DSS373" s="678"/>
      <c r="DST373" s="678"/>
      <c r="DSU373" s="678"/>
      <c r="DSV373" s="678"/>
      <c r="DSW373" s="678"/>
      <c r="DSX373" s="678"/>
      <c r="DSY373" s="678"/>
      <c r="DSZ373" s="678"/>
      <c r="DTA373" s="678"/>
      <c r="DTB373" s="678"/>
      <c r="DTC373" s="678"/>
      <c r="DTD373" s="678"/>
      <c r="DTE373" s="678"/>
      <c r="DTF373" s="678"/>
      <c r="DTG373" s="678"/>
      <c r="DTH373" s="678"/>
      <c r="DTI373" s="678"/>
      <c r="DTJ373" s="678"/>
      <c r="DTK373" s="678"/>
      <c r="DTL373" s="678"/>
      <c r="DTM373" s="678"/>
      <c r="DTN373" s="678"/>
      <c r="DTO373" s="678"/>
      <c r="DTP373" s="678"/>
      <c r="DTQ373" s="678"/>
      <c r="DTR373" s="678"/>
      <c r="DTS373" s="678"/>
      <c r="DTT373" s="678"/>
      <c r="DTU373" s="678"/>
      <c r="DTV373" s="678"/>
      <c r="DTW373" s="678"/>
      <c r="DTX373" s="678"/>
      <c r="DTY373" s="678"/>
      <c r="DTZ373" s="678"/>
      <c r="DUA373" s="678"/>
      <c r="DUB373" s="678"/>
      <c r="DUC373" s="678"/>
      <c r="DUD373" s="678"/>
      <c r="DUE373" s="678"/>
      <c r="DUF373" s="678"/>
      <c r="DUG373" s="678"/>
      <c r="DUH373" s="678"/>
      <c r="DUI373" s="678"/>
      <c r="DUJ373" s="678"/>
      <c r="DUK373" s="678"/>
      <c r="DUL373" s="678"/>
      <c r="DUM373" s="678"/>
      <c r="DUN373" s="678"/>
      <c r="DUO373" s="678"/>
      <c r="DUP373" s="678"/>
      <c r="DUQ373" s="678"/>
      <c r="DUR373" s="678"/>
      <c r="DUS373" s="678"/>
      <c r="DUT373" s="678"/>
      <c r="DUU373" s="678"/>
      <c r="DUV373" s="678"/>
      <c r="DUW373" s="678"/>
      <c r="DUX373" s="678"/>
      <c r="DUY373" s="678"/>
      <c r="DUZ373" s="678"/>
      <c r="DVA373" s="678"/>
      <c r="DVB373" s="678"/>
      <c r="DVC373" s="678"/>
      <c r="DVD373" s="678"/>
      <c r="DVE373" s="678"/>
      <c r="DVF373" s="678"/>
      <c r="DVG373" s="678"/>
      <c r="DVH373" s="678"/>
      <c r="DVI373" s="678"/>
      <c r="DVJ373" s="678"/>
      <c r="DVK373" s="678"/>
      <c r="DVL373" s="678"/>
      <c r="DVM373" s="678"/>
      <c r="DVN373" s="678"/>
      <c r="DVO373" s="678"/>
      <c r="DVP373" s="678"/>
      <c r="DVQ373" s="678"/>
      <c r="DVR373" s="678"/>
      <c r="DVS373" s="678"/>
      <c r="DVT373" s="678"/>
      <c r="DVU373" s="678"/>
      <c r="DVV373" s="678"/>
      <c r="DVW373" s="678"/>
      <c r="DVX373" s="678"/>
      <c r="DVY373" s="678"/>
      <c r="DVZ373" s="678"/>
      <c r="DWA373" s="678"/>
      <c r="DWB373" s="678"/>
      <c r="DWC373" s="678"/>
      <c r="DWD373" s="678"/>
      <c r="DWE373" s="678"/>
      <c r="DWF373" s="678"/>
      <c r="DWG373" s="678"/>
      <c r="DWH373" s="678"/>
      <c r="DWI373" s="678"/>
      <c r="DWJ373" s="678"/>
      <c r="DWK373" s="678"/>
      <c r="DWL373" s="678"/>
      <c r="DWM373" s="678"/>
      <c r="DWN373" s="678"/>
      <c r="DWO373" s="678"/>
      <c r="DWP373" s="678"/>
      <c r="DWQ373" s="678"/>
      <c r="DWR373" s="678"/>
      <c r="DWS373" s="678"/>
      <c r="DWT373" s="678"/>
      <c r="DWU373" s="678"/>
      <c r="DWV373" s="678"/>
      <c r="DWW373" s="678"/>
      <c r="DWX373" s="678"/>
      <c r="DWY373" s="678"/>
      <c r="DWZ373" s="678"/>
      <c r="DXA373" s="678"/>
      <c r="DXB373" s="678"/>
      <c r="DXC373" s="678"/>
      <c r="DXD373" s="678"/>
      <c r="DXE373" s="678"/>
      <c r="DXF373" s="678"/>
      <c r="DXG373" s="678"/>
      <c r="DXH373" s="678"/>
      <c r="DXI373" s="678"/>
      <c r="DXJ373" s="678"/>
      <c r="DXK373" s="678"/>
      <c r="DXL373" s="678"/>
      <c r="DXM373" s="678"/>
      <c r="DXN373" s="678"/>
      <c r="DXO373" s="678"/>
      <c r="DXP373" s="678"/>
      <c r="DXQ373" s="678"/>
      <c r="DXR373" s="678"/>
      <c r="DXS373" s="678"/>
      <c r="DXT373" s="678"/>
      <c r="DXU373" s="678"/>
      <c r="DXV373" s="678"/>
      <c r="DXW373" s="678"/>
      <c r="DXX373" s="678"/>
      <c r="DXY373" s="678"/>
      <c r="DXZ373" s="678"/>
      <c r="DYA373" s="678"/>
      <c r="DYB373" s="678"/>
      <c r="DYC373" s="678"/>
      <c r="DYD373" s="678"/>
      <c r="DYE373" s="678"/>
      <c r="DYF373" s="678"/>
      <c r="DYG373" s="678"/>
      <c r="DYH373" s="678"/>
      <c r="DYI373" s="678"/>
      <c r="DYJ373" s="678"/>
      <c r="DYK373" s="678"/>
      <c r="DYL373" s="678"/>
      <c r="DYM373" s="678"/>
      <c r="DYN373" s="678"/>
      <c r="DYO373" s="678"/>
      <c r="DYP373" s="678"/>
      <c r="DYQ373" s="678"/>
      <c r="DYR373" s="678"/>
      <c r="DYS373" s="678"/>
      <c r="DYT373" s="678"/>
      <c r="DYU373" s="678"/>
      <c r="DYV373" s="678"/>
      <c r="DYW373" s="678"/>
      <c r="DYX373" s="678"/>
      <c r="DYY373" s="678"/>
      <c r="DYZ373" s="678"/>
      <c r="DZA373" s="678"/>
      <c r="DZB373" s="678"/>
      <c r="DZC373" s="678"/>
      <c r="DZD373" s="678"/>
      <c r="DZE373" s="678"/>
      <c r="DZF373" s="678"/>
      <c r="DZG373" s="678"/>
      <c r="DZH373" s="678"/>
      <c r="DZI373" s="678"/>
      <c r="DZJ373" s="678"/>
      <c r="DZK373" s="678"/>
      <c r="DZL373" s="678"/>
      <c r="DZM373" s="678"/>
      <c r="DZN373" s="678"/>
      <c r="DZO373" s="678"/>
      <c r="DZP373" s="678"/>
      <c r="DZQ373" s="678"/>
      <c r="DZR373" s="678"/>
      <c r="DZS373" s="678"/>
      <c r="DZT373" s="678"/>
      <c r="DZU373" s="678"/>
      <c r="DZV373" s="678"/>
      <c r="DZW373" s="678"/>
      <c r="DZX373" s="678"/>
      <c r="DZY373" s="678"/>
      <c r="DZZ373" s="678"/>
      <c r="EAA373" s="678"/>
      <c r="EAB373" s="678"/>
      <c r="EAC373" s="678"/>
      <c r="EAD373" s="678"/>
      <c r="EAE373" s="678"/>
      <c r="EAF373" s="678"/>
      <c r="EAG373" s="678"/>
      <c r="EAH373" s="678"/>
      <c r="EAI373" s="678"/>
      <c r="EAJ373" s="678"/>
      <c r="EAK373" s="678"/>
      <c r="EAL373" s="678"/>
      <c r="EAM373" s="678"/>
      <c r="EAN373" s="678"/>
      <c r="EAO373" s="678"/>
      <c r="EAP373" s="678"/>
      <c r="EAQ373" s="678"/>
      <c r="EAR373" s="678"/>
      <c r="EAS373" s="678"/>
      <c r="EAT373" s="678"/>
      <c r="EAU373" s="678"/>
      <c r="EAV373" s="678"/>
      <c r="EAW373" s="678"/>
      <c r="EAX373" s="678"/>
      <c r="EAY373" s="678"/>
      <c r="EAZ373" s="678"/>
      <c r="EBA373" s="678"/>
      <c r="EBB373" s="678"/>
      <c r="EBC373" s="678"/>
      <c r="EBD373" s="678"/>
      <c r="EBE373" s="678"/>
      <c r="EBF373" s="678"/>
      <c r="EBG373" s="678"/>
      <c r="EBH373" s="678"/>
      <c r="EBI373" s="678"/>
      <c r="EBJ373" s="678"/>
      <c r="EBK373" s="678"/>
      <c r="EBL373" s="678"/>
      <c r="EBM373" s="678"/>
      <c r="EBN373" s="678"/>
      <c r="EBO373" s="678"/>
      <c r="EBP373" s="678"/>
      <c r="EBQ373" s="678"/>
      <c r="EBR373" s="678"/>
      <c r="EBS373" s="678"/>
      <c r="EBT373" s="678"/>
      <c r="EBU373" s="678"/>
      <c r="EBV373" s="678"/>
      <c r="EBW373" s="678"/>
      <c r="EBX373" s="678"/>
      <c r="EBY373" s="678"/>
      <c r="EBZ373" s="678"/>
      <c r="ECA373" s="678"/>
      <c r="ECB373" s="678"/>
      <c r="ECC373" s="678"/>
      <c r="ECD373" s="678"/>
      <c r="ECE373" s="678"/>
      <c r="ECF373" s="678"/>
      <c r="ECG373" s="678"/>
      <c r="ECH373" s="678"/>
      <c r="ECI373" s="678"/>
      <c r="ECJ373" s="678"/>
      <c r="ECK373" s="678"/>
      <c r="ECL373" s="678"/>
      <c r="ECM373" s="678"/>
      <c r="ECN373" s="678"/>
      <c r="ECO373" s="678"/>
      <c r="ECP373" s="678"/>
      <c r="ECQ373" s="678"/>
      <c r="ECR373" s="678"/>
      <c r="ECS373" s="678"/>
      <c r="ECT373" s="678"/>
      <c r="ECU373" s="678"/>
      <c r="ECV373" s="678"/>
      <c r="ECW373" s="678"/>
      <c r="ECX373" s="678"/>
      <c r="ECY373" s="678"/>
      <c r="ECZ373" s="678"/>
      <c r="EDA373" s="678"/>
      <c r="EDB373" s="678"/>
      <c r="EDC373" s="678"/>
      <c r="EDD373" s="678"/>
      <c r="EDE373" s="678"/>
      <c r="EDF373" s="678"/>
      <c r="EDG373" s="678"/>
      <c r="EDH373" s="678"/>
      <c r="EDI373" s="678"/>
      <c r="EDJ373" s="678"/>
      <c r="EDK373" s="678"/>
      <c r="EDL373" s="678"/>
      <c r="EDM373" s="678"/>
      <c r="EDN373" s="678"/>
      <c r="EDO373" s="678"/>
      <c r="EDP373" s="678"/>
      <c r="EDQ373" s="678"/>
      <c r="EDR373" s="678"/>
      <c r="EDS373" s="678"/>
      <c r="EDT373" s="678"/>
      <c r="EDU373" s="678"/>
      <c r="EDV373" s="678"/>
      <c r="EDW373" s="678"/>
      <c r="EDX373" s="678"/>
      <c r="EDY373" s="678"/>
      <c r="EDZ373" s="678"/>
      <c r="EEA373" s="678"/>
      <c r="EEB373" s="678"/>
      <c r="EEC373" s="678"/>
      <c r="EED373" s="678"/>
      <c r="EEE373" s="678"/>
      <c r="EEF373" s="678"/>
      <c r="EEG373" s="678"/>
      <c r="EEH373" s="678"/>
      <c r="EEI373" s="678"/>
      <c r="EEJ373" s="678"/>
      <c r="EEK373" s="678"/>
      <c r="EEL373" s="678"/>
      <c r="EEM373" s="678"/>
      <c r="EEN373" s="678"/>
      <c r="EEO373" s="678"/>
      <c r="EEP373" s="678"/>
      <c r="EEQ373" s="678"/>
      <c r="EER373" s="678"/>
      <c r="EES373" s="678"/>
      <c r="EET373" s="678"/>
      <c r="EEU373" s="678"/>
      <c r="EEV373" s="678"/>
      <c r="EEW373" s="678"/>
      <c r="EEX373" s="678"/>
      <c r="EEY373" s="678"/>
      <c r="EEZ373" s="678"/>
      <c r="EFA373" s="678"/>
      <c r="EFB373" s="678"/>
      <c r="EFC373" s="678"/>
      <c r="EFD373" s="678"/>
      <c r="EFE373" s="678"/>
      <c r="EFF373" s="678"/>
      <c r="EFG373" s="678"/>
      <c r="EFH373" s="678"/>
      <c r="EFI373" s="678"/>
      <c r="EFJ373" s="678"/>
      <c r="EFK373" s="678"/>
      <c r="EFL373" s="678"/>
      <c r="EFM373" s="678"/>
      <c r="EFN373" s="678"/>
      <c r="EFO373" s="678"/>
      <c r="EFP373" s="678"/>
      <c r="EFQ373" s="678"/>
      <c r="EFR373" s="678"/>
      <c r="EFS373" s="678"/>
      <c r="EFT373" s="678"/>
      <c r="EFU373" s="678"/>
      <c r="EFV373" s="678"/>
      <c r="EFW373" s="678"/>
      <c r="EFX373" s="678"/>
      <c r="EFY373" s="678"/>
      <c r="EFZ373" s="678"/>
      <c r="EGA373" s="678"/>
      <c r="EGB373" s="678"/>
      <c r="EGC373" s="678"/>
      <c r="EGD373" s="678"/>
      <c r="EGE373" s="678"/>
      <c r="EGF373" s="678"/>
      <c r="EGG373" s="678"/>
      <c r="EGH373" s="678"/>
      <c r="EGI373" s="678"/>
      <c r="EGJ373" s="678"/>
      <c r="EGK373" s="678"/>
      <c r="EGL373" s="678"/>
      <c r="EGM373" s="678"/>
      <c r="EGN373" s="678"/>
      <c r="EGO373" s="678"/>
      <c r="EGP373" s="678"/>
      <c r="EGQ373" s="678"/>
      <c r="EGR373" s="678"/>
      <c r="EGS373" s="678"/>
      <c r="EGT373" s="678"/>
      <c r="EGU373" s="678"/>
      <c r="EGV373" s="678"/>
      <c r="EGW373" s="678"/>
      <c r="EGX373" s="678"/>
      <c r="EGY373" s="678"/>
      <c r="EGZ373" s="678"/>
      <c r="EHA373" s="678"/>
      <c r="EHB373" s="678"/>
      <c r="EHC373" s="678"/>
      <c r="EHD373" s="678"/>
      <c r="EHE373" s="678"/>
      <c r="EHF373" s="678"/>
      <c r="EHG373" s="678"/>
      <c r="EHH373" s="678"/>
      <c r="EHI373" s="678"/>
      <c r="EHJ373" s="678"/>
      <c r="EHK373" s="678"/>
      <c r="EHL373" s="678"/>
      <c r="EHM373" s="678"/>
      <c r="EHN373" s="678"/>
      <c r="EHO373" s="678"/>
      <c r="EHP373" s="678"/>
      <c r="EHQ373" s="678"/>
      <c r="EHR373" s="678"/>
      <c r="EHS373" s="678"/>
      <c r="EHT373" s="678"/>
      <c r="EHU373" s="678"/>
      <c r="EHV373" s="678"/>
      <c r="EHW373" s="678"/>
      <c r="EHX373" s="678"/>
      <c r="EHY373" s="678"/>
      <c r="EHZ373" s="678"/>
      <c r="EIA373" s="678"/>
      <c r="EIB373" s="678"/>
      <c r="EIC373" s="678"/>
      <c r="EID373" s="678"/>
      <c r="EIE373" s="678"/>
      <c r="EIF373" s="678"/>
      <c r="EIG373" s="678"/>
      <c r="EIH373" s="678"/>
      <c r="EII373" s="678"/>
      <c r="EIJ373" s="678"/>
      <c r="EIK373" s="678"/>
      <c r="EIL373" s="678"/>
      <c r="EIM373" s="678"/>
      <c r="EIN373" s="678"/>
      <c r="EIO373" s="678"/>
      <c r="EIP373" s="678"/>
      <c r="EIQ373" s="678"/>
      <c r="EIR373" s="678"/>
      <c r="EIS373" s="678"/>
      <c r="EIT373" s="678"/>
      <c r="EIU373" s="678"/>
      <c r="EIV373" s="678"/>
      <c r="EIW373" s="678"/>
      <c r="EIX373" s="678"/>
      <c r="EIY373" s="678"/>
      <c r="EIZ373" s="678"/>
      <c r="EJA373" s="678"/>
      <c r="EJB373" s="678"/>
      <c r="EJC373" s="678"/>
      <c r="EJD373" s="678"/>
      <c r="EJE373" s="678"/>
      <c r="EJF373" s="678"/>
      <c r="EJG373" s="678"/>
      <c r="EJH373" s="678"/>
      <c r="EJI373" s="678"/>
      <c r="EJJ373" s="678"/>
      <c r="EJK373" s="678"/>
      <c r="EJL373" s="678"/>
      <c r="EJM373" s="678"/>
      <c r="EJN373" s="678"/>
      <c r="EJO373" s="678"/>
      <c r="EJP373" s="678"/>
      <c r="EJQ373" s="678"/>
      <c r="EJR373" s="678"/>
      <c r="EJS373" s="678"/>
      <c r="EJT373" s="678"/>
      <c r="EJU373" s="678"/>
      <c r="EJV373" s="678"/>
      <c r="EJW373" s="678"/>
      <c r="EJX373" s="678"/>
      <c r="EJY373" s="678"/>
      <c r="EJZ373" s="678"/>
      <c r="EKA373" s="678"/>
      <c r="EKB373" s="678"/>
      <c r="EKC373" s="678"/>
      <c r="EKD373" s="678"/>
      <c r="EKE373" s="678"/>
      <c r="EKF373" s="678"/>
      <c r="EKG373" s="678"/>
      <c r="EKH373" s="678"/>
      <c r="EKI373" s="678"/>
      <c r="EKJ373" s="678"/>
      <c r="EKK373" s="678"/>
      <c r="EKL373" s="678"/>
      <c r="EKM373" s="678"/>
      <c r="EKN373" s="678"/>
      <c r="EKO373" s="678"/>
      <c r="EKP373" s="678"/>
      <c r="EKQ373" s="678"/>
      <c r="EKR373" s="678"/>
      <c r="EKS373" s="678"/>
      <c r="EKT373" s="678"/>
      <c r="EKU373" s="678"/>
      <c r="EKV373" s="678"/>
      <c r="EKW373" s="678"/>
      <c r="EKX373" s="678"/>
      <c r="EKY373" s="678"/>
      <c r="EKZ373" s="678"/>
      <c r="ELA373" s="678"/>
      <c r="ELB373" s="678"/>
      <c r="ELC373" s="678"/>
      <c r="ELD373" s="678"/>
      <c r="ELE373" s="678"/>
      <c r="ELF373" s="678"/>
      <c r="ELG373" s="678"/>
      <c r="ELH373" s="678"/>
      <c r="ELI373" s="678"/>
      <c r="ELJ373" s="678"/>
      <c r="ELK373" s="678"/>
      <c r="ELL373" s="678"/>
      <c r="ELM373" s="678"/>
      <c r="ELN373" s="678"/>
      <c r="ELO373" s="678"/>
      <c r="ELP373" s="678"/>
      <c r="ELQ373" s="678"/>
      <c r="ELR373" s="678"/>
      <c r="ELS373" s="678"/>
      <c r="ELT373" s="678"/>
      <c r="ELU373" s="678"/>
      <c r="ELV373" s="678"/>
      <c r="ELW373" s="678"/>
      <c r="ELX373" s="678"/>
      <c r="ELY373" s="678"/>
      <c r="ELZ373" s="678"/>
      <c r="EMA373" s="678"/>
      <c r="EMB373" s="678"/>
      <c r="EMC373" s="678"/>
      <c r="EMD373" s="678"/>
      <c r="EME373" s="678"/>
      <c r="EMF373" s="678"/>
      <c r="EMG373" s="678"/>
      <c r="EMH373" s="678"/>
      <c r="EMI373" s="678"/>
      <c r="EMJ373" s="678"/>
      <c r="EMK373" s="678"/>
      <c r="EML373" s="678"/>
      <c r="EMM373" s="678"/>
      <c r="EMN373" s="678"/>
      <c r="EMO373" s="678"/>
      <c r="EMP373" s="678"/>
      <c r="EMQ373" s="678"/>
      <c r="EMR373" s="678"/>
      <c r="EMS373" s="678"/>
      <c r="EMT373" s="678"/>
      <c r="EMU373" s="678"/>
      <c r="EMV373" s="678"/>
      <c r="EMW373" s="678"/>
      <c r="EMX373" s="678"/>
      <c r="EMY373" s="678"/>
      <c r="EMZ373" s="678"/>
      <c r="ENA373" s="678"/>
      <c r="ENB373" s="678"/>
      <c r="ENC373" s="678"/>
      <c r="END373" s="678"/>
      <c r="ENE373" s="678"/>
      <c r="ENF373" s="678"/>
      <c r="ENG373" s="678"/>
      <c r="ENH373" s="678"/>
      <c r="ENI373" s="678"/>
      <c r="ENJ373" s="678"/>
      <c r="ENK373" s="678"/>
      <c r="ENL373" s="678"/>
      <c r="ENM373" s="678"/>
      <c r="ENN373" s="678"/>
      <c r="ENO373" s="678"/>
      <c r="ENP373" s="678"/>
      <c r="ENQ373" s="678"/>
      <c r="ENR373" s="678"/>
      <c r="ENS373" s="678"/>
      <c r="ENT373" s="678"/>
      <c r="ENU373" s="678"/>
      <c r="ENV373" s="678"/>
      <c r="ENW373" s="678"/>
      <c r="ENX373" s="678"/>
      <c r="ENY373" s="678"/>
      <c r="ENZ373" s="678"/>
      <c r="EOA373" s="678"/>
      <c r="EOB373" s="678"/>
      <c r="EOC373" s="678"/>
      <c r="EOD373" s="678"/>
      <c r="EOE373" s="678"/>
      <c r="EOF373" s="678"/>
      <c r="EOG373" s="678"/>
      <c r="EOH373" s="678"/>
      <c r="EOI373" s="678"/>
      <c r="EOJ373" s="678"/>
      <c r="EOK373" s="678"/>
      <c r="EOL373" s="678"/>
      <c r="EOM373" s="678"/>
      <c r="EON373" s="678"/>
      <c r="EOO373" s="678"/>
      <c r="EOP373" s="678"/>
      <c r="EOQ373" s="678"/>
      <c r="EOR373" s="678"/>
      <c r="EOS373" s="678"/>
      <c r="EOT373" s="678"/>
      <c r="EOU373" s="678"/>
      <c r="EOV373" s="678"/>
      <c r="EOW373" s="678"/>
      <c r="EOX373" s="678"/>
      <c r="EOY373" s="678"/>
      <c r="EOZ373" s="678"/>
      <c r="EPA373" s="678"/>
      <c r="EPB373" s="678"/>
      <c r="EPC373" s="678"/>
      <c r="EPD373" s="678"/>
      <c r="EPE373" s="678"/>
      <c r="EPF373" s="678"/>
      <c r="EPG373" s="678"/>
      <c r="EPH373" s="678"/>
      <c r="EPI373" s="678"/>
      <c r="EPJ373" s="678"/>
      <c r="EPK373" s="678"/>
      <c r="EPL373" s="678"/>
      <c r="EPM373" s="678"/>
      <c r="EPN373" s="678"/>
      <c r="EPO373" s="678"/>
      <c r="EPP373" s="678"/>
      <c r="EPQ373" s="678"/>
      <c r="EPR373" s="678"/>
      <c r="EPS373" s="678"/>
      <c r="EPT373" s="678"/>
      <c r="EPU373" s="678"/>
      <c r="EPV373" s="678"/>
      <c r="EPW373" s="678"/>
      <c r="EPX373" s="678"/>
      <c r="EPY373" s="678"/>
      <c r="EPZ373" s="678"/>
      <c r="EQA373" s="678"/>
      <c r="EQB373" s="678"/>
      <c r="EQC373" s="678"/>
      <c r="EQD373" s="678"/>
      <c r="EQE373" s="678"/>
      <c r="EQF373" s="678"/>
      <c r="EQG373" s="678"/>
      <c r="EQH373" s="678"/>
      <c r="EQI373" s="678"/>
      <c r="EQJ373" s="678"/>
      <c r="EQK373" s="678"/>
      <c r="EQL373" s="678"/>
      <c r="EQM373" s="678"/>
      <c r="EQN373" s="678"/>
      <c r="EQO373" s="678"/>
      <c r="EQP373" s="678"/>
      <c r="EQQ373" s="678"/>
      <c r="EQR373" s="678"/>
      <c r="EQS373" s="678"/>
      <c r="EQT373" s="678"/>
      <c r="EQU373" s="678"/>
      <c r="EQV373" s="678"/>
      <c r="EQW373" s="678"/>
      <c r="EQX373" s="678"/>
      <c r="EQY373" s="678"/>
      <c r="EQZ373" s="678"/>
      <c r="ERA373" s="678"/>
      <c r="ERB373" s="678"/>
      <c r="ERC373" s="678"/>
      <c r="ERD373" s="678"/>
      <c r="ERE373" s="678"/>
      <c r="ERF373" s="678"/>
      <c r="ERG373" s="678"/>
      <c r="ERH373" s="678"/>
      <c r="ERI373" s="678"/>
      <c r="ERJ373" s="678"/>
      <c r="ERK373" s="678"/>
      <c r="ERL373" s="678"/>
      <c r="ERM373" s="678"/>
      <c r="ERN373" s="678"/>
      <c r="ERO373" s="678"/>
      <c r="ERP373" s="678"/>
      <c r="ERQ373" s="678"/>
      <c r="ERR373" s="678"/>
      <c r="ERS373" s="678"/>
      <c r="ERT373" s="678"/>
      <c r="ERU373" s="678"/>
      <c r="ERV373" s="678"/>
      <c r="ERW373" s="678"/>
      <c r="ERX373" s="678"/>
      <c r="ERY373" s="678"/>
      <c r="ERZ373" s="678"/>
      <c r="ESA373" s="678"/>
      <c r="ESB373" s="678"/>
      <c r="ESC373" s="678"/>
      <c r="ESD373" s="678"/>
      <c r="ESE373" s="678"/>
      <c r="ESF373" s="678"/>
      <c r="ESG373" s="678"/>
      <c r="ESH373" s="678"/>
      <c r="ESI373" s="678"/>
      <c r="ESJ373" s="678"/>
      <c r="ESK373" s="678"/>
      <c r="ESL373" s="678"/>
      <c r="ESM373" s="678"/>
      <c r="ESN373" s="678"/>
      <c r="ESO373" s="678"/>
      <c r="ESP373" s="678"/>
      <c r="ESQ373" s="678"/>
      <c r="ESR373" s="678"/>
      <c r="ESS373" s="678"/>
      <c r="EST373" s="678"/>
      <c r="ESU373" s="678"/>
      <c r="ESV373" s="678"/>
      <c r="ESW373" s="678"/>
      <c r="ESX373" s="678"/>
      <c r="ESY373" s="678"/>
      <c r="ESZ373" s="678"/>
      <c r="ETA373" s="678"/>
      <c r="ETB373" s="678"/>
      <c r="ETC373" s="678"/>
      <c r="ETD373" s="678"/>
      <c r="ETE373" s="678"/>
      <c r="ETF373" s="678"/>
      <c r="ETG373" s="678"/>
      <c r="ETH373" s="678"/>
      <c r="ETI373" s="678"/>
      <c r="ETJ373" s="678"/>
      <c r="ETK373" s="678"/>
      <c r="ETL373" s="678"/>
      <c r="ETM373" s="678"/>
      <c r="ETN373" s="678"/>
      <c r="ETO373" s="678"/>
      <c r="ETP373" s="678"/>
      <c r="ETQ373" s="678"/>
      <c r="ETR373" s="678"/>
      <c r="ETS373" s="678"/>
      <c r="ETT373" s="678"/>
      <c r="ETU373" s="678"/>
      <c r="ETV373" s="678"/>
      <c r="ETW373" s="678"/>
      <c r="ETX373" s="678"/>
      <c r="ETY373" s="678"/>
      <c r="ETZ373" s="678"/>
      <c r="EUA373" s="678"/>
      <c r="EUB373" s="678"/>
      <c r="EUC373" s="678"/>
      <c r="EUD373" s="678"/>
      <c r="EUE373" s="678"/>
      <c r="EUF373" s="678"/>
      <c r="EUG373" s="678"/>
      <c r="EUH373" s="678"/>
      <c r="EUI373" s="678"/>
      <c r="EUJ373" s="678"/>
      <c r="EUK373" s="678"/>
      <c r="EUL373" s="678"/>
      <c r="EUM373" s="678"/>
      <c r="EUN373" s="678"/>
      <c r="EUO373" s="678"/>
      <c r="EUP373" s="678"/>
      <c r="EUQ373" s="678"/>
      <c r="EUR373" s="678"/>
      <c r="EUS373" s="678"/>
      <c r="EUT373" s="678"/>
      <c r="EUU373" s="678"/>
      <c r="EUV373" s="678"/>
      <c r="EUW373" s="678"/>
      <c r="EUX373" s="678"/>
      <c r="EUY373" s="678"/>
      <c r="EUZ373" s="678"/>
      <c r="EVA373" s="678"/>
      <c r="EVB373" s="678"/>
      <c r="EVC373" s="678"/>
      <c r="EVD373" s="678"/>
      <c r="EVE373" s="678"/>
      <c r="EVF373" s="678"/>
      <c r="EVG373" s="678"/>
      <c r="EVH373" s="678"/>
      <c r="EVI373" s="678"/>
      <c r="EVJ373" s="678"/>
      <c r="EVK373" s="678"/>
      <c r="EVL373" s="678"/>
      <c r="EVM373" s="678"/>
      <c r="EVN373" s="678"/>
      <c r="EVO373" s="678"/>
      <c r="EVP373" s="678"/>
      <c r="EVQ373" s="678"/>
      <c r="EVR373" s="678"/>
      <c r="EVS373" s="678"/>
      <c r="EVT373" s="678"/>
      <c r="EVU373" s="678"/>
      <c r="EVV373" s="678"/>
      <c r="EVW373" s="678"/>
      <c r="EVX373" s="678"/>
      <c r="EVY373" s="678"/>
      <c r="EVZ373" s="678"/>
      <c r="EWA373" s="678"/>
      <c r="EWB373" s="678"/>
      <c r="EWC373" s="678"/>
      <c r="EWD373" s="678"/>
      <c r="EWE373" s="678"/>
      <c r="EWF373" s="678"/>
      <c r="EWG373" s="678"/>
      <c r="EWH373" s="678"/>
      <c r="EWI373" s="678"/>
      <c r="EWJ373" s="678"/>
      <c r="EWK373" s="678"/>
      <c r="EWL373" s="678"/>
      <c r="EWM373" s="678"/>
      <c r="EWN373" s="678"/>
      <c r="EWO373" s="678"/>
      <c r="EWP373" s="678"/>
      <c r="EWQ373" s="678"/>
      <c r="EWR373" s="678"/>
      <c r="EWS373" s="678"/>
      <c r="EWT373" s="678"/>
      <c r="EWU373" s="678"/>
      <c r="EWV373" s="678"/>
      <c r="EWW373" s="678"/>
      <c r="EWX373" s="678"/>
      <c r="EWY373" s="678"/>
      <c r="EWZ373" s="678"/>
      <c r="EXA373" s="678"/>
      <c r="EXB373" s="678"/>
      <c r="EXC373" s="678"/>
      <c r="EXD373" s="678"/>
      <c r="EXE373" s="678"/>
      <c r="EXF373" s="678"/>
      <c r="EXG373" s="678"/>
      <c r="EXH373" s="678"/>
      <c r="EXI373" s="678"/>
      <c r="EXJ373" s="678"/>
      <c r="EXK373" s="678"/>
      <c r="EXL373" s="678"/>
      <c r="EXM373" s="678"/>
      <c r="EXN373" s="678"/>
      <c r="EXO373" s="678"/>
      <c r="EXP373" s="678"/>
      <c r="EXQ373" s="678"/>
      <c r="EXR373" s="678"/>
      <c r="EXS373" s="678"/>
      <c r="EXT373" s="678"/>
      <c r="EXU373" s="678"/>
      <c r="EXV373" s="678"/>
      <c r="EXW373" s="678"/>
      <c r="EXX373" s="678"/>
      <c r="EXY373" s="678"/>
      <c r="EXZ373" s="678"/>
      <c r="EYA373" s="678"/>
      <c r="EYB373" s="678"/>
      <c r="EYC373" s="678"/>
      <c r="EYD373" s="678"/>
      <c r="EYE373" s="678"/>
      <c r="EYF373" s="678"/>
      <c r="EYG373" s="678"/>
      <c r="EYH373" s="678"/>
      <c r="EYI373" s="678"/>
      <c r="EYJ373" s="678"/>
      <c r="EYK373" s="678"/>
      <c r="EYL373" s="678"/>
      <c r="EYM373" s="678"/>
      <c r="EYN373" s="678"/>
      <c r="EYO373" s="678"/>
      <c r="EYP373" s="678"/>
      <c r="EYQ373" s="678"/>
      <c r="EYR373" s="678"/>
      <c r="EYS373" s="678"/>
      <c r="EYT373" s="678"/>
      <c r="EYU373" s="678"/>
      <c r="EYV373" s="678"/>
      <c r="EYW373" s="678"/>
      <c r="EYX373" s="678"/>
      <c r="EYY373" s="678"/>
      <c r="EYZ373" s="678"/>
      <c r="EZA373" s="678"/>
      <c r="EZB373" s="678"/>
      <c r="EZC373" s="678"/>
      <c r="EZD373" s="678"/>
      <c r="EZE373" s="678"/>
      <c r="EZF373" s="678"/>
      <c r="EZG373" s="678"/>
      <c r="EZH373" s="678"/>
      <c r="EZI373" s="678"/>
      <c r="EZJ373" s="678"/>
      <c r="EZK373" s="678"/>
      <c r="EZL373" s="678"/>
      <c r="EZM373" s="678"/>
      <c r="EZN373" s="678"/>
      <c r="EZO373" s="678"/>
      <c r="EZP373" s="678"/>
      <c r="EZQ373" s="678"/>
      <c r="EZR373" s="678"/>
      <c r="EZS373" s="678"/>
      <c r="EZT373" s="678"/>
      <c r="EZU373" s="678"/>
      <c r="EZV373" s="678"/>
      <c r="EZW373" s="678"/>
      <c r="EZX373" s="678"/>
      <c r="EZY373" s="678"/>
      <c r="EZZ373" s="678"/>
      <c r="FAA373" s="678"/>
      <c r="FAB373" s="678"/>
      <c r="FAC373" s="678"/>
      <c r="FAD373" s="678"/>
      <c r="FAE373" s="678"/>
      <c r="FAF373" s="678"/>
      <c r="FAG373" s="678"/>
      <c r="FAH373" s="678"/>
      <c r="FAI373" s="678"/>
      <c r="FAJ373" s="678"/>
      <c r="FAK373" s="678"/>
      <c r="FAL373" s="678"/>
      <c r="FAM373" s="678"/>
      <c r="FAN373" s="678"/>
      <c r="FAO373" s="678"/>
      <c r="FAP373" s="678"/>
      <c r="FAQ373" s="678"/>
      <c r="FAR373" s="678"/>
      <c r="FAS373" s="678"/>
      <c r="FAT373" s="678"/>
      <c r="FAU373" s="678"/>
      <c r="FAV373" s="678"/>
      <c r="FAW373" s="678"/>
      <c r="FAX373" s="678"/>
      <c r="FAY373" s="678"/>
      <c r="FAZ373" s="678"/>
      <c r="FBA373" s="678"/>
      <c r="FBB373" s="678"/>
      <c r="FBC373" s="678"/>
      <c r="FBD373" s="678"/>
      <c r="FBE373" s="678"/>
      <c r="FBF373" s="678"/>
      <c r="FBG373" s="678"/>
      <c r="FBH373" s="678"/>
      <c r="FBI373" s="678"/>
      <c r="FBJ373" s="678"/>
      <c r="FBK373" s="678"/>
      <c r="FBL373" s="678"/>
      <c r="FBM373" s="678"/>
      <c r="FBN373" s="678"/>
      <c r="FBO373" s="678"/>
      <c r="FBP373" s="678"/>
      <c r="FBQ373" s="678"/>
      <c r="FBR373" s="678"/>
      <c r="FBS373" s="678"/>
      <c r="FBT373" s="678"/>
      <c r="FBU373" s="678"/>
      <c r="FBV373" s="678"/>
      <c r="FBW373" s="678"/>
      <c r="FBX373" s="678"/>
      <c r="FBY373" s="678"/>
      <c r="FBZ373" s="678"/>
      <c r="FCA373" s="678"/>
      <c r="FCB373" s="678"/>
      <c r="FCC373" s="678"/>
      <c r="FCD373" s="678"/>
      <c r="FCE373" s="678"/>
      <c r="FCF373" s="678"/>
      <c r="FCG373" s="678"/>
      <c r="FCH373" s="678"/>
      <c r="FCI373" s="678"/>
      <c r="FCJ373" s="678"/>
      <c r="FCK373" s="678"/>
      <c r="FCL373" s="678"/>
      <c r="FCM373" s="678"/>
      <c r="FCN373" s="678"/>
      <c r="FCO373" s="678"/>
      <c r="FCP373" s="678"/>
      <c r="FCQ373" s="678"/>
      <c r="FCR373" s="678"/>
      <c r="FCS373" s="678"/>
      <c r="FCT373" s="678"/>
      <c r="FCU373" s="678"/>
      <c r="FCV373" s="678"/>
      <c r="FCW373" s="678"/>
      <c r="FCX373" s="678"/>
      <c r="FCY373" s="678"/>
      <c r="FCZ373" s="678"/>
      <c r="FDA373" s="678"/>
      <c r="FDB373" s="678"/>
      <c r="FDC373" s="678"/>
      <c r="FDD373" s="678"/>
      <c r="FDE373" s="678"/>
      <c r="FDF373" s="678"/>
      <c r="FDG373" s="678"/>
      <c r="FDH373" s="678"/>
      <c r="FDI373" s="678"/>
      <c r="FDJ373" s="678"/>
      <c r="FDK373" s="678"/>
      <c r="FDL373" s="678"/>
      <c r="FDM373" s="678"/>
      <c r="FDN373" s="678"/>
      <c r="FDO373" s="678"/>
      <c r="FDP373" s="678"/>
      <c r="FDQ373" s="678"/>
      <c r="FDR373" s="678"/>
      <c r="FDS373" s="678"/>
      <c r="FDT373" s="678"/>
      <c r="FDU373" s="678"/>
      <c r="FDV373" s="678"/>
      <c r="FDW373" s="678"/>
      <c r="FDX373" s="678"/>
      <c r="FDY373" s="678"/>
      <c r="FDZ373" s="678"/>
      <c r="FEA373" s="678"/>
      <c r="FEB373" s="678"/>
      <c r="FEC373" s="678"/>
      <c r="FED373" s="678"/>
      <c r="FEE373" s="678"/>
      <c r="FEF373" s="678"/>
      <c r="FEG373" s="678"/>
      <c r="FEH373" s="678"/>
      <c r="FEI373" s="678"/>
      <c r="FEJ373" s="678"/>
      <c r="FEK373" s="678"/>
      <c r="FEL373" s="678"/>
      <c r="FEM373" s="678"/>
      <c r="FEN373" s="678"/>
      <c r="FEO373" s="678"/>
      <c r="FEP373" s="678"/>
      <c r="FEQ373" s="678"/>
      <c r="FER373" s="678"/>
      <c r="FES373" s="678"/>
      <c r="FET373" s="678"/>
      <c r="FEU373" s="678"/>
      <c r="FEV373" s="678"/>
      <c r="FEW373" s="678"/>
      <c r="FEX373" s="678"/>
      <c r="FEY373" s="678"/>
      <c r="FEZ373" s="678"/>
      <c r="FFA373" s="678"/>
      <c r="FFB373" s="678"/>
      <c r="FFC373" s="678"/>
      <c r="FFD373" s="678"/>
      <c r="FFE373" s="678"/>
      <c r="FFF373" s="678"/>
      <c r="FFG373" s="678"/>
      <c r="FFH373" s="678"/>
      <c r="FFI373" s="678"/>
      <c r="FFJ373" s="678"/>
      <c r="FFK373" s="678"/>
      <c r="FFL373" s="678"/>
      <c r="FFM373" s="678"/>
      <c r="FFN373" s="678"/>
      <c r="FFO373" s="678"/>
      <c r="FFP373" s="678"/>
      <c r="FFQ373" s="678"/>
      <c r="FFR373" s="678"/>
      <c r="FFS373" s="678"/>
      <c r="FFT373" s="678"/>
      <c r="FFU373" s="678"/>
      <c r="FFV373" s="678"/>
      <c r="FFW373" s="678"/>
      <c r="FFX373" s="678"/>
      <c r="FFY373" s="678"/>
      <c r="FFZ373" s="678"/>
      <c r="FGA373" s="678"/>
      <c r="FGB373" s="678"/>
      <c r="FGC373" s="678"/>
      <c r="FGD373" s="678"/>
      <c r="FGE373" s="678"/>
      <c r="FGF373" s="678"/>
      <c r="FGG373" s="678"/>
      <c r="FGH373" s="678"/>
      <c r="FGI373" s="678"/>
      <c r="FGJ373" s="678"/>
      <c r="FGK373" s="678"/>
      <c r="FGL373" s="678"/>
      <c r="FGM373" s="678"/>
      <c r="FGN373" s="678"/>
      <c r="FGO373" s="678"/>
      <c r="FGP373" s="678"/>
      <c r="FGQ373" s="678"/>
      <c r="FGR373" s="678"/>
      <c r="FGS373" s="678"/>
      <c r="FGT373" s="678"/>
      <c r="FGU373" s="678"/>
      <c r="FGV373" s="678"/>
      <c r="FGW373" s="678"/>
      <c r="FGX373" s="678"/>
      <c r="FGY373" s="678"/>
      <c r="FGZ373" s="678"/>
      <c r="FHA373" s="678"/>
      <c r="FHB373" s="678"/>
      <c r="FHC373" s="678"/>
      <c r="FHD373" s="678"/>
      <c r="FHE373" s="678"/>
      <c r="FHF373" s="678"/>
      <c r="FHG373" s="678"/>
      <c r="FHH373" s="678"/>
      <c r="FHI373" s="678"/>
      <c r="FHJ373" s="678"/>
      <c r="FHK373" s="678"/>
      <c r="FHL373" s="678"/>
      <c r="FHM373" s="678"/>
      <c r="FHN373" s="678"/>
      <c r="FHO373" s="678"/>
      <c r="FHP373" s="678"/>
      <c r="FHQ373" s="678"/>
      <c r="FHR373" s="678"/>
      <c r="FHS373" s="678"/>
      <c r="FHT373" s="678"/>
      <c r="FHU373" s="678"/>
      <c r="FHV373" s="678"/>
      <c r="FHW373" s="678"/>
      <c r="FHX373" s="678"/>
      <c r="FHY373" s="678"/>
      <c r="FHZ373" s="678"/>
      <c r="FIA373" s="678"/>
      <c r="FIB373" s="678"/>
      <c r="FIC373" s="678"/>
      <c r="FID373" s="678"/>
      <c r="FIE373" s="678"/>
      <c r="FIF373" s="678"/>
      <c r="FIG373" s="678"/>
      <c r="FIH373" s="678"/>
      <c r="FII373" s="678"/>
      <c r="FIJ373" s="678"/>
      <c r="FIK373" s="678"/>
      <c r="FIL373" s="678"/>
      <c r="FIM373" s="678"/>
      <c r="FIN373" s="678"/>
      <c r="FIO373" s="678"/>
      <c r="FIP373" s="678"/>
      <c r="FIQ373" s="678"/>
      <c r="FIR373" s="678"/>
      <c r="FIS373" s="678"/>
      <c r="FIT373" s="678"/>
      <c r="FIU373" s="678"/>
      <c r="FIV373" s="678"/>
      <c r="FIW373" s="678"/>
      <c r="FIX373" s="678"/>
      <c r="FIY373" s="678"/>
      <c r="FIZ373" s="678"/>
      <c r="FJA373" s="678"/>
      <c r="FJB373" s="678"/>
      <c r="FJC373" s="678"/>
      <c r="FJD373" s="678"/>
      <c r="FJE373" s="678"/>
      <c r="FJF373" s="678"/>
      <c r="FJG373" s="678"/>
      <c r="FJH373" s="678"/>
      <c r="FJI373" s="678"/>
      <c r="FJJ373" s="678"/>
      <c r="FJK373" s="678"/>
      <c r="FJL373" s="678"/>
      <c r="FJM373" s="678"/>
      <c r="FJN373" s="678"/>
      <c r="FJO373" s="678"/>
      <c r="FJP373" s="678"/>
      <c r="FJQ373" s="678"/>
      <c r="FJR373" s="678"/>
      <c r="FJS373" s="678"/>
      <c r="FJT373" s="678"/>
      <c r="FJU373" s="678"/>
      <c r="FJV373" s="678"/>
      <c r="FJW373" s="678"/>
      <c r="FJX373" s="678"/>
      <c r="FJY373" s="678"/>
      <c r="FJZ373" s="678"/>
      <c r="FKA373" s="678"/>
      <c r="FKB373" s="678"/>
      <c r="FKC373" s="678"/>
      <c r="FKD373" s="678"/>
      <c r="FKE373" s="678"/>
      <c r="FKF373" s="678"/>
      <c r="FKG373" s="678"/>
      <c r="FKH373" s="678"/>
      <c r="FKI373" s="678"/>
      <c r="FKJ373" s="678"/>
      <c r="FKK373" s="678"/>
      <c r="FKL373" s="678"/>
      <c r="FKM373" s="678"/>
      <c r="FKN373" s="678"/>
      <c r="FKO373" s="678"/>
      <c r="FKP373" s="678"/>
      <c r="FKQ373" s="678"/>
      <c r="FKR373" s="678"/>
      <c r="FKS373" s="678"/>
      <c r="FKT373" s="678"/>
      <c r="FKU373" s="678"/>
      <c r="FKV373" s="678"/>
      <c r="FKW373" s="678"/>
      <c r="FKX373" s="678"/>
      <c r="FKY373" s="678"/>
      <c r="FKZ373" s="678"/>
      <c r="FLA373" s="678"/>
      <c r="FLB373" s="678"/>
      <c r="FLC373" s="678"/>
      <c r="FLD373" s="678"/>
      <c r="FLE373" s="678"/>
      <c r="FLF373" s="678"/>
      <c r="FLG373" s="678"/>
      <c r="FLH373" s="678"/>
      <c r="FLI373" s="678"/>
      <c r="FLJ373" s="678"/>
      <c r="FLK373" s="678"/>
      <c r="FLL373" s="678"/>
      <c r="FLM373" s="678"/>
      <c r="FLN373" s="678"/>
      <c r="FLO373" s="678"/>
      <c r="FLP373" s="678"/>
      <c r="FLQ373" s="678"/>
      <c r="FLR373" s="678"/>
      <c r="FLS373" s="678"/>
      <c r="FLT373" s="678"/>
      <c r="FLU373" s="678"/>
      <c r="FLV373" s="678"/>
      <c r="FLW373" s="678"/>
      <c r="FLX373" s="678"/>
      <c r="FLY373" s="678"/>
      <c r="FLZ373" s="678"/>
      <c r="FMA373" s="678"/>
      <c r="FMB373" s="678"/>
      <c r="FMC373" s="678"/>
      <c r="FMD373" s="678"/>
      <c r="FME373" s="678"/>
      <c r="FMF373" s="678"/>
      <c r="FMG373" s="678"/>
      <c r="FMH373" s="678"/>
      <c r="FMI373" s="678"/>
      <c r="FMJ373" s="678"/>
      <c r="FMK373" s="678"/>
      <c r="FML373" s="678"/>
      <c r="FMM373" s="678"/>
      <c r="FMN373" s="678"/>
      <c r="FMO373" s="678"/>
      <c r="FMP373" s="678"/>
      <c r="FMQ373" s="678"/>
      <c r="FMR373" s="678"/>
      <c r="FMS373" s="678"/>
      <c r="FMT373" s="678"/>
      <c r="FMU373" s="678"/>
      <c r="FMV373" s="678"/>
      <c r="FMW373" s="678"/>
      <c r="FMX373" s="678"/>
      <c r="FMY373" s="678"/>
      <c r="FMZ373" s="678"/>
      <c r="FNA373" s="678"/>
      <c r="FNB373" s="678"/>
      <c r="FNC373" s="678"/>
      <c r="FND373" s="678"/>
      <c r="FNE373" s="678"/>
      <c r="FNF373" s="678"/>
      <c r="FNG373" s="678"/>
      <c r="FNH373" s="678"/>
      <c r="FNI373" s="678"/>
      <c r="FNJ373" s="678"/>
      <c r="FNK373" s="678"/>
      <c r="FNL373" s="678"/>
      <c r="FNM373" s="678"/>
      <c r="FNN373" s="678"/>
      <c r="FNO373" s="678"/>
      <c r="FNP373" s="678"/>
      <c r="FNQ373" s="678"/>
      <c r="FNR373" s="678"/>
      <c r="FNS373" s="678"/>
      <c r="FNT373" s="678"/>
      <c r="FNU373" s="678"/>
      <c r="FNV373" s="678"/>
      <c r="FNW373" s="678"/>
      <c r="FNX373" s="678"/>
      <c r="FNY373" s="678"/>
      <c r="FNZ373" s="678"/>
      <c r="FOA373" s="678"/>
      <c r="FOB373" s="678"/>
      <c r="FOC373" s="678"/>
      <c r="FOD373" s="678"/>
      <c r="FOE373" s="678"/>
      <c r="FOF373" s="678"/>
      <c r="FOG373" s="678"/>
      <c r="FOH373" s="678"/>
      <c r="FOI373" s="678"/>
      <c r="FOJ373" s="678"/>
      <c r="FOK373" s="678"/>
      <c r="FOL373" s="678"/>
      <c r="FOM373" s="678"/>
      <c r="FON373" s="678"/>
      <c r="FOO373" s="678"/>
      <c r="FOP373" s="678"/>
      <c r="FOQ373" s="678"/>
      <c r="FOR373" s="678"/>
      <c r="FOS373" s="678"/>
      <c r="FOT373" s="678"/>
      <c r="FOU373" s="678"/>
      <c r="FOV373" s="678"/>
      <c r="FOW373" s="678"/>
      <c r="FOX373" s="678"/>
      <c r="FOY373" s="678"/>
      <c r="FOZ373" s="678"/>
      <c r="FPA373" s="678"/>
      <c r="FPB373" s="678"/>
      <c r="FPC373" s="678"/>
      <c r="FPD373" s="678"/>
      <c r="FPE373" s="678"/>
      <c r="FPF373" s="678"/>
      <c r="FPG373" s="678"/>
      <c r="FPH373" s="678"/>
      <c r="FPI373" s="678"/>
      <c r="FPJ373" s="678"/>
      <c r="FPK373" s="678"/>
      <c r="FPL373" s="678"/>
      <c r="FPM373" s="678"/>
      <c r="FPN373" s="678"/>
      <c r="FPO373" s="678"/>
      <c r="FPP373" s="678"/>
      <c r="FPQ373" s="678"/>
      <c r="FPR373" s="678"/>
      <c r="FPS373" s="678"/>
      <c r="FPT373" s="678"/>
      <c r="FPU373" s="678"/>
      <c r="FPV373" s="678"/>
      <c r="FPW373" s="678"/>
      <c r="FPX373" s="678"/>
      <c r="FPY373" s="678"/>
      <c r="FPZ373" s="678"/>
      <c r="FQA373" s="678"/>
      <c r="FQB373" s="678"/>
      <c r="FQC373" s="678"/>
      <c r="FQD373" s="678"/>
      <c r="FQE373" s="678"/>
      <c r="FQF373" s="678"/>
      <c r="FQG373" s="678"/>
      <c r="FQH373" s="678"/>
      <c r="FQI373" s="678"/>
      <c r="FQJ373" s="678"/>
      <c r="FQK373" s="678"/>
      <c r="FQL373" s="678"/>
      <c r="FQM373" s="678"/>
      <c r="FQN373" s="678"/>
      <c r="FQO373" s="678"/>
      <c r="FQP373" s="678"/>
      <c r="FQQ373" s="678"/>
      <c r="FQR373" s="678"/>
      <c r="FQS373" s="678"/>
      <c r="FQT373" s="678"/>
      <c r="FQU373" s="678"/>
      <c r="FQV373" s="678"/>
      <c r="FQW373" s="678"/>
      <c r="FQX373" s="678"/>
      <c r="FQY373" s="678"/>
      <c r="FQZ373" s="678"/>
      <c r="FRA373" s="678"/>
      <c r="FRB373" s="678"/>
      <c r="FRC373" s="678"/>
      <c r="FRD373" s="678"/>
      <c r="FRE373" s="678"/>
      <c r="FRF373" s="678"/>
      <c r="FRG373" s="678"/>
      <c r="FRH373" s="678"/>
      <c r="FRI373" s="678"/>
      <c r="FRJ373" s="678"/>
      <c r="FRK373" s="678"/>
      <c r="FRL373" s="678"/>
      <c r="FRM373" s="678"/>
      <c r="FRN373" s="678"/>
      <c r="FRO373" s="678"/>
      <c r="FRP373" s="678"/>
      <c r="FRQ373" s="678"/>
      <c r="FRR373" s="678"/>
      <c r="FRS373" s="678"/>
      <c r="FRT373" s="678"/>
      <c r="FRU373" s="678"/>
      <c r="FRV373" s="678"/>
      <c r="FRW373" s="678"/>
      <c r="FRX373" s="678"/>
      <c r="FRY373" s="678"/>
      <c r="FRZ373" s="678"/>
      <c r="FSA373" s="678"/>
      <c r="FSB373" s="678"/>
      <c r="FSC373" s="678"/>
      <c r="FSD373" s="678"/>
      <c r="FSE373" s="678"/>
      <c r="FSF373" s="678"/>
      <c r="FSG373" s="678"/>
      <c r="FSH373" s="678"/>
      <c r="FSI373" s="678"/>
      <c r="FSJ373" s="678"/>
      <c r="FSK373" s="678"/>
      <c r="FSL373" s="678"/>
      <c r="FSM373" s="678"/>
      <c r="FSN373" s="678"/>
      <c r="FSO373" s="678"/>
      <c r="FSP373" s="678"/>
      <c r="FSQ373" s="678"/>
      <c r="FSR373" s="678"/>
      <c r="FSS373" s="678"/>
      <c r="FST373" s="678"/>
      <c r="FSU373" s="678"/>
      <c r="FSV373" s="678"/>
      <c r="FSW373" s="678"/>
      <c r="FSX373" s="678"/>
      <c r="FSY373" s="678"/>
      <c r="FSZ373" s="678"/>
      <c r="FTA373" s="678"/>
      <c r="FTB373" s="678"/>
      <c r="FTC373" s="678"/>
      <c r="FTD373" s="678"/>
      <c r="FTE373" s="678"/>
      <c r="FTF373" s="678"/>
      <c r="FTG373" s="678"/>
      <c r="FTH373" s="678"/>
      <c r="FTI373" s="678"/>
      <c r="FTJ373" s="678"/>
      <c r="FTK373" s="678"/>
      <c r="FTL373" s="678"/>
      <c r="FTM373" s="678"/>
      <c r="FTN373" s="678"/>
      <c r="FTO373" s="678"/>
      <c r="FTP373" s="678"/>
      <c r="FTQ373" s="678"/>
      <c r="FTR373" s="678"/>
      <c r="FTS373" s="678"/>
      <c r="FTT373" s="678"/>
      <c r="FTU373" s="678"/>
      <c r="FTV373" s="678"/>
      <c r="FTW373" s="678"/>
      <c r="FTX373" s="678"/>
      <c r="FTY373" s="678"/>
      <c r="FTZ373" s="678"/>
      <c r="FUA373" s="678"/>
      <c r="FUB373" s="678"/>
      <c r="FUC373" s="678"/>
      <c r="FUD373" s="678"/>
      <c r="FUE373" s="678"/>
      <c r="FUF373" s="678"/>
      <c r="FUG373" s="678"/>
      <c r="FUH373" s="678"/>
      <c r="FUI373" s="678"/>
      <c r="FUJ373" s="678"/>
      <c r="FUK373" s="678"/>
      <c r="FUL373" s="678"/>
      <c r="FUM373" s="678"/>
      <c r="FUN373" s="678"/>
      <c r="FUO373" s="678"/>
      <c r="FUP373" s="678"/>
      <c r="FUQ373" s="678"/>
      <c r="FUR373" s="678"/>
      <c r="FUS373" s="678"/>
      <c r="FUT373" s="678"/>
      <c r="FUU373" s="678"/>
      <c r="FUV373" s="678"/>
      <c r="FUW373" s="678"/>
      <c r="FUX373" s="678"/>
      <c r="FUY373" s="678"/>
      <c r="FUZ373" s="678"/>
      <c r="FVA373" s="678"/>
      <c r="FVB373" s="678"/>
      <c r="FVC373" s="678"/>
      <c r="FVD373" s="678"/>
      <c r="FVE373" s="678"/>
      <c r="FVF373" s="678"/>
      <c r="FVG373" s="678"/>
      <c r="FVH373" s="678"/>
      <c r="FVI373" s="678"/>
      <c r="FVJ373" s="678"/>
      <c r="FVK373" s="678"/>
      <c r="FVL373" s="678"/>
      <c r="FVM373" s="678"/>
      <c r="FVN373" s="678"/>
      <c r="FVO373" s="678"/>
      <c r="FVP373" s="678"/>
      <c r="FVQ373" s="678"/>
      <c r="FVR373" s="678"/>
      <c r="FVS373" s="678"/>
      <c r="FVT373" s="678"/>
      <c r="FVU373" s="678"/>
      <c r="FVV373" s="678"/>
      <c r="FVW373" s="678"/>
      <c r="FVX373" s="678"/>
      <c r="FVY373" s="678"/>
      <c r="FVZ373" s="678"/>
      <c r="FWA373" s="678"/>
      <c r="FWB373" s="678"/>
      <c r="FWC373" s="678"/>
      <c r="FWD373" s="678"/>
      <c r="FWE373" s="678"/>
      <c r="FWF373" s="678"/>
      <c r="FWG373" s="678"/>
      <c r="FWH373" s="678"/>
      <c r="FWI373" s="678"/>
      <c r="FWJ373" s="678"/>
      <c r="FWK373" s="678"/>
      <c r="FWL373" s="678"/>
      <c r="FWM373" s="678"/>
      <c r="FWN373" s="678"/>
      <c r="FWO373" s="678"/>
      <c r="FWP373" s="678"/>
      <c r="FWQ373" s="678"/>
      <c r="FWR373" s="678"/>
      <c r="FWS373" s="678"/>
      <c r="FWT373" s="678"/>
      <c r="FWU373" s="678"/>
      <c r="FWV373" s="678"/>
      <c r="FWW373" s="678"/>
      <c r="FWX373" s="678"/>
      <c r="FWY373" s="678"/>
      <c r="FWZ373" s="678"/>
      <c r="FXA373" s="678"/>
      <c r="FXB373" s="678"/>
      <c r="FXC373" s="678"/>
      <c r="FXD373" s="678"/>
      <c r="FXE373" s="678"/>
      <c r="FXF373" s="678"/>
      <c r="FXG373" s="678"/>
      <c r="FXH373" s="678"/>
      <c r="FXI373" s="678"/>
      <c r="FXJ373" s="678"/>
      <c r="FXK373" s="678"/>
      <c r="FXL373" s="678"/>
      <c r="FXM373" s="678"/>
      <c r="FXN373" s="678"/>
      <c r="FXO373" s="678"/>
      <c r="FXP373" s="678"/>
      <c r="FXQ373" s="678"/>
      <c r="FXR373" s="678"/>
      <c r="FXS373" s="678"/>
      <c r="FXT373" s="678"/>
      <c r="FXU373" s="678"/>
      <c r="FXV373" s="678"/>
      <c r="FXW373" s="678"/>
      <c r="FXX373" s="678"/>
      <c r="FXY373" s="678"/>
      <c r="FXZ373" s="678"/>
      <c r="FYA373" s="678"/>
      <c r="FYB373" s="678"/>
      <c r="FYC373" s="678"/>
      <c r="FYD373" s="678"/>
      <c r="FYE373" s="678"/>
      <c r="FYF373" s="678"/>
      <c r="FYG373" s="678"/>
      <c r="FYH373" s="678"/>
      <c r="FYI373" s="678"/>
      <c r="FYJ373" s="678"/>
      <c r="FYK373" s="678"/>
      <c r="FYL373" s="678"/>
      <c r="FYM373" s="678"/>
      <c r="FYN373" s="678"/>
      <c r="FYO373" s="678"/>
      <c r="FYP373" s="678"/>
      <c r="FYQ373" s="678"/>
      <c r="FYR373" s="678"/>
      <c r="FYS373" s="678"/>
      <c r="FYT373" s="678"/>
      <c r="FYU373" s="678"/>
      <c r="FYV373" s="678"/>
      <c r="FYW373" s="678"/>
      <c r="FYX373" s="678"/>
      <c r="FYY373" s="678"/>
      <c r="FYZ373" s="678"/>
      <c r="FZA373" s="678"/>
      <c r="FZB373" s="678"/>
      <c r="FZC373" s="678"/>
      <c r="FZD373" s="678"/>
      <c r="FZE373" s="678"/>
      <c r="FZF373" s="678"/>
      <c r="FZG373" s="678"/>
      <c r="FZH373" s="678"/>
      <c r="FZI373" s="678"/>
      <c r="FZJ373" s="678"/>
      <c r="FZK373" s="678"/>
      <c r="FZL373" s="678"/>
      <c r="FZM373" s="678"/>
      <c r="FZN373" s="678"/>
      <c r="FZO373" s="678"/>
      <c r="FZP373" s="678"/>
      <c r="FZQ373" s="678"/>
      <c r="FZR373" s="678"/>
      <c r="FZS373" s="678"/>
      <c r="FZT373" s="678"/>
      <c r="FZU373" s="678"/>
      <c r="FZV373" s="678"/>
      <c r="FZW373" s="678"/>
      <c r="FZX373" s="678"/>
      <c r="FZY373" s="678"/>
      <c r="FZZ373" s="678"/>
      <c r="GAA373" s="678"/>
      <c r="GAB373" s="678"/>
      <c r="GAC373" s="678"/>
      <c r="GAD373" s="678"/>
      <c r="GAE373" s="678"/>
      <c r="GAF373" s="678"/>
      <c r="GAG373" s="678"/>
      <c r="GAH373" s="678"/>
      <c r="GAI373" s="678"/>
      <c r="GAJ373" s="678"/>
      <c r="GAK373" s="678"/>
      <c r="GAL373" s="678"/>
      <c r="GAM373" s="678"/>
      <c r="GAN373" s="678"/>
      <c r="GAO373" s="678"/>
      <c r="GAP373" s="678"/>
      <c r="GAQ373" s="678"/>
      <c r="GAR373" s="678"/>
      <c r="GAS373" s="678"/>
      <c r="GAT373" s="678"/>
      <c r="GAU373" s="678"/>
      <c r="GAV373" s="678"/>
      <c r="GAW373" s="678"/>
      <c r="GAX373" s="678"/>
      <c r="GAY373" s="678"/>
      <c r="GAZ373" s="678"/>
      <c r="GBA373" s="678"/>
      <c r="GBB373" s="678"/>
      <c r="GBC373" s="678"/>
      <c r="GBD373" s="678"/>
      <c r="GBE373" s="678"/>
      <c r="GBF373" s="678"/>
      <c r="GBG373" s="678"/>
      <c r="GBH373" s="678"/>
      <c r="GBI373" s="678"/>
      <c r="GBJ373" s="678"/>
      <c r="GBK373" s="678"/>
      <c r="GBL373" s="678"/>
      <c r="GBM373" s="678"/>
      <c r="GBN373" s="678"/>
      <c r="GBO373" s="678"/>
      <c r="GBP373" s="678"/>
      <c r="GBQ373" s="678"/>
      <c r="GBR373" s="678"/>
      <c r="GBS373" s="678"/>
      <c r="GBT373" s="678"/>
      <c r="GBU373" s="678"/>
      <c r="GBV373" s="678"/>
      <c r="GBW373" s="678"/>
      <c r="GBX373" s="678"/>
      <c r="GBY373" s="678"/>
      <c r="GBZ373" s="678"/>
      <c r="GCA373" s="678"/>
      <c r="GCB373" s="678"/>
      <c r="GCC373" s="678"/>
      <c r="GCD373" s="678"/>
      <c r="GCE373" s="678"/>
      <c r="GCF373" s="678"/>
      <c r="GCG373" s="678"/>
      <c r="GCH373" s="678"/>
      <c r="GCI373" s="678"/>
      <c r="GCJ373" s="678"/>
      <c r="GCK373" s="678"/>
      <c r="GCL373" s="678"/>
      <c r="GCM373" s="678"/>
      <c r="GCN373" s="678"/>
      <c r="GCO373" s="678"/>
      <c r="GCP373" s="678"/>
      <c r="GCQ373" s="678"/>
      <c r="GCR373" s="678"/>
      <c r="GCS373" s="678"/>
      <c r="GCT373" s="678"/>
      <c r="GCU373" s="678"/>
      <c r="GCV373" s="678"/>
      <c r="GCW373" s="678"/>
      <c r="GCX373" s="678"/>
      <c r="GCY373" s="678"/>
      <c r="GCZ373" s="678"/>
      <c r="GDA373" s="678"/>
      <c r="GDB373" s="678"/>
      <c r="GDC373" s="678"/>
      <c r="GDD373" s="678"/>
      <c r="GDE373" s="678"/>
      <c r="GDF373" s="678"/>
      <c r="GDG373" s="678"/>
      <c r="GDH373" s="678"/>
      <c r="GDI373" s="678"/>
      <c r="GDJ373" s="678"/>
      <c r="GDK373" s="678"/>
      <c r="GDL373" s="678"/>
      <c r="GDM373" s="678"/>
      <c r="GDN373" s="678"/>
      <c r="GDO373" s="678"/>
      <c r="GDP373" s="678"/>
      <c r="GDQ373" s="678"/>
      <c r="GDR373" s="678"/>
      <c r="GDS373" s="678"/>
      <c r="GDT373" s="678"/>
      <c r="GDU373" s="678"/>
      <c r="GDV373" s="678"/>
      <c r="GDW373" s="678"/>
      <c r="GDX373" s="678"/>
      <c r="GDY373" s="678"/>
      <c r="GDZ373" s="678"/>
      <c r="GEA373" s="678"/>
      <c r="GEB373" s="678"/>
      <c r="GEC373" s="678"/>
      <c r="GED373" s="678"/>
      <c r="GEE373" s="678"/>
      <c r="GEF373" s="678"/>
      <c r="GEG373" s="678"/>
      <c r="GEH373" s="678"/>
      <c r="GEI373" s="678"/>
      <c r="GEJ373" s="678"/>
      <c r="GEK373" s="678"/>
      <c r="GEL373" s="678"/>
      <c r="GEM373" s="678"/>
      <c r="GEN373" s="678"/>
      <c r="GEO373" s="678"/>
      <c r="GEP373" s="678"/>
      <c r="GEQ373" s="678"/>
      <c r="GER373" s="678"/>
      <c r="GES373" s="678"/>
      <c r="GET373" s="678"/>
      <c r="GEU373" s="678"/>
      <c r="GEV373" s="678"/>
      <c r="GEW373" s="678"/>
      <c r="GEX373" s="678"/>
      <c r="GEY373" s="678"/>
      <c r="GEZ373" s="678"/>
      <c r="GFA373" s="678"/>
      <c r="GFB373" s="678"/>
      <c r="GFC373" s="678"/>
      <c r="GFD373" s="678"/>
      <c r="GFE373" s="678"/>
      <c r="GFF373" s="678"/>
      <c r="GFG373" s="678"/>
      <c r="GFH373" s="678"/>
      <c r="GFI373" s="678"/>
      <c r="GFJ373" s="678"/>
      <c r="GFK373" s="678"/>
      <c r="GFL373" s="678"/>
      <c r="GFM373" s="678"/>
      <c r="GFN373" s="678"/>
      <c r="GFO373" s="678"/>
      <c r="GFP373" s="678"/>
      <c r="GFQ373" s="678"/>
      <c r="GFR373" s="678"/>
      <c r="GFS373" s="678"/>
      <c r="GFT373" s="678"/>
      <c r="GFU373" s="678"/>
      <c r="GFV373" s="678"/>
      <c r="GFW373" s="678"/>
      <c r="GFX373" s="678"/>
      <c r="GFY373" s="678"/>
      <c r="GFZ373" s="678"/>
      <c r="GGA373" s="678"/>
      <c r="GGB373" s="678"/>
      <c r="GGC373" s="678"/>
      <c r="GGD373" s="678"/>
      <c r="GGE373" s="678"/>
      <c r="GGF373" s="678"/>
      <c r="GGG373" s="678"/>
      <c r="GGH373" s="678"/>
      <c r="GGI373" s="678"/>
      <c r="GGJ373" s="678"/>
      <c r="GGK373" s="678"/>
      <c r="GGL373" s="678"/>
      <c r="GGM373" s="678"/>
      <c r="GGN373" s="678"/>
      <c r="GGO373" s="678"/>
      <c r="GGP373" s="678"/>
      <c r="GGQ373" s="678"/>
      <c r="GGR373" s="678"/>
      <c r="GGS373" s="678"/>
      <c r="GGT373" s="678"/>
      <c r="GGU373" s="678"/>
      <c r="GGV373" s="678"/>
      <c r="GGW373" s="678"/>
      <c r="GGX373" s="678"/>
      <c r="GGY373" s="678"/>
      <c r="GGZ373" s="678"/>
      <c r="GHA373" s="678"/>
      <c r="GHB373" s="678"/>
      <c r="GHC373" s="678"/>
      <c r="GHD373" s="678"/>
      <c r="GHE373" s="678"/>
      <c r="GHF373" s="678"/>
      <c r="GHG373" s="678"/>
      <c r="GHH373" s="678"/>
      <c r="GHI373" s="678"/>
      <c r="GHJ373" s="678"/>
      <c r="GHK373" s="678"/>
      <c r="GHL373" s="678"/>
      <c r="GHM373" s="678"/>
      <c r="GHN373" s="678"/>
      <c r="GHO373" s="678"/>
      <c r="GHP373" s="678"/>
      <c r="GHQ373" s="678"/>
      <c r="GHR373" s="678"/>
      <c r="GHS373" s="678"/>
      <c r="GHT373" s="678"/>
      <c r="GHU373" s="678"/>
      <c r="GHV373" s="678"/>
      <c r="GHW373" s="678"/>
      <c r="GHX373" s="678"/>
      <c r="GHY373" s="678"/>
      <c r="GHZ373" s="678"/>
      <c r="GIA373" s="678"/>
      <c r="GIB373" s="678"/>
      <c r="GIC373" s="678"/>
      <c r="GID373" s="678"/>
      <c r="GIE373" s="678"/>
      <c r="GIF373" s="678"/>
      <c r="GIG373" s="678"/>
      <c r="GIH373" s="678"/>
      <c r="GII373" s="678"/>
      <c r="GIJ373" s="678"/>
      <c r="GIK373" s="678"/>
      <c r="GIL373" s="678"/>
      <c r="GIM373" s="678"/>
      <c r="GIN373" s="678"/>
      <c r="GIO373" s="678"/>
      <c r="GIP373" s="678"/>
      <c r="GIQ373" s="678"/>
      <c r="GIR373" s="678"/>
      <c r="GIS373" s="678"/>
      <c r="GIT373" s="678"/>
      <c r="GIU373" s="678"/>
      <c r="GIV373" s="678"/>
      <c r="GIW373" s="678"/>
      <c r="GIX373" s="678"/>
      <c r="GIY373" s="678"/>
      <c r="GIZ373" s="678"/>
      <c r="GJA373" s="678"/>
      <c r="GJB373" s="678"/>
      <c r="GJC373" s="678"/>
      <c r="GJD373" s="678"/>
      <c r="GJE373" s="678"/>
      <c r="GJF373" s="678"/>
      <c r="GJG373" s="678"/>
      <c r="GJH373" s="678"/>
      <c r="GJI373" s="678"/>
      <c r="GJJ373" s="678"/>
      <c r="GJK373" s="678"/>
      <c r="GJL373" s="678"/>
      <c r="GJM373" s="678"/>
      <c r="GJN373" s="678"/>
      <c r="GJO373" s="678"/>
      <c r="GJP373" s="678"/>
      <c r="GJQ373" s="678"/>
      <c r="GJR373" s="678"/>
      <c r="GJS373" s="678"/>
      <c r="GJT373" s="678"/>
      <c r="GJU373" s="678"/>
      <c r="GJV373" s="678"/>
      <c r="GJW373" s="678"/>
      <c r="GJX373" s="678"/>
      <c r="GJY373" s="678"/>
      <c r="GJZ373" s="678"/>
      <c r="GKA373" s="678"/>
      <c r="GKB373" s="678"/>
      <c r="GKC373" s="678"/>
      <c r="GKD373" s="678"/>
      <c r="GKE373" s="678"/>
      <c r="GKF373" s="678"/>
      <c r="GKG373" s="678"/>
      <c r="GKH373" s="678"/>
      <c r="GKI373" s="678"/>
      <c r="GKJ373" s="678"/>
      <c r="GKK373" s="678"/>
      <c r="GKL373" s="678"/>
      <c r="GKM373" s="678"/>
      <c r="GKN373" s="678"/>
      <c r="GKO373" s="678"/>
      <c r="GKP373" s="678"/>
      <c r="GKQ373" s="678"/>
      <c r="GKR373" s="678"/>
      <c r="GKS373" s="678"/>
      <c r="GKT373" s="678"/>
      <c r="GKU373" s="678"/>
      <c r="GKV373" s="678"/>
      <c r="GKW373" s="678"/>
      <c r="GKX373" s="678"/>
      <c r="GKY373" s="678"/>
      <c r="GKZ373" s="678"/>
      <c r="GLA373" s="678"/>
      <c r="GLB373" s="678"/>
      <c r="GLC373" s="678"/>
      <c r="GLD373" s="678"/>
      <c r="GLE373" s="678"/>
      <c r="GLF373" s="678"/>
      <c r="GLG373" s="678"/>
      <c r="GLH373" s="678"/>
      <c r="GLI373" s="678"/>
      <c r="GLJ373" s="678"/>
      <c r="GLK373" s="678"/>
      <c r="GLL373" s="678"/>
      <c r="GLM373" s="678"/>
      <c r="GLN373" s="678"/>
      <c r="GLO373" s="678"/>
      <c r="GLP373" s="678"/>
      <c r="GLQ373" s="678"/>
      <c r="GLR373" s="678"/>
      <c r="GLS373" s="678"/>
      <c r="GLT373" s="678"/>
      <c r="GLU373" s="678"/>
      <c r="GLV373" s="678"/>
      <c r="GLW373" s="678"/>
      <c r="GLX373" s="678"/>
      <c r="GLY373" s="678"/>
      <c r="GLZ373" s="678"/>
      <c r="GMA373" s="678"/>
      <c r="GMB373" s="678"/>
      <c r="GMC373" s="678"/>
      <c r="GMD373" s="678"/>
      <c r="GME373" s="678"/>
      <c r="GMF373" s="678"/>
      <c r="GMG373" s="678"/>
      <c r="GMH373" s="678"/>
      <c r="GMI373" s="678"/>
      <c r="GMJ373" s="678"/>
      <c r="GMK373" s="678"/>
      <c r="GML373" s="678"/>
      <c r="GMM373" s="678"/>
      <c r="GMN373" s="678"/>
      <c r="GMO373" s="678"/>
      <c r="GMP373" s="678"/>
      <c r="GMQ373" s="678"/>
      <c r="GMR373" s="678"/>
      <c r="GMS373" s="678"/>
      <c r="GMT373" s="678"/>
      <c r="GMU373" s="678"/>
      <c r="GMV373" s="678"/>
      <c r="GMW373" s="678"/>
      <c r="GMX373" s="678"/>
      <c r="GMY373" s="678"/>
      <c r="GMZ373" s="678"/>
      <c r="GNA373" s="678"/>
      <c r="GNB373" s="678"/>
      <c r="GNC373" s="678"/>
      <c r="GND373" s="678"/>
      <c r="GNE373" s="678"/>
      <c r="GNF373" s="678"/>
      <c r="GNG373" s="678"/>
      <c r="GNH373" s="678"/>
      <c r="GNI373" s="678"/>
      <c r="GNJ373" s="678"/>
      <c r="GNK373" s="678"/>
      <c r="GNL373" s="678"/>
      <c r="GNM373" s="678"/>
      <c r="GNN373" s="678"/>
      <c r="GNO373" s="678"/>
      <c r="GNP373" s="678"/>
      <c r="GNQ373" s="678"/>
      <c r="GNR373" s="678"/>
      <c r="GNS373" s="678"/>
      <c r="GNT373" s="678"/>
      <c r="GNU373" s="678"/>
      <c r="GNV373" s="678"/>
      <c r="GNW373" s="678"/>
      <c r="GNX373" s="678"/>
      <c r="GNY373" s="678"/>
      <c r="GNZ373" s="678"/>
      <c r="GOA373" s="678"/>
      <c r="GOB373" s="678"/>
      <c r="GOC373" s="678"/>
      <c r="GOD373" s="678"/>
      <c r="GOE373" s="678"/>
      <c r="GOF373" s="678"/>
      <c r="GOG373" s="678"/>
      <c r="GOH373" s="678"/>
      <c r="GOI373" s="678"/>
      <c r="GOJ373" s="678"/>
      <c r="GOK373" s="678"/>
      <c r="GOL373" s="678"/>
      <c r="GOM373" s="678"/>
      <c r="GON373" s="678"/>
      <c r="GOO373" s="678"/>
      <c r="GOP373" s="678"/>
      <c r="GOQ373" s="678"/>
      <c r="GOR373" s="678"/>
      <c r="GOS373" s="678"/>
      <c r="GOT373" s="678"/>
      <c r="GOU373" s="678"/>
      <c r="GOV373" s="678"/>
      <c r="GOW373" s="678"/>
      <c r="GOX373" s="678"/>
      <c r="GOY373" s="678"/>
      <c r="GOZ373" s="678"/>
      <c r="GPA373" s="678"/>
      <c r="GPB373" s="678"/>
      <c r="GPC373" s="678"/>
      <c r="GPD373" s="678"/>
      <c r="GPE373" s="678"/>
      <c r="GPF373" s="678"/>
      <c r="GPG373" s="678"/>
      <c r="GPH373" s="678"/>
      <c r="GPI373" s="678"/>
      <c r="GPJ373" s="678"/>
      <c r="GPK373" s="678"/>
      <c r="GPL373" s="678"/>
      <c r="GPM373" s="678"/>
      <c r="GPN373" s="678"/>
      <c r="GPO373" s="678"/>
      <c r="GPP373" s="678"/>
      <c r="GPQ373" s="678"/>
      <c r="GPR373" s="678"/>
      <c r="GPS373" s="678"/>
      <c r="GPT373" s="678"/>
      <c r="GPU373" s="678"/>
      <c r="GPV373" s="678"/>
      <c r="GPW373" s="678"/>
      <c r="GPX373" s="678"/>
      <c r="GPY373" s="678"/>
      <c r="GPZ373" s="678"/>
      <c r="GQA373" s="678"/>
      <c r="GQB373" s="678"/>
      <c r="GQC373" s="678"/>
      <c r="GQD373" s="678"/>
      <c r="GQE373" s="678"/>
      <c r="GQF373" s="678"/>
      <c r="GQG373" s="678"/>
      <c r="GQH373" s="678"/>
      <c r="GQI373" s="678"/>
      <c r="GQJ373" s="678"/>
      <c r="GQK373" s="678"/>
      <c r="GQL373" s="678"/>
      <c r="GQM373" s="678"/>
      <c r="GQN373" s="678"/>
      <c r="GQO373" s="678"/>
      <c r="GQP373" s="678"/>
      <c r="GQQ373" s="678"/>
      <c r="GQR373" s="678"/>
      <c r="GQS373" s="678"/>
      <c r="GQT373" s="678"/>
      <c r="GQU373" s="678"/>
      <c r="GQV373" s="678"/>
      <c r="GQW373" s="678"/>
      <c r="GQX373" s="678"/>
      <c r="GQY373" s="678"/>
      <c r="GQZ373" s="678"/>
      <c r="GRA373" s="678"/>
      <c r="GRB373" s="678"/>
      <c r="GRC373" s="678"/>
      <c r="GRD373" s="678"/>
      <c r="GRE373" s="678"/>
      <c r="GRF373" s="678"/>
      <c r="GRG373" s="678"/>
      <c r="GRH373" s="678"/>
      <c r="GRI373" s="678"/>
      <c r="GRJ373" s="678"/>
      <c r="GRK373" s="678"/>
      <c r="GRL373" s="678"/>
      <c r="GRM373" s="678"/>
      <c r="GRN373" s="678"/>
      <c r="GRO373" s="678"/>
      <c r="GRP373" s="678"/>
      <c r="GRQ373" s="678"/>
      <c r="GRR373" s="678"/>
      <c r="GRS373" s="678"/>
      <c r="GRT373" s="678"/>
      <c r="GRU373" s="678"/>
      <c r="GRV373" s="678"/>
      <c r="GRW373" s="678"/>
      <c r="GRX373" s="678"/>
      <c r="GRY373" s="678"/>
      <c r="GRZ373" s="678"/>
      <c r="GSA373" s="678"/>
      <c r="GSB373" s="678"/>
      <c r="GSC373" s="678"/>
      <c r="GSD373" s="678"/>
      <c r="GSE373" s="678"/>
      <c r="GSF373" s="678"/>
      <c r="GSG373" s="678"/>
      <c r="GSH373" s="678"/>
      <c r="GSI373" s="678"/>
      <c r="GSJ373" s="678"/>
      <c r="GSK373" s="678"/>
      <c r="GSL373" s="678"/>
      <c r="GSM373" s="678"/>
      <c r="GSN373" s="678"/>
      <c r="GSO373" s="678"/>
      <c r="GSP373" s="678"/>
      <c r="GSQ373" s="678"/>
      <c r="GSR373" s="678"/>
      <c r="GSS373" s="678"/>
      <c r="GST373" s="678"/>
      <c r="GSU373" s="678"/>
      <c r="GSV373" s="678"/>
      <c r="GSW373" s="678"/>
      <c r="GSX373" s="678"/>
      <c r="GSY373" s="678"/>
      <c r="GSZ373" s="678"/>
      <c r="GTA373" s="678"/>
      <c r="GTB373" s="678"/>
      <c r="GTC373" s="678"/>
      <c r="GTD373" s="678"/>
      <c r="GTE373" s="678"/>
      <c r="GTF373" s="678"/>
      <c r="GTG373" s="678"/>
      <c r="GTH373" s="678"/>
      <c r="GTI373" s="678"/>
      <c r="GTJ373" s="678"/>
      <c r="GTK373" s="678"/>
      <c r="GTL373" s="678"/>
      <c r="GTM373" s="678"/>
      <c r="GTN373" s="678"/>
      <c r="GTO373" s="678"/>
      <c r="GTP373" s="678"/>
      <c r="GTQ373" s="678"/>
      <c r="GTR373" s="678"/>
      <c r="GTS373" s="678"/>
      <c r="GTT373" s="678"/>
      <c r="GTU373" s="678"/>
      <c r="GTV373" s="678"/>
      <c r="GTW373" s="678"/>
      <c r="GTX373" s="678"/>
      <c r="GTY373" s="678"/>
      <c r="GTZ373" s="678"/>
      <c r="GUA373" s="678"/>
      <c r="GUB373" s="678"/>
      <c r="GUC373" s="678"/>
      <c r="GUD373" s="678"/>
      <c r="GUE373" s="678"/>
      <c r="GUF373" s="678"/>
      <c r="GUG373" s="678"/>
      <c r="GUH373" s="678"/>
      <c r="GUI373" s="678"/>
      <c r="GUJ373" s="678"/>
      <c r="GUK373" s="678"/>
      <c r="GUL373" s="678"/>
      <c r="GUM373" s="678"/>
      <c r="GUN373" s="678"/>
      <c r="GUO373" s="678"/>
      <c r="GUP373" s="678"/>
      <c r="GUQ373" s="678"/>
      <c r="GUR373" s="678"/>
      <c r="GUS373" s="678"/>
      <c r="GUT373" s="678"/>
      <c r="GUU373" s="678"/>
      <c r="GUV373" s="678"/>
      <c r="GUW373" s="678"/>
      <c r="GUX373" s="678"/>
      <c r="GUY373" s="678"/>
      <c r="GUZ373" s="678"/>
      <c r="GVA373" s="678"/>
      <c r="GVB373" s="678"/>
      <c r="GVC373" s="678"/>
      <c r="GVD373" s="678"/>
      <c r="GVE373" s="678"/>
      <c r="GVF373" s="678"/>
      <c r="GVG373" s="678"/>
      <c r="GVH373" s="678"/>
      <c r="GVI373" s="678"/>
      <c r="GVJ373" s="678"/>
      <c r="GVK373" s="678"/>
      <c r="GVL373" s="678"/>
      <c r="GVM373" s="678"/>
      <c r="GVN373" s="678"/>
      <c r="GVO373" s="678"/>
      <c r="GVP373" s="678"/>
      <c r="GVQ373" s="678"/>
      <c r="GVR373" s="678"/>
      <c r="GVS373" s="678"/>
      <c r="GVT373" s="678"/>
      <c r="GVU373" s="678"/>
      <c r="GVV373" s="678"/>
      <c r="GVW373" s="678"/>
      <c r="GVX373" s="678"/>
      <c r="GVY373" s="678"/>
      <c r="GVZ373" s="678"/>
      <c r="GWA373" s="678"/>
      <c r="GWB373" s="678"/>
      <c r="GWC373" s="678"/>
      <c r="GWD373" s="678"/>
      <c r="GWE373" s="678"/>
      <c r="GWF373" s="678"/>
      <c r="GWG373" s="678"/>
      <c r="GWH373" s="678"/>
      <c r="GWI373" s="678"/>
      <c r="GWJ373" s="678"/>
      <c r="GWK373" s="678"/>
      <c r="GWL373" s="678"/>
      <c r="GWM373" s="678"/>
      <c r="GWN373" s="678"/>
      <c r="GWO373" s="678"/>
      <c r="GWP373" s="678"/>
      <c r="GWQ373" s="678"/>
      <c r="GWR373" s="678"/>
      <c r="GWS373" s="678"/>
      <c r="GWT373" s="678"/>
      <c r="GWU373" s="678"/>
      <c r="GWV373" s="678"/>
      <c r="GWW373" s="678"/>
      <c r="GWX373" s="678"/>
      <c r="GWY373" s="678"/>
      <c r="GWZ373" s="678"/>
      <c r="GXA373" s="678"/>
      <c r="GXB373" s="678"/>
      <c r="GXC373" s="678"/>
      <c r="GXD373" s="678"/>
      <c r="GXE373" s="678"/>
      <c r="GXF373" s="678"/>
      <c r="GXG373" s="678"/>
      <c r="GXH373" s="678"/>
      <c r="GXI373" s="678"/>
      <c r="GXJ373" s="678"/>
      <c r="GXK373" s="678"/>
      <c r="GXL373" s="678"/>
      <c r="GXM373" s="678"/>
      <c r="GXN373" s="678"/>
      <c r="GXO373" s="678"/>
      <c r="GXP373" s="678"/>
      <c r="GXQ373" s="678"/>
      <c r="GXR373" s="678"/>
      <c r="GXS373" s="678"/>
      <c r="GXT373" s="678"/>
      <c r="GXU373" s="678"/>
      <c r="GXV373" s="678"/>
      <c r="GXW373" s="678"/>
      <c r="GXX373" s="678"/>
      <c r="GXY373" s="678"/>
      <c r="GXZ373" s="678"/>
      <c r="GYA373" s="678"/>
      <c r="GYB373" s="678"/>
      <c r="GYC373" s="678"/>
      <c r="GYD373" s="678"/>
      <c r="GYE373" s="678"/>
      <c r="GYF373" s="678"/>
      <c r="GYG373" s="678"/>
      <c r="GYH373" s="678"/>
      <c r="GYI373" s="678"/>
      <c r="GYJ373" s="678"/>
      <c r="GYK373" s="678"/>
      <c r="GYL373" s="678"/>
      <c r="GYM373" s="678"/>
      <c r="GYN373" s="678"/>
      <c r="GYO373" s="678"/>
      <c r="GYP373" s="678"/>
      <c r="GYQ373" s="678"/>
      <c r="GYR373" s="678"/>
      <c r="GYS373" s="678"/>
      <c r="GYT373" s="678"/>
      <c r="GYU373" s="678"/>
      <c r="GYV373" s="678"/>
      <c r="GYW373" s="678"/>
      <c r="GYX373" s="678"/>
      <c r="GYY373" s="678"/>
      <c r="GYZ373" s="678"/>
      <c r="GZA373" s="678"/>
      <c r="GZB373" s="678"/>
      <c r="GZC373" s="678"/>
      <c r="GZD373" s="678"/>
      <c r="GZE373" s="678"/>
      <c r="GZF373" s="678"/>
      <c r="GZG373" s="678"/>
      <c r="GZH373" s="678"/>
      <c r="GZI373" s="678"/>
      <c r="GZJ373" s="678"/>
      <c r="GZK373" s="678"/>
      <c r="GZL373" s="678"/>
      <c r="GZM373" s="678"/>
      <c r="GZN373" s="678"/>
      <c r="GZO373" s="678"/>
      <c r="GZP373" s="678"/>
      <c r="GZQ373" s="678"/>
      <c r="GZR373" s="678"/>
      <c r="GZS373" s="678"/>
      <c r="GZT373" s="678"/>
      <c r="GZU373" s="678"/>
      <c r="GZV373" s="678"/>
      <c r="GZW373" s="678"/>
      <c r="GZX373" s="678"/>
      <c r="GZY373" s="678"/>
      <c r="GZZ373" s="678"/>
      <c r="HAA373" s="678"/>
      <c r="HAB373" s="678"/>
      <c r="HAC373" s="678"/>
      <c r="HAD373" s="678"/>
      <c r="HAE373" s="678"/>
      <c r="HAF373" s="678"/>
      <c r="HAG373" s="678"/>
      <c r="HAH373" s="678"/>
      <c r="HAI373" s="678"/>
      <c r="HAJ373" s="678"/>
      <c r="HAK373" s="678"/>
      <c r="HAL373" s="678"/>
      <c r="HAM373" s="678"/>
      <c r="HAN373" s="678"/>
      <c r="HAO373" s="678"/>
      <c r="HAP373" s="678"/>
      <c r="HAQ373" s="678"/>
      <c r="HAR373" s="678"/>
      <c r="HAS373" s="678"/>
      <c r="HAT373" s="678"/>
      <c r="HAU373" s="678"/>
      <c r="HAV373" s="678"/>
      <c r="HAW373" s="678"/>
      <c r="HAX373" s="678"/>
      <c r="HAY373" s="678"/>
      <c r="HAZ373" s="678"/>
      <c r="HBA373" s="678"/>
      <c r="HBB373" s="678"/>
      <c r="HBC373" s="678"/>
      <c r="HBD373" s="678"/>
      <c r="HBE373" s="678"/>
      <c r="HBF373" s="678"/>
      <c r="HBG373" s="678"/>
      <c r="HBH373" s="678"/>
      <c r="HBI373" s="678"/>
      <c r="HBJ373" s="678"/>
      <c r="HBK373" s="678"/>
      <c r="HBL373" s="678"/>
      <c r="HBM373" s="678"/>
      <c r="HBN373" s="678"/>
      <c r="HBO373" s="678"/>
      <c r="HBP373" s="678"/>
      <c r="HBQ373" s="678"/>
      <c r="HBR373" s="678"/>
      <c r="HBS373" s="678"/>
      <c r="HBT373" s="678"/>
      <c r="HBU373" s="678"/>
      <c r="HBV373" s="678"/>
      <c r="HBW373" s="678"/>
      <c r="HBX373" s="678"/>
      <c r="HBY373" s="678"/>
      <c r="HBZ373" s="678"/>
      <c r="HCA373" s="678"/>
      <c r="HCB373" s="678"/>
      <c r="HCC373" s="678"/>
      <c r="HCD373" s="678"/>
      <c r="HCE373" s="678"/>
      <c r="HCF373" s="678"/>
      <c r="HCG373" s="678"/>
      <c r="HCH373" s="678"/>
      <c r="HCI373" s="678"/>
      <c r="HCJ373" s="678"/>
      <c r="HCK373" s="678"/>
      <c r="HCL373" s="678"/>
      <c r="HCM373" s="678"/>
      <c r="HCN373" s="678"/>
      <c r="HCO373" s="678"/>
      <c r="HCP373" s="678"/>
      <c r="HCQ373" s="678"/>
      <c r="HCR373" s="678"/>
      <c r="HCS373" s="678"/>
      <c r="HCT373" s="678"/>
      <c r="HCU373" s="678"/>
      <c r="HCV373" s="678"/>
      <c r="HCW373" s="678"/>
      <c r="HCX373" s="678"/>
      <c r="HCY373" s="678"/>
      <c r="HCZ373" s="678"/>
      <c r="HDA373" s="678"/>
      <c r="HDB373" s="678"/>
      <c r="HDC373" s="678"/>
      <c r="HDD373" s="678"/>
      <c r="HDE373" s="678"/>
      <c r="HDF373" s="678"/>
      <c r="HDG373" s="678"/>
      <c r="HDH373" s="678"/>
      <c r="HDI373" s="678"/>
      <c r="HDJ373" s="678"/>
      <c r="HDK373" s="678"/>
      <c r="HDL373" s="678"/>
      <c r="HDM373" s="678"/>
      <c r="HDN373" s="678"/>
      <c r="HDO373" s="678"/>
      <c r="HDP373" s="678"/>
      <c r="HDQ373" s="678"/>
      <c r="HDR373" s="678"/>
      <c r="HDS373" s="678"/>
      <c r="HDT373" s="678"/>
      <c r="HDU373" s="678"/>
      <c r="HDV373" s="678"/>
      <c r="HDW373" s="678"/>
      <c r="HDX373" s="678"/>
      <c r="HDY373" s="678"/>
      <c r="HDZ373" s="678"/>
      <c r="HEA373" s="678"/>
      <c r="HEB373" s="678"/>
      <c r="HEC373" s="678"/>
      <c r="HED373" s="678"/>
      <c r="HEE373" s="678"/>
      <c r="HEF373" s="678"/>
      <c r="HEG373" s="678"/>
      <c r="HEH373" s="678"/>
      <c r="HEI373" s="678"/>
      <c r="HEJ373" s="678"/>
      <c r="HEK373" s="678"/>
      <c r="HEL373" s="678"/>
      <c r="HEM373" s="678"/>
      <c r="HEN373" s="678"/>
      <c r="HEO373" s="678"/>
      <c r="HEP373" s="678"/>
      <c r="HEQ373" s="678"/>
      <c r="HER373" s="678"/>
      <c r="HES373" s="678"/>
      <c r="HET373" s="678"/>
      <c r="HEU373" s="678"/>
      <c r="HEV373" s="678"/>
      <c r="HEW373" s="678"/>
      <c r="HEX373" s="678"/>
      <c r="HEY373" s="678"/>
      <c r="HEZ373" s="678"/>
      <c r="HFA373" s="678"/>
      <c r="HFB373" s="678"/>
      <c r="HFC373" s="678"/>
      <c r="HFD373" s="678"/>
      <c r="HFE373" s="678"/>
      <c r="HFF373" s="678"/>
      <c r="HFG373" s="678"/>
      <c r="HFH373" s="678"/>
      <c r="HFI373" s="678"/>
      <c r="HFJ373" s="678"/>
      <c r="HFK373" s="678"/>
      <c r="HFL373" s="678"/>
      <c r="HFM373" s="678"/>
      <c r="HFN373" s="678"/>
      <c r="HFO373" s="678"/>
      <c r="HFP373" s="678"/>
      <c r="HFQ373" s="678"/>
      <c r="HFR373" s="678"/>
      <c r="HFS373" s="678"/>
      <c r="HFT373" s="678"/>
      <c r="HFU373" s="678"/>
      <c r="HFV373" s="678"/>
      <c r="HFW373" s="678"/>
      <c r="HFX373" s="678"/>
      <c r="HFY373" s="678"/>
      <c r="HFZ373" s="678"/>
      <c r="HGA373" s="678"/>
      <c r="HGB373" s="678"/>
      <c r="HGC373" s="678"/>
      <c r="HGD373" s="678"/>
      <c r="HGE373" s="678"/>
      <c r="HGF373" s="678"/>
      <c r="HGG373" s="678"/>
      <c r="HGH373" s="678"/>
      <c r="HGI373" s="678"/>
      <c r="HGJ373" s="678"/>
      <c r="HGK373" s="678"/>
      <c r="HGL373" s="678"/>
      <c r="HGM373" s="678"/>
      <c r="HGN373" s="678"/>
      <c r="HGO373" s="678"/>
      <c r="HGP373" s="678"/>
      <c r="HGQ373" s="678"/>
      <c r="HGR373" s="678"/>
      <c r="HGS373" s="678"/>
      <c r="HGT373" s="678"/>
      <c r="HGU373" s="678"/>
      <c r="HGV373" s="678"/>
      <c r="HGW373" s="678"/>
      <c r="HGX373" s="678"/>
      <c r="HGY373" s="678"/>
      <c r="HGZ373" s="678"/>
      <c r="HHA373" s="678"/>
      <c r="HHB373" s="678"/>
      <c r="HHC373" s="678"/>
      <c r="HHD373" s="678"/>
      <c r="HHE373" s="678"/>
      <c r="HHF373" s="678"/>
      <c r="HHG373" s="678"/>
      <c r="HHH373" s="678"/>
      <c r="HHI373" s="678"/>
      <c r="HHJ373" s="678"/>
      <c r="HHK373" s="678"/>
      <c r="HHL373" s="678"/>
      <c r="HHM373" s="678"/>
      <c r="HHN373" s="678"/>
      <c r="HHO373" s="678"/>
      <c r="HHP373" s="678"/>
      <c r="HHQ373" s="678"/>
      <c r="HHR373" s="678"/>
      <c r="HHS373" s="678"/>
      <c r="HHT373" s="678"/>
      <c r="HHU373" s="678"/>
      <c r="HHV373" s="678"/>
      <c r="HHW373" s="678"/>
      <c r="HHX373" s="678"/>
      <c r="HHY373" s="678"/>
      <c r="HHZ373" s="678"/>
      <c r="HIA373" s="678"/>
      <c r="HIB373" s="678"/>
      <c r="HIC373" s="678"/>
      <c r="HID373" s="678"/>
      <c r="HIE373" s="678"/>
      <c r="HIF373" s="678"/>
      <c r="HIG373" s="678"/>
      <c r="HIH373" s="678"/>
      <c r="HII373" s="678"/>
      <c r="HIJ373" s="678"/>
      <c r="HIK373" s="678"/>
      <c r="HIL373" s="678"/>
      <c r="HIM373" s="678"/>
      <c r="HIN373" s="678"/>
      <c r="HIO373" s="678"/>
      <c r="HIP373" s="678"/>
      <c r="HIQ373" s="678"/>
      <c r="HIR373" s="678"/>
      <c r="HIS373" s="678"/>
      <c r="HIT373" s="678"/>
      <c r="HIU373" s="678"/>
      <c r="HIV373" s="678"/>
      <c r="HIW373" s="678"/>
      <c r="HIX373" s="678"/>
      <c r="HIY373" s="678"/>
      <c r="HIZ373" s="678"/>
      <c r="HJA373" s="678"/>
      <c r="HJB373" s="678"/>
      <c r="HJC373" s="678"/>
      <c r="HJD373" s="678"/>
      <c r="HJE373" s="678"/>
      <c r="HJF373" s="678"/>
      <c r="HJG373" s="678"/>
      <c r="HJH373" s="678"/>
      <c r="HJI373" s="678"/>
      <c r="HJJ373" s="678"/>
      <c r="HJK373" s="678"/>
      <c r="HJL373" s="678"/>
      <c r="HJM373" s="678"/>
      <c r="HJN373" s="678"/>
      <c r="HJO373" s="678"/>
      <c r="HJP373" s="678"/>
      <c r="HJQ373" s="678"/>
      <c r="HJR373" s="678"/>
      <c r="HJS373" s="678"/>
      <c r="HJT373" s="678"/>
      <c r="HJU373" s="678"/>
      <c r="HJV373" s="678"/>
      <c r="HJW373" s="678"/>
      <c r="HJX373" s="678"/>
      <c r="HJY373" s="678"/>
      <c r="HJZ373" s="678"/>
      <c r="HKA373" s="678"/>
      <c r="HKB373" s="678"/>
      <c r="HKC373" s="678"/>
      <c r="HKD373" s="678"/>
      <c r="HKE373" s="678"/>
      <c r="HKF373" s="678"/>
      <c r="HKG373" s="678"/>
      <c r="HKH373" s="678"/>
      <c r="HKI373" s="678"/>
      <c r="HKJ373" s="678"/>
      <c r="HKK373" s="678"/>
      <c r="HKL373" s="678"/>
      <c r="HKM373" s="678"/>
      <c r="HKN373" s="678"/>
      <c r="HKO373" s="678"/>
      <c r="HKP373" s="678"/>
      <c r="HKQ373" s="678"/>
      <c r="HKR373" s="678"/>
      <c r="HKS373" s="678"/>
      <c r="HKT373" s="678"/>
      <c r="HKU373" s="678"/>
      <c r="HKV373" s="678"/>
      <c r="HKW373" s="678"/>
      <c r="HKX373" s="678"/>
      <c r="HKY373" s="678"/>
      <c r="HKZ373" s="678"/>
      <c r="HLA373" s="678"/>
      <c r="HLB373" s="678"/>
      <c r="HLC373" s="678"/>
      <c r="HLD373" s="678"/>
      <c r="HLE373" s="678"/>
      <c r="HLF373" s="678"/>
      <c r="HLG373" s="678"/>
      <c r="HLH373" s="678"/>
      <c r="HLI373" s="678"/>
      <c r="HLJ373" s="678"/>
      <c r="HLK373" s="678"/>
      <c r="HLL373" s="678"/>
      <c r="HLM373" s="678"/>
      <c r="HLN373" s="678"/>
      <c r="HLO373" s="678"/>
      <c r="HLP373" s="678"/>
      <c r="HLQ373" s="678"/>
      <c r="HLR373" s="678"/>
      <c r="HLS373" s="678"/>
      <c r="HLT373" s="678"/>
      <c r="HLU373" s="678"/>
      <c r="HLV373" s="678"/>
      <c r="HLW373" s="678"/>
      <c r="HLX373" s="678"/>
      <c r="HLY373" s="678"/>
      <c r="HLZ373" s="678"/>
      <c r="HMA373" s="678"/>
      <c r="HMB373" s="678"/>
      <c r="HMC373" s="678"/>
      <c r="HMD373" s="678"/>
      <c r="HME373" s="678"/>
      <c r="HMF373" s="678"/>
      <c r="HMG373" s="678"/>
      <c r="HMH373" s="678"/>
      <c r="HMI373" s="678"/>
      <c r="HMJ373" s="678"/>
      <c r="HMK373" s="678"/>
      <c r="HML373" s="678"/>
      <c r="HMM373" s="678"/>
      <c r="HMN373" s="678"/>
      <c r="HMO373" s="678"/>
      <c r="HMP373" s="678"/>
      <c r="HMQ373" s="678"/>
      <c r="HMR373" s="678"/>
      <c r="HMS373" s="678"/>
      <c r="HMT373" s="678"/>
      <c r="HMU373" s="678"/>
      <c r="HMV373" s="678"/>
      <c r="HMW373" s="678"/>
      <c r="HMX373" s="678"/>
      <c r="HMY373" s="678"/>
      <c r="HMZ373" s="678"/>
      <c r="HNA373" s="678"/>
      <c r="HNB373" s="678"/>
      <c r="HNC373" s="678"/>
      <c r="HND373" s="678"/>
      <c r="HNE373" s="678"/>
      <c r="HNF373" s="678"/>
      <c r="HNG373" s="678"/>
      <c r="HNH373" s="678"/>
      <c r="HNI373" s="678"/>
      <c r="HNJ373" s="678"/>
      <c r="HNK373" s="678"/>
      <c r="HNL373" s="678"/>
      <c r="HNM373" s="678"/>
      <c r="HNN373" s="678"/>
      <c r="HNO373" s="678"/>
      <c r="HNP373" s="678"/>
      <c r="HNQ373" s="678"/>
      <c r="HNR373" s="678"/>
      <c r="HNS373" s="678"/>
      <c r="HNT373" s="678"/>
      <c r="HNU373" s="678"/>
      <c r="HNV373" s="678"/>
      <c r="HNW373" s="678"/>
      <c r="HNX373" s="678"/>
      <c r="HNY373" s="678"/>
      <c r="HNZ373" s="678"/>
      <c r="HOA373" s="678"/>
      <c r="HOB373" s="678"/>
      <c r="HOC373" s="678"/>
      <c r="HOD373" s="678"/>
      <c r="HOE373" s="678"/>
      <c r="HOF373" s="678"/>
      <c r="HOG373" s="678"/>
      <c r="HOH373" s="678"/>
      <c r="HOI373" s="678"/>
      <c r="HOJ373" s="678"/>
      <c r="HOK373" s="678"/>
      <c r="HOL373" s="678"/>
      <c r="HOM373" s="678"/>
      <c r="HON373" s="678"/>
      <c r="HOO373" s="678"/>
      <c r="HOP373" s="678"/>
      <c r="HOQ373" s="678"/>
      <c r="HOR373" s="678"/>
      <c r="HOS373" s="678"/>
      <c r="HOT373" s="678"/>
      <c r="HOU373" s="678"/>
      <c r="HOV373" s="678"/>
      <c r="HOW373" s="678"/>
      <c r="HOX373" s="678"/>
      <c r="HOY373" s="678"/>
      <c r="HOZ373" s="678"/>
      <c r="HPA373" s="678"/>
      <c r="HPB373" s="678"/>
      <c r="HPC373" s="678"/>
      <c r="HPD373" s="678"/>
      <c r="HPE373" s="678"/>
      <c r="HPF373" s="678"/>
      <c r="HPG373" s="678"/>
      <c r="HPH373" s="678"/>
      <c r="HPI373" s="678"/>
      <c r="HPJ373" s="678"/>
      <c r="HPK373" s="678"/>
      <c r="HPL373" s="678"/>
      <c r="HPM373" s="678"/>
      <c r="HPN373" s="678"/>
      <c r="HPO373" s="678"/>
      <c r="HPP373" s="678"/>
      <c r="HPQ373" s="678"/>
      <c r="HPR373" s="678"/>
      <c r="HPS373" s="678"/>
      <c r="HPT373" s="678"/>
      <c r="HPU373" s="678"/>
      <c r="HPV373" s="678"/>
      <c r="HPW373" s="678"/>
      <c r="HPX373" s="678"/>
      <c r="HPY373" s="678"/>
      <c r="HPZ373" s="678"/>
      <c r="HQA373" s="678"/>
      <c r="HQB373" s="678"/>
      <c r="HQC373" s="678"/>
      <c r="HQD373" s="678"/>
      <c r="HQE373" s="678"/>
      <c r="HQF373" s="678"/>
      <c r="HQG373" s="678"/>
      <c r="HQH373" s="678"/>
      <c r="HQI373" s="678"/>
      <c r="HQJ373" s="678"/>
      <c r="HQK373" s="678"/>
      <c r="HQL373" s="678"/>
      <c r="HQM373" s="678"/>
      <c r="HQN373" s="678"/>
      <c r="HQO373" s="678"/>
      <c r="HQP373" s="678"/>
      <c r="HQQ373" s="678"/>
      <c r="HQR373" s="678"/>
      <c r="HQS373" s="678"/>
      <c r="HQT373" s="678"/>
      <c r="HQU373" s="678"/>
      <c r="HQV373" s="678"/>
      <c r="HQW373" s="678"/>
      <c r="HQX373" s="678"/>
      <c r="HQY373" s="678"/>
      <c r="HQZ373" s="678"/>
      <c r="HRA373" s="678"/>
      <c r="HRB373" s="678"/>
      <c r="HRC373" s="678"/>
      <c r="HRD373" s="678"/>
      <c r="HRE373" s="678"/>
      <c r="HRF373" s="678"/>
      <c r="HRG373" s="678"/>
      <c r="HRH373" s="678"/>
      <c r="HRI373" s="678"/>
      <c r="HRJ373" s="678"/>
      <c r="HRK373" s="678"/>
      <c r="HRL373" s="678"/>
      <c r="HRM373" s="678"/>
      <c r="HRN373" s="678"/>
      <c r="HRO373" s="678"/>
      <c r="HRP373" s="678"/>
      <c r="HRQ373" s="678"/>
      <c r="HRR373" s="678"/>
      <c r="HRS373" s="678"/>
      <c r="HRT373" s="678"/>
      <c r="HRU373" s="678"/>
      <c r="HRV373" s="678"/>
      <c r="HRW373" s="678"/>
      <c r="HRX373" s="678"/>
      <c r="HRY373" s="678"/>
      <c r="HRZ373" s="678"/>
      <c r="HSA373" s="678"/>
      <c r="HSB373" s="678"/>
      <c r="HSC373" s="678"/>
      <c r="HSD373" s="678"/>
      <c r="HSE373" s="678"/>
      <c r="HSF373" s="678"/>
      <c r="HSG373" s="678"/>
      <c r="HSH373" s="678"/>
      <c r="HSI373" s="678"/>
      <c r="HSJ373" s="678"/>
      <c r="HSK373" s="678"/>
      <c r="HSL373" s="678"/>
      <c r="HSM373" s="678"/>
      <c r="HSN373" s="678"/>
      <c r="HSO373" s="678"/>
      <c r="HSP373" s="678"/>
      <c r="HSQ373" s="678"/>
      <c r="HSR373" s="678"/>
      <c r="HSS373" s="678"/>
      <c r="HST373" s="678"/>
      <c r="HSU373" s="678"/>
      <c r="HSV373" s="678"/>
      <c r="HSW373" s="678"/>
      <c r="HSX373" s="678"/>
      <c r="HSY373" s="678"/>
      <c r="HSZ373" s="678"/>
      <c r="HTA373" s="678"/>
      <c r="HTB373" s="678"/>
      <c r="HTC373" s="678"/>
      <c r="HTD373" s="678"/>
      <c r="HTE373" s="678"/>
      <c r="HTF373" s="678"/>
      <c r="HTG373" s="678"/>
      <c r="HTH373" s="678"/>
      <c r="HTI373" s="678"/>
      <c r="HTJ373" s="678"/>
      <c r="HTK373" s="678"/>
      <c r="HTL373" s="678"/>
      <c r="HTM373" s="678"/>
      <c r="HTN373" s="678"/>
      <c r="HTO373" s="678"/>
      <c r="HTP373" s="678"/>
      <c r="HTQ373" s="678"/>
      <c r="HTR373" s="678"/>
      <c r="HTS373" s="678"/>
      <c r="HTT373" s="678"/>
      <c r="HTU373" s="678"/>
      <c r="HTV373" s="678"/>
      <c r="HTW373" s="678"/>
      <c r="HTX373" s="678"/>
      <c r="HTY373" s="678"/>
      <c r="HTZ373" s="678"/>
      <c r="HUA373" s="678"/>
      <c r="HUB373" s="678"/>
      <c r="HUC373" s="678"/>
      <c r="HUD373" s="678"/>
      <c r="HUE373" s="678"/>
      <c r="HUF373" s="678"/>
      <c r="HUG373" s="678"/>
      <c r="HUH373" s="678"/>
      <c r="HUI373" s="678"/>
      <c r="HUJ373" s="678"/>
      <c r="HUK373" s="678"/>
      <c r="HUL373" s="678"/>
      <c r="HUM373" s="678"/>
      <c r="HUN373" s="678"/>
      <c r="HUO373" s="678"/>
      <c r="HUP373" s="678"/>
      <c r="HUQ373" s="678"/>
      <c r="HUR373" s="678"/>
      <c r="HUS373" s="678"/>
      <c r="HUT373" s="678"/>
      <c r="HUU373" s="678"/>
      <c r="HUV373" s="678"/>
      <c r="HUW373" s="678"/>
      <c r="HUX373" s="678"/>
      <c r="HUY373" s="678"/>
      <c r="HUZ373" s="678"/>
      <c r="HVA373" s="678"/>
      <c r="HVB373" s="678"/>
      <c r="HVC373" s="678"/>
      <c r="HVD373" s="678"/>
      <c r="HVE373" s="678"/>
      <c r="HVF373" s="678"/>
      <c r="HVG373" s="678"/>
      <c r="HVH373" s="678"/>
      <c r="HVI373" s="678"/>
      <c r="HVJ373" s="678"/>
      <c r="HVK373" s="678"/>
      <c r="HVL373" s="678"/>
      <c r="HVM373" s="678"/>
      <c r="HVN373" s="678"/>
      <c r="HVO373" s="678"/>
      <c r="HVP373" s="678"/>
      <c r="HVQ373" s="678"/>
      <c r="HVR373" s="678"/>
      <c r="HVS373" s="678"/>
      <c r="HVT373" s="678"/>
      <c r="HVU373" s="678"/>
      <c r="HVV373" s="678"/>
      <c r="HVW373" s="678"/>
      <c r="HVX373" s="678"/>
      <c r="HVY373" s="678"/>
      <c r="HVZ373" s="678"/>
      <c r="HWA373" s="678"/>
      <c r="HWB373" s="678"/>
      <c r="HWC373" s="678"/>
      <c r="HWD373" s="678"/>
      <c r="HWE373" s="678"/>
      <c r="HWF373" s="678"/>
      <c r="HWG373" s="678"/>
      <c r="HWH373" s="678"/>
      <c r="HWI373" s="678"/>
      <c r="HWJ373" s="678"/>
      <c r="HWK373" s="678"/>
      <c r="HWL373" s="678"/>
      <c r="HWM373" s="678"/>
      <c r="HWN373" s="678"/>
      <c r="HWO373" s="678"/>
      <c r="HWP373" s="678"/>
      <c r="HWQ373" s="678"/>
      <c r="HWR373" s="678"/>
      <c r="HWS373" s="678"/>
      <c r="HWT373" s="678"/>
      <c r="HWU373" s="678"/>
      <c r="HWV373" s="678"/>
      <c r="HWW373" s="678"/>
      <c r="HWX373" s="678"/>
      <c r="HWY373" s="678"/>
      <c r="HWZ373" s="678"/>
      <c r="HXA373" s="678"/>
      <c r="HXB373" s="678"/>
      <c r="HXC373" s="678"/>
      <c r="HXD373" s="678"/>
      <c r="HXE373" s="678"/>
      <c r="HXF373" s="678"/>
      <c r="HXG373" s="678"/>
      <c r="HXH373" s="678"/>
      <c r="HXI373" s="678"/>
      <c r="HXJ373" s="678"/>
      <c r="HXK373" s="678"/>
      <c r="HXL373" s="678"/>
      <c r="HXM373" s="678"/>
      <c r="HXN373" s="678"/>
      <c r="HXO373" s="678"/>
      <c r="HXP373" s="678"/>
      <c r="HXQ373" s="678"/>
      <c r="HXR373" s="678"/>
      <c r="HXS373" s="678"/>
      <c r="HXT373" s="678"/>
      <c r="HXU373" s="678"/>
      <c r="HXV373" s="678"/>
      <c r="HXW373" s="678"/>
      <c r="HXX373" s="678"/>
      <c r="HXY373" s="678"/>
      <c r="HXZ373" s="678"/>
      <c r="HYA373" s="678"/>
      <c r="HYB373" s="678"/>
      <c r="HYC373" s="678"/>
      <c r="HYD373" s="678"/>
      <c r="HYE373" s="678"/>
      <c r="HYF373" s="678"/>
      <c r="HYG373" s="678"/>
      <c r="HYH373" s="678"/>
      <c r="HYI373" s="678"/>
      <c r="HYJ373" s="678"/>
      <c r="HYK373" s="678"/>
      <c r="HYL373" s="678"/>
      <c r="HYM373" s="678"/>
      <c r="HYN373" s="678"/>
      <c r="HYO373" s="678"/>
      <c r="HYP373" s="678"/>
      <c r="HYQ373" s="678"/>
      <c r="HYR373" s="678"/>
      <c r="HYS373" s="678"/>
      <c r="HYT373" s="678"/>
      <c r="HYU373" s="678"/>
      <c r="HYV373" s="678"/>
      <c r="HYW373" s="678"/>
      <c r="HYX373" s="678"/>
      <c r="HYY373" s="678"/>
      <c r="HYZ373" s="678"/>
      <c r="HZA373" s="678"/>
      <c r="HZB373" s="678"/>
      <c r="HZC373" s="678"/>
      <c r="HZD373" s="678"/>
      <c r="HZE373" s="678"/>
      <c r="HZF373" s="678"/>
      <c r="HZG373" s="678"/>
      <c r="HZH373" s="678"/>
      <c r="HZI373" s="678"/>
      <c r="HZJ373" s="678"/>
      <c r="HZK373" s="678"/>
      <c r="HZL373" s="678"/>
      <c r="HZM373" s="678"/>
      <c r="HZN373" s="678"/>
      <c r="HZO373" s="678"/>
      <c r="HZP373" s="678"/>
      <c r="HZQ373" s="678"/>
      <c r="HZR373" s="678"/>
      <c r="HZS373" s="678"/>
      <c r="HZT373" s="678"/>
      <c r="HZU373" s="678"/>
      <c r="HZV373" s="678"/>
      <c r="HZW373" s="678"/>
      <c r="HZX373" s="678"/>
      <c r="HZY373" s="678"/>
      <c r="HZZ373" s="678"/>
      <c r="IAA373" s="678"/>
      <c r="IAB373" s="678"/>
      <c r="IAC373" s="678"/>
      <c r="IAD373" s="678"/>
      <c r="IAE373" s="678"/>
      <c r="IAF373" s="678"/>
      <c r="IAG373" s="678"/>
      <c r="IAH373" s="678"/>
      <c r="IAI373" s="678"/>
      <c r="IAJ373" s="678"/>
      <c r="IAK373" s="678"/>
      <c r="IAL373" s="678"/>
      <c r="IAM373" s="678"/>
      <c r="IAN373" s="678"/>
      <c r="IAO373" s="678"/>
      <c r="IAP373" s="678"/>
      <c r="IAQ373" s="678"/>
      <c r="IAR373" s="678"/>
      <c r="IAS373" s="678"/>
      <c r="IAT373" s="678"/>
      <c r="IAU373" s="678"/>
      <c r="IAV373" s="678"/>
      <c r="IAW373" s="678"/>
      <c r="IAX373" s="678"/>
      <c r="IAY373" s="678"/>
      <c r="IAZ373" s="678"/>
      <c r="IBA373" s="678"/>
      <c r="IBB373" s="678"/>
      <c r="IBC373" s="678"/>
      <c r="IBD373" s="678"/>
      <c r="IBE373" s="678"/>
      <c r="IBF373" s="678"/>
      <c r="IBG373" s="678"/>
      <c r="IBH373" s="678"/>
      <c r="IBI373" s="678"/>
      <c r="IBJ373" s="678"/>
      <c r="IBK373" s="678"/>
      <c r="IBL373" s="678"/>
      <c r="IBM373" s="678"/>
      <c r="IBN373" s="678"/>
      <c r="IBO373" s="678"/>
      <c r="IBP373" s="678"/>
      <c r="IBQ373" s="678"/>
      <c r="IBR373" s="678"/>
      <c r="IBS373" s="678"/>
      <c r="IBT373" s="678"/>
      <c r="IBU373" s="678"/>
      <c r="IBV373" s="678"/>
      <c r="IBW373" s="678"/>
      <c r="IBX373" s="678"/>
      <c r="IBY373" s="678"/>
      <c r="IBZ373" s="678"/>
      <c r="ICA373" s="678"/>
      <c r="ICB373" s="678"/>
      <c r="ICC373" s="678"/>
      <c r="ICD373" s="678"/>
      <c r="ICE373" s="678"/>
      <c r="ICF373" s="678"/>
      <c r="ICG373" s="678"/>
      <c r="ICH373" s="678"/>
      <c r="ICI373" s="678"/>
      <c r="ICJ373" s="678"/>
      <c r="ICK373" s="678"/>
      <c r="ICL373" s="678"/>
      <c r="ICM373" s="678"/>
      <c r="ICN373" s="678"/>
      <c r="ICO373" s="678"/>
      <c r="ICP373" s="678"/>
      <c r="ICQ373" s="678"/>
      <c r="ICR373" s="678"/>
      <c r="ICS373" s="678"/>
      <c r="ICT373" s="678"/>
      <c r="ICU373" s="678"/>
      <c r="ICV373" s="678"/>
      <c r="ICW373" s="678"/>
      <c r="ICX373" s="678"/>
      <c r="ICY373" s="678"/>
      <c r="ICZ373" s="678"/>
      <c r="IDA373" s="678"/>
      <c r="IDB373" s="678"/>
      <c r="IDC373" s="678"/>
      <c r="IDD373" s="678"/>
      <c r="IDE373" s="678"/>
      <c r="IDF373" s="678"/>
      <c r="IDG373" s="678"/>
      <c r="IDH373" s="678"/>
      <c r="IDI373" s="678"/>
      <c r="IDJ373" s="678"/>
      <c r="IDK373" s="678"/>
      <c r="IDL373" s="678"/>
      <c r="IDM373" s="678"/>
      <c r="IDN373" s="678"/>
      <c r="IDO373" s="678"/>
      <c r="IDP373" s="678"/>
      <c r="IDQ373" s="678"/>
      <c r="IDR373" s="678"/>
      <c r="IDS373" s="678"/>
      <c r="IDT373" s="678"/>
      <c r="IDU373" s="678"/>
      <c r="IDV373" s="678"/>
      <c r="IDW373" s="678"/>
      <c r="IDX373" s="678"/>
      <c r="IDY373" s="678"/>
      <c r="IDZ373" s="678"/>
      <c r="IEA373" s="678"/>
      <c r="IEB373" s="678"/>
      <c r="IEC373" s="678"/>
      <c r="IED373" s="678"/>
      <c r="IEE373" s="678"/>
      <c r="IEF373" s="678"/>
      <c r="IEG373" s="678"/>
      <c r="IEH373" s="678"/>
      <c r="IEI373" s="678"/>
      <c r="IEJ373" s="678"/>
      <c r="IEK373" s="678"/>
      <c r="IEL373" s="678"/>
      <c r="IEM373" s="678"/>
      <c r="IEN373" s="678"/>
      <c r="IEO373" s="678"/>
      <c r="IEP373" s="678"/>
      <c r="IEQ373" s="678"/>
      <c r="IER373" s="678"/>
      <c r="IES373" s="678"/>
      <c r="IET373" s="678"/>
      <c r="IEU373" s="678"/>
      <c r="IEV373" s="678"/>
      <c r="IEW373" s="678"/>
      <c r="IEX373" s="678"/>
      <c r="IEY373" s="678"/>
      <c r="IEZ373" s="678"/>
      <c r="IFA373" s="678"/>
      <c r="IFB373" s="678"/>
      <c r="IFC373" s="678"/>
      <c r="IFD373" s="678"/>
      <c r="IFE373" s="678"/>
      <c r="IFF373" s="678"/>
      <c r="IFG373" s="678"/>
      <c r="IFH373" s="678"/>
      <c r="IFI373" s="678"/>
      <c r="IFJ373" s="678"/>
      <c r="IFK373" s="678"/>
      <c r="IFL373" s="678"/>
      <c r="IFM373" s="678"/>
      <c r="IFN373" s="678"/>
      <c r="IFO373" s="678"/>
      <c r="IFP373" s="678"/>
      <c r="IFQ373" s="678"/>
      <c r="IFR373" s="678"/>
      <c r="IFS373" s="678"/>
      <c r="IFT373" s="678"/>
      <c r="IFU373" s="678"/>
      <c r="IFV373" s="678"/>
      <c r="IFW373" s="678"/>
      <c r="IFX373" s="678"/>
      <c r="IFY373" s="678"/>
      <c r="IFZ373" s="678"/>
      <c r="IGA373" s="678"/>
      <c r="IGB373" s="678"/>
      <c r="IGC373" s="678"/>
      <c r="IGD373" s="678"/>
      <c r="IGE373" s="678"/>
      <c r="IGF373" s="678"/>
      <c r="IGG373" s="678"/>
      <c r="IGH373" s="678"/>
      <c r="IGI373" s="678"/>
      <c r="IGJ373" s="678"/>
      <c r="IGK373" s="678"/>
      <c r="IGL373" s="678"/>
      <c r="IGM373" s="678"/>
      <c r="IGN373" s="678"/>
      <c r="IGO373" s="678"/>
      <c r="IGP373" s="678"/>
      <c r="IGQ373" s="678"/>
      <c r="IGR373" s="678"/>
      <c r="IGS373" s="678"/>
      <c r="IGT373" s="678"/>
      <c r="IGU373" s="678"/>
      <c r="IGV373" s="678"/>
      <c r="IGW373" s="678"/>
      <c r="IGX373" s="678"/>
      <c r="IGY373" s="678"/>
      <c r="IGZ373" s="678"/>
      <c r="IHA373" s="678"/>
      <c r="IHB373" s="678"/>
      <c r="IHC373" s="678"/>
      <c r="IHD373" s="678"/>
      <c r="IHE373" s="678"/>
      <c r="IHF373" s="678"/>
      <c r="IHG373" s="678"/>
      <c r="IHH373" s="678"/>
      <c r="IHI373" s="678"/>
      <c r="IHJ373" s="678"/>
      <c r="IHK373" s="678"/>
      <c r="IHL373" s="678"/>
      <c r="IHM373" s="678"/>
      <c r="IHN373" s="678"/>
      <c r="IHO373" s="678"/>
      <c r="IHP373" s="678"/>
      <c r="IHQ373" s="678"/>
      <c r="IHR373" s="678"/>
      <c r="IHS373" s="678"/>
      <c r="IHT373" s="678"/>
      <c r="IHU373" s="678"/>
      <c r="IHV373" s="678"/>
      <c r="IHW373" s="678"/>
      <c r="IHX373" s="678"/>
      <c r="IHY373" s="678"/>
      <c r="IHZ373" s="678"/>
      <c r="IIA373" s="678"/>
      <c r="IIB373" s="678"/>
      <c r="IIC373" s="678"/>
      <c r="IID373" s="678"/>
      <c r="IIE373" s="678"/>
      <c r="IIF373" s="678"/>
      <c r="IIG373" s="678"/>
      <c r="IIH373" s="678"/>
      <c r="III373" s="678"/>
      <c r="IIJ373" s="678"/>
      <c r="IIK373" s="678"/>
      <c r="IIL373" s="678"/>
      <c r="IIM373" s="678"/>
      <c r="IIN373" s="678"/>
      <c r="IIO373" s="678"/>
      <c r="IIP373" s="678"/>
      <c r="IIQ373" s="678"/>
      <c r="IIR373" s="678"/>
      <c r="IIS373" s="678"/>
      <c r="IIT373" s="678"/>
      <c r="IIU373" s="678"/>
      <c r="IIV373" s="678"/>
      <c r="IIW373" s="678"/>
      <c r="IIX373" s="678"/>
      <c r="IIY373" s="678"/>
      <c r="IIZ373" s="678"/>
      <c r="IJA373" s="678"/>
      <c r="IJB373" s="678"/>
      <c r="IJC373" s="678"/>
      <c r="IJD373" s="678"/>
      <c r="IJE373" s="678"/>
      <c r="IJF373" s="678"/>
      <c r="IJG373" s="678"/>
      <c r="IJH373" s="678"/>
      <c r="IJI373" s="678"/>
      <c r="IJJ373" s="678"/>
      <c r="IJK373" s="678"/>
      <c r="IJL373" s="678"/>
      <c r="IJM373" s="678"/>
      <c r="IJN373" s="678"/>
      <c r="IJO373" s="678"/>
      <c r="IJP373" s="678"/>
      <c r="IJQ373" s="678"/>
      <c r="IJR373" s="678"/>
      <c r="IJS373" s="678"/>
      <c r="IJT373" s="678"/>
      <c r="IJU373" s="678"/>
      <c r="IJV373" s="678"/>
      <c r="IJW373" s="678"/>
      <c r="IJX373" s="678"/>
      <c r="IJY373" s="678"/>
      <c r="IJZ373" s="678"/>
      <c r="IKA373" s="678"/>
      <c r="IKB373" s="678"/>
      <c r="IKC373" s="678"/>
      <c r="IKD373" s="678"/>
      <c r="IKE373" s="678"/>
      <c r="IKF373" s="678"/>
      <c r="IKG373" s="678"/>
      <c r="IKH373" s="678"/>
      <c r="IKI373" s="678"/>
      <c r="IKJ373" s="678"/>
      <c r="IKK373" s="678"/>
      <c r="IKL373" s="678"/>
      <c r="IKM373" s="678"/>
      <c r="IKN373" s="678"/>
      <c r="IKO373" s="678"/>
      <c r="IKP373" s="678"/>
      <c r="IKQ373" s="678"/>
      <c r="IKR373" s="678"/>
      <c r="IKS373" s="678"/>
      <c r="IKT373" s="678"/>
      <c r="IKU373" s="678"/>
      <c r="IKV373" s="678"/>
      <c r="IKW373" s="678"/>
      <c r="IKX373" s="678"/>
      <c r="IKY373" s="678"/>
      <c r="IKZ373" s="678"/>
      <c r="ILA373" s="678"/>
      <c r="ILB373" s="678"/>
      <c r="ILC373" s="678"/>
      <c r="ILD373" s="678"/>
      <c r="ILE373" s="678"/>
      <c r="ILF373" s="678"/>
      <c r="ILG373" s="678"/>
      <c r="ILH373" s="678"/>
      <c r="ILI373" s="678"/>
      <c r="ILJ373" s="678"/>
      <c r="ILK373" s="678"/>
      <c r="ILL373" s="678"/>
      <c r="ILM373" s="678"/>
      <c r="ILN373" s="678"/>
      <c r="ILO373" s="678"/>
      <c r="ILP373" s="678"/>
      <c r="ILQ373" s="678"/>
      <c r="ILR373" s="678"/>
      <c r="ILS373" s="678"/>
      <c r="ILT373" s="678"/>
      <c r="ILU373" s="678"/>
      <c r="ILV373" s="678"/>
      <c r="ILW373" s="678"/>
      <c r="ILX373" s="678"/>
      <c r="ILY373" s="678"/>
      <c r="ILZ373" s="678"/>
      <c r="IMA373" s="678"/>
      <c r="IMB373" s="678"/>
      <c r="IMC373" s="678"/>
      <c r="IMD373" s="678"/>
      <c r="IME373" s="678"/>
      <c r="IMF373" s="678"/>
      <c r="IMG373" s="678"/>
      <c r="IMH373" s="678"/>
      <c r="IMI373" s="678"/>
      <c r="IMJ373" s="678"/>
      <c r="IMK373" s="678"/>
      <c r="IML373" s="678"/>
      <c r="IMM373" s="678"/>
      <c r="IMN373" s="678"/>
      <c r="IMO373" s="678"/>
      <c r="IMP373" s="678"/>
      <c r="IMQ373" s="678"/>
      <c r="IMR373" s="678"/>
      <c r="IMS373" s="678"/>
      <c r="IMT373" s="678"/>
      <c r="IMU373" s="678"/>
      <c r="IMV373" s="678"/>
      <c r="IMW373" s="678"/>
      <c r="IMX373" s="678"/>
      <c r="IMY373" s="678"/>
      <c r="IMZ373" s="678"/>
      <c r="INA373" s="678"/>
      <c r="INB373" s="678"/>
      <c r="INC373" s="678"/>
      <c r="IND373" s="678"/>
      <c r="INE373" s="678"/>
      <c r="INF373" s="678"/>
      <c r="ING373" s="678"/>
      <c r="INH373" s="678"/>
      <c r="INI373" s="678"/>
      <c r="INJ373" s="678"/>
      <c r="INK373" s="678"/>
      <c r="INL373" s="678"/>
      <c r="INM373" s="678"/>
      <c r="INN373" s="678"/>
      <c r="INO373" s="678"/>
      <c r="INP373" s="678"/>
      <c r="INQ373" s="678"/>
      <c r="INR373" s="678"/>
      <c r="INS373" s="678"/>
      <c r="INT373" s="678"/>
      <c r="INU373" s="678"/>
      <c r="INV373" s="678"/>
      <c r="INW373" s="678"/>
      <c r="INX373" s="678"/>
      <c r="INY373" s="678"/>
      <c r="INZ373" s="678"/>
      <c r="IOA373" s="678"/>
      <c r="IOB373" s="678"/>
      <c r="IOC373" s="678"/>
      <c r="IOD373" s="678"/>
      <c r="IOE373" s="678"/>
      <c r="IOF373" s="678"/>
      <c r="IOG373" s="678"/>
      <c r="IOH373" s="678"/>
      <c r="IOI373" s="678"/>
      <c r="IOJ373" s="678"/>
      <c r="IOK373" s="678"/>
      <c r="IOL373" s="678"/>
      <c r="IOM373" s="678"/>
      <c r="ION373" s="678"/>
      <c r="IOO373" s="678"/>
      <c r="IOP373" s="678"/>
      <c r="IOQ373" s="678"/>
      <c r="IOR373" s="678"/>
      <c r="IOS373" s="678"/>
      <c r="IOT373" s="678"/>
      <c r="IOU373" s="678"/>
      <c r="IOV373" s="678"/>
      <c r="IOW373" s="678"/>
      <c r="IOX373" s="678"/>
      <c r="IOY373" s="678"/>
      <c r="IOZ373" s="678"/>
      <c r="IPA373" s="678"/>
      <c r="IPB373" s="678"/>
      <c r="IPC373" s="678"/>
      <c r="IPD373" s="678"/>
      <c r="IPE373" s="678"/>
      <c r="IPF373" s="678"/>
      <c r="IPG373" s="678"/>
      <c r="IPH373" s="678"/>
      <c r="IPI373" s="678"/>
      <c r="IPJ373" s="678"/>
      <c r="IPK373" s="678"/>
      <c r="IPL373" s="678"/>
      <c r="IPM373" s="678"/>
      <c r="IPN373" s="678"/>
      <c r="IPO373" s="678"/>
      <c r="IPP373" s="678"/>
      <c r="IPQ373" s="678"/>
      <c r="IPR373" s="678"/>
      <c r="IPS373" s="678"/>
      <c r="IPT373" s="678"/>
      <c r="IPU373" s="678"/>
      <c r="IPV373" s="678"/>
      <c r="IPW373" s="678"/>
      <c r="IPX373" s="678"/>
      <c r="IPY373" s="678"/>
      <c r="IPZ373" s="678"/>
      <c r="IQA373" s="678"/>
      <c r="IQB373" s="678"/>
      <c r="IQC373" s="678"/>
      <c r="IQD373" s="678"/>
      <c r="IQE373" s="678"/>
      <c r="IQF373" s="678"/>
      <c r="IQG373" s="678"/>
      <c r="IQH373" s="678"/>
      <c r="IQI373" s="678"/>
      <c r="IQJ373" s="678"/>
      <c r="IQK373" s="678"/>
      <c r="IQL373" s="678"/>
      <c r="IQM373" s="678"/>
      <c r="IQN373" s="678"/>
      <c r="IQO373" s="678"/>
      <c r="IQP373" s="678"/>
      <c r="IQQ373" s="678"/>
      <c r="IQR373" s="678"/>
      <c r="IQS373" s="678"/>
      <c r="IQT373" s="678"/>
      <c r="IQU373" s="678"/>
      <c r="IQV373" s="678"/>
      <c r="IQW373" s="678"/>
      <c r="IQX373" s="678"/>
      <c r="IQY373" s="678"/>
      <c r="IQZ373" s="678"/>
      <c r="IRA373" s="678"/>
      <c r="IRB373" s="678"/>
      <c r="IRC373" s="678"/>
      <c r="IRD373" s="678"/>
      <c r="IRE373" s="678"/>
      <c r="IRF373" s="678"/>
      <c r="IRG373" s="678"/>
      <c r="IRH373" s="678"/>
      <c r="IRI373" s="678"/>
      <c r="IRJ373" s="678"/>
      <c r="IRK373" s="678"/>
      <c r="IRL373" s="678"/>
      <c r="IRM373" s="678"/>
      <c r="IRN373" s="678"/>
      <c r="IRO373" s="678"/>
      <c r="IRP373" s="678"/>
      <c r="IRQ373" s="678"/>
      <c r="IRR373" s="678"/>
      <c r="IRS373" s="678"/>
      <c r="IRT373" s="678"/>
      <c r="IRU373" s="678"/>
      <c r="IRV373" s="678"/>
      <c r="IRW373" s="678"/>
      <c r="IRX373" s="678"/>
      <c r="IRY373" s="678"/>
      <c r="IRZ373" s="678"/>
      <c r="ISA373" s="678"/>
      <c r="ISB373" s="678"/>
      <c r="ISC373" s="678"/>
      <c r="ISD373" s="678"/>
      <c r="ISE373" s="678"/>
      <c r="ISF373" s="678"/>
      <c r="ISG373" s="678"/>
      <c r="ISH373" s="678"/>
      <c r="ISI373" s="678"/>
      <c r="ISJ373" s="678"/>
      <c r="ISK373" s="678"/>
      <c r="ISL373" s="678"/>
      <c r="ISM373" s="678"/>
      <c r="ISN373" s="678"/>
      <c r="ISO373" s="678"/>
      <c r="ISP373" s="678"/>
      <c r="ISQ373" s="678"/>
      <c r="ISR373" s="678"/>
      <c r="ISS373" s="678"/>
      <c r="IST373" s="678"/>
      <c r="ISU373" s="678"/>
      <c r="ISV373" s="678"/>
      <c r="ISW373" s="678"/>
      <c r="ISX373" s="678"/>
      <c r="ISY373" s="678"/>
      <c r="ISZ373" s="678"/>
      <c r="ITA373" s="678"/>
      <c r="ITB373" s="678"/>
      <c r="ITC373" s="678"/>
      <c r="ITD373" s="678"/>
      <c r="ITE373" s="678"/>
      <c r="ITF373" s="678"/>
      <c r="ITG373" s="678"/>
      <c r="ITH373" s="678"/>
      <c r="ITI373" s="678"/>
      <c r="ITJ373" s="678"/>
      <c r="ITK373" s="678"/>
      <c r="ITL373" s="678"/>
      <c r="ITM373" s="678"/>
      <c r="ITN373" s="678"/>
      <c r="ITO373" s="678"/>
      <c r="ITP373" s="678"/>
      <c r="ITQ373" s="678"/>
      <c r="ITR373" s="678"/>
      <c r="ITS373" s="678"/>
      <c r="ITT373" s="678"/>
      <c r="ITU373" s="678"/>
      <c r="ITV373" s="678"/>
      <c r="ITW373" s="678"/>
      <c r="ITX373" s="678"/>
      <c r="ITY373" s="678"/>
      <c r="ITZ373" s="678"/>
      <c r="IUA373" s="678"/>
      <c r="IUB373" s="678"/>
      <c r="IUC373" s="678"/>
      <c r="IUD373" s="678"/>
      <c r="IUE373" s="678"/>
      <c r="IUF373" s="678"/>
      <c r="IUG373" s="678"/>
      <c r="IUH373" s="678"/>
      <c r="IUI373" s="678"/>
      <c r="IUJ373" s="678"/>
      <c r="IUK373" s="678"/>
      <c r="IUL373" s="678"/>
      <c r="IUM373" s="678"/>
      <c r="IUN373" s="678"/>
      <c r="IUO373" s="678"/>
      <c r="IUP373" s="678"/>
      <c r="IUQ373" s="678"/>
      <c r="IUR373" s="678"/>
      <c r="IUS373" s="678"/>
      <c r="IUT373" s="678"/>
      <c r="IUU373" s="678"/>
      <c r="IUV373" s="678"/>
      <c r="IUW373" s="678"/>
      <c r="IUX373" s="678"/>
      <c r="IUY373" s="678"/>
      <c r="IUZ373" s="678"/>
      <c r="IVA373" s="678"/>
      <c r="IVB373" s="678"/>
      <c r="IVC373" s="678"/>
      <c r="IVD373" s="678"/>
      <c r="IVE373" s="678"/>
      <c r="IVF373" s="678"/>
      <c r="IVG373" s="678"/>
      <c r="IVH373" s="678"/>
      <c r="IVI373" s="678"/>
      <c r="IVJ373" s="678"/>
      <c r="IVK373" s="678"/>
      <c r="IVL373" s="678"/>
      <c r="IVM373" s="678"/>
      <c r="IVN373" s="678"/>
      <c r="IVO373" s="678"/>
      <c r="IVP373" s="678"/>
      <c r="IVQ373" s="678"/>
      <c r="IVR373" s="678"/>
      <c r="IVS373" s="678"/>
      <c r="IVT373" s="678"/>
      <c r="IVU373" s="678"/>
      <c r="IVV373" s="678"/>
      <c r="IVW373" s="678"/>
      <c r="IVX373" s="678"/>
      <c r="IVY373" s="678"/>
      <c r="IVZ373" s="678"/>
      <c r="IWA373" s="678"/>
      <c r="IWB373" s="678"/>
      <c r="IWC373" s="678"/>
      <c r="IWD373" s="678"/>
      <c r="IWE373" s="678"/>
      <c r="IWF373" s="678"/>
      <c r="IWG373" s="678"/>
      <c r="IWH373" s="678"/>
      <c r="IWI373" s="678"/>
      <c r="IWJ373" s="678"/>
      <c r="IWK373" s="678"/>
      <c r="IWL373" s="678"/>
      <c r="IWM373" s="678"/>
      <c r="IWN373" s="678"/>
      <c r="IWO373" s="678"/>
      <c r="IWP373" s="678"/>
      <c r="IWQ373" s="678"/>
      <c r="IWR373" s="678"/>
      <c r="IWS373" s="678"/>
      <c r="IWT373" s="678"/>
      <c r="IWU373" s="678"/>
      <c r="IWV373" s="678"/>
      <c r="IWW373" s="678"/>
      <c r="IWX373" s="678"/>
      <c r="IWY373" s="678"/>
      <c r="IWZ373" s="678"/>
      <c r="IXA373" s="678"/>
      <c r="IXB373" s="678"/>
      <c r="IXC373" s="678"/>
      <c r="IXD373" s="678"/>
      <c r="IXE373" s="678"/>
      <c r="IXF373" s="678"/>
      <c r="IXG373" s="678"/>
      <c r="IXH373" s="678"/>
      <c r="IXI373" s="678"/>
      <c r="IXJ373" s="678"/>
      <c r="IXK373" s="678"/>
      <c r="IXL373" s="678"/>
      <c r="IXM373" s="678"/>
      <c r="IXN373" s="678"/>
      <c r="IXO373" s="678"/>
      <c r="IXP373" s="678"/>
      <c r="IXQ373" s="678"/>
      <c r="IXR373" s="678"/>
      <c r="IXS373" s="678"/>
      <c r="IXT373" s="678"/>
      <c r="IXU373" s="678"/>
      <c r="IXV373" s="678"/>
      <c r="IXW373" s="678"/>
      <c r="IXX373" s="678"/>
      <c r="IXY373" s="678"/>
      <c r="IXZ373" s="678"/>
      <c r="IYA373" s="678"/>
      <c r="IYB373" s="678"/>
      <c r="IYC373" s="678"/>
      <c r="IYD373" s="678"/>
      <c r="IYE373" s="678"/>
      <c r="IYF373" s="678"/>
      <c r="IYG373" s="678"/>
      <c r="IYH373" s="678"/>
      <c r="IYI373" s="678"/>
      <c r="IYJ373" s="678"/>
      <c r="IYK373" s="678"/>
      <c r="IYL373" s="678"/>
      <c r="IYM373" s="678"/>
      <c r="IYN373" s="678"/>
      <c r="IYO373" s="678"/>
      <c r="IYP373" s="678"/>
      <c r="IYQ373" s="678"/>
      <c r="IYR373" s="678"/>
      <c r="IYS373" s="678"/>
      <c r="IYT373" s="678"/>
      <c r="IYU373" s="678"/>
      <c r="IYV373" s="678"/>
      <c r="IYW373" s="678"/>
      <c r="IYX373" s="678"/>
      <c r="IYY373" s="678"/>
      <c r="IYZ373" s="678"/>
      <c r="IZA373" s="678"/>
      <c r="IZB373" s="678"/>
      <c r="IZC373" s="678"/>
      <c r="IZD373" s="678"/>
      <c r="IZE373" s="678"/>
      <c r="IZF373" s="678"/>
      <c r="IZG373" s="678"/>
      <c r="IZH373" s="678"/>
      <c r="IZI373" s="678"/>
      <c r="IZJ373" s="678"/>
      <c r="IZK373" s="678"/>
      <c r="IZL373" s="678"/>
      <c r="IZM373" s="678"/>
      <c r="IZN373" s="678"/>
      <c r="IZO373" s="678"/>
      <c r="IZP373" s="678"/>
      <c r="IZQ373" s="678"/>
      <c r="IZR373" s="678"/>
      <c r="IZS373" s="678"/>
      <c r="IZT373" s="678"/>
      <c r="IZU373" s="678"/>
      <c r="IZV373" s="678"/>
      <c r="IZW373" s="678"/>
      <c r="IZX373" s="678"/>
      <c r="IZY373" s="678"/>
      <c r="IZZ373" s="678"/>
      <c r="JAA373" s="678"/>
      <c r="JAB373" s="678"/>
      <c r="JAC373" s="678"/>
      <c r="JAD373" s="678"/>
      <c r="JAE373" s="678"/>
      <c r="JAF373" s="678"/>
      <c r="JAG373" s="678"/>
      <c r="JAH373" s="678"/>
      <c r="JAI373" s="678"/>
      <c r="JAJ373" s="678"/>
      <c r="JAK373" s="678"/>
      <c r="JAL373" s="678"/>
      <c r="JAM373" s="678"/>
      <c r="JAN373" s="678"/>
      <c r="JAO373" s="678"/>
      <c r="JAP373" s="678"/>
      <c r="JAQ373" s="678"/>
      <c r="JAR373" s="678"/>
      <c r="JAS373" s="678"/>
      <c r="JAT373" s="678"/>
      <c r="JAU373" s="678"/>
      <c r="JAV373" s="678"/>
      <c r="JAW373" s="678"/>
      <c r="JAX373" s="678"/>
      <c r="JAY373" s="678"/>
      <c r="JAZ373" s="678"/>
      <c r="JBA373" s="678"/>
      <c r="JBB373" s="678"/>
      <c r="JBC373" s="678"/>
      <c r="JBD373" s="678"/>
      <c r="JBE373" s="678"/>
      <c r="JBF373" s="678"/>
      <c r="JBG373" s="678"/>
      <c r="JBH373" s="678"/>
      <c r="JBI373" s="678"/>
      <c r="JBJ373" s="678"/>
      <c r="JBK373" s="678"/>
      <c r="JBL373" s="678"/>
      <c r="JBM373" s="678"/>
      <c r="JBN373" s="678"/>
      <c r="JBO373" s="678"/>
      <c r="JBP373" s="678"/>
      <c r="JBQ373" s="678"/>
      <c r="JBR373" s="678"/>
      <c r="JBS373" s="678"/>
      <c r="JBT373" s="678"/>
      <c r="JBU373" s="678"/>
      <c r="JBV373" s="678"/>
      <c r="JBW373" s="678"/>
      <c r="JBX373" s="678"/>
      <c r="JBY373" s="678"/>
      <c r="JBZ373" s="678"/>
      <c r="JCA373" s="678"/>
      <c r="JCB373" s="678"/>
      <c r="JCC373" s="678"/>
      <c r="JCD373" s="678"/>
      <c r="JCE373" s="678"/>
      <c r="JCF373" s="678"/>
      <c r="JCG373" s="678"/>
      <c r="JCH373" s="678"/>
      <c r="JCI373" s="678"/>
      <c r="JCJ373" s="678"/>
      <c r="JCK373" s="678"/>
      <c r="JCL373" s="678"/>
      <c r="JCM373" s="678"/>
      <c r="JCN373" s="678"/>
      <c r="JCO373" s="678"/>
      <c r="JCP373" s="678"/>
      <c r="JCQ373" s="678"/>
      <c r="JCR373" s="678"/>
      <c r="JCS373" s="678"/>
      <c r="JCT373" s="678"/>
      <c r="JCU373" s="678"/>
      <c r="JCV373" s="678"/>
      <c r="JCW373" s="678"/>
      <c r="JCX373" s="678"/>
      <c r="JCY373" s="678"/>
      <c r="JCZ373" s="678"/>
      <c r="JDA373" s="678"/>
      <c r="JDB373" s="678"/>
      <c r="JDC373" s="678"/>
      <c r="JDD373" s="678"/>
      <c r="JDE373" s="678"/>
      <c r="JDF373" s="678"/>
      <c r="JDG373" s="678"/>
      <c r="JDH373" s="678"/>
      <c r="JDI373" s="678"/>
      <c r="JDJ373" s="678"/>
      <c r="JDK373" s="678"/>
      <c r="JDL373" s="678"/>
      <c r="JDM373" s="678"/>
      <c r="JDN373" s="678"/>
      <c r="JDO373" s="678"/>
      <c r="JDP373" s="678"/>
      <c r="JDQ373" s="678"/>
      <c r="JDR373" s="678"/>
      <c r="JDS373" s="678"/>
      <c r="JDT373" s="678"/>
      <c r="JDU373" s="678"/>
      <c r="JDV373" s="678"/>
      <c r="JDW373" s="678"/>
      <c r="JDX373" s="678"/>
      <c r="JDY373" s="678"/>
      <c r="JDZ373" s="678"/>
      <c r="JEA373" s="678"/>
      <c r="JEB373" s="678"/>
      <c r="JEC373" s="678"/>
      <c r="JED373" s="678"/>
      <c r="JEE373" s="678"/>
      <c r="JEF373" s="678"/>
      <c r="JEG373" s="678"/>
      <c r="JEH373" s="678"/>
      <c r="JEI373" s="678"/>
      <c r="JEJ373" s="678"/>
      <c r="JEK373" s="678"/>
      <c r="JEL373" s="678"/>
      <c r="JEM373" s="678"/>
      <c r="JEN373" s="678"/>
      <c r="JEO373" s="678"/>
      <c r="JEP373" s="678"/>
      <c r="JEQ373" s="678"/>
      <c r="JER373" s="678"/>
      <c r="JES373" s="678"/>
      <c r="JET373" s="678"/>
      <c r="JEU373" s="678"/>
      <c r="JEV373" s="678"/>
      <c r="JEW373" s="678"/>
      <c r="JEX373" s="678"/>
      <c r="JEY373" s="678"/>
      <c r="JEZ373" s="678"/>
      <c r="JFA373" s="678"/>
      <c r="JFB373" s="678"/>
      <c r="JFC373" s="678"/>
      <c r="JFD373" s="678"/>
      <c r="JFE373" s="678"/>
      <c r="JFF373" s="678"/>
      <c r="JFG373" s="678"/>
      <c r="JFH373" s="678"/>
      <c r="JFI373" s="678"/>
      <c r="JFJ373" s="678"/>
      <c r="JFK373" s="678"/>
      <c r="JFL373" s="678"/>
      <c r="JFM373" s="678"/>
      <c r="JFN373" s="678"/>
      <c r="JFO373" s="678"/>
      <c r="JFP373" s="678"/>
      <c r="JFQ373" s="678"/>
      <c r="JFR373" s="678"/>
      <c r="JFS373" s="678"/>
      <c r="JFT373" s="678"/>
      <c r="JFU373" s="678"/>
      <c r="JFV373" s="678"/>
      <c r="JFW373" s="678"/>
      <c r="JFX373" s="678"/>
      <c r="JFY373" s="678"/>
      <c r="JFZ373" s="678"/>
      <c r="JGA373" s="678"/>
      <c r="JGB373" s="678"/>
      <c r="JGC373" s="678"/>
      <c r="JGD373" s="678"/>
      <c r="JGE373" s="678"/>
      <c r="JGF373" s="678"/>
      <c r="JGG373" s="678"/>
      <c r="JGH373" s="678"/>
      <c r="JGI373" s="678"/>
      <c r="JGJ373" s="678"/>
      <c r="JGK373" s="678"/>
      <c r="JGL373" s="678"/>
      <c r="JGM373" s="678"/>
      <c r="JGN373" s="678"/>
      <c r="JGO373" s="678"/>
      <c r="JGP373" s="678"/>
      <c r="JGQ373" s="678"/>
      <c r="JGR373" s="678"/>
      <c r="JGS373" s="678"/>
      <c r="JGT373" s="678"/>
      <c r="JGU373" s="678"/>
      <c r="JGV373" s="678"/>
      <c r="JGW373" s="678"/>
      <c r="JGX373" s="678"/>
      <c r="JGY373" s="678"/>
      <c r="JGZ373" s="678"/>
      <c r="JHA373" s="678"/>
      <c r="JHB373" s="678"/>
      <c r="JHC373" s="678"/>
      <c r="JHD373" s="678"/>
      <c r="JHE373" s="678"/>
      <c r="JHF373" s="678"/>
      <c r="JHG373" s="678"/>
      <c r="JHH373" s="678"/>
      <c r="JHI373" s="678"/>
      <c r="JHJ373" s="678"/>
      <c r="JHK373" s="678"/>
      <c r="JHL373" s="678"/>
      <c r="JHM373" s="678"/>
      <c r="JHN373" s="678"/>
      <c r="JHO373" s="678"/>
      <c r="JHP373" s="678"/>
      <c r="JHQ373" s="678"/>
      <c r="JHR373" s="678"/>
      <c r="JHS373" s="678"/>
      <c r="JHT373" s="678"/>
      <c r="JHU373" s="678"/>
      <c r="JHV373" s="678"/>
      <c r="JHW373" s="678"/>
      <c r="JHX373" s="678"/>
      <c r="JHY373" s="678"/>
      <c r="JHZ373" s="678"/>
      <c r="JIA373" s="678"/>
      <c r="JIB373" s="678"/>
      <c r="JIC373" s="678"/>
      <c r="JID373" s="678"/>
      <c r="JIE373" s="678"/>
      <c r="JIF373" s="678"/>
      <c r="JIG373" s="678"/>
      <c r="JIH373" s="678"/>
      <c r="JII373" s="678"/>
      <c r="JIJ373" s="678"/>
      <c r="JIK373" s="678"/>
      <c r="JIL373" s="678"/>
      <c r="JIM373" s="678"/>
      <c r="JIN373" s="678"/>
      <c r="JIO373" s="678"/>
      <c r="JIP373" s="678"/>
      <c r="JIQ373" s="678"/>
      <c r="JIR373" s="678"/>
      <c r="JIS373" s="678"/>
      <c r="JIT373" s="678"/>
      <c r="JIU373" s="678"/>
      <c r="JIV373" s="678"/>
      <c r="JIW373" s="678"/>
      <c r="JIX373" s="678"/>
      <c r="JIY373" s="678"/>
      <c r="JIZ373" s="678"/>
      <c r="JJA373" s="678"/>
      <c r="JJB373" s="678"/>
      <c r="JJC373" s="678"/>
      <c r="JJD373" s="678"/>
      <c r="JJE373" s="678"/>
      <c r="JJF373" s="678"/>
      <c r="JJG373" s="678"/>
      <c r="JJH373" s="678"/>
      <c r="JJI373" s="678"/>
      <c r="JJJ373" s="678"/>
      <c r="JJK373" s="678"/>
      <c r="JJL373" s="678"/>
      <c r="JJM373" s="678"/>
      <c r="JJN373" s="678"/>
      <c r="JJO373" s="678"/>
      <c r="JJP373" s="678"/>
      <c r="JJQ373" s="678"/>
      <c r="JJR373" s="678"/>
      <c r="JJS373" s="678"/>
      <c r="JJT373" s="678"/>
      <c r="JJU373" s="678"/>
      <c r="JJV373" s="678"/>
      <c r="JJW373" s="678"/>
      <c r="JJX373" s="678"/>
      <c r="JJY373" s="678"/>
      <c r="JJZ373" s="678"/>
      <c r="JKA373" s="678"/>
      <c r="JKB373" s="678"/>
      <c r="JKC373" s="678"/>
      <c r="JKD373" s="678"/>
      <c r="JKE373" s="678"/>
      <c r="JKF373" s="678"/>
      <c r="JKG373" s="678"/>
      <c r="JKH373" s="678"/>
      <c r="JKI373" s="678"/>
      <c r="JKJ373" s="678"/>
      <c r="JKK373" s="678"/>
      <c r="JKL373" s="678"/>
      <c r="JKM373" s="678"/>
      <c r="JKN373" s="678"/>
      <c r="JKO373" s="678"/>
      <c r="JKP373" s="678"/>
      <c r="JKQ373" s="678"/>
      <c r="JKR373" s="678"/>
      <c r="JKS373" s="678"/>
      <c r="JKT373" s="678"/>
      <c r="JKU373" s="678"/>
      <c r="JKV373" s="678"/>
      <c r="JKW373" s="678"/>
      <c r="JKX373" s="678"/>
      <c r="JKY373" s="678"/>
      <c r="JKZ373" s="678"/>
      <c r="JLA373" s="678"/>
      <c r="JLB373" s="678"/>
      <c r="JLC373" s="678"/>
      <c r="JLD373" s="678"/>
      <c r="JLE373" s="678"/>
      <c r="JLF373" s="678"/>
      <c r="JLG373" s="678"/>
      <c r="JLH373" s="678"/>
      <c r="JLI373" s="678"/>
      <c r="JLJ373" s="678"/>
      <c r="JLK373" s="678"/>
      <c r="JLL373" s="678"/>
      <c r="JLM373" s="678"/>
      <c r="JLN373" s="678"/>
      <c r="JLO373" s="678"/>
      <c r="JLP373" s="678"/>
      <c r="JLQ373" s="678"/>
      <c r="JLR373" s="678"/>
      <c r="JLS373" s="678"/>
      <c r="JLT373" s="678"/>
      <c r="JLU373" s="678"/>
      <c r="JLV373" s="678"/>
      <c r="JLW373" s="678"/>
      <c r="JLX373" s="678"/>
      <c r="JLY373" s="678"/>
      <c r="JLZ373" s="678"/>
      <c r="JMA373" s="678"/>
      <c r="JMB373" s="678"/>
      <c r="JMC373" s="678"/>
      <c r="JMD373" s="678"/>
      <c r="JME373" s="678"/>
      <c r="JMF373" s="678"/>
      <c r="JMG373" s="678"/>
      <c r="JMH373" s="678"/>
      <c r="JMI373" s="678"/>
      <c r="JMJ373" s="678"/>
      <c r="JMK373" s="678"/>
      <c r="JML373" s="678"/>
      <c r="JMM373" s="678"/>
      <c r="JMN373" s="678"/>
      <c r="JMO373" s="678"/>
      <c r="JMP373" s="678"/>
      <c r="JMQ373" s="678"/>
      <c r="JMR373" s="678"/>
      <c r="JMS373" s="678"/>
      <c r="JMT373" s="678"/>
      <c r="JMU373" s="678"/>
      <c r="JMV373" s="678"/>
      <c r="JMW373" s="678"/>
      <c r="JMX373" s="678"/>
      <c r="JMY373" s="678"/>
      <c r="JMZ373" s="678"/>
      <c r="JNA373" s="678"/>
      <c r="JNB373" s="678"/>
      <c r="JNC373" s="678"/>
      <c r="JND373" s="678"/>
      <c r="JNE373" s="678"/>
      <c r="JNF373" s="678"/>
      <c r="JNG373" s="678"/>
      <c r="JNH373" s="678"/>
      <c r="JNI373" s="678"/>
      <c r="JNJ373" s="678"/>
      <c r="JNK373" s="678"/>
      <c r="JNL373" s="678"/>
      <c r="JNM373" s="678"/>
      <c r="JNN373" s="678"/>
      <c r="JNO373" s="678"/>
      <c r="JNP373" s="678"/>
      <c r="JNQ373" s="678"/>
      <c r="JNR373" s="678"/>
      <c r="JNS373" s="678"/>
      <c r="JNT373" s="678"/>
      <c r="JNU373" s="678"/>
      <c r="JNV373" s="678"/>
      <c r="JNW373" s="678"/>
      <c r="JNX373" s="678"/>
      <c r="JNY373" s="678"/>
      <c r="JNZ373" s="678"/>
      <c r="JOA373" s="678"/>
      <c r="JOB373" s="678"/>
      <c r="JOC373" s="678"/>
      <c r="JOD373" s="678"/>
      <c r="JOE373" s="678"/>
      <c r="JOF373" s="678"/>
      <c r="JOG373" s="678"/>
      <c r="JOH373" s="678"/>
      <c r="JOI373" s="678"/>
      <c r="JOJ373" s="678"/>
      <c r="JOK373" s="678"/>
      <c r="JOL373" s="678"/>
      <c r="JOM373" s="678"/>
      <c r="JON373" s="678"/>
      <c r="JOO373" s="678"/>
      <c r="JOP373" s="678"/>
      <c r="JOQ373" s="678"/>
      <c r="JOR373" s="678"/>
      <c r="JOS373" s="678"/>
      <c r="JOT373" s="678"/>
      <c r="JOU373" s="678"/>
      <c r="JOV373" s="678"/>
      <c r="JOW373" s="678"/>
      <c r="JOX373" s="678"/>
      <c r="JOY373" s="678"/>
      <c r="JOZ373" s="678"/>
      <c r="JPA373" s="678"/>
      <c r="JPB373" s="678"/>
      <c r="JPC373" s="678"/>
      <c r="JPD373" s="678"/>
      <c r="JPE373" s="678"/>
      <c r="JPF373" s="678"/>
      <c r="JPG373" s="678"/>
      <c r="JPH373" s="678"/>
      <c r="JPI373" s="678"/>
      <c r="JPJ373" s="678"/>
      <c r="JPK373" s="678"/>
      <c r="JPL373" s="678"/>
      <c r="JPM373" s="678"/>
      <c r="JPN373" s="678"/>
      <c r="JPO373" s="678"/>
      <c r="JPP373" s="678"/>
      <c r="JPQ373" s="678"/>
      <c r="JPR373" s="678"/>
      <c r="JPS373" s="678"/>
      <c r="JPT373" s="678"/>
      <c r="JPU373" s="678"/>
      <c r="JPV373" s="678"/>
      <c r="JPW373" s="678"/>
      <c r="JPX373" s="678"/>
      <c r="JPY373" s="678"/>
      <c r="JPZ373" s="678"/>
      <c r="JQA373" s="678"/>
      <c r="JQB373" s="678"/>
      <c r="JQC373" s="678"/>
      <c r="JQD373" s="678"/>
      <c r="JQE373" s="678"/>
      <c r="JQF373" s="678"/>
      <c r="JQG373" s="678"/>
      <c r="JQH373" s="678"/>
      <c r="JQI373" s="678"/>
      <c r="JQJ373" s="678"/>
      <c r="JQK373" s="678"/>
      <c r="JQL373" s="678"/>
      <c r="JQM373" s="678"/>
      <c r="JQN373" s="678"/>
      <c r="JQO373" s="678"/>
      <c r="JQP373" s="678"/>
      <c r="JQQ373" s="678"/>
      <c r="JQR373" s="678"/>
      <c r="JQS373" s="678"/>
      <c r="JQT373" s="678"/>
      <c r="JQU373" s="678"/>
      <c r="JQV373" s="678"/>
      <c r="JQW373" s="678"/>
      <c r="JQX373" s="678"/>
      <c r="JQY373" s="678"/>
      <c r="JQZ373" s="678"/>
      <c r="JRA373" s="678"/>
      <c r="JRB373" s="678"/>
      <c r="JRC373" s="678"/>
      <c r="JRD373" s="678"/>
      <c r="JRE373" s="678"/>
      <c r="JRF373" s="678"/>
      <c r="JRG373" s="678"/>
      <c r="JRH373" s="678"/>
      <c r="JRI373" s="678"/>
      <c r="JRJ373" s="678"/>
      <c r="JRK373" s="678"/>
      <c r="JRL373" s="678"/>
      <c r="JRM373" s="678"/>
      <c r="JRN373" s="678"/>
      <c r="JRO373" s="678"/>
      <c r="JRP373" s="678"/>
      <c r="JRQ373" s="678"/>
      <c r="JRR373" s="678"/>
      <c r="JRS373" s="678"/>
      <c r="JRT373" s="678"/>
      <c r="JRU373" s="678"/>
      <c r="JRV373" s="678"/>
      <c r="JRW373" s="678"/>
      <c r="JRX373" s="678"/>
      <c r="JRY373" s="678"/>
      <c r="JRZ373" s="678"/>
      <c r="JSA373" s="678"/>
      <c r="JSB373" s="678"/>
      <c r="JSC373" s="678"/>
      <c r="JSD373" s="678"/>
      <c r="JSE373" s="678"/>
      <c r="JSF373" s="678"/>
      <c r="JSG373" s="678"/>
      <c r="JSH373" s="678"/>
      <c r="JSI373" s="678"/>
      <c r="JSJ373" s="678"/>
      <c r="JSK373" s="678"/>
      <c r="JSL373" s="678"/>
      <c r="JSM373" s="678"/>
      <c r="JSN373" s="678"/>
      <c r="JSO373" s="678"/>
      <c r="JSP373" s="678"/>
      <c r="JSQ373" s="678"/>
      <c r="JSR373" s="678"/>
      <c r="JSS373" s="678"/>
      <c r="JST373" s="678"/>
      <c r="JSU373" s="678"/>
      <c r="JSV373" s="678"/>
      <c r="JSW373" s="678"/>
      <c r="JSX373" s="678"/>
      <c r="JSY373" s="678"/>
      <c r="JSZ373" s="678"/>
      <c r="JTA373" s="678"/>
      <c r="JTB373" s="678"/>
      <c r="JTC373" s="678"/>
      <c r="JTD373" s="678"/>
      <c r="JTE373" s="678"/>
      <c r="JTF373" s="678"/>
      <c r="JTG373" s="678"/>
      <c r="JTH373" s="678"/>
      <c r="JTI373" s="678"/>
      <c r="JTJ373" s="678"/>
      <c r="JTK373" s="678"/>
      <c r="JTL373" s="678"/>
      <c r="JTM373" s="678"/>
      <c r="JTN373" s="678"/>
      <c r="JTO373" s="678"/>
      <c r="JTP373" s="678"/>
      <c r="JTQ373" s="678"/>
      <c r="JTR373" s="678"/>
      <c r="JTS373" s="678"/>
      <c r="JTT373" s="678"/>
      <c r="JTU373" s="678"/>
      <c r="JTV373" s="678"/>
      <c r="JTW373" s="678"/>
      <c r="JTX373" s="678"/>
      <c r="JTY373" s="678"/>
      <c r="JTZ373" s="678"/>
      <c r="JUA373" s="678"/>
      <c r="JUB373" s="678"/>
      <c r="JUC373" s="678"/>
      <c r="JUD373" s="678"/>
      <c r="JUE373" s="678"/>
      <c r="JUF373" s="678"/>
      <c r="JUG373" s="678"/>
      <c r="JUH373" s="678"/>
      <c r="JUI373" s="678"/>
      <c r="JUJ373" s="678"/>
      <c r="JUK373" s="678"/>
      <c r="JUL373" s="678"/>
      <c r="JUM373" s="678"/>
      <c r="JUN373" s="678"/>
      <c r="JUO373" s="678"/>
      <c r="JUP373" s="678"/>
      <c r="JUQ373" s="678"/>
      <c r="JUR373" s="678"/>
      <c r="JUS373" s="678"/>
      <c r="JUT373" s="678"/>
      <c r="JUU373" s="678"/>
      <c r="JUV373" s="678"/>
      <c r="JUW373" s="678"/>
      <c r="JUX373" s="678"/>
      <c r="JUY373" s="678"/>
      <c r="JUZ373" s="678"/>
      <c r="JVA373" s="678"/>
      <c r="JVB373" s="678"/>
      <c r="JVC373" s="678"/>
      <c r="JVD373" s="678"/>
      <c r="JVE373" s="678"/>
      <c r="JVF373" s="678"/>
      <c r="JVG373" s="678"/>
      <c r="JVH373" s="678"/>
      <c r="JVI373" s="678"/>
      <c r="JVJ373" s="678"/>
      <c r="JVK373" s="678"/>
      <c r="JVL373" s="678"/>
      <c r="JVM373" s="678"/>
      <c r="JVN373" s="678"/>
      <c r="JVO373" s="678"/>
      <c r="JVP373" s="678"/>
      <c r="JVQ373" s="678"/>
      <c r="JVR373" s="678"/>
      <c r="JVS373" s="678"/>
      <c r="JVT373" s="678"/>
      <c r="JVU373" s="678"/>
      <c r="JVV373" s="678"/>
      <c r="JVW373" s="678"/>
      <c r="JVX373" s="678"/>
      <c r="JVY373" s="678"/>
      <c r="JVZ373" s="678"/>
      <c r="JWA373" s="678"/>
      <c r="JWB373" s="678"/>
      <c r="JWC373" s="678"/>
      <c r="JWD373" s="678"/>
      <c r="JWE373" s="678"/>
      <c r="JWF373" s="678"/>
      <c r="JWG373" s="678"/>
      <c r="JWH373" s="678"/>
      <c r="JWI373" s="678"/>
      <c r="JWJ373" s="678"/>
      <c r="JWK373" s="678"/>
      <c r="JWL373" s="678"/>
      <c r="JWM373" s="678"/>
      <c r="JWN373" s="678"/>
      <c r="JWO373" s="678"/>
      <c r="JWP373" s="678"/>
      <c r="JWQ373" s="678"/>
      <c r="JWR373" s="678"/>
      <c r="JWS373" s="678"/>
      <c r="JWT373" s="678"/>
      <c r="JWU373" s="678"/>
      <c r="JWV373" s="678"/>
      <c r="JWW373" s="678"/>
      <c r="JWX373" s="678"/>
      <c r="JWY373" s="678"/>
      <c r="JWZ373" s="678"/>
      <c r="JXA373" s="678"/>
      <c r="JXB373" s="678"/>
      <c r="JXC373" s="678"/>
      <c r="JXD373" s="678"/>
      <c r="JXE373" s="678"/>
      <c r="JXF373" s="678"/>
      <c r="JXG373" s="678"/>
      <c r="JXH373" s="678"/>
      <c r="JXI373" s="678"/>
      <c r="JXJ373" s="678"/>
      <c r="JXK373" s="678"/>
      <c r="JXL373" s="678"/>
      <c r="JXM373" s="678"/>
      <c r="JXN373" s="678"/>
      <c r="JXO373" s="678"/>
      <c r="JXP373" s="678"/>
      <c r="JXQ373" s="678"/>
      <c r="JXR373" s="678"/>
      <c r="JXS373" s="678"/>
      <c r="JXT373" s="678"/>
      <c r="JXU373" s="678"/>
      <c r="JXV373" s="678"/>
      <c r="JXW373" s="678"/>
      <c r="JXX373" s="678"/>
      <c r="JXY373" s="678"/>
      <c r="JXZ373" s="678"/>
      <c r="JYA373" s="678"/>
      <c r="JYB373" s="678"/>
      <c r="JYC373" s="678"/>
      <c r="JYD373" s="678"/>
      <c r="JYE373" s="678"/>
      <c r="JYF373" s="678"/>
      <c r="JYG373" s="678"/>
      <c r="JYH373" s="678"/>
      <c r="JYI373" s="678"/>
      <c r="JYJ373" s="678"/>
      <c r="JYK373" s="678"/>
      <c r="JYL373" s="678"/>
      <c r="JYM373" s="678"/>
      <c r="JYN373" s="678"/>
      <c r="JYO373" s="678"/>
      <c r="JYP373" s="678"/>
      <c r="JYQ373" s="678"/>
      <c r="JYR373" s="678"/>
      <c r="JYS373" s="678"/>
      <c r="JYT373" s="678"/>
      <c r="JYU373" s="678"/>
      <c r="JYV373" s="678"/>
      <c r="JYW373" s="678"/>
      <c r="JYX373" s="678"/>
      <c r="JYY373" s="678"/>
      <c r="JYZ373" s="678"/>
      <c r="JZA373" s="678"/>
      <c r="JZB373" s="678"/>
      <c r="JZC373" s="678"/>
      <c r="JZD373" s="678"/>
      <c r="JZE373" s="678"/>
      <c r="JZF373" s="678"/>
      <c r="JZG373" s="678"/>
      <c r="JZH373" s="678"/>
      <c r="JZI373" s="678"/>
      <c r="JZJ373" s="678"/>
      <c r="JZK373" s="678"/>
      <c r="JZL373" s="678"/>
      <c r="JZM373" s="678"/>
      <c r="JZN373" s="678"/>
      <c r="JZO373" s="678"/>
      <c r="JZP373" s="678"/>
      <c r="JZQ373" s="678"/>
      <c r="JZR373" s="678"/>
      <c r="JZS373" s="678"/>
      <c r="JZT373" s="678"/>
      <c r="JZU373" s="678"/>
      <c r="JZV373" s="678"/>
      <c r="JZW373" s="678"/>
      <c r="JZX373" s="678"/>
      <c r="JZY373" s="678"/>
      <c r="JZZ373" s="678"/>
      <c r="KAA373" s="678"/>
      <c r="KAB373" s="678"/>
      <c r="KAC373" s="678"/>
      <c r="KAD373" s="678"/>
      <c r="KAE373" s="678"/>
      <c r="KAF373" s="678"/>
      <c r="KAG373" s="678"/>
      <c r="KAH373" s="678"/>
      <c r="KAI373" s="678"/>
      <c r="KAJ373" s="678"/>
      <c r="KAK373" s="678"/>
      <c r="KAL373" s="678"/>
      <c r="KAM373" s="678"/>
      <c r="KAN373" s="678"/>
      <c r="KAO373" s="678"/>
      <c r="KAP373" s="678"/>
      <c r="KAQ373" s="678"/>
      <c r="KAR373" s="678"/>
      <c r="KAS373" s="678"/>
      <c r="KAT373" s="678"/>
      <c r="KAU373" s="678"/>
      <c r="KAV373" s="678"/>
      <c r="KAW373" s="678"/>
      <c r="KAX373" s="678"/>
      <c r="KAY373" s="678"/>
      <c r="KAZ373" s="678"/>
      <c r="KBA373" s="678"/>
      <c r="KBB373" s="678"/>
      <c r="KBC373" s="678"/>
      <c r="KBD373" s="678"/>
      <c r="KBE373" s="678"/>
      <c r="KBF373" s="678"/>
      <c r="KBG373" s="678"/>
      <c r="KBH373" s="678"/>
      <c r="KBI373" s="678"/>
      <c r="KBJ373" s="678"/>
      <c r="KBK373" s="678"/>
      <c r="KBL373" s="678"/>
      <c r="KBM373" s="678"/>
      <c r="KBN373" s="678"/>
      <c r="KBO373" s="678"/>
      <c r="KBP373" s="678"/>
      <c r="KBQ373" s="678"/>
      <c r="KBR373" s="678"/>
      <c r="KBS373" s="678"/>
      <c r="KBT373" s="678"/>
      <c r="KBU373" s="678"/>
      <c r="KBV373" s="678"/>
      <c r="KBW373" s="678"/>
      <c r="KBX373" s="678"/>
      <c r="KBY373" s="678"/>
      <c r="KBZ373" s="678"/>
      <c r="KCA373" s="678"/>
      <c r="KCB373" s="678"/>
      <c r="KCC373" s="678"/>
      <c r="KCD373" s="678"/>
      <c r="KCE373" s="678"/>
      <c r="KCF373" s="678"/>
      <c r="KCG373" s="678"/>
      <c r="KCH373" s="678"/>
      <c r="KCI373" s="678"/>
      <c r="KCJ373" s="678"/>
      <c r="KCK373" s="678"/>
      <c r="KCL373" s="678"/>
      <c r="KCM373" s="678"/>
      <c r="KCN373" s="678"/>
      <c r="KCO373" s="678"/>
      <c r="KCP373" s="678"/>
      <c r="KCQ373" s="678"/>
      <c r="KCR373" s="678"/>
      <c r="KCS373" s="678"/>
      <c r="KCT373" s="678"/>
      <c r="KCU373" s="678"/>
      <c r="KCV373" s="678"/>
      <c r="KCW373" s="678"/>
      <c r="KCX373" s="678"/>
      <c r="KCY373" s="678"/>
      <c r="KCZ373" s="678"/>
      <c r="KDA373" s="678"/>
      <c r="KDB373" s="678"/>
      <c r="KDC373" s="678"/>
      <c r="KDD373" s="678"/>
      <c r="KDE373" s="678"/>
      <c r="KDF373" s="678"/>
      <c r="KDG373" s="678"/>
      <c r="KDH373" s="678"/>
      <c r="KDI373" s="678"/>
      <c r="KDJ373" s="678"/>
      <c r="KDK373" s="678"/>
      <c r="KDL373" s="678"/>
      <c r="KDM373" s="678"/>
      <c r="KDN373" s="678"/>
      <c r="KDO373" s="678"/>
      <c r="KDP373" s="678"/>
      <c r="KDQ373" s="678"/>
      <c r="KDR373" s="678"/>
      <c r="KDS373" s="678"/>
      <c r="KDT373" s="678"/>
      <c r="KDU373" s="678"/>
      <c r="KDV373" s="678"/>
      <c r="KDW373" s="678"/>
      <c r="KDX373" s="678"/>
      <c r="KDY373" s="678"/>
      <c r="KDZ373" s="678"/>
      <c r="KEA373" s="678"/>
      <c r="KEB373" s="678"/>
      <c r="KEC373" s="678"/>
      <c r="KED373" s="678"/>
      <c r="KEE373" s="678"/>
      <c r="KEF373" s="678"/>
      <c r="KEG373" s="678"/>
      <c r="KEH373" s="678"/>
      <c r="KEI373" s="678"/>
      <c r="KEJ373" s="678"/>
      <c r="KEK373" s="678"/>
      <c r="KEL373" s="678"/>
      <c r="KEM373" s="678"/>
      <c r="KEN373" s="678"/>
      <c r="KEO373" s="678"/>
      <c r="KEP373" s="678"/>
      <c r="KEQ373" s="678"/>
      <c r="KER373" s="678"/>
      <c r="KES373" s="678"/>
      <c r="KET373" s="678"/>
      <c r="KEU373" s="678"/>
      <c r="KEV373" s="678"/>
      <c r="KEW373" s="678"/>
      <c r="KEX373" s="678"/>
      <c r="KEY373" s="678"/>
      <c r="KEZ373" s="678"/>
      <c r="KFA373" s="678"/>
      <c r="KFB373" s="678"/>
      <c r="KFC373" s="678"/>
      <c r="KFD373" s="678"/>
      <c r="KFE373" s="678"/>
      <c r="KFF373" s="678"/>
      <c r="KFG373" s="678"/>
      <c r="KFH373" s="678"/>
      <c r="KFI373" s="678"/>
      <c r="KFJ373" s="678"/>
      <c r="KFK373" s="678"/>
      <c r="KFL373" s="678"/>
      <c r="KFM373" s="678"/>
      <c r="KFN373" s="678"/>
      <c r="KFO373" s="678"/>
      <c r="KFP373" s="678"/>
      <c r="KFQ373" s="678"/>
      <c r="KFR373" s="678"/>
      <c r="KFS373" s="678"/>
      <c r="KFT373" s="678"/>
      <c r="KFU373" s="678"/>
      <c r="KFV373" s="678"/>
      <c r="KFW373" s="678"/>
      <c r="KFX373" s="678"/>
      <c r="KFY373" s="678"/>
      <c r="KFZ373" s="678"/>
      <c r="KGA373" s="678"/>
      <c r="KGB373" s="678"/>
      <c r="KGC373" s="678"/>
      <c r="KGD373" s="678"/>
      <c r="KGE373" s="678"/>
      <c r="KGF373" s="678"/>
      <c r="KGG373" s="678"/>
      <c r="KGH373" s="678"/>
      <c r="KGI373" s="678"/>
      <c r="KGJ373" s="678"/>
      <c r="KGK373" s="678"/>
      <c r="KGL373" s="678"/>
      <c r="KGM373" s="678"/>
      <c r="KGN373" s="678"/>
      <c r="KGO373" s="678"/>
      <c r="KGP373" s="678"/>
      <c r="KGQ373" s="678"/>
      <c r="KGR373" s="678"/>
      <c r="KGS373" s="678"/>
      <c r="KGT373" s="678"/>
      <c r="KGU373" s="678"/>
      <c r="KGV373" s="678"/>
      <c r="KGW373" s="678"/>
      <c r="KGX373" s="678"/>
      <c r="KGY373" s="678"/>
      <c r="KGZ373" s="678"/>
      <c r="KHA373" s="678"/>
      <c r="KHB373" s="678"/>
      <c r="KHC373" s="678"/>
      <c r="KHD373" s="678"/>
      <c r="KHE373" s="678"/>
      <c r="KHF373" s="678"/>
      <c r="KHG373" s="678"/>
      <c r="KHH373" s="678"/>
      <c r="KHI373" s="678"/>
      <c r="KHJ373" s="678"/>
      <c r="KHK373" s="678"/>
      <c r="KHL373" s="678"/>
      <c r="KHM373" s="678"/>
      <c r="KHN373" s="678"/>
      <c r="KHO373" s="678"/>
      <c r="KHP373" s="678"/>
      <c r="KHQ373" s="678"/>
      <c r="KHR373" s="678"/>
      <c r="KHS373" s="678"/>
      <c r="KHT373" s="678"/>
      <c r="KHU373" s="678"/>
      <c r="KHV373" s="678"/>
      <c r="KHW373" s="678"/>
      <c r="KHX373" s="678"/>
      <c r="KHY373" s="678"/>
      <c r="KHZ373" s="678"/>
      <c r="KIA373" s="678"/>
      <c r="KIB373" s="678"/>
      <c r="KIC373" s="678"/>
      <c r="KID373" s="678"/>
      <c r="KIE373" s="678"/>
      <c r="KIF373" s="678"/>
      <c r="KIG373" s="678"/>
      <c r="KIH373" s="678"/>
      <c r="KII373" s="678"/>
      <c r="KIJ373" s="678"/>
      <c r="KIK373" s="678"/>
      <c r="KIL373" s="678"/>
      <c r="KIM373" s="678"/>
      <c r="KIN373" s="678"/>
      <c r="KIO373" s="678"/>
      <c r="KIP373" s="678"/>
      <c r="KIQ373" s="678"/>
      <c r="KIR373" s="678"/>
      <c r="KIS373" s="678"/>
      <c r="KIT373" s="678"/>
      <c r="KIU373" s="678"/>
      <c r="KIV373" s="678"/>
      <c r="KIW373" s="678"/>
      <c r="KIX373" s="678"/>
      <c r="KIY373" s="678"/>
      <c r="KIZ373" s="678"/>
      <c r="KJA373" s="678"/>
      <c r="KJB373" s="678"/>
      <c r="KJC373" s="678"/>
      <c r="KJD373" s="678"/>
      <c r="KJE373" s="678"/>
      <c r="KJF373" s="678"/>
      <c r="KJG373" s="678"/>
      <c r="KJH373" s="678"/>
      <c r="KJI373" s="678"/>
      <c r="KJJ373" s="678"/>
      <c r="KJK373" s="678"/>
      <c r="KJL373" s="678"/>
      <c r="KJM373" s="678"/>
      <c r="KJN373" s="678"/>
      <c r="KJO373" s="678"/>
      <c r="KJP373" s="678"/>
      <c r="KJQ373" s="678"/>
      <c r="KJR373" s="678"/>
      <c r="KJS373" s="678"/>
      <c r="KJT373" s="678"/>
      <c r="KJU373" s="678"/>
      <c r="KJV373" s="678"/>
      <c r="KJW373" s="678"/>
      <c r="KJX373" s="678"/>
      <c r="KJY373" s="678"/>
      <c r="KJZ373" s="678"/>
      <c r="KKA373" s="678"/>
      <c r="KKB373" s="678"/>
      <c r="KKC373" s="678"/>
      <c r="KKD373" s="678"/>
      <c r="KKE373" s="678"/>
      <c r="KKF373" s="678"/>
      <c r="KKG373" s="678"/>
      <c r="KKH373" s="678"/>
      <c r="KKI373" s="678"/>
      <c r="KKJ373" s="678"/>
      <c r="KKK373" s="678"/>
      <c r="KKL373" s="678"/>
      <c r="KKM373" s="678"/>
      <c r="KKN373" s="678"/>
      <c r="KKO373" s="678"/>
      <c r="KKP373" s="678"/>
      <c r="KKQ373" s="678"/>
      <c r="KKR373" s="678"/>
      <c r="KKS373" s="678"/>
      <c r="KKT373" s="678"/>
      <c r="KKU373" s="678"/>
      <c r="KKV373" s="678"/>
      <c r="KKW373" s="678"/>
      <c r="KKX373" s="678"/>
      <c r="KKY373" s="678"/>
      <c r="KKZ373" s="678"/>
      <c r="KLA373" s="678"/>
      <c r="KLB373" s="678"/>
      <c r="KLC373" s="678"/>
      <c r="KLD373" s="678"/>
      <c r="KLE373" s="678"/>
      <c r="KLF373" s="678"/>
      <c r="KLG373" s="678"/>
      <c r="KLH373" s="678"/>
      <c r="KLI373" s="678"/>
      <c r="KLJ373" s="678"/>
      <c r="KLK373" s="678"/>
      <c r="KLL373" s="678"/>
      <c r="KLM373" s="678"/>
      <c r="KLN373" s="678"/>
      <c r="KLO373" s="678"/>
      <c r="KLP373" s="678"/>
      <c r="KLQ373" s="678"/>
      <c r="KLR373" s="678"/>
      <c r="KLS373" s="678"/>
      <c r="KLT373" s="678"/>
      <c r="KLU373" s="678"/>
      <c r="KLV373" s="678"/>
      <c r="KLW373" s="678"/>
      <c r="KLX373" s="678"/>
      <c r="KLY373" s="678"/>
      <c r="KLZ373" s="678"/>
      <c r="KMA373" s="678"/>
      <c r="KMB373" s="678"/>
      <c r="KMC373" s="678"/>
      <c r="KMD373" s="678"/>
      <c r="KME373" s="678"/>
      <c r="KMF373" s="678"/>
      <c r="KMG373" s="678"/>
      <c r="KMH373" s="678"/>
      <c r="KMI373" s="678"/>
      <c r="KMJ373" s="678"/>
      <c r="KMK373" s="678"/>
      <c r="KML373" s="678"/>
      <c r="KMM373" s="678"/>
      <c r="KMN373" s="678"/>
      <c r="KMO373" s="678"/>
      <c r="KMP373" s="678"/>
      <c r="KMQ373" s="678"/>
      <c r="KMR373" s="678"/>
      <c r="KMS373" s="678"/>
      <c r="KMT373" s="678"/>
      <c r="KMU373" s="678"/>
      <c r="KMV373" s="678"/>
      <c r="KMW373" s="678"/>
      <c r="KMX373" s="678"/>
      <c r="KMY373" s="678"/>
      <c r="KMZ373" s="678"/>
      <c r="KNA373" s="678"/>
      <c r="KNB373" s="678"/>
      <c r="KNC373" s="678"/>
      <c r="KND373" s="678"/>
      <c r="KNE373" s="678"/>
      <c r="KNF373" s="678"/>
      <c r="KNG373" s="678"/>
      <c r="KNH373" s="678"/>
      <c r="KNI373" s="678"/>
      <c r="KNJ373" s="678"/>
      <c r="KNK373" s="678"/>
      <c r="KNL373" s="678"/>
      <c r="KNM373" s="678"/>
      <c r="KNN373" s="678"/>
      <c r="KNO373" s="678"/>
      <c r="KNP373" s="678"/>
      <c r="KNQ373" s="678"/>
      <c r="KNR373" s="678"/>
      <c r="KNS373" s="678"/>
      <c r="KNT373" s="678"/>
      <c r="KNU373" s="678"/>
      <c r="KNV373" s="678"/>
      <c r="KNW373" s="678"/>
      <c r="KNX373" s="678"/>
      <c r="KNY373" s="678"/>
      <c r="KNZ373" s="678"/>
      <c r="KOA373" s="678"/>
      <c r="KOB373" s="678"/>
      <c r="KOC373" s="678"/>
      <c r="KOD373" s="678"/>
      <c r="KOE373" s="678"/>
      <c r="KOF373" s="678"/>
      <c r="KOG373" s="678"/>
      <c r="KOH373" s="678"/>
      <c r="KOI373" s="678"/>
      <c r="KOJ373" s="678"/>
      <c r="KOK373" s="678"/>
      <c r="KOL373" s="678"/>
      <c r="KOM373" s="678"/>
      <c r="KON373" s="678"/>
      <c r="KOO373" s="678"/>
      <c r="KOP373" s="678"/>
      <c r="KOQ373" s="678"/>
      <c r="KOR373" s="678"/>
      <c r="KOS373" s="678"/>
      <c r="KOT373" s="678"/>
      <c r="KOU373" s="678"/>
      <c r="KOV373" s="678"/>
      <c r="KOW373" s="678"/>
      <c r="KOX373" s="678"/>
      <c r="KOY373" s="678"/>
      <c r="KOZ373" s="678"/>
      <c r="KPA373" s="678"/>
      <c r="KPB373" s="678"/>
      <c r="KPC373" s="678"/>
      <c r="KPD373" s="678"/>
      <c r="KPE373" s="678"/>
      <c r="KPF373" s="678"/>
      <c r="KPG373" s="678"/>
      <c r="KPH373" s="678"/>
      <c r="KPI373" s="678"/>
      <c r="KPJ373" s="678"/>
      <c r="KPK373" s="678"/>
      <c r="KPL373" s="678"/>
      <c r="KPM373" s="678"/>
      <c r="KPN373" s="678"/>
      <c r="KPO373" s="678"/>
      <c r="KPP373" s="678"/>
      <c r="KPQ373" s="678"/>
      <c r="KPR373" s="678"/>
      <c r="KPS373" s="678"/>
      <c r="KPT373" s="678"/>
      <c r="KPU373" s="678"/>
      <c r="KPV373" s="678"/>
      <c r="KPW373" s="678"/>
      <c r="KPX373" s="678"/>
      <c r="KPY373" s="678"/>
      <c r="KPZ373" s="678"/>
      <c r="KQA373" s="678"/>
      <c r="KQB373" s="678"/>
      <c r="KQC373" s="678"/>
      <c r="KQD373" s="678"/>
      <c r="KQE373" s="678"/>
      <c r="KQF373" s="678"/>
      <c r="KQG373" s="678"/>
      <c r="KQH373" s="678"/>
      <c r="KQI373" s="678"/>
      <c r="KQJ373" s="678"/>
      <c r="KQK373" s="678"/>
      <c r="KQL373" s="678"/>
      <c r="KQM373" s="678"/>
      <c r="KQN373" s="678"/>
      <c r="KQO373" s="678"/>
      <c r="KQP373" s="678"/>
      <c r="KQQ373" s="678"/>
      <c r="KQR373" s="678"/>
      <c r="KQS373" s="678"/>
      <c r="KQT373" s="678"/>
      <c r="KQU373" s="678"/>
      <c r="KQV373" s="678"/>
      <c r="KQW373" s="678"/>
      <c r="KQX373" s="678"/>
      <c r="KQY373" s="678"/>
      <c r="KQZ373" s="678"/>
      <c r="KRA373" s="678"/>
      <c r="KRB373" s="678"/>
      <c r="KRC373" s="678"/>
      <c r="KRD373" s="678"/>
      <c r="KRE373" s="678"/>
      <c r="KRF373" s="678"/>
      <c r="KRG373" s="678"/>
      <c r="KRH373" s="678"/>
      <c r="KRI373" s="678"/>
      <c r="KRJ373" s="678"/>
      <c r="KRK373" s="678"/>
      <c r="KRL373" s="678"/>
      <c r="KRM373" s="678"/>
      <c r="KRN373" s="678"/>
      <c r="KRO373" s="678"/>
      <c r="KRP373" s="678"/>
      <c r="KRQ373" s="678"/>
      <c r="KRR373" s="678"/>
      <c r="KRS373" s="678"/>
      <c r="KRT373" s="678"/>
      <c r="KRU373" s="678"/>
      <c r="KRV373" s="678"/>
      <c r="KRW373" s="678"/>
      <c r="KRX373" s="678"/>
      <c r="KRY373" s="678"/>
      <c r="KRZ373" s="678"/>
      <c r="KSA373" s="678"/>
      <c r="KSB373" s="678"/>
      <c r="KSC373" s="678"/>
      <c r="KSD373" s="678"/>
      <c r="KSE373" s="678"/>
      <c r="KSF373" s="678"/>
      <c r="KSG373" s="678"/>
      <c r="KSH373" s="678"/>
      <c r="KSI373" s="678"/>
      <c r="KSJ373" s="678"/>
      <c r="KSK373" s="678"/>
      <c r="KSL373" s="678"/>
      <c r="KSM373" s="678"/>
      <c r="KSN373" s="678"/>
      <c r="KSO373" s="678"/>
      <c r="KSP373" s="678"/>
      <c r="KSQ373" s="678"/>
      <c r="KSR373" s="678"/>
      <c r="KSS373" s="678"/>
      <c r="KST373" s="678"/>
      <c r="KSU373" s="678"/>
      <c r="KSV373" s="678"/>
      <c r="KSW373" s="678"/>
      <c r="KSX373" s="678"/>
      <c r="KSY373" s="678"/>
      <c r="KSZ373" s="678"/>
      <c r="KTA373" s="678"/>
      <c r="KTB373" s="678"/>
      <c r="KTC373" s="678"/>
      <c r="KTD373" s="678"/>
      <c r="KTE373" s="678"/>
      <c r="KTF373" s="678"/>
      <c r="KTG373" s="678"/>
      <c r="KTH373" s="678"/>
      <c r="KTI373" s="678"/>
      <c r="KTJ373" s="678"/>
      <c r="KTK373" s="678"/>
      <c r="KTL373" s="678"/>
      <c r="KTM373" s="678"/>
      <c r="KTN373" s="678"/>
      <c r="KTO373" s="678"/>
      <c r="KTP373" s="678"/>
      <c r="KTQ373" s="678"/>
      <c r="KTR373" s="678"/>
      <c r="KTS373" s="678"/>
      <c r="KTT373" s="678"/>
      <c r="KTU373" s="678"/>
      <c r="KTV373" s="678"/>
      <c r="KTW373" s="678"/>
      <c r="KTX373" s="678"/>
      <c r="KTY373" s="678"/>
      <c r="KTZ373" s="678"/>
      <c r="KUA373" s="678"/>
      <c r="KUB373" s="678"/>
      <c r="KUC373" s="678"/>
      <c r="KUD373" s="678"/>
      <c r="KUE373" s="678"/>
      <c r="KUF373" s="678"/>
      <c r="KUG373" s="678"/>
      <c r="KUH373" s="678"/>
      <c r="KUI373" s="678"/>
      <c r="KUJ373" s="678"/>
      <c r="KUK373" s="678"/>
      <c r="KUL373" s="678"/>
      <c r="KUM373" s="678"/>
      <c r="KUN373" s="678"/>
      <c r="KUO373" s="678"/>
      <c r="KUP373" s="678"/>
      <c r="KUQ373" s="678"/>
      <c r="KUR373" s="678"/>
      <c r="KUS373" s="678"/>
      <c r="KUT373" s="678"/>
      <c r="KUU373" s="678"/>
      <c r="KUV373" s="678"/>
      <c r="KUW373" s="678"/>
      <c r="KUX373" s="678"/>
      <c r="KUY373" s="678"/>
      <c r="KUZ373" s="678"/>
      <c r="KVA373" s="678"/>
      <c r="KVB373" s="678"/>
      <c r="KVC373" s="678"/>
      <c r="KVD373" s="678"/>
      <c r="KVE373" s="678"/>
      <c r="KVF373" s="678"/>
      <c r="KVG373" s="678"/>
      <c r="KVH373" s="678"/>
      <c r="KVI373" s="678"/>
      <c r="KVJ373" s="678"/>
      <c r="KVK373" s="678"/>
      <c r="KVL373" s="678"/>
      <c r="KVM373" s="678"/>
      <c r="KVN373" s="678"/>
      <c r="KVO373" s="678"/>
      <c r="KVP373" s="678"/>
      <c r="KVQ373" s="678"/>
      <c r="KVR373" s="678"/>
      <c r="KVS373" s="678"/>
      <c r="KVT373" s="678"/>
      <c r="KVU373" s="678"/>
      <c r="KVV373" s="678"/>
      <c r="KVW373" s="678"/>
      <c r="KVX373" s="678"/>
      <c r="KVY373" s="678"/>
      <c r="KVZ373" s="678"/>
      <c r="KWA373" s="678"/>
      <c r="KWB373" s="678"/>
      <c r="KWC373" s="678"/>
      <c r="KWD373" s="678"/>
      <c r="KWE373" s="678"/>
      <c r="KWF373" s="678"/>
      <c r="KWG373" s="678"/>
      <c r="KWH373" s="678"/>
      <c r="KWI373" s="678"/>
      <c r="KWJ373" s="678"/>
      <c r="KWK373" s="678"/>
      <c r="KWL373" s="678"/>
      <c r="KWM373" s="678"/>
      <c r="KWN373" s="678"/>
      <c r="KWO373" s="678"/>
      <c r="KWP373" s="678"/>
      <c r="KWQ373" s="678"/>
      <c r="KWR373" s="678"/>
      <c r="KWS373" s="678"/>
      <c r="KWT373" s="678"/>
      <c r="KWU373" s="678"/>
      <c r="KWV373" s="678"/>
      <c r="KWW373" s="678"/>
      <c r="KWX373" s="678"/>
      <c r="KWY373" s="678"/>
      <c r="KWZ373" s="678"/>
      <c r="KXA373" s="678"/>
      <c r="KXB373" s="678"/>
      <c r="KXC373" s="678"/>
      <c r="KXD373" s="678"/>
      <c r="KXE373" s="678"/>
      <c r="KXF373" s="678"/>
      <c r="KXG373" s="678"/>
      <c r="KXH373" s="678"/>
      <c r="KXI373" s="678"/>
      <c r="KXJ373" s="678"/>
      <c r="KXK373" s="678"/>
      <c r="KXL373" s="678"/>
      <c r="KXM373" s="678"/>
      <c r="KXN373" s="678"/>
      <c r="KXO373" s="678"/>
      <c r="KXP373" s="678"/>
      <c r="KXQ373" s="678"/>
      <c r="KXR373" s="678"/>
      <c r="KXS373" s="678"/>
      <c r="KXT373" s="678"/>
      <c r="KXU373" s="678"/>
      <c r="KXV373" s="678"/>
      <c r="KXW373" s="678"/>
      <c r="KXX373" s="678"/>
      <c r="KXY373" s="678"/>
      <c r="KXZ373" s="678"/>
      <c r="KYA373" s="678"/>
      <c r="KYB373" s="678"/>
      <c r="KYC373" s="678"/>
      <c r="KYD373" s="678"/>
      <c r="KYE373" s="678"/>
      <c r="KYF373" s="678"/>
      <c r="KYG373" s="678"/>
      <c r="KYH373" s="678"/>
      <c r="KYI373" s="678"/>
      <c r="KYJ373" s="678"/>
      <c r="KYK373" s="678"/>
      <c r="KYL373" s="678"/>
      <c r="KYM373" s="678"/>
      <c r="KYN373" s="678"/>
      <c r="KYO373" s="678"/>
      <c r="KYP373" s="678"/>
      <c r="KYQ373" s="678"/>
      <c r="KYR373" s="678"/>
      <c r="KYS373" s="678"/>
      <c r="KYT373" s="678"/>
      <c r="KYU373" s="678"/>
      <c r="KYV373" s="678"/>
      <c r="KYW373" s="678"/>
      <c r="KYX373" s="678"/>
      <c r="KYY373" s="678"/>
      <c r="KYZ373" s="678"/>
      <c r="KZA373" s="678"/>
      <c r="KZB373" s="678"/>
      <c r="KZC373" s="678"/>
      <c r="KZD373" s="678"/>
      <c r="KZE373" s="678"/>
      <c r="KZF373" s="678"/>
      <c r="KZG373" s="678"/>
      <c r="KZH373" s="678"/>
      <c r="KZI373" s="678"/>
      <c r="KZJ373" s="678"/>
      <c r="KZK373" s="678"/>
      <c r="KZL373" s="678"/>
      <c r="KZM373" s="678"/>
      <c r="KZN373" s="678"/>
      <c r="KZO373" s="678"/>
      <c r="KZP373" s="678"/>
      <c r="KZQ373" s="678"/>
      <c r="KZR373" s="678"/>
      <c r="KZS373" s="678"/>
      <c r="KZT373" s="678"/>
      <c r="KZU373" s="678"/>
      <c r="KZV373" s="678"/>
      <c r="KZW373" s="678"/>
      <c r="KZX373" s="678"/>
      <c r="KZY373" s="678"/>
      <c r="KZZ373" s="678"/>
      <c r="LAA373" s="678"/>
      <c r="LAB373" s="678"/>
      <c r="LAC373" s="678"/>
      <c r="LAD373" s="678"/>
      <c r="LAE373" s="678"/>
      <c r="LAF373" s="678"/>
      <c r="LAG373" s="678"/>
      <c r="LAH373" s="678"/>
      <c r="LAI373" s="678"/>
      <c r="LAJ373" s="678"/>
      <c r="LAK373" s="678"/>
      <c r="LAL373" s="678"/>
      <c r="LAM373" s="678"/>
      <c r="LAN373" s="678"/>
      <c r="LAO373" s="678"/>
      <c r="LAP373" s="678"/>
      <c r="LAQ373" s="678"/>
      <c r="LAR373" s="678"/>
      <c r="LAS373" s="678"/>
      <c r="LAT373" s="678"/>
      <c r="LAU373" s="678"/>
      <c r="LAV373" s="678"/>
      <c r="LAW373" s="678"/>
      <c r="LAX373" s="678"/>
      <c r="LAY373" s="678"/>
      <c r="LAZ373" s="678"/>
      <c r="LBA373" s="678"/>
      <c r="LBB373" s="678"/>
      <c r="LBC373" s="678"/>
      <c r="LBD373" s="678"/>
      <c r="LBE373" s="678"/>
      <c r="LBF373" s="678"/>
      <c r="LBG373" s="678"/>
      <c r="LBH373" s="678"/>
      <c r="LBI373" s="678"/>
      <c r="LBJ373" s="678"/>
      <c r="LBK373" s="678"/>
      <c r="LBL373" s="678"/>
      <c r="LBM373" s="678"/>
      <c r="LBN373" s="678"/>
      <c r="LBO373" s="678"/>
      <c r="LBP373" s="678"/>
      <c r="LBQ373" s="678"/>
      <c r="LBR373" s="678"/>
      <c r="LBS373" s="678"/>
      <c r="LBT373" s="678"/>
      <c r="LBU373" s="678"/>
      <c r="LBV373" s="678"/>
      <c r="LBW373" s="678"/>
      <c r="LBX373" s="678"/>
      <c r="LBY373" s="678"/>
      <c r="LBZ373" s="678"/>
      <c r="LCA373" s="678"/>
      <c r="LCB373" s="678"/>
      <c r="LCC373" s="678"/>
      <c r="LCD373" s="678"/>
      <c r="LCE373" s="678"/>
      <c r="LCF373" s="678"/>
      <c r="LCG373" s="678"/>
      <c r="LCH373" s="678"/>
      <c r="LCI373" s="678"/>
      <c r="LCJ373" s="678"/>
      <c r="LCK373" s="678"/>
      <c r="LCL373" s="678"/>
      <c r="LCM373" s="678"/>
      <c r="LCN373" s="678"/>
      <c r="LCO373" s="678"/>
      <c r="LCP373" s="678"/>
      <c r="LCQ373" s="678"/>
      <c r="LCR373" s="678"/>
      <c r="LCS373" s="678"/>
      <c r="LCT373" s="678"/>
      <c r="LCU373" s="678"/>
      <c r="LCV373" s="678"/>
      <c r="LCW373" s="678"/>
      <c r="LCX373" s="678"/>
      <c r="LCY373" s="678"/>
      <c r="LCZ373" s="678"/>
      <c r="LDA373" s="678"/>
      <c r="LDB373" s="678"/>
      <c r="LDC373" s="678"/>
      <c r="LDD373" s="678"/>
      <c r="LDE373" s="678"/>
      <c r="LDF373" s="678"/>
      <c r="LDG373" s="678"/>
      <c r="LDH373" s="678"/>
      <c r="LDI373" s="678"/>
      <c r="LDJ373" s="678"/>
      <c r="LDK373" s="678"/>
      <c r="LDL373" s="678"/>
      <c r="LDM373" s="678"/>
      <c r="LDN373" s="678"/>
      <c r="LDO373" s="678"/>
      <c r="LDP373" s="678"/>
      <c r="LDQ373" s="678"/>
      <c r="LDR373" s="678"/>
      <c r="LDS373" s="678"/>
      <c r="LDT373" s="678"/>
      <c r="LDU373" s="678"/>
      <c r="LDV373" s="678"/>
      <c r="LDW373" s="678"/>
      <c r="LDX373" s="678"/>
      <c r="LDY373" s="678"/>
      <c r="LDZ373" s="678"/>
      <c r="LEA373" s="678"/>
      <c r="LEB373" s="678"/>
      <c r="LEC373" s="678"/>
      <c r="LED373" s="678"/>
      <c r="LEE373" s="678"/>
      <c r="LEF373" s="678"/>
      <c r="LEG373" s="678"/>
      <c r="LEH373" s="678"/>
      <c r="LEI373" s="678"/>
      <c r="LEJ373" s="678"/>
      <c r="LEK373" s="678"/>
      <c r="LEL373" s="678"/>
      <c r="LEM373" s="678"/>
      <c r="LEN373" s="678"/>
      <c r="LEO373" s="678"/>
      <c r="LEP373" s="678"/>
      <c r="LEQ373" s="678"/>
      <c r="LER373" s="678"/>
      <c r="LES373" s="678"/>
      <c r="LET373" s="678"/>
      <c r="LEU373" s="678"/>
      <c r="LEV373" s="678"/>
      <c r="LEW373" s="678"/>
      <c r="LEX373" s="678"/>
      <c r="LEY373" s="678"/>
      <c r="LEZ373" s="678"/>
      <c r="LFA373" s="678"/>
      <c r="LFB373" s="678"/>
      <c r="LFC373" s="678"/>
      <c r="LFD373" s="678"/>
      <c r="LFE373" s="678"/>
      <c r="LFF373" s="678"/>
      <c r="LFG373" s="678"/>
      <c r="LFH373" s="678"/>
      <c r="LFI373" s="678"/>
      <c r="LFJ373" s="678"/>
      <c r="LFK373" s="678"/>
      <c r="LFL373" s="678"/>
      <c r="LFM373" s="678"/>
      <c r="LFN373" s="678"/>
      <c r="LFO373" s="678"/>
      <c r="LFP373" s="678"/>
      <c r="LFQ373" s="678"/>
      <c r="LFR373" s="678"/>
      <c r="LFS373" s="678"/>
      <c r="LFT373" s="678"/>
      <c r="LFU373" s="678"/>
      <c r="LFV373" s="678"/>
      <c r="LFW373" s="678"/>
      <c r="LFX373" s="678"/>
      <c r="LFY373" s="678"/>
      <c r="LFZ373" s="678"/>
      <c r="LGA373" s="678"/>
      <c r="LGB373" s="678"/>
      <c r="LGC373" s="678"/>
      <c r="LGD373" s="678"/>
      <c r="LGE373" s="678"/>
      <c r="LGF373" s="678"/>
      <c r="LGG373" s="678"/>
      <c r="LGH373" s="678"/>
      <c r="LGI373" s="678"/>
      <c r="LGJ373" s="678"/>
      <c r="LGK373" s="678"/>
      <c r="LGL373" s="678"/>
      <c r="LGM373" s="678"/>
      <c r="LGN373" s="678"/>
      <c r="LGO373" s="678"/>
      <c r="LGP373" s="678"/>
      <c r="LGQ373" s="678"/>
      <c r="LGR373" s="678"/>
      <c r="LGS373" s="678"/>
      <c r="LGT373" s="678"/>
      <c r="LGU373" s="678"/>
      <c r="LGV373" s="678"/>
      <c r="LGW373" s="678"/>
      <c r="LGX373" s="678"/>
      <c r="LGY373" s="678"/>
      <c r="LGZ373" s="678"/>
      <c r="LHA373" s="678"/>
      <c r="LHB373" s="678"/>
      <c r="LHC373" s="678"/>
      <c r="LHD373" s="678"/>
      <c r="LHE373" s="678"/>
      <c r="LHF373" s="678"/>
      <c r="LHG373" s="678"/>
      <c r="LHH373" s="678"/>
      <c r="LHI373" s="678"/>
      <c r="LHJ373" s="678"/>
      <c r="LHK373" s="678"/>
      <c r="LHL373" s="678"/>
      <c r="LHM373" s="678"/>
      <c r="LHN373" s="678"/>
      <c r="LHO373" s="678"/>
      <c r="LHP373" s="678"/>
      <c r="LHQ373" s="678"/>
      <c r="LHR373" s="678"/>
      <c r="LHS373" s="678"/>
      <c r="LHT373" s="678"/>
      <c r="LHU373" s="678"/>
      <c r="LHV373" s="678"/>
      <c r="LHW373" s="678"/>
      <c r="LHX373" s="678"/>
      <c r="LHY373" s="678"/>
      <c r="LHZ373" s="678"/>
      <c r="LIA373" s="678"/>
      <c r="LIB373" s="678"/>
      <c r="LIC373" s="678"/>
      <c r="LID373" s="678"/>
      <c r="LIE373" s="678"/>
      <c r="LIF373" s="678"/>
      <c r="LIG373" s="678"/>
      <c r="LIH373" s="678"/>
      <c r="LII373" s="678"/>
      <c r="LIJ373" s="678"/>
      <c r="LIK373" s="678"/>
      <c r="LIL373" s="678"/>
      <c r="LIM373" s="678"/>
      <c r="LIN373" s="678"/>
      <c r="LIO373" s="678"/>
      <c r="LIP373" s="678"/>
      <c r="LIQ373" s="678"/>
      <c r="LIR373" s="678"/>
      <c r="LIS373" s="678"/>
      <c r="LIT373" s="678"/>
      <c r="LIU373" s="678"/>
      <c r="LIV373" s="678"/>
      <c r="LIW373" s="678"/>
      <c r="LIX373" s="678"/>
      <c r="LIY373" s="678"/>
      <c r="LIZ373" s="678"/>
      <c r="LJA373" s="678"/>
      <c r="LJB373" s="678"/>
      <c r="LJC373" s="678"/>
      <c r="LJD373" s="678"/>
      <c r="LJE373" s="678"/>
      <c r="LJF373" s="678"/>
      <c r="LJG373" s="678"/>
      <c r="LJH373" s="678"/>
      <c r="LJI373" s="678"/>
      <c r="LJJ373" s="678"/>
      <c r="LJK373" s="678"/>
      <c r="LJL373" s="678"/>
      <c r="LJM373" s="678"/>
      <c r="LJN373" s="678"/>
      <c r="LJO373" s="678"/>
      <c r="LJP373" s="678"/>
      <c r="LJQ373" s="678"/>
      <c r="LJR373" s="678"/>
      <c r="LJS373" s="678"/>
      <c r="LJT373" s="678"/>
      <c r="LJU373" s="678"/>
      <c r="LJV373" s="678"/>
      <c r="LJW373" s="678"/>
      <c r="LJX373" s="678"/>
      <c r="LJY373" s="678"/>
      <c r="LJZ373" s="678"/>
      <c r="LKA373" s="678"/>
      <c r="LKB373" s="678"/>
      <c r="LKC373" s="678"/>
      <c r="LKD373" s="678"/>
      <c r="LKE373" s="678"/>
      <c r="LKF373" s="678"/>
      <c r="LKG373" s="678"/>
      <c r="LKH373" s="678"/>
      <c r="LKI373" s="678"/>
      <c r="LKJ373" s="678"/>
      <c r="LKK373" s="678"/>
      <c r="LKL373" s="678"/>
      <c r="LKM373" s="678"/>
      <c r="LKN373" s="678"/>
      <c r="LKO373" s="678"/>
      <c r="LKP373" s="678"/>
      <c r="LKQ373" s="678"/>
      <c r="LKR373" s="678"/>
      <c r="LKS373" s="678"/>
      <c r="LKT373" s="678"/>
      <c r="LKU373" s="678"/>
      <c r="LKV373" s="678"/>
      <c r="LKW373" s="678"/>
      <c r="LKX373" s="678"/>
      <c r="LKY373" s="678"/>
      <c r="LKZ373" s="678"/>
      <c r="LLA373" s="678"/>
      <c r="LLB373" s="678"/>
      <c r="LLC373" s="678"/>
      <c r="LLD373" s="678"/>
      <c r="LLE373" s="678"/>
      <c r="LLF373" s="678"/>
      <c r="LLG373" s="678"/>
      <c r="LLH373" s="678"/>
      <c r="LLI373" s="678"/>
      <c r="LLJ373" s="678"/>
      <c r="LLK373" s="678"/>
      <c r="LLL373" s="678"/>
      <c r="LLM373" s="678"/>
      <c r="LLN373" s="678"/>
      <c r="LLO373" s="678"/>
      <c r="LLP373" s="678"/>
      <c r="LLQ373" s="678"/>
      <c r="LLR373" s="678"/>
      <c r="LLS373" s="678"/>
      <c r="LLT373" s="678"/>
      <c r="LLU373" s="678"/>
      <c r="LLV373" s="678"/>
      <c r="LLW373" s="678"/>
      <c r="LLX373" s="678"/>
      <c r="LLY373" s="678"/>
      <c r="LLZ373" s="678"/>
      <c r="LMA373" s="678"/>
      <c r="LMB373" s="678"/>
      <c r="LMC373" s="678"/>
      <c r="LMD373" s="678"/>
      <c r="LME373" s="678"/>
      <c r="LMF373" s="678"/>
      <c r="LMG373" s="678"/>
      <c r="LMH373" s="678"/>
      <c r="LMI373" s="678"/>
      <c r="LMJ373" s="678"/>
      <c r="LMK373" s="678"/>
      <c r="LML373" s="678"/>
      <c r="LMM373" s="678"/>
      <c r="LMN373" s="678"/>
      <c r="LMO373" s="678"/>
      <c r="LMP373" s="678"/>
      <c r="LMQ373" s="678"/>
      <c r="LMR373" s="678"/>
      <c r="LMS373" s="678"/>
      <c r="LMT373" s="678"/>
      <c r="LMU373" s="678"/>
      <c r="LMV373" s="678"/>
      <c r="LMW373" s="678"/>
      <c r="LMX373" s="678"/>
      <c r="LMY373" s="678"/>
      <c r="LMZ373" s="678"/>
      <c r="LNA373" s="678"/>
      <c r="LNB373" s="678"/>
      <c r="LNC373" s="678"/>
      <c r="LND373" s="678"/>
      <c r="LNE373" s="678"/>
      <c r="LNF373" s="678"/>
      <c r="LNG373" s="678"/>
      <c r="LNH373" s="678"/>
      <c r="LNI373" s="678"/>
      <c r="LNJ373" s="678"/>
      <c r="LNK373" s="678"/>
      <c r="LNL373" s="678"/>
      <c r="LNM373" s="678"/>
      <c r="LNN373" s="678"/>
      <c r="LNO373" s="678"/>
      <c r="LNP373" s="678"/>
      <c r="LNQ373" s="678"/>
      <c r="LNR373" s="678"/>
      <c r="LNS373" s="678"/>
      <c r="LNT373" s="678"/>
      <c r="LNU373" s="678"/>
      <c r="LNV373" s="678"/>
      <c r="LNW373" s="678"/>
      <c r="LNX373" s="678"/>
      <c r="LNY373" s="678"/>
      <c r="LNZ373" s="678"/>
      <c r="LOA373" s="678"/>
      <c r="LOB373" s="678"/>
      <c r="LOC373" s="678"/>
      <c r="LOD373" s="678"/>
      <c r="LOE373" s="678"/>
      <c r="LOF373" s="678"/>
      <c r="LOG373" s="678"/>
      <c r="LOH373" s="678"/>
      <c r="LOI373" s="678"/>
      <c r="LOJ373" s="678"/>
      <c r="LOK373" s="678"/>
      <c r="LOL373" s="678"/>
      <c r="LOM373" s="678"/>
      <c r="LON373" s="678"/>
      <c r="LOO373" s="678"/>
      <c r="LOP373" s="678"/>
      <c r="LOQ373" s="678"/>
      <c r="LOR373" s="678"/>
      <c r="LOS373" s="678"/>
      <c r="LOT373" s="678"/>
      <c r="LOU373" s="678"/>
      <c r="LOV373" s="678"/>
      <c r="LOW373" s="678"/>
      <c r="LOX373" s="678"/>
      <c r="LOY373" s="678"/>
      <c r="LOZ373" s="678"/>
      <c r="LPA373" s="678"/>
      <c r="LPB373" s="678"/>
      <c r="LPC373" s="678"/>
      <c r="LPD373" s="678"/>
      <c r="LPE373" s="678"/>
      <c r="LPF373" s="678"/>
      <c r="LPG373" s="678"/>
      <c r="LPH373" s="678"/>
      <c r="LPI373" s="678"/>
      <c r="LPJ373" s="678"/>
      <c r="LPK373" s="678"/>
      <c r="LPL373" s="678"/>
      <c r="LPM373" s="678"/>
      <c r="LPN373" s="678"/>
      <c r="LPO373" s="678"/>
      <c r="LPP373" s="678"/>
      <c r="LPQ373" s="678"/>
      <c r="LPR373" s="678"/>
      <c r="LPS373" s="678"/>
      <c r="LPT373" s="678"/>
      <c r="LPU373" s="678"/>
      <c r="LPV373" s="678"/>
      <c r="LPW373" s="678"/>
      <c r="LPX373" s="678"/>
      <c r="LPY373" s="678"/>
      <c r="LPZ373" s="678"/>
      <c r="LQA373" s="678"/>
      <c r="LQB373" s="678"/>
      <c r="LQC373" s="678"/>
      <c r="LQD373" s="678"/>
      <c r="LQE373" s="678"/>
      <c r="LQF373" s="678"/>
      <c r="LQG373" s="678"/>
      <c r="LQH373" s="678"/>
      <c r="LQI373" s="678"/>
      <c r="LQJ373" s="678"/>
      <c r="LQK373" s="678"/>
      <c r="LQL373" s="678"/>
      <c r="LQM373" s="678"/>
      <c r="LQN373" s="678"/>
      <c r="LQO373" s="678"/>
      <c r="LQP373" s="678"/>
      <c r="LQQ373" s="678"/>
      <c r="LQR373" s="678"/>
      <c r="LQS373" s="678"/>
      <c r="LQT373" s="678"/>
      <c r="LQU373" s="678"/>
      <c r="LQV373" s="678"/>
      <c r="LQW373" s="678"/>
      <c r="LQX373" s="678"/>
      <c r="LQY373" s="678"/>
      <c r="LQZ373" s="678"/>
      <c r="LRA373" s="678"/>
      <c r="LRB373" s="678"/>
      <c r="LRC373" s="678"/>
      <c r="LRD373" s="678"/>
      <c r="LRE373" s="678"/>
      <c r="LRF373" s="678"/>
      <c r="LRG373" s="678"/>
      <c r="LRH373" s="678"/>
      <c r="LRI373" s="678"/>
      <c r="LRJ373" s="678"/>
      <c r="LRK373" s="678"/>
      <c r="LRL373" s="678"/>
      <c r="LRM373" s="678"/>
      <c r="LRN373" s="678"/>
      <c r="LRO373" s="678"/>
      <c r="LRP373" s="678"/>
      <c r="LRQ373" s="678"/>
      <c r="LRR373" s="678"/>
      <c r="LRS373" s="678"/>
      <c r="LRT373" s="678"/>
      <c r="LRU373" s="678"/>
      <c r="LRV373" s="678"/>
      <c r="LRW373" s="678"/>
      <c r="LRX373" s="678"/>
      <c r="LRY373" s="678"/>
      <c r="LRZ373" s="678"/>
      <c r="LSA373" s="678"/>
      <c r="LSB373" s="678"/>
      <c r="LSC373" s="678"/>
      <c r="LSD373" s="678"/>
      <c r="LSE373" s="678"/>
      <c r="LSF373" s="678"/>
      <c r="LSG373" s="678"/>
      <c r="LSH373" s="678"/>
      <c r="LSI373" s="678"/>
      <c r="LSJ373" s="678"/>
      <c r="LSK373" s="678"/>
      <c r="LSL373" s="678"/>
      <c r="LSM373" s="678"/>
      <c r="LSN373" s="678"/>
      <c r="LSO373" s="678"/>
      <c r="LSP373" s="678"/>
      <c r="LSQ373" s="678"/>
      <c r="LSR373" s="678"/>
      <c r="LSS373" s="678"/>
      <c r="LST373" s="678"/>
      <c r="LSU373" s="678"/>
      <c r="LSV373" s="678"/>
      <c r="LSW373" s="678"/>
      <c r="LSX373" s="678"/>
      <c r="LSY373" s="678"/>
      <c r="LSZ373" s="678"/>
      <c r="LTA373" s="678"/>
      <c r="LTB373" s="678"/>
      <c r="LTC373" s="678"/>
      <c r="LTD373" s="678"/>
      <c r="LTE373" s="678"/>
      <c r="LTF373" s="678"/>
      <c r="LTG373" s="678"/>
      <c r="LTH373" s="678"/>
      <c r="LTI373" s="678"/>
      <c r="LTJ373" s="678"/>
      <c r="LTK373" s="678"/>
      <c r="LTL373" s="678"/>
      <c r="LTM373" s="678"/>
      <c r="LTN373" s="678"/>
      <c r="LTO373" s="678"/>
      <c r="LTP373" s="678"/>
      <c r="LTQ373" s="678"/>
      <c r="LTR373" s="678"/>
      <c r="LTS373" s="678"/>
      <c r="LTT373" s="678"/>
      <c r="LTU373" s="678"/>
      <c r="LTV373" s="678"/>
      <c r="LTW373" s="678"/>
      <c r="LTX373" s="678"/>
      <c r="LTY373" s="678"/>
      <c r="LTZ373" s="678"/>
      <c r="LUA373" s="678"/>
      <c r="LUB373" s="678"/>
      <c r="LUC373" s="678"/>
      <c r="LUD373" s="678"/>
      <c r="LUE373" s="678"/>
      <c r="LUF373" s="678"/>
      <c r="LUG373" s="678"/>
      <c r="LUH373" s="678"/>
      <c r="LUI373" s="678"/>
      <c r="LUJ373" s="678"/>
      <c r="LUK373" s="678"/>
      <c r="LUL373" s="678"/>
      <c r="LUM373" s="678"/>
      <c r="LUN373" s="678"/>
      <c r="LUO373" s="678"/>
      <c r="LUP373" s="678"/>
      <c r="LUQ373" s="678"/>
      <c r="LUR373" s="678"/>
      <c r="LUS373" s="678"/>
      <c r="LUT373" s="678"/>
      <c r="LUU373" s="678"/>
      <c r="LUV373" s="678"/>
      <c r="LUW373" s="678"/>
      <c r="LUX373" s="678"/>
      <c r="LUY373" s="678"/>
      <c r="LUZ373" s="678"/>
      <c r="LVA373" s="678"/>
      <c r="LVB373" s="678"/>
      <c r="LVC373" s="678"/>
      <c r="LVD373" s="678"/>
      <c r="LVE373" s="678"/>
      <c r="LVF373" s="678"/>
      <c r="LVG373" s="678"/>
      <c r="LVH373" s="678"/>
      <c r="LVI373" s="678"/>
      <c r="LVJ373" s="678"/>
      <c r="LVK373" s="678"/>
      <c r="LVL373" s="678"/>
      <c r="LVM373" s="678"/>
      <c r="LVN373" s="678"/>
      <c r="LVO373" s="678"/>
      <c r="LVP373" s="678"/>
      <c r="LVQ373" s="678"/>
      <c r="LVR373" s="678"/>
      <c r="LVS373" s="678"/>
      <c r="LVT373" s="678"/>
      <c r="LVU373" s="678"/>
      <c r="LVV373" s="678"/>
      <c r="LVW373" s="678"/>
      <c r="LVX373" s="678"/>
      <c r="LVY373" s="678"/>
      <c r="LVZ373" s="678"/>
      <c r="LWA373" s="678"/>
      <c r="LWB373" s="678"/>
      <c r="LWC373" s="678"/>
      <c r="LWD373" s="678"/>
      <c r="LWE373" s="678"/>
      <c r="LWF373" s="678"/>
      <c r="LWG373" s="678"/>
      <c r="LWH373" s="678"/>
      <c r="LWI373" s="678"/>
      <c r="LWJ373" s="678"/>
      <c r="LWK373" s="678"/>
      <c r="LWL373" s="678"/>
      <c r="LWM373" s="678"/>
      <c r="LWN373" s="678"/>
      <c r="LWO373" s="678"/>
      <c r="LWP373" s="678"/>
      <c r="LWQ373" s="678"/>
      <c r="LWR373" s="678"/>
      <c r="LWS373" s="678"/>
      <c r="LWT373" s="678"/>
      <c r="LWU373" s="678"/>
      <c r="LWV373" s="678"/>
      <c r="LWW373" s="678"/>
      <c r="LWX373" s="678"/>
      <c r="LWY373" s="678"/>
      <c r="LWZ373" s="678"/>
      <c r="LXA373" s="678"/>
      <c r="LXB373" s="678"/>
      <c r="LXC373" s="678"/>
      <c r="LXD373" s="678"/>
      <c r="LXE373" s="678"/>
      <c r="LXF373" s="678"/>
      <c r="LXG373" s="678"/>
      <c r="LXH373" s="678"/>
      <c r="LXI373" s="678"/>
      <c r="LXJ373" s="678"/>
      <c r="LXK373" s="678"/>
      <c r="LXL373" s="678"/>
      <c r="LXM373" s="678"/>
      <c r="LXN373" s="678"/>
      <c r="LXO373" s="678"/>
      <c r="LXP373" s="678"/>
      <c r="LXQ373" s="678"/>
      <c r="LXR373" s="678"/>
      <c r="LXS373" s="678"/>
      <c r="LXT373" s="678"/>
      <c r="LXU373" s="678"/>
      <c r="LXV373" s="678"/>
      <c r="LXW373" s="678"/>
      <c r="LXX373" s="678"/>
      <c r="LXY373" s="678"/>
      <c r="LXZ373" s="678"/>
      <c r="LYA373" s="678"/>
      <c r="LYB373" s="678"/>
      <c r="LYC373" s="678"/>
      <c r="LYD373" s="678"/>
      <c r="LYE373" s="678"/>
      <c r="LYF373" s="678"/>
      <c r="LYG373" s="678"/>
      <c r="LYH373" s="678"/>
      <c r="LYI373" s="678"/>
      <c r="LYJ373" s="678"/>
      <c r="LYK373" s="678"/>
      <c r="LYL373" s="678"/>
      <c r="LYM373" s="678"/>
      <c r="LYN373" s="678"/>
      <c r="LYO373" s="678"/>
      <c r="LYP373" s="678"/>
      <c r="LYQ373" s="678"/>
      <c r="LYR373" s="678"/>
      <c r="LYS373" s="678"/>
      <c r="LYT373" s="678"/>
      <c r="LYU373" s="678"/>
      <c r="LYV373" s="678"/>
      <c r="LYW373" s="678"/>
      <c r="LYX373" s="678"/>
      <c r="LYY373" s="678"/>
      <c r="LYZ373" s="678"/>
      <c r="LZA373" s="678"/>
      <c r="LZB373" s="678"/>
      <c r="LZC373" s="678"/>
      <c r="LZD373" s="678"/>
      <c r="LZE373" s="678"/>
      <c r="LZF373" s="678"/>
      <c r="LZG373" s="678"/>
      <c r="LZH373" s="678"/>
      <c r="LZI373" s="678"/>
      <c r="LZJ373" s="678"/>
      <c r="LZK373" s="678"/>
      <c r="LZL373" s="678"/>
      <c r="LZM373" s="678"/>
      <c r="LZN373" s="678"/>
      <c r="LZO373" s="678"/>
      <c r="LZP373" s="678"/>
      <c r="LZQ373" s="678"/>
      <c r="LZR373" s="678"/>
      <c r="LZS373" s="678"/>
      <c r="LZT373" s="678"/>
      <c r="LZU373" s="678"/>
      <c r="LZV373" s="678"/>
      <c r="LZW373" s="678"/>
      <c r="LZX373" s="678"/>
      <c r="LZY373" s="678"/>
      <c r="LZZ373" s="678"/>
      <c r="MAA373" s="678"/>
      <c r="MAB373" s="678"/>
      <c r="MAC373" s="678"/>
      <c r="MAD373" s="678"/>
      <c r="MAE373" s="678"/>
      <c r="MAF373" s="678"/>
      <c r="MAG373" s="678"/>
      <c r="MAH373" s="678"/>
      <c r="MAI373" s="678"/>
      <c r="MAJ373" s="678"/>
      <c r="MAK373" s="678"/>
      <c r="MAL373" s="678"/>
      <c r="MAM373" s="678"/>
      <c r="MAN373" s="678"/>
      <c r="MAO373" s="678"/>
      <c r="MAP373" s="678"/>
      <c r="MAQ373" s="678"/>
      <c r="MAR373" s="678"/>
      <c r="MAS373" s="678"/>
      <c r="MAT373" s="678"/>
      <c r="MAU373" s="678"/>
      <c r="MAV373" s="678"/>
      <c r="MAW373" s="678"/>
      <c r="MAX373" s="678"/>
      <c r="MAY373" s="678"/>
      <c r="MAZ373" s="678"/>
      <c r="MBA373" s="678"/>
      <c r="MBB373" s="678"/>
      <c r="MBC373" s="678"/>
      <c r="MBD373" s="678"/>
      <c r="MBE373" s="678"/>
      <c r="MBF373" s="678"/>
      <c r="MBG373" s="678"/>
      <c r="MBH373" s="678"/>
      <c r="MBI373" s="678"/>
      <c r="MBJ373" s="678"/>
      <c r="MBK373" s="678"/>
      <c r="MBL373" s="678"/>
      <c r="MBM373" s="678"/>
      <c r="MBN373" s="678"/>
      <c r="MBO373" s="678"/>
      <c r="MBP373" s="678"/>
      <c r="MBQ373" s="678"/>
      <c r="MBR373" s="678"/>
      <c r="MBS373" s="678"/>
      <c r="MBT373" s="678"/>
      <c r="MBU373" s="678"/>
      <c r="MBV373" s="678"/>
      <c r="MBW373" s="678"/>
      <c r="MBX373" s="678"/>
      <c r="MBY373" s="678"/>
      <c r="MBZ373" s="678"/>
      <c r="MCA373" s="678"/>
      <c r="MCB373" s="678"/>
      <c r="MCC373" s="678"/>
      <c r="MCD373" s="678"/>
      <c r="MCE373" s="678"/>
      <c r="MCF373" s="678"/>
      <c r="MCG373" s="678"/>
      <c r="MCH373" s="678"/>
      <c r="MCI373" s="678"/>
      <c r="MCJ373" s="678"/>
      <c r="MCK373" s="678"/>
      <c r="MCL373" s="678"/>
      <c r="MCM373" s="678"/>
      <c r="MCN373" s="678"/>
      <c r="MCO373" s="678"/>
      <c r="MCP373" s="678"/>
      <c r="MCQ373" s="678"/>
      <c r="MCR373" s="678"/>
      <c r="MCS373" s="678"/>
      <c r="MCT373" s="678"/>
      <c r="MCU373" s="678"/>
      <c r="MCV373" s="678"/>
      <c r="MCW373" s="678"/>
      <c r="MCX373" s="678"/>
      <c r="MCY373" s="678"/>
      <c r="MCZ373" s="678"/>
      <c r="MDA373" s="678"/>
      <c r="MDB373" s="678"/>
      <c r="MDC373" s="678"/>
      <c r="MDD373" s="678"/>
      <c r="MDE373" s="678"/>
      <c r="MDF373" s="678"/>
      <c r="MDG373" s="678"/>
      <c r="MDH373" s="678"/>
      <c r="MDI373" s="678"/>
      <c r="MDJ373" s="678"/>
      <c r="MDK373" s="678"/>
      <c r="MDL373" s="678"/>
      <c r="MDM373" s="678"/>
      <c r="MDN373" s="678"/>
      <c r="MDO373" s="678"/>
      <c r="MDP373" s="678"/>
      <c r="MDQ373" s="678"/>
      <c r="MDR373" s="678"/>
      <c r="MDS373" s="678"/>
      <c r="MDT373" s="678"/>
      <c r="MDU373" s="678"/>
      <c r="MDV373" s="678"/>
      <c r="MDW373" s="678"/>
      <c r="MDX373" s="678"/>
      <c r="MDY373" s="678"/>
      <c r="MDZ373" s="678"/>
      <c r="MEA373" s="678"/>
      <c r="MEB373" s="678"/>
      <c r="MEC373" s="678"/>
      <c r="MED373" s="678"/>
      <c r="MEE373" s="678"/>
      <c r="MEF373" s="678"/>
      <c r="MEG373" s="678"/>
      <c r="MEH373" s="678"/>
      <c r="MEI373" s="678"/>
      <c r="MEJ373" s="678"/>
      <c r="MEK373" s="678"/>
      <c r="MEL373" s="678"/>
      <c r="MEM373" s="678"/>
      <c r="MEN373" s="678"/>
      <c r="MEO373" s="678"/>
      <c r="MEP373" s="678"/>
      <c r="MEQ373" s="678"/>
      <c r="MER373" s="678"/>
      <c r="MES373" s="678"/>
      <c r="MET373" s="678"/>
      <c r="MEU373" s="678"/>
      <c r="MEV373" s="678"/>
      <c r="MEW373" s="678"/>
      <c r="MEX373" s="678"/>
      <c r="MEY373" s="678"/>
      <c r="MEZ373" s="678"/>
      <c r="MFA373" s="678"/>
      <c r="MFB373" s="678"/>
      <c r="MFC373" s="678"/>
      <c r="MFD373" s="678"/>
      <c r="MFE373" s="678"/>
      <c r="MFF373" s="678"/>
      <c r="MFG373" s="678"/>
      <c r="MFH373" s="678"/>
      <c r="MFI373" s="678"/>
      <c r="MFJ373" s="678"/>
      <c r="MFK373" s="678"/>
      <c r="MFL373" s="678"/>
      <c r="MFM373" s="678"/>
      <c r="MFN373" s="678"/>
      <c r="MFO373" s="678"/>
      <c r="MFP373" s="678"/>
      <c r="MFQ373" s="678"/>
      <c r="MFR373" s="678"/>
      <c r="MFS373" s="678"/>
      <c r="MFT373" s="678"/>
      <c r="MFU373" s="678"/>
      <c r="MFV373" s="678"/>
      <c r="MFW373" s="678"/>
      <c r="MFX373" s="678"/>
      <c r="MFY373" s="678"/>
      <c r="MFZ373" s="678"/>
      <c r="MGA373" s="678"/>
      <c r="MGB373" s="678"/>
      <c r="MGC373" s="678"/>
      <c r="MGD373" s="678"/>
      <c r="MGE373" s="678"/>
      <c r="MGF373" s="678"/>
      <c r="MGG373" s="678"/>
      <c r="MGH373" s="678"/>
      <c r="MGI373" s="678"/>
      <c r="MGJ373" s="678"/>
      <c r="MGK373" s="678"/>
      <c r="MGL373" s="678"/>
      <c r="MGM373" s="678"/>
      <c r="MGN373" s="678"/>
      <c r="MGO373" s="678"/>
      <c r="MGP373" s="678"/>
      <c r="MGQ373" s="678"/>
      <c r="MGR373" s="678"/>
      <c r="MGS373" s="678"/>
      <c r="MGT373" s="678"/>
      <c r="MGU373" s="678"/>
      <c r="MGV373" s="678"/>
      <c r="MGW373" s="678"/>
      <c r="MGX373" s="678"/>
      <c r="MGY373" s="678"/>
      <c r="MGZ373" s="678"/>
      <c r="MHA373" s="678"/>
      <c r="MHB373" s="678"/>
      <c r="MHC373" s="678"/>
      <c r="MHD373" s="678"/>
      <c r="MHE373" s="678"/>
      <c r="MHF373" s="678"/>
      <c r="MHG373" s="678"/>
      <c r="MHH373" s="678"/>
      <c r="MHI373" s="678"/>
      <c r="MHJ373" s="678"/>
      <c r="MHK373" s="678"/>
      <c r="MHL373" s="678"/>
      <c r="MHM373" s="678"/>
      <c r="MHN373" s="678"/>
      <c r="MHO373" s="678"/>
      <c r="MHP373" s="678"/>
      <c r="MHQ373" s="678"/>
      <c r="MHR373" s="678"/>
      <c r="MHS373" s="678"/>
      <c r="MHT373" s="678"/>
      <c r="MHU373" s="678"/>
      <c r="MHV373" s="678"/>
      <c r="MHW373" s="678"/>
      <c r="MHX373" s="678"/>
      <c r="MHY373" s="678"/>
      <c r="MHZ373" s="678"/>
      <c r="MIA373" s="678"/>
      <c r="MIB373" s="678"/>
      <c r="MIC373" s="678"/>
      <c r="MID373" s="678"/>
      <c r="MIE373" s="678"/>
      <c r="MIF373" s="678"/>
      <c r="MIG373" s="678"/>
      <c r="MIH373" s="678"/>
      <c r="MII373" s="678"/>
      <c r="MIJ373" s="678"/>
      <c r="MIK373" s="678"/>
      <c r="MIL373" s="678"/>
      <c r="MIM373" s="678"/>
      <c r="MIN373" s="678"/>
      <c r="MIO373" s="678"/>
      <c r="MIP373" s="678"/>
      <c r="MIQ373" s="678"/>
      <c r="MIR373" s="678"/>
      <c r="MIS373" s="678"/>
      <c r="MIT373" s="678"/>
      <c r="MIU373" s="678"/>
      <c r="MIV373" s="678"/>
      <c r="MIW373" s="678"/>
      <c r="MIX373" s="678"/>
      <c r="MIY373" s="678"/>
      <c r="MIZ373" s="678"/>
      <c r="MJA373" s="678"/>
      <c r="MJB373" s="678"/>
      <c r="MJC373" s="678"/>
      <c r="MJD373" s="678"/>
      <c r="MJE373" s="678"/>
      <c r="MJF373" s="678"/>
      <c r="MJG373" s="678"/>
      <c r="MJH373" s="678"/>
      <c r="MJI373" s="678"/>
      <c r="MJJ373" s="678"/>
      <c r="MJK373" s="678"/>
      <c r="MJL373" s="678"/>
      <c r="MJM373" s="678"/>
      <c r="MJN373" s="678"/>
      <c r="MJO373" s="678"/>
      <c r="MJP373" s="678"/>
      <c r="MJQ373" s="678"/>
      <c r="MJR373" s="678"/>
      <c r="MJS373" s="678"/>
      <c r="MJT373" s="678"/>
      <c r="MJU373" s="678"/>
      <c r="MJV373" s="678"/>
      <c r="MJW373" s="678"/>
      <c r="MJX373" s="678"/>
      <c r="MJY373" s="678"/>
      <c r="MJZ373" s="678"/>
      <c r="MKA373" s="678"/>
      <c r="MKB373" s="678"/>
      <c r="MKC373" s="678"/>
      <c r="MKD373" s="678"/>
      <c r="MKE373" s="678"/>
      <c r="MKF373" s="678"/>
      <c r="MKG373" s="678"/>
      <c r="MKH373" s="678"/>
      <c r="MKI373" s="678"/>
      <c r="MKJ373" s="678"/>
      <c r="MKK373" s="678"/>
      <c r="MKL373" s="678"/>
      <c r="MKM373" s="678"/>
      <c r="MKN373" s="678"/>
      <c r="MKO373" s="678"/>
      <c r="MKP373" s="678"/>
      <c r="MKQ373" s="678"/>
      <c r="MKR373" s="678"/>
      <c r="MKS373" s="678"/>
      <c r="MKT373" s="678"/>
      <c r="MKU373" s="678"/>
      <c r="MKV373" s="678"/>
      <c r="MKW373" s="678"/>
      <c r="MKX373" s="678"/>
      <c r="MKY373" s="678"/>
      <c r="MKZ373" s="678"/>
      <c r="MLA373" s="678"/>
      <c r="MLB373" s="678"/>
      <c r="MLC373" s="678"/>
      <c r="MLD373" s="678"/>
      <c r="MLE373" s="678"/>
      <c r="MLF373" s="678"/>
      <c r="MLG373" s="678"/>
      <c r="MLH373" s="678"/>
      <c r="MLI373" s="678"/>
      <c r="MLJ373" s="678"/>
      <c r="MLK373" s="678"/>
      <c r="MLL373" s="678"/>
      <c r="MLM373" s="678"/>
      <c r="MLN373" s="678"/>
      <c r="MLO373" s="678"/>
      <c r="MLP373" s="678"/>
      <c r="MLQ373" s="678"/>
      <c r="MLR373" s="678"/>
      <c r="MLS373" s="678"/>
      <c r="MLT373" s="678"/>
      <c r="MLU373" s="678"/>
      <c r="MLV373" s="678"/>
      <c r="MLW373" s="678"/>
      <c r="MLX373" s="678"/>
      <c r="MLY373" s="678"/>
      <c r="MLZ373" s="678"/>
      <c r="MMA373" s="678"/>
      <c r="MMB373" s="678"/>
      <c r="MMC373" s="678"/>
      <c r="MMD373" s="678"/>
      <c r="MME373" s="678"/>
      <c r="MMF373" s="678"/>
      <c r="MMG373" s="678"/>
      <c r="MMH373" s="678"/>
      <c r="MMI373" s="678"/>
      <c r="MMJ373" s="678"/>
      <c r="MMK373" s="678"/>
      <c r="MML373" s="678"/>
      <c r="MMM373" s="678"/>
      <c r="MMN373" s="678"/>
      <c r="MMO373" s="678"/>
      <c r="MMP373" s="678"/>
      <c r="MMQ373" s="678"/>
      <c r="MMR373" s="678"/>
      <c r="MMS373" s="678"/>
      <c r="MMT373" s="678"/>
      <c r="MMU373" s="678"/>
      <c r="MMV373" s="678"/>
      <c r="MMW373" s="678"/>
      <c r="MMX373" s="678"/>
      <c r="MMY373" s="678"/>
      <c r="MMZ373" s="678"/>
      <c r="MNA373" s="678"/>
      <c r="MNB373" s="678"/>
      <c r="MNC373" s="678"/>
      <c r="MND373" s="678"/>
      <c r="MNE373" s="678"/>
      <c r="MNF373" s="678"/>
      <c r="MNG373" s="678"/>
      <c r="MNH373" s="678"/>
      <c r="MNI373" s="678"/>
      <c r="MNJ373" s="678"/>
      <c r="MNK373" s="678"/>
      <c r="MNL373" s="678"/>
      <c r="MNM373" s="678"/>
      <c r="MNN373" s="678"/>
      <c r="MNO373" s="678"/>
      <c r="MNP373" s="678"/>
      <c r="MNQ373" s="678"/>
      <c r="MNR373" s="678"/>
      <c r="MNS373" s="678"/>
      <c r="MNT373" s="678"/>
      <c r="MNU373" s="678"/>
      <c r="MNV373" s="678"/>
      <c r="MNW373" s="678"/>
      <c r="MNX373" s="678"/>
      <c r="MNY373" s="678"/>
      <c r="MNZ373" s="678"/>
      <c r="MOA373" s="678"/>
      <c r="MOB373" s="678"/>
      <c r="MOC373" s="678"/>
      <c r="MOD373" s="678"/>
      <c r="MOE373" s="678"/>
      <c r="MOF373" s="678"/>
      <c r="MOG373" s="678"/>
      <c r="MOH373" s="678"/>
      <c r="MOI373" s="678"/>
      <c r="MOJ373" s="678"/>
      <c r="MOK373" s="678"/>
      <c r="MOL373" s="678"/>
      <c r="MOM373" s="678"/>
      <c r="MON373" s="678"/>
      <c r="MOO373" s="678"/>
      <c r="MOP373" s="678"/>
      <c r="MOQ373" s="678"/>
      <c r="MOR373" s="678"/>
      <c r="MOS373" s="678"/>
      <c r="MOT373" s="678"/>
      <c r="MOU373" s="678"/>
      <c r="MOV373" s="678"/>
      <c r="MOW373" s="678"/>
      <c r="MOX373" s="678"/>
      <c r="MOY373" s="678"/>
      <c r="MOZ373" s="678"/>
      <c r="MPA373" s="678"/>
      <c r="MPB373" s="678"/>
      <c r="MPC373" s="678"/>
      <c r="MPD373" s="678"/>
      <c r="MPE373" s="678"/>
      <c r="MPF373" s="678"/>
      <c r="MPG373" s="678"/>
      <c r="MPH373" s="678"/>
      <c r="MPI373" s="678"/>
      <c r="MPJ373" s="678"/>
      <c r="MPK373" s="678"/>
      <c r="MPL373" s="678"/>
      <c r="MPM373" s="678"/>
      <c r="MPN373" s="678"/>
      <c r="MPO373" s="678"/>
      <c r="MPP373" s="678"/>
      <c r="MPQ373" s="678"/>
      <c r="MPR373" s="678"/>
      <c r="MPS373" s="678"/>
      <c r="MPT373" s="678"/>
      <c r="MPU373" s="678"/>
      <c r="MPV373" s="678"/>
      <c r="MPW373" s="678"/>
      <c r="MPX373" s="678"/>
      <c r="MPY373" s="678"/>
      <c r="MPZ373" s="678"/>
      <c r="MQA373" s="678"/>
      <c r="MQB373" s="678"/>
      <c r="MQC373" s="678"/>
      <c r="MQD373" s="678"/>
      <c r="MQE373" s="678"/>
      <c r="MQF373" s="678"/>
      <c r="MQG373" s="678"/>
      <c r="MQH373" s="678"/>
      <c r="MQI373" s="678"/>
      <c r="MQJ373" s="678"/>
      <c r="MQK373" s="678"/>
      <c r="MQL373" s="678"/>
      <c r="MQM373" s="678"/>
      <c r="MQN373" s="678"/>
      <c r="MQO373" s="678"/>
      <c r="MQP373" s="678"/>
      <c r="MQQ373" s="678"/>
      <c r="MQR373" s="678"/>
      <c r="MQS373" s="678"/>
      <c r="MQT373" s="678"/>
      <c r="MQU373" s="678"/>
      <c r="MQV373" s="678"/>
      <c r="MQW373" s="678"/>
      <c r="MQX373" s="678"/>
      <c r="MQY373" s="678"/>
      <c r="MQZ373" s="678"/>
      <c r="MRA373" s="678"/>
      <c r="MRB373" s="678"/>
      <c r="MRC373" s="678"/>
      <c r="MRD373" s="678"/>
      <c r="MRE373" s="678"/>
      <c r="MRF373" s="678"/>
      <c r="MRG373" s="678"/>
      <c r="MRH373" s="678"/>
      <c r="MRI373" s="678"/>
      <c r="MRJ373" s="678"/>
      <c r="MRK373" s="678"/>
      <c r="MRL373" s="678"/>
      <c r="MRM373" s="678"/>
      <c r="MRN373" s="678"/>
      <c r="MRO373" s="678"/>
      <c r="MRP373" s="678"/>
      <c r="MRQ373" s="678"/>
      <c r="MRR373" s="678"/>
      <c r="MRS373" s="678"/>
      <c r="MRT373" s="678"/>
      <c r="MRU373" s="678"/>
      <c r="MRV373" s="678"/>
      <c r="MRW373" s="678"/>
      <c r="MRX373" s="678"/>
      <c r="MRY373" s="678"/>
      <c r="MRZ373" s="678"/>
      <c r="MSA373" s="678"/>
      <c r="MSB373" s="678"/>
      <c r="MSC373" s="678"/>
      <c r="MSD373" s="678"/>
      <c r="MSE373" s="678"/>
      <c r="MSF373" s="678"/>
      <c r="MSG373" s="678"/>
      <c r="MSH373" s="678"/>
      <c r="MSI373" s="678"/>
      <c r="MSJ373" s="678"/>
      <c r="MSK373" s="678"/>
      <c r="MSL373" s="678"/>
      <c r="MSM373" s="678"/>
      <c r="MSN373" s="678"/>
      <c r="MSO373" s="678"/>
      <c r="MSP373" s="678"/>
      <c r="MSQ373" s="678"/>
      <c r="MSR373" s="678"/>
      <c r="MSS373" s="678"/>
      <c r="MST373" s="678"/>
      <c r="MSU373" s="678"/>
      <c r="MSV373" s="678"/>
      <c r="MSW373" s="678"/>
      <c r="MSX373" s="678"/>
      <c r="MSY373" s="678"/>
      <c r="MSZ373" s="678"/>
      <c r="MTA373" s="678"/>
      <c r="MTB373" s="678"/>
      <c r="MTC373" s="678"/>
      <c r="MTD373" s="678"/>
      <c r="MTE373" s="678"/>
      <c r="MTF373" s="678"/>
      <c r="MTG373" s="678"/>
      <c r="MTH373" s="678"/>
      <c r="MTI373" s="678"/>
      <c r="MTJ373" s="678"/>
      <c r="MTK373" s="678"/>
      <c r="MTL373" s="678"/>
      <c r="MTM373" s="678"/>
      <c r="MTN373" s="678"/>
      <c r="MTO373" s="678"/>
      <c r="MTP373" s="678"/>
      <c r="MTQ373" s="678"/>
      <c r="MTR373" s="678"/>
      <c r="MTS373" s="678"/>
      <c r="MTT373" s="678"/>
      <c r="MTU373" s="678"/>
      <c r="MTV373" s="678"/>
      <c r="MTW373" s="678"/>
      <c r="MTX373" s="678"/>
      <c r="MTY373" s="678"/>
      <c r="MTZ373" s="678"/>
      <c r="MUA373" s="678"/>
      <c r="MUB373" s="678"/>
      <c r="MUC373" s="678"/>
      <c r="MUD373" s="678"/>
      <c r="MUE373" s="678"/>
      <c r="MUF373" s="678"/>
      <c r="MUG373" s="678"/>
      <c r="MUH373" s="678"/>
      <c r="MUI373" s="678"/>
      <c r="MUJ373" s="678"/>
      <c r="MUK373" s="678"/>
      <c r="MUL373" s="678"/>
      <c r="MUM373" s="678"/>
      <c r="MUN373" s="678"/>
      <c r="MUO373" s="678"/>
      <c r="MUP373" s="678"/>
      <c r="MUQ373" s="678"/>
      <c r="MUR373" s="678"/>
      <c r="MUS373" s="678"/>
      <c r="MUT373" s="678"/>
      <c r="MUU373" s="678"/>
      <c r="MUV373" s="678"/>
      <c r="MUW373" s="678"/>
      <c r="MUX373" s="678"/>
      <c r="MUY373" s="678"/>
      <c r="MUZ373" s="678"/>
      <c r="MVA373" s="678"/>
      <c r="MVB373" s="678"/>
      <c r="MVC373" s="678"/>
      <c r="MVD373" s="678"/>
      <c r="MVE373" s="678"/>
      <c r="MVF373" s="678"/>
      <c r="MVG373" s="678"/>
      <c r="MVH373" s="678"/>
      <c r="MVI373" s="678"/>
      <c r="MVJ373" s="678"/>
      <c r="MVK373" s="678"/>
      <c r="MVL373" s="678"/>
      <c r="MVM373" s="678"/>
      <c r="MVN373" s="678"/>
      <c r="MVO373" s="678"/>
      <c r="MVP373" s="678"/>
      <c r="MVQ373" s="678"/>
      <c r="MVR373" s="678"/>
      <c r="MVS373" s="678"/>
      <c r="MVT373" s="678"/>
      <c r="MVU373" s="678"/>
      <c r="MVV373" s="678"/>
      <c r="MVW373" s="678"/>
      <c r="MVX373" s="678"/>
      <c r="MVY373" s="678"/>
      <c r="MVZ373" s="678"/>
      <c r="MWA373" s="678"/>
      <c r="MWB373" s="678"/>
      <c r="MWC373" s="678"/>
      <c r="MWD373" s="678"/>
      <c r="MWE373" s="678"/>
      <c r="MWF373" s="678"/>
      <c r="MWG373" s="678"/>
      <c r="MWH373" s="678"/>
      <c r="MWI373" s="678"/>
      <c r="MWJ373" s="678"/>
      <c r="MWK373" s="678"/>
      <c r="MWL373" s="678"/>
      <c r="MWM373" s="678"/>
      <c r="MWN373" s="678"/>
      <c r="MWO373" s="678"/>
      <c r="MWP373" s="678"/>
      <c r="MWQ373" s="678"/>
      <c r="MWR373" s="678"/>
      <c r="MWS373" s="678"/>
      <c r="MWT373" s="678"/>
      <c r="MWU373" s="678"/>
      <c r="MWV373" s="678"/>
      <c r="MWW373" s="678"/>
      <c r="MWX373" s="678"/>
      <c r="MWY373" s="678"/>
      <c r="MWZ373" s="678"/>
      <c r="MXA373" s="678"/>
      <c r="MXB373" s="678"/>
      <c r="MXC373" s="678"/>
      <c r="MXD373" s="678"/>
      <c r="MXE373" s="678"/>
      <c r="MXF373" s="678"/>
      <c r="MXG373" s="678"/>
      <c r="MXH373" s="678"/>
      <c r="MXI373" s="678"/>
      <c r="MXJ373" s="678"/>
      <c r="MXK373" s="678"/>
      <c r="MXL373" s="678"/>
      <c r="MXM373" s="678"/>
      <c r="MXN373" s="678"/>
      <c r="MXO373" s="678"/>
      <c r="MXP373" s="678"/>
      <c r="MXQ373" s="678"/>
      <c r="MXR373" s="678"/>
      <c r="MXS373" s="678"/>
      <c r="MXT373" s="678"/>
      <c r="MXU373" s="678"/>
      <c r="MXV373" s="678"/>
      <c r="MXW373" s="678"/>
      <c r="MXX373" s="678"/>
      <c r="MXY373" s="678"/>
      <c r="MXZ373" s="678"/>
      <c r="MYA373" s="678"/>
      <c r="MYB373" s="678"/>
      <c r="MYC373" s="678"/>
      <c r="MYD373" s="678"/>
      <c r="MYE373" s="678"/>
      <c r="MYF373" s="678"/>
      <c r="MYG373" s="678"/>
      <c r="MYH373" s="678"/>
      <c r="MYI373" s="678"/>
      <c r="MYJ373" s="678"/>
      <c r="MYK373" s="678"/>
      <c r="MYL373" s="678"/>
      <c r="MYM373" s="678"/>
      <c r="MYN373" s="678"/>
      <c r="MYO373" s="678"/>
      <c r="MYP373" s="678"/>
      <c r="MYQ373" s="678"/>
      <c r="MYR373" s="678"/>
      <c r="MYS373" s="678"/>
      <c r="MYT373" s="678"/>
      <c r="MYU373" s="678"/>
      <c r="MYV373" s="678"/>
      <c r="MYW373" s="678"/>
      <c r="MYX373" s="678"/>
      <c r="MYY373" s="678"/>
      <c r="MYZ373" s="678"/>
      <c r="MZA373" s="678"/>
      <c r="MZB373" s="678"/>
      <c r="MZC373" s="678"/>
      <c r="MZD373" s="678"/>
      <c r="MZE373" s="678"/>
      <c r="MZF373" s="678"/>
      <c r="MZG373" s="678"/>
      <c r="MZH373" s="678"/>
      <c r="MZI373" s="678"/>
      <c r="MZJ373" s="678"/>
      <c r="MZK373" s="678"/>
      <c r="MZL373" s="678"/>
      <c r="MZM373" s="678"/>
      <c r="MZN373" s="678"/>
      <c r="MZO373" s="678"/>
      <c r="MZP373" s="678"/>
      <c r="MZQ373" s="678"/>
      <c r="MZR373" s="678"/>
      <c r="MZS373" s="678"/>
      <c r="MZT373" s="678"/>
      <c r="MZU373" s="678"/>
      <c r="MZV373" s="678"/>
      <c r="MZW373" s="678"/>
      <c r="MZX373" s="678"/>
      <c r="MZY373" s="678"/>
      <c r="MZZ373" s="678"/>
      <c r="NAA373" s="678"/>
      <c r="NAB373" s="678"/>
      <c r="NAC373" s="678"/>
      <c r="NAD373" s="678"/>
      <c r="NAE373" s="678"/>
      <c r="NAF373" s="678"/>
      <c r="NAG373" s="678"/>
      <c r="NAH373" s="678"/>
      <c r="NAI373" s="678"/>
      <c r="NAJ373" s="678"/>
      <c r="NAK373" s="678"/>
      <c r="NAL373" s="678"/>
      <c r="NAM373" s="678"/>
      <c r="NAN373" s="678"/>
      <c r="NAO373" s="678"/>
      <c r="NAP373" s="678"/>
      <c r="NAQ373" s="678"/>
      <c r="NAR373" s="678"/>
      <c r="NAS373" s="678"/>
      <c r="NAT373" s="678"/>
      <c r="NAU373" s="678"/>
      <c r="NAV373" s="678"/>
      <c r="NAW373" s="678"/>
      <c r="NAX373" s="678"/>
      <c r="NAY373" s="678"/>
      <c r="NAZ373" s="678"/>
      <c r="NBA373" s="678"/>
      <c r="NBB373" s="678"/>
      <c r="NBC373" s="678"/>
      <c r="NBD373" s="678"/>
      <c r="NBE373" s="678"/>
      <c r="NBF373" s="678"/>
      <c r="NBG373" s="678"/>
      <c r="NBH373" s="678"/>
      <c r="NBI373" s="678"/>
      <c r="NBJ373" s="678"/>
      <c r="NBK373" s="678"/>
      <c r="NBL373" s="678"/>
      <c r="NBM373" s="678"/>
      <c r="NBN373" s="678"/>
      <c r="NBO373" s="678"/>
      <c r="NBP373" s="678"/>
      <c r="NBQ373" s="678"/>
      <c r="NBR373" s="678"/>
      <c r="NBS373" s="678"/>
      <c r="NBT373" s="678"/>
      <c r="NBU373" s="678"/>
      <c r="NBV373" s="678"/>
      <c r="NBW373" s="678"/>
      <c r="NBX373" s="678"/>
      <c r="NBY373" s="678"/>
      <c r="NBZ373" s="678"/>
      <c r="NCA373" s="678"/>
      <c r="NCB373" s="678"/>
      <c r="NCC373" s="678"/>
      <c r="NCD373" s="678"/>
      <c r="NCE373" s="678"/>
      <c r="NCF373" s="678"/>
      <c r="NCG373" s="678"/>
      <c r="NCH373" s="678"/>
      <c r="NCI373" s="678"/>
      <c r="NCJ373" s="678"/>
      <c r="NCK373" s="678"/>
      <c r="NCL373" s="678"/>
      <c r="NCM373" s="678"/>
      <c r="NCN373" s="678"/>
      <c r="NCO373" s="678"/>
      <c r="NCP373" s="678"/>
      <c r="NCQ373" s="678"/>
      <c r="NCR373" s="678"/>
      <c r="NCS373" s="678"/>
      <c r="NCT373" s="678"/>
      <c r="NCU373" s="678"/>
      <c r="NCV373" s="678"/>
      <c r="NCW373" s="678"/>
      <c r="NCX373" s="678"/>
      <c r="NCY373" s="678"/>
      <c r="NCZ373" s="678"/>
      <c r="NDA373" s="678"/>
      <c r="NDB373" s="678"/>
      <c r="NDC373" s="678"/>
      <c r="NDD373" s="678"/>
      <c r="NDE373" s="678"/>
      <c r="NDF373" s="678"/>
      <c r="NDG373" s="678"/>
      <c r="NDH373" s="678"/>
      <c r="NDI373" s="678"/>
      <c r="NDJ373" s="678"/>
      <c r="NDK373" s="678"/>
      <c r="NDL373" s="678"/>
      <c r="NDM373" s="678"/>
      <c r="NDN373" s="678"/>
      <c r="NDO373" s="678"/>
      <c r="NDP373" s="678"/>
      <c r="NDQ373" s="678"/>
      <c r="NDR373" s="678"/>
      <c r="NDS373" s="678"/>
      <c r="NDT373" s="678"/>
      <c r="NDU373" s="678"/>
      <c r="NDV373" s="678"/>
      <c r="NDW373" s="678"/>
      <c r="NDX373" s="678"/>
      <c r="NDY373" s="678"/>
      <c r="NDZ373" s="678"/>
      <c r="NEA373" s="678"/>
      <c r="NEB373" s="678"/>
      <c r="NEC373" s="678"/>
      <c r="NED373" s="678"/>
      <c r="NEE373" s="678"/>
      <c r="NEF373" s="678"/>
      <c r="NEG373" s="678"/>
      <c r="NEH373" s="678"/>
      <c r="NEI373" s="678"/>
      <c r="NEJ373" s="678"/>
      <c r="NEK373" s="678"/>
      <c r="NEL373" s="678"/>
      <c r="NEM373" s="678"/>
      <c r="NEN373" s="678"/>
      <c r="NEO373" s="678"/>
      <c r="NEP373" s="678"/>
      <c r="NEQ373" s="678"/>
      <c r="NER373" s="678"/>
      <c r="NES373" s="678"/>
      <c r="NET373" s="678"/>
      <c r="NEU373" s="678"/>
      <c r="NEV373" s="678"/>
      <c r="NEW373" s="678"/>
      <c r="NEX373" s="678"/>
      <c r="NEY373" s="678"/>
      <c r="NEZ373" s="678"/>
      <c r="NFA373" s="678"/>
      <c r="NFB373" s="678"/>
      <c r="NFC373" s="678"/>
      <c r="NFD373" s="678"/>
      <c r="NFE373" s="678"/>
      <c r="NFF373" s="678"/>
      <c r="NFG373" s="678"/>
      <c r="NFH373" s="678"/>
      <c r="NFI373" s="678"/>
      <c r="NFJ373" s="678"/>
      <c r="NFK373" s="678"/>
      <c r="NFL373" s="678"/>
      <c r="NFM373" s="678"/>
      <c r="NFN373" s="678"/>
      <c r="NFO373" s="678"/>
      <c r="NFP373" s="678"/>
      <c r="NFQ373" s="678"/>
      <c r="NFR373" s="678"/>
      <c r="NFS373" s="678"/>
      <c r="NFT373" s="678"/>
      <c r="NFU373" s="678"/>
      <c r="NFV373" s="678"/>
      <c r="NFW373" s="678"/>
      <c r="NFX373" s="678"/>
      <c r="NFY373" s="678"/>
      <c r="NFZ373" s="678"/>
      <c r="NGA373" s="678"/>
      <c r="NGB373" s="678"/>
      <c r="NGC373" s="678"/>
      <c r="NGD373" s="678"/>
      <c r="NGE373" s="678"/>
      <c r="NGF373" s="678"/>
      <c r="NGG373" s="678"/>
      <c r="NGH373" s="678"/>
      <c r="NGI373" s="678"/>
      <c r="NGJ373" s="678"/>
      <c r="NGK373" s="678"/>
      <c r="NGL373" s="678"/>
      <c r="NGM373" s="678"/>
      <c r="NGN373" s="678"/>
      <c r="NGO373" s="678"/>
      <c r="NGP373" s="678"/>
      <c r="NGQ373" s="678"/>
      <c r="NGR373" s="678"/>
      <c r="NGS373" s="678"/>
      <c r="NGT373" s="678"/>
      <c r="NGU373" s="678"/>
      <c r="NGV373" s="678"/>
      <c r="NGW373" s="678"/>
      <c r="NGX373" s="678"/>
      <c r="NGY373" s="678"/>
      <c r="NGZ373" s="678"/>
      <c r="NHA373" s="678"/>
      <c r="NHB373" s="678"/>
      <c r="NHC373" s="678"/>
      <c r="NHD373" s="678"/>
      <c r="NHE373" s="678"/>
      <c r="NHF373" s="678"/>
      <c r="NHG373" s="678"/>
      <c r="NHH373" s="678"/>
      <c r="NHI373" s="678"/>
      <c r="NHJ373" s="678"/>
      <c r="NHK373" s="678"/>
      <c r="NHL373" s="678"/>
      <c r="NHM373" s="678"/>
      <c r="NHN373" s="678"/>
      <c r="NHO373" s="678"/>
      <c r="NHP373" s="678"/>
      <c r="NHQ373" s="678"/>
      <c r="NHR373" s="678"/>
      <c r="NHS373" s="678"/>
      <c r="NHT373" s="678"/>
      <c r="NHU373" s="678"/>
      <c r="NHV373" s="678"/>
      <c r="NHW373" s="678"/>
      <c r="NHX373" s="678"/>
      <c r="NHY373" s="678"/>
      <c r="NHZ373" s="678"/>
      <c r="NIA373" s="678"/>
      <c r="NIB373" s="678"/>
      <c r="NIC373" s="678"/>
      <c r="NID373" s="678"/>
      <c r="NIE373" s="678"/>
      <c r="NIF373" s="678"/>
      <c r="NIG373" s="678"/>
      <c r="NIH373" s="678"/>
      <c r="NII373" s="678"/>
      <c r="NIJ373" s="678"/>
      <c r="NIK373" s="678"/>
      <c r="NIL373" s="678"/>
      <c r="NIM373" s="678"/>
      <c r="NIN373" s="678"/>
      <c r="NIO373" s="678"/>
      <c r="NIP373" s="678"/>
      <c r="NIQ373" s="678"/>
      <c r="NIR373" s="678"/>
      <c r="NIS373" s="678"/>
      <c r="NIT373" s="678"/>
      <c r="NIU373" s="678"/>
      <c r="NIV373" s="678"/>
      <c r="NIW373" s="678"/>
      <c r="NIX373" s="678"/>
      <c r="NIY373" s="678"/>
      <c r="NIZ373" s="678"/>
      <c r="NJA373" s="678"/>
      <c r="NJB373" s="678"/>
      <c r="NJC373" s="678"/>
      <c r="NJD373" s="678"/>
      <c r="NJE373" s="678"/>
      <c r="NJF373" s="678"/>
      <c r="NJG373" s="678"/>
      <c r="NJH373" s="678"/>
      <c r="NJI373" s="678"/>
      <c r="NJJ373" s="678"/>
      <c r="NJK373" s="678"/>
      <c r="NJL373" s="678"/>
      <c r="NJM373" s="678"/>
      <c r="NJN373" s="678"/>
      <c r="NJO373" s="678"/>
      <c r="NJP373" s="678"/>
      <c r="NJQ373" s="678"/>
      <c r="NJR373" s="678"/>
      <c r="NJS373" s="678"/>
      <c r="NJT373" s="678"/>
      <c r="NJU373" s="678"/>
      <c r="NJV373" s="678"/>
      <c r="NJW373" s="678"/>
      <c r="NJX373" s="678"/>
      <c r="NJY373" s="678"/>
      <c r="NJZ373" s="678"/>
      <c r="NKA373" s="678"/>
      <c r="NKB373" s="678"/>
      <c r="NKC373" s="678"/>
      <c r="NKD373" s="678"/>
      <c r="NKE373" s="678"/>
      <c r="NKF373" s="678"/>
      <c r="NKG373" s="678"/>
      <c r="NKH373" s="678"/>
      <c r="NKI373" s="678"/>
      <c r="NKJ373" s="678"/>
      <c r="NKK373" s="678"/>
      <c r="NKL373" s="678"/>
      <c r="NKM373" s="678"/>
      <c r="NKN373" s="678"/>
      <c r="NKO373" s="678"/>
      <c r="NKP373" s="678"/>
      <c r="NKQ373" s="678"/>
      <c r="NKR373" s="678"/>
      <c r="NKS373" s="678"/>
      <c r="NKT373" s="678"/>
      <c r="NKU373" s="678"/>
      <c r="NKV373" s="678"/>
      <c r="NKW373" s="678"/>
      <c r="NKX373" s="678"/>
      <c r="NKY373" s="678"/>
      <c r="NKZ373" s="678"/>
      <c r="NLA373" s="678"/>
      <c r="NLB373" s="678"/>
      <c r="NLC373" s="678"/>
      <c r="NLD373" s="678"/>
      <c r="NLE373" s="678"/>
      <c r="NLF373" s="678"/>
      <c r="NLG373" s="678"/>
      <c r="NLH373" s="678"/>
      <c r="NLI373" s="678"/>
      <c r="NLJ373" s="678"/>
      <c r="NLK373" s="678"/>
      <c r="NLL373" s="678"/>
      <c r="NLM373" s="678"/>
      <c r="NLN373" s="678"/>
      <c r="NLO373" s="678"/>
      <c r="NLP373" s="678"/>
      <c r="NLQ373" s="678"/>
      <c r="NLR373" s="678"/>
      <c r="NLS373" s="678"/>
      <c r="NLT373" s="678"/>
      <c r="NLU373" s="678"/>
      <c r="NLV373" s="678"/>
      <c r="NLW373" s="678"/>
      <c r="NLX373" s="678"/>
      <c r="NLY373" s="678"/>
      <c r="NLZ373" s="678"/>
      <c r="NMA373" s="678"/>
      <c r="NMB373" s="678"/>
      <c r="NMC373" s="678"/>
      <c r="NMD373" s="678"/>
      <c r="NME373" s="678"/>
      <c r="NMF373" s="678"/>
      <c r="NMG373" s="678"/>
      <c r="NMH373" s="678"/>
      <c r="NMI373" s="678"/>
      <c r="NMJ373" s="678"/>
      <c r="NMK373" s="678"/>
      <c r="NML373" s="678"/>
      <c r="NMM373" s="678"/>
      <c r="NMN373" s="678"/>
      <c r="NMO373" s="678"/>
      <c r="NMP373" s="678"/>
      <c r="NMQ373" s="678"/>
      <c r="NMR373" s="678"/>
      <c r="NMS373" s="678"/>
      <c r="NMT373" s="678"/>
      <c r="NMU373" s="678"/>
      <c r="NMV373" s="678"/>
      <c r="NMW373" s="678"/>
      <c r="NMX373" s="678"/>
      <c r="NMY373" s="678"/>
      <c r="NMZ373" s="678"/>
      <c r="NNA373" s="678"/>
      <c r="NNB373" s="678"/>
      <c r="NNC373" s="678"/>
      <c r="NND373" s="678"/>
      <c r="NNE373" s="678"/>
      <c r="NNF373" s="678"/>
      <c r="NNG373" s="678"/>
      <c r="NNH373" s="678"/>
      <c r="NNI373" s="678"/>
      <c r="NNJ373" s="678"/>
      <c r="NNK373" s="678"/>
      <c r="NNL373" s="678"/>
      <c r="NNM373" s="678"/>
      <c r="NNN373" s="678"/>
      <c r="NNO373" s="678"/>
      <c r="NNP373" s="678"/>
      <c r="NNQ373" s="678"/>
      <c r="NNR373" s="678"/>
      <c r="NNS373" s="678"/>
      <c r="NNT373" s="678"/>
      <c r="NNU373" s="678"/>
      <c r="NNV373" s="678"/>
      <c r="NNW373" s="678"/>
      <c r="NNX373" s="678"/>
      <c r="NNY373" s="678"/>
      <c r="NNZ373" s="678"/>
      <c r="NOA373" s="678"/>
      <c r="NOB373" s="678"/>
      <c r="NOC373" s="678"/>
      <c r="NOD373" s="678"/>
      <c r="NOE373" s="678"/>
      <c r="NOF373" s="678"/>
      <c r="NOG373" s="678"/>
      <c r="NOH373" s="678"/>
      <c r="NOI373" s="678"/>
      <c r="NOJ373" s="678"/>
      <c r="NOK373" s="678"/>
      <c r="NOL373" s="678"/>
      <c r="NOM373" s="678"/>
      <c r="NON373" s="678"/>
      <c r="NOO373" s="678"/>
      <c r="NOP373" s="678"/>
      <c r="NOQ373" s="678"/>
      <c r="NOR373" s="678"/>
      <c r="NOS373" s="678"/>
      <c r="NOT373" s="678"/>
      <c r="NOU373" s="678"/>
      <c r="NOV373" s="678"/>
      <c r="NOW373" s="678"/>
      <c r="NOX373" s="678"/>
      <c r="NOY373" s="678"/>
      <c r="NOZ373" s="678"/>
      <c r="NPA373" s="678"/>
      <c r="NPB373" s="678"/>
      <c r="NPC373" s="678"/>
      <c r="NPD373" s="678"/>
      <c r="NPE373" s="678"/>
      <c r="NPF373" s="678"/>
      <c r="NPG373" s="678"/>
      <c r="NPH373" s="678"/>
      <c r="NPI373" s="678"/>
      <c r="NPJ373" s="678"/>
      <c r="NPK373" s="678"/>
      <c r="NPL373" s="678"/>
      <c r="NPM373" s="678"/>
      <c r="NPN373" s="678"/>
      <c r="NPO373" s="678"/>
      <c r="NPP373" s="678"/>
      <c r="NPQ373" s="678"/>
      <c r="NPR373" s="678"/>
      <c r="NPS373" s="678"/>
      <c r="NPT373" s="678"/>
      <c r="NPU373" s="678"/>
      <c r="NPV373" s="678"/>
      <c r="NPW373" s="678"/>
      <c r="NPX373" s="678"/>
      <c r="NPY373" s="678"/>
      <c r="NPZ373" s="678"/>
      <c r="NQA373" s="678"/>
      <c r="NQB373" s="678"/>
      <c r="NQC373" s="678"/>
      <c r="NQD373" s="678"/>
      <c r="NQE373" s="678"/>
      <c r="NQF373" s="678"/>
      <c r="NQG373" s="678"/>
      <c r="NQH373" s="678"/>
      <c r="NQI373" s="678"/>
      <c r="NQJ373" s="678"/>
      <c r="NQK373" s="678"/>
      <c r="NQL373" s="678"/>
      <c r="NQM373" s="678"/>
      <c r="NQN373" s="678"/>
      <c r="NQO373" s="678"/>
      <c r="NQP373" s="678"/>
      <c r="NQQ373" s="678"/>
      <c r="NQR373" s="678"/>
      <c r="NQS373" s="678"/>
      <c r="NQT373" s="678"/>
      <c r="NQU373" s="678"/>
      <c r="NQV373" s="678"/>
      <c r="NQW373" s="678"/>
      <c r="NQX373" s="678"/>
      <c r="NQY373" s="678"/>
      <c r="NQZ373" s="678"/>
      <c r="NRA373" s="678"/>
      <c r="NRB373" s="678"/>
      <c r="NRC373" s="678"/>
      <c r="NRD373" s="678"/>
      <c r="NRE373" s="678"/>
      <c r="NRF373" s="678"/>
      <c r="NRG373" s="678"/>
      <c r="NRH373" s="678"/>
      <c r="NRI373" s="678"/>
      <c r="NRJ373" s="678"/>
      <c r="NRK373" s="678"/>
      <c r="NRL373" s="678"/>
      <c r="NRM373" s="678"/>
      <c r="NRN373" s="678"/>
      <c r="NRO373" s="678"/>
      <c r="NRP373" s="678"/>
      <c r="NRQ373" s="678"/>
      <c r="NRR373" s="678"/>
      <c r="NRS373" s="678"/>
      <c r="NRT373" s="678"/>
      <c r="NRU373" s="678"/>
      <c r="NRV373" s="678"/>
      <c r="NRW373" s="678"/>
      <c r="NRX373" s="678"/>
      <c r="NRY373" s="678"/>
      <c r="NRZ373" s="678"/>
      <c r="NSA373" s="678"/>
      <c r="NSB373" s="678"/>
      <c r="NSC373" s="678"/>
      <c r="NSD373" s="678"/>
      <c r="NSE373" s="678"/>
      <c r="NSF373" s="678"/>
      <c r="NSG373" s="678"/>
      <c r="NSH373" s="678"/>
      <c r="NSI373" s="678"/>
      <c r="NSJ373" s="678"/>
      <c r="NSK373" s="678"/>
      <c r="NSL373" s="678"/>
      <c r="NSM373" s="678"/>
      <c r="NSN373" s="678"/>
      <c r="NSO373" s="678"/>
      <c r="NSP373" s="678"/>
      <c r="NSQ373" s="678"/>
      <c r="NSR373" s="678"/>
      <c r="NSS373" s="678"/>
      <c r="NST373" s="678"/>
      <c r="NSU373" s="678"/>
      <c r="NSV373" s="678"/>
      <c r="NSW373" s="678"/>
      <c r="NSX373" s="678"/>
      <c r="NSY373" s="678"/>
      <c r="NSZ373" s="678"/>
      <c r="NTA373" s="678"/>
      <c r="NTB373" s="678"/>
      <c r="NTC373" s="678"/>
      <c r="NTD373" s="678"/>
      <c r="NTE373" s="678"/>
      <c r="NTF373" s="678"/>
      <c r="NTG373" s="678"/>
      <c r="NTH373" s="678"/>
      <c r="NTI373" s="678"/>
      <c r="NTJ373" s="678"/>
      <c r="NTK373" s="678"/>
      <c r="NTL373" s="678"/>
      <c r="NTM373" s="678"/>
      <c r="NTN373" s="678"/>
      <c r="NTO373" s="678"/>
      <c r="NTP373" s="678"/>
      <c r="NTQ373" s="678"/>
      <c r="NTR373" s="678"/>
      <c r="NTS373" s="678"/>
      <c r="NTT373" s="678"/>
      <c r="NTU373" s="678"/>
      <c r="NTV373" s="678"/>
      <c r="NTW373" s="678"/>
      <c r="NTX373" s="678"/>
      <c r="NTY373" s="678"/>
      <c r="NTZ373" s="678"/>
      <c r="NUA373" s="678"/>
      <c r="NUB373" s="678"/>
      <c r="NUC373" s="678"/>
      <c r="NUD373" s="678"/>
      <c r="NUE373" s="678"/>
      <c r="NUF373" s="678"/>
      <c r="NUG373" s="678"/>
      <c r="NUH373" s="678"/>
      <c r="NUI373" s="678"/>
      <c r="NUJ373" s="678"/>
      <c r="NUK373" s="678"/>
      <c r="NUL373" s="678"/>
      <c r="NUM373" s="678"/>
      <c r="NUN373" s="678"/>
      <c r="NUO373" s="678"/>
      <c r="NUP373" s="678"/>
      <c r="NUQ373" s="678"/>
      <c r="NUR373" s="678"/>
      <c r="NUS373" s="678"/>
      <c r="NUT373" s="678"/>
      <c r="NUU373" s="678"/>
      <c r="NUV373" s="678"/>
      <c r="NUW373" s="678"/>
      <c r="NUX373" s="678"/>
      <c r="NUY373" s="678"/>
      <c r="NUZ373" s="678"/>
      <c r="NVA373" s="678"/>
      <c r="NVB373" s="678"/>
      <c r="NVC373" s="678"/>
      <c r="NVD373" s="678"/>
      <c r="NVE373" s="678"/>
      <c r="NVF373" s="678"/>
      <c r="NVG373" s="678"/>
      <c r="NVH373" s="678"/>
      <c r="NVI373" s="678"/>
      <c r="NVJ373" s="678"/>
      <c r="NVK373" s="678"/>
      <c r="NVL373" s="678"/>
      <c r="NVM373" s="678"/>
      <c r="NVN373" s="678"/>
      <c r="NVO373" s="678"/>
      <c r="NVP373" s="678"/>
      <c r="NVQ373" s="678"/>
      <c r="NVR373" s="678"/>
      <c r="NVS373" s="678"/>
      <c r="NVT373" s="678"/>
      <c r="NVU373" s="678"/>
      <c r="NVV373" s="678"/>
      <c r="NVW373" s="678"/>
      <c r="NVX373" s="678"/>
      <c r="NVY373" s="678"/>
      <c r="NVZ373" s="678"/>
      <c r="NWA373" s="678"/>
      <c r="NWB373" s="678"/>
      <c r="NWC373" s="678"/>
      <c r="NWD373" s="678"/>
      <c r="NWE373" s="678"/>
      <c r="NWF373" s="678"/>
      <c r="NWG373" s="678"/>
      <c r="NWH373" s="678"/>
      <c r="NWI373" s="678"/>
      <c r="NWJ373" s="678"/>
      <c r="NWK373" s="678"/>
      <c r="NWL373" s="678"/>
      <c r="NWM373" s="678"/>
      <c r="NWN373" s="678"/>
      <c r="NWO373" s="678"/>
      <c r="NWP373" s="678"/>
      <c r="NWQ373" s="678"/>
      <c r="NWR373" s="678"/>
      <c r="NWS373" s="678"/>
      <c r="NWT373" s="678"/>
      <c r="NWU373" s="678"/>
      <c r="NWV373" s="678"/>
      <c r="NWW373" s="678"/>
      <c r="NWX373" s="678"/>
      <c r="NWY373" s="678"/>
      <c r="NWZ373" s="678"/>
      <c r="NXA373" s="678"/>
      <c r="NXB373" s="678"/>
      <c r="NXC373" s="678"/>
      <c r="NXD373" s="678"/>
      <c r="NXE373" s="678"/>
      <c r="NXF373" s="678"/>
      <c r="NXG373" s="678"/>
      <c r="NXH373" s="678"/>
      <c r="NXI373" s="678"/>
      <c r="NXJ373" s="678"/>
      <c r="NXK373" s="678"/>
      <c r="NXL373" s="678"/>
      <c r="NXM373" s="678"/>
      <c r="NXN373" s="678"/>
      <c r="NXO373" s="678"/>
      <c r="NXP373" s="678"/>
      <c r="NXQ373" s="678"/>
      <c r="NXR373" s="678"/>
      <c r="NXS373" s="678"/>
      <c r="NXT373" s="678"/>
      <c r="NXU373" s="678"/>
      <c r="NXV373" s="678"/>
      <c r="NXW373" s="678"/>
      <c r="NXX373" s="678"/>
      <c r="NXY373" s="678"/>
      <c r="NXZ373" s="678"/>
      <c r="NYA373" s="678"/>
      <c r="NYB373" s="678"/>
      <c r="NYC373" s="678"/>
      <c r="NYD373" s="678"/>
      <c r="NYE373" s="678"/>
      <c r="NYF373" s="678"/>
      <c r="NYG373" s="678"/>
      <c r="NYH373" s="678"/>
      <c r="NYI373" s="678"/>
      <c r="NYJ373" s="678"/>
      <c r="NYK373" s="678"/>
      <c r="NYL373" s="678"/>
      <c r="NYM373" s="678"/>
      <c r="NYN373" s="678"/>
      <c r="NYO373" s="678"/>
      <c r="NYP373" s="678"/>
      <c r="NYQ373" s="678"/>
      <c r="NYR373" s="678"/>
      <c r="NYS373" s="678"/>
      <c r="NYT373" s="678"/>
      <c r="NYU373" s="678"/>
      <c r="NYV373" s="678"/>
      <c r="NYW373" s="678"/>
      <c r="NYX373" s="678"/>
      <c r="NYY373" s="678"/>
      <c r="NYZ373" s="678"/>
      <c r="NZA373" s="678"/>
      <c r="NZB373" s="678"/>
      <c r="NZC373" s="678"/>
      <c r="NZD373" s="678"/>
      <c r="NZE373" s="678"/>
      <c r="NZF373" s="678"/>
      <c r="NZG373" s="678"/>
      <c r="NZH373" s="678"/>
      <c r="NZI373" s="678"/>
      <c r="NZJ373" s="678"/>
      <c r="NZK373" s="678"/>
      <c r="NZL373" s="678"/>
      <c r="NZM373" s="678"/>
      <c r="NZN373" s="678"/>
      <c r="NZO373" s="678"/>
      <c r="NZP373" s="678"/>
      <c r="NZQ373" s="678"/>
      <c r="NZR373" s="678"/>
      <c r="NZS373" s="678"/>
      <c r="NZT373" s="678"/>
      <c r="NZU373" s="678"/>
      <c r="NZV373" s="678"/>
      <c r="NZW373" s="678"/>
      <c r="NZX373" s="678"/>
      <c r="NZY373" s="678"/>
      <c r="NZZ373" s="678"/>
      <c r="OAA373" s="678"/>
      <c r="OAB373" s="678"/>
      <c r="OAC373" s="678"/>
      <c r="OAD373" s="678"/>
      <c r="OAE373" s="678"/>
      <c r="OAF373" s="678"/>
      <c r="OAG373" s="678"/>
      <c r="OAH373" s="678"/>
      <c r="OAI373" s="678"/>
      <c r="OAJ373" s="678"/>
      <c r="OAK373" s="678"/>
      <c r="OAL373" s="678"/>
      <c r="OAM373" s="678"/>
      <c r="OAN373" s="678"/>
      <c r="OAO373" s="678"/>
      <c r="OAP373" s="678"/>
      <c r="OAQ373" s="678"/>
      <c r="OAR373" s="678"/>
      <c r="OAS373" s="678"/>
      <c r="OAT373" s="678"/>
      <c r="OAU373" s="678"/>
      <c r="OAV373" s="678"/>
      <c r="OAW373" s="678"/>
      <c r="OAX373" s="678"/>
      <c r="OAY373" s="678"/>
      <c r="OAZ373" s="678"/>
      <c r="OBA373" s="678"/>
      <c r="OBB373" s="678"/>
      <c r="OBC373" s="678"/>
      <c r="OBD373" s="678"/>
      <c r="OBE373" s="678"/>
      <c r="OBF373" s="678"/>
      <c r="OBG373" s="678"/>
      <c r="OBH373" s="678"/>
      <c r="OBI373" s="678"/>
      <c r="OBJ373" s="678"/>
      <c r="OBK373" s="678"/>
      <c r="OBL373" s="678"/>
      <c r="OBM373" s="678"/>
      <c r="OBN373" s="678"/>
      <c r="OBO373" s="678"/>
      <c r="OBP373" s="678"/>
      <c r="OBQ373" s="678"/>
      <c r="OBR373" s="678"/>
      <c r="OBS373" s="678"/>
      <c r="OBT373" s="678"/>
      <c r="OBU373" s="678"/>
      <c r="OBV373" s="678"/>
      <c r="OBW373" s="678"/>
      <c r="OBX373" s="678"/>
      <c r="OBY373" s="678"/>
      <c r="OBZ373" s="678"/>
      <c r="OCA373" s="678"/>
      <c r="OCB373" s="678"/>
      <c r="OCC373" s="678"/>
      <c r="OCD373" s="678"/>
      <c r="OCE373" s="678"/>
      <c r="OCF373" s="678"/>
      <c r="OCG373" s="678"/>
      <c r="OCH373" s="678"/>
      <c r="OCI373" s="678"/>
      <c r="OCJ373" s="678"/>
      <c r="OCK373" s="678"/>
      <c r="OCL373" s="678"/>
      <c r="OCM373" s="678"/>
      <c r="OCN373" s="678"/>
      <c r="OCO373" s="678"/>
      <c r="OCP373" s="678"/>
      <c r="OCQ373" s="678"/>
      <c r="OCR373" s="678"/>
      <c r="OCS373" s="678"/>
      <c r="OCT373" s="678"/>
      <c r="OCU373" s="678"/>
      <c r="OCV373" s="678"/>
      <c r="OCW373" s="678"/>
      <c r="OCX373" s="678"/>
      <c r="OCY373" s="678"/>
      <c r="OCZ373" s="678"/>
      <c r="ODA373" s="678"/>
      <c r="ODB373" s="678"/>
      <c r="ODC373" s="678"/>
      <c r="ODD373" s="678"/>
      <c r="ODE373" s="678"/>
      <c r="ODF373" s="678"/>
      <c r="ODG373" s="678"/>
      <c r="ODH373" s="678"/>
      <c r="ODI373" s="678"/>
      <c r="ODJ373" s="678"/>
      <c r="ODK373" s="678"/>
      <c r="ODL373" s="678"/>
      <c r="ODM373" s="678"/>
      <c r="ODN373" s="678"/>
      <c r="ODO373" s="678"/>
      <c r="ODP373" s="678"/>
      <c r="ODQ373" s="678"/>
      <c r="ODR373" s="678"/>
      <c r="ODS373" s="678"/>
      <c r="ODT373" s="678"/>
      <c r="ODU373" s="678"/>
      <c r="ODV373" s="678"/>
      <c r="ODW373" s="678"/>
      <c r="ODX373" s="678"/>
      <c r="ODY373" s="678"/>
      <c r="ODZ373" s="678"/>
      <c r="OEA373" s="678"/>
      <c r="OEB373" s="678"/>
      <c r="OEC373" s="678"/>
      <c r="OED373" s="678"/>
      <c r="OEE373" s="678"/>
      <c r="OEF373" s="678"/>
      <c r="OEG373" s="678"/>
      <c r="OEH373" s="678"/>
      <c r="OEI373" s="678"/>
      <c r="OEJ373" s="678"/>
      <c r="OEK373" s="678"/>
      <c r="OEL373" s="678"/>
      <c r="OEM373" s="678"/>
      <c r="OEN373" s="678"/>
      <c r="OEO373" s="678"/>
      <c r="OEP373" s="678"/>
      <c r="OEQ373" s="678"/>
      <c r="OER373" s="678"/>
      <c r="OES373" s="678"/>
      <c r="OET373" s="678"/>
      <c r="OEU373" s="678"/>
      <c r="OEV373" s="678"/>
      <c r="OEW373" s="678"/>
      <c r="OEX373" s="678"/>
      <c r="OEY373" s="678"/>
      <c r="OEZ373" s="678"/>
      <c r="OFA373" s="678"/>
      <c r="OFB373" s="678"/>
      <c r="OFC373" s="678"/>
      <c r="OFD373" s="678"/>
      <c r="OFE373" s="678"/>
      <c r="OFF373" s="678"/>
      <c r="OFG373" s="678"/>
      <c r="OFH373" s="678"/>
      <c r="OFI373" s="678"/>
      <c r="OFJ373" s="678"/>
      <c r="OFK373" s="678"/>
      <c r="OFL373" s="678"/>
      <c r="OFM373" s="678"/>
      <c r="OFN373" s="678"/>
      <c r="OFO373" s="678"/>
      <c r="OFP373" s="678"/>
      <c r="OFQ373" s="678"/>
      <c r="OFR373" s="678"/>
      <c r="OFS373" s="678"/>
      <c r="OFT373" s="678"/>
      <c r="OFU373" s="678"/>
      <c r="OFV373" s="678"/>
      <c r="OFW373" s="678"/>
      <c r="OFX373" s="678"/>
      <c r="OFY373" s="678"/>
      <c r="OFZ373" s="678"/>
      <c r="OGA373" s="678"/>
      <c r="OGB373" s="678"/>
      <c r="OGC373" s="678"/>
      <c r="OGD373" s="678"/>
      <c r="OGE373" s="678"/>
      <c r="OGF373" s="678"/>
      <c r="OGG373" s="678"/>
      <c r="OGH373" s="678"/>
      <c r="OGI373" s="678"/>
      <c r="OGJ373" s="678"/>
      <c r="OGK373" s="678"/>
      <c r="OGL373" s="678"/>
      <c r="OGM373" s="678"/>
      <c r="OGN373" s="678"/>
      <c r="OGO373" s="678"/>
      <c r="OGP373" s="678"/>
      <c r="OGQ373" s="678"/>
      <c r="OGR373" s="678"/>
      <c r="OGS373" s="678"/>
      <c r="OGT373" s="678"/>
      <c r="OGU373" s="678"/>
      <c r="OGV373" s="678"/>
      <c r="OGW373" s="678"/>
      <c r="OGX373" s="678"/>
      <c r="OGY373" s="678"/>
      <c r="OGZ373" s="678"/>
      <c r="OHA373" s="678"/>
      <c r="OHB373" s="678"/>
      <c r="OHC373" s="678"/>
      <c r="OHD373" s="678"/>
      <c r="OHE373" s="678"/>
      <c r="OHF373" s="678"/>
      <c r="OHG373" s="678"/>
      <c r="OHH373" s="678"/>
      <c r="OHI373" s="678"/>
      <c r="OHJ373" s="678"/>
      <c r="OHK373" s="678"/>
      <c r="OHL373" s="678"/>
      <c r="OHM373" s="678"/>
      <c r="OHN373" s="678"/>
      <c r="OHO373" s="678"/>
      <c r="OHP373" s="678"/>
      <c r="OHQ373" s="678"/>
      <c r="OHR373" s="678"/>
      <c r="OHS373" s="678"/>
      <c r="OHT373" s="678"/>
      <c r="OHU373" s="678"/>
      <c r="OHV373" s="678"/>
      <c r="OHW373" s="678"/>
      <c r="OHX373" s="678"/>
      <c r="OHY373" s="678"/>
      <c r="OHZ373" s="678"/>
      <c r="OIA373" s="678"/>
      <c r="OIB373" s="678"/>
      <c r="OIC373" s="678"/>
      <c r="OID373" s="678"/>
      <c r="OIE373" s="678"/>
      <c r="OIF373" s="678"/>
      <c r="OIG373" s="678"/>
      <c r="OIH373" s="678"/>
      <c r="OII373" s="678"/>
      <c r="OIJ373" s="678"/>
      <c r="OIK373" s="678"/>
      <c r="OIL373" s="678"/>
      <c r="OIM373" s="678"/>
      <c r="OIN373" s="678"/>
      <c r="OIO373" s="678"/>
      <c r="OIP373" s="678"/>
      <c r="OIQ373" s="678"/>
      <c r="OIR373" s="678"/>
      <c r="OIS373" s="678"/>
      <c r="OIT373" s="678"/>
      <c r="OIU373" s="678"/>
      <c r="OIV373" s="678"/>
      <c r="OIW373" s="678"/>
      <c r="OIX373" s="678"/>
      <c r="OIY373" s="678"/>
      <c r="OIZ373" s="678"/>
      <c r="OJA373" s="678"/>
      <c r="OJB373" s="678"/>
      <c r="OJC373" s="678"/>
      <c r="OJD373" s="678"/>
      <c r="OJE373" s="678"/>
      <c r="OJF373" s="678"/>
      <c r="OJG373" s="678"/>
      <c r="OJH373" s="678"/>
      <c r="OJI373" s="678"/>
      <c r="OJJ373" s="678"/>
      <c r="OJK373" s="678"/>
      <c r="OJL373" s="678"/>
      <c r="OJM373" s="678"/>
      <c r="OJN373" s="678"/>
      <c r="OJO373" s="678"/>
      <c r="OJP373" s="678"/>
      <c r="OJQ373" s="678"/>
      <c r="OJR373" s="678"/>
      <c r="OJS373" s="678"/>
      <c r="OJT373" s="678"/>
      <c r="OJU373" s="678"/>
      <c r="OJV373" s="678"/>
      <c r="OJW373" s="678"/>
      <c r="OJX373" s="678"/>
      <c r="OJY373" s="678"/>
      <c r="OJZ373" s="678"/>
      <c r="OKA373" s="678"/>
      <c r="OKB373" s="678"/>
      <c r="OKC373" s="678"/>
      <c r="OKD373" s="678"/>
      <c r="OKE373" s="678"/>
      <c r="OKF373" s="678"/>
      <c r="OKG373" s="678"/>
      <c r="OKH373" s="678"/>
      <c r="OKI373" s="678"/>
      <c r="OKJ373" s="678"/>
      <c r="OKK373" s="678"/>
      <c r="OKL373" s="678"/>
      <c r="OKM373" s="678"/>
      <c r="OKN373" s="678"/>
      <c r="OKO373" s="678"/>
      <c r="OKP373" s="678"/>
      <c r="OKQ373" s="678"/>
      <c r="OKR373" s="678"/>
      <c r="OKS373" s="678"/>
      <c r="OKT373" s="678"/>
      <c r="OKU373" s="678"/>
      <c r="OKV373" s="678"/>
      <c r="OKW373" s="678"/>
      <c r="OKX373" s="678"/>
      <c r="OKY373" s="678"/>
      <c r="OKZ373" s="678"/>
      <c r="OLA373" s="678"/>
      <c r="OLB373" s="678"/>
      <c r="OLC373" s="678"/>
      <c r="OLD373" s="678"/>
      <c r="OLE373" s="678"/>
      <c r="OLF373" s="678"/>
      <c r="OLG373" s="678"/>
      <c r="OLH373" s="678"/>
      <c r="OLI373" s="678"/>
      <c r="OLJ373" s="678"/>
      <c r="OLK373" s="678"/>
      <c r="OLL373" s="678"/>
      <c r="OLM373" s="678"/>
      <c r="OLN373" s="678"/>
      <c r="OLO373" s="678"/>
      <c r="OLP373" s="678"/>
      <c r="OLQ373" s="678"/>
      <c r="OLR373" s="678"/>
      <c r="OLS373" s="678"/>
      <c r="OLT373" s="678"/>
      <c r="OLU373" s="678"/>
      <c r="OLV373" s="678"/>
      <c r="OLW373" s="678"/>
      <c r="OLX373" s="678"/>
      <c r="OLY373" s="678"/>
      <c r="OLZ373" s="678"/>
      <c r="OMA373" s="678"/>
      <c r="OMB373" s="678"/>
      <c r="OMC373" s="678"/>
      <c r="OMD373" s="678"/>
      <c r="OME373" s="678"/>
      <c r="OMF373" s="678"/>
      <c r="OMG373" s="678"/>
      <c r="OMH373" s="678"/>
      <c r="OMI373" s="678"/>
      <c r="OMJ373" s="678"/>
      <c r="OMK373" s="678"/>
      <c r="OML373" s="678"/>
      <c r="OMM373" s="678"/>
      <c r="OMN373" s="678"/>
      <c r="OMO373" s="678"/>
      <c r="OMP373" s="678"/>
      <c r="OMQ373" s="678"/>
      <c r="OMR373" s="678"/>
      <c r="OMS373" s="678"/>
      <c r="OMT373" s="678"/>
      <c r="OMU373" s="678"/>
      <c r="OMV373" s="678"/>
      <c r="OMW373" s="678"/>
      <c r="OMX373" s="678"/>
      <c r="OMY373" s="678"/>
      <c r="OMZ373" s="678"/>
      <c r="ONA373" s="678"/>
      <c r="ONB373" s="678"/>
      <c r="ONC373" s="678"/>
      <c r="OND373" s="678"/>
      <c r="ONE373" s="678"/>
      <c r="ONF373" s="678"/>
      <c r="ONG373" s="678"/>
      <c r="ONH373" s="678"/>
      <c r="ONI373" s="678"/>
      <c r="ONJ373" s="678"/>
      <c r="ONK373" s="678"/>
      <c r="ONL373" s="678"/>
      <c r="ONM373" s="678"/>
      <c r="ONN373" s="678"/>
      <c r="ONO373" s="678"/>
      <c r="ONP373" s="678"/>
      <c r="ONQ373" s="678"/>
      <c r="ONR373" s="678"/>
      <c r="ONS373" s="678"/>
      <c r="ONT373" s="678"/>
      <c r="ONU373" s="678"/>
      <c r="ONV373" s="678"/>
      <c r="ONW373" s="678"/>
      <c r="ONX373" s="678"/>
      <c r="ONY373" s="678"/>
      <c r="ONZ373" s="678"/>
      <c r="OOA373" s="678"/>
      <c r="OOB373" s="678"/>
      <c r="OOC373" s="678"/>
      <c r="OOD373" s="678"/>
      <c r="OOE373" s="678"/>
      <c r="OOF373" s="678"/>
      <c r="OOG373" s="678"/>
      <c r="OOH373" s="678"/>
      <c r="OOI373" s="678"/>
      <c r="OOJ373" s="678"/>
      <c r="OOK373" s="678"/>
      <c r="OOL373" s="678"/>
      <c r="OOM373" s="678"/>
      <c r="OON373" s="678"/>
      <c r="OOO373" s="678"/>
      <c r="OOP373" s="678"/>
      <c r="OOQ373" s="678"/>
      <c r="OOR373" s="678"/>
      <c r="OOS373" s="678"/>
      <c r="OOT373" s="678"/>
      <c r="OOU373" s="678"/>
      <c r="OOV373" s="678"/>
      <c r="OOW373" s="678"/>
      <c r="OOX373" s="678"/>
      <c r="OOY373" s="678"/>
      <c r="OOZ373" s="678"/>
      <c r="OPA373" s="678"/>
      <c r="OPB373" s="678"/>
      <c r="OPC373" s="678"/>
      <c r="OPD373" s="678"/>
      <c r="OPE373" s="678"/>
      <c r="OPF373" s="678"/>
      <c r="OPG373" s="678"/>
      <c r="OPH373" s="678"/>
      <c r="OPI373" s="678"/>
      <c r="OPJ373" s="678"/>
      <c r="OPK373" s="678"/>
      <c r="OPL373" s="678"/>
      <c r="OPM373" s="678"/>
      <c r="OPN373" s="678"/>
      <c r="OPO373" s="678"/>
      <c r="OPP373" s="678"/>
      <c r="OPQ373" s="678"/>
      <c r="OPR373" s="678"/>
      <c r="OPS373" s="678"/>
      <c r="OPT373" s="678"/>
      <c r="OPU373" s="678"/>
      <c r="OPV373" s="678"/>
      <c r="OPW373" s="678"/>
      <c r="OPX373" s="678"/>
      <c r="OPY373" s="678"/>
      <c r="OPZ373" s="678"/>
      <c r="OQA373" s="678"/>
      <c r="OQB373" s="678"/>
      <c r="OQC373" s="678"/>
      <c r="OQD373" s="678"/>
      <c r="OQE373" s="678"/>
      <c r="OQF373" s="678"/>
      <c r="OQG373" s="678"/>
      <c r="OQH373" s="678"/>
      <c r="OQI373" s="678"/>
      <c r="OQJ373" s="678"/>
      <c r="OQK373" s="678"/>
      <c r="OQL373" s="678"/>
      <c r="OQM373" s="678"/>
      <c r="OQN373" s="678"/>
      <c r="OQO373" s="678"/>
      <c r="OQP373" s="678"/>
      <c r="OQQ373" s="678"/>
      <c r="OQR373" s="678"/>
      <c r="OQS373" s="678"/>
      <c r="OQT373" s="678"/>
      <c r="OQU373" s="678"/>
      <c r="OQV373" s="678"/>
      <c r="OQW373" s="678"/>
      <c r="OQX373" s="678"/>
      <c r="OQY373" s="678"/>
      <c r="OQZ373" s="678"/>
      <c r="ORA373" s="678"/>
      <c r="ORB373" s="678"/>
      <c r="ORC373" s="678"/>
      <c r="ORD373" s="678"/>
      <c r="ORE373" s="678"/>
      <c r="ORF373" s="678"/>
      <c r="ORG373" s="678"/>
      <c r="ORH373" s="678"/>
      <c r="ORI373" s="678"/>
      <c r="ORJ373" s="678"/>
      <c r="ORK373" s="678"/>
      <c r="ORL373" s="678"/>
      <c r="ORM373" s="678"/>
      <c r="ORN373" s="678"/>
      <c r="ORO373" s="678"/>
      <c r="ORP373" s="678"/>
      <c r="ORQ373" s="678"/>
      <c r="ORR373" s="678"/>
      <c r="ORS373" s="678"/>
      <c r="ORT373" s="678"/>
      <c r="ORU373" s="678"/>
      <c r="ORV373" s="678"/>
      <c r="ORW373" s="678"/>
      <c r="ORX373" s="678"/>
      <c r="ORY373" s="678"/>
      <c r="ORZ373" s="678"/>
      <c r="OSA373" s="678"/>
      <c r="OSB373" s="678"/>
      <c r="OSC373" s="678"/>
      <c r="OSD373" s="678"/>
      <c r="OSE373" s="678"/>
      <c r="OSF373" s="678"/>
      <c r="OSG373" s="678"/>
      <c r="OSH373" s="678"/>
      <c r="OSI373" s="678"/>
      <c r="OSJ373" s="678"/>
      <c r="OSK373" s="678"/>
      <c r="OSL373" s="678"/>
      <c r="OSM373" s="678"/>
      <c r="OSN373" s="678"/>
      <c r="OSO373" s="678"/>
      <c r="OSP373" s="678"/>
      <c r="OSQ373" s="678"/>
      <c r="OSR373" s="678"/>
      <c r="OSS373" s="678"/>
      <c r="OST373" s="678"/>
      <c r="OSU373" s="678"/>
      <c r="OSV373" s="678"/>
      <c r="OSW373" s="678"/>
      <c r="OSX373" s="678"/>
      <c r="OSY373" s="678"/>
      <c r="OSZ373" s="678"/>
      <c r="OTA373" s="678"/>
      <c r="OTB373" s="678"/>
      <c r="OTC373" s="678"/>
      <c r="OTD373" s="678"/>
      <c r="OTE373" s="678"/>
      <c r="OTF373" s="678"/>
      <c r="OTG373" s="678"/>
      <c r="OTH373" s="678"/>
      <c r="OTI373" s="678"/>
      <c r="OTJ373" s="678"/>
      <c r="OTK373" s="678"/>
      <c r="OTL373" s="678"/>
      <c r="OTM373" s="678"/>
      <c r="OTN373" s="678"/>
      <c r="OTO373" s="678"/>
      <c r="OTP373" s="678"/>
      <c r="OTQ373" s="678"/>
      <c r="OTR373" s="678"/>
      <c r="OTS373" s="678"/>
      <c r="OTT373" s="678"/>
      <c r="OTU373" s="678"/>
      <c r="OTV373" s="678"/>
      <c r="OTW373" s="678"/>
      <c r="OTX373" s="678"/>
      <c r="OTY373" s="678"/>
      <c r="OTZ373" s="678"/>
      <c r="OUA373" s="678"/>
      <c r="OUB373" s="678"/>
      <c r="OUC373" s="678"/>
      <c r="OUD373" s="678"/>
      <c r="OUE373" s="678"/>
      <c r="OUF373" s="678"/>
      <c r="OUG373" s="678"/>
      <c r="OUH373" s="678"/>
      <c r="OUI373" s="678"/>
      <c r="OUJ373" s="678"/>
      <c r="OUK373" s="678"/>
      <c r="OUL373" s="678"/>
      <c r="OUM373" s="678"/>
      <c r="OUN373" s="678"/>
      <c r="OUO373" s="678"/>
      <c r="OUP373" s="678"/>
      <c r="OUQ373" s="678"/>
      <c r="OUR373" s="678"/>
      <c r="OUS373" s="678"/>
      <c r="OUT373" s="678"/>
      <c r="OUU373" s="678"/>
      <c r="OUV373" s="678"/>
      <c r="OUW373" s="678"/>
      <c r="OUX373" s="678"/>
      <c r="OUY373" s="678"/>
      <c r="OUZ373" s="678"/>
      <c r="OVA373" s="678"/>
      <c r="OVB373" s="678"/>
      <c r="OVC373" s="678"/>
      <c r="OVD373" s="678"/>
      <c r="OVE373" s="678"/>
      <c r="OVF373" s="678"/>
      <c r="OVG373" s="678"/>
      <c r="OVH373" s="678"/>
      <c r="OVI373" s="678"/>
      <c r="OVJ373" s="678"/>
      <c r="OVK373" s="678"/>
      <c r="OVL373" s="678"/>
      <c r="OVM373" s="678"/>
      <c r="OVN373" s="678"/>
      <c r="OVO373" s="678"/>
      <c r="OVP373" s="678"/>
      <c r="OVQ373" s="678"/>
      <c r="OVR373" s="678"/>
      <c r="OVS373" s="678"/>
      <c r="OVT373" s="678"/>
      <c r="OVU373" s="678"/>
      <c r="OVV373" s="678"/>
      <c r="OVW373" s="678"/>
      <c r="OVX373" s="678"/>
      <c r="OVY373" s="678"/>
      <c r="OVZ373" s="678"/>
      <c r="OWA373" s="678"/>
      <c r="OWB373" s="678"/>
      <c r="OWC373" s="678"/>
      <c r="OWD373" s="678"/>
      <c r="OWE373" s="678"/>
      <c r="OWF373" s="678"/>
      <c r="OWG373" s="678"/>
      <c r="OWH373" s="678"/>
      <c r="OWI373" s="678"/>
      <c r="OWJ373" s="678"/>
      <c r="OWK373" s="678"/>
      <c r="OWL373" s="678"/>
      <c r="OWM373" s="678"/>
      <c r="OWN373" s="678"/>
      <c r="OWO373" s="678"/>
      <c r="OWP373" s="678"/>
      <c r="OWQ373" s="678"/>
      <c r="OWR373" s="678"/>
      <c r="OWS373" s="678"/>
      <c r="OWT373" s="678"/>
      <c r="OWU373" s="678"/>
      <c r="OWV373" s="678"/>
      <c r="OWW373" s="678"/>
      <c r="OWX373" s="678"/>
      <c r="OWY373" s="678"/>
      <c r="OWZ373" s="678"/>
      <c r="OXA373" s="678"/>
      <c r="OXB373" s="678"/>
      <c r="OXC373" s="678"/>
      <c r="OXD373" s="678"/>
      <c r="OXE373" s="678"/>
      <c r="OXF373" s="678"/>
      <c r="OXG373" s="678"/>
      <c r="OXH373" s="678"/>
      <c r="OXI373" s="678"/>
      <c r="OXJ373" s="678"/>
      <c r="OXK373" s="678"/>
      <c r="OXL373" s="678"/>
      <c r="OXM373" s="678"/>
      <c r="OXN373" s="678"/>
      <c r="OXO373" s="678"/>
      <c r="OXP373" s="678"/>
      <c r="OXQ373" s="678"/>
      <c r="OXR373" s="678"/>
      <c r="OXS373" s="678"/>
      <c r="OXT373" s="678"/>
      <c r="OXU373" s="678"/>
      <c r="OXV373" s="678"/>
      <c r="OXW373" s="678"/>
      <c r="OXX373" s="678"/>
      <c r="OXY373" s="678"/>
      <c r="OXZ373" s="678"/>
      <c r="OYA373" s="678"/>
      <c r="OYB373" s="678"/>
      <c r="OYC373" s="678"/>
      <c r="OYD373" s="678"/>
      <c r="OYE373" s="678"/>
      <c r="OYF373" s="678"/>
      <c r="OYG373" s="678"/>
      <c r="OYH373" s="678"/>
      <c r="OYI373" s="678"/>
      <c r="OYJ373" s="678"/>
      <c r="OYK373" s="678"/>
      <c r="OYL373" s="678"/>
      <c r="OYM373" s="678"/>
      <c r="OYN373" s="678"/>
      <c r="OYO373" s="678"/>
      <c r="OYP373" s="678"/>
      <c r="OYQ373" s="678"/>
      <c r="OYR373" s="678"/>
      <c r="OYS373" s="678"/>
      <c r="OYT373" s="678"/>
      <c r="OYU373" s="678"/>
      <c r="OYV373" s="678"/>
      <c r="OYW373" s="678"/>
      <c r="OYX373" s="678"/>
      <c r="OYY373" s="678"/>
      <c r="OYZ373" s="678"/>
      <c r="OZA373" s="678"/>
      <c r="OZB373" s="678"/>
      <c r="OZC373" s="678"/>
      <c r="OZD373" s="678"/>
      <c r="OZE373" s="678"/>
      <c r="OZF373" s="678"/>
      <c r="OZG373" s="678"/>
      <c r="OZH373" s="678"/>
      <c r="OZI373" s="678"/>
      <c r="OZJ373" s="678"/>
      <c r="OZK373" s="678"/>
      <c r="OZL373" s="678"/>
      <c r="OZM373" s="678"/>
      <c r="OZN373" s="678"/>
      <c r="OZO373" s="678"/>
      <c r="OZP373" s="678"/>
      <c r="OZQ373" s="678"/>
      <c r="OZR373" s="678"/>
      <c r="OZS373" s="678"/>
      <c r="OZT373" s="678"/>
      <c r="OZU373" s="678"/>
      <c r="OZV373" s="678"/>
      <c r="OZW373" s="678"/>
      <c r="OZX373" s="678"/>
      <c r="OZY373" s="678"/>
      <c r="OZZ373" s="678"/>
      <c r="PAA373" s="678"/>
      <c r="PAB373" s="678"/>
      <c r="PAC373" s="678"/>
      <c r="PAD373" s="678"/>
      <c r="PAE373" s="678"/>
      <c r="PAF373" s="678"/>
      <c r="PAG373" s="678"/>
      <c r="PAH373" s="678"/>
      <c r="PAI373" s="678"/>
      <c r="PAJ373" s="678"/>
      <c r="PAK373" s="678"/>
      <c r="PAL373" s="678"/>
      <c r="PAM373" s="678"/>
      <c r="PAN373" s="678"/>
      <c r="PAO373" s="678"/>
      <c r="PAP373" s="678"/>
      <c r="PAQ373" s="678"/>
      <c r="PAR373" s="678"/>
      <c r="PAS373" s="678"/>
      <c r="PAT373" s="678"/>
      <c r="PAU373" s="678"/>
      <c r="PAV373" s="678"/>
      <c r="PAW373" s="678"/>
      <c r="PAX373" s="678"/>
      <c r="PAY373" s="678"/>
      <c r="PAZ373" s="678"/>
      <c r="PBA373" s="678"/>
      <c r="PBB373" s="678"/>
      <c r="PBC373" s="678"/>
      <c r="PBD373" s="678"/>
      <c r="PBE373" s="678"/>
      <c r="PBF373" s="678"/>
      <c r="PBG373" s="678"/>
      <c r="PBH373" s="678"/>
      <c r="PBI373" s="678"/>
      <c r="PBJ373" s="678"/>
      <c r="PBK373" s="678"/>
      <c r="PBL373" s="678"/>
      <c r="PBM373" s="678"/>
      <c r="PBN373" s="678"/>
      <c r="PBO373" s="678"/>
      <c r="PBP373" s="678"/>
      <c r="PBQ373" s="678"/>
      <c r="PBR373" s="678"/>
      <c r="PBS373" s="678"/>
      <c r="PBT373" s="678"/>
      <c r="PBU373" s="678"/>
      <c r="PBV373" s="678"/>
      <c r="PBW373" s="678"/>
      <c r="PBX373" s="678"/>
      <c r="PBY373" s="678"/>
      <c r="PBZ373" s="678"/>
      <c r="PCA373" s="678"/>
      <c r="PCB373" s="678"/>
      <c r="PCC373" s="678"/>
      <c r="PCD373" s="678"/>
      <c r="PCE373" s="678"/>
      <c r="PCF373" s="678"/>
      <c r="PCG373" s="678"/>
      <c r="PCH373" s="678"/>
      <c r="PCI373" s="678"/>
      <c r="PCJ373" s="678"/>
      <c r="PCK373" s="678"/>
      <c r="PCL373" s="678"/>
      <c r="PCM373" s="678"/>
      <c r="PCN373" s="678"/>
      <c r="PCO373" s="678"/>
      <c r="PCP373" s="678"/>
      <c r="PCQ373" s="678"/>
      <c r="PCR373" s="678"/>
      <c r="PCS373" s="678"/>
      <c r="PCT373" s="678"/>
      <c r="PCU373" s="678"/>
      <c r="PCV373" s="678"/>
      <c r="PCW373" s="678"/>
      <c r="PCX373" s="678"/>
      <c r="PCY373" s="678"/>
      <c r="PCZ373" s="678"/>
      <c r="PDA373" s="678"/>
      <c r="PDB373" s="678"/>
      <c r="PDC373" s="678"/>
      <c r="PDD373" s="678"/>
      <c r="PDE373" s="678"/>
      <c r="PDF373" s="678"/>
      <c r="PDG373" s="678"/>
      <c r="PDH373" s="678"/>
      <c r="PDI373" s="678"/>
      <c r="PDJ373" s="678"/>
      <c r="PDK373" s="678"/>
      <c r="PDL373" s="678"/>
      <c r="PDM373" s="678"/>
      <c r="PDN373" s="678"/>
      <c r="PDO373" s="678"/>
      <c r="PDP373" s="678"/>
      <c r="PDQ373" s="678"/>
      <c r="PDR373" s="678"/>
      <c r="PDS373" s="678"/>
      <c r="PDT373" s="678"/>
      <c r="PDU373" s="678"/>
      <c r="PDV373" s="678"/>
      <c r="PDW373" s="678"/>
      <c r="PDX373" s="678"/>
      <c r="PDY373" s="678"/>
      <c r="PDZ373" s="678"/>
      <c r="PEA373" s="678"/>
      <c r="PEB373" s="678"/>
      <c r="PEC373" s="678"/>
      <c r="PED373" s="678"/>
      <c r="PEE373" s="678"/>
      <c r="PEF373" s="678"/>
      <c r="PEG373" s="678"/>
      <c r="PEH373" s="678"/>
      <c r="PEI373" s="678"/>
      <c r="PEJ373" s="678"/>
      <c r="PEK373" s="678"/>
      <c r="PEL373" s="678"/>
      <c r="PEM373" s="678"/>
      <c r="PEN373" s="678"/>
      <c r="PEO373" s="678"/>
      <c r="PEP373" s="678"/>
      <c r="PEQ373" s="678"/>
      <c r="PER373" s="678"/>
      <c r="PES373" s="678"/>
      <c r="PET373" s="678"/>
      <c r="PEU373" s="678"/>
      <c r="PEV373" s="678"/>
      <c r="PEW373" s="678"/>
      <c r="PEX373" s="678"/>
      <c r="PEY373" s="678"/>
      <c r="PEZ373" s="678"/>
      <c r="PFA373" s="678"/>
      <c r="PFB373" s="678"/>
      <c r="PFC373" s="678"/>
      <c r="PFD373" s="678"/>
      <c r="PFE373" s="678"/>
      <c r="PFF373" s="678"/>
      <c r="PFG373" s="678"/>
      <c r="PFH373" s="678"/>
      <c r="PFI373" s="678"/>
      <c r="PFJ373" s="678"/>
      <c r="PFK373" s="678"/>
      <c r="PFL373" s="678"/>
      <c r="PFM373" s="678"/>
      <c r="PFN373" s="678"/>
      <c r="PFO373" s="678"/>
      <c r="PFP373" s="678"/>
      <c r="PFQ373" s="678"/>
      <c r="PFR373" s="678"/>
      <c r="PFS373" s="678"/>
      <c r="PFT373" s="678"/>
      <c r="PFU373" s="678"/>
      <c r="PFV373" s="678"/>
      <c r="PFW373" s="678"/>
      <c r="PFX373" s="678"/>
      <c r="PFY373" s="678"/>
      <c r="PFZ373" s="678"/>
      <c r="PGA373" s="678"/>
      <c r="PGB373" s="678"/>
      <c r="PGC373" s="678"/>
      <c r="PGD373" s="678"/>
      <c r="PGE373" s="678"/>
      <c r="PGF373" s="678"/>
      <c r="PGG373" s="678"/>
      <c r="PGH373" s="678"/>
      <c r="PGI373" s="678"/>
      <c r="PGJ373" s="678"/>
      <c r="PGK373" s="678"/>
      <c r="PGL373" s="678"/>
      <c r="PGM373" s="678"/>
      <c r="PGN373" s="678"/>
      <c r="PGO373" s="678"/>
      <c r="PGP373" s="678"/>
      <c r="PGQ373" s="678"/>
      <c r="PGR373" s="678"/>
      <c r="PGS373" s="678"/>
      <c r="PGT373" s="678"/>
      <c r="PGU373" s="678"/>
      <c r="PGV373" s="678"/>
      <c r="PGW373" s="678"/>
      <c r="PGX373" s="678"/>
      <c r="PGY373" s="678"/>
      <c r="PGZ373" s="678"/>
      <c r="PHA373" s="678"/>
      <c r="PHB373" s="678"/>
      <c r="PHC373" s="678"/>
      <c r="PHD373" s="678"/>
      <c r="PHE373" s="678"/>
      <c r="PHF373" s="678"/>
      <c r="PHG373" s="678"/>
      <c r="PHH373" s="678"/>
      <c r="PHI373" s="678"/>
      <c r="PHJ373" s="678"/>
      <c r="PHK373" s="678"/>
      <c r="PHL373" s="678"/>
      <c r="PHM373" s="678"/>
      <c r="PHN373" s="678"/>
      <c r="PHO373" s="678"/>
      <c r="PHP373" s="678"/>
      <c r="PHQ373" s="678"/>
      <c r="PHR373" s="678"/>
      <c r="PHS373" s="678"/>
      <c r="PHT373" s="678"/>
      <c r="PHU373" s="678"/>
      <c r="PHV373" s="678"/>
      <c r="PHW373" s="678"/>
      <c r="PHX373" s="678"/>
      <c r="PHY373" s="678"/>
      <c r="PHZ373" s="678"/>
      <c r="PIA373" s="678"/>
      <c r="PIB373" s="678"/>
      <c r="PIC373" s="678"/>
      <c r="PID373" s="678"/>
      <c r="PIE373" s="678"/>
      <c r="PIF373" s="678"/>
      <c r="PIG373" s="678"/>
      <c r="PIH373" s="678"/>
      <c r="PII373" s="678"/>
      <c r="PIJ373" s="678"/>
      <c r="PIK373" s="678"/>
      <c r="PIL373" s="678"/>
      <c r="PIM373" s="678"/>
      <c r="PIN373" s="678"/>
      <c r="PIO373" s="678"/>
      <c r="PIP373" s="678"/>
      <c r="PIQ373" s="678"/>
      <c r="PIR373" s="678"/>
      <c r="PIS373" s="678"/>
      <c r="PIT373" s="678"/>
      <c r="PIU373" s="678"/>
      <c r="PIV373" s="678"/>
      <c r="PIW373" s="678"/>
      <c r="PIX373" s="678"/>
      <c r="PIY373" s="678"/>
      <c r="PIZ373" s="678"/>
      <c r="PJA373" s="678"/>
      <c r="PJB373" s="678"/>
      <c r="PJC373" s="678"/>
      <c r="PJD373" s="678"/>
      <c r="PJE373" s="678"/>
      <c r="PJF373" s="678"/>
      <c r="PJG373" s="678"/>
      <c r="PJH373" s="678"/>
      <c r="PJI373" s="678"/>
      <c r="PJJ373" s="678"/>
      <c r="PJK373" s="678"/>
      <c r="PJL373" s="678"/>
      <c r="PJM373" s="678"/>
      <c r="PJN373" s="678"/>
      <c r="PJO373" s="678"/>
      <c r="PJP373" s="678"/>
      <c r="PJQ373" s="678"/>
      <c r="PJR373" s="678"/>
      <c r="PJS373" s="678"/>
      <c r="PJT373" s="678"/>
      <c r="PJU373" s="678"/>
      <c r="PJV373" s="678"/>
      <c r="PJW373" s="678"/>
      <c r="PJX373" s="678"/>
      <c r="PJY373" s="678"/>
      <c r="PJZ373" s="678"/>
      <c r="PKA373" s="678"/>
      <c r="PKB373" s="678"/>
      <c r="PKC373" s="678"/>
      <c r="PKD373" s="678"/>
      <c r="PKE373" s="678"/>
      <c r="PKF373" s="678"/>
      <c r="PKG373" s="678"/>
      <c r="PKH373" s="678"/>
      <c r="PKI373" s="678"/>
      <c r="PKJ373" s="678"/>
      <c r="PKK373" s="678"/>
      <c r="PKL373" s="678"/>
      <c r="PKM373" s="678"/>
      <c r="PKN373" s="678"/>
      <c r="PKO373" s="678"/>
      <c r="PKP373" s="678"/>
      <c r="PKQ373" s="678"/>
      <c r="PKR373" s="678"/>
      <c r="PKS373" s="678"/>
      <c r="PKT373" s="678"/>
      <c r="PKU373" s="678"/>
      <c r="PKV373" s="678"/>
      <c r="PKW373" s="678"/>
      <c r="PKX373" s="678"/>
      <c r="PKY373" s="678"/>
      <c r="PKZ373" s="678"/>
      <c r="PLA373" s="678"/>
      <c r="PLB373" s="678"/>
      <c r="PLC373" s="678"/>
      <c r="PLD373" s="678"/>
      <c r="PLE373" s="678"/>
      <c r="PLF373" s="678"/>
      <c r="PLG373" s="678"/>
      <c r="PLH373" s="678"/>
      <c r="PLI373" s="678"/>
      <c r="PLJ373" s="678"/>
      <c r="PLK373" s="678"/>
      <c r="PLL373" s="678"/>
      <c r="PLM373" s="678"/>
      <c r="PLN373" s="678"/>
      <c r="PLO373" s="678"/>
      <c r="PLP373" s="678"/>
      <c r="PLQ373" s="678"/>
      <c r="PLR373" s="678"/>
      <c r="PLS373" s="678"/>
      <c r="PLT373" s="678"/>
      <c r="PLU373" s="678"/>
      <c r="PLV373" s="678"/>
      <c r="PLW373" s="678"/>
      <c r="PLX373" s="678"/>
      <c r="PLY373" s="678"/>
      <c r="PLZ373" s="678"/>
      <c r="PMA373" s="678"/>
      <c r="PMB373" s="678"/>
      <c r="PMC373" s="678"/>
      <c r="PMD373" s="678"/>
      <c r="PME373" s="678"/>
      <c r="PMF373" s="678"/>
      <c r="PMG373" s="678"/>
      <c r="PMH373" s="678"/>
      <c r="PMI373" s="678"/>
      <c r="PMJ373" s="678"/>
      <c r="PMK373" s="678"/>
      <c r="PML373" s="678"/>
      <c r="PMM373" s="678"/>
      <c r="PMN373" s="678"/>
      <c r="PMO373" s="678"/>
      <c r="PMP373" s="678"/>
      <c r="PMQ373" s="678"/>
      <c r="PMR373" s="678"/>
      <c r="PMS373" s="678"/>
      <c r="PMT373" s="678"/>
      <c r="PMU373" s="678"/>
      <c r="PMV373" s="678"/>
      <c r="PMW373" s="678"/>
      <c r="PMX373" s="678"/>
      <c r="PMY373" s="678"/>
      <c r="PMZ373" s="678"/>
      <c r="PNA373" s="678"/>
      <c r="PNB373" s="678"/>
      <c r="PNC373" s="678"/>
      <c r="PND373" s="678"/>
      <c r="PNE373" s="678"/>
      <c r="PNF373" s="678"/>
      <c r="PNG373" s="678"/>
      <c r="PNH373" s="678"/>
      <c r="PNI373" s="678"/>
      <c r="PNJ373" s="678"/>
      <c r="PNK373" s="678"/>
      <c r="PNL373" s="678"/>
      <c r="PNM373" s="678"/>
      <c r="PNN373" s="678"/>
      <c r="PNO373" s="678"/>
      <c r="PNP373" s="678"/>
      <c r="PNQ373" s="678"/>
      <c r="PNR373" s="678"/>
      <c r="PNS373" s="678"/>
      <c r="PNT373" s="678"/>
      <c r="PNU373" s="678"/>
      <c r="PNV373" s="678"/>
      <c r="PNW373" s="678"/>
      <c r="PNX373" s="678"/>
      <c r="PNY373" s="678"/>
      <c r="PNZ373" s="678"/>
      <c r="POA373" s="678"/>
      <c r="POB373" s="678"/>
      <c r="POC373" s="678"/>
      <c r="POD373" s="678"/>
      <c r="POE373" s="678"/>
      <c r="POF373" s="678"/>
      <c r="POG373" s="678"/>
      <c r="POH373" s="678"/>
      <c r="POI373" s="678"/>
      <c r="POJ373" s="678"/>
      <c r="POK373" s="678"/>
      <c r="POL373" s="678"/>
      <c r="POM373" s="678"/>
      <c r="PON373" s="678"/>
      <c r="POO373" s="678"/>
      <c r="POP373" s="678"/>
      <c r="POQ373" s="678"/>
      <c r="POR373" s="678"/>
      <c r="POS373" s="678"/>
      <c r="POT373" s="678"/>
      <c r="POU373" s="678"/>
      <c r="POV373" s="678"/>
      <c r="POW373" s="678"/>
      <c r="POX373" s="678"/>
      <c r="POY373" s="678"/>
      <c r="POZ373" s="678"/>
      <c r="PPA373" s="678"/>
      <c r="PPB373" s="678"/>
      <c r="PPC373" s="678"/>
      <c r="PPD373" s="678"/>
      <c r="PPE373" s="678"/>
      <c r="PPF373" s="678"/>
      <c r="PPG373" s="678"/>
      <c r="PPH373" s="678"/>
      <c r="PPI373" s="678"/>
      <c r="PPJ373" s="678"/>
      <c r="PPK373" s="678"/>
      <c r="PPL373" s="678"/>
      <c r="PPM373" s="678"/>
      <c r="PPN373" s="678"/>
      <c r="PPO373" s="678"/>
      <c r="PPP373" s="678"/>
      <c r="PPQ373" s="678"/>
      <c r="PPR373" s="678"/>
      <c r="PPS373" s="678"/>
      <c r="PPT373" s="678"/>
      <c r="PPU373" s="678"/>
      <c r="PPV373" s="678"/>
      <c r="PPW373" s="678"/>
      <c r="PPX373" s="678"/>
      <c r="PPY373" s="678"/>
      <c r="PPZ373" s="678"/>
      <c r="PQA373" s="678"/>
      <c r="PQB373" s="678"/>
      <c r="PQC373" s="678"/>
      <c r="PQD373" s="678"/>
      <c r="PQE373" s="678"/>
      <c r="PQF373" s="678"/>
      <c r="PQG373" s="678"/>
      <c r="PQH373" s="678"/>
      <c r="PQI373" s="678"/>
      <c r="PQJ373" s="678"/>
      <c r="PQK373" s="678"/>
      <c r="PQL373" s="678"/>
      <c r="PQM373" s="678"/>
      <c r="PQN373" s="678"/>
      <c r="PQO373" s="678"/>
      <c r="PQP373" s="678"/>
      <c r="PQQ373" s="678"/>
      <c r="PQR373" s="678"/>
      <c r="PQS373" s="678"/>
      <c r="PQT373" s="678"/>
      <c r="PQU373" s="678"/>
      <c r="PQV373" s="678"/>
      <c r="PQW373" s="678"/>
      <c r="PQX373" s="678"/>
      <c r="PQY373" s="678"/>
      <c r="PQZ373" s="678"/>
      <c r="PRA373" s="678"/>
      <c r="PRB373" s="678"/>
      <c r="PRC373" s="678"/>
      <c r="PRD373" s="678"/>
      <c r="PRE373" s="678"/>
      <c r="PRF373" s="678"/>
      <c r="PRG373" s="678"/>
      <c r="PRH373" s="678"/>
      <c r="PRI373" s="678"/>
      <c r="PRJ373" s="678"/>
      <c r="PRK373" s="678"/>
      <c r="PRL373" s="678"/>
      <c r="PRM373" s="678"/>
      <c r="PRN373" s="678"/>
      <c r="PRO373" s="678"/>
      <c r="PRP373" s="678"/>
      <c r="PRQ373" s="678"/>
      <c r="PRR373" s="678"/>
      <c r="PRS373" s="678"/>
      <c r="PRT373" s="678"/>
      <c r="PRU373" s="678"/>
      <c r="PRV373" s="678"/>
      <c r="PRW373" s="678"/>
      <c r="PRX373" s="678"/>
      <c r="PRY373" s="678"/>
      <c r="PRZ373" s="678"/>
      <c r="PSA373" s="678"/>
      <c r="PSB373" s="678"/>
      <c r="PSC373" s="678"/>
      <c r="PSD373" s="678"/>
      <c r="PSE373" s="678"/>
      <c r="PSF373" s="678"/>
      <c r="PSG373" s="678"/>
      <c r="PSH373" s="678"/>
      <c r="PSI373" s="678"/>
      <c r="PSJ373" s="678"/>
      <c r="PSK373" s="678"/>
      <c r="PSL373" s="678"/>
      <c r="PSM373" s="678"/>
      <c r="PSN373" s="678"/>
      <c r="PSO373" s="678"/>
      <c r="PSP373" s="678"/>
      <c r="PSQ373" s="678"/>
      <c r="PSR373" s="678"/>
      <c r="PSS373" s="678"/>
      <c r="PST373" s="678"/>
      <c r="PSU373" s="678"/>
      <c r="PSV373" s="678"/>
      <c r="PSW373" s="678"/>
      <c r="PSX373" s="678"/>
      <c r="PSY373" s="678"/>
      <c r="PSZ373" s="678"/>
      <c r="PTA373" s="678"/>
      <c r="PTB373" s="678"/>
      <c r="PTC373" s="678"/>
      <c r="PTD373" s="678"/>
      <c r="PTE373" s="678"/>
      <c r="PTF373" s="678"/>
      <c r="PTG373" s="678"/>
      <c r="PTH373" s="678"/>
      <c r="PTI373" s="678"/>
      <c r="PTJ373" s="678"/>
      <c r="PTK373" s="678"/>
      <c r="PTL373" s="678"/>
      <c r="PTM373" s="678"/>
      <c r="PTN373" s="678"/>
      <c r="PTO373" s="678"/>
      <c r="PTP373" s="678"/>
      <c r="PTQ373" s="678"/>
      <c r="PTR373" s="678"/>
      <c r="PTS373" s="678"/>
      <c r="PTT373" s="678"/>
      <c r="PTU373" s="678"/>
      <c r="PTV373" s="678"/>
      <c r="PTW373" s="678"/>
      <c r="PTX373" s="678"/>
      <c r="PTY373" s="678"/>
      <c r="PTZ373" s="678"/>
      <c r="PUA373" s="678"/>
      <c r="PUB373" s="678"/>
      <c r="PUC373" s="678"/>
      <c r="PUD373" s="678"/>
      <c r="PUE373" s="678"/>
      <c r="PUF373" s="678"/>
      <c r="PUG373" s="678"/>
      <c r="PUH373" s="678"/>
      <c r="PUI373" s="678"/>
      <c r="PUJ373" s="678"/>
      <c r="PUK373" s="678"/>
      <c r="PUL373" s="678"/>
      <c r="PUM373" s="678"/>
      <c r="PUN373" s="678"/>
      <c r="PUO373" s="678"/>
      <c r="PUP373" s="678"/>
      <c r="PUQ373" s="678"/>
      <c r="PUR373" s="678"/>
      <c r="PUS373" s="678"/>
      <c r="PUT373" s="678"/>
      <c r="PUU373" s="678"/>
      <c r="PUV373" s="678"/>
      <c r="PUW373" s="678"/>
      <c r="PUX373" s="678"/>
      <c r="PUY373" s="678"/>
      <c r="PUZ373" s="678"/>
      <c r="PVA373" s="678"/>
      <c r="PVB373" s="678"/>
      <c r="PVC373" s="678"/>
      <c r="PVD373" s="678"/>
      <c r="PVE373" s="678"/>
      <c r="PVF373" s="678"/>
      <c r="PVG373" s="678"/>
      <c r="PVH373" s="678"/>
      <c r="PVI373" s="678"/>
      <c r="PVJ373" s="678"/>
      <c r="PVK373" s="678"/>
      <c r="PVL373" s="678"/>
      <c r="PVM373" s="678"/>
      <c r="PVN373" s="678"/>
      <c r="PVO373" s="678"/>
      <c r="PVP373" s="678"/>
      <c r="PVQ373" s="678"/>
      <c r="PVR373" s="678"/>
      <c r="PVS373" s="678"/>
      <c r="PVT373" s="678"/>
      <c r="PVU373" s="678"/>
      <c r="PVV373" s="678"/>
      <c r="PVW373" s="678"/>
      <c r="PVX373" s="678"/>
      <c r="PVY373" s="678"/>
      <c r="PVZ373" s="678"/>
      <c r="PWA373" s="678"/>
      <c r="PWB373" s="678"/>
      <c r="PWC373" s="678"/>
      <c r="PWD373" s="678"/>
      <c r="PWE373" s="678"/>
      <c r="PWF373" s="678"/>
      <c r="PWG373" s="678"/>
      <c r="PWH373" s="678"/>
      <c r="PWI373" s="678"/>
      <c r="PWJ373" s="678"/>
      <c r="PWK373" s="678"/>
      <c r="PWL373" s="678"/>
      <c r="PWM373" s="678"/>
      <c r="PWN373" s="678"/>
      <c r="PWO373" s="678"/>
      <c r="PWP373" s="678"/>
      <c r="PWQ373" s="678"/>
      <c r="PWR373" s="678"/>
      <c r="PWS373" s="678"/>
      <c r="PWT373" s="678"/>
      <c r="PWU373" s="678"/>
      <c r="PWV373" s="678"/>
      <c r="PWW373" s="678"/>
      <c r="PWX373" s="678"/>
      <c r="PWY373" s="678"/>
      <c r="PWZ373" s="678"/>
      <c r="PXA373" s="678"/>
      <c r="PXB373" s="678"/>
      <c r="PXC373" s="678"/>
      <c r="PXD373" s="678"/>
      <c r="PXE373" s="678"/>
      <c r="PXF373" s="678"/>
      <c r="PXG373" s="678"/>
      <c r="PXH373" s="678"/>
      <c r="PXI373" s="678"/>
      <c r="PXJ373" s="678"/>
      <c r="PXK373" s="678"/>
      <c r="PXL373" s="678"/>
      <c r="PXM373" s="678"/>
      <c r="PXN373" s="678"/>
      <c r="PXO373" s="678"/>
      <c r="PXP373" s="678"/>
      <c r="PXQ373" s="678"/>
      <c r="PXR373" s="678"/>
      <c r="PXS373" s="678"/>
      <c r="PXT373" s="678"/>
      <c r="PXU373" s="678"/>
      <c r="PXV373" s="678"/>
      <c r="PXW373" s="678"/>
      <c r="PXX373" s="678"/>
      <c r="PXY373" s="678"/>
      <c r="PXZ373" s="678"/>
      <c r="PYA373" s="678"/>
      <c r="PYB373" s="678"/>
      <c r="PYC373" s="678"/>
      <c r="PYD373" s="678"/>
      <c r="PYE373" s="678"/>
      <c r="PYF373" s="678"/>
      <c r="PYG373" s="678"/>
      <c r="PYH373" s="678"/>
      <c r="PYI373" s="678"/>
      <c r="PYJ373" s="678"/>
      <c r="PYK373" s="678"/>
      <c r="PYL373" s="678"/>
      <c r="PYM373" s="678"/>
      <c r="PYN373" s="678"/>
      <c r="PYO373" s="678"/>
      <c r="PYP373" s="678"/>
      <c r="PYQ373" s="678"/>
      <c r="PYR373" s="678"/>
      <c r="PYS373" s="678"/>
      <c r="PYT373" s="678"/>
      <c r="PYU373" s="678"/>
      <c r="PYV373" s="678"/>
      <c r="PYW373" s="678"/>
      <c r="PYX373" s="678"/>
      <c r="PYY373" s="678"/>
      <c r="PYZ373" s="678"/>
      <c r="PZA373" s="678"/>
      <c r="PZB373" s="678"/>
      <c r="PZC373" s="678"/>
      <c r="PZD373" s="678"/>
      <c r="PZE373" s="678"/>
      <c r="PZF373" s="678"/>
      <c r="PZG373" s="678"/>
      <c r="PZH373" s="678"/>
      <c r="PZI373" s="678"/>
      <c r="PZJ373" s="678"/>
      <c r="PZK373" s="678"/>
      <c r="PZL373" s="678"/>
      <c r="PZM373" s="678"/>
      <c r="PZN373" s="678"/>
      <c r="PZO373" s="678"/>
      <c r="PZP373" s="678"/>
      <c r="PZQ373" s="678"/>
      <c r="PZR373" s="678"/>
      <c r="PZS373" s="678"/>
      <c r="PZT373" s="678"/>
      <c r="PZU373" s="678"/>
      <c r="PZV373" s="678"/>
      <c r="PZW373" s="678"/>
      <c r="PZX373" s="678"/>
      <c r="PZY373" s="678"/>
      <c r="PZZ373" s="678"/>
      <c r="QAA373" s="678"/>
      <c r="QAB373" s="678"/>
      <c r="QAC373" s="678"/>
      <c r="QAD373" s="678"/>
      <c r="QAE373" s="678"/>
      <c r="QAF373" s="678"/>
      <c r="QAG373" s="678"/>
      <c r="QAH373" s="678"/>
      <c r="QAI373" s="678"/>
      <c r="QAJ373" s="678"/>
      <c r="QAK373" s="678"/>
      <c r="QAL373" s="678"/>
      <c r="QAM373" s="678"/>
      <c r="QAN373" s="678"/>
      <c r="QAO373" s="678"/>
      <c r="QAP373" s="678"/>
      <c r="QAQ373" s="678"/>
      <c r="QAR373" s="678"/>
      <c r="QAS373" s="678"/>
      <c r="QAT373" s="678"/>
      <c r="QAU373" s="678"/>
      <c r="QAV373" s="678"/>
      <c r="QAW373" s="678"/>
      <c r="QAX373" s="678"/>
      <c r="QAY373" s="678"/>
      <c r="QAZ373" s="678"/>
      <c r="QBA373" s="678"/>
      <c r="QBB373" s="678"/>
      <c r="QBC373" s="678"/>
      <c r="QBD373" s="678"/>
      <c r="QBE373" s="678"/>
      <c r="QBF373" s="678"/>
      <c r="QBG373" s="678"/>
      <c r="QBH373" s="678"/>
      <c r="QBI373" s="678"/>
      <c r="QBJ373" s="678"/>
      <c r="QBK373" s="678"/>
      <c r="QBL373" s="678"/>
      <c r="QBM373" s="678"/>
      <c r="QBN373" s="678"/>
      <c r="QBO373" s="678"/>
      <c r="QBP373" s="678"/>
      <c r="QBQ373" s="678"/>
      <c r="QBR373" s="678"/>
      <c r="QBS373" s="678"/>
      <c r="QBT373" s="678"/>
      <c r="QBU373" s="678"/>
      <c r="QBV373" s="678"/>
      <c r="QBW373" s="678"/>
      <c r="QBX373" s="678"/>
      <c r="QBY373" s="678"/>
      <c r="QBZ373" s="678"/>
      <c r="QCA373" s="678"/>
      <c r="QCB373" s="678"/>
      <c r="QCC373" s="678"/>
      <c r="QCD373" s="678"/>
      <c r="QCE373" s="678"/>
      <c r="QCF373" s="678"/>
      <c r="QCG373" s="678"/>
      <c r="QCH373" s="678"/>
      <c r="QCI373" s="678"/>
      <c r="QCJ373" s="678"/>
      <c r="QCK373" s="678"/>
      <c r="QCL373" s="678"/>
      <c r="QCM373" s="678"/>
      <c r="QCN373" s="678"/>
      <c r="QCO373" s="678"/>
      <c r="QCP373" s="678"/>
      <c r="QCQ373" s="678"/>
      <c r="QCR373" s="678"/>
      <c r="QCS373" s="678"/>
      <c r="QCT373" s="678"/>
      <c r="QCU373" s="678"/>
      <c r="QCV373" s="678"/>
      <c r="QCW373" s="678"/>
      <c r="QCX373" s="678"/>
      <c r="QCY373" s="678"/>
      <c r="QCZ373" s="678"/>
      <c r="QDA373" s="678"/>
      <c r="QDB373" s="678"/>
      <c r="QDC373" s="678"/>
      <c r="QDD373" s="678"/>
      <c r="QDE373" s="678"/>
      <c r="QDF373" s="678"/>
      <c r="QDG373" s="678"/>
      <c r="QDH373" s="678"/>
      <c r="QDI373" s="678"/>
      <c r="QDJ373" s="678"/>
      <c r="QDK373" s="678"/>
      <c r="QDL373" s="678"/>
      <c r="QDM373" s="678"/>
      <c r="QDN373" s="678"/>
      <c r="QDO373" s="678"/>
      <c r="QDP373" s="678"/>
      <c r="QDQ373" s="678"/>
      <c r="QDR373" s="678"/>
      <c r="QDS373" s="678"/>
      <c r="QDT373" s="678"/>
      <c r="QDU373" s="678"/>
      <c r="QDV373" s="678"/>
      <c r="QDW373" s="678"/>
      <c r="QDX373" s="678"/>
      <c r="QDY373" s="678"/>
      <c r="QDZ373" s="678"/>
      <c r="QEA373" s="678"/>
      <c r="QEB373" s="678"/>
      <c r="QEC373" s="678"/>
      <c r="QED373" s="678"/>
      <c r="QEE373" s="678"/>
      <c r="QEF373" s="678"/>
      <c r="QEG373" s="678"/>
      <c r="QEH373" s="678"/>
      <c r="QEI373" s="678"/>
      <c r="QEJ373" s="678"/>
      <c r="QEK373" s="678"/>
      <c r="QEL373" s="678"/>
      <c r="QEM373" s="678"/>
      <c r="QEN373" s="678"/>
      <c r="QEO373" s="678"/>
      <c r="QEP373" s="678"/>
      <c r="QEQ373" s="678"/>
      <c r="QER373" s="678"/>
      <c r="QES373" s="678"/>
      <c r="QET373" s="678"/>
      <c r="QEU373" s="678"/>
      <c r="QEV373" s="678"/>
      <c r="QEW373" s="678"/>
      <c r="QEX373" s="678"/>
      <c r="QEY373" s="678"/>
      <c r="QEZ373" s="678"/>
      <c r="QFA373" s="678"/>
      <c r="QFB373" s="678"/>
      <c r="QFC373" s="678"/>
      <c r="QFD373" s="678"/>
      <c r="QFE373" s="678"/>
      <c r="QFF373" s="678"/>
      <c r="QFG373" s="678"/>
      <c r="QFH373" s="678"/>
      <c r="QFI373" s="678"/>
      <c r="QFJ373" s="678"/>
      <c r="QFK373" s="678"/>
      <c r="QFL373" s="678"/>
      <c r="QFM373" s="678"/>
      <c r="QFN373" s="678"/>
      <c r="QFO373" s="678"/>
      <c r="QFP373" s="678"/>
      <c r="QFQ373" s="678"/>
      <c r="QFR373" s="678"/>
      <c r="QFS373" s="678"/>
      <c r="QFT373" s="678"/>
      <c r="QFU373" s="678"/>
      <c r="QFV373" s="678"/>
      <c r="QFW373" s="678"/>
      <c r="QFX373" s="678"/>
      <c r="QFY373" s="678"/>
      <c r="QFZ373" s="678"/>
      <c r="QGA373" s="678"/>
      <c r="QGB373" s="678"/>
      <c r="QGC373" s="678"/>
      <c r="QGD373" s="678"/>
      <c r="QGE373" s="678"/>
      <c r="QGF373" s="678"/>
      <c r="QGG373" s="678"/>
      <c r="QGH373" s="678"/>
      <c r="QGI373" s="678"/>
      <c r="QGJ373" s="678"/>
      <c r="QGK373" s="678"/>
      <c r="QGL373" s="678"/>
      <c r="QGM373" s="678"/>
      <c r="QGN373" s="678"/>
      <c r="QGO373" s="678"/>
      <c r="QGP373" s="678"/>
      <c r="QGQ373" s="678"/>
      <c r="QGR373" s="678"/>
      <c r="QGS373" s="678"/>
      <c r="QGT373" s="678"/>
      <c r="QGU373" s="678"/>
      <c r="QGV373" s="678"/>
      <c r="QGW373" s="678"/>
      <c r="QGX373" s="678"/>
      <c r="QGY373" s="678"/>
      <c r="QGZ373" s="678"/>
      <c r="QHA373" s="678"/>
      <c r="QHB373" s="678"/>
      <c r="QHC373" s="678"/>
      <c r="QHD373" s="678"/>
      <c r="QHE373" s="678"/>
      <c r="QHF373" s="678"/>
      <c r="QHG373" s="678"/>
      <c r="QHH373" s="678"/>
      <c r="QHI373" s="678"/>
      <c r="QHJ373" s="678"/>
      <c r="QHK373" s="678"/>
      <c r="QHL373" s="678"/>
      <c r="QHM373" s="678"/>
      <c r="QHN373" s="678"/>
      <c r="QHO373" s="678"/>
      <c r="QHP373" s="678"/>
      <c r="QHQ373" s="678"/>
      <c r="QHR373" s="678"/>
      <c r="QHS373" s="678"/>
      <c r="QHT373" s="678"/>
      <c r="QHU373" s="678"/>
      <c r="QHV373" s="678"/>
      <c r="QHW373" s="678"/>
      <c r="QHX373" s="678"/>
      <c r="QHY373" s="678"/>
      <c r="QHZ373" s="678"/>
      <c r="QIA373" s="678"/>
      <c r="QIB373" s="678"/>
      <c r="QIC373" s="678"/>
      <c r="QID373" s="678"/>
      <c r="QIE373" s="678"/>
      <c r="QIF373" s="678"/>
      <c r="QIG373" s="678"/>
      <c r="QIH373" s="678"/>
      <c r="QII373" s="678"/>
      <c r="QIJ373" s="678"/>
      <c r="QIK373" s="678"/>
      <c r="QIL373" s="678"/>
      <c r="QIM373" s="678"/>
      <c r="QIN373" s="678"/>
      <c r="QIO373" s="678"/>
      <c r="QIP373" s="678"/>
      <c r="QIQ373" s="678"/>
      <c r="QIR373" s="678"/>
      <c r="QIS373" s="678"/>
      <c r="QIT373" s="678"/>
      <c r="QIU373" s="678"/>
      <c r="QIV373" s="678"/>
      <c r="QIW373" s="678"/>
      <c r="QIX373" s="678"/>
      <c r="QIY373" s="678"/>
      <c r="QIZ373" s="678"/>
      <c r="QJA373" s="678"/>
      <c r="QJB373" s="678"/>
      <c r="QJC373" s="678"/>
      <c r="QJD373" s="678"/>
      <c r="QJE373" s="678"/>
      <c r="QJF373" s="678"/>
      <c r="QJG373" s="678"/>
      <c r="QJH373" s="678"/>
      <c r="QJI373" s="678"/>
      <c r="QJJ373" s="678"/>
      <c r="QJK373" s="678"/>
      <c r="QJL373" s="678"/>
      <c r="QJM373" s="678"/>
      <c r="QJN373" s="678"/>
      <c r="QJO373" s="678"/>
      <c r="QJP373" s="678"/>
      <c r="QJQ373" s="678"/>
      <c r="QJR373" s="678"/>
      <c r="QJS373" s="678"/>
      <c r="QJT373" s="678"/>
      <c r="QJU373" s="678"/>
      <c r="QJV373" s="678"/>
      <c r="QJW373" s="678"/>
      <c r="QJX373" s="678"/>
      <c r="QJY373" s="678"/>
      <c r="QJZ373" s="678"/>
      <c r="QKA373" s="678"/>
      <c r="QKB373" s="678"/>
      <c r="QKC373" s="678"/>
      <c r="QKD373" s="678"/>
      <c r="QKE373" s="678"/>
      <c r="QKF373" s="678"/>
      <c r="QKG373" s="678"/>
      <c r="QKH373" s="678"/>
      <c r="QKI373" s="678"/>
      <c r="QKJ373" s="678"/>
      <c r="QKK373" s="678"/>
      <c r="QKL373" s="678"/>
      <c r="QKM373" s="678"/>
      <c r="QKN373" s="678"/>
      <c r="QKO373" s="678"/>
      <c r="QKP373" s="678"/>
      <c r="QKQ373" s="678"/>
      <c r="QKR373" s="678"/>
      <c r="QKS373" s="678"/>
      <c r="QKT373" s="678"/>
      <c r="QKU373" s="678"/>
      <c r="QKV373" s="678"/>
      <c r="QKW373" s="678"/>
      <c r="QKX373" s="678"/>
      <c r="QKY373" s="678"/>
      <c r="QKZ373" s="678"/>
      <c r="QLA373" s="678"/>
      <c r="QLB373" s="678"/>
      <c r="QLC373" s="678"/>
      <c r="QLD373" s="678"/>
      <c r="QLE373" s="678"/>
      <c r="QLF373" s="678"/>
      <c r="QLG373" s="678"/>
      <c r="QLH373" s="678"/>
      <c r="QLI373" s="678"/>
      <c r="QLJ373" s="678"/>
      <c r="QLK373" s="678"/>
      <c r="QLL373" s="678"/>
      <c r="QLM373" s="678"/>
      <c r="QLN373" s="678"/>
      <c r="QLO373" s="678"/>
      <c r="QLP373" s="678"/>
      <c r="QLQ373" s="678"/>
      <c r="QLR373" s="678"/>
      <c r="QLS373" s="678"/>
      <c r="QLT373" s="678"/>
      <c r="QLU373" s="678"/>
      <c r="QLV373" s="678"/>
      <c r="QLW373" s="678"/>
      <c r="QLX373" s="678"/>
      <c r="QLY373" s="678"/>
      <c r="QLZ373" s="678"/>
      <c r="QMA373" s="678"/>
      <c r="QMB373" s="678"/>
      <c r="QMC373" s="678"/>
      <c r="QMD373" s="678"/>
      <c r="QME373" s="678"/>
      <c r="QMF373" s="678"/>
      <c r="QMG373" s="678"/>
      <c r="QMH373" s="678"/>
      <c r="QMI373" s="678"/>
      <c r="QMJ373" s="678"/>
      <c r="QMK373" s="678"/>
      <c r="QML373" s="678"/>
      <c r="QMM373" s="678"/>
      <c r="QMN373" s="678"/>
      <c r="QMO373" s="678"/>
      <c r="QMP373" s="678"/>
      <c r="QMQ373" s="678"/>
      <c r="QMR373" s="678"/>
      <c r="QMS373" s="678"/>
      <c r="QMT373" s="678"/>
      <c r="QMU373" s="678"/>
      <c r="QMV373" s="678"/>
      <c r="QMW373" s="678"/>
      <c r="QMX373" s="678"/>
      <c r="QMY373" s="678"/>
      <c r="QMZ373" s="678"/>
      <c r="QNA373" s="678"/>
      <c r="QNB373" s="678"/>
      <c r="QNC373" s="678"/>
      <c r="QND373" s="678"/>
      <c r="QNE373" s="678"/>
      <c r="QNF373" s="678"/>
      <c r="QNG373" s="678"/>
      <c r="QNH373" s="678"/>
      <c r="QNI373" s="678"/>
      <c r="QNJ373" s="678"/>
      <c r="QNK373" s="678"/>
      <c r="QNL373" s="678"/>
      <c r="QNM373" s="678"/>
      <c r="QNN373" s="678"/>
      <c r="QNO373" s="678"/>
      <c r="QNP373" s="678"/>
      <c r="QNQ373" s="678"/>
      <c r="QNR373" s="678"/>
      <c r="QNS373" s="678"/>
      <c r="QNT373" s="678"/>
      <c r="QNU373" s="678"/>
      <c r="QNV373" s="678"/>
      <c r="QNW373" s="678"/>
      <c r="QNX373" s="678"/>
      <c r="QNY373" s="678"/>
      <c r="QNZ373" s="678"/>
      <c r="QOA373" s="678"/>
      <c r="QOB373" s="678"/>
      <c r="QOC373" s="678"/>
      <c r="QOD373" s="678"/>
      <c r="QOE373" s="678"/>
      <c r="QOF373" s="678"/>
      <c r="QOG373" s="678"/>
      <c r="QOH373" s="678"/>
      <c r="QOI373" s="678"/>
      <c r="QOJ373" s="678"/>
      <c r="QOK373" s="678"/>
      <c r="QOL373" s="678"/>
      <c r="QOM373" s="678"/>
      <c r="QON373" s="678"/>
      <c r="QOO373" s="678"/>
      <c r="QOP373" s="678"/>
      <c r="QOQ373" s="678"/>
      <c r="QOR373" s="678"/>
      <c r="QOS373" s="678"/>
      <c r="QOT373" s="678"/>
      <c r="QOU373" s="678"/>
      <c r="QOV373" s="678"/>
      <c r="QOW373" s="678"/>
      <c r="QOX373" s="678"/>
      <c r="QOY373" s="678"/>
      <c r="QOZ373" s="678"/>
      <c r="QPA373" s="678"/>
      <c r="QPB373" s="678"/>
      <c r="QPC373" s="678"/>
      <c r="QPD373" s="678"/>
      <c r="QPE373" s="678"/>
      <c r="QPF373" s="678"/>
      <c r="QPG373" s="678"/>
      <c r="QPH373" s="678"/>
      <c r="QPI373" s="678"/>
      <c r="QPJ373" s="678"/>
      <c r="QPK373" s="678"/>
      <c r="QPL373" s="678"/>
      <c r="QPM373" s="678"/>
      <c r="QPN373" s="678"/>
      <c r="QPO373" s="678"/>
      <c r="QPP373" s="678"/>
      <c r="QPQ373" s="678"/>
      <c r="QPR373" s="678"/>
      <c r="QPS373" s="678"/>
      <c r="QPT373" s="678"/>
      <c r="QPU373" s="678"/>
      <c r="QPV373" s="678"/>
      <c r="QPW373" s="678"/>
      <c r="QPX373" s="678"/>
      <c r="QPY373" s="678"/>
      <c r="QPZ373" s="678"/>
      <c r="QQA373" s="678"/>
      <c r="QQB373" s="678"/>
      <c r="QQC373" s="678"/>
      <c r="QQD373" s="678"/>
      <c r="QQE373" s="678"/>
      <c r="QQF373" s="678"/>
      <c r="QQG373" s="678"/>
      <c r="QQH373" s="678"/>
      <c r="QQI373" s="678"/>
      <c r="QQJ373" s="678"/>
      <c r="QQK373" s="678"/>
      <c r="QQL373" s="678"/>
      <c r="QQM373" s="678"/>
      <c r="QQN373" s="678"/>
      <c r="QQO373" s="678"/>
      <c r="QQP373" s="678"/>
      <c r="QQQ373" s="678"/>
      <c r="QQR373" s="678"/>
      <c r="QQS373" s="678"/>
      <c r="QQT373" s="678"/>
      <c r="QQU373" s="678"/>
      <c r="QQV373" s="678"/>
      <c r="QQW373" s="678"/>
      <c r="QQX373" s="678"/>
      <c r="QQY373" s="678"/>
      <c r="QQZ373" s="678"/>
      <c r="QRA373" s="678"/>
      <c r="QRB373" s="678"/>
      <c r="QRC373" s="678"/>
      <c r="QRD373" s="678"/>
      <c r="QRE373" s="678"/>
      <c r="QRF373" s="678"/>
      <c r="QRG373" s="678"/>
      <c r="QRH373" s="678"/>
      <c r="QRI373" s="678"/>
      <c r="QRJ373" s="678"/>
      <c r="QRK373" s="678"/>
      <c r="QRL373" s="678"/>
      <c r="QRM373" s="678"/>
      <c r="QRN373" s="678"/>
      <c r="QRO373" s="678"/>
      <c r="QRP373" s="678"/>
      <c r="QRQ373" s="678"/>
      <c r="QRR373" s="678"/>
      <c r="QRS373" s="678"/>
      <c r="QRT373" s="678"/>
      <c r="QRU373" s="678"/>
      <c r="QRV373" s="678"/>
      <c r="QRW373" s="678"/>
      <c r="QRX373" s="678"/>
      <c r="QRY373" s="678"/>
      <c r="QRZ373" s="678"/>
      <c r="QSA373" s="678"/>
      <c r="QSB373" s="678"/>
      <c r="QSC373" s="678"/>
      <c r="QSD373" s="678"/>
      <c r="QSE373" s="678"/>
      <c r="QSF373" s="678"/>
      <c r="QSG373" s="678"/>
      <c r="QSH373" s="678"/>
      <c r="QSI373" s="678"/>
      <c r="QSJ373" s="678"/>
      <c r="QSK373" s="678"/>
      <c r="QSL373" s="678"/>
      <c r="QSM373" s="678"/>
      <c r="QSN373" s="678"/>
      <c r="QSO373" s="678"/>
      <c r="QSP373" s="678"/>
      <c r="QSQ373" s="678"/>
      <c r="QSR373" s="678"/>
      <c r="QSS373" s="678"/>
      <c r="QST373" s="678"/>
      <c r="QSU373" s="678"/>
      <c r="QSV373" s="678"/>
      <c r="QSW373" s="678"/>
      <c r="QSX373" s="678"/>
      <c r="QSY373" s="678"/>
      <c r="QSZ373" s="678"/>
      <c r="QTA373" s="678"/>
      <c r="QTB373" s="678"/>
      <c r="QTC373" s="678"/>
      <c r="QTD373" s="678"/>
      <c r="QTE373" s="678"/>
      <c r="QTF373" s="678"/>
      <c r="QTG373" s="678"/>
      <c r="QTH373" s="678"/>
      <c r="QTI373" s="678"/>
      <c r="QTJ373" s="678"/>
      <c r="QTK373" s="678"/>
      <c r="QTL373" s="678"/>
      <c r="QTM373" s="678"/>
      <c r="QTN373" s="678"/>
      <c r="QTO373" s="678"/>
      <c r="QTP373" s="678"/>
      <c r="QTQ373" s="678"/>
      <c r="QTR373" s="678"/>
      <c r="QTS373" s="678"/>
      <c r="QTT373" s="678"/>
      <c r="QTU373" s="678"/>
      <c r="QTV373" s="678"/>
      <c r="QTW373" s="678"/>
      <c r="QTX373" s="678"/>
      <c r="QTY373" s="678"/>
      <c r="QTZ373" s="678"/>
      <c r="QUA373" s="678"/>
      <c r="QUB373" s="678"/>
      <c r="QUC373" s="678"/>
      <c r="QUD373" s="678"/>
      <c r="QUE373" s="678"/>
      <c r="QUF373" s="678"/>
      <c r="QUG373" s="678"/>
      <c r="QUH373" s="678"/>
      <c r="QUI373" s="678"/>
      <c r="QUJ373" s="678"/>
      <c r="QUK373" s="678"/>
      <c r="QUL373" s="678"/>
      <c r="QUM373" s="678"/>
      <c r="QUN373" s="678"/>
      <c r="QUO373" s="678"/>
      <c r="QUP373" s="678"/>
      <c r="QUQ373" s="678"/>
      <c r="QUR373" s="678"/>
      <c r="QUS373" s="678"/>
      <c r="QUT373" s="678"/>
      <c r="QUU373" s="678"/>
      <c r="QUV373" s="678"/>
      <c r="QUW373" s="678"/>
      <c r="QUX373" s="678"/>
      <c r="QUY373" s="678"/>
      <c r="QUZ373" s="678"/>
      <c r="QVA373" s="678"/>
      <c r="QVB373" s="678"/>
      <c r="QVC373" s="678"/>
      <c r="QVD373" s="678"/>
      <c r="QVE373" s="678"/>
      <c r="QVF373" s="678"/>
      <c r="QVG373" s="678"/>
      <c r="QVH373" s="678"/>
      <c r="QVI373" s="678"/>
      <c r="QVJ373" s="678"/>
      <c r="QVK373" s="678"/>
      <c r="QVL373" s="678"/>
      <c r="QVM373" s="678"/>
      <c r="QVN373" s="678"/>
      <c r="QVO373" s="678"/>
      <c r="QVP373" s="678"/>
      <c r="QVQ373" s="678"/>
      <c r="QVR373" s="678"/>
      <c r="QVS373" s="678"/>
      <c r="QVT373" s="678"/>
      <c r="QVU373" s="678"/>
      <c r="QVV373" s="678"/>
      <c r="QVW373" s="678"/>
      <c r="QVX373" s="678"/>
      <c r="QVY373" s="678"/>
      <c r="QVZ373" s="678"/>
      <c r="QWA373" s="678"/>
      <c r="QWB373" s="678"/>
      <c r="QWC373" s="678"/>
      <c r="QWD373" s="678"/>
      <c r="QWE373" s="678"/>
      <c r="QWF373" s="678"/>
      <c r="QWG373" s="678"/>
      <c r="QWH373" s="678"/>
      <c r="QWI373" s="678"/>
      <c r="QWJ373" s="678"/>
      <c r="QWK373" s="678"/>
      <c r="QWL373" s="678"/>
      <c r="QWM373" s="678"/>
      <c r="QWN373" s="678"/>
      <c r="QWO373" s="678"/>
      <c r="QWP373" s="678"/>
      <c r="QWQ373" s="678"/>
      <c r="QWR373" s="678"/>
      <c r="QWS373" s="678"/>
      <c r="QWT373" s="678"/>
      <c r="QWU373" s="678"/>
      <c r="QWV373" s="678"/>
      <c r="QWW373" s="678"/>
      <c r="QWX373" s="678"/>
      <c r="QWY373" s="678"/>
      <c r="QWZ373" s="678"/>
      <c r="QXA373" s="678"/>
      <c r="QXB373" s="678"/>
      <c r="QXC373" s="678"/>
      <c r="QXD373" s="678"/>
      <c r="QXE373" s="678"/>
      <c r="QXF373" s="678"/>
      <c r="QXG373" s="678"/>
      <c r="QXH373" s="678"/>
      <c r="QXI373" s="678"/>
      <c r="QXJ373" s="678"/>
      <c r="QXK373" s="678"/>
      <c r="QXL373" s="678"/>
      <c r="QXM373" s="678"/>
      <c r="QXN373" s="678"/>
      <c r="QXO373" s="678"/>
      <c r="QXP373" s="678"/>
      <c r="QXQ373" s="678"/>
      <c r="QXR373" s="678"/>
      <c r="QXS373" s="678"/>
      <c r="QXT373" s="678"/>
      <c r="QXU373" s="678"/>
      <c r="QXV373" s="678"/>
      <c r="QXW373" s="678"/>
      <c r="QXX373" s="678"/>
      <c r="QXY373" s="678"/>
      <c r="QXZ373" s="678"/>
      <c r="QYA373" s="678"/>
      <c r="QYB373" s="678"/>
      <c r="QYC373" s="678"/>
      <c r="QYD373" s="678"/>
      <c r="QYE373" s="678"/>
      <c r="QYF373" s="678"/>
      <c r="QYG373" s="678"/>
      <c r="QYH373" s="678"/>
      <c r="QYI373" s="678"/>
      <c r="QYJ373" s="678"/>
      <c r="QYK373" s="678"/>
      <c r="QYL373" s="678"/>
      <c r="QYM373" s="678"/>
      <c r="QYN373" s="678"/>
      <c r="QYO373" s="678"/>
      <c r="QYP373" s="678"/>
      <c r="QYQ373" s="678"/>
      <c r="QYR373" s="678"/>
      <c r="QYS373" s="678"/>
      <c r="QYT373" s="678"/>
      <c r="QYU373" s="678"/>
      <c r="QYV373" s="678"/>
      <c r="QYW373" s="678"/>
      <c r="QYX373" s="678"/>
      <c r="QYY373" s="678"/>
      <c r="QYZ373" s="678"/>
      <c r="QZA373" s="678"/>
      <c r="QZB373" s="678"/>
      <c r="QZC373" s="678"/>
      <c r="QZD373" s="678"/>
      <c r="QZE373" s="678"/>
      <c r="QZF373" s="678"/>
      <c r="QZG373" s="678"/>
      <c r="QZH373" s="678"/>
      <c r="QZI373" s="678"/>
      <c r="QZJ373" s="678"/>
      <c r="QZK373" s="678"/>
      <c r="QZL373" s="678"/>
      <c r="QZM373" s="678"/>
      <c r="QZN373" s="678"/>
      <c r="QZO373" s="678"/>
      <c r="QZP373" s="678"/>
      <c r="QZQ373" s="678"/>
      <c r="QZR373" s="678"/>
      <c r="QZS373" s="678"/>
      <c r="QZT373" s="678"/>
      <c r="QZU373" s="678"/>
      <c r="QZV373" s="678"/>
      <c r="QZW373" s="678"/>
      <c r="QZX373" s="678"/>
      <c r="QZY373" s="678"/>
      <c r="QZZ373" s="678"/>
      <c r="RAA373" s="678"/>
      <c r="RAB373" s="678"/>
      <c r="RAC373" s="678"/>
      <c r="RAD373" s="678"/>
      <c r="RAE373" s="678"/>
      <c r="RAF373" s="678"/>
      <c r="RAG373" s="678"/>
      <c r="RAH373" s="678"/>
      <c r="RAI373" s="678"/>
      <c r="RAJ373" s="678"/>
      <c r="RAK373" s="678"/>
      <c r="RAL373" s="678"/>
      <c r="RAM373" s="678"/>
      <c r="RAN373" s="678"/>
      <c r="RAO373" s="678"/>
      <c r="RAP373" s="678"/>
      <c r="RAQ373" s="678"/>
      <c r="RAR373" s="678"/>
      <c r="RAS373" s="678"/>
      <c r="RAT373" s="678"/>
      <c r="RAU373" s="678"/>
      <c r="RAV373" s="678"/>
      <c r="RAW373" s="678"/>
      <c r="RAX373" s="678"/>
      <c r="RAY373" s="678"/>
      <c r="RAZ373" s="678"/>
      <c r="RBA373" s="678"/>
      <c r="RBB373" s="678"/>
      <c r="RBC373" s="678"/>
      <c r="RBD373" s="678"/>
      <c r="RBE373" s="678"/>
      <c r="RBF373" s="678"/>
      <c r="RBG373" s="678"/>
      <c r="RBH373" s="678"/>
      <c r="RBI373" s="678"/>
      <c r="RBJ373" s="678"/>
      <c r="RBK373" s="678"/>
      <c r="RBL373" s="678"/>
      <c r="RBM373" s="678"/>
      <c r="RBN373" s="678"/>
      <c r="RBO373" s="678"/>
      <c r="RBP373" s="678"/>
      <c r="RBQ373" s="678"/>
      <c r="RBR373" s="678"/>
      <c r="RBS373" s="678"/>
      <c r="RBT373" s="678"/>
      <c r="RBU373" s="678"/>
      <c r="RBV373" s="678"/>
      <c r="RBW373" s="678"/>
      <c r="RBX373" s="678"/>
      <c r="RBY373" s="678"/>
      <c r="RBZ373" s="678"/>
      <c r="RCA373" s="678"/>
      <c r="RCB373" s="678"/>
      <c r="RCC373" s="678"/>
      <c r="RCD373" s="678"/>
      <c r="RCE373" s="678"/>
      <c r="RCF373" s="678"/>
      <c r="RCG373" s="678"/>
      <c r="RCH373" s="678"/>
      <c r="RCI373" s="678"/>
      <c r="RCJ373" s="678"/>
      <c r="RCK373" s="678"/>
      <c r="RCL373" s="678"/>
      <c r="RCM373" s="678"/>
      <c r="RCN373" s="678"/>
      <c r="RCO373" s="678"/>
      <c r="RCP373" s="678"/>
      <c r="RCQ373" s="678"/>
      <c r="RCR373" s="678"/>
      <c r="RCS373" s="678"/>
      <c r="RCT373" s="678"/>
      <c r="RCU373" s="678"/>
      <c r="RCV373" s="678"/>
      <c r="RCW373" s="678"/>
      <c r="RCX373" s="678"/>
      <c r="RCY373" s="678"/>
      <c r="RCZ373" s="678"/>
      <c r="RDA373" s="678"/>
      <c r="RDB373" s="678"/>
      <c r="RDC373" s="678"/>
      <c r="RDD373" s="678"/>
      <c r="RDE373" s="678"/>
      <c r="RDF373" s="678"/>
      <c r="RDG373" s="678"/>
      <c r="RDH373" s="678"/>
      <c r="RDI373" s="678"/>
      <c r="RDJ373" s="678"/>
      <c r="RDK373" s="678"/>
      <c r="RDL373" s="678"/>
      <c r="RDM373" s="678"/>
      <c r="RDN373" s="678"/>
      <c r="RDO373" s="678"/>
      <c r="RDP373" s="678"/>
      <c r="RDQ373" s="678"/>
      <c r="RDR373" s="678"/>
      <c r="RDS373" s="678"/>
      <c r="RDT373" s="678"/>
      <c r="RDU373" s="678"/>
      <c r="RDV373" s="678"/>
      <c r="RDW373" s="678"/>
      <c r="RDX373" s="678"/>
      <c r="RDY373" s="678"/>
      <c r="RDZ373" s="678"/>
      <c r="REA373" s="678"/>
      <c r="REB373" s="678"/>
      <c r="REC373" s="678"/>
      <c r="RED373" s="678"/>
      <c r="REE373" s="678"/>
      <c r="REF373" s="678"/>
      <c r="REG373" s="678"/>
      <c r="REH373" s="678"/>
      <c r="REI373" s="678"/>
      <c r="REJ373" s="678"/>
      <c r="REK373" s="678"/>
      <c r="REL373" s="678"/>
      <c r="REM373" s="678"/>
      <c r="REN373" s="678"/>
      <c r="REO373" s="678"/>
      <c r="REP373" s="678"/>
      <c r="REQ373" s="678"/>
      <c r="RER373" s="678"/>
      <c r="RES373" s="678"/>
      <c r="RET373" s="678"/>
      <c r="REU373" s="678"/>
      <c r="REV373" s="678"/>
      <c r="REW373" s="678"/>
      <c r="REX373" s="678"/>
      <c r="REY373" s="678"/>
      <c r="REZ373" s="678"/>
      <c r="RFA373" s="678"/>
      <c r="RFB373" s="678"/>
      <c r="RFC373" s="678"/>
      <c r="RFD373" s="678"/>
      <c r="RFE373" s="678"/>
      <c r="RFF373" s="678"/>
      <c r="RFG373" s="678"/>
      <c r="RFH373" s="678"/>
      <c r="RFI373" s="678"/>
      <c r="RFJ373" s="678"/>
      <c r="RFK373" s="678"/>
      <c r="RFL373" s="678"/>
      <c r="RFM373" s="678"/>
      <c r="RFN373" s="678"/>
      <c r="RFO373" s="678"/>
      <c r="RFP373" s="678"/>
      <c r="RFQ373" s="678"/>
      <c r="RFR373" s="678"/>
      <c r="RFS373" s="678"/>
      <c r="RFT373" s="678"/>
      <c r="RFU373" s="678"/>
      <c r="RFV373" s="678"/>
      <c r="RFW373" s="678"/>
      <c r="RFX373" s="678"/>
      <c r="RFY373" s="678"/>
      <c r="RFZ373" s="678"/>
      <c r="RGA373" s="678"/>
      <c r="RGB373" s="678"/>
      <c r="RGC373" s="678"/>
      <c r="RGD373" s="678"/>
      <c r="RGE373" s="678"/>
      <c r="RGF373" s="678"/>
      <c r="RGG373" s="678"/>
      <c r="RGH373" s="678"/>
      <c r="RGI373" s="678"/>
      <c r="RGJ373" s="678"/>
      <c r="RGK373" s="678"/>
      <c r="RGL373" s="678"/>
      <c r="RGM373" s="678"/>
      <c r="RGN373" s="678"/>
      <c r="RGO373" s="678"/>
      <c r="RGP373" s="678"/>
      <c r="RGQ373" s="678"/>
      <c r="RGR373" s="678"/>
      <c r="RGS373" s="678"/>
      <c r="RGT373" s="678"/>
      <c r="RGU373" s="678"/>
      <c r="RGV373" s="678"/>
      <c r="RGW373" s="678"/>
      <c r="RGX373" s="678"/>
      <c r="RGY373" s="678"/>
      <c r="RGZ373" s="678"/>
      <c r="RHA373" s="678"/>
      <c r="RHB373" s="678"/>
      <c r="RHC373" s="678"/>
      <c r="RHD373" s="678"/>
      <c r="RHE373" s="678"/>
      <c r="RHF373" s="678"/>
      <c r="RHG373" s="678"/>
      <c r="RHH373" s="678"/>
      <c r="RHI373" s="678"/>
      <c r="RHJ373" s="678"/>
      <c r="RHK373" s="678"/>
      <c r="RHL373" s="678"/>
      <c r="RHM373" s="678"/>
      <c r="RHN373" s="678"/>
      <c r="RHO373" s="678"/>
      <c r="RHP373" s="678"/>
      <c r="RHQ373" s="678"/>
      <c r="RHR373" s="678"/>
      <c r="RHS373" s="678"/>
      <c r="RHT373" s="678"/>
      <c r="RHU373" s="678"/>
      <c r="RHV373" s="678"/>
      <c r="RHW373" s="678"/>
      <c r="RHX373" s="678"/>
      <c r="RHY373" s="678"/>
      <c r="RHZ373" s="678"/>
      <c r="RIA373" s="678"/>
      <c r="RIB373" s="678"/>
      <c r="RIC373" s="678"/>
      <c r="RID373" s="678"/>
      <c r="RIE373" s="678"/>
      <c r="RIF373" s="678"/>
      <c r="RIG373" s="678"/>
      <c r="RIH373" s="678"/>
      <c r="RII373" s="678"/>
      <c r="RIJ373" s="678"/>
      <c r="RIK373" s="678"/>
      <c r="RIL373" s="678"/>
      <c r="RIM373" s="678"/>
      <c r="RIN373" s="678"/>
      <c r="RIO373" s="678"/>
      <c r="RIP373" s="678"/>
      <c r="RIQ373" s="678"/>
      <c r="RIR373" s="678"/>
      <c r="RIS373" s="678"/>
      <c r="RIT373" s="678"/>
      <c r="RIU373" s="678"/>
      <c r="RIV373" s="678"/>
      <c r="RIW373" s="678"/>
      <c r="RIX373" s="678"/>
      <c r="RIY373" s="678"/>
      <c r="RIZ373" s="678"/>
      <c r="RJA373" s="678"/>
      <c r="RJB373" s="678"/>
      <c r="RJC373" s="678"/>
      <c r="RJD373" s="678"/>
      <c r="RJE373" s="678"/>
      <c r="RJF373" s="678"/>
      <c r="RJG373" s="678"/>
      <c r="RJH373" s="678"/>
      <c r="RJI373" s="678"/>
      <c r="RJJ373" s="678"/>
      <c r="RJK373" s="678"/>
      <c r="RJL373" s="678"/>
      <c r="RJM373" s="678"/>
      <c r="RJN373" s="678"/>
      <c r="RJO373" s="678"/>
      <c r="RJP373" s="678"/>
      <c r="RJQ373" s="678"/>
      <c r="RJR373" s="678"/>
      <c r="RJS373" s="678"/>
      <c r="RJT373" s="678"/>
      <c r="RJU373" s="678"/>
      <c r="RJV373" s="678"/>
      <c r="RJW373" s="678"/>
      <c r="RJX373" s="678"/>
      <c r="RJY373" s="678"/>
      <c r="RJZ373" s="678"/>
      <c r="RKA373" s="678"/>
      <c r="RKB373" s="678"/>
      <c r="RKC373" s="678"/>
      <c r="RKD373" s="678"/>
      <c r="RKE373" s="678"/>
      <c r="RKF373" s="678"/>
      <c r="RKG373" s="678"/>
      <c r="RKH373" s="678"/>
      <c r="RKI373" s="678"/>
      <c r="RKJ373" s="678"/>
      <c r="RKK373" s="678"/>
      <c r="RKL373" s="678"/>
      <c r="RKM373" s="678"/>
      <c r="RKN373" s="678"/>
      <c r="RKO373" s="678"/>
      <c r="RKP373" s="678"/>
      <c r="RKQ373" s="678"/>
      <c r="RKR373" s="678"/>
      <c r="RKS373" s="678"/>
      <c r="RKT373" s="678"/>
      <c r="RKU373" s="678"/>
      <c r="RKV373" s="678"/>
      <c r="RKW373" s="678"/>
      <c r="RKX373" s="678"/>
      <c r="RKY373" s="678"/>
      <c r="RKZ373" s="678"/>
      <c r="RLA373" s="678"/>
      <c r="RLB373" s="678"/>
      <c r="RLC373" s="678"/>
      <c r="RLD373" s="678"/>
      <c r="RLE373" s="678"/>
      <c r="RLF373" s="678"/>
      <c r="RLG373" s="678"/>
      <c r="RLH373" s="678"/>
      <c r="RLI373" s="678"/>
      <c r="RLJ373" s="678"/>
      <c r="RLK373" s="678"/>
      <c r="RLL373" s="678"/>
      <c r="RLM373" s="678"/>
      <c r="RLN373" s="678"/>
      <c r="RLO373" s="678"/>
      <c r="RLP373" s="678"/>
      <c r="RLQ373" s="678"/>
      <c r="RLR373" s="678"/>
      <c r="RLS373" s="678"/>
      <c r="RLT373" s="678"/>
      <c r="RLU373" s="678"/>
      <c r="RLV373" s="678"/>
      <c r="RLW373" s="678"/>
      <c r="RLX373" s="678"/>
      <c r="RLY373" s="678"/>
      <c r="RLZ373" s="678"/>
      <c r="RMA373" s="678"/>
      <c r="RMB373" s="678"/>
      <c r="RMC373" s="678"/>
      <c r="RMD373" s="678"/>
      <c r="RME373" s="678"/>
      <c r="RMF373" s="678"/>
      <c r="RMG373" s="678"/>
      <c r="RMH373" s="678"/>
      <c r="RMI373" s="678"/>
      <c r="RMJ373" s="678"/>
      <c r="RMK373" s="678"/>
      <c r="RML373" s="678"/>
      <c r="RMM373" s="678"/>
      <c r="RMN373" s="678"/>
      <c r="RMO373" s="678"/>
      <c r="RMP373" s="678"/>
      <c r="RMQ373" s="678"/>
      <c r="RMR373" s="678"/>
      <c r="RMS373" s="678"/>
      <c r="RMT373" s="678"/>
      <c r="RMU373" s="678"/>
      <c r="RMV373" s="678"/>
      <c r="RMW373" s="678"/>
      <c r="RMX373" s="678"/>
      <c r="RMY373" s="678"/>
      <c r="RMZ373" s="678"/>
      <c r="RNA373" s="678"/>
      <c r="RNB373" s="678"/>
      <c r="RNC373" s="678"/>
      <c r="RND373" s="678"/>
      <c r="RNE373" s="678"/>
      <c r="RNF373" s="678"/>
      <c r="RNG373" s="678"/>
      <c r="RNH373" s="678"/>
      <c r="RNI373" s="678"/>
      <c r="RNJ373" s="678"/>
      <c r="RNK373" s="678"/>
      <c r="RNL373" s="678"/>
      <c r="RNM373" s="678"/>
      <c r="RNN373" s="678"/>
      <c r="RNO373" s="678"/>
      <c r="RNP373" s="678"/>
      <c r="RNQ373" s="678"/>
      <c r="RNR373" s="678"/>
      <c r="RNS373" s="678"/>
      <c r="RNT373" s="678"/>
      <c r="RNU373" s="678"/>
      <c r="RNV373" s="678"/>
      <c r="RNW373" s="678"/>
      <c r="RNX373" s="678"/>
      <c r="RNY373" s="678"/>
      <c r="RNZ373" s="678"/>
      <c r="ROA373" s="678"/>
      <c r="ROB373" s="678"/>
      <c r="ROC373" s="678"/>
      <c r="ROD373" s="678"/>
      <c r="ROE373" s="678"/>
      <c r="ROF373" s="678"/>
      <c r="ROG373" s="678"/>
      <c r="ROH373" s="678"/>
      <c r="ROI373" s="678"/>
      <c r="ROJ373" s="678"/>
      <c r="ROK373" s="678"/>
      <c r="ROL373" s="678"/>
      <c r="ROM373" s="678"/>
      <c r="RON373" s="678"/>
      <c r="ROO373" s="678"/>
      <c r="ROP373" s="678"/>
      <c r="ROQ373" s="678"/>
      <c r="ROR373" s="678"/>
      <c r="ROS373" s="678"/>
      <c r="ROT373" s="678"/>
      <c r="ROU373" s="678"/>
      <c r="ROV373" s="678"/>
      <c r="ROW373" s="678"/>
      <c r="ROX373" s="678"/>
      <c r="ROY373" s="678"/>
      <c r="ROZ373" s="678"/>
      <c r="RPA373" s="678"/>
      <c r="RPB373" s="678"/>
      <c r="RPC373" s="678"/>
      <c r="RPD373" s="678"/>
      <c r="RPE373" s="678"/>
      <c r="RPF373" s="678"/>
      <c r="RPG373" s="678"/>
      <c r="RPH373" s="678"/>
      <c r="RPI373" s="678"/>
      <c r="RPJ373" s="678"/>
      <c r="RPK373" s="678"/>
      <c r="RPL373" s="678"/>
      <c r="RPM373" s="678"/>
      <c r="RPN373" s="678"/>
      <c r="RPO373" s="678"/>
      <c r="RPP373" s="678"/>
      <c r="RPQ373" s="678"/>
      <c r="RPR373" s="678"/>
      <c r="RPS373" s="678"/>
      <c r="RPT373" s="678"/>
      <c r="RPU373" s="678"/>
      <c r="RPV373" s="678"/>
      <c r="RPW373" s="678"/>
      <c r="RPX373" s="678"/>
      <c r="RPY373" s="678"/>
      <c r="RPZ373" s="678"/>
      <c r="RQA373" s="678"/>
      <c r="RQB373" s="678"/>
      <c r="RQC373" s="678"/>
      <c r="RQD373" s="678"/>
      <c r="RQE373" s="678"/>
      <c r="RQF373" s="678"/>
      <c r="RQG373" s="678"/>
      <c r="RQH373" s="678"/>
      <c r="RQI373" s="678"/>
      <c r="RQJ373" s="678"/>
      <c r="RQK373" s="678"/>
      <c r="RQL373" s="678"/>
      <c r="RQM373" s="678"/>
      <c r="RQN373" s="678"/>
      <c r="RQO373" s="678"/>
      <c r="RQP373" s="678"/>
      <c r="RQQ373" s="678"/>
      <c r="RQR373" s="678"/>
      <c r="RQS373" s="678"/>
      <c r="RQT373" s="678"/>
      <c r="RQU373" s="678"/>
      <c r="RQV373" s="678"/>
      <c r="RQW373" s="678"/>
      <c r="RQX373" s="678"/>
      <c r="RQY373" s="678"/>
      <c r="RQZ373" s="678"/>
      <c r="RRA373" s="678"/>
      <c r="RRB373" s="678"/>
      <c r="RRC373" s="678"/>
      <c r="RRD373" s="678"/>
      <c r="RRE373" s="678"/>
      <c r="RRF373" s="678"/>
      <c r="RRG373" s="678"/>
      <c r="RRH373" s="678"/>
      <c r="RRI373" s="678"/>
      <c r="RRJ373" s="678"/>
      <c r="RRK373" s="678"/>
      <c r="RRL373" s="678"/>
      <c r="RRM373" s="678"/>
      <c r="RRN373" s="678"/>
      <c r="RRO373" s="678"/>
      <c r="RRP373" s="678"/>
      <c r="RRQ373" s="678"/>
      <c r="RRR373" s="678"/>
      <c r="RRS373" s="678"/>
      <c r="RRT373" s="678"/>
      <c r="RRU373" s="678"/>
      <c r="RRV373" s="678"/>
      <c r="RRW373" s="678"/>
      <c r="RRX373" s="678"/>
      <c r="RRY373" s="678"/>
      <c r="RRZ373" s="678"/>
      <c r="RSA373" s="678"/>
      <c r="RSB373" s="678"/>
      <c r="RSC373" s="678"/>
      <c r="RSD373" s="678"/>
      <c r="RSE373" s="678"/>
      <c r="RSF373" s="678"/>
      <c r="RSG373" s="678"/>
      <c r="RSH373" s="678"/>
      <c r="RSI373" s="678"/>
      <c r="RSJ373" s="678"/>
      <c r="RSK373" s="678"/>
      <c r="RSL373" s="678"/>
      <c r="RSM373" s="678"/>
      <c r="RSN373" s="678"/>
      <c r="RSO373" s="678"/>
      <c r="RSP373" s="678"/>
      <c r="RSQ373" s="678"/>
      <c r="RSR373" s="678"/>
      <c r="RSS373" s="678"/>
      <c r="RST373" s="678"/>
      <c r="RSU373" s="678"/>
      <c r="RSV373" s="678"/>
      <c r="RSW373" s="678"/>
      <c r="RSX373" s="678"/>
      <c r="RSY373" s="678"/>
      <c r="RSZ373" s="678"/>
      <c r="RTA373" s="678"/>
      <c r="RTB373" s="678"/>
      <c r="RTC373" s="678"/>
      <c r="RTD373" s="678"/>
      <c r="RTE373" s="678"/>
      <c r="RTF373" s="678"/>
      <c r="RTG373" s="678"/>
      <c r="RTH373" s="678"/>
      <c r="RTI373" s="678"/>
      <c r="RTJ373" s="678"/>
      <c r="RTK373" s="678"/>
      <c r="RTL373" s="678"/>
      <c r="RTM373" s="678"/>
      <c r="RTN373" s="678"/>
      <c r="RTO373" s="678"/>
      <c r="RTP373" s="678"/>
      <c r="RTQ373" s="678"/>
      <c r="RTR373" s="678"/>
      <c r="RTS373" s="678"/>
      <c r="RTT373" s="678"/>
      <c r="RTU373" s="678"/>
      <c r="RTV373" s="678"/>
      <c r="RTW373" s="678"/>
      <c r="RTX373" s="678"/>
      <c r="RTY373" s="678"/>
      <c r="RTZ373" s="678"/>
      <c r="RUA373" s="678"/>
      <c r="RUB373" s="678"/>
      <c r="RUC373" s="678"/>
      <c r="RUD373" s="678"/>
      <c r="RUE373" s="678"/>
      <c r="RUF373" s="678"/>
      <c r="RUG373" s="678"/>
      <c r="RUH373" s="678"/>
      <c r="RUI373" s="678"/>
      <c r="RUJ373" s="678"/>
      <c r="RUK373" s="678"/>
      <c r="RUL373" s="678"/>
      <c r="RUM373" s="678"/>
      <c r="RUN373" s="678"/>
      <c r="RUO373" s="678"/>
      <c r="RUP373" s="678"/>
      <c r="RUQ373" s="678"/>
      <c r="RUR373" s="678"/>
      <c r="RUS373" s="678"/>
      <c r="RUT373" s="678"/>
      <c r="RUU373" s="678"/>
      <c r="RUV373" s="678"/>
      <c r="RUW373" s="678"/>
      <c r="RUX373" s="678"/>
      <c r="RUY373" s="678"/>
      <c r="RUZ373" s="678"/>
      <c r="RVA373" s="678"/>
      <c r="RVB373" s="678"/>
      <c r="RVC373" s="678"/>
      <c r="RVD373" s="678"/>
      <c r="RVE373" s="678"/>
      <c r="RVF373" s="678"/>
      <c r="RVG373" s="678"/>
      <c r="RVH373" s="678"/>
      <c r="RVI373" s="678"/>
      <c r="RVJ373" s="678"/>
      <c r="RVK373" s="678"/>
      <c r="RVL373" s="678"/>
      <c r="RVM373" s="678"/>
      <c r="RVN373" s="678"/>
      <c r="RVO373" s="678"/>
      <c r="RVP373" s="678"/>
      <c r="RVQ373" s="678"/>
      <c r="RVR373" s="678"/>
      <c r="RVS373" s="678"/>
      <c r="RVT373" s="678"/>
      <c r="RVU373" s="678"/>
      <c r="RVV373" s="678"/>
      <c r="RVW373" s="678"/>
      <c r="RVX373" s="678"/>
      <c r="RVY373" s="678"/>
      <c r="RVZ373" s="678"/>
      <c r="RWA373" s="678"/>
      <c r="RWB373" s="678"/>
      <c r="RWC373" s="678"/>
      <c r="RWD373" s="678"/>
      <c r="RWE373" s="678"/>
      <c r="RWF373" s="678"/>
      <c r="RWG373" s="678"/>
      <c r="RWH373" s="678"/>
      <c r="RWI373" s="678"/>
      <c r="RWJ373" s="678"/>
      <c r="RWK373" s="678"/>
      <c r="RWL373" s="678"/>
      <c r="RWM373" s="678"/>
      <c r="RWN373" s="678"/>
      <c r="RWO373" s="678"/>
      <c r="RWP373" s="678"/>
      <c r="RWQ373" s="678"/>
      <c r="RWR373" s="678"/>
      <c r="RWS373" s="678"/>
      <c r="RWT373" s="678"/>
      <c r="RWU373" s="678"/>
      <c r="RWV373" s="678"/>
      <c r="RWW373" s="678"/>
      <c r="RWX373" s="678"/>
      <c r="RWY373" s="678"/>
      <c r="RWZ373" s="678"/>
      <c r="RXA373" s="678"/>
      <c r="RXB373" s="678"/>
      <c r="RXC373" s="678"/>
      <c r="RXD373" s="678"/>
      <c r="RXE373" s="678"/>
      <c r="RXF373" s="678"/>
      <c r="RXG373" s="678"/>
      <c r="RXH373" s="678"/>
      <c r="RXI373" s="678"/>
      <c r="RXJ373" s="678"/>
      <c r="RXK373" s="678"/>
      <c r="RXL373" s="678"/>
      <c r="RXM373" s="678"/>
      <c r="RXN373" s="678"/>
      <c r="RXO373" s="678"/>
      <c r="RXP373" s="678"/>
      <c r="RXQ373" s="678"/>
      <c r="RXR373" s="678"/>
      <c r="RXS373" s="678"/>
      <c r="RXT373" s="678"/>
      <c r="RXU373" s="678"/>
      <c r="RXV373" s="678"/>
      <c r="RXW373" s="678"/>
      <c r="RXX373" s="678"/>
      <c r="RXY373" s="678"/>
      <c r="RXZ373" s="678"/>
      <c r="RYA373" s="678"/>
      <c r="RYB373" s="678"/>
      <c r="RYC373" s="678"/>
      <c r="RYD373" s="678"/>
      <c r="RYE373" s="678"/>
      <c r="RYF373" s="678"/>
      <c r="RYG373" s="678"/>
      <c r="RYH373" s="678"/>
      <c r="RYI373" s="678"/>
      <c r="RYJ373" s="678"/>
      <c r="RYK373" s="678"/>
      <c r="RYL373" s="678"/>
      <c r="RYM373" s="678"/>
      <c r="RYN373" s="678"/>
      <c r="RYO373" s="678"/>
      <c r="RYP373" s="678"/>
      <c r="RYQ373" s="678"/>
      <c r="RYR373" s="678"/>
      <c r="RYS373" s="678"/>
      <c r="RYT373" s="678"/>
      <c r="RYU373" s="678"/>
      <c r="RYV373" s="678"/>
      <c r="RYW373" s="678"/>
      <c r="RYX373" s="678"/>
      <c r="RYY373" s="678"/>
      <c r="RYZ373" s="678"/>
      <c r="RZA373" s="678"/>
      <c r="RZB373" s="678"/>
      <c r="RZC373" s="678"/>
      <c r="RZD373" s="678"/>
      <c r="RZE373" s="678"/>
      <c r="RZF373" s="678"/>
      <c r="RZG373" s="678"/>
      <c r="RZH373" s="678"/>
      <c r="RZI373" s="678"/>
      <c r="RZJ373" s="678"/>
      <c r="RZK373" s="678"/>
      <c r="RZL373" s="678"/>
      <c r="RZM373" s="678"/>
      <c r="RZN373" s="678"/>
      <c r="RZO373" s="678"/>
      <c r="RZP373" s="678"/>
      <c r="RZQ373" s="678"/>
      <c r="RZR373" s="678"/>
      <c r="RZS373" s="678"/>
      <c r="RZT373" s="678"/>
      <c r="RZU373" s="678"/>
      <c r="RZV373" s="678"/>
      <c r="RZW373" s="678"/>
      <c r="RZX373" s="678"/>
      <c r="RZY373" s="678"/>
      <c r="RZZ373" s="678"/>
      <c r="SAA373" s="678"/>
      <c r="SAB373" s="678"/>
      <c r="SAC373" s="678"/>
      <c r="SAD373" s="678"/>
      <c r="SAE373" s="678"/>
      <c r="SAF373" s="678"/>
      <c r="SAG373" s="678"/>
      <c r="SAH373" s="678"/>
      <c r="SAI373" s="678"/>
      <c r="SAJ373" s="678"/>
      <c r="SAK373" s="678"/>
      <c r="SAL373" s="678"/>
      <c r="SAM373" s="678"/>
      <c r="SAN373" s="678"/>
      <c r="SAO373" s="678"/>
      <c r="SAP373" s="678"/>
      <c r="SAQ373" s="678"/>
      <c r="SAR373" s="678"/>
      <c r="SAS373" s="678"/>
      <c r="SAT373" s="678"/>
      <c r="SAU373" s="678"/>
      <c r="SAV373" s="678"/>
      <c r="SAW373" s="678"/>
      <c r="SAX373" s="678"/>
      <c r="SAY373" s="678"/>
      <c r="SAZ373" s="678"/>
      <c r="SBA373" s="678"/>
      <c r="SBB373" s="678"/>
      <c r="SBC373" s="678"/>
      <c r="SBD373" s="678"/>
      <c r="SBE373" s="678"/>
      <c r="SBF373" s="678"/>
      <c r="SBG373" s="678"/>
      <c r="SBH373" s="678"/>
      <c r="SBI373" s="678"/>
      <c r="SBJ373" s="678"/>
      <c r="SBK373" s="678"/>
      <c r="SBL373" s="678"/>
      <c r="SBM373" s="678"/>
      <c r="SBN373" s="678"/>
      <c r="SBO373" s="678"/>
      <c r="SBP373" s="678"/>
      <c r="SBQ373" s="678"/>
      <c r="SBR373" s="678"/>
      <c r="SBS373" s="678"/>
      <c r="SBT373" s="678"/>
      <c r="SBU373" s="678"/>
      <c r="SBV373" s="678"/>
      <c r="SBW373" s="678"/>
      <c r="SBX373" s="678"/>
      <c r="SBY373" s="678"/>
      <c r="SBZ373" s="678"/>
      <c r="SCA373" s="678"/>
      <c r="SCB373" s="678"/>
      <c r="SCC373" s="678"/>
      <c r="SCD373" s="678"/>
      <c r="SCE373" s="678"/>
      <c r="SCF373" s="678"/>
      <c r="SCG373" s="678"/>
      <c r="SCH373" s="678"/>
      <c r="SCI373" s="678"/>
      <c r="SCJ373" s="678"/>
      <c r="SCK373" s="678"/>
      <c r="SCL373" s="678"/>
      <c r="SCM373" s="678"/>
      <c r="SCN373" s="678"/>
      <c r="SCO373" s="678"/>
      <c r="SCP373" s="678"/>
      <c r="SCQ373" s="678"/>
      <c r="SCR373" s="678"/>
      <c r="SCS373" s="678"/>
      <c r="SCT373" s="678"/>
      <c r="SCU373" s="678"/>
      <c r="SCV373" s="678"/>
      <c r="SCW373" s="678"/>
      <c r="SCX373" s="678"/>
      <c r="SCY373" s="678"/>
      <c r="SCZ373" s="678"/>
      <c r="SDA373" s="678"/>
      <c r="SDB373" s="678"/>
      <c r="SDC373" s="678"/>
      <c r="SDD373" s="678"/>
      <c r="SDE373" s="678"/>
      <c r="SDF373" s="678"/>
      <c r="SDG373" s="678"/>
      <c r="SDH373" s="678"/>
      <c r="SDI373" s="678"/>
      <c r="SDJ373" s="678"/>
      <c r="SDK373" s="678"/>
      <c r="SDL373" s="678"/>
      <c r="SDM373" s="678"/>
      <c r="SDN373" s="678"/>
      <c r="SDO373" s="678"/>
      <c r="SDP373" s="678"/>
      <c r="SDQ373" s="678"/>
      <c r="SDR373" s="678"/>
      <c r="SDS373" s="678"/>
      <c r="SDT373" s="678"/>
      <c r="SDU373" s="678"/>
      <c r="SDV373" s="678"/>
      <c r="SDW373" s="678"/>
      <c r="SDX373" s="678"/>
      <c r="SDY373" s="678"/>
      <c r="SDZ373" s="678"/>
      <c r="SEA373" s="678"/>
      <c r="SEB373" s="678"/>
      <c r="SEC373" s="678"/>
      <c r="SED373" s="678"/>
      <c r="SEE373" s="678"/>
      <c r="SEF373" s="678"/>
      <c r="SEG373" s="678"/>
      <c r="SEH373" s="678"/>
      <c r="SEI373" s="678"/>
      <c r="SEJ373" s="678"/>
      <c r="SEK373" s="678"/>
      <c r="SEL373" s="678"/>
      <c r="SEM373" s="678"/>
      <c r="SEN373" s="678"/>
      <c r="SEO373" s="678"/>
      <c r="SEP373" s="678"/>
      <c r="SEQ373" s="678"/>
      <c r="SER373" s="678"/>
      <c r="SES373" s="678"/>
      <c r="SET373" s="678"/>
      <c r="SEU373" s="678"/>
      <c r="SEV373" s="678"/>
      <c r="SEW373" s="678"/>
      <c r="SEX373" s="678"/>
      <c r="SEY373" s="678"/>
      <c r="SEZ373" s="678"/>
      <c r="SFA373" s="678"/>
      <c r="SFB373" s="678"/>
      <c r="SFC373" s="678"/>
      <c r="SFD373" s="678"/>
      <c r="SFE373" s="678"/>
      <c r="SFF373" s="678"/>
      <c r="SFG373" s="678"/>
      <c r="SFH373" s="678"/>
      <c r="SFI373" s="678"/>
      <c r="SFJ373" s="678"/>
      <c r="SFK373" s="678"/>
      <c r="SFL373" s="678"/>
      <c r="SFM373" s="678"/>
      <c r="SFN373" s="678"/>
      <c r="SFO373" s="678"/>
      <c r="SFP373" s="678"/>
      <c r="SFQ373" s="678"/>
      <c r="SFR373" s="678"/>
      <c r="SFS373" s="678"/>
      <c r="SFT373" s="678"/>
      <c r="SFU373" s="678"/>
      <c r="SFV373" s="678"/>
      <c r="SFW373" s="678"/>
      <c r="SFX373" s="678"/>
      <c r="SFY373" s="678"/>
      <c r="SFZ373" s="678"/>
      <c r="SGA373" s="678"/>
      <c r="SGB373" s="678"/>
      <c r="SGC373" s="678"/>
      <c r="SGD373" s="678"/>
      <c r="SGE373" s="678"/>
      <c r="SGF373" s="678"/>
      <c r="SGG373" s="678"/>
      <c r="SGH373" s="678"/>
      <c r="SGI373" s="678"/>
      <c r="SGJ373" s="678"/>
      <c r="SGK373" s="678"/>
      <c r="SGL373" s="678"/>
      <c r="SGM373" s="678"/>
      <c r="SGN373" s="678"/>
      <c r="SGO373" s="678"/>
      <c r="SGP373" s="678"/>
      <c r="SGQ373" s="678"/>
      <c r="SGR373" s="678"/>
      <c r="SGS373" s="678"/>
      <c r="SGT373" s="678"/>
      <c r="SGU373" s="678"/>
      <c r="SGV373" s="678"/>
      <c r="SGW373" s="678"/>
      <c r="SGX373" s="678"/>
      <c r="SGY373" s="678"/>
      <c r="SGZ373" s="678"/>
      <c r="SHA373" s="678"/>
      <c r="SHB373" s="678"/>
      <c r="SHC373" s="678"/>
      <c r="SHD373" s="678"/>
      <c r="SHE373" s="678"/>
      <c r="SHF373" s="678"/>
      <c r="SHG373" s="678"/>
      <c r="SHH373" s="678"/>
      <c r="SHI373" s="678"/>
      <c r="SHJ373" s="678"/>
      <c r="SHK373" s="678"/>
      <c r="SHL373" s="678"/>
      <c r="SHM373" s="678"/>
      <c r="SHN373" s="678"/>
      <c r="SHO373" s="678"/>
      <c r="SHP373" s="678"/>
      <c r="SHQ373" s="678"/>
      <c r="SHR373" s="678"/>
      <c r="SHS373" s="678"/>
      <c r="SHT373" s="678"/>
      <c r="SHU373" s="678"/>
      <c r="SHV373" s="678"/>
      <c r="SHW373" s="678"/>
      <c r="SHX373" s="678"/>
      <c r="SHY373" s="678"/>
      <c r="SHZ373" s="678"/>
      <c r="SIA373" s="678"/>
      <c r="SIB373" s="678"/>
      <c r="SIC373" s="678"/>
      <c r="SID373" s="678"/>
      <c r="SIE373" s="678"/>
      <c r="SIF373" s="678"/>
      <c r="SIG373" s="678"/>
      <c r="SIH373" s="678"/>
      <c r="SII373" s="678"/>
      <c r="SIJ373" s="678"/>
      <c r="SIK373" s="678"/>
      <c r="SIL373" s="678"/>
      <c r="SIM373" s="678"/>
      <c r="SIN373" s="678"/>
      <c r="SIO373" s="678"/>
      <c r="SIP373" s="678"/>
      <c r="SIQ373" s="678"/>
      <c r="SIR373" s="678"/>
      <c r="SIS373" s="678"/>
      <c r="SIT373" s="678"/>
      <c r="SIU373" s="678"/>
      <c r="SIV373" s="678"/>
      <c r="SIW373" s="678"/>
      <c r="SIX373" s="678"/>
      <c r="SIY373" s="678"/>
      <c r="SIZ373" s="678"/>
      <c r="SJA373" s="678"/>
      <c r="SJB373" s="678"/>
      <c r="SJC373" s="678"/>
      <c r="SJD373" s="678"/>
      <c r="SJE373" s="678"/>
      <c r="SJF373" s="678"/>
      <c r="SJG373" s="678"/>
      <c r="SJH373" s="678"/>
      <c r="SJI373" s="678"/>
      <c r="SJJ373" s="678"/>
      <c r="SJK373" s="678"/>
      <c r="SJL373" s="678"/>
      <c r="SJM373" s="678"/>
      <c r="SJN373" s="678"/>
      <c r="SJO373" s="678"/>
      <c r="SJP373" s="678"/>
      <c r="SJQ373" s="678"/>
      <c r="SJR373" s="678"/>
      <c r="SJS373" s="678"/>
      <c r="SJT373" s="678"/>
      <c r="SJU373" s="678"/>
      <c r="SJV373" s="678"/>
      <c r="SJW373" s="678"/>
      <c r="SJX373" s="678"/>
      <c r="SJY373" s="678"/>
      <c r="SJZ373" s="678"/>
      <c r="SKA373" s="678"/>
      <c r="SKB373" s="678"/>
      <c r="SKC373" s="678"/>
      <c r="SKD373" s="678"/>
      <c r="SKE373" s="678"/>
      <c r="SKF373" s="678"/>
      <c r="SKG373" s="678"/>
      <c r="SKH373" s="678"/>
      <c r="SKI373" s="678"/>
      <c r="SKJ373" s="678"/>
      <c r="SKK373" s="678"/>
      <c r="SKL373" s="678"/>
      <c r="SKM373" s="678"/>
      <c r="SKN373" s="678"/>
      <c r="SKO373" s="678"/>
      <c r="SKP373" s="678"/>
      <c r="SKQ373" s="678"/>
      <c r="SKR373" s="678"/>
      <c r="SKS373" s="678"/>
      <c r="SKT373" s="678"/>
      <c r="SKU373" s="678"/>
      <c r="SKV373" s="678"/>
      <c r="SKW373" s="678"/>
      <c r="SKX373" s="678"/>
      <c r="SKY373" s="678"/>
      <c r="SKZ373" s="678"/>
      <c r="SLA373" s="678"/>
      <c r="SLB373" s="678"/>
      <c r="SLC373" s="678"/>
      <c r="SLD373" s="678"/>
      <c r="SLE373" s="678"/>
      <c r="SLF373" s="678"/>
      <c r="SLG373" s="678"/>
      <c r="SLH373" s="678"/>
      <c r="SLI373" s="678"/>
      <c r="SLJ373" s="678"/>
      <c r="SLK373" s="678"/>
      <c r="SLL373" s="678"/>
      <c r="SLM373" s="678"/>
      <c r="SLN373" s="678"/>
      <c r="SLO373" s="678"/>
      <c r="SLP373" s="678"/>
      <c r="SLQ373" s="678"/>
      <c r="SLR373" s="678"/>
      <c r="SLS373" s="678"/>
      <c r="SLT373" s="678"/>
      <c r="SLU373" s="678"/>
      <c r="SLV373" s="678"/>
      <c r="SLW373" s="678"/>
      <c r="SLX373" s="678"/>
      <c r="SLY373" s="678"/>
      <c r="SLZ373" s="678"/>
      <c r="SMA373" s="678"/>
      <c r="SMB373" s="678"/>
      <c r="SMC373" s="678"/>
      <c r="SMD373" s="678"/>
      <c r="SME373" s="678"/>
      <c r="SMF373" s="678"/>
      <c r="SMG373" s="678"/>
      <c r="SMH373" s="678"/>
      <c r="SMI373" s="678"/>
      <c r="SMJ373" s="678"/>
      <c r="SMK373" s="678"/>
      <c r="SML373" s="678"/>
      <c r="SMM373" s="678"/>
      <c r="SMN373" s="678"/>
      <c r="SMO373" s="678"/>
      <c r="SMP373" s="678"/>
      <c r="SMQ373" s="678"/>
      <c r="SMR373" s="678"/>
      <c r="SMS373" s="678"/>
      <c r="SMT373" s="678"/>
      <c r="SMU373" s="678"/>
      <c r="SMV373" s="678"/>
      <c r="SMW373" s="678"/>
      <c r="SMX373" s="678"/>
      <c r="SMY373" s="678"/>
      <c r="SMZ373" s="678"/>
      <c r="SNA373" s="678"/>
      <c r="SNB373" s="678"/>
      <c r="SNC373" s="678"/>
      <c r="SND373" s="678"/>
      <c r="SNE373" s="678"/>
      <c r="SNF373" s="678"/>
      <c r="SNG373" s="678"/>
      <c r="SNH373" s="678"/>
      <c r="SNI373" s="678"/>
      <c r="SNJ373" s="678"/>
      <c r="SNK373" s="678"/>
      <c r="SNL373" s="678"/>
      <c r="SNM373" s="678"/>
      <c r="SNN373" s="678"/>
      <c r="SNO373" s="678"/>
      <c r="SNP373" s="678"/>
      <c r="SNQ373" s="678"/>
      <c r="SNR373" s="678"/>
      <c r="SNS373" s="678"/>
      <c r="SNT373" s="678"/>
      <c r="SNU373" s="678"/>
      <c r="SNV373" s="678"/>
      <c r="SNW373" s="678"/>
      <c r="SNX373" s="678"/>
      <c r="SNY373" s="678"/>
      <c r="SNZ373" s="678"/>
      <c r="SOA373" s="678"/>
      <c r="SOB373" s="678"/>
      <c r="SOC373" s="678"/>
      <c r="SOD373" s="678"/>
      <c r="SOE373" s="678"/>
      <c r="SOF373" s="678"/>
      <c r="SOG373" s="678"/>
      <c r="SOH373" s="678"/>
      <c r="SOI373" s="678"/>
      <c r="SOJ373" s="678"/>
      <c r="SOK373" s="678"/>
      <c r="SOL373" s="678"/>
      <c r="SOM373" s="678"/>
      <c r="SON373" s="678"/>
      <c r="SOO373" s="678"/>
      <c r="SOP373" s="678"/>
      <c r="SOQ373" s="678"/>
      <c r="SOR373" s="678"/>
      <c r="SOS373" s="678"/>
      <c r="SOT373" s="678"/>
      <c r="SOU373" s="678"/>
      <c r="SOV373" s="678"/>
      <c r="SOW373" s="678"/>
      <c r="SOX373" s="678"/>
      <c r="SOY373" s="678"/>
      <c r="SOZ373" s="678"/>
      <c r="SPA373" s="678"/>
      <c r="SPB373" s="678"/>
      <c r="SPC373" s="678"/>
      <c r="SPD373" s="678"/>
      <c r="SPE373" s="678"/>
      <c r="SPF373" s="678"/>
      <c r="SPG373" s="678"/>
      <c r="SPH373" s="678"/>
      <c r="SPI373" s="678"/>
      <c r="SPJ373" s="678"/>
      <c r="SPK373" s="678"/>
      <c r="SPL373" s="678"/>
      <c r="SPM373" s="678"/>
      <c r="SPN373" s="678"/>
      <c r="SPO373" s="678"/>
      <c r="SPP373" s="678"/>
      <c r="SPQ373" s="678"/>
      <c r="SPR373" s="678"/>
      <c r="SPS373" s="678"/>
      <c r="SPT373" s="678"/>
      <c r="SPU373" s="678"/>
      <c r="SPV373" s="678"/>
      <c r="SPW373" s="678"/>
      <c r="SPX373" s="678"/>
      <c r="SPY373" s="678"/>
      <c r="SPZ373" s="678"/>
      <c r="SQA373" s="678"/>
      <c r="SQB373" s="678"/>
      <c r="SQC373" s="678"/>
      <c r="SQD373" s="678"/>
      <c r="SQE373" s="678"/>
      <c r="SQF373" s="678"/>
      <c r="SQG373" s="678"/>
      <c r="SQH373" s="678"/>
      <c r="SQI373" s="678"/>
      <c r="SQJ373" s="678"/>
      <c r="SQK373" s="678"/>
      <c r="SQL373" s="678"/>
      <c r="SQM373" s="678"/>
      <c r="SQN373" s="678"/>
      <c r="SQO373" s="678"/>
      <c r="SQP373" s="678"/>
      <c r="SQQ373" s="678"/>
      <c r="SQR373" s="678"/>
      <c r="SQS373" s="678"/>
      <c r="SQT373" s="678"/>
      <c r="SQU373" s="678"/>
      <c r="SQV373" s="678"/>
      <c r="SQW373" s="678"/>
      <c r="SQX373" s="678"/>
      <c r="SQY373" s="678"/>
      <c r="SQZ373" s="678"/>
      <c r="SRA373" s="678"/>
      <c r="SRB373" s="678"/>
      <c r="SRC373" s="678"/>
      <c r="SRD373" s="678"/>
      <c r="SRE373" s="678"/>
      <c r="SRF373" s="678"/>
      <c r="SRG373" s="678"/>
      <c r="SRH373" s="678"/>
      <c r="SRI373" s="678"/>
      <c r="SRJ373" s="678"/>
      <c r="SRK373" s="678"/>
      <c r="SRL373" s="678"/>
      <c r="SRM373" s="678"/>
      <c r="SRN373" s="678"/>
      <c r="SRO373" s="678"/>
      <c r="SRP373" s="678"/>
      <c r="SRQ373" s="678"/>
      <c r="SRR373" s="678"/>
      <c r="SRS373" s="678"/>
      <c r="SRT373" s="678"/>
      <c r="SRU373" s="678"/>
      <c r="SRV373" s="678"/>
      <c r="SRW373" s="678"/>
      <c r="SRX373" s="678"/>
      <c r="SRY373" s="678"/>
      <c r="SRZ373" s="678"/>
      <c r="SSA373" s="678"/>
      <c r="SSB373" s="678"/>
      <c r="SSC373" s="678"/>
      <c r="SSD373" s="678"/>
      <c r="SSE373" s="678"/>
      <c r="SSF373" s="678"/>
      <c r="SSG373" s="678"/>
      <c r="SSH373" s="678"/>
      <c r="SSI373" s="678"/>
      <c r="SSJ373" s="678"/>
      <c r="SSK373" s="678"/>
      <c r="SSL373" s="678"/>
      <c r="SSM373" s="678"/>
      <c r="SSN373" s="678"/>
      <c r="SSO373" s="678"/>
      <c r="SSP373" s="678"/>
      <c r="SSQ373" s="678"/>
      <c r="SSR373" s="678"/>
      <c r="SSS373" s="678"/>
      <c r="SST373" s="678"/>
      <c r="SSU373" s="678"/>
      <c r="SSV373" s="678"/>
      <c r="SSW373" s="678"/>
      <c r="SSX373" s="678"/>
      <c r="SSY373" s="678"/>
      <c r="SSZ373" s="678"/>
      <c r="STA373" s="678"/>
      <c r="STB373" s="678"/>
      <c r="STC373" s="678"/>
      <c r="STD373" s="678"/>
      <c r="STE373" s="678"/>
      <c r="STF373" s="678"/>
      <c r="STG373" s="678"/>
      <c r="STH373" s="678"/>
      <c r="STI373" s="678"/>
      <c r="STJ373" s="678"/>
      <c r="STK373" s="678"/>
      <c r="STL373" s="678"/>
      <c r="STM373" s="678"/>
      <c r="STN373" s="678"/>
      <c r="STO373" s="678"/>
      <c r="STP373" s="678"/>
      <c r="STQ373" s="678"/>
      <c r="STR373" s="678"/>
      <c r="STS373" s="678"/>
      <c r="STT373" s="678"/>
      <c r="STU373" s="678"/>
      <c r="STV373" s="678"/>
      <c r="STW373" s="678"/>
      <c r="STX373" s="678"/>
      <c r="STY373" s="678"/>
      <c r="STZ373" s="678"/>
      <c r="SUA373" s="678"/>
      <c r="SUB373" s="678"/>
      <c r="SUC373" s="678"/>
      <c r="SUD373" s="678"/>
      <c r="SUE373" s="678"/>
      <c r="SUF373" s="678"/>
      <c r="SUG373" s="678"/>
      <c r="SUH373" s="678"/>
      <c r="SUI373" s="678"/>
      <c r="SUJ373" s="678"/>
      <c r="SUK373" s="678"/>
      <c r="SUL373" s="678"/>
      <c r="SUM373" s="678"/>
      <c r="SUN373" s="678"/>
      <c r="SUO373" s="678"/>
      <c r="SUP373" s="678"/>
      <c r="SUQ373" s="678"/>
      <c r="SUR373" s="678"/>
      <c r="SUS373" s="678"/>
      <c r="SUT373" s="678"/>
      <c r="SUU373" s="678"/>
      <c r="SUV373" s="678"/>
      <c r="SUW373" s="678"/>
      <c r="SUX373" s="678"/>
      <c r="SUY373" s="678"/>
      <c r="SUZ373" s="678"/>
      <c r="SVA373" s="678"/>
      <c r="SVB373" s="678"/>
      <c r="SVC373" s="678"/>
      <c r="SVD373" s="678"/>
      <c r="SVE373" s="678"/>
      <c r="SVF373" s="678"/>
      <c r="SVG373" s="678"/>
      <c r="SVH373" s="678"/>
      <c r="SVI373" s="678"/>
      <c r="SVJ373" s="678"/>
      <c r="SVK373" s="678"/>
      <c r="SVL373" s="678"/>
      <c r="SVM373" s="678"/>
      <c r="SVN373" s="678"/>
      <c r="SVO373" s="678"/>
      <c r="SVP373" s="678"/>
      <c r="SVQ373" s="678"/>
      <c r="SVR373" s="678"/>
      <c r="SVS373" s="678"/>
      <c r="SVT373" s="678"/>
      <c r="SVU373" s="678"/>
      <c r="SVV373" s="678"/>
      <c r="SVW373" s="678"/>
      <c r="SVX373" s="678"/>
      <c r="SVY373" s="678"/>
      <c r="SVZ373" s="678"/>
      <c r="SWA373" s="678"/>
      <c r="SWB373" s="678"/>
      <c r="SWC373" s="678"/>
      <c r="SWD373" s="678"/>
      <c r="SWE373" s="678"/>
      <c r="SWF373" s="678"/>
      <c r="SWG373" s="678"/>
      <c r="SWH373" s="678"/>
      <c r="SWI373" s="678"/>
      <c r="SWJ373" s="678"/>
      <c r="SWK373" s="678"/>
      <c r="SWL373" s="678"/>
      <c r="SWM373" s="678"/>
      <c r="SWN373" s="678"/>
      <c r="SWO373" s="678"/>
      <c r="SWP373" s="678"/>
      <c r="SWQ373" s="678"/>
      <c r="SWR373" s="678"/>
      <c r="SWS373" s="678"/>
      <c r="SWT373" s="678"/>
      <c r="SWU373" s="678"/>
      <c r="SWV373" s="678"/>
      <c r="SWW373" s="678"/>
      <c r="SWX373" s="678"/>
      <c r="SWY373" s="678"/>
      <c r="SWZ373" s="678"/>
      <c r="SXA373" s="678"/>
      <c r="SXB373" s="678"/>
      <c r="SXC373" s="678"/>
      <c r="SXD373" s="678"/>
      <c r="SXE373" s="678"/>
      <c r="SXF373" s="678"/>
      <c r="SXG373" s="678"/>
      <c r="SXH373" s="678"/>
      <c r="SXI373" s="678"/>
      <c r="SXJ373" s="678"/>
      <c r="SXK373" s="678"/>
      <c r="SXL373" s="678"/>
      <c r="SXM373" s="678"/>
      <c r="SXN373" s="678"/>
      <c r="SXO373" s="678"/>
      <c r="SXP373" s="678"/>
      <c r="SXQ373" s="678"/>
      <c r="SXR373" s="678"/>
      <c r="SXS373" s="678"/>
      <c r="SXT373" s="678"/>
      <c r="SXU373" s="678"/>
      <c r="SXV373" s="678"/>
      <c r="SXW373" s="678"/>
      <c r="SXX373" s="678"/>
      <c r="SXY373" s="678"/>
      <c r="SXZ373" s="678"/>
      <c r="SYA373" s="678"/>
      <c r="SYB373" s="678"/>
      <c r="SYC373" s="678"/>
      <c r="SYD373" s="678"/>
      <c r="SYE373" s="678"/>
      <c r="SYF373" s="678"/>
      <c r="SYG373" s="678"/>
      <c r="SYH373" s="678"/>
      <c r="SYI373" s="678"/>
      <c r="SYJ373" s="678"/>
      <c r="SYK373" s="678"/>
      <c r="SYL373" s="678"/>
      <c r="SYM373" s="678"/>
      <c r="SYN373" s="678"/>
      <c r="SYO373" s="678"/>
      <c r="SYP373" s="678"/>
      <c r="SYQ373" s="678"/>
      <c r="SYR373" s="678"/>
      <c r="SYS373" s="678"/>
      <c r="SYT373" s="678"/>
      <c r="SYU373" s="678"/>
      <c r="SYV373" s="678"/>
      <c r="SYW373" s="678"/>
      <c r="SYX373" s="678"/>
      <c r="SYY373" s="678"/>
      <c r="SYZ373" s="678"/>
      <c r="SZA373" s="678"/>
      <c r="SZB373" s="678"/>
      <c r="SZC373" s="678"/>
      <c r="SZD373" s="678"/>
      <c r="SZE373" s="678"/>
      <c r="SZF373" s="678"/>
      <c r="SZG373" s="678"/>
      <c r="SZH373" s="678"/>
      <c r="SZI373" s="678"/>
      <c r="SZJ373" s="678"/>
      <c r="SZK373" s="678"/>
      <c r="SZL373" s="678"/>
      <c r="SZM373" s="678"/>
      <c r="SZN373" s="678"/>
      <c r="SZO373" s="678"/>
      <c r="SZP373" s="678"/>
      <c r="SZQ373" s="678"/>
      <c r="SZR373" s="678"/>
      <c r="SZS373" s="678"/>
      <c r="SZT373" s="678"/>
      <c r="SZU373" s="678"/>
      <c r="SZV373" s="678"/>
      <c r="SZW373" s="678"/>
      <c r="SZX373" s="678"/>
      <c r="SZY373" s="678"/>
      <c r="SZZ373" s="678"/>
      <c r="TAA373" s="678"/>
      <c r="TAB373" s="678"/>
      <c r="TAC373" s="678"/>
      <c r="TAD373" s="678"/>
      <c r="TAE373" s="678"/>
      <c r="TAF373" s="678"/>
      <c r="TAG373" s="678"/>
      <c r="TAH373" s="678"/>
      <c r="TAI373" s="678"/>
      <c r="TAJ373" s="678"/>
      <c r="TAK373" s="678"/>
      <c r="TAL373" s="678"/>
      <c r="TAM373" s="678"/>
      <c r="TAN373" s="678"/>
      <c r="TAO373" s="678"/>
      <c r="TAP373" s="678"/>
      <c r="TAQ373" s="678"/>
      <c r="TAR373" s="678"/>
      <c r="TAS373" s="678"/>
      <c r="TAT373" s="678"/>
      <c r="TAU373" s="678"/>
      <c r="TAV373" s="678"/>
      <c r="TAW373" s="678"/>
      <c r="TAX373" s="678"/>
      <c r="TAY373" s="678"/>
      <c r="TAZ373" s="678"/>
      <c r="TBA373" s="678"/>
      <c r="TBB373" s="678"/>
      <c r="TBC373" s="678"/>
      <c r="TBD373" s="678"/>
      <c r="TBE373" s="678"/>
      <c r="TBF373" s="678"/>
      <c r="TBG373" s="678"/>
      <c r="TBH373" s="678"/>
      <c r="TBI373" s="678"/>
      <c r="TBJ373" s="678"/>
      <c r="TBK373" s="678"/>
      <c r="TBL373" s="678"/>
      <c r="TBM373" s="678"/>
      <c r="TBN373" s="678"/>
      <c r="TBO373" s="678"/>
      <c r="TBP373" s="678"/>
      <c r="TBQ373" s="678"/>
      <c r="TBR373" s="678"/>
      <c r="TBS373" s="678"/>
      <c r="TBT373" s="678"/>
      <c r="TBU373" s="678"/>
      <c r="TBV373" s="678"/>
      <c r="TBW373" s="678"/>
      <c r="TBX373" s="678"/>
      <c r="TBY373" s="678"/>
      <c r="TBZ373" s="678"/>
      <c r="TCA373" s="678"/>
      <c r="TCB373" s="678"/>
      <c r="TCC373" s="678"/>
      <c r="TCD373" s="678"/>
      <c r="TCE373" s="678"/>
      <c r="TCF373" s="678"/>
      <c r="TCG373" s="678"/>
      <c r="TCH373" s="678"/>
      <c r="TCI373" s="678"/>
      <c r="TCJ373" s="678"/>
      <c r="TCK373" s="678"/>
      <c r="TCL373" s="678"/>
      <c r="TCM373" s="678"/>
      <c r="TCN373" s="678"/>
      <c r="TCO373" s="678"/>
      <c r="TCP373" s="678"/>
      <c r="TCQ373" s="678"/>
      <c r="TCR373" s="678"/>
      <c r="TCS373" s="678"/>
      <c r="TCT373" s="678"/>
      <c r="TCU373" s="678"/>
      <c r="TCV373" s="678"/>
      <c r="TCW373" s="678"/>
      <c r="TCX373" s="678"/>
      <c r="TCY373" s="678"/>
      <c r="TCZ373" s="678"/>
      <c r="TDA373" s="678"/>
      <c r="TDB373" s="678"/>
      <c r="TDC373" s="678"/>
      <c r="TDD373" s="678"/>
      <c r="TDE373" s="678"/>
      <c r="TDF373" s="678"/>
      <c r="TDG373" s="678"/>
      <c r="TDH373" s="678"/>
      <c r="TDI373" s="678"/>
      <c r="TDJ373" s="678"/>
      <c r="TDK373" s="678"/>
      <c r="TDL373" s="678"/>
      <c r="TDM373" s="678"/>
      <c r="TDN373" s="678"/>
      <c r="TDO373" s="678"/>
      <c r="TDP373" s="678"/>
      <c r="TDQ373" s="678"/>
      <c r="TDR373" s="678"/>
      <c r="TDS373" s="678"/>
      <c r="TDT373" s="678"/>
      <c r="TDU373" s="678"/>
      <c r="TDV373" s="678"/>
      <c r="TDW373" s="678"/>
      <c r="TDX373" s="678"/>
      <c r="TDY373" s="678"/>
      <c r="TDZ373" s="678"/>
      <c r="TEA373" s="678"/>
      <c r="TEB373" s="678"/>
      <c r="TEC373" s="678"/>
      <c r="TED373" s="678"/>
      <c r="TEE373" s="678"/>
      <c r="TEF373" s="678"/>
      <c r="TEG373" s="678"/>
      <c r="TEH373" s="678"/>
      <c r="TEI373" s="678"/>
      <c r="TEJ373" s="678"/>
      <c r="TEK373" s="678"/>
      <c r="TEL373" s="678"/>
      <c r="TEM373" s="678"/>
      <c r="TEN373" s="678"/>
      <c r="TEO373" s="678"/>
      <c r="TEP373" s="678"/>
      <c r="TEQ373" s="678"/>
      <c r="TER373" s="678"/>
      <c r="TES373" s="678"/>
      <c r="TET373" s="678"/>
      <c r="TEU373" s="678"/>
      <c r="TEV373" s="678"/>
      <c r="TEW373" s="678"/>
      <c r="TEX373" s="678"/>
      <c r="TEY373" s="678"/>
      <c r="TEZ373" s="678"/>
      <c r="TFA373" s="678"/>
      <c r="TFB373" s="678"/>
      <c r="TFC373" s="678"/>
      <c r="TFD373" s="678"/>
      <c r="TFE373" s="678"/>
      <c r="TFF373" s="678"/>
      <c r="TFG373" s="678"/>
      <c r="TFH373" s="678"/>
      <c r="TFI373" s="678"/>
      <c r="TFJ373" s="678"/>
      <c r="TFK373" s="678"/>
      <c r="TFL373" s="678"/>
      <c r="TFM373" s="678"/>
      <c r="TFN373" s="678"/>
      <c r="TFO373" s="678"/>
      <c r="TFP373" s="678"/>
      <c r="TFQ373" s="678"/>
      <c r="TFR373" s="678"/>
      <c r="TFS373" s="678"/>
      <c r="TFT373" s="678"/>
      <c r="TFU373" s="678"/>
      <c r="TFV373" s="678"/>
      <c r="TFW373" s="678"/>
      <c r="TFX373" s="678"/>
      <c r="TFY373" s="678"/>
      <c r="TFZ373" s="678"/>
      <c r="TGA373" s="678"/>
      <c r="TGB373" s="678"/>
      <c r="TGC373" s="678"/>
      <c r="TGD373" s="678"/>
      <c r="TGE373" s="678"/>
      <c r="TGF373" s="678"/>
      <c r="TGG373" s="678"/>
      <c r="TGH373" s="678"/>
      <c r="TGI373" s="678"/>
      <c r="TGJ373" s="678"/>
      <c r="TGK373" s="678"/>
      <c r="TGL373" s="678"/>
      <c r="TGM373" s="678"/>
      <c r="TGN373" s="678"/>
      <c r="TGO373" s="678"/>
      <c r="TGP373" s="678"/>
      <c r="TGQ373" s="678"/>
      <c r="TGR373" s="678"/>
      <c r="TGS373" s="678"/>
      <c r="TGT373" s="678"/>
      <c r="TGU373" s="678"/>
      <c r="TGV373" s="678"/>
      <c r="TGW373" s="678"/>
      <c r="TGX373" s="678"/>
      <c r="TGY373" s="678"/>
      <c r="TGZ373" s="678"/>
      <c r="THA373" s="678"/>
      <c r="THB373" s="678"/>
      <c r="THC373" s="678"/>
      <c r="THD373" s="678"/>
      <c r="THE373" s="678"/>
      <c r="THF373" s="678"/>
      <c r="THG373" s="678"/>
      <c r="THH373" s="678"/>
      <c r="THI373" s="678"/>
      <c r="THJ373" s="678"/>
      <c r="THK373" s="678"/>
      <c r="THL373" s="678"/>
      <c r="THM373" s="678"/>
      <c r="THN373" s="678"/>
      <c r="THO373" s="678"/>
      <c r="THP373" s="678"/>
      <c r="THQ373" s="678"/>
      <c r="THR373" s="678"/>
      <c r="THS373" s="678"/>
      <c r="THT373" s="678"/>
      <c r="THU373" s="678"/>
      <c r="THV373" s="678"/>
      <c r="THW373" s="678"/>
      <c r="THX373" s="678"/>
      <c r="THY373" s="678"/>
      <c r="THZ373" s="678"/>
      <c r="TIA373" s="678"/>
      <c r="TIB373" s="678"/>
      <c r="TIC373" s="678"/>
      <c r="TID373" s="678"/>
      <c r="TIE373" s="678"/>
      <c r="TIF373" s="678"/>
      <c r="TIG373" s="678"/>
      <c r="TIH373" s="678"/>
      <c r="TII373" s="678"/>
      <c r="TIJ373" s="678"/>
      <c r="TIK373" s="678"/>
      <c r="TIL373" s="678"/>
      <c r="TIM373" s="678"/>
      <c r="TIN373" s="678"/>
      <c r="TIO373" s="678"/>
      <c r="TIP373" s="678"/>
      <c r="TIQ373" s="678"/>
      <c r="TIR373" s="678"/>
      <c r="TIS373" s="678"/>
      <c r="TIT373" s="678"/>
      <c r="TIU373" s="678"/>
      <c r="TIV373" s="678"/>
      <c r="TIW373" s="678"/>
      <c r="TIX373" s="678"/>
      <c r="TIY373" s="678"/>
      <c r="TIZ373" s="678"/>
      <c r="TJA373" s="678"/>
      <c r="TJB373" s="678"/>
      <c r="TJC373" s="678"/>
      <c r="TJD373" s="678"/>
      <c r="TJE373" s="678"/>
      <c r="TJF373" s="678"/>
      <c r="TJG373" s="678"/>
      <c r="TJH373" s="678"/>
      <c r="TJI373" s="678"/>
      <c r="TJJ373" s="678"/>
      <c r="TJK373" s="678"/>
      <c r="TJL373" s="678"/>
      <c r="TJM373" s="678"/>
      <c r="TJN373" s="678"/>
      <c r="TJO373" s="678"/>
      <c r="TJP373" s="678"/>
      <c r="TJQ373" s="678"/>
      <c r="TJR373" s="678"/>
      <c r="TJS373" s="678"/>
      <c r="TJT373" s="678"/>
      <c r="TJU373" s="678"/>
      <c r="TJV373" s="678"/>
      <c r="TJW373" s="678"/>
      <c r="TJX373" s="678"/>
      <c r="TJY373" s="678"/>
      <c r="TJZ373" s="678"/>
      <c r="TKA373" s="678"/>
      <c r="TKB373" s="678"/>
      <c r="TKC373" s="678"/>
      <c r="TKD373" s="678"/>
      <c r="TKE373" s="678"/>
      <c r="TKF373" s="678"/>
      <c r="TKG373" s="678"/>
      <c r="TKH373" s="678"/>
      <c r="TKI373" s="678"/>
      <c r="TKJ373" s="678"/>
      <c r="TKK373" s="678"/>
      <c r="TKL373" s="678"/>
      <c r="TKM373" s="678"/>
      <c r="TKN373" s="678"/>
      <c r="TKO373" s="678"/>
      <c r="TKP373" s="678"/>
      <c r="TKQ373" s="678"/>
      <c r="TKR373" s="678"/>
      <c r="TKS373" s="678"/>
      <c r="TKT373" s="678"/>
      <c r="TKU373" s="678"/>
      <c r="TKV373" s="678"/>
      <c r="TKW373" s="678"/>
      <c r="TKX373" s="678"/>
      <c r="TKY373" s="678"/>
      <c r="TKZ373" s="678"/>
      <c r="TLA373" s="678"/>
      <c r="TLB373" s="678"/>
      <c r="TLC373" s="678"/>
      <c r="TLD373" s="678"/>
      <c r="TLE373" s="678"/>
      <c r="TLF373" s="678"/>
      <c r="TLG373" s="678"/>
      <c r="TLH373" s="678"/>
      <c r="TLI373" s="678"/>
      <c r="TLJ373" s="678"/>
      <c r="TLK373" s="678"/>
      <c r="TLL373" s="678"/>
      <c r="TLM373" s="678"/>
      <c r="TLN373" s="678"/>
      <c r="TLO373" s="678"/>
      <c r="TLP373" s="678"/>
      <c r="TLQ373" s="678"/>
      <c r="TLR373" s="678"/>
      <c r="TLS373" s="678"/>
      <c r="TLT373" s="678"/>
      <c r="TLU373" s="678"/>
      <c r="TLV373" s="678"/>
      <c r="TLW373" s="678"/>
      <c r="TLX373" s="678"/>
      <c r="TLY373" s="678"/>
      <c r="TLZ373" s="678"/>
      <c r="TMA373" s="678"/>
      <c r="TMB373" s="678"/>
      <c r="TMC373" s="678"/>
      <c r="TMD373" s="678"/>
      <c r="TME373" s="678"/>
      <c r="TMF373" s="678"/>
      <c r="TMG373" s="678"/>
      <c r="TMH373" s="678"/>
      <c r="TMI373" s="678"/>
      <c r="TMJ373" s="678"/>
      <c r="TMK373" s="678"/>
      <c r="TML373" s="678"/>
      <c r="TMM373" s="678"/>
      <c r="TMN373" s="678"/>
      <c r="TMO373" s="678"/>
      <c r="TMP373" s="678"/>
      <c r="TMQ373" s="678"/>
      <c r="TMR373" s="678"/>
      <c r="TMS373" s="678"/>
      <c r="TMT373" s="678"/>
      <c r="TMU373" s="678"/>
      <c r="TMV373" s="678"/>
      <c r="TMW373" s="678"/>
      <c r="TMX373" s="678"/>
      <c r="TMY373" s="678"/>
      <c r="TMZ373" s="678"/>
      <c r="TNA373" s="678"/>
      <c r="TNB373" s="678"/>
      <c r="TNC373" s="678"/>
      <c r="TND373" s="678"/>
      <c r="TNE373" s="678"/>
      <c r="TNF373" s="678"/>
      <c r="TNG373" s="678"/>
      <c r="TNH373" s="678"/>
      <c r="TNI373" s="678"/>
      <c r="TNJ373" s="678"/>
      <c r="TNK373" s="678"/>
      <c r="TNL373" s="678"/>
      <c r="TNM373" s="678"/>
      <c r="TNN373" s="678"/>
      <c r="TNO373" s="678"/>
      <c r="TNP373" s="678"/>
      <c r="TNQ373" s="678"/>
      <c r="TNR373" s="678"/>
      <c r="TNS373" s="678"/>
      <c r="TNT373" s="678"/>
      <c r="TNU373" s="678"/>
      <c r="TNV373" s="678"/>
      <c r="TNW373" s="678"/>
      <c r="TNX373" s="678"/>
      <c r="TNY373" s="678"/>
      <c r="TNZ373" s="678"/>
      <c r="TOA373" s="678"/>
      <c r="TOB373" s="678"/>
      <c r="TOC373" s="678"/>
      <c r="TOD373" s="678"/>
      <c r="TOE373" s="678"/>
      <c r="TOF373" s="678"/>
      <c r="TOG373" s="678"/>
      <c r="TOH373" s="678"/>
      <c r="TOI373" s="678"/>
      <c r="TOJ373" s="678"/>
      <c r="TOK373" s="678"/>
      <c r="TOL373" s="678"/>
      <c r="TOM373" s="678"/>
      <c r="TON373" s="678"/>
      <c r="TOO373" s="678"/>
      <c r="TOP373" s="678"/>
      <c r="TOQ373" s="678"/>
      <c r="TOR373" s="678"/>
      <c r="TOS373" s="678"/>
      <c r="TOT373" s="678"/>
      <c r="TOU373" s="678"/>
      <c r="TOV373" s="678"/>
      <c r="TOW373" s="678"/>
      <c r="TOX373" s="678"/>
      <c r="TOY373" s="678"/>
      <c r="TOZ373" s="678"/>
      <c r="TPA373" s="678"/>
      <c r="TPB373" s="678"/>
      <c r="TPC373" s="678"/>
      <c r="TPD373" s="678"/>
      <c r="TPE373" s="678"/>
      <c r="TPF373" s="678"/>
      <c r="TPG373" s="678"/>
      <c r="TPH373" s="678"/>
      <c r="TPI373" s="678"/>
      <c r="TPJ373" s="678"/>
      <c r="TPK373" s="678"/>
      <c r="TPL373" s="678"/>
      <c r="TPM373" s="678"/>
      <c r="TPN373" s="678"/>
      <c r="TPO373" s="678"/>
      <c r="TPP373" s="678"/>
      <c r="TPQ373" s="678"/>
      <c r="TPR373" s="678"/>
      <c r="TPS373" s="678"/>
      <c r="TPT373" s="678"/>
      <c r="TPU373" s="678"/>
      <c r="TPV373" s="678"/>
      <c r="TPW373" s="678"/>
      <c r="TPX373" s="678"/>
      <c r="TPY373" s="678"/>
      <c r="TPZ373" s="678"/>
      <c r="TQA373" s="678"/>
      <c r="TQB373" s="678"/>
      <c r="TQC373" s="678"/>
      <c r="TQD373" s="678"/>
      <c r="TQE373" s="678"/>
      <c r="TQF373" s="678"/>
      <c r="TQG373" s="678"/>
      <c r="TQH373" s="678"/>
      <c r="TQI373" s="678"/>
      <c r="TQJ373" s="678"/>
      <c r="TQK373" s="678"/>
      <c r="TQL373" s="678"/>
      <c r="TQM373" s="678"/>
      <c r="TQN373" s="678"/>
      <c r="TQO373" s="678"/>
      <c r="TQP373" s="678"/>
      <c r="TQQ373" s="678"/>
      <c r="TQR373" s="678"/>
      <c r="TQS373" s="678"/>
      <c r="TQT373" s="678"/>
      <c r="TQU373" s="678"/>
      <c r="TQV373" s="678"/>
      <c r="TQW373" s="678"/>
      <c r="TQX373" s="678"/>
      <c r="TQY373" s="678"/>
      <c r="TQZ373" s="678"/>
      <c r="TRA373" s="678"/>
      <c r="TRB373" s="678"/>
      <c r="TRC373" s="678"/>
      <c r="TRD373" s="678"/>
      <c r="TRE373" s="678"/>
      <c r="TRF373" s="678"/>
      <c r="TRG373" s="678"/>
      <c r="TRH373" s="678"/>
      <c r="TRI373" s="678"/>
      <c r="TRJ373" s="678"/>
      <c r="TRK373" s="678"/>
      <c r="TRL373" s="678"/>
      <c r="TRM373" s="678"/>
      <c r="TRN373" s="678"/>
      <c r="TRO373" s="678"/>
      <c r="TRP373" s="678"/>
      <c r="TRQ373" s="678"/>
      <c r="TRR373" s="678"/>
      <c r="TRS373" s="678"/>
      <c r="TRT373" s="678"/>
      <c r="TRU373" s="678"/>
      <c r="TRV373" s="678"/>
      <c r="TRW373" s="678"/>
      <c r="TRX373" s="678"/>
      <c r="TRY373" s="678"/>
      <c r="TRZ373" s="678"/>
      <c r="TSA373" s="678"/>
      <c r="TSB373" s="678"/>
      <c r="TSC373" s="678"/>
      <c r="TSD373" s="678"/>
      <c r="TSE373" s="678"/>
      <c r="TSF373" s="678"/>
      <c r="TSG373" s="678"/>
      <c r="TSH373" s="678"/>
      <c r="TSI373" s="678"/>
      <c r="TSJ373" s="678"/>
      <c r="TSK373" s="678"/>
      <c r="TSL373" s="678"/>
      <c r="TSM373" s="678"/>
      <c r="TSN373" s="678"/>
      <c r="TSO373" s="678"/>
      <c r="TSP373" s="678"/>
      <c r="TSQ373" s="678"/>
      <c r="TSR373" s="678"/>
      <c r="TSS373" s="678"/>
      <c r="TST373" s="678"/>
      <c r="TSU373" s="678"/>
      <c r="TSV373" s="678"/>
      <c r="TSW373" s="678"/>
      <c r="TSX373" s="678"/>
      <c r="TSY373" s="678"/>
      <c r="TSZ373" s="678"/>
      <c r="TTA373" s="678"/>
      <c r="TTB373" s="678"/>
      <c r="TTC373" s="678"/>
      <c r="TTD373" s="678"/>
      <c r="TTE373" s="678"/>
      <c r="TTF373" s="678"/>
      <c r="TTG373" s="678"/>
      <c r="TTH373" s="678"/>
      <c r="TTI373" s="678"/>
      <c r="TTJ373" s="678"/>
      <c r="TTK373" s="678"/>
      <c r="TTL373" s="678"/>
      <c r="TTM373" s="678"/>
      <c r="TTN373" s="678"/>
      <c r="TTO373" s="678"/>
      <c r="TTP373" s="678"/>
      <c r="TTQ373" s="678"/>
      <c r="TTR373" s="678"/>
      <c r="TTS373" s="678"/>
      <c r="TTT373" s="678"/>
      <c r="TTU373" s="678"/>
      <c r="TTV373" s="678"/>
      <c r="TTW373" s="678"/>
      <c r="TTX373" s="678"/>
      <c r="TTY373" s="678"/>
      <c r="TTZ373" s="678"/>
      <c r="TUA373" s="678"/>
      <c r="TUB373" s="678"/>
      <c r="TUC373" s="678"/>
      <c r="TUD373" s="678"/>
      <c r="TUE373" s="678"/>
      <c r="TUF373" s="678"/>
      <c r="TUG373" s="678"/>
      <c r="TUH373" s="678"/>
      <c r="TUI373" s="678"/>
      <c r="TUJ373" s="678"/>
      <c r="TUK373" s="678"/>
      <c r="TUL373" s="678"/>
      <c r="TUM373" s="678"/>
      <c r="TUN373" s="678"/>
      <c r="TUO373" s="678"/>
      <c r="TUP373" s="678"/>
      <c r="TUQ373" s="678"/>
      <c r="TUR373" s="678"/>
      <c r="TUS373" s="678"/>
      <c r="TUT373" s="678"/>
      <c r="TUU373" s="678"/>
      <c r="TUV373" s="678"/>
      <c r="TUW373" s="678"/>
      <c r="TUX373" s="678"/>
      <c r="TUY373" s="678"/>
      <c r="TUZ373" s="678"/>
      <c r="TVA373" s="678"/>
      <c r="TVB373" s="678"/>
      <c r="TVC373" s="678"/>
      <c r="TVD373" s="678"/>
      <c r="TVE373" s="678"/>
      <c r="TVF373" s="678"/>
      <c r="TVG373" s="678"/>
      <c r="TVH373" s="678"/>
      <c r="TVI373" s="678"/>
      <c r="TVJ373" s="678"/>
      <c r="TVK373" s="678"/>
      <c r="TVL373" s="678"/>
      <c r="TVM373" s="678"/>
      <c r="TVN373" s="678"/>
      <c r="TVO373" s="678"/>
      <c r="TVP373" s="678"/>
      <c r="TVQ373" s="678"/>
      <c r="TVR373" s="678"/>
      <c r="TVS373" s="678"/>
      <c r="TVT373" s="678"/>
      <c r="TVU373" s="678"/>
      <c r="TVV373" s="678"/>
      <c r="TVW373" s="678"/>
      <c r="TVX373" s="678"/>
      <c r="TVY373" s="678"/>
      <c r="TVZ373" s="678"/>
      <c r="TWA373" s="678"/>
      <c r="TWB373" s="678"/>
      <c r="TWC373" s="678"/>
      <c r="TWD373" s="678"/>
      <c r="TWE373" s="678"/>
      <c r="TWF373" s="678"/>
      <c r="TWG373" s="678"/>
      <c r="TWH373" s="678"/>
      <c r="TWI373" s="678"/>
      <c r="TWJ373" s="678"/>
      <c r="TWK373" s="678"/>
      <c r="TWL373" s="678"/>
      <c r="TWM373" s="678"/>
      <c r="TWN373" s="678"/>
      <c r="TWO373" s="678"/>
      <c r="TWP373" s="678"/>
      <c r="TWQ373" s="678"/>
      <c r="TWR373" s="678"/>
      <c r="TWS373" s="678"/>
      <c r="TWT373" s="678"/>
      <c r="TWU373" s="678"/>
      <c r="TWV373" s="678"/>
      <c r="TWW373" s="678"/>
      <c r="TWX373" s="678"/>
      <c r="TWY373" s="678"/>
      <c r="TWZ373" s="678"/>
      <c r="TXA373" s="678"/>
      <c r="TXB373" s="678"/>
      <c r="TXC373" s="678"/>
      <c r="TXD373" s="678"/>
      <c r="TXE373" s="678"/>
      <c r="TXF373" s="678"/>
      <c r="TXG373" s="678"/>
      <c r="TXH373" s="678"/>
      <c r="TXI373" s="678"/>
      <c r="TXJ373" s="678"/>
      <c r="TXK373" s="678"/>
      <c r="TXL373" s="678"/>
      <c r="TXM373" s="678"/>
      <c r="TXN373" s="678"/>
      <c r="TXO373" s="678"/>
      <c r="TXP373" s="678"/>
      <c r="TXQ373" s="678"/>
      <c r="TXR373" s="678"/>
      <c r="TXS373" s="678"/>
      <c r="TXT373" s="678"/>
      <c r="TXU373" s="678"/>
      <c r="TXV373" s="678"/>
      <c r="TXW373" s="678"/>
      <c r="TXX373" s="678"/>
      <c r="TXY373" s="678"/>
      <c r="TXZ373" s="678"/>
      <c r="TYA373" s="678"/>
      <c r="TYB373" s="678"/>
      <c r="TYC373" s="678"/>
      <c r="TYD373" s="678"/>
      <c r="TYE373" s="678"/>
      <c r="TYF373" s="678"/>
      <c r="TYG373" s="678"/>
      <c r="TYH373" s="678"/>
      <c r="TYI373" s="678"/>
      <c r="TYJ373" s="678"/>
      <c r="TYK373" s="678"/>
      <c r="TYL373" s="678"/>
      <c r="TYM373" s="678"/>
      <c r="TYN373" s="678"/>
      <c r="TYO373" s="678"/>
      <c r="TYP373" s="678"/>
      <c r="TYQ373" s="678"/>
      <c r="TYR373" s="678"/>
      <c r="TYS373" s="678"/>
      <c r="TYT373" s="678"/>
      <c r="TYU373" s="678"/>
      <c r="TYV373" s="678"/>
      <c r="TYW373" s="678"/>
      <c r="TYX373" s="678"/>
      <c r="TYY373" s="678"/>
      <c r="TYZ373" s="678"/>
      <c r="TZA373" s="678"/>
      <c r="TZB373" s="678"/>
      <c r="TZC373" s="678"/>
      <c r="TZD373" s="678"/>
      <c r="TZE373" s="678"/>
      <c r="TZF373" s="678"/>
      <c r="TZG373" s="678"/>
      <c r="TZH373" s="678"/>
      <c r="TZI373" s="678"/>
      <c r="TZJ373" s="678"/>
      <c r="TZK373" s="678"/>
      <c r="TZL373" s="678"/>
      <c r="TZM373" s="678"/>
      <c r="TZN373" s="678"/>
      <c r="TZO373" s="678"/>
      <c r="TZP373" s="678"/>
      <c r="TZQ373" s="678"/>
      <c r="TZR373" s="678"/>
      <c r="TZS373" s="678"/>
      <c r="TZT373" s="678"/>
      <c r="TZU373" s="678"/>
      <c r="TZV373" s="678"/>
      <c r="TZW373" s="678"/>
      <c r="TZX373" s="678"/>
      <c r="TZY373" s="678"/>
      <c r="TZZ373" s="678"/>
      <c r="UAA373" s="678"/>
      <c r="UAB373" s="678"/>
      <c r="UAC373" s="678"/>
      <c r="UAD373" s="678"/>
      <c r="UAE373" s="678"/>
      <c r="UAF373" s="678"/>
      <c r="UAG373" s="678"/>
      <c r="UAH373" s="678"/>
      <c r="UAI373" s="678"/>
      <c r="UAJ373" s="678"/>
      <c r="UAK373" s="678"/>
      <c r="UAL373" s="678"/>
      <c r="UAM373" s="678"/>
      <c r="UAN373" s="678"/>
      <c r="UAO373" s="678"/>
      <c r="UAP373" s="678"/>
      <c r="UAQ373" s="678"/>
      <c r="UAR373" s="678"/>
      <c r="UAS373" s="678"/>
      <c r="UAT373" s="678"/>
      <c r="UAU373" s="678"/>
      <c r="UAV373" s="678"/>
      <c r="UAW373" s="678"/>
      <c r="UAX373" s="678"/>
      <c r="UAY373" s="678"/>
      <c r="UAZ373" s="678"/>
      <c r="UBA373" s="678"/>
      <c r="UBB373" s="678"/>
      <c r="UBC373" s="678"/>
      <c r="UBD373" s="678"/>
      <c r="UBE373" s="678"/>
      <c r="UBF373" s="678"/>
      <c r="UBG373" s="678"/>
      <c r="UBH373" s="678"/>
      <c r="UBI373" s="678"/>
      <c r="UBJ373" s="678"/>
      <c r="UBK373" s="678"/>
      <c r="UBL373" s="678"/>
      <c r="UBM373" s="678"/>
      <c r="UBN373" s="678"/>
      <c r="UBO373" s="678"/>
      <c r="UBP373" s="678"/>
      <c r="UBQ373" s="678"/>
      <c r="UBR373" s="678"/>
      <c r="UBS373" s="678"/>
      <c r="UBT373" s="678"/>
      <c r="UBU373" s="678"/>
      <c r="UBV373" s="678"/>
      <c r="UBW373" s="678"/>
      <c r="UBX373" s="678"/>
      <c r="UBY373" s="678"/>
      <c r="UBZ373" s="678"/>
      <c r="UCA373" s="678"/>
      <c r="UCB373" s="678"/>
      <c r="UCC373" s="678"/>
      <c r="UCD373" s="678"/>
      <c r="UCE373" s="678"/>
      <c r="UCF373" s="678"/>
      <c r="UCG373" s="678"/>
      <c r="UCH373" s="678"/>
      <c r="UCI373" s="678"/>
      <c r="UCJ373" s="678"/>
      <c r="UCK373" s="678"/>
      <c r="UCL373" s="678"/>
      <c r="UCM373" s="678"/>
      <c r="UCN373" s="678"/>
      <c r="UCO373" s="678"/>
      <c r="UCP373" s="678"/>
      <c r="UCQ373" s="678"/>
      <c r="UCR373" s="678"/>
      <c r="UCS373" s="678"/>
      <c r="UCT373" s="678"/>
      <c r="UCU373" s="678"/>
      <c r="UCV373" s="678"/>
      <c r="UCW373" s="678"/>
      <c r="UCX373" s="678"/>
      <c r="UCY373" s="678"/>
      <c r="UCZ373" s="678"/>
      <c r="UDA373" s="678"/>
      <c r="UDB373" s="678"/>
      <c r="UDC373" s="678"/>
      <c r="UDD373" s="678"/>
      <c r="UDE373" s="678"/>
      <c r="UDF373" s="678"/>
      <c r="UDG373" s="678"/>
      <c r="UDH373" s="678"/>
      <c r="UDI373" s="678"/>
      <c r="UDJ373" s="678"/>
      <c r="UDK373" s="678"/>
      <c r="UDL373" s="678"/>
      <c r="UDM373" s="678"/>
      <c r="UDN373" s="678"/>
      <c r="UDO373" s="678"/>
      <c r="UDP373" s="678"/>
      <c r="UDQ373" s="678"/>
      <c r="UDR373" s="678"/>
      <c r="UDS373" s="678"/>
      <c r="UDT373" s="678"/>
      <c r="UDU373" s="678"/>
      <c r="UDV373" s="678"/>
      <c r="UDW373" s="678"/>
      <c r="UDX373" s="678"/>
      <c r="UDY373" s="678"/>
      <c r="UDZ373" s="678"/>
      <c r="UEA373" s="678"/>
      <c r="UEB373" s="678"/>
      <c r="UEC373" s="678"/>
      <c r="UED373" s="678"/>
      <c r="UEE373" s="678"/>
      <c r="UEF373" s="678"/>
      <c r="UEG373" s="678"/>
      <c r="UEH373" s="678"/>
      <c r="UEI373" s="678"/>
      <c r="UEJ373" s="678"/>
      <c r="UEK373" s="678"/>
      <c r="UEL373" s="678"/>
      <c r="UEM373" s="678"/>
      <c r="UEN373" s="678"/>
      <c r="UEO373" s="678"/>
      <c r="UEP373" s="678"/>
      <c r="UEQ373" s="678"/>
      <c r="UER373" s="678"/>
      <c r="UES373" s="678"/>
      <c r="UET373" s="678"/>
      <c r="UEU373" s="678"/>
      <c r="UEV373" s="678"/>
      <c r="UEW373" s="678"/>
      <c r="UEX373" s="678"/>
      <c r="UEY373" s="678"/>
      <c r="UEZ373" s="678"/>
      <c r="UFA373" s="678"/>
      <c r="UFB373" s="678"/>
      <c r="UFC373" s="678"/>
      <c r="UFD373" s="678"/>
      <c r="UFE373" s="678"/>
      <c r="UFF373" s="678"/>
      <c r="UFG373" s="678"/>
      <c r="UFH373" s="678"/>
      <c r="UFI373" s="678"/>
      <c r="UFJ373" s="678"/>
      <c r="UFK373" s="678"/>
      <c r="UFL373" s="678"/>
      <c r="UFM373" s="678"/>
      <c r="UFN373" s="678"/>
      <c r="UFO373" s="678"/>
      <c r="UFP373" s="678"/>
      <c r="UFQ373" s="678"/>
      <c r="UFR373" s="678"/>
      <c r="UFS373" s="678"/>
      <c r="UFT373" s="678"/>
      <c r="UFU373" s="678"/>
      <c r="UFV373" s="678"/>
      <c r="UFW373" s="678"/>
      <c r="UFX373" s="678"/>
      <c r="UFY373" s="678"/>
      <c r="UFZ373" s="678"/>
      <c r="UGA373" s="678"/>
      <c r="UGB373" s="678"/>
      <c r="UGC373" s="678"/>
      <c r="UGD373" s="678"/>
      <c r="UGE373" s="678"/>
      <c r="UGF373" s="678"/>
      <c r="UGG373" s="678"/>
      <c r="UGH373" s="678"/>
      <c r="UGI373" s="678"/>
      <c r="UGJ373" s="678"/>
      <c r="UGK373" s="678"/>
      <c r="UGL373" s="678"/>
      <c r="UGM373" s="678"/>
      <c r="UGN373" s="678"/>
      <c r="UGO373" s="678"/>
      <c r="UGP373" s="678"/>
      <c r="UGQ373" s="678"/>
      <c r="UGR373" s="678"/>
      <c r="UGS373" s="678"/>
      <c r="UGT373" s="678"/>
      <c r="UGU373" s="678"/>
      <c r="UGV373" s="678"/>
      <c r="UGW373" s="678"/>
      <c r="UGX373" s="678"/>
      <c r="UGY373" s="678"/>
      <c r="UGZ373" s="678"/>
      <c r="UHA373" s="678"/>
      <c r="UHB373" s="678"/>
      <c r="UHC373" s="678"/>
      <c r="UHD373" s="678"/>
      <c r="UHE373" s="678"/>
      <c r="UHF373" s="678"/>
      <c r="UHG373" s="678"/>
      <c r="UHH373" s="678"/>
      <c r="UHI373" s="678"/>
      <c r="UHJ373" s="678"/>
      <c r="UHK373" s="678"/>
      <c r="UHL373" s="678"/>
      <c r="UHM373" s="678"/>
      <c r="UHN373" s="678"/>
      <c r="UHO373" s="678"/>
      <c r="UHP373" s="678"/>
      <c r="UHQ373" s="678"/>
      <c r="UHR373" s="678"/>
      <c r="UHS373" s="678"/>
      <c r="UHT373" s="678"/>
      <c r="UHU373" s="678"/>
      <c r="UHV373" s="678"/>
      <c r="UHW373" s="678"/>
      <c r="UHX373" s="678"/>
      <c r="UHY373" s="678"/>
      <c r="UHZ373" s="678"/>
      <c r="UIA373" s="678"/>
      <c r="UIB373" s="678"/>
      <c r="UIC373" s="678"/>
      <c r="UID373" s="678"/>
      <c r="UIE373" s="678"/>
      <c r="UIF373" s="678"/>
      <c r="UIG373" s="678"/>
      <c r="UIH373" s="678"/>
      <c r="UII373" s="678"/>
      <c r="UIJ373" s="678"/>
      <c r="UIK373" s="678"/>
      <c r="UIL373" s="678"/>
      <c r="UIM373" s="678"/>
      <c r="UIN373" s="678"/>
      <c r="UIO373" s="678"/>
      <c r="UIP373" s="678"/>
      <c r="UIQ373" s="678"/>
      <c r="UIR373" s="678"/>
      <c r="UIS373" s="678"/>
      <c r="UIT373" s="678"/>
      <c r="UIU373" s="678"/>
      <c r="UIV373" s="678"/>
      <c r="UIW373" s="678"/>
      <c r="UIX373" s="678"/>
      <c r="UIY373" s="678"/>
      <c r="UIZ373" s="678"/>
      <c r="UJA373" s="678"/>
      <c r="UJB373" s="678"/>
      <c r="UJC373" s="678"/>
      <c r="UJD373" s="678"/>
      <c r="UJE373" s="678"/>
      <c r="UJF373" s="678"/>
      <c r="UJG373" s="678"/>
      <c r="UJH373" s="678"/>
      <c r="UJI373" s="678"/>
      <c r="UJJ373" s="678"/>
      <c r="UJK373" s="678"/>
      <c r="UJL373" s="678"/>
      <c r="UJM373" s="678"/>
      <c r="UJN373" s="678"/>
      <c r="UJO373" s="678"/>
      <c r="UJP373" s="678"/>
      <c r="UJQ373" s="678"/>
      <c r="UJR373" s="678"/>
      <c r="UJS373" s="678"/>
      <c r="UJT373" s="678"/>
      <c r="UJU373" s="678"/>
      <c r="UJV373" s="678"/>
      <c r="UJW373" s="678"/>
      <c r="UJX373" s="678"/>
      <c r="UJY373" s="678"/>
      <c r="UJZ373" s="678"/>
      <c r="UKA373" s="678"/>
      <c r="UKB373" s="678"/>
      <c r="UKC373" s="678"/>
      <c r="UKD373" s="678"/>
      <c r="UKE373" s="678"/>
      <c r="UKF373" s="678"/>
      <c r="UKG373" s="678"/>
      <c r="UKH373" s="678"/>
      <c r="UKI373" s="678"/>
      <c r="UKJ373" s="678"/>
      <c r="UKK373" s="678"/>
      <c r="UKL373" s="678"/>
      <c r="UKM373" s="678"/>
      <c r="UKN373" s="678"/>
      <c r="UKO373" s="678"/>
      <c r="UKP373" s="678"/>
      <c r="UKQ373" s="678"/>
      <c r="UKR373" s="678"/>
      <c r="UKS373" s="678"/>
      <c r="UKT373" s="678"/>
      <c r="UKU373" s="678"/>
      <c r="UKV373" s="678"/>
      <c r="UKW373" s="678"/>
      <c r="UKX373" s="678"/>
      <c r="UKY373" s="678"/>
      <c r="UKZ373" s="678"/>
      <c r="ULA373" s="678"/>
      <c r="ULB373" s="678"/>
      <c r="ULC373" s="678"/>
      <c r="ULD373" s="678"/>
      <c r="ULE373" s="678"/>
      <c r="ULF373" s="678"/>
      <c r="ULG373" s="678"/>
      <c r="ULH373" s="678"/>
      <c r="ULI373" s="678"/>
      <c r="ULJ373" s="678"/>
      <c r="ULK373" s="678"/>
      <c r="ULL373" s="678"/>
      <c r="ULM373" s="678"/>
      <c r="ULN373" s="678"/>
      <c r="ULO373" s="678"/>
      <c r="ULP373" s="678"/>
      <c r="ULQ373" s="678"/>
      <c r="ULR373" s="678"/>
      <c r="ULS373" s="678"/>
      <c r="ULT373" s="678"/>
      <c r="ULU373" s="678"/>
      <c r="ULV373" s="678"/>
      <c r="ULW373" s="678"/>
      <c r="ULX373" s="678"/>
      <c r="ULY373" s="678"/>
      <c r="ULZ373" s="678"/>
      <c r="UMA373" s="678"/>
      <c r="UMB373" s="678"/>
      <c r="UMC373" s="678"/>
      <c r="UMD373" s="678"/>
      <c r="UME373" s="678"/>
      <c r="UMF373" s="678"/>
      <c r="UMG373" s="678"/>
      <c r="UMH373" s="678"/>
      <c r="UMI373" s="678"/>
      <c r="UMJ373" s="678"/>
      <c r="UMK373" s="678"/>
      <c r="UML373" s="678"/>
      <c r="UMM373" s="678"/>
      <c r="UMN373" s="678"/>
      <c r="UMO373" s="678"/>
      <c r="UMP373" s="678"/>
      <c r="UMQ373" s="678"/>
      <c r="UMR373" s="678"/>
      <c r="UMS373" s="678"/>
      <c r="UMT373" s="678"/>
      <c r="UMU373" s="678"/>
      <c r="UMV373" s="678"/>
      <c r="UMW373" s="678"/>
      <c r="UMX373" s="678"/>
      <c r="UMY373" s="678"/>
      <c r="UMZ373" s="678"/>
      <c r="UNA373" s="678"/>
      <c r="UNB373" s="678"/>
      <c r="UNC373" s="678"/>
      <c r="UND373" s="678"/>
      <c r="UNE373" s="678"/>
      <c r="UNF373" s="678"/>
      <c r="UNG373" s="678"/>
      <c r="UNH373" s="678"/>
      <c r="UNI373" s="678"/>
      <c r="UNJ373" s="678"/>
      <c r="UNK373" s="678"/>
      <c r="UNL373" s="678"/>
      <c r="UNM373" s="678"/>
      <c r="UNN373" s="678"/>
      <c r="UNO373" s="678"/>
      <c r="UNP373" s="678"/>
      <c r="UNQ373" s="678"/>
      <c r="UNR373" s="678"/>
      <c r="UNS373" s="678"/>
      <c r="UNT373" s="678"/>
      <c r="UNU373" s="678"/>
      <c r="UNV373" s="678"/>
      <c r="UNW373" s="678"/>
      <c r="UNX373" s="678"/>
      <c r="UNY373" s="678"/>
      <c r="UNZ373" s="678"/>
      <c r="UOA373" s="678"/>
      <c r="UOB373" s="678"/>
      <c r="UOC373" s="678"/>
      <c r="UOD373" s="678"/>
      <c r="UOE373" s="678"/>
      <c r="UOF373" s="678"/>
      <c r="UOG373" s="678"/>
      <c r="UOH373" s="678"/>
      <c r="UOI373" s="678"/>
      <c r="UOJ373" s="678"/>
      <c r="UOK373" s="678"/>
      <c r="UOL373" s="678"/>
      <c r="UOM373" s="678"/>
      <c r="UON373" s="678"/>
      <c r="UOO373" s="678"/>
      <c r="UOP373" s="678"/>
      <c r="UOQ373" s="678"/>
      <c r="UOR373" s="678"/>
      <c r="UOS373" s="678"/>
      <c r="UOT373" s="678"/>
      <c r="UOU373" s="678"/>
      <c r="UOV373" s="678"/>
      <c r="UOW373" s="678"/>
      <c r="UOX373" s="678"/>
      <c r="UOY373" s="678"/>
      <c r="UOZ373" s="678"/>
      <c r="UPA373" s="678"/>
      <c r="UPB373" s="678"/>
      <c r="UPC373" s="678"/>
      <c r="UPD373" s="678"/>
      <c r="UPE373" s="678"/>
      <c r="UPF373" s="678"/>
      <c r="UPG373" s="678"/>
      <c r="UPH373" s="678"/>
      <c r="UPI373" s="678"/>
      <c r="UPJ373" s="678"/>
      <c r="UPK373" s="678"/>
      <c r="UPL373" s="678"/>
      <c r="UPM373" s="678"/>
      <c r="UPN373" s="678"/>
      <c r="UPO373" s="678"/>
      <c r="UPP373" s="678"/>
      <c r="UPQ373" s="678"/>
      <c r="UPR373" s="678"/>
      <c r="UPS373" s="678"/>
      <c r="UPT373" s="678"/>
      <c r="UPU373" s="678"/>
      <c r="UPV373" s="678"/>
      <c r="UPW373" s="678"/>
      <c r="UPX373" s="678"/>
      <c r="UPY373" s="678"/>
      <c r="UPZ373" s="678"/>
      <c r="UQA373" s="678"/>
      <c r="UQB373" s="678"/>
      <c r="UQC373" s="678"/>
      <c r="UQD373" s="678"/>
      <c r="UQE373" s="678"/>
      <c r="UQF373" s="678"/>
      <c r="UQG373" s="678"/>
      <c r="UQH373" s="678"/>
      <c r="UQI373" s="678"/>
      <c r="UQJ373" s="678"/>
      <c r="UQK373" s="678"/>
      <c r="UQL373" s="678"/>
      <c r="UQM373" s="678"/>
      <c r="UQN373" s="678"/>
      <c r="UQO373" s="678"/>
      <c r="UQP373" s="678"/>
      <c r="UQQ373" s="678"/>
      <c r="UQR373" s="678"/>
      <c r="UQS373" s="678"/>
      <c r="UQT373" s="678"/>
      <c r="UQU373" s="678"/>
      <c r="UQV373" s="678"/>
      <c r="UQW373" s="678"/>
      <c r="UQX373" s="678"/>
      <c r="UQY373" s="678"/>
      <c r="UQZ373" s="678"/>
      <c r="URA373" s="678"/>
      <c r="URB373" s="678"/>
      <c r="URC373" s="678"/>
      <c r="URD373" s="678"/>
      <c r="URE373" s="678"/>
      <c r="URF373" s="678"/>
      <c r="URG373" s="678"/>
      <c r="URH373" s="678"/>
      <c r="URI373" s="678"/>
      <c r="URJ373" s="678"/>
      <c r="URK373" s="678"/>
      <c r="URL373" s="678"/>
      <c r="URM373" s="678"/>
      <c r="URN373" s="678"/>
      <c r="URO373" s="678"/>
      <c r="URP373" s="678"/>
      <c r="URQ373" s="678"/>
      <c r="URR373" s="678"/>
      <c r="URS373" s="678"/>
      <c r="URT373" s="678"/>
      <c r="URU373" s="678"/>
      <c r="URV373" s="678"/>
      <c r="URW373" s="678"/>
      <c r="URX373" s="678"/>
      <c r="URY373" s="678"/>
      <c r="URZ373" s="678"/>
      <c r="USA373" s="678"/>
      <c r="USB373" s="678"/>
      <c r="USC373" s="678"/>
      <c r="USD373" s="678"/>
      <c r="USE373" s="678"/>
      <c r="USF373" s="678"/>
      <c r="USG373" s="678"/>
      <c r="USH373" s="678"/>
      <c r="USI373" s="678"/>
      <c r="USJ373" s="678"/>
      <c r="USK373" s="678"/>
      <c r="USL373" s="678"/>
      <c r="USM373" s="678"/>
      <c r="USN373" s="678"/>
      <c r="USO373" s="678"/>
      <c r="USP373" s="678"/>
      <c r="USQ373" s="678"/>
      <c r="USR373" s="678"/>
      <c r="USS373" s="678"/>
      <c r="UST373" s="678"/>
      <c r="USU373" s="678"/>
      <c r="USV373" s="678"/>
      <c r="USW373" s="678"/>
      <c r="USX373" s="678"/>
      <c r="USY373" s="678"/>
      <c r="USZ373" s="678"/>
      <c r="UTA373" s="678"/>
      <c r="UTB373" s="678"/>
      <c r="UTC373" s="678"/>
      <c r="UTD373" s="678"/>
      <c r="UTE373" s="678"/>
      <c r="UTF373" s="678"/>
      <c r="UTG373" s="678"/>
      <c r="UTH373" s="678"/>
      <c r="UTI373" s="678"/>
      <c r="UTJ373" s="678"/>
      <c r="UTK373" s="678"/>
      <c r="UTL373" s="678"/>
      <c r="UTM373" s="678"/>
      <c r="UTN373" s="678"/>
      <c r="UTO373" s="678"/>
      <c r="UTP373" s="678"/>
      <c r="UTQ373" s="678"/>
      <c r="UTR373" s="678"/>
      <c r="UTS373" s="678"/>
      <c r="UTT373" s="678"/>
      <c r="UTU373" s="678"/>
      <c r="UTV373" s="678"/>
      <c r="UTW373" s="678"/>
      <c r="UTX373" s="678"/>
      <c r="UTY373" s="678"/>
      <c r="UTZ373" s="678"/>
      <c r="UUA373" s="678"/>
      <c r="UUB373" s="678"/>
      <c r="UUC373" s="678"/>
      <c r="UUD373" s="678"/>
      <c r="UUE373" s="678"/>
      <c r="UUF373" s="678"/>
      <c r="UUG373" s="678"/>
      <c r="UUH373" s="678"/>
      <c r="UUI373" s="678"/>
      <c r="UUJ373" s="678"/>
      <c r="UUK373" s="678"/>
      <c r="UUL373" s="678"/>
      <c r="UUM373" s="678"/>
      <c r="UUN373" s="678"/>
      <c r="UUO373" s="678"/>
      <c r="UUP373" s="678"/>
      <c r="UUQ373" s="678"/>
      <c r="UUR373" s="678"/>
      <c r="UUS373" s="678"/>
      <c r="UUT373" s="678"/>
      <c r="UUU373" s="678"/>
      <c r="UUV373" s="678"/>
      <c r="UUW373" s="678"/>
      <c r="UUX373" s="678"/>
      <c r="UUY373" s="678"/>
      <c r="UUZ373" s="678"/>
      <c r="UVA373" s="678"/>
      <c r="UVB373" s="678"/>
      <c r="UVC373" s="678"/>
      <c r="UVD373" s="678"/>
      <c r="UVE373" s="678"/>
      <c r="UVF373" s="678"/>
      <c r="UVG373" s="678"/>
      <c r="UVH373" s="678"/>
      <c r="UVI373" s="678"/>
      <c r="UVJ373" s="678"/>
      <c r="UVK373" s="678"/>
      <c r="UVL373" s="678"/>
      <c r="UVM373" s="678"/>
      <c r="UVN373" s="678"/>
      <c r="UVO373" s="678"/>
      <c r="UVP373" s="678"/>
      <c r="UVQ373" s="678"/>
      <c r="UVR373" s="678"/>
      <c r="UVS373" s="678"/>
      <c r="UVT373" s="678"/>
      <c r="UVU373" s="678"/>
      <c r="UVV373" s="678"/>
      <c r="UVW373" s="678"/>
      <c r="UVX373" s="678"/>
      <c r="UVY373" s="678"/>
      <c r="UVZ373" s="678"/>
      <c r="UWA373" s="678"/>
      <c r="UWB373" s="678"/>
      <c r="UWC373" s="678"/>
      <c r="UWD373" s="678"/>
      <c r="UWE373" s="678"/>
      <c r="UWF373" s="678"/>
      <c r="UWG373" s="678"/>
      <c r="UWH373" s="678"/>
      <c r="UWI373" s="678"/>
      <c r="UWJ373" s="678"/>
      <c r="UWK373" s="678"/>
      <c r="UWL373" s="678"/>
      <c r="UWM373" s="678"/>
      <c r="UWN373" s="678"/>
      <c r="UWO373" s="678"/>
      <c r="UWP373" s="678"/>
      <c r="UWQ373" s="678"/>
      <c r="UWR373" s="678"/>
      <c r="UWS373" s="678"/>
      <c r="UWT373" s="678"/>
      <c r="UWU373" s="678"/>
      <c r="UWV373" s="678"/>
      <c r="UWW373" s="678"/>
      <c r="UWX373" s="678"/>
      <c r="UWY373" s="678"/>
      <c r="UWZ373" s="678"/>
      <c r="UXA373" s="678"/>
      <c r="UXB373" s="678"/>
      <c r="UXC373" s="678"/>
      <c r="UXD373" s="678"/>
      <c r="UXE373" s="678"/>
      <c r="UXF373" s="678"/>
      <c r="UXG373" s="678"/>
      <c r="UXH373" s="678"/>
      <c r="UXI373" s="678"/>
      <c r="UXJ373" s="678"/>
      <c r="UXK373" s="678"/>
      <c r="UXL373" s="678"/>
      <c r="UXM373" s="678"/>
      <c r="UXN373" s="678"/>
      <c r="UXO373" s="678"/>
      <c r="UXP373" s="678"/>
      <c r="UXQ373" s="678"/>
      <c r="UXR373" s="678"/>
      <c r="UXS373" s="678"/>
      <c r="UXT373" s="678"/>
      <c r="UXU373" s="678"/>
      <c r="UXV373" s="678"/>
      <c r="UXW373" s="678"/>
      <c r="UXX373" s="678"/>
      <c r="UXY373" s="678"/>
      <c r="UXZ373" s="678"/>
      <c r="UYA373" s="678"/>
      <c r="UYB373" s="678"/>
      <c r="UYC373" s="678"/>
      <c r="UYD373" s="678"/>
      <c r="UYE373" s="678"/>
      <c r="UYF373" s="678"/>
      <c r="UYG373" s="678"/>
      <c r="UYH373" s="678"/>
      <c r="UYI373" s="678"/>
      <c r="UYJ373" s="678"/>
      <c r="UYK373" s="678"/>
      <c r="UYL373" s="678"/>
      <c r="UYM373" s="678"/>
      <c r="UYN373" s="678"/>
      <c r="UYO373" s="678"/>
      <c r="UYP373" s="678"/>
      <c r="UYQ373" s="678"/>
      <c r="UYR373" s="678"/>
      <c r="UYS373" s="678"/>
      <c r="UYT373" s="678"/>
      <c r="UYU373" s="678"/>
      <c r="UYV373" s="678"/>
      <c r="UYW373" s="678"/>
      <c r="UYX373" s="678"/>
      <c r="UYY373" s="678"/>
      <c r="UYZ373" s="678"/>
      <c r="UZA373" s="678"/>
      <c r="UZB373" s="678"/>
      <c r="UZC373" s="678"/>
      <c r="UZD373" s="678"/>
      <c r="UZE373" s="678"/>
      <c r="UZF373" s="678"/>
      <c r="UZG373" s="678"/>
      <c r="UZH373" s="678"/>
      <c r="UZI373" s="678"/>
      <c r="UZJ373" s="678"/>
      <c r="UZK373" s="678"/>
      <c r="UZL373" s="678"/>
      <c r="UZM373" s="678"/>
      <c r="UZN373" s="678"/>
      <c r="UZO373" s="678"/>
      <c r="UZP373" s="678"/>
      <c r="UZQ373" s="678"/>
      <c r="UZR373" s="678"/>
      <c r="UZS373" s="678"/>
      <c r="UZT373" s="678"/>
      <c r="UZU373" s="678"/>
      <c r="UZV373" s="678"/>
      <c r="UZW373" s="678"/>
      <c r="UZX373" s="678"/>
      <c r="UZY373" s="678"/>
      <c r="UZZ373" s="678"/>
      <c r="VAA373" s="678"/>
      <c r="VAB373" s="678"/>
      <c r="VAC373" s="678"/>
      <c r="VAD373" s="678"/>
      <c r="VAE373" s="678"/>
      <c r="VAF373" s="678"/>
      <c r="VAG373" s="678"/>
      <c r="VAH373" s="678"/>
      <c r="VAI373" s="678"/>
      <c r="VAJ373" s="678"/>
      <c r="VAK373" s="678"/>
      <c r="VAL373" s="678"/>
      <c r="VAM373" s="678"/>
      <c r="VAN373" s="678"/>
      <c r="VAO373" s="678"/>
      <c r="VAP373" s="678"/>
      <c r="VAQ373" s="678"/>
      <c r="VAR373" s="678"/>
      <c r="VAS373" s="678"/>
      <c r="VAT373" s="678"/>
      <c r="VAU373" s="678"/>
      <c r="VAV373" s="678"/>
      <c r="VAW373" s="678"/>
      <c r="VAX373" s="678"/>
      <c r="VAY373" s="678"/>
      <c r="VAZ373" s="678"/>
      <c r="VBA373" s="678"/>
      <c r="VBB373" s="678"/>
      <c r="VBC373" s="678"/>
      <c r="VBD373" s="678"/>
      <c r="VBE373" s="678"/>
      <c r="VBF373" s="678"/>
      <c r="VBG373" s="678"/>
      <c r="VBH373" s="678"/>
      <c r="VBI373" s="678"/>
      <c r="VBJ373" s="678"/>
      <c r="VBK373" s="678"/>
      <c r="VBL373" s="678"/>
      <c r="VBM373" s="678"/>
      <c r="VBN373" s="678"/>
      <c r="VBO373" s="678"/>
      <c r="VBP373" s="678"/>
      <c r="VBQ373" s="678"/>
      <c r="VBR373" s="678"/>
      <c r="VBS373" s="678"/>
      <c r="VBT373" s="678"/>
      <c r="VBU373" s="678"/>
      <c r="VBV373" s="678"/>
      <c r="VBW373" s="678"/>
      <c r="VBX373" s="678"/>
      <c r="VBY373" s="678"/>
      <c r="VBZ373" s="678"/>
      <c r="VCA373" s="678"/>
      <c r="VCB373" s="678"/>
      <c r="VCC373" s="678"/>
      <c r="VCD373" s="678"/>
      <c r="VCE373" s="678"/>
      <c r="VCF373" s="678"/>
      <c r="VCG373" s="678"/>
      <c r="VCH373" s="678"/>
      <c r="VCI373" s="678"/>
      <c r="VCJ373" s="678"/>
      <c r="VCK373" s="678"/>
      <c r="VCL373" s="678"/>
      <c r="VCM373" s="678"/>
      <c r="VCN373" s="678"/>
      <c r="VCO373" s="678"/>
      <c r="VCP373" s="678"/>
      <c r="VCQ373" s="678"/>
      <c r="VCR373" s="678"/>
      <c r="VCS373" s="678"/>
      <c r="VCT373" s="678"/>
      <c r="VCU373" s="678"/>
      <c r="VCV373" s="678"/>
      <c r="VCW373" s="678"/>
      <c r="VCX373" s="678"/>
      <c r="VCY373" s="678"/>
      <c r="VCZ373" s="678"/>
      <c r="VDA373" s="678"/>
      <c r="VDB373" s="678"/>
      <c r="VDC373" s="678"/>
      <c r="VDD373" s="678"/>
      <c r="VDE373" s="678"/>
      <c r="VDF373" s="678"/>
      <c r="VDG373" s="678"/>
      <c r="VDH373" s="678"/>
      <c r="VDI373" s="678"/>
      <c r="VDJ373" s="678"/>
      <c r="VDK373" s="678"/>
      <c r="VDL373" s="678"/>
      <c r="VDM373" s="678"/>
      <c r="VDN373" s="678"/>
      <c r="VDO373" s="678"/>
      <c r="VDP373" s="678"/>
      <c r="VDQ373" s="678"/>
      <c r="VDR373" s="678"/>
      <c r="VDS373" s="678"/>
      <c r="VDT373" s="678"/>
      <c r="VDU373" s="678"/>
      <c r="VDV373" s="678"/>
      <c r="VDW373" s="678"/>
      <c r="VDX373" s="678"/>
      <c r="VDY373" s="678"/>
      <c r="VDZ373" s="678"/>
      <c r="VEA373" s="678"/>
      <c r="VEB373" s="678"/>
      <c r="VEC373" s="678"/>
      <c r="VED373" s="678"/>
      <c r="VEE373" s="678"/>
      <c r="VEF373" s="678"/>
      <c r="VEG373" s="678"/>
      <c r="VEH373" s="678"/>
      <c r="VEI373" s="678"/>
      <c r="VEJ373" s="678"/>
      <c r="VEK373" s="678"/>
      <c r="VEL373" s="678"/>
      <c r="VEM373" s="678"/>
      <c r="VEN373" s="678"/>
      <c r="VEO373" s="678"/>
      <c r="VEP373" s="678"/>
      <c r="VEQ373" s="678"/>
      <c r="VER373" s="678"/>
      <c r="VES373" s="678"/>
      <c r="VET373" s="678"/>
      <c r="VEU373" s="678"/>
      <c r="VEV373" s="678"/>
      <c r="VEW373" s="678"/>
      <c r="VEX373" s="678"/>
      <c r="VEY373" s="678"/>
      <c r="VEZ373" s="678"/>
      <c r="VFA373" s="678"/>
      <c r="VFB373" s="678"/>
      <c r="VFC373" s="678"/>
      <c r="VFD373" s="678"/>
      <c r="VFE373" s="678"/>
      <c r="VFF373" s="678"/>
      <c r="VFG373" s="678"/>
      <c r="VFH373" s="678"/>
      <c r="VFI373" s="678"/>
      <c r="VFJ373" s="678"/>
      <c r="VFK373" s="678"/>
      <c r="VFL373" s="678"/>
      <c r="VFM373" s="678"/>
      <c r="VFN373" s="678"/>
      <c r="VFO373" s="678"/>
      <c r="VFP373" s="678"/>
      <c r="VFQ373" s="678"/>
      <c r="VFR373" s="678"/>
      <c r="VFS373" s="678"/>
      <c r="VFT373" s="678"/>
      <c r="VFU373" s="678"/>
      <c r="VFV373" s="678"/>
      <c r="VFW373" s="678"/>
      <c r="VFX373" s="678"/>
      <c r="VFY373" s="678"/>
      <c r="VFZ373" s="678"/>
      <c r="VGA373" s="678"/>
      <c r="VGB373" s="678"/>
      <c r="VGC373" s="678"/>
      <c r="VGD373" s="678"/>
      <c r="VGE373" s="678"/>
      <c r="VGF373" s="678"/>
      <c r="VGG373" s="678"/>
      <c r="VGH373" s="678"/>
      <c r="VGI373" s="678"/>
      <c r="VGJ373" s="678"/>
      <c r="VGK373" s="678"/>
      <c r="VGL373" s="678"/>
      <c r="VGM373" s="678"/>
      <c r="VGN373" s="678"/>
      <c r="VGO373" s="678"/>
      <c r="VGP373" s="678"/>
      <c r="VGQ373" s="678"/>
      <c r="VGR373" s="678"/>
      <c r="VGS373" s="678"/>
      <c r="VGT373" s="678"/>
      <c r="VGU373" s="678"/>
      <c r="VGV373" s="678"/>
      <c r="VGW373" s="678"/>
      <c r="VGX373" s="678"/>
      <c r="VGY373" s="678"/>
      <c r="VGZ373" s="678"/>
      <c r="VHA373" s="678"/>
      <c r="VHB373" s="678"/>
      <c r="VHC373" s="678"/>
      <c r="VHD373" s="678"/>
      <c r="VHE373" s="678"/>
      <c r="VHF373" s="678"/>
      <c r="VHG373" s="678"/>
      <c r="VHH373" s="678"/>
      <c r="VHI373" s="678"/>
      <c r="VHJ373" s="678"/>
      <c r="VHK373" s="678"/>
      <c r="VHL373" s="678"/>
      <c r="VHM373" s="678"/>
      <c r="VHN373" s="678"/>
      <c r="VHO373" s="678"/>
      <c r="VHP373" s="678"/>
      <c r="VHQ373" s="678"/>
      <c r="VHR373" s="678"/>
      <c r="VHS373" s="678"/>
      <c r="VHT373" s="678"/>
      <c r="VHU373" s="678"/>
      <c r="VHV373" s="678"/>
      <c r="VHW373" s="678"/>
      <c r="VHX373" s="678"/>
      <c r="VHY373" s="678"/>
      <c r="VHZ373" s="678"/>
      <c r="VIA373" s="678"/>
      <c r="VIB373" s="678"/>
      <c r="VIC373" s="678"/>
      <c r="VID373" s="678"/>
      <c r="VIE373" s="678"/>
      <c r="VIF373" s="678"/>
      <c r="VIG373" s="678"/>
      <c r="VIH373" s="678"/>
      <c r="VII373" s="678"/>
      <c r="VIJ373" s="678"/>
      <c r="VIK373" s="678"/>
      <c r="VIL373" s="678"/>
      <c r="VIM373" s="678"/>
      <c r="VIN373" s="678"/>
      <c r="VIO373" s="678"/>
      <c r="VIP373" s="678"/>
      <c r="VIQ373" s="678"/>
      <c r="VIR373" s="678"/>
      <c r="VIS373" s="678"/>
      <c r="VIT373" s="678"/>
      <c r="VIU373" s="678"/>
      <c r="VIV373" s="678"/>
      <c r="VIW373" s="678"/>
      <c r="VIX373" s="678"/>
      <c r="VIY373" s="678"/>
      <c r="VIZ373" s="678"/>
      <c r="VJA373" s="678"/>
      <c r="VJB373" s="678"/>
      <c r="VJC373" s="678"/>
      <c r="VJD373" s="678"/>
      <c r="VJE373" s="678"/>
      <c r="VJF373" s="678"/>
      <c r="VJG373" s="678"/>
      <c r="VJH373" s="678"/>
      <c r="VJI373" s="678"/>
      <c r="VJJ373" s="678"/>
      <c r="VJK373" s="678"/>
      <c r="VJL373" s="678"/>
      <c r="VJM373" s="678"/>
      <c r="VJN373" s="678"/>
      <c r="VJO373" s="678"/>
      <c r="VJP373" s="678"/>
      <c r="VJQ373" s="678"/>
      <c r="VJR373" s="678"/>
      <c r="VJS373" s="678"/>
      <c r="VJT373" s="678"/>
      <c r="VJU373" s="678"/>
      <c r="VJV373" s="678"/>
      <c r="VJW373" s="678"/>
      <c r="VJX373" s="678"/>
      <c r="VJY373" s="678"/>
      <c r="VJZ373" s="678"/>
      <c r="VKA373" s="678"/>
      <c r="VKB373" s="678"/>
      <c r="VKC373" s="678"/>
      <c r="VKD373" s="678"/>
      <c r="VKE373" s="678"/>
      <c r="VKF373" s="678"/>
      <c r="VKG373" s="678"/>
      <c r="VKH373" s="678"/>
      <c r="VKI373" s="678"/>
      <c r="VKJ373" s="678"/>
      <c r="VKK373" s="678"/>
      <c r="VKL373" s="678"/>
      <c r="VKM373" s="678"/>
      <c r="VKN373" s="678"/>
      <c r="VKO373" s="678"/>
      <c r="VKP373" s="678"/>
      <c r="VKQ373" s="678"/>
      <c r="VKR373" s="678"/>
      <c r="VKS373" s="678"/>
      <c r="VKT373" s="678"/>
      <c r="VKU373" s="678"/>
      <c r="VKV373" s="678"/>
      <c r="VKW373" s="678"/>
      <c r="VKX373" s="678"/>
      <c r="VKY373" s="678"/>
      <c r="VKZ373" s="678"/>
      <c r="VLA373" s="678"/>
      <c r="VLB373" s="678"/>
      <c r="VLC373" s="678"/>
      <c r="VLD373" s="678"/>
      <c r="VLE373" s="678"/>
      <c r="VLF373" s="678"/>
      <c r="VLG373" s="678"/>
      <c r="VLH373" s="678"/>
      <c r="VLI373" s="678"/>
      <c r="VLJ373" s="678"/>
      <c r="VLK373" s="678"/>
      <c r="VLL373" s="678"/>
      <c r="VLM373" s="678"/>
      <c r="VLN373" s="678"/>
      <c r="VLO373" s="678"/>
      <c r="VLP373" s="678"/>
      <c r="VLQ373" s="678"/>
      <c r="VLR373" s="678"/>
      <c r="VLS373" s="678"/>
      <c r="VLT373" s="678"/>
      <c r="VLU373" s="678"/>
      <c r="VLV373" s="678"/>
      <c r="VLW373" s="678"/>
      <c r="VLX373" s="678"/>
      <c r="VLY373" s="678"/>
      <c r="VLZ373" s="678"/>
      <c r="VMA373" s="678"/>
      <c r="VMB373" s="678"/>
      <c r="VMC373" s="678"/>
      <c r="VMD373" s="678"/>
      <c r="VME373" s="678"/>
      <c r="VMF373" s="678"/>
      <c r="VMG373" s="678"/>
      <c r="VMH373" s="678"/>
      <c r="VMI373" s="678"/>
      <c r="VMJ373" s="678"/>
      <c r="VMK373" s="678"/>
      <c r="VML373" s="678"/>
      <c r="VMM373" s="678"/>
      <c r="VMN373" s="678"/>
      <c r="VMO373" s="678"/>
      <c r="VMP373" s="678"/>
      <c r="VMQ373" s="678"/>
      <c r="VMR373" s="678"/>
      <c r="VMS373" s="678"/>
      <c r="VMT373" s="678"/>
      <c r="VMU373" s="678"/>
      <c r="VMV373" s="678"/>
      <c r="VMW373" s="678"/>
      <c r="VMX373" s="678"/>
      <c r="VMY373" s="678"/>
      <c r="VMZ373" s="678"/>
      <c r="VNA373" s="678"/>
      <c r="VNB373" s="678"/>
      <c r="VNC373" s="678"/>
      <c r="VND373" s="678"/>
      <c r="VNE373" s="678"/>
      <c r="VNF373" s="678"/>
      <c r="VNG373" s="678"/>
      <c r="VNH373" s="678"/>
      <c r="VNI373" s="678"/>
      <c r="VNJ373" s="678"/>
      <c r="VNK373" s="678"/>
      <c r="VNL373" s="678"/>
      <c r="VNM373" s="678"/>
      <c r="VNN373" s="678"/>
      <c r="VNO373" s="678"/>
      <c r="VNP373" s="678"/>
      <c r="VNQ373" s="678"/>
      <c r="VNR373" s="678"/>
      <c r="VNS373" s="678"/>
      <c r="VNT373" s="678"/>
      <c r="VNU373" s="678"/>
      <c r="VNV373" s="678"/>
      <c r="VNW373" s="678"/>
      <c r="VNX373" s="678"/>
      <c r="VNY373" s="678"/>
      <c r="VNZ373" s="678"/>
      <c r="VOA373" s="678"/>
      <c r="VOB373" s="678"/>
      <c r="VOC373" s="678"/>
      <c r="VOD373" s="678"/>
      <c r="VOE373" s="678"/>
      <c r="VOF373" s="678"/>
      <c r="VOG373" s="678"/>
      <c r="VOH373" s="678"/>
      <c r="VOI373" s="678"/>
      <c r="VOJ373" s="678"/>
      <c r="VOK373" s="678"/>
      <c r="VOL373" s="678"/>
      <c r="VOM373" s="678"/>
      <c r="VON373" s="678"/>
      <c r="VOO373" s="678"/>
      <c r="VOP373" s="678"/>
      <c r="VOQ373" s="678"/>
      <c r="VOR373" s="678"/>
      <c r="VOS373" s="678"/>
      <c r="VOT373" s="678"/>
      <c r="VOU373" s="678"/>
      <c r="VOV373" s="678"/>
      <c r="VOW373" s="678"/>
      <c r="VOX373" s="678"/>
      <c r="VOY373" s="678"/>
      <c r="VOZ373" s="678"/>
      <c r="VPA373" s="678"/>
      <c r="VPB373" s="678"/>
      <c r="VPC373" s="678"/>
      <c r="VPD373" s="678"/>
      <c r="VPE373" s="678"/>
      <c r="VPF373" s="678"/>
      <c r="VPG373" s="678"/>
      <c r="VPH373" s="678"/>
      <c r="VPI373" s="678"/>
      <c r="VPJ373" s="678"/>
      <c r="VPK373" s="678"/>
      <c r="VPL373" s="678"/>
      <c r="VPM373" s="678"/>
      <c r="VPN373" s="678"/>
      <c r="VPO373" s="678"/>
      <c r="VPP373" s="678"/>
      <c r="VPQ373" s="678"/>
      <c r="VPR373" s="678"/>
      <c r="VPS373" s="678"/>
      <c r="VPT373" s="678"/>
      <c r="VPU373" s="678"/>
      <c r="VPV373" s="678"/>
      <c r="VPW373" s="678"/>
      <c r="VPX373" s="678"/>
      <c r="VPY373" s="678"/>
      <c r="VPZ373" s="678"/>
      <c r="VQA373" s="678"/>
      <c r="VQB373" s="678"/>
      <c r="VQC373" s="678"/>
      <c r="VQD373" s="678"/>
      <c r="VQE373" s="678"/>
      <c r="VQF373" s="678"/>
      <c r="VQG373" s="678"/>
      <c r="VQH373" s="678"/>
      <c r="VQI373" s="678"/>
      <c r="VQJ373" s="678"/>
      <c r="VQK373" s="678"/>
      <c r="VQL373" s="678"/>
      <c r="VQM373" s="678"/>
      <c r="VQN373" s="678"/>
      <c r="VQO373" s="678"/>
      <c r="VQP373" s="678"/>
      <c r="VQQ373" s="678"/>
      <c r="VQR373" s="678"/>
      <c r="VQS373" s="678"/>
      <c r="VQT373" s="678"/>
      <c r="VQU373" s="678"/>
      <c r="VQV373" s="678"/>
      <c r="VQW373" s="678"/>
      <c r="VQX373" s="678"/>
      <c r="VQY373" s="678"/>
      <c r="VQZ373" s="678"/>
      <c r="VRA373" s="678"/>
      <c r="VRB373" s="678"/>
      <c r="VRC373" s="678"/>
      <c r="VRD373" s="678"/>
      <c r="VRE373" s="678"/>
      <c r="VRF373" s="678"/>
      <c r="VRG373" s="678"/>
      <c r="VRH373" s="678"/>
      <c r="VRI373" s="678"/>
      <c r="VRJ373" s="678"/>
      <c r="VRK373" s="678"/>
      <c r="VRL373" s="678"/>
      <c r="VRM373" s="678"/>
      <c r="VRN373" s="678"/>
      <c r="VRO373" s="678"/>
      <c r="VRP373" s="678"/>
      <c r="VRQ373" s="678"/>
      <c r="VRR373" s="678"/>
      <c r="VRS373" s="678"/>
      <c r="VRT373" s="678"/>
      <c r="VRU373" s="678"/>
      <c r="VRV373" s="678"/>
      <c r="VRW373" s="678"/>
      <c r="VRX373" s="678"/>
      <c r="VRY373" s="678"/>
      <c r="VRZ373" s="678"/>
      <c r="VSA373" s="678"/>
      <c r="VSB373" s="678"/>
      <c r="VSC373" s="678"/>
      <c r="VSD373" s="678"/>
      <c r="VSE373" s="678"/>
      <c r="VSF373" s="678"/>
      <c r="VSG373" s="678"/>
      <c r="VSH373" s="678"/>
      <c r="VSI373" s="678"/>
      <c r="VSJ373" s="678"/>
      <c r="VSK373" s="678"/>
      <c r="VSL373" s="678"/>
      <c r="VSM373" s="678"/>
      <c r="VSN373" s="678"/>
      <c r="VSO373" s="678"/>
      <c r="VSP373" s="678"/>
      <c r="VSQ373" s="678"/>
      <c r="VSR373" s="678"/>
      <c r="VSS373" s="678"/>
      <c r="VST373" s="678"/>
      <c r="VSU373" s="678"/>
      <c r="VSV373" s="678"/>
      <c r="VSW373" s="678"/>
      <c r="VSX373" s="678"/>
      <c r="VSY373" s="678"/>
      <c r="VSZ373" s="678"/>
      <c r="VTA373" s="678"/>
      <c r="VTB373" s="678"/>
      <c r="VTC373" s="678"/>
      <c r="VTD373" s="678"/>
      <c r="VTE373" s="678"/>
      <c r="VTF373" s="678"/>
      <c r="VTG373" s="678"/>
      <c r="VTH373" s="678"/>
      <c r="VTI373" s="678"/>
      <c r="VTJ373" s="678"/>
      <c r="VTK373" s="678"/>
      <c r="VTL373" s="678"/>
      <c r="VTM373" s="678"/>
      <c r="VTN373" s="678"/>
      <c r="VTO373" s="678"/>
      <c r="VTP373" s="678"/>
      <c r="VTQ373" s="678"/>
      <c r="VTR373" s="678"/>
      <c r="VTS373" s="678"/>
      <c r="VTT373" s="678"/>
      <c r="VTU373" s="678"/>
      <c r="VTV373" s="678"/>
      <c r="VTW373" s="678"/>
      <c r="VTX373" s="678"/>
      <c r="VTY373" s="678"/>
      <c r="VTZ373" s="678"/>
      <c r="VUA373" s="678"/>
      <c r="VUB373" s="678"/>
      <c r="VUC373" s="678"/>
      <c r="VUD373" s="678"/>
      <c r="VUE373" s="678"/>
      <c r="VUF373" s="678"/>
      <c r="VUG373" s="678"/>
      <c r="VUH373" s="678"/>
      <c r="VUI373" s="678"/>
      <c r="VUJ373" s="678"/>
      <c r="VUK373" s="678"/>
      <c r="VUL373" s="678"/>
      <c r="VUM373" s="678"/>
      <c r="VUN373" s="678"/>
      <c r="VUO373" s="678"/>
      <c r="VUP373" s="678"/>
      <c r="VUQ373" s="678"/>
      <c r="VUR373" s="678"/>
      <c r="VUS373" s="678"/>
      <c r="VUT373" s="678"/>
      <c r="VUU373" s="678"/>
      <c r="VUV373" s="678"/>
      <c r="VUW373" s="678"/>
      <c r="VUX373" s="678"/>
      <c r="VUY373" s="678"/>
      <c r="VUZ373" s="678"/>
      <c r="VVA373" s="678"/>
      <c r="VVB373" s="678"/>
      <c r="VVC373" s="678"/>
      <c r="VVD373" s="678"/>
      <c r="VVE373" s="678"/>
      <c r="VVF373" s="678"/>
      <c r="VVG373" s="678"/>
      <c r="VVH373" s="678"/>
      <c r="VVI373" s="678"/>
      <c r="VVJ373" s="678"/>
      <c r="VVK373" s="678"/>
      <c r="VVL373" s="678"/>
      <c r="VVM373" s="678"/>
      <c r="VVN373" s="678"/>
      <c r="VVO373" s="678"/>
      <c r="VVP373" s="678"/>
      <c r="VVQ373" s="678"/>
      <c r="VVR373" s="678"/>
      <c r="VVS373" s="678"/>
      <c r="VVT373" s="678"/>
      <c r="VVU373" s="678"/>
      <c r="VVV373" s="678"/>
      <c r="VVW373" s="678"/>
      <c r="VVX373" s="678"/>
      <c r="VVY373" s="678"/>
      <c r="VVZ373" s="678"/>
      <c r="VWA373" s="678"/>
      <c r="VWB373" s="678"/>
      <c r="VWC373" s="678"/>
      <c r="VWD373" s="678"/>
      <c r="VWE373" s="678"/>
      <c r="VWF373" s="678"/>
      <c r="VWG373" s="678"/>
      <c r="VWH373" s="678"/>
      <c r="VWI373" s="678"/>
      <c r="VWJ373" s="678"/>
      <c r="VWK373" s="678"/>
      <c r="VWL373" s="678"/>
      <c r="VWM373" s="678"/>
      <c r="VWN373" s="678"/>
      <c r="VWO373" s="678"/>
      <c r="VWP373" s="678"/>
      <c r="VWQ373" s="678"/>
      <c r="VWR373" s="678"/>
      <c r="VWS373" s="678"/>
      <c r="VWT373" s="678"/>
      <c r="VWU373" s="678"/>
      <c r="VWV373" s="678"/>
      <c r="VWW373" s="678"/>
      <c r="VWX373" s="678"/>
      <c r="VWY373" s="678"/>
      <c r="VWZ373" s="678"/>
      <c r="VXA373" s="678"/>
      <c r="VXB373" s="678"/>
      <c r="VXC373" s="678"/>
      <c r="VXD373" s="678"/>
      <c r="VXE373" s="678"/>
      <c r="VXF373" s="678"/>
      <c r="VXG373" s="678"/>
      <c r="VXH373" s="678"/>
      <c r="VXI373" s="678"/>
      <c r="VXJ373" s="678"/>
      <c r="VXK373" s="678"/>
      <c r="VXL373" s="678"/>
      <c r="VXM373" s="678"/>
      <c r="VXN373" s="678"/>
      <c r="VXO373" s="678"/>
      <c r="VXP373" s="678"/>
      <c r="VXQ373" s="678"/>
      <c r="VXR373" s="678"/>
      <c r="VXS373" s="678"/>
      <c r="VXT373" s="678"/>
      <c r="VXU373" s="678"/>
      <c r="VXV373" s="678"/>
      <c r="VXW373" s="678"/>
      <c r="VXX373" s="678"/>
      <c r="VXY373" s="678"/>
      <c r="VXZ373" s="678"/>
      <c r="VYA373" s="678"/>
      <c r="VYB373" s="678"/>
      <c r="VYC373" s="678"/>
      <c r="VYD373" s="678"/>
      <c r="VYE373" s="678"/>
      <c r="VYF373" s="678"/>
      <c r="VYG373" s="678"/>
      <c r="VYH373" s="678"/>
      <c r="VYI373" s="678"/>
      <c r="VYJ373" s="678"/>
      <c r="VYK373" s="678"/>
      <c r="VYL373" s="678"/>
      <c r="VYM373" s="678"/>
      <c r="VYN373" s="678"/>
      <c r="VYO373" s="678"/>
      <c r="VYP373" s="678"/>
      <c r="VYQ373" s="678"/>
      <c r="VYR373" s="678"/>
      <c r="VYS373" s="678"/>
      <c r="VYT373" s="678"/>
      <c r="VYU373" s="678"/>
      <c r="VYV373" s="678"/>
      <c r="VYW373" s="678"/>
      <c r="VYX373" s="678"/>
      <c r="VYY373" s="678"/>
      <c r="VYZ373" s="678"/>
      <c r="VZA373" s="678"/>
      <c r="VZB373" s="678"/>
      <c r="VZC373" s="678"/>
      <c r="VZD373" s="678"/>
      <c r="VZE373" s="678"/>
      <c r="VZF373" s="678"/>
      <c r="VZG373" s="678"/>
      <c r="VZH373" s="678"/>
      <c r="VZI373" s="678"/>
      <c r="VZJ373" s="678"/>
      <c r="VZK373" s="678"/>
      <c r="VZL373" s="678"/>
      <c r="VZM373" s="678"/>
      <c r="VZN373" s="678"/>
      <c r="VZO373" s="678"/>
      <c r="VZP373" s="678"/>
      <c r="VZQ373" s="678"/>
      <c r="VZR373" s="678"/>
      <c r="VZS373" s="678"/>
      <c r="VZT373" s="678"/>
      <c r="VZU373" s="678"/>
      <c r="VZV373" s="678"/>
      <c r="VZW373" s="678"/>
      <c r="VZX373" s="678"/>
      <c r="VZY373" s="678"/>
      <c r="VZZ373" s="678"/>
      <c r="WAA373" s="678"/>
      <c r="WAB373" s="678"/>
      <c r="WAC373" s="678"/>
      <c r="WAD373" s="678"/>
      <c r="WAE373" s="678"/>
      <c r="WAF373" s="678"/>
      <c r="WAG373" s="678"/>
      <c r="WAH373" s="678"/>
      <c r="WAI373" s="678"/>
      <c r="WAJ373" s="678"/>
      <c r="WAK373" s="678"/>
      <c r="WAL373" s="678"/>
      <c r="WAM373" s="678"/>
      <c r="WAN373" s="678"/>
      <c r="WAO373" s="678"/>
      <c r="WAP373" s="678"/>
      <c r="WAQ373" s="678"/>
      <c r="WAR373" s="678"/>
      <c r="WAS373" s="678"/>
      <c r="WAT373" s="678"/>
      <c r="WAU373" s="678"/>
      <c r="WAV373" s="678"/>
      <c r="WAW373" s="678"/>
      <c r="WAX373" s="678"/>
      <c r="WAY373" s="678"/>
      <c r="WAZ373" s="678"/>
      <c r="WBA373" s="678"/>
      <c r="WBB373" s="678"/>
      <c r="WBC373" s="678"/>
      <c r="WBD373" s="678"/>
      <c r="WBE373" s="678"/>
      <c r="WBF373" s="678"/>
      <c r="WBG373" s="678"/>
      <c r="WBH373" s="678"/>
      <c r="WBI373" s="678"/>
      <c r="WBJ373" s="678"/>
      <c r="WBK373" s="678"/>
      <c r="WBL373" s="678"/>
      <c r="WBM373" s="678"/>
      <c r="WBN373" s="678"/>
      <c r="WBO373" s="678"/>
      <c r="WBP373" s="678"/>
      <c r="WBQ373" s="678"/>
      <c r="WBR373" s="678"/>
      <c r="WBS373" s="678"/>
      <c r="WBT373" s="678"/>
      <c r="WBU373" s="678"/>
      <c r="WBV373" s="678"/>
      <c r="WBW373" s="678"/>
      <c r="WBX373" s="678"/>
      <c r="WBY373" s="678"/>
      <c r="WBZ373" s="678"/>
      <c r="WCA373" s="678"/>
      <c r="WCB373" s="678"/>
      <c r="WCC373" s="678"/>
      <c r="WCD373" s="678"/>
      <c r="WCE373" s="678"/>
      <c r="WCF373" s="678"/>
      <c r="WCG373" s="678"/>
      <c r="WCH373" s="678"/>
      <c r="WCI373" s="678"/>
      <c r="WCJ373" s="678"/>
      <c r="WCK373" s="678"/>
      <c r="WCL373" s="678"/>
      <c r="WCM373" s="678"/>
      <c r="WCN373" s="678"/>
      <c r="WCO373" s="678"/>
      <c r="WCP373" s="678"/>
      <c r="WCQ373" s="678"/>
      <c r="WCR373" s="678"/>
      <c r="WCS373" s="678"/>
      <c r="WCT373" s="678"/>
      <c r="WCU373" s="678"/>
      <c r="WCV373" s="678"/>
      <c r="WCW373" s="678"/>
      <c r="WCX373" s="678"/>
      <c r="WCY373" s="678"/>
      <c r="WCZ373" s="678"/>
      <c r="WDA373" s="678"/>
      <c r="WDB373" s="678"/>
      <c r="WDC373" s="678"/>
      <c r="WDD373" s="678"/>
      <c r="WDE373" s="678"/>
      <c r="WDF373" s="678"/>
      <c r="WDG373" s="678"/>
      <c r="WDH373" s="678"/>
      <c r="WDI373" s="678"/>
      <c r="WDJ373" s="678"/>
      <c r="WDK373" s="678"/>
      <c r="WDL373" s="678"/>
      <c r="WDM373" s="678"/>
      <c r="WDN373" s="678"/>
      <c r="WDO373" s="678"/>
      <c r="WDP373" s="678"/>
      <c r="WDQ373" s="678"/>
      <c r="WDR373" s="678"/>
      <c r="WDS373" s="678"/>
      <c r="WDT373" s="678"/>
      <c r="WDU373" s="678"/>
      <c r="WDV373" s="678"/>
      <c r="WDW373" s="678"/>
      <c r="WDX373" s="678"/>
      <c r="WDY373" s="678"/>
      <c r="WDZ373" s="678"/>
      <c r="WEA373" s="678"/>
      <c r="WEB373" s="678"/>
      <c r="WEC373" s="678"/>
      <c r="WED373" s="678"/>
      <c r="WEE373" s="678"/>
      <c r="WEF373" s="678"/>
      <c r="WEG373" s="678"/>
      <c r="WEH373" s="678"/>
      <c r="WEI373" s="678"/>
      <c r="WEJ373" s="678"/>
      <c r="WEK373" s="678"/>
      <c r="WEL373" s="678"/>
      <c r="WEM373" s="678"/>
      <c r="WEN373" s="678"/>
      <c r="WEO373" s="678"/>
      <c r="WEP373" s="678"/>
      <c r="WEQ373" s="678"/>
      <c r="WER373" s="678"/>
      <c r="WES373" s="678"/>
      <c r="WET373" s="678"/>
      <c r="WEU373" s="678"/>
      <c r="WEV373" s="678"/>
      <c r="WEW373" s="678"/>
      <c r="WEX373" s="678"/>
      <c r="WEY373" s="678"/>
      <c r="WEZ373" s="678"/>
      <c r="WFA373" s="678"/>
      <c r="WFB373" s="678"/>
      <c r="WFC373" s="678"/>
      <c r="WFD373" s="678"/>
      <c r="WFE373" s="678"/>
      <c r="WFF373" s="678"/>
      <c r="WFG373" s="678"/>
      <c r="WFH373" s="678"/>
      <c r="WFI373" s="678"/>
      <c r="WFJ373" s="678"/>
      <c r="WFK373" s="678"/>
      <c r="WFL373" s="678"/>
      <c r="WFM373" s="678"/>
      <c r="WFN373" s="678"/>
      <c r="WFO373" s="678"/>
      <c r="WFP373" s="678"/>
      <c r="WFQ373" s="678"/>
      <c r="WFR373" s="678"/>
      <c r="WFS373" s="678"/>
      <c r="WFT373" s="678"/>
      <c r="WFU373" s="678"/>
      <c r="WFV373" s="678"/>
      <c r="WFW373" s="678"/>
      <c r="WFX373" s="678"/>
      <c r="WFY373" s="678"/>
      <c r="WFZ373" s="678"/>
      <c r="WGA373" s="678"/>
      <c r="WGB373" s="678"/>
      <c r="WGC373" s="678"/>
      <c r="WGD373" s="678"/>
      <c r="WGE373" s="678"/>
      <c r="WGF373" s="678"/>
      <c r="WGG373" s="678"/>
      <c r="WGH373" s="678"/>
      <c r="WGI373" s="678"/>
      <c r="WGJ373" s="678"/>
      <c r="WGK373" s="678"/>
      <c r="WGL373" s="678"/>
      <c r="WGM373" s="678"/>
      <c r="WGN373" s="678"/>
      <c r="WGO373" s="678"/>
      <c r="WGP373" s="678"/>
      <c r="WGQ373" s="678"/>
      <c r="WGR373" s="678"/>
      <c r="WGS373" s="678"/>
      <c r="WGT373" s="678"/>
      <c r="WGU373" s="678"/>
      <c r="WGV373" s="678"/>
      <c r="WGW373" s="678"/>
      <c r="WGX373" s="678"/>
      <c r="WGY373" s="678"/>
      <c r="WGZ373" s="678"/>
      <c r="WHA373" s="678"/>
      <c r="WHB373" s="678"/>
      <c r="WHC373" s="678"/>
      <c r="WHD373" s="678"/>
      <c r="WHE373" s="678"/>
      <c r="WHF373" s="678"/>
      <c r="WHG373" s="678"/>
      <c r="WHH373" s="678"/>
      <c r="WHI373" s="678"/>
      <c r="WHJ373" s="678"/>
      <c r="WHK373" s="678"/>
      <c r="WHL373" s="678"/>
      <c r="WHM373" s="678"/>
      <c r="WHN373" s="678"/>
      <c r="WHO373" s="678"/>
      <c r="WHP373" s="678"/>
      <c r="WHQ373" s="678"/>
      <c r="WHR373" s="678"/>
      <c r="WHS373" s="678"/>
      <c r="WHT373" s="678"/>
      <c r="WHU373" s="678"/>
      <c r="WHV373" s="678"/>
      <c r="WHW373" s="678"/>
      <c r="WHX373" s="678"/>
      <c r="WHY373" s="678"/>
      <c r="WHZ373" s="678"/>
      <c r="WIA373" s="678"/>
      <c r="WIB373" s="678"/>
      <c r="WIC373" s="678"/>
      <c r="WID373" s="678"/>
      <c r="WIE373" s="678"/>
      <c r="WIF373" s="678"/>
      <c r="WIG373" s="678"/>
      <c r="WIH373" s="678"/>
      <c r="WII373" s="678"/>
      <c r="WIJ373" s="678"/>
      <c r="WIK373" s="678"/>
      <c r="WIL373" s="678"/>
      <c r="WIM373" s="678"/>
      <c r="WIN373" s="678"/>
      <c r="WIO373" s="678"/>
      <c r="WIP373" s="678"/>
      <c r="WIQ373" s="678"/>
      <c r="WIR373" s="678"/>
      <c r="WIS373" s="678"/>
      <c r="WIT373" s="678"/>
      <c r="WIU373" s="678"/>
      <c r="WIV373" s="678"/>
      <c r="WIW373" s="678"/>
      <c r="WIX373" s="678"/>
      <c r="WIY373" s="678"/>
      <c r="WIZ373" s="678"/>
      <c r="WJA373" s="678"/>
      <c r="WJB373" s="678"/>
      <c r="WJC373" s="678"/>
      <c r="WJD373" s="678"/>
      <c r="WJE373" s="678"/>
      <c r="WJF373" s="678"/>
      <c r="WJG373" s="678"/>
      <c r="WJH373" s="678"/>
      <c r="WJI373" s="678"/>
      <c r="WJJ373" s="678"/>
      <c r="WJK373" s="678"/>
      <c r="WJL373" s="678"/>
      <c r="WJM373" s="678"/>
      <c r="WJN373" s="678"/>
      <c r="WJO373" s="678"/>
      <c r="WJP373" s="678"/>
      <c r="WJQ373" s="678"/>
      <c r="WJR373" s="678"/>
      <c r="WJS373" s="678"/>
      <c r="WJT373" s="678"/>
      <c r="WJU373" s="678"/>
      <c r="WJV373" s="678"/>
      <c r="WJW373" s="678"/>
      <c r="WJX373" s="678"/>
      <c r="WJY373" s="678"/>
      <c r="WJZ373" s="678"/>
      <c r="WKA373" s="678"/>
      <c r="WKB373" s="678"/>
      <c r="WKC373" s="678"/>
      <c r="WKD373" s="678"/>
      <c r="WKE373" s="678"/>
      <c r="WKF373" s="678"/>
      <c r="WKG373" s="678"/>
      <c r="WKH373" s="678"/>
      <c r="WKI373" s="678"/>
      <c r="WKJ373" s="678"/>
      <c r="WKK373" s="678"/>
      <c r="WKL373" s="678"/>
      <c r="WKM373" s="678"/>
      <c r="WKN373" s="678"/>
      <c r="WKO373" s="678"/>
      <c r="WKP373" s="678"/>
      <c r="WKQ373" s="678"/>
      <c r="WKR373" s="678"/>
      <c r="WKS373" s="678"/>
      <c r="WKT373" s="678"/>
      <c r="WKU373" s="678"/>
      <c r="WKV373" s="678"/>
      <c r="WKW373" s="678"/>
      <c r="WKX373" s="678"/>
      <c r="WKY373" s="678"/>
      <c r="WKZ373" s="678"/>
      <c r="WLA373" s="678"/>
      <c r="WLB373" s="678"/>
      <c r="WLC373" s="678"/>
      <c r="WLD373" s="678"/>
      <c r="WLE373" s="678"/>
      <c r="WLF373" s="678"/>
      <c r="WLG373" s="678"/>
      <c r="WLH373" s="678"/>
      <c r="WLI373" s="678"/>
      <c r="WLJ373" s="678"/>
      <c r="WLK373" s="678"/>
      <c r="WLL373" s="678"/>
      <c r="WLM373" s="678"/>
      <c r="WLN373" s="678"/>
      <c r="WLO373" s="678"/>
      <c r="WLP373" s="678"/>
      <c r="WLQ373" s="678"/>
      <c r="WLR373" s="678"/>
      <c r="WLS373" s="678"/>
      <c r="WLT373" s="678"/>
      <c r="WLU373" s="678"/>
      <c r="WLV373" s="678"/>
      <c r="WLW373" s="678"/>
      <c r="WLX373" s="678"/>
      <c r="WLY373" s="678"/>
      <c r="WLZ373" s="678"/>
      <c r="WMA373" s="678"/>
      <c r="WMB373" s="678"/>
      <c r="WMC373" s="678"/>
      <c r="WMD373" s="678"/>
      <c r="WME373" s="678"/>
      <c r="WMF373" s="678"/>
      <c r="WMG373" s="678"/>
      <c r="WMH373" s="678"/>
      <c r="WMI373" s="678"/>
      <c r="WMJ373" s="678"/>
      <c r="WMK373" s="678"/>
      <c r="WML373" s="678"/>
      <c r="WMM373" s="678"/>
      <c r="WMN373" s="678"/>
      <c r="WMO373" s="678"/>
      <c r="WMP373" s="678"/>
      <c r="WMQ373" s="678"/>
      <c r="WMR373" s="678"/>
      <c r="WMS373" s="678"/>
      <c r="WMT373" s="678"/>
      <c r="WMU373" s="678"/>
      <c r="WMV373" s="678"/>
      <c r="WMW373" s="678"/>
      <c r="WMX373" s="678"/>
      <c r="WMY373" s="678"/>
      <c r="WMZ373" s="678"/>
      <c r="WNA373" s="678"/>
      <c r="WNB373" s="678"/>
      <c r="WNC373" s="678"/>
      <c r="WND373" s="678"/>
      <c r="WNE373" s="678"/>
      <c r="WNF373" s="678"/>
      <c r="WNG373" s="678"/>
      <c r="WNH373" s="678"/>
      <c r="WNI373" s="678"/>
      <c r="WNJ373" s="678"/>
      <c r="WNK373" s="678"/>
      <c r="WNL373" s="678"/>
      <c r="WNM373" s="678"/>
      <c r="WNN373" s="678"/>
      <c r="WNO373" s="678"/>
      <c r="WNP373" s="678"/>
      <c r="WNQ373" s="678"/>
      <c r="WNR373" s="678"/>
      <c r="WNS373" s="678"/>
      <c r="WNT373" s="678"/>
      <c r="WNU373" s="678"/>
      <c r="WNV373" s="678"/>
      <c r="WNW373" s="678"/>
      <c r="WNX373" s="678"/>
      <c r="WNY373" s="678"/>
      <c r="WNZ373" s="678"/>
      <c r="WOA373" s="678"/>
      <c r="WOB373" s="678"/>
      <c r="WOC373" s="678"/>
      <c r="WOD373" s="678"/>
      <c r="WOE373" s="678"/>
      <c r="WOF373" s="678"/>
      <c r="WOG373" s="678"/>
      <c r="WOH373" s="678"/>
      <c r="WOI373" s="678"/>
      <c r="WOJ373" s="678"/>
      <c r="WOK373" s="678"/>
      <c r="WOL373" s="678"/>
      <c r="WOM373" s="678"/>
      <c r="WON373" s="678"/>
      <c r="WOO373" s="678"/>
      <c r="WOP373" s="678"/>
      <c r="WOQ373" s="678"/>
      <c r="WOR373" s="678"/>
      <c r="WOS373" s="678"/>
      <c r="WOT373" s="678"/>
      <c r="WOU373" s="678"/>
      <c r="WOV373" s="678"/>
      <c r="WOW373" s="678"/>
      <c r="WOX373" s="678"/>
      <c r="WOY373" s="678"/>
      <c r="WOZ373" s="678"/>
      <c r="WPA373" s="678"/>
      <c r="WPB373" s="678"/>
      <c r="WPC373" s="678"/>
      <c r="WPD373" s="678"/>
      <c r="WPE373" s="678"/>
      <c r="WPF373" s="678"/>
      <c r="WPG373" s="678"/>
      <c r="WPH373" s="678"/>
      <c r="WPI373" s="678"/>
      <c r="WPJ373" s="678"/>
      <c r="WPK373" s="678"/>
      <c r="WPL373" s="678"/>
      <c r="WPM373" s="678"/>
      <c r="WPN373" s="678"/>
      <c r="WPO373" s="678"/>
      <c r="WPP373" s="678"/>
      <c r="WPQ373" s="678"/>
      <c r="WPR373" s="678"/>
      <c r="WPS373" s="678"/>
      <c r="WPT373" s="678"/>
      <c r="WPU373" s="678"/>
      <c r="WPV373" s="678"/>
      <c r="WPW373" s="678"/>
      <c r="WPX373" s="678"/>
      <c r="WPY373" s="678"/>
      <c r="WPZ373" s="678"/>
      <c r="WQA373" s="678"/>
      <c r="WQB373" s="678"/>
      <c r="WQC373" s="678"/>
      <c r="WQD373" s="678"/>
      <c r="WQE373" s="678"/>
      <c r="WQF373" s="678"/>
      <c r="WQG373" s="678"/>
      <c r="WQH373" s="678"/>
      <c r="WQI373" s="678"/>
      <c r="WQJ373" s="678"/>
      <c r="WQK373" s="678"/>
      <c r="WQL373" s="678"/>
      <c r="WQM373" s="678"/>
      <c r="WQN373" s="678"/>
      <c r="WQO373" s="678"/>
      <c r="WQP373" s="678"/>
      <c r="WQQ373" s="678"/>
      <c r="WQR373" s="678"/>
      <c r="WQS373" s="678"/>
      <c r="WQT373" s="678"/>
      <c r="WQU373" s="678"/>
      <c r="WQV373" s="678"/>
      <c r="WQW373" s="678"/>
      <c r="WQX373" s="678"/>
      <c r="WQY373" s="678"/>
      <c r="WQZ373" s="678"/>
      <c r="WRA373" s="678"/>
      <c r="WRB373" s="678"/>
      <c r="WRC373" s="678"/>
      <c r="WRD373" s="678"/>
      <c r="WRE373" s="678"/>
      <c r="WRF373" s="678"/>
      <c r="WRG373" s="678"/>
      <c r="WRH373" s="678"/>
      <c r="WRI373" s="678"/>
      <c r="WRJ373" s="678"/>
      <c r="WRK373" s="678"/>
      <c r="WRL373" s="678"/>
      <c r="WRM373" s="678"/>
      <c r="WRN373" s="678"/>
      <c r="WRO373" s="678"/>
      <c r="WRP373" s="678"/>
      <c r="WRQ373" s="678"/>
      <c r="WRR373" s="678"/>
      <c r="WRS373" s="678"/>
      <c r="WRT373" s="678"/>
      <c r="WRU373" s="678"/>
      <c r="WRV373" s="678"/>
      <c r="WRW373" s="678"/>
      <c r="WRX373" s="678"/>
      <c r="WRY373" s="678"/>
      <c r="WRZ373" s="678"/>
      <c r="WSA373" s="678"/>
      <c r="WSB373" s="678"/>
      <c r="WSC373" s="678"/>
      <c r="WSD373" s="678"/>
      <c r="WSE373" s="678"/>
      <c r="WSF373" s="678"/>
      <c r="WSG373" s="678"/>
      <c r="WSH373" s="678"/>
      <c r="WSI373" s="678"/>
      <c r="WSJ373" s="678"/>
      <c r="WSK373" s="678"/>
      <c r="WSL373" s="678"/>
      <c r="WSM373" s="678"/>
      <c r="WSN373" s="678"/>
      <c r="WSO373" s="678"/>
      <c r="WSP373" s="678"/>
      <c r="WSQ373" s="678"/>
      <c r="WSR373" s="678"/>
      <c r="WSS373" s="678"/>
      <c r="WST373" s="678"/>
      <c r="WSU373" s="678"/>
      <c r="WSV373" s="678"/>
      <c r="WSW373" s="678"/>
      <c r="WSX373" s="678"/>
      <c r="WSY373" s="678"/>
      <c r="WSZ373" s="678"/>
      <c r="WTA373" s="678"/>
      <c r="WTB373" s="678"/>
      <c r="WTC373" s="678"/>
      <c r="WTD373" s="678"/>
      <c r="WTE373" s="678"/>
      <c r="WTF373" s="678"/>
      <c r="WTG373" s="678"/>
      <c r="WTH373" s="678"/>
      <c r="WTI373" s="678"/>
      <c r="WTJ373" s="678"/>
      <c r="WTK373" s="678"/>
      <c r="WTL373" s="678"/>
      <c r="WTM373" s="678"/>
      <c r="WTN373" s="678"/>
      <c r="WTO373" s="678"/>
      <c r="WTP373" s="678"/>
      <c r="WTQ373" s="678"/>
      <c r="WTR373" s="678"/>
      <c r="WTS373" s="678"/>
      <c r="WTT373" s="678"/>
      <c r="WTU373" s="678"/>
      <c r="WTV373" s="678"/>
      <c r="WTW373" s="678"/>
      <c r="WTX373" s="678"/>
      <c r="WTY373" s="678"/>
      <c r="WTZ373" s="678"/>
      <c r="WUA373" s="678"/>
      <c r="WUB373" s="678"/>
      <c r="WUC373" s="678"/>
      <c r="WUD373" s="678"/>
      <c r="WUE373" s="678"/>
      <c r="WUF373" s="678"/>
      <c r="WUG373" s="678"/>
      <c r="WUH373" s="678"/>
      <c r="WUI373" s="678"/>
      <c r="WUJ373" s="678"/>
      <c r="WUK373" s="678"/>
      <c r="WUL373" s="678"/>
      <c r="WUM373" s="678"/>
      <c r="WUN373" s="678"/>
      <c r="WUO373" s="678"/>
      <c r="WUP373" s="678"/>
      <c r="WUQ373" s="678"/>
      <c r="WUR373" s="678"/>
      <c r="WUS373" s="678"/>
      <c r="WUT373" s="678"/>
      <c r="WUU373" s="678"/>
      <c r="WUV373" s="678"/>
      <c r="WUW373" s="678"/>
      <c r="WUX373" s="678"/>
      <c r="WUY373" s="678"/>
      <c r="WUZ373" s="678"/>
      <c r="WVA373" s="678"/>
      <c r="WVB373" s="678"/>
      <c r="WVC373" s="678"/>
      <c r="WVD373" s="678"/>
      <c r="WVE373" s="678"/>
      <c r="WVF373" s="678"/>
      <c r="WVG373" s="678"/>
      <c r="WVH373" s="678"/>
      <c r="WVI373" s="678"/>
      <c r="WVJ373" s="678"/>
      <c r="WVK373" s="678"/>
      <c r="WVL373" s="678"/>
      <c r="WVM373" s="678"/>
      <c r="WVN373" s="678"/>
      <c r="WVO373" s="678"/>
      <c r="WVP373" s="678"/>
      <c r="WVQ373" s="678"/>
      <c r="WVR373" s="678"/>
      <c r="WVS373" s="678"/>
      <c r="WVT373" s="678"/>
      <c r="WVU373" s="678"/>
      <c r="WVV373" s="678"/>
      <c r="WVW373" s="678"/>
      <c r="WVX373" s="678"/>
      <c r="WVY373" s="678"/>
      <c r="WVZ373" s="678"/>
      <c r="WWA373" s="678"/>
      <c r="WWB373" s="678"/>
      <c r="WWC373" s="678"/>
      <c r="WWD373" s="678"/>
      <c r="WWE373" s="678"/>
      <c r="WWF373" s="678"/>
      <c r="WWG373" s="678"/>
      <c r="WWH373" s="678"/>
      <c r="WWI373" s="678"/>
      <c r="WWJ373" s="678"/>
      <c r="WWK373" s="678"/>
      <c r="WWL373" s="678"/>
      <c r="WWM373" s="678"/>
      <c r="WWN373" s="678"/>
      <c r="WWO373" s="678"/>
      <c r="WWP373" s="678"/>
      <c r="WWQ373" s="678"/>
      <c r="WWR373" s="678"/>
      <c r="WWS373" s="678"/>
      <c r="WWT373" s="678"/>
      <c r="WWU373" s="678"/>
      <c r="WWV373" s="678"/>
      <c r="WWW373" s="678"/>
      <c r="WWX373" s="678"/>
      <c r="WWY373" s="678"/>
      <c r="WWZ373" s="678"/>
      <c r="WXA373" s="678"/>
      <c r="WXB373" s="678"/>
      <c r="WXC373" s="678"/>
      <c r="WXD373" s="678"/>
      <c r="WXE373" s="678"/>
      <c r="WXF373" s="678"/>
      <c r="WXG373" s="678"/>
      <c r="WXH373" s="678"/>
      <c r="WXI373" s="678"/>
      <c r="WXJ373" s="678"/>
      <c r="WXK373" s="678"/>
      <c r="WXL373" s="678"/>
      <c r="WXM373" s="678"/>
      <c r="WXN373" s="678"/>
      <c r="WXO373" s="678"/>
      <c r="WXP373" s="678"/>
      <c r="WXQ373" s="678"/>
      <c r="WXR373" s="678"/>
      <c r="WXS373" s="678"/>
      <c r="WXT373" s="678"/>
      <c r="WXU373" s="678"/>
      <c r="WXV373" s="678"/>
      <c r="WXW373" s="678"/>
      <c r="WXX373" s="678"/>
      <c r="WXY373" s="678"/>
      <c r="WXZ373" s="678"/>
      <c r="WYA373" s="678"/>
      <c r="WYB373" s="678"/>
      <c r="WYC373" s="678"/>
      <c r="WYD373" s="678"/>
      <c r="WYE373" s="678"/>
      <c r="WYF373" s="678"/>
      <c r="WYG373" s="678"/>
      <c r="WYH373" s="678"/>
      <c r="WYI373" s="678"/>
      <c r="WYJ373" s="678"/>
      <c r="WYK373" s="678"/>
      <c r="WYL373" s="678"/>
      <c r="WYM373" s="678"/>
      <c r="WYN373" s="678"/>
      <c r="WYO373" s="678"/>
      <c r="WYP373" s="678"/>
      <c r="WYQ373" s="678"/>
      <c r="WYR373" s="678"/>
      <c r="WYS373" s="678"/>
      <c r="WYT373" s="678"/>
      <c r="WYU373" s="678"/>
      <c r="WYV373" s="678"/>
      <c r="WYW373" s="678"/>
      <c r="WYX373" s="678"/>
      <c r="WYY373" s="678"/>
      <c r="WYZ373" s="678"/>
      <c r="WZA373" s="678"/>
      <c r="WZB373" s="678"/>
      <c r="WZC373" s="678"/>
      <c r="WZD373" s="678"/>
      <c r="WZE373" s="678"/>
      <c r="WZF373" s="678"/>
      <c r="WZG373" s="678"/>
      <c r="WZH373" s="678"/>
      <c r="WZI373" s="678"/>
      <c r="WZJ373" s="678"/>
      <c r="WZK373" s="678"/>
      <c r="WZL373" s="678"/>
      <c r="WZM373" s="678"/>
      <c r="WZN373" s="678"/>
      <c r="WZO373" s="678"/>
      <c r="WZP373" s="678"/>
      <c r="WZQ373" s="678"/>
      <c r="WZR373" s="678"/>
      <c r="WZS373" s="678"/>
      <c r="WZT373" s="678"/>
      <c r="WZU373" s="678"/>
      <c r="WZV373" s="678"/>
      <c r="WZW373" s="678"/>
      <c r="WZX373" s="678"/>
      <c r="WZY373" s="678"/>
      <c r="WZZ373" s="678"/>
      <c r="XAA373" s="678"/>
      <c r="XAB373" s="678"/>
      <c r="XAC373" s="678"/>
      <c r="XAD373" s="678"/>
      <c r="XAE373" s="678"/>
      <c r="XAF373" s="678"/>
      <c r="XAG373" s="678"/>
      <c r="XAH373" s="678"/>
      <c r="XAI373" s="678"/>
      <c r="XAJ373" s="678"/>
      <c r="XAK373" s="678"/>
      <c r="XAL373" s="678"/>
      <c r="XAM373" s="678"/>
      <c r="XAN373" s="678"/>
      <c r="XAO373" s="678"/>
      <c r="XAP373" s="678"/>
      <c r="XAQ373" s="678"/>
      <c r="XAR373" s="678"/>
      <c r="XAS373" s="678"/>
      <c r="XAT373" s="678"/>
      <c r="XAU373" s="678"/>
      <c r="XAV373" s="678"/>
      <c r="XAW373" s="678"/>
      <c r="XAX373" s="678"/>
      <c r="XAY373" s="678"/>
      <c r="XAZ373" s="678"/>
      <c r="XBA373" s="678"/>
      <c r="XBB373" s="678"/>
      <c r="XBC373" s="678"/>
      <c r="XBD373" s="678"/>
      <c r="XBE373" s="678"/>
      <c r="XBF373" s="678"/>
      <c r="XBG373" s="678"/>
      <c r="XBH373" s="678"/>
      <c r="XBI373" s="678"/>
      <c r="XBJ373" s="678"/>
      <c r="XBK373" s="678"/>
      <c r="XBL373" s="678"/>
      <c r="XBM373" s="678"/>
      <c r="XBN373" s="678"/>
      <c r="XBO373" s="678"/>
      <c r="XBP373" s="678"/>
      <c r="XBQ373" s="678"/>
      <c r="XBR373" s="678"/>
      <c r="XBS373" s="678"/>
      <c r="XBT373" s="678"/>
      <c r="XBU373" s="678"/>
      <c r="XBV373" s="678"/>
      <c r="XBW373" s="678"/>
      <c r="XBX373" s="678"/>
      <c r="XBY373" s="678"/>
      <c r="XBZ373" s="678"/>
      <c r="XCA373" s="678"/>
      <c r="XCB373" s="678"/>
      <c r="XCC373" s="678"/>
      <c r="XCD373" s="678"/>
      <c r="XCE373" s="678"/>
      <c r="XCF373" s="678"/>
      <c r="XCG373" s="678"/>
      <c r="XCH373" s="678"/>
      <c r="XCI373" s="678"/>
      <c r="XCJ373" s="678"/>
      <c r="XCK373" s="678"/>
      <c r="XCL373" s="678"/>
      <c r="XCM373" s="678"/>
      <c r="XCN373" s="678"/>
      <c r="XCO373" s="678"/>
      <c r="XCP373" s="678"/>
      <c r="XCQ373" s="678"/>
      <c r="XCR373" s="678"/>
      <c r="XCS373" s="678"/>
      <c r="XCT373" s="678"/>
      <c r="XCU373" s="678"/>
      <c r="XCV373" s="678"/>
      <c r="XCW373" s="678"/>
      <c r="XCX373" s="678"/>
      <c r="XCY373" s="678"/>
      <c r="XCZ373" s="678"/>
      <c r="XDA373" s="678"/>
      <c r="XDB373" s="678"/>
      <c r="XDC373" s="678"/>
      <c r="XDD373" s="678"/>
      <c r="XDE373" s="678"/>
      <c r="XDF373" s="678"/>
      <c r="XDG373" s="678"/>
      <c r="XDH373" s="678"/>
      <c r="XDI373" s="678"/>
      <c r="XDJ373" s="678"/>
      <c r="XDK373" s="678"/>
      <c r="XDL373" s="678"/>
      <c r="XDM373" s="678"/>
      <c r="XDN373" s="678"/>
      <c r="XDO373" s="678"/>
      <c r="XDP373" s="678"/>
      <c r="XDQ373" s="678"/>
      <c r="XDR373" s="678"/>
      <c r="XDS373" s="678"/>
      <c r="XDT373" s="678"/>
      <c r="XDU373" s="678"/>
      <c r="XDV373" s="678"/>
      <c r="XDW373" s="678"/>
      <c r="XDX373" s="678"/>
      <c r="XDY373" s="678"/>
      <c r="XDZ373" s="678"/>
      <c r="XEA373" s="678"/>
      <c r="XEB373" s="678"/>
      <c r="XEC373" s="678"/>
      <c r="XED373" s="678"/>
      <c r="XEE373" s="678"/>
      <c r="XEF373" s="678"/>
      <c r="XEG373" s="678"/>
      <c r="XEH373" s="678"/>
      <c r="XEI373" s="678"/>
      <c r="XEJ373" s="678"/>
      <c r="XEK373" s="678"/>
    </row>
    <row r="374" spans="1:16365" s="678" customFormat="1" ht="34.15" customHeight="1">
      <c r="A374" s="677" t="s">
        <v>6936</v>
      </c>
      <c r="B374" s="677" t="s">
        <v>4803</v>
      </c>
      <c r="C374" s="680" t="s">
        <v>4804</v>
      </c>
      <c r="D374" s="677" t="s">
        <v>4602</v>
      </c>
      <c r="E374" s="681" t="s">
        <v>4808</v>
      </c>
      <c r="F374" s="677" t="s">
        <v>6937</v>
      </c>
      <c r="G374" s="677" t="s">
        <v>6938</v>
      </c>
      <c r="H374" s="678" t="s">
        <v>6939</v>
      </c>
      <c r="I374" s="678" t="s">
        <v>3434</v>
      </c>
      <c r="J374" s="682">
        <v>0</v>
      </c>
      <c r="K374" s="682">
        <v>1</v>
      </c>
      <c r="L374" s="682">
        <v>0.1</v>
      </c>
      <c r="M374" s="682">
        <v>0.2</v>
      </c>
      <c r="N374" s="682">
        <v>0.4</v>
      </c>
      <c r="O374" s="682">
        <v>0.6</v>
      </c>
      <c r="P374" s="682">
        <v>0.8</v>
      </c>
      <c r="Q374" s="682">
        <v>1</v>
      </c>
      <c r="R374" s="678" t="s">
        <v>6940</v>
      </c>
      <c r="S374" s="677" t="s">
        <v>3435</v>
      </c>
      <c r="T374" s="677" t="s">
        <v>6945</v>
      </c>
      <c r="U374" s="677" t="s">
        <v>4724</v>
      </c>
      <c r="V374" s="677" t="s">
        <v>4656</v>
      </c>
      <c r="W374" s="679" t="s">
        <v>6941</v>
      </c>
      <c r="X374" s="679"/>
      <c r="Y374" s="679"/>
      <c r="Z374" s="679"/>
      <c r="AA374" s="581"/>
      <c r="AB374" s="581"/>
      <c r="AC374" s="581"/>
      <c r="AD374" s="581"/>
      <c r="AE374" s="581"/>
      <c r="AF374" s="581"/>
      <c r="AG374" s="588"/>
      <c r="AH374" s="581"/>
      <c r="AI374" s="581"/>
      <c r="AJ374" s="581"/>
      <c r="AK374" s="581"/>
      <c r="AL374" s="581"/>
      <c r="AM374" s="581"/>
      <c r="AN374" s="581"/>
      <c r="AO374" s="581"/>
      <c r="AP374" s="581"/>
      <c r="AQ374" s="581"/>
      <c r="AR374" s="581"/>
      <c r="AS374" s="581"/>
    </row>
    <row r="375" spans="1:16365" ht="111" customHeight="1">
      <c r="A375" s="628" t="s">
        <v>3463</v>
      </c>
      <c r="B375" s="629" t="s">
        <v>4803</v>
      </c>
      <c r="C375" s="630" t="s">
        <v>4804</v>
      </c>
      <c r="D375" s="652" t="s">
        <v>4601</v>
      </c>
      <c r="E375" s="631" t="s">
        <v>4808</v>
      </c>
      <c r="F375" s="629" t="s">
        <v>3906</v>
      </c>
      <c r="G375" s="651" t="s">
        <v>4841</v>
      </c>
      <c r="H375" s="633" t="s">
        <v>26</v>
      </c>
      <c r="I375" s="634" t="s">
        <v>3434</v>
      </c>
      <c r="J375" s="633">
        <v>8</v>
      </c>
      <c r="K375" s="633">
        <v>12</v>
      </c>
      <c r="L375" s="633">
        <v>8</v>
      </c>
      <c r="M375" s="633">
        <v>9</v>
      </c>
      <c r="N375" s="633">
        <v>10</v>
      </c>
      <c r="O375" s="633">
        <v>11</v>
      </c>
      <c r="P375" s="633">
        <v>12</v>
      </c>
      <c r="Q375" s="633">
        <v>12</v>
      </c>
      <c r="R375" s="633" t="s">
        <v>4842</v>
      </c>
      <c r="S375" s="629" t="s">
        <v>3435</v>
      </c>
      <c r="T375" s="629" t="s">
        <v>4843</v>
      </c>
      <c r="U375" s="629" t="s">
        <v>4844</v>
      </c>
      <c r="V375" s="629" t="s">
        <v>4656</v>
      </c>
      <c r="W375" s="633"/>
      <c r="X375" s="633"/>
      <c r="Y375" s="633"/>
      <c r="Z375" s="633"/>
      <c r="AA375" s="580"/>
      <c r="AG375" s="581"/>
      <c r="AI375" s="583" t="e">
        <v>#N/A</v>
      </c>
      <c r="AJ375" s="583" t="e">
        <v>#N/A</v>
      </c>
      <c r="AK375" s="583" t="e">
        <v>#N/A</v>
      </c>
      <c r="AL375" s="583" t="e">
        <v>#N/A</v>
      </c>
      <c r="AM375" s="583" t="e">
        <v>#N/A</v>
      </c>
      <c r="AN375" s="583" t="e">
        <v>#N/A</v>
      </c>
      <c r="AO375" s="583" t="e">
        <v>#N/A</v>
      </c>
      <c r="AP375" s="582" t="s">
        <v>3438</v>
      </c>
    </row>
    <row r="376" spans="1:16365" ht="34.15" customHeight="1">
      <c r="A376" s="628" t="s">
        <v>3463</v>
      </c>
      <c r="B376" s="629" t="s">
        <v>4803</v>
      </c>
      <c r="C376" s="630" t="s">
        <v>4804</v>
      </c>
      <c r="D376" s="652" t="s">
        <v>4601</v>
      </c>
      <c r="E376" s="631" t="s">
        <v>4808</v>
      </c>
      <c r="F376" s="629" t="s">
        <v>3906</v>
      </c>
      <c r="G376" s="651" t="s">
        <v>4845</v>
      </c>
      <c r="H376" s="633" t="s">
        <v>26</v>
      </c>
      <c r="I376" s="634" t="s">
        <v>3434</v>
      </c>
      <c r="J376" s="633">
        <v>8</v>
      </c>
      <c r="K376" s="633">
        <v>12</v>
      </c>
      <c r="L376" s="633">
        <v>8</v>
      </c>
      <c r="M376" s="633">
        <v>9</v>
      </c>
      <c r="N376" s="633">
        <v>10</v>
      </c>
      <c r="O376" s="633">
        <v>11</v>
      </c>
      <c r="P376" s="633">
        <v>12</v>
      </c>
      <c r="Q376" s="633">
        <v>12</v>
      </c>
      <c r="R376" s="633" t="s">
        <v>4842</v>
      </c>
      <c r="S376" s="629" t="s">
        <v>3435</v>
      </c>
      <c r="T376" s="629" t="s">
        <v>4846</v>
      </c>
      <c r="U376" s="629" t="s">
        <v>4844</v>
      </c>
      <c r="V376" s="629" t="s">
        <v>4656</v>
      </c>
      <c r="W376" s="633"/>
      <c r="X376" s="633"/>
      <c r="Y376" s="633"/>
      <c r="Z376" s="633"/>
      <c r="AA376" s="580"/>
      <c r="AG376" s="581"/>
      <c r="AI376" s="583" t="e">
        <v>#N/A</v>
      </c>
      <c r="AJ376" s="583" t="e">
        <v>#N/A</v>
      </c>
      <c r="AK376" s="583" t="e">
        <v>#N/A</v>
      </c>
      <c r="AL376" s="583" t="e">
        <v>#N/A</v>
      </c>
      <c r="AM376" s="583" t="e">
        <v>#N/A</v>
      </c>
      <c r="AN376" s="583" t="e">
        <v>#N/A</v>
      </c>
      <c r="AO376" s="583" t="e">
        <v>#N/A</v>
      </c>
      <c r="AP376" s="582" t="s">
        <v>3438</v>
      </c>
    </row>
    <row r="377" spans="1:16365" ht="34.15" customHeight="1">
      <c r="A377" s="628" t="s">
        <v>3463</v>
      </c>
      <c r="B377" s="629" t="s">
        <v>4803</v>
      </c>
      <c r="C377" s="630" t="s">
        <v>4804</v>
      </c>
      <c r="D377" s="652" t="s">
        <v>4601</v>
      </c>
      <c r="E377" s="631" t="s">
        <v>4808</v>
      </c>
      <c r="F377" s="629" t="s">
        <v>3906</v>
      </c>
      <c r="G377" s="651" t="s">
        <v>4845</v>
      </c>
      <c r="H377" s="633" t="s">
        <v>26</v>
      </c>
      <c r="I377" s="634" t="s">
        <v>3434</v>
      </c>
      <c r="J377" s="633">
        <v>8</v>
      </c>
      <c r="K377" s="633">
        <v>12</v>
      </c>
      <c r="L377" s="633">
        <v>8</v>
      </c>
      <c r="M377" s="633">
        <v>9</v>
      </c>
      <c r="N377" s="633">
        <v>10</v>
      </c>
      <c r="O377" s="633">
        <v>11</v>
      </c>
      <c r="P377" s="633">
        <v>12</v>
      </c>
      <c r="Q377" s="633">
        <v>12</v>
      </c>
      <c r="R377" s="633" t="s">
        <v>4842</v>
      </c>
      <c r="S377" s="629" t="s">
        <v>3435</v>
      </c>
      <c r="T377" s="629" t="s">
        <v>4847</v>
      </c>
      <c r="U377" s="629" t="s">
        <v>4844</v>
      </c>
      <c r="V377" s="629" t="s">
        <v>4656</v>
      </c>
      <c r="W377" s="633"/>
      <c r="X377" s="633"/>
      <c r="Y377" s="633"/>
      <c r="Z377" s="633"/>
      <c r="AA377" s="580"/>
      <c r="AG377" s="581"/>
      <c r="AI377" s="583" t="e">
        <v>#N/A</v>
      </c>
      <c r="AJ377" s="583" t="e">
        <v>#N/A</v>
      </c>
      <c r="AK377" s="583" t="e">
        <v>#N/A</v>
      </c>
      <c r="AL377" s="583" t="e">
        <v>#N/A</v>
      </c>
      <c r="AM377" s="583" t="e">
        <v>#N/A</v>
      </c>
      <c r="AN377" s="583" t="e">
        <v>#N/A</v>
      </c>
      <c r="AO377" s="583" t="e">
        <v>#N/A</v>
      </c>
      <c r="AP377" s="582" t="s">
        <v>3438</v>
      </c>
    </row>
    <row r="378" spans="1:16365" ht="161.44999999999999" customHeight="1">
      <c r="A378" s="592" t="s">
        <v>4317</v>
      </c>
      <c r="B378" s="593" t="s">
        <v>4803</v>
      </c>
      <c r="C378" s="594" t="s">
        <v>4804</v>
      </c>
      <c r="D378" s="593" t="s">
        <v>4601</v>
      </c>
      <c r="E378" s="595" t="s">
        <v>5035</v>
      </c>
      <c r="F378" s="593" t="s">
        <v>4339</v>
      </c>
      <c r="G378" s="596" t="s">
        <v>5036</v>
      </c>
      <c r="H378" s="581" t="s">
        <v>58</v>
      </c>
      <c r="I378" s="597" t="s">
        <v>3582</v>
      </c>
      <c r="J378" s="600">
        <v>0</v>
      </c>
      <c r="K378" s="600">
        <v>1</v>
      </c>
      <c r="L378" s="601">
        <v>0.1</v>
      </c>
      <c r="M378" s="601">
        <v>0.2</v>
      </c>
      <c r="N378" s="601">
        <v>0.4</v>
      </c>
      <c r="O378" s="601">
        <v>0.6</v>
      </c>
      <c r="P378" s="601">
        <v>0.8</v>
      </c>
      <c r="Q378" s="601">
        <v>1</v>
      </c>
      <c r="R378" s="581" t="s">
        <v>5037</v>
      </c>
      <c r="S378" s="593">
        <v>2025</v>
      </c>
      <c r="T378" s="593" t="s">
        <v>5038</v>
      </c>
      <c r="U378" s="593" t="s">
        <v>5039</v>
      </c>
      <c r="V378" s="593" t="s">
        <v>4656</v>
      </c>
      <c r="W378" s="581"/>
      <c r="X378" s="581"/>
      <c r="Y378" s="581"/>
      <c r="Z378" s="581" t="s">
        <v>4342</v>
      </c>
      <c r="AA378" s="580"/>
    </row>
    <row r="379" spans="1:16365" ht="34.15" customHeight="1">
      <c r="A379" s="592" t="s">
        <v>4317</v>
      </c>
      <c r="B379" s="593" t="s">
        <v>4803</v>
      </c>
      <c r="C379" s="594" t="s">
        <v>4804</v>
      </c>
      <c r="D379" s="593" t="s">
        <v>4601</v>
      </c>
      <c r="E379" s="595" t="s">
        <v>5035</v>
      </c>
      <c r="F379" s="593" t="s">
        <v>4339</v>
      </c>
      <c r="G379" s="596" t="s">
        <v>5036</v>
      </c>
      <c r="H379" s="581" t="s">
        <v>58</v>
      </c>
      <c r="I379" s="597" t="s">
        <v>3434</v>
      </c>
      <c r="J379" s="600">
        <v>0</v>
      </c>
      <c r="K379" s="601">
        <v>1</v>
      </c>
      <c r="L379" s="601">
        <v>0.1</v>
      </c>
      <c r="M379" s="601">
        <v>0.2</v>
      </c>
      <c r="N379" s="601">
        <v>0.4</v>
      </c>
      <c r="O379" s="601">
        <v>0.6</v>
      </c>
      <c r="P379" s="601">
        <v>0.8</v>
      </c>
      <c r="Q379" s="601">
        <v>1</v>
      </c>
      <c r="R379" s="581" t="s">
        <v>5037</v>
      </c>
      <c r="S379" s="593" t="s">
        <v>3435</v>
      </c>
      <c r="T379" s="593" t="s">
        <v>5040</v>
      </c>
      <c r="U379" s="593" t="s">
        <v>5039</v>
      </c>
      <c r="V379" s="593" t="s">
        <v>4656</v>
      </c>
      <c r="W379" s="581"/>
      <c r="X379" s="581"/>
      <c r="Y379" s="581"/>
      <c r="Z379" s="581"/>
      <c r="AA379" s="623"/>
      <c r="AB379" s="584"/>
      <c r="AC379" s="584"/>
      <c r="AD379" s="584"/>
      <c r="AE379" s="584"/>
      <c r="AF379" s="584"/>
      <c r="AH379" s="584"/>
      <c r="AI379" s="584"/>
    </row>
    <row r="380" spans="1:16365" ht="34.15" customHeight="1">
      <c r="A380" s="592" t="s">
        <v>4317</v>
      </c>
      <c r="B380" s="593" t="s">
        <v>4803</v>
      </c>
      <c r="C380" s="594" t="s">
        <v>4804</v>
      </c>
      <c r="D380" s="593" t="s">
        <v>4601</v>
      </c>
      <c r="E380" s="595" t="s">
        <v>5035</v>
      </c>
      <c r="F380" s="593" t="s">
        <v>4339</v>
      </c>
      <c r="G380" s="596" t="s">
        <v>5036</v>
      </c>
      <c r="H380" s="581" t="s">
        <v>58</v>
      </c>
      <c r="I380" s="597" t="s">
        <v>3434</v>
      </c>
      <c r="J380" s="600">
        <v>0</v>
      </c>
      <c r="K380" s="601">
        <v>1</v>
      </c>
      <c r="L380" s="601">
        <v>0.1</v>
      </c>
      <c r="M380" s="601">
        <v>0.2</v>
      </c>
      <c r="N380" s="601">
        <v>0.4</v>
      </c>
      <c r="O380" s="601">
        <v>0.6</v>
      </c>
      <c r="P380" s="601">
        <v>0.8</v>
      </c>
      <c r="Q380" s="601">
        <v>1</v>
      </c>
      <c r="R380" s="581" t="s">
        <v>5037</v>
      </c>
      <c r="S380" s="593" t="s">
        <v>3435</v>
      </c>
      <c r="T380" s="593" t="s">
        <v>4344</v>
      </c>
      <c r="U380" s="593" t="s">
        <v>5039</v>
      </c>
      <c r="V380" s="593" t="s">
        <v>4656</v>
      </c>
      <c r="W380" s="581"/>
      <c r="X380" s="581"/>
      <c r="Y380" s="581"/>
      <c r="Z380" s="581"/>
      <c r="AA380" s="622"/>
      <c r="AB380" s="583"/>
      <c r="AC380" s="583"/>
      <c r="AD380" s="583"/>
      <c r="AE380" s="583"/>
      <c r="AF380" s="583"/>
      <c r="AG380" s="624"/>
      <c r="AH380" s="583"/>
      <c r="AI380" s="583"/>
      <c r="AJ380" s="580"/>
    </row>
    <row r="381" spans="1:16365" ht="34.15" customHeight="1">
      <c r="A381" s="592" t="s">
        <v>4317</v>
      </c>
      <c r="B381" s="593" t="s">
        <v>4803</v>
      </c>
      <c r="C381" s="594" t="s">
        <v>4804</v>
      </c>
      <c r="D381" s="593" t="s">
        <v>4601</v>
      </c>
      <c r="E381" s="595" t="s">
        <v>5035</v>
      </c>
      <c r="F381" s="593" t="s">
        <v>4339</v>
      </c>
      <c r="G381" s="596" t="s">
        <v>5036</v>
      </c>
      <c r="H381" s="581" t="s">
        <v>58</v>
      </c>
      <c r="I381" s="597" t="s">
        <v>3434</v>
      </c>
      <c r="J381" s="600">
        <v>0</v>
      </c>
      <c r="K381" s="601">
        <v>1</v>
      </c>
      <c r="L381" s="601">
        <v>0.1</v>
      </c>
      <c r="M381" s="601">
        <v>0.2</v>
      </c>
      <c r="N381" s="601">
        <v>0.4</v>
      </c>
      <c r="O381" s="601">
        <v>0.6</v>
      </c>
      <c r="P381" s="601">
        <v>0.8</v>
      </c>
      <c r="Q381" s="601">
        <v>1</v>
      </c>
      <c r="R381" s="581" t="s">
        <v>5037</v>
      </c>
      <c r="S381" s="593">
        <v>2030</v>
      </c>
      <c r="T381" s="593" t="s">
        <v>4345</v>
      </c>
      <c r="U381" s="593" t="s">
        <v>5039</v>
      </c>
      <c r="V381" s="593" t="s">
        <v>4656</v>
      </c>
      <c r="W381" s="581"/>
      <c r="X381" s="581"/>
      <c r="Y381" s="581"/>
      <c r="Z381" s="581"/>
      <c r="AA381" s="622"/>
      <c r="AB381" s="583"/>
      <c r="AC381" s="583"/>
      <c r="AD381" s="583"/>
      <c r="AE381" s="583"/>
      <c r="AF381" s="583"/>
      <c r="AG381" s="624"/>
      <c r="AH381" s="583"/>
      <c r="AI381" s="583"/>
      <c r="AJ381" s="580"/>
    </row>
    <row r="382" spans="1:16365" ht="65.099999999999994" customHeight="1">
      <c r="A382" s="628" t="s">
        <v>3769</v>
      </c>
      <c r="B382" s="629" t="s">
        <v>4803</v>
      </c>
      <c r="C382" s="630" t="s">
        <v>4804</v>
      </c>
      <c r="D382" s="629" t="s">
        <v>4617</v>
      </c>
      <c r="E382" s="631" t="s">
        <v>4805</v>
      </c>
      <c r="F382" s="629" t="s">
        <v>3770</v>
      </c>
      <c r="G382" s="632" t="s">
        <v>3316</v>
      </c>
      <c r="H382" s="633" t="s">
        <v>3698</v>
      </c>
      <c r="I382" s="634" t="s">
        <v>3582</v>
      </c>
      <c r="J382" s="635">
        <v>0</v>
      </c>
      <c r="K382" s="635">
        <v>1</v>
      </c>
      <c r="L382" s="636">
        <v>0.1</v>
      </c>
      <c r="M382" s="636">
        <v>0.2</v>
      </c>
      <c r="N382" s="636">
        <v>0.4</v>
      </c>
      <c r="O382" s="636">
        <v>0.6</v>
      </c>
      <c r="P382" s="636">
        <v>0.8</v>
      </c>
      <c r="Q382" s="636">
        <v>1</v>
      </c>
      <c r="R382" s="633" t="s">
        <v>4806</v>
      </c>
      <c r="S382" s="629">
        <v>2025</v>
      </c>
      <c r="T382" s="629" t="s">
        <v>3772</v>
      </c>
      <c r="U382" s="629" t="s">
        <v>4807</v>
      </c>
      <c r="V382" s="629" t="s">
        <v>4656</v>
      </c>
      <c r="W382" s="637"/>
      <c r="X382" s="637"/>
      <c r="Y382" s="637" t="s">
        <v>3773</v>
      </c>
      <c r="Z382" s="637"/>
      <c r="AA382" s="580"/>
      <c r="AG382" s="581"/>
      <c r="AH382" s="581" t="s">
        <v>390</v>
      </c>
      <c r="AI382" s="583" t="s">
        <v>391</v>
      </c>
      <c r="AJ382" s="583" t="s">
        <v>464</v>
      </c>
      <c r="AK382" s="583" t="s">
        <v>1454</v>
      </c>
      <c r="AL382" s="583" t="s">
        <v>1388</v>
      </c>
      <c r="AM382" s="583" t="s">
        <v>75</v>
      </c>
      <c r="AN382" s="583" t="s">
        <v>2563</v>
      </c>
      <c r="AO382" s="583" t="s">
        <v>41</v>
      </c>
      <c r="AP382" s="583" t="s">
        <v>3442</v>
      </c>
    </row>
    <row r="383" spans="1:16365" ht="34.15" customHeight="1">
      <c r="A383" s="628" t="s">
        <v>3769</v>
      </c>
      <c r="B383" s="629" t="s">
        <v>4803</v>
      </c>
      <c r="C383" s="630" t="s">
        <v>4804</v>
      </c>
      <c r="D383" s="629" t="s">
        <v>4617</v>
      </c>
      <c r="E383" s="631" t="s">
        <v>4805</v>
      </c>
      <c r="F383" s="629" t="s">
        <v>3770</v>
      </c>
      <c r="G383" s="632" t="s">
        <v>3316</v>
      </c>
      <c r="H383" s="633" t="s">
        <v>3698</v>
      </c>
      <c r="I383" s="634" t="s">
        <v>3434</v>
      </c>
      <c r="J383" s="635">
        <v>0</v>
      </c>
      <c r="K383" s="635">
        <v>1</v>
      </c>
      <c r="L383" s="636">
        <v>0.1</v>
      </c>
      <c r="M383" s="636">
        <v>0.2</v>
      </c>
      <c r="N383" s="636">
        <v>0.4</v>
      </c>
      <c r="O383" s="636">
        <v>0.6</v>
      </c>
      <c r="P383" s="636">
        <v>0.8</v>
      </c>
      <c r="Q383" s="636">
        <v>1</v>
      </c>
      <c r="R383" s="633" t="s">
        <v>4806</v>
      </c>
      <c r="S383" s="629" t="s">
        <v>3774</v>
      </c>
      <c r="T383" s="629" t="s">
        <v>3775</v>
      </c>
      <c r="U383" s="629" t="s">
        <v>4807</v>
      </c>
      <c r="V383" s="629" t="s">
        <v>4656</v>
      </c>
      <c r="W383" s="637"/>
      <c r="X383" s="637"/>
      <c r="Y383" s="637"/>
      <c r="Z383" s="637"/>
      <c r="AA383" s="580"/>
      <c r="AG383" s="581"/>
      <c r="AH383" s="581" t="s">
        <v>384</v>
      </c>
      <c r="AI383" s="583" t="s">
        <v>385</v>
      </c>
      <c r="AJ383" s="583" t="s">
        <v>498</v>
      </c>
      <c r="AK383" s="583" t="s">
        <v>2582</v>
      </c>
      <c r="AL383" s="583" t="s">
        <v>462</v>
      </c>
      <c r="AM383" s="583" t="s">
        <v>75</v>
      </c>
      <c r="AN383" s="583" t="s">
        <v>2563</v>
      </c>
      <c r="AO383" s="583" t="s">
        <v>57</v>
      </c>
      <c r="AP383" s="583" t="s">
        <v>3442</v>
      </c>
    </row>
    <row r="384" spans="1:16365" ht="34.15" customHeight="1">
      <c r="A384" s="628" t="s">
        <v>3769</v>
      </c>
      <c r="B384" s="629" t="s">
        <v>4803</v>
      </c>
      <c r="C384" s="630" t="s">
        <v>4804</v>
      </c>
      <c r="D384" s="629" t="s">
        <v>4617</v>
      </c>
      <c r="E384" s="631" t="s">
        <v>4805</v>
      </c>
      <c r="F384" s="629" t="s">
        <v>3770</v>
      </c>
      <c r="G384" s="632" t="s">
        <v>3316</v>
      </c>
      <c r="H384" s="633" t="s">
        <v>3698</v>
      </c>
      <c r="I384" s="634" t="s">
        <v>3434</v>
      </c>
      <c r="J384" s="635">
        <v>0</v>
      </c>
      <c r="K384" s="635">
        <v>1</v>
      </c>
      <c r="L384" s="636">
        <v>0.1</v>
      </c>
      <c r="M384" s="636">
        <v>0.2</v>
      </c>
      <c r="N384" s="636">
        <v>0.4</v>
      </c>
      <c r="O384" s="636">
        <v>0.6</v>
      </c>
      <c r="P384" s="636">
        <v>0.8</v>
      </c>
      <c r="Q384" s="636">
        <v>1</v>
      </c>
      <c r="R384" s="633" t="s">
        <v>4806</v>
      </c>
      <c r="S384" s="629" t="s">
        <v>3615</v>
      </c>
      <c r="T384" s="629" t="s">
        <v>3776</v>
      </c>
      <c r="U384" s="629" t="s">
        <v>4807</v>
      </c>
      <c r="V384" s="629" t="s">
        <v>4656</v>
      </c>
      <c r="W384" s="637"/>
      <c r="X384" s="637"/>
      <c r="Y384" s="637"/>
      <c r="Z384" s="637"/>
      <c r="AA384" s="580"/>
      <c r="AG384" s="581"/>
      <c r="AH384" s="581" t="s">
        <v>335</v>
      </c>
      <c r="AI384" s="583" t="s">
        <v>336</v>
      </c>
      <c r="AJ384" s="583" t="s">
        <v>906</v>
      </c>
      <c r="AK384" s="583" t="s">
        <v>723</v>
      </c>
      <c r="AL384" s="583" t="s">
        <v>721</v>
      </c>
      <c r="AM384" s="583" t="s">
        <v>66</v>
      </c>
      <c r="AN384" s="583" t="s">
        <v>2408</v>
      </c>
      <c r="AO384" s="583" t="s">
        <v>57</v>
      </c>
      <c r="AP384" s="583" t="s">
        <v>3442</v>
      </c>
    </row>
    <row r="385" spans="1:43" ht="34.15" customHeight="1">
      <c r="A385" s="628" t="s">
        <v>3769</v>
      </c>
      <c r="B385" s="629" t="s">
        <v>4803</v>
      </c>
      <c r="C385" s="630" t="s">
        <v>4804</v>
      </c>
      <c r="D385" s="629" t="s">
        <v>4617</v>
      </c>
      <c r="E385" s="631" t="s">
        <v>4805</v>
      </c>
      <c r="F385" s="629" t="s">
        <v>3770</v>
      </c>
      <c r="G385" s="632" t="s">
        <v>3316</v>
      </c>
      <c r="H385" s="633" t="s">
        <v>3698</v>
      </c>
      <c r="I385" s="634" t="s">
        <v>3434</v>
      </c>
      <c r="J385" s="635">
        <v>0</v>
      </c>
      <c r="K385" s="635">
        <v>1</v>
      </c>
      <c r="L385" s="636">
        <v>0.1</v>
      </c>
      <c r="M385" s="636">
        <v>0.2</v>
      </c>
      <c r="N385" s="636">
        <v>0.4</v>
      </c>
      <c r="O385" s="636">
        <v>0.6</v>
      </c>
      <c r="P385" s="636">
        <v>0.8</v>
      </c>
      <c r="Q385" s="636">
        <v>1</v>
      </c>
      <c r="R385" s="633" t="s">
        <v>4806</v>
      </c>
      <c r="S385" s="629">
        <v>2030</v>
      </c>
      <c r="T385" s="629" t="s">
        <v>3777</v>
      </c>
      <c r="U385" s="629" t="s">
        <v>4807</v>
      </c>
      <c r="V385" s="629" t="s">
        <v>4656</v>
      </c>
      <c r="W385" s="637"/>
      <c r="X385" s="637"/>
      <c r="Y385" s="637"/>
      <c r="Z385" s="637"/>
      <c r="AA385" s="580"/>
      <c r="AG385" s="581"/>
      <c r="AI385" s="583" t="e">
        <v>#N/A</v>
      </c>
      <c r="AJ385" s="583" t="e">
        <v>#N/A</v>
      </c>
      <c r="AK385" s="583" t="e">
        <v>#N/A</v>
      </c>
      <c r="AL385" s="583" t="e">
        <v>#N/A</v>
      </c>
      <c r="AM385" s="583" t="e">
        <v>#N/A</v>
      </c>
      <c r="AN385" s="583" t="e">
        <v>#N/A</v>
      </c>
      <c r="AO385" s="583" t="e">
        <v>#N/A</v>
      </c>
      <c r="AP385" s="582" t="s">
        <v>3438</v>
      </c>
    </row>
    <row r="386" spans="1:43" ht="77.099999999999994" customHeight="1">
      <c r="A386" s="592" t="s">
        <v>4267</v>
      </c>
      <c r="B386" s="593" t="s">
        <v>4803</v>
      </c>
      <c r="C386" s="594" t="s">
        <v>4804</v>
      </c>
      <c r="D386" s="593" t="s">
        <v>4617</v>
      </c>
      <c r="E386" s="595" t="s">
        <v>4805</v>
      </c>
      <c r="F386" s="593" t="s">
        <v>4268</v>
      </c>
      <c r="G386" s="596" t="s">
        <v>3344</v>
      </c>
      <c r="H386" s="581" t="s">
        <v>2834</v>
      </c>
      <c r="I386" s="597" t="s">
        <v>3434</v>
      </c>
      <c r="J386" s="600">
        <v>0</v>
      </c>
      <c r="K386" s="601">
        <v>1</v>
      </c>
      <c r="L386" s="601">
        <v>0.1</v>
      </c>
      <c r="M386" s="601">
        <v>0.2</v>
      </c>
      <c r="N386" s="601">
        <v>0.4</v>
      </c>
      <c r="O386" s="601">
        <v>0.6</v>
      </c>
      <c r="P386" s="601">
        <v>0.8</v>
      </c>
      <c r="Q386" s="601">
        <v>1</v>
      </c>
      <c r="R386" s="581" t="s">
        <v>4984</v>
      </c>
      <c r="S386" s="593" t="s">
        <v>3435</v>
      </c>
      <c r="T386" s="593" t="s">
        <v>4985</v>
      </c>
      <c r="U386" s="593" t="s">
        <v>4986</v>
      </c>
      <c r="V386" s="593" t="s">
        <v>4656</v>
      </c>
      <c r="W386" s="581"/>
      <c r="X386" s="581"/>
      <c r="Y386" s="581"/>
      <c r="Z386" s="581"/>
      <c r="AA386" s="580"/>
      <c r="AG386" s="581"/>
      <c r="AI386" s="583" t="e">
        <v>#N/A</v>
      </c>
      <c r="AJ386" s="583" t="e">
        <v>#N/A</v>
      </c>
      <c r="AK386" s="583" t="e">
        <v>#N/A</v>
      </c>
      <c r="AL386" s="583" t="e">
        <v>#N/A</v>
      </c>
      <c r="AM386" s="583" t="e">
        <v>#N/A</v>
      </c>
      <c r="AN386" s="583" t="e">
        <v>#N/A</v>
      </c>
      <c r="AO386" s="583" t="e">
        <v>#N/A</v>
      </c>
      <c r="AP386" s="581" t="s">
        <v>3885</v>
      </c>
    </row>
    <row r="387" spans="1:43" ht="34.15" customHeight="1">
      <c r="A387" s="592" t="s">
        <v>4267</v>
      </c>
      <c r="B387" s="593" t="s">
        <v>4803</v>
      </c>
      <c r="C387" s="594" t="s">
        <v>4804</v>
      </c>
      <c r="D387" s="593" t="s">
        <v>4617</v>
      </c>
      <c r="E387" s="595" t="s">
        <v>4805</v>
      </c>
      <c r="F387" s="593" t="s">
        <v>4268</v>
      </c>
      <c r="G387" s="596" t="s">
        <v>3344</v>
      </c>
      <c r="H387" s="581" t="s">
        <v>2834</v>
      </c>
      <c r="I387" s="597" t="s">
        <v>3434</v>
      </c>
      <c r="J387" s="600">
        <v>0</v>
      </c>
      <c r="K387" s="601">
        <v>1</v>
      </c>
      <c r="L387" s="601">
        <v>0.1</v>
      </c>
      <c r="M387" s="601">
        <v>0.2</v>
      </c>
      <c r="N387" s="601">
        <v>0.4</v>
      </c>
      <c r="O387" s="601">
        <v>0.6</v>
      </c>
      <c r="P387" s="601">
        <v>0.8</v>
      </c>
      <c r="Q387" s="601">
        <v>1</v>
      </c>
      <c r="R387" s="581" t="s">
        <v>4984</v>
      </c>
      <c r="S387" s="593" t="s">
        <v>3435</v>
      </c>
      <c r="T387" s="593" t="s">
        <v>4987</v>
      </c>
      <c r="U387" s="593" t="s">
        <v>4986</v>
      </c>
      <c r="V387" s="593" t="s">
        <v>4656</v>
      </c>
      <c r="W387" s="581"/>
      <c r="X387" s="581"/>
      <c r="Y387" s="581"/>
      <c r="Z387" s="581"/>
      <c r="AA387" s="580"/>
      <c r="AG387" s="581"/>
      <c r="AI387" s="583" t="e">
        <v>#N/A</v>
      </c>
      <c r="AJ387" s="583" t="e">
        <v>#N/A</v>
      </c>
      <c r="AK387" s="583" t="e">
        <v>#N/A</v>
      </c>
      <c r="AL387" s="583" t="e">
        <v>#N/A</v>
      </c>
      <c r="AM387" s="583" t="e">
        <v>#N/A</v>
      </c>
      <c r="AN387" s="583" t="e">
        <v>#N/A</v>
      </c>
      <c r="AO387" s="583" t="e">
        <v>#N/A</v>
      </c>
      <c r="AP387" s="581" t="s">
        <v>3885</v>
      </c>
    </row>
    <row r="388" spans="1:43" ht="69.95" customHeight="1">
      <c r="A388" s="628" t="s">
        <v>4388</v>
      </c>
      <c r="B388" s="629" t="s">
        <v>4803</v>
      </c>
      <c r="C388" s="630" t="s">
        <v>4804</v>
      </c>
      <c r="D388" s="629" t="s">
        <v>4617</v>
      </c>
      <c r="E388" s="631" t="s">
        <v>4805</v>
      </c>
      <c r="F388" s="650" t="s">
        <v>4474</v>
      </c>
      <c r="G388" s="632" t="s">
        <v>3280</v>
      </c>
      <c r="H388" s="633" t="s">
        <v>2834</v>
      </c>
      <c r="I388" s="634" t="s">
        <v>3434</v>
      </c>
      <c r="J388" s="658">
        <v>0</v>
      </c>
      <c r="K388" s="658">
        <v>1</v>
      </c>
      <c r="L388" s="636">
        <v>0.1</v>
      </c>
      <c r="M388" s="636">
        <v>0.2</v>
      </c>
      <c r="N388" s="636">
        <v>0.4</v>
      </c>
      <c r="O388" s="636">
        <v>0.6</v>
      </c>
      <c r="P388" s="636">
        <v>0.8</v>
      </c>
      <c r="Q388" s="636">
        <v>1</v>
      </c>
      <c r="R388" s="633" t="s">
        <v>5116</v>
      </c>
      <c r="S388" s="629" t="s">
        <v>3435</v>
      </c>
      <c r="T388" s="629" t="s">
        <v>5117</v>
      </c>
      <c r="U388" s="629" t="s">
        <v>4986</v>
      </c>
      <c r="V388" s="629" t="s">
        <v>4656</v>
      </c>
      <c r="W388" s="633"/>
      <c r="X388" s="633"/>
      <c r="Y388" s="633"/>
      <c r="Z388" s="633"/>
      <c r="AA388" s="580"/>
      <c r="AG388" s="581"/>
    </row>
    <row r="389" spans="1:43" ht="34.15" customHeight="1">
      <c r="A389" s="628" t="s">
        <v>4388</v>
      </c>
      <c r="B389" s="629" t="s">
        <v>4803</v>
      </c>
      <c r="C389" s="630" t="s">
        <v>4804</v>
      </c>
      <c r="D389" s="629" t="s">
        <v>4617</v>
      </c>
      <c r="E389" s="631" t="s">
        <v>4805</v>
      </c>
      <c r="F389" s="650" t="s">
        <v>4474</v>
      </c>
      <c r="G389" s="632" t="s">
        <v>3280</v>
      </c>
      <c r="H389" s="633" t="s">
        <v>2834</v>
      </c>
      <c r="I389" s="634" t="s">
        <v>3434</v>
      </c>
      <c r="J389" s="658">
        <v>0</v>
      </c>
      <c r="K389" s="658">
        <v>1</v>
      </c>
      <c r="L389" s="636">
        <v>0.1</v>
      </c>
      <c r="M389" s="636">
        <v>0.2</v>
      </c>
      <c r="N389" s="636">
        <v>0.4</v>
      </c>
      <c r="O389" s="636">
        <v>0.6</v>
      </c>
      <c r="P389" s="636">
        <v>0.8</v>
      </c>
      <c r="Q389" s="636">
        <v>1</v>
      </c>
      <c r="R389" s="633" t="s">
        <v>5116</v>
      </c>
      <c r="S389" s="629" t="s">
        <v>3435</v>
      </c>
      <c r="T389" s="629" t="s">
        <v>5118</v>
      </c>
      <c r="U389" s="629" t="s">
        <v>4986</v>
      </c>
      <c r="V389" s="629" t="s">
        <v>4656</v>
      </c>
      <c r="W389" s="633"/>
      <c r="X389" s="633"/>
      <c r="Y389" s="633"/>
      <c r="Z389" s="633"/>
      <c r="AA389" s="580"/>
      <c r="AG389" s="581"/>
    </row>
    <row r="390" spans="1:43" ht="34.15" customHeight="1">
      <c r="A390" s="592" t="s">
        <v>4317</v>
      </c>
      <c r="B390" s="593" t="s">
        <v>4803</v>
      </c>
      <c r="C390" s="594" t="s">
        <v>4804</v>
      </c>
      <c r="D390" s="593" t="s">
        <v>4600</v>
      </c>
      <c r="E390" s="595" t="s">
        <v>5016</v>
      </c>
      <c r="F390" s="593" t="s">
        <v>4322</v>
      </c>
      <c r="G390" s="596" t="s">
        <v>5017</v>
      </c>
      <c r="H390" s="581" t="s">
        <v>4599</v>
      </c>
      <c r="I390" s="597" t="s">
        <v>3582</v>
      </c>
      <c r="J390" s="600">
        <v>0</v>
      </c>
      <c r="K390" s="601">
        <v>1</v>
      </c>
      <c r="L390" s="601">
        <v>0.1</v>
      </c>
      <c r="M390" s="601">
        <v>0.2</v>
      </c>
      <c r="N390" s="601">
        <v>0.4</v>
      </c>
      <c r="O390" s="601">
        <v>0.6</v>
      </c>
      <c r="P390" s="601">
        <v>0.8</v>
      </c>
      <c r="Q390" s="601">
        <v>1</v>
      </c>
      <c r="R390" s="581" t="s">
        <v>5018</v>
      </c>
      <c r="S390" s="593">
        <v>2025</v>
      </c>
      <c r="T390" s="593" t="s">
        <v>5019</v>
      </c>
      <c r="U390" s="593" t="s">
        <v>4687</v>
      </c>
      <c r="V390" s="593" t="s">
        <v>4656</v>
      </c>
      <c r="W390" s="581"/>
      <c r="X390" s="581"/>
      <c r="Y390" s="581"/>
      <c r="Z390" s="581" t="s">
        <v>4324</v>
      </c>
      <c r="AA390" s="580"/>
    </row>
    <row r="391" spans="1:43" ht="34.15" customHeight="1">
      <c r="A391" s="592" t="s">
        <v>4317</v>
      </c>
      <c r="B391" s="593" t="s">
        <v>4803</v>
      </c>
      <c r="C391" s="594" t="s">
        <v>4804</v>
      </c>
      <c r="D391" s="593" t="s">
        <v>4600</v>
      </c>
      <c r="E391" s="595" t="s">
        <v>5016</v>
      </c>
      <c r="F391" s="593" t="s">
        <v>4322</v>
      </c>
      <c r="G391" s="596" t="s">
        <v>5017</v>
      </c>
      <c r="H391" s="581" t="s">
        <v>4599</v>
      </c>
      <c r="I391" s="597" t="s">
        <v>3434</v>
      </c>
      <c r="J391" s="600">
        <v>0</v>
      </c>
      <c r="K391" s="601">
        <v>1</v>
      </c>
      <c r="L391" s="601">
        <v>0.1</v>
      </c>
      <c r="M391" s="601">
        <v>0.2</v>
      </c>
      <c r="N391" s="601">
        <v>0.4</v>
      </c>
      <c r="O391" s="601">
        <v>0.6</v>
      </c>
      <c r="P391" s="601">
        <v>0.8</v>
      </c>
      <c r="Q391" s="601">
        <v>1</v>
      </c>
      <c r="R391" s="581" t="s">
        <v>5018</v>
      </c>
      <c r="S391" s="593">
        <v>2026</v>
      </c>
      <c r="T391" s="593" t="s">
        <v>5020</v>
      </c>
      <c r="U391" s="593" t="s">
        <v>4687</v>
      </c>
      <c r="V391" s="593" t="s">
        <v>4656</v>
      </c>
      <c r="W391" s="581"/>
      <c r="X391" s="581"/>
      <c r="Y391" s="581"/>
      <c r="Z391" s="581"/>
      <c r="AA391" s="580"/>
    </row>
    <row r="392" spans="1:43" ht="34.15" customHeight="1">
      <c r="A392" s="592" t="s">
        <v>4317</v>
      </c>
      <c r="B392" s="593" t="s">
        <v>4803</v>
      </c>
      <c r="C392" s="594" t="s">
        <v>4804</v>
      </c>
      <c r="D392" s="593" t="s">
        <v>4600</v>
      </c>
      <c r="E392" s="595" t="s">
        <v>5016</v>
      </c>
      <c r="F392" s="593" t="s">
        <v>4322</v>
      </c>
      <c r="G392" s="596" t="s">
        <v>5017</v>
      </c>
      <c r="H392" s="581" t="s">
        <v>4599</v>
      </c>
      <c r="I392" s="597" t="s">
        <v>3434</v>
      </c>
      <c r="J392" s="600">
        <v>0</v>
      </c>
      <c r="K392" s="601">
        <v>1</v>
      </c>
      <c r="L392" s="601">
        <v>0.1</v>
      </c>
      <c r="M392" s="601">
        <v>0.2</v>
      </c>
      <c r="N392" s="601">
        <v>0.4</v>
      </c>
      <c r="O392" s="601">
        <v>0.6</v>
      </c>
      <c r="P392" s="601">
        <v>0.8</v>
      </c>
      <c r="Q392" s="601">
        <v>1</v>
      </c>
      <c r="R392" s="581" t="s">
        <v>5018</v>
      </c>
      <c r="S392" s="593" t="s">
        <v>3705</v>
      </c>
      <c r="T392" s="593" t="s">
        <v>5021</v>
      </c>
      <c r="U392" s="593" t="s">
        <v>4687</v>
      </c>
      <c r="V392" s="593" t="s">
        <v>4656</v>
      </c>
      <c r="W392" s="581"/>
      <c r="X392" s="581"/>
      <c r="Y392" s="581"/>
      <c r="Z392" s="581"/>
      <c r="AA392" s="580"/>
    </row>
    <row r="393" spans="1:43" ht="34.15" customHeight="1">
      <c r="A393" s="592" t="s">
        <v>4317</v>
      </c>
      <c r="B393" s="593" t="s">
        <v>4803</v>
      </c>
      <c r="C393" s="594" t="s">
        <v>4804</v>
      </c>
      <c r="D393" s="593" t="s">
        <v>4600</v>
      </c>
      <c r="E393" s="595" t="s">
        <v>5016</v>
      </c>
      <c r="F393" s="593" t="s">
        <v>4322</v>
      </c>
      <c r="G393" s="596" t="s">
        <v>5017</v>
      </c>
      <c r="H393" s="581" t="s">
        <v>4599</v>
      </c>
      <c r="I393" s="597" t="s">
        <v>3434</v>
      </c>
      <c r="J393" s="600">
        <v>0</v>
      </c>
      <c r="K393" s="601">
        <v>1</v>
      </c>
      <c r="L393" s="601">
        <v>0.1</v>
      </c>
      <c r="M393" s="601">
        <v>0.2</v>
      </c>
      <c r="N393" s="601">
        <v>0.4</v>
      </c>
      <c r="O393" s="601">
        <v>0.6</v>
      </c>
      <c r="P393" s="601">
        <v>0.8</v>
      </c>
      <c r="Q393" s="601">
        <v>1</v>
      </c>
      <c r="R393" s="581" t="s">
        <v>5018</v>
      </c>
      <c r="S393" s="593">
        <v>2030</v>
      </c>
      <c r="T393" s="593" t="s">
        <v>5022</v>
      </c>
      <c r="U393" s="593" t="s">
        <v>4687</v>
      </c>
      <c r="V393" s="593" t="s">
        <v>4656</v>
      </c>
      <c r="W393" s="581"/>
      <c r="X393" s="581"/>
      <c r="Y393" s="581"/>
      <c r="Z393" s="581"/>
      <c r="AA393" s="580"/>
    </row>
    <row r="394" spans="1:43" ht="98.45" customHeight="1">
      <c r="A394" s="628" t="s">
        <v>5183</v>
      </c>
      <c r="B394" s="629" t="s">
        <v>4803</v>
      </c>
      <c r="C394" s="630" t="s">
        <v>4804</v>
      </c>
      <c r="D394" s="629" t="s">
        <v>4600</v>
      </c>
      <c r="E394" s="631" t="s">
        <v>5016</v>
      </c>
      <c r="F394" s="629" t="s">
        <v>5189</v>
      </c>
      <c r="G394" s="661" t="s">
        <v>5190</v>
      </c>
      <c r="H394" s="633" t="s">
        <v>26</v>
      </c>
      <c r="I394" s="634" t="s">
        <v>3434</v>
      </c>
      <c r="J394" s="635">
        <v>0</v>
      </c>
      <c r="K394" s="635">
        <v>1</v>
      </c>
      <c r="L394" s="635">
        <v>0.1</v>
      </c>
      <c r="M394" s="635">
        <v>0.2</v>
      </c>
      <c r="N394" s="635">
        <v>0.4</v>
      </c>
      <c r="O394" s="635">
        <v>0.6</v>
      </c>
      <c r="P394" s="635">
        <v>0.8</v>
      </c>
      <c r="Q394" s="635">
        <v>1</v>
      </c>
      <c r="R394" s="633" t="s">
        <v>5191</v>
      </c>
      <c r="S394" s="629">
        <v>2025</v>
      </c>
      <c r="T394" s="629" t="s">
        <v>5192</v>
      </c>
      <c r="U394" s="629" t="s">
        <v>4724</v>
      </c>
      <c r="V394" s="629" t="s">
        <v>4656</v>
      </c>
      <c r="W394" s="637"/>
      <c r="X394" s="637"/>
      <c r="Y394" s="637"/>
      <c r="Z394" s="637"/>
      <c r="AA394" s="580"/>
    </row>
    <row r="395" spans="1:43" ht="34.15" customHeight="1">
      <c r="A395" s="628" t="s">
        <v>5183</v>
      </c>
      <c r="B395" s="629" t="s">
        <v>4803</v>
      </c>
      <c r="C395" s="630" t="s">
        <v>4804</v>
      </c>
      <c r="D395" s="629" t="s">
        <v>4600</v>
      </c>
      <c r="E395" s="631" t="s">
        <v>5016</v>
      </c>
      <c r="F395" s="629" t="s">
        <v>5189</v>
      </c>
      <c r="G395" s="661" t="s">
        <v>5190</v>
      </c>
      <c r="H395" s="633" t="s">
        <v>26</v>
      </c>
      <c r="I395" s="634" t="s">
        <v>3434</v>
      </c>
      <c r="J395" s="635">
        <v>0</v>
      </c>
      <c r="K395" s="635">
        <v>1</v>
      </c>
      <c r="L395" s="635">
        <v>0.1</v>
      </c>
      <c r="M395" s="635">
        <v>0.2</v>
      </c>
      <c r="N395" s="635">
        <v>0.4</v>
      </c>
      <c r="O395" s="635">
        <v>0.6</v>
      </c>
      <c r="P395" s="635">
        <v>0.8</v>
      </c>
      <c r="Q395" s="635">
        <v>1</v>
      </c>
      <c r="R395" s="633" t="s">
        <v>5191</v>
      </c>
      <c r="S395" s="629" t="s">
        <v>3435</v>
      </c>
      <c r="T395" s="629" t="s">
        <v>4672</v>
      </c>
      <c r="U395" s="629" t="s">
        <v>4724</v>
      </c>
      <c r="V395" s="629" t="s">
        <v>4656</v>
      </c>
      <c r="W395" s="637"/>
      <c r="X395" s="637"/>
      <c r="Y395" s="637"/>
      <c r="Z395" s="637"/>
      <c r="AA395" s="580"/>
    </row>
    <row r="396" spans="1:43" ht="34.15" customHeight="1">
      <c r="A396" s="628" t="s">
        <v>5183</v>
      </c>
      <c r="B396" s="629" t="s">
        <v>4803</v>
      </c>
      <c r="C396" s="630" t="s">
        <v>4804</v>
      </c>
      <c r="D396" s="629" t="s">
        <v>4600</v>
      </c>
      <c r="E396" s="631" t="s">
        <v>5016</v>
      </c>
      <c r="F396" s="629" t="s">
        <v>5189</v>
      </c>
      <c r="G396" s="661" t="s">
        <v>5190</v>
      </c>
      <c r="H396" s="633" t="s">
        <v>26</v>
      </c>
      <c r="I396" s="634" t="s">
        <v>3434</v>
      </c>
      <c r="J396" s="635">
        <v>0</v>
      </c>
      <c r="K396" s="635">
        <v>1</v>
      </c>
      <c r="L396" s="635">
        <v>0.1</v>
      </c>
      <c r="M396" s="635">
        <v>0.2</v>
      </c>
      <c r="N396" s="635">
        <v>0.4</v>
      </c>
      <c r="O396" s="635">
        <v>0.6</v>
      </c>
      <c r="P396" s="635">
        <v>0.8</v>
      </c>
      <c r="Q396" s="635">
        <v>1</v>
      </c>
      <c r="R396" s="633" t="s">
        <v>5191</v>
      </c>
      <c r="S396" s="629" t="s">
        <v>3435</v>
      </c>
      <c r="T396" s="629" t="s">
        <v>4674</v>
      </c>
      <c r="U396" s="629" t="s">
        <v>4724</v>
      </c>
      <c r="V396" s="629" t="s">
        <v>4656</v>
      </c>
      <c r="W396" s="637"/>
      <c r="X396" s="637"/>
      <c r="Y396" s="637"/>
      <c r="Z396" s="637"/>
      <c r="AA396" s="580"/>
    </row>
    <row r="397" spans="1:43" ht="34.15" customHeight="1">
      <c r="A397" s="628" t="s">
        <v>5183</v>
      </c>
      <c r="B397" s="629" t="s">
        <v>4803</v>
      </c>
      <c r="C397" s="630" t="s">
        <v>4804</v>
      </c>
      <c r="D397" s="629" t="s">
        <v>4600</v>
      </c>
      <c r="E397" s="631" t="s">
        <v>5016</v>
      </c>
      <c r="F397" s="629" t="s">
        <v>5189</v>
      </c>
      <c r="G397" s="661" t="s">
        <v>5190</v>
      </c>
      <c r="H397" s="633" t="s">
        <v>26</v>
      </c>
      <c r="I397" s="634" t="s">
        <v>3434</v>
      </c>
      <c r="J397" s="635">
        <v>0</v>
      </c>
      <c r="K397" s="635">
        <v>1</v>
      </c>
      <c r="L397" s="635">
        <v>0.1</v>
      </c>
      <c r="M397" s="635">
        <v>0.2</v>
      </c>
      <c r="N397" s="635">
        <v>0.4</v>
      </c>
      <c r="O397" s="635">
        <v>0.6</v>
      </c>
      <c r="P397" s="635">
        <v>0.8</v>
      </c>
      <c r="Q397" s="635">
        <v>1</v>
      </c>
      <c r="R397" s="633" t="s">
        <v>5191</v>
      </c>
      <c r="S397" s="629" t="s">
        <v>3435</v>
      </c>
      <c r="T397" s="629" t="s">
        <v>4692</v>
      </c>
      <c r="U397" s="629" t="s">
        <v>4724</v>
      </c>
      <c r="V397" s="629" t="s">
        <v>4656</v>
      </c>
      <c r="W397" s="637"/>
      <c r="X397" s="637"/>
      <c r="Y397" s="637"/>
      <c r="Z397" s="637"/>
      <c r="AA397" s="580"/>
    </row>
    <row r="398" spans="1:43" ht="34.15" customHeight="1">
      <c r="A398" s="628" t="s">
        <v>5183</v>
      </c>
      <c r="B398" s="629" t="s">
        <v>4803</v>
      </c>
      <c r="C398" s="630" t="s">
        <v>4804</v>
      </c>
      <c r="D398" s="629" t="s">
        <v>4600</v>
      </c>
      <c r="E398" s="631" t="s">
        <v>5016</v>
      </c>
      <c r="F398" s="629" t="s">
        <v>5189</v>
      </c>
      <c r="G398" s="662" t="s">
        <v>5190</v>
      </c>
      <c r="H398" s="633" t="s">
        <v>26</v>
      </c>
      <c r="I398" s="634" t="s">
        <v>3434</v>
      </c>
      <c r="J398" s="635">
        <v>0</v>
      </c>
      <c r="K398" s="635">
        <v>1</v>
      </c>
      <c r="L398" s="635">
        <v>0.1</v>
      </c>
      <c r="M398" s="635">
        <v>0.2</v>
      </c>
      <c r="N398" s="635">
        <v>0.4</v>
      </c>
      <c r="O398" s="635">
        <v>0.6</v>
      </c>
      <c r="P398" s="635">
        <v>0.8</v>
      </c>
      <c r="Q398" s="635">
        <v>1</v>
      </c>
      <c r="R398" s="633" t="s">
        <v>5191</v>
      </c>
      <c r="S398" s="629">
        <v>2030</v>
      </c>
      <c r="T398" s="629" t="s">
        <v>4676</v>
      </c>
      <c r="U398" s="629" t="s">
        <v>4724</v>
      </c>
      <c r="V398" s="629" t="s">
        <v>4656</v>
      </c>
      <c r="W398" s="637"/>
      <c r="X398" s="637"/>
      <c r="Y398" s="637"/>
      <c r="Z398" s="637"/>
      <c r="AA398" s="580"/>
    </row>
    <row r="399" spans="1:43" ht="34.15" customHeight="1">
      <c r="A399" s="592" t="s">
        <v>3606</v>
      </c>
      <c r="B399" s="593" t="s">
        <v>4803</v>
      </c>
      <c r="C399" s="594" t="s">
        <v>4804</v>
      </c>
      <c r="D399" s="593" t="s">
        <v>4596</v>
      </c>
      <c r="E399" s="595" t="s">
        <v>4873</v>
      </c>
      <c r="F399" s="593" t="s">
        <v>3993</v>
      </c>
      <c r="G399" s="596" t="s">
        <v>4874</v>
      </c>
      <c r="H399" s="581" t="s">
        <v>75</v>
      </c>
      <c r="I399" s="597" t="s">
        <v>3582</v>
      </c>
      <c r="J399" s="581">
        <v>0</v>
      </c>
      <c r="K399" s="601">
        <v>1</v>
      </c>
      <c r="L399" s="601">
        <v>0.1</v>
      </c>
      <c r="M399" s="601">
        <v>0.2</v>
      </c>
      <c r="N399" s="601">
        <v>0.4</v>
      </c>
      <c r="O399" s="601">
        <v>0.6</v>
      </c>
      <c r="P399" s="601">
        <v>0.8</v>
      </c>
      <c r="Q399" s="601">
        <v>1</v>
      </c>
      <c r="R399" s="581" t="s">
        <v>3994</v>
      </c>
      <c r="S399" s="593">
        <v>2025</v>
      </c>
      <c r="T399" s="593" t="s">
        <v>3995</v>
      </c>
      <c r="U399" s="593" t="s">
        <v>4724</v>
      </c>
      <c r="V399" s="593" t="s">
        <v>4656</v>
      </c>
      <c r="W399" s="581"/>
      <c r="X399" s="581"/>
      <c r="Y399" s="581" t="s">
        <v>4875</v>
      </c>
      <c r="Z399" s="581"/>
      <c r="AA399" s="580"/>
      <c r="AG399" s="581"/>
      <c r="AH399" s="581" t="s">
        <v>370</v>
      </c>
      <c r="AI399" s="583" t="s">
        <v>371</v>
      </c>
      <c r="AJ399" s="583" t="s">
        <v>2541</v>
      </c>
      <c r="AK399" s="583" t="s">
        <v>2524</v>
      </c>
      <c r="AL399" s="583" t="s">
        <v>462</v>
      </c>
      <c r="AM399" s="583" t="s">
        <v>75</v>
      </c>
      <c r="AN399" s="583" t="s">
        <v>2505</v>
      </c>
      <c r="AO399" s="583" t="s">
        <v>57</v>
      </c>
      <c r="AP399" s="583" t="s">
        <v>3442</v>
      </c>
    </row>
    <row r="400" spans="1:43" ht="34.15" customHeight="1">
      <c r="A400" s="592" t="s">
        <v>3606</v>
      </c>
      <c r="B400" s="593" t="s">
        <v>4803</v>
      </c>
      <c r="C400" s="594" t="s">
        <v>4804</v>
      </c>
      <c r="D400" s="593" t="s">
        <v>4596</v>
      </c>
      <c r="E400" s="595" t="s">
        <v>4873</v>
      </c>
      <c r="F400" s="593" t="s">
        <v>3993</v>
      </c>
      <c r="G400" s="596" t="s">
        <v>4874</v>
      </c>
      <c r="H400" s="581" t="s">
        <v>75</v>
      </c>
      <c r="I400" s="597" t="s">
        <v>3434</v>
      </c>
      <c r="J400" s="581">
        <v>0</v>
      </c>
      <c r="K400" s="601">
        <v>1</v>
      </c>
      <c r="L400" s="601">
        <v>0.1</v>
      </c>
      <c r="M400" s="601">
        <v>0.2</v>
      </c>
      <c r="N400" s="601">
        <v>0.4</v>
      </c>
      <c r="O400" s="601">
        <v>0.6</v>
      </c>
      <c r="P400" s="601">
        <v>0.8</v>
      </c>
      <c r="Q400" s="601">
        <v>1</v>
      </c>
      <c r="R400" s="581" t="s">
        <v>3994</v>
      </c>
      <c r="S400" s="593">
        <v>2025</v>
      </c>
      <c r="T400" s="593" t="s">
        <v>3997</v>
      </c>
      <c r="U400" s="593" t="s">
        <v>4724</v>
      </c>
      <c r="V400" s="593" t="s">
        <v>4656</v>
      </c>
      <c r="W400" s="581"/>
      <c r="X400" s="581"/>
      <c r="Y400" s="581"/>
      <c r="Z400" s="581"/>
      <c r="AA400" s="580"/>
      <c r="AG400" s="581"/>
      <c r="AP400" s="614" t="s">
        <v>3442</v>
      </c>
      <c r="AQ400" s="614" t="s">
        <v>4001</v>
      </c>
    </row>
    <row r="401" spans="1:45" ht="34.15" customHeight="1">
      <c r="A401" s="592" t="s">
        <v>3606</v>
      </c>
      <c r="B401" s="593" t="s">
        <v>4803</v>
      </c>
      <c r="C401" s="594" t="s">
        <v>4804</v>
      </c>
      <c r="D401" s="593" t="s">
        <v>4596</v>
      </c>
      <c r="E401" s="595" t="s">
        <v>4873</v>
      </c>
      <c r="F401" s="593" t="s">
        <v>3993</v>
      </c>
      <c r="G401" s="596" t="s">
        <v>4874</v>
      </c>
      <c r="H401" s="581" t="s">
        <v>75</v>
      </c>
      <c r="I401" s="597" t="s">
        <v>3434</v>
      </c>
      <c r="J401" s="581">
        <v>0</v>
      </c>
      <c r="K401" s="601">
        <v>1</v>
      </c>
      <c r="L401" s="601">
        <v>0.1</v>
      </c>
      <c r="M401" s="601">
        <v>0.2</v>
      </c>
      <c r="N401" s="601">
        <v>0.4</v>
      </c>
      <c r="O401" s="601">
        <v>0.6</v>
      </c>
      <c r="P401" s="601">
        <v>0.8</v>
      </c>
      <c r="Q401" s="601">
        <v>1</v>
      </c>
      <c r="R401" s="581" t="s">
        <v>3994</v>
      </c>
      <c r="S401" s="593">
        <v>2026</v>
      </c>
      <c r="T401" s="593" t="s">
        <v>3998</v>
      </c>
      <c r="U401" s="593" t="s">
        <v>4724</v>
      </c>
      <c r="V401" s="593" t="s">
        <v>4656</v>
      </c>
      <c r="W401" s="581"/>
      <c r="X401" s="581"/>
      <c r="Y401" s="581"/>
      <c r="Z401" s="581"/>
      <c r="AA401" s="580"/>
      <c r="AG401" s="581"/>
      <c r="AH401" s="581" t="s">
        <v>388</v>
      </c>
      <c r="AI401" s="583" t="s">
        <v>389</v>
      </c>
      <c r="AJ401" s="583" t="s">
        <v>1606</v>
      </c>
      <c r="AK401" s="583" t="s">
        <v>2588</v>
      </c>
      <c r="AL401" s="583" t="s">
        <v>462</v>
      </c>
      <c r="AM401" s="583" t="s">
        <v>75</v>
      </c>
      <c r="AN401" s="583" t="s">
        <v>2592</v>
      </c>
      <c r="AO401" s="583" t="s">
        <v>57</v>
      </c>
      <c r="AP401" s="583" t="s">
        <v>3442</v>
      </c>
    </row>
    <row r="402" spans="1:45" ht="34.15" customHeight="1">
      <c r="A402" s="592" t="s">
        <v>3606</v>
      </c>
      <c r="B402" s="593" t="s">
        <v>4803</v>
      </c>
      <c r="C402" s="594" t="s">
        <v>4804</v>
      </c>
      <c r="D402" s="593" t="s">
        <v>4596</v>
      </c>
      <c r="E402" s="595" t="s">
        <v>4873</v>
      </c>
      <c r="F402" s="593" t="s">
        <v>3993</v>
      </c>
      <c r="G402" s="596" t="s">
        <v>4874</v>
      </c>
      <c r="H402" s="581" t="s">
        <v>75</v>
      </c>
      <c r="I402" s="597" t="s">
        <v>3434</v>
      </c>
      <c r="J402" s="581">
        <v>0</v>
      </c>
      <c r="K402" s="601">
        <v>1</v>
      </c>
      <c r="L402" s="601">
        <v>0.1</v>
      </c>
      <c r="M402" s="601">
        <v>0.2</v>
      </c>
      <c r="N402" s="601">
        <v>0.4</v>
      </c>
      <c r="O402" s="601">
        <v>0.6</v>
      </c>
      <c r="P402" s="601">
        <v>0.8</v>
      </c>
      <c r="Q402" s="601">
        <v>1</v>
      </c>
      <c r="R402" s="581" t="s">
        <v>3994</v>
      </c>
      <c r="S402" s="593" t="s">
        <v>3615</v>
      </c>
      <c r="T402" s="593" t="s">
        <v>3999</v>
      </c>
      <c r="U402" s="593" t="s">
        <v>4724</v>
      </c>
      <c r="V402" s="593" t="s">
        <v>4656</v>
      </c>
      <c r="W402" s="581"/>
      <c r="X402" s="581"/>
      <c r="Y402" s="581"/>
      <c r="Z402" s="581"/>
      <c r="AA402" s="580"/>
      <c r="AG402" s="581"/>
      <c r="AH402" s="581" t="s">
        <v>241</v>
      </c>
      <c r="AI402" s="583" t="s">
        <v>242</v>
      </c>
      <c r="AJ402" s="613" t="s">
        <v>4008</v>
      </c>
      <c r="AK402" s="613" t="s">
        <v>4009</v>
      </c>
      <c r="AL402" s="613" t="s">
        <v>2650</v>
      </c>
      <c r="AM402" s="613" t="s">
        <v>50</v>
      </c>
      <c r="AN402" s="613" t="s">
        <v>2051</v>
      </c>
      <c r="AO402" s="613" t="s">
        <v>41</v>
      </c>
      <c r="AP402" s="614" t="s">
        <v>3442</v>
      </c>
      <c r="AQ402" s="614" t="s">
        <v>4010</v>
      </c>
    </row>
    <row r="403" spans="1:45" ht="34.15" customHeight="1">
      <c r="A403" s="592" t="s">
        <v>3606</v>
      </c>
      <c r="B403" s="593" t="s">
        <v>4803</v>
      </c>
      <c r="C403" s="594" t="s">
        <v>4804</v>
      </c>
      <c r="D403" s="593" t="s">
        <v>4596</v>
      </c>
      <c r="E403" s="595" t="s">
        <v>4873</v>
      </c>
      <c r="F403" s="593" t="s">
        <v>3993</v>
      </c>
      <c r="G403" s="596" t="s">
        <v>4874</v>
      </c>
      <c r="H403" s="581" t="s">
        <v>75</v>
      </c>
      <c r="I403" s="597" t="s">
        <v>3434</v>
      </c>
      <c r="J403" s="581">
        <v>0</v>
      </c>
      <c r="K403" s="601">
        <v>1</v>
      </c>
      <c r="L403" s="601">
        <v>0.1</v>
      </c>
      <c r="M403" s="601">
        <v>0.2</v>
      </c>
      <c r="N403" s="601">
        <v>0.4</v>
      </c>
      <c r="O403" s="601">
        <v>0.6</v>
      </c>
      <c r="P403" s="601">
        <v>0.8</v>
      </c>
      <c r="Q403" s="601">
        <v>1</v>
      </c>
      <c r="R403" s="581" t="s">
        <v>3994</v>
      </c>
      <c r="S403" s="593">
        <v>2030</v>
      </c>
      <c r="T403" s="593" t="s">
        <v>4000</v>
      </c>
      <c r="U403" s="593" t="s">
        <v>4724</v>
      </c>
      <c r="V403" s="593" t="s">
        <v>4656</v>
      </c>
      <c r="W403" s="581"/>
      <c r="X403" s="581"/>
      <c r="Y403" s="581"/>
      <c r="Z403" s="581"/>
      <c r="AA403" s="580"/>
      <c r="AG403" s="581"/>
      <c r="AH403" s="581" t="s">
        <v>213</v>
      </c>
      <c r="AI403" s="583" t="s">
        <v>214</v>
      </c>
      <c r="AJ403" s="613" t="s">
        <v>533</v>
      </c>
      <c r="AK403" s="613" t="s">
        <v>4012</v>
      </c>
      <c r="AL403" s="613" t="s">
        <v>856</v>
      </c>
      <c r="AM403" s="613" t="s">
        <v>50</v>
      </c>
      <c r="AN403" s="613" t="s">
        <v>643</v>
      </c>
      <c r="AO403" s="613" t="s">
        <v>41</v>
      </c>
      <c r="AP403" s="614" t="s">
        <v>3442</v>
      </c>
      <c r="AQ403" s="614" t="s">
        <v>4013</v>
      </c>
    </row>
    <row r="404" spans="1:45" s="722" customFormat="1" ht="54.95" customHeight="1">
      <c r="A404" s="717" t="s">
        <v>3618</v>
      </c>
      <c r="B404" s="718" t="s">
        <v>4803</v>
      </c>
      <c r="C404" s="719" t="s">
        <v>4804</v>
      </c>
      <c r="D404" s="718" t="s">
        <v>4596</v>
      </c>
      <c r="E404" s="720" t="s">
        <v>4873</v>
      </c>
      <c r="F404" s="718" t="s">
        <v>4004</v>
      </c>
      <c r="G404" s="721" t="s">
        <v>4880</v>
      </c>
      <c r="H404" s="722" t="s">
        <v>4599</v>
      </c>
      <c r="I404" s="634" t="s">
        <v>3582</v>
      </c>
      <c r="J404" s="635">
        <v>0</v>
      </c>
      <c r="K404" s="636">
        <v>1</v>
      </c>
      <c r="L404" s="636">
        <v>0.1</v>
      </c>
      <c r="M404" s="636">
        <v>0.2</v>
      </c>
      <c r="N404" s="636">
        <v>0.4</v>
      </c>
      <c r="O404" s="636">
        <v>0.6</v>
      </c>
      <c r="P404" s="636">
        <v>0.8</v>
      </c>
      <c r="Q404" s="636">
        <v>1</v>
      </c>
      <c r="R404" s="722" t="s">
        <v>6956</v>
      </c>
      <c r="S404" s="718" t="s">
        <v>3435</v>
      </c>
      <c r="T404" s="718" t="s">
        <v>4877</v>
      </c>
      <c r="U404" s="718" t="s">
        <v>4724</v>
      </c>
      <c r="V404" s="718" t="s">
        <v>4656</v>
      </c>
      <c r="Y404" s="722" t="s">
        <v>4878</v>
      </c>
      <c r="AA404" s="580"/>
      <c r="AB404" s="581"/>
      <c r="AC404" s="581"/>
      <c r="AD404" s="581"/>
      <c r="AE404" s="581"/>
      <c r="AF404" s="581"/>
      <c r="AG404" s="581"/>
      <c r="AH404" s="581" t="s">
        <v>239</v>
      </c>
      <c r="AI404" s="583" t="s">
        <v>240</v>
      </c>
      <c r="AJ404" s="583" t="s">
        <v>835</v>
      </c>
      <c r="AK404" s="583" t="s">
        <v>2044</v>
      </c>
      <c r="AL404" s="619">
        <v>1</v>
      </c>
      <c r="AM404" s="583" t="s">
        <v>50</v>
      </c>
      <c r="AN404" s="583" t="s">
        <v>2016</v>
      </c>
      <c r="AO404" s="583" t="s">
        <v>57</v>
      </c>
      <c r="AP404" s="583" t="s">
        <v>3442</v>
      </c>
      <c r="AQ404" s="581"/>
      <c r="AR404" s="581"/>
      <c r="AS404" s="581"/>
    </row>
    <row r="405" spans="1:45" s="722" customFormat="1" ht="48.95" customHeight="1">
      <c r="A405" s="717" t="s">
        <v>3618</v>
      </c>
      <c r="B405" s="718" t="s">
        <v>4803</v>
      </c>
      <c r="C405" s="719" t="s">
        <v>4804</v>
      </c>
      <c r="D405" s="718" t="s">
        <v>4596</v>
      </c>
      <c r="E405" s="720" t="s">
        <v>4873</v>
      </c>
      <c r="F405" s="718" t="s">
        <v>4004</v>
      </c>
      <c r="G405" s="721" t="s">
        <v>4880</v>
      </c>
      <c r="H405" s="722" t="s">
        <v>4599</v>
      </c>
      <c r="I405" s="634" t="s">
        <v>3582</v>
      </c>
      <c r="J405" s="635">
        <v>0</v>
      </c>
      <c r="K405" s="636">
        <v>1</v>
      </c>
      <c r="L405" s="636">
        <v>0.1</v>
      </c>
      <c r="M405" s="636">
        <v>0.2</v>
      </c>
      <c r="N405" s="636">
        <v>0.4</v>
      </c>
      <c r="O405" s="636">
        <v>0.6</v>
      </c>
      <c r="P405" s="636">
        <v>0.8</v>
      </c>
      <c r="Q405" s="636">
        <v>1</v>
      </c>
      <c r="R405" s="722" t="s">
        <v>6956</v>
      </c>
      <c r="S405" s="718" t="s">
        <v>3435</v>
      </c>
      <c r="T405" s="718" t="s">
        <v>4879</v>
      </c>
      <c r="U405" s="718" t="s">
        <v>4724</v>
      </c>
      <c r="V405" s="718" t="s">
        <v>4656</v>
      </c>
      <c r="Y405" s="722" t="s">
        <v>4878</v>
      </c>
      <c r="AA405" s="580"/>
      <c r="AB405" s="581"/>
      <c r="AC405" s="581"/>
      <c r="AD405" s="581"/>
      <c r="AE405" s="581"/>
      <c r="AF405" s="581"/>
      <c r="AG405" s="581"/>
      <c r="AH405" s="581" t="s">
        <v>180</v>
      </c>
      <c r="AI405" s="583" t="s">
        <v>181</v>
      </c>
      <c r="AJ405" s="613" t="s">
        <v>1758</v>
      </c>
      <c r="AK405" s="613" t="s">
        <v>4022</v>
      </c>
      <c r="AL405" s="613" t="s">
        <v>1150</v>
      </c>
      <c r="AM405" s="613" t="s">
        <v>840</v>
      </c>
      <c r="AN405" s="613" t="s">
        <v>841</v>
      </c>
      <c r="AO405" s="613" t="s">
        <v>36</v>
      </c>
      <c r="AP405" s="614" t="s">
        <v>3442</v>
      </c>
      <c r="AQ405" s="614" t="s">
        <v>3840</v>
      </c>
      <c r="AR405" s="581"/>
      <c r="AS405" s="581"/>
    </row>
    <row r="406" spans="1:45" s="722" customFormat="1" ht="69.95" customHeight="1">
      <c r="A406" s="717" t="s">
        <v>3618</v>
      </c>
      <c r="B406" s="718" t="s">
        <v>4803</v>
      </c>
      <c r="C406" s="719" t="s">
        <v>4804</v>
      </c>
      <c r="D406" s="718" t="s">
        <v>4596</v>
      </c>
      <c r="E406" s="720" t="s">
        <v>4873</v>
      </c>
      <c r="F406" s="718" t="s">
        <v>4004</v>
      </c>
      <c r="G406" s="721" t="s">
        <v>4880</v>
      </c>
      <c r="H406" s="722" t="s">
        <v>4599</v>
      </c>
      <c r="I406" s="597" t="s">
        <v>3582</v>
      </c>
      <c r="J406" s="600">
        <v>0</v>
      </c>
      <c r="K406" s="601">
        <v>1</v>
      </c>
      <c r="L406" s="601">
        <v>0.1</v>
      </c>
      <c r="M406" s="601">
        <v>0.2</v>
      </c>
      <c r="N406" s="601">
        <v>0.4</v>
      </c>
      <c r="O406" s="601">
        <v>0.6</v>
      </c>
      <c r="P406" s="601">
        <v>0.8</v>
      </c>
      <c r="Q406" s="601">
        <v>1</v>
      </c>
      <c r="R406" s="722" t="s">
        <v>4017</v>
      </c>
      <c r="S406" s="718" t="s">
        <v>3435</v>
      </c>
      <c r="T406" s="718" t="s">
        <v>4018</v>
      </c>
      <c r="U406" s="718" t="s">
        <v>4724</v>
      </c>
      <c r="V406" s="718" t="s">
        <v>4656</v>
      </c>
      <c r="Y406" s="722" t="s">
        <v>4881</v>
      </c>
      <c r="AA406" s="580"/>
      <c r="AB406" s="581"/>
      <c r="AC406" s="581"/>
      <c r="AD406" s="581"/>
      <c r="AE406" s="581"/>
      <c r="AF406" s="581"/>
      <c r="AG406" s="581"/>
      <c r="AH406" s="581"/>
      <c r="AI406" s="583" t="e">
        <v>#N/A</v>
      </c>
      <c r="AJ406" s="583" t="e">
        <v>#N/A</v>
      </c>
      <c r="AK406" s="583" t="e">
        <v>#N/A</v>
      </c>
      <c r="AL406" s="583" t="e">
        <v>#N/A</v>
      </c>
      <c r="AM406" s="583" t="e">
        <v>#N/A</v>
      </c>
      <c r="AN406" s="583" t="e">
        <v>#N/A</v>
      </c>
      <c r="AO406" s="583" t="e">
        <v>#N/A</v>
      </c>
      <c r="AP406" s="582" t="s">
        <v>3438</v>
      </c>
      <c r="AQ406" s="581"/>
      <c r="AR406" s="581"/>
      <c r="AS406" s="581"/>
    </row>
    <row r="407" spans="1:45" s="722" customFormat="1" ht="70.5" customHeight="1">
      <c r="A407" s="717" t="s">
        <v>3618</v>
      </c>
      <c r="B407" s="718" t="s">
        <v>4803</v>
      </c>
      <c r="C407" s="719" t="s">
        <v>4804</v>
      </c>
      <c r="D407" s="718" t="s">
        <v>4596</v>
      </c>
      <c r="E407" s="720" t="s">
        <v>4873</v>
      </c>
      <c r="F407" s="718" t="s">
        <v>4004</v>
      </c>
      <c r="G407" s="721" t="s">
        <v>4880</v>
      </c>
      <c r="H407" s="722" t="s">
        <v>4599</v>
      </c>
      <c r="I407" s="597" t="s">
        <v>3582</v>
      </c>
      <c r="J407" s="600">
        <v>0</v>
      </c>
      <c r="K407" s="601">
        <v>1</v>
      </c>
      <c r="L407" s="601">
        <v>0.1</v>
      </c>
      <c r="M407" s="601">
        <v>0.2</v>
      </c>
      <c r="N407" s="601">
        <v>0.4</v>
      </c>
      <c r="O407" s="601">
        <v>0.6</v>
      </c>
      <c r="P407" s="601">
        <v>0.8</v>
      </c>
      <c r="Q407" s="601">
        <v>1</v>
      </c>
      <c r="R407" s="722" t="s">
        <v>4017</v>
      </c>
      <c r="S407" s="718">
        <v>2026</v>
      </c>
      <c r="T407" s="718" t="s">
        <v>4020</v>
      </c>
      <c r="U407" s="718" t="s">
        <v>4724</v>
      </c>
      <c r="V407" s="718" t="s">
        <v>4656</v>
      </c>
      <c r="Y407" s="722" t="s">
        <v>4881</v>
      </c>
      <c r="AA407" s="580"/>
      <c r="AB407" s="581"/>
      <c r="AC407" s="581"/>
      <c r="AD407" s="581"/>
      <c r="AE407" s="581"/>
      <c r="AF407" s="581"/>
      <c r="AG407" s="581"/>
      <c r="AH407" s="581" t="s">
        <v>237</v>
      </c>
      <c r="AI407" s="583" t="s">
        <v>238</v>
      </c>
      <c r="AJ407" s="613" t="s">
        <v>968</v>
      </c>
      <c r="AK407" s="613" t="s">
        <v>4028</v>
      </c>
      <c r="AL407" s="613" t="s">
        <v>1400</v>
      </c>
      <c r="AM407" s="613" t="s">
        <v>840</v>
      </c>
      <c r="AN407" s="613" t="s">
        <v>634</v>
      </c>
      <c r="AO407" s="613" t="s">
        <v>36</v>
      </c>
      <c r="AP407" s="614" t="s">
        <v>3442</v>
      </c>
      <c r="AQ407" s="614" t="s">
        <v>4029</v>
      </c>
      <c r="AR407" s="581"/>
      <c r="AS407" s="581"/>
    </row>
    <row r="408" spans="1:45" s="722" customFormat="1" ht="78.599999999999994" customHeight="1">
      <c r="A408" s="717" t="s">
        <v>3618</v>
      </c>
      <c r="B408" s="718" t="s">
        <v>4803</v>
      </c>
      <c r="C408" s="719" t="s">
        <v>4804</v>
      </c>
      <c r="D408" s="718" t="s">
        <v>4596</v>
      </c>
      <c r="E408" s="720" t="s">
        <v>4873</v>
      </c>
      <c r="F408" s="718" t="s">
        <v>4004</v>
      </c>
      <c r="G408" s="721" t="s">
        <v>4880</v>
      </c>
      <c r="H408" s="722" t="s">
        <v>4599</v>
      </c>
      <c r="I408" s="597" t="s">
        <v>3434</v>
      </c>
      <c r="J408" s="600">
        <v>0</v>
      </c>
      <c r="K408" s="601">
        <v>1</v>
      </c>
      <c r="L408" s="601">
        <v>0.1</v>
      </c>
      <c r="M408" s="601">
        <v>0.2</v>
      </c>
      <c r="N408" s="601">
        <v>0.4</v>
      </c>
      <c r="O408" s="601">
        <v>0.6</v>
      </c>
      <c r="P408" s="601">
        <v>0.8</v>
      </c>
      <c r="Q408" s="601">
        <v>1</v>
      </c>
      <c r="R408" s="722" t="s">
        <v>4017</v>
      </c>
      <c r="S408" s="718" t="s">
        <v>3615</v>
      </c>
      <c r="T408" s="718" t="s">
        <v>4021</v>
      </c>
      <c r="U408" s="718" t="s">
        <v>4724</v>
      </c>
      <c r="V408" s="718" t="s">
        <v>4656</v>
      </c>
      <c r="AA408" s="580"/>
      <c r="AB408" s="581"/>
      <c r="AC408" s="581"/>
      <c r="AD408" s="581"/>
      <c r="AE408" s="581"/>
      <c r="AF408" s="581"/>
      <c r="AG408" s="581"/>
      <c r="AH408" s="581" t="s">
        <v>231</v>
      </c>
      <c r="AI408" s="583" t="s">
        <v>232</v>
      </c>
      <c r="AJ408" s="613" t="s">
        <v>511</v>
      </c>
      <c r="AK408" s="613" t="s">
        <v>2033</v>
      </c>
      <c r="AL408" s="613" t="s">
        <v>1106</v>
      </c>
      <c r="AM408" s="613" t="s">
        <v>50</v>
      </c>
      <c r="AN408" s="613" t="s">
        <v>2029</v>
      </c>
      <c r="AO408" s="613" t="s">
        <v>41</v>
      </c>
      <c r="AP408" s="614" t="s">
        <v>3442</v>
      </c>
      <c r="AQ408" s="614" t="s">
        <v>4033</v>
      </c>
      <c r="AR408" s="581"/>
      <c r="AS408" s="581"/>
    </row>
    <row r="409" spans="1:45" s="722" customFormat="1" ht="80.099999999999994" customHeight="1">
      <c r="A409" s="717" t="s">
        <v>3618</v>
      </c>
      <c r="B409" s="718" t="s">
        <v>4803</v>
      </c>
      <c r="C409" s="719" t="s">
        <v>4804</v>
      </c>
      <c r="D409" s="718" t="s">
        <v>4596</v>
      </c>
      <c r="E409" s="720" t="s">
        <v>4873</v>
      </c>
      <c r="F409" s="718" t="s">
        <v>4004</v>
      </c>
      <c r="G409" s="721" t="s">
        <v>4880</v>
      </c>
      <c r="H409" s="722" t="s">
        <v>4599</v>
      </c>
      <c r="I409" s="597" t="s">
        <v>3434</v>
      </c>
      <c r="J409" s="600">
        <v>0</v>
      </c>
      <c r="K409" s="601">
        <v>1</v>
      </c>
      <c r="L409" s="601">
        <v>0.1</v>
      </c>
      <c r="M409" s="601">
        <v>0.2</v>
      </c>
      <c r="N409" s="601">
        <v>0.4</v>
      </c>
      <c r="O409" s="601">
        <v>0.6</v>
      </c>
      <c r="P409" s="601">
        <v>0.8</v>
      </c>
      <c r="Q409" s="601">
        <v>1</v>
      </c>
      <c r="R409" s="722" t="s">
        <v>4017</v>
      </c>
      <c r="S409" s="718">
        <v>2030</v>
      </c>
      <c r="T409" s="718" t="s">
        <v>4023</v>
      </c>
      <c r="U409" s="718" t="s">
        <v>4724</v>
      </c>
      <c r="V409" s="718" t="s">
        <v>4656</v>
      </c>
      <c r="AA409" s="580"/>
      <c r="AB409" s="581"/>
      <c r="AC409" s="581"/>
      <c r="AD409" s="581"/>
      <c r="AE409" s="581"/>
      <c r="AF409" s="581"/>
      <c r="AG409" s="581"/>
      <c r="AH409" s="581"/>
      <c r="AI409" s="583" t="e">
        <v>#N/A</v>
      </c>
      <c r="AJ409" s="583" t="e">
        <v>#N/A</v>
      </c>
      <c r="AK409" s="583" t="e">
        <v>#N/A</v>
      </c>
      <c r="AL409" s="583" t="e">
        <v>#N/A</v>
      </c>
      <c r="AM409" s="583" t="e">
        <v>#N/A</v>
      </c>
      <c r="AN409" s="583" t="e">
        <v>#N/A</v>
      </c>
      <c r="AO409" s="583" t="e">
        <v>#N/A</v>
      </c>
      <c r="AP409" s="581" t="s">
        <v>3626</v>
      </c>
      <c r="AQ409" s="581"/>
      <c r="AR409" s="581"/>
      <c r="AS409" s="581"/>
    </row>
    <row r="410" spans="1:45" ht="63" customHeight="1">
      <c r="A410" s="628" t="s">
        <v>3618</v>
      </c>
      <c r="B410" s="629" t="s">
        <v>4803</v>
      </c>
      <c r="C410" s="630" t="s">
        <v>4804</v>
      </c>
      <c r="D410" s="629" t="s">
        <v>4596</v>
      </c>
      <c r="E410" s="631" t="s">
        <v>4873</v>
      </c>
      <c r="F410" s="629" t="s">
        <v>4024</v>
      </c>
      <c r="G410" s="632" t="s">
        <v>4882</v>
      </c>
      <c r="H410" s="633" t="s">
        <v>4599</v>
      </c>
      <c r="I410" s="634" t="s">
        <v>3582</v>
      </c>
      <c r="J410" s="635">
        <v>0</v>
      </c>
      <c r="K410" s="636">
        <v>1</v>
      </c>
      <c r="L410" s="636">
        <v>0.1</v>
      </c>
      <c r="M410" s="636">
        <v>0.2</v>
      </c>
      <c r="N410" s="636">
        <v>0.4</v>
      </c>
      <c r="O410" s="636">
        <v>0.6</v>
      </c>
      <c r="P410" s="636">
        <v>0.8</v>
      </c>
      <c r="Q410" s="636">
        <v>1</v>
      </c>
      <c r="R410" s="633" t="s">
        <v>4025</v>
      </c>
      <c r="S410" s="629" t="s">
        <v>3435</v>
      </c>
      <c r="T410" s="629" t="s">
        <v>4883</v>
      </c>
      <c r="U410" s="629" t="s">
        <v>4812</v>
      </c>
      <c r="V410" s="629" t="s">
        <v>4656</v>
      </c>
      <c r="W410" s="633"/>
      <c r="X410" s="633"/>
      <c r="Y410" s="633" t="s">
        <v>4884</v>
      </c>
      <c r="Z410" s="633"/>
      <c r="AA410" s="580"/>
      <c r="AG410" s="581"/>
      <c r="AI410" s="583" t="e">
        <v>#N/A</v>
      </c>
      <c r="AJ410" s="583" t="e">
        <v>#N/A</v>
      </c>
      <c r="AK410" s="583" t="e">
        <v>#N/A</v>
      </c>
      <c r="AL410" s="583" t="e">
        <v>#N/A</v>
      </c>
      <c r="AM410" s="583" t="e">
        <v>#N/A</v>
      </c>
      <c r="AN410" s="583" t="e">
        <v>#N/A</v>
      </c>
      <c r="AO410" s="583" t="e">
        <v>#N/A</v>
      </c>
      <c r="AP410" s="582" t="s">
        <v>3438</v>
      </c>
    </row>
    <row r="411" spans="1:45" ht="34.15" customHeight="1">
      <c r="A411" s="628" t="s">
        <v>3618</v>
      </c>
      <c r="B411" s="629" t="s">
        <v>4803</v>
      </c>
      <c r="C411" s="630" t="s">
        <v>4804</v>
      </c>
      <c r="D411" s="629" t="s">
        <v>4596</v>
      </c>
      <c r="E411" s="631" t="s">
        <v>4873</v>
      </c>
      <c r="F411" s="629" t="s">
        <v>4024</v>
      </c>
      <c r="G411" s="632" t="s">
        <v>4882</v>
      </c>
      <c r="H411" s="633" t="s">
        <v>4599</v>
      </c>
      <c r="I411" s="634" t="s">
        <v>3582</v>
      </c>
      <c r="J411" s="635">
        <v>0</v>
      </c>
      <c r="K411" s="636">
        <v>1</v>
      </c>
      <c r="L411" s="636">
        <v>0.1</v>
      </c>
      <c r="M411" s="636">
        <v>0.2</v>
      </c>
      <c r="N411" s="636">
        <v>0.4</v>
      </c>
      <c r="O411" s="636">
        <v>0.6</v>
      </c>
      <c r="P411" s="636">
        <v>0.8</v>
      </c>
      <c r="Q411" s="636">
        <v>1</v>
      </c>
      <c r="R411" s="633" t="s">
        <v>4025</v>
      </c>
      <c r="S411" s="629" t="s">
        <v>3435</v>
      </c>
      <c r="T411" s="629" t="s">
        <v>4885</v>
      </c>
      <c r="U411" s="629" t="s">
        <v>4812</v>
      </c>
      <c r="V411" s="629" t="s">
        <v>4656</v>
      </c>
      <c r="W411" s="633"/>
      <c r="X411" s="633"/>
      <c r="Y411" s="633" t="s">
        <v>4884</v>
      </c>
      <c r="Z411" s="633"/>
      <c r="AA411" s="580"/>
      <c r="AG411" s="581"/>
      <c r="AI411" s="583" t="e">
        <v>#N/A</v>
      </c>
      <c r="AJ411" s="583" t="e">
        <v>#N/A</v>
      </c>
      <c r="AK411" s="583" t="e">
        <v>#N/A</v>
      </c>
      <c r="AL411" s="583" t="e">
        <v>#N/A</v>
      </c>
      <c r="AM411" s="583" t="e">
        <v>#N/A</v>
      </c>
      <c r="AN411" s="583" t="e">
        <v>#N/A</v>
      </c>
      <c r="AO411" s="583" t="e">
        <v>#N/A</v>
      </c>
      <c r="AP411" s="582" t="s">
        <v>3438</v>
      </c>
    </row>
    <row r="412" spans="1:45" ht="34.15" customHeight="1">
      <c r="A412" s="628" t="s">
        <v>3618</v>
      </c>
      <c r="B412" s="629" t="s">
        <v>4803</v>
      </c>
      <c r="C412" s="630" t="s">
        <v>4804</v>
      </c>
      <c r="D412" s="629" t="s">
        <v>4596</v>
      </c>
      <c r="E412" s="631" t="s">
        <v>4873</v>
      </c>
      <c r="F412" s="629" t="s">
        <v>4024</v>
      </c>
      <c r="G412" s="632" t="s">
        <v>4882</v>
      </c>
      <c r="H412" s="633" t="s">
        <v>4599</v>
      </c>
      <c r="I412" s="634" t="s">
        <v>3582</v>
      </c>
      <c r="J412" s="635">
        <v>0</v>
      </c>
      <c r="K412" s="636">
        <v>1</v>
      </c>
      <c r="L412" s="636">
        <v>0.1</v>
      </c>
      <c r="M412" s="636">
        <v>0.2</v>
      </c>
      <c r="N412" s="636">
        <v>0.4</v>
      </c>
      <c r="O412" s="636">
        <v>0.6</v>
      </c>
      <c r="P412" s="636">
        <v>0.8</v>
      </c>
      <c r="Q412" s="636">
        <v>1</v>
      </c>
      <c r="R412" s="633" t="s">
        <v>4025</v>
      </c>
      <c r="S412" s="629" t="s">
        <v>3435</v>
      </c>
      <c r="T412" s="629" t="s">
        <v>4886</v>
      </c>
      <c r="U412" s="629" t="s">
        <v>4812</v>
      </c>
      <c r="V412" s="629" t="s">
        <v>4656</v>
      </c>
      <c r="W412" s="633"/>
      <c r="X412" s="633"/>
      <c r="Y412" s="633" t="s">
        <v>4884</v>
      </c>
      <c r="Z412" s="633"/>
      <c r="AA412" s="580"/>
      <c r="AG412" s="581"/>
      <c r="AI412" s="583" t="e">
        <v>#N/A</v>
      </c>
      <c r="AJ412" s="583" t="e">
        <v>#N/A</v>
      </c>
      <c r="AK412" s="583" t="e">
        <v>#N/A</v>
      </c>
      <c r="AL412" s="583" t="e">
        <v>#N/A</v>
      </c>
      <c r="AM412" s="583" t="e">
        <v>#N/A</v>
      </c>
      <c r="AN412" s="583" t="e">
        <v>#N/A</v>
      </c>
      <c r="AO412" s="583" t="e">
        <v>#N/A</v>
      </c>
      <c r="AP412" s="582" t="s">
        <v>3438</v>
      </c>
    </row>
    <row r="413" spans="1:45" ht="34.15" customHeight="1">
      <c r="A413" s="592" t="s">
        <v>3618</v>
      </c>
      <c r="B413" s="593" t="s">
        <v>4803</v>
      </c>
      <c r="C413" s="594" t="s">
        <v>4804</v>
      </c>
      <c r="D413" s="593" t="s">
        <v>4596</v>
      </c>
      <c r="E413" s="595" t="s">
        <v>4873</v>
      </c>
      <c r="F413" s="593" t="s">
        <v>4031</v>
      </c>
      <c r="G413" s="596" t="s">
        <v>3338</v>
      </c>
      <c r="H413" s="581" t="s">
        <v>4599</v>
      </c>
      <c r="I413" s="597" t="s">
        <v>3582</v>
      </c>
      <c r="J413" s="600">
        <v>0</v>
      </c>
      <c r="K413" s="600">
        <v>1</v>
      </c>
      <c r="L413" s="601">
        <v>0.1</v>
      </c>
      <c r="M413" s="601">
        <v>0.2</v>
      </c>
      <c r="N413" s="601">
        <v>0.4</v>
      </c>
      <c r="O413" s="601">
        <v>0.6</v>
      </c>
      <c r="P413" s="601">
        <v>0.8</v>
      </c>
      <c r="Q413" s="601">
        <v>1</v>
      </c>
      <c r="R413" s="581" t="s">
        <v>4025</v>
      </c>
      <c r="S413" s="593" t="s">
        <v>3435</v>
      </c>
      <c r="T413" s="593" t="s">
        <v>4887</v>
      </c>
      <c r="U413" s="593" t="s">
        <v>4812</v>
      </c>
      <c r="V413" s="593" t="s">
        <v>4656</v>
      </c>
      <c r="W413" s="581"/>
      <c r="X413" s="581"/>
      <c r="Y413" s="581" t="s">
        <v>4888</v>
      </c>
      <c r="Z413" s="581"/>
      <c r="AA413" s="580"/>
      <c r="AG413" s="581"/>
      <c r="AI413" s="583" t="e">
        <v>#N/A</v>
      </c>
      <c r="AJ413" s="583" t="e">
        <v>#N/A</v>
      </c>
      <c r="AK413" s="583" t="e">
        <v>#N/A</v>
      </c>
      <c r="AL413" s="583" t="e">
        <v>#N/A</v>
      </c>
      <c r="AM413" s="583" t="e">
        <v>#N/A</v>
      </c>
      <c r="AN413" s="583" t="e">
        <v>#N/A</v>
      </c>
      <c r="AO413" s="583" t="e">
        <v>#N/A</v>
      </c>
      <c r="AP413" s="582" t="s">
        <v>3438</v>
      </c>
    </row>
    <row r="414" spans="1:45" ht="34.15" customHeight="1">
      <c r="A414" s="592" t="s">
        <v>3618</v>
      </c>
      <c r="B414" s="593" t="s">
        <v>4803</v>
      </c>
      <c r="C414" s="594" t="s">
        <v>4804</v>
      </c>
      <c r="D414" s="593" t="s">
        <v>4596</v>
      </c>
      <c r="E414" s="595" t="s">
        <v>4873</v>
      </c>
      <c r="F414" s="593" t="s">
        <v>4031</v>
      </c>
      <c r="G414" s="596" t="s">
        <v>3338</v>
      </c>
      <c r="H414" s="581" t="s">
        <v>4599</v>
      </c>
      <c r="I414" s="597" t="s">
        <v>3582</v>
      </c>
      <c r="J414" s="600">
        <v>0</v>
      </c>
      <c r="K414" s="600">
        <v>1</v>
      </c>
      <c r="L414" s="601">
        <v>0.1</v>
      </c>
      <c r="M414" s="601">
        <v>0.2</v>
      </c>
      <c r="N414" s="601">
        <v>0.4</v>
      </c>
      <c r="O414" s="601">
        <v>0.6</v>
      </c>
      <c r="P414" s="601">
        <v>0.8</v>
      </c>
      <c r="Q414" s="601">
        <v>1</v>
      </c>
      <c r="R414" s="581" t="s">
        <v>4025</v>
      </c>
      <c r="S414" s="593" t="s">
        <v>3435</v>
      </c>
      <c r="T414" s="593" t="s">
        <v>4889</v>
      </c>
      <c r="U414" s="593" t="s">
        <v>4812</v>
      </c>
      <c r="V414" s="593" t="s">
        <v>4656</v>
      </c>
      <c r="W414" s="581"/>
      <c r="X414" s="581"/>
      <c r="Y414" s="581" t="s">
        <v>4888</v>
      </c>
      <c r="Z414" s="581"/>
      <c r="AA414" s="580"/>
      <c r="AG414" s="581"/>
      <c r="AI414" s="583" t="e">
        <v>#N/A</v>
      </c>
      <c r="AJ414" s="583" t="e">
        <v>#N/A</v>
      </c>
      <c r="AK414" s="583" t="e">
        <v>#N/A</v>
      </c>
      <c r="AL414" s="583" t="e">
        <v>#N/A</v>
      </c>
      <c r="AM414" s="583" t="e">
        <v>#N/A</v>
      </c>
      <c r="AN414" s="583" t="e">
        <v>#N/A</v>
      </c>
      <c r="AO414" s="583" t="e">
        <v>#N/A</v>
      </c>
      <c r="AP414" s="582" t="s">
        <v>3438</v>
      </c>
    </row>
    <row r="415" spans="1:45" ht="34.15" customHeight="1">
      <c r="A415" s="592" t="s">
        <v>3618</v>
      </c>
      <c r="B415" s="593" t="s">
        <v>4803</v>
      </c>
      <c r="C415" s="594" t="s">
        <v>4804</v>
      </c>
      <c r="D415" s="593" t="s">
        <v>4596</v>
      </c>
      <c r="E415" s="595" t="s">
        <v>4873</v>
      </c>
      <c r="F415" s="593" t="s">
        <v>4031</v>
      </c>
      <c r="G415" s="596" t="s">
        <v>3338</v>
      </c>
      <c r="H415" s="581" t="s">
        <v>4599</v>
      </c>
      <c r="I415" s="597" t="s">
        <v>3582</v>
      </c>
      <c r="J415" s="600">
        <v>0</v>
      </c>
      <c r="K415" s="600">
        <v>1</v>
      </c>
      <c r="L415" s="601">
        <v>0.1</v>
      </c>
      <c r="M415" s="601">
        <v>0.2</v>
      </c>
      <c r="N415" s="601">
        <v>0.4</v>
      </c>
      <c r="O415" s="601">
        <v>0.6</v>
      </c>
      <c r="P415" s="601">
        <v>0.8</v>
      </c>
      <c r="Q415" s="601">
        <v>1</v>
      </c>
      <c r="R415" s="581" t="s">
        <v>4025</v>
      </c>
      <c r="S415" s="593" t="s">
        <v>3435</v>
      </c>
      <c r="T415" s="593" t="s">
        <v>4890</v>
      </c>
      <c r="U415" s="593" t="s">
        <v>4812</v>
      </c>
      <c r="V415" s="593" t="s">
        <v>4656</v>
      </c>
      <c r="W415" s="581"/>
      <c r="X415" s="581"/>
      <c r="Y415" s="581" t="s">
        <v>4888</v>
      </c>
      <c r="Z415" s="581"/>
      <c r="AA415" s="580"/>
      <c r="AG415" s="581"/>
      <c r="AI415" s="583" t="e">
        <v>#N/A</v>
      </c>
      <c r="AJ415" s="583" t="e">
        <v>#N/A</v>
      </c>
      <c r="AK415" s="583" t="e">
        <v>#N/A</v>
      </c>
      <c r="AL415" s="583" t="e">
        <v>#N/A</v>
      </c>
      <c r="AM415" s="583" t="e">
        <v>#N/A</v>
      </c>
      <c r="AN415" s="583" t="e">
        <v>#N/A</v>
      </c>
      <c r="AO415" s="583" t="e">
        <v>#N/A</v>
      </c>
      <c r="AP415" s="582" t="s">
        <v>3438</v>
      </c>
    </row>
    <row r="416" spans="1:45" s="633" customFormat="1" ht="93" customHeight="1">
      <c r="A416" s="628" t="s">
        <v>4317</v>
      </c>
      <c r="B416" s="629" t="s">
        <v>4803</v>
      </c>
      <c r="C416" s="630" t="s">
        <v>4804</v>
      </c>
      <c r="D416" s="629" t="s">
        <v>4596</v>
      </c>
      <c r="E416" s="631" t="s">
        <v>4873</v>
      </c>
      <c r="F416" s="629" t="s">
        <v>4350</v>
      </c>
      <c r="G416" s="632" t="s">
        <v>6957</v>
      </c>
      <c r="H416" s="633" t="s">
        <v>26</v>
      </c>
      <c r="I416" s="634" t="s">
        <v>3582</v>
      </c>
      <c r="J416" s="635">
        <v>0</v>
      </c>
      <c r="K416" s="636">
        <v>1</v>
      </c>
      <c r="L416" s="636">
        <v>0.1</v>
      </c>
      <c r="M416" s="636">
        <v>0.2</v>
      </c>
      <c r="N416" s="636">
        <v>0.4</v>
      </c>
      <c r="O416" s="636">
        <v>0.6</v>
      </c>
      <c r="P416" s="636">
        <v>0.8</v>
      </c>
      <c r="Q416" s="636">
        <v>1</v>
      </c>
      <c r="R416" s="633" t="s">
        <v>6958</v>
      </c>
      <c r="S416" s="629" t="s">
        <v>3435</v>
      </c>
      <c r="T416" s="629" t="s">
        <v>5046</v>
      </c>
      <c r="U416" s="629" t="s">
        <v>5047</v>
      </c>
      <c r="V416" s="629" t="s">
        <v>4656</v>
      </c>
      <c r="Z416" s="633" t="s">
        <v>4351</v>
      </c>
      <c r="AA416" s="580"/>
      <c r="AB416" s="581"/>
      <c r="AC416" s="581"/>
      <c r="AD416" s="581"/>
      <c r="AE416" s="581"/>
      <c r="AF416" s="581"/>
      <c r="AG416" s="588"/>
      <c r="AH416" s="581"/>
      <c r="AI416" s="581"/>
      <c r="AJ416" s="581"/>
      <c r="AK416" s="581"/>
      <c r="AL416" s="581"/>
      <c r="AM416" s="581"/>
      <c r="AN416" s="581"/>
      <c r="AO416" s="581"/>
      <c r="AP416" s="581"/>
      <c r="AQ416" s="581"/>
      <c r="AR416" s="581"/>
      <c r="AS416" s="581"/>
    </row>
    <row r="417" spans="1:45" s="633" customFormat="1" ht="34.15" customHeight="1">
      <c r="A417" s="628" t="s">
        <v>4317</v>
      </c>
      <c r="B417" s="629" t="s">
        <v>4803</v>
      </c>
      <c r="C417" s="630" t="s">
        <v>4804</v>
      </c>
      <c r="D417" s="629" t="s">
        <v>4596</v>
      </c>
      <c r="E417" s="631" t="s">
        <v>4873</v>
      </c>
      <c r="F417" s="629" t="s">
        <v>4350</v>
      </c>
      <c r="G417" s="632" t="s">
        <v>6957</v>
      </c>
      <c r="H417" s="633" t="s">
        <v>26</v>
      </c>
      <c r="I417" s="634" t="s">
        <v>3434</v>
      </c>
      <c r="J417" s="635">
        <v>0</v>
      </c>
      <c r="K417" s="635">
        <v>1</v>
      </c>
      <c r="L417" s="636">
        <v>0.1</v>
      </c>
      <c r="M417" s="636">
        <v>0.2</v>
      </c>
      <c r="N417" s="636">
        <v>0.4</v>
      </c>
      <c r="O417" s="636">
        <v>0.6</v>
      </c>
      <c r="P417" s="636">
        <v>0.8</v>
      </c>
      <c r="Q417" s="636">
        <v>1</v>
      </c>
      <c r="R417" s="633" t="s">
        <v>6958</v>
      </c>
      <c r="S417" s="629" t="s">
        <v>3435</v>
      </c>
      <c r="T417" s="629" t="s">
        <v>5048</v>
      </c>
      <c r="U417" s="629" t="s">
        <v>5047</v>
      </c>
      <c r="V417" s="629" t="s">
        <v>4656</v>
      </c>
      <c r="AA417" s="580"/>
      <c r="AB417" s="581"/>
      <c r="AC417" s="581"/>
      <c r="AD417" s="581"/>
      <c r="AE417" s="581"/>
      <c r="AF417" s="581"/>
      <c r="AG417" s="588"/>
      <c r="AH417" s="581"/>
      <c r="AI417" s="581"/>
      <c r="AJ417" s="581"/>
      <c r="AK417" s="581"/>
      <c r="AL417" s="581"/>
      <c r="AM417" s="581"/>
      <c r="AN417" s="581"/>
      <c r="AO417" s="581"/>
      <c r="AP417" s="581"/>
      <c r="AQ417" s="581"/>
      <c r="AR417" s="581"/>
      <c r="AS417" s="581"/>
    </row>
    <row r="418" spans="1:45" s="633" customFormat="1" ht="34.15" customHeight="1">
      <c r="A418" s="628" t="s">
        <v>4317</v>
      </c>
      <c r="B418" s="629" t="s">
        <v>4803</v>
      </c>
      <c r="C418" s="630" t="s">
        <v>4804</v>
      </c>
      <c r="D418" s="629" t="s">
        <v>4596</v>
      </c>
      <c r="E418" s="631" t="s">
        <v>4873</v>
      </c>
      <c r="F418" s="629" t="s">
        <v>4350</v>
      </c>
      <c r="G418" s="632" t="s">
        <v>6957</v>
      </c>
      <c r="H418" s="633" t="s">
        <v>26</v>
      </c>
      <c r="I418" s="634" t="s">
        <v>3434</v>
      </c>
      <c r="J418" s="635">
        <v>0</v>
      </c>
      <c r="K418" s="635">
        <v>1</v>
      </c>
      <c r="L418" s="636">
        <v>0.1</v>
      </c>
      <c r="M418" s="636">
        <v>0.2</v>
      </c>
      <c r="N418" s="636">
        <v>0.4</v>
      </c>
      <c r="O418" s="636">
        <v>0.6</v>
      </c>
      <c r="P418" s="636">
        <v>0.8</v>
      </c>
      <c r="Q418" s="636">
        <v>1</v>
      </c>
      <c r="R418" s="633" t="s">
        <v>6958</v>
      </c>
      <c r="S418" s="629" t="s">
        <v>4070</v>
      </c>
      <c r="T418" s="629" t="s">
        <v>5049</v>
      </c>
      <c r="U418" s="629" t="s">
        <v>5047</v>
      </c>
      <c r="V418" s="629" t="s">
        <v>4656</v>
      </c>
      <c r="AA418" s="580"/>
      <c r="AB418" s="581"/>
      <c r="AC418" s="581"/>
      <c r="AD418" s="581"/>
      <c r="AE418" s="581"/>
      <c r="AF418" s="581"/>
      <c r="AG418" s="588"/>
      <c r="AH418" s="581"/>
      <c r="AI418" s="581"/>
      <c r="AJ418" s="581"/>
      <c r="AK418" s="581"/>
      <c r="AL418" s="581"/>
      <c r="AM418" s="581"/>
      <c r="AN418" s="581"/>
      <c r="AO418" s="581"/>
      <c r="AP418" s="581"/>
      <c r="AQ418" s="581"/>
      <c r="AR418" s="581"/>
      <c r="AS418" s="581"/>
    </row>
    <row r="419" spans="1:45" ht="77.45" customHeight="1">
      <c r="A419" s="592" t="s">
        <v>4388</v>
      </c>
      <c r="B419" s="593" t="s">
        <v>4803</v>
      </c>
      <c r="C419" s="594" t="s">
        <v>4804</v>
      </c>
      <c r="D419" s="593" t="s">
        <v>4596</v>
      </c>
      <c r="E419" s="595" t="s">
        <v>4873</v>
      </c>
      <c r="F419" s="593" t="s">
        <v>4517</v>
      </c>
      <c r="G419" s="596" t="s">
        <v>5130</v>
      </c>
      <c r="H419" s="581" t="s">
        <v>3426</v>
      </c>
      <c r="I419" s="597" t="s">
        <v>3434</v>
      </c>
      <c r="J419" s="600">
        <v>0</v>
      </c>
      <c r="K419" s="600">
        <v>1</v>
      </c>
      <c r="L419" s="618">
        <v>0.1666</v>
      </c>
      <c r="M419" s="618">
        <v>0.1666</v>
      </c>
      <c r="N419" s="618">
        <v>0.1666</v>
      </c>
      <c r="O419" s="618">
        <v>0.1666</v>
      </c>
      <c r="P419" s="618">
        <v>0.1666</v>
      </c>
      <c r="Q419" s="618">
        <v>0.1666</v>
      </c>
      <c r="R419" s="581" t="s">
        <v>5131</v>
      </c>
      <c r="S419" s="593" t="s">
        <v>3774</v>
      </c>
      <c r="T419" s="593" t="s">
        <v>4519</v>
      </c>
      <c r="U419" s="593" t="s">
        <v>5128</v>
      </c>
      <c r="V419" s="593" t="s">
        <v>5132</v>
      </c>
      <c r="AA419" s="580"/>
    </row>
    <row r="420" spans="1:45" ht="34.15" customHeight="1">
      <c r="A420" s="592" t="s">
        <v>4388</v>
      </c>
      <c r="B420" s="593" t="s">
        <v>4803</v>
      </c>
      <c r="C420" s="594" t="s">
        <v>4804</v>
      </c>
      <c r="D420" s="593" t="s">
        <v>4596</v>
      </c>
      <c r="E420" s="595" t="s">
        <v>4873</v>
      </c>
      <c r="F420" s="593" t="s">
        <v>4517</v>
      </c>
      <c r="G420" s="596" t="s">
        <v>5130</v>
      </c>
      <c r="H420" s="581" t="s">
        <v>3426</v>
      </c>
      <c r="I420" s="597" t="s">
        <v>3434</v>
      </c>
      <c r="J420" s="600">
        <v>0</v>
      </c>
      <c r="K420" s="600">
        <v>1</v>
      </c>
      <c r="L420" s="618">
        <v>0.1666</v>
      </c>
      <c r="M420" s="618">
        <v>0.1666</v>
      </c>
      <c r="N420" s="618">
        <v>0.1666</v>
      </c>
      <c r="O420" s="618">
        <v>0.1666</v>
      </c>
      <c r="P420" s="618">
        <v>0.1666</v>
      </c>
      <c r="Q420" s="618">
        <v>0.1666</v>
      </c>
      <c r="R420" s="581" t="s">
        <v>5131</v>
      </c>
      <c r="S420" s="593">
        <v>2026</v>
      </c>
      <c r="T420" s="593" t="s">
        <v>4521</v>
      </c>
      <c r="U420" s="593" t="s">
        <v>5128</v>
      </c>
      <c r="V420" s="593" t="s">
        <v>5132</v>
      </c>
      <c r="AA420" s="580"/>
    </row>
    <row r="421" spans="1:45" ht="34.15" customHeight="1">
      <c r="A421" s="592" t="s">
        <v>4388</v>
      </c>
      <c r="B421" s="593" t="s">
        <v>4803</v>
      </c>
      <c r="C421" s="594" t="s">
        <v>4804</v>
      </c>
      <c r="D421" s="593" t="s">
        <v>4596</v>
      </c>
      <c r="E421" s="595" t="s">
        <v>4873</v>
      </c>
      <c r="F421" s="593" t="s">
        <v>4517</v>
      </c>
      <c r="G421" s="596" t="s">
        <v>5130</v>
      </c>
      <c r="H421" s="581" t="s">
        <v>3426</v>
      </c>
      <c r="I421" s="597" t="s">
        <v>3434</v>
      </c>
      <c r="J421" s="600">
        <v>0</v>
      </c>
      <c r="K421" s="600">
        <v>1</v>
      </c>
      <c r="L421" s="618">
        <v>0.1666</v>
      </c>
      <c r="M421" s="618">
        <v>0.1666</v>
      </c>
      <c r="N421" s="618">
        <v>0.1666</v>
      </c>
      <c r="O421" s="618">
        <v>0.1666</v>
      </c>
      <c r="P421" s="618">
        <v>0.1666</v>
      </c>
      <c r="Q421" s="618">
        <v>0.1666</v>
      </c>
      <c r="R421" s="581" t="s">
        <v>5131</v>
      </c>
      <c r="S421" s="593" t="s">
        <v>3435</v>
      </c>
      <c r="T421" s="593" t="s">
        <v>4522</v>
      </c>
      <c r="U421" s="593" t="s">
        <v>5128</v>
      </c>
      <c r="V421" s="593" t="s">
        <v>5132</v>
      </c>
      <c r="AA421" s="580"/>
    </row>
    <row r="422" spans="1:45" ht="34.15" customHeight="1">
      <c r="A422" s="592" t="s">
        <v>4388</v>
      </c>
      <c r="B422" s="593" t="s">
        <v>4803</v>
      </c>
      <c r="C422" s="594" t="s">
        <v>4804</v>
      </c>
      <c r="D422" s="593" t="s">
        <v>4596</v>
      </c>
      <c r="E422" s="595" t="s">
        <v>4873</v>
      </c>
      <c r="F422" s="593" t="s">
        <v>4517</v>
      </c>
      <c r="G422" s="596" t="s">
        <v>5130</v>
      </c>
      <c r="H422" s="581" t="s">
        <v>3426</v>
      </c>
      <c r="I422" s="597" t="s">
        <v>3434</v>
      </c>
      <c r="J422" s="600">
        <v>0</v>
      </c>
      <c r="K422" s="600">
        <v>1</v>
      </c>
      <c r="L422" s="618">
        <v>0.1666</v>
      </c>
      <c r="M422" s="618">
        <v>0.1666</v>
      </c>
      <c r="N422" s="618">
        <v>0.1666</v>
      </c>
      <c r="O422" s="618">
        <v>0.1666</v>
      </c>
      <c r="P422" s="618">
        <v>0.1666</v>
      </c>
      <c r="Q422" s="618">
        <v>0.1666</v>
      </c>
      <c r="R422" s="581" t="s">
        <v>5131</v>
      </c>
      <c r="S422" s="593" t="s">
        <v>3435</v>
      </c>
      <c r="T422" s="593" t="s">
        <v>5133</v>
      </c>
      <c r="U422" s="593" t="s">
        <v>5128</v>
      </c>
      <c r="V422" s="593" t="s">
        <v>5132</v>
      </c>
      <c r="AA422" s="580"/>
    </row>
    <row r="423" spans="1:45" ht="81" customHeight="1">
      <c r="A423" s="628" t="s">
        <v>4529</v>
      </c>
      <c r="B423" s="629" t="s">
        <v>4803</v>
      </c>
      <c r="C423" s="630" t="s">
        <v>4804</v>
      </c>
      <c r="D423" s="629" t="s">
        <v>4596</v>
      </c>
      <c r="E423" s="631" t="s">
        <v>4873</v>
      </c>
      <c r="F423" s="629" t="s">
        <v>4534</v>
      </c>
      <c r="G423" s="632" t="s">
        <v>3279</v>
      </c>
      <c r="H423" s="633" t="s">
        <v>4599</v>
      </c>
      <c r="I423" s="634" t="s">
        <v>3434</v>
      </c>
      <c r="J423" s="635">
        <v>0</v>
      </c>
      <c r="K423" s="635">
        <v>1</v>
      </c>
      <c r="L423" s="636">
        <v>0.1</v>
      </c>
      <c r="M423" s="636">
        <v>0.2</v>
      </c>
      <c r="N423" s="636">
        <v>0.4</v>
      </c>
      <c r="O423" s="636">
        <v>0.6</v>
      </c>
      <c r="P423" s="636">
        <v>0.8</v>
      </c>
      <c r="Q423" s="636">
        <v>1</v>
      </c>
      <c r="R423" s="633" t="s">
        <v>5139</v>
      </c>
      <c r="S423" s="629" t="s">
        <v>3435</v>
      </c>
      <c r="T423" s="629" t="s">
        <v>5140</v>
      </c>
      <c r="U423" s="629" t="s">
        <v>4860</v>
      </c>
      <c r="V423" s="629" t="s">
        <v>4656</v>
      </c>
      <c r="W423" s="633"/>
      <c r="X423" s="633"/>
      <c r="Y423" s="633"/>
      <c r="Z423" s="633"/>
      <c r="AA423" s="580"/>
    </row>
    <row r="424" spans="1:45" ht="34.15" customHeight="1">
      <c r="A424" s="628" t="s">
        <v>4529</v>
      </c>
      <c r="B424" s="629" t="s">
        <v>4803</v>
      </c>
      <c r="C424" s="630" t="s">
        <v>4804</v>
      </c>
      <c r="D424" s="629" t="s">
        <v>4596</v>
      </c>
      <c r="E424" s="631" t="s">
        <v>4873</v>
      </c>
      <c r="F424" s="629" t="s">
        <v>4534</v>
      </c>
      <c r="G424" s="632" t="s">
        <v>3279</v>
      </c>
      <c r="H424" s="633" t="s">
        <v>4599</v>
      </c>
      <c r="I424" s="634" t="s">
        <v>3434</v>
      </c>
      <c r="J424" s="635">
        <v>0</v>
      </c>
      <c r="K424" s="635">
        <v>1</v>
      </c>
      <c r="L424" s="636">
        <v>0.1</v>
      </c>
      <c r="M424" s="636">
        <v>0.2</v>
      </c>
      <c r="N424" s="636">
        <v>0.4</v>
      </c>
      <c r="O424" s="636">
        <v>0.6</v>
      </c>
      <c r="P424" s="636">
        <v>0.8</v>
      </c>
      <c r="Q424" s="636">
        <v>1</v>
      </c>
      <c r="R424" s="633" t="s">
        <v>5139</v>
      </c>
      <c r="S424" s="629" t="s">
        <v>3435</v>
      </c>
      <c r="T424" s="629" t="s">
        <v>5141</v>
      </c>
      <c r="U424" s="629" t="s">
        <v>4860</v>
      </c>
      <c r="V424" s="629" t="s">
        <v>4656</v>
      </c>
      <c r="W424" s="633"/>
      <c r="X424" s="633"/>
      <c r="Y424" s="633"/>
      <c r="Z424" s="633"/>
      <c r="AA424" s="580"/>
    </row>
    <row r="425" spans="1:45" ht="34.15" customHeight="1">
      <c r="A425" s="628" t="s">
        <v>4529</v>
      </c>
      <c r="B425" s="629" t="s">
        <v>4803</v>
      </c>
      <c r="C425" s="630" t="s">
        <v>4804</v>
      </c>
      <c r="D425" s="629" t="s">
        <v>4596</v>
      </c>
      <c r="E425" s="631" t="s">
        <v>4873</v>
      </c>
      <c r="F425" s="629" t="s">
        <v>4534</v>
      </c>
      <c r="G425" s="632" t="s">
        <v>3279</v>
      </c>
      <c r="H425" s="633" t="s">
        <v>4599</v>
      </c>
      <c r="I425" s="634" t="s">
        <v>3434</v>
      </c>
      <c r="J425" s="635">
        <v>0</v>
      </c>
      <c r="K425" s="635">
        <v>1</v>
      </c>
      <c r="L425" s="636">
        <v>0.1</v>
      </c>
      <c r="M425" s="636">
        <v>0.2</v>
      </c>
      <c r="N425" s="636">
        <v>0.4</v>
      </c>
      <c r="O425" s="636">
        <v>0.6</v>
      </c>
      <c r="P425" s="636">
        <v>0.8</v>
      </c>
      <c r="Q425" s="636">
        <v>1</v>
      </c>
      <c r="R425" s="633" t="s">
        <v>5139</v>
      </c>
      <c r="S425" s="629" t="s">
        <v>3435</v>
      </c>
      <c r="T425" s="629" t="s">
        <v>5142</v>
      </c>
      <c r="U425" s="629" t="s">
        <v>4860</v>
      </c>
      <c r="V425" s="629" t="s">
        <v>4656</v>
      </c>
      <c r="W425" s="633"/>
      <c r="X425" s="633"/>
      <c r="Y425" s="633"/>
      <c r="Z425" s="633"/>
      <c r="AA425" s="580"/>
    </row>
    <row r="426" spans="1:45" ht="75.599999999999994" customHeight="1">
      <c r="A426" s="592" t="s">
        <v>26</v>
      </c>
      <c r="B426" s="593" t="s">
        <v>4803</v>
      </c>
      <c r="C426" s="594" t="s">
        <v>4804</v>
      </c>
      <c r="D426" s="593" t="s">
        <v>4596</v>
      </c>
      <c r="E426" s="595" t="s">
        <v>4873</v>
      </c>
      <c r="F426" s="593" t="s">
        <v>5160</v>
      </c>
      <c r="G426" s="669" t="s">
        <v>5161</v>
      </c>
      <c r="H426" s="581" t="s">
        <v>26</v>
      </c>
      <c r="I426" s="597" t="s">
        <v>3582</v>
      </c>
      <c r="J426" s="600">
        <v>0</v>
      </c>
      <c r="K426" s="600">
        <v>1</v>
      </c>
      <c r="L426" s="601">
        <v>0.1</v>
      </c>
      <c r="M426" s="601">
        <v>0.2</v>
      </c>
      <c r="N426" s="601">
        <v>0.4</v>
      </c>
      <c r="O426" s="601">
        <v>0.6</v>
      </c>
      <c r="P426" s="601">
        <v>0.8</v>
      </c>
      <c r="Q426" s="601">
        <v>1</v>
      </c>
      <c r="R426" s="581" t="s">
        <v>5162</v>
      </c>
      <c r="S426" s="593" t="s">
        <v>3435</v>
      </c>
      <c r="T426" s="593" t="s">
        <v>5163</v>
      </c>
      <c r="U426" s="593" t="s">
        <v>4860</v>
      </c>
      <c r="V426" s="593" t="s">
        <v>4656</v>
      </c>
      <c r="Z426" s="603" t="s">
        <v>5164</v>
      </c>
      <c r="AA426" s="580"/>
    </row>
    <row r="427" spans="1:45" ht="34.15" customHeight="1">
      <c r="A427" s="592" t="s">
        <v>26</v>
      </c>
      <c r="B427" s="593" t="s">
        <v>4803</v>
      </c>
      <c r="C427" s="594" t="s">
        <v>4804</v>
      </c>
      <c r="D427" s="593" t="s">
        <v>4596</v>
      </c>
      <c r="E427" s="595" t="s">
        <v>4873</v>
      </c>
      <c r="F427" s="593" t="s">
        <v>5160</v>
      </c>
      <c r="G427" s="596" t="s">
        <v>5161</v>
      </c>
      <c r="H427" s="581" t="s">
        <v>26</v>
      </c>
      <c r="I427" s="597" t="s">
        <v>3434</v>
      </c>
      <c r="J427" s="600">
        <v>0</v>
      </c>
      <c r="K427" s="600">
        <v>1</v>
      </c>
      <c r="L427" s="601">
        <v>0.1</v>
      </c>
      <c r="M427" s="601">
        <v>0.2</v>
      </c>
      <c r="N427" s="601">
        <v>0.4</v>
      </c>
      <c r="O427" s="601">
        <v>0.6</v>
      </c>
      <c r="P427" s="601">
        <v>0.8</v>
      </c>
      <c r="Q427" s="601">
        <v>1</v>
      </c>
      <c r="R427" s="581" t="s">
        <v>5162</v>
      </c>
      <c r="S427" s="593" t="s">
        <v>3435</v>
      </c>
      <c r="T427" s="593" t="s">
        <v>5165</v>
      </c>
      <c r="U427" s="593" t="s">
        <v>4860</v>
      </c>
      <c r="V427" s="593" t="s">
        <v>4656</v>
      </c>
      <c r="Z427" s="603"/>
      <c r="AA427" s="580"/>
    </row>
    <row r="428" spans="1:45" s="707" customFormat="1" ht="56.45" customHeight="1">
      <c r="A428" s="702" t="s">
        <v>26</v>
      </c>
      <c r="B428" s="703" t="s">
        <v>4803</v>
      </c>
      <c r="C428" s="704" t="s">
        <v>4804</v>
      </c>
      <c r="D428" s="703" t="s">
        <v>4596</v>
      </c>
      <c r="E428" s="705" t="s">
        <v>4873</v>
      </c>
      <c r="F428" s="703" t="s">
        <v>5160</v>
      </c>
      <c r="G428" s="706" t="s">
        <v>5166</v>
      </c>
      <c r="H428" s="707" t="s">
        <v>26</v>
      </c>
      <c r="I428" s="708" t="s">
        <v>3582</v>
      </c>
      <c r="J428" s="709">
        <v>0</v>
      </c>
      <c r="K428" s="709">
        <v>1</v>
      </c>
      <c r="L428" s="710">
        <v>0.1</v>
      </c>
      <c r="M428" s="710">
        <v>0.2</v>
      </c>
      <c r="N428" s="710">
        <v>0.4</v>
      </c>
      <c r="O428" s="710">
        <v>0.6</v>
      </c>
      <c r="P428" s="710">
        <v>0.8</v>
      </c>
      <c r="Q428" s="710">
        <v>1</v>
      </c>
      <c r="R428" s="707" t="s">
        <v>5162</v>
      </c>
      <c r="S428" s="703" t="s">
        <v>3435</v>
      </c>
      <c r="T428" s="703" t="s">
        <v>5167</v>
      </c>
      <c r="U428" s="703" t="s">
        <v>4860</v>
      </c>
      <c r="V428" s="703" t="s">
        <v>4656</v>
      </c>
      <c r="W428" s="711"/>
      <c r="X428" s="711"/>
      <c r="Y428" s="711"/>
      <c r="Z428" s="703" t="s">
        <v>5168</v>
      </c>
      <c r="AA428" s="712"/>
      <c r="AG428" s="713"/>
    </row>
    <row r="429" spans="1:45" s="707" customFormat="1" ht="34.15" customHeight="1">
      <c r="A429" s="702" t="s">
        <v>26</v>
      </c>
      <c r="B429" s="703" t="s">
        <v>4803</v>
      </c>
      <c r="C429" s="704" t="s">
        <v>4804</v>
      </c>
      <c r="D429" s="703" t="s">
        <v>4596</v>
      </c>
      <c r="E429" s="705" t="s">
        <v>4873</v>
      </c>
      <c r="F429" s="703" t="s">
        <v>5160</v>
      </c>
      <c r="G429" s="706" t="s">
        <v>5166</v>
      </c>
      <c r="H429" s="707" t="s">
        <v>26</v>
      </c>
      <c r="I429" s="708" t="s">
        <v>3434</v>
      </c>
      <c r="J429" s="709">
        <v>0</v>
      </c>
      <c r="K429" s="709">
        <v>1</v>
      </c>
      <c r="L429" s="709">
        <v>0.1</v>
      </c>
      <c r="M429" s="709">
        <v>0.2</v>
      </c>
      <c r="N429" s="709">
        <v>0.4</v>
      </c>
      <c r="O429" s="709">
        <v>0.6</v>
      </c>
      <c r="P429" s="709">
        <v>0.8</v>
      </c>
      <c r="Q429" s="709">
        <v>1</v>
      </c>
      <c r="R429" s="707" t="s">
        <v>5162</v>
      </c>
      <c r="S429" s="703" t="s">
        <v>3435</v>
      </c>
      <c r="T429" s="703" t="s">
        <v>5169</v>
      </c>
      <c r="U429" s="703" t="s">
        <v>4860</v>
      </c>
      <c r="V429" s="703" t="s">
        <v>4656</v>
      </c>
      <c r="W429" s="711"/>
      <c r="X429" s="711"/>
      <c r="Y429" s="711"/>
      <c r="Z429" s="703"/>
      <c r="AA429" s="712"/>
      <c r="AG429" s="713"/>
    </row>
    <row r="430" spans="1:45" s="633" customFormat="1" ht="61.5" customHeight="1">
      <c r="A430" s="628" t="s">
        <v>5193</v>
      </c>
      <c r="B430" s="629" t="s">
        <v>4803</v>
      </c>
      <c r="C430" s="630" t="s">
        <v>4804</v>
      </c>
      <c r="D430" s="629" t="s">
        <v>4596</v>
      </c>
      <c r="E430" s="631" t="s">
        <v>4873</v>
      </c>
      <c r="F430" s="628" t="s">
        <v>5194</v>
      </c>
      <c r="G430" s="640" t="s">
        <v>3784</v>
      </c>
      <c r="H430" s="671" t="s">
        <v>5195</v>
      </c>
      <c r="I430" s="634" t="s">
        <v>3582</v>
      </c>
      <c r="J430" s="635">
        <v>0</v>
      </c>
      <c r="K430" s="635">
        <v>1</v>
      </c>
      <c r="L430" s="635">
        <v>0.1</v>
      </c>
      <c r="M430" s="635">
        <v>0.2</v>
      </c>
      <c r="N430" s="635">
        <v>0.4</v>
      </c>
      <c r="O430" s="635">
        <v>0.6</v>
      </c>
      <c r="P430" s="635">
        <v>0.8</v>
      </c>
      <c r="Q430" s="635">
        <v>1</v>
      </c>
      <c r="R430" s="633" t="s">
        <v>26</v>
      </c>
      <c r="S430" s="629" t="s">
        <v>3435</v>
      </c>
      <c r="T430" s="629" t="s">
        <v>5196</v>
      </c>
      <c r="U430" s="629" t="s">
        <v>4724</v>
      </c>
      <c r="V430" s="629" t="s">
        <v>4656</v>
      </c>
      <c r="W430" s="637"/>
      <c r="X430" s="637"/>
      <c r="Y430" s="633" t="s">
        <v>3582</v>
      </c>
      <c r="Z430" s="637"/>
      <c r="AA430" s="581"/>
      <c r="AB430" s="581"/>
      <c r="AC430" s="581"/>
      <c r="AD430" s="581"/>
      <c r="AE430" s="581"/>
      <c r="AF430" s="581"/>
      <c r="AG430" s="588"/>
      <c r="AH430" s="581"/>
      <c r="AI430" s="581"/>
      <c r="AJ430" s="581"/>
      <c r="AK430" s="581"/>
      <c r="AL430" s="581"/>
      <c r="AM430" s="581"/>
      <c r="AN430" s="581"/>
      <c r="AO430" s="581"/>
      <c r="AP430" s="581"/>
      <c r="AQ430" s="581"/>
      <c r="AR430" s="581"/>
      <c r="AS430" s="581"/>
    </row>
    <row r="431" spans="1:45" s="633" customFormat="1" ht="34.15" customHeight="1">
      <c r="A431" s="628" t="s">
        <v>5193</v>
      </c>
      <c r="B431" s="629" t="s">
        <v>4803</v>
      </c>
      <c r="C431" s="630" t="s">
        <v>4804</v>
      </c>
      <c r="D431" s="629" t="s">
        <v>4596</v>
      </c>
      <c r="E431" s="631" t="s">
        <v>4873</v>
      </c>
      <c r="F431" s="628" t="s">
        <v>5194</v>
      </c>
      <c r="G431" s="640" t="s">
        <v>3784</v>
      </c>
      <c r="H431" s="671" t="s">
        <v>5195</v>
      </c>
      <c r="I431" s="634" t="s">
        <v>3582</v>
      </c>
      <c r="J431" s="635">
        <v>0</v>
      </c>
      <c r="K431" s="635">
        <v>1</v>
      </c>
      <c r="L431" s="635">
        <v>0.1</v>
      </c>
      <c r="M431" s="635">
        <v>0.2</v>
      </c>
      <c r="N431" s="635">
        <v>0.4</v>
      </c>
      <c r="O431" s="635">
        <v>0.6</v>
      </c>
      <c r="P431" s="635">
        <v>0.8</v>
      </c>
      <c r="Q431" s="635">
        <v>1</v>
      </c>
      <c r="R431" s="633" t="s">
        <v>26</v>
      </c>
      <c r="S431" s="629" t="s">
        <v>3435</v>
      </c>
      <c r="T431" s="629" t="s">
        <v>5197</v>
      </c>
      <c r="U431" s="629" t="s">
        <v>4724</v>
      </c>
      <c r="V431" s="629" t="s">
        <v>4656</v>
      </c>
      <c r="W431" s="637"/>
      <c r="X431" s="637"/>
      <c r="Y431" s="633" t="s">
        <v>3582</v>
      </c>
      <c r="Z431" s="637"/>
      <c r="AA431" s="581"/>
      <c r="AB431" s="581"/>
      <c r="AC431" s="581"/>
      <c r="AD431" s="581"/>
      <c r="AE431" s="581"/>
      <c r="AF431" s="581"/>
      <c r="AG431" s="588"/>
      <c r="AH431" s="581"/>
      <c r="AI431" s="581"/>
      <c r="AJ431" s="581"/>
      <c r="AK431" s="581"/>
      <c r="AL431" s="581"/>
      <c r="AM431" s="581"/>
      <c r="AN431" s="581"/>
      <c r="AO431" s="581"/>
      <c r="AP431" s="581"/>
      <c r="AQ431" s="581"/>
      <c r="AR431" s="581"/>
      <c r="AS431" s="581"/>
    </row>
    <row r="432" spans="1:45" s="633" customFormat="1" ht="34.15" customHeight="1">
      <c r="A432" s="628" t="s">
        <v>5193</v>
      </c>
      <c r="B432" s="629" t="s">
        <v>4803</v>
      </c>
      <c r="C432" s="630" t="s">
        <v>4804</v>
      </c>
      <c r="D432" s="629" t="s">
        <v>4596</v>
      </c>
      <c r="E432" s="631" t="s">
        <v>4873</v>
      </c>
      <c r="F432" s="628" t="s">
        <v>5194</v>
      </c>
      <c r="G432" s="640" t="s">
        <v>3784</v>
      </c>
      <c r="H432" s="671" t="s">
        <v>5195</v>
      </c>
      <c r="I432" s="634" t="s">
        <v>3582</v>
      </c>
      <c r="J432" s="635">
        <v>0</v>
      </c>
      <c r="K432" s="635">
        <v>1</v>
      </c>
      <c r="L432" s="635">
        <v>0.1</v>
      </c>
      <c r="M432" s="635">
        <v>0.2</v>
      </c>
      <c r="N432" s="635">
        <v>0.4</v>
      </c>
      <c r="O432" s="635">
        <v>0.6</v>
      </c>
      <c r="P432" s="635">
        <v>0.8</v>
      </c>
      <c r="Q432" s="635">
        <v>1</v>
      </c>
      <c r="R432" s="633" t="s">
        <v>26</v>
      </c>
      <c r="S432" s="629" t="s">
        <v>3435</v>
      </c>
      <c r="T432" s="629" t="s">
        <v>5198</v>
      </c>
      <c r="U432" s="629" t="s">
        <v>4724</v>
      </c>
      <c r="V432" s="629" t="s">
        <v>4656</v>
      </c>
      <c r="W432" s="637"/>
      <c r="X432" s="637"/>
      <c r="Y432" s="633" t="s">
        <v>3582</v>
      </c>
      <c r="Z432" s="637"/>
      <c r="AA432" s="581"/>
      <c r="AB432" s="581"/>
      <c r="AC432" s="581"/>
      <c r="AD432" s="581"/>
      <c r="AE432" s="581"/>
      <c r="AF432" s="581"/>
      <c r="AG432" s="588"/>
      <c r="AH432" s="581"/>
      <c r="AI432" s="581"/>
      <c r="AJ432" s="581"/>
      <c r="AK432" s="581"/>
      <c r="AL432" s="581"/>
      <c r="AM432" s="581"/>
      <c r="AN432" s="581"/>
      <c r="AO432" s="581"/>
      <c r="AP432" s="581"/>
      <c r="AQ432" s="581"/>
      <c r="AR432" s="581"/>
      <c r="AS432" s="581"/>
    </row>
    <row r="433" spans="1:42" ht="81.95" customHeight="1">
      <c r="A433" s="592" t="s">
        <v>3819</v>
      </c>
      <c r="B433" s="593" t="s">
        <v>4715</v>
      </c>
      <c r="C433" s="594" t="s">
        <v>4716</v>
      </c>
      <c r="D433" s="593" t="s">
        <v>3973</v>
      </c>
      <c r="E433" s="595" t="s">
        <v>4107</v>
      </c>
      <c r="F433" s="593" t="s">
        <v>3974</v>
      </c>
      <c r="G433" s="669" t="s">
        <v>4867</v>
      </c>
      <c r="H433" s="581" t="s">
        <v>2145</v>
      </c>
      <c r="I433" s="597" t="s">
        <v>3434</v>
      </c>
      <c r="J433" s="600">
        <v>0</v>
      </c>
      <c r="K433" s="600">
        <v>1</v>
      </c>
      <c r="L433" s="600">
        <v>0.2</v>
      </c>
      <c r="M433" s="600">
        <v>0.4</v>
      </c>
      <c r="N433" s="600">
        <v>0.6</v>
      </c>
      <c r="O433" s="600">
        <v>0.8</v>
      </c>
      <c r="P433" s="600">
        <v>0.8</v>
      </c>
      <c r="Q433" s="600">
        <v>1</v>
      </c>
      <c r="R433" s="581" t="s">
        <v>3975</v>
      </c>
      <c r="S433" s="593">
        <v>2025</v>
      </c>
      <c r="T433" s="593" t="s">
        <v>4868</v>
      </c>
      <c r="U433" s="593" t="s">
        <v>4720</v>
      </c>
      <c r="V433" s="593" t="s">
        <v>4656</v>
      </c>
      <c r="W433" s="581"/>
      <c r="X433" s="581"/>
      <c r="Y433" s="581"/>
      <c r="Z433" s="581"/>
      <c r="AA433" s="580"/>
      <c r="AG433" s="581"/>
      <c r="AI433" s="583" t="e">
        <v>#N/A</v>
      </c>
      <c r="AJ433" s="583" t="e">
        <v>#N/A</v>
      </c>
      <c r="AK433" s="583" t="e">
        <v>#N/A</v>
      </c>
      <c r="AL433" s="583" t="e">
        <v>#N/A</v>
      </c>
      <c r="AM433" s="583" t="e">
        <v>#N/A</v>
      </c>
      <c r="AN433" s="583" t="e">
        <v>#N/A</v>
      </c>
      <c r="AO433" s="583" t="e">
        <v>#N/A</v>
      </c>
      <c r="AP433" s="582" t="s">
        <v>3438</v>
      </c>
    </row>
    <row r="434" spans="1:42" ht="34.15" customHeight="1">
      <c r="A434" s="592" t="s">
        <v>3819</v>
      </c>
      <c r="B434" s="593" t="s">
        <v>4715</v>
      </c>
      <c r="C434" s="594" t="s">
        <v>4716</v>
      </c>
      <c r="D434" s="593" t="s">
        <v>3973</v>
      </c>
      <c r="E434" s="595" t="s">
        <v>4107</v>
      </c>
      <c r="F434" s="593" t="s">
        <v>3974</v>
      </c>
      <c r="G434" s="669" t="s">
        <v>4867</v>
      </c>
      <c r="H434" s="581" t="s">
        <v>2145</v>
      </c>
      <c r="I434" s="597" t="s">
        <v>3582</v>
      </c>
      <c r="J434" s="600">
        <v>0</v>
      </c>
      <c r="K434" s="600">
        <v>1</v>
      </c>
      <c r="L434" s="600">
        <v>0.2</v>
      </c>
      <c r="M434" s="600">
        <v>0.4</v>
      </c>
      <c r="N434" s="600">
        <v>0.6</v>
      </c>
      <c r="O434" s="600">
        <v>0.8</v>
      </c>
      <c r="P434" s="600">
        <v>0.8</v>
      </c>
      <c r="Q434" s="600">
        <v>1</v>
      </c>
      <c r="R434" s="581" t="s">
        <v>3975</v>
      </c>
      <c r="S434" s="593">
        <v>2025</v>
      </c>
      <c r="T434" s="593" t="s">
        <v>4869</v>
      </c>
      <c r="U434" s="593" t="s">
        <v>4720</v>
      </c>
      <c r="V434" s="593" t="s">
        <v>4656</v>
      </c>
      <c r="W434" s="581"/>
      <c r="X434" s="581" t="s">
        <v>3978</v>
      </c>
      <c r="Y434" s="581"/>
      <c r="Z434" s="581" t="s">
        <v>3979</v>
      </c>
      <c r="AA434" s="580"/>
      <c r="AG434" s="581"/>
      <c r="AI434" s="583" t="e">
        <v>#N/A</v>
      </c>
      <c r="AJ434" s="583" t="e">
        <v>#N/A</v>
      </c>
      <c r="AK434" s="583" t="e">
        <v>#N/A</v>
      </c>
      <c r="AL434" s="583" t="e">
        <v>#N/A</v>
      </c>
      <c r="AM434" s="583" t="e">
        <v>#N/A</v>
      </c>
      <c r="AN434" s="583" t="e">
        <v>#N/A</v>
      </c>
      <c r="AO434" s="583" t="e">
        <v>#N/A</v>
      </c>
      <c r="AP434" s="582" t="s">
        <v>3438</v>
      </c>
    </row>
    <row r="435" spans="1:42" ht="34.15" customHeight="1">
      <c r="A435" s="592" t="s">
        <v>3819</v>
      </c>
      <c r="B435" s="593" t="s">
        <v>4715</v>
      </c>
      <c r="C435" s="594" t="s">
        <v>4716</v>
      </c>
      <c r="D435" s="593" t="s">
        <v>3973</v>
      </c>
      <c r="E435" s="595" t="s">
        <v>4107</v>
      </c>
      <c r="F435" s="593" t="s">
        <v>3974</v>
      </c>
      <c r="G435" s="669" t="s">
        <v>4867</v>
      </c>
      <c r="H435" s="581" t="s">
        <v>2145</v>
      </c>
      <c r="I435" s="597" t="s">
        <v>3434</v>
      </c>
      <c r="J435" s="600">
        <v>0</v>
      </c>
      <c r="K435" s="600">
        <v>1</v>
      </c>
      <c r="L435" s="600">
        <v>0.2</v>
      </c>
      <c r="M435" s="600">
        <v>0.4</v>
      </c>
      <c r="N435" s="600">
        <v>0.6</v>
      </c>
      <c r="O435" s="600">
        <v>0.8</v>
      </c>
      <c r="P435" s="600">
        <v>0.8</v>
      </c>
      <c r="Q435" s="600">
        <v>1</v>
      </c>
      <c r="R435" s="581" t="s">
        <v>3975</v>
      </c>
      <c r="S435" s="593">
        <v>2026</v>
      </c>
      <c r="T435" s="593" t="s">
        <v>4870</v>
      </c>
      <c r="U435" s="593" t="s">
        <v>4720</v>
      </c>
      <c r="V435" s="593" t="s">
        <v>4656</v>
      </c>
      <c r="W435" s="581"/>
      <c r="X435" s="581"/>
      <c r="Y435" s="581"/>
      <c r="Z435" s="581"/>
      <c r="AA435" s="580"/>
      <c r="AG435" s="581"/>
      <c r="AH435" s="581" t="s">
        <v>359</v>
      </c>
      <c r="AI435" s="583" t="s">
        <v>360</v>
      </c>
      <c r="AJ435" s="583" t="s">
        <v>2523</v>
      </c>
      <c r="AK435" s="583" t="s">
        <v>2524</v>
      </c>
      <c r="AL435" s="583" t="s">
        <v>462</v>
      </c>
      <c r="AM435" s="583" t="s">
        <v>75</v>
      </c>
      <c r="AN435" s="583" t="s">
        <v>2505</v>
      </c>
      <c r="AO435" s="583" t="s">
        <v>57</v>
      </c>
      <c r="AP435" s="583" t="s">
        <v>3442</v>
      </c>
    </row>
    <row r="436" spans="1:42" ht="34.15" customHeight="1">
      <c r="A436" s="592" t="s">
        <v>3819</v>
      </c>
      <c r="B436" s="593" t="s">
        <v>4715</v>
      </c>
      <c r="C436" s="594" t="s">
        <v>4716</v>
      </c>
      <c r="D436" s="593" t="s">
        <v>3973</v>
      </c>
      <c r="E436" s="595" t="s">
        <v>4107</v>
      </c>
      <c r="F436" s="593" t="s">
        <v>3974</v>
      </c>
      <c r="G436" s="669" t="s">
        <v>4867</v>
      </c>
      <c r="H436" s="581" t="s">
        <v>2145</v>
      </c>
      <c r="I436" s="597" t="s">
        <v>3434</v>
      </c>
      <c r="J436" s="600">
        <v>0</v>
      </c>
      <c r="K436" s="600">
        <v>1</v>
      </c>
      <c r="L436" s="600">
        <v>0.2</v>
      </c>
      <c r="M436" s="600">
        <v>0.4</v>
      </c>
      <c r="N436" s="600">
        <v>0.6</v>
      </c>
      <c r="O436" s="600">
        <v>0.8</v>
      </c>
      <c r="P436" s="600">
        <v>0.8</v>
      </c>
      <c r="Q436" s="600">
        <v>1</v>
      </c>
      <c r="R436" s="581" t="s">
        <v>3975</v>
      </c>
      <c r="S436" s="593" t="s">
        <v>3615</v>
      </c>
      <c r="T436" s="593" t="s">
        <v>4871</v>
      </c>
      <c r="U436" s="593" t="s">
        <v>4720</v>
      </c>
      <c r="V436" s="593" t="s">
        <v>4656</v>
      </c>
      <c r="W436" s="581"/>
      <c r="X436" s="581"/>
      <c r="Y436" s="581"/>
      <c r="Z436" s="581"/>
      <c r="AA436" s="580"/>
      <c r="AG436" s="581"/>
      <c r="AH436" s="581" t="s">
        <v>361</v>
      </c>
      <c r="AI436" s="583" t="s">
        <v>362</v>
      </c>
      <c r="AJ436" s="583" t="s">
        <v>729</v>
      </c>
      <c r="AK436" s="583" t="s">
        <v>2524</v>
      </c>
      <c r="AL436" s="583" t="s">
        <v>462</v>
      </c>
      <c r="AM436" s="583" t="s">
        <v>75</v>
      </c>
      <c r="AN436" s="583" t="s">
        <v>2505</v>
      </c>
      <c r="AO436" s="583" t="s">
        <v>57</v>
      </c>
      <c r="AP436" s="583" t="s">
        <v>3442</v>
      </c>
    </row>
    <row r="437" spans="1:42" ht="34.15" customHeight="1">
      <c r="A437" s="592" t="s">
        <v>3819</v>
      </c>
      <c r="B437" s="593" t="s">
        <v>4715</v>
      </c>
      <c r="C437" s="594" t="s">
        <v>4716</v>
      </c>
      <c r="D437" s="593" t="s">
        <v>3973</v>
      </c>
      <c r="E437" s="595" t="s">
        <v>4107</v>
      </c>
      <c r="F437" s="593" t="s">
        <v>3974</v>
      </c>
      <c r="G437" s="669" t="s">
        <v>4867</v>
      </c>
      <c r="H437" s="581" t="s">
        <v>2145</v>
      </c>
      <c r="I437" s="597" t="s">
        <v>3434</v>
      </c>
      <c r="J437" s="600">
        <v>0</v>
      </c>
      <c r="K437" s="600">
        <v>1</v>
      </c>
      <c r="L437" s="600">
        <v>0.2</v>
      </c>
      <c r="M437" s="600">
        <v>0.4</v>
      </c>
      <c r="N437" s="600">
        <v>0.6</v>
      </c>
      <c r="O437" s="600">
        <v>0.8</v>
      </c>
      <c r="P437" s="600">
        <v>0.8</v>
      </c>
      <c r="Q437" s="600">
        <v>1</v>
      </c>
      <c r="R437" s="581" t="s">
        <v>3975</v>
      </c>
      <c r="S437" s="593">
        <v>2030</v>
      </c>
      <c r="T437" s="593" t="s">
        <v>4872</v>
      </c>
      <c r="U437" s="593" t="s">
        <v>4720</v>
      </c>
      <c r="V437" s="593" t="s">
        <v>4656</v>
      </c>
      <c r="W437" s="581"/>
      <c r="X437" s="581"/>
      <c r="Y437" s="581"/>
      <c r="Z437" s="581"/>
      <c r="AA437" s="580"/>
      <c r="AG437" s="581"/>
      <c r="AH437" s="581" t="s">
        <v>363</v>
      </c>
      <c r="AI437" s="583" t="s">
        <v>364</v>
      </c>
      <c r="AJ437" s="583" t="s">
        <v>729</v>
      </c>
      <c r="AK437" s="583" t="s">
        <v>1686</v>
      </c>
      <c r="AL437" s="583" t="s">
        <v>462</v>
      </c>
      <c r="AM437" s="583" t="s">
        <v>75</v>
      </c>
      <c r="AN437" s="583" t="s">
        <v>2505</v>
      </c>
      <c r="AO437" s="583" t="s">
        <v>57</v>
      </c>
      <c r="AP437" s="583" t="s">
        <v>3442</v>
      </c>
    </row>
    <row r="438" spans="1:42" s="633" customFormat="1" ht="182.1" customHeight="1">
      <c r="A438" s="628" t="s">
        <v>3819</v>
      </c>
      <c r="B438" s="629" t="s">
        <v>4715</v>
      </c>
      <c r="C438" s="630" t="s">
        <v>4716</v>
      </c>
      <c r="D438" s="629" t="s">
        <v>3973</v>
      </c>
      <c r="E438" s="631" t="s">
        <v>4107</v>
      </c>
      <c r="F438" s="629" t="s">
        <v>4108</v>
      </c>
      <c r="G438" s="632" t="s">
        <v>4717</v>
      </c>
      <c r="H438" s="633" t="s">
        <v>2145</v>
      </c>
      <c r="I438" s="634" t="s">
        <v>3582</v>
      </c>
      <c r="J438" s="635">
        <v>0</v>
      </c>
      <c r="K438" s="635">
        <v>1</v>
      </c>
      <c r="L438" s="636">
        <v>0.1</v>
      </c>
      <c r="M438" s="636">
        <v>0.2</v>
      </c>
      <c r="N438" s="636">
        <v>0.4</v>
      </c>
      <c r="O438" s="636">
        <v>0.6</v>
      </c>
      <c r="P438" s="636">
        <v>0.8</v>
      </c>
      <c r="Q438" s="636">
        <v>1</v>
      </c>
      <c r="R438" s="633" t="s">
        <v>4718</v>
      </c>
      <c r="S438" s="629">
        <v>2025</v>
      </c>
      <c r="T438" s="629" t="s">
        <v>4719</v>
      </c>
      <c r="U438" s="629" t="s">
        <v>4720</v>
      </c>
      <c r="V438" s="629" t="s">
        <v>4656</v>
      </c>
      <c r="W438" s="633" t="s">
        <v>258</v>
      </c>
      <c r="Z438" s="633" t="s">
        <v>4110</v>
      </c>
      <c r="AA438" s="639"/>
      <c r="AI438" s="640" t="e">
        <v>#N/A</v>
      </c>
      <c r="AJ438" s="640" t="e">
        <v>#N/A</v>
      </c>
      <c r="AK438" s="640" t="e">
        <v>#N/A</v>
      </c>
      <c r="AL438" s="640" t="e">
        <v>#N/A</v>
      </c>
      <c r="AM438" s="640" t="e">
        <v>#N/A</v>
      </c>
      <c r="AN438" s="640" t="e">
        <v>#N/A</v>
      </c>
      <c r="AO438" s="640" t="e">
        <v>#N/A</v>
      </c>
      <c r="AP438" s="641" t="s">
        <v>3438</v>
      </c>
    </row>
    <row r="439" spans="1:42" s="633" customFormat="1" ht="34.15" customHeight="1">
      <c r="A439" s="628" t="s">
        <v>3819</v>
      </c>
      <c r="B439" s="629" t="s">
        <v>4715</v>
      </c>
      <c r="C439" s="630" t="s">
        <v>4716</v>
      </c>
      <c r="D439" s="629" t="s">
        <v>3973</v>
      </c>
      <c r="E439" s="631" t="s">
        <v>4107</v>
      </c>
      <c r="F439" s="629" t="s">
        <v>4108</v>
      </c>
      <c r="G439" s="632" t="s">
        <v>4717</v>
      </c>
      <c r="H439" s="633" t="s">
        <v>2145</v>
      </c>
      <c r="I439" s="634" t="s">
        <v>3434</v>
      </c>
      <c r="J439" s="635">
        <v>0</v>
      </c>
      <c r="K439" s="635">
        <v>1</v>
      </c>
      <c r="L439" s="636">
        <v>0.1</v>
      </c>
      <c r="M439" s="636">
        <v>0.2</v>
      </c>
      <c r="N439" s="636">
        <v>0.4</v>
      </c>
      <c r="O439" s="636">
        <v>0.6</v>
      </c>
      <c r="P439" s="636">
        <v>0.8</v>
      </c>
      <c r="Q439" s="636">
        <v>1</v>
      </c>
      <c r="R439" s="633" t="s">
        <v>4718</v>
      </c>
      <c r="S439" s="629">
        <v>2026</v>
      </c>
      <c r="T439" s="629" t="s">
        <v>4909</v>
      </c>
      <c r="U439" s="629" t="s">
        <v>4720</v>
      </c>
      <c r="V439" s="629" t="s">
        <v>4656</v>
      </c>
      <c r="AA439" s="639"/>
      <c r="AI439" s="640" t="e">
        <v>#N/A</v>
      </c>
      <c r="AJ439" s="640" t="e">
        <v>#N/A</v>
      </c>
      <c r="AK439" s="640" t="e">
        <v>#N/A</v>
      </c>
      <c r="AL439" s="640" t="e">
        <v>#N/A</v>
      </c>
      <c r="AM439" s="640" t="e">
        <v>#N/A</v>
      </c>
      <c r="AN439" s="640" t="e">
        <v>#N/A</v>
      </c>
      <c r="AO439" s="640" t="e">
        <v>#N/A</v>
      </c>
      <c r="AP439" s="641" t="s">
        <v>3438</v>
      </c>
    </row>
    <row r="440" spans="1:42" s="633" customFormat="1" ht="34.15" customHeight="1">
      <c r="A440" s="628" t="s">
        <v>3819</v>
      </c>
      <c r="B440" s="629" t="s">
        <v>4715</v>
      </c>
      <c r="C440" s="630" t="s">
        <v>4716</v>
      </c>
      <c r="D440" s="629" t="s">
        <v>3973</v>
      </c>
      <c r="E440" s="631" t="s">
        <v>4107</v>
      </c>
      <c r="F440" s="629" t="s">
        <v>4108</v>
      </c>
      <c r="G440" s="632" t="s">
        <v>4717</v>
      </c>
      <c r="H440" s="633" t="s">
        <v>2145</v>
      </c>
      <c r="I440" s="634" t="s">
        <v>3434</v>
      </c>
      <c r="J440" s="635">
        <v>0</v>
      </c>
      <c r="K440" s="635">
        <v>1</v>
      </c>
      <c r="L440" s="636">
        <v>0.1</v>
      </c>
      <c r="M440" s="636">
        <v>0.2</v>
      </c>
      <c r="N440" s="636">
        <v>0.4</v>
      </c>
      <c r="O440" s="636">
        <v>0.6</v>
      </c>
      <c r="P440" s="636">
        <v>0.8</v>
      </c>
      <c r="Q440" s="636">
        <v>1</v>
      </c>
      <c r="R440" s="633" t="s">
        <v>4718</v>
      </c>
      <c r="S440" s="629">
        <v>2027</v>
      </c>
      <c r="T440" s="629" t="s">
        <v>4910</v>
      </c>
      <c r="U440" s="629" t="s">
        <v>4720</v>
      </c>
      <c r="V440" s="629" t="s">
        <v>4656</v>
      </c>
      <c r="AA440" s="639"/>
      <c r="AI440" s="640" t="e">
        <v>#N/A</v>
      </c>
      <c r="AJ440" s="640" t="e">
        <v>#N/A</v>
      </c>
      <c r="AK440" s="640" t="e">
        <v>#N/A</v>
      </c>
      <c r="AL440" s="640" t="e">
        <v>#N/A</v>
      </c>
      <c r="AM440" s="640" t="e">
        <v>#N/A</v>
      </c>
      <c r="AN440" s="640" t="e">
        <v>#N/A</v>
      </c>
      <c r="AO440" s="640" t="e">
        <v>#N/A</v>
      </c>
      <c r="AP440" s="641" t="s">
        <v>3438</v>
      </c>
    </row>
    <row r="441" spans="1:42" s="633" customFormat="1" ht="34.15" customHeight="1">
      <c r="A441" s="628" t="s">
        <v>3819</v>
      </c>
      <c r="B441" s="629" t="s">
        <v>4715</v>
      </c>
      <c r="C441" s="630" t="s">
        <v>4716</v>
      </c>
      <c r="D441" s="629" t="s">
        <v>3973</v>
      </c>
      <c r="E441" s="631" t="s">
        <v>4107</v>
      </c>
      <c r="F441" s="629" t="s">
        <v>4108</v>
      </c>
      <c r="G441" s="632" t="s">
        <v>4717</v>
      </c>
      <c r="H441" s="633" t="s">
        <v>2145</v>
      </c>
      <c r="I441" s="634" t="s">
        <v>3434</v>
      </c>
      <c r="J441" s="635">
        <v>0</v>
      </c>
      <c r="K441" s="635">
        <v>1</v>
      </c>
      <c r="L441" s="636">
        <v>0.1</v>
      </c>
      <c r="M441" s="636">
        <v>0.2</v>
      </c>
      <c r="N441" s="636">
        <v>0.4</v>
      </c>
      <c r="O441" s="636">
        <v>0.6</v>
      </c>
      <c r="P441" s="636">
        <v>0.8</v>
      </c>
      <c r="Q441" s="636">
        <v>1</v>
      </c>
      <c r="R441" s="633" t="s">
        <v>4718</v>
      </c>
      <c r="S441" s="629">
        <v>2028</v>
      </c>
      <c r="T441" s="629" t="s">
        <v>4911</v>
      </c>
      <c r="U441" s="629" t="s">
        <v>4720</v>
      </c>
      <c r="V441" s="629" t="s">
        <v>4656</v>
      </c>
      <c r="AA441" s="639"/>
      <c r="AH441" s="633" t="s">
        <v>406</v>
      </c>
      <c r="AJ441" s="693" t="s">
        <v>2686</v>
      </c>
      <c r="AK441" s="693" t="s">
        <v>4122</v>
      </c>
      <c r="AL441" s="693" t="s">
        <v>797</v>
      </c>
      <c r="AM441" s="693" t="s">
        <v>75</v>
      </c>
      <c r="AN441" s="693" t="s">
        <v>2682</v>
      </c>
      <c r="AO441" s="693" t="s">
        <v>41</v>
      </c>
      <c r="AP441" s="694" t="s">
        <v>3442</v>
      </c>
    </row>
    <row r="442" spans="1:42" s="633" customFormat="1" ht="34.15" customHeight="1">
      <c r="A442" s="628" t="s">
        <v>3819</v>
      </c>
      <c r="B442" s="629" t="s">
        <v>4715</v>
      </c>
      <c r="C442" s="630" t="s">
        <v>4716</v>
      </c>
      <c r="D442" s="629" t="s">
        <v>3973</v>
      </c>
      <c r="E442" s="631" t="s">
        <v>4107</v>
      </c>
      <c r="F442" s="629" t="s">
        <v>4108</v>
      </c>
      <c r="G442" s="632" t="s">
        <v>4717</v>
      </c>
      <c r="H442" s="633" t="s">
        <v>2145</v>
      </c>
      <c r="I442" s="634" t="s">
        <v>3434</v>
      </c>
      <c r="J442" s="635">
        <v>0</v>
      </c>
      <c r="K442" s="635">
        <v>1</v>
      </c>
      <c r="L442" s="636">
        <v>0.1</v>
      </c>
      <c r="M442" s="636">
        <v>0.2</v>
      </c>
      <c r="N442" s="636">
        <v>0.4</v>
      </c>
      <c r="O442" s="636">
        <v>0.6</v>
      </c>
      <c r="P442" s="636">
        <v>0.8</v>
      </c>
      <c r="Q442" s="636">
        <v>1</v>
      </c>
      <c r="R442" s="633" t="s">
        <v>4718</v>
      </c>
      <c r="S442" s="629" t="s">
        <v>3928</v>
      </c>
      <c r="T442" s="629" t="s">
        <v>4912</v>
      </c>
      <c r="U442" s="629" t="s">
        <v>4720</v>
      </c>
      <c r="V442" s="629" t="s">
        <v>4656</v>
      </c>
      <c r="AA442" s="639"/>
      <c r="AI442" s="640" t="e">
        <v>#N/A</v>
      </c>
      <c r="AJ442" s="640" t="e">
        <v>#N/A</v>
      </c>
      <c r="AK442" s="640" t="e">
        <v>#N/A</v>
      </c>
      <c r="AL442" s="640" t="e">
        <v>#N/A</v>
      </c>
      <c r="AM442" s="640" t="e">
        <v>#N/A</v>
      </c>
      <c r="AN442" s="640" t="e">
        <v>#N/A</v>
      </c>
      <c r="AO442" s="640" t="e">
        <v>#N/A</v>
      </c>
      <c r="AP442" s="641" t="s">
        <v>3438</v>
      </c>
    </row>
    <row r="443" spans="1:42" ht="69.599999999999994" customHeight="1">
      <c r="A443" s="592" t="s">
        <v>3606</v>
      </c>
      <c r="B443" s="593" t="s">
        <v>4715</v>
      </c>
      <c r="C443" s="594" t="s">
        <v>4716</v>
      </c>
      <c r="D443" s="593" t="s">
        <v>3973</v>
      </c>
      <c r="E443" s="595" t="s">
        <v>4107</v>
      </c>
      <c r="F443" s="593" t="s">
        <v>4118</v>
      </c>
      <c r="G443" s="596" t="s">
        <v>3329</v>
      </c>
      <c r="H443" s="581" t="s">
        <v>75</v>
      </c>
      <c r="I443" s="597" t="s">
        <v>3582</v>
      </c>
      <c r="J443" s="600">
        <v>0</v>
      </c>
      <c r="K443" s="601">
        <v>1</v>
      </c>
      <c r="L443" s="601">
        <v>0.1</v>
      </c>
      <c r="M443" s="601">
        <v>0.2</v>
      </c>
      <c r="N443" s="601">
        <v>0.4</v>
      </c>
      <c r="O443" s="601">
        <v>0.6</v>
      </c>
      <c r="P443" s="601">
        <v>0.8</v>
      </c>
      <c r="Q443" s="601">
        <v>1</v>
      </c>
      <c r="R443" s="581" t="s">
        <v>6959</v>
      </c>
      <c r="S443" s="593">
        <v>2025</v>
      </c>
      <c r="T443" s="593" t="s">
        <v>4120</v>
      </c>
      <c r="U443" s="593" t="s">
        <v>4720</v>
      </c>
      <c r="V443" s="593" t="s">
        <v>4656</v>
      </c>
      <c r="W443" s="581"/>
      <c r="X443" s="581"/>
      <c r="Y443" s="581" t="s">
        <v>407</v>
      </c>
      <c r="Z443" s="581"/>
      <c r="AA443" s="580"/>
      <c r="AG443" s="581"/>
      <c r="AI443" s="583" t="e">
        <v>#N/A</v>
      </c>
      <c r="AJ443" s="583" t="e">
        <v>#N/A</v>
      </c>
      <c r="AK443" s="583" t="e">
        <v>#N/A</v>
      </c>
      <c r="AL443" s="583" t="e">
        <v>#N/A</v>
      </c>
      <c r="AM443" s="583" t="e">
        <v>#N/A</v>
      </c>
      <c r="AN443" s="583" t="e">
        <v>#N/A</v>
      </c>
      <c r="AO443" s="583" t="e">
        <v>#N/A</v>
      </c>
      <c r="AP443" s="582" t="s">
        <v>3438</v>
      </c>
    </row>
    <row r="444" spans="1:42" ht="34.15" customHeight="1">
      <c r="A444" s="592" t="s">
        <v>3606</v>
      </c>
      <c r="B444" s="593" t="s">
        <v>4715</v>
      </c>
      <c r="C444" s="594" t="s">
        <v>4716</v>
      </c>
      <c r="D444" s="593" t="s">
        <v>3973</v>
      </c>
      <c r="E444" s="595" t="s">
        <v>4107</v>
      </c>
      <c r="F444" s="593" t="s">
        <v>4118</v>
      </c>
      <c r="G444" s="596" t="s">
        <v>3329</v>
      </c>
      <c r="H444" s="581" t="s">
        <v>75</v>
      </c>
      <c r="I444" s="597" t="s">
        <v>3434</v>
      </c>
      <c r="J444" s="600">
        <v>0</v>
      </c>
      <c r="K444" s="601">
        <v>1</v>
      </c>
      <c r="L444" s="601">
        <v>0.1</v>
      </c>
      <c r="M444" s="601">
        <v>0.2</v>
      </c>
      <c r="N444" s="601">
        <v>0.4</v>
      </c>
      <c r="O444" s="601">
        <v>0.6</v>
      </c>
      <c r="P444" s="601">
        <v>0.8</v>
      </c>
      <c r="Q444" s="601">
        <v>1</v>
      </c>
      <c r="R444" s="581" t="s">
        <v>4913</v>
      </c>
      <c r="S444" s="593" t="s">
        <v>3435</v>
      </c>
      <c r="T444" s="593" t="s">
        <v>4123</v>
      </c>
      <c r="U444" s="593" t="s">
        <v>4720</v>
      </c>
      <c r="V444" s="593" t="s">
        <v>4656</v>
      </c>
      <c r="W444" s="581"/>
      <c r="X444" s="581"/>
      <c r="Y444" s="581"/>
      <c r="Z444" s="581"/>
      <c r="AA444" s="580"/>
      <c r="AG444" s="581"/>
      <c r="AI444" s="583" t="e">
        <v>#N/A</v>
      </c>
      <c r="AJ444" s="583" t="e">
        <v>#N/A</v>
      </c>
      <c r="AK444" s="583" t="e">
        <v>#N/A</v>
      </c>
      <c r="AL444" s="583" t="e">
        <v>#N/A</v>
      </c>
      <c r="AM444" s="583" t="e">
        <v>#N/A</v>
      </c>
      <c r="AN444" s="583" t="e">
        <v>#N/A</v>
      </c>
      <c r="AO444" s="583" t="e">
        <v>#N/A</v>
      </c>
      <c r="AP444" s="581" t="s">
        <v>3885</v>
      </c>
    </row>
    <row r="445" spans="1:42" ht="34.15" customHeight="1">
      <c r="A445" s="592" t="s">
        <v>3606</v>
      </c>
      <c r="B445" s="593" t="s">
        <v>4715</v>
      </c>
      <c r="C445" s="594" t="s">
        <v>4716</v>
      </c>
      <c r="D445" s="593" t="s">
        <v>3973</v>
      </c>
      <c r="E445" s="595" t="s">
        <v>4107</v>
      </c>
      <c r="F445" s="593" t="s">
        <v>4118</v>
      </c>
      <c r="G445" s="596" t="s">
        <v>3329</v>
      </c>
      <c r="H445" s="581" t="s">
        <v>75</v>
      </c>
      <c r="I445" s="597" t="s">
        <v>3434</v>
      </c>
      <c r="J445" s="600">
        <v>0</v>
      </c>
      <c r="K445" s="601">
        <v>1</v>
      </c>
      <c r="L445" s="601">
        <v>0.1</v>
      </c>
      <c r="M445" s="601">
        <v>0.2</v>
      </c>
      <c r="N445" s="601">
        <v>0.4</v>
      </c>
      <c r="O445" s="601">
        <v>0.6</v>
      </c>
      <c r="P445" s="601">
        <v>0.8</v>
      </c>
      <c r="Q445" s="601">
        <v>1</v>
      </c>
      <c r="R445" s="581" t="s">
        <v>4913</v>
      </c>
      <c r="S445" s="593" t="s">
        <v>3435</v>
      </c>
      <c r="T445" s="593" t="s">
        <v>4124</v>
      </c>
      <c r="U445" s="593" t="s">
        <v>4720</v>
      </c>
      <c r="V445" s="593" t="s">
        <v>4656</v>
      </c>
      <c r="W445" s="581"/>
      <c r="X445" s="581"/>
      <c r="Y445" s="581"/>
      <c r="Z445" s="581"/>
      <c r="AA445" s="580"/>
      <c r="AG445" s="581"/>
      <c r="AI445" s="583" t="e">
        <v>#N/A</v>
      </c>
      <c r="AJ445" s="583" t="e">
        <v>#N/A</v>
      </c>
      <c r="AK445" s="583" t="e">
        <v>#N/A</v>
      </c>
      <c r="AL445" s="583" t="e">
        <v>#N/A</v>
      </c>
      <c r="AM445" s="583" t="e">
        <v>#N/A</v>
      </c>
      <c r="AN445" s="583" t="e">
        <v>#N/A</v>
      </c>
      <c r="AO445" s="583" t="e">
        <v>#N/A</v>
      </c>
      <c r="AP445" s="582" t="s">
        <v>3438</v>
      </c>
    </row>
    <row r="446" spans="1:42" s="633" customFormat="1" ht="34.15" customHeight="1">
      <c r="A446" s="628" t="s">
        <v>4388</v>
      </c>
      <c r="B446" s="629" t="s">
        <v>4715</v>
      </c>
      <c r="C446" s="630" t="s">
        <v>4716</v>
      </c>
      <c r="D446" s="629" t="s">
        <v>3973</v>
      </c>
      <c r="E446" s="631" t="s">
        <v>4107</v>
      </c>
      <c r="F446" s="629" t="s">
        <v>4397</v>
      </c>
      <c r="G446" s="632" t="s">
        <v>5088</v>
      </c>
      <c r="H446" s="633" t="s">
        <v>75</v>
      </c>
      <c r="I446" s="634" t="s">
        <v>3582</v>
      </c>
      <c r="J446" s="636">
        <v>0</v>
      </c>
      <c r="K446" s="636">
        <v>1</v>
      </c>
      <c r="L446" s="636">
        <v>0.1</v>
      </c>
      <c r="M446" s="636">
        <v>0.2</v>
      </c>
      <c r="N446" s="636">
        <v>0.4</v>
      </c>
      <c r="O446" s="636">
        <v>0.6</v>
      </c>
      <c r="P446" s="636">
        <v>0.8</v>
      </c>
      <c r="Q446" s="636">
        <v>1</v>
      </c>
      <c r="R446" s="633" t="s">
        <v>2145</v>
      </c>
      <c r="S446" s="629">
        <v>2025</v>
      </c>
      <c r="T446" s="629" t="s">
        <v>4399</v>
      </c>
      <c r="U446" s="629" t="s">
        <v>4962</v>
      </c>
      <c r="V446" s="629" t="s">
        <v>4656</v>
      </c>
      <c r="Z446" s="633" t="s">
        <v>4400</v>
      </c>
      <c r="AA446" s="639"/>
      <c r="AG446" s="657"/>
    </row>
    <row r="447" spans="1:42" s="633" customFormat="1" ht="34.15" customHeight="1">
      <c r="A447" s="628" t="s">
        <v>4388</v>
      </c>
      <c r="B447" s="629" t="s">
        <v>4715</v>
      </c>
      <c r="C447" s="630" t="s">
        <v>4716</v>
      </c>
      <c r="D447" s="629" t="s">
        <v>3973</v>
      </c>
      <c r="E447" s="631" t="s">
        <v>4107</v>
      </c>
      <c r="F447" s="629" t="s">
        <v>4397</v>
      </c>
      <c r="G447" s="632" t="s">
        <v>5088</v>
      </c>
      <c r="H447" s="633" t="s">
        <v>75</v>
      </c>
      <c r="I447" s="634" t="s">
        <v>3434</v>
      </c>
      <c r="J447" s="636">
        <v>0</v>
      </c>
      <c r="K447" s="636">
        <v>1</v>
      </c>
      <c r="L447" s="636">
        <v>0.1</v>
      </c>
      <c r="M447" s="636">
        <v>0.2</v>
      </c>
      <c r="N447" s="636">
        <v>0.4</v>
      </c>
      <c r="O447" s="636">
        <v>0.6</v>
      </c>
      <c r="P447" s="636">
        <v>0.8</v>
      </c>
      <c r="Q447" s="636">
        <v>1</v>
      </c>
      <c r="R447" s="633" t="s">
        <v>2145</v>
      </c>
      <c r="S447" s="629">
        <v>2025</v>
      </c>
      <c r="T447" s="629" t="s">
        <v>4401</v>
      </c>
      <c r="U447" s="629" t="s">
        <v>4962</v>
      </c>
      <c r="V447" s="629" t="s">
        <v>4656</v>
      </c>
      <c r="AA447" s="639"/>
      <c r="AG447" s="657"/>
    </row>
    <row r="448" spans="1:42" s="633" customFormat="1" ht="34.15" customHeight="1">
      <c r="A448" s="628" t="s">
        <v>4388</v>
      </c>
      <c r="B448" s="629" t="s">
        <v>4715</v>
      </c>
      <c r="C448" s="630" t="s">
        <v>4716</v>
      </c>
      <c r="D448" s="629" t="s">
        <v>3973</v>
      </c>
      <c r="E448" s="631" t="s">
        <v>4107</v>
      </c>
      <c r="F448" s="629" t="s">
        <v>4397</v>
      </c>
      <c r="G448" s="632" t="s">
        <v>5088</v>
      </c>
      <c r="H448" s="633" t="s">
        <v>75</v>
      </c>
      <c r="I448" s="634" t="s">
        <v>3434</v>
      </c>
      <c r="J448" s="636">
        <v>0</v>
      </c>
      <c r="K448" s="636">
        <v>1</v>
      </c>
      <c r="L448" s="636">
        <v>0.1</v>
      </c>
      <c r="M448" s="636">
        <v>0.2</v>
      </c>
      <c r="N448" s="636">
        <v>0.4</v>
      </c>
      <c r="O448" s="636">
        <v>0.6</v>
      </c>
      <c r="P448" s="636">
        <v>0.8</v>
      </c>
      <c r="Q448" s="636">
        <v>1</v>
      </c>
      <c r="R448" s="633" t="s">
        <v>2145</v>
      </c>
      <c r="S448" s="629" t="s">
        <v>3435</v>
      </c>
      <c r="T448" s="629" t="s">
        <v>4402</v>
      </c>
      <c r="U448" s="629" t="s">
        <v>4962</v>
      </c>
      <c r="V448" s="629" t="s">
        <v>4656</v>
      </c>
      <c r="AA448" s="639"/>
      <c r="AG448" s="657"/>
    </row>
    <row r="449" spans="1:42" ht="61.5" customHeight="1">
      <c r="A449" s="592" t="s">
        <v>3548</v>
      </c>
      <c r="B449" s="593" t="s">
        <v>4715</v>
      </c>
      <c r="C449" s="594" t="s">
        <v>4716</v>
      </c>
      <c r="D449" s="593" t="s">
        <v>3973</v>
      </c>
      <c r="E449" s="595" t="s">
        <v>4107</v>
      </c>
      <c r="F449" s="593" t="s">
        <v>4537</v>
      </c>
      <c r="G449" s="596" t="s">
        <v>4547</v>
      </c>
      <c r="H449" s="581" t="s">
        <v>3208</v>
      </c>
      <c r="I449" s="597" t="s">
        <v>3434</v>
      </c>
      <c r="J449" s="600">
        <v>0</v>
      </c>
      <c r="K449" s="600">
        <v>1</v>
      </c>
      <c r="L449" s="601">
        <v>0.1</v>
      </c>
      <c r="M449" s="601">
        <v>0.2</v>
      </c>
      <c r="N449" s="601">
        <v>0.4</v>
      </c>
      <c r="O449" s="601">
        <v>0.6</v>
      </c>
      <c r="P449" s="601">
        <v>0.8</v>
      </c>
      <c r="Q449" s="601">
        <v>1</v>
      </c>
      <c r="R449" s="620" t="s">
        <v>5151</v>
      </c>
      <c r="S449" s="593" t="s">
        <v>3435</v>
      </c>
      <c r="T449" s="593" t="s">
        <v>4548</v>
      </c>
      <c r="U449" s="593" t="s">
        <v>4899</v>
      </c>
      <c r="V449" s="593" t="s">
        <v>4656</v>
      </c>
      <c r="W449" s="581"/>
      <c r="X449" s="581"/>
      <c r="Y449" s="581"/>
      <c r="Z449" s="581"/>
      <c r="AA449" s="580"/>
    </row>
    <row r="450" spans="1:42" ht="34.15" customHeight="1">
      <c r="A450" s="592" t="s">
        <v>3548</v>
      </c>
      <c r="B450" s="593" t="s">
        <v>4715</v>
      </c>
      <c r="C450" s="594" t="s">
        <v>4716</v>
      </c>
      <c r="D450" s="593" t="s">
        <v>3973</v>
      </c>
      <c r="E450" s="595" t="s">
        <v>4107</v>
      </c>
      <c r="F450" s="593" t="s">
        <v>4537</v>
      </c>
      <c r="G450" s="596" t="s">
        <v>4547</v>
      </c>
      <c r="H450" s="581" t="s">
        <v>3208</v>
      </c>
      <c r="I450" s="597" t="s">
        <v>3434</v>
      </c>
      <c r="J450" s="600">
        <v>0</v>
      </c>
      <c r="K450" s="600">
        <v>1</v>
      </c>
      <c r="L450" s="601">
        <v>0.1</v>
      </c>
      <c r="M450" s="601">
        <v>0.2</v>
      </c>
      <c r="N450" s="601">
        <v>0.4</v>
      </c>
      <c r="O450" s="601">
        <v>0.6</v>
      </c>
      <c r="P450" s="601">
        <v>0.8</v>
      </c>
      <c r="Q450" s="601">
        <v>1</v>
      </c>
      <c r="R450" s="620" t="s">
        <v>5151</v>
      </c>
      <c r="S450" s="593" t="s">
        <v>3435</v>
      </c>
      <c r="T450" s="593" t="s">
        <v>4549</v>
      </c>
      <c r="U450" s="593" t="s">
        <v>4899</v>
      </c>
      <c r="V450" s="593" t="s">
        <v>4656</v>
      </c>
      <c r="W450" s="581"/>
      <c r="X450" s="581"/>
      <c r="Y450" s="581"/>
      <c r="Z450" s="581"/>
      <c r="AA450" s="580"/>
    </row>
    <row r="451" spans="1:42" ht="34.15" customHeight="1">
      <c r="A451" s="592" t="s">
        <v>3548</v>
      </c>
      <c r="B451" s="593" t="s">
        <v>4715</v>
      </c>
      <c r="C451" s="594" t="s">
        <v>4716</v>
      </c>
      <c r="D451" s="593" t="s">
        <v>3973</v>
      </c>
      <c r="E451" s="595" t="s">
        <v>4107</v>
      </c>
      <c r="F451" s="593" t="s">
        <v>4537</v>
      </c>
      <c r="G451" s="596" t="s">
        <v>4547</v>
      </c>
      <c r="H451" s="581" t="s">
        <v>3208</v>
      </c>
      <c r="I451" s="597" t="s">
        <v>3434</v>
      </c>
      <c r="J451" s="600">
        <v>0</v>
      </c>
      <c r="K451" s="600">
        <v>1</v>
      </c>
      <c r="L451" s="601">
        <v>0.1</v>
      </c>
      <c r="M451" s="601">
        <v>0.2</v>
      </c>
      <c r="N451" s="601">
        <v>0.4</v>
      </c>
      <c r="O451" s="601">
        <v>0.6</v>
      </c>
      <c r="P451" s="601">
        <v>0.8</v>
      </c>
      <c r="Q451" s="601">
        <v>1</v>
      </c>
      <c r="R451" s="620" t="s">
        <v>5151</v>
      </c>
      <c r="S451" s="593" t="s">
        <v>3435</v>
      </c>
      <c r="T451" s="593" t="s">
        <v>4550</v>
      </c>
      <c r="U451" s="593" t="s">
        <v>4899</v>
      </c>
      <c r="V451" s="593" t="s">
        <v>4656</v>
      </c>
      <c r="W451" s="581"/>
      <c r="X451" s="581"/>
      <c r="Y451" s="581"/>
      <c r="Z451" s="581"/>
      <c r="AA451" s="580"/>
    </row>
    <row r="452" spans="1:42" ht="34.15" customHeight="1">
      <c r="A452" s="592" t="s">
        <v>3548</v>
      </c>
      <c r="B452" s="593" t="s">
        <v>4715</v>
      </c>
      <c r="C452" s="594" t="s">
        <v>4716</v>
      </c>
      <c r="D452" s="593" t="s">
        <v>3973</v>
      </c>
      <c r="E452" s="595" t="s">
        <v>4107</v>
      </c>
      <c r="F452" s="593" t="s">
        <v>4537</v>
      </c>
      <c r="G452" s="596" t="s">
        <v>4547</v>
      </c>
      <c r="H452" s="581" t="s">
        <v>3208</v>
      </c>
      <c r="I452" s="597" t="s">
        <v>3434</v>
      </c>
      <c r="J452" s="600">
        <v>0</v>
      </c>
      <c r="K452" s="600">
        <v>1</v>
      </c>
      <c r="L452" s="601">
        <v>0.1</v>
      </c>
      <c r="M452" s="601">
        <v>0.2</v>
      </c>
      <c r="N452" s="601">
        <v>0.4</v>
      </c>
      <c r="O452" s="601">
        <v>0.6</v>
      </c>
      <c r="P452" s="601">
        <v>0.8</v>
      </c>
      <c r="Q452" s="601">
        <v>1</v>
      </c>
      <c r="R452" s="620" t="s">
        <v>5151</v>
      </c>
      <c r="S452" s="593" t="s">
        <v>3435</v>
      </c>
      <c r="T452" s="593" t="s">
        <v>4551</v>
      </c>
      <c r="U452" s="593" t="s">
        <v>4899</v>
      </c>
      <c r="V452" s="593" t="s">
        <v>4656</v>
      </c>
      <c r="W452" s="581"/>
      <c r="X452" s="581"/>
      <c r="Y452" s="581"/>
      <c r="Z452" s="581"/>
      <c r="AA452" s="580"/>
    </row>
    <row r="453" spans="1:42" ht="34.15" customHeight="1">
      <c r="A453" s="592" t="s">
        <v>3548</v>
      </c>
      <c r="B453" s="593" t="s">
        <v>4715</v>
      </c>
      <c r="C453" s="594" t="s">
        <v>4716</v>
      </c>
      <c r="D453" s="593" t="s">
        <v>3973</v>
      </c>
      <c r="E453" s="595" t="s">
        <v>4107</v>
      </c>
      <c r="F453" s="593" t="s">
        <v>4537</v>
      </c>
      <c r="G453" s="596" t="s">
        <v>4547</v>
      </c>
      <c r="H453" s="581" t="s">
        <v>3208</v>
      </c>
      <c r="I453" s="597" t="s">
        <v>3434</v>
      </c>
      <c r="J453" s="600">
        <v>0</v>
      </c>
      <c r="K453" s="600">
        <v>1</v>
      </c>
      <c r="L453" s="601">
        <v>0.1</v>
      </c>
      <c r="M453" s="601">
        <v>0.2</v>
      </c>
      <c r="N453" s="601">
        <v>0.4</v>
      </c>
      <c r="O453" s="601">
        <v>0.6</v>
      </c>
      <c r="P453" s="601">
        <v>0.8</v>
      </c>
      <c r="Q453" s="601">
        <v>1</v>
      </c>
      <c r="R453" s="620" t="s">
        <v>5151</v>
      </c>
      <c r="S453" s="593" t="s">
        <v>3435</v>
      </c>
      <c r="T453" s="593" t="s">
        <v>4552</v>
      </c>
      <c r="U453" s="593" t="s">
        <v>4899</v>
      </c>
      <c r="V453" s="593" t="s">
        <v>4656</v>
      </c>
      <c r="W453" s="581"/>
      <c r="X453" s="581"/>
      <c r="Y453" s="581"/>
      <c r="Z453" s="581"/>
      <c r="AA453" s="580"/>
    </row>
    <row r="454" spans="1:42" s="633" customFormat="1" ht="47.45" customHeight="1">
      <c r="A454" s="628" t="s">
        <v>4127</v>
      </c>
      <c r="B454" s="629" t="s">
        <v>4715</v>
      </c>
      <c r="C454" s="630" t="s">
        <v>4716</v>
      </c>
      <c r="D454" s="629" t="s">
        <v>4128</v>
      </c>
      <c r="E454" s="631" t="s">
        <v>4914</v>
      </c>
      <c r="F454" s="629" t="s">
        <v>4131</v>
      </c>
      <c r="G454" s="632" t="s">
        <v>6960</v>
      </c>
      <c r="H454" s="633" t="s">
        <v>1270</v>
      </c>
      <c r="I454" s="634" t="s">
        <v>3434</v>
      </c>
      <c r="J454" s="633">
        <v>0</v>
      </c>
      <c r="K454" s="633">
        <v>10</v>
      </c>
      <c r="L454" s="633">
        <v>1</v>
      </c>
      <c r="M454" s="633">
        <v>2</v>
      </c>
      <c r="N454" s="633">
        <v>4</v>
      </c>
      <c r="O454" s="633">
        <v>6</v>
      </c>
      <c r="P454" s="633">
        <v>8</v>
      </c>
      <c r="Q454" s="633">
        <v>10</v>
      </c>
      <c r="R454" s="633" t="s">
        <v>4132</v>
      </c>
      <c r="S454" s="629">
        <v>2025</v>
      </c>
      <c r="T454" s="629" t="s">
        <v>4915</v>
      </c>
      <c r="U454" s="629" t="s">
        <v>4720</v>
      </c>
      <c r="V454" s="629" t="s">
        <v>4656</v>
      </c>
      <c r="AA454" s="639"/>
      <c r="AI454" s="640" t="e">
        <v>#N/A</v>
      </c>
      <c r="AJ454" s="640" t="e">
        <v>#N/A</v>
      </c>
      <c r="AK454" s="640" t="e">
        <v>#N/A</v>
      </c>
      <c r="AL454" s="640" t="e">
        <v>#N/A</v>
      </c>
      <c r="AM454" s="640" t="e">
        <v>#N/A</v>
      </c>
      <c r="AN454" s="640" t="e">
        <v>#N/A</v>
      </c>
      <c r="AO454" s="640" t="e">
        <v>#N/A</v>
      </c>
      <c r="AP454" s="641" t="s">
        <v>3438</v>
      </c>
    </row>
    <row r="455" spans="1:42" s="633" customFormat="1" ht="34.15" customHeight="1">
      <c r="A455" s="628" t="s">
        <v>4127</v>
      </c>
      <c r="B455" s="629" t="s">
        <v>4715</v>
      </c>
      <c r="C455" s="630" t="s">
        <v>4716</v>
      </c>
      <c r="D455" s="629" t="s">
        <v>4128</v>
      </c>
      <c r="E455" s="631" t="s">
        <v>4914</v>
      </c>
      <c r="F455" s="629" t="s">
        <v>4131</v>
      </c>
      <c r="G455" s="632" t="s">
        <v>6960</v>
      </c>
      <c r="H455" s="633" t="s">
        <v>1270</v>
      </c>
      <c r="I455" s="634" t="s">
        <v>3434</v>
      </c>
      <c r="J455" s="633">
        <v>0</v>
      </c>
      <c r="K455" s="633">
        <v>10</v>
      </c>
      <c r="L455" s="633">
        <v>1</v>
      </c>
      <c r="M455" s="633">
        <v>2</v>
      </c>
      <c r="N455" s="633">
        <v>4</v>
      </c>
      <c r="O455" s="633">
        <v>6</v>
      </c>
      <c r="P455" s="633">
        <v>8</v>
      </c>
      <c r="Q455" s="633">
        <v>10</v>
      </c>
      <c r="R455" s="633" t="s">
        <v>4132</v>
      </c>
      <c r="S455" s="629">
        <v>2026</v>
      </c>
      <c r="T455" s="629" t="s">
        <v>4916</v>
      </c>
      <c r="U455" s="629" t="s">
        <v>4720</v>
      </c>
      <c r="V455" s="629" t="s">
        <v>4656</v>
      </c>
      <c r="AA455" s="639"/>
      <c r="AI455" s="640" t="e">
        <v>#N/A</v>
      </c>
      <c r="AJ455" s="640" t="e">
        <v>#N/A</v>
      </c>
      <c r="AK455" s="640" t="e">
        <v>#N/A</v>
      </c>
      <c r="AL455" s="640" t="e">
        <v>#N/A</v>
      </c>
      <c r="AM455" s="640" t="e">
        <v>#N/A</v>
      </c>
      <c r="AN455" s="640" t="e">
        <v>#N/A</v>
      </c>
      <c r="AO455" s="640" t="e">
        <v>#N/A</v>
      </c>
      <c r="AP455" s="641" t="s">
        <v>3438</v>
      </c>
    </row>
    <row r="456" spans="1:42" s="633" customFormat="1" ht="34.15" customHeight="1">
      <c r="A456" s="628" t="s">
        <v>4127</v>
      </c>
      <c r="B456" s="629" t="s">
        <v>4715</v>
      </c>
      <c r="C456" s="630" t="s">
        <v>4716</v>
      </c>
      <c r="D456" s="629" t="s">
        <v>4128</v>
      </c>
      <c r="E456" s="631" t="s">
        <v>4914</v>
      </c>
      <c r="F456" s="629" t="s">
        <v>4131</v>
      </c>
      <c r="G456" s="632" t="s">
        <v>6960</v>
      </c>
      <c r="H456" s="633" t="s">
        <v>1270</v>
      </c>
      <c r="I456" s="634" t="s">
        <v>3434</v>
      </c>
      <c r="J456" s="633">
        <v>0</v>
      </c>
      <c r="K456" s="633">
        <v>10</v>
      </c>
      <c r="L456" s="633">
        <v>1</v>
      </c>
      <c r="M456" s="633">
        <v>2</v>
      </c>
      <c r="N456" s="633">
        <v>4</v>
      </c>
      <c r="O456" s="633">
        <v>6</v>
      </c>
      <c r="P456" s="633">
        <v>8</v>
      </c>
      <c r="Q456" s="633">
        <v>10</v>
      </c>
      <c r="R456" s="633" t="s">
        <v>4132</v>
      </c>
      <c r="S456" s="629" t="s">
        <v>4070</v>
      </c>
      <c r="T456" s="629" t="s">
        <v>4917</v>
      </c>
      <c r="U456" s="629" t="s">
        <v>4720</v>
      </c>
      <c r="V456" s="629" t="s">
        <v>4656</v>
      </c>
      <c r="AA456" s="639"/>
      <c r="AI456" s="640" t="e">
        <v>#N/A</v>
      </c>
      <c r="AJ456" s="640" t="e">
        <v>#N/A</v>
      </c>
      <c r="AK456" s="640" t="e">
        <v>#N/A</v>
      </c>
      <c r="AL456" s="640" t="e">
        <v>#N/A</v>
      </c>
      <c r="AM456" s="640" t="e">
        <v>#N/A</v>
      </c>
      <c r="AN456" s="640" t="e">
        <v>#N/A</v>
      </c>
      <c r="AO456" s="640" t="e">
        <v>#N/A</v>
      </c>
      <c r="AP456" s="633" t="s">
        <v>3885</v>
      </c>
    </row>
    <row r="457" spans="1:42" s="633" customFormat="1" ht="34.15" customHeight="1">
      <c r="A457" s="628" t="s">
        <v>4127</v>
      </c>
      <c r="B457" s="629" t="s">
        <v>4715</v>
      </c>
      <c r="C457" s="630" t="s">
        <v>4716</v>
      </c>
      <c r="D457" s="629" t="s">
        <v>4128</v>
      </c>
      <c r="E457" s="631" t="s">
        <v>4914</v>
      </c>
      <c r="F457" s="629" t="s">
        <v>4131</v>
      </c>
      <c r="G457" s="632" t="s">
        <v>6960</v>
      </c>
      <c r="H457" s="633" t="s">
        <v>1270</v>
      </c>
      <c r="I457" s="634" t="s">
        <v>3434</v>
      </c>
      <c r="J457" s="633">
        <v>0</v>
      </c>
      <c r="K457" s="633">
        <v>10</v>
      </c>
      <c r="L457" s="633">
        <v>1</v>
      </c>
      <c r="M457" s="633">
        <v>2</v>
      </c>
      <c r="N457" s="633">
        <v>4</v>
      </c>
      <c r="O457" s="633">
        <v>6</v>
      </c>
      <c r="P457" s="633">
        <v>8</v>
      </c>
      <c r="Q457" s="633">
        <v>10</v>
      </c>
      <c r="R457" s="633" t="s">
        <v>4132</v>
      </c>
      <c r="S457" s="629">
        <v>2030</v>
      </c>
      <c r="T457" s="629" t="s">
        <v>4918</v>
      </c>
      <c r="U457" s="629" t="s">
        <v>4720</v>
      </c>
      <c r="V457" s="629" t="s">
        <v>4656</v>
      </c>
      <c r="AA457" s="639"/>
      <c r="AI457" s="640" t="e">
        <v>#N/A</v>
      </c>
      <c r="AJ457" s="640" t="e">
        <v>#N/A</v>
      </c>
      <c r="AK457" s="640" t="e">
        <v>#N/A</v>
      </c>
      <c r="AL457" s="640" t="e">
        <v>#N/A</v>
      </c>
      <c r="AM457" s="640" t="e">
        <v>#N/A</v>
      </c>
      <c r="AN457" s="640" t="e">
        <v>#N/A</v>
      </c>
      <c r="AO457" s="640" t="e">
        <v>#N/A</v>
      </c>
      <c r="AP457" s="641" t="s">
        <v>3438</v>
      </c>
    </row>
    <row r="458" spans="1:42" ht="50.1" customHeight="1">
      <c r="A458" s="592" t="s">
        <v>4127</v>
      </c>
      <c r="B458" s="593" t="s">
        <v>4715</v>
      </c>
      <c r="C458" s="594" t="s">
        <v>4716</v>
      </c>
      <c r="D458" s="593" t="s">
        <v>4128</v>
      </c>
      <c r="E458" s="595" t="s">
        <v>4914</v>
      </c>
      <c r="F458" s="593" t="s">
        <v>4137</v>
      </c>
      <c r="G458" s="596" t="s">
        <v>3249</v>
      </c>
      <c r="H458" s="581" t="s">
        <v>1270</v>
      </c>
      <c r="I458" s="597" t="s">
        <v>3434</v>
      </c>
      <c r="J458" s="600">
        <v>0</v>
      </c>
      <c r="K458" s="600">
        <v>1</v>
      </c>
      <c r="L458" s="600">
        <v>0.1</v>
      </c>
      <c r="M458" s="600">
        <v>0.2</v>
      </c>
      <c r="N458" s="600">
        <v>0.4</v>
      </c>
      <c r="O458" s="600">
        <v>0.6</v>
      </c>
      <c r="P458" s="600">
        <v>0.8</v>
      </c>
      <c r="Q458" s="600">
        <v>1</v>
      </c>
      <c r="R458" s="581" t="s">
        <v>4919</v>
      </c>
      <c r="S458" s="593">
        <v>2025</v>
      </c>
      <c r="T458" s="593" t="s">
        <v>4920</v>
      </c>
      <c r="U458" s="593" t="s">
        <v>4720</v>
      </c>
      <c r="V458" s="593" t="s">
        <v>4656</v>
      </c>
      <c r="W458" s="581"/>
      <c r="X458" s="581"/>
      <c r="Y458" s="581"/>
      <c r="Z458" s="581"/>
      <c r="AA458" s="580"/>
      <c r="AG458" s="581"/>
      <c r="AI458" s="583" t="e">
        <v>#N/A</v>
      </c>
      <c r="AJ458" s="583" t="e">
        <v>#N/A</v>
      </c>
      <c r="AK458" s="583" t="e">
        <v>#N/A</v>
      </c>
      <c r="AL458" s="583" t="e">
        <v>#N/A</v>
      </c>
      <c r="AM458" s="583" t="e">
        <v>#N/A</v>
      </c>
      <c r="AN458" s="583" t="e">
        <v>#N/A</v>
      </c>
      <c r="AO458" s="583" t="e">
        <v>#N/A</v>
      </c>
      <c r="AP458" s="582" t="s">
        <v>3438</v>
      </c>
    </row>
    <row r="459" spans="1:42" ht="34.15" customHeight="1">
      <c r="A459" s="592" t="s">
        <v>4127</v>
      </c>
      <c r="B459" s="593" t="s">
        <v>4715</v>
      </c>
      <c r="C459" s="594" t="s">
        <v>4716</v>
      </c>
      <c r="D459" s="593" t="s">
        <v>4128</v>
      </c>
      <c r="E459" s="595" t="s">
        <v>4914</v>
      </c>
      <c r="F459" s="593" t="s">
        <v>4137</v>
      </c>
      <c r="G459" s="596" t="s">
        <v>3249</v>
      </c>
      <c r="H459" s="581" t="s">
        <v>1270</v>
      </c>
      <c r="I459" s="597" t="s">
        <v>3434</v>
      </c>
      <c r="J459" s="600">
        <v>0</v>
      </c>
      <c r="K459" s="600">
        <v>1</v>
      </c>
      <c r="L459" s="600">
        <v>0.1</v>
      </c>
      <c r="M459" s="600">
        <v>0.2</v>
      </c>
      <c r="N459" s="600">
        <v>0.4</v>
      </c>
      <c r="O459" s="600">
        <v>0.6</v>
      </c>
      <c r="P459" s="600">
        <v>0.8</v>
      </c>
      <c r="Q459" s="600">
        <v>1</v>
      </c>
      <c r="R459" s="581" t="s">
        <v>4919</v>
      </c>
      <c r="S459" s="593" t="s">
        <v>3774</v>
      </c>
      <c r="T459" s="593" t="s">
        <v>4921</v>
      </c>
      <c r="U459" s="593" t="s">
        <v>4720</v>
      </c>
      <c r="V459" s="593" t="s">
        <v>4656</v>
      </c>
      <c r="W459" s="581"/>
      <c r="X459" s="581"/>
      <c r="Y459" s="581"/>
      <c r="Z459" s="581"/>
      <c r="AA459" s="580"/>
      <c r="AG459" s="581"/>
      <c r="AH459" s="581" t="s">
        <v>79</v>
      </c>
      <c r="AI459" s="583" t="s">
        <v>80</v>
      </c>
      <c r="AJ459" s="583" t="s">
        <v>1276</v>
      </c>
      <c r="AK459" s="583" t="s">
        <v>1099</v>
      </c>
      <c r="AL459" s="583" t="s">
        <v>1275</v>
      </c>
      <c r="AM459" s="583" t="s">
        <v>1270</v>
      </c>
      <c r="AN459" s="583" t="s">
        <v>1271</v>
      </c>
      <c r="AO459" s="583" t="s">
        <v>41</v>
      </c>
      <c r="AP459" s="583" t="s">
        <v>3442</v>
      </c>
    </row>
    <row r="460" spans="1:42" ht="34.15" customHeight="1">
      <c r="A460" s="592" t="s">
        <v>4127</v>
      </c>
      <c r="B460" s="593" t="s">
        <v>4715</v>
      </c>
      <c r="C460" s="594" t="s">
        <v>4716</v>
      </c>
      <c r="D460" s="593" t="s">
        <v>4128</v>
      </c>
      <c r="E460" s="595" t="s">
        <v>4914</v>
      </c>
      <c r="F460" s="593" t="s">
        <v>4137</v>
      </c>
      <c r="G460" s="596" t="s">
        <v>3249</v>
      </c>
      <c r="H460" s="581" t="s">
        <v>1270</v>
      </c>
      <c r="I460" s="597" t="s">
        <v>3434</v>
      </c>
      <c r="J460" s="600">
        <v>0</v>
      </c>
      <c r="K460" s="600">
        <v>1</v>
      </c>
      <c r="L460" s="600">
        <v>0.1</v>
      </c>
      <c r="M460" s="600">
        <v>0.2</v>
      </c>
      <c r="N460" s="600">
        <v>0.4</v>
      </c>
      <c r="O460" s="600">
        <v>0.6</v>
      </c>
      <c r="P460" s="600">
        <v>0.8</v>
      </c>
      <c r="Q460" s="600">
        <v>1</v>
      </c>
      <c r="R460" s="581" t="s">
        <v>4919</v>
      </c>
      <c r="S460" s="593" t="s">
        <v>3615</v>
      </c>
      <c r="T460" s="593" t="s">
        <v>4922</v>
      </c>
      <c r="U460" s="593" t="s">
        <v>4720</v>
      </c>
      <c r="V460" s="593" t="s">
        <v>4656</v>
      </c>
      <c r="W460" s="581"/>
      <c r="X460" s="581"/>
      <c r="Y460" s="581"/>
      <c r="Z460" s="581"/>
      <c r="AA460" s="580"/>
      <c r="AG460" s="581"/>
      <c r="AI460" s="583" t="e">
        <v>#N/A</v>
      </c>
      <c r="AJ460" s="583" t="e">
        <v>#N/A</v>
      </c>
      <c r="AK460" s="583" t="e">
        <v>#N/A</v>
      </c>
      <c r="AL460" s="583" t="e">
        <v>#N/A</v>
      </c>
      <c r="AM460" s="583" t="e">
        <v>#N/A</v>
      </c>
      <c r="AN460" s="583" t="e">
        <v>#N/A</v>
      </c>
      <c r="AO460" s="583" t="e">
        <v>#N/A</v>
      </c>
      <c r="AP460" s="582" t="s">
        <v>3438</v>
      </c>
    </row>
    <row r="461" spans="1:42" s="633" customFormat="1" ht="64.5" customHeight="1">
      <c r="A461" s="628" t="s">
        <v>4127</v>
      </c>
      <c r="B461" s="629" t="s">
        <v>4715</v>
      </c>
      <c r="C461" s="630" t="s">
        <v>4716</v>
      </c>
      <c r="D461" s="629" t="s">
        <v>4128</v>
      </c>
      <c r="E461" s="631" t="s">
        <v>4914</v>
      </c>
      <c r="F461" s="629" t="s">
        <v>4142</v>
      </c>
      <c r="G461" s="632" t="s">
        <v>3260</v>
      </c>
      <c r="H461" s="633" t="s">
        <v>1270</v>
      </c>
      <c r="I461" s="634" t="s">
        <v>3434</v>
      </c>
      <c r="J461" s="635">
        <v>0</v>
      </c>
      <c r="K461" s="635">
        <v>1</v>
      </c>
      <c r="L461" s="636">
        <v>0.1</v>
      </c>
      <c r="M461" s="636">
        <v>0.2</v>
      </c>
      <c r="N461" s="636">
        <v>0.4</v>
      </c>
      <c r="O461" s="636">
        <v>0.6</v>
      </c>
      <c r="P461" s="636">
        <v>0.8</v>
      </c>
      <c r="Q461" s="636">
        <v>1</v>
      </c>
      <c r="R461" s="633" t="s">
        <v>4923</v>
      </c>
      <c r="S461" s="629">
        <v>2025</v>
      </c>
      <c r="T461" s="629" t="s">
        <v>4924</v>
      </c>
      <c r="U461" s="629" t="s">
        <v>4720</v>
      </c>
      <c r="V461" s="629" t="s">
        <v>4656</v>
      </c>
      <c r="AA461" s="639"/>
      <c r="AI461" s="640" t="e">
        <v>#N/A</v>
      </c>
      <c r="AJ461" s="640" t="e">
        <v>#N/A</v>
      </c>
      <c r="AK461" s="640" t="e">
        <v>#N/A</v>
      </c>
      <c r="AL461" s="640" t="e">
        <v>#N/A</v>
      </c>
      <c r="AM461" s="640" t="e">
        <v>#N/A</v>
      </c>
      <c r="AN461" s="640" t="e">
        <v>#N/A</v>
      </c>
      <c r="AO461" s="640" t="e">
        <v>#N/A</v>
      </c>
      <c r="AP461" s="641" t="s">
        <v>3438</v>
      </c>
    </row>
    <row r="462" spans="1:42" s="633" customFormat="1" ht="34.15" customHeight="1">
      <c r="A462" s="628" t="s">
        <v>4127</v>
      </c>
      <c r="B462" s="629" t="s">
        <v>4715</v>
      </c>
      <c r="C462" s="630" t="s">
        <v>4716</v>
      </c>
      <c r="D462" s="629" t="s">
        <v>4128</v>
      </c>
      <c r="E462" s="631" t="s">
        <v>4914</v>
      </c>
      <c r="F462" s="629" t="s">
        <v>4142</v>
      </c>
      <c r="G462" s="632" t="s">
        <v>3260</v>
      </c>
      <c r="H462" s="633" t="s">
        <v>1270</v>
      </c>
      <c r="I462" s="634" t="s">
        <v>3434</v>
      </c>
      <c r="J462" s="635">
        <v>0</v>
      </c>
      <c r="K462" s="635">
        <v>1</v>
      </c>
      <c r="L462" s="636">
        <v>0.1</v>
      </c>
      <c r="M462" s="636">
        <v>0.2</v>
      </c>
      <c r="N462" s="636">
        <v>0.4</v>
      </c>
      <c r="O462" s="636">
        <v>0.6</v>
      </c>
      <c r="P462" s="636">
        <v>0.8</v>
      </c>
      <c r="Q462" s="636">
        <v>1</v>
      </c>
      <c r="R462" s="633" t="s">
        <v>4923</v>
      </c>
      <c r="S462" s="629" t="s">
        <v>3774</v>
      </c>
      <c r="T462" s="629" t="s">
        <v>4925</v>
      </c>
      <c r="U462" s="629" t="s">
        <v>4720</v>
      </c>
      <c r="V462" s="629" t="s">
        <v>4656</v>
      </c>
      <c r="AA462" s="639"/>
      <c r="AH462" s="633" t="s">
        <v>76</v>
      </c>
      <c r="AI462" s="640" t="s">
        <v>77</v>
      </c>
      <c r="AJ462" s="640" t="s">
        <v>525</v>
      </c>
      <c r="AK462" s="640" t="s">
        <v>1266</v>
      </c>
      <c r="AL462" s="640" t="s">
        <v>1265</v>
      </c>
      <c r="AM462" s="640" t="s">
        <v>1270</v>
      </c>
      <c r="AN462" s="640" t="s">
        <v>1271</v>
      </c>
      <c r="AO462" s="640" t="s">
        <v>41</v>
      </c>
      <c r="AP462" s="640" t="s">
        <v>3442</v>
      </c>
    </row>
    <row r="463" spans="1:42" s="633" customFormat="1" ht="34.15" customHeight="1">
      <c r="A463" s="628" t="s">
        <v>4127</v>
      </c>
      <c r="B463" s="629" t="s">
        <v>4715</v>
      </c>
      <c r="C463" s="630" t="s">
        <v>4716</v>
      </c>
      <c r="D463" s="629" t="s">
        <v>4128</v>
      </c>
      <c r="E463" s="631" t="s">
        <v>4914</v>
      </c>
      <c r="F463" s="629" t="s">
        <v>4142</v>
      </c>
      <c r="G463" s="632" t="s">
        <v>3260</v>
      </c>
      <c r="H463" s="633" t="s">
        <v>1270</v>
      </c>
      <c r="I463" s="634" t="s">
        <v>3434</v>
      </c>
      <c r="J463" s="635">
        <v>0</v>
      </c>
      <c r="K463" s="635">
        <v>1</v>
      </c>
      <c r="L463" s="636">
        <v>0.1</v>
      </c>
      <c r="M463" s="636">
        <v>0.2</v>
      </c>
      <c r="N463" s="636">
        <v>0.4</v>
      </c>
      <c r="O463" s="636">
        <v>0.6</v>
      </c>
      <c r="P463" s="636">
        <v>0.8</v>
      </c>
      <c r="Q463" s="636">
        <v>1</v>
      </c>
      <c r="R463" s="633" t="s">
        <v>4923</v>
      </c>
      <c r="S463" s="629" t="s">
        <v>3615</v>
      </c>
      <c r="T463" s="629" t="s">
        <v>4926</v>
      </c>
      <c r="U463" s="629" t="s">
        <v>4720</v>
      </c>
      <c r="V463" s="629" t="s">
        <v>4656</v>
      </c>
      <c r="AA463" s="639"/>
      <c r="AI463" s="640" t="e">
        <v>#N/A</v>
      </c>
      <c r="AJ463" s="640" t="e">
        <v>#N/A</v>
      </c>
      <c r="AK463" s="640" t="e">
        <v>#N/A</v>
      </c>
      <c r="AL463" s="640" t="e">
        <v>#N/A</v>
      </c>
      <c r="AM463" s="640" t="e">
        <v>#N/A</v>
      </c>
      <c r="AN463" s="640" t="e">
        <v>#N/A</v>
      </c>
      <c r="AO463" s="640" t="e">
        <v>#N/A</v>
      </c>
      <c r="AP463" s="641" t="s">
        <v>3438</v>
      </c>
    </row>
    <row r="464" spans="1:42" ht="63" customHeight="1">
      <c r="A464" s="592" t="s">
        <v>4127</v>
      </c>
      <c r="B464" s="593" t="s">
        <v>4715</v>
      </c>
      <c r="C464" s="594" t="s">
        <v>4716</v>
      </c>
      <c r="D464" s="593" t="s">
        <v>4128</v>
      </c>
      <c r="E464" s="595" t="s">
        <v>4914</v>
      </c>
      <c r="F464" s="593" t="s">
        <v>4148</v>
      </c>
      <c r="G464" s="596" t="s">
        <v>4927</v>
      </c>
      <c r="H464" s="581" t="s">
        <v>1270</v>
      </c>
      <c r="I464" s="597" t="s">
        <v>3582</v>
      </c>
      <c r="J464" s="600">
        <v>0</v>
      </c>
      <c r="K464" s="600">
        <v>1</v>
      </c>
      <c r="L464" s="601">
        <v>0.1</v>
      </c>
      <c r="M464" s="601">
        <v>0.2</v>
      </c>
      <c r="N464" s="601">
        <v>0.4</v>
      </c>
      <c r="O464" s="601">
        <v>0.6</v>
      </c>
      <c r="P464" s="601">
        <v>0.8</v>
      </c>
      <c r="Q464" s="601">
        <v>1</v>
      </c>
      <c r="R464" s="581" t="s">
        <v>4928</v>
      </c>
      <c r="S464" s="593">
        <v>2025</v>
      </c>
      <c r="T464" s="593" t="s">
        <v>4929</v>
      </c>
      <c r="U464" s="593" t="s">
        <v>4720</v>
      </c>
      <c r="V464" s="593" t="s">
        <v>4656</v>
      </c>
      <c r="W464" s="581"/>
      <c r="X464" s="581"/>
      <c r="Y464" s="581" t="s">
        <v>4930</v>
      </c>
      <c r="Z464" s="581"/>
      <c r="AA464" s="580"/>
      <c r="AG464" s="581"/>
      <c r="AI464" s="583" t="e">
        <v>#N/A</v>
      </c>
      <c r="AJ464" s="583" t="e">
        <v>#N/A</v>
      </c>
      <c r="AK464" s="583" t="e">
        <v>#N/A</v>
      </c>
      <c r="AL464" s="583" t="e">
        <v>#N/A</v>
      </c>
      <c r="AM464" s="583" t="e">
        <v>#N/A</v>
      </c>
      <c r="AN464" s="583" t="e">
        <v>#N/A</v>
      </c>
      <c r="AO464" s="583" t="e">
        <v>#N/A</v>
      </c>
      <c r="AP464" s="582" t="s">
        <v>3438</v>
      </c>
    </row>
    <row r="465" spans="1:42" ht="34.15" customHeight="1">
      <c r="A465" s="592" t="s">
        <v>4127</v>
      </c>
      <c r="B465" s="593" t="s">
        <v>4715</v>
      </c>
      <c r="C465" s="594" t="s">
        <v>4716</v>
      </c>
      <c r="D465" s="593" t="s">
        <v>4128</v>
      </c>
      <c r="E465" s="595" t="s">
        <v>4914</v>
      </c>
      <c r="F465" s="593" t="s">
        <v>4148</v>
      </c>
      <c r="G465" s="596" t="s">
        <v>4927</v>
      </c>
      <c r="H465" s="581" t="s">
        <v>1270</v>
      </c>
      <c r="I465" s="597" t="s">
        <v>3434</v>
      </c>
      <c r="J465" s="600">
        <v>0</v>
      </c>
      <c r="K465" s="600">
        <v>1</v>
      </c>
      <c r="L465" s="601">
        <v>0.1</v>
      </c>
      <c r="M465" s="601">
        <v>0.2</v>
      </c>
      <c r="N465" s="601">
        <v>0.4</v>
      </c>
      <c r="O465" s="601">
        <v>0.6</v>
      </c>
      <c r="P465" s="601">
        <v>0.8</v>
      </c>
      <c r="Q465" s="601">
        <v>1</v>
      </c>
      <c r="R465" s="581" t="s">
        <v>4928</v>
      </c>
      <c r="S465" s="593" t="s">
        <v>4152</v>
      </c>
      <c r="T465" s="593" t="s">
        <v>4931</v>
      </c>
      <c r="U465" s="593" t="s">
        <v>4720</v>
      </c>
      <c r="V465" s="593" t="s">
        <v>4656</v>
      </c>
      <c r="W465" s="581"/>
      <c r="X465" s="581"/>
      <c r="Y465" s="581"/>
      <c r="Z465" s="581"/>
      <c r="AA465" s="580"/>
      <c r="AG465" s="581"/>
      <c r="AI465" s="583" t="e">
        <v>#N/A</v>
      </c>
      <c r="AJ465" s="583" t="e">
        <v>#N/A</v>
      </c>
      <c r="AK465" s="583" t="e">
        <v>#N/A</v>
      </c>
      <c r="AL465" s="583" t="e">
        <v>#N/A</v>
      </c>
      <c r="AM465" s="583" t="e">
        <v>#N/A</v>
      </c>
      <c r="AN465" s="583" t="e">
        <v>#N/A</v>
      </c>
      <c r="AO465" s="583" t="e">
        <v>#N/A</v>
      </c>
      <c r="AP465" s="581" t="s">
        <v>3885</v>
      </c>
    </row>
    <row r="466" spans="1:42" ht="34.15" customHeight="1">
      <c r="A466" s="592" t="s">
        <v>4127</v>
      </c>
      <c r="B466" s="593" t="s">
        <v>4715</v>
      </c>
      <c r="C466" s="594" t="s">
        <v>4716</v>
      </c>
      <c r="D466" s="593" t="s">
        <v>4128</v>
      </c>
      <c r="E466" s="595" t="s">
        <v>4914</v>
      </c>
      <c r="F466" s="593" t="s">
        <v>4148</v>
      </c>
      <c r="G466" s="596" t="s">
        <v>4927</v>
      </c>
      <c r="H466" s="581" t="s">
        <v>1270</v>
      </c>
      <c r="I466" s="597" t="s">
        <v>3434</v>
      </c>
      <c r="J466" s="600">
        <v>0</v>
      </c>
      <c r="K466" s="600">
        <v>1</v>
      </c>
      <c r="L466" s="601">
        <v>0.1</v>
      </c>
      <c r="M466" s="601">
        <v>0.2</v>
      </c>
      <c r="N466" s="601">
        <v>0.4</v>
      </c>
      <c r="O466" s="601">
        <v>0.6</v>
      </c>
      <c r="P466" s="601">
        <v>0.8</v>
      </c>
      <c r="Q466" s="601">
        <v>1</v>
      </c>
      <c r="R466" s="581" t="s">
        <v>4928</v>
      </c>
      <c r="S466" s="593" t="s">
        <v>4154</v>
      </c>
      <c r="T466" s="593" t="s">
        <v>4932</v>
      </c>
      <c r="U466" s="593" t="s">
        <v>4720</v>
      </c>
      <c r="V466" s="593" t="s">
        <v>4656</v>
      </c>
      <c r="W466" s="581"/>
      <c r="X466" s="581"/>
      <c r="Y466" s="581"/>
      <c r="Z466" s="581"/>
      <c r="AA466" s="580"/>
      <c r="AG466" s="581"/>
      <c r="AI466" s="583" t="e">
        <v>#N/A</v>
      </c>
      <c r="AJ466" s="583" t="e">
        <v>#N/A</v>
      </c>
      <c r="AK466" s="583" t="e">
        <v>#N/A</v>
      </c>
      <c r="AL466" s="583" t="e">
        <v>#N/A</v>
      </c>
      <c r="AM466" s="583" t="e">
        <v>#N/A</v>
      </c>
      <c r="AN466" s="583" t="e">
        <v>#N/A</v>
      </c>
      <c r="AO466" s="583" t="e">
        <v>#N/A</v>
      </c>
      <c r="AP466" s="582" t="s">
        <v>3438</v>
      </c>
    </row>
    <row r="467" spans="1:42" ht="34.15" customHeight="1">
      <c r="A467" s="592" t="s">
        <v>4127</v>
      </c>
      <c r="B467" s="593" t="s">
        <v>4715</v>
      </c>
      <c r="C467" s="594" t="s">
        <v>4716</v>
      </c>
      <c r="D467" s="593" t="s">
        <v>4128</v>
      </c>
      <c r="E467" s="595" t="s">
        <v>4914</v>
      </c>
      <c r="F467" s="593" t="s">
        <v>4148</v>
      </c>
      <c r="G467" s="596" t="s">
        <v>4927</v>
      </c>
      <c r="H467" s="581" t="s">
        <v>1270</v>
      </c>
      <c r="I467" s="597" t="s">
        <v>3434</v>
      </c>
      <c r="J467" s="600">
        <v>0</v>
      </c>
      <c r="K467" s="600">
        <v>1</v>
      </c>
      <c r="L467" s="601">
        <v>0.1</v>
      </c>
      <c r="M467" s="601">
        <v>0.2</v>
      </c>
      <c r="N467" s="601">
        <v>0.4</v>
      </c>
      <c r="O467" s="601">
        <v>0.6</v>
      </c>
      <c r="P467" s="601">
        <v>0.8</v>
      </c>
      <c r="Q467" s="601">
        <v>1</v>
      </c>
      <c r="R467" s="581" t="s">
        <v>4928</v>
      </c>
      <c r="S467" s="593">
        <v>2030</v>
      </c>
      <c r="T467" s="593" t="s">
        <v>4933</v>
      </c>
      <c r="U467" s="593" t="s">
        <v>4720</v>
      </c>
      <c r="V467" s="593" t="s">
        <v>4656</v>
      </c>
      <c r="W467" s="581"/>
      <c r="X467" s="581"/>
      <c r="Y467" s="581"/>
      <c r="Z467" s="581"/>
      <c r="AA467" s="580"/>
      <c r="AG467" s="581"/>
      <c r="AI467" s="583" t="e">
        <v>#N/A</v>
      </c>
      <c r="AJ467" s="583" t="e">
        <v>#N/A</v>
      </c>
      <c r="AK467" s="583" t="e">
        <v>#N/A</v>
      </c>
      <c r="AL467" s="583" t="e">
        <v>#N/A</v>
      </c>
      <c r="AM467" s="583" t="e">
        <v>#N/A</v>
      </c>
      <c r="AN467" s="583" t="e">
        <v>#N/A</v>
      </c>
      <c r="AO467" s="583" t="e">
        <v>#N/A</v>
      </c>
      <c r="AP467" s="582" t="s">
        <v>3438</v>
      </c>
    </row>
    <row r="468" spans="1:42" s="633" customFormat="1" ht="72.95" customHeight="1">
      <c r="A468" s="628" t="s">
        <v>4127</v>
      </c>
      <c r="B468" s="629" t="s">
        <v>4715</v>
      </c>
      <c r="C468" s="630" t="s">
        <v>4716</v>
      </c>
      <c r="D468" s="629" t="s">
        <v>4128</v>
      </c>
      <c r="E468" s="631" t="s">
        <v>4914</v>
      </c>
      <c r="F468" s="629" t="s">
        <v>4156</v>
      </c>
      <c r="G468" s="632" t="s">
        <v>3365</v>
      </c>
      <c r="H468" s="633" t="s">
        <v>1270</v>
      </c>
      <c r="I468" s="634" t="s">
        <v>3434</v>
      </c>
      <c r="J468" s="633">
        <v>0</v>
      </c>
      <c r="K468" s="633">
        <v>10</v>
      </c>
      <c r="L468" s="633">
        <v>0</v>
      </c>
      <c r="M468" s="633">
        <v>2</v>
      </c>
      <c r="N468" s="633">
        <v>4</v>
      </c>
      <c r="O468" s="633">
        <v>6</v>
      </c>
      <c r="P468" s="633">
        <v>8</v>
      </c>
      <c r="Q468" s="633">
        <v>10</v>
      </c>
      <c r="R468" s="633" t="s">
        <v>4934</v>
      </c>
      <c r="S468" s="629" t="s">
        <v>3435</v>
      </c>
      <c r="T468" s="629" t="s">
        <v>4935</v>
      </c>
      <c r="U468" s="629" t="s">
        <v>4720</v>
      </c>
      <c r="V468" s="629" t="s">
        <v>4656</v>
      </c>
      <c r="AA468" s="639"/>
      <c r="AI468" s="640" t="e">
        <v>#N/A</v>
      </c>
      <c r="AJ468" s="640" t="e">
        <v>#N/A</v>
      </c>
      <c r="AK468" s="640" t="e">
        <v>#N/A</v>
      </c>
      <c r="AL468" s="640" t="e">
        <v>#N/A</v>
      </c>
      <c r="AM468" s="640" t="e">
        <v>#N/A</v>
      </c>
      <c r="AN468" s="640" t="e">
        <v>#N/A</v>
      </c>
      <c r="AO468" s="640" t="e">
        <v>#N/A</v>
      </c>
      <c r="AP468" s="633" t="s">
        <v>3885</v>
      </c>
    </row>
    <row r="469" spans="1:42" s="633" customFormat="1" ht="34.15" customHeight="1">
      <c r="A469" s="628" t="s">
        <v>4127</v>
      </c>
      <c r="B469" s="629" t="s">
        <v>4715</v>
      </c>
      <c r="C469" s="630" t="s">
        <v>4716</v>
      </c>
      <c r="D469" s="629" t="s">
        <v>4128</v>
      </c>
      <c r="E469" s="631" t="s">
        <v>4914</v>
      </c>
      <c r="F469" s="629" t="s">
        <v>4156</v>
      </c>
      <c r="G469" s="632" t="s">
        <v>3365</v>
      </c>
      <c r="H469" s="633" t="s">
        <v>1270</v>
      </c>
      <c r="I469" s="634" t="s">
        <v>3434</v>
      </c>
      <c r="J469" s="633">
        <v>0</v>
      </c>
      <c r="K469" s="633">
        <v>10</v>
      </c>
      <c r="L469" s="633">
        <v>0</v>
      </c>
      <c r="M469" s="633">
        <v>2</v>
      </c>
      <c r="N469" s="633">
        <v>4</v>
      </c>
      <c r="O469" s="633">
        <v>6</v>
      </c>
      <c r="P469" s="633">
        <v>8</v>
      </c>
      <c r="Q469" s="633">
        <v>10</v>
      </c>
      <c r="R469" s="633" t="s">
        <v>4934</v>
      </c>
      <c r="S469" s="629" t="s">
        <v>3435</v>
      </c>
      <c r="T469" s="629" t="s">
        <v>4936</v>
      </c>
      <c r="U469" s="629" t="s">
        <v>4720</v>
      </c>
      <c r="V469" s="629" t="s">
        <v>4656</v>
      </c>
      <c r="AA469" s="639"/>
      <c r="AI469" s="640" t="e">
        <v>#N/A</v>
      </c>
      <c r="AJ469" s="640" t="e">
        <v>#N/A</v>
      </c>
      <c r="AK469" s="640" t="e">
        <v>#N/A</v>
      </c>
      <c r="AL469" s="640" t="e">
        <v>#N/A</v>
      </c>
      <c r="AM469" s="640" t="e">
        <v>#N/A</v>
      </c>
      <c r="AN469" s="640" t="e">
        <v>#N/A</v>
      </c>
      <c r="AO469" s="640" t="e">
        <v>#N/A</v>
      </c>
      <c r="AP469" s="641" t="s">
        <v>3438</v>
      </c>
    </row>
    <row r="470" spans="1:42" s="633" customFormat="1" ht="34.15" customHeight="1">
      <c r="A470" s="628" t="s">
        <v>4127</v>
      </c>
      <c r="B470" s="629" t="s">
        <v>4715</v>
      </c>
      <c r="C470" s="630" t="s">
        <v>4716</v>
      </c>
      <c r="D470" s="629" t="s">
        <v>4128</v>
      </c>
      <c r="E470" s="631" t="s">
        <v>4914</v>
      </c>
      <c r="F470" s="629" t="s">
        <v>4156</v>
      </c>
      <c r="G470" s="632" t="s">
        <v>3365</v>
      </c>
      <c r="H470" s="633" t="s">
        <v>1270</v>
      </c>
      <c r="I470" s="634" t="s">
        <v>3434</v>
      </c>
      <c r="J470" s="633">
        <v>0</v>
      </c>
      <c r="K470" s="633">
        <v>10</v>
      </c>
      <c r="L470" s="633">
        <v>0</v>
      </c>
      <c r="M470" s="633">
        <v>2</v>
      </c>
      <c r="N470" s="633">
        <v>4</v>
      </c>
      <c r="O470" s="633">
        <v>6</v>
      </c>
      <c r="P470" s="633">
        <v>8</v>
      </c>
      <c r="Q470" s="633">
        <v>10</v>
      </c>
      <c r="R470" s="633" t="s">
        <v>4934</v>
      </c>
      <c r="S470" s="629" t="s">
        <v>3435</v>
      </c>
      <c r="T470" s="629" t="s">
        <v>4937</v>
      </c>
      <c r="U470" s="629" t="s">
        <v>4720</v>
      </c>
      <c r="V470" s="629" t="s">
        <v>4656</v>
      </c>
      <c r="AA470" s="639"/>
      <c r="AI470" s="640" t="e">
        <v>#N/A</v>
      </c>
      <c r="AJ470" s="640" t="e">
        <v>#N/A</v>
      </c>
      <c r="AK470" s="640" t="e">
        <v>#N/A</v>
      </c>
      <c r="AL470" s="640" t="e">
        <v>#N/A</v>
      </c>
      <c r="AM470" s="640" t="e">
        <v>#N/A</v>
      </c>
      <c r="AN470" s="640" t="e">
        <v>#N/A</v>
      </c>
      <c r="AO470" s="640" t="e">
        <v>#N/A</v>
      </c>
      <c r="AP470" s="641" t="s">
        <v>3438</v>
      </c>
    </row>
    <row r="471" spans="1:42" ht="78.599999999999994" customHeight="1">
      <c r="A471" s="592" t="s">
        <v>4127</v>
      </c>
      <c r="B471" s="593" t="s">
        <v>4715</v>
      </c>
      <c r="C471" s="594" t="s">
        <v>4716</v>
      </c>
      <c r="D471" s="593" t="s">
        <v>4128</v>
      </c>
      <c r="E471" s="595" t="s">
        <v>4914</v>
      </c>
      <c r="F471" s="593" t="s">
        <v>4167</v>
      </c>
      <c r="G471" s="596" t="s">
        <v>4942</v>
      </c>
      <c r="H471" s="581" t="s">
        <v>1270</v>
      </c>
      <c r="I471" s="597" t="s">
        <v>3434</v>
      </c>
      <c r="J471" s="600">
        <v>0</v>
      </c>
      <c r="K471" s="600">
        <v>1</v>
      </c>
      <c r="L471" s="601">
        <v>0.1</v>
      </c>
      <c r="M471" s="601">
        <v>0.2</v>
      </c>
      <c r="N471" s="601">
        <v>0.4</v>
      </c>
      <c r="O471" s="601">
        <v>0.6</v>
      </c>
      <c r="P471" s="601">
        <v>0.8</v>
      </c>
      <c r="Q471" s="601">
        <v>1</v>
      </c>
      <c r="R471" s="620" t="s">
        <v>4943</v>
      </c>
      <c r="S471" s="593">
        <v>2025</v>
      </c>
      <c r="T471" s="593" t="s">
        <v>4944</v>
      </c>
      <c r="U471" s="593" t="s">
        <v>4720</v>
      </c>
      <c r="V471" s="593" t="s">
        <v>4656</v>
      </c>
      <c r="W471" s="581"/>
      <c r="X471" s="581"/>
      <c r="Y471" s="581"/>
      <c r="Z471" s="581"/>
      <c r="AA471" s="580"/>
      <c r="AG471" s="581"/>
      <c r="AI471" s="583" t="e">
        <v>#N/A</v>
      </c>
      <c r="AJ471" s="583" t="e">
        <v>#N/A</v>
      </c>
      <c r="AK471" s="583" t="e">
        <v>#N/A</v>
      </c>
      <c r="AL471" s="583" t="e">
        <v>#N/A</v>
      </c>
      <c r="AM471" s="583" t="e">
        <v>#N/A</v>
      </c>
      <c r="AN471" s="583" t="e">
        <v>#N/A</v>
      </c>
      <c r="AO471" s="583" t="e">
        <v>#N/A</v>
      </c>
      <c r="AP471" s="582" t="s">
        <v>3438</v>
      </c>
    </row>
    <row r="472" spans="1:42" ht="34.15" customHeight="1">
      <c r="A472" s="592" t="s">
        <v>4127</v>
      </c>
      <c r="B472" s="593" t="s">
        <v>4715</v>
      </c>
      <c r="C472" s="594" t="s">
        <v>4716</v>
      </c>
      <c r="D472" s="593" t="s">
        <v>4128</v>
      </c>
      <c r="E472" s="595" t="s">
        <v>4914</v>
      </c>
      <c r="F472" s="593" t="s">
        <v>4167</v>
      </c>
      <c r="G472" s="596" t="s">
        <v>4942</v>
      </c>
      <c r="H472" s="581" t="s">
        <v>1270</v>
      </c>
      <c r="I472" s="597" t="s">
        <v>3434</v>
      </c>
      <c r="J472" s="600">
        <v>0</v>
      </c>
      <c r="K472" s="600">
        <v>1</v>
      </c>
      <c r="L472" s="601">
        <v>0.1</v>
      </c>
      <c r="M472" s="601">
        <v>0.2</v>
      </c>
      <c r="N472" s="601">
        <v>0.4</v>
      </c>
      <c r="O472" s="601">
        <v>0.6</v>
      </c>
      <c r="P472" s="601">
        <v>0.8</v>
      </c>
      <c r="Q472" s="601">
        <v>1</v>
      </c>
      <c r="R472" s="593" t="s">
        <v>4943</v>
      </c>
      <c r="S472" s="593">
        <v>2026</v>
      </c>
      <c r="T472" s="593" t="s">
        <v>4945</v>
      </c>
      <c r="U472" s="593" t="s">
        <v>4720</v>
      </c>
      <c r="V472" s="593" t="s">
        <v>4656</v>
      </c>
      <c r="W472" s="581"/>
      <c r="X472" s="581"/>
      <c r="Y472" s="581"/>
      <c r="Z472" s="581"/>
      <c r="AA472" s="580"/>
      <c r="AG472" s="581"/>
      <c r="AI472" s="583" t="e">
        <v>#N/A</v>
      </c>
      <c r="AJ472" s="583" t="e">
        <v>#N/A</v>
      </c>
      <c r="AK472" s="583" t="e">
        <v>#N/A</v>
      </c>
      <c r="AL472" s="583" t="e">
        <v>#N/A</v>
      </c>
      <c r="AM472" s="583" t="e">
        <v>#N/A</v>
      </c>
      <c r="AN472" s="583" t="e">
        <v>#N/A</v>
      </c>
      <c r="AO472" s="583" t="e">
        <v>#N/A</v>
      </c>
      <c r="AP472" s="582" t="s">
        <v>3438</v>
      </c>
    </row>
    <row r="473" spans="1:42" ht="34.15" customHeight="1">
      <c r="A473" s="592" t="s">
        <v>4127</v>
      </c>
      <c r="B473" s="593" t="s">
        <v>4715</v>
      </c>
      <c r="C473" s="594" t="s">
        <v>4716</v>
      </c>
      <c r="D473" s="593" t="s">
        <v>4128</v>
      </c>
      <c r="E473" s="595" t="s">
        <v>4914</v>
      </c>
      <c r="F473" s="593" t="s">
        <v>4167</v>
      </c>
      <c r="G473" s="596" t="s">
        <v>4942</v>
      </c>
      <c r="H473" s="581" t="s">
        <v>1270</v>
      </c>
      <c r="I473" s="597" t="s">
        <v>3434</v>
      </c>
      <c r="J473" s="600">
        <v>0</v>
      </c>
      <c r="K473" s="600">
        <v>1</v>
      </c>
      <c r="L473" s="601">
        <v>0.1</v>
      </c>
      <c r="M473" s="601">
        <v>0.2</v>
      </c>
      <c r="N473" s="601">
        <v>0.4</v>
      </c>
      <c r="O473" s="601">
        <v>0.6</v>
      </c>
      <c r="P473" s="601">
        <v>0.8</v>
      </c>
      <c r="Q473" s="601">
        <v>1</v>
      </c>
      <c r="R473" s="593" t="s">
        <v>4943</v>
      </c>
      <c r="S473" s="593" t="s">
        <v>3615</v>
      </c>
      <c r="T473" s="593" t="s">
        <v>4946</v>
      </c>
      <c r="U473" s="593" t="s">
        <v>4720</v>
      </c>
      <c r="V473" s="593" t="s">
        <v>4656</v>
      </c>
      <c r="W473" s="581"/>
      <c r="X473" s="581"/>
      <c r="Y473" s="581"/>
      <c r="Z473" s="581"/>
      <c r="AA473" s="580"/>
      <c r="AG473" s="581"/>
      <c r="AI473" s="583" t="e">
        <v>#N/A</v>
      </c>
      <c r="AJ473" s="583" t="e">
        <v>#N/A</v>
      </c>
      <c r="AK473" s="583" t="e">
        <v>#N/A</v>
      </c>
      <c r="AL473" s="583" t="e">
        <v>#N/A</v>
      </c>
      <c r="AM473" s="583" t="e">
        <v>#N/A</v>
      </c>
      <c r="AN473" s="583" t="e">
        <v>#N/A</v>
      </c>
      <c r="AO473" s="583" t="e">
        <v>#N/A</v>
      </c>
      <c r="AP473" s="582" t="s">
        <v>3438</v>
      </c>
    </row>
    <row r="474" spans="1:42" ht="62.45" customHeight="1">
      <c r="A474" s="628" t="s">
        <v>4172</v>
      </c>
      <c r="B474" s="629" t="s">
        <v>4715</v>
      </c>
      <c r="C474" s="630" t="s">
        <v>4716</v>
      </c>
      <c r="D474" s="629" t="s">
        <v>4128</v>
      </c>
      <c r="E474" s="631" t="s">
        <v>4914</v>
      </c>
      <c r="F474" s="629" t="s">
        <v>4173</v>
      </c>
      <c r="G474" s="632" t="s">
        <v>4947</v>
      </c>
      <c r="H474" s="633" t="s">
        <v>2145</v>
      </c>
      <c r="I474" s="634" t="s">
        <v>3434</v>
      </c>
      <c r="J474" s="635">
        <v>0</v>
      </c>
      <c r="K474" s="635">
        <v>1</v>
      </c>
      <c r="L474" s="636">
        <v>0.1</v>
      </c>
      <c r="M474" s="636">
        <v>0.2</v>
      </c>
      <c r="N474" s="636">
        <v>0.4</v>
      </c>
      <c r="O474" s="636">
        <v>0.6</v>
      </c>
      <c r="P474" s="636">
        <v>0.8</v>
      </c>
      <c r="Q474" s="636">
        <v>1</v>
      </c>
      <c r="R474" s="633" t="s">
        <v>4948</v>
      </c>
      <c r="S474" s="629">
        <v>2025</v>
      </c>
      <c r="T474" s="629" t="s">
        <v>4174</v>
      </c>
      <c r="U474" s="629" t="s">
        <v>4720</v>
      </c>
      <c r="V474" s="629" t="s">
        <v>4656</v>
      </c>
      <c r="W474" s="633"/>
      <c r="X474" s="633"/>
      <c r="Y474" s="633"/>
      <c r="Z474" s="633"/>
      <c r="AA474" s="580"/>
      <c r="AG474" s="581"/>
      <c r="AI474" s="583" t="e">
        <v>#N/A</v>
      </c>
      <c r="AJ474" s="583" t="e">
        <v>#N/A</v>
      </c>
      <c r="AK474" s="583" t="e">
        <v>#N/A</v>
      </c>
      <c r="AL474" s="583" t="e">
        <v>#N/A</v>
      </c>
      <c r="AM474" s="583" t="e">
        <v>#N/A</v>
      </c>
      <c r="AN474" s="583" t="e">
        <v>#N/A</v>
      </c>
      <c r="AO474" s="583" t="e">
        <v>#N/A</v>
      </c>
      <c r="AP474" s="582" t="s">
        <v>3438</v>
      </c>
    </row>
    <row r="475" spans="1:42" ht="34.15" customHeight="1">
      <c r="A475" s="628" t="s">
        <v>4172</v>
      </c>
      <c r="B475" s="629" t="s">
        <v>4715</v>
      </c>
      <c r="C475" s="630" t="s">
        <v>4716</v>
      </c>
      <c r="D475" s="629" t="s">
        <v>4128</v>
      </c>
      <c r="E475" s="631" t="s">
        <v>4914</v>
      </c>
      <c r="F475" s="629" t="s">
        <v>4173</v>
      </c>
      <c r="G475" s="632" t="s">
        <v>4947</v>
      </c>
      <c r="H475" s="633" t="s">
        <v>2145</v>
      </c>
      <c r="I475" s="634" t="s">
        <v>3434</v>
      </c>
      <c r="J475" s="635">
        <v>0</v>
      </c>
      <c r="K475" s="635">
        <v>1</v>
      </c>
      <c r="L475" s="636">
        <v>0.1</v>
      </c>
      <c r="M475" s="636">
        <v>0.2</v>
      </c>
      <c r="N475" s="636">
        <v>0.4</v>
      </c>
      <c r="O475" s="636">
        <v>0.6</v>
      </c>
      <c r="P475" s="636">
        <v>0.8</v>
      </c>
      <c r="Q475" s="636">
        <v>1</v>
      </c>
      <c r="R475" s="633" t="s">
        <v>4948</v>
      </c>
      <c r="S475" s="629">
        <v>2026</v>
      </c>
      <c r="T475" s="629" t="s">
        <v>4175</v>
      </c>
      <c r="U475" s="629" t="s">
        <v>4720</v>
      </c>
      <c r="V475" s="629" t="s">
        <v>4656</v>
      </c>
      <c r="W475" s="633"/>
      <c r="X475" s="633"/>
      <c r="Y475" s="633"/>
      <c r="Z475" s="633"/>
      <c r="AA475" s="580"/>
      <c r="AG475" s="581"/>
      <c r="AI475" s="583"/>
      <c r="AJ475" s="583"/>
      <c r="AK475" s="583"/>
      <c r="AL475" s="583"/>
      <c r="AM475" s="583"/>
      <c r="AN475" s="583"/>
      <c r="AO475" s="583"/>
      <c r="AP475" s="582"/>
    </row>
    <row r="476" spans="1:42" ht="34.15" customHeight="1">
      <c r="A476" s="628" t="s">
        <v>4172</v>
      </c>
      <c r="B476" s="629" t="s">
        <v>4715</v>
      </c>
      <c r="C476" s="630" t="s">
        <v>4716</v>
      </c>
      <c r="D476" s="629" t="s">
        <v>4128</v>
      </c>
      <c r="E476" s="631" t="s">
        <v>4914</v>
      </c>
      <c r="F476" s="629" t="s">
        <v>4173</v>
      </c>
      <c r="G476" s="632" t="s">
        <v>4947</v>
      </c>
      <c r="H476" s="633" t="s">
        <v>2145</v>
      </c>
      <c r="I476" s="634" t="s">
        <v>3434</v>
      </c>
      <c r="J476" s="635">
        <v>0</v>
      </c>
      <c r="K476" s="635">
        <v>1</v>
      </c>
      <c r="L476" s="636">
        <v>0.1</v>
      </c>
      <c r="M476" s="636">
        <v>0.2</v>
      </c>
      <c r="N476" s="636">
        <v>0.4</v>
      </c>
      <c r="O476" s="636">
        <v>0.6</v>
      </c>
      <c r="P476" s="636">
        <v>0.8</v>
      </c>
      <c r="Q476" s="636">
        <v>1</v>
      </c>
      <c r="R476" s="633" t="s">
        <v>4948</v>
      </c>
      <c r="S476" s="629">
        <v>2027</v>
      </c>
      <c r="T476" s="629" t="s">
        <v>4949</v>
      </c>
      <c r="U476" s="629" t="s">
        <v>4720</v>
      </c>
      <c r="V476" s="629" t="s">
        <v>4656</v>
      </c>
      <c r="W476" s="633"/>
      <c r="X476" s="633"/>
      <c r="Y476" s="633"/>
      <c r="Z476" s="633"/>
      <c r="AA476" s="580"/>
      <c r="AG476" s="581"/>
      <c r="AI476" s="583" t="e">
        <v>#N/A</v>
      </c>
      <c r="AJ476" s="583" t="e">
        <v>#N/A</v>
      </c>
      <c r="AK476" s="583" t="e">
        <v>#N/A</v>
      </c>
      <c r="AL476" s="583" t="e">
        <v>#N/A</v>
      </c>
      <c r="AM476" s="583" t="e">
        <v>#N/A</v>
      </c>
      <c r="AN476" s="583" t="e">
        <v>#N/A</v>
      </c>
      <c r="AO476" s="583" t="e">
        <v>#N/A</v>
      </c>
      <c r="AP476" s="581" t="s">
        <v>3885</v>
      </c>
    </row>
    <row r="477" spans="1:42" ht="34.15" customHeight="1">
      <c r="A477" s="628" t="s">
        <v>4172</v>
      </c>
      <c r="B477" s="629" t="s">
        <v>4715</v>
      </c>
      <c r="C477" s="630" t="s">
        <v>4716</v>
      </c>
      <c r="D477" s="629" t="s">
        <v>4128</v>
      </c>
      <c r="E477" s="631" t="s">
        <v>4914</v>
      </c>
      <c r="F477" s="629" t="s">
        <v>4173</v>
      </c>
      <c r="G477" s="632" t="s">
        <v>4947</v>
      </c>
      <c r="H477" s="633" t="s">
        <v>2145</v>
      </c>
      <c r="I477" s="634" t="s">
        <v>3434</v>
      </c>
      <c r="J477" s="635">
        <v>0</v>
      </c>
      <c r="K477" s="635">
        <v>1</v>
      </c>
      <c r="L477" s="636">
        <v>0.1</v>
      </c>
      <c r="M477" s="636">
        <v>0.2</v>
      </c>
      <c r="N477" s="636">
        <v>0.4</v>
      </c>
      <c r="O477" s="636">
        <v>0.6</v>
      </c>
      <c r="P477" s="636">
        <v>0.8</v>
      </c>
      <c r="Q477" s="636">
        <v>1</v>
      </c>
      <c r="R477" s="633" t="s">
        <v>4948</v>
      </c>
      <c r="S477" s="629" t="s">
        <v>4154</v>
      </c>
      <c r="T477" s="629" t="s">
        <v>4177</v>
      </c>
      <c r="U477" s="629" t="s">
        <v>4720</v>
      </c>
      <c r="V477" s="629" t="s">
        <v>4656</v>
      </c>
      <c r="W477" s="633"/>
      <c r="X477" s="633"/>
      <c r="Y477" s="633"/>
      <c r="Z477" s="633"/>
      <c r="AA477" s="580"/>
      <c r="AG477" s="581"/>
      <c r="AI477" s="583" t="e">
        <v>#N/A</v>
      </c>
      <c r="AJ477" s="583" t="e">
        <v>#N/A</v>
      </c>
      <c r="AK477" s="583" t="e">
        <v>#N/A</v>
      </c>
      <c r="AL477" s="583" t="e">
        <v>#N/A</v>
      </c>
      <c r="AM477" s="583" t="e">
        <v>#N/A</v>
      </c>
      <c r="AN477" s="583" t="e">
        <v>#N/A</v>
      </c>
      <c r="AO477" s="583" t="e">
        <v>#N/A</v>
      </c>
      <c r="AP477" s="582" t="s">
        <v>3438</v>
      </c>
    </row>
    <row r="478" spans="1:42" ht="69.599999999999994" customHeight="1">
      <c r="A478" s="592" t="s">
        <v>4127</v>
      </c>
      <c r="B478" s="593" t="s">
        <v>4715</v>
      </c>
      <c r="C478" s="594" t="s">
        <v>4716</v>
      </c>
      <c r="D478" s="593" t="s">
        <v>4128</v>
      </c>
      <c r="E478" s="595" t="s">
        <v>4914</v>
      </c>
      <c r="F478" s="593" t="s">
        <v>4178</v>
      </c>
      <c r="G478" s="596" t="s">
        <v>3223</v>
      </c>
      <c r="H478" s="581" t="s">
        <v>1270</v>
      </c>
      <c r="I478" s="597" t="s">
        <v>3434</v>
      </c>
      <c r="J478" s="581">
        <v>0</v>
      </c>
      <c r="K478" s="581">
        <v>6</v>
      </c>
      <c r="L478" s="581">
        <v>1</v>
      </c>
      <c r="M478" s="581">
        <v>2</v>
      </c>
      <c r="N478" s="581">
        <v>3</v>
      </c>
      <c r="O478" s="581">
        <v>4</v>
      </c>
      <c r="P478" s="581">
        <v>5</v>
      </c>
      <c r="Q478" s="581">
        <v>6</v>
      </c>
      <c r="R478" s="581" t="s">
        <v>4923</v>
      </c>
      <c r="S478" s="593">
        <v>2025</v>
      </c>
      <c r="T478" s="593" t="s">
        <v>4950</v>
      </c>
      <c r="U478" s="593" t="s">
        <v>4720</v>
      </c>
      <c r="V478" s="593" t="s">
        <v>4656</v>
      </c>
      <c r="W478" s="581"/>
      <c r="X478" s="581"/>
      <c r="Y478" s="581"/>
      <c r="Z478" s="581"/>
      <c r="AA478" s="580"/>
      <c r="AG478" s="581"/>
      <c r="AH478" s="581" t="s">
        <v>368</v>
      </c>
      <c r="AI478" s="583" t="s">
        <v>369</v>
      </c>
      <c r="AJ478" s="583" t="s">
        <v>774</v>
      </c>
      <c r="AK478" s="583" t="s">
        <v>1266</v>
      </c>
      <c r="AL478" s="583" t="s">
        <v>2535</v>
      </c>
      <c r="AM478" s="583" t="s">
        <v>75</v>
      </c>
      <c r="AN478" s="583" t="s">
        <v>2538</v>
      </c>
      <c r="AO478" s="583" t="s">
        <v>41</v>
      </c>
      <c r="AP478" s="583" t="s">
        <v>3442</v>
      </c>
    </row>
    <row r="479" spans="1:42" ht="34.15" customHeight="1">
      <c r="A479" s="592" t="s">
        <v>4127</v>
      </c>
      <c r="B479" s="593" t="s">
        <v>4715</v>
      </c>
      <c r="C479" s="594" t="s">
        <v>4716</v>
      </c>
      <c r="D479" s="593" t="s">
        <v>4128</v>
      </c>
      <c r="E479" s="595" t="s">
        <v>4914</v>
      </c>
      <c r="F479" s="593" t="s">
        <v>4178</v>
      </c>
      <c r="G479" s="596" t="s">
        <v>3223</v>
      </c>
      <c r="H479" s="581" t="s">
        <v>1270</v>
      </c>
      <c r="I479" s="597" t="s">
        <v>3434</v>
      </c>
      <c r="J479" s="581">
        <v>0</v>
      </c>
      <c r="K479" s="581">
        <v>6</v>
      </c>
      <c r="L479" s="581">
        <v>1</v>
      </c>
      <c r="M479" s="581">
        <v>2</v>
      </c>
      <c r="N479" s="581">
        <v>3</v>
      </c>
      <c r="O479" s="581">
        <v>4</v>
      </c>
      <c r="P479" s="581">
        <v>5</v>
      </c>
      <c r="Q479" s="581">
        <v>6</v>
      </c>
      <c r="R479" s="581" t="s">
        <v>4923</v>
      </c>
      <c r="S479" s="593" t="s">
        <v>3435</v>
      </c>
      <c r="T479" s="593" t="s">
        <v>4951</v>
      </c>
      <c r="U479" s="593" t="s">
        <v>4720</v>
      </c>
      <c r="V479" s="593" t="s">
        <v>4656</v>
      </c>
      <c r="W479" s="581"/>
      <c r="X479" s="581"/>
      <c r="Y479" s="581"/>
      <c r="Z479" s="581"/>
      <c r="AA479" s="580"/>
      <c r="AG479" s="581"/>
      <c r="AI479" s="583" t="e">
        <v>#N/A</v>
      </c>
      <c r="AJ479" s="583" t="e">
        <v>#N/A</v>
      </c>
      <c r="AK479" s="583" t="e">
        <v>#N/A</v>
      </c>
      <c r="AL479" s="583" t="e">
        <v>#N/A</v>
      </c>
      <c r="AM479" s="583" t="e">
        <v>#N/A</v>
      </c>
      <c r="AN479" s="583" t="e">
        <v>#N/A</v>
      </c>
      <c r="AO479" s="583" t="e">
        <v>#N/A</v>
      </c>
      <c r="AP479" s="582" t="s">
        <v>3438</v>
      </c>
    </row>
    <row r="480" spans="1:42" ht="50.45" customHeight="1">
      <c r="A480" s="628" t="s">
        <v>3606</v>
      </c>
      <c r="B480" s="629" t="s">
        <v>4715</v>
      </c>
      <c r="C480" s="630" t="s">
        <v>4716</v>
      </c>
      <c r="D480" s="629" t="s">
        <v>4128</v>
      </c>
      <c r="E480" s="631" t="s">
        <v>4914</v>
      </c>
      <c r="F480" s="629" t="s">
        <v>4185</v>
      </c>
      <c r="G480" s="632" t="s">
        <v>3362</v>
      </c>
      <c r="H480" s="633" t="s">
        <v>75</v>
      </c>
      <c r="I480" s="634" t="s">
        <v>3434</v>
      </c>
      <c r="J480" s="636">
        <v>0</v>
      </c>
      <c r="K480" s="636">
        <v>1</v>
      </c>
      <c r="L480" s="636">
        <v>0.1</v>
      </c>
      <c r="M480" s="636">
        <v>0.2</v>
      </c>
      <c r="N480" s="636">
        <v>0.4</v>
      </c>
      <c r="O480" s="636">
        <v>0.6</v>
      </c>
      <c r="P480" s="636">
        <v>0.8</v>
      </c>
      <c r="Q480" s="636">
        <v>1</v>
      </c>
      <c r="R480" s="633" t="s">
        <v>4952</v>
      </c>
      <c r="S480" s="629">
        <v>2025</v>
      </c>
      <c r="T480" s="629" t="s">
        <v>4187</v>
      </c>
      <c r="U480" s="629" t="s">
        <v>4687</v>
      </c>
      <c r="V480" s="629" t="s">
        <v>4656</v>
      </c>
      <c r="W480" s="633"/>
      <c r="X480" s="633"/>
      <c r="Y480" s="633"/>
      <c r="Z480" s="633"/>
      <c r="AA480" s="580"/>
      <c r="AG480" s="581"/>
      <c r="AI480" s="583" t="e">
        <v>#N/A</v>
      </c>
      <c r="AJ480" s="583" t="e">
        <v>#N/A</v>
      </c>
      <c r="AK480" s="583" t="e">
        <v>#N/A</v>
      </c>
      <c r="AL480" s="583" t="e">
        <v>#N/A</v>
      </c>
      <c r="AM480" s="583" t="e">
        <v>#N/A</v>
      </c>
      <c r="AN480" s="583" t="e">
        <v>#N/A</v>
      </c>
      <c r="AO480" s="583" t="e">
        <v>#N/A</v>
      </c>
      <c r="AP480" s="582" t="s">
        <v>3438</v>
      </c>
    </row>
    <row r="481" spans="1:45" ht="34.15" customHeight="1">
      <c r="A481" s="628" t="s">
        <v>3606</v>
      </c>
      <c r="B481" s="629" t="s">
        <v>4715</v>
      </c>
      <c r="C481" s="630" t="s">
        <v>4716</v>
      </c>
      <c r="D481" s="629" t="s">
        <v>4128</v>
      </c>
      <c r="E481" s="631" t="s">
        <v>4914</v>
      </c>
      <c r="F481" s="629" t="s">
        <v>4185</v>
      </c>
      <c r="G481" s="632" t="s">
        <v>3362</v>
      </c>
      <c r="H481" s="633" t="s">
        <v>75</v>
      </c>
      <c r="I481" s="634" t="s">
        <v>3434</v>
      </c>
      <c r="J481" s="636">
        <v>0</v>
      </c>
      <c r="K481" s="636">
        <v>1</v>
      </c>
      <c r="L481" s="636">
        <v>0.1</v>
      </c>
      <c r="M481" s="636">
        <v>0.2</v>
      </c>
      <c r="N481" s="636">
        <v>0.4</v>
      </c>
      <c r="O481" s="636">
        <v>0.6</v>
      </c>
      <c r="P481" s="636">
        <v>0.8</v>
      </c>
      <c r="Q481" s="636">
        <v>1</v>
      </c>
      <c r="R481" s="633" t="s">
        <v>4952</v>
      </c>
      <c r="S481" s="629">
        <v>2025</v>
      </c>
      <c r="T481" s="629" t="s">
        <v>4953</v>
      </c>
      <c r="U481" s="629" t="s">
        <v>4687</v>
      </c>
      <c r="V481" s="629" t="s">
        <v>4656</v>
      </c>
      <c r="W481" s="633"/>
      <c r="X481" s="633"/>
      <c r="Y481" s="633"/>
      <c r="Z481" s="633"/>
      <c r="AA481" s="580"/>
      <c r="AG481" s="581"/>
      <c r="AH481" s="581" t="s">
        <v>313</v>
      </c>
      <c r="AI481" s="583" t="s">
        <v>314</v>
      </c>
      <c r="AJ481" s="583" t="s">
        <v>791</v>
      </c>
      <c r="AK481" s="613">
        <v>45645</v>
      </c>
      <c r="AL481" s="619">
        <v>0.7</v>
      </c>
      <c r="AM481" s="583" t="s">
        <v>63</v>
      </c>
      <c r="AN481" s="583" t="s">
        <v>2320</v>
      </c>
      <c r="AO481" s="583" t="s">
        <v>3869</v>
      </c>
      <c r="AP481" s="583" t="s">
        <v>3442</v>
      </c>
    </row>
    <row r="482" spans="1:45" ht="34.15" customHeight="1">
      <c r="A482" s="628" t="s">
        <v>3606</v>
      </c>
      <c r="B482" s="629" t="s">
        <v>4715</v>
      </c>
      <c r="C482" s="630" t="s">
        <v>4716</v>
      </c>
      <c r="D482" s="629" t="s">
        <v>4128</v>
      </c>
      <c r="E482" s="631" t="s">
        <v>4914</v>
      </c>
      <c r="F482" s="629" t="s">
        <v>4185</v>
      </c>
      <c r="G482" s="632" t="s">
        <v>3362</v>
      </c>
      <c r="H482" s="633" t="s">
        <v>75</v>
      </c>
      <c r="I482" s="634" t="s">
        <v>3434</v>
      </c>
      <c r="J482" s="636">
        <v>0</v>
      </c>
      <c r="K482" s="636">
        <v>1</v>
      </c>
      <c r="L482" s="636">
        <v>0.1</v>
      </c>
      <c r="M482" s="636">
        <v>0.2</v>
      </c>
      <c r="N482" s="636">
        <v>0.4</v>
      </c>
      <c r="O482" s="636">
        <v>0.6</v>
      </c>
      <c r="P482" s="636">
        <v>0.8</v>
      </c>
      <c r="Q482" s="636">
        <v>1</v>
      </c>
      <c r="R482" s="633" t="s">
        <v>4952</v>
      </c>
      <c r="S482" s="629" t="s">
        <v>3435</v>
      </c>
      <c r="T482" s="629" t="s">
        <v>4190</v>
      </c>
      <c r="U482" s="629" t="s">
        <v>4687</v>
      </c>
      <c r="V482" s="629" t="s">
        <v>4656</v>
      </c>
      <c r="W482" s="633"/>
      <c r="X482" s="633"/>
      <c r="Y482" s="633"/>
      <c r="Z482" s="633"/>
      <c r="AA482" s="580"/>
      <c r="AG482" s="581"/>
      <c r="AH482" s="581" t="s">
        <v>327</v>
      </c>
      <c r="AI482" s="583" t="s">
        <v>328</v>
      </c>
      <c r="AJ482" s="583" t="s">
        <v>1213</v>
      </c>
      <c r="AK482" s="583" t="s">
        <v>1209</v>
      </c>
      <c r="AL482" s="583" t="s">
        <v>462</v>
      </c>
      <c r="AM482" s="583" t="s">
        <v>63</v>
      </c>
      <c r="AN482" s="583" t="s">
        <v>2394</v>
      </c>
      <c r="AO482" s="583" t="s">
        <v>57</v>
      </c>
      <c r="AP482" s="583" t="s">
        <v>3442</v>
      </c>
    </row>
    <row r="483" spans="1:45" ht="44.45" customHeight="1">
      <c r="A483" s="592" t="s">
        <v>3419</v>
      </c>
      <c r="B483" s="593" t="s">
        <v>4715</v>
      </c>
      <c r="C483" s="594" t="s">
        <v>4716</v>
      </c>
      <c r="D483" s="593" t="s">
        <v>4128</v>
      </c>
      <c r="E483" s="595" t="s">
        <v>4914</v>
      </c>
      <c r="F483" s="593" t="s">
        <v>4191</v>
      </c>
      <c r="G483" s="596" t="s">
        <v>3227</v>
      </c>
      <c r="H483" s="581" t="s">
        <v>3426</v>
      </c>
      <c r="I483" s="597" t="s">
        <v>3434</v>
      </c>
      <c r="J483" s="600">
        <v>0</v>
      </c>
      <c r="K483" s="600">
        <v>1</v>
      </c>
      <c r="L483" s="601">
        <v>0.1</v>
      </c>
      <c r="M483" s="601">
        <v>0.2</v>
      </c>
      <c r="N483" s="601">
        <v>0.4</v>
      </c>
      <c r="O483" s="601">
        <v>0.6</v>
      </c>
      <c r="P483" s="601">
        <v>0.8</v>
      </c>
      <c r="Q483" s="601">
        <v>1</v>
      </c>
      <c r="R483" s="581" t="s">
        <v>4192</v>
      </c>
      <c r="S483" s="593">
        <v>2025</v>
      </c>
      <c r="T483" s="593" t="s">
        <v>4954</v>
      </c>
      <c r="U483" s="593" t="s">
        <v>4955</v>
      </c>
      <c r="V483" s="593" t="s">
        <v>4656</v>
      </c>
      <c r="AA483" s="580"/>
      <c r="AG483" s="581"/>
      <c r="AI483" s="583" t="e">
        <v>#N/A</v>
      </c>
      <c r="AJ483" s="583" t="e">
        <v>#N/A</v>
      </c>
      <c r="AK483" s="583" t="e">
        <v>#N/A</v>
      </c>
      <c r="AL483" s="583" t="e">
        <v>#N/A</v>
      </c>
      <c r="AM483" s="583" t="e">
        <v>#N/A</v>
      </c>
      <c r="AN483" s="583" t="e">
        <v>#N/A</v>
      </c>
      <c r="AO483" s="583" t="e">
        <v>#N/A</v>
      </c>
      <c r="AP483" s="582" t="s">
        <v>3438</v>
      </c>
    </row>
    <row r="484" spans="1:45" ht="34.15" customHeight="1">
      <c r="A484" s="592" t="s">
        <v>3419</v>
      </c>
      <c r="B484" s="593" t="s">
        <v>4715</v>
      </c>
      <c r="C484" s="594" t="s">
        <v>4716</v>
      </c>
      <c r="D484" s="593" t="s">
        <v>4128</v>
      </c>
      <c r="E484" s="595" t="s">
        <v>4914</v>
      </c>
      <c r="F484" s="593" t="s">
        <v>4191</v>
      </c>
      <c r="G484" s="596" t="s">
        <v>3227</v>
      </c>
      <c r="H484" s="581" t="s">
        <v>3426</v>
      </c>
      <c r="I484" s="597" t="s">
        <v>3434</v>
      </c>
      <c r="J484" s="600">
        <v>0</v>
      </c>
      <c r="K484" s="600">
        <v>1</v>
      </c>
      <c r="L484" s="601">
        <v>0.1</v>
      </c>
      <c r="M484" s="601">
        <v>0.2</v>
      </c>
      <c r="N484" s="601">
        <v>0.4</v>
      </c>
      <c r="O484" s="601">
        <v>0.6</v>
      </c>
      <c r="P484" s="601">
        <v>0.8</v>
      </c>
      <c r="Q484" s="601">
        <v>1</v>
      </c>
      <c r="R484" s="581" t="s">
        <v>4192</v>
      </c>
      <c r="S484" s="593" t="s">
        <v>3615</v>
      </c>
      <c r="T484" s="593" t="s">
        <v>4194</v>
      </c>
      <c r="U484" s="593" t="s">
        <v>4955</v>
      </c>
      <c r="V484" s="593" t="s">
        <v>4656</v>
      </c>
      <c r="AA484" s="580"/>
      <c r="AG484" s="581"/>
      <c r="AH484" s="581" t="s">
        <v>89</v>
      </c>
      <c r="AI484" s="583" t="s">
        <v>90</v>
      </c>
      <c r="AJ484" s="583" t="s">
        <v>1364</v>
      </c>
      <c r="AK484" s="583" t="s">
        <v>1266</v>
      </c>
      <c r="AL484" s="583" t="s">
        <v>697</v>
      </c>
      <c r="AM484" s="583" t="s">
        <v>26</v>
      </c>
      <c r="AN484" s="583" t="s">
        <v>1368</v>
      </c>
      <c r="AO484" s="583" t="s">
        <v>41</v>
      </c>
      <c r="AP484" s="583" t="s">
        <v>3442</v>
      </c>
    </row>
    <row r="485" spans="1:45" ht="34.15" customHeight="1">
      <c r="A485" s="592" t="s">
        <v>3419</v>
      </c>
      <c r="B485" s="593" t="s">
        <v>4715</v>
      </c>
      <c r="C485" s="594" t="s">
        <v>4716</v>
      </c>
      <c r="D485" s="593" t="s">
        <v>4128</v>
      </c>
      <c r="E485" s="595" t="s">
        <v>4914</v>
      </c>
      <c r="F485" s="593" t="s">
        <v>4191</v>
      </c>
      <c r="G485" s="596" t="s">
        <v>3227</v>
      </c>
      <c r="H485" s="581" t="s">
        <v>3426</v>
      </c>
      <c r="I485" s="597" t="s">
        <v>3434</v>
      </c>
      <c r="J485" s="600">
        <v>0</v>
      </c>
      <c r="K485" s="600">
        <v>1</v>
      </c>
      <c r="L485" s="601">
        <v>0.1</v>
      </c>
      <c r="M485" s="601">
        <v>0.2</v>
      </c>
      <c r="N485" s="601">
        <v>0.4</v>
      </c>
      <c r="O485" s="601">
        <v>0.6</v>
      </c>
      <c r="P485" s="601">
        <v>0.8</v>
      </c>
      <c r="Q485" s="601">
        <v>1</v>
      </c>
      <c r="R485" s="581" t="s">
        <v>4192</v>
      </c>
      <c r="S485" s="593" t="s">
        <v>3615</v>
      </c>
      <c r="T485" s="593" t="s">
        <v>4956</v>
      </c>
      <c r="U485" s="593" t="s">
        <v>4955</v>
      </c>
      <c r="V485" s="593" t="s">
        <v>4656</v>
      </c>
      <c r="AA485" s="580"/>
      <c r="AG485" s="581"/>
      <c r="AH485" s="581" t="s">
        <v>103</v>
      </c>
      <c r="AI485" s="583" t="s">
        <v>104</v>
      </c>
      <c r="AJ485" s="613" t="s">
        <v>775</v>
      </c>
      <c r="AK485" s="613" t="s">
        <v>4203</v>
      </c>
      <c r="AL485" s="613" t="s">
        <v>462</v>
      </c>
      <c r="AM485" s="613" t="s">
        <v>26</v>
      </c>
      <c r="AN485" s="613" t="s">
        <v>663</v>
      </c>
      <c r="AO485" s="613" t="s">
        <v>57</v>
      </c>
      <c r="AP485" s="614" t="s">
        <v>3442</v>
      </c>
      <c r="AQ485" s="614" t="s">
        <v>4204</v>
      </c>
    </row>
    <row r="486" spans="1:45" s="633" customFormat="1" ht="56.1" customHeight="1">
      <c r="A486" s="628" t="s">
        <v>4127</v>
      </c>
      <c r="B486" s="629" t="s">
        <v>4715</v>
      </c>
      <c r="C486" s="630" t="s">
        <v>4716</v>
      </c>
      <c r="D486" s="629" t="s">
        <v>4128</v>
      </c>
      <c r="E486" s="631" t="s">
        <v>4914</v>
      </c>
      <c r="F486" s="629" t="s">
        <v>4275</v>
      </c>
      <c r="G486" s="632" t="s">
        <v>4991</v>
      </c>
      <c r="H486" s="633" t="s">
        <v>1270</v>
      </c>
      <c r="I486" s="634" t="s">
        <v>3434</v>
      </c>
      <c r="J486" s="636">
        <v>0</v>
      </c>
      <c r="K486" s="636">
        <v>1</v>
      </c>
      <c r="L486" s="636">
        <v>0.1</v>
      </c>
      <c r="M486" s="636">
        <v>0.2</v>
      </c>
      <c r="N486" s="636">
        <v>0.4</v>
      </c>
      <c r="O486" s="636">
        <v>0.6</v>
      </c>
      <c r="P486" s="636">
        <v>0.8</v>
      </c>
      <c r="Q486" s="636">
        <v>1</v>
      </c>
      <c r="R486" s="633" t="s">
        <v>4993</v>
      </c>
      <c r="S486" s="629" t="s">
        <v>3435</v>
      </c>
      <c r="T486" s="629" t="s">
        <v>4992</v>
      </c>
      <c r="U486" s="629" t="s">
        <v>4860</v>
      </c>
      <c r="V486" s="629" t="s">
        <v>4656</v>
      </c>
      <c r="AA486" s="580"/>
      <c r="AB486" s="581"/>
      <c r="AC486" s="581"/>
      <c r="AD486" s="581"/>
      <c r="AE486" s="581"/>
      <c r="AF486" s="581"/>
      <c r="AG486" s="581"/>
      <c r="AH486" s="581"/>
      <c r="AI486" s="583" t="e">
        <v>#N/A</v>
      </c>
      <c r="AJ486" s="583" t="e">
        <v>#N/A</v>
      </c>
      <c r="AK486" s="583" t="e">
        <v>#N/A</v>
      </c>
      <c r="AL486" s="583" t="e">
        <v>#N/A</v>
      </c>
      <c r="AM486" s="583" t="e">
        <v>#N/A</v>
      </c>
      <c r="AN486" s="583" t="e">
        <v>#N/A</v>
      </c>
      <c r="AO486" s="583" t="e">
        <v>#N/A</v>
      </c>
      <c r="AP486" s="581" t="s">
        <v>3681</v>
      </c>
      <c r="AQ486" s="581"/>
      <c r="AR486" s="581"/>
      <c r="AS486" s="581"/>
    </row>
    <row r="487" spans="1:45" s="633" customFormat="1" ht="34.15" customHeight="1">
      <c r="A487" s="628" t="s">
        <v>4127</v>
      </c>
      <c r="B487" s="629" t="s">
        <v>4715</v>
      </c>
      <c r="C487" s="630" t="s">
        <v>4716</v>
      </c>
      <c r="D487" s="629" t="s">
        <v>4128</v>
      </c>
      <c r="E487" s="631" t="s">
        <v>4914</v>
      </c>
      <c r="F487" s="629" t="s">
        <v>4275</v>
      </c>
      <c r="G487" s="632" t="s">
        <v>3221</v>
      </c>
      <c r="H487" s="633" t="s">
        <v>1270</v>
      </c>
      <c r="I487" s="634" t="s">
        <v>3434</v>
      </c>
      <c r="J487" s="636">
        <v>0</v>
      </c>
      <c r="K487" s="636">
        <v>1</v>
      </c>
      <c r="L487" s="636">
        <v>0.1</v>
      </c>
      <c r="M487" s="636">
        <v>0.2</v>
      </c>
      <c r="N487" s="636">
        <v>0.4</v>
      </c>
      <c r="O487" s="636">
        <v>0.6</v>
      </c>
      <c r="P487" s="636">
        <v>0.8</v>
      </c>
      <c r="Q487" s="636">
        <v>1</v>
      </c>
      <c r="R487" s="633" t="s">
        <v>4993</v>
      </c>
      <c r="S487" s="629" t="s">
        <v>3435</v>
      </c>
      <c r="T487" s="629" t="s">
        <v>4994</v>
      </c>
      <c r="U487" s="629" t="s">
        <v>4860</v>
      </c>
      <c r="V487" s="629" t="s">
        <v>4656</v>
      </c>
      <c r="AA487" s="580"/>
      <c r="AB487" s="581"/>
      <c r="AC487" s="581"/>
      <c r="AD487" s="581"/>
      <c r="AE487" s="581"/>
      <c r="AF487" s="581"/>
      <c r="AG487" s="581"/>
      <c r="AH487" s="581"/>
      <c r="AI487" s="583" t="e">
        <v>#N/A</v>
      </c>
      <c r="AJ487" s="583" t="e">
        <v>#N/A</v>
      </c>
      <c r="AK487" s="583" t="e">
        <v>#N/A</v>
      </c>
      <c r="AL487" s="583" t="e">
        <v>#N/A</v>
      </c>
      <c r="AM487" s="583" t="e">
        <v>#N/A</v>
      </c>
      <c r="AN487" s="583" t="e">
        <v>#N/A</v>
      </c>
      <c r="AO487" s="583" t="e">
        <v>#N/A</v>
      </c>
      <c r="AP487" s="581" t="s">
        <v>3681</v>
      </c>
      <c r="AQ487" s="581"/>
      <c r="AR487" s="581"/>
      <c r="AS487" s="581"/>
    </row>
    <row r="488" spans="1:45" s="633" customFormat="1" ht="34.15" customHeight="1">
      <c r="A488" s="628" t="s">
        <v>4127</v>
      </c>
      <c r="B488" s="629" t="s">
        <v>4715</v>
      </c>
      <c r="C488" s="630" t="s">
        <v>4716</v>
      </c>
      <c r="D488" s="629" t="s">
        <v>4128</v>
      </c>
      <c r="E488" s="631" t="s">
        <v>4914</v>
      </c>
      <c r="F488" s="629" t="s">
        <v>4275</v>
      </c>
      <c r="G488" s="632" t="s">
        <v>3221</v>
      </c>
      <c r="H488" s="633" t="s">
        <v>1270</v>
      </c>
      <c r="I488" s="634" t="s">
        <v>3434</v>
      </c>
      <c r="J488" s="636">
        <v>0</v>
      </c>
      <c r="K488" s="636">
        <v>1</v>
      </c>
      <c r="L488" s="636">
        <v>0.1</v>
      </c>
      <c r="M488" s="636">
        <v>0.2</v>
      </c>
      <c r="N488" s="636">
        <v>0.4</v>
      </c>
      <c r="O488" s="636">
        <v>0.6</v>
      </c>
      <c r="P488" s="636">
        <v>0.8</v>
      </c>
      <c r="Q488" s="636">
        <v>1</v>
      </c>
      <c r="R488" s="633" t="s">
        <v>4993</v>
      </c>
      <c r="S488" s="629" t="s">
        <v>3435</v>
      </c>
      <c r="T488" s="629" t="s">
        <v>4995</v>
      </c>
      <c r="U488" s="629" t="s">
        <v>4860</v>
      </c>
      <c r="V488" s="629" t="s">
        <v>4656</v>
      </c>
      <c r="AA488" s="580"/>
      <c r="AB488" s="581"/>
      <c r="AC488" s="581"/>
      <c r="AD488" s="581"/>
      <c r="AE488" s="581"/>
      <c r="AF488" s="581"/>
      <c r="AG488" s="581"/>
      <c r="AH488" s="581"/>
      <c r="AI488" s="583" t="e">
        <v>#N/A</v>
      </c>
      <c r="AJ488" s="583" t="e">
        <v>#N/A</v>
      </c>
      <c r="AK488" s="583" t="e">
        <v>#N/A</v>
      </c>
      <c r="AL488" s="583" t="e">
        <v>#N/A</v>
      </c>
      <c r="AM488" s="583" t="e">
        <v>#N/A</v>
      </c>
      <c r="AN488" s="583" t="e">
        <v>#N/A</v>
      </c>
      <c r="AO488" s="583" t="e">
        <v>#N/A</v>
      </c>
      <c r="AP488" s="581" t="s">
        <v>3681</v>
      </c>
      <c r="AQ488" s="581"/>
      <c r="AR488" s="581"/>
      <c r="AS488" s="581"/>
    </row>
    <row r="489" spans="1:45" ht="34.15" customHeight="1">
      <c r="A489" s="592" t="s">
        <v>4127</v>
      </c>
      <c r="B489" s="593" t="s">
        <v>4715</v>
      </c>
      <c r="C489" s="594" t="s">
        <v>4716</v>
      </c>
      <c r="D489" s="593" t="s">
        <v>4128</v>
      </c>
      <c r="E489" s="595" t="s">
        <v>4914</v>
      </c>
      <c r="F489" s="593" t="s">
        <v>4278</v>
      </c>
      <c r="G489" s="596" t="s">
        <v>3282</v>
      </c>
      <c r="H489" s="581" t="s">
        <v>1270</v>
      </c>
      <c r="I489" s="597" t="s">
        <v>3434</v>
      </c>
      <c r="J489" s="601">
        <v>0</v>
      </c>
      <c r="K489" s="601">
        <v>1</v>
      </c>
      <c r="L489" s="601">
        <v>0.1</v>
      </c>
      <c r="M489" s="601">
        <v>0.2</v>
      </c>
      <c r="N489" s="601">
        <v>0.4</v>
      </c>
      <c r="O489" s="601">
        <v>0.6</v>
      </c>
      <c r="P489" s="601">
        <v>0.8</v>
      </c>
      <c r="Q489" s="601">
        <v>1</v>
      </c>
      <c r="R489" s="581" t="s">
        <v>4996</v>
      </c>
      <c r="S489" s="593">
        <v>2025</v>
      </c>
      <c r="T489" s="593" t="s">
        <v>4997</v>
      </c>
      <c r="U489" s="593" t="s">
        <v>4860</v>
      </c>
      <c r="V489" s="593" t="s">
        <v>4656</v>
      </c>
      <c r="W489" s="581"/>
      <c r="X489" s="581"/>
      <c r="Y489" s="581"/>
      <c r="Z489" s="581"/>
      <c r="AA489" s="580"/>
      <c r="AG489" s="581"/>
      <c r="AI489" s="583" t="e">
        <v>#N/A</v>
      </c>
      <c r="AJ489" s="583" t="e">
        <v>#N/A</v>
      </c>
      <c r="AK489" s="583" t="e">
        <v>#N/A</v>
      </c>
      <c r="AL489" s="583" t="e">
        <v>#N/A</v>
      </c>
      <c r="AM489" s="583" t="e">
        <v>#N/A</v>
      </c>
      <c r="AN489" s="583" t="e">
        <v>#N/A</v>
      </c>
      <c r="AO489" s="583" t="e">
        <v>#N/A</v>
      </c>
      <c r="AP489" s="581" t="s">
        <v>3681</v>
      </c>
    </row>
    <row r="490" spans="1:45" ht="34.15" customHeight="1">
      <c r="A490" s="592" t="s">
        <v>4127</v>
      </c>
      <c r="B490" s="593" t="s">
        <v>4715</v>
      </c>
      <c r="C490" s="594" t="s">
        <v>4716</v>
      </c>
      <c r="D490" s="593" t="s">
        <v>4128</v>
      </c>
      <c r="E490" s="595" t="s">
        <v>4914</v>
      </c>
      <c r="F490" s="593" t="s">
        <v>4278</v>
      </c>
      <c r="G490" s="596" t="s">
        <v>3282</v>
      </c>
      <c r="H490" s="581" t="s">
        <v>1270</v>
      </c>
      <c r="I490" s="597" t="s">
        <v>3434</v>
      </c>
      <c r="J490" s="601">
        <v>0</v>
      </c>
      <c r="K490" s="601">
        <v>1</v>
      </c>
      <c r="L490" s="601">
        <v>0.1</v>
      </c>
      <c r="M490" s="601">
        <v>0.2</v>
      </c>
      <c r="N490" s="601">
        <v>0.4</v>
      </c>
      <c r="O490" s="601">
        <v>0.6</v>
      </c>
      <c r="P490" s="601">
        <v>0.8</v>
      </c>
      <c r="Q490" s="601">
        <v>1</v>
      </c>
      <c r="R490" s="581" t="s">
        <v>4996</v>
      </c>
      <c r="S490" s="593">
        <v>2025</v>
      </c>
      <c r="T490" s="593" t="s">
        <v>4998</v>
      </c>
      <c r="U490" s="593" t="s">
        <v>4860</v>
      </c>
      <c r="V490" s="593" t="s">
        <v>4656</v>
      </c>
      <c r="W490" s="581"/>
      <c r="X490" s="581"/>
      <c r="Y490" s="581"/>
      <c r="Z490" s="581"/>
      <c r="AA490" s="580"/>
      <c r="AG490" s="581"/>
      <c r="AI490" s="583" t="e">
        <v>#N/A</v>
      </c>
      <c r="AJ490" s="583" t="e">
        <v>#N/A</v>
      </c>
      <c r="AK490" s="583" t="e">
        <v>#N/A</v>
      </c>
      <c r="AL490" s="583" t="e">
        <v>#N/A</v>
      </c>
      <c r="AM490" s="583" t="e">
        <v>#N/A</v>
      </c>
      <c r="AN490" s="583" t="e">
        <v>#N/A</v>
      </c>
      <c r="AO490" s="583" t="e">
        <v>#N/A</v>
      </c>
      <c r="AP490" s="581" t="s">
        <v>3681</v>
      </c>
    </row>
    <row r="491" spans="1:45" ht="34.15" customHeight="1">
      <c r="A491" s="592" t="s">
        <v>4127</v>
      </c>
      <c r="B491" s="593" t="s">
        <v>4715</v>
      </c>
      <c r="C491" s="594" t="s">
        <v>4716</v>
      </c>
      <c r="D491" s="593" t="s">
        <v>4128</v>
      </c>
      <c r="E491" s="595" t="s">
        <v>4914</v>
      </c>
      <c r="F491" s="593" t="s">
        <v>4278</v>
      </c>
      <c r="G491" s="596" t="s">
        <v>3282</v>
      </c>
      <c r="H491" s="581" t="s">
        <v>1270</v>
      </c>
      <c r="I491" s="597" t="s">
        <v>3434</v>
      </c>
      <c r="J491" s="601">
        <v>0</v>
      </c>
      <c r="K491" s="601">
        <v>1</v>
      </c>
      <c r="L491" s="601">
        <v>0.1</v>
      </c>
      <c r="M491" s="601">
        <v>0.2</v>
      </c>
      <c r="N491" s="601">
        <v>0.4</v>
      </c>
      <c r="O491" s="601">
        <v>0.6</v>
      </c>
      <c r="P491" s="601">
        <v>0.8</v>
      </c>
      <c r="Q491" s="601">
        <v>1</v>
      </c>
      <c r="R491" s="581" t="s">
        <v>4996</v>
      </c>
      <c r="S491" s="593" t="s">
        <v>3615</v>
      </c>
      <c r="T491" s="593" t="s">
        <v>4999</v>
      </c>
      <c r="U491" s="593" t="s">
        <v>4860</v>
      </c>
      <c r="V491" s="593" t="s">
        <v>4656</v>
      </c>
      <c r="W491" s="581"/>
      <c r="X491" s="581"/>
      <c r="Y491" s="581"/>
      <c r="Z491" s="581"/>
      <c r="AA491" s="580"/>
      <c r="AG491" s="581"/>
      <c r="AH491" s="581" t="s">
        <v>101</v>
      </c>
      <c r="AI491" s="583" t="s">
        <v>102</v>
      </c>
      <c r="AJ491" s="613" t="s">
        <v>1317</v>
      </c>
      <c r="AK491" s="613" t="s">
        <v>4283</v>
      </c>
      <c r="AL491" s="613" t="s">
        <v>1400</v>
      </c>
      <c r="AM491" s="613" t="s">
        <v>26</v>
      </c>
      <c r="AN491" s="613" t="s">
        <v>1040</v>
      </c>
      <c r="AO491" s="613" t="s">
        <v>41</v>
      </c>
      <c r="AP491" s="614" t="s">
        <v>3442</v>
      </c>
      <c r="AQ491" s="614" t="s">
        <v>3904</v>
      </c>
    </row>
    <row r="492" spans="1:45" ht="34.15" customHeight="1">
      <c r="A492" s="592" t="s">
        <v>4127</v>
      </c>
      <c r="B492" s="593" t="s">
        <v>4715</v>
      </c>
      <c r="C492" s="594" t="s">
        <v>4716</v>
      </c>
      <c r="D492" s="593" t="s">
        <v>4128</v>
      </c>
      <c r="E492" s="595" t="s">
        <v>4914</v>
      </c>
      <c r="F492" s="593" t="s">
        <v>4278</v>
      </c>
      <c r="G492" s="596" t="s">
        <v>3282</v>
      </c>
      <c r="H492" s="581" t="s">
        <v>1270</v>
      </c>
      <c r="I492" s="597" t="s">
        <v>3434</v>
      </c>
      <c r="J492" s="601">
        <v>0</v>
      </c>
      <c r="K492" s="601">
        <v>1</v>
      </c>
      <c r="L492" s="601">
        <v>0.1</v>
      </c>
      <c r="M492" s="601">
        <v>0.2</v>
      </c>
      <c r="N492" s="601">
        <v>0.4</v>
      </c>
      <c r="O492" s="601">
        <v>0.6</v>
      </c>
      <c r="P492" s="601">
        <v>0.8</v>
      </c>
      <c r="Q492" s="601">
        <v>1</v>
      </c>
      <c r="R492" s="581" t="s">
        <v>4996</v>
      </c>
      <c r="S492" s="593" t="s">
        <v>3615</v>
      </c>
      <c r="T492" s="593" t="s">
        <v>5000</v>
      </c>
      <c r="U492" s="593" t="s">
        <v>4860</v>
      </c>
      <c r="V492" s="593" t="s">
        <v>4656</v>
      </c>
      <c r="W492" s="581"/>
      <c r="X492" s="581"/>
      <c r="Y492" s="581"/>
      <c r="Z492" s="581"/>
      <c r="AA492" s="580"/>
      <c r="AG492" s="581"/>
      <c r="AH492" s="581" t="s">
        <v>101</v>
      </c>
      <c r="AI492" s="583" t="s">
        <v>102</v>
      </c>
      <c r="AJ492" s="613" t="s">
        <v>1317</v>
      </c>
      <c r="AK492" s="613" t="s">
        <v>4283</v>
      </c>
      <c r="AL492" s="613" t="s">
        <v>1400</v>
      </c>
      <c r="AM492" s="613" t="s">
        <v>26</v>
      </c>
      <c r="AN492" s="613" t="s">
        <v>1040</v>
      </c>
      <c r="AO492" s="613" t="s">
        <v>41</v>
      </c>
      <c r="AP492" s="614" t="s">
        <v>3442</v>
      </c>
      <c r="AQ492" s="614" t="s">
        <v>3904</v>
      </c>
    </row>
    <row r="493" spans="1:45" ht="34.15" customHeight="1">
      <c r="A493" s="628" t="s">
        <v>4317</v>
      </c>
      <c r="B493" s="629" t="s">
        <v>4715</v>
      </c>
      <c r="C493" s="630" t="s">
        <v>4716</v>
      </c>
      <c r="D493" s="629" t="s">
        <v>4128</v>
      </c>
      <c r="E493" s="631" t="s">
        <v>4914</v>
      </c>
      <c r="F493" s="629" t="s">
        <v>4347</v>
      </c>
      <c r="G493" s="632" t="s">
        <v>3347</v>
      </c>
      <c r="H493" s="633" t="s">
        <v>75</v>
      </c>
      <c r="I493" s="634" t="s">
        <v>3434</v>
      </c>
      <c r="J493" s="635">
        <v>0</v>
      </c>
      <c r="K493" s="636">
        <v>1</v>
      </c>
      <c r="L493" s="636">
        <v>0.1</v>
      </c>
      <c r="M493" s="636">
        <v>0.2</v>
      </c>
      <c r="N493" s="636">
        <v>0.4</v>
      </c>
      <c r="O493" s="636">
        <v>0.6</v>
      </c>
      <c r="P493" s="636">
        <v>0.8</v>
      </c>
      <c r="Q493" s="636">
        <v>1</v>
      </c>
      <c r="R493" s="633" t="s">
        <v>3512</v>
      </c>
      <c r="S493" s="629" t="s">
        <v>3435</v>
      </c>
      <c r="T493" s="629" t="s">
        <v>5041</v>
      </c>
      <c r="U493" s="629" t="s">
        <v>4860</v>
      </c>
      <c r="V493" s="629" t="s">
        <v>4656</v>
      </c>
      <c r="W493" s="633"/>
      <c r="X493" s="633"/>
      <c r="Y493" s="633"/>
      <c r="Z493" s="633"/>
      <c r="AA493" s="580"/>
    </row>
    <row r="494" spans="1:45" ht="34.15" customHeight="1">
      <c r="A494" s="628" t="s">
        <v>4317</v>
      </c>
      <c r="B494" s="629" t="s">
        <v>4715</v>
      </c>
      <c r="C494" s="630" t="s">
        <v>4716</v>
      </c>
      <c r="D494" s="629" t="s">
        <v>4128</v>
      </c>
      <c r="E494" s="631" t="s">
        <v>4914</v>
      </c>
      <c r="F494" s="629" t="s">
        <v>4347</v>
      </c>
      <c r="G494" s="632" t="s">
        <v>3347</v>
      </c>
      <c r="H494" s="633" t="s">
        <v>75</v>
      </c>
      <c r="I494" s="634" t="s">
        <v>3434</v>
      </c>
      <c r="J494" s="635">
        <v>0</v>
      </c>
      <c r="K494" s="636">
        <v>1</v>
      </c>
      <c r="L494" s="636">
        <v>0.1</v>
      </c>
      <c r="M494" s="636">
        <v>0.2</v>
      </c>
      <c r="N494" s="636">
        <v>0.4</v>
      </c>
      <c r="O494" s="636">
        <v>0.6</v>
      </c>
      <c r="P494" s="636">
        <v>0.8</v>
      </c>
      <c r="Q494" s="636">
        <v>1</v>
      </c>
      <c r="R494" s="633" t="s">
        <v>3512</v>
      </c>
      <c r="S494" s="629" t="s">
        <v>3435</v>
      </c>
      <c r="T494" s="629" t="s">
        <v>5042</v>
      </c>
      <c r="U494" s="629" t="s">
        <v>4860</v>
      </c>
      <c r="V494" s="629" t="s">
        <v>4656</v>
      </c>
      <c r="W494" s="633"/>
      <c r="X494" s="633"/>
      <c r="Y494" s="633"/>
      <c r="Z494" s="633"/>
      <c r="AA494" s="580"/>
    </row>
    <row r="495" spans="1:45" ht="34.15" customHeight="1">
      <c r="A495" s="628" t="s">
        <v>4317</v>
      </c>
      <c r="B495" s="629" t="s">
        <v>4715</v>
      </c>
      <c r="C495" s="630" t="s">
        <v>4716</v>
      </c>
      <c r="D495" s="629" t="s">
        <v>4128</v>
      </c>
      <c r="E495" s="631" t="s">
        <v>4914</v>
      </c>
      <c r="F495" s="629" t="s">
        <v>4347</v>
      </c>
      <c r="G495" s="632" t="s">
        <v>3347</v>
      </c>
      <c r="H495" s="633" t="s">
        <v>75</v>
      </c>
      <c r="I495" s="634" t="s">
        <v>3434</v>
      </c>
      <c r="J495" s="635">
        <v>0</v>
      </c>
      <c r="K495" s="636">
        <v>1</v>
      </c>
      <c r="L495" s="636">
        <v>0.1</v>
      </c>
      <c r="M495" s="636">
        <v>0.2</v>
      </c>
      <c r="N495" s="636">
        <v>0.4</v>
      </c>
      <c r="O495" s="636">
        <v>0.6</v>
      </c>
      <c r="P495" s="636">
        <v>0.8</v>
      </c>
      <c r="Q495" s="636">
        <v>1</v>
      </c>
      <c r="R495" s="633" t="s">
        <v>3512</v>
      </c>
      <c r="S495" s="629" t="s">
        <v>3435</v>
      </c>
      <c r="T495" s="629" t="s">
        <v>5043</v>
      </c>
      <c r="U495" s="629" t="s">
        <v>4860</v>
      </c>
      <c r="V495" s="629" t="s">
        <v>4656</v>
      </c>
      <c r="W495" s="633"/>
      <c r="X495" s="633"/>
      <c r="Y495" s="633"/>
      <c r="Z495" s="633"/>
      <c r="AA495" s="580"/>
    </row>
    <row r="496" spans="1:45" ht="34.15" customHeight="1">
      <c r="A496" s="592" t="s">
        <v>4388</v>
      </c>
      <c r="B496" s="593" t="s">
        <v>4715</v>
      </c>
      <c r="C496" s="594" t="s">
        <v>4716</v>
      </c>
      <c r="D496" s="593" t="s">
        <v>4128</v>
      </c>
      <c r="E496" s="595" t="s">
        <v>4914</v>
      </c>
      <c r="F496" s="593" t="s">
        <v>4403</v>
      </c>
      <c r="G496" s="596" t="s">
        <v>4404</v>
      </c>
      <c r="H496" s="581" t="s">
        <v>75</v>
      </c>
      <c r="I496" s="597" t="s">
        <v>3434</v>
      </c>
      <c r="J496" s="600">
        <v>0</v>
      </c>
      <c r="K496" s="601">
        <v>1</v>
      </c>
      <c r="L496" s="601">
        <v>0.1</v>
      </c>
      <c r="M496" s="601">
        <v>0.2</v>
      </c>
      <c r="N496" s="601">
        <v>0.4</v>
      </c>
      <c r="O496" s="601">
        <v>0.6</v>
      </c>
      <c r="P496" s="601">
        <v>0.8</v>
      </c>
      <c r="Q496" s="601">
        <v>1</v>
      </c>
      <c r="R496" s="581" t="s">
        <v>2145</v>
      </c>
      <c r="S496" s="593">
        <v>2025</v>
      </c>
      <c r="T496" s="593" t="s">
        <v>4405</v>
      </c>
      <c r="U496" s="593" t="s">
        <v>4720</v>
      </c>
      <c r="V496" s="593" t="s">
        <v>4656</v>
      </c>
      <c r="W496" s="581"/>
      <c r="X496" s="581"/>
      <c r="Y496" s="581"/>
      <c r="Z496" s="581"/>
      <c r="AA496" s="580"/>
    </row>
    <row r="497" spans="1:45" ht="34.15" customHeight="1">
      <c r="A497" s="592" t="s">
        <v>4388</v>
      </c>
      <c r="B497" s="593" t="s">
        <v>4715</v>
      </c>
      <c r="C497" s="594" t="s">
        <v>4716</v>
      </c>
      <c r="D497" s="593" t="s">
        <v>4128</v>
      </c>
      <c r="E497" s="595" t="s">
        <v>4914</v>
      </c>
      <c r="F497" s="593" t="s">
        <v>4403</v>
      </c>
      <c r="G497" s="596" t="s">
        <v>4404</v>
      </c>
      <c r="H497" s="581" t="s">
        <v>75</v>
      </c>
      <c r="I497" s="597" t="s">
        <v>3434</v>
      </c>
      <c r="J497" s="600">
        <v>0</v>
      </c>
      <c r="K497" s="601">
        <v>1</v>
      </c>
      <c r="L497" s="601">
        <v>0.1</v>
      </c>
      <c r="M497" s="601">
        <v>0.2</v>
      </c>
      <c r="N497" s="601">
        <v>0.4</v>
      </c>
      <c r="O497" s="601">
        <v>0.6</v>
      </c>
      <c r="P497" s="601">
        <v>0.8</v>
      </c>
      <c r="Q497" s="601">
        <v>1</v>
      </c>
      <c r="R497" s="581" t="s">
        <v>2145</v>
      </c>
      <c r="S497" s="593">
        <v>2025</v>
      </c>
      <c r="T497" s="593" t="s">
        <v>4406</v>
      </c>
      <c r="U497" s="593" t="s">
        <v>4720</v>
      </c>
      <c r="V497" s="593" t="s">
        <v>4656</v>
      </c>
      <c r="W497" s="581"/>
      <c r="X497" s="581"/>
      <c r="Y497" s="581"/>
      <c r="Z497" s="581"/>
      <c r="AA497" s="580"/>
    </row>
    <row r="498" spans="1:45" ht="34.15" customHeight="1">
      <c r="A498" s="592" t="s">
        <v>4388</v>
      </c>
      <c r="B498" s="593" t="s">
        <v>4715</v>
      </c>
      <c r="C498" s="594" t="s">
        <v>4716</v>
      </c>
      <c r="D498" s="593" t="s">
        <v>4128</v>
      </c>
      <c r="E498" s="595" t="s">
        <v>4914</v>
      </c>
      <c r="F498" s="593" t="s">
        <v>4403</v>
      </c>
      <c r="G498" s="596" t="s">
        <v>4404</v>
      </c>
      <c r="H498" s="581" t="s">
        <v>75</v>
      </c>
      <c r="I498" s="597" t="s">
        <v>3434</v>
      </c>
      <c r="J498" s="600">
        <v>0</v>
      </c>
      <c r="K498" s="601">
        <v>1</v>
      </c>
      <c r="L498" s="601">
        <v>0.1</v>
      </c>
      <c r="M498" s="601">
        <v>0.2</v>
      </c>
      <c r="N498" s="601">
        <v>0.4</v>
      </c>
      <c r="O498" s="601">
        <v>0.6</v>
      </c>
      <c r="P498" s="601">
        <v>0.8</v>
      </c>
      <c r="Q498" s="601">
        <v>1</v>
      </c>
      <c r="R498" s="581" t="s">
        <v>2145</v>
      </c>
      <c r="S498" s="593" t="s">
        <v>3435</v>
      </c>
      <c r="T498" s="593" t="s">
        <v>4407</v>
      </c>
      <c r="U498" s="593" t="s">
        <v>4720</v>
      </c>
      <c r="V498" s="593" t="s">
        <v>4656</v>
      </c>
      <c r="W498" s="581"/>
      <c r="X498" s="581"/>
      <c r="Y498" s="581"/>
      <c r="Z498" s="581"/>
      <c r="AA498" s="580"/>
    </row>
    <row r="499" spans="1:45" ht="34.15" customHeight="1">
      <c r="A499" s="628" t="s">
        <v>3548</v>
      </c>
      <c r="B499" s="629" t="s">
        <v>4715</v>
      </c>
      <c r="C499" s="630" t="s">
        <v>4716</v>
      </c>
      <c r="D499" s="629" t="s">
        <v>4128</v>
      </c>
      <c r="E499" s="631" t="s">
        <v>4914</v>
      </c>
      <c r="F499" s="629" t="s">
        <v>5199</v>
      </c>
      <c r="G499" s="663" t="s">
        <v>5200</v>
      </c>
      <c r="H499" s="633" t="s">
        <v>32</v>
      </c>
      <c r="I499" s="634" t="s">
        <v>3434</v>
      </c>
      <c r="J499" s="635">
        <v>0</v>
      </c>
      <c r="K499" s="636">
        <v>1</v>
      </c>
      <c r="L499" s="636">
        <v>0.1</v>
      </c>
      <c r="M499" s="636">
        <v>0.2</v>
      </c>
      <c r="N499" s="636">
        <v>0.4</v>
      </c>
      <c r="O499" s="636">
        <v>0.6</v>
      </c>
      <c r="P499" s="636">
        <v>0.8</v>
      </c>
      <c r="Q499" s="636">
        <v>1</v>
      </c>
      <c r="R499" s="633" t="s">
        <v>1270</v>
      </c>
      <c r="S499" s="629" t="s">
        <v>3435</v>
      </c>
      <c r="T499" s="629" t="s">
        <v>5201</v>
      </c>
      <c r="U499" s="629" t="s">
        <v>4720</v>
      </c>
      <c r="V499" s="629" t="s">
        <v>4656</v>
      </c>
      <c r="W499" s="637"/>
      <c r="X499" s="637"/>
      <c r="Y499" s="637"/>
      <c r="Z499" s="637"/>
    </row>
    <row r="500" spans="1:45" ht="34.15" customHeight="1">
      <c r="A500" s="628" t="s">
        <v>3548</v>
      </c>
      <c r="B500" s="629" t="s">
        <v>4715</v>
      </c>
      <c r="C500" s="630" t="s">
        <v>4716</v>
      </c>
      <c r="D500" s="629" t="s">
        <v>4128</v>
      </c>
      <c r="E500" s="631" t="s">
        <v>4914</v>
      </c>
      <c r="F500" s="629" t="s">
        <v>5199</v>
      </c>
      <c r="G500" s="632" t="s">
        <v>5200</v>
      </c>
      <c r="H500" s="633" t="s">
        <v>32</v>
      </c>
      <c r="I500" s="634" t="s">
        <v>3434</v>
      </c>
      <c r="J500" s="635">
        <v>0</v>
      </c>
      <c r="K500" s="636">
        <v>1</v>
      </c>
      <c r="L500" s="636">
        <v>0.1</v>
      </c>
      <c r="M500" s="636">
        <v>0.2</v>
      </c>
      <c r="N500" s="636">
        <v>0.4</v>
      </c>
      <c r="O500" s="636">
        <v>0.6</v>
      </c>
      <c r="P500" s="636">
        <v>0.8</v>
      </c>
      <c r="Q500" s="636">
        <v>1</v>
      </c>
      <c r="R500" s="633" t="s">
        <v>1270</v>
      </c>
      <c r="S500" s="629" t="s">
        <v>3435</v>
      </c>
      <c r="T500" s="629" t="s">
        <v>5202</v>
      </c>
      <c r="U500" s="629" t="s">
        <v>4720</v>
      </c>
      <c r="V500" s="629" t="s">
        <v>4656</v>
      </c>
      <c r="W500" s="637"/>
      <c r="X500" s="637"/>
      <c r="Y500" s="637"/>
      <c r="Z500" s="637"/>
    </row>
    <row r="501" spans="1:45" ht="41.45" customHeight="1">
      <c r="A501" s="628" t="s">
        <v>3548</v>
      </c>
      <c r="B501" s="629" t="s">
        <v>4715</v>
      </c>
      <c r="C501" s="630" t="s">
        <v>4716</v>
      </c>
      <c r="D501" s="629" t="s">
        <v>4128</v>
      </c>
      <c r="E501" s="631" t="s">
        <v>4914</v>
      </c>
      <c r="F501" s="629" t="s">
        <v>5199</v>
      </c>
      <c r="G501" s="632" t="s">
        <v>5200</v>
      </c>
      <c r="H501" s="633" t="s">
        <v>32</v>
      </c>
      <c r="I501" s="634" t="s">
        <v>3434</v>
      </c>
      <c r="J501" s="635">
        <v>0</v>
      </c>
      <c r="K501" s="636">
        <v>1</v>
      </c>
      <c r="L501" s="636">
        <v>0.1</v>
      </c>
      <c r="M501" s="636">
        <v>0.2</v>
      </c>
      <c r="N501" s="636">
        <v>0.4</v>
      </c>
      <c r="O501" s="636">
        <v>0.6</v>
      </c>
      <c r="P501" s="636">
        <v>0.8</v>
      </c>
      <c r="Q501" s="636">
        <v>1</v>
      </c>
      <c r="R501" s="633" t="s">
        <v>1270</v>
      </c>
      <c r="S501" s="629" t="s">
        <v>3435</v>
      </c>
      <c r="T501" s="629" t="s">
        <v>5203</v>
      </c>
      <c r="U501" s="629" t="s">
        <v>4720</v>
      </c>
      <c r="V501" s="629" t="s">
        <v>4656</v>
      </c>
      <c r="W501" s="637"/>
      <c r="X501" s="637"/>
      <c r="Y501" s="637"/>
      <c r="Z501" s="637"/>
    </row>
    <row r="502" spans="1:45" s="678" customFormat="1" ht="84.95" customHeight="1">
      <c r="A502" s="677" t="s">
        <v>6936</v>
      </c>
      <c r="B502" s="677" t="s">
        <v>4715</v>
      </c>
      <c r="C502" s="680" t="s">
        <v>4716</v>
      </c>
      <c r="D502" s="677" t="s">
        <v>4128</v>
      </c>
      <c r="E502" s="681" t="s">
        <v>4914</v>
      </c>
      <c r="F502" s="677" t="s">
        <v>6947</v>
      </c>
      <c r="G502" s="677" t="s">
        <v>6948</v>
      </c>
      <c r="H502" s="678" t="s">
        <v>1270</v>
      </c>
      <c r="I502" s="678" t="s">
        <v>3434</v>
      </c>
      <c r="J502" s="682">
        <v>0</v>
      </c>
      <c r="K502" s="682">
        <v>1</v>
      </c>
      <c r="L502" s="682">
        <v>0.1</v>
      </c>
      <c r="M502" s="682">
        <v>0.2</v>
      </c>
      <c r="N502" s="682">
        <v>0.4</v>
      </c>
      <c r="O502" s="682">
        <v>0.6</v>
      </c>
      <c r="P502" s="682">
        <v>0.8</v>
      </c>
      <c r="Q502" s="682">
        <v>1</v>
      </c>
      <c r="R502" s="678" t="s">
        <v>6949</v>
      </c>
      <c r="S502" s="677" t="s">
        <v>3435</v>
      </c>
      <c r="T502" s="677" t="s">
        <v>6950</v>
      </c>
      <c r="U502" s="677" t="s">
        <v>4720</v>
      </c>
      <c r="V502" s="677" t="s">
        <v>4656</v>
      </c>
      <c r="W502" s="679"/>
      <c r="X502" s="679"/>
      <c r="Y502" s="679"/>
      <c r="Z502" s="679"/>
      <c r="AA502" s="581"/>
      <c r="AB502" s="581"/>
      <c r="AC502" s="581"/>
      <c r="AD502" s="581"/>
      <c r="AE502" s="581"/>
      <c r="AF502" s="581"/>
      <c r="AG502" s="588"/>
      <c r="AH502" s="581"/>
      <c r="AI502" s="581"/>
      <c r="AJ502" s="581"/>
      <c r="AK502" s="581"/>
      <c r="AL502" s="581"/>
      <c r="AM502" s="581"/>
      <c r="AN502" s="581"/>
      <c r="AO502" s="581"/>
      <c r="AP502" s="581"/>
      <c r="AQ502" s="581"/>
      <c r="AR502" s="581"/>
      <c r="AS502" s="581"/>
    </row>
    <row r="503" spans="1:45" ht="74.45" customHeight="1">
      <c r="A503" s="592" t="s">
        <v>3606</v>
      </c>
      <c r="B503" s="593" t="s">
        <v>4715</v>
      </c>
      <c r="C503" s="594" t="s">
        <v>4716</v>
      </c>
      <c r="D503" s="593" t="s">
        <v>4047</v>
      </c>
      <c r="E503" s="595" t="s">
        <v>4891</v>
      </c>
      <c r="F503" s="593" t="s">
        <v>4051</v>
      </c>
      <c r="G503" s="596" t="s">
        <v>4892</v>
      </c>
      <c r="H503" s="581" t="s">
        <v>75</v>
      </c>
      <c r="I503" s="597" t="s">
        <v>3582</v>
      </c>
      <c r="J503" s="581">
        <v>0</v>
      </c>
      <c r="K503" s="601">
        <v>1</v>
      </c>
      <c r="L503" s="601">
        <v>0.1</v>
      </c>
      <c r="M503" s="601">
        <v>0.2</v>
      </c>
      <c r="N503" s="601">
        <v>0.4</v>
      </c>
      <c r="O503" s="601">
        <v>0.6</v>
      </c>
      <c r="P503" s="601">
        <v>0.8</v>
      </c>
      <c r="Q503" s="601">
        <v>1</v>
      </c>
      <c r="R503" s="581" t="s">
        <v>4052</v>
      </c>
      <c r="S503" s="593">
        <v>2025</v>
      </c>
      <c r="T503" s="593" t="s">
        <v>4053</v>
      </c>
      <c r="U503" s="593" t="s">
        <v>4720</v>
      </c>
      <c r="V503" s="593" t="s">
        <v>4656</v>
      </c>
      <c r="W503" s="581"/>
      <c r="X503" s="581"/>
      <c r="Y503" s="581"/>
      <c r="Z503" s="581" t="s">
        <v>4054</v>
      </c>
      <c r="AA503" s="580"/>
      <c r="AG503" s="581"/>
      <c r="AI503" s="583" t="e">
        <v>#N/A</v>
      </c>
      <c r="AJ503" s="583" t="e">
        <v>#N/A</v>
      </c>
      <c r="AK503" s="583" t="e">
        <v>#N/A</v>
      </c>
      <c r="AL503" s="583" t="e">
        <v>#N/A</v>
      </c>
      <c r="AM503" s="583" t="e">
        <v>#N/A</v>
      </c>
      <c r="AN503" s="583" t="e">
        <v>#N/A</v>
      </c>
      <c r="AO503" s="583" t="e">
        <v>#N/A</v>
      </c>
      <c r="AP503" s="582" t="s">
        <v>3438</v>
      </c>
    </row>
    <row r="504" spans="1:45" ht="34.15" customHeight="1">
      <c r="A504" s="592" t="s">
        <v>3606</v>
      </c>
      <c r="B504" s="593" t="s">
        <v>4715</v>
      </c>
      <c r="C504" s="594" t="s">
        <v>4716</v>
      </c>
      <c r="D504" s="593" t="s">
        <v>4047</v>
      </c>
      <c r="E504" s="595" t="s">
        <v>4891</v>
      </c>
      <c r="F504" s="593" t="s">
        <v>4051</v>
      </c>
      <c r="G504" s="596" t="s">
        <v>4892</v>
      </c>
      <c r="H504" s="581" t="s">
        <v>75</v>
      </c>
      <c r="I504" s="597" t="s">
        <v>3434</v>
      </c>
      <c r="J504" s="581">
        <v>0</v>
      </c>
      <c r="K504" s="601">
        <v>1</v>
      </c>
      <c r="L504" s="601">
        <v>0.1</v>
      </c>
      <c r="M504" s="601">
        <v>0.2</v>
      </c>
      <c r="N504" s="601">
        <v>0.4</v>
      </c>
      <c r="O504" s="601">
        <v>0.6</v>
      </c>
      <c r="P504" s="601">
        <v>0.8</v>
      </c>
      <c r="Q504" s="601">
        <v>1</v>
      </c>
      <c r="R504" s="581" t="s">
        <v>4052</v>
      </c>
      <c r="S504" s="593">
        <v>2025</v>
      </c>
      <c r="T504" s="593" t="s">
        <v>4055</v>
      </c>
      <c r="U504" s="593" t="s">
        <v>4720</v>
      </c>
      <c r="V504" s="593" t="s">
        <v>4656</v>
      </c>
      <c r="W504" s="581"/>
      <c r="X504" s="581"/>
      <c r="Y504" s="581"/>
      <c r="Z504" s="581"/>
      <c r="AA504" s="580"/>
      <c r="AG504" s="581"/>
      <c r="AH504" s="581" t="s">
        <v>255</v>
      </c>
      <c r="AI504" s="583" t="s">
        <v>256</v>
      </c>
      <c r="AJ504" s="583" t="s">
        <v>729</v>
      </c>
      <c r="AK504" s="583" t="s">
        <v>2115</v>
      </c>
      <c r="AL504" s="583" t="s">
        <v>462</v>
      </c>
      <c r="AM504" s="583" t="s">
        <v>54</v>
      </c>
      <c r="AN504" s="583" t="s">
        <v>2119</v>
      </c>
      <c r="AO504" s="583" t="s">
        <v>57</v>
      </c>
      <c r="AP504" s="583" t="s">
        <v>3442</v>
      </c>
    </row>
    <row r="505" spans="1:45" ht="34.15" customHeight="1">
      <c r="A505" s="592" t="s">
        <v>3606</v>
      </c>
      <c r="B505" s="593" t="s">
        <v>4715</v>
      </c>
      <c r="C505" s="594" t="s">
        <v>4716</v>
      </c>
      <c r="D505" s="593" t="s">
        <v>4047</v>
      </c>
      <c r="E505" s="595" t="s">
        <v>4891</v>
      </c>
      <c r="F505" s="593" t="s">
        <v>4051</v>
      </c>
      <c r="G505" s="596" t="s">
        <v>4892</v>
      </c>
      <c r="H505" s="581" t="s">
        <v>75</v>
      </c>
      <c r="I505" s="597" t="s">
        <v>3434</v>
      </c>
      <c r="J505" s="581">
        <v>0</v>
      </c>
      <c r="K505" s="601">
        <v>1</v>
      </c>
      <c r="L505" s="601">
        <v>0.1</v>
      </c>
      <c r="M505" s="601">
        <v>0.2</v>
      </c>
      <c r="N505" s="601">
        <v>0.4</v>
      </c>
      <c r="O505" s="601">
        <v>0.6</v>
      </c>
      <c r="P505" s="601">
        <v>0.8</v>
      </c>
      <c r="Q505" s="601">
        <v>1</v>
      </c>
      <c r="R505" s="581" t="s">
        <v>4052</v>
      </c>
      <c r="S505" s="593" t="s">
        <v>3435</v>
      </c>
      <c r="T505" s="593" t="s">
        <v>4056</v>
      </c>
      <c r="U505" s="593" t="s">
        <v>4720</v>
      </c>
      <c r="V505" s="593" t="s">
        <v>4656</v>
      </c>
      <c r="W505" s="581"/>
      <c r="X505" s="581"/>
      <c r="Y505" s="581"/>
      <c r="Z505" s="581"/>
      <c r="AA505" s="580"/>
      <c r="AG505" s="581"/>
      <c r="AI505" s="583" t="e">
        <v>#N/A</v>
      </c>
      <c r="AJ505" s="583" t="e">
        <v>#N/A</v>
      </c>
      <c r="AK505" s="583" t="e">
        <v>#N/A</v>
      </c>
      <c r="AL505" s="583" t="e">
        <v>#N/A</v>
      </c>
      <c r="AM505" s="583" t="e">
        <v>#N/A</v>
      </c>
      <c r="AN505" s="583" t="e">
        <v>#N/A</v>
      </c>
      <c r="AO505" s="583" t="e">
        <v>#N/A</v>
      </c>
      <c r="AP505" s="582" t="s">
        <v>3438</v>
      </c>
    </row>
    <row r="506" spans="1:45" ht="34.15" customHeight="1">
      <c r="A506" s="592" t="s">
        <v>3606</v>
      </c>
      <c r="B506" s="593" t="s">
        <v>4715</v>
      </c>
      <c r="C506" s="594" t="s">
        <v>4716</v>
      </c>
      <c r="D506" s="593" t="s">
        <v>4047</v>
      </c>
      <c r="E506" s="595" t="s">
        <v>4891</v>
      </c>
      <c r="F506" s="593" t="s">
        <v>4051</v>
      </c>
      <c r="G506" s="596" t="s">
        <v>4892</v>
      </c>
      <c r="H506" s="581" t="s">
        <v>75</v>
      </c>
      <c r="I506" s="597" t="s">
        <v>3434</v>
      </c>
      <c r="J506" s="581">
        <v>0</v>
      </c>
      <c r="K506" s="601">
        <v>1</v>
      </c>
      <c r="L506" s="601">
        <v>0.1</v>
      </c>
      <c r="M506" s="601">
        <v>0.2</v>
      </c>
      <c r="N506" s="601">
        <v>0.4</v>
      </c>
      <c r="O506" s="601">
        <v>0.6</v>
      </c>
      <c r="P506" s="601">
        <v>0.8</v>
      </c>
      <c r="Q506" s="601">
        <v>1</v>
      </c>
      <c r="R506" s="581" t="s">
        <v>4052</v>
      </c>
      <c r="S506" s="593" t="s">
        <v>3435</v>
      </c>
      <c r="T506" s="593" t="s">
        <v>4057</v>
      </c>
      <c r="U506" s="593" t="s">
        <v>4720</v>
      </c>
      <c r="V506" s="593" t="s">
        <v>4656</v>
      </c>
      <c r="W506" s="581"/>
      <c r="X506" s="581"/>
      <c r="Y506" s="581"/>
      <c r="Z506" s="581"/>
      <c r="AA506" s="580"/>
      <c r="AG506" s="581"/>
      <c r="AI506" s="583" t="e">
        <v>#N/A</v>
      </c>
      <c r="AJ506" s="583" t="e">
        <v>#N/A</v>
      </c>
      <c r="AK506" s="583" t="e">
        <v>#N/A</v>
      </c>
      <c r="AL506" s="583" t="e">
        <v>#N/A</v>
      </c>
      <c r="AM506" s="583" t="e">
        <v>#N/A</v>
      </c>
      <c r="AN506" s="583" t="e">
        <v>#N/A</v>
      </c>
      <c r="AO506" s="583" t="e">
        <v>#N/A</v>
      </c>
      <c r="AP506" s="582" t="s">
        <v>3438</v>
      </c>
    </row>
    <row r="507" spans="1:45" s="633" customFormat="1" ht="132.94999999999999" customHeight="1">
      <c r="A507" s="628" t="s">
        <v>3819</v>
      </c>
      <c r="B507" s="629" t="s">
        <v>4715</v>
      </c>
      <c r="C507" s="630" t="s">
        <v>4716</v>
      </c>
      <c r="D507" s="629" t="s">
        <v>4047</v>
      </c>
      <c r="E507" s="631" t="s">
        <v>4891</v>
      </c>
      <c r="F507" s="629" t="s">
        <v>4062</v>
      </c>
      <c r="G507" s="632" t="s">
        <v>4893</v>
      </c>
      <c r="H507" s="633" t="s">
        <v>2145</v>
      </c>
      <c r="I507" s="634" t="s">
        <v>3582</v>
      </c>
      <c r="J507" s="635">
        <v>0</v>
      </c>
      <c r="K507" s="635">
        <v>1</v>
      </c>
      <c r="L507" s="635">
        <v>0.2</v>
      </c>
      <c r="M507" s="635">
        <v>0.4</v>
      </c>
      <c r="N507" s="635">
        <v>0.6</v>
      </c>
      <c r="O507" s="635">
        <v>0.8</v>
      </c>
      <c r="P507" s="635">
        <v>0.8</v>
      </c>
      <c r="Q507" s="635">
        <v>1</v>
      </c>
      <c r="R507" s="633" t="s">
        <v>4894</v>
      </c>
      <c r="S507" s="629">
        <v>2025</v>
      </c>
      <c r="T507" s="629" t="s">
        <v>4064</v>
      </c>
      <c r="U507" s="629" t="s">
        <v>4895</v>
      </c>
      <c r="V507" s="629" t="s">
        <v>4656</v>
      </c>
      <c r="Y507" s="633" t="s">
        <v>4896</v>
      </c>
      <c r="AA507" s="580"/>
      <c r="AB507" s="581"/>
      <c r="AC507" s="581"/>
      <c r="AD507" s="581"/>
      <c r="AE507" s="581"/>
      <c r="AF507" s="581"/>
      <c r="AG507" s="581"/>
      <c r="AH507" s="581"/>
      <c r="AI507" s="583" t="e">
        <v>#N/A</v>
      </c>
      <c r="AJ507" s="583" t="e">
        <v>#N/A</v>
      </c>
      <c r="AK507" s="583" t="e">
        <v>#N/A</v>
      </c>
      <c r="AL507" s="583" t="e">
        <v>#N/A</v>
      </c>
      <c r="AM507" s="583" t="e">
        <v>#N/A</v>
      </c>
      <c r="AN507" s="583" t="e">
        <v>#N/A</v>
      </c>
      <c r="AO507" s="583" t="e">
        <v>#N/A</v>
      </c>
      <c r="AP507" s="582" t="s">
        <v>3438</v>
      </c>
      <c r="AQ507" s="581"/>
      <c r="AR507" s="581"/>
      <c r="AS507" s="581"/>
    </row>
    <row r="508" spans="1:45" s="633" customFormat="1" ht="34.15" customHeight="1">
      <c r="A508" s="628" t="s">
        <v>3819</v>
      </c>
      <c r="B508" s="629" t="s">
        <v>4715</v>
      </c>
      <c r="C508" s="630" t="s">
        <v>4716</v>
      </c>
      <c r="D508" s="629" t="s">
        <v>4047</v>
      </c>
      <c r="E508" s="631" t="s">
        <v>4891</v>
      </c>
      <c r="F508" s="629" t="s">
        <v>4062</v>
      </c>
      <c r="G508" s="632" t="s">
        <v>4893</v>
      </c>
      <c r="H508" s="633" t="s">
        <v>2145</v>
      </c>
      <c r="I508" s="634" t="s">
        <v>3434</v>
      </c>
      <c r="J508" s="635">
        <v>0</v>
      </c>
      <c r="K508" s="635">
        <v>1</v>
      </c>
      <c r="L508" s="635">
        <v>0.2</v>
      </c>
      <c r="M508" s="635">
        <v>0.4</v>
      </c>
      <c r="N508" s="635">
        <v>0.6</v>
      </c>
      <c r="O508" s="635">
        <v>0.8</v>
      </c>
      <c r="P508" s="635">
        <v>0.8</v>
      </c>
      <c r="Q508" s="635">
        <v>1</v>
      </c>
      <c r="R508" s="633" t="s">
        <v>4894</v>
      </c>
      <c r="S508" s="629">
        <v>2025</v>
      </c>
      <c r="T508" s="629" t="s">
        <v>4067</v>
      </c>
      <c r="U508" s="629" t="s">
        <v>4895</v>
      </c>
      <c r="V508" s="629" t="s">
        <v>4656</v>
      </c>
      <c r="AA508" s="580"/>
      <c r="AB508" s="581"/>
      <c r="AC508" s="581"/>
      <c r="AD508" s="581"/>
      <c r="AE508" s="581"/>
      <c r="AF508" s="581"/>
      <c r="AG508" s="581"/>
      <c r="AH508" s="581"/>
      <c r="AI508" s="583" t="e">
        <v>#N/A</v>
      </c>
      <c r="AJ508" s="583" t="e">
        <v>#N/A</v>
      </c>
      <c r="AK508" s="583" t="e">
        <v>#N/A</v>
      </c>
      <c r="AL508" s="583" t="e">
        <v>#N/A</v>
      </c>
      <c r="AM508" s="583" t="e">
        <v>#N/A</v>
      </c>
      <c r="AN508" s="583" t="e">
        <v>#N/A</v>
      </c>
      <c r="AO508" s="583" t="e">
        <v>#N/A</v>
      </c>
      <c r="AP508" s="582" t="s">
        <v>3438</v>
      </c>
      <c r="AQ508" s="581"/>
      <c r="AR508" s="581"/>
      <c r="AS508" s="581"/>
    </row>
    <row r="509" spans="1:45" s="633" customFormat="1" ht="34.15" customHeight="1">
      <c r="A509" s="628" t="s">
        <v>3819</v>
      </c>
      <c r="B509" s="629" t="s">
        <v>4715</v>
      </c>
      <c r="C509" s="630" t="s">
        <v>4716</v>
      </c>
      <c r="D509" s="629" t="s">
        <v>4047</v>
      </c>
      <c r="E509" s="631" t="s">
        <v>4891</v>
      </c>
      <c r="F509" s="629" t="s">
        <v>4062</v>
      </c>
      <c r="G509" s="632" t="s">
        <v>4893</v>
      </c>
      <c r="H509" s="633" t="s">
        <v>2145</v>
      </c>
      <c r="I509" s="634" t="s">
        <v>3434</v>
      </c>
      <c r="J509" s="635">
        <v>0</v>
      </c>
      <c r="K509" s="635">
        <v>1</v>
      </c>
      <c r="L509" s="635">
        <v>0.2</v>
      </c>
      <c r="M509" s="635">
        <v>0.4</v>
      </c>
      <c r="N509" s="635">
        <v>0.6</v>
      </c>
      <c r="O509" s="635">
        <v>0.8</v>
      </c>
      <c r="P509" s="635">
        <v>0.8</v>
      </c>
      <c r="Q509" s="635">
        <v>1</v>
      </c>
      <c r="R509" s="633" t="s">
        <v>4894</v>
      </c>
      <c r="S509" s="629">
        <v>2026</v>
      </c>
      <c r="T509" s="629" t="s">
        <v>4068</v>
      </c>
      <c r="U509" s="629" t="s">
        <v>4895</v>
      </c>
      <c r="V509" s="629" t="s">
        <v>4656</v>
      </c>
      <c r="AA509" s="580"/>
      <c r="AB509" s="581"/>
      <c r="AC509" s="581"/>
      <c r="AD509" s="581"/>
      <c r="AE509" s="581"/>
      <c r="AF509" s="581"/>
      <c r="AG509" s="581"/>
      <c r="AH509" s="581"/>
      <c r="AI509" s="583" t="e">
        <v>#N/A</v>
      </c>
      <c r="AJ509" s="583" t="e">
        <v>#N/A</v>
      </c>
      <c r="AK509" s="583" t="e">
        <v>#N/A</v>
      </c>
      <c r="AL509" s="583" t="e">
        <v>#N/A</v>
      </c>
      <c r="AM509" s="583" t="e">
        <v>#N/A</v>
      </c>
      <c r="AN509" s="583" t="e">
        <v>#N/A</v>
      </c>
      <c r="AO509" s="583" t="e">
        <v>#N/A</v>
      </c>
      <c r="AP509" s="582" t="s">
        <v>3438</v>
      </c>
      <c r="AQ509" s="581"/>
      <c r="AR509" s="581"/>
      <c r="AS509" s="581"/>
    </row>
    <row r="510" spans="1:45" s="633" customFormat="1" ht="34.15" customHeight="1">
      <c r="A510" s="628" t="s">
        <v>3819</v>
      </c>
      <c r="B510" s="629" t="s">
        <v>4715</v>
      </c>
      <c r="C510" s="630" t="s">
        <v>4716</v>
      </c>
      <c r="D510" s="629" t="s">
        <v>4047</v>
      </c>
      <c r="E510" s="631" t="s">
        <v>4891</v>
      </c>
      <c r="F510" s="629" t="s">
        <v>4062</v>
      </c>
      <c r="G510" s="632" t="s">
        <v>4893</v>
      </c>
      <c r="H510" s="633" t="s">
        <v>2145</v>
      </c>
      <c r="I510" s="634" t="s">
        <v>3434</v>
      </c>
      <c r="J510" s="635">
        <v>0</v>
      </c>
      <c r="K510" s="635">
        <v>1</v>
      </c>
      <c r="L510" s="635">
        <v>0.2</v>
      </c>
      <c r="M510" s="635">
        <v>0.4</v>
      </c>
      <c r="N510" s="635">
        <v>0.6</v>
      </c>
      <c r="O510" s="635">
        <v>0.8</v>
      </c>
      <c r="P510" s="635">
        <v>0.8</v>
      </c>
      <c r="Q510" s="635">
        <v>1</v>
      </c>
      <c r="R510" s="633" t="s">
        <v>4894</v>
      </c>
      <c r="S510" s="629">
        <v>2026</v>
      </c>
      <c r="T510" s="629" t="s">
        <v>4897</v>
      </c>
      <c r="U510" s="629" t="s">
        <v>4895</v>
      </c>
      <c r="V510" s="629" t="s">
        <v>4656</v>
      </c>
      <c r="AA510" s="580"/>
      <c r="AB510" s="581"/>
      <c r="AC510" s="581"/>
      <c r="AD510" s="581"/>
      <c r="AE510" s="581"/>
      <c r="AF510" s="581"/>
      <c r="AG510" s="581"/>
      <c r="AH510" s="581" t="s">
        <v>382</v>
      </c>
      <c r="AI510" s="583" t="s">
        <v>383</v>
      </c>
      <c r="AJ510" s="583" t="s">
        <v>1078</v>
      </c>
      <c r="AK510" s="583" t="s">
        <v>1079</v>
      </c>
      <c r="AL510" s="583" t="s">
        <v>485</v>
      </c>
      <c r="AM510" s="583" t="s">
        <v>75</v>
      </c>
      <c r="AN510" s="583" t="s">
        <v>2552</v>
      </c>
      <c r="AO510" s="583" t="s">
        <v>367</v>
      </c>
      <c r="AP510" s="583" t="s">
        <v>3442</v>
      </c>
      <c r="AQ510" s="581"/>
      <c r="AR510" s="581"/>
      <c r="AS510" s="581"/>
    </row>
    <row r="511" spans="1:45" s="633" customFormat="1" ht="34.15" customHeight="1">
      <c r="A511" s="628" t="s">
        <v>3819</v>
      </c>
      <c r="B511" s="629" t="s">
        <v>4715</v>
      </c>
      <c r="C511" s="630" t="s">
        <v>4716</v>
      </c>
      <c r="D511" s="629" t="s">
        <v>4047</v>
      </c>
      <c r="E511" s="631" t="s">
        <v>4891</v>
      </c>
      <c r="F511" s="629" t="s">
        <v>4062</v>
      </c>
      <c r="G511" s="632" t="s">
        <v>4893</v>
      </c>
      <c r="H511" s="633" t="s">
        <v>2145</v>
      </c>
      <c r="I511" s="634" t="s">
        <v>3434</v>
      </c>
      <c r="J511" s="635">
        <v>0</v>
      </c>
      <c r="K511" s="635">
        <v>1</v>
      </c>
      <c r="L511" s="635">
        <v>0.2</v>
      </c>
      <c r="M511" s="635">
        <v>0.4</v>
      </c>
      <c r="N511" s="635">
        <v>0.6</v>
      </c>
      <c r="O511" s="635">
        <v>0.8</v>
      </c>
      <c r="P511" s="635">
        <v>0.8</v>
      </c>
      <c r="Q511" s="635">
        <v>1</v>
      </c>
      <c r="R511" s="633" t="s">
        <v>4894</v>
      </c>
      <c r="S511" s="629" t="s">
        <v>4070</v>
      </c>
      <c r="T511" s="629" t="s">
        <v>4898</v>
      </c>
      <c r="U511" s="629" t="s">
        <v>4895</v>
      </c>
      <c r="V511" s="629" t="s">
        <v>4656</v>
      </c>
      <c r="AA511" s="580"/>
      <c r="AB511" s="581"/>
      <c r="AC511" s="581"/>
      <c r="AD511" s="581"/>
      <c r="AE511" s="581"/>
      <c r="AF511" s="581"/>
      <c r="AG511" s="581"/>
      <c r="AH511" s="581"/>
      <c r="AI511" s="583" t="e">
        <v>#N/A</v>
      </c>
      <c r="AJ511" s="583" t="e">
        <v>#N/A</v>
      </c>
      <c r="AK511" s="583" t="e">
        <v>#N/A</v>
      </c>
      <c r="AL511" s="583" t="e">
        <v>#N/A</v>
      </c>
      <c r="AM511" s="583" t="e">
        <v>#N/A</v>
      </c>
      <c r="AN511" s="583" t="e">
        <v>#N/A</v>
      </c>
      <c r="AO511" s="583" t="e">
        <v>#N/A</v>
      </c>
      <c r="AP511" s="582" t="s">
        <v>3438</v>
      </c>
      <c r="AQ511" s="581"/>
      <c r="AR511" s="581"/>
      <c r="AS511" s="581"/>
    </row>
    <row r="512" spans="1:45" s="633" customFormat="1" ht="34.15" customHeight="1">
      <c r="A512" s="628" t="s">
        <v>3819</v>
      </c>
      <c r="B512" s="629" t="s">
        <v>4715</v>
      </c>
      <c r="C512" s="630" t="s">
        <v>4716</v>
      </c>
      <c r="D512" s="629" t="s">
        <v>4047</v>
      </c>
      <c r="E512" s="631" t="s">
        <v>4891</v>
      </c>
      <c r="F512" s="629" t="s">
        <v>4062</v>
      </c>
      <c r="G512" s="632" t="s">
        <v>4893</v>
      </c>
      <c r="H512" s="633" t="s">
        <v>2145</v>
      </c>
      <c r="I512" s="634" t="s">
        <v>3434</v>
      </c>
      <c r="J512" s="635">
        <v>0</v>
      </c>
      <c r="K512" s="635">
        <v>1</v>
      </c>
      <c r="L512" s="635">
        <v>0.2</v>
      </c>
      <c r="M512" s="635">
        <v>0.4</v>
      </c>
      <c r="N512" s="635">
        <v>0.6</v>
      </c>
      <c r="O512" s="635">
        <v>0.8</v>
      </c>
      <c r="P512" s="635">
        <v>0.8</v>
      </c>
      <c r="Q512" s="635">
        <v>1</v>
      </c>
      <c r="R512" s="633" t="s">
        <v>4894</v>
      </c>
      <c r="S512" s="629" t="s">
        <v>4070</v>
      </c>
      <c r="T512" s="629" t="s">
        <v>4072</v>
      </c>
      <c r="U512" s="629" t="s">
        <v>4895</v>
      </c>
      <c r="V512" s="629" t="s">
        <v>4656</v>
      </c>
      <c r="AA512" s="580"/>
      <c r="AB512" s="581"/>
      <c r="AC512" s="581"/>
      <c r="AD512" s="581"/>
      <c r="AE512" s="581"/>
      <c r="AF512" s="581"/>
      <c r="AG512" s="581"/>
      <c r="AH512" s="581"/>
      <c r="AI512" s="583" t="e">
        <v>#N/A</v>
      </c>
      <c r="AJ512" s="583" t="e">
        <v>#N/A</v>
      </c>
      <c r="AK512" s="583" t="e">
        <v>#N/A</v>
      </c>
      <c r="AL512" s="583" t="e">
        <v>#N/A</v>
      </c>
      <c r="AM512" s="583" t="e">
        <v>#N/A</v>
      </c>
      <c r="AN512" s="583" t="e">
        <v>#N/A</v>
      </c>
      <c r="AO512" s="583" t="e">
        <v>#N/A</v>
      </c>
      <c r="AP512" s="582" t="s">
        <v>3438</v>
      </c>
      <c r="AQ512" s="581"/>
      <c r="AR512" s="581"/>
      <c r="AS512" s="581"/>
    </row>
    <row r="513" spans="1:45" ht="43.5" customHeight="1">
      <c r="A513" s="592" t="s">
        <v>3819</v>
      </c>
      <c r="B513" s="593" t="s">
        <v>4715</v>
      </c>
      <c r="C513" s="594" t="s">
        <v>4716</v>
      </c>
      <c r="D513" s="593" t="s">
        <v>4047</v>
      </c>
      <c r="E513" s="595" t="s">
        <v>4891</v>
      </c>
      <c r="F513" s="593" t="s">
        <v>4077</v>
      </c>
      <c r="G513" s="596" t="s">
        <v>3358</v>
      </c>
      <c r="H513" s="581" t="s">
        <v>75</v>
      </c>
      <c r="I513" s="597" t="s">
        <v>3434</v>
      </c>
      <c r="J513" s="600">
        <v>0</v>
      </c>
      <c r="K513" s="601">
        <v>1</v>
      </c>
      <c r="L513" s="601">
        <v>0.1</v>
      </c>
      <c r="M513" s="601">
        <v>0.2</v>
      </c>
      <c r="N513" s="601">
        <v>0.4</v>
      </c>
      <c r="O513" s="601">
        <v>0.6</v>
      </c>
      <c r="P513" s="601">
        <v>0.8</v>
      </c>
      <c r="Q513" s="601">
        <v>1</v>
      </c>
      <c r="R513" s="581" t="s">
        <v>2145</v>
      </c>
      <c r="S513" s="593">
        <v>2025</v>
      </c>
      <c r="T513" s="593" t="s">
        <v>4079</v>
      </c>
      <c r="U513" s="593" t="s">
        <v>4899</v>
      </c>
      <c r="V513" s="593" t="s">
        <v>4656</v>
      </c>
      <c r="W513" s="581"/>
      <c r="X513" s="581"/>
      <c r="Y513" s="581"/>
      <c r="Z513" s="581"/>
      <c r="AA513" s="580"/>
      <c r="AG513" s="581"/>
      <c r="AO513" s="613" t="s">
        <v>41</v>
      </c>
      <c r="AP513" s="614" t="s">
        <v>3442</v>
      </c>
      <c r="AQ513" s="614" t="s">
        <v>4085</v>
      </c>
    </row>
    <row r="514" spans="1:45" ht="34.15" customHeight="1">
      <c r="A514" s="592" t="s">
        <v>3819</v>
      </c>
      <c r="B514" s="593" t="s">
        <v>4715</v>
      </c>
      <c r="C514" s="594" t="s">
        <v>4716</v>
      </c>
      <c r="D514" s="593" t="s">
        <v>4047</v>
      </c>
      <c r="E514" s="595" t="s">
        <v>4891</v>
      </c>
      <c r="F514" s="593" t="s">
        <v>4077</v>
      </c>
      <c r="G514" s="596" t="s">
        <v>3358</v>
      </c>
      <c r="H514" s="581" t="s">
        <v>75</v>
      </c>
      <c r="I514" s="597" t="s">
        <v>3434</v>
      </c>
      <c r="J514" s="600">
        <v>0</v>
      </c>
      <c r="K514" s="601">
        <v>1</v>
      </c>
      <c r="L514" s="601">
        <v>0.1</v>
      </c>
      <c r="M514" s="601">
        <v>0.2</v>
      </c>
      <c r="N514" s="601">
        <v>0.4</v>
      </c>
      <c r="O514" s="601">
        <v>0.6</v>
      </c>
      <c r="P514" s="601">
        <v>0.8</v>
      </c>
      <c r="Q514" s="601">
        <v>1</v>
      </c>
      <c r="R514" s="581" t="s">
        <v>2145</v>
      </c>
      <c r="S514" s="593" t="s">
        <v>3435</v>
      </c>
      <c r="T514" s="593" t="s">
        <v>4080</v>
      </c>
      <c r="U514" s="593" t="s">
        <v>4899</v>
      </c>
      <c r="V514" s="593" t="s">
        <v>4656</v>
      </c>
      <c r="W514" s="581"/>
      <c r="X514" s="599"/>
      <c r="Y514" s="581"/>
      <c r="Z514" s="581"/>
      <c r="AA514" s="580"/>
      <c r="AG514" s="581"/>
      <c r="AH514" s="581" t="s">
        <v>263</v>
      </c>
      <c r="AI514" s="583" t="s">
        <v>264</v>
      </c>
      <c r="AJ514" s="613" t="s">
        <v>1251</v>
      </c>
      <c r="AK514" s="613" t="s">
        <v>4087</v>
      </c>
      <c r="AL514" s="613" t="s">
        <v>1400</v>
      </c>
      <c r="AM514" s="613" t="s">
        <v>54</v>
      </c>
      <c r="AN514" s="613" t="s">
        <v>2177</v>
      </c>
      <c r="AO514" s="613" t="s">
        <v>41</v>
      </c>
      <c r="AP514" s="614" t="s">
        <v>3442</v>
      </c>
    </row>
    <row r="515" spans="1:45" ht="34.15" customHeight="1">
      <c r="A515" s="592" t="s">
        <v>3819</v>
      </c>
      <c r="B515" s="593" t="s">
        <v>4715</v>
      </c>
      <c r="C515" s="594" t="s">
        <v>4716</v>
      </c>
      <c r="D515" s="593" t="s">
        <v>4047</v>
      </c>
      <c r="E515" s="595" t="s">
        <v>4891</v>
      </c>
      <c r="F515" s="593" t="s">
        <v>4077</v>
      </c>
      <c r="G515" s="596" t="s">
        <v>3358</v>
      </c>
      <c r="H515" s="581" t="s">
        <v>75</v>
      </c>
      <c r="I515" s="597" t="s">
        <v>3434</v>
      </c>
      <c r="J515" s="600">
        <v>0</v>
      </c>
      <c r="K515" s="601">
        <v>1</v>
      </c>
      <c r="L515" s="601">
        <v>0.1</v>
      </c>
      <c r="M515" s="601">
        <v>0.2</v>
      </c>
      <c r="N515" s="601">
        <v>0.4</v>
      </c>
      <c r="O515" s="601">
        <v>0.6</v>
      </c>
      <c r="P515" s="601">
        <v>0.8</v>
      </c>
      <c r="Q515" s="601">
        <v>1</v>
      </c>
      <c r="R515" s="581" t="s">
        <v>2145</v>
      </c>
      <c r="S515" s="593">
        <v>2030</v>
      </c>
      <c r="T515" s="593" t="s">
        <v>4081</v>
      </c>
      <c r="U515" s="593" t="s">
        <v>4899</v>
      </c>
      <c r="V515" s="593" t="s">
        <v>4656</v>
      </c>
      <c r="W515" s="581"/>
      <c r="X515" s="599"/>
      <c r="Y515" s="581"/>
      <c r="Z515" s="581"/>
      <c r="AA515" s="580"/>
      <c r="AG515" s="581"/>
      <c r="AI515" s="583" t="e">
        <v>#N/A</v>
      </c>
      <c r="AJ515" s="583" t="e">
        <v>#N/A</v>
      </c>
      <c r="AK515" s="583" t="e">
        <v>#N/A</v>
      </c>
      <c r="AL515" s="583" t="e">
        <v>#N/A</v>
      </c>
      <c r="AM515" s="583" t="e">
        <v>#N/A</v>
      </c>
      <c r="AN515" s="583" t="e">
        <v>#N/A</v>
      </c>
      <c r="AO515" s="583" t="e">
        <v>#N/A</v>
      </c>
      <c r="AP515" s="582" t="s">
        <v>3438</v>
      </c>
    </row>
    <row r="516" spans="1:45" s="633" customFormat="1" ht="102.6" customHeight="1">
      <c r="A516" s="628" t="s">
        <v>3819</v>
      </c>
      <c r="B516" s="629" t="s">
        <v>4715</v>
      </c>
      <c r="C516" s="630" t="s">
        <v>4716</v>
      </c>
      <c r="D516" s="629" t="s">
        <v>4047</v>
      </c>
      <c r="E516" s="631" t="s">
        <v>4891</v>
      </c>
      <c r="F516" s="629" t="s">
        <v>4082</v>
      </c>
      <c r="G516" s="632" t="s">
        <v>4900</v>
      </c>
      <c r="H516" s="633" t="s">
        <v>2145</v>
      </c>
      <c r="I516" s="634" t="s">
        <v>3582</v>
      </c>
      <c r="J516" s="635">
        <v>0</v>
      </c>
      <c r="K516" s="635">
        <v>1</v>
      </c>
      <c r="L516" s="636">
        <v>0.1</v>
      </c>
      <c r="M516" s="636">
        <v>0.2</v>
      </c>
      <c r="N516" s="636">
        <v>0.4</v>
      </c>
      <c r="O516" s="636">
        <v>0.6</v>
      </c>
      <c r="P516" s="636">
        <v>0.8</v>
      </c>
      <c r="Q516" s="636">
        <v>1</v>
      </c>
      <c r="R516" s="633" t="s">
        <v>4901</v>
      </c>
      <c r="S516" s="629">
        <v>2025</v>
      </c>
      <c r="T516" s="629" t="s">
        <v>4902</v>
      </c>
      <c r="U516" s="629" t="s">
        <v>4899</v>
      </c>
      <c r="V516" s="629" t="s">
        <v>4656</v>
      </c>
      <c r="X516" s="653" t="s">
        <v>4903</v>
      </c>
      <c r="Y516" s="633" t="s">
        <v>264</v>
      </c>
      <c r="AA516" s="580"/>
      <c r="AB516" s="581"/>
      <c r="AC516" s="581"/>
      <c r="AD516" s="581"/>
      <c r="AE516" s="581"/>
      <c r="AF516" s="581"/>
      <c r="AG516" s="581"/>
      <c r="AH516" s="581"/>
      <c r="AI516" s="583"/>
      <c r="AJ516" s="583"/>
      <c r="AK516" s="583"/>
      <c r="AL516" s="583"/>
      <c r="AM516" s="583"/>
      <c r="AN516" s="583"/>
      <c r="AO516" s="583"/>
      <c r="AP516" s="582"/>
      <c r="AQ516" s="581"/>
      <c r="AR516" s="581"/>
      <c r="AS516" s="581"/>
    </row>
    <row r="517" spans="1:45" s="633" customFormat="1" ht="34.15" customHeight="1">
      <c r="A517" s="628" t="s">
        <v>3819</v>
      </c>
      <c r="B517" s="629" t="s">
        <v>4715</v>
      </c>
      <c r="C517" s="630" t="s">
        <v>4716</v>
      </c>
      <c r="D517" s="629" t="s">
        <v>4047</v>
      </c>
      <c r="E517" s="631" t="s">
        <v>4891</v>
      </c>
      <c r="F517" s="629" t="s">
        <v>4082</v>
      </c>
      <c r="G517" s="632" t="s">
        <v>4900</v>
      </c>
      <c r="H517" s="633" t="s">
        <v>2145</v>
      </c>
      <c r="I517" s="634" t="s">
        <v>3434</v>
      </c>
      <c r="J517" s="635">
        <v>0</v>
      </c>
      <c r="K517" s="635">
        <v>1</v>
      </c>
      <c r="L517" s="636">
        <v>0.1</v>
      </c>
      <c r="M517" s="636">
        <v>0.2</v>
      </c>
      <c r="N517" s="636">
        <v>0.4</v>
      </c>
      <c r="O517" s="636">
        <v>0.6</v>
      </c>
      <c r="P517" s="636">
        <v>0.8</v>
      </c>
      <c r="Q517" s="636">
        <v>1</v>
      </c>
      <c r="R517" s="633" t="s">
        <v>4901</v>
      </c>
      <c r="S517" s="629">
        <v>2026</v>
      </c>
      <c r="T517" s="629" t="s">
        <v>4086</v>
      </c>
      <c r="U517" s="629" t="s">
        <v>4899</v>
      </c>
      <c r="V517" s="629" t="s">
        <v>4656</v>
      </c>
      <c r="X517" s="633" t="s">
        <v>4903</v>
      </c>
      <c r="AA517" s="580"/>
      <c r="AB517" s="581"/>
      <c r="AC517" s="581"/>
      <c r="AD517" s="581"/>
      <c r="AE517" s="581"/>
      <c r="AF517" s="581"/>
      <c r="AG517" s="581"/>
      <c r="AH517" s="581"/>
      <c r="AI517" s="583"/>
      <c r="AJ517" s="583"/>
      <c r="AK517" s="583"/>
      <c r="AL517" s="583"/>
      <c r="AM517" s="583"/>
      <c r="AN517" s="583"/>
      <c r="AO517" s="583"/>
      <c r="AP517" s="582"/>
      <c r="AQ517" s="581"/>
      <c r="AR517" s="581"/>
      <c r="AS517" s="581"/>
    </row>
    <row r="518" spans="1:45" s="633" customFormat="1" ht="34.15" customHeight="1">
      <c r="A518" s="628" t="s">
        <v>3819</v>
      </c>
      <c r="B518" s="629" t="s">
        <v>4715</v>
      </c>
      <c r="C518" s="630" t="s">
        <v>4716</v>
      </c>
      <c r="D518" s="629" t="s">
        <v>4047</v>
      </c>
      <c r="E518" s="631" t="s">
        <v>4891</v>
      </c>
      <c r="F518" s="629" t="s">
        <v>4082</v>
      </c>
      <c r="G518" s="632" t="s">
        <v>4900</v>
      </c>
      <c r="H518" s="633" t="s">
        <v>2145</v>
      </c>
      <c r="I518" s="634" t="s">
        <v>3434</v>
      </c>
      <c r="J518" s="635">
        <v>0</v>
      </c>
      <c r="K518" s="635">
        <v>1</v>
      </c>
      <c r="L518" s="636">
        <v>0.1</v>
      </c>
      <c r="M518" s="636">
        <v>0.2</v>
      </c>
      <c r="N518" s="636">
        <v>0.4</v>
      </c>
      <c r="O518" s="636">
        <v>0.6</v>
      </c>
      <c r="P518" s="636">
        <v>0.8</v>
      </c>
      <c r="Q518" s="636">
        <v>1</v>
      </c>
      <c r="R518" s="633" t="s">
        <v>4901</v>
      </c>
      <c r="S518" s="629">
        <v>2027</v>
      </c>
      <c r="T518" s="629" t="s">
        <v>4088</v>
      </c>
      <c r="U518" s="629" t="s">
        <v>4899</v>
      </c>
      <c r="V518" s="629" t="s">
        <v>4656</v>
      </c>
      <c r="X518" s="633" t="s">
        <v>4903</v>
      </c>
      <c r="AA518" s="580"/>
      <c r="AB518" s="581"/>
      <c r="AC518" s="581"/>
      <c r="AD518" s="581"/>
      <c r="AE518" s="581"/>
      <c r="AF518" s="581"/>
      <c r="AG518" s="581"/>
      <c r="AH518" s="581" t="s">
        <v>247</v>
      </c>
      <c r="AI518" s="583" t="s">
        <v>248</v>
      </c>
      <c r="AJ518" s="613" t="s">
        <v>1037</v>
      </c>
      <c r="AK518" s="613" t="s">
        <v>4095</v>
      </c>
      <c r="AL518" s="613" t="s">
        <v>806</v>
      </c>
      <c r="AM518" s="613" t="s">
        <v>54</v>
      </c>
      <c r="AN518" s="613" t="s">
        <v>2094</v>
      </c>
      <c r="AO518" s="613" t="s">
        <v>41</v>
      </c>
      <c r="AP518" s="614" t="s">
        <v>3442</v>
      </c>
      <c r="AQ518" s="614" t="s">
        <v>4096</v>
      </c>
      <c r="AR518" s="581"/>
      <c r="AS518" s="581"/>
    </row>
    <row r="519" spans="1:45" s="633" customFormat="1" ht="34.15" customHeight="1">
      <c r="A519" s="628" t="s">
        <v>3819</v>
      </c>
      <c r="B519" s="629" t="s">
        <v>4715</v>
      </c>
      <c r="C519" s="630" t="s">
        <v>4716</v>
      </c>
      <c r="D519" s="629" t="s">
        <v>4047</v>
      </c>
      <c r="E519" s="631" t="s">
        <v>4891</v>
      </c>
      <c r="F519" s="629" t="s">
        <v>4082</v>
      </c>
      <c r="G519" s="632" t="s">
        <v>4900</v>
      </c>
      <c r="H519" s="633" t="s">
        <v>2145</v>
      </c>
      <c r="I519" s="634" t="s">
        <v>3434</v>
      </c>
      <c r="J519" s="635">
        <v>0</v>
      </c>
      <c r="K519" s="635">
        <v>1</v>
      </c>
      <c r="L519" s="636">
        <v>0.1</v>
      </c>
      <c r="M519" s="636">
        <v>0.2</v>
      </c>
      <c r="N519" s="636">
        <v>0.4</v>
      </c>
      <c r="O519" s="636">
        <v>0.6</v>
      </c>
      <c r="P519" s="636">
        <v>0.8</v>
      </c>
      <c r="Q519" s="636">
        <v>1</v>
      </c>
      <c r="R519" s="633" t="s">
        <v>4901</v>
      </c>
      <c r="S519" s="629">
        <v>2028</v>
      </c>
      <c r="T519" s="629" t="s">
        <v>4904</v>
      </c>
      <c r="U519" s="629" t="s">
        <v>4899</v>
      </c>
      <c r="V519" s="629" t="s">
        <v>4656</v>
      </c>
      <c r="X519" s="633" t="s">
        <v>4903</v>
      </c>
      <c r="AA519" s="580"/>
      <c r="AB519" s="581"/>
      <c r="AC519" s="581"/>
      <c r="AD519" s="581"/>
      <c r="AE519" s="581"/>
      <c r="AF519" s="581"/>
      <c r="AG519" s="581"/>
      <c r="AH519" s="581"/>
      <c r="AI519" s="583" t="e">
        <v>#N/A</v>
      </c>
      <c r="AJ519" s="583" t="e">
        <v>#N/A</v>
      </c>
      <c r="AK519" s="583" t="e">
        <v>#N/A</v>
      </c>
      <c r="AL519" s="583" t="e">
        <v>#N/A</v>
      </c>
      <c r="AM519" s="583" t="e">
        <v>#N/A</v>
      </c>
      <c r="AN519" s="583" t="e">
        <v>#N/A</v>
      </c>
      <c r="AO519" s="583" t="e">
        <v>#N/A</v>
      </c>
      <c r="AP519" s="582" t="s">
        <v>3438</v>
      </c>
      <c r="AQ519" s="581"/>
      <c r="AR519" s="581"/>
      <c r="AS519" s="581"/>
    </row>
    <row r="520" spans="1:45" s="633" customFormat="1" ht="34.15" customHeight="1">
      <c r="A520" s="628" t="s">
        <v>3819</v>
      </c>
      <c r="B520" s="629" t="s">
        <v>4715</v>
      </c>
      <c r="C520" s="630" t="s">
        <v>4716</v>
      </c>
      <c r="D520" s="629" t="s">
        <v>4047</v>
      </c>
      <c r="E520" s="631" t="s">
        <v>4891</v>
      </c>
      <c r="F520" s="629" t="s">
        <v>4082</v>
      </c>
      <c r="G520" s="632" t="s">
        <v>4900</v>
      </c>
      <c r="H520" s="633" t="s">
        <v>2145</v>
      </c>
      <c r="I520" s="634" t="s">
        <v>3434</v>
      </c>
      <c r="J520" s="635">
        <v>0</v>
      </c>
      <c r="K520" s="635">
        <v>1</v>
      </c>
      <c r="L520" s="636">
        <v>0.1</v>
      </c>
      <c r="M520" s="636">
        <v>0.2</v>
      </c>
      <c r="N520" s="636">
        <v>0.4</v>
      </c>
      <c r="O520" s="636">
        <v>0.6</v>
      </c>
      <c r="P520" s="636">
        <v>0.8</v>
      </c>
      <c r="Q520" s="636">
        <v>1</v>
      </c>
      <c r="R520" s="633" t="s">
        <v>4901</v>
      </c>
      <c r="S520" s="629" t="s">
        <v>3928</v>
      </c>
      <c r="T520" s="629" t="s">
        <v>4905</v>
      </c>
      <c r="U520" s="629" t="s">
        <v>4899</v>
      </c>
      <c r="V520" s="629" t="s">
        <v>4656</v>
      </c>
      <c r="X520" s="633" t="s">
        <v>4903</v>
      </c>
      <c r="AA520" s="580"/>
      <c r="AB520" s="581"/>
      <c r="AC520" s="581"/>
      <c r="AD520" s="581"/>
      <c r="AE520" s="581"/>
      <c r="AF520" s="581"/>
      <c r="AG520" s="581"/>
      <c r="AH520" s="581"/>
      <c r="AI520" s="583" t="e">
        <v>#N/A</v>
      </c>
      <c r="AJ520" s="583" t="e">
        <v>#N/A</v>
      </c>
      <c r="AK520" s="583" t="e">
        <v>#N/A</v>
      </c>
      <c r="AL520" s="583" t="e">
        <v>#N/A</v>
      </c>
      <c r="AM520" s="583" t="e">
        <v>#N/A</v>
      </c>
      <c r="AN520" s="583" t="e">
        <v>#N/A</v>
      </c>
      <c r="AO520" s="583" t="e">
        <v>#N/A</v>
      </c>
      <c r="AP520" s="582" t="s">
        <v>3438</v>
      </c>
      <c r="AQ520" s="581"/>
      <c r="AR520" s="581"/>
      <c r="AS520" s="581"/>
    </row>
    <row r="521" spans="1:45" ht="59.45" customHeight="1">
      <c r="A521" s="592" t="s">
        <v>3819</v>
      </c>
      <c r="B521" s="593" t="s">
        <v>4715</v>
      </c>
      <c r="C521" s="594" t="s">
        <v>4716</v>
      </c>
      <c r="D521" s="593" t="s">
        <v>4047</v>
      </c>
      <c r="E521" s="595" t="s">
        <v>4891</v>
      </c>
      <c r="F521" s="593" t="s">
        <v>4093</v>
      </c>
      <c r="G521" s="596" t="s">
        <v>4906</v>
      </c>
      <c r="H521" s="581" t="s">
        <v>2145</v>
      </c>
      <c r="I521" s="597" t="s">
        <v>3434</v>
      </c>
      <c r="J521" s="600">
        <v>0</v>
      </c>
      <c r="K521" s="600">
        <v>1</v>
      </c>
      <c r="L521" s="601">
        <v>0.1</v>
      </c>
      <c r="M521" s="601">
        <v>0.2</v>
      </c>
      <c r="N521" s="601">
        <v>0.4</v>
      </c>
      <c r="O521" s="601">
        <v>0.6</v>
      </c>
      <c r="P521" s="601">
        <v>0.8</v>
      </c>
      <c r="Q521" s="601">
        <v>1</v>
      </c>
      <c r="S521" s="593">
        <v>2025</v>
      </c>
      <c r="T521" s="593" t="s">
        <v>4094</v>
      </c>
      <c r="U521" s="593" t="s">
        <v>4899</v>
      </c>
      <c r="V521" s="593" t="s">
        <v>4656</v>
      </c>
      <c r="W521" s="581"/>
      <c r="X521" s="581"/>
      <c r="Y521" s="581"/>
      <c r="Z521" s="581"/>
      <c r="AA521" s="580"/>
      <c r="AG521" s="581"/>
      <c r="AI521" s="583"/>
      <c r="AJ521" s="583"/>
      <c r="AK521" s="583"/>
      <c r="AL521" s="583"/>
      <c r="AM521" s="583"/>
      <c r="AN521" s="583"/>
      <c r="AO521" s="583"/>
      <c r="AP521" s="582"/>
    </row>
    <row r="522" spans="1:45" ht="34.15" customHeight="1">
      <c r="A522" s="592" t="s">
        <v>3819</v>
      </c>
      <c r="B522" s="593" t="s">
        <v>4715</v>
      </c>
      <c r="C522" s="594" t="s">
        <v>4716</v>
      </c>
      <c r="D522" s="593" t="s">
        <v>4047</v>
      </c>
      <c r="E522" s="595" t="s">
        <v>4891</v>
      </c>
      <c r="F522" s="593" t="s">
        <v>4093</v>
      </c>
      <c r="G522" s="596" t="s">
        <v>4906</v>
      </c>
      <c r="H522" s="581" t="s">
        <v>2145</v>
      </c>
      <c r="I522" s="597" t="s">
        <v>3434</v>
      </c>
      <c r="J522" s="600">
        <v>0</v>
      </c>
      <c r="K522" s="600">
        <v>1</v>
      </c>
      <c r="L522" s="601">
        <v>0.1</v>
      </c>
      <c r="M522" s="601">
        <v>0.2</v>
      </c>
      <c r="N522" s="601">
        <v>0.4</v>
      </c>
      <c r="O522" s="601">
        <v>0.6</v>
      </c>
      <c r="P522" s="601">
        <v>0.8</v>
      </c>
      <c r="Q522" s="601">
        <v>1</v>
      </c>
      <c r="S522" s="593">
        <v>2025</v>
      </c>
      <c r="T522" s="593" t="s">
        <v>4097</v>
      </c>
      <c r="U522" s="593" t="s">
        <v>4899</v>
      </c>
      <c r="V522" s="593" t="s">
        <v>4656</v>
      </c>
      <c r="W522" s="581"/>
      <c r="X522" s="581"/>
      <c r="Y522" s="581"/>
      <c r="Z522" s="581"/>
      <c r="AA522" s="580"/>
      <c r="AG522" s="581"/>
      <c r="AI522" s="583"/>
      <c r="AJ522" s="583"/>
      <c r="AK522" s="583"/>
      <c r="AL522" s="583"/>
      <c r="AM522" s="583"/>
      <c r="AN522" s="583"/>
      <c r="AO522" s="583"/>
      <c r="AP522" s="582"/>
    </row>
    <row r="523" spans="1:45" ht="34.15" customHeight="1">
      <c r="A523" s="592" t="s">
        <v>3819</v>
      </c>
      <c r="B523" s="593" t="s">
        <v>4715</v>
      </c>
      <c r="C523" s="594" t="s">
        <v>4716</v>
      </c>
      <c r="D523" s="593" t="s">
        <v>4047</v>
      </c>
      <c r="E523" s="595" t="s">
        <v>4891</v>
      </c>
      <c r="F523" s="593" t="s">
        <v>4093</v>
      </c>
      <c r="G523" s="596" t="s">
        <v>4906</v>
      </c>
      <c r="H523" s="581" t="s">
        <v>2145</v>
      </c>
      <c r="I523" s="597" t="s">
        <v>3434</v>
      </c>
      <c r="J523" s="600">
        <v>0</v>
      </c>
      <c r="K523" s="600">
        <v>1</v>
      </c>
      <c r="L523" s="601">
        <v>0.1</v>
      </c>
      <c r="M523" s="601">
        <v>0.2</v>
      </c>
      <c r="N523" s="601">
        <v>0.4</v>
      </c>
      <c r="O523" s="601">
        <v>0.6</v>
      </c>
      <c r="P523" s="601">
        <v>0.8</v>
      </c>
      <c r="Q523" s="601">
        <v>1</v>
      </c>
      <c r="S523" s="593">
        <v>2026</v>
      </c>
      <c r="T523" s="593" t="s">
        <v>4907</v>
      </c>
      <c r="U523" s="593" t="s">
        <v>4899</v>
      </c>
      <c r="V523" s="593" t="s">
        <v>4656</v>
      </c>
      <c r="W523" s="581"/>
      <c r="X523" s="581"/>
      <c r="Y523" s="581"/>
      <c r="Z523" s="581"/>
      <c r="AA523" s="580"/>
      <c r="AG523" s="581"/>
      <c r="AI523" s="583"/>
      <c r="AJ523" s="583"/>
      <c r="AK523" s="583"/>
      <c r="AL523" s="583"/>
      <c r="AM523" s="583"/>
      <c r="AN523" s="583"/>
      <c r="AO523" s="583"/>
      <c r="AP523" s="582"/>
    </row>
    <row r="524" spans="1:45" ht="34.15" customHeight="1">
      <c r="A524" s="592" t="s">
        <v>3819</v>
      </c>
      <c r="B524" s="593" t="s">
        <v>4715</v>
      </c>
      <c r="C524" s="594" t="s">
        <v>4716</v>
      </c>
      <c r="D524" s="593" t="s">
        <v>4047</v>
      </c>
      <c r="E524" s="595" t="s">
        <v>4891</v>
      </c>
      <c r="F524" s="593" t="s">
        <v>4093</v>
      </c>
      <c r="G524" s="596" t="s">
        <v>4906</v>
      </c>
      <c r="H524" s="581" t="s">
        <v>2145</v>
      </c>
      <c r="I524" s="597" t="s">
        <v>3434</v>
      </c>
      <c r="J524" s="600">
        <v>0</v>
      </c>
      <c r="K524" s="600">
        <v>1</v>
      </c>
      <c r="L524" s="601">
        <v>0.1</v>
      </c>
      <c r="M524" s="601">
        <v>0.2</v>
      </c>
      <c r="N524" s="601">
        <v>0.4</v>
      </c>
      <c r="O524" s="601">
        <v>0.6</v>
      </c>
      <c r="P524" s="601">
        <v>0.8</v>
      </c>
      <c r="Q524" s="601">
        <v>1</v>
      </c>
      <c r="S524" s="593">
        <v>2027</v>
      </c>
      <c r="T524" s="593" t="s">
        <v>4099</v>
      </c>
      <c r="U524" s="593" t="s">
        <v>4899</v>
      </c>
      <c r="V524" s="593" t="s">
        <v>4656</v>
      </c>
      <c r="W524" s="581"/>
      <c r="X524" s="581"/>
      <c r="Y524" s="581"/>
      <c r="Z524" s="581"/>
      <c r="AA524" s="580"/>
      <c r="AG524" s="581"/>
      <c r="AI524" s="583"/>
      <c r="AJ524" s="583"/>
      <c r="AK524" s="583"/>
      <c r="AL524" s="583"/>
      <c r="AM524" s="583"/>
      <c r="AN524" s="583"/>
      <c r="AO524" s="583"/>
      <c r="AP524" s="582"/>
    </row>
    <row r="525" spans="1:45" ht="34.15" customHeight="1">
      <c r="A525" s="592" t="s">
        <v>3819</v>
      </c>
      <c r="B525" s="593" t="s">
        <v>4715</v>
      </c>
      <c r="C525" s="594" t="s">
        <v>4716</v>
      </c>
      <c r="D525" s="593" t="s">
        <v>4047</v>
      </c>
      <c r="E525" s="595" t="s">
        <v>4891</v>
      </c>
      <c r="F525" s="593" t="s">
        <v>4093</v>
      </c>
      <c r="G525" s="596" t="s">
        <v>4906</v>
      </c>
      <c r="H525" s="581" t="s">
        <v>2145</v>
      </c>
      <c r="I525" s="597" t="s">
        <v>3434</v>
      </c>
      <c r="J525" s="600">
        <v>0</v>
      </c>
      <c r="K525" s="600">
        <v>1</v>
      </c>
      <c r="L525" s="601">
        <v>0.1</v>
      </c>
      <c r="M525" s="601">
        <v>0.2</v>
      </c>
      <c r="N525" s="601">
        <v>0.4</v>
      </c>
      <c r="O525" s="601">
        <v>0.6</v>
      </c>
      <c r="P525" s="601">
        <v>0.8</v>
      </c>
      <c r="Q525" s="601">
        <v>1</v>
      </c>
      <c r="S525" s="593">
        <v>2028</v>
      </c>
      <c r="T525" s="593" t="s">
        <v>4908</v>
      </c>
      <c r="U525" s="593" t="s">
        <v>4899</v>
      </c>
      <c r="V525" s="593" t="s">
        <v>4656</v>
      </c>
      <c r="W525" s="581"/>
      <c r="X525" s="581"/>
      <c r="Y525" s="581"/>
      <c r="Z525" s="581"/>
      <c r="AA525" s="580"/>
      <c r="AG525" s="581" t="s">
        <v>4111</v>
      </c>
      <c r="AH525" s="581" t="s">
        <v>257</v>
      </c>
      <c r="AI525" s="583" t="s">
        <v>258</v>
      </c>
      <c r="AJ525" s="613" t="s">
        <v>2123</v>
      </c>
      <c r="AK525" s="613" t="s">
        <v>4112</v>
      </c>
      <c r="AL525" s="613" t="s">
        <v>462</v>
      </c>
      <c r="AM525" s="613" t="s">
        <v>54</v>
      </c>
      <c r="AN525" s="613" t="s">
        <v>2128</v>
      </c>
      <c r="AO525" s="613" t="s">
        <v>57</v>
      </c>
      <c r="AP525" s="614" t="s">
        <v>3442</v>
      </c>
      <c r="AQ525" s="614" t="s">
        <v>4113</v>
      </c>
    </row>
    <row r="526" spans="1:45" ht="34.15" customHeight="1">
      <c r="A526" s="592" t="s">
        <v>3819</v>
      </c>
      <c r="B526" s="593" t="s">
        <v>4715</v>
      </c>
      <c r="C526" s="594" t="s">
        <v>4716</v>
      </c>
      <c r="D526" s="593" t="s">
        <v>4047</v>
      </c>
      <c r="E526" s="595" t="s">
        <v>4891</v>
      </c>
      <c r="F526" s="593" t="s">
        <v>4093</v>
      </c>
      <c r="G526" s="596" t="s">
        <v>4906</v>
      </c>
      <c r="H526" s="581" t="s">
        <v>2145</v>
      </c>
      <c r="I526" s="597" t="s">
        <v>3434</v>
      </c>
      <c r="J526" s="600">
        <v>0</v>
      </c>
      <c r="K526" s="600">
        <v>1</v>
      </c>
      <c r="L526" s="601">
        <v>0.1</v>
      </c>
      <c r="M526" s="601">
        <v>0.2</v>
      </c>
      <c r="N526" s="601">
        <v>0.4</v>
      </c>
      <c r="O526" s="601">
        <v>0.6</v>
      </c>
      <c r="P526" s="601">
        <v>0.8</v>
      </c>
      <c r="Q526" s="601">
        <v>1</v>
      </c>
      <c r="S526" s="593">
        <v>2029</v>
      </c>
      <c r="T526" s="593" t="s">
        <v>4101</v>
      </c>
      <c r="U526" s="593" t="s">
        <v>4899</v>
      </c>
      <c r="V526" s="593" t="s">
        <v>4656</v>
      </c>
      <c r="W526" s="581"/>
      <c r="X526" s="581"/>
      <c r="Y526" s="581"/>
      <c r="Z526" s="581"/>
      <c r="AA526" s="580"/>
      <c r="AG526" s="581"/>
      <c r="AI526" s="583" t="e">
        <v>#N/A</v>
      </c>
      <c r="AJ526" s="583" t="e">
        <v>#N/A</v>
      </c>
      <c r="AK526" s="583" t="e">
        <v>#N/A</v>
      </c>
      <c r="AL526" s="583" t="e">
        <v>#N/A</v>
      </c>
      <c r="AM526" s="583" t="e">
        <v>#N/A</v>
      </c>
      <c r="AN526" s="583" t="e">
        <v>#N/A</v>
      </c>
      <c r="AO526" s="583" t="e">
        <v>#N/A</v>
      </c>
      <c r="AP526" s="582" t="s">
        <v>3438</v>
      </c>
    </row>
    <row r="527" spans="1:45" ht="34.15" customHeight="1">
      <c r="A527" s="592" t="s">
        <v>3819</v>
      </c>
      <c r="B527" s="593" t="s">
        <v>4715</v>
      </c>
      <c r="C527" s="594" t="s">
        <v>4716</v>
      </c>
      <c r="D527" s="593" t="s">
        <v>4047</v>
      </c>
      <c r="E527" s="595" t="s">
        <v>4891</v>
      </c>
      <c r="F527" s="593" t="s">
        <v>4093</v>
      </c>
      <c r="G527" s="596" t="s">
        <v>4906</v>
      </c>
      <c r="H527" s="581" t="s">
        <v>2145</v>
      </c>
      <c r="I527" s="597" t="s">
        <v>3434</v>
      </c>
      <c r="J527" s="600">
        <v>0</v>
      </c>
      <c r="K527" s="600">
        <v>1</v>
      </c>
      <c r="L527" s="601">
        <v>0.1</v>
      </c>
      <c r="M527" s="601">
        <v>0.2</v>
      </c>
      <c r="N527" s="601">
        <v>0.4</v>
      </c>
      <c r="O527" s="601">
        <v>0.6</v>
      </c>
      <c r="P527" s="601">
        <v>0.8</v>
      </c>
      <c r="Q527" s="601">
        <v>1</v>
      </c>
      <c r="S527" s="593">
        <v>2030</v>
      </c>
      <c r="T527" s="593" t="s">
        <v>4102</v>
      </c>
      <c r="U527" s="593" t="s">
        <v>4899</v>
      </c>
      <c r="V527" s="593" t="s">
        <v>4656</v>
      </c>
      <c r="W527" s="581"/>
      <c r="X527" s="581"/>
      <c r="Y527" s="581"/>
      <c r="Z527" s="581"/>
      <c r="AA527" s="580"/>
      <c r="AG527" s="581"/>
      <c r="AI527" s="583" t="e">
        <v>#N/A</v>
      </c>
      <c r="AJ527" s="583" t="e">
        <v>#N/A</v>
      </c>
      <c r="AK527" s="583" t="e">
        <v>#N/A</v>
      </c>
      <c r="AL527" s="583" t="e">
        <v>#N/A</v>
      </c>
      <c r="AM527" s="583" t="e">
        <v>#N/A</v>
      </c>
      <c r="AN527" s="583" t="e">
        <v>#N/A</v>
      </c>
      <c r="AO527" s="583" t="e">
        <v>#N/A</v>
      </c>
      <c r="AP527" s="582" t="s">
        <v>3438</v>
      </c>
    </row>
    <row r="528" spans="1:45" s="633" customFormat="1" ht="34.15" customHeight="1">
      <c r="A528" s="628" t="s">
        <v>4388</v>
      </c>
      <c r="B528" s="629" t="s">
        <v>4715</v>
      </c>
      <c r="C528" s="630" t="s">
        <v>4716</v>
      </c>
      <c r="D528" s="629" t="s">
        <v>4047</v>
      </c>
      <c r="E528" s="631" t="s">
        <v>4891</v>
      </c>
      <c r="F528" s="629" t="s">
        <v>4439</v>
      </c>
      <c r="G528" s="632" t="s">
        <v>5103</v>
      </c>
      <c r="H528" s="633" t="s">
        <v>2145</v>
      </c>
      <c r="I528" s="634" t="s">
        <v>3582</v>
      </c>
      <c r="J528" s="658">
        <v>0</v>
      </c>
      <c r="K528" s="658">
        <v>1</v>
      </c>
      <c r="L528" s="636">
        <v>0.1</v>
      </c>
      <c r="M528" s="636">
        <v>0.2</v>
      </c>
      <c r="N528" s="636">
        <v>0.4</v>
      </c>
      <c r="O528" s="636">
        <v>0.6</v>
      </c>
      <c r="P528" s="636">
        <v>0.8</v>
      </c>
      <c r="Q528" s="636">
        <v>1</v>
      </c>
      <c r="R528" s="633" t="s">
        <v>2834</v>
      </c>
      <c r="S528" s="629">
        <v>2025</v>
      </c>
      <c r="T528" s="629" t="s">
        <v>4440</v>
      </c>
      <c r="U528" s="629" t="s">
        <v>4895</v>
      </c>
      <c r="V528" s="629" t="s">
        <v>4656</v>
      </c>
      <c r="Y528" s="633" t="s">
        <v>5104</v>
      </c>
      <c r="AA528" s="580"/>
      <c r="AB528" s="581"/>
      <c r="AC528" s="581"/>
      <c r="AD528" s="581"/>
      <c r="AE528" s="581"/>
      <c r="AF528" s="581"/>
      <c r="AG528" s="588"/>
      <c r="AH528" s="581" t="s">
        <v>267</v>
      </c>
      <c r="AI528" s="583" t="s">
        <v>268</v>
      </c>
      <c r="AJ528" s="613" t="s">
        <v>2190</v>
      </c>
      <c r="AK528" s="613" t="s">
        <v>4443</v>
      </c>
      <c r="AL528" s="613" t="s">
        <v>524</v>
      </c>
      <c r="AM528" s="613" t="s">
        <v>54</v>
      </c>
      <c r="AN528" s="613" t="s">
        <v>2193</v>
      </c>
      <c r="AO528" s="581"/>
      <c r="AP528" s="581"/>
      <c r="AQ528" s="581"/>
      <c r="AR528" s="581"/>
      <c r="AS528" s="581"/>
    </row>
    <row r="529" spans="1:45" s="633" customFormat="1" ht="34.15" customHeight="1">
      <c r="A529" s="628" t="s">
        <v>4388</v>
      </c>
      <c r="B529" s="629" t="s">
        <v>4715</v>
      </c>
      <c r="C529" s="630" t="s">
        <v>4716</v>
      </c>
      <c r="D529" s="629" t="s">
        <v>4047</v>
      </c>
      <c r="E529" s="631" t="s">
        <v>4891</v>
      </c>
      <c r="F529" s="629" t="s">
        <v>4439</v>
      </c>
      <c r="G529" s="632" t="s">
        <v>5103</v>
      </c>
      <c r="H529" s="633" t="s">
        <v>2145</v>
      </c>
      <c r="I529" s="634" t="s">
        <v>3434</v>
      </c>
      <c r="J529" s="658">
        <v>0</v>
      </c>
      <c r="K529" s="658">
        <v>1</v>
      </c>
      <c r="L529" s="636">
        <v>0.1</v>
      </c>
      <c r="M529" s="636">
        <v>0.2</v>
      </c>
      <c r="N529" s="636">
        <v>0.4</v>
      </c>
      <c r="O529" s="636">
        <v>0.6</v>
      </c>
      <c r="P529" s="636">
        <v>0.8</v>
      </c>
      <c r="Q529" s="636">
        <v>1</v>
      </c>
      <c r="R529" s="633" t="s">
        <v>2834</v>
      </c>
      <c r="S529" s="629" t="s">
        <v>3774</v>
      </c>
      <c r="T529" s="629" t="s">
        <v>4444</v>
      </c>
      <c r="U529" s="629" t="s">
        <v>4895</v>
      </c>
      <c r="V529" s="629" t="s">
        <v>4656</v>
      </c>
      <c r="AA529" s="580"/>
      <c r="AB529" s="581"/>
      <c r="AC529" s="581"/>
      <c r="AD529" s="581"/>
      <c r="AE529" s="581"/>
      <c r="AF529" s="581"/>
      <c r="AG529" s="588"/>
      <c r="AH529" s="581"/>
      <c r="AI529" s="581"/>
      <c r="AJ529" s="581"/>
      <c r="AK529" s="581"/>
      <c r="AL529" s="581"/>
      <c r="AM529" s="581"/>
      <c r="AN529" s="581"/>
      <c r="AO529" s="581"/>
      <c r="AP529" s="581"/>
      <c r="AQ529" s="581"/>
      <c r="AR529" s="581"/>
      <c r="AS529" s="581"/>
    </row>
    <row r="530" spans="1:45" s="633" customFormat="1" ht="34.15" customHeight="1">
      <c r="A530" s="628" t="s">
        <v>4388</v>
      </c>
      <c r="B530" s="629" t="s">
        <v>4715</v>
      </c>
      <c r="C530" s="630" t="s">
        <v>4716</v>
      </c>
      <c r="D530" s="629" t="s">
        <v>4047</v>
      </c>
      <c r="E530" s="631" t="s">
        <v>4891</v>
      </c>
      <c r="F530" s="629" t="s">
        <v>4439</v>
      </c>
      <c r="G530" s="632" t="s">
        <v>5103</v>
      </c>
      <c r="H530" s="633" t="s">
        <v>2145</v>
      </c>
      <c r="I530" s="634" t="s">
        <v>3434</v>
      </c>
      <c r="J530" s="658">
        <v>0</v>
      </c>
      <c r="K530" s="658">
        <v>1</v>
      </c>
      <c r="L530" s="636">
        <v>0.1</v>
      </c>
      <c r="M530" s="636">
        <v>0.2</v>
      </c>
      <c r="N530" s="636">
        <v>0.4</v>
      </c>
      <c r="O530" s="636">
        <v>0.6</v>
      </c>
      <c r="P530" s="636">
        <v>0.8</v>
      </c>
      <c r="Q530" s="636">
        <v>1</v>
      </c>
      <c r="R530" s="633" t="s">
        <v>2834</v>
      </c>
      <c r="S530" s="629">
        <v>2026</v>
      </c>
      <c r="T530" s="629" t="s">
        <v>4445</v>
      </c>
      <c r="U530" s="629" t="s">
        <v>4895</v>
      </c>
      <c r="V530" s="629" t="s">
        <v>4656</v>
      </c>
      <c r="AA530" s="580"/>
      <c r="AB530" s="581"/>
      <c r="AC530" s="581"/>
      <c r="AD530" s="581"/>
      <c r="AE530" s="581"/>
      <c r="AF530" s="581"/>
      <c r="AG530" s="588"/>
      <c r="AH530" s="581"/>
      <c r="AI530" s="581"/>
      <c r="AJ530" s="581"/>
      <c r="AK530" s="581"/>
      <c r="AL530" s="581"/>
      <c r="AM530" s="581"/>
      <c r="AN530" s="581"/>
      <c r="AO530" s="581"/>
      <c r="AP530" s="581"/>
      <c r="AQ530" s="581"/>
      <c r="AR530" s="581"/>
      <c r="AS530" s="581"/>
    </row>
    <row r="531" spans="1:45" s="633" customFormat="1" ht="34.15" customHeight="1">
      <c r="A531" s="628" t="s">
        <v>4388</v>
      </c>
      <c r="B531" s="629" t="s">
        <v>4715</v>
      </c>
      <c r="C531" s="630" t="s">
        <v>4716</v>
      </c>
      <c r="D531" s="629" t="s">
        <v>4047</v>
      </c>
      <c r="E531" s="631" t="s">
        <v>4891</v>
      </c>
      <c r="F531" s="629" t="s">
        <v>4439</v>
      </c>
      <c r="G531" s="632" t="s">
        <v>5103</v>
      </c>
      <c r="H531" s="633" t="s">
        <v>2145</v>
      </c>
      <c r="I531" s="634" t="s">
        <v>3434</v>
      </c>
      <c r="J531" s="658">
        <v>0</v>
      </c>
      <c r="K531" s="658">
        <v>1</v>
      </c>
      <c r="L531" s="636">
        <v>0.1</v>
      </c>
      <c r="M531" s="636">
        <v>0.2</v>
      </c>
      <c r="N531" s="636">
        <v>0.4</v>
      </c>
      <c r="O531" s="636">
        <v>0.6</v>
      </c>
      <c r="P531" s="636">
        <v>0.8</v>
      </c>
      <c r="Q531" s="636">
        <v>1</v>
      </c>
      <c r="R531" s="633" t="s">
        <v>2834</v>
      </c>
      <c r="S531" s="629" t="s">
        <v>3705</v>
      </c>
      <c r="T531" s="629" t="s">
        <v>4446</v>
      </c>
      <c r="U531" s="629" t="s">
        <v>4895</v>
      </c>
      <c r="V531" s="629" t="s">
        <v>4656</v>
      </c>
      <c r="AA531" s="580"/>
      <c r="AB531" s="581"/>
      <c r="AC531" s="581"/>
      <c r="AD531" s="581"/>
      <c r="AE531" s="581"/>
      <c r="AF531" s="581"/>
      <c r="AG531" s="588"/>
      <c r="AH531" s="581"/>
      <c r="AI531" s="581"/>
      <c r="AJ531" s="581"/>
      <c r="AK531" s="581"/>
      <c r="AL531" s="581"/>
      <c r="AM531" s="581"/>
      <c r="AN531" s="581"/>
      <c r="AO531" s="581"/>
      <c r="AP531" s="581"/>
      <c r="AQ531" s="581"/>
      <c r="AR531" s="581"/>
      <c r="AS531" s="581"/>
    </row>
    <row r="532" spans="1:45" s="633" customFormat="1" ht="34.15" customHeight="1">
      <c r="A532" s="628" t="s">
        <v>4388</v>
      </c>
      <c r="B532" s="629" t="s">
        <v>4715</v>
      </c>
      <c r="C532" s="630" t="s">
        <v>4716</v>
      </c>
      <c r="D532" s="629" t="s">
        <v>4047</v>
      </c>
      <c r="E532" s="631" t="s">
        <v>4891</v>
      </c>
      <c r="F532" s="629" t="s">
        <v>4439</v>
      </c>
      <c r="G532" s="632" t="s">
        <v>5103</v>
      </c>
      <c r="H532" s="633" t="s">
        <v>2145</v>
      </c>
      <c r="I532" s="634" t="s">
        <v>3434</v>
      </c>
      <c r="J532" s="658">
        <v>0</v>
      </c>
      <c r="K532" s="658">
        <v>1</v>
      </c>
      <c r="L532" s="636">
        <v>0.1</v>
      </c>
      <c r="M532" s="636">
        <v>0.2</v>
      </c>
      <c r="N532" s="636">
        <v>0.4</v>
      </c>
      <c r="O532" s="636">
        <v>0.6</v>
      </c>
      <c r="P532" s="636">
        <v>0.8</v>
      </c>
      <c r="Q532" s="636">
        <v>1</v>
      </c>
      <c r="R532" s="633" t="s">
        <v>2834</v>
      </c>
      <c r="S532" s="629">
        <v>2030</v>
      </c>
      <c r="T532" s="629" t="s">
        <v>4447</v>
      </c>
      <c r="U532" s="629" t="s">
        <v>4895</v>
      </c>
      <c r="V532" s="629" t="s">
        <v>4656</v>
      </c>
      <c r="AA532" s="580"/>
      <c r="AB532" s="581"/>
      <c r="AC532" s="581"/>
      <c r="AD532" s="581"/>
      <c r="AE532" s="581"/>
      <c r="AF532" s="581"/>
      <c r="AG532" s="588"/>
      <c r="AH532" s="581"/>
      <c r="AI532" s="581"/>
      <c r="AJ532" s="581"/>
      <c r="AK532" s="581"/>
      <c r="AL532" s="581"/>
      <c r="AM532" s="581"/>
      <c r="AN532" s="581"/>
      <c r="AO532" s="581"/>
      <c r="AP532" s="581"/>
      <c r="AQ532" s="581"/>
      <c r="AR532" s="581"/>
      <c r="AS532" s="581"/>
    </row>
    <row r="533" spans="1:45" ht="108.95" customHeight="1">
      <c r="A533" s="592" t="s">
        <v>4388</v>
      </c>
      <c r="B533" s="593" t="s">
        <v>4715</v>
      </c>
      <c r="C533" s="594" t="s">
        <v>4716</v>
      </c>
      <c r="D533" s="593" t="s">
        <v>4047</v>
      </c>
      <c r="E533" s="595" t="s">
        <v>4891</v>
      </c>
      <c r="F533" s="593" t="s">
        <v>4448</v>
      </c>
      <c r="G533" s="672" t="s">
        <v>5105</v>
      </c>
      <c r="H533" s="581" t="s">
        <v>2145</v>
      </c>
      <c r="I533" s="597" t="s">
        <v>3434</v>
      </c>
      <c r="J533" s="673">
        <v>0</v>
      </c>
      <c r="K533" s="673">
        <v>1</v>
      </c>
      <c r="L533" s="601">
        <v>0.1</v>
      </c>
      <c r="M533" s="601">
        <v>0.2</v>
      </c>
      <c r="N533" s="601">
        <v>0.4</v>
      </c>
      <c r="O533" s="601">
        <v>0.6</v>
      </c>
      <c r="P533" s="601">
        <v>0.8</v>
      </c>
      <c r="Q533" s="601">
        <v>1</v>
      </c>
      <c r="R533" s="581" t="s">
        <v>5106</v>
      </c>
      <c r="S533" s="593">
        <v>2025</v>
      </c>
      <c r="T533" s="593" t="s">
        <v>4450</v>
      </c>
      <c r="U533" s="593" t="s">
        <v>4720</v>
      </c>
      <c r="V533" s="593" t="s">
        <v>4656</v>
      </c>
      <c r="W533" s="581"/>
      <c r="X533" s="581"/>
      <c r="Y533" s="581"/>
      <c r="Z533" s="581"/>
      <c r="AA533" s="580"/>
    </row>
    <row r="534" spans="1:45" ht="34.15" customHeight="1">
      <c r="A534" s="592" t="s">
        <v>4388</v>
      </c>
      <c r="B534" s="593" t="s">
        <v>4715</v>
      </c>
      <c r="C534" s="594" t="s">
        <v>4716</v>
      </c>
      <c r="D534" s="593" t="s">
        <v>4047</v>
      </c>
      <c r="E534" s="595" t="s">
        <v>4891</v>
      </c>
      <c r="F534" s="593" t="s">
        <v>4448</v>
      </c>
      <c r="G534" s="672" t="s">
        <v>5105</v>
      </c>
      <c r="H534" s="581" t="s">
        <v>2145</v>
      </c>
      <c r="I534" s="597" t="s">
        <v>3434</v>
      </c>
      <c r="J534" s="673">
        <v>0</v>
      </c>
      <c r="K534" s="673">
        <v>1</v>
      </c>
      <c r="L534" s="601">
        <v>0.1</v>
      </c>
      <c r="M534" s="601">
        <v>0.2</v>
      </c>
      <c r="N534" s="601">
        <v>0.4</v>
      </c>
      <c r="O534" s="601">
        <v>0.6</v>
      </c>
      <c r="P534" s="601">
        <v>0.8</v>
      </c>
      <c r="Q534" s="601">
        <v>1</v>
      </c>
      <c r="R534" s="581" t="s">
        <v>5106</v>
      </c>
      <c r="S534" s="593" t="s">
        <v>3774</v>
      </c>
      <c r="T534" s="593" t="s">
        <v>4452</v>
      </c>
      <c r="U534" s="593" t="s">
        <v>4720</v>
      </c>
      <c r="V534" s="593" t="s">
        <v>4656</v>
      </c>
      <c r="W534" s="581"/>
      <c r="X534" s="581"/>
      <c r="Y534" s="581"/>
      <c r="Z534" s="581"/>
      <c r="AA534" s="580"/>
    </row>
    <row r="535" spans="1:45" ht="34.15" customHeight="1">
      <c r="A535" s="592" t="s">
        <v>4388</v>
      </c>
      <c r="B535" s="593" t="s">
        <v>4715</v>
      </c>
      <c r="C535" s="594" t="s">
        <v>4716</v>
      </c>
      <c r="D535" s="593" t="s">
        <v>4047</v>
      </c>
      <c r="E535" s="595" t="s">
        <v>4891</v>
      </c>
      <c r="F535" s="593" t="s">
        <v>4448</v>
      </c>
      <c r="G535" s="672" t="s">
        <v>5105</v>
      </c>
      <c r="H535" s="581" t="s">
        <v>2145</v>
      </c>
      <c r="I535" s="597" t="s">
        <v>3434</v>
      </c>
      <c r="J535" s="673">
        <v>0</v>
      </c>
      <c r="K535" s="673">
        <v>1</v>
      </c>
      <c r="L535" s="601">
        <v>0.1</v>
      </c>
      <c r="M535" s="601">
        <v>0.2</v>
      </c>
      <c r="N535" s="601">
        <v>0.4</v>
      </c>
      <c r="O535" s="601">
        <v>0.6</v>
      </c>
      <c r="P535" s="601">
        <v>0.8</v>
      </c>
      <c r="Q535" s="601">
        <v>1</v>
      </c>
      <c r="R535" s="581" t="s">
        <v>5106</v>
      </c>
      <c r="S535" s="593">
        <v>2026</v>
      </c>
      <c r="T535" s="593" t="s">
        <v>5107</v>
      </c>
      <c r="U535" s="593" t="s">
        <v>4720</v>
      </c>
      <c r="V535" s="593" t="s">
        <v>4656</v>
      </c>
      <c r="W535" s="581"/>
      <c r="X535" s="581"/>
      <c r="Y535" s="581"/>
      <c r="Z535" s="581"/>
      <c r="AA535" s="580"/>
    </row>
    <row r="536" spans="1:45" ht="34.15" customHeight="1">
      <c r="A536" s="592" t="s">
        <v>4388</v>
      </c>
      <c r="B536" s="593" t="s">
        <v>4715</v>
      </c>
      <c r="C536" s="594" t="s">
        <v>4716</v>
      </c>
      <c r="D536" s="593" t="s">
        <v>4047</v>
      </c>
      <c r="E536" s="595" t="s">
        <v>4891</v>
      </c>
      <c r="F536" s="593" t="s">
        <v>4448</v>
      </c>
      <c r="G536" s="672" t="s">
        <v>5105</v>
      </c>
      <c r="H536" s="581" t="s">
        <v>2145</v>
      </c>
      <c r="I536" s="597" t="s">
        <v>3434</v>
      </c>
      <c r="J536" s="673">
        <v>0</v>
      </c>
      <c r="K536" s="673">
        <v>1</v>
      </c>
      <c r="L536" s="601">
        <v>0.1</v>
      </c>
      <c r="M536" s="601">
        <v>0.2</v>
      </c>
      <c r="N536" s="601">
        <v>0.4</v>
      </c>
      <c r="O536" s="601">
        <v>0.6</v>
      </c>
      <c r="P536" s="601">
        <v>0.8</v>
      </c>
      <c r="Q536" s="601">
        <v>1</v>
      </c>
      <c r="R536" s="581" t="s">
        <v>5106</v>
      </c>
      <c r="S536" s="593" t="s">
        <v>3705</v>
      </c>
      <c r="T536" s="593" t="s">
        <v>4454</v>
      </c>
      <c r="U536" s="593" t="s">
        <v>4720</v>
      </c>
      <c r="V536" s="593" t="s">
        <v>4656</v>
      </c>
      <c r="W536" s="581"/>
      <c r="X536" s="581"/>
      <c r="Y536" s="581"/>
      <c r="Z536" s="581"/>
      <c r="AA536" s="580"/>
    </row>
    <row r="537" spans="1:45" ht="34.15" customHeight="1">
      <c r="A537" s="592" t="s">
        <v>4388</v>
      </c>
      <c r="B537" s="593" t="s">
        <v>4715</v>
      </c>
      <c r="C537" s="594" t="s">
        <v>4716</v>
      </c>
      <c r="D537" s="593" t="s">
        <v>4047</v>
      </c>
      <c r="E537" s="595" t="s">
        <v>4891</v>
      </c>
      <c r="F537" s="593" t="s">
        <v>4448</v>
      </c>
      <c r="G537" s="672" t="s">
        <v>5105</v>
      </c>
      <c r="H537" s="581" t="s">
        <v>2145</v>
      </c>
      <c r="I537" s="597" t="s">
        <v>3434</v>
      </c>
      <c r="J537" s="673">
        <v>0</v>
      </c>
      <c r="K537" s="673">
        <v>1</v>
      </c>
      <c r="L537" s="601">
        <v>0.1</v>
      </c>
      <c r="M537" s="601">
        <v>0.2</v>
      </c>
      <c r="N537" s="601">
        <v>0.4</v>
      </c>
      <c r="O537" s="601">
        <v>0.6</v>
      </c>
      <c r="P537" s="601">
        <v>0.8</v>
      </c>
      <c r="Q537" s="601">
        <v>1</v>
      </c>
      <c r="R537" s="581" t="s">
        <v>5106</v>
      </c>
      <c r="S537" s="593" t="s">
        <v>3705</v>
      </c>
      <c r="T537" s="593" t="s">
        <v>4455</v>
      </c>
      <c r="U537" s="593" t="s">
        <v>4720</v>
      </c>
      <c r="V537" s="593" t="s">
        <v>4656</v>
      </c>
      <c r="W537" s="581"/>
      <c r="X537" s="581"/>
      <c r="Y537" s="581"/>
      <c r="Z537" s="581"/>
      <c r="AA537" s="580"/>
    </row>
    <row r="538" spans="1:45" ht="34.15" customHeight="1">
      <c r="A538" s="592" t="s">
        <v>4388</v>
      </c>
      <c r="B538" s="593" t="s">
        <v>4715</v>
      </c>
      <c r="C538" s="594" t="s">
        <v>4716</v>
      </c>
      <c r="D538" s="593" t="s">
        <v>4047</v>
      </c>
      <c r="E538" s="595" t="s">
        <v>4891</v>
      </c>
      <c r="F538" s="593" t="s">
        <v>4448</v>
      </c>
      <c r="G538" s="672" t="s">
        <v>5105</v>
      </c>
      <c r="H538" s="581" t="s">
        <v>2145</v>
      </c>
      <c r="I538" s="597" t="s">
        <v>3434</v>
      </c>
      <c r="J538" s="673">
        <v>0</v>
      </c>
      <c r="K538" s="673">
        <v>1</v>
      </c>
      <c r="L538" s="601">
        <v>0.1</v>
      </c>
      <c r="M538" s="601">
        <v>0.2</v>
      </c>
      <c r="N538" s="601">
        <v>0.4</v>
      </c>
      <c r="O538" s="601">
        <v>0.6</v>
      </c>
      <c r="P538" s="601">
        <v>0.8</v>
      </c>
      <c r="Q538" s="601">
        <v>1</v>
      </c>
      <c r="R538" s="581" t="s">
        <v>5106</v>
      </c>
      <c r="S538" s="593">
        <v>2030</v>
      </c>
      <c r="T538" s="593" t="s">
        <v>4456</v>
      </c>
      <c r="U538" s="593" t="s">
        <v>4720</v>
      </c>
      <c r="V538" s="593" t="s">
        <v>4656</v>
      </c>
      <c r="W538" s="581"/>
      <c r="X538" s="581"/>
      <c r="Y538" s="581"/>
      <c r="Z538" s="581"/>
      <c r="AA538" s="580"/>
    </row>
    <row r="539" spans="1:45" s="633" customFormat="1" ht="51" customHeight="1">
      <c r="A539" s="628" t="s">
        <v>4388</v>
      </c>
      <c r="B539" s="629" t="s">
        <v>4715</v>
      </c>
      <c r="C539" s="630" t="s">
        <v>4716</v>
      </c>
      <c r="D539" s="629" t="s">
        <v>4047</v>
      </c>
      <c r="E539" s="631" t="s">
        <v>4891</v>
      </c>
      <c r="F539" s="629" t="s">
        <v>4457</v>
      </c>
      <c r="G539" s="632" t="s">
        <v>5108</v>
      </c>
      <c r="H539" s="633" t="s">
        <v>2145</v>
      </c>
      <c r="I539" s="634" t="s">
        <v>3434</v>
      </c>
      <c r="J539" s="635">
        <v>0</v>
      </c>
      <c r="K539" s="636">
        <v>1</v>
      </c>
      <c r="L539" s="636">
        <v>0.1</v>
      </c>
      <c r="M539" s="636">
        <v>0.2</v>
      </c>
      <c r="N539" s="636">
        <v>0.4</v>
      </c>
      <c r="O539" s="636">
        <v>0.6</v>
      </c>
      <c r="P539" s="636">
        <v>0.8</v>
      </c>
      <c r="Q539" s="636">
        <v>1</v>
      </c>
      <c r="R539" s="633" t="s">
        <v>6966</v>
      </c>
      <c r="S539" s="629">
        <v>2025</v>
      </c>
      <c r="T539" s="629" t="s">
        <v>5109</v>
      </c>
      <c r="U539" s="629" t="s">
        <v>4720</v>
      </c>
      <c r="V539" s="629" t="s">
        <v>4656</v>
      </c>
      <c r="AA539" s="580"/>
      <c r="AB539" s="581"/>
      <c r="AC539" s="581"/>
      <c r="AD539" s="581"/>
      <c r="AE539" s="581"/>
      <c r="AF539" s="581"/>
      <c r="AG539" s="588"/>
      <c r="AH539" s="581"/>
      <c r="AI539" s="581"/>
      <c r="AJ539" s="581"/>
      <c r="AK539" s="581"/>
      <c r="AL539" s="581"/>
      <c r="AM539" s="581"/>
      <c r="AN539" s="581"/>
      <c r="AO539" s="581"/>
      <c r="AP539" s="581"/>
      <c r="AQ539" s="581"/>
      <c r="AR539" s="581"/>
      <c r="AS539" s="581"/>
    </row>
    <row r="540" spans="1:45" s="633" customFormat="1" ht="34.15" customHeight="1">
      <c r="A540" s="628" t="s">
        <v>4388</v>
      </c>
      <c r="B540" s="629" t="s">
        <v>4715</v>
      </c>
      <c r="C540" s="630" t="s">
        <v>4716</v>
      </c>
      <c r="D540" s="629" t="s">
        <v>4047</v>
      </c>
      <c r="E540" s="631" t="s">
        <v>4891</v>
      </c>
      <c r="F540" s="629" t="s">
        <v>4457</v>
      </c>
      <c r="G540" s="632" t="s">
        <v>5108</v>
      </c>
      <c r="H540" s="633" t="s">
        <v>2145</v>
      </c>
      <c r="I540" s="634" t="s">
        <v>3434</v>
      </c>
      <c r="J540" s="658">
        <v>0</v>
      </c>
      <c r="K540" s="658">
        <v>1</v>
      </c>
      <c r="L540" s="636">
        <v>0.1</v>
      </c>
      <c r="M540" s="636">
        <v>0.2</v>
      </c>
      <c r="N540" s="636">
        <v>0.4</v>
      </c>
      <c r="O540" s="636">
        <v>0.6</v>
      </c>
      <c r="P540" s="636">
        <v>0.8</v>
      </c>
      <c r="Q540" s="636">
        <v>1</v>
      </c>
      <c r="R540" s="633" t="s">
        <v>6966</v>
      </c>
      <c r="S540" s="629" t="s">
        <v>3774</v>
      </c>
      <c r="T540" s="629" t="s">
        <v>4459</v>
      </c>
      <c r="U540" s="629" t="s">
        <v>4720</v>
      </c>
      <c r="V540" s="629" t="s">
        <v>4656</v>
      </c>
      <c r="AA540" s="580"/>
      <c r="AB540" s="581"/>
      <c r="AC540" s="581"/>
      <c r="AD540" s="581"/>
      <c r="AE540" s="581"/>
      <c r="AF540" s="581"/>
      <c r="AG540" s="588"/>
      <c r="AH540" s="581"/>
      <c r="AI540" s="581"/>
      <c r="AJ540" s="581"/>
      <c r="AK540" s="581"/>
      <c r="AL540" s="581"/>
      <c r="AM540" s="581"/>
      <c r="AN540" s="581"/>
      <c r="AO540" s="581"/>
      <c r="AP540" s="581"/>
      <c r="AQ540" s="581"/>
      <c r="AR540" s="581"/>
      <c r="AS540" s="581"/>
    </row>
    <row r="541" spans="1:45" s="633" customFormat="1" ht="34.15" customHeight="1">
      <c r="A541" s="628" t="s">
        <v>4388</v>
      </c>
      <c r="B541" s="629" t="s">
        <v>4715</v>
      </c>
      <c r="C541" s="630" t="s">
        <v>4716</v>
      </c>
      <c r="D541" s="629" t="s">
        <v>4047</v>
      </c>
      <c r="E541" s="631" t="s">
        <v>4891</v>
      </c>
      <c r="F541" s="629" t="s">
        <v>4457</v>
      </c>
      <c r="G541" s="632" t="s">
        <v>5108</v>
      </c>
      <c r="H541" s="633" t="s">
        <v>2145</v>
      </c>
      <c r="I541" s="634" t="s">
        <v>3434</v>
      </c>
      <c r="J541" s="658">
        <v>0</v>
      </c>
      <c r="K541" s="658">
        <v>1</v>
      </c>
      <c r="L541" s="636">
        <v>0.1</v>
      </c>
      <c r="M541" s="636">
        <v>0.2</v>
      </c>
      <c r="N541" s="636">
        <v>0.4</v>
      </c>
      <c r="O541" s="636">
        <v>0.6</v>
      </c>
      <c r="P541" s="636">
        <v>0.8</v>
      </c>
      <c r="Q541" s="636">
        <v>1</v>
      </c>
      <c r="R541" s="633" t="s">
        <v>6966</v>
      </c>
      <c r="S541" s="629">
        <v>2026</v>
      </c>
      <c r="T541" s="629" t="s">
        <v>4460</v>
      </c>
      <c r="U541" s="629" t="s">
        <v>4720</v>
      </c>
      <c r="V541" s="629" t="s">
        <v>4656</v>
      </c>
      <c r="AA541" s="580"/>
      <c r="AB541" s="581"/>
      <c r="AC541" s="581"/>
      <c r="AD541" s="581"/>
      <c r="AE541" s="581"/>
      <c r="AF541" s="581"/>
      <c r="AG541" s="588"/>
      <c r="AH541" s="581"/>
      <c r="AI541" s="581"/>
      <c r="AJ541" s="581"/>
      <c r="AK541" s="581"/>
      <c r="AL541" s="581"/>
      <c r="AM541" s="581"/>
      <c r="AN541" s="581"/>
      <c r="AO541" s="581"/>
      <c r="AP541" s="581"/>
      <c r="AQ541" s="581"/>
      <c r="AR541" s="581"/>
      <c r="AS541" s="581"/>
    </row>
    <row r="542" spans="1:45" s="633" customFormat="1" ht="34.15" customHeight="1">
      <c r="A542" s="628" t="s">
        <v>4388</v>
      </c>
      <c r="B542" s="629" t="s">
        <v>4715</v>
      </c>
      <c r="C542" s="630" t="s">
        <v>4716</v>
      </c>
      <c r="D542" s="629" t="s">
        <v>4047</v>
      </c>
      <c r="E542" s="631" t="s">
        <v>4891</v>
      </c>
      <c r="F542" s="629" t="s">
        <v>4457</v>
      </c>
      <c r="G542" s="632" t="s">
        <v>5108</v>
      </c>
      <c r="H542" s="633" t="s">
        <v>2145</v>
      </c>
      <c r="I542" s="634" t="s">
        <v>3434</v>
      </c>
      <c r="J542" s="658">
        <v>0</v>
      </c>
      <c r="K542" s="658">
        <v>1</v>
      </c>
      <c r="L542" s="636">
        <v>0.1</v>
      </c>
      <c r="M542" s="636">
        <v>0.2</v>
      </c>
      <c r="N542" s="636">
        <v>0.4</v>
      </c>
      <c r="O542" s="636">
        <v>0.6</v>
      </c>
      <c r="P542" s="636">
        <v>0.8</v>
      </c>
      <c r="Q542" s="636">
        <v>1</v>
      </c>
      <c r="R542" s="633" t="s">
        <v>6966</v>
      </c>
      <c r="S542" s="629" t="s">
        <v>3705</v>
      </c>
      <c r="T542" s="629" t="s">
        <v>4461</v>
      </c>
      <c r="U542" s="629" t="s">
        <v>4720</v>
      </c>
      <c r="V542" s="629" t="s">
        <v>4656</v>
      </c>
      <c r="AA542" s="580"/>
      <c r="AB542" s="581"/>
      <c r="AC542" s="581"/>
      <c r="AD542" s="581"/>
      <c r="AE542" s="581"/>
      <c r="AF542" s="581"/>
      <c r="AG542" s="588"/>
      <c r="AH542" s="581"/>
      <c r="AI542" s="581"/>
      <c r="AJ542" s="581"/>
      <c r="AK542" s="581"/>
      <c r="AL542" s="581"/>
      <c r="AM542" s="581"/>
      <c r="AN542" s="581"/>
      <c r="AO542" s="581"/>
      <c r="AP542" s="581"/>
      <c r="AQ542" s="581"/>
      <c r="AR542" s="581"/>
      <c r="AS542" s="581"/>
    </row>
    <row r="543" spans="1:45" s="633" customFormat="1" ht="34.15" customHeight="1">
      <c r="A543" s="628" t="s">
        <v>4388</v>
      </c>
      <c r="B543" s="629" t="s">
        <v>4715</v>
      </c>
      <c r="C543" s="630" t="s">
        <v>4716</v>
      </c>
      <c r="D543" s="629" t="s">
        <v>4047</v>
      </c>
      <c r="E543" s="631" t="s">
        <v>4891</v>
      </c>
      <c r="F543" s="629" t="s">
        <v>4457</v>
      </c>
      <c r="G543" s="632" t="s">
        <v>5108</v>
      </c>
      <c r="H543" s="633" t="s">
        <v>2145</v>
      </c>
      <c r="I543" s="634" t="s">
        <v>3434</v>
      </c>
      <c r="J543" s="658">
        <v>0</v>
      </c>
      <c r="K543" s="658">
        <v>1</v>
      </c>
      <c r="L543" s="636">
        <v>0.1</v>
      </c>
      <c r="M543" s="636">
        <v>0.2</v>
      </c>
      <c r="N543" s="636">
        <v>0.4</v>
      </c>
      <c r="O543" s="636">
        <v>0.6</v>
      </c>
      <c r="P543" s="636">
        <v>0.8</v>
      </c>
      <c r="Q543" s="636">
        <v>1</v>
      </c>
      <c r="R543" s="633" t="s">
        <v>6966</v>
      </c>
      <c r="S543" s="629">
        <v>2030</v>
      </c>
      <c r="T543" s="629" t="s">
        <v>5110</v>
      </c>
      <c r="U543" s="629" t="s">
        <v>4720</v>
      </c>
      <c r="V543" s="629" t="s">
        <v>4656</v>
      </c>
      <c r="AA543" s="580"/>
      <c r="AB543" s="581"/>
      <c r="AC543" s="581"/>
      <c r="AD543" s="581"/>
      <c r="AE543" s="581"/>
      <c r="AF543" s="581"/>
      <c r="AG543" s="588"/>
      <c r="AH543" s="581"/>
      <c r="AI543" s="581"/>
      <c r="AJ543" s="581"/>
      <c r="AK543" s="581"/>
      <c r="AL543" s="581"/>
      <c r="AM543" s="581"/>
      <c r="AN543" s="581"/>
      <c r="AO543" s="581"/>
      <c r="AP543" s="581"/>
      <c r="AQ543" s="581"/>
      <c r="AR543" s="581"/>
      <c r="AS543" s="581"/>
    </row>
    <row r="544" spans="1:45" ht="96.95" customHeight="1">
      <c r="A544" s="592" t="s">
        <v>4388</v>
      </c>
      <c r="B544" s="593" t="s">
        <v>4715</v>
      </c>
      <c r="C544" s="594" t="s">
        <v>4716</v>
      </c>
      <c r="D544" s="593" t="s">
        <v>4047</v>
      </c>
      <c r="E544" s="595" t="s">
        <v>4891</v>
      </c>
      <c r="F544" s="674" t="s">
        <v>4463</v>
      </c>
      <c r="G544" s="672" t="s">
        <v>5111</v>
      </c>
      <c r="H544" s="581" t="s">
        <v>2145</v>
      </c>
      <c r="I544" s="597" t="s">
        <v>3434</v>
      </c>
      <c r="J544" s="673">
        <v>0</v>
      </c>
      <c r="K544" s="673">
        <v>1</v>
      </c>
      <c r="L544" s="601">
        <v>0.1</v>
      </c>
      <c r="M544" s="601">
        <v>0.2</v>
      </c>
      <c r="N544" s="601">
        <v>0.4</v>
      </c>
      <c r="O544" s="601">
        <v>0.6</v>
      </c>
      <c r="P544" s="601">
        <v>0.8</v>
      </c>
      <c r="Q544" s="601">
        <v>1</v>
      </c>
      <c r="R544" s="581" t="s">
        <v>5112</v>
      </c>
      <c r="S544" s="593">
        <v>2025</v>
      </c>
      <c r="T544" s="593" t="s">
        <v>4464</v>
      </c>
      <c r="U544" s="593" t="s">
        <v>4720</v>
      </c>
      <c r="V544" s="593" t="s">
        <v>4656</v>
      </c>
      <c r="W544" s="581"/>
      <c r="X544" s="581"/>
      <c r="Y544" s="581"/>
      <c r="Z544" s="581"/>
      <c r="AA544" s="580"/>
    </row>
    <row r="545" spans="1:45" ht="34.15" customHeight="1">
      <c r="A545" s="592" t="s">
        <v>4388</v>
      </c>
      <c r="B545" s="593" t="s">
        <v>4715</v>
      </c>
      <c r="C545" s="594" t="s">
        <v>4716</v>
      </c>
      <c r="D545" s="593" t="s">
        <v>4047</v>
      </c>
      <c r="E545" s="595" t="s">
        <v>4891</v>
      </c>
      <c r="F545" s="674" t="s">
        <v>4463</v>
      </c>
      <c r="G545" s="672" t="s">
        <v>5111</v>
      </c>
      <c r="H545" s="581" t="s">
        <v>2145</v>
      </c>
      <c r="I545" s="597" t="s">
        <v>3434</v>
      </c>
      <c r="J545" s="673">
        <v>0</v>
      </c>
      <c r="K545" s="673">
        <v>1</v>
      </c>
      <c r="L545" s="601">
        <v>0.1</v>
      </c>
      <c r="M545" s="601">
        <v>0.2</v>
      </c>
      <c r="N545" s="601">
        <v>0.4</v>
      </c>
      <c r="O545" s="601">
        <v>0.6</v>
      </c>
      <c r="P545" s="601">
        <v>0.8</v>
      </c>
      <c r="Q545" s="601">
        <v>1</v>
      </c>
      <c r="R545" s="581" t="s">
        <v>5112</v>
      </c>
      <c r="S545" s="593" t="s">
        <v>3705</v>
      </c>
      <c r="T545" s="593" t="s">
        <v>4466</v>
      </c>
      <c r="U545" s="593" t="s">
        <v>4720</v>
      </c>
      <c r="V545" s="593" t="s">
        <v>4656</v>
      </c>
      <c r="W545" s="581"/>
      <c r="X545" s="581"/>
      <c r="Y545" s="581"/>
      <c r="Z545" s="581"/>
      <c r="AA545" s="580"/>
    </row>
    <row r="546" spans="1:45" ht="34.15" customHeight="1">
      <c r="A546" s="592" t="s">
        <v>4388</v>
      </c>
      <c r="B546" s="593" t="s">
        <v>4715</v>
      </c>
      <c r="C546" s="594" t="s">
        <v>4716</v>
      </c>
      <c r="D546" s="593" t="s">
        <v>4047</v>
      </c>
      <c r="E546" s="595" t="s">
        <v>4891</v>
      </c>
      <c r="F546" s="674" t="s">
        <v>4463</v>
      </c>
      <c r="G546" s="672" t="s">
        <v>5111</v>
      </c>
      <c r="H546" s="581" t="s">
        <v>2145</v>
      </c>
      <c r="I546" s="597" t="s">
        <v>3434</v>
      </c>
      <c r="J546" s="673">
        <v>0</v>
      </c>
      <c r="K546" s="673">
        <v>1</v>
      </c>
      <c r="L546" s="601">
        <v>0.1</v>
      </c>
      <c r="M546" s="601">
        <v>0.2</v>
      </c>
      <c r="N546" s="601">
        <v>0.4</v>
      </c>
      <c r="O546" s="601">
        <v>0.6</v>
      </c>
      <c r="P546" s="601">
        <v>0.8</v>
      </c>
      <c r="Q546" s="601">
        <v>1</v>
      </c>
      <c r="R546" s="581" t="s">
        <v>5112</v>
      </c>
      <c r="S546" s="593" t="s">
        <v>3705</v>
      </c>
      <c r="T546" s="593" t="s">
        <v>4467</v>
      </c>
      <c r="U546" s="593" t="s">
        <v>4720</v>
      </c>
      <c r="V546" s="593" t="s">
        <v>4656</v>
      </c>
      <c r="W546" s="581"/>
      <c r="X546" s="581"/>
      <c r="Y546" s="581"/>
      <c r="Z546" s="581"/>
      <c r="AA546" s="580"/>
    </row>
    <row r="547" spans="1:45" ht="34.15" customHeight="1">
      <c r="A547" s="592" t="s">
        <v>4388</v>
      </c>
      <c r="B547" s="593" t="s">
        <v>4715</v>
      </c>
      <c r="C547" s="594" t="s">
        <v>4716</v>
      </c>
      <c r="D547" s="593" t="s">
        <v>4047</v>
      </c>
      <c r="E547" s="595" t="s">
        <v>4891</v>
      </c>
      <c r="F547" s="674" t="s">
        <v>4463</v>
      </c>
      <c r="G547" s="672" t="s">
        <v>5111</v>
      </c>
      <c r="H547" s="581" t="s">
        <v>2145</v>
      </c>
      <c r="I547" s="597" t="s">
        <v>3434</v>
      </c>
      <c r="J547" s="673">
        <v>0</v>
      </c>
      <c r="K547" s="673">
        <v>1</v>
      </c>
      <c r="L547" s="601">
        <v>0.1</v>
      </c>
      <c r="M547" s="601">
        <v>0.2</v>
      </c>
      <c r="N547" s="601">
        <v>0.4</v>
      </c>
      <c r="O547" s="601">
        <v>0.6</v>
      </c>
      <c r="P547" s="601">
        <v>0.8</v>
      </c>
      <c r="Q547" s="601">
        <v>1</v>
      </c>
      <c r="R547" s="581" t="s">
        <v>5112</v>
      </c>
      <c r="S547" s="593">
        <v>2030</v>
      </c>
      <c r="T547" s="593" t="s">
        <v>4468</v>
      </c>
      <c r="U547" s="593" t="s">
        <v>4720</v>
      </c>
      <c r="V547" s="593" t="s">
        <v>4656</v>
      </c>
      <c r="W547" s="581"/>
      <c r="X547" s="581"/>
      <c r="Y547" s="581"/>
      <c r="Z547" s="581"/>
      <c r="AA547" s="580"/>
    </row>
    <row r="548" spans="1:45" ht="34.15" customHeight="1">
      <c r="A548" s="592" t="s">
        <v>4388</v>
      </c>
      <c r="B548" s="593" t="s">
        <v>4715</v>
      </c>
      <c r="C548" s="594" t="s">
        <v>4716</v>
      </c>
      <c r="D548" s="593" t="s">
        <v>4047</v>
      </c>
      <c r="E548" s="595" t="s">
        <v>4891</v>
      </c>
      <c r="F548" s="674" t="s">
        <v>4463</v>
      </c>
      <c r="G548" s="672" t="s">
        <v>5111</v>
      </c>
      <c r="H548" s="581" t="s">
        <v>2145</v>
      </c>
      <c r="I548" s="597" t="s">
        <v>3434</v>
      </c>
      <c r="J548" s="673">
        <v>0</v>
      </c>
      <c r="K548" s="673">
        <v>1</v>
      </c>
      <c r="L548" s="601">
        <v>0.1</v>
      </c>
      <c r="M548" s="601">
        <v>0.2</v>
      </c>
      <c r="N548" s="601">
        <v>0.4</v>
      </c>
      <c r="O548" s="601">
        <v>0.6</v>
      </c>
      <c r="P548" s="601">
        <v>0.8</v>
      </c>
      <c r="Q548" s="601">
        <v>1</v>
      </c>
      <c r="R548" s="581" t="s">
        <v>5112</v>
      </c>
      <c r="S548" s="593">
        <v>2030</v>
      </c>
      <c r="T548" s="593" t="s">
        <v>5113</v>
      </c>
      <c r="U548" s="593" t="s">
        <v>4720</v>
      </c>
      <c r="V548" s="593" t="s">
        <v>4656</v>
      </c>
      <c r="W548" s="581"/>
      <c r="X548" s="581"/>
      <c r="Y548" s="581"/>
      <c r="Z548" s="581"/>
      <c r="AA548" s="580"/>
    </row>
    <row r="549" spans="1:45" s="633" customFormat="1" ht="48.6" customHeight="1">
      <c r="A549" s="628" t="s">
        <v>4388</v>
      </c>
      <c r="B549" s="629" t="s">
        <v>4715</v>
      </c>
      <c r="C549" s="630" t="s">
        <v>4716</v>
      </c>
      <c r="D549" s="629" t="s">
        <v>4047</v>
      </c>
      <c r="E549" s="631" t="s">
        <v>4891</v>
      </c>
      <c r="F549" s="650" t="s">
        <v>4470</v>
      </c>
      <c r="G549" s="632" t="s">
        <v>5114</v>
      </c>
      <c r="H549" s="633" t="s">
        <v>2145</v>
      </c>
      <c r="I549" s="634" t="s">
        <v>3434</v>
      </c>
      <c r="J549" s="658">
        <v>0</v>
      </c>
      <c r="K549" s="658">
        <v>1</v>
      </c>
      <c r="L549" s="636">
        <v>0.1</v>
      </c>
      <c r="M549" s="636">
        <v>0.2</v>
      </c>
      <c r="N549" s="636">
        <v>0.4</v>
      </c>
      <c r="O549" s="636">
        <v>0.6</v>
      </c>
      <c r="P549" s="636">
        <v>0.8</v>
      </c>
      <c r="Q549" s="636">
        <v>1</v>
      </c>
      <c r="R549" s="633" t="s">
        <v>6966</v>
      </c>
      <c r="S549" s="629">
        <v>2025</v>
      </c>
      <c r="T549" s="629" t="s">
        <v>4471</v>
      </c>
      <c r="U549" s="629" t="s">
        <v>4720</v>
      </c>
      <c r="V549" s="629" t="s">
        <v>4656</v>
      </c>
      <c r="AA549" s="580"/>
      <c r="AB549" s="581"/>
      <c r="AC549" s="581"/>
      <c r="AD549" s="581"/>
      <c r="AE549" s="581"/>
      <c r="AF549" s="581"/>
      <c r="AG549" s="588"/>
      <c r="AH549" s="581"/>
      <c r="AI549" s="581"/>
      <c r="AJ549" s="581"/>
      <c r="AK549" s="581"/>
      <c r="AL549" s="581"/>
      <c r="AM549" s="581"/>
      <c r="AN549" s="581"/>
      <c r="AO549" s="581"/>
      <c r="AP549" s="581"/>
      <c r="AQ549" s="581"/>
      <c r="AR549" s="581"/>
      <c r="AS549" s="581"/>
    </row>
    <row r="550" spans="1:45" s="633" customFormat="1" ht="34.15" customHeight="1">
      <c r="A550" s="628" t="s">
        <v>4388</v>
      </c>
      <c r="B550" s="629" t="s">
        <v>4715</v>
      </c>
      <c r="C550" s="630" t="s">
        <v>4716</v>
      </c>
      <c r="D550" s="629" t="s">
        <v>4047</v>
      </c>
      <c r="E550" s="631" t="s">
        <v>4891</v>
      </c>
      <c r="F550" s="650" t="s">
        <v>4470</v>
      </c>
      <c r="G550" s="632" t="s">
        <v>5114</v>
      </c>
      <c r="H550" s="633" t="s">
        <v>2145</v>
      </c>
      <c r="I550" s="634" t="s">
        <v>3434</v>
      </c>
      <c r="J550" s="658">
        <v>0</v>
      </c>
      <c r="K550" s="658">
        <v>1</v>
      </c>
      <c r="L550" s="636">
        <v>0.1</v>
      </c>
      <c r="M550" s="636">
        <v>0.2</v>
      </c>
      <c r="N550" s="636">
        <v>0.4</v>
      </c>
      <c r="O550" s="636">
        <v>0.6</v>
      </c>
      <c r="P550" s="636">
        <v>0.8</v>
      </c>
      <c r="Q550" s="636">
        <v>1</v>
      </c>
      <c r="R550" s="633" t="s">
        <v>6966</v>
      </c>
      <c r="S550" s="629" t="s">
        <v>3705</v>
      </c>
      <c r="T550" s="629" t="s">
        <v>5115</v>
      </c>
      <c r="U550" s="629" t="s">
        <v>4720</v>
      </c>
      <c r="V550" s="629" t="s">
        <v>4656</v>
      </c>
      <c r="AA550" s="580"/>
      <c r="AB550" s="581"/>
      <c r="AC550" s="581"/>
      <c r="AD550" s="581"/>
      <c r="AE550" s="581"/>
      <c r="AF550" s="581"/>
      <c r="AG550" s="588"/>
      <c r="AH550" s="581"/>
      <c r="AI550" s="581"/>
      <c r="AJ550" s="581"/>
      <c r="AK550" s="581"/>
      <c r="AL550" s="581"/>
      <c r="AM550" s="581"/>
      <c r="AN550" s="581"/>
      <c r="AO550" s="581"/>
      <c r="AP550" s="581"/>
      <c r="AQ550" s="581"/>
      <c r="AR550" s="581"/>
      <c r="AS550" s="581"/>
    </row>
    <row r="551" spans="1:45" s="633" customFormat="1" ht="34.15" customHeight="1">
      <c r="A551" s="628" t="s">
        <v>4388</v>
      </c>
      <c r="B551" s="629" t="s">
        <v>4715</v>
      </c>
      <c r="C551" s="630" t="s">
        <v>4716</v>
      </c>
      <c r="D551" s="629" t="s">
        <v>4047</v>
      </c>
      <c r="E551" s="631" t="s">
        <v>4891</v>
      </c>
      <c r="F551" s="650" t="s">
        <v>4470</v>
      </c>
      <c r="G551" s="632" t="s">
        <v>5114</v>
      </c>
      <c r="H551" s="633" t="s">
        <v>2145</v>
      </c>
      <c r="I551" s="634" t="s">
        <v>3434</v>
      </c>
      <c r="J551" s="658">
        <v>0</v>
      </c>
      <c r="K551" s="658">
        <v>1</v>
      </c>
      <c r="L551" s="636">
        <v>0.1</v>
      </c>
      <c r="M551" s="636">
        <v>0.2</v>
      </c>
      <c r="N551" s="636">
        <v>0.4</v>
      </c>
      <c r="O551" s="636">
        <v>0.6</v>
      </c>
      <c r="P551" s="636">
        <v>0.8</v>
      </c>
      <c r="Q551" s="636">
        <v>1</v>
      </c>
      <c r="R551" s="633" t="s">
        <v>6966</v>
      </c>
      <c r="S551" s="629">
        <v>2030</v>
      </c>
      <c r="T551" s="629" t="s">
        <v>4473</v>
      </c>
      <c r="U551" s="629" t="s">
        <v>4720</v>
      </c>
      <c r="V551" s="629" t="s">
        <v>4656</v>
      </c>
      <c r="AA551" s="580"/>
      <c r="AB551" s="581"/>
      <c r="AC551" s="581"/>
      <c r="AD551" s="581"/>
      <c r="AE551" s="581"/>
      <c r="AF551" s="581"/>
      <c r="AG551" s="588"/>
      <c r="AH551" s="581"/>
      <c r="AI551" s="581"/>
      <c r="AJ551" s="581"/>
      <c r="AK551" s="581"/>
      <c r="AL551" s="581"/>
      <c r="AM551" s="581"/>
      <c r="AN551" s="581"/>
      <c r="AO551" s="581"/>
      <c r="AP551" s="581"/>
      <c r="AQ551" s="581"/>
      <c r="AR551" s="581"/>
      <c r="AS551" s="581"/>
    </row>
    <row r="552" spans="1:45" ht="34.15" customHeight="1">
      <c r="A552" s="592" t="s">
        <v>3548</v>
      </c>
      <c r="B552" s="593" t="s">
        <v>4715</v>
      </c>
      <c r="C552" s="594" t="s">
        <v>4716</v>
      </c>
      <c r="D552" s="593" t="s">
        <v>4047</v>
      </c>
      <c r="E552" s="595" t="s">
        <v>4891</v>
      </c>
      <c r="F552" s="593" t="s">
        <v>4557</v>
      </c>
      <c r="G552" s="596" t="s">
        <v>5157</v>
      </c>
      <c r="H552" s="581" t="s">
        <v>3208</v>
      </c>
      <c r="I552" s="597" t="s">
        <v>3434</v>
      </c>
      <c r="J552" s="600">
        <v>0</v>
      </c>
      <c r="K552" s="600">
        <v>1</v>
      </c>
      <c r="L552" s="601">
        <v>0.1</v>
      </c>
      <c r="M552" s="601">
        <v>0.2</v>
      </c>
      <c r="N552" s="601">
        <v>0.4</v>
      </c>
      <c r="O552" s="601">
        <v>0.6</v>
      </c>
      <c r="P552" s="601">
        <v>0.8</v>
      </c>
      <c r="Q552" s="601">
        <v>1</v>
      </c>
      <c r="R552" s="620" t="s">
        <v>5158</v>
      </c>
      <c r="S552" s="593" t="s">
        <v>3435</v>
      </c>
      <c r="T552" s="593" t="s">
        <v>5159</v>
      </c>
      <c r="U552" s="593" t="s">
        <v>4720</v>
      </c>
      <c r="V552" s="593" t="s">
        <v>4656</v>
      </c>
      <c r="W552" s="581"/>
      <c r="X552" s="581"/>
      <c r="Y552" s="581"/>
      <c r="Z552" s="581"/>
      <c r="AA552" s="580"/>
    </row>
    <row r="553" spans="1:45" ht="34.15" customHeight="1">
      <c r="A553" s="592" t="s">
        <v>3548</v>
      </c>
      <c r="B553" s="593" t="s">
        <v>4715</v>
      </c>
      <c r="C553" s="594" t="s">
        <v>4716</v>
      </c>
      <c r="D553" s="593" t="s">
        <v>4047</v>
      </c>
      <c r="E553" s="595" t="s">
        <v>4891</v>
      </c>
      <c r="F553" s="593" t="s">
        <v>4557</v>
      </c>
      <c r="G553" s="596" t="s">
        <v>5157</v>
      </c>
      <c r="H553" s="581" t="s">
        <v>3208</v>
      </c>
      <c r="I553" s="597" t="s">
        <v>3434</v>
      </c>
      <c r="J553" s="600">
        <v>0</v>
      </c>
      <c r="K553" s="600">
        <v>1</v>
      </c>
      <c r="L553" s="601">
        <v>0.1</v>
      </c>
      <c r="M553" s="601">
        <v>0.2</v>
      </c>
      <c r="N553" s="601">
        <v>0.4</v>
      </c>
      <c r="O553" s="601">
        <v>0.6</v>
      </c>
      <c r="P553" s="601">
        <v>0.8</v>
      </c>
      <c r="Q553" s="601">
        <v>1</v>
      </c>
      <c r="R553" s="620" t="s">
        <v>5158</v>
      </c>
      <c r="S553" s="593" t="s">
        <v>3435</v>
      </c>
      <c r="T553" s="593" t="s">
        <v>4560</v>
      </c>
      <c r="U553" s="593" t="s">
        <v>4720</v>
      </c>
      <c r="V553" s="593" t="s">
        <v>4656</v>
      </c>
      <c r="W553" s="581"/>
      <c r="X553" s="581"/>
      <c r="Y553" s="581"/>
      <c r="Z553" s="581"/>
      <c r="AA553" s="580"/>
    </row>
    <row r="554" spans="1:45" ht="34.15" customHeight="1">
      <c r="A554" s="592" t="s">
        <v>3548</v>
      </c>
      <c r="B554" s="593" t="s">
        <v>4715</v>
      </c>
      <c r="C554" s="594" t="s">
        <v>4716</v>
      </c>
      <c r="D554" s="593" t="s">
        <v>4047</v>
      </c>
      <c r="E554" s="595" t="s">
        <v>4891</v>
      </c>
      <c r="F554" s="593" t="s">
        <v>4557</v>
      </c>
      <c r="G554" s="596" t="s">
        <v>5157</v>
      </c>
      <c r="H554" s="581" t="s">
        <v>3208</v>
      </c>
      <c r="I554" s="597" t="s">
        <v>3434</v>
      </c>
      <c r="J554" s="600">
        <v>0</v>
      </c>
      <c r="K554" s="600">
        <v>1</v>
      </c>
      <c r="L554" s="601">
        <v>0.1</v>
      </c>
      <c r="M554" s="601">
        <v>0.2</v>
      </c>
      <c r="N554" s="601">
        <v>0.4</v>
      </c>
      <c r="O554" s="601">
        <v>0.6</v>
      </c>
      <c r="P554" s="601">
        <v>0.8</v>
      </c>
      <c r="Q554" s="601">
        <v>1</v>
      </c>
      <c r="R554" s="620" t="s">
        <v>5158</v>
      </c>
      <c r="S554" s="593" t="s">
        <v>3435</v>
      </c>
      <c r="T554" s="593" t="s">
        <v>4561</v>
      </c>
      <c r="U554" s="593" t="s">
        <v>4720</v>
      </c>
      <c r="V554" s="593" t="s">
        <v>4656</v>
      </c>
      <c r="W554" s="581"/>
      <c r="X554" s="581"/>
      <c r="Y554" s="581"/>
      <c r="Z554" s="581"/>
      <c r="AA554" s="580"/>
    </row>
    <row r="555" spans="1:45" s="633" customFormat="1" ht="57.6" customHeight="1">
      <c r="A555" s="628" t="s">
        <v>3952</v>
      </c>
      <c r="B555" s="629" t="s">
        <v>3938</v>
      </c>
      <c r="C555" s="630" t="s">
        <v>4825</v>
      </c>
      <c r="D555" s="629" t="s">
        <v>4621</v>
      </c>
      <c r="E555" s="631" t="s">
        <v>4859</v>
      </c>
      <c r="F555" s="629" t="s">
        <v>3954</v>
      </c>
      <c r="G555" s="632" t="s">
        <v>3345</v>
      </c>
      <c r="H555" s="633" t="s">
        <v>840</v>
      </c>
      <c r="I555" s="634" t="s">
        <v>3434</v>
      </c>
      <c r="J555" s="635">
        <v>0</v>
      </c>
      <c r="K555" s="636">
        <v>1</v>
      </c>
      <c r="L555" s="636">
        <v>0.1</v>
      </c>
      <c r="M555" s="636">
        <v>0.2</v>
      </c>
      <c r="N555" s="636">
        <v>0.4</v>
      </c>
      <c r="O555" s="636">
        <v>0.6</v>
      </c>
      <c r="P555" s="636">
        <v>0.8</v>
      </c>
      <c r="Q555" s="636">
        <v>1</v>
      </c>
      <c r="S555" s="629">
        <v>2025</v>
      </c>
      <c r="T555" s="629" t="s">
        <v>3956</v>
      </c>
      <c r="U555" s="629" t="s">
        <v>4860</v>
      </c>
      <c r="V555" s="629" t="s">
        <v>4656</v>
      </c>
      <c r="AA555" s="639"/>
      <c r="AF555" s="695" t="s">
        <v>3958</v>
      </c>
      <c r="AI555" s="640"/>
      <c r="AJ555" s="640"/>
      <c r="AK555" s="640"/>
      <c r="AL555" s="640"/>
      <c r="AM555" s="640"/>
      <c r="AN555" s="640"/>
      <c r="AO555" s="640"/>
      <c r="AP555" s="653"/>
    </row>
    <row r="556" spans="1:45" s="633" customFormat="1" ht="34.15" customHeight="1">
      <c r="A556" s="628" t="s">
        <v>3952</v>
      </c>
      <c r="B556" s="629" t="s">
        <v>3938</v>
      </c>
      <c r="C556" s="630" t="s">
        <v>4825</v>
      </c>
      <c r="D556" s="629" t="s">
        <v>4621</v>
      </c>
      <c r="E556" s="631" t="s">
        <v>4859</v>
      </c>
      <c r="F556" s="629" t="s">
        <v>3954</v>
      </c>
      <c r="G556" s="632" t="s">
        <v>3345</v>
      </c>
      <c r="H556" s="633" t="s">
        <v>840</v>
      </c>
      <c r="I556" s="634" t="s">
        <v>3434</v>
      </c>
      <c r="J556" s="635">
        <v>0</v>
      </c>
      <c r="K556" s="636">
        <v>1</v>
      </c>
      <c r="L556" s="636">
        <v>0.1</v>
      </c>
      <c r="M556" s="636">
        <v>0.2</v>
      </c>
      <c r="N556" s="636">
        <v>0.4</v>
      </c>
      <c r="O556" s="636">
        <v>0.6</v>
      </c>
      <c r="P556" s="636">
        <v>0.8</v>
      </c>
      <c r="Q556" s="636">
        <v>1</v>
      </c>
      <c r="S556" s="629" t="s">
        <v>3946</v>
      </c>
      <c r="T556" s="629" t="s">
        <v>3959</v>
      </c>
      <c r="U556" s="629" t="s">
        <v>4860</v>
      </c>
      <c r="V556" s="629" t="s">
        <v>4656</v>
      </c>
      <c r="AA556" s="639"/>
      <c r="AF556" s="695" t="s">
        <v>3958</v>
      </c>
      <c r="AI556" s="640"/>
      <c r="AJ556" s="640"/>
      <c r="AK556" s="640"/>
      <c r="AL556" s="640"/>
      <c r="AM556" s="640"/>
      <c r="AN556" s="640"/>
      <c r="AO556" s="640"/>
      <c r="AP556" s="653"/>
    </row>
    <row r="557" spans="1:45" s="633" customFormat="1" ht="34.15" customHeight="1">
      <c r="A557" s="628" t="s">
        <v>3952</v>
      </c>
      <c r="B557" s="629" t="s">
        <v>3938</v>
      </c>
      <c r="C557" s="630" t="s">
        <v>4825</v>
      </c>
      <c r="D557" s="629" t="s">
        <v>4621</v>
      </c>
      <c r="E557" s="631" t="s">
        <v>4859</v>
      </c>
      <c r="F557" s="629" t="s">
        <v>3954</v>
      </c>
      <c r="G557" s="632" t="s">
        <v>3345</v>
      </c>
      <c r="H557" s="633" t="s">
        <v>840</v>
      </c>
      <c r="I557" s="634" t="s">
        <v>3434</v>
      </c>
      <c r="J557" s="635">
        <v>0</v>
      </c>
      <c r="K557" s="636">
        <v>1</v>
      </c>
      <c r="L557" s="636">
        <v>0.1</v>
      </c>
      <c r="M557" s="636">
        <v>0.2</v>
      </c>
      <c r="N557" s="636">
        <v>0.4</v>
      </c>
      <c r="O557" s="636">
        <v>0.6</v>
      </c>
      <c r="P557" s="636">
        <v>0.8</v>
      </c>
      <c r="Q557" s="636">
        <v>1</v>
      </c>
      <c r="S557" s="629">
        <v>2028</v>
      </c>
      <c r="T557" s="629" t="s">
        <v>3960</v>
      </c>
      <c r="U557" s="629" t="s">
        <v>4860</v>
      </c>
      <c r="V557" s="629" t="s">
        <v>4656</v>
      </c>
      <c r="AA557" s="639"/>
      <c r="AF557" s="695" t="s">
        <v>3958</v>
      </c>
      <c r="AI557" s="640"/>
      <c r="AJ557" s="640"/>
      <c r="AK557" s="640"/>
      <c r="AL557" s="640"/>
      <c r="AM557" s="640"/>
      <c r="AN557" s="640"/>
      <c r="AO557" s="640"/>
      <c r="AP557" s="653"/>
    </row>
    <row r="558" spans="1:45" s="633" customFormat="1" ht="34.15" customHeight="1">
      <c r="A558" s="628" t="s">
        <v>3952</v>
      </c>
      <c r="B558" s="629" t="s">
        <v>3938</v>
      </c>
      <c r="C558" s="630" t="s">
        <v>4825</v>
      </c>
      <c r="D558" s="629" t="s">
        <v>4621</v>
      </c>
      <c r="E558" s="631" t="s">
        <v>4859</v>
      </c>
      <c r="F558" s="629" t="s">
        <v>3954</v>
      </c>
      <c r="G558" s="632" t="s">
        <v>3345</v>
      </c>
      <c r="H558" s="633" t="s">
        <v>840</v>
      </c>
      <c r="I558" s="634" t="s">
        <v>3434</v>
      </c>
      <c r="J558" s="635">
        <v>0</v>
      </c>
      <c r="K558" s="636">
        <v>1</v>
      </c>
      <c r="L558" s="636">
        <v>0.1</v>
      </c>
      <c r="M558" s="636">
        <v>0.2</v>
      </c>
      <c r="N558" s="636">
        <v>0.4</v>
      </c>
      <c r="O558" s="636">
        <v>0.6</v>
      </c>
      <c r="P558" s="636">
        <v>0.8</v>
      </c>
      <c r="Q558" s="636">
        <v>1</v>
      </c>
      <c r="S558" s="629">
        <v>2030</v>
      </c>
      <c r="T558" s="629" t="s">
        <v>3961</v>
      </c>
      <c r="U558" s="629" t="s">
        <v>4860</v>
      </c>
      <c r="V558" s="629" t="s">
        <v>4656</v>
      </c>
      <c r="AA558" s="639"/>
      <c r="AF558" s="695" t="s">
        <v>3958</v>
      </c>
      <c r="AI558" s="640"/>
      <c r="AJ558" s="640"/>
      <c r="AK558" s="640"/>
      <c r="AL558" s="640"/>
      <c r="AM558" s="640"/>
      <c r="AN558" s="640"/>
      <c r="AO558" s="640"/>
      <c r="AP558" s="653"/>
    </row>
    <row r="559" spans="1:45" ht="58.5" customHeight="1">
      <c r="A559" s="592" t="s">
        <v>4296</v>
      </c>
      <c r="B559" s="593" t="s">
        <v>3938</v>
      </c>
      <c r="C559" s="594" t="s">
        <v>4825</v>
      </c>
      <c r="D559" s="593" t="s">
        <v>4621</v>
      </c>
      <c r="E559" s="595" t="s">
        <v>4859</v>
      </c>
      <c r="F559" s="593" t="s">
        <v>4354</v>
      </c>
      <c r="G559" s="596" t="s">
        <v>3340</v>
      </c>
      <c r="H559" s="581" t="s">
        <v>840</v>
      </c>
      <c r="I559" s="597" t="s">
        <v>3582</v>
      </c>
      <c r="J559" s="601">
        <v>0</v>
      </c>
      <c r="K559" s="601">
        <v>1</v>
      </c>
      <c r="L559" s="601">
        <v>0.1</v>
      </c>
      <c r="M559" s="601">
        <v>0.2</v>
      </c>
      <c r="N559" s="601">
        <v>0.4</v>
      </c>
      <c r="O559" s="601">
        <v>0.6</v>
      </c>
      <c r="P559" s="601">
        <v>0.8</v>
      </c>
      <c r="Q559" s="601">
        <v>1</v>
      </c>
      <c r="R559" s="581" t="s">
        <v>4355</v>
      </c>
      <c r="S559" s="593">
        <v>2025</v>
      </c>
      <c r="T559" s="593" t="s">
        <v>5057</v>
      </c>
      <c r="U559" s="593" t="s">
        <v>4860</v>
      </c>
      <c r="V559" s="593" t="s">
        <v>4656</v>
      </c>
      <c r="W559" s="581"/>
      <c r="X559" s="581"/>
      <c r="Y559" s="581"/>
      <c r="Z559" s="581" t="s">
        <v>4357</v>
      </c>
      <c r="AA559" s="622"/>
      <c r="AB559" s="583"/>
      <c r="AC559" s="583"/>
      <c r="AD559" s="583"/>
      <c r="AE559" s="583"/>
      <c r="AF559" s="612" t="s">
        <v>4223</v>
      </c>
      <c r="AG559" s="624"/>
      <c r="AH559" s="583"/>
      <c r="AI559" s="583"/>
      <c r="AJ559" s="580"/>
    </row>
    <row r="560" spans="1:45" ht="34.15" customHeight="1">
      <c r="A560" s="592" t="s">
        <v>4296</v>
      </c>
      <c r="B560" s="593" t="s">
        <v>3938</v>
      </c>
      <c r="C560" s="594" t="s">
        <v>4825</v>
      </c>
      <c r="D560" s="593" t="s">
        <v>4621</v>
      </c>
      <c r="E560" s="595" t="s">
        <v>4859</v>
      </c>
      <c r="F560" s="593" t="s">
        <v>4354</v>
      </c>
      <c r="G560" s="596" t="s">
        <v>3340</v>
      </c>
      <c r="H560" s="581" t="s">
        <v>840</v>
      </c>
      <c r="I560" s="597" t="s">
        <v>3434</v>
      </c>
      <c r="J560" s="601">
        <v>0</v>
      </c>
      <c r="K560" s="601">
        <v>1</v>
      </c>
      <c r="L560" s="601">
        <v>0.1</v>
      </c>
      <c r="M560" s="601">
        <v>0.2</v>
      </c>
      <c r="N560" s="601">
        <v>0.4</v>
      </c>
      <c r="O560" s="601">
        <v>0.6</v>
      </c>
      <c r="P560" s="601">
        <v>0.8</v>
      </c>
      <c r="Q560" s="601">
        <v>1</v>
      </c>
      <c r="R560" s="581" t="s">
        <v>4355</v>
      </c>
      <c r="S560" s="593">
        <v>2026</v>
      </c>
      <c r="T560" s="593" t="s">
        <v>5058</v>
      </c>
      <c r="U560" s="593" t="s">
        <v>4860</v>
      </c>
      <c r="V560" s="593" t="s">
        <v>4656</v>
      </c>
      <c r="W560" s="581"/>
      <c r="X560" s="581"/>
      <c r="Y560" s="581"/>
      <c r="Z560" s="581"/>
      <c r="AA560" s="622"/>
      <c r="AB560" s="583"/>
      <c r="AC560" s="583"/>
      <c r="AD560" s="583"/>
      <c r="AE560" s="583"/>
      <c r="AF560" s="612" t="s">
        <v>4223</v>
      </c>
      <c r="AG560" s="624"/>
      <c r="AH560" s="583"/>
      <c r="AI560" s="583"/>
      <c r="AJ560" s="580"/>
    </row>
    <row r="561" spans="1:16356" ht="34.15" customHeight="1">
      <c r="A561" s="592" t="s">
        <v>4296</v>
      </c>
      <c r="B561" s="593" t="s">
        <v>3938</v>
      </c>
      <c r="C561" s="594" t="s">
        <v>4825</v>
      </c>
      <c r="D561" s="593" t="s">
        <v>4621</v>
      </c>
      <c r="E561" s="595" t="s">
        <v>4859</v>
      </c>
      <c r="F561" s="593" t="s">
        <v>4354</v>
      </c>
      <c r="G561" s="596" t="s">
        <v>3340</v>
      </c>
      <c r="H561" s="581" t="s">
        <v>840</v>
      </c>
      <c r="I561" s="597" t="s">
        <v>3434</v>
      </c>
      <c r="J561" s="601">
        <v>0</v>
      </c>
      <c r="K561" s="601">
        <v>1</v>
      </c>
      <c r="L561" s="601">
        <v>0.1</v>
      </c>
      <c r="M561" s="601">
        <v>0.2</v>
      </c>
      <c r="N561" s="601">
        <v>0.4</v>
      </c>
      <c r="O561" s="601">
        <v>0.6</v>
      </c>
      <c r="P561" s="601">
        <v>0.8</v>
      </c>
      <c r="Q561" s="601">
        <v>1</v>
      </c>
      <c r="R561" s="581" t="s">
        <v>4355</v>
      </c>
      <c r="S561" s="593">
        <v>2026</v>
      </c>
      <c r="T561" s="593" t="s">
        <v>5059</v>
      </c>
      <c r="U561" s="593" t="s">
        <v>4860</v>
      </c>
      <c r="V561" s="593" t="s">
        <v>4656</v>
      </c>
      <c r="W561" s="581"/>
      <c r="X561" s="581"/>
      <c r="Y561" s="581"/>
      <c r="Z561" s="581"/>
      <c r="AA561" s="622"/>
      <c r="AB561" s="583"/>
      <c r="AC561" s="583"/>
      <c r="AD561" s="583"/>
      <c r="AE561" s="583"/>
      <c r="AF561" s="612" t="s">
        <v>4223</v>
      </c>
      <c r="AG561" s="624"/>
      <c r="AH561" s="583"/>
      <c r="AI561" s="583"/>
      <c r="AJ561" s="580"/>
    </row>
    <row r="562" spans="1:16356" ht="34.15" customHeight="1">
      <c r="A562" s="592" t="s">
        <v>4296</v>
      </c>
      <c r="B562" s="593" t="s">
        <v>3938</v>
      </c>
      <c r="C562" s="594" t="s">
        <v>4825</v>
      </c>
      <c r="D562" s="593" t="s">
        <v>4621</v>
      </c>
      <c r="E562" s="595" t="s">
        <v>4859</v>
      </c>
      <c r="F562" s="593" t="s">
        <v>4354</v>
      </c>
      <c r="G562" s="596" t="s">
        <v>3340</v>
      </c>
      <c r="H562" s="581" t="s">
        <v>840</v>
      </c>
      <c r="I562" s="597" t="s">
        <v>3434</v>
      </c>
      <c r="J562" s="601">
        <v>0</v>
      </c>
      <c r="K562" s="601">
        <v>1</v>
      </c>
      <c r="L562" s="601">
        <v>0.1</v>
      </c>
      <c r="M562" s="601">
        <v>0.2</v>
      </c>
      <c r="N562" s="601">
        <v>0.4</v>
      </c>
      <c r="O562" s="601">
        <v>0.6</v>
      </c>
      <c r="P562" s="601">
        <v>0.8</v>
      </c>
      <c r="Q562" s="601">
        <v>1</v>
      </c>
      <c r="R562" s="581" t="s">
        <v>4355</v>
      </c>
      <c r="S562" s="593" t="s">
        <v>3615</v>
      </c>
      <c r="T562" s="593" t="s">
        <v>5060</v>
      </c>
      <c r="U562" s="593" t="s">
        <v>4860</v>
      </c>
      <c r="V562" s="593" t="s">
        <v>4656</v>
      </c>
      <c r="W562" s="581"/>
      <c r="X562" s="581"/>
      <c r="Y562" s="581"/>
      <c r="Z562" s="581"/>
      <c r="AA562" s="622"/>
      <c r="AB562" s="624"/>
      <c r="AC562" s="583"/>
      <c r="AD562" s="583"/>
      <c r="AE562" s="583"/>
      <c r="AF562" s="612" t="s">
        <v>4223</v>
      </c>
      <c r="AG562" s="583"/>
      <c r="AH562" s="583"/>
      <c r="AI562" s="583"/>
      <c r="AJ562" s="580"/>
    </row>
    <row r="563" spans="1:16356" ht="34.15" customHeight="1">
      <c r="A563" s="592" t="s">
        <v>4296</v>
      </c>
      <c r="B563" s="593" t="s">
        <v>3938</v>
      </c>
      <c r="C563" s="594" t="s">
        <v>4825</v>
      </c>
      <c r="D563" s="593" t="s">
        <v>4621</v>
      </c>
      <c r="E563" s="595" t="s">
        <v>4859</v>
      </c>
      <c r="F563" s="593" t="s">
        <v>4354</v>
      </c>
      <c r="G563" s="596" t="s">
        <v>3340</v>
      </c>
      <c r="H563" s="581" t="s">
        <v>840</v>
      </c>
      <c r="I563" s="597" t="s">
        <v>3434</v>
      </c>
      <c r="J563" s="601">
        <v>0</v>
      </c>
      <c r="K563" s="601">
        <v>1</v>
      </c>
      <c r="L563" s="601">
        <v>0.1</v>
      </c>
      <c r="M563" s="601">
        <v>0.2</v>
      </c>
      <c r="N563" s="601">
        <v>0.4</v>
      </c>
      <c r="O563" s="601">
        <v>0.6</v>
      </c>
      <c r="P563" s="601">
        <v>0.8</v>
      </c>
      <c r="Q563" s="601">
        <v>1</v>
      </c>
      <c r="R563" s="581" t="s">
        <v>4355</v>
      </c>
      <c r="S563" s="593">
        <v>2030</v>
      </c>
      <c r="T563" s="593" t="s">
        <v>5061</v>
      </c>
      <c r="U563" s="593" t="s">
        <v>4860</v>
      </c>
      <c r="V563" s="593" t="s">
        <v>4656</v>
      </c>
      <c r="W563" s="581"/>
      <c r="X563" s="581"/>
      <c r="Y563" s="581"/>
      <c r="Z563" s="581"/>
      <c r="AA563" s="622"/>
      <c r="AB563" s="624"/>
      <c r="AC563" s="583"/>
      <c r="AD563" s="583"/>
      <c r="AE563" s="583"/>
      <c r="AF563" s="612" t="s">
        <v>4223</v>
      </c>
      <c r="AG563" s="583"/>
      <c r="AH563" s="583"/>
      <c r="AI563" s="583"/>
      <c r="AJ563" s="580"/>
    </row>
    <row r="564" spans="1:16356" s="633" customFormat="1" ht="34.15" customHeight="1">
      <c r="A564" s="628" t="s">
        <v>4317</v>
      </c>
      <c r="B564" s="629" t="s">
        <v>3938</v>
      </c>
      <c r="C564" s="630" t="s">
        <v>4825</v>
      </c>
      <c r="D564" s="629" t="s">
        <v>4621</v>
      </c>
      <c r="E564" s="631" t="s">
        <v>4859</v>
      </c>
      <c r="F564" s="629" t="s">
        <v>4362</v>
      </c>
      <c r="G564" s="632" t="s">
        <v>3324</v>
      </c>
      <c r="H564" s="633" t="s">
        <v>840</v>
      </c>
      <c r="I564" s="634" t="s">
        <v>3582</v>
      </c>
      <c r="J564" s="636">
        <v>0</v>
      </c>
      <c r="K564" s="636">
        <v>1</v>
      </c>
      <c r="L564" s="636">
        <v>0.1</v>
      </c>
      <c r="M564" s="636">
        <v>0.2</v>
      </c>
      <c r="N564" s="636">
        <v>0.4</v>
      </c>
      <c r="O564" s="636">
        <v>0.6</v>
      </c>
      <c r="P564" s="636">
        <v>0.8</v>
      </c>
      <c r="Q564" s="636">
        <v>1</v>
      </c>
      <c r="R564" s="633" t="s">
        <v>4355</v>
      </c>
      <c r="S564" s="629">
        <v>2025</v>
      </c>
      <c r="T564" s="629" t="s">
        <v>4363</v>
      </c>
      <c r="U564" s="629" t="s">
        <v>4860</v>
      </c>
      <c r="V564" s="629" t="s">
        <v>4656</v>
      </c>
      <c r="Z564" s="633" t="s">
        <v>4364</v>
      </c>
      <c r="AA564" s="696"/>
      <c r="AB564" s="640"/>
      <c r="AC564" s="640"/>
      <c r="AD564" s="640"/>
      <c r="AE564" s="640"/>
      <c r="AF564" s="640"/>
      <c r="AG564" s="697"/>
      <c r="AH564" s="640"/>
      <c r="AI564" s="640"/>
      <c r="AJ564" s="639"/>
    </row>
    <row r="565" spans="1:16356" s="633" customFormat="1" ht="34.15" customHeight="1">
      <c r="A565" s="628" t="s">
        <v>4317</v>
      </c>
      <c r="B565" s="629" t="s">
        <v>3938</v>
      </c>
      <c r="C565" s="630" t="s">
        <v>4825</v>
      </c>
      <c r="D565" s="629" t="s">
        <v>4621</v>
      </c>
      <c r="E565" s="631" t="s">
        <v>4859</v>
      </c>
      <c r="F565" s="629" t="s">
        <v>4362</v>
      </c>
      <c r="G565" s="632" t="s">
        <v>3324</v>
      </c>
      <c r="H565" s="633" t="s">
        <v>840</v>
      </c>
      <c r="I565" s="634" t="s">
        <v>3434</v>
      </c>
      <c r="J565" s="636">
        <v>0</v>
      </c>
      <c r="K565" s="636">
        <v>1</v>
      </c>
      <c r="L565" s="636">
        <v>0.1</v>
      </c>
      <c r="M565" s="636">
        <v>0.2</v>
      </c>
      <c r="N565" s="636">
        <v>0.4</v>
      </c>
      <c r="O565" s="636">
        <v>0.6</v>
      </c>
      <c r="P565" s="636">
        <v>0.8</v>
      </c>
      <c r="Q565" s="636">
        <v>1</v>
      </c>
      <c r="R565" s="633" t="s">
        <v>4355</v>
      </c>
      <c r="S565" s="629" t="s">
        <v>3835</v>
      </c>
      <c r="T565" s="629" t="s">
        <v>4365</v>
      </c>
      <c r="U565" s="629" t="s">
        <v>4860</v>
      </c>
      <c r="V565" s="629" t="s">
        <v>4656</v>
      </c>
      <c r="AA565" s="696"/>
      <c r="AB565" s="640"/>
      <c r="AC565" s="640"/>
      <c r="AD565" s="640"/>
      <c r="AE565" s="640"/>
      <c r="AF565" s="640"/>
      <c r="AG565" s="697"/>
      <c r="AH565" s="640"/>
      <c r="AI565" s="640"/>
      <c r="AJ565" s="639"/>
    </row>
    <row r="566" spans="1:16356" s="633" customFormat="1" ht="34.15" customHeight="1">
      <c r="A566" s="628" t="s">
        <v>4317</v>
      </c>
      <c r="B566" s="629" t="s">
        <v>3938</v>
      </c>
      <c r="C566" s="630" t="s">
        <v>4825</v>
      </c>
      <c r="D566" s="629" t="s">
        <v>4621</v>
      </c>
      <c r="E566" s="631" t="s">
        <v>4859</v>
      </c>
      <c r="F566" s="629" t="s">
        <v>4362</v>
      </c>
      <c r="G566" s="632" t="s">
        <v>3324</v>
      </c>
      <c r="H566" s="633" t="s">
        <v>840</v>
      </c>
      <c r="I566" s="634" t="s">
        <v>3434</v>
      </c>
      <c r="J566" s="636">
        <v>0</v>
      </c>
      <c r="K566" s="636">
        <v>1</v>
      </c>
      <c r="L566" s="636">
        <v>0.1</v>
      </c>
      <c r="M566" s="636">
        <v>0.2</v>
      </c>
      <c r="N566" s="636">
        <v>0.4</v>
      </c>
      <c r="O566" s="636">
        <v>0.6</v>
      </c>
      <c r="P566" s="636">
        <v>0.8</v>
      </c>
      <c r="Q566" s="636">
        <v>1</v>
      </c>
      <c r="R566" s="633" t="s">
        <v>4355</v>
      </c>
      <c r="S566" s="629">
        <v>2030</v>
      </c>
      <c r="T566" s="629" t="s">
        <v>4366</v>
      </c>
      <c r="U566" s="629" t="s">
        <v>4860</v>
      </c>
      <c r="V566" s="629" t="s">
        <v>4656</v>
      </c>
      <c r="AA566" s="696"/>
      <c r="AB566" s="640"/>
      <c r="AC566" s="640"/>
      <c r="AD566" s="640"/>
      <c r="AE566" s="640"/>
      <c r="AF566" s="640"/>
      <c r="AG566" s="697"/>
      <c r="AH566" s="640"/>
      <c r="AI566" s="640"/>
      <c r="AJ566" s="639"/>
    </row>
    <row r="569" spans="1:16356" ht="34.15" customHeight="1">
      <c r="A569" s="628" t="s">
        <v>3463</v>
      </c>
      <c r="B569" s="629" t="s">
        <v>3938</v>
      </c>
      <c r="C569" s="630" t="s">
        <v>4825</v>
      </c>
      <c r="D569" s="629" t="s">
        <v>4622</v>
      </c>
      <c r="E569" s="631" t="s">
        <v>4966</v>
      </c>
      <c r="F569" s="655" t="s">
        <v>4232</v>
      </c>
      <c r="G569" s="632" t="s">
        <v>3313</v>
      </c>
      <c r="H569" s="633" t="s">
        <v>840</v>
      </c>
      <c r="I569" s="633" t="s">
        <v>4967</v>
      </c>
      <c r="J569" s="629" t="s">
        <v>3435</v>
      </c>
      <c r="K569" s="629" t="s">
        <v>4234</v>
      </c>
      <c r="L569" s="629" t="s">
        <v>4860</v>
      </c>
      <c r="M569" s="629" t="s">
        <v>4656</v>
      </c>
      <c r="N569" s="633"/>
      <c r="O569" s="633"/>
      <c r="P569" s="633"/>
      <c r="Q569" s="633" t="s">
        <v>4968</v>
      </c>
      <c r="R569" s="633" t="s">
        <v>4967</v>
      </c>
      <c r="S569" s="629" t="s">
        <v>3435</v>
      </c>
      <c r="T569" s="629" t="s">
        <v>6973</v>
      </c>
      <c r="U569" s="629" t="s">
        <v>4860</v>
      </c>
      <c r="V569" s="629" t="s">
        <v>4656</v>
      </c>
      <c r="W569" s="633"/>
      <c r="X569" s="633"/>
      <c r="Y569" s="633"/>
      <c r="Z569" s="633" t="s">
        <v>4968</v>
      </c>
      <c r="AA569" s="633"/>
      <c r="AB569" s="633"/>
      <c r="AC569" s="633"/>
      <c r="AD569" s="633"/>
      <c r="AE569" s="633"/>
      <c r="AF569" s="633"/>
      <c r="AG569" s="633"/>
      <c r="AH569" s="633"/>
      <c r="AI569" s="633"/>
      <c r="AJ569" s="633"/>
      <c r="AK569" s="633"/>
      <c r="AL569" s="633"/>
      <c r="AM569" s="633"/>
      <c r="AN569" s="633"/>
      <c r="AO569" s="633"/>
      <c r="AP569" s="633"/>
      <c r="AQ569" s="633"/>
      <c r="AR569" s="633"/>
      <c r="AS569" s="633"/>
      <c r="AT569" s="633"/>
      <c r="AU569" s="633"/>
      <c r="AV569" s="633"/>
      <c r="AW569" s="633"/>
      <c r="AX569" s="633"/>
      <c r="AY569" s="633"/>
      <c r="AZ569" s="633"/>
      <c r="BA569" s="633"/>
      <c r="BB569" s="633"/>
      <c r="BC569" s="633"/>
      <c r="BD569" s="633"/>
      <c r="BE569" s="633"/>
      <c r="BF569" s="633"/>
      <c r="BG569" s="633"/>
      <c r="BH569" s="633"/>
      <c r="BI569" s="633"/>
      <c r="BJ569" s="633"/>
      <c r="BK569" s="633"/>
      <c r="BL569" s="633"/>
      <c r="BM569" s="633"/>
      <c r="BN569" s="633"/>
      <c r="BO569" s="633"/>
      <c r="BP569" s="633"/>
      <c r="BQ569" s="633"/>
      <c r="BR569" s="633"/>
      <c r="BS569" s="633"/>
      <c r="BT569" s="633"/>
      <c r="BU569" s="633"/>
      <c r="BV569" s="633"/>
      <c r="BW569" s="633"/>
      <c r="BX569" s="633"/>
      <c r="BY569" s="633"/>
      <c r="BZ569" s="633"/>
      <c r="CA569" s="633"/>
      <c r="CB569" s="633"/>
      <c r="CC569" s="633"/>
      <c r="CD569" s="633"/>
      <c r="CE569" s="633"/>
      <c r="CF569" s="633"/>
      <c r="CG569" s="633"/>
      <c r="CH569" s="633"/>
      <c r="CI569" s="633"/>
      <c r="CJ569" s="633"/>
      <c r="CK569" s="633"/>
      <c r="CL569" s="633"/>
      <c r="CM569" s="633"/>
      <c r="CN569" s="633"/>
      <c r="CO569" s="633"/>
      <c r="CP569" s="633"/>
      <c r="CQ569" s="633"/>
      <c r="CR569" s="633"/>
      <c r="CS569" s="633"/>
      <c r="CT569" s="633"/>
      <c r="CU569" s="633"/>
      <c r="CV569" s="633"/>
      <c r="CW569" s="633"/>
      <c r="CX569" s="633"/>
      <c r="CY569" s="633"/>
      <c r="CZ569" s="633"/>
      <c r="DA569" s="633"/>
      <c r="DB569" s="633"/>
      <c r="DC569" s="633"/>
      <c r="DD569" s="633"/>
      <c r="DE569" s="633"/>
      <c r="DF569" s="633"/>
      <c r="DG569" s="633"/>
      <c r="DH569" s="633"/>
      <c r="DI569" s="633"/>
      <c r="DJ569" s="633"/>
      <c r="DK569" s="633"/>
      <c r="DL569" s="633"/>
      <c r="DM569" s="633"/>
      <c r="DN569" s="633"/>
      <c r="DO569" s="633"/>
      <c r="DP569" s="633"/>
      <c r="DQ569" s="633"/>
      <c r="DR569" s="633"/>
      <c r="DS569" s="633"/>
      <c r="DT569" s="633"/>
      <c r="DU569" s="633"/>
      <c r="DV569" s="633"/>
      <c r="DW569" s="633"/>
      <c r="DX569" s="633"/>
      <c r="DY569" s="633"/>
      <c r="DZ569" s="633"/>
      <c r="EA569" s="633"/>
      <c r="EB569" s="633"/>
      <c r="EC569" s="633"/>
      <c r="ED569" s="633"/>
      <c r="EE569" s="633"/>
      <c r="EF569" s="633"/>
      <c r="EG569" s="633"/>
      <c r="EH569" s="633"/>
      <c r="EI569" s="633"/>
      <c r="EJ569" s="633"/>
      <c r="EK569" s="633"/>
      <c r="EL569" s="633"/>
      <c r="EM569" s="633"/>
      <c r="EN569" s="633"/>
      <c r="EO569" s="633"/>
      <c r="EP569" s="633"/>
      <c r="EQ569" s="633"/>
      <c r="ER569" s="633"/>
      <c r="ES569" s="633"/>
      <c r="ET569" s="633"/>
      <c r="EU569" s="633"/>
      <c r="EV569" s="633"/>
      <c r="EW569" s="633"/>
      <c r="EX569" s="633"/>
      <c r="EY569" s="633"/>
      <c r="EZ569" s="633"/>
      <c r="FA569" s="633"/>
      <c r="FB569" s="633"/>
      <c r="FC569" s="633"/>
      <c r="FD569" s="633"/>
      <c r="FE569" s="633"/>
      <c r="FF569" s="633"/>
      <c r="FG569" s="633"/>
      <c r="FH569" s="633"/>
      <c r="FI569" s="633"/>
      <c r="FJ569" s="633"/>
      <c r="FK569" s="633"/>
      <c r="FL569" s="633"/>
      <c r="FM569" s="633"/>
      <c r="FN569" s="633"/>
      <c r="FO569" s="633"/>
      <c r="FP569" s="633"/>
      <c r="FQ569" s="633"/>
      <c r="FR569" s="633"/>
      <c r="FS569" s="633"/>
      <c r="FT569" s="633"/>
      <c r="FU569" s="633"/>
      <c r="FV569" s="633"/>
      <c r="FW569" s="633"/>
      <c r="FX569" s="633"/>
      <c r="FY569" s="633"/>
      <c r="FZ569" s="633"/>
      <c r="GA569" s="633"/>
      <c r="GB569" s="633"/>
      <c r="GC569" s="633"/>
      <c r="GD569" s="633"/>
      <c r="GE569" s="633"/>
      <c r="GF569" s="633"/>
      <c r="GG569" s="633"/>
      <c r="GH569" s="633"/>
      <c r="GI569" s="633"/>
      <c r="GJ569" s="633"/>
      <c r="GK569" s="633"/>
      <c r="GL569" s="633"/>
      <c r="GM569" s="633"/>
      <c r="GN569" s="633"/>
      <c r="GO569" s="633"/>
      <c r="GP569" s="633"/>
      <c r="GQ569" s="633"/>
      <c r="GR569" s="633"/>
      <c r="GS569" s="633"/>
      <c r="GT569" s="633"/>
      <c r="GU569" s="633"/>
      <c r="GV569" s="633"/>
      <c r="GW569" s="633"/>
      <c r="GX569" s="633"/>
      <c r="GY569" s="633"/>
      <c r="GZ569" s="633"/>
      <c r="HA569" s="633"/>
      <c r="HB569" s="633"/>
      <c r="HC569" s="633"/>
      <c r="HD569" s="633"/>
      <c r="HE569" s="633"/>
      <c r="HF569" s="633"/>
      <c r="HG569" s="633"/>
      <c r="HH569" s="633"/>
      <c r="HI569" s="633"/>
      <c r="HJ569" s="633"/>
      <c r="HK569" s="633"/>
      <c r="HL569" s="633"/>
      <c r="HM569" s="633"/>
      <c r="HN569" s="633"/>
      <c r="HO569" s="633"/>
      <c r="HP569" s="633"/>
      <c r="HQ569" s="633"/>
      <c r="HR569" s="633"/>
      <c r="HS569" s="633"/>
      <c r="HT569" s="633"/>
      <c r="HU569" s="633"/>
      <c r="HV569" s="633"/>
      <c r="HW569" s="633"/>
      <c r="HX569" s="633"/>
      <c r="HY569" s="633"/>
      <c r="HZ569" s="633"/>
      <c r="IA569" s="633"/>
      <c r="IB569" s="633"/>
      <c r="IC569" s="633"/>
      <c r="ID569" s="633"/>
      <c r="IE569" s="633"/>
      <c r="IF569" s="633"/>
      <c r="IG569" s="633"/>
      <c r="IH569" s="633"/>
      <c r="II569" s="633"/>
      <c r="IJ569" s="633"/>
      <c r="IK569" s="633"/>
      <c r="IL569" s="633"/>
      <c r="IM569" s="633"/>
      <c r="IN569" s="633"/>
      <c r="IO569" s="633"/>
      <c r="IP569" s="633"/>
      <c r="IQ569" s="633"/>
      <c r="IR569" s="633"/>
      <c r="IS569" s="633"/>
      <c r="IT569" s="633"/>
      <c r="IU569" s="633"/>
      <c r="IV569" s="633"/>
      <c r="IW569" s="633"/>
      <c r="IX569" s="633"/>
      <c r="IY569" s="633"/>
      <c r="IZ569" s="633"/>
      <c r="JA569" s="633"/>
      <c r="JB569" s="633"/>
      <c r="JC569" s="633"/>
      <c r="JD569" s="633"/>
      <c r="JE569" s="633"/>
      <c r="JF569" s="633"/>
      <c r="JG569" s="633"/>
      <c r="JH569" s="633"/>
      <c r="JI569" s="633"/>
      <c r="JJ569" s="633"/>
      <c r="JK569" s="633"/>
      <c r="JL569" s="633"/>
      <c r="JM569" s="633"/>
      <c r="JN569" s="633"/>
      <c r="JO569" s="633"/>
      <c r="JP569" s="633"/>
      <c r="JQ569" s="633"/>
      <c r="JR569" s="633"/>
      <c r="JS569" s="633"/>
      <c r="JT569" s="633"/>
      <c r="JU569" s="633"/>
      <c r="JV569" s="633"/>
      <c r="JW569" s="633"/>
      <c r="JX569" s="633"/>
      <c r="JY569" s="633"/>
      <c r="JZ569" s="633"/>
      <c r="KA569" s="633"/>
      <c r="KB569" s="633"/>
      <c r="KC569" s="633"/>
      <c r="KD569" s="633"/>
      <c r="KE569" s="633"/>
      <c r="KF569" s="633"/>
      <c r="KG569" s="633"/>
      <c r="KH569" s="633"/>
      <c r="KI569" s="633"/>
      <c r="KJ569" s="633"/>
      <c r="KK569" s="633"/>
      <c r="KL569" s="633"/>
      <c r="KM569" s="633"/>
      <c r="KN569" s="633"/>
      <c r="KO569" s="633"/>
      <c r="KP569" s="633"/>
      <c r="KQ569" s="633"/>
      <c r="KR569" s="633"/>
      <c r="KS569" s="633"/>
      <c r="KT569" s="633"/>
      <c r="KU569" s="633"/>
      <c r="KV569" s="633"/>
      <c r="KW569" s="633"/>
      <c r="KX569" s="633"/>
      <c r="KY569" s="633"/>
      <c r="KZ569" s="633"/>
      <c r="LA569" s="633"/>
      <c r="LB569" s="633"/>
      <c r="LC569" s="633"/>
      <c r="LD569" s="633"/>
      <c r="LE569" s="633"/>
      <c r="LF569" s="633"/>
      <c r="LG569" s="633"/>
      <c r="LH569" s="633"/>
      <c r="LI569" s="633"/>
      <c r="LJ569" s="633"/>
      <c r="LK569" s="633"/>
      <c r="LL569" s="633"/>
      <c r="LM569" s="633"/>
      <c r="LN569" s="633"/>
      <c r="LO569" s="633"/>
      <c r="LP569" s="633"/>
      <c r="LQ569" s="633"/>
      <c r="LR569" s="633"/>
      <c r="LS569" s="633"/>
      <c r="LT569" s="633"/>
      <c r="LU569" s="633"/>
      <c r="LV569" s="633"/>
      <c r="LW569" s="633"/>
      <c r="LX569" s="633"/>
      <c r="LY569" s="633"/>
      <c r="LZ569" s="633"/>
      <c r="MA569" s="633"/>
      <c r="MB569" s="633"/>
      <c r="MC569" s="633"/>
      <c r="MD569" s="633"/>
      <c r="ME569" s="633"/>
      <c r="MF569" s="633"/>
      <c r="MG569" s="633"/>
      <c r="MH569" s="633"/>
      <c r="MI569" s="633"/>
      <c r="MJ569" s="633"/>
      <c r="MK569" s="633"/>
      <c r="ML569" s="633"/>
      <c r="MM569" s="633"/>
      <c r="MN569" s="633"/>
      <c r="MO569" s="633"/>
      <c r="MP569" s="633"/>
      <c r="MQ569" s="633"/>
      <c r="MR569" s="633"/>
      <c r="MS569" s="633"/>
      <c r="MT569" s="633"/>
      <c r="MU569" s="633"/>
      <c r="MV569" s="633"/>
      <c r="MW569" s="633"/>
      <c r="MX569" s="633"/>
      <c r="MY569" s="633"/>
      <c r="MZ569" s="633"/>
      <c r="NA569" s="633"/>
      <c r="NB569" s="633"/>
      <c r="NC569" s="633"/>
      <c r="ND569" s="633"/>
      <c r="NE569" s="633"/>
      <c r="NF569" s="633"/>
      <c r="NG569" s="633"/>
      <c r="NH569" s="633"/>
      <c r="NI569" s="633"/>
      <c r="NJ569" s="633"/>
      <c r="NK569" s="633"/>
      <c r="NL569" s="633"/>
      <c r="NM569" s="633"/>
      <c r="NN569" s="633"/>
      <c r="NO569" s="633"/>
      <c r="NP569" s="633"/>
      <c r="NQ569" s="633"/>
      <c r="NR569" s="633"/>
      <c r="NS569" s="633"/>
      <c r="NT569" s="633"/>
      <c r="NU569" s="633"/>
      <c r="NV569" s="633"/>
      <c r="NW569" s="633"/>
      <c r="NX569" s="633"/>
      <c r="NY569" s="633"/>
      <c r="NZ569" s="633"/>
      <c r="OA569" s="633"/>
      <c r="OB569" s="633"/>
      <c r="OC569" s="633"/>
      <c r="OD569" s="633"/>
      <c r="OE569" s="633"/>
      <c r="OF569" s="633"/>
      <c r="OG569" s="633"/>
      <c r="OH569" s="633"/>
      <c r="OI569" s="633"/>
      <c r="OJ569" s="633"/>
      <c r="OK569" s="633"/>
      <c r="OL569" s="633"/>
      <c r="OM569" s="633"/>
      <c r="ON569" s="633"/>
      <c r="OO569" s="633"/>
      <c r="OP569" s="633"/>
      <c r="OQ569" s="633"/>
      <c r="OR569" s="633"/>
      <c r="OS569" s="633"/>
      <c r="OT569" s="633"/>
      <c r="OU569" s="633"/>
      <c r="OV569" s="633"/>
      <c r="OW569" s="633"/>
      <c r="OX569" s="633"/>
      <c r="OY569" s="633"/>
      <c r="OZ569" s="633"/>
      <c r="PA569" s="633"/>
      <c r="PB569" s="633"/>
      <c r="PC569" s="633"/>
      <c r="PD569" s="633"/>
      <c r="PE569" s="633"/>
      <c r="PF569" s="633"/>
      <c r="PG569" s="633"/>
      <c r="PH569" s="633"/>
      <c r="PI569" s="633"/>
      <c r="PJ569" s="633"/>
      <c r="PK569" s="633"/>
      <c r="PL569" s="633"/>
      <c r="PM569" s="633"/>
      <c r="PN569" s="633"/>
      <c r="PO569" s="633"/>
      <c r="PP569" s="633"/>
      <c r="PQ569" s="633"/>
      <c r="PR569" s="633"/>
      <c r="PS569" s="633"/>
      <c r="PT569" s="633"/>
      <c r="PU569" s="633"/>
      <c r="PV569" s="633"/>
      <c r="PW569" s="633"/>
      <c r="PX569" s="633"/>
      <c r="PY569" s="633"/>
      <c r="PZ569" s="633"/>
      <c r="QA569" s="633"/>
      <c r="QB569" s="633"/>
      <c r="QC569" s="633"/>
      <c r="QD569" s="633"/>
      <c r="QE569" s="633"/>
      <c r="QF569" s="633"/>
      <c r="QG569" s="633"/>
      <c r="QH569" s="633"/>
      <c r="QI569" s="633"/>
      <c r="QJ569" s="633"/>
      <c r="QK569" s="633"/>
      <c r="QL569" s="633"/>
      <c r="QM569" s="633"/>
      <c r="QN569" s="633"/>
      <c r="QO569" s="633"/>
      <c r="QP569" s="633"/>
      <c r="QQ569" s="633"/>
      <c r="QR569" s="633"/>
      <c r="QS569" s="633"/>
      <c r="QT569" s="633"/>
      <c r="QU569" s="633"/>
      <c r="QV569" s="633"/>
      <c r="QW569" s="633"/>
      <c r="QX569" s="633"/>
      <c r="QY569" s="633"/>
      <c r="QZ569" s="633"/>
      <c r="RA569" s="633"/>
      <c r="RB569" s="633"/>
      <c r="RC569" s="633"/>
      <c r="RD569" s="633"/>
      <c r="RE569" s="633"/>
      <c r="RF569" s="633"/>
      <c r="RG569" s="633"/>
      <c r="RH569" s="633"/>
      <c r="RI569" s="633"/>
      <c r="RJ569" s="633"/>
      <c r="RK569" s="633"/>
      <c r="RL569" s="633"/>
      <c r="RM569" s="633"/>
      <c r="RN569" s="633"/>
      <c r="RO569" s="633"/>
      <c r="RP569" s="633"/>
      <c r="RQ569" s="633"/>
      <c r="RR569" s="633"/>
      <c r="RS569" s="633"/>
      <c r="RT569" s="633"/>
      <c r="RU569" s="633"/>
      <c r="RV569" s="633"/>
      <c r="RW569" s="633"/>
      <c r="RX569" s="633"/>
      <c r="RY569" s="633"/>
      <c r="RZ569" s="633"/>
      <c r="SA569" s="633"/>
      <c r="SB569" s="633"/>
      <c r="SC569" s="633"/>
      <c r="SD569" s="633"/>
      <c r="SE569" s="633"/>
      <c r="SF569" s="633"/>
      <c r="SG569" s="633"/>
      <c r="SH569" s="633"/>
      <c r="SI569" s="633"/>
      <c r="SJ569" s="633"/>
      <c r="SK569" s="633"/>
      <c r="SL569" s="633"/>
      <c r="SM569" s="633"/>
      <c r="SN569" s="633"/>
      <c r="SO569" s="633"/>
      <c r="SP569" s="633"/>
      <c r="SQ569" s="633"/>
      <c r="SR569" s="633"/>
      <c r="SS569" s="633"/>
      <c r="ST569" s="633"/>
      <c r="SU569" s="633"/>
      <c r="SV569" s="633"/>
      <c r="SW569" s="633"/>
      <c r="SX569" s="633"/>
      <c r="SY569" s="633"/>
      <c r="SZ569" s="633"/>
      <c r="TA569" s="633"/>
      <c r="TB569" s="633"/>
      <c r="TC569" s="633"/>
      <c r="TD569" s="633"/>
      <c r="TE569" s="633"/>
      <c r="TF569" s="633"/>
      <c r="TG569" s="633"/>
      <c r="TH569" s="633"/>
      <c r="TI569" s="633"/>
      <c r="TJ569" s="633"/>
      <c r="TK569" s="633"/>
      <c r="TL569" s="633"/>
      <c r="TM569" s="633"/>
      <c r="TN569" s="633"/>
      <c r="TO569" s="633"/>
      <c r="TP569" s="633"/>
      <c r="TQ569" s="633"/>
      <c r="TR569" s="633"/>
      <c r="TS569" s="633"/>
      <c r="TT569" s="633"/>
      <c r="TU569" s="633"/>
      <c r="TV569" s="633"/>
      <c r="TW569" s="633"/>
      <c r="TX569" s="633"/>
      <c r="TY569" s="633"/>
      <c r="TZ569" s="633"/>
      <c r="UA569" s="633"/>
      <c r="UB569" s="633"/>
      <c r="UC569" s="633"/>
      <c r="UD569" s="633"/>
      <c r="UE569" s="633"/>
      <c r="UF569" s="633"/>
      <c r="UG569" s="633"/>
      <c r="UH569" s="633"/>
      <c r="UI569" s="633"/>
      <c r="UJ569" s="633"/>
      <c r="UK569" s="633"/>
      <c r="UL569" s="633"/>
      <c r="UM569" s="633"/>
      <c r="UN569" s="633"/>
      <c r="UO569" s="633"/>
      <c r="UP569" s="633"/>
      <c r="UQ569" s="633"/>
      <c r="UR569" s="633"/>
      <c r="US569" s="633"/>
      <c r="UT569" s="633"/>
      <c r="UU569" s="633"/>
      <c r="UV569" s="633"/>
      <c r="UW569" s="633"/>
      <c r="UX569" s="633"/>
      <c r="UY569" s="633"/>
      <c r="UZ569" s="633"/>
      <c r="VA569" s="633"/>
      <c r="VB569" s="633"/>
      <c r="VC569" s="633"/>
      <c r="VD569" s="633"/>
      <c r="VE569" s="633"/>
      <c r="VF569" s="633"/>
      <c r="VG569" s="633"/>
      <c r="VH569" s="633"/>
      <c r="VI569" s="633"/>
      <c r="VJ569" s="633"/>
      <c r="VK569" s="633"/>
      <c r="VL569" s="633"/>
      <c r="VM569" s="633"/>
      <c r="VN569" s="633"/>
      <c r="VO569" s="633"/>
      <c r="VP569" s="633"/>
      <c r="VQ569" s="633"/>
      <c r="VR569" s="633"/>
      <c r="VS569" s="633"/>
      <c r="VT569" s="633"/>
      <c r="VU569" s="633"/>
      <c r="VV569" s="633"/>
      <c r="VW569" s="633"/>
      <c r="VX569" s="633"/>
      <c r="VY569" s="633"/>
      <c r="VZ569" s="633"/>
      <c r="WA569" s="633"/>
      <c r="WB569" s="633"/>
      <c r="WC569" s="633"/>
      <c r="WD569" s="633"/>
      <c r="WE569" s="633"/>
      <c r="WF569" s="633"/>
      <c r="WG569" s="633"/>
      <c r="WH569" s="633"/>
      <c r="WI569" s="633"/>
      <c r="WJ569" s="633"/>
      <c r="WK569" s="633"/>
      <c r="WL569" s="633"/>
      <c r="WM569" s="633"/>
      <c r="WN569" s="633"/>
      <c r="WO569" s="633"/>
      <c r="WP569" s="633"/>
      <c r="WQ569" s="633"/>
      <c r="WR569" s="633"/>
      <c r="WS569" s="633"/>
      <c r="WT569" s="633"/>
      <c r="WU569" s="633"/>
      <c r="WV569" s="633"/>
      <c r="WW569" s="633"/>
      <c r="WX569" s="633"/>
      <c r="WY569" s="633"/>
      <c r="WZ569" s="633"/>
      <c r="XA569" s="633"/>
      <c r="XB569" s="633"/>
      <c r="XC569" s="633"/>
      <c r="XD569" s="633"/>
      <c r="XE569" s="633"/>
      <c r="XF569" s="633"/>
      <c r="XG569" s="633"/>
      <c r="XH569" s="633"/>
      <c r="XI569" s="633"/>
      <c r="XJ569" s="633"/>
      <c r="XK569" s="633"/>
      <c r="XL569" s="633"/>
      <c r="XM569" s="633"/>
      <c r="XN569" s="633"/>
      <c r="XO569" s="633"/>
      <c r="XP569" s="633"/>
      <c r="XQ569" s="633"/>
      <c r="XR569" s="633"/>
      <c r="XS569" s="633"/>
      <c r="XT569" s="633"/>
      <c r="XU569" s="633"/>
      <c r="XV569" s="633"/>
      <c r="XW569" s="633"/>
      <c r="XX569" s="633"/>
      <c r="XY569" s="633"/>
      <c r="XZ569" s="633"/>
      <c r="YA569" s="633"/>
      <c r="YB569" s="633"/>
      <c r="YC569" s="633"/>
      <c r="YD569" s="633"/>
      <c r="YE569" s="633"/>
      <c r="YF569" s="633"/>
      <c r="YG569" s="633"/>
      <c r="YH569" s="633"/>
      <c r="YI569" s="633"/>
      <c r="YJ569" s="633"/>
      <c r="YK569" s="633"/>
      <c r="YL569" s="633"/>
      <c r="YM569" s="633"/>
      <c r="YN569" s="633"/>
      <c r="YO569" s="633"/>
      <c r="YP569" s="633"/>
      <c r="YQ569" s="633"/>
      <c r="YR569" s="633"/>
      <c r="YS569" s="633"/>
      <c r="YT569" s="633"/>
      <c r="YU569" s="633"/>
      <c r="YV569" s="633"/>
      <c r="YW569" s="633"/>
      <c r="YX569" s="633"/>
      <c r="YY569" s="633"/>
      <c r="YZ569" s="633"/>
      <c r="ZA569" s="633"/>
      <c r="ZB569" s="633"/>
      <c r="ZC569" s="633"/>
      <c r="ZD569" s="633"/>
      <c r="ZE569" s="633"/>
      <c r="ZF569" s="633"/>
      <c r="ZG569" s="633"/>
      <c r="ZH569" s="633"/>
      <c r="ZI569" s="633"/>
      <c r="ZJ569" s="633"/>
      <c r="ZK569" s="633"/>
      <c r="ZL569" s="633"/>
      <c r="ZM569" s="633"/>
      <c r="ZN569" s="633"/>
      <c r="ZO569" s="633"/>
      <c r="ZP569" s="633"/>
      <c r="ZQ569" s="633"/>
      <c r="ZR569" s="633"/>
      <c r="ZS569" s="633"/>
      <c r="ZT569" s="633"/>
      <c r="ZU569" s="633"/>
      <c r="ZV569" s="633"/>
      <c r="ZW569" s="633"/>
      <c r="ZX569" s="633"/>
      <c r="ZY569" s="633"/>
      <c r="ZZ569" s="633"/>
      <c r="AAA569" s="633"/>
      <c r="AAB569" s="633"/>
      <c r="AAC569" s="633"/>
      <c r="AAD569" s="633"/>
      <c r="AAE569" s="633"/>
      <c r="AAF569" s="633"/>
      <c r="AAG569" s="633"/>
      <c r="AAH569" s="633"/>
      <c r="AAI569" s="633"/>
      <c r="AAJ569" s="633"/>
      <c r="AAK569" s="633"/>
      <c r="AAL569" s="633"/>
      <c r="AAM569" s="633"/>
      <c r="AAN569" s="633"/>
      <c r="AAO569" s="633"/>
      <c r="AAP569" s="633"/>
      <c r="AAQ569" s="633"/>
      <c r="AAR569" s="633"/>
      <c r="AAS569" s="633"/>
      <c r="AAT569" s="633"/>
      <c r="AAU569" s="633"/>
      <c r="AAV569" s="633"/>
      <c r="AAW569" s="633"/>
      <c r="AAX569" s="633"/>
      <c r="AAY569" s="633"/>
      <c r="AAZ569" s="633"/>
      <c r="ABA569" s="633"/>
      <c r="ABB569" s="633"/>
      <c r="ABC569" s="633"/>
      <c r="ABD569" s="633"/>
      <c r="ABE569" s="633"/>
      <c r="ABF569" s="633"/>
      <c r="ABG569" s="633"/>
      <c r="ABH569" s="633"/>
      <c r="ABI569" s="633"/>
      <c r="ABJ569" s="633"/>
      <c r="ABK569" s="633"/>
      <c r="ABL569" s="633"/>
      <c r="ABM569" s="633"/>
      <c r="ABN569" s="633"/>
      <c r="ABO569" s="633"/>
      <c r="ABP569" s="633"/>
      <c r="ABQ569" s="633"/>
      <c r="ABR569" s="633"/>
      <c r="ABS569" s="633"/>
      <c r="ABT569" s="633"/>
      <c r="ABU569" s="633"/>
      <c r="ABV569" s="633"/>
      <c r="ABW569" s="633"/>
      <c r="ABX569" s="633"/>
      <c r="ABY569" s="633"/>
      <c r="ABZ569" s="633"/>
      <c r="ACA569" s="633"/>
      <c r="ACB569" s="633"/>
      <c r="ACC569" s="633"/>
      <c r="ACD569" s="633"/>
      <c r="ACE569" s="633"/>
      <c r="ACF569" s="633"/>
      <c r="ACG569" s="633"/>
      <c r="ACH569" s="633"/>
      <c r="ACI569" s="633"/>
      <c r="ACJ569" s="633"/>
      <c r="ACK569" s="633"/>
      <c r="ACL569" s="633"/>
      <c r="ACM569" s="633"/>
      <c r="ACN569" s="633"/>
      <c r="ACO569" s="633"/>
      <c r="ACP569" s="633"/>
      <c r="ACQ569" s="633"/>
      <c r="ACR569" s="633"/>
      <c r="ACS569" s="633"/>
      <c r="ACT569" s="633"/>
      <c r="ACU569" s="633"/>
      <c r="ACV569" s="633"/>
      <c r="ACW569" s="633"/>
      <c r="ACX569" s="633"/>
      <c r="ACY569" s="633"/>
      <c r="ACZ569" s="633"/>
      <c r="ADA569" s="633"/>
      <c r="ADB569" s="633"/>
      <c r="ADC569" s="633"/>
      <c r="ADD569" s="633"/>
      <c r="ADE569" s="633"/>
      <c r="ADF569" s="633"/>
      <c r="ADG569" s="633"/>
      <c r="ADH569" s="633"/>
      <c r="ADI569" s="633"/>
      <c r="ADJ569" s="633"/>
      <c r="ADK569" s="633"/>
      <c r="ADL569" s="633"/>
      <c r="ADM569" s="633"/>
      <c r="ADN569" s="633"/>
      <c r="ADO569" s="633"/>
      <c r="ADP569" s="633"/>
      <c r="ADQ569" s="633"/>
      <c r="ADR569" s="633"/>
      <c r="ADS569" s="633"/>
      <c r="ADT569" s="633"/>
      <c r="ADU569" s="633"/>
      <c r="ADV569" s="633"/>
      <c r="ADW569" s="633"/>
      <c r="ADX569" s="633"/>
      <c r="ADY569" s="633"/>
      <c r="ADZ569" s="633"/>
      <c r="AEA569" s="633"/>
      <c r="AEB569" s="633"/>
      <c r="AEC569" s="633"/>
      <c r="AED569" s="633"/>
      <c r="AEE569" s="633"/>
      <c r="AEF569" s="633"/>
      <c r="AEG569" s="633"/>
      <c r="AEH569" s="633"/>
      <c r="AEI569" s="633"/>
      <c r="AEJ569" s="633"/>
      <c r="AEK569" s="633"/>
      <c r="AEL569" s="633"/>
      <c r="AEM569" s="633"/>
      <c r="AEN569" s="633"/>
      <c r="AEO569" s="633"/>
      <c r="AEP569" s="633"/>
      <c r="AEQ569" s="633"/>
      <c r="AER569" s="633"/>
      <c r="AES569" s="633"/>
      <c r="AET569" s="633"/>
      <c r="AEU569" s="633"/>
      <c r="AEV569" s="633"/>
      <c r="AEW569" s="633"/>
      <c r="AEX569" s="633"/>
      <c r="AEY569" s="633"/>
      <c r="AEZ569" s="633"/>
      <c r="AFA569" s="633"/>
      <c r="AFB569" s="633"/>
      <c r="AFC569" s="633"/>
      <c r="AFD569" s="633"/>
      <c r="AFE569" s="633"/>
      <c r="AFF569" s="633"/>
      <c r="AFG569" s="633"/>
      <c r="AFH569" s="633"/>
      <c r="AFI569" s="633"/>
      <c r="AFJ569" s="633"/>
      <c r="AFK569" s="633"/>
      <c r="AFL569" s="633"/>
      <c r="AFM569" s="633"/>
      <c r="AFN569" s="633"/>
      <c r="AFO569" s="633"/>
      <c r="AFP569" s="633"/>
      <c r="AFQ569" s="633"/>
      <c r="AFR569" s="633"/>
      <c r="AFS569" s="633"/>
      <c r="AFT569" s="633"/>
      <c r="AFU569" s="633"/>
      <c r="AFV569" s="633"/>
      <c r="AFW569" s="633"/>
      <c r="AFX569" s="633"/>
      <c r="AFY569" s="633"/>
      <c r="AFZ569" s="633"/>
      <c r="AGA569" s="633"/>
      <c r="AGB569" s="633"/>
      <c r="AGC569" s="633"/>
      <c r="AGD569" s="633"/>
      <c r="AGE569" s="633"/>
      <c r="AGF569" s="633"/>
      <c r="AGG569" s="633"/>
      <c r="AGH569" s="633"/>
      <c r="AGI569" s="633"/>
      <c r="AGJ569" s="633"/>
      <c r="AGK569" s="633"/>
      <c r="AGL569" s="633"/>
      <c r="AGM569" s="633"/>
      <c r="AGN569" s="633"/>
      <c r="AGO569" s="633"/>
      <c r="AGP569" s="633"/>
      <c r="AGQ569" s="633"/>
      <c r="AGR569" s="633"/>
      <c r="AGS569" s="633"/>
      <c r="AGT569" s="633"/>
      <c r="AGU569" s="633"/>
      <c r="AGV569" s="633"/>
      <c r="AGW569" s="633"/>
      <c r="AGX569" s="633"/>
      <c r="AGY569" s="633"/>
      <c r="AGZ569" s="633"/>
      <c r="AHA569" s="633"/>
      <c r="AHB569" s="633"/>
      <c r="AHC569" s="633"/>
      <c r="AHD569" s="633"/>
      <c r="AHE569" s="633"/>
      <c r="AHF569" s="633"/>
      <c r="AHG569" s="633"/>
      <c r="AHH569" s="633"/>
      <c r="AHI569" s="633"/>
      <c r="AHJ569" s="633"/>
      <c r="AHK569" s="633"/>
      <c r="AHL569" s="633"/>
      <c r="AHM569" s="633"/>
      <c r="AHN569" s="633"/>
      <c r="AHO569" s="633"/>
      <c r="AHP569" s="633"/>
      <c r="AHQ569" s="633"/>
      <c r="AHR569" s="633"/>
      <c r="AHS569" s="633"/>
      <c r="AHT569" s="633"/>
      <c r="AHU569" s="633"/>
      <c r="AHV569" s="633"/>
      <c r="AHW569" s="633"/>
      <c r="AHX569" s="633"/>
      <c r="AHY569" s="633"/>
      <c r="AHZ569" s="633"/>
      <c r="AIA569" s="633"/>
      <c r="AIB569" s="633"/>
      <c r="AIC569" s="633"/>
      <c r="AID569" s="633"/>
      <c r="AIE569" s="633"/>
      <c r="AIF569" s="633"/>
      <c r="AIG569" s="633"/>
      <c r="AIH569" s="633"/>
      <c r="AII569" s="633"/>
      <c r="AIJ569" s="633"/>
      <c r="AIK569" s="633"/>
      <c r="AIL569" s="633"/>
      <c r="AIM569" s="633"/>
      <c r="AIN569" s="633"/>
      <c r="AIO569" s="633"/>
      <c r="AIP569" s="633"/>
      <c r="AIQ569" s="633"/>
      <c r="AIR569" s="633"/>
      <c r="AIS569" s="633"/>
      <c r="AIT569" s="633"/>
      <c r="AIU569" s="633"/>
      <c r="AIV569" s="633"/>
      <c r="AIW569" s="633"/>
      <c r="AIX569" s="633"/>
      <c r="AIY569" s="633"/>
      <c r="AIZ569" s="633"/>
      <c r="AJA569" s="633"/>
      <c r="AJB569" s="633"/>
      <c r="AJC569" s="633"/>
      <c r="AJD569" s="633"/>
      <c r="AJE569" s="633"/>
      <c r="AJF569" s="633"/>
      <c r="AJG569" s="633"/>
      <c r="AJH569" s="633"/>
      <c r="AJI569" s="633"/>
      <c r="AJJ569" s="633"/>
      <c r="AJK569" s="633"/>
      <c r="AJL569" s="633"/>
      <c r="AJM569" s="633"/>
      <c r="AJN569" s="633"/>
      <c r="AJO569" s="633"/>
      <c r="AJP569" s="633"/>
      <c r="AJQ569" s="633"/>
      <c r="AJR569" s="633"/>
      <c r="AJS569" s="633"/>
      <c r="AJT569" s="633"/>
      <c r="AJU569" s="633"/>
      <c r="AJV569" s="633"/>
      <c r="AJW569" s="633"/>
      <c r="AJX569" s="633"/>
      <c r="AJY569" s="633"/>
      <c r="AJZ569" s="633"/>
      <c r="AKA569" s="633"/>
      <c r="AKB569" s="633"/>
      <c r="AKC569" s="633"/>
      <c r="AKD569" s="633"/>
      <c r="AKE569" s="633"/>
      <c r="AKF569" s="633"/>
      <c r="AKG569" s="633"/>
      <c r="AKH569" s="633"/>
      <c r="AKI569" s="633"/>
      <c r="AKJ569" s="633"/>
      <c r="AKK569" s="633"/>
      <c r="AKL569" s="633"/>
      <c r="AKM569" s="633"/>
      <c r="AKN569" s="633"/>
      <c r="AKO569" s="633"/>
      <c r="AKP569" s="633"/>
      <c r="AKQ569" s="633"/>
      <c r="AKR569" s="633"/>
      <c r="AKS569" s="633"/>
      <c r="AKT569" s="633"/>
      <c r="AKU569" s="633"/>
      <c r="AKV569" s="633"/>
      <c r="AKW569" s="633"/>
      <c r="AKX569" s="633"/>
      <c r="AKY569" s="633"/>
      <c r="AKZ569" s="633"/>
      <c r="ALA569" s="633"/>
      <c r="ALB569" s="633"/>
      <c r="ALC569" s="633"/>
      <c r="ALD569" s="633"/>
      <c r="ALE569" s="633"/>
      <c r="ALF569" s="633"/>
      <c r="ALG569" s="633"/>
      <c r="ALH569" s="633"/>
      <c r="ALI569" s="633"/>
      <c r="ALJ569" s="633"/>
      <c r="ALK569" s="633"/>
      <c r="ALL569" s="633"/>
      <c r="ALM569" s="633"/>
      <c r="ALN569" s="633"/>
      <c r="ALO569" s="633"/>
      <c r="ALP569" s="633"/>
      <c r="ALQ569" s="633"/>
      <c r="ALR569" s="633"/>
      <c r="ALS569" s="633"/>
      <c r="ALT569" s="633"/>
      <c r="ALU569" s="633"/>
      <c r="ALV569" s="633"/>
      <c r="ALW569" s="633"/>
      <c r="ALX569" s="633"/>
      <c r="ALY569" s="633"/>
      <c r="ALZ569" s="633"/>
      <c r="AMA569" s="633"/>
      <c r="AMB569" s="633"/>
      <c r="AMC569" s="633"/>
      <c r="AMD569" s="633"/>
      <c r="AME569" s="633"/>
      <c r="AMF569" s="633"/>
      <c r="AMG569" s="633"/>
      <c r="AMH569" s="633"/>
      <c r="AMI569" s="633"/>
      <c r="AMJ569" s="633"/>
      <c r="AMK569" s="633"/>
      <c r="AML569" s="633"/>
      <c r="AMM569" s="633"/>
      <c r="AMN569" s="633"/>
      <c r="AMO569" s="633"/>
      <c r="AMP569" s="633"/>
      <c r="AMQ569" s="633"/>
      <c r="AMR569" s="633"/>
      <c r="AMS569" s="633"/>
      <c r="AMT569" s="633"/>
      <c r="AMU569" s="633"/>
      <c r="AMV569" s="633"/>
      <c r="AMW569" s="633"/>
      <c r="AMX569" s="633"/>
      <c r="AMY569" s="633"/>
      <c r="AMZ569" s="633"/>
      <c r="ANA569" s="633"/>
      <c r="ANB569" s="633"/>
      <c r="ANC569" s="633"/>
      <c r="AND569" s="633"/>
      <c r="ANE569" s="633"/>
      <c r="ANF569" s="633"/>
      <c r="ANG569" s="633"/>
      <c r="ANH569" s="633"/>
      <c r="ANI569" s="633"/>
      <c r="ANJ569" s="633"/>
      <c r="ANK569" s="633"/>
      <c r="ANL569" s="633"/>
      <c r="ANM569" s="633"/>
      <c r="ANN569" s="633"/>
      <c r="ANO569" s="633"/>
      <c r="ANP569" s="633"/>
      <c r="ANQ569" s="633"/>
      <c r="ANR569" s="633"/>
      <c r="ANS569" s="633"/>
      <c r="ANT569" s="633"/>
      <c r="ANU569" s="633"/>
      <c r="ANV569" s="633"/>
      <c r="ANW569" s="633"/>
      <c r="ANX569" s="633"/>
      <c r="ANY569" s="633"/>
      <c r="ANZ569" s="633"/>
      <c r="AOA569" s="633"/>
      <c r="AOB569" s="633"/>
      <c r="AOC569" s="633"/>
      <c r="AOD569" s="633"/>
      <c r="AOE569" s="633"/>
      <c r="AOF569" s="633"/>
      <c r="AOG569" s="633"/>
      <c r="AOH569" s="633"/>
      <c r="AOI569" s="633"/>
      <c r="AOJ569" s="633"/>
      <c r="AOK569" s="633"/>
      <c r="AOL569" s="633"/>
      <c r="AOM569" s="633"/>
      <c r="AON569" s="633"/>
      <c r="AOO569" s="633"/>
      <c r="AOP569" s="633"/>
      <c r="AOQ569" s="633"/>
      <c r="AOR569" s="633"/>
      <c r="AOS569" s="633"/>
      <c r="AOT569" s="633"/>
      <c r="AOU569" s="633"/>
      <c r="AOV569" s="633"/>
      <c r="AOW569" s="633"/>
      <c r="AOX569" s="633"/>
      <c r="AOY569" s="633"/>
      <c r="AOZ569" s="633"/>
      <c r="APA569" s="633"/>
      <c r="APB569" s="633"/>
      <c r="APC569" s="633"/>
      <c r="APD569" s="633"/>
      <c r="APE569" s="633"/>
      <c r="APF569" s="633"/>
      <c r="APG569" s="633"/>
      <c r="APH569" s="633"/>
      <c r="API569" s="633"/>
      <c r="APJ569" s="633"/>
      <c r="APK569" s="633"/>
      <c r="APL569" s="633"/>
      <c r="APM569" s="633"/>
      <c r="APN569" s="633"/>
      <c r="APO569" s="633"/>
      <c r="APP569" s="633"/>
      <c r="APQ569" s="633"/>
      <c r="APR569" s="633"/>
      <c r="APS569" s="633"/>
      <c r="APT569" s="633"/>
      <c r="APU569" s="633"/>
      <c r="APV569" s="633"/>
      <c r="APW569" s="633"/>
      <c r="APX569" s="633"/>
      <c r="APY569" s="633"/>
      <c r="APZ569" s="633"/>
      <c r="AQA569" s="633"/>
      <c r="AQB569" s="633"/>
      <c r="AQC569" s="633"/>
      <c r="AQD569" s="633"/>
      <c r="AQE569" s="633"/>
      <c r="AQF569" s="633"/>
      <c r="AQG569" s="633"/>
      <c r="AQH569" s="633"/>
      <c r="AQI569" s="633"/>
      <c r="AQJ569" s="633"/>
      <c r="AQK569" s="633"/>
      <c r="AQL569" s="633"/>
      <c r="AQM569" s="633"/>
      <c r="AQN569" s="633"/>
      <c r="AQO569" s="633"/>
      <c r="AQP569" s="633"/>
      <c r="AQQ569" s="633"/>
      <c r="AQR569" s="633"/>
      <c r="AQS569" s="633"/>
      <c r="AQT569" s="633"/>
      <c r="AQU569" s="633"/>
      <c r="AQV569" s="633"/>
      <c r="AQW569" s="633"/>
      <c r="AQX569" s="633"/>
      <c r="AQY569" s="633"/>
      <c r="AQZ569" s="633"/>
      <c r="ARA569" s="633"/>
      <c r="ARB569" s="633"/>
      <c r="ARC569" s="633"/>
      <c r="ARD569" s="633"/>
      <c r="ARE569" s="633"/>
      <c r="ARF569" s="633"/>
      <c r="ARG569" s="633"/>
      <c r="ARH569" s="633"/>
      <c r="ARI569" s="633"/>
      <c r="ARJ569" s="633"/>
      <c r="ARK569" s="633"/>
      <c r="ARL569" s="633"/>
      <c r="ARM569" s="633"/>
      <c r="ARN569" s="633"/>
      <c r="ARO569" s="633"/>
      <c r="ARP569" s="633"/>
      <c r="ARQ569" s="633"/>
      <c r="ARR569" s="633"/>
      <c r="ARS569" s="633"/>
      <c r="ART569" s="633"/>
      <c r="ARU569" s="633"/>
      <c r="ARV569" s="633"/>
      <c r="ARW569" s="633"/>
      <c r="ARX569" s="633"/>
      <c r="ARY569" s="633"/>
      <c r="ARZ569" s="633"/>
      <c r="ASA569" s="633"/>
      <c r="ASB569" s="633"/>
      <c r="ASC569" s="633"/>
      <c r="ASD569" s="633"/>
      <c r="ASE569" s="633"/>
      <c r="ASF569" s="633"/>
      <c r="ASG569" s="633"/>
      <c r="ASH569" s="633"/>
      <c r="ASI569" s="633"/>
      <c r="ASJ569" s="633"/>
      <c r="ASK569" s="633"/>
      <c r="ASL569" s="633"/>
      <c r="ASM569" s="633"/>
      <c r="ASN569" s="633"/>
      <c r="ASO569" s="633"/>
      <c r="ASP569" s="633"/>
      <c r="ASQ569" s="633"/>
      <c r="ASR569" s="633"/>
      <c r="ASS569" s="633"/>
      <c r="AST569" s="633"/>
      <c r="ASU569" s="633"/>
      <c r="ASV569" s="633"/>
      <c r="ASW569" s="633"/>
      <c r="ASX569" s="633"/>
      <c r="ASY569" s="633"/>
      <c r="ASZ569" s="633"/>
      <c r="ATA569" s="633"/>
      <c r="ATB569" s="633"/>
      <c r="ATC569" s="633"/>
      <c r="ATD569" s="633"/>
      <c r="ATE569" s="633"/>
      <c r="ATF569" s="633"/>
      <c r="ATG569" s="633"/>
      <c r="ATH569" s="633"/>
      <c r="ATI569" s="633"/>
      <c r="ATJ569" s="633"/>
      <c r="ATK569" s="633"/>
      <c r="ATL569" s="633"/>
      <c r="ATM569" s="633"/>
      <c r="ATN569" s="633"/>
      <c r="ATO569" s="633"/>
      <c r="ATP569" s="633"/>
      <c r="ATQ569" s="633"/>
      <c r="ATR569" s="633"/>
      <c r="ATS569" s="633"/>
      <c r="ATT569" s="633"/>
      <c r="ATU569" s="633"/>
      <c r="ATV569" s="633"/>
      <c r="ATW569" s="633"/>
      <c r="ATX569" s="633"/>
      <c r="ATY569" s="633"/>
      <c r="ATZ569" s="633"/>
      <c r="AUA569" s="633"/>
      <c r="AUB569" s="633"/>
      <c r="AUC569" s="633"/>
      <c r="AUD569" s="633"/>
      <c r="AUE569" s="633"/>
      <c r="AUF569" s="633"/>
      <c r="AUG569" s="633"/>
      <c r="AUH569" s="633"/>
      <c r="AUI569" s="633"/>
      <c r="AUJ569" s="633"/>
      <c r="AUK569" s="633"/>
      <c r="AUL569" s="633"/>
      <c r="AUM569" s="633"/>
      <c r="AUN569" s="633"/>
      <c r="AUO569" s="633"/>
      <c r="AUP569" s="633"/>
      <c r="AUQ569" s="633"/>
      <c r="AUR569" s="633"/>
      <c r="AUS569" s="633"/>
      <c r="AUT569" s="633"/>
      <c r="AUU569" s="633"/>
      <c r="AUV569" s="633"/>
      <c r="AUW569" s="633"/>
      <c r="AUX569" s="633"/>
      <c r="AUY569" s="633"/>
      <c r="AUZ569" s="633"/>
      <c r="AVA569" s="633"/>
      <c r="AVB569" s="633"/>
      <c r="AVC569" s="633"/>
      <c r="AVD569" s="633"/>
      <c r="AVE569" s="633"/>
      <c r="AVF569" s="633"/>
      <c r="AVG569" s="633"/>
      <c r="AVH569" s="633"/>
      <c r="AVI569" s="633"/>
      <c r="AVJ569" s="633"/>
      <c r="AVK569" s="633"/>
      <c r="AVL569" s="633"/>
      <c r="AVM569" s="633"/>
      <c r="AVN569" s="633"/>
      <c r="AVO569" s="633"/>
      <c r="AVP569" s="633"/>
      <c r="AVQ569" s="633"/>
      <c r="AVR569" s="633"/>
      <c r="AVS569" s="633"/>
      <c r="AVT569" s="633"/>
      <c r="AVU569" s="633"/>
      <c r="AVV569" s="633"/>
      <c r="AVW569" s="633"/>
      <c r="AVX569" s="633"/>
      <c r="AVY569" s="633"/>
      <c r="AVZ569" s="633"/>
      <c r="AWA569" s="633"/>
      <c r="AWB569" s="633"/>
      <c r="AWC569" s="633"/>
      <c r="AWD569" s="633"/>
      <c r="AWE569" s="633"/>
      <c r="AWF569" s="633"/>
      <c r="AWG569" s="633"/>
      <c r="AWH569" s="633"/>
      <c r="AWI569" s="633"/>
      <c r="AWJ569" s="633"/>
      <c r="AWK569" s="633"/>
      <c r="AWL569" s="633"/>
      <c r="AWM569" s="633"/>
      <c r="AWN569" s="633"/>
      <c r="AWO569" s="633"/>
      <c r="AWP569" s="633"/>
      <c r="AWQ569" s="633"/>
      <c r="AWR569" s="633"/>
      <c r="AWS569" s="633"/>
      <c r="AWT569" s="633"/>
      <c r="AWU569" s="633"/>
      <c r="AWV569" s="633"/>
      <c r="AWW569" s="633"/>
      <c r="AWX569" s="633"/>
      <c r="AWY569" s="633"/>
      <c r="AWZ569" s="633"/>
      <c r="AXA569" s="633"/>
      <c r="AXB569" s="633"/>
      <c r="AXC569" s="633"/>
      <c r="AXD569" s="633"/>
      <c r="AXE569" s="633"/>
      <c r="AXF569" s="633"/>
      <c r="AXG569" s="633"/>
      <c r="AXH569" s="633"/>
      <c r="AXI569" s="633"/>
      <c r="AXJ569" s="633"/>
      <c r="AXK569" s="633"/>
      <c r="AXL569" s="633"/>
      <c r="AXM569" s="633"/>
      <c r="AXN569" s="633"/>
      <c r="AXO569" s="633"/>
      <c r="AXP569" s="633"/>
      <c r="AXQ569" s="633"/>
      <c r="AXR569" s="633"/>
      <c r="AXS569" s="633"/>
      <c r="AXT569" s="633"/>
      <c r="AXU569" s="633"/>
      <c r="AXV569" s="633"/>
      <c r="AXW569" s="633"/>
      <c r="AXX569" s="633"/>
      <c r="AXY569" s="633"/>
      <c r="AXZ569" s="633"/>
      <c r="AYA569" s="633"/>
      <c r="AYB569" s="633"/>
      <c r="AYC569" s="633"/>
      <c r="AYD569" s="633"/>
      <c r="AYE569" s="633"/>
      <c r="AYF569" s="633"/>
      <c r="AYG569" s="633"/>
      <c r="AYH569" s="633"/>
      <c r="AYI569" s="633"/>
      <c r="AYJ569" s="633"/>
      <c r="AYK569" s="633"/>
      <c r="AYL569" s="633"/>
      <c r="AYM569" s="633"/>
      <c r="AYN569" s="633"/>
      <c r="AYO569" s="633"/>
      <c r="AYP569" s="633"/>
      <c r="AYQ569" s="633"/>
      <c r="AYR569" s="633"/>
      <c r="AYS569" s="633"/>
      <c r="AYT569" s="633"/>
      <c r="AYU569" s="633"/>
      <c r="AYV569" s="633"/>
      <c r="AYW569" s="633"/>
      <c r="AYX569" s="633"/>
      <c r="AYY569" s="633"/>
      <c r="AYZ569" s="633"/>
      <c r="AZA569" s="633"/>
      <c r="AZB569" s="633"/>
      <c r="AZC569" s="633"/>
      <c r="AZD569" s="633"/>
      <c r="AZE569" s="633"/>
      <c r="AZF569" s="633"/>
      <c r="AZG569" s="633"/>
      <c r="AZH569" s="633"/>
      <c r="AZI569" s="633"/>
      <c r="AZJ569" s="633"/>
      <c r="AZK569" s="633"/>
      <c r="AZL569" s="633"/>
      <c r="AZM569" s="633"/>
      <c r="AZN569" s="633"/>
      <c r="AZO569" s="633"/>
      <c r="AZP569" s="633"/>
      <c r="AZQ569" s="633"/>
      <c r="AZR569" s="633"/>
      <c r="AZS569" s="633"/>
      <c r="AZT569" s="633"/>
      <c r="AZU569" s="633"/>
      <c r="AZV569" s="633"/>
      <c r="AZW569" s="633"/>
      <c r="AZX569" s="633"/>
      <c r="AZY569" s="633"/>
      <c r="AZZ569" s="633"/>
      <c r="BAA569" s="633"/>
      <c r="BAB569" s="633"/>
      <c r="BAC569" s="633"/>
      <c r="BAD569" s="633"/>
      <c r="BAE569" s="633"/>
      <c r="BAF569" s="633"/>
      <c r="BAG569" s="633"/>
      <c r="BAH569" s="633"/>
      <c r="BAI569" s="633"/>
      <c r="BAJ569" s="633"/>
      <c r="BAK569" s="633"/>
      <c r="BAL569" s="633"/>
      <c r="BAM569" s="633"/>
      <c r="BAN569" s="633"/>
      <c r="BAO569" s="633"/>
      <c r="BAP569" s="633"/>
      <c r="BAQ569" s="633"/>
      <c r="BAR569" s="633"/>
      <c r="BAS569" s="633"/>
      <c r="BAT569" s="633"/>
      <c r="BAU569" s="633"/>
      <c r="BAV569" s="633"/>
      <c r="BAW569" s="633"/>
      <c r="BAX569" s="633"/>
      <c r="BAY569" s="633"/>
      <c r="BAZ569" s="633"/>
      <c r="BBA569" s="633"/>
      <c r="BBB569" s="633"/>
      <c r="BBC569" s="633"/>
      <c r="BBD569" s="633"/>
      <c r="BBE569" s="633"/>
      <c r="BBF569" s="633"/>
      <c r="BBG569" s="633"/>
      <c r="BBH569" s="633"/>
      <c r="BBI569" s="633"/>
      <c r="BBJ569" s="633"/>
      <c r="BBK569" s="633"/>
      <c r="BBL569" s="633"/>
      <c r="BBM569" s="633"/>
      <c r="BBN569" s="633"/>
      <c r="BBO569" s="633"/>
      <c r="BBP569" s="633"/>
      <c r="BBQ569" s="633"/>
      <c r="BBR569" s="633"/>
      <c r="BBS569" s="633"/>
      <c r="BBT569" s="633"/>
      <c r="BBU569" s="633"/>
      <c r="BBV569" s="633"/>
      <c r="BBW569" s="633"/>
      <c r="BBX569" s="633"/>
      <c r="BBY569" s="633"/>
      <c r="BBZ569" s="633"/>
      <c r="BCA569" s="633"/>
      <c r="BCB569" s="633"/>
      <c r="BCC569" s="633"/>
      <c r="BCD569" s="633"/>
      <c r="BCE569" s="633"/>
      <c r="BCF569" s="633"/>
      <c r="BCG569" s="633"/>
      <c r="BCH569" s="633"/>
      <c r="BCI569" s="633"/>
      <c r="BCJ569" s="633"/>
      <c r="BCK569" s="633"/>
      <c r="BCL569" s="633"/>
      <c r="BCM569" s="633"/>
      <c r="BCN569" s="633"/>
      <c r="BCO569" s="633"/>
      <c r="BCP569" s="633"/>
      <c r="BCQ569" s="633"/>
      <c r="BCR569" s="633"/>
      <c r="BCS569" s="633"/>
      <c r="BCT569" s="633"/>
      <c r="BCU569" s="633"/>
      <c r="BCV569" s="633"/>
      <c r="BCW569" s="633"/>
      <c r="BCX569" s="633"/>
      <c r="BCY569" s="633"/>
      <c r="BCZ569" s="633"/>
      <c r="BDA569" s="633"/>
      <c r="BDB569" s="633"/>
      <c r="BDC569" s="633"/>
      <c r="BDD569" s="633"/>
      <c r="BDE569" s="633"/>
      <c r="BDF569" s="633"/>
      <c r="BDG569" s="633"/>
      <c r="BDH569" s="633"/>
      <c r="BDI569" s="633"/>
      <c r="BDJ569" s="633"/>
      <c r="BDK569" s="633"/>
      <c r="BDL569" s="633"/>
      <c r="BDM569" s="633"/>
      <c r="BDN569" s="633"/>
      <c r="BDO569" s="633"/>
      <c r="BDP569" s="633"/>
      <c r="BDQ569" s="633"/>
      <c r="BDR569" s="633"/>
      <c r="BDS569" s="633"/>
      <c r="BDT569" s="633"/>
      <c r="BDU569" s="633"/>
      <c r="BDV569" s="633"/>
      <c r="BDW569" s="633"/>
      <c r="BDX569" s="633"/>
      <c r="BDY569" s="633"/>
      <c r="BDZ569" s="633"/>
      <c r="BEA569" s="633"/>
      <c r="BEB569" s="633"/>
      <c r="BEC569" s="633"/>
      <c r="BED569" s="633"/>
      <c r="BEE569" s="633"/>
      <c r="BEF569" s="633"/>
      <c r="BEG569" s="633"/>
      <c r="BEH569" s="633"/>
      <c r="BEI569" s="633"/>
      <c r="BEJ569" s="633"/>
      <c r="BEK569" s="633"/>
      <c r="BEL569" s="633"/>
      <c r="BEM569" s="633"/>
      <c r="BEN569" s="633"/>
      <c r="BEO569" s="633"/>
      <c r="BEP569" s="633"/>
      <c r="BEQ569" s="633"/>
      <c r="BER569" s="633"/>
      <c r="BES569" s="633"/>
      <c r="BET569" s="633"/>
      <c r="BEU569" s="633"/>
      <c r="BEV569" s="633"/>
      <c r="BEW569" s="633"/>
      <c r="BEX569" s="633"/>
      <c r="BEY569" s="633"/>
      <c r="BEZ569" s="633"/>
      <c r="BFA569" s="633"/>
      <c r="BFB569" s="633"/>
      <c r="BFC569" s="633"/>
      <c r="BFD569" s="633"/>
      <c r="BFE569" s="633"/>
      <c r="BFF569" s="633"/>
      <c r="BFG569" s="633"/>
      <c r="BFH569" s="633"/>
      <c r="BFI569" s="633"/>
      <c r="BFJ569" s="633"/>
      <c r="BFK569" s="633"/>
      <c r="BFL569" s="633"/>
      <c r="BFM569" s="633"/>
      <c r="BFN569" s="633"/>
      <c r="BFO569" s="633"/>
      <c r="BFP569" s="633"/>
      <c r="BFQ569" s="633"/>
      <c r="BFR569" s="633"/>
      <c r="BFS569" s="633"/>
      <c r="BFT569" s="633"/>
      <c r="BFU569" s="633"/>
      <c r="BFV569" s="633"/>
      <c r="BFW569" s="633"/>
      <c r="BFX569" s="633"/>
      <c r="BFY569" s="633"/>
      <c r="BFZ569" s="633"/>
      <c r="BGA569" s="633"/>
      <c r="BGB569" s="633"/>
      <c r="BGC569" s="633"/>
      <c r="BGD569" s="633"/>
      <c r="BGE569" s="633"/>
      <c r="BGF569" s="633"/>
      <c r="BGG569" s="633"/>
      <c r="BGH569" s="633"/>
      <c r="BGI569" s="633"/>
      <c r="BGJ569" s="633"/>
      <c r="BGK569" s="633"/>
      <c r="BGL569" s="633"/>
      <c r="BGM569" s="633"/>
      <c r="BGN569" s="633"/>
      <c r="BGO569" s="633"/>
      <c r="BGP569" s="633"/>
      <c r="BGQ569" s="633"/>
      <c r="BGR569" s="633"/>
      <c r="BGS569" s="633"/>
      <c r="BGT569" s="633"/>
      <c r="BGU569" s="633"/>
      <c r="BGV569" s="633"/>
      <c r="BGW569" s="633"/>
      <c r="BGX569" s="633"/>
      <c r="BGY569" s="633"/>
      <c r="BGZ569" s="633"/>
      <c r="BHA569" s="633"/>
      <c r="BHB569" s="633"/>
      <c r="BHC569" s="633"/>
      <c r="BHD569" s="633"/>
      <c r="BHE569" s="633"/>
      <c r="BHF569" s="633"/>
      <c r="BHG569" s="633"/>
      <c r="BHH569" s="633"/>
      <c r="BHI569" s="633"/>
      <c r="BHJ569" s="633"/>
      <c r="BHK569" s="633"/>
      <c r="BHL569" s="633"/>
      <c r="BHM569" s="633"/>
      <c r="BHN569" s="633"/>
      <c r="BHO569" s="633"/>
      <c r="BHP569" s="633"/>
      <c r="BHQ569" s="633"/>
      <c r="BHR569" s="633"/>
      <c r="BHS569" s="633"/>
      <c r="BHT569" s="633"/>
      <c r="BHU569" s="633"/>
      <c r="BHV569" s="633"/>
      <c r="BHW569" s="633"/>
      <c r="BHX569" s="633"/>
      <c r="BHY569" s="633"/>
      <c r="BHZ569" s="633"/>
      <c r="BIA569" s="633"/>
      <c r="BIB569" s="633"/>
      <c r="BIC569" s="633"/>
      <c r="BID569" s="633"/>
      <c r="BIE569" s="633"/>
      <c r="BIF569" s="633"/>
      <c r="BIG569" s="633"/>
      <c r="BIH569" s="633"/>
      <c r="BII569" s="633"/>
      <c r="BIJ569" s="633"/>
      <c r="BIK569" s="633"/>
      <c r="BIL569" s="633"/>
      <c r="BIM569" s="633"/>
      <c r="BIN569" s="633"/>
      <c r="BIO569" s="633"/>
      <c r="BIP569" s="633"/>
      <c r="BIQ569" s="633"/>
      <c r="BIR569" s="633"/>
      <c r="BIS569" s="633"/>
      <c r="BIT569" s="633"/>
      <c r="BIU569" s="633"/>
      <c r="BIV569" s="633"/>
      <c r="BIW569" s="633"/>
      <c r="BIX569" s="633"/>
      <c r="BIY569" s="633"/>
      <c r="BIZ569" s="633"/>
      <c r="BJA569" s="633"/>
      <c r="BJB569" s="633"/>
      <c r="BJC569" s="633"/>
      <c r="BJD569" s="633"/>
      <c r="BJE569" s="633"/>
      <c r="BJF569" s="633"/>
      <c r="BJG569" s="633"/>
      <c r="BJH569" s="633"/>
      <c r="BJI569" s="633"/>
      <c r="BJJ569" s="633"/>
      <c r="BJK569" s="633"/>
      <c r="BJL569" s="633"/>
      <c r="BJM569" s="633"/>
      <c r="BJN569" s="633"/>
      <c r="BJO569" s="633"/>
      <c r="BJP569" s="633"/>
      <c r="BJQ569" s="633"/>
      <c r="BJR569" s="633"/>
      <c r="BJS569" s="633"/>
      <c r="BJT569" s="633"/>
      <c r="BJU569" s="633"/>
      <c r="BJV569" s="633"/>
      <c r="BJW569" s="633"/>
      <c r="BJX569" s="633"/>
      <c r="BJY569" s="633"/>
      <c r="BJZ569" s="633"/>
      <c r="BKA569" s="633"/>
      <c r="BKB569" s="633"/>
      <c r="BKC569" s="633"/>
      <c r="BKD569" s="633"/>
      <c r="BKE569" s="633"/>
      <c r="BKF569" s="633"/>
      <c r="BKG569" s="633"/>
      <c r="BKH569" s="633"/>
      <c r="BKI569" s="633"/>
      <c r="BKJ569" s="633"/>
      <c r="BKK569" s="633"/>
      <c r="BKL569" s="633"/>
      <c r="BKM569" s="633"/>
      <c r="BKN569" s="633"/>
      <c r="BKO569" s="633"/>
      <c r="BKP569" s="633"/>
      <c r="BKQ569" s="633"/>
      <c r="BKR569" s="633"/>
      <c r="BKS569" s="633"/>
      <c r="BKT569" s="633"/>
      <c r="BKU569" s="633"/>
      <c r="BKV569" s="633"/>
      <c r="BKW569" s="633"/>
      <c r="BKX569" s="633"/>
      <c r="BKY569" s="633"/>
      <c r="BKZ569" s="633"/>
      <c r="BLA569" s="633"/>
      <c r="BLB569" s="633"/>
      <c r="BLC569" s="633"/>
      <c r="BLD569" s="633"/>
      <c r="BLE569" s="633"/>
      <c r="BLF569" s="633"/>
      <c r="BLG569" s="633"/>
      <c r="BLH569" s="633"/>
      <c r="BLI569" s="633"/>
      <c r="BLJ569" s="633"/>
      <c r="BLK569" s="633"/>
      <c r="BLL569" s="633"/>
      <c r="BLM569" s="633"/>
      <c r="BLN569" s="633"/>
      <c r="BLO569" s="633"/>
      <c r="BLP569" s="633"/>
      <c r="BLQ569" s="633"/>
      <c r="BLR569" s="633"/>
      <c r="BLS569" s="633"/>
      <c r="BLT569" s="633"/>
      <c r="BLU569" s="633"/>
      <c r="BLV569" s="633"/>
      <c r="BLW569" s="633"/>
      <c r="BLX569" s="633"/>
      <c r="BLY569" s="633"/>
      <c r="BLZ569" s="633"/>
      <c r="BMA569" s="633"/>
      <c r="BMB569" s="633"/>
      <c r="BMC569" s="633"/>
      <c r="BMD569" s="633"/>
      <c r="BME569" s="633"/>
      <c r="BMF569" s="633"/>
      <c r="BMG569" s="633"/>
      <c r="BMH569" s="633"/>
      <c r="BMI569" s="633"/>
      <c r="BMJ569" s="633"/>
      <c r="BMK569" s="633"/>
      <c r="BML569" s="633"/>
      <c r="BMM569" s="633"/>
      <c r="BMN569" s="633"/>
      <c r="BMO569" s="633"/>
      <c r="BMP569" s="633"/>
      <c r="BMQ569" s="633"/>
      <c r="BMR569" s="633"/>
      <c r="BMS569" s="633"/>
      <c r="BMT569" s="633"/>
      <c r="BMU569" s="633"/>
      <c r="BMV569" s="633"/>
      <c r="BMW569" s="633"/>
      <c r="BMX569" s="633"/>
      <c r="BMY569" s="633"/>
      <c r="BMZ569" s="633"/>
      <c r="BNA569" s="633"/>
      <c r="BNB569" s="633"/>
      <c r="BNC569" s="633"/>
      <c r="BND569" s="633"/>
      <c r="BNE569" s="633"/>
      <c r="BNF569" s="633"/>
      <c r="BNG569" s="633"/>
      <c r="BNH569" s="633"/>
      <c r="BNI569" s="633"/>
      <c r="BNJ569" s="633"/>
      <c r="BNK569" s="633"/>
      <c r="BNL569" s="633"/>
      <c r="BNM569" s="633"/>
      <c r="BNN569" s="633"/>
      <c r="BNO569" s="633"/>
      <c r="BNP569" s="633"/>
      <c r="BNQ569" s="633"/>
      <c r="BNR569" s="633"/>
      <c r="BNS569" s="633"/>
      <c r="BNT569" s="633"/>
      <c r="BNU569" s="633"/>
      <c r="BNV569" s="633"/>
      <c r="BNW569" s="633"/>
      <c r="BNX569" s="633"/>
      <c r="BNY569" s="633"/>
      <c r="BNZ569" s="633"/>
      <c r="BOA569" s="633"/>
      <c r="BOB569" s="633"/>
      <c r="BOC569" s="633"/>
      <c r="BOD569" s="633"/>
      <c r="BOE569" s="633"/>
      <c r="BOF569" s="633"/>
      <c r="BOG569" s="633"/>
      <c r="BOH569" s="633"/>
      <c r="BOI569" s="633"/>
      <c r="BOJ569" s="633"/>
      <c r="BOK569" s="633"/>
      <c r="BOL569" s="633"/>
      <c r="BOM569" s="633"/>
      <c r="BON569" s="633"/>
      <c r="BOO569" s="633"/>
      <c r="BOP569" s="633"/>
      <c r="BOQ569" s="633"/>
      <c r="BOR569" s="633"/>
      <c r="BOS569" s="633"/>
      <c r="BOT569" s="633"/>
      <c r="BOU569" s="633"/>
      <c r="BOV569" s="633"/>
      <c r="BOW569" s="633"/>
      <c r="BOX569" s="633"/>
      <c r="BOY569" s="633"/>
      <c r="BOZ569" s="633"/>
      <c r="BPA569" s="633"/>
      <c r="BPB569" s="633"/>
      <c r="BPC569" s="633"/>
      <c r="BPD569" s="633"/>
      <c r="BPE569" s="633"/>
      <c r="BPF569" s="633"/>
      <c r="BPG569" s="633"/>
      <c r="BPH569" s="633"/>
      <c r="BPI569" s="633"/>
      <c r="BPJ569" s="633"/>
      <c r="BPK569" s="633"/>
      <c r="BPL569" s="633"/>
      <c r="BPM569" s="633"/>
      <c r="BPN569" s="633"/>
      <c r="BPO569" s="633"/>
      <c r="BPP569" s="633"/>
      <c r="BPQ569" s="633"/>
      <c r="BPR569" s="633"/>
      <c r="BPS569" s="633"/>
      <c r="BPT569" s="633"/>
      <c r="BPU569" s="633"/>
      <c r="BPV569" s="633"/>
      <c r="BPW569" s="633"/>
      <c r="BPX569" s="633"/>
      <c r="BPY569" s="633"/>
      <c r="BPZ569" s="633"/>
      <c r="BQA569" s="633"/>
      <c r="BQB569" s="633"/>
      <c r="BQC569" s="633"/>
      <c r="BQD569" s="633"/>
      <c r="BQE569" s="633"/>
      <c r="BQF569" s="633"/>
      <c r="BQG569" s="633"/>
      <c r="BQH569" s="633"/>
      <c r="BQI569" s="633"/>
      <c r="BQJ569" s="633"/>
      <c r="BQK569" s="633"/>
      <c r="BQL569" s="633"/>
      <c r="BQM569" s="633"/>
      <c r="BQN569" s="633"/>
      <c r="BQO569" s="633"/>
      <c r="BQP569" s="633"/>
      <c r="BQQ569" s="633"/>
      <c r="BQR569" s="633"/>
      <c r="BQS569" s="633"/>
      <c r="BQT569" s="633"/>
      <c r="BQU569" s="633"/>
      <c r="BQV569" s="633"/>
      <c r="BQW569" s="633"/>
      <c r="BQX569" s="633"/>
      <c r="BQY569" s="633"/>
      <c r="BQZ569" s="633"/>
      <c r="BRA569" s="633"/>
      <c r="BRB569" s="633"/>
      <c r="BRC569" s="633"/>
      <c r="BRD569" s="633"/>
      <c r="BRE569" s="633"/>
      <c r="BRF569" s="633"/>
      <c r="BRG569" s="633"/>
      <c r="BRH569" s="633"/>
      <c r="BRI569" s="633"/>
      <c r="BRJ569" s="633"/>
      <c r="BRK569" s="633"/>
      <c r="BRL569" s="633"/>
      <c r="BRM569" s="633"/>
      <c r="BRN569" s="633"/>
      <c r="BRO569" s="633"/>
      <c r="BRP569" s="633"/>
      <c r="BRQ569" s="633"/>
      <c r="BRR569" s="633"/>
      <c r="BRS569" s="633"/>
      <c r="BRT569" s="633"/>
      <c r="BRU569" s="633"/>
      <c r="BRV569" s="633"/>
      <c r="BRW569" s="633"/>
      <c r="BRX569" s="633"/>
      <c r="BRY569" s="633"/>
      <c r="BRZ569" s="633"/>
      <c r="BSA569" s="633"/>
      <c r="BSB569" s="633"/>
      <c r="BSC569" s="633"/>
      <c r="BSD569" s="633"/>
      <c r="BSE569" s="633"/>
      <c r="BSF569" s="633"/>
      <c r="BSG569" s="633"/>
      <c r="BSH569" s="633"/>
      <c r="BSI569" s="633"/>
      <c r="BSJ569" s="633"/>
      <c r="BSK569" s="633"/>
      <c r="BSL569" s="633"/>
      <c r="BSM569" s="633"/>
      <c r="BSN569" s="633"/>
      <c r="BSO569" s="633"/>
      <c r="BSP569" s="633"/>
      <c r="BSQ569" s="633"/>
      <c r="BSR569" s="633"/>
      <c r="BSS569" s="633"/>
      <c r="BST569" s="633"/>
      <c r="BSU569" s="633"/>
      <c r="BSV569" s="633"/>
      <c r="BSW569" s="633"/>
      <c r="BSX569" s="633"/>
      <c r="BSY569" s="633"/>
      <c r="BSZ569" s="633"/>
      <c r="BTA569" s="633"/>
      <c r="BTB569" s="633"/>
      <c r="BTC569" s="633"/>
      <c r="BTD569" s="633"/>
      <c r="BTE569" s="633"/>
      <c r="BTF569" s="633"/>
      <c r="BTG569" s="633"/>
      <c r="BTH569" s="633"/>
      <c r="BTI569" s="633"/>
      <c r="BTJ569" s="633"/>
      <c r="BTK569" s="633"/>
      <c r="BTL569" s="633"/>
      <c r="BTM569" s="633"/>
      <c r="BTN569" s="633"/>
      <c r="BTO569" s="633"/>
      <c r="BTP569" s="633"/>
      <c r="BTQ569" s="633"/>
      <c r="BTR569" s="633"/>
      <c r="BTS569" s="633"/>
      <c r="BTT569" s="633"/>
      <c r="BTU569" s="633"/>
      <c r="BTV569" s="633"/>
      <c r="BTW569" s="633"/>
      <c r="BTX569" s="633"/>
      <c r="BTY569" s="633"/>
      <c r="BTZ569" s="633"/>
      <c r="BUA569" s="633"/>
      <c r="BUB569" s="633"/>
      <c r="BUC569" s="633"/>
      <c r="BUD569" s="633"/>
      <c r="BUE569" s="633"/>
      <c r="BUF569" s="633"/>
      <c r="BUG569" s="633"/>
      <c r="BUH569" s="633"/>
      <c r="BUI569" s="633"/>
      <c r="BUJ569" s="633"/>
      <c r="BUK569" s="633"/>
      <c r="BUL569" s="633"/>
      <c r="BUM569" s="633"/>
      <c r="BUN569" s="633"/>
      <c r="BUO569" s="633"/>
      <c r="BUP569" s="633"/>
      <c r="BUQ569" s="633"/>
      <c r="BUR569" s="633"/>
      <c r="BUS569" s="633"/>
      <c r="BUT569" s="633"/>
      <c r="BUU569" s="633"/>
      <c r="BUV569" s="633"/>
      <c r="BUW569" s="633"/>
      <c r="BUX569" s="633"/>
      <c r="BUY569" s="633"/>
      <c r="BUZ569" s="633"/>
      <c r="BVA569" s="633"/>
      <c r="BVB569" s="633"/>
      <c r="BVC569" s="633"/>
      <c r="BVD569" s="633"/>
      <c r="BVE569" s="633"/>
      <c r="BVF569" s="633"/>
      <c r="BVG569" s="633"/>
      <c r="BVH569" s="633"/>
      <c r="BVI569" s="633"/>
      <c r="BVJ569" s="633"/>
      <c r="BVK569" s="633"/>
      <c r="BVL569" s="633"/>
      <c r="BVM569" s="633"/>
      <c r="BVN569" s="633"/>
      <c r="BVO569" s="633"/>
      <c r="BVP569" s="633"/>
      <c r="BVQ569" s="633"/>
      <c r="BVR569" s="633"/>
      <c r="BVS569" s="633"/>
      <c r="BVT569" s="633"/>
      <c r="BVU569" s="633"/>
      <c r="BVV569" s="633"/>
      <c r="BVW569" s="633"/>
      <c r="BVX569" s="633"/>
      <c r="BVY569" s="633"/>
      <c r="BVZ569" s="633"/>
      <c r="BWA569" s="633"/>
      <c r="BWB569" s="633"/>
      <c r="BWC569" s="633"/>
      <c r="BWD569" s="633"/>
      <c r="BWE569" s="633"/>
      <c r="BWF569" s="633"/>
      <c r="BWG569" s="633"/>
      <c r="BWH569" s="633"/>
      <c r="BWI569" s="633"/>
      <c r="BWJ569" s="633"/>
      <c r="BWK569" s="633"/>
      <c r="BWL569" s="633"/>
      <c r="BWM569" s="633"/>
      <c r="BWN569" s="633"/>
      <c r="BWO569" s="633"/>
      <c r="BWP569" s="633"/>
      <c r="BWQ569" s="633"/>
      <c r="BWR569" s="633"/>
      <c r="BWS569" s="633"/>
      <c r="BWT569" s="633"/>
      <c r="BWU569" s="633"/>
      <c r="BWV569" s="633"/>
      <c r="BWW569" s="633"/>
      <c r="BWX569" s="633"/>
      <c r="BWY569" s="633"/>
      <c r="BWZ569" s="633"/>
      <c r="BXA569" s="633"/>
      <c r="BXB569" s="633"/>
      <c r="BXC569" s="633"/>
      <c r="BXD569" s="633"/>
      <c r="BXE569" s="633"/>
      <c r="BXF569" s="633"/>
      <c r="BXG569" s="633"/>
      <c r="BXH569" s="633"/>
      <c r="BXI569" s="633"/>
      <c r="BXJ569" s="633"/>
      <c r="BXK569" s="633"/>
      <c r="BXL569" s="633"/>
      <c r="BXM569" s="633"/>
      <c r="BXN569" s="633"/>
      <c r="BXO569" s="633"/>
      <c r="BXP569" s="633"/>
      <c r="BXQ569" s="633"/>
      <c r="BXR569" s="633"/>
      <c r="BXS569" s="633"/>
      <c r="BXT569" s="633"/>
      <c r="BXU569" s="633"/>
      <c r="BXV569" s="633"/>
      <c r="BXW569" s="633"/>
      <c r="BXX569" s="633"/>
      <c r="BXY569" s="633"/>
      <c r="BXZ569" s="633"/>
      <c r="BYA569" s="633"/>
      <c r="BYB569" s="633"/>
      <c r="BYC569" s="633"/>
      <c r="BYD569" s="633"/>
      <c r="BYE569" s="633"/>
      <c r="BYF569" s="633"/>
      <c r="BYG569" s="633"/>
      <c r="BYH569" s="633"/>
      <c r="BYI569" s="633"/>
      <c r="BYJ569" s="633"/>
      <c r="BYK569" s="633"/>
      <c r="BYL569" s="633"/>
      <c r="BYM569" s="633"/>
      <c r="BYN569" s="633"/>
      <c r="BYO569" s="633"/>
      <c r="BYP569" s="633"/>
      <c r="BYQ569" s="633"/>
      <c r="BYR569" s="633"/>
      <c r="BYS569" s="633"/>
      <c r="BYT569" s="633"/>
      <c r="BYU569" s="633"/>
      <c r="BYV569" s="633"/>
      <c r="BYW569" s="633"/>
      <c r="BYX569" s="633"/>
      <c r="BYY569" s="633"/>
      <c r="BYZ569" s="633"/>
      <c r="BZA569" s="633"/>
      <c r="BZB569" s="633"/>
      <c r="BZC569" s="633"/>
      <c r="BZD569" s="633"/>
      <c r="BZE569" s="633"/>
      <c r="BZF569" s="633"/>
      <c r="BZG569" s="633"/>
      <c r="BZH569" s="633"/>
      <c r="BZI569" s="633"/>
      <c r="BZJ569" s="633"/>
      <c r="BZK569" s="633"/>
      <c r="BZL569" s="633"/>
      <c r="BZM569" s="633"/>
      <c r="BZN569" s="633"/>
      <c r="BZO569" s="633"/>
      <c r="BZP569" s="633"/>
      <c r="BZQ569" s="633"/>
      <c r="BZR569" s="633"/>
      <c r="BZS569" s="633"/>
      <c r="BZT569" s="633"/>
      <c r="BZU569" s="633"/>
      <c r="BZV569" s="633"/>
      <c r="BZW569" s="633"/>
      <c r="BZX569" s="633"/>
      <c r="BZY569" s="633"/>
      <c r="BZZ569" s="633"/>
      <c r="CAA569" s="633"/>
      <c r="CAB569" s="633"/>
      <c r="CAC569" s="633"/>
      <c r="CAD569" s="633"/>
      <c r="CAE569" s="633"/>
      <c r="CAF569" s="633"/>
      <c r="CAG569" s="633"/>
      <c r="CAH569" s="633"/>
      <c r="CAI569" s="633"/>
      <c r="CAJ569" s="633"/>
      <c r="CAK569" s="633"/>
      <c r="CAL569" s="633"/>
      <c r="CAM569" s="633"/>
      <c r="CAN569" s="633"/>
      <c r="CAO569" s="633"/>
      <c r="CAP569" s="633"/>
      <c r="CAQ569" s="633"/>
      <c r="CAR569" s="633"/>
      <c r="CAS569" s="633"/>
      <c r="CAT569" s="633"/>
      <c r="CAU569" s="633"/>
      <c r="CAV569" s="633"/>
      <c r="CAW569" s="633"/>
      <c r="CAX569" s="633"/>
      <c r="CAY569" s="633"/>
      <c r="CAZ569" s="633"/>
      <c r="CBA569" s="633"/>
      <c r="CBB569" s="633"/>
      <c r="CBC569" s="633"/>
      <c r="CBD569" s="633"/>
      <c r="CBE569" s="633"/>
      <c r="CBF569" s="633"/>
      <c r="CBG569" s="633"/>
      <c r="CBH569" s="633"/>
      <c r="CBI569" s="633"/>
      <c r="CBJ569" s="633"/>
      <c r="CBK569" s="633"/>
      <c r="CBL569" s="633"/>
      <c r="CBM569" s="633"/>
      <c r="CBN569" s="633"/>
      <c r="CBO569" s="633"/>
      <c r="CBP569" s="633"/>
      <c r="CBQ569" s="633"/>
      <c r="CBR569" s="633"/>
      <c r="CBS569" s="633"/>
      <c r="CBT569" s="633"/>
      <c r="CBU569" s="633"/>
      <c r="CBV569" s="633"/>
      <c r="CBW569" s="633"/>
      <c r="CBX569" s="633"/>
      <c r="CBY569" s="633"/>
      <c r="CBZ569" s="633"/>
      <c r="CCA569" s="633"/>
      <c r="CCB569" s="633"/>
      <c r="CCC569" s="633"/>
      <c r="CCD569" s="633"/>
      <c r="CCE569" s="633"/>
      <c r="CCF569" s="633"/>
      <c r="CCG569" s="633"/>
      <c r="CCH569" s="633"/>
      <c r="CCI569" s="633"/>
      <c r="CCJ569" s="633"/>
      <c r="CCK569" s="633"/>
      <c r="CCL569" s="633"/>
      <c r="CCM569" s="633"/>
      <c r="CCN569" s="633"/>
      <c r="CCO569" s="633"/>
      <c r="CCP569" s="633"/>
      <c r="CCQ569" s="633"/>
      <c r="CCR569" s="633"/>
      <c r="CCS569" s="633"/>
      <c r="CCT569" s="633"/>
      <c r="CCU569" s="633"/>
      <c r="CCV569" s="633"/>
      <c r="CCW569" s="633"/>
      <c r="CCX569" s="633"/>
      <c r="CCY569" s="633"/>
      <c r="CCZ569" s="633"/>
      <c r="CDA569" s="633"/>
      <c r="CDB569" s="633"/>
      <c r="CDC569" s="633"/>
      <c r="CDD569" s="633"/>
      <c r="CDE569" s="633"/>
      <c r="CDF569" s="633"/>
      <c r="CDG569" s="633"/>
      <c r="CDH569" s="633"/>
      <c r="CDI569" s="633"/>
      <c r="CDJ569" s="633"/>
      <c r="CDK569" s="633"/>
      <c r="CDL569" s="633"/>
      <c r="CDM569" s="633"/>
      <c r="CDN569" s="633"/>
      <c r="CDO569" s="633"/>
      <c r="CDP569" s="633"/>
      <c r="CDQ569" s="633"/>
      <c r="CDR569" s="633"/>
      <c r="CDS569" s="633"/>
      <c r="CDT569" s="633"/>
      <c r="CDU569" s="633"/>
      <c r="CDV569" s="633"/>
      <c r="CDW569" s="633"/>
      <c r="CDX569" s="633"/>
      <c r="CDY569" s="633"/>
      <c r="CDZ569" s="633"/>
      <c r="CEA569" s="633"/>
      <c r="CEB569" s="633"/>
      <c r="CEC569" s="633"/>
      <c r="CED569" s="633"/>
      <c r="CEE569" s="633"/>
      <c r="CEF569" s="633"/>
      <c r="CEG569" s="633"/>
      <c r="CEH569" s="633"/>
      <c r="CEI569" s="633"/>
      <c r="CEJ569" s="633"/>
      <c r="CEK569" s="633"/>
      <c r="CEL569" s="633"/>
      <c r="CEM569" s="633"/>
      <c r="CEN569" s="633"/>
      <c r="CEO569" s="633"/>
      <c r="CEP569" s="633"/>
      <c r="CEQ569" s="633"/>
      <c r="CER569" s="633"/>
      <c r="CES569" s="633"/>
      <c r="CET569" s="633"/>
      <c r="CEU569" s="633"/>
      <c r="CEV569" s="633"/>
      <c r="CEW569" s="633"/>
      <c r="CEX569" s="633"/>
      <c r="CEY569" s="633"/>
      <c r="CEZ569" s="633"/>
      <c r="CFA569" s="633"/>
      <c r="CFB569" s="633"/>
      <c r="CFC569" s="633"/>
      <c r="CFD569" s="633"/>
      <c r="CFE569" s="633"/>
      <c r="CFF569" s="633"/>
      <c r="CFG569" s="633"/>
      <c r="CFH569" s="633"/>
      <c r="CFI569" s="633"/>
      <c r="CFJ569" s="633"/>
      <c r="CFK569" s="633"/>
      <c r="CFL569" s="633"/>
      <c r="CFM569" s="633"/>
      <c r="CFN569" s="633"/>
      <c r="CFO569" s="633"/>
      <c r="CFP569" s="633"/>
      <c r="CFQ569" s="633"/>
      <c r="CFR569" s="633"/>
      <c r="CFS569" s="633"/>
      <c r="CFT569" s="633"/>
      <c r="CFU569" s="633"/>
      <c r="CFV569" s="633"/>
      <c r="CFW569" s="633"/>
      <c r="CFX569" s="633"/>
      <c r="CFY569" s="633"/>
      <c r="CFZ569" s="633"/>
      <c r="CGA569" s="633"/>
      <c r="CGB569" s="633"/>
      <c r="CGC569" s="633"/>
      <c r="CGD569" s="633"/>
      <c r="CGE569" s="633"/>
      <c r="CGF569" s="633"/>
      <c r="CGG569" s="633"/>
      <c r="CGH569" s="633"/>
      <c r="CGI569" s="633"/>
      <c r="CGJ569" s="633"/>
      <c r="CGK569" s="633"/>
      <c r="CGL569" s="633"/>
      <c r="CGM569" s="633"/>
      <c r="CGN569" s="633"/>
      <c r="CGO569" s="633"/>
      <c r="CGP569" s="633"/>
      <c r="CGQ569" s="633"/>
      <c r="CGR569" s="633"/>
      <c r="CGS569" s="633"/>
      <c r="CGT569" s="633"/>
      <c r="CGU569" s="633"/>
      <c r="CGV569" s="633"/>
      <c r="CGW569" s="633"/>
      <c r="CGX569" s="633"/>
      <c r="CGY569" s="633"/>
      <c r="CGZ569" s="633"/>
      <c r="CHA569" s="633"/>
      <c r="CHB569" s="633"/>
      <c r="CHC569" s="633"/>
      <c r="CHD569" s="633"/>
      <c r="CHE569" s="633"/>
      <c r="CHF569" s="633"/>
      <c r="CHG569" s="633"/>
      <c r="CHH569" s="633"/>
      <c r="CHI569" s="633"/>
      <c r="CHJ569" s="633"/>
      <c r="CHK569" s="633"/>
      <c r="CHL569" s="633"/>
      <c r="CHM569" s="633"/>
      <c r="CHN569" s="633"/>
      <c r="CHO569" s="633"/>
      <c r="CHP569" s="633"/>
      <c r="CHQ569" s="633"/>
      <c r="CHR569" s="633"/>
      <c r="CHS569" s="633"/>
      <c r="CHT569" s="633"/>
      <c r="CHU569" s="633"/>
      <c r="CHV569" s="633"/>
      <c r="CHW569" s="633"/>
      <c r="CHX569" s="633"/>
      <c r="CHY569" s="633"/>
      <c r="CHZ569" s="633"/>
      <c r="CIA569" s="633"/>
      <c r="CIB569" s="633"/>
      <c r="CIC569" s="633"/>
      <c r="CID569" s="633"/>
      <c r="CIE569" s="633"/>
      <c r="CIF569" s="633"/>
      <c r="CIG569" s="633"/>
      <c r="CIH569" s="633"/>
      <c r="CII569" s="633"/>
      <c r="CIJ569" s="633"/>
      <c r="CIK569" s="633"/>
      <c r="CIL569" s="633"/>
      <c r="CIM569" s="633"/>
      <c r="CIN569" s="633"/>
      <c r="CIO569" s="633"/>
      <c r="CIP569" s="633"/>
      <c r="CIQ569" s="633"/>
      <c r="CIR569" s="633"/>
      <c r="CIS569" s="633"/>
      <c r="CIT569" s="633"/>
      <c r="CIU569" s="633"/>
      <c r="CIV569" s="633"/>
      <c r="CIW569" s="633"/>
      <c r="CIX569" s="633"/>
      <c r="CIY569" s="633"/>
      <c r="CIZ569" s="633"/>
      <c r="CJA569" s="633"/>
      <c r="CJB569" s="633"/>
      <c r="CJC569" s="633"/>
      <c r="CJD569" s="633"/>
      <c r="CJE569" s="633"/>
      <c r="CJF569" s="633"/>
      <c r="CJG569" s="633"/>
      <c r="CJH569" s="633"/>
      <c r="CJI569" s="633"/>
      <c r="CJJ569" s="633"/>
      <c r="CJK569" s="633"/>
      <c r="CJL569" s="633"/>
      <c r="CJM569" s="633"/>
      <c r="CJN569" s="633"/>
      <c r="CJO569" s="633"/>
      <c r="CJP569" s="633"/>
      <c r="CJQ569" s="633"/>
      <c r="CJR569" s="633"/>
      <c r="CJS569" s="633"/>
      <c r="CJT569" s="633"/>
      <c r="CJU569" s="633"/>
      <c r="CJV569" s="633"/>
      <c r="CJW569" s="633"/>
      <c r="CJX569" s="633"/>
      <c r="CJY569" s="633"/>
      <c r="CJZ569" s="633"/>
      <c r="CKA569" s="633"/>
      <c r="CKB569" s="633"/>
      <c r="CKC569" s="633"/>
      <c r="CKD569" s="633"/>
      <c r="CKE569" s="633"/>
      <c r="CKF569" s="633"/>
      <c r="CKG569" s="633"/>
      <c r="CKH569" s="633"/>
      <c r="CKI569" s="633"/>
      <c r="CKJ569" s="633"/>
      <c r="CKK569" s="633"/>
      <c r="CKL569" s="633"/>
      <c r="CKM569" s="633"/>
      <c r="CKN569" s="633"/>
      <c r="CKO569" s="633"/>
      <c r="CKP569" s="633"/>
      <c r="CKQ569" s="633"/>
      <c r="CKR569" s="633"/>
      <c r="CKS569" s="633"/>
      <c r="CKT569" s="633"/>
      <c r="CKU569" s="633"/>
      <c r="CKV569" s="633"/>
      <c r="CKW569" s="633"/>
      <c r="CKX569" s="633"/>
      <c r="CKY569" s="633"/>
      <c r="CKZ569" s="633"/>
      <c r="CLA569" s="633"/>
      <c r="CLB569" s="633"/>
      <c r="CLC569" s="633"/>
      <c r="CLD569" s="633"/>
      <c r="CLE569" s="633"/>
      <c r="CLF569" s="633"/>
      <c r="CLG569" s="633"/>
      <c r="CLH569" s="633"/>
      <c r="CLI569" s="633"/>
      <c r="CLJ569" s="633"/>
      <c r="CLK569" s="633"/>
      <c r="CLL569" s="633"/>
      <c r="CLM569" s="633"/>
      <c r="CLN569" s="633"/>
      <c r="CLO569" s="633"/>
      <c r="CLP569" s="633"/>
      <c r="CLQ569" s="633"/>
      <c r="CLR569" s="633"/>
      <c r="CLS569" s="633"/>
      <c r="CLT569" s="633"/>
      <c r="CLU569" s="633"/>
      <c r="CLV569" s="633"/>
      <c r="CLW569" s="633"/>
      <c r="CLX569" s="633"/>
      <c r="CLY569" s="633"/>
      <c r="CLZ569" s="633"/>
      <c r="CMA569" s="633"/>
      <c r="CMB569" s="633"/>
      <c r="CMC569" s="633"/>
      <c r="CMD569" s="633"/>
      <c r="CME569" s="633"/>
      <c r="CMF569" s="633"/>
      <c r="CMG569" s="633"/>
      <c r="CMH569" s="633"/>
      <c r="CMI569" s="633"/>
      <c r="CMJ569" s="633"/>
      <c r="CMK569" s="633"/>
      <c r="CML569" s="633"/>
      <c r="CMM569" s="633"/>
      <c r="CMN569" s="633"/>
      <c r="CMO569" s="633"/>
      <c r="CMP569" s="633"/>
      <c r="CMQ569" s="633"/>
      <c r="CMR569" s="633"/>
      <c r="CMS569" s="633"/>
      <c r="CMT569" s="633"/>
      <c r="CMU569" s="633"/>
      <c r="CMV569" s="633"/>
      <c r="CMW569" s="633"/>
      <c r="CMX569" s="633"/>
      <c r="CMY569" s="633"/>
      <c r="CMZ569" s="633"/>
      <c r="CNA569" s="633"/>
      <c r="CNB569" s="633"/>
      <c r="CNC569" s="633"/>
      <c r="CND569" s="633"/>
      <c r="CNE569" s="633"/>
      <c r="CNF569" s="633"/>
      <c r="CNG569" s="633"/>
      <c r="CNH569" s="633"/>
      <c r="CNI569" s="633"/>
      <c r="CNJ569" s="633"/>
      <c r="CNK569" s="633"/>
      <c r="CNL569" s="633"/>
      <c r="CNM569" s="633"/>
      <c r="CNN569" s="633"/>
      <c r="CNO569" s="633"/>
      <c r="CNP569" s="633"/>
      <c r="CNQ569" s="633"/>
      <c r="CNR569" s="633"/>
      <c r="CNS569" s="633"/>
      <c r="CNT569" s="633"/>
      <c r="CNU569" s="633"/>
      <c r="CNV569" s="633"/>
      <c r="CNW569" s="633"/>
      <c r="CNX569" s="633"/>
      <c r="CNY569" s="633"/>
      <c r="CNZ569" s="633"/>
      <c r="COA569" s="633"/>
      <c r="COB569" s="633"/>
      <c r="COC569" s="633"/>
      <c r="COD569" s="633"/>
      <c r="COE569" s="633"/>
      <c r="COF569" s="633"/>
      <c r="COG569" s="633"/>
      <c r="COH569" s="633"/>
      <c r="COI569" s="633"/>
      <c r="COJ569" s="633"/>
      <c r="COK569" s="633"/>
      <c r="COL569" s="633"/>
      <c r="COM569" s="633"/>
      <c r="CON569" s="633"/>
      <c r="COO569" s="633"/>
      <c r="COP569" s="633"/>
      <c r="COQ569" s="633"/>
      <c r="COR569" s="633"/>
      <c r="COS569" s="633"/>
      <c r="COT569" s="633"/>
      <c r="COU569" s="633"/>
      <c r="COV569" s="633"/>
      <c r="COW569" s="633"/>
      <c r="COX569" s="633"/>
      <c r="COY569" s="633"/>
      <c r="COZ569" s="633"/>
      <c r="CPA569" s="633"/>
      <c r="CPB569" s="633"/>
      <c r="CPC569" s="633"/>
      <c r="CPD569" s="633"/>
      <c r="CPE569" s="633"/>
      <c r="CPF569" s="633"/>
      <c r="CPG569" s="633"/>
      <c r="CPH569" s="633"/>
      <c r="CPI569" s="633"/>
      <c r="CPJ569" s="633"/>
      <c r="CPK569" s="633"/>
      <c r="CPL569" s="633"/>
      <c r="CPM569" s="633"/>
      <c r="CPN569" s="633"/>
      <c r="CPO569" s="633"/>
      <c r="CPP569" s="633"/>
      <c r="CPQ569" s="633"/>
      <c r="CPR569" s="633"/>
      <c r="CPS569" s="633"/>
      <c r="CPT569" s="633"/>
      <c r="CPU569" s="633"/>
      <c r="CPV569" s="633"/>
      <c r="CPW569" s="633"/>
      <c r="CPX569" s="633"/>
      <c r="CPY569" s="633"/>
      <c r="CPZ569" s="633"/>
      <c r="CQA569" s="633"/>
      <c r="CQB569" s="633"/>
      <c r="CQC569" s="633"/>
      <c r="CQD569" s="633"/>
      <c r="CQE569" s="633"/>
      <c r="CQF569" s="633"/>
      <c r="CQG569" s="633"/>
      <c r="CQH569" s="633"/>
      <c r="CQI569" s="633"/>
      <c r="CQJ569" s="633"/>
      <c r="CQK569" s="633"/>
      <c r="CQL569" s="633"/>
      <c r="CQM569" s="633"/>
      <c r="CQN569" s="633"/>
      <c r="CQO569" s="633"/>
      <c r="CQP569" s="633"/>
      <c r="CQQ569" s="633"/>
      <c r="CQR569" s="633"/>
      <c r="CQS569" s="633"/>
      <c r="CQT569" s="633"/>
      <c r="CQU569" s="633"/>
      <c r="CQV569" s="633"/>
      <c r="CQW569" s="633"/>
      <c r="CQX569" s="633"/>
      <c r="CQY569" s="633"/>
      <c r="CQZ569" s="633"/>
      <c r="CRA569" s="633"/>
      <c r="CRB569" s="633"/>
      <c r="CRC569" s="633"/>
      <c r="CRD569" s="633"/>
      <c r="CRE569" s="633"/>
      <c r="CRF569" s="633"/>
      <c r="CRG569" s="633"/>
      <c r="CRH569" s="633"/>
      <c r="CRI569" s="633"/>
      <c r="CRJ569" s="633"/>
      <c r="CRK569" s="633"/>
      <c r="CRL569" s="633"/>
      <c r="CRM569" s="633"/>
      <c r="CRN569" s="633"/>
      <c r="CRO569" s="633"/>
      <c r="CRP569" s="633"/>
      <c r="CRQ569" s="633"/>
      <c r="CRR569" s="633"/>
      <c r="CRS569" s="633"/>
      <c r="CRT569" s="633"/>
      <c r="CRU569" s="633"/>
      <c r="CRV569" s="633"/>
      <c r="CRW569" s="633"/>
      <c r="CRX569" s="633"/>
      <c r="CRY569" s="633"/>
      <c r="CRZ569" s="633"/>
      <c r="CSA569" s="633"/>
      <c r="CSB569" s="633"/>
      <c r="CSC569" s="633"/>
      <c r="CSD569" s="633"/>
      <c r="CSE569" s="633"/>
      <c r="CSF569" s="633"/>
      <c r="CSG569" s="633"/>
      <c r="CSH569" s="633"/>
      <c r="CSI569" s="633"/>
      <c r="CSJ569" s="633"/>
      <c r="CSK569" s="633"/>
      <c r="CSL569" s="633"/>
      <c r="CSM569" s="633"/>
      <c r="CSN569" s="633"/>
      <c r="CSO569" s="633"/>
      <c r="CSP569" s="633"/>
      <c r="CSQ569" s="633"/>
      <c r="CSR569" s="633"/>
      <c r="CSS569" s="633"/>
      <c r="CST569" s="633"/>
      <c r="CSU569" s="633"/>
      <c r="CSV569" s="633"/>
      <c r="CSW569" s="633"/>
      <c r="CSX569" s="633"/>
      <c r="CSY569" s="633"/>
      <c r="CSZ569" s="633"/>
      <c r="CTA569" s="633"/>
      <c r="CTB569" s="633"/>
      <c r="CTC569" s="633"/>
      <c r="CTD569" s="633"/>
      <c r="CTE569" s="633"/>
      <c r="CTF569" s="633"/>
      <c r="CTG569" s="633"/>
      <c r="CTH569" s="633"/>
      <c r="CTI569" s="633"/>
      <c r="CTJ569" s="633"/>
      <c r="CTK569" s="633"/>
      <c r="CTL569" s="633"/>
      <c r="CTM569" s="633"/>
      <c r="CTN569" s="633"/>
      <c r="CTO569" s="633"/>
      <c r="CTP569" s="633"/>
      <c r="CTQ569" s="633"/>
      <c r="CTR569" s="633"/>
      <c r="CTS569" s="633"/>
      <c r="CTT569" s="633"/>
      <c r="CTU569" s="633"/>
      <c r="CTV569" s="633"/>
      <c r="CTW569" s="633"/>
      <c r="CTX569" s="633"/>
      <c r="CTY569" s="633"/>
      <c r="CTZ569" s="633"/>
      <c r="CUA569" s="633"/>
      <c r="CUB569" s="633"/>
      <c r="CUC569" s="633"/>
      <c r="CUD569" s="633"/>
      <c r="CUE569" s="633"/>
      <c r="CUF569" s="633"/>
      <c r="CUG569" s="633"/>
      <c r="CUH569" s="633"/>
      <c r="CUI569" s="633"/>
      <c r="CUJ569" s="633"/>
      <c r="CUK569" s="633"/>
      <c r="CUL569" s="633"/>
      <c r="CUM569" s="633"/>
      <c r="CUN569" s="633"/>
      <c r="CUO569" s="633"/>
      <c r="CUP569" s="633"/>
      <c r="CUQ569" s="633"/>
      <c r="CUR569" s="633"/>
      <c r="CUS569" s="633"/>
      <c r="CUT569" s="633"/>
      <c r="CUU569" s="633"/>
      <c r="CUV569" s="633"/>
      <c r="CUW569" s="633"/>
      <c r="CUX569" s="633"/>
      <c r="CUY569" s="633"/>
      <c r="CUZ569" s="633"/>
      <c r="CVA569" s="633"/>
      <c r="CVB569" s="633"/>
      <c r="CVC569" s="633"/>
      <c r="CVD569" s="633"/>
      <c r="CVE569" s="633"/>
      <c r="CVF569" s="633"/>
      <c r="CVG569" s="633"/>
      <c r="CVH569" s="633"/>
      <c r="CVI569" s="633"/>
      <c r="CVJ569" s="633"/>
      <c r="CVK569" s="633"/>
      <c r="CVL569" s="633"/>
      <c r="CVM569" s="633"/>
      <c r="CVN569" s="633"/>
      <c r="CVO569" s="633"/>
      <c r="CVP569" s="633"/>
      <c r="CVQ569" s="633"/>
      <c r="CVR569" s="633"/>
      <c r="CVS569" s="633"/>
      <c r="CVT569" s="633"/>
      <c r="CVU569" s="633"/>
      <c r="CVV569" s="633"/>
      <c r="CVW569" s="633"/>
      <c r="CVX569" s="633"/>
      <c r="CVY569" s="633"/>
      <c r="CVZ569" s="633"/>
      <c r="CWA569" s="633"/>
      <c r="CWB569" s="633"/>
      <c r="CWC569" s="633"/>
      <c r="CWD569" s="633"/>
      <c r="CWE569" s="633"/>
      <c r="CWF569" s="633"/>
      <c r="CWG569" s="633"/>
      <c r="CWH569" s="633"/>
      <c r="CWI569" s="633"/>
      <c r="CWJ569" s="633"/>
      <c r="CWK569" s="633"/>
      <c r="CWL569" s="633"/>
      <c r="CWM569" s="633"/>
      <c r="CWN569" s="633"/>
      <c r="CWO569" s="633"/>
      <c r="CWP569" s="633"/>
      <c r="CWQ569" s="633"/>
      <c r="CWR569" s="633"/>
      <c r="CWS569" s="633"/>
      <c r="CWT569" s="633"/>
      <c r="CWU569" s="633"/>
      <c r="CWV569" s="633"/>
      <c r="CWW569" s="633"/>
      <c r="CWX569" s="633"/>
      <c r="CWY569" s="633"/>
      <c r="CWZ569" s="633"/>
      <c r="CXA569" s="633"/>
      <c r="CXB569" s="633"/>
      <c r="CXC569" s="633"/>
      <c r="CXD569" s="633"/>
      <c r="CXE569" s="633"/>
      <c r="CXF569" s="633"/>
      <c r="CXG569" s="633"/>
      <c r="CXH569" s="633"/>
      <c r="CXI569" s="633"/>
      <c r="CXJ569" s="633"/>
      <c r="CXK569" s="633"/>
      <c r="CXL569" s="633"/>
      <c r="CXM569" s="633"/>
      <c r="CXN569" s="633"/>
      <c r="CXO569" s="633"/>
      <c r="CXP569" s="633"/>
      <c r="CXQ569" s="633"/>
      <c r="CXR569" s="633"/>
      <c r="CXS569" s="633"/>
      <c r="CXT569" s="633"/>
      <c r="CXU569" s="633"/>
      <c r="CXV569" s="633"/>
      <c r="CXW569" s="633"/>
      <c r="CXX569" s="633"/>
      <c r="CXY569" s="633"/>
      <c r="CXZ569" s="633"/>
      <c r="CYA569" s="633"/>
      <c r="CYB569" s="633"/>
      <c r="CYC569" s="633"/>
      <c r="CYD569" s="633"/>
      <c r="CYE569" s="633"/>
      <c r="CYF569" s="633"/>
      <c r="CYG569" s="633"/>
      <c r="CYH569" s="633"/>
      <c r="CYI569" s="633"/>
      <c r="CYJ569" s="633"/>
      <c r="CYK569" s="633"/>
      <c r="CYL569" s="633"/>
      <c r="CYM569" s="633"/>
      <c r="CYN569" s="633"/>
      <c r="CYO569" s="633"/>
      <c r="CYP569" s="633"/>
      <c r="CYQ569" s="633"/>
      <c r="CYR569" s="633"/>
      <c r="CYS569" s="633"/>
      <c r="CYT569" s="633"/>
      <c r="CYU569" s="633"/>
      <c r="CYV569" s="633"/>
      <c r="CYW569" s="633"/>
      <c r="CYX569" s="633"/>
      <c r="CYY569" s="633"/>
      <c r="CYZ569" s="633"/>
      <c r="CZA569" s="633"/>
      <c r="CZB569" s="633"/>
      <c r="CZC569" s="633"/>
      <c r="CZD569" s="633"/>
      <c r="CZE569" s="633"/>
      <c r="CZF569" s="633"/>
      <c r="CZG569" s="633"/>
      <c r="CZH569" s="633"/>
      <c r="CZI569" s="633"/>
      <c r="CZJ569" s="633"/>
      <c r="CZK569" s="633"/>
      <c r="CZL569" s="633"/>
      <c r="CZM569" s="633"/>
      <c r="CZN569" s="633"/>
      <c r="CZO569" s="633"/>
      <c r="CZP569" s="633"/>
      <c r="CZQ569" s="633"/>
      <c r="CZR569" s="633"/>
      <c r="CZS569" s="633"/>
      <c r="CZT569" s="633"/>
      <c r="CZU569" s="633"/>
      <c r="CZV569" s="633"/>
      <c r="CZW569" s="633"/>
      <c r="CZX569" s="633"/>
      <c r="CZY569" s="633"/>
      <c r="CZZ569" s="633"/>
      <c r="DAA569" s="633"/>
      <c r="DAB569" s="633"/>
      <c r="DAC569" s="633"/>
      <c r="DAD569" s="633"/>
      <c r="DAE569" s="633"/>
      <c r="DAF569" s="633"/>
      <c r="DAG569" s="633"/>
      <c r="DAH569" s="633"/>
      <c r="DAI569" s="633"/>
      <c r="DAJ569" s="633"/>
      <c r="DAK569" s="633"/>
      <c r="DAL569" s="633"/>
      <c r="DAM569" s="633"/>
      <c r="DAN569" s="633"/>
      <c r="DAO569" s="633"/>
      <c r="DAP569" s="633"/>
      <c r="DAQ569" s="633"/>
      <c r="DAR569" s="633"/>
      <c r="DAS569" s="633"/>
      <c r="DAT569" s="633"/>
      <c r="DAU569" s="633"/>
      <c r="DAV569" s="633"/>
      <c r="DAW569" s="633"/>
      <c r="DAX569" s="633"/>
      <c r="DAY569" s="633"/>
      <c r="DAZ569" s="633"/>
      <c r="DBA569" s="633"/>
      <c r="DBB569" s="633"/>
      <c r="DBC569" s="633"/>
      <c r="DBD569" s="633"/>
      <c r="DBE569" s="633"/>
      <c r="DBF569" s="633"/>
      <c r="DBG569" s="633"/>
      <c r="DBH569" s="633"/>
      <c r="DBI569" s="633"/>
      <c r="DBJ569" s="633"/>
      <c r="DBK569" s="633"/>
      <c r="DBL569" s="633"/>
      <c r="DBM569" s="633"/>
      <c r="DBN569" s="633"/>
      <c r="DBO569" s="633"/>
      <c r="DBP569" s="633"/>
      <c r="DBQ569" s="633"/>
      <c r="DBR569" s="633"/>
      <c r="DBS569" s="633"/>
      <c r="DBT569" s="633"/>
      <c r="DBU569" s="633"/>
      <c r="DBV569" s="633"/>
      <c r="DBW569" s="633"/>
      <c r="DBX569" s="633"/>
      <c r="DBY569" s="633"/>
      <c r="DBZ569" s="633"/>
      <c r="DCA569" s="633"/>
      <c r="DCB569" s="633"/>
      <c r="DCC569" s="633"/>
      <c r="DCD569" s="633"/>
      <c r="DCE569" s="633"/>
      <c r="DCF569" s="633"/>
      <c r="DCG569" s="633"/>
      <c r="DCH569" s="633"/>
      <c r="DCI569" s="633"/>
      <c r="DCJ569" s="633"/>
      <c r="DCK569" s="633"/>
      <c r="DCL569" s="633"/>
      <c r="DCM569" s="633"/>
      <c r="DCN569" s="633"/>
      <c r="DCO569" s="633"/>
      <c r="DCP569" s="633"/>
      <c r="DCQ569" s="633"/>
      <c r="DCR569" s="633"/>
      <c r="DCS569" s="633"/>
      <c r="DCT569" s="633"/>
      <c r="DCU569" s="633"/>
      <c r="DCV569" s="633"/>
      <c r="DCW569" s="633"/>
      <c r="DCX569" s="633"/>
      <c r="DCY569" s="633"/>
      <c r="DCZ569" s="633"/>
      <c r="DDA569" s="633"/>
      <c r="DDB569" s="633"/>
      <c r="DDC569" s="633"/>
      <c r="DDD569" s="633"/>
      <c r="DDE569" s="633"/>
      <c r="DDF569" s="633"/>
      <c r="DDG569" s="633"/>
      <c r="DDH569" s="633"/>
      <c r="DDI569" s="633"/>
      <c r="DDJ569" s="633"/>
      <c r="DDK569" s="633"/>
      <c r="DDL569" s="633"/>
      <c r="DDM569" s="633"/>
      <c r="DDN569" s="633"/>
      <c r="DDO569" s="633"/>
      <c r="DDP569" s="633"/>
      <c r="DDQ569" s="633"/>
      <c r="DDR569" s="633"/>
      <c r="DDS569" s="633"/>
      <c r="DDT569" s="633"/>
      <c r="DDU569" s="633"/>
      <c r="DDV569" s="633"/>
      <c r="DDW569" s="633"/>
      <c r="DDX569" s="633"/>
      <c r="DDY569" s="633"/>
      <c r="DDZ569" s="633"/>
      <c r="DEA569" s="633"/>
      <c r="DEB569" s="633"/>
      <c r="DEC569" s="633"/>
      <c r="DED569" s="633"/>
      <c r="DEE569" s="633"/>
      <c r="DEF569" s="633"/>
      <c r="DEG569" s="633"/>
      <c r="DEH569" s="633"/>
      <c r="DEI569" s="633"/>
      <c r="DEJ569" s="633"/>
      <c r="DEK569" s="633"/>
      <c r="DEL569" s="633"/>
      <c r="DEM569" s="633"/>
      <c r="DEN569" s="633"/>
      <c r="DEO569" s="633"/>
      <c r="DEP569" s="633"/>
      <c r="DEQ569" s="633"/>
      <c r="DER569" s="633"/>
      <c r="DES569" s="633"/>
      <c r="DET569" s="633"/>
      <c r="DEU569" s="633"/>
      <c r="DEV569" s="633"/>
      <c r="DEW569" s="633"/>
      <c r="DEX569" s="633"/>
      <c r="DEY569" s="633"/>
      <c r="DEZ569" s="633"/>
      <c r="DFA569" s="633"/>
      <c r="DFB569" s="633"/>
      <c r="DFC569" s="633"/>
      <c r="DFD569" s="633"/>
      <c r="DFE569" s="633"/>
      <c r="DFF569" s="633"/>
      <c r="DFG569" s="633"/>
      <c r="DFH569" s="633"/>
      <c r="DFI569" s="633"/>
      <c r="DFJ569" s="633"/>
      <c r="DFK569" s="633"/>
      <c r="DFL569" s="633"/>
      <c r="DFM569" s="633"/>
      <c r="DFN569" s="633"/>
      <c r="DFO569" s="633"/>
      <c r="DFP569" s="633"/>
      <c r="DFQ569" s="633"/>
      <c r="DFR569" s="633"/>
      <c r="DFS569" s="633"/>
      <c r="DFT569" s="633"/>
      <c r="DFU569" s="633"/>
      <c r="DFV569" s="633"/>
      <c r="DFW569" s="633"/>
      <c r="DFX569" s="633"/>
      <c r="DFY569" s="633"/>
      <c r="DFZ569" s="633"/>
      <c r="DGA569" s="633"/>
      <c r="DGB569" s="633"/>
      <c r="DGC569" s="633"/>
      <c r="DGD569" s="633"/>
      <c r="DGE569" s="633"/>
      <c r="DGF569" s="633"/>
      <c r="DGG569" s="633"/>
      <c r="DGH569" s="633"/>
      <c r="DGI569" s="633"/>
      <c r="DGJ569" s="633"/>
      <c r="DGK569" s="633"/>
      <c r="DGL569" s="633"/>
      <c r="DGM569" s="633"/>
      <c r="DGN569" s="633"/>
      <c r="DGO569" s="633"/>
      <c r="DGP569" s="633"/>
      <c r="DGQ569" s="633"/>
      <c r="DGR569" s="633"/>
      <c r="DGS569" s="633"/>
      <c r="DGT569" s="633"/>
      <c r="DGU569" s="633"/>
      <c r="DGV569" s="633"/>
      <c r="DGW569" s="633"/>
      <c r="DGX569" s="633"/>
      <c r="DGY569" s="633"/>
      <c r="DGZ569" s="633"/>
      <c r="DHA569" s="633"/>
      <c r="DHB569" s="633"/>
      <c r="DHC569" s="633"/>
      <c r="DHD569" s="633"/>
      <c r="DHE569" s="633"/>
      <c r="DHF569" s="633"/>
      <c r="DHG569" s="633"/>
      <c r="DHH569" s="633"/>
      <c r="DHI569" s="633"/>
      <c r="DHJ569" s="633"/>
      <c r="DHK569" s="633"/>
      <c r="DHL569" s="633"/>
      <c r="DHM569" s="633"/>
      <c r="DHN569" s="633"/>
      <c r="DHO569" s="633"/>
      <c r="DHP569" s="633"/>
      <c r="DHQ569" s="633"/>
      <c r="DHR569" s="633"/>
      <c r="DHS569" s="633"/>
      <c r="DHT569" s="633"/>
      <c r="DHU569" s="633"/>
      <c r="DHV569" s="633"/>
      <c r="DHW569" s="633"/>
      <c r="DHX569" s="633"/>
      <c r="DHY569" s="633"/>
      <c r="DHZ569" s="633"/>
      <c r="DIA569" s="633"/>
      <c r="DIB569" s="633"/>
      <c r="DIC569" s="633"/>
      <c r="DID569" s="633"/>
      <c r="DIE569" s="633"/>
      <c r="DIF569" s="633"/>
      <c r="DIG569" s="633"/>
      <c r="DIH569" s="633"/>
      <c r="DII569" s="633"/>
      <c r="DIJ569" s="633"/>
      <c r="DIK569" s="633"/>
      <c r="DIL569" s="633"/>
      <c r="DIM569" s="633"/>
      <c r="DIN569" s="633"/>
      <c r="DIO569" s="633"/>
      <c r="DIP569" s="633"/>
      <c r="DIQ569" s="633"/>
      <c r="DIR569" s="633"/>
      <c r="DIS569" s="633"/>
      <c r="DIT569" s="633"/>
      <c r="DIU569" s="633"/>
      <c r="DIV569" s="633"/>
      <c r="DIW569" s="633"/>
      <c r="DIX569" s="633"/>
      <c r="DIY569" s="633"/>
      <c r="DIZ569" s="633"/>
      <c r="DJA569" s="633"/>
      <c r="DJB569" s="633"/>
      <c r="DJC569" s="633"/>
      <c r="DJD569" s="633"/>
      <c r="DJE569" s="633"/>
      <c r="DJF569" s="633"/>
      <c r="DJG569" s="633"/>
      <c r="DJH569" s="633"/>
      <c r="DJI569" s="633"/>
      <c r="DJJ569" s="633"/>
      <c r="DJK569" s="633"/>
      <c r="DJL569" s="633"/>
      <c r="DJM569" s="633"/>
      <c r="DJN569" s="633"/>
      <c r="DJO569" s="633"/>
      <c r="DJP569" s="633"/>
      <c r="DJQ569" s="633"/>
      <c r="DJR569" s="633"/>
      <c r="DJS569" s="633"/>
      <c r="DJT569" s="633"/>
      <c r="DJU569" s="633"/>
      <c r="DJV569" s="633"/>
      <c r="DJW569" s="633"/>
      <c r="DJX569" s="633"/>
      <c r="DJY569" s="633"/>
      <c r="DJZ569" s="633"/>
      <c r="DKA569" s="633"/>
      <c r="DKB569" s="633"/>
      <c r="DKC569" s="633"/>
      <c r="DKD569" s="633"/>
      <c r="DKE569" s="633"/>
      <c r="DKF569" s="633"/>
      <c r="DKG569" s="633"/>
      <c r="DKH569" s="633"/>
      <c r="DKI569" s="633"/>
      <c r="DKJ569" s="633"/>
      <c r="DKK569" s="633"/>
      <c r="DKL569" s="633"/>
      <c r="DKM569" s="633"/>
      <c r="DKN569" s="633"/>
      <c r="DKO569" s="633"/>
      <c r="DKP569" s="633"/>
      <c r="DKQ569" s="633"/>
      <c r="DKR569" s="633"/>
      <c r="DKS569" s="633"/>
      <c r="DKT569" s="633"/>
      <c r="DKU569" s="633"/>
      <c r="DKV569" s="633"/>
      <c r="DKW569" s="633"/>
      <c r="DKX569" s="633"/>
      <c r="DKY569" s="633"/>
      <c r="DKZ569" s="633"/>
      <c r="DLA569" s="633"/>
      <c r="DLB569" s="633"/>
      <c r="DLC569" s="633"/>
      <c r="DLD569" s="633"/>
      <c r="DLE569" s="633"/>
      <c r="DLF569" s="633"/>
      <c r="DLG569" s="633"/>
      <c r="DLH569" s="633"/>
      <c r="DLI569" s="633"/>
      <c r="DLJ569" s="633"/>
      <c r="DLK569" s="633"/>
      <c r="DLL569" s="633"/>
      <c r="DLM569" s="633"/>
      <c r="DLN569" s="633"/>
      <c r="DLO569" s="633"/>
      <c r="DLP569" s="633"/>
      <c r="DLQ569" s="633"/>
      <c r="DLR569" s="633"/>
      <c r="DLS569" s="633"/>
      <c r="DLT569" s="633"/>
      <c r="DLU569" s="633"/>
      <c r="DLV569" s="633"/>
      <c r="DLW569" s="633"/>
      <c r="DLX569" s="633"/>
      <c r="DLY569" s="633"/>
      <c r="DLZ569" s="633"/>
      <c r="DMA569" s="633"/>
      <c r="DMB569" s="633"/>
      <c r="DMC569" s="633"/>
      <c r="DMD569" s="633"/>
      <c r="DME569" s="633"/>
      <c r="DMF569" s="633"/>
      <c r="DMG569" s="633"/>
      <c r="DMH569" s="633"/>
      <c r="DMI569" s="633"/>
      <c r="DMJ569" s="633"/>
      <c r="DMK569" s="633"/>
      <c r="DML569" s="633"/>
      <c r="DMM569" s="633"/>
      <c r="DMN569" s="633"/>
      <c r="DMO569" s="633"/>
      <c r="DMP569" s="633"/>
      <c r="DMQ569" s="633"/>
      <c r="DMR569" s="633"/>
      <c r="DMS569" s="633"/>
      <c r="DMT569" s="633"/>
      <c r="DMU569" s="633"/>
      <c r="DMV569" s="633"/>
      <c r="DMW569" s="633"/>
      <c r="DMX569" s="633"/>
      <c r="DMY569" s="633"/>
      <c r="DMZ569" s="633"/>
      <c r="DNA569" s="633"/>
      <c r="DNB569" s="633"/>
      <c r="DNC569" s="633"/>
      <c r="DND569" s="633"/>
      <c r="DNE569" s="633"/>
      <c r="DNF569" s="633"/>
      <c r="DNG569" s="633"/>
      <c r="DNH569" s="633"/>
      <c r="DNI569" s="633"/>
      <c r="DNJ569" s="633"/>
      <c r="DNK569" s="633"/>
      <c r="DNL569" s="633"/>
      <c r="DNM569" s="633"/>
      <c r="DNN569" s="633"/>
      <c r="DNO569" s="633"/>
      <c r="DNP569" s="633"/>
      <c r="DNQ569" s="633"/>
      <c r="DNR569" s="633"/>
      <c r="DNS569" s="633"/>
      <c r="DNT569" s="633"/>
      <c r="DNU569" s="633"/>
      <c r="DNV569" s="633"/>
      <c r="DNW569" s="633"/>
      <c r="DNX569" s="633"/>
      <c r="DNY569" s="633"/>
      <c r="DNZ569" s="633"/>
      <c r="DOA569" s="633"/>
      <c r="DOB569" s="633"/>
      <c r="DOC569" s="633"/>
      <c r="DOD569" s="633"/>
      <c r="DOE569" s="633"/>
      <c r="DOF569" s="633"/>
      <c r="DOG569" s="633"/>
      <c r="DOH569" s="633"/>
      <c r="DOI569" s="633"/>
      <c r="DOJ569" s="633"/>
      <c r="DOK569" s="633"/>
      <c r="DOL569" s="633"/>
      <c r="DOM569" s="633"/>
      <c r="DON569" s="633"/>
      <c r="DOO569" s="633"/>
      <c r="DOP569" s="633"/>
      <c r="DOQ569" s="633"/>
      <c r="DOR569" s="633"/>
      <c r="DOS569" s="633"/>
      <c r="DOT569" s="633"/>
      <c r="DOU569" s="633"/>
      <c r="DOV569" s="633"/>
      <c r="DOW569" s="633"/>
      <c r="DOX569" s="633"/>
      <c r="DOY569" s="633"/>
      <c r="DOZ569" s="633"/>
      <c r="DPA569" s="633"/>
      <c r="DPB569" s="633"/>
      <c r="DPC569" s="633"/>
      <c r="DPD569" s="633"/>
      <c r="DPE569" s="633"/>
      <c r="DPF569" s="633"/>
      <c r="DPG569" s="633"/>
      <c r="DPH569" s="633"/>
      <c r="DPI569" s="633"/>
      <c r="DPJ569" s="633"/>
      <c r="DPK569" s="633"/>
      <c r="DPL569" s="633"/>
      <c r="DPM569" s="633"/>
      <c r="DPN569" s="633"/>
      <c r="DPO569" s="633"/>
      <c r="DPP569" s="633"/>
      <c r="DPQ569" s="633"/>
      <c r="DPR569" s="633"/>
      <c r="DPS569" s="633"/>
      <c r="DPT569" s="633"/>
      <c r="DPU569" s="633"/>
      <c r="DPV569" s="633"/>
      <c r="DPW569" s="633"/>
      <c r="DPX569" s="633"/>
      <c r="DPY569" s="633"/>
      <c r="DPZ569" s="633"/>
      <c r="DQA569" s="633"/>
      <c r="DQB569" s="633"/>
      <c r="DQC569" s="633"/>
      <c r="DQD569" s="633"/>
      <c r="DQE569" s="633"/>
      <c r="DQF569" s="633"/>
      <c r="DQG569" s="633"/>
      <c r="DQH569" s="633"/>
      <c r="DQI569" s="633"/>
      <c r="DQJ569" s="633"/>
      <c r="DQK569" s="633"/>
      <c r="DQL569" s="633"/>
      <c r="DQM569" s="633"/>
      <c r="DQN569" s="633"/>
      <c r="DQO569" s="633"/>
      <c r="DQP569" s="633"/>
      <c r="DQQ569" s="633"/>
      <c r="DQR569" s="633"/>
      <c r="DQS569" s="633"/>
      <c r="DQT569" s="633"/>
      <c r="DQU569" s="633"/>
      <c r="DQV569" s="633"/>
      <c r="DQW569" s="633"/>
      <c r="DQX569" s="633"/>
      <c r="DQY569" s="633"/>
      <c r="DQZ569" s="633"/>
      <c r="DRA569" s="633"/>
      <c r="DRB569" s="633"/>
      <c r="DRC569" s="633"/>
      <c r="DRD569" s="633"/>
      <c r="DRE569" s="633"/>
      <c r="DRF569" s="633"/>
      <c r="DRG569" s="633"/>
      <c r="DRH569" s="633"/>
      <c r="DRI569" s="633"/>
      <c r="DRJ569" s="633"/>
      <c r="DRK569" s="633"/>
      <c r="DRL569" s="633"/>
      <c r="DRM569" s="633"/>
      <c r="DRN569" s="633"/>
      <c r="DRO569" s="633"/>
      <c r="DRP569" s="633"/>
      <c r="DRQ569" s="633"/>
      <c r="DRR569" s="633"/>
      <c r="DRS569" s="633"/>
      <c r="DRT569" s="633"/>
      <c r="DRU569" s="633"/>
      <c r="DRV569" s="633"/>
      <c r="DRW569" s="633"/>
      <c r="DRX569" s="633"/>
      <c r="DRY569" s="633"/>
      <c r="DRZ569" s="633"/>
      <c r="DSA569" s="633"/>
      <c r="DSB569" s="633"/>
      <c r="DSC569" s="633"/>
      <c r="DSD569" s="633"/>
      <c r="DSE569" s="633"/>
      <c r="DSF569" s="633"/>
      <c r="DSG569" s="633"/>
      <c r="DSH569" s="633"/>
      <c r="DSI569" s="633"/>
      <c r="DSJ569" s="633"/>
      <c r="DSK569" s="633"/>
      <c r="DSL569" s="633"/>
      <c r="DSM569" s="633"/>
      <c r="DSN569" s="633"/>
      <c r="DSO569" s="633"/>
      <c r="DSP569" s="633"/>
      <c r="DSQ569" s="633"/>
      <c r="DSR569" s="633"/>
      <c r="DSS569" s="633"/>
      <c r="DST569" s="633"/>
      <c r="DSU569" s="633"/>
      <c r="DSV569" s="633"/>
      <c r="DSW569" s="633"/>
      <c r="DSX569" s="633"/>
      <c r="DSY569" s="633"/>
      <c r="DSZ569" s="633"/>
      <c r="DTA569" s="633"/>
      <c r="DTB569" s="633"/>
      <c r="DTC569" s="633"/>
      <c r="DTD569" s="633"/>
      <c r="DTE569" s="633"/>
      <c r="DTF569" s="633"/>
      <c r="DTG569" s="633"/>
      <c r="DTH569" s="633"/>
      <c r="DTI569" s="633"/>
      <c r="DTJ569" s="633"/>
      <c r="DTK569" s="633"/>
      <c r="DTL569" s="633"/>
      <c r="DTM569" s="633"/>
      <c r="DTN569" s="633"/>
      <c r="DTO569" s="633"/>
      <c r="DTP569" s="633"/>
      <c r="DTQ569" s="633"/>
      <c r="DTR569" s="633"/>
      <c r="DTS569" s="633"/>
      <c r="DTT569" s="633"/>
      <c r="DTU569" s="633"/>
      <c r="DTV569" s="633"/>
      <c r="DTW569" s="633"/>
      <c r="DTX569" s="633"/>
      <c r="DTY569" s="633"/>
      <c r="DTZ569" s="633"/>
      <c r="DUA569" s="633"/>
      <c r="DUB569" s="633"/>
      <c r="DUC569" s="633"/>
      <c r="DUD569" s="633"/>
      <c r="DUE569" s="633"/>
      <c r="DUF569" s="633"/>
      <c r="DUG569" s="633"/>
      <c r="DUH569" s="633"/>
      <c r="DUI569" s="633"/>
      <c r="DUJ569" s="633"/>
      <c r="DUK569" s="633"/>
      <c r="DUL569" s="633"/>
      <c r="DUM569" s="633"/>
      <c r="DUN569" s="633"/>
      <c r="DUO569" s="633"/>
      <c r="DUP569" s="633"/>
      <c r="DUQ569" s="633"/>
      <c r="DUR569" s="633"/>
      <c r="DUS569" s="633"/>
      <c r="DUT569" s="633"/>
      <c r="DUU569" s="633"/>
      <c r="DUV569" s="633"/>
      <c r="DUW569" s="633"/>
      <c r="DUX569" s="633"/>
      <c r="DUY569" s="633"/>
      <c r="DUZ569" s="633"/>
      <c r="DVA569" s="633"/>
      <c r="DVB569" s="633"/>
      <c r="DVC569" s="633"/>
      <c r="DVD569" s="633"/>
      <c r="DVE569" s="633"/>
      <c r="DVF569" s="633"/>
      <c r="DVG569" s="633"/>
      <c r="DVH569" s="633"/>
      <c r="DVI569" s="633"/>
      <c r="DVJ569" s="633"/>
      <c r="DVK569" s="633"/>
      <c r="DVL569" s="633"/>
      <c r="DVM569" s="633"/>
      <c r="DVN569" s="633"/>
      <c r="DVO569" s="633"/>
      <c r="DVP569" s="633"/>
      <c r="DVQ569" s="633"/>
      <c r="DVR569" s="633"/>
      <c r="DVS569" s="633"/>
      <c r="DVT569" s="633"/>
      <c r="DVU569" s="633"/>
      <c r="DVV569" s="633"/>
      <c r="DVW569" s="633"/>
      <c r="DVX569" s="633"/>
      <c r="DVY569" s="633"/>
      <c r="DVZ569" s="633"/>
      <c r="DWA569" s="633"/>
      <c r="DWB569" s="633"/>
      <c r="DWC569" s="633"/>
      <c r="DWD569" s="633"/>
      <c r="DWE569" s="633"/>
      <c r="DWF569" s="633"/>
      <c r="DWG569" s="633"/>
      <c r="DWH569" s="633"/>
      <c r="DWI569" s="633"/>
      <c r="DWJ569" s="633"/>
      <c r="DWK569" s="633"/>
      <c r="DWL569" s="633"/>
      <c r="DWM569" s="633"/>
      <c r="DWN569" s="633"/>
      <c r="DWO569" s="633"/>
      <c r="DWP569" s="633"/>
      <c r="DWQ569" s="633"/>
      <c r="DWR569" s="633"/>
      <c r="DWS569" s="633"/>
      <c r="DWT569" s="633"/>
      <c r="DWU569" s="633"/>
      <c r="DWV569" s="633"/>
      <c r="DWW569" s="633"/>
      <c r="DWX569" s="633"/>
      <c r="DWY569" s="633"/>
      <c r="DWZ569" s="633"/>
      <c r="DXA569" s="633"/>
      <c r="DXB569" s="633"/>
      <c r="DXC569" s="633"/>
      <c r="DXD569" s="633"/>
      <c r="DXE569" s="633"/>
      <c r="DXF569" s="633"/>
      <c r="DXG569" s="633"/>
      <c r="DXH569" s="633"/>
      <c r="DXI569" s="633"/>
      <c r="DXJ569" s="633"/>
      <c r="DXK569" s="633"/>
      <c r="DXL569" s="633"/>
      <c r="DXM569" s="633"/>
      <c r="DXN569" s="633"/>
      <c r="DXO569" s="633"/>
      <c r="DXP569" s="633"/>
      <c r="DXQ569" s="633"/>
      <c r="DXR569" s="633"/>
      <c r="DXS569" s="633"/>
      <c r="DXT569" s="633"/>
      <c r="DXU569" s="633"/>
      <c r="DXV569" s="633"/>
      <c r="DXW569" s="633"/>
      <c r="DXX569" s="633"/>
      <c r="DXY569" s="633"/>
      <c r="DXZ569" s="633"/>
      <c r="DYA569" s="633"/>
      <c r="DYB569" s="633"/>
      <c r="DYC569" s="633"/>
      <c r="DYD569" s="633"/>
      <c r="DYE569" s="633"/>
      <c r="DYF569" s="633"/>
      <c r="DYG569" s="633"/>
      <c r="DYH569" s="633"/>
      <c r="DYI569" s="633"/>
      <c r="DYJ569" s="633"/>
      <c r="DYK569" s="633"/>
      <c r="DYL569" s="633"/>
      <c r="DYM569" s="633"/>
      <c r="DYN569" s="633"/>
      <c r="DYO569" s="633"/>
      <c r="DYP569" s="633"/>
      <c r="DYQ569" s="633"/>
      <c r="DYR569" s="633"/>
      <c r="DYS569" s="633"/>
      <c r="DYT569" s="633"/>
      <c r="DYU569" s="633"/>
      <c r="DYV569" s="633"/>
      <c r="DYW569" s="633"/>
      <c r="DYX569" s="633"/>
      <c r="DYY569" s="633"/>
      <c r="DYZ569" s="633"/>
      <c r="DZA569" s="633"/>
      <c r="DZB569" s="633"/>
      <c r="DZC569" s="633"/>
      <c r="DZD569" s="633"/>
      <c r="DZE569" s="633"/>
      <c r="DZF569" s="633"/>
      <c r="DZG569" s="633"/>
      <c r="DZH569" s="633"/>
      <c r="DZI569" s="633"/>
      <c r="DZJ569" s="633"/>
      <c r="DZK569" s="633"/>
      <c r="DZL569" s="633"/>
      <c r="DZM569" s="633"/>
      <c r="DZN569" s="633"/>
      <c r="DZO569" s="633"/>
      <c r="DZP569" s="633"/>
      <c r="DZQ569" s="633"/>
      <c r="DZR569" s="633"/>
      <c r="DZS569" s="633"/>
      <c r="DZT569" s="633"/>
      <c r="DZU569" s="633"/>
      <c r="DZV569" s="633"/>
      <c r="DZW569" s="633"/>
      <c r="DZX569" s="633"/>
      <c r="DZY569" s="633"/>
      <c r="DZZ569" s="633"/>
      <c r="EAA569" s="633"/>
      <c r="EAB569" s="633"/>
      <c r="EAC569" s="633"/>
      <c r="EAD569" s="633"/>
      <c r="EAE569" s="633"/>
      <c r="EAF569" s="633"/>
      <c r="EAG569" s="633"/>
      <c r="EAH569" s="633"/>
      <c r="EAI569" s="633"/>
      <c r="EAJ569" s="633"/>
      <c r="EAK569" s="633"/>
      <c r="EAL569" s="633"/>
      <c r="EAM569" s="633"/>
      <c r="EAN569" s="633"/>
      <c r="EAO569" s="633"/>
      <c r="EAP569" s="633"/>
      <c r="EAQ569" s="633"/>
      <c r="EAR569" s="633"/>
      <c r="EAS569" s="633"/>
      <c r="EAT569" s="633"/>
      <c r="EAU569" s="633"/>
      <c r="EAV569" s="633"/>
      <c r="EAW569" s="633"/>
      <c r="EAX569" s="633"/>
      <c r="EAY569" s="633"/>
      <c r="EAZ569" s="633"/>
      <c r="EBA569" s="633"/>
      <c r="EBB569" s="633"/>
      <c r="EBC569" s="633"/>
      <c r="EBD569" s="633"/>
      <c r="EBE569" s="633"/>
      <c r="EBF569" s="633"/>
      <c r="EBG569" s="633"/>
      <c r="EBH569" s="633"/>
      <c r="EBI569" s="633"/>
      <c r="EBJ569" s="633"/>
      <c r="EBK569" s="633"/>
      <c r="EBL569" s="633"/>
      <c r="EBM569" s="633"/>
      <c r="EBN569" s="633"/>
      <c r="EBO569" s="633"/>
      <c r="EBP569" s="633"/>
      <c r="EBQ569" s="633"/>
      <c r="EBR569" s="633"/>
      <c r="EBS569" s="633"/>
      <c r="EBT569" s="633"/>
      <c r="EBU569" s="633"/>
      <c r="EBV569" s="633"/>
      <c r="EBW569" s="633"/>
      <c r="EBX569" s="633"/>
      <c r="EBY569" s="633"/>
      <c r="EBZ569" s="633"/>
      <c r="ECA569" s="633"/>
      <c r="ECB569" s="633"/>
      <c r="ECC569" s="633"/>
      <c r="ECD569" s="633"/>
      <c r="ECE569" s="633"/>
      <c r="ECF569" s="633"/>
      <c r="ECG569" s="633"/>
      <c r="ECH569" s="633"/>
      <c r="ECI569" s="633"/>
      <c r="ECJ569" s="633"/>
      <c r="ECK569" s="633"/>
      <c r="ECL569" s="633"/>
      <c r="ECM569" s="633"/>
      <c r="ECN569" s="633"/>
      <c r="ECO569" s="633"/>
      <c r="ECP569" s="633"/>
      <c r="ECQ569" s="633"/>
      <c r="ECR569" s="633"/>
      <c r="ECS569" s="633"/>
      <c r="ECT569" s="633"/>
      <c r="ECU569" s="633"/>
      <c r="ECV569" s="633"/>
      <c r="ECW569" s="633"/>
      <c r="ECX569" s="633"/>
      <c r="ECY569" s="633"/>
      <c r="ECZ569" s="633"/>
      <c r="EDA569" s="633"/>
      <c r="EDB569" s="633"/>
      <c r="EDC569" s="633"/>
      <c r="EDD569" s="633"/>
      <c r="EDE569" s="633"/>
      <c r="EDF569" s="633"/>
      <c r="EDG569" s="633"/>
      <c r="EDH569" s="633"/>
      <c r="EDI569" s="633"/>
      <c r="EDJ569" s="633"/>
      <c r="EDK569" s="633"/>
      <c r="EDL569" s="633"/>
      <c r="EDM569" s="633"/>
      <c r="EDN569" s="633"/>
      <c r="EDO569" s="633"/>
      <c r="EDP569" s="633"/>
      <c r="EDQ569" s="633"/>
      <c r="EDR569" s="633"/>
      <c r="EDS569" s="633"/>
      <c r="EDT569" s="633"/>
      <c r="EDU569" s="633"/>
      <c r="EDV569" s="633"/>
      <c r="EDW569" s="633"/>
      <c r="EDX569" s="633"/>
      <c r="EDY569" s="633"/>
      <c r="EDZ569" s="633"/>
      <c r="EEA569" s="633"/>
      <c r="EEB569" s="633"/>
      <c r="EEC569" s="633"/>
      <c r="EED569" s="633"/>
      <c r="EEE569" s="633"/>
      <c r="EEF569" s="633"/>
      <c r="EEG569" s="633"/>
      <c r="EEH569" s="633"/>
      <c r="EEI569" s="633"/>
      <c r="EEJ569" s="633"/>
      <c r="EEK569" s="633"/>
      <c r="EEL569" s="633"/>
      <c r="EEM569" s="633"/>
      <c r="EEN569" s="633"/>
      <c r="EEO569" s="633"/>
      <c r="EEP569" s="633"/>
      <c r="EEQ569" s="633"/>
      <c r="EER569" s="633"/>
      <c r="EES569" s="633"/>
      <c r="EET569" s="633"/>
      <c r="EEU569" s="633"/>
      <c r="EEV569" s="633"/>
      <c r="EEW569" s="633"/>
      <c r="EEX569" s="633"/>
      <c r="EEY569" s="633"/>
      <c r="EEZ569" s="633"/>
      <c r="EFA569" s="633"/>
      <c r="EFB569" s="633"/>
      <c r="EFC569" s="633"/>
      <c r="EFD569" s="633"/>
      <c r="EFE569" s="633"/>
      <c r="EFF569" s="633"/>
      <c r="EFG569" s="633"/>
      <c r="EFH569" s="633"/>
      <c r="EFI569" s="633"/>
      <c r="EFJ569" s="633"/>
      <c r="EFK569" s="633"/>
      <c r="EFL569" s="633"/>
      <c r="EFM569" s="633"/>
      <c r="EFN569" s="633"/>
      <c r="EFO569" s="633"/>
      <c r="EFP569" s="633"/>
      <c r="EFQ569" s="633"/>
      <c r="EFR569" s="633"/>
      <c r="EFS569" s="633"/>
      <c r="EFT569" s="633"/>
      <c r="EFU569" s="633"/>
      <c r="EFV569" s="633"/>
      <c r="EFW569" s="633"/>
      <c r="EFX569" s="633"/>
      <c r="EFY569" s="633"/>
      <c r="EFZ569" s="633"/>
      <c r="EGA569" s="633"/>
      <c r="EGB569" s="633"/>
      <c r="EGC569" s="633"/>
      <c r="EGD569" s="633"/>
      <c r="EGE569" s="633"/>
      <c r="EGF569" s="633"/>
      <c r="EGG569" s="633"/>
      <c r="EGH569" s="633"/>
      <c r="EGI569" s="633"/>
      <c r="EGJ569" s="633"/>
      <c r="EGK569" s="633"/>
      <c r="EGL569" s="633"/>
      <c r="EGM569" s="633"/>
      <c r="EGN569" s="633"/>
      <c r="EGO569" s="633"/>
      <c r="EGP569" s="633"/>
      <c r="EGQ569" s="633"/>
      <c r="EGR569" s="633"/>
      <c r="EGS569" s="633"/>
      <c r="EGT569" s="633"/>
      <c r="EGU569" s="633"/>
      <c r="EGV569" s="633"/>
      <c r="EGW569" s="633"/>
      <c r="EGX569" s="633"/>
      <c r="EGY569" s="633"/>
      <c r="EGZ569" s="633"/>
      <c r="EHA569" s="633"/>
      <c r="EHB569" s="633"/>
      <c r="EHC569" s="633"/>
      <c r="EHD569" s="633"/>
      <c r="EHE569" s="633"/>
      <c r="EHF569" s="633"/>
      <c r="EHG569" s="633"/>
      <c r="EHH569" s="633"/>
      <c r="EHI569" s="633"/>
      <c r="EHJ569" s="633"/>
      <c r="EHK569" s="633"/>
      <c r="EHL569" s="633"/>
      <c r="EHM569" s="633"/>
      <c r="EHN569" s="633"/>
      <c r="EHO569" s="633"/>
      <c r="EHP569" s="633"/>
      <c r="EHQ569" s="633"/>
      <c r="EHR569" s="633"/>
      <c r="EHS569" s="633"/>
      <c r="EHT569" s="633"/>
      <c r="EHU569" s="633"/>
      <c r="EHV569" s="633"/>
      <c r="EHW569" s="633"/>
      <c r="EHX569" s="633"/>
      <c r="EHY569" s="633"/>
      <c r="EHZ569" s="633"/>
      <c r="EIA569" s="633"/>
      <c r="EIB569" s="633"/>
      <c r="EIC569" s="633"/>
      <c r="EID569" s="633"/>
      <c r="EIE569" s="633"/>
      <c r="EIF569" s="633"/>
      <c r="EIG569" s="633"/>
      <c r="EIH569" s="633"/>
      <c r="EII569" s="633"/>
      <c r="EIJ569" s="633"/>
      <c r="EIK569" s="633"/>
      <c r="EIL569" s="633"/>
      <c r="EIM569" s="633"/>
      <c r="EIN569" s="633"/>
      <c r="EIO569" s="633"/>
      <c r="EIP569" s="633"/>
      <c r="EIQ569" s="633"/>
      <c r="EIR569" s="633"/>
      <c r="EIS569" s="633"/>
      <c r="EIT569" s="633"/>
      <c r="EIU569" s="633"/>
      <c r="EIV569" s="633"/>
      <c r="EIW569" s="633"/>
      <c r="EIX569" s="633"/>
      <c r="EIY569" s="633"/>
      <c r="EIZ569" s="633"/>
      <c r="EJA569" s="633"/>
      <c r="EJB569" s="633"/>
      <c r="EJC569" s="633"/>
      <c r="EJD569" s="633"/>
      <c r="EJE569" s="633"/>
      <c r="EJF569" s="633"/>
      <c r="EJG569" s="633"/>
      <c r="EJH569" s="633"/>
      <c r="EJI569" s="633"/>
      <c r="EJJ569" s="633"/>
      <c r="EJK569" s="633"/>
      <c r="EJL569" s="633"/>
      <c r="EJM569" s="633"/>
      <c r="EJN569" s="633"/>
      <c r="EJO569" s="633"/>
      <c r="EJP569" s="633"/>
      <c r="EJQ569" s="633"/>
      <c r="EJR569" s="633"/>
      <c r="EJS569" s="633"/>
      <c r="EJT569" s="633"/>
      <c r="EJU569" s="633"/>
      <c r="EJV569" s="633"/>
      <c r="EJW569" s="633"/>
      <c r="EJX569" s="633"/>
      <c r="EJY569" s="633"/>
      <c r="EJZ569" s="633"/>
      <c r="EKA569" s="633"/>
      <c r="EKB569" s="633"/>
      <c r="EKC569" s="633"/>
      <c r="EKD569" s="633"/>
      <c r="EKE569" s="633"/>
      <c r="EKF569" s="633"/>
      <c r="EKG569" s="633"/>
      <c r="EKH569" s="633"/>
      <c r="EKI569" s="633"/>
      <c r="EKJ569" s="633"/>
      <c r="EKK569" s="633"/>
      <c r="EKL569" s="633"/>
      <c r="EKM569" s="633"/>
      <c r="EKN569" s="633"/>
      <c r="EKO569" s="633"/>
      <c r="EKP569" s="633"/>
      <c r="EKQ569" s="633"/>
      <c r="EKR569" s="633"/>
      <c r="EKS569" s="633"/>
      <c r="EKT569" s="633"/>
      <c r="EKU569" s="633"/>
      <c r="EKV569" s="633"/>
      <c r="EKW569" s="633"/>
      <c r="EKX569" s="633"/>
      <c r="EKY569" s="633"/>
      <c r="EKZ569" s="633"/>
      <c r="ELA569" s="633"/>
      <c r="ELB569" s="633"/>
      <c r="ELC569" s="633"/>
      <c r="ELD569" s="633"/>
      <c r="ELE569" s="633"/>
      <c r="ELF569" s="633"/>
      <c r="ELG569" s="633"/>
      <c r="ELH569" s="633"/>
      <c r="ELI569" s="633"/>
      <c r="ELJ569" s="633"/>
      <c r="ELK569" s="633"/>
      <c r="ELL569" s="633"/>
      <c r="ELM569" s="633"/>
      <c r="ELN569" s="633"/>
      <c r="ELO569" s="633"/>
      <c r="ELP569" s="633"/>
      <c r="ELQ569" s="633"/>
      <c r="ELR569" s="633"/>
      <c r="ELS569" s="633"/>
      <c r="ELT569" s="633"/>
      <c r="ELU569" s="633"/>
      <c r="ELV569" s="633"/>
      <c r="ELW569" s="633"/>
      <c r="ELX569" s="633"/>
      <c r="ELY569" s="633"/>
      <c r="ELZ569" s="633"/>
      <c r="EMA569" s="633"/>
      <c r="EMB569" s="633"/>
      <c r="EMC569" s="633"/>
      <c r="EMD569" s="633"/>
      <c r="EME569" s="633"/>
      <c r="EMF569" s="633"/>
      <c r="EMG569" s="633"/>
      <c r="EMH569" s="633"/>
      <c r="EMI569" s="633"/>
      <c r="EMJ569" s="633"/>
      <c r="EMK569" s="633"/>
      <c r="EML569" s="633"/>
      <c r="EMM569" s="633"/>
      <c r="EMN569" s="633"/>
      <c r="EMO569" s="633"/>
      <c r="EMP569" s="633"/>
      <c r="EMQ569" s="633"/>
      <c r="EMR569" s="633"/>
      <c r="EMS569" s="633"/>
      <c r="EMT569" s="633"/>
      <c r="EMU569" s="633"/>
      <c r="EMV569" s="633"/>
      <c r="EMW569" s="633"/>
      <c r="EMX569" s="633"/>
      <c r="EMY569" s="633"/>
      <c r="EMZ569" s="633"/>
      <c r="ENA569" s="633"/>
      <c r="ENB569" s="633"/>
      <c r="ENC569" s="633"/>
      <c r="END569" s="633"/>
      <c r="ENE569" s="633"/>
      <c r="ENF569" s="633"/>
      <c r="ENG569" s="633"/>
      <c r="ENH569" s="633"/>
      <c r="ENI569" s="633"/>
      <c r="ENJ569" s="633"/>
      <c r="ENK569" s="633"/>
      <c r="ENL569" s="633"/>
      <c r="ENM569" s="633"/>
      <c r="ENN569" s="633"/>
      <c r="ENO569" s="633"/>
      <c r="ENP569" s="633"/>
      <c r="ENQ569" s="633"/>
      <c r="ENR569" s="633"/>
      <c r="ENS569" s="633"/>
      <c r="ENT569" s="633"/>
      <c r="ENU569" s="633"/>
      <c r="ENV569" s="633"/>
      <c r="ENW569" s="633"/>
      <c r="ENX569" s="633"/>
      <c r="ENY569" s="633"/>
      <c r="ENZ569" s="633"/>
      <c r="EOA569" s="633"/>
      <c r="EOB569" s="633"/>
      <c r="EOC569" s="633"/>
      <c r="EOD569" s="633"/>
      <c r="EOE569" s="633"/>
      <c r="EOF569" s="633"/>
      <c r="EOG569" s="633"/>
      <c r="EOH569" s="633"/>
      <c r="EOI569" s="633"/>
      <c r="EOJ569" s="633"/>
      <c r="EOK569" s="633"/>
      <c r="EOL569" s="633"/>
      <c r="EOM569" s="633"/>
      <c r="EON569" s="633"/>
      <c r="EOO569" s="633"/>
      <c r="EOP569" s="633"/>
      <c r="EOQ569" s="633"/>
      <c r="EOR569" s="633"/>
      <c r="EOS569" s="633"/>
      <c r="EOT569" s="633"/>
      <c r="EOU569" s="633"/>
      <c r="EOV569" s="633"/>
      <c r="EOW569" s="633"/>
      <c r="EOX569" s="633"/>
      <c r="EOY569" s="633"/>
      <c r="EOZ569" s="633"/>
      <c r="EPA569" s="633"/>
      <c r="EPB569" s="633"/>
      <c r="EPC569" s="633"/>
      <c r="EPD569" s="633"/>
      <c r="EPE569" s="633"/>
      <c r="EPF569" s="633"/>
      <c r="EPG569" s="633"/>
      <c r="EPH569" s="633"/>
      <c r="EPI569" s="633"/>
      <c r="EPJ569" s="633"/>
      <c r="EPK569" s="633"/>
      <c r="EPL569" s="633"/>
      <c r="EPM569" s="633"/>
      <c r="EPN569" s="633"/>
      <c r="EPO569" s="633"/>
      <c r="EPP569" s="633"/>
      <c r="EPQ569" s="633"/>
      <c r="EPR569" s="633"/>
      <c r="EPS569" s="633"/>
      <c r="EPT569" s="633"/>
      <c r="EPU569" s="633"/>
      <c r="EPV569" s="633"/>
      <c r="EPW569" s="633"/>
      <c r="EPX569" s="633"/>
      <c r="EPY569" s="633"/>
      <c r="EPZ569" s="633"/>
      <c r="EQA569" s="633"/>
      <c r="EQB569" s="633"/>
      <c r="EQC569" s="633"/>
      <c r="EQD569" s="633"/>
      <c r="EQE569" s="633"/>
      <c r="EQF569" s="633"/>
      <c r="EQG569" s="633"/>
      <c r="EQH569" s="633"/>
      <c r="EQI569" s="633"/>
      <c r="EQJ569" s="633"/>
      <c r="EQK569" s="633"/>
      <c r="EQL569" s="633"/>
      <c r="EQM569" s="633"/>
      <c r="EQN569" s="633"/>
      <c r="EQO569" s="633"/>
      <c r="EQP569" s="633"/>
      <c r="EQQ569" s="633"/>
      <c r="EQR569" s="633"/>
      <c r="EQS569" s="633"/>
      <c r="EQT569" s="633"/>
      <c r="EQU569" s="633"/>
      <c r="EQV569" s="633"/>
      <c r="EQW569" s="633"/>
      <c r="EQX569" s="633"/>
      <c r="EQY569" s="633"/>
      <c r="EQZ569" s="633"/>
      <c r="ERA569" s="633"/>
      <c r="ERB569" s="633"/>
      <c r="ERC569" s="633"/>
      <c r="ERD569" s="633"/>
      <c r="ERE569" s="633"/>
      <c r="ERF569" s="633"/>
      <c r="ERG569" s="633"/>
      <c r="ERH569" s="633"/>
      <c r="ERI569" s="633"/>
      <c r="ERJ569" s="633"/>
      <c r="ERK569" s="633"/>
      <c r="ERL569" s="633"/>
      <c r="ERM569" s="633"/>
      <c r="ERN569" s="633"/>
      <c r="ERO569" s="633"/>
      <c r="ERP569" s="633"/>
      <c r="ERQ569" s="633"/>
      <c r="ERR569" s="633"/>
      <c r="ERS569" s="633"/>
      <c r="ERT569" s="633"/>
      <c r="ERU569" s="633"/>
      <c r="ERV569" s="633"/>
      <c r="ERW569" s="633"/>
      <c r="ERX569" s="633"/>
      <c r="ERY569" s="633"/>
      <c r="ERZ569" s="633"/>
      <c r="ESA569" s="633"/>
      <c r="ESB569" s="633"/>
      <c r="ESC569" s="633"/>
      <c r="ESD569" s="633"/>
      <c r="ESE569" s="633"/>
      <c r="ESF569" s="633"/>
      <c r="ESG569" s="633"/>
      <c r="ESH569" s="633"/>
      <c r="ESI569" s="633"/>
      <c r="ESJ569" s="633"/>
      <c r="ESK569" s="633"/>
      <c r="ESL569" s="633"/>
      <c r="ESM569" s="633"/>
      <c r="ESN569" s="633"/>
      <c r="ESO569" s="633"/>
      <c r="ESP569" s="633"/>
      <c r="ESQ569" s="633"/>
      <c r="ESR569" s="633"/>
      <c r="ESS569" s="633"/>
      <c r="EST569" s="633"/>
      <c r="ESU569" s="633"/>
      <c r="ESV569" s="633"/>
      <c r="ESW569" s="633"/>
      <c r="ESX569" s="633"/>
      <c r="ESY569" s="633"/>
      <c r="ESZ569" s="633"/>
      <c r="ETA569" s="633"/>
      <c r="ETB569" s="633"/>
      <c r="ETC569" s="633"/>
      <c r="ETD569" s="633"/>
      <c r="ETE569" s="633"/>
      <c r="ETF569" s="633"/>
      <c r="ETG569" s="633"/>
      <c r="ETH569" s="633"/>
      <c r="ETI569" s="633"/>
      <c r="ETJ569" s="633"/>
      <c r="ETK569" s="633"/>
      <c r="ETL569" s="633"/>
      <c r="ETM569" s="633"/>
      <c r="ETN569" s="633"/>
      <c r="ETO569" s="633"/>
      <c r="ETP569" s="633"/>
      <c r="ETQ569" s="633"/>
      <c r="ETR569" s="633"/>
      <c r="ETS569" s="633"/>
      <c r="ETT569" s="633"/>
      <c r="ETU569" s="633"/>
      <c r="ETV569" s="633"/>
      <c r="ETW569" s="633"/>
      <c r="ETX569" s="633"/>
      <c r="ETY569" s="633"/>
      <c r="ETZ569" s="633"/>
      <c r="EUA569" s="633"/>
      <c r="EUB569" s="633"/>
      <c r="EUC569" s="633"/>
      <c r="EUD569" s="633"/>
      <c r="EUE569" s="633"/>
      <c r="EUF569" s="633"/>
      <c r="EUG569" s="633"/>
      <c r="EUH569" s="633"/>
      <c r="EUI569" s="633"/>
      <c r="EUJ569" s="633"/>
      <c r="EUK569" s="633"/>
      <c r="EUL569" s="633"/>
      <c r="EUM569" s="633"/>
      <c r="EUN569" s="633"/>
      <c r="EUO569" s="633"/>
      <c r="EUP569" s="633"/>
      <c r="EUQ569" s="633"/>
      <c r="EUR569" s="633"/>
      <c r="EUS569" s="633"/>
      <c r="EUT569" s="633"/>
      <c r="EUU569" s="633"/>
      <c r="EUV569" s="633"/>
      <c r="EUW569" s="633"/>
      <c r="EUX569" s="633"/>
      <c r="EUY569" s="633"/>
      <c r="EUZ569" s="633"/>
      <c r="EVA569" s="633"/>
      <c r="EVB569" s="633"/>
      <c r="EVC569" s="633"/>
      <c r="EVD569" s="633"/>
      <c r="EVE569" s="633"/>
      <c r="EVF569" s="633"/>
      <c r="EVG569" s="633"/>
      <c r="EVH569" s="633"/>
      <c r="EVI569" s="633"/>
      <c r="EVJ569" s="633"/>
      <c r="EVK569" s="633"/>
      <c r="EVL569" s="633"/>
      <c r="EVM569" s="633"/>
      <c r="EVN569" s="633"/>
      <c r="EVO569" s="633"/>
      <c r="EVP569" s="633"/>
      <c r="EVQ569" s="633"/>
      <c r="EVR569" s="633"/>
      <c r="EVS569" s="633"/>
      <c r="EVT569" s="633"/>
      <c r="EVU569" s="633"/>
      <c r="EVV569" s="633"/>
      <c r="EVW569" s="633"/>
      <c r="EVX569" s="633"/>
      <c r="EVY569" s="633"/>
      <c r="EVZ569" s="633"/>
      <c r="EWA569" s="633"/>
      <c r="EWB569" s="633"/>
      <c r="EWC569" s="633"/>
      <c r="EWD569" s="633"/>
      <c r="EWE569" s="633"/>
      <c r="EWF569" s="633"/>
      <c r="EWG569" s="633"/>
      <c r="EWH569" s="633"/>
      <c r="EWI569" s="633"/>
      <c r="EWJ569" s="633"/>
      <c r="EWK569" s="633"/>
      <c r="EWL569" s="633"/>
      <c r="EWM569" s="633"/>
      <c r="EWN569" s="633"/>
      <c r="EWO569" s="633"/>
      <c r="EWP569" s="633"/>
      <c r="EWQ569" s="633"/>
      <c r="EWR569" s="633"/>
      <c r="EWS569" s="633"/>
      <c r="EWT569" s="633"/>
      <c r="EWU569" s="633"/>
      <c r="EWV569" s="633"/>
      <c r="EWW569" s="633"/>
      <c r="EWX569" s="633"/>
      <c r="EWY569" s="633"/>
      <c r="EWZ569" s="633"/>
      <c r="EXA569" s="633"/>
      <c r="EXB569" s="633"/>
      <c r="EXC569" s="633"/>
      <c r="EXD569" s="633"/>
      <c r="EXE569" s="633"/>
      <c r="EXF569" s="633"/>
      <c r="EXG569" s="633"/>
      <c r="EXH569" s="633"/>
      <c r="EXI569" s="633"/>
      <c r="EXJ569" s="633"/>
      <c r="EXK569" s="633"/>
      <c r="EXL569" s="633"/>
      <c r="EXM569" s="633"/>
      <c r="EXN569" s="633"/>
      <c r="EXO569" s="633"/>
      <c r="EXP569" s="633"/>
      <c r="EXQ569" s="633"/>
      <c r="EXR569" s="633"/>
      <c r="EXS569" s="633"/>
      <c r="EXT569" s="633"/>
      <c r="EXU569" s="633"/>
      <c r="EXV569" s="633"/>
      <c r="EXW569" s="633"/>
      <c r="EXX569" s="633"/>
      <c r="EXY569" s="633"/>
      <c r="EXZ569" s="633"/>
      <c r="EYA569" s="633"/>
      <c r="EYB569" s="633"/>
      <c r="EYC569" s="633"/>
      <c r="EYD569" s="633"/>
      <c r="EYE569" s="633"/>
      <c r="EYF569" s="633"/>
      <c r="EYG569" s="633"/>
      <c r="EYH569" s="633"/>
      <c r="EYI569" s="633"/>
      <c r="EYJ569" s="633"/>
      <c r="EYK569" s="633"/>
      <c r="EYL569" s="633"/>
      <c r="EYM569" s="633"/>
      <c r="EYN569" s="633"/>
      <c r="EYO569" s="633"/>
      <c r="EYP569" s="633"/>
      <c r="EYQ569" s="633"/>
      <c r="EYR569" s="633"/>
      <c r="EYS569" s="633"/>
      <c r="EYT569" s="633"/>
      <c r="EYU569" s="633"/>
      <c r="EYV569" s="633"/>
      <c r="EYW569" s="633"/>
      <c r="EYX569" s="633"/>
      <c r="EYY569" s="633"/>
      <c r="EYZ569" s="633"/>
      <c r="EZA569" s="633"/>
      <c r="EZB569" s="633"/>
      <c r="EZC569" s="633"/>
      <c r="EZD569" s="633"/>
      <c r="EZE569" s="633"/>
      <c r="EZF569" s="633"/>
      <c r="EZG569" s="633"/>
      <c r="EZH569" s="633"/>
      <c r="EZI569" s="633"/>
      <c r="EZJ569" s="633"/>
      <c r="EZK569" s="633"/>
      <c r="EZL569" s="633"/>
      <c r="EZM569" s="633"/>
      <c r="EZN569" s="633"/>
      <c r="EZO569" s="633"/>
      <c r="EZP569" s="633"/>
      <c r="EZQ569" s="633"/>
      <c r="EZR569" s="633"/>
      <c r="EZS569" s="633"/>
      <c r="EZT569" s="633"/>
      <c r="EZU569" s="633"/>
      <c r="EZV569" s="633"/>
      <c r="EZW569" s="633"/>
      <c r="EZX569" s="633"/>
      <c r="EZY569" s="633"/>
      <c r="EZZ569" s="633"/>
      <c r="FAA569" s="633"/>
      <c r="FAB569" s="633"/>
      <c r="FAC569" s="633"/>
      <c r="FAD569" s="633"/>
      <c r="FAE569" s="633"/>
      <c r="FAF569" s="633"/>
      <c r="FAG569" s="633"/>
      <c r="FAH569" s="633"/>
      <c r="FAI569" s="633"/>
      <c r="FAJ569" s="633"/>
      <c r="FAK569" s="633"/>
      <c r="FAL569" s="633"/>
      <c r="FAM569" s="633"/>
      <c r="FAN569" s="633"/>
      <c r="FAO569" s="633"/>
      <c r="FAP569" s="633"/>
      <c r="FAQ569" s="633"/>
      <c r="FAR569" s="633"/>
      <c r="FAS569" s="633"/>
      <c r="FAT569" s="633"/>
      <c r="FAU569" s="633"/>
      <c r="FAV569" s="633"/>
      <c r="FAW569" s="633"/>
      <c r="FAX569" s="633"/>
      <c r="FAY569" s="633"/>
      <c r="FAZ569" s="633"/>
      <c r="FBA569" s="633"/>
      <c r="FBB569" s="633"/>
      <c r="FBC569" s="633"/>
      <c r="FBD569" s="633"/>
      <c r="FBE569" s="633"/>
      <c r="FBF569" s="633"/>
      <c r="FBG569" s="633"/>
      <c r="FBH569" s="633"/>
      <c r="FBI569" s="633"/>
      <c r="FBJ569" s="633"/>
      <c r="FBK569" s="633"/>
      <c r="FBL569" s="633"/>
      <c r="FBM569" s="633"/>
      <c r="FBN569" s="633"/>
      <c r="FBO569" s="633"/>
      <c r="FBP569" s="633"/>
      <c r="FBQ569" s="633"/>
      <c r="FBR569" s="633"/>
      <c r="FBS569" s="633"/>
      <c r="FBT569" s="633"/>
      <c r="FBU569" s="633"/>
      <c r="FBV569" s="633"/>
      <c r="FBW569" s="633"/>
      <c r="FBX569" s="633"/>
      <c r="FBY569" s="633"/>
      <c r="FBZ569" s="633"/>
      <c r="FCA569" s="633"/>
      <c r="FCB569" s="633"/>
      <c r="FCC569" s="633"/>
      <c r="FCD569" s="633"/>
      <c r="FCE569" s="633"/>
      <c r="FCF569" s="633"/>
      <c r="FCG569" s="633"/>
      <c r="FCH569" s="633"/>
      <c r="FCI569" s="633"/>
      <c r="FCJ569" s="633"/>
      <c r="FCK569" s="633"/>
      <c r="FCL569" s="633"/>
      <c r="FCM569" s="633"/>
      <c r="FCN569" s="633"/>
      <c r="FCO569" s="633"/>
      <c r="FCP569" s="633"/>
      <c r="FCQ569" s="633"/>
      <c r="FCR569" s="633"/>
      <c r="FCS569" s="633"/>
      <c r="FCT569" s="633"/>
      <c r="FCU569" s="633"/>
      <c r="FCV569" s="633"/>
      <c r="FCW569" s="633"/>
      <c r="FCX569" s="633"/>
      <c r="FCY569" s="633"/>
      <c r="FCZ569" s="633"/>
      <c r="FDA569" s="633"/>
      <c r="FDB569" s="633"/>
      <c r="FDC569" s="633"/>
      <c r="FDD569" s="633"/>
      <c r="FDE569" s="633"/>
      <c r="FDF569" s="633"/>
      <c r="FDG569" s="633"/>
      <c r="FDH569" s="633"/>
      <c r="FDI569" s="633"/>
      <c r="FDJ569" s="633"/>
      <c r="FDK569" s="633"/>
      <c r="FDL569" s="633"/>
      <c r="FDM569" s="633"/>
      <c r="FDN569" s="633"/>
      <c r="FDO569" s="633"/>
      <c r="FDP569" s="633"/>
      <c r="FDQ569" s="633"/>
      <c r="FDR569" s="633"/>
      <c r="FDS569" s="633"/>
      <c r="FDT569" s="633"/>
      <c r="FDU569" s="633"/>
      <c r="FDV569" s="633"/>
      <c r="FDW569" s="633"/>
      <c r="FDX569" s="633"/>
      <c r="FDY569" s="633"/>
      <c r="FDZ569" s="633"/>
      <c r="FEA569" s="633"/>
      <c r="FEB569" s="633"/>
      <c r="FEC569" s="633"/>
      <c r="FED569" s="633"/>
      <c r="FEE569" s="633"/>
      <c r="FEF569" s="633"/>
      <c r="FEG569" s="633"/>
      <c r="FEH569" s="633"/>
      <c r="FEI569" s="633"/>
      <c r="FEJ569" s="633"/>
      <c r="FEK569" s="633"/>
      <c r="FEL569" s="633"/>
      <c r="FEM569" s="633"/>
      <c r="FEN569" s="633"/>
      <c r="FEO569" s="633"/>
      <c r="FEP569" s="633"/>
      <c r="FEQ569" s="633"/>
      <c r="FER569" s="633"/>
      <c r="FES569" s="633"/>
      <c r="FET569" s="633"/>
      <c r="FEU569" s="633"/>
      <c r="FEV569" s="633"/>
      <c r="FEW569" s="633"/>
      <c r="FEX569" s="633"/>
      <c r="FEY569" s="633"/>
      <c r="FEZ569" s="633"/>
      <c r="FFA569" s="633"/>
      <c r="FFB569" s="633"/>
      <c r="FFC569" s="633"/>
      <c r="FFD569" s="633"/>
      <c r="FFE569" s="633"/>
      <c r="FFF569" s="633"/>
      <c r="FFG569" s="633"/>
      <c r="FFH569" s="633"/>
      <c r="FFI569" s="633"/>
      <c r="FFJ569" s="633"/>
      <c r="FFK569" s="633"/>
      <c r="FFL569" s="633"/>
      <c r="FFM569" s="633"/>
      <c r="FFN569" s="633"/>
      <c r="FFO569" s="633"/>
      <c r="FFP569" s="633"/>
      <c r="FFQ569" s="633"/>
      <c r="FFR569" s="633"/>
      <c r="FFS569" s="633"/>
      <c r="FFT569" s="633"/>
      <c r="FFU569" s="633"/>
      <c r="FFV569" s="633"/>
      <c r="FFW569" s="633"/>
      <c r="FFX569" s="633"/>
      <c r="FFY569" s="633"/>
      <c r="FFZ569" s="633"/>
      <c r="FGA569" s="633"/>
      <c r="FGB569" s="633"/>
      <c r="FGC569" s="633"/>
      <c r="FGD569" s="633"/>
      <c r="FGE569" s="633"/>
      <c r="FGF569" s="633"/>
      <c r="FGG569" s="633"/>
      <c r="FGH569" s="633"/>
      <c r="FGI569" s="633"/>
      <c r="FGJ569" s="633"/>
      <c r="FGK569" s="633"/>
      <c r="FGL569" s="633"/>
      <c r="FGM569" s="633"/>
      <c r="FGN569" s="633"/>
      <c r="FGO569" s="633"/>
      <c r="FGP569" s="633"/>
      <c r="FGQ569" s="633"/>
      <c r="FGR569" s="633"/>
      <c r="FGS569" s="633"/>
      <c r="FGT569" s="633"/>
      <c r="FGU569" s="633"/>
      <c r="FGV569" s="633"/>
      <c r="FGW569" s="633"/>
      <c r="FGX569" s="633"/>
      <c r="FGY569" s="633"/>
      <c r="FGZ569" s="633"/>
      <c r="FHA569" s="633"/>
      <c r="FHB569" s="633"/>
      <c r="FHC569" s="633"/>
      <c r="FHD569" s="633"/>
      <c r="FHE569" s="633"/>
      <c r="FHF569" s="633"/>
      <c r="FHG569" s="633"/>
      <c r="FHH569" s="633"/>
      <c r="FHI569" s="633"/>
      <c r="FHJ569" s="633"/>
      <c r="FHK569" s="633"/>
      <c r="FHL569" s="633"/>
      <c r="FHM569" s="633"/>
      <c r="FHN569" s="633"/>
      <c r="FHO569" s="633"/>
      <c r="FHP569" s="633"/>
      <c r="FHQ569" s="633"/>
      <c r="FHR569" s="633"/>
      <c r="FHS569" s="633"/>
      <c r="FHT569" s="633"/>
      <c r="FHU569" s="633"/>
      <c r="FHV569" s="633"/>
      <c r="FHW569" s="633"/>
      <c r="FHX569" s="633"/>
      <c r="FHY569" s="633"/>
      <c r="FHZ569" s="633"/>
      <c r="FIA569" s="633"/>
      <c r="FIB569" s="633"/>
      <c r="FIC569" s="633"/>
      <c r="FID569" s="633"/>
      <c r="FIE569" s="633"/>
      <c r="FIF569" s="633"/>
      <c r="FIG569" s="633"/>
      <c r="FIH569" s="633"/>
      <c r="FII569" s="633"/>
      <c r="FIJ569" s="633"/>
      <c r="FIK569" s="633"/>
      <c r="FIL569" s="633"/>
      <c r="FIM569" s="633"/>
      <c r="FIN569" s="633"/>
      <c r="FIO569" s="633"/>
      <c r="FIP569" s="633"/>
      <c r="FIQ569" s="633"/>
      <c r="FIR569" s="633"/>
      <c r="FIS569" s="633"/>
      <c r="FIT569" s="633"/>
      <c r="FIU569" s="633"/>
      <c r="FIV569" s="633"/>
      <c r="FIW569" s="633"/>
      <c r="FIX569" s="633"/>
      <c r="FIY569" s="633"/>
      <c r="FIZ569" s="633"/>
      <c r="FJA569" s="633"/>
      <c r="FJB569" s="633"/>
      <c r="FJC569" s="633"/>
      <c r="FJD569" s="633"/>
      <c r="FJE569" s="633"/>
      <c r="FJF569" s="633"/>
      <c r="FJG569" s="633"/>
      <c r="FJH569" s="633"/>
      <c r="FJI569" s="633"/>
      <c r="FJJ569" s="633"/>
      <c r="FJK569" s="633"/>
      <c r="FJL569" s="633"/>
      <c r="FJM569" s="633"/>
      <c r="FJN569" s="633"/>
      <c r="FJO569" s="633"/>
      <c r="FJP569" s="633"/>
      <c r="FJQ569" s="633"/>
      <c r="FJR569" s="633"/>
      <c r="FJS569" s="633"/>
      <c r="FJT569" s="633"/>
      <c r="FJU569" s="633"/>
      <c r="FJV569" s="633"/>
      <c r="FJW569" s="633"/>
      <c r="FJX569" s="633"/>
      <c r="FJY569" s="633"/>
      <c r="FJZ569" s="633"/>
      <c r="FKA569" s="633"/>
      <c r="FKB569" s="633"/>
      <c r="FKC569" s="633"/>
      <c r="FKD569" s="633"/>
      <c r="FKE569" s="633"/>
      <c r="FKF569" s="633"/>
      <c r="FKG569" s="633"/>
      <c r="FKH569" s="633"/>
      <c r="FKI569" s="633"/>
      <c r="FKJ569" s="633"/>
      <c r="FKK569" s="633"/>
      <c r="FKL569" s="633"/>
      <c r="FKM569" s="633"/>
      <c r="FKN569" s="633"/>
      <c r="FKO569" s="633"/>
      <c r="FKP569" s="633"/>
      <c r="FKQ569" s="633"/>
      <c r="FKR569" s="633"/>
      <c r="FKS569" s="633"/>
      <c r="FKT569" s="633"/>
      <c r="FKU569" s="633"/>
      <c r="FKV569" s="633"/>
      <c r="FKW569" s="633"/>
      <c r="FKX569" s="633"/>
      <c r="FKY569" s="633"/>
      <c r="FKZ569" s="633"/>
      <c r="FLA569" s="633"/>
      <c r="FLB569" s="633"/>
      <c r="FLC569" s="633"/>
      <c r="FLD569" s="633"/>
      <c r="FLE569" s="633"/>
      <c r="FLF569" s="633"/>
      <c r="FLG569" s="633"/>
      <c r="FLH569" s="633"/>
      <c r="FLI569" s="633"/>
      <c r="FLJ569" s="633"/>
      <c r="FLK569" s="633"/>
      <c r="FLL569" s="633"/>
      <c r="FLM569" s="633"/>
      <c r="FLN569" s="633"/>
      <c r="FLO569" s="633"/>
      <c r="FLP569" s="633"/>
      <c r="FLQ569" s="633"/>
      <c r="FLR569" s="633"/>
      <c r="FLS569" s="633"/>
      <c r="FLT569" s="633"/>
      <c r="FLU569" s="633"/>
      <c r="FLV569" s="633"/>
      <c r="FLW569" s="633"/>
      <c r="FLX569" s="633"/>
      <c r="FLY569" s="633"/>
      <c r="FLZ569" s="633"/>
      <c r="FMA569" s="633"/>
      <c r="FMB569" s="633"/>
      <c r="FMC569" s="633"/>
      <c r="FMD569" s="633"/>
      <c r="FME569" s="633"/>
      <c r="FMF569" s="633"/>
      <c r="FMG569" s="633"/>
      <c r="FMH569" s="633"/>
      <c r="FMI569" s="633"/>
      <c r="FMJ569" s="633"/>
      <c r="FMK569" s="633"/>
      <c r="FML569" s="633"/>
      <c r="FMM569" s="633"/>
      <c r="FMN569" s="633"/>
      <c r="FMO569" s="633"/>
      <c r="FMP569" s="633"/>
      <c r="FMQ569" s="633"/>
      <c r="FMR569" s="633"/>
      <c r="FMS569" s="633"/>
      <c r="FMT569" s="633"/>
      <c r="FMU569" s="633"/>
      <c r="FMV569" s="633"/>
      <c r="FMW569" s="633"/>
      <c r="FMX569" s="633"/>
      <c r="FMY569" s="633"/>
      <c r="FMZ569" s="633"/>
      <c r="FNA569" s="633"/>
      <c r="FNB569" s="633"/>
      <c r="FNC569" s="633"/>
      <c r="FND569" s="633"/>
      <c r="FNE569" s="633"/>
      <c r="FNF569" s="633"/>
      <c r="FNG569" s="633"/>
      <c r="FNH569" s="633"/>
      <c r="FNI569" s="633"/>
      <c r="FNJ569" s="633"/>
      <c r="FNK569" s="633"/>
      <c r="FNL569" s="633"/>
      <c r="FNM569" s="633"/>
      <c r="FNN569" s="633"/>
      <c r="FNO569" s="633"/>
      <c r="FNP569" s="633"/>
      <c r="FNQ569" s="633"/>
      <c r="FNR569" s="633"/>
      <c r="FNS569" s="633"/>
      <c r="FNT569" s="633"/>
      <c r="FNU569" s="633"/>
      <c r="FNV569" s="633"/>
      <c r="FNW569" s="633"/>
      <c r="FNX569" s="633"/>
      <c r="FNY569" s="633"/>
      <c r="FNZ569" s="633"/>
      <c r="FOA569" s="633"/>
      <c r="FOB569" s="633"/>
      <c r="FOC569" s="633"/>
      <c r="FOD569" s="633"/>
      <c r="FOE569" s="633"/>
      <c r="FOF569" s="633"/>
      <c r="FOG569" s="633"/>
      <c r="FOH569" s="633"/>
      <c r="FOI569" s="633"/>
      <c r="FOJ569" s="633"/>
      <c r="FOK569" s="633"/>
      <c r="FOL569" s="633"/>
      <c r="FOM569" s="633"/>
      <c r="FON569" s="633"/>
      <c r="FOO569" s="633"/>
      <c r="FOP569" s="633"/>
      <c r="FOQ569" s="633"/>
      <c r="FOR569" s="633"/>
      <c r="FOS569" s="633"/>
      <c r="FOT569" s="633"/>
      <c r="FOU569" s="633"/>
      <c r="FOV569" s="633"/>
      <c r="FOW569" s="633"/>
      <c r="FOX569" s="633"/>
      <c r="FOY569" s="633"/>
      <c r="FOZ569" s="633"/>
      <c r="FPA569" s="633"/>
      <c r="FPB569" s="633"/>
      <c r="FPC569" s="633"/>
      <c r="FPD569" s="633"/>
      <c r="FPE569" s="633"/>
      <c r="FPF569" s="633"/>
      <c r="FPG569" s="633"/>
      <c r="FPH569" s="633"/>
      <c r="FPI569" s="633"/>
      <c r="FPJ569" s="633"/>
      <c r="FPK569" s="633"/>
      <c r="FPL569" s="633"/>
      <c r="FPM569" s="633"/>
      <c r="FPN569" s="633"/>
      <c r="FPO569" s="633"/>
      <c r="FPP569" s="633"/>
      <c r="FPQ569" s="633"/>
      <c r="FPR569" s="633"/>
      <c r="FPS569" s="633"/>
      <c r="FPT569" s="633"/>
      <c r="FPU569" s="633"/>
      <c r="FPV569" s="633"/>
      <c r="FPW569" s="633"/>
      <c r="FPX569" s="633"/>
      <c r="FPY569" s="633"/>
      <c r="FPZ569" s="633"/>
      <c r="FQA569" s="633"/>
      <c r="FQB569" s="633"/>
      <c r="FQC569" s="633"/>
      <c r="FQD569" s="633"/>
      <c r="FQE569" s="633"/>
      <c r="FQF569" s="633"/>
      <c r="FQG569" s="633"/>
      <c r="FQH569" s="633"/>
      <c r="FQI569" s="633"/>
      <c r="FQJ569" s="633"/>
      <c r="FQK569" s="633"/>
      <c r="FQL569" s="633"/>
      <c r="FQM569" s="633"/>
      <c r="FQN569" s="633"/>
      <c r="FQO569" s="633"/>
      <c r="FQP569" s="633"/>
      <c r="FQQ569" s="633"/>
      <c r="FQR569" s="633"/>
      <c r="FQS569" s="633"/>
      <c r="FQT569" s="633"/>
      <c r="FQU569" s="633"/>
      <c r="FQV569" s="633"/>
      <c r="FQW569" s="633"/>
      <c r="FQX569" s="633"/>
      <c r="FQY569" s="633"/>
      <c r="FQZ569" s="633"/>
      <c r="FRA569" s="633"/>
      <c r="FRB569" s="633"/>
      <c r="FRC569" s="633"/>
      <c r="FRD569" s="633"/>
      <c r="FRE569" s="633"/>
      <c r="FRF569" s="633"/>
      <c r="FRG569" s="633"/>
      <c r="FRH569" s="633"/>
      <c r="FRI569" s="633"/>
      <c r="FRJ569" s="633"/>
      <c r="FRK569" s="633"/>
      <c r="FRL569" s="633"/>
      <c r="FRM569" s="633"/>
      <c r="FRN569" s="633"/>
      <c r="FRO569" s="633"/>
      <c r="FRP569" s="633"/>
      <c r="FRQ569" s="633"/>
      <c r="FRR569" s="633"/>
      <c r="FRS569" s="633"/>
      <c r="FRT569" s="633"/>
      <c r="FRU569" s="633"/>
      <c r="FRV569" s="633"/>
      <c r="FRW569" s="633"/>
      <c r="FRX569" s="633"/>
      <c r="FRY569" s="633"/>
      <c r="FRZ569" s="633"/>
      <c r="FSA569" s="633"/>
      <c r="FSB569" s="633"/>
      <c r="FSC569" s="633"/>
      <c r="FSD569" s="633"/>
      <c r="FSE569" s="633"/>
      <c r="FSF569" s="633"/>
      <c r="FSG569" s="633"/>
      <c r="FSH569" s="633"/>
      <c r="FSI569" s="633"/>
      <c r="FSJ569" s="633"/>
      <c r="FSK569" s="633"/>
      <c r="FSL569" s="633"/>
      <c r="FSM569" s="633"/>
      <c r="FSN569" s="633"/>
      <c r="FSO569" s="633"/>
      <c r="FSP569" s="633"/>
      <c r="FSQ569" s="633"/>
      <c r="FSR569" s="633"/>
      <c r="FSS569" s="633"/>
      <c r="FST569" s="633"/>
      <c r="FSU569" s="633"/>
      <c r="FSV569" s="633"/>
      <c r="FSW569" s="633"/>
      <c r="FSX569" s="633"/>
      <c r="FSY569" s="633"/>
      <c r="FSZ569" s="633"/>
      <c r="FTA569" s="633"/>
      <c r="FTB569" s="633"/>
      <c r="FTC569" s="633"/>
      <c r="FTD569" s="633"/>
      <c r="FTE569" s="633"/>
      <c r="FTF569" s="633"/>
      <c r="FTG569" s="633"/>
      <c r="FTH569" s="633"/>
      <c r="FTI569" s="633"/>
      <c r="FTJ569" s="633"/>
      <c r="FTK569" s="633"/>
      <c r="FTL569" s="633"/>
      <c r="FTM569" s="633"/>
      <c r="FTN569" s="633"/>
      <c r="FTO569" s="633"/>
      <c r="FTP569" s="633"/>
      <c r="FTQ569" s="633"/>
      <c r="FTR569" s="633"/>
      <c r="FTS569" s="633"/>
      <c r="FTT569" s="633"/>
      <c r="FTU569" s="633"/>
      <c r="FTV569" s="633"/>
      <c r="FTW569" s="633"/>
      <c r="FTX569" s="633"/>
      <c r="FTY569" s="633"/>
      <c r="FTZ569" s="633"/>
      <c r="FUA569" s="633"/>
      <c r="FUB569" s="633"/>
      <c r="FUC569" s="633"/>
      <c r="FUD569" s="633"/>
      <c r="FUE569" s="633"/>
      <c r="FUF569" s="633"/>
      <c r="FUG569" s="633"/>
      <c r="FUH569" s="633"/>
      <c r="FUI569" s="633"/>
      <c r="FUJ569" s="633"/>
      <c r="FUK569" s="633"/>
      <c r="FUL569" s="633"/>
      <c r="FUM569" s="633"/>
      <c r="FUN569" s="633"/>
      <c r="FUO569" s="633"/>
      <c r="FUP569" s="633"/>
      <c r="FUQ569" s="633"/>
      <c r="FUR569" s="633"/>
      <c r="FUS569" s="633"/>
      <c r="FUT569" s="633"/>
      <c r="FUU569" s="633"/>
      <c r="FUV569" s="633"/>
      <c r="FUW569" s="633"/>
      <c r="FUX569" s="633"/>
      <c r="FUY569" s="633"/>
      <c r="FUZ569" s="633"/>
      <c r="FVA569" s="633"/>
      <c r="FVB569" s="633"/>
      <c r="FVC569" s="633"/>
      <c r="FVD569" s="633"/>
      <c r="FVE569" s="633"/>
      <c r="FVF569" s="633"/>
      <c r="FVG569" s="633"/>
      <c r="FVH569" s="633"/>
      <c r="FVI569" s="633"/>
      <c r="FVJ569" s="633"/>
      <c r="FVK569" s="633"/>
      <c r="FVL569" s="633"/>
      <c r="FVM569" s="633"/>
      <c r="FVN569" s="633"/>
      <c r="FVO569" s="633"/>
      <c r="FVP569" s="633"/>
      <c r="FVQ569" s="633"/>
      <c r="FVR569" s="633"/>
      <c r="FVS569" s="633"/>
      <c r="FVT569" s="633"/>
      <c r="FVU569" s="633"/>
      <c r="FVV569" s="633"/>
      <c r="FVW569" s="633"/>
      <c r="FVX569" s="633"/>
      <c r="FVY569" s="633"/>
      <c r="FVZ569" s="633"/>
      <c r="FWA569" s="633"/>
      <c r="FWB569" s="633"/>
      <c r="FWC569" s="633"/>
      <c r="FWD569" s="633"/>
      <c r="FWE569" s="633"/>
      <c r="FWF569" s="633"/>
      <c r="FWG569" s="633"/>
      <c r="FWH569" s="633"/>
      <c r="FWI569" s="633"/>
      <c r="FWJ569" s="633"/>
      <c r="FWK569" s="633"/>
      <c r="FWL569" s="633"/>
      <c r="FWM569" s="633"/>
      <c r="FWN569" s="633"/>
      <c r="FWO569" s="633"/>
      <c r="FWP569" s="633"/>
      <c r="FWQ569" s="633"/>
      <c r="FWR569" s="633"/>
      <c r="FWS569" s="633"/>
      <c r="FWT569" s="633"/>
      <c r="FWU569" s="633"/>
      <c r="FWV569" s="633"/>
      <c r="FWW569" s="633"/>
      <c r="FWX569" s="633"/>
      <c r="FWY569" s="633"/>
      <c r="FWZ569" s="633"/>
      <c r="FXA569" s="633"/>
      <c r="FXB569" s="633"/>
      <c r="FXC569" s="633"/>
      <c r="FXD569" s="633"/>
      <c r="FXE569" s="633"/>
      <c r="FXF569" s="633"/>
      <c r="FXG569" s="633"/>
      <c r="FXH569" s="633"/>
      <c r="FXI569" s="633"/>
      <c r="FXJ569" s="633"/>
      <c r="FXK569" s="633"/>
      <c r="FXL569" s="633"/>
      <c r="FXM569" s="633"/>
      <c r="FXN569" s="633"/>
      <c r="FXO569" s="633"/>
      <c r="FXP569" s="633"/>
      <c r="FXQ569" s="633"/>
      <c r="FXR569" s="633"/>
      <c r="FXS569" s="633"/>
      <c r="FXT569" s="633"/>
      <c r="FXU569" s="633"/>
      <c r="FXV569" s="633"/>
      <c r="FXW569" s="633"/>
      <c r="FXX569" s="633"/>
      <c r="FXY569" s="633"/>
      <c r="FXZ569" s="633"/>
      <c r="FYA569" s="633"/>
      <c r="FYB569" s="633"/>
      <c r="FYC569" s="633"/>
      <c r="FYD569" s="633"/>
      <c r="FYE569" s="633"/>
      <c r="FYF569" s="633"/>
      <c r="FYG569" s="633"/>
      <c r="FYH569" s="633"/>
      <c r="FYI569" s="633"/>
      <c r="FYJ569" s="633"/>
      <c r="FYK569" s="633"/>
      <c r="FYL569" s="633"/>
      <c r="FYM569" s="633"/>
      <c r="FYN569" s="633"/>
      <c r="FYO569" s="633"/>
      <c r="FYP569" s="633"/>
      <c r="FYQ569" s="633"/>
      <c r="FYR569" s="633"/>
      <c r="FYS569" s="633"/>
      <c r="FYT569" s="633"/>
      <c r="FYU569" s="633"/>
      <c r="FYV569" s="633"/>
      <c r="FYW569" s="633"/>
      <c r="FYX569" s="633"/>
      <c r="FYY569" s="633"/>
      <c r="FYZ569" s="633"/>
      <c r="FZA569" s="633"/>
      <c r="FZB569" s="633"/>
      <c r="FZC569" s="633"/>
      <c r="FZD569" s="633"/>
      <c r="FZE569" s="633"/>
      <c r="FZF569" s="633"/>
      <c r="FZG569" s="633"/>
      <c r="FZH569" s="633"/>
      <c r="FZI569" s="633"/>
      <c r="FZJ569" s="633"/>
      <c r="FZK569" s="633"/>
      <c r="FZL569" s="633"/>
      <c r="FZM569" s="633"/>
      <c r="FZN569" s="633"/>
      <c r="FZO569" s="633"/>
      <c r="FZP569" s="633"/>
      <c r="FZQ569" s="633"/>
      <c r="FZR569" s="633"/>
      <c r="FZS569" s="633"/>
      <c r="FZT569" s="633"/>
      <c r="FZU569" s="633"/>
      <c r="FZV569" s="633"/>
      <c r="FZW569" s="633"/>
      <c r="FZX569" s="633"/>
      <c r="FZY569" s="633"/>
      <c r="FZZ569" s="633"/>
      <c r="GAA569" s="633"/>
      <c r="GAB569" s="633"/>
      <c r="GAC569" s="633"/>
      <c r="GAD569" s="633"/>
      <c r="GAE569" s="633"/>
      <c r="GAF569" s="633"/>
      <c r="GAG569" s="633"/>
      <c r="GAH569" s="633"/>
      <c r="GAI569" s="633"/>
      <c r="GAJ569" s="633"/>
      <c r="GAK569" s="633"/>
      <c r="GAL569" s="633"/>
      <c r="GAM569" s="633"/>
      <c r="GAN569" s="633"/>
      <c r="GAO569" s="633"/>
      <c r="GAP569" s="633"/>
      <c r="GAQ569" s="633"/>
      <c r="GAR569" s="633"/>
      <c r="GAS569" s="633"/>
      <c r="GAT569" s="633"/>
      <c r="GAU569" s="633"/>
      <c r="GAV569" s="633"/>
      <c r="GAW569" s="633"/>
      <c r="GAX569" s="633"/>
      <c r="GAY569" s="633"/>
      <c r="GAZ569" s="633"/>
      <c r="GBA569" s="633"/>
      <c r="GBB569" s="633"/>
      <c r="GBC569" s="633"/>
      <c r="GBD569" s="633"/>
      <c r="GBE569" s="633"/>
      <c r="GBF569" s="633"/>
      <c r="GBG569" s="633"/>
      <c r="GBH569" s="633"/>
      <c r="GBI569" s="633"/>
      <c r="GBJ569" s="633"/>
      <c r="GBK569" s="633"/>
      <c r="GBL569" s="633"/>
      <c r="GBM569" s="633"/>
      <c r="GBN569" s="633"/>
      <c r="GBO569" s="633"/>
      <c r="GBP569" s="633"/>
      <c r="GBQ569" s="633"/>
      <c r="GBR569" s="633"/>
      <c r="GBS569" s="633"/>
      <c r="GBT569" s="633"/>
      <c r="GBU569" s="633"/>
      <c r="GBV569" s="633"/>
      <c r="GBW569" s="633"/>
      <c r="GBX569" s="633"/>
      <c r="GBY569" s="633"/>
      <c r="GBZ569" s="633"/>
      <c r="GCA569" s="633"/>
      <c r="GCB569" s="633"/>
      <c r="GCC569" s="633"/>
      <c r="GCD569" s="633"/>
      <c r="GCE569" s="633"/>
      <c r="GCF569" s="633"/>
      <c r="GCG569" s="633"/>
      <c r="GCH569" s="633"/>
      <c r="GCI569" s="633"/>
      <c r="GCJ569" s="633"/>
      <c r="GCK569" s="633"/>
      <c r="GCL569" s="633"/>
      <c r="GCM569" s="633"/>
      <c r="GCN569" s="633"/>
      <c r="GCO569" s="633"/>
      <c r="GCP569" s="633"/>
      <c r="GCQ569" s="633"/>
      <c r="GCR569" s="633"/>
      <c r="GCS569" s="633"/>
      <c r="GCT569" s="633"/>
      <c r="GCU569" s="633"/>
      <c r="GCV569" s="633"/>
      <c r="GCW569" s="633"/>
      <c r="GCX569" s="633"/>
      <c r="GCY569" s="633"/>
      <c r="GCZ569" s="633"/>
      <c r="GDA569" s="633"/>
      <c r="GDB569" s="633"/>
      <c r="GDC569" s="633"/>
      <c r="GDD569" s="633"/>
      <c r="GDE569" s="633"/>
      <c r="GDF569" s="633"/>
      <c r="GDG569" s="633"/>
      <c r="GDH569" s="633"/>
      <c r="GDI569" s="633"/>
      <c r="GDJ569" s="633"/>
      <c r="GDK569" s="633"/>
      <c r="GDL569" s="633"/>
      <c r="GDM569" s="633"/>
      <c r="GDN569" s="633"/>
      <c r="GDO569" s="633"/>
      <c r="GDP569" s="633"/>
      <c r="GDQ569" s="633"/>
      <c r="GDR569" s="633"/>
      <c r="GDS569" s="633"/>
      <c r="GDT569" s="633"/>
      <c r="GDU569" s="633"/>
      <c r="GDV569" s="633"/>
      <c r="GDW569" s="633"/>
      <c r="GDX569" s="633"/>
      <c r="GDY569" s="633"/>
      <c r="GDZ569" s="633"/>
      <c r="GEA569" s="633"/>
      <c r="GEB569" s="633"/>
      <c r="GEC569" s="633"/>
      <c r="GED569" s="633"/>
      <c r="GEE569" s="633"/>
      <c r="GEF569" s="633"/>
      <c r="GEG569" s="633"/>
      <c r="GEH569" s="633"/>
      <c r="GEI569" s="633"/>
      <c r="GEJ569" s="633"/>
      <c r="GEK569" s="633"/>
      <c r="GEL569" s="633"/>
      <c r="GEM569" s="633"/>
      <c r="GEN569" s="633"/>
      <c r="GEO569" s="633"/>
      <c r="GEP569" s="633"/>
      <c r="GEQ569" s="633"/>
      <c r="GER569" s="633"/>
      <c r="GES569" s="633"/>
      <c r="GET569" s="633"/>
      <c r="GEU569" s="633"/>
      <c r="GEV569" s="633"/>
      <c r="GEW569" s="633"/>
      <c r="GEX569" s="633"/>
      <c r="GEY569" s="633"/>
      <c r="GEZ569" s="633"/>
      <c r="GFA569" s="633"/>
      <c r="GFB569" s="633"/>
      <c r="GFC569" s="633"/>
      <c r="GFD569" s="633"/>
      <c r="GFE569" s="633"/>
      <c r="GFF569" s="633"/>
      <c r="GFG569" s="633"/>
      <c r="GFH569" s="633"/>
      <c r="GFI569" s="633"/>
      <c r="GFJ569" s="633"/>
      <c r="GFK569" s="633"/>
      <c r="GFL569" s="633"/>
      <c r="GFM569" s="633"/>
      <c r="GFN569" s="633"/>
      <c r="GFO569" s="633"/>
      <c r="GFP569" s="633"/>
      <c r="GFQ569" s="633"/>
      <c r="GFR569" s="633"/>
      <c r="GFS569" s="633"/>
      <c r="GFT569" s="633"/>
      <c r="GFU569" s="633"/>
      <c r="GFV569" s="633"/>
      <c r="GFW569" s="633"/>
      <c r="GFX569" s="633"/>
      <c r="GFY569" s="633"/>
      <c r="GFZ569" s="633"/>
      <c r="GGA569" s="633"/>
      <c r="GGB569" s="633"/>
      <c r="GGC569" s="633"/>
      <c r="GGD569" s="633"/>
      <c r="GGE569" s="633"/>
      <c r="GGF569" s="633"/>
      <c r="GGG569" s="633"/>
      <c r="GGH569" s="633"/>
      <c r="GGI569" s="633"/>
      <c r="GGJ569" s="633"/>
      <c r="GGK569" s="633"/>
      <c r="GGL569" s="633"/>
      <c r="GGM569" s="633"/>
      <c r="GGN569" s="633"/>
      <c r="GGO569" s="633"/>
      <c r="GGP569" s="633"/>
      <c r="GGQ569" s="633"/>
      <c r="GGR569" s="633"/>
      <c r="GGS569" s="633"/>
      <c r="GGT569" s="633"/>
      <c r="GGU569" s="633"/>
      <c r="GGV569" s="633"/>
      <c r="GGW569" s="633"/>
      <c r="GGX569" s="633"/>
      <c r="GGY569" s="633"/>
      <c r="GGZ569" s="633"/>
      <c r="GHA569" s="633"/>
      <c r="GHB569" s="633"/>
      <c r="GHC569" s="633"/>
      <c r="GHD569" s="633"/>
      <c r="GHE569" s="633"/>
      <c r="GHF569" s="633"/>
      <c r="GHG569" s="633"/>
      <c r="GHH569" s="633"/>
      <c r="GHI569" s="633"/>
      <c r="GHJ569" s="633"/>
      <c r="GHK569" s="633"/>
      <c r="GHL569" s="633"/>
      <c r="GHM569" s="633"/>
      <c r="GHN569" s="633"/>
      <c r="GHO569" s="633"/>
      <c r="GHP569" s="633"/>
      <c r="GHQ569" s="633"/>
      <c r="GHR569" s="633"/>
      <c r="GHS569" s="633"/>
      <c r="GHT569" s="633"/>
      <c r="GHU569" s="633"/>
      <c r="GHV569" s="633"/>
      <c r="GHW569" s="633"/>
      <c r="GHX569" s="633"/>
      <c r="GHY569" s="633"/>
      <c r="GHZ569" s="633"/>
      <c r="GIA569" s="633"/>
      <c r="GIB569" s="633"/>
      <c r="GIC569" s="633"/>
      <c r="GID569" s="633"/>
      <c r="GIE569" s="633"/>
      <c r="GIF569" s="633"/>
      <c r="GIG569" s="633"/>
      <c r="GIH569" s="633"/>
      <c r="GII569" s="633"/>
      <c r="GIJ569" s="633"/>
      <c r="GIK569" s="633"/>
      <c r="GIL569" s="633"/>
      <c r="GIM569" s="633"/>
      <c r="GIN569" s="633"/>
      <c r="GIO569" s="633"/>
      <c r="GIP569" s="633"/>
      <c r="GIQ569" s="633"/>
      <c r="GIR569" s="633"/>
      <c r="GIS569" s="633"/>
      <c r="GIT569" s="633"/>
      <c r="GIU569" s="633"/>
      <c r="GIV569" s="633"/>
      <c r="GIW569" s="633"/>
      <c r="GIX569" s="633"/>
      <c r="GIY569" s="633"/>
      <c r="GIZ569" s="633"/>
      <c r="GJA569" s="633"/>
      <c r="GJB569" s="633"/>
      <c r="GJC569" s="633"/>
      <c r="GJD569" s="633"/>
      <c r="GJE569" s="633"/>
      <c r="GJF569" s="633"/>
      <c r="GJG569" s="633"/>
      <c r="GJH569" s="633"/>
      <c r="GJI569" s="633"/>
      <c r="GJJ569" s="633"/>
      <c r="GJK569" s="633"/>
      <c r="GJL569" s="633"/>
      <c r="GJM569" s="633"/>
      <c r="GJN569" s="633"/>
      <c r="GJO569" s="633"/>
      <c r="GJP569" s="633"/>
      <c r="GJQ569" s="633"/>
      <c r="GJR569" s="633"/>
      <c r="GJS569" s="633"/>
      <c r="GJT569" s="633"/>
      <c r="GJU569" s="633"/>
      <c r="GJV569" s="633"/>
      <c r="GJW569" s="633"/>
      <c r="GJX569" s="633"/>
      <c r="GJY569" s="633"/>
      <c r="GJZ569" s="633"/>
      <c r="GKA569" s="633"/>
      <c r="GKB569" s="633"/>
      <c r="GKC569" s="633"/>
      <c r="GKD569" s="633"/>
      <c r="GKE569" s="633"/>
      <c r="GKF569" s="633"/>
      <c r="GKG569" s="633"/>
      <c r="GKH569" s="633"/>
      <c r="GKI569" s="633"/>
      <c r="GKJ569" s="633"/>
      <c r="GKK569" s="633"/>
      <c r="GKL569" s="633"/>
      <c r="GKM569" s="633"/>
      <c r="GKN569" s="633"/>
      <c r="GKO569" s="633"/>
      <c r="GKP569" s="633"/>
      <c r="GKQ569" s="633"/>
      <c r="GKR569" s="633"/>
      <c r="GKS569" s="633"/>
      <c r="GKT569" s="633"/>
      <c r="GKU569" s="633"/>
      <c r="GKV569" s="633"/>
      <c r="GKW569" s="633"/>
      <c r="GKX569" s="633"/>
      <c r="GKY569" s="633"/>
      <c r="GKZ569" s="633"/>
      <c r="GLA569" s="633"/>
      <c r="GLB569" s="633"/>
      <c r="GLC569" s="633"/>
      <c r="GLD569" s="633"/>
      <c r="GLE569" s="633"/>
      <c r="GLF569" s="633"/>
      <c r="GLG569" s="633"/>
      <c r="GLH569" s="633"/>
      <c r="GLI569" s="633"/>
      <c r="GLJ569" s="633"/>
      <c r="GLK569" s="633"/>
      <c r="GLL569" s="633"/>
      <c r="GLM569" s="633"/>
      <c r="GLN569" s="633"/>
      <c r="GLO569" s="633"/>
      <c r="GLP569" s="633"/>
      <c r="GLQ569" s="633"/>
      <c r="GLR569" s="633"/>
      <c r="GLS569" s="633"/>
      <c r="GLT569" s="633"/>
      <c r="GLU569" s="633"/>
      <c r="GLV569" s="633"/>
      <c r="GLW569" s="633"/>
      <c r="GLX569" s="633"/>
      <c r="GLY569" s="633"/>
      <c r="GLZ569" s="633"/>
      <c r="GMA569" s="633"/>
      <c r="GMB569" s="633"/>
      <c r="GMC569" s="633"/>
      <c r="GMD569" s="633"/>
      <c r="GME569" s="633"/>
      <c r="GMF569" s="633"/>
      <c r="GMG569" s="633"/>
      <c r="GMH569" s="633"/>
      <c r="GMI569" s="633"/>
      <c r="GMJ569" s="633"/>
      <c r="GMK569" s="633"/>
      <c r="GML569" s="633"/>
      <c r="GMM569" s="633"/>
      <c r="GMN569" s="633"/>
      <c r="GMO569" s="633"/>
      <c r="GMP569" s="633"/>
      <c r="GMQ569" s="633"/>
      <c r="GMR569" s="633"/>
      <c r="GMS569" s="633"/>
      <c r="GMT569" s="633"/>
      <c r="GMU569" s="633"/>
      <c r="GMV569" s="633"/>
      <c r="GMW569" s="633"/>
      <c r="GMX569" s="633"/>
      <c r="GMY569" s="633"/>
      <c r="GMZ569" s="633"/>
      <c r="GNA569" s="633"/>
      <c r="GNB569" s="633"/>
      <c r="GNC569" s="633"/>
      <c r="GND569" s="633"/>
      <c r="GNE569" s="633"/>
      <c r="GNF569" s="633"/>
      <c r="GNG569" s="633"/>
      <c r="GNH569" s="633"/>
      <c r="GNI569" s="633"/>
      <c r="GNJ569" s="633"/>
      <c r="GNK569" s="633"/>
      <c r="GNL569" s="633"/>
      <c r="GNM569" s="633"/>
      <c r="GNN569" s="633"/>
      <c r="GNO569" s="633"/>
      <c r="GNP569" s="633"/>
      <c r="GNQ569" s="633"/>
      <c r="GNR569" s="633"/>
      <c r="GNS569" s="633"/>
      <c r="GNT569" s="633"/>
      <c r="GNU569" s="633"/>
      <c r="GNV569" s="633"/>
      <c r="GNW569" s="633"/>
      <c r="GNX569" s="633"/>
      <c r="GNY569" s="633"/>
      <c r="GNZ569" s="633"/>
      <c r="GOA569" s="633"/>
      <c r="GOB569" s="633"/>
      <c r="GOC569" s="633"/>
      <c r="GOD569" s="633"/>
      <c r="GOE569" s="633"/>
      <c r="GOF569" s="633"/>
      <c r="GOG569" s="633"/>
      <c r="GOH569" s="633"/>
      <c r="GOI569" s="633"/>
      <c r="GOJ569" s="633"/>
      <c r="GOK569" s="633"/>
      <c r="GOL569" s="633"/>
      <c r="GOM569" s="633"/>
      <c r="GON569" s="633"/>
      <c r="GOO569" s="633"/>
      <c r="GOP569" s="633"/>
      <c r="GOQ569" s="633"/>
      <c r="GOR569" s="633"/>
      <c r="GOS569" s="633"/>
      <c r="GOT569" s="633"/>
      <c r="GOU569" s="633"/>
      <c r="GOV569" s="633"/>
      <c r="GOW569" s="633"/>
      <c r="GOX569" s="633"/>
      <c r="GOY569" s="633"/>
      <c r="GOZ569" s="633"/>
      <c r="GPA569" s="633"/>
      <c r="GPB569" s="633"/>
      <c r="GPC569" s="633"/>
      <c r="GPD569" s="633"/>
      <c r="GPE569" s="633"/>
      <c r="GPF569" s="633"/>
      <c r="GPG569" s="633"/>
      <c r="GPH569" s="633"/>
      <c r="GPI569" s="633"/>
      <c r="GPJ569" s="633"/>
      <c r="GPK569" s="633"/>
      <c r="GPL569" s="633"/>
      <c r="GPM569" s="633"/>
      <c r="GPN569" s="633"/>
      <c r="GPO569" s="633"/>
      <c r="GPP569" s="633"/>
      <c r="GPQ569" s="633"/>
      <c r="GPR569" s="633"/>
      <c r="GPS569" s="633"/>
      <c r="GPT569" s="633"/>
      <c r="GPU569" s="633"/>
      <c r="GPV569" s="633"/>
      <c r="GPW569" s="633"/>
      <c r="GPX569" s="633"/>
      <c r="GPY569" s="633"/>
      <c r="GPZ569" s="633"/>
      <c r="GQA569" s="633"/>
      <c r="GQB569" s="633"/>
      <c r="GQC569" s="633"/>
      <c r="GQD569" s="633"/>
      <c r="GQE569" s="633"/>
      <c r="GQF569" s="633"/>
      <c r="GQG569" s="633"/>
      <c r="GQH569" s="633"/>
      <c r="GQI569" s="633"/>
      <c r="GQJ569" s="633"/>
      <c r="GQK569" s="633"/>
      <c r="GQL569" s="633"/>
      <c r="GQM569" s="633"/>
      <c r="GQN569" s="633"/>
      <c r="GQO569" s="633"/>
      <c r="GQP569" s="633"/>
      <c r="GQQ569" s="633"/>
      <c r="GQR569" s="633"/>
      <c r="GQS569" s="633"/>
      <c r="GQT569" s="633"/>
      <c r="GQU569" s="633"/>
      <c r="GQV569" s="633"/>
      <c r="GQW569" s="633"/>
      <c r="GQX569" s="633"/>
      <c r="GQY569" s="633"/>
      <c r="GQZ569" s="633"/>
      <c r="GRA569" s="633"/>
      <c r="GRB569" s="633"/>
      <c r="GRC569" s="633"/>
      <c r="GRD569" s="633"/>
      <c r="GRE569" s="633"/>
      <c r="GRF569" s="633"/>
      <c r="GRG569" s="633"/>
      <c r="GRH569" s="633"/>
      <c r="GRI569" s="633"/>
      <c r="GRJ569" s="633"/>
      <c r="GRK569" s="633"/>
      <c r="GRL569" s="633"/>
      <c r="GRM569" s="633"/>
      <c r="GRN569" s="633"/>
      <c r="GRO569" s="633"/>
      <c r="GRP569" s="633"/>
      <c r="GRQ569" s="633"/>
      <c r="GRR569" s="633"/>
      <c r="GRS569" s="633"/>
      <c r="GRT569" s="633"/>
      <c r="GRU569" s="633"/>
      <c r="GRV569" s="633"/>
      <c r="GRW569" s="633"/>
      <c r="GRX569" s="633"/>
      <c r="GRY569" s="633"/>
      <c r="GRZ569" s="633"/>
      <c r="GSA569" s="633"/>
      <c r="GSB569" s="633"/>
      <c r="GSC569" s="633"/>
      <c r="GSD569" s="633"/>
      <c r="GSE569" s="633"/>
      <c r="GSF569" s="633"/>
      <c r="GSG569" s="633"/>
      <c r="GSH569" s="633"/>
      <c r="GSI569" s="633"/>
      <c r="GSJ569" s="633"/>
      <c r="GSK569" s="633"/>
      <c r="GSL569" s="633"/>
      <c r="GSM569" s="633"/>
      <c r="GSN569" s="633"/>
      <c r="GSO569" s="633"/>
      <c r="GSP569" s="633"/>
      <c r="GSQ569" s="633"/>
      <c r="GSR569" s="633"/>
      <c r="GSS569" s="633"/>
      <c r="GST569" s="633"/>
      <c r="GSU569" s="633"/>
      <c r="GSV569" s="633"/>
      <c r="GSW569" s="633"/>
      <c r="GSX569" s="633"/>
      <c r="GSY569" s="633"/>
      <c r="GSZ569" s="633"/>
      <c r="GTA569" s="633"/>
      <c r="GTB569" s="633"/>
      <c r="GTC569" s="633"/>
      <c r="GTD569" s="633"/>
      <c r="GTE569" s="633"/>
      <c r="GTF569" s="633"/>
      <c r="GTG569" s="633"/>
      <c r="GTH569" s="633"/>
      <c r="GTI569" s="633"/>
      <c r="GTJ569" s="633"/>
      <c r="GTK569" s="633"/>
      <c r="GTL569" s="633"/>
      <c r="GTM569" s="633"/>
      <c r="GTN569" s="633"/>
      <c r="GTO569" s="633"/>
      <c r="GTP569" s="633"/>
      <c r="GTQ569" s="633"/>
      <c r="GTR569" s="633"/>
      <c r="GTS569" s="633"/>
      <c r="GTT569" s="633"/>
      <c r="GTU569" s="633"/>
      <c r="GTV569" s="633"/>
      <c r="GTW569" s="633"/>
      <c r="GTX569" s="633"/>
      <c r="GTY569" s="633"/>
      <c r="GTZ569" s="633"/>
      <c r="GUA569" s="633"/>
      <c r="GUB569" s="633"/>
      <c r="GUC569" s="633"/>
      <c r="GUD569" s="633"/>
      <c r="GUE569" s="633"/>
      <c r="GUF569" s="633"/>
      <c r="GUG569" s="633"/>
      <c r="GUH569" s="633"/>
      <c r="GUI569" s="633"/>
      <c r="GUJ569" s="633"/>
      <c r="GUK569" s="633"/>
      <c r="GUL569" s="633"/>
      <c r="GUM569" s="633"/>
      <c r="GUN569" s="633"/>
      <c r="GUO569" s="633"/>
      <c r="GUP569" s="633"/>
      <c r="GUQ569" s="633"/>
      <c r="GUR569" s="633"/>
      <c r="GUS569" s="633"/>
      <c r="GUT569" s="633"/>
      <c r="GUU569" s="633"/>
      <c r="GUV569" s="633"/>
      <c r="GUW569" s="633"/>
      <c r="GUX569" s="633"/>
      <c r="GUY569" s="633"/>
      <c r="GUZ569" s="633"/>
      <c r="GVA569" s="633"/>
      <c r="GVB569" s="633"/>
      <c r="GVC569" s="633"/>
      <c r="GVD569" s="633"/>
      <c r="GVE569" s="633"/>
      <c r="GVF569" s="633"/>
      <c r="GVG569" s="633"/>
      <c r="GVH569" s="633"/>
      <c r="GVI569" s="633"/>
      <c r="GVJ569" s="633"/>
      <c r="GVK569" s="633"/>
      <c r="GVL569" s="633"/>
      <c r="GVM569" s="633"/>
      <c r="GVN569" s="633"/>
      <c r="GVO569" s="633"/>
      <c r="GVP569" s="633"/>
      <c r="GVQ569" s="633"/>
      <c r="GVR569" s="633"/>
      <c r="GVS569" s="633"/>
      <c r="GVT569" s="633"/>
      <c r="GVU569" s="633"/>
      <c r="GVV569" s="633"/>
      <c r="GVW569" s="633"/>
      <c r="GVX569" s="633"/>
      <c r="GVY569" s="633"/>
      <c r="GVZ569" s="633"/>
      <c r="GWA569" s="633"/>
      <c r="GWB569" s="633"/>
      <c r="GWC569" s="633"/>
      <c r="GWD569" s="633"/>
      <c r="GWE569" s="633"/>
      <c r="GWF569" s="633"/>
      <c r="GWG569" s="633"/>
      <c r="GWH569" s="633"/>
      <c r="GWI569" s="633"/>
      <c r="GWJ569" s="633"/>
      <c r="GWK569" s="633"/>
      <c r="GWL569" s="633"/>
      <c r="GWM569" s="633"/>
      <c r="GWN569" s="633"/>
      <c r="GWO569" s="633"/>
      <c r="GWP569" s="633"/>
      <c r="GWQ569" s="633"/>
      <c r="GWR569" s="633"/>
      <c r="GWS569" s="633"/>
      <c r="GWT569" s="633"/>
      <c r="GWU569" s="633"/>
      <c r="GWV569" s="633"/>
      <c r="GWW569" s="633"/>
      <c r="GWX569" s="633"/>
      <c r="GWY569" s="633"/>
      <c r="GWZ569" s="633"/>
      <c r="GXA569" s="633"/>
      <c r="GXB569" s="633"/>
      <c r="GXC569" s="633"/>
      <c r="GXD569" s="633"/>
      <c r="GXE569" s="633"/>
      <c r="GXF569" s="633"/>
      <c r="GXG569" s="633"/>
      <c r="GXH569" s="633"/>
      <c r="GXI569" s="633"/>
      <c r="GXJ569" s="633"/>
      <c r="GXK569" s="633"/>
      <c r="GXL569" s="633"/>
      <c r="GXM569" s="633"/>
      <c r="GXN569" s="633"/>
      <c r="GXO569" s="633"/>
      <c r="GXP569" s="633"/>
      <c r="GXQ569" s="633"/>
      <c r="GXR569" s="633"/>
      <c r="GXS569" s="633"/>
      <c r="GXT569" s="633"/>
      <c r="GXU569" s="633"/>
      <c r="GXV569" s="633"/>
      <c r="GXW569" s="633"/>
      <c r="GXX569" s="633"/>
      <c r="GXY569" s="633"/>
      <c r="GXZ569" s="633"/>
      <c r="GYA569" s="633"/>
      <c r="GYB569" s="633"/>
      <c r="GYC569" s="633"/>
      <c r="GYD569" s="633"/>
      <c r="GYE569" s="633"/>
      <c r="GYF569" s="633"/>
      <c r="GYG569" s="633"/>
      <c r="GYH569" s="633"/>
      <c r="GYI569" s="633"/>
      <c r="GYJ569" s="633"/>
      <c r="GYK569" s="633"/>
      <c r="GYL569" s="633"/>
      <c r="GYM569" s="633"/>
      <c r="GYN569" s="633"/>
      <c r="GYO569" s="633"/>
      <c r="GYP569" s="633"/>
      <c r="GYQ569" s="633"/>
      <c r="GYR569" s="633"/>
      <c r="GYS569" s="633"/>
      <c r="GYT569" s="633"/>
      <c r="GYU569" s="633"/>
      <c r="GYV569" s="633"/>
      <c r="GYW569" s="633"/>
      <c r="GYX569" s="633"/>
      <c r="GYY569" s="633"/>
      <c r="GYZ569" s="633"/>
      <c r="GZA569" s="633"/>
      <c r="GZB569" s="633"/>
      <c r="GZC569" s="633"/>
      <c r="GZD569" s="633"/>
      <c r="GZE569" s="633"/>
      <c r="GZF569" s="633"/>
      <c r="GZG569" s="633"/>
      <c r="GZH569" s="633"/>
      <c r="GZI569" s="633"/>
      <c r="GZJ569" s="633"/>
      <c r="GZK569" s="633"/>
      <c r="GZL569" s="633"/>
      <c r="GZM569" s="633"/>
      <c r="GZN569" s="633"/>
      <c r="GZO569" s="633"/>
      <c r="GZP569" s="633"/>
      <c r="GZQ569" s="633"/>
      <c r="GZR569" s="633"/>
      <c r="GZS569" s="633"/>
      <c r="GZT569" s="633"/>
      <c r="GZU569" s="633"/>
      <c r="GZV569" s="633"/>
      <c r="GZW569" s="633"/>
      <c r="GZX569" s="633"/>
      <c r="GZY569" s="633"/>
      <c r="GZZ569" s="633"/>
      <c r="HAA569" s="633"/>
      <c r="HAB569" s="633"/>
      <c r="HAC569" s="633"/>
      <c r="HAD569" s="633"/>
      <c r="HAE569" s="633"/>
      <c r="HAF569" s="633"/>
      <c r="HAG569" s="633"/>
      <c r="HAH569" s="633"/>
      <c r="HAI569" s="633"/>
      <c r="HAJ569" s="633"/>
      <c r="HAK569" s="633"/>
      <c r="HAL569" s="633"/>
      <c r="HAM569" s="633"/>
      <c r="HAN569" s="633"/>
      <c r="HAO569" s="633"/>
      <c r="HAP569" s="633"/>
      <c r="HAQ569" s="633"/>
      <c r="HAR569" s="633"/>
      <c r="HAS569" s="633"/>
      <c r="HAT569" s="633"/>
      <c r="HAU569" s="633"/>
      <c r="HAV569" s="633"/>
      <c r="HAW569" s="633"/>
      <c r="HAX569" s="633"/>
      <c r="HAY569" s="633"/>
      <c r="HAZ569" s="633"/>
      <c r="HBA569" s="633"/>
      <c r="HBB569" s="633"/>
      <c r="HBC569" s="633"/>
      <c r="HBD569" s="633"/>
      <c r="HBE569" s="633"/>
      <c r="HBF569" s="633"/>
      <c r="HBG569" s="633"/>
      <c r="HBH569" s="633"/>
      <c r="HBI569" s="633"/>
      <c r="HBJ569" s="633"/>
      <c r="HBK569" s="633"/>
      <c r="HBL569" s="633"/>
      <c r="HBM569" s="633"/>
      <c r="HBN569" s="633"/>
      <c r="HBO569" s="633"/>
      <c r="HBP569" s="633"/>
      <c r="HBQ569" s="633"/>
      <c r="HBR569" s="633"/>
      <c r="HBS569" s="633"/>
      <c r="HBT569" s="633"/>
      <c r="HBU569" s="633"/>
      <c r="HBV569" s="633"/>
      <c r="HBW569" s="633"/>
      <c r="HBX569" s="633"/>
      <c r="HBY569" s="633"/>
      <c r="HBZ569" s="633"/>
      <c r="HCA569" s="633"/>
      <c r="HCB569" s="633"/>
      <c r="HCC569" s="633"/>
      <c r="HCD569" s="633"/>
      <c r="HCE569" s="633"/>
      <c r="HCF569" s="633"/>
      <c r="HCG569" s="633"/>
      <c r="HCH569" s="633"/>
      <c r="HCI569" s="633"/>
      <c r="HCJ569" s="633"/>
      <c r="HCK569" s="633"/>
      <c r="HCL569" s="633"/>
      <c r="HCM569" s="633"/>
      <c r="HCN569" s="633"/>
      <c r="HCO569" s="633"/>
      <c r="HCP569" s="633"/>
      <c r="HCQ569" s="633"/>
      <c r="HCR569" s="633"/>
      <c r="HCS569" s="633"/>
      <c r="HCT569" s="633"/>
      <c r="HCU569" s="633"/>
      <c r="HCV569" s="633"/>
      <c r="HCW569" s="633"/>
      <c r="HCX569" s="633"/>
      <c r="HCY569" s="633"/>
      <c r="HCZ569" s="633"/>
      <c r="HDA569" s="633"/>
      <c r="HDB569" s="633"/>
      <c r="HDC569" s="633"/>
      <c r="HDD569" s="633"/>
      <c r="HDE569" s="633"/>
      <c r="HDF569" s="633"/>
      <c r="HDG569" s="633"/>
      <c r="HDH569" s="633"/>
      <c r="HDI569" s="633"/>
      <c r="HDJ569" s="633"/>
      <c r="HDK569" s="633"/>
      <c r="HDL569" s="633"/>
      <c r="HDM569" s="633"/>
      <c r="HDN569" s="633"/>
      <c r="HDO569" s="633"/>
      <c r="HDP569" s="633"/>
      <c r="HDQ569" s="633"/>
      <c r="HDR569" s="633"/>
      <c r="HDS569" s="633"/>
      <c r="HDT569" s="633"/>
      <c r="HDU569" s="633"/>
      <c r="HDV569" s="633"/>
      <c r="HDW569" s="633"/>
      <c r="HDX569" s="633"/>
      <c r="HDY569" s="633"/>
      <c r="HDZ569" s="633"/>
      <c r="HEA569" s="633"/>
      <c r="HEB569" s="633"/>
      <c r="HEC569" s="633"/>
      <c r="HED569" s="633"/>
      <c r="HEE569" s="633"/>
      <c r="HEF569" s="633"/>
      <c r="HEG569" s="633"/>
      <c r="HEH569" s="633"/>
      <c r="HEI569" s="633"/>
      <c r="HEJ569" s="633"/>
      <c r="HEK569" s="633"/>
      <c r="HEL569" s="633"/>
      <c r="HEM569" s="633"/>
      <c r="HEN569" s="633"/>
      <c r="HEO569" s="633"/>
      <c r="HEP569" s="633"/>
      <c r="HEQ569" s="633"/>
      <c r="HER569" s="633"/>
      <c r="HES569" s="633"/>
      <c r="HET569" s="633"/>
      <c r="HEU569" s="633"/>
      <c r="HEV569" s="633"/>
      <c r="HEW569" s="633"/>
      <c r="HEX569" s="633"/>
      <c r="HEY569" s="633"/>
      <c r="HEZ569" s="633"/>
      <c r="HFA569" s="633"/>
      <c r="HFB569" s="633"/>
      <c r="HFC569" s="633"/>
      <c r="HFD569" s="633"/>
      <c r="HFE569" s="633"/>
      <c r="HFF569" s="633"/>
      <c r="HFG569" s="633"/>
      <c r="HFH569" s="633"/>
      <c r="HFI569" s="633"/>
      <c r="HFJ569" s="633"/>
      <c r="HFK569" s="633"/>
      <c r="HFL569" s="633"/>
      <c r="HFM569" s="633"/>
      <c r="HFN569" s="633"/>
      <c r="HFO569" s="633"/>
      <c r="HFP569" s="633"/>
      <c r="HFQ569" s="633"/>
      <c r="HFR569" s="633"/>
      <c r="HFS569" s="633"/>
      <c r="HFT569" s="633"/>
      <c r="HFU569" s="633"/>
      <c r="HFV569" s="633"/>
      <c r="HFW569" s="633"/>
      <c r="HFX569" s="633"/>
      <c r="HFY569" s="633"/>
      <c r="HFZ569" s="633"/>
      <c r="HGA569" s="633"/>
      <c r="HGB569" s="633"/>
      <c r="HGC569" s="633"/>
      <c r="HGD569" s="633"/>
      <c r="HGE569" s="633"/>
      <c r="HGF569" s="633"/>
      <c r="HGG569" s="633"/>
      <c r="HGH569" s="633"/>
      <c r="HGI569" s="633"/>
      <c r="HGJ569" s="633"/>
      <c r="HGK569" s="633"/>
      <c r="HGL569" s="633"/>
      <c r="HGM569" s="633"/>
      <c r="HGN569" s="633"/>
      <c r="HGO569" s="633"/>
      <c r="HGP569" s="633"/>
      <c r="HGQ569" s="633"/>
      <c r="HGR569" s="633"/>
      <c r="HGS569" s="633"/>
      <c r="HGT569" s="633"/>
      <c r="HGU569" s="633"/>
      <c r="HGV569" s="633"/>
      <c r="HGW569" s="633"/>
      <c r="HGX569" s="633"/>
      <c r="HGY569" s="633"/>
      <c r="HGZ569" s="633"/>
      <c r="HHA569" s="633"/>
      <c r="HHB569" s="633"/>
      <c r="HHC569" s="633"/>
      <c r="HHD569" s="633"/>
      <c r="HHE569" s="633"/>
      <c r="HHF569" s="633"/>
      <c r="HHG569" s="633"/>
      <c r="HHH569" s="633"/>
      <c r="HHI569" s="633"/>
      <c r="HHJ569" s="633"/>
      <c r="HHK569" s="633"/>
      <c r="HHL569" s="633"/>
      <c r="HHM569" s="633"/>
      <c r="HHN569" s="633"/>
      <c r="HHO569" s="633"/>
      <c r="HHP569" s="633"/>
      <c r="HHQ569" s="633"/>
      <c r="HHR569" s="633"/>
      <c r="HHS569" s="633"/>
      <c r="HHT569" s="633"/>
      <c r="HHU569" s="633"/>
      <c r="HHV569" s="633"/>
      <c r="HHW569" s="633"/>
      <c r="HHX569" s="633"/>
      <c r="HHY569" s="633"/>
      <c r="HHZ569" s="633"/>
      <c r="HIA569" s="633"/>
      <c r="HIB569" s="633"/>
      <c r="HIC569" s="633"/>
      <c r="HID569" s="633"/>
      <c r="HIE569" s="633"/>
      <c r="HIF569" s="633"/>
      <c r="HIG569" s="633"/>
      <c r="HIH569" s="633"/>
      <c r="HII569" s="633"/>
      <c r="HIJ569" s="633"/>
      <c r="HIK569" s="633"/>
      <c r="HIL569" s="633"/>
      <c r="HIM569" s="633"/>
      <c r="HIN569" s="633"/>
      <c r="HIO569" s="633"/>
      <c r="HIP569" s="633"/>
      <c r="HIQ569" s="633"/>
      <c r="HIR569" s="633"/>
      <c r="HIS569" s="633"/>
      <c r="HIT569" s="633"/>
      <c r="HIU569" s="633"/>
      <c r="HIV569" s="633"/>
      <c r="HIW569" s="633"/>
      <c r="HIX569" s="633"/>
      <c r="HIY569" s="633"/>
      <c r="HIZ569" s="633"/>
      <c r="HJA569" s="633"/>
      <c r="HJB569" s="633"/>
      <c r="HJC569" s="633"/>
      <c r="HJD569" s="633"/>
      <c r="HJE569" s="633"/>
      <c r="HJF569" s="633"/>
      <c r="HJG569" s="633"/>
      <c r="HJH569" s="633"/>
      <c r="HJI569" s="633"/>
      <c r="HJJ569" s="633"/>
      <c r="HJK569" s="633"/>
      <c r="HJL569" s="633"/>
      <c r="HJM569" s="633"/>
      <c r="HJN569" s="633"/>
      <c r="HJO569" s="633"/>
      <c r="HJP569" s="633"/>
      <c r="HJQ569" s="633"/>
      <c r="HJR569" s="633"/>
      <c r="HJS569" s="633"/>
      <c r="HJT569" s="633"/>
      <c r="HJU569" s="633"/>
      <c r="HJV569" s="633"/>
      <c r="HJW569" s="633"/>
      <c r="HJX569" s="633"/>
      <c r="HJY569" s="633"/>
      <c r="HJZ569" s="633"/>
      <c r="HKA569" s="633"/>
      <c r="HKB569" s="633"/>
      <c r="HKC569" s="633"/>
      <c r="HKD569" s="633"/>
      <c r="HKE569" s="633"/>
      <c r="HKF569" s="633"/>
      <c r="HKG569" s="633"/>
      <c r="HKH569" s="633"/>
      <c r="HKI569" s="633"/>
      <c r="HKJ569" s="633"/>
      <c r="HKK569" s="633"/>
      <c r="HKL569" s="633"/>
      <c r="HKM569" s="633"/>
      <c r="HKN569" s="633"/>
      <c r="HKO569" s="633"/>
      <c r="HKP569" s="633"/>
      <c r="HKQ569" s="633"/>
      <c r="HKR569" s="633"/>
      <c r="HKS569" s="633"/>
      <c r="HKT569" s="633"/>
      <c r="HKU569" s="633"/>
      <c r="HKV569" s="633"/>
      <c r="HKW569" s="633"/>
      <c r="HKX569" s="633"/>
      <c r="HKY569" s="633"/>
      <c r="HKZ569" s="633"/>
      <c r="HLA569" s="633"/>
      <c r="HLB569" s="633"/>
      <c r="HLC569" s="633"/>
      <c r="HLD569" s="633"/>
      <c r="HLE569" s="633"/>
      <c r="HLF569" s="633"/>
      <c r="HLG569" s="633"/>
      <c r="HLH569" s="633"/>
      <c r="HLI569" s="633"/>
      <c r="HLJ569" s="633"/>
      <c r="HLK569" s="633"/>
      <c r="HLL569" s="633"/>
      <c r="HLM569" s="633"/>
      <c r="HLN569" s="633"/>
      <c r="HLO569" s="633"/>
      <c r="HLP569" s="633"/>
      <c r="HLQ569" s="633"/>
      <c r="HLR569" s="633"/>
      <c r="HLS569" s="633"/>
      <c r="HLT569" s="633"/>
      <c r="HLU569" s="633"/>
      <c r="HLV569" s="633"/>
      <c r="HLW569" s="633"/>
      <c r="HLX569" s="633"/>
      <c r="HLY569" s="633"/>
      <c r="HLZ569" s="633"/>
      <c r="HMA569" s="633"/>
      <c r="HMB569" s="633"/>
      <c r="HMC569" s="633"/>
      <c r="HMD569" s="633"/>
      <c r="HME569" s="633"/>
      <c r="HMF569" s="633"/>
      <c r="HMG569" s="633"/>
      <c r="HMH569" s="633"/>
      <c r="HMI569" s="633"/>
      <c r="HMJ569" s="633"/>
      <c r="HMK569" s="633"/>
      <c r="HML569" s="633"/>
      <c r="HMM569" s="633"/>
      <c r="HMN569" s="633"/>
      <c r="HMO569" s="633"/>
      <c r="HMP569" s="633"/>
      <c r="HMQ569" s="633"/>
      <c r="HMR569" s="633"/>
      <c r="HMS569" s="633"/>
      <c r="HMT569" s="633"/>
      <c r="HMU569" s="633"/>
      <c r="HMV569" s="633"/>
      <c r="HMW569" s="633"/>
      <c r="HMX569" s="633"/>
      <c r="HMY569" s="633"/>
      <c r="HMZ569" s="633"/>
      <c r="HNA569" s="633"/>
      <c r="HNB569" s="633"/>
      <c r="HNC569" s="633"/>
      <c r="HND569" s="633"/>
      <c r="HNE569" s="633"/>
      <c r="HNF569" s="633"/>
      <c r="HNG569" s="633"/>
      <c r="HNH569" s="633"/>
      <c r="HNI569" s="633"/>
      <c r="HNJ569" s="633"/>
      <c r="HNK569" s="633"/>
      <c r="HNL569" s="633"/>
      <c r="HNM569" s="633"/>
      <c r="HNN569" s="633"/>
      <c r="HNO569" s="633"/>
      <c r="HNP569" s="633"/>
      <c r="HNQ569" s="633"/>
      <c r="HNR569" s="633"/>
      <c r="HNS569" s="633"/>
      <c r="HNT569" s="633"/>
      <c r="HNU569" s="633"/>
      <c r="HNV569" s="633"/>
      <c r="HNW569" s="633"/>
      <c r="HNX569" s="633"/>
      <c r="HNY569" s="633"/>
      <c r="HNZ569" s="633"/>
      <c r="HOA569" s="633"/>
      <c r="HOB569" s="633"/>
      <c r="HOC569" s="633"/>
      <c r="HOD569" s="633"/>
      <c r="HOE569" s="633"/>
      <c r="HOF569" s="633"/>
      <c r="HOG569" s="633"/>
      <c r="HOH569" s="633"/>
      <c r="HOI569" s="633"/>
      <c r="HOJ569" s="633"/>
      <c r="HOK569" s="633"/>
      <c r="HOL569" s="633"/>
      <c r="HOM569" s="633"/>
      <c r="HON569" s="633"/>
      <c r="HOO569" s="633"/>
      <c r="HOP569" s="633"/>
      <c r="HOQ569" s="633"/>
      <c r="HOR569" s="633"/>
      <c r="HOS569" s="633"/>
      <c r="HOT569" s="633"/>
      <c r="HOU569" s="633"/>
      <c r="HOV569" s="633"/>
      <c r="HOW569" s="633"/>
      <c r="HOX569" s="633"/>
      <c r="HOY569" s="633"/>
      <c r="HOZ569" s="633"/>
      <c r="HPA569" s="633"/>
      <c r="HPB569" s="633"/>
      <c r="HPC569" s="633"/>
      <c r="HPD569" s="633"/>
      <c r="HPE569" s="633"/>
      <c r="HPF569" s="633"/>
      <c r="HPG569" s="633"/>
      <c r="HPH569" s="633"/>
      <c r="HPI569" s="633"/>
      <c r="HPJ569" s="633"/>
      <c r="HPK569" s="633"/>
      <c r="HPL569" s="633"/>
      <c r="HPM569" s="633"/>
      <c r="HPN569" s="633"/>
      <c r="HPO569" s="633"/>
      <c r="HPP569" s="633"/>
      <c r="HPQ569" s="633"/>
      <c r="HPR569" s="633"/>
      <c r="HPS569" s="633"/>
      <c r="HPT569" s="633"/>
      <c r="HPU569" s="633"/>
      <c r="HPV569" s="633"/>
      <c r="HPW569" s="633"/>
      <c r="HPX569" s="633"/>
      <c r="HPY569" s="633"/>
      <c r="HPZ569" s="633"/>
      <c r="HQA569" s="633"/>
      <c r="HQB569" s="633"/>
      <c r="HQC569" s="633"/>
      <c r="HQD569" s="633"/>
      <c r="HQE569" s="633"/>
      <c r="HQF569" s="633"/>
      <c r="HQG569" s="633"/>
      <c r="HQH569" s="633"/>
      <c r="HQI569" s="633"/>
      <c r="HQJ569" s="633"/>
      <c r="HQK569" s="633"/>
      <c r="HQL569" s="633"/>
      <c r="HQM569" s="633"/>
      <c r="HQN569" s="633"/>
      <c r="HQO569" s="633"/>
      <c r="HQP569" s="633"/>
      <c r="HQQ569" s="633"/>
      <c r="HQR569" s="633"/>
      <c r="HQS569" s="633"/>
      <c r="HQT569" s="633"/>
      <c r="HQU569" s="633"/>
      <c r="HQV569" s="633"/>
      <c r="HQW569" s="633"/>
      <c r="HQX569" s="633"/>
      <c r="HQY569" s="633"/>
      <c r="HQZ569" s="633"/>
      <c r="HRA569" s="633"/>
      <c r="HRB569" s="633"/>
      <c r="HRC569" s="633"/>
      <c r="HRD569" s="633"/>
      <c r="HRE569" s="633"/>
      <c r="HRF569" s="633"/>
      <c r="HRG569" s="633"/>
      <c r="HRH569" s="633"/>
      <c r="HRI569" s="633"/>
      <c r="HRJ569" s="633"/>
      <c r="HRK569" s="633"/>
      <c r="HRL569" s="633"/>
      <c r="HRM569" s="633"/>
      <c r="HRN569" s="633"/>
      <c r="HRO569" s="633"/>
      <c r="HRP569" s="633"/>
      <c r="HRQ569" s="633"/>
      <c r="HRR569" s="633"/>
      <c r="HRS569" s="633"/>
      <c r="HRT569" s="633"/>
      <c r="HRU569" s="633"/>
      <c r="HRV569" s="633"/>
      <c r="HRW569" s="633"/>
      <c r="HRX569" s="633"/>
      <c r="HRY569" s="633"/>
      <c r="HRZ569" s="633"/>
      <c r="HSA569" s="633"/>
      <c r="HSB569" s="633"/>
      <c r="HSC569" s="633"/>
      <c r="HSD569" s="633"/>
      <c r="HSE569" s="633"/>
      <c r="HSF569" s="633"/>
      <c r="HSG569" s="633"/>
      <c r="HSH569" s="633"/>
      <c r="HSI569" s="633"/>
      <c r="HSJ569" s="633"/>
      <c r="HSK569" s="633"/>
      <c r="HSL569" s="633"/>
      <c r="HSM569" s="633"/>
      <c r="HSN569" s="633"/>
      <c r="HSO569" s="633"/>
      <c r="HSP569" s="633"/>
      <c r="HSQ569" s="633"/>
      <c r="HSR569" s="633"/>
      <c r="HSS569" s="633"/>
      <c r="HST569" s="633"/>
      <c r="HSU569" s="633"/>
      <c r="HSV569" s="633"/>
      <c r="HSW569" s="633"/>
      <c r="HSX569" s="633"/>
      <c r="HSY569" s="633"/>
      <c r="HSZ569" s="633"/>
      <c r="HTA569" s="633"/>
      <c r="HTB569" s="633"/>
      <c r="HTC569" s="633"/>
      <c r="HTD569" s="633"/>
      <c r="HTE569" s="633"/>
      <c r="HTF569" s="633"/>
      <c r="HTG569" s="633"/>
      <c r="HTH569" s="633"/>
      <c r="HTI569" s="633"/>
      <c r="HTJ569" s="633"/>
      <c r="HTK569" s="633"/>
      <c r="HTL569" s="633"/>
      <c r="HTM569" s="633"/>
      <c r="HTN569" s="633"/>
      <c r="HTO569" s="633"/>
      <c r="HTP569" s="633"/>
      <c r="HTQ569" s="633"/>
      <c r="HTR569" s="633"/>
      <c r="HTS569" s="633"/>
      <c r="HTT569" s="633"/>
      <c r="HTU569" s="633"/>
      <c r="HTV569" s="633"/>
      <c r="HTW569" s="633"/>
      <c r="HTX569" s="633"/>
      <c r="HTY569" s="633"/>
      <c r="HTZ569" s="633"/>
      <c r="HUA569" s="633"/>
      <c r="HUB569" s="633"/>
      <c r="HUC569" s="633"/>
      <c r="HUD569" s="633"/>
      <c r="HUE569" s="633"/>
      <c r="HUF569" s="633"/>
      <c r="HUG569" s="633"/>
      <c r="HUH569" s="633"/>
      <c r="HUI569" s="633"/>
      <c r="HUJ569" s="633"/>
      <c r="HUK569" s="633"/>
      <c r="HUL569" s="633"/>
      <c r="HUM569" s="633"/>
      <c r="HUN569" s="633"/>
      <c r="HUO569" s="633"/>
      <c r="HUP569" s="633"/>
      <c r="HUQ569" s="633"/>
      <c r="HUR569" s="633"/>
      <c r="HUS569" s="633"/>
      <c r="HUT569" s="633"/>
      <c r="HUU569" s="633"/>
      <c r="HUV569" s="633"/>
      <c r="HUW569" s="633"/>
      <c r="HUX569" s="633"/>
      <c r="HUY569" s="633"/>
      <c r="HUZ569" s="633"/>
      <c r="HVA569" s="633"/>
      <c r="HVB569" s="633"/>
      <c r="HVC569" s="633"/>
      <c r="HVD569" s="633"/>
      <c r="HVE569" s="633"/>
      <c r="HVF569" s="633"/>
      <c r="HVG569" s="633"/>
      <c r="HVH569" s="633"/>
      <c r="HVI569" s="633"/>
      <c r="HVJ569" s="633"/>
      <c r="HVK569" s="633"/>
      <c r="HVL569" s="633"/>
      <c r="HVM569" s="633"/>
      <c r="HVN569" s="633"/>
      <c r="HVO569" s="633"/>
      <c r="HVP569" s="633"/>
      <c r="HVQ569" s="633"/>
      <c r="HVR569" s="633"/>
      <c r="HVS569" s="633"/>
      <c r="HVT569" s="633"/>
      <c r="HVU569" s="633"/>
      <c r="HVV569" s="633"/>
      <c r="HVW569" s="633"/>
      <c r="HVX569" s="633"/>
      <c r="HVY569" s="633"/>
      <c r="HVZ569" s="633"/>
      <c r="HWA569" s="633"/>
      <c r="HWB569" s="633"/>
      <c r="HWC569" s="633"/>
      <c r="HWD569" s="633"/>
      <c r="HWE569" s="633"/>
      <c r="HWF569" s="633"/>
      <c r="HWG569" s="633"/>
      <c r="HWH569" s="633"/>
      <c r="HWI569" s="633"/>
      <c r="HWJ569" s="633"/>
      <c r="HWK569" s="633"/>
      <c r="HWL569" s="633"/>
      <c r="HWM569" s="633"/>
      <c r="HWN569" s="633"/>
      <c r="HWO569" s="633"/>
      <c r="HWP569" s="633"/>
      <c r="HWQ569" s="633"/>
      <c r="HWR569" s="633"/>
      <c r="HWS569" s="633"/>
      <c r="HWT569" s="633"/>
      <c r="HWU569" s="633"/>
      <c r="HWV569" s="633"/>
      <c r="HWW569" s="633"/>
      <c r="HWX569" s="633"/>
      <c r="HWY569" s="633"/>
      <c r="HWZ569" s="633"/>
      <c r="HXA569" s="633"/>
      <c r="HXB569" s="633"/>
      <c r="HXC569" s="633"/>
      <c r="HXD569" s="633"/>
      <c r="HXE569" s="633"/>
      <c r="HXF569" s="633"/>
      <c r="HXG569" s="633"/>
      <c r="HXH569" s="633"/>
      <c r="HXI569" s="633"/>
      <c r="HXJ569" s="633"/>
      <c r="HXK569" s="633"/>
      <c r="HXL569" s="633"/>
      <c r="HXM569" s="633"/>
      <c r="HXN569" s="633"/>
      <c r="HXO569" s="633"/>
      <c r="HXP569" s="633"/>
      <c r="HXQ569" s="633"/>
      <c r="HXR569" s="633"/>
      <c r="HXS569" s="633"/>
      <c r="HXT569" s="633"/>
      <c r="HXU569" s="633"/>
      <c r="HXV569" s="633"/>
      <c r="HXW569" s="633"/>
      <c r="HXX569" s="633"/>
      <c r="HXY569" s="633"/>
      <c r="HXZ569" s="633"/>
      <c r="HYA569" s="633"/>
      <c r="HYB569" s="633"/>
      <c r="HYC569" s="633"/>
      <c r="HYD569" s="633"/>
      <c r="HYE569" s="633"/>
      <c r="HYF569" s="633"/>
      <c r="HYG569" s="633"/>
      <c r="HYH569" s="633"/>
      <c r="HYI569" s="633"/>
      <c r="HYJ569" s="633"/>
      <c r="HYK569" s="633"/>
      <c r="HYL569" s="633"/>
      <c r="HYM569" s="633"/>
      <c r="HYN569" s="633"/>
      <c r="HYO569" s="633"/>
      <c r="HYP569" s="633"/>
      <c r="HYQ569" s="633"/>
      <c r="HYR569" s="633"/>
      <c r="HYS569" s="633"/>
      <c r="HYT569" s="633"/>
      <c r="HYU569" s="633"/>
      <c r="HYV569" s="633"/>
      <c r="HYW569" s="633"/>
      <c r="HYX569" s="633"/>
      <c r="HYY569" s="633"/>
      <c r="HYZ569" s="633"/>
      <c r="HZA569" s="633"/>
      <c r="HZB569" s="633"/>
      <c r="HZC569" s="633"/>
      <c r="HZD569" s="633"/>
      <c r="HZE569" s="633"/>
      <c r="HZF569" s="633"/>
      <c r="HZG569" s="633"/>
      <c r="HZH569" s="633"/>
      <c r="HZI569" s="633"/>
      <c r="HZJ569" s="633"/>
      <c r="HZK569" s="633"/>
      <c r="HZL569" s="633"/>
      <c r="HZM569" s="633"/>
      <c r="HZN569" s="633"/>
      <c r="HZO569" s="633"/>
      <c r="HZP569" s="633"/>
      <c r="HZQ569" s="633"/>
      <c r="HZR569" s="633"/>
      <c r="HZS569" s="633"/>
      <c r="HZT569" s="633"/>
      <c r="HZU569" s="633"/>
      <c r="HZV569" s="633"/>
      <c r="HZW569" s="633"/>
      <c r="HZX569" s="633"/>
      <c r="HZY569" s="633"/>
      <c r="HZZ569" s="633"/>
      <c r="IAA569" s="633"/>
      <c r="IAB569" s="633"/>
      <c r="IAC569" s="633"/>
      <c r="IAD569" s="633"/>
      <c r="IAE569" s="633"/>
      <c r="IAF569" s="633"/>
      <c r="IAG569" s="633"/>
      <c r="IAH569" s="633"/>
      <c r="IAI569" s="633"/>
      <c r="IAJ569" s="633"/>
      <c r="IAK569" s="633"/>
      <c r="IAL569" s="633"/>
      <c r="IAM569" s="633"/>
      <c r="IAN569" s="633"/>
      <c r="IAO569" s="633"/>
      <c r="IAP569" s="633"/>
      <c r="IAQ569" s="633"/>
      <c r="IAR569" s="633"/>
      <c r="IAS569" s="633"/>
      <c r="IAT569" s="633"/>
      <c r="IAU569" s="633"/>
      <c r="IAV569" s="633"/>
      <c r="IAW569" s="633"/>
      <c r="IAX569" s="633"/>
      <c r="IAY569" s="633"/>
      <c r="IAZ569" s="633"/>
      <c r="IBA569" s="633"/>
      <c r="IBB569" s="633"/>
      <c r="IBC569" s="633"/>
      <c r="IBD569" s="633"/>
      <c r="IBE569" s="633"/>
      <c r="IBF569" s="633"/>
      <c r="IBG569" s="633"/>
      <c r="IBH569" s="633"/>
      <c r="IBI569" s="633"/>
      <c r="IBJ569" s="633"/>
      <c r="IBK569" s="633"/>
      <c r="IBL569" s="633"/>
      <c r="IBM569" s="633"/>
      <c r="IBN569" s="633"/>
      <c r="IBO569" s="633"/>
      <c r="IBP569" s="633"/>
      <c r="IBQ569" s="633"/>
      <c r="IBR569" s="633"/>
      <c r="IBS569" s="633"/>
      <c r="IBT569" s="633"/>
      <c r="IBU569" s="633"/>
      <c r="IBV569" s="633"/>
      <c r="IBW569" s="633"/>
      <c r="IBX569" s="633"/>
      <c r="IBY569" s="633"/>
      <c r="IBZ569" s="633"/>
      <c r="ICA569" s="633"/>
      <c r="ICB569" s="633"/>
      <c r="ICC569" s="633"/>
      <c r="ICD569" s="633"/>
      <c r="ICE569" s="633"/>
      <c r="ICF569" s="633"/>
      <c r="ICG569" s="633"/>
      <c r="ICH569" s="633"/>
      <c r="ICI569" s="633"/>
      <c r="ICJ569" s="633"/>
      <c r="ICK569" s="633"/>
      <c r="ICL569" s="633"/>
      <c r="ICM569" s="633"/>
      <c r="ICN569" s="633"/>
      <c r="ICO569" s="633"/>
      <c r="ICP569" s="633"/>
      <c r="ICQ569" s="633"/>
      <c r="ICR569" s="633"/>
      <c r="ICS569" s="633"/>
      <c r="ICT569" s="633"/>
      <c r="ICU569" s="633"/>
      <c r="ICV569" s="633"/>
      <c r="ICW569" s="633"/>
      <c r="ICX569" s="633"/>
      <c r="ICY569" s="633"/>
      <c r="ICZ569" s="633"/>
      <c r="IDA569" s="633"/>
      <c r="IDB569" s="633"/>
      <c r="IDC569" s="633"/>
      <c r="IDD569" s="633"/>
      <c r="IDE569" s="633"/>
      <c r="IDF569" s="633"/>
      <c r="IDG569" s="633"/>
      <c r="IDH569" s="633"/>
      <c r="IDI569" s="633"/>
      <c r="IDJ569" s="633"/>
      <c r="IDK569" s="633"/>
      <c r="IDL569" s="633"/>
      <c r="IDM569" s="633"/>
      <c r="IDN569" s="633"/>
      <c r="IDO569" s="633"/>
      <c r="IDP569" s="633"/>
      <c r="IDQ569" s="633"/>
      <c r="IDR569" s="633"/>
      <c r="IDS569" s="633"/>
      <c r="IDT569" s="633"/>
      <c r="IDU569" s="633"/>
      <c r="IDV569" s="633"/>
      <c r="IDW569" s="633"/>
      <c r="IDX569" s="633"/>
      <c r="IDY569" s="633"/>
      <c r="IDZ569" s="633"/>
      <c r="IEA569" s="633"/>
      <c r="IEB569" s="633"/>
      <c r="IEC569" s="633"/>
      <c r="IED569" s="633"/>
      <c r="IEE569" s="633"/>
      <c r="IEF569" s="633"/>
      <c r="IEG569" s="633"/>
      <c r="IEH569" s="633"/>
      <c r="IEI569" s="633"/>
      <c r="IEJ569" s="633"/>
      <c r="IEK569" s="633"/>
      <c r="IEL569" s="633"/>
      <c r="IEM569" s="633"/>
      <c r="IEN569" s="633"/>
      <c r="IEO569" s="633"/>
      <c r="IEP569" s="633"/>
      <c r="IEQ569" s="633"/>
      <c r="IER569" s="633"/>
      <c r="IES569" s="633"/>
      <c r="IET569" s="633"/>
      <c r="IEU569" s="633"/>
      <c r="IEV569" s="633"/>
      <c r="IEW569" s="633"/>
      <c r="IEX569" s="633"/>
      <c r="IEY569" s="633"/>
      <c r="IEZ569" s="633"/>
      <c r="IFA569" s="633"/>
      <c r="IFB569" s="633"/>
      <c r="IFC569" s="633"/>
      <c r="IFD569" s="633"/>
      <c r="IFE569" s="633"/>
      <c r="IFF569" s="633"/>
      <c r="IFG569" s="633"/>
      <c r="IFH569" s="633"/>
      <c r="IFI569" s="633"/>
      <c r="IFJ569" s="633"/>
      <c r="IFK569" s="633"/>
      <c r="IFL569" s="633"/>
      <c r="IFM569" s="633"/>
      <c r="IFN569" s="633"/>
      <c r="IFO569" s="633"/>
      <c r="IFP569" s="633"/>
      <c r="IFQ569" s="633"/>
      <c r="IFR569" s="633"/>
      <c r="IFS569" s="633"/>
      <c r="IFT569" s="633"/>
      <c r="IFU569" s="633"/>
      <c r="IFV569" s="633"/>
      <c r="IFW569" s="633"/>
      <c r="IFX569" s="633"/>
      <c r="IFY569" s="633"/>
      <c r="IFZ569" s="633"/>
      <c r="IGA569" s="633"/>
      <c r="IGB569" s="633"/>
      <c r="IGC569" s="633"/>
      <c r="IGD569" s="633"/>
      <c r="IGE569" s="633"/>
      <c r="IGF569" s="633"/>
      <c r="IGG569" s="633"/>
      <c r="IGH569" s="633"/>
      <c r="IGI569" s="633"/>
      <c r="IGJ569" s="633"/>
      <c r="IGK569" s="633"/>
      <c r="IGL569" s="633"/>
      <c r="IGM569" s="633"/>
      <c r="IGN569" s="633"/>
      <c r="IGO569" s="633"/>
      <c r="IGP569" s="633"/>
      <c r="IGQ569" s="633"/>
      <c r="IGR569" s="633"/>
      <c r="IGS569" s="633"/>
      <c r="IGT569" s="633"/>
      <c r="IGU569" s="633"/>
      <c r="IGV569" s="633"/>
      <c r="IGW569" s="633"/>
      <c r="IGX569" s="633"/>
      <c r="IGY569" s="633"/>
      <c r="IGZ569" s="633"/>
      <c r="IHA569" s="633"/>
      <c r="IHB569" s="633"/>
      <c r="IHC569" s="633"/>
      <c r="IHD569" s="633"/>
      <c r="IHE569" s="633"/>
      <c r="IHF569" s="633"/>
      <c r="IHG569" s="633"/>
      <c r="IHH569" s="633"/>
      <c r="IHI569" s="633"/>
      <c r="IHJ569" s="633"/>
      <c r="IHK569" s="633"/>
      <c r="IHL569" s="633"/>
      <c r="IHM569" s="633"/>
      <c r="IHN569" s="633"/>
      <c r="IHO569" s="633"/>
      <c r="IHP569" s="633"/>
      <c r="IHQ569" s="633"/>
      <c r="IHR569" s="633"/>
      <c r="IHS569" s="633"/>
      <c r="IHT569" s="633"/>
      <c r="IHU569" s="633"/>
      <c r="IHV569" s="633"/>
      <c r="IHW569" s="633"/>
      <c r="IHX569" s="633"/>
      <c r="IHY569" s="633"/>
      <c r="IHZ569" s="633"/>
      <c r="IIA569" s="633"/>
      <c r="IIB569" s="633"/>
      <c r="IIC569" s="633"/>
      <c r="IID569" s="633"/>
      <c r="IIE569" s="633"/>
      <c r="IIF569" s="633"/>
      <c r="IIG569" s="633"/>
      <c r="IIH569" s="633"/>
      <c r="III569" s="633"/>
      <c r="IIJ569" s="633"/>
      <c r="IIK569" s="633"/>
      <c r="IIL569" s="633"/>
      <c r="IIM569" s="633"/>
      <c r="IIN569" s="633"/>
      <c r="IIO569" s="633"/>
      <c r="IIP569" s="633"/>
      <c r="IIQ569" s="633"/>
      <c r="IIR569" s="633"/>
      <c r="IIS569" s="633"/>
      <c r="IIT569" s="633"/>
      <c r="IIU569" s="633"/>
      <c r="IIV569" s="633"/>
      <c r="IIW569" s="633"/>
      <c r="IIX569" s="633"/>
      <c r="IIY569" s="633"/>
      <c r="IIZ569" s="633"/>
      <c r="IJA569" s="633"/>
      <c r="IJB569" s="633"/>
      <c r="IJC569" s="633"/>
      <c r="IJD569" s="633"/>
      <c r="IJE569" s="633"/>
      <c r="IJF569" s="633"/>
      <c r="IJG569" s="633"/>
      <c r="IJH569" s="633"/>
      <c r="IJI569" s="633"/>
      <c r="IJJ569" s="633"/>
      <c r="IJK569" s="633"/>
      <c r="IJL569" s="633"/>
      <c r="IJM569" s="633"/>
      <c r="IJN569" s="633"/>
      <c r="IJO569" s="633"/>
      <c r="IJP569" s="633"/>
      <c r="IJQ569" s="633"/>
      <c r="IJR569" s="633"/>
      <c r="IJS569" s="633"/>
      <c r="IJT569" s="633"/>
      <c r="IJU569" s="633"/>
      <c r="IJV569" s="633"/>
      <c r="IJW569" s="633"/>
      <c r="IJX569" s="633"/>
      <c r="IJY569" s="633"/>
      <c r="IJZ569" s="633"/>
      <c r="IKA569" s="633"/>
      <c r="IKB569" s="633"/>
      <c r="IKC569" s="633"/>
      <c r="IKD569" s="633"/>
      <c r="IKE569" s="633"/>
      <c r="IKF569" s="633"/>
      <c r="IKG569" s="633"/>
      <c r="IKH569" s="633"/>
      <c r="IKI569" s="633"/>
      <c r="IKJ569" s="633"/>
      <c r="IKK569" s="633"/>
      <c r="IKL569" s="633"/>
      <c r="IKM569" s="633"/>
      <c r="IKN569" s="633"/>
      <c r="IKO569" s="633"/>
      <c r="IKP569" s="633"/>
      <c r="IKQ569" s="633"/>
      <c r="IKR569" s="633"/>
      <c r="IKS569" s="633"/>
      <c r="IKT569" s="633"/>
      <c r="IKU569" s="633"/>
      <c r="IKV569" s="633"/>
      <c r="IKW569" s="633"/>
      <c r="IKX569" s="633"/>
      <c r="IKY569" s="633"/>
      <c r="IKZ569" s="633"/>
      <c r="ILA569" s="633"/>
      <c r="ILB569" s="633"/>
      <c r="ILC569" s="633"/>
      <c r="ILD569" s="633"/>
      <c r="ILE569" s="633"/>
      <c r="ILF569" s="633"/>
      <c r="ILG569" s="633"/>
      <c r="ILH569" s="633"/>
      <c r="ILI569" s="633"/>
      <c r="ILJ569" s="633"/>
      <c r="ILK569" s="633"/>
      <c r="ILL569" s="633"/>
      <c r="ILM569" s="633"/>
      <c r="ILN569" s="633"/>
      <c r="ILO569" s="633"/>
      <c r="ILP569" s="633"/>
      <c r="ILQ569" s="633"/>
      <c r="ILR569" s="633"/>
      <c r="ILS569" s="633"/>
      <c r="ILT569" s="633"/>
      <c r="ILU569" s="633"/>
      <c r="ILV569" s="633"/>
      <c r="ILW569" s="633"/>
      <c r="ILX569" s="633"/>
      <c r="ILY569" s="633"/>
      <c r="ILZ569" s="633"/>
      <c r="IMA569" s="633"/>
      <c r="IMB569" s="633"/>
      <c r="IMC569" s="633"/>
      <c r="IMD569" s="633"/>
      <c r="IME569" s="633"/>
      <c r="IMF569" s="633"/>
      <c r="IMG569" s="633"/>
      <c r="IMH569" s="633"/>
      <c r="IMI569" s="633"/>
      <c r="IMJ569" s="633"/>
      <c r="IMK569" s="633"/>
      <c r="IML569" s="633"/>
      <c r="IMM569" s="633"/>
      <c r="IMN569" s="633"/>
      <c r="IMO569" s="633"/>
      <c r="IMP569" s="633"/>
      <c r="IMQ569" s="633"/>
      <c r="IMR569" s="633"/>
      <c r="IMS569" s="633"/>
      <c r="IMT569" s="633"/>
      <c r="IMU569" s="633"/>
      <c r="IMV569" s="633"/>
      <c r="IMW569" s="633"/>
      <c r="IMX569" s="633"/>
      <c r="IMY569" s="633"/>
      <c r="IMZ569" s="633"/>
      <c r="INA569" s="633"/>
      <c r="INB569" s="633"/>
      <c r="INC569" s="633"/>
      <c r="IND569" s="633"/>
      <c r="INE569" s="633"/>
      <c r="INF569" s="633"/>
      <c r="ING569" s="633"/>
      <c r="INH569" s="633"/>
      <c r="INI569" s="633"/>
      <c r="INJ569" s="633"/>
      <c r="INK569" s="633"/>
      <c r="INL569" s="633"/>
      <c r="INM569" s="633"/>
      <c r="INN569" s="633"/>
      <c r="INO569" s="633"/>
      <c r="INP569" s="633"/>
      <c r="INQ569" s="633"/>
      <c r="INR569" s="633"/>
      <c r="INS569" s="633"/>
      <c r="INT569" s="633"/>
      <c r="INU569" s="633"/>
      <c r="INV569" s="633"/>
      <c r="INW569" s="633"/>
      <c r="INX569" s="633"/>
      <c r="INY569" s="633"/>
      <c r="INZ569" s="633"/>
      <c r="IOA569" s="633"/>
      <c r="IOB569" s="633"/>
      <c r="IOC569" s="633"/>
      <c r="IOD569" s="633"/>
      <c r="IOE569" s="633"/>
      <c r="IOF569" s="633"/>
      <c r="IOG569" s="633"/>
      <c r="IOH569" s="633"/>
      <c r="IOI569" s="633"/>
      <c r="IOJ569" s="633"/>
      <c r="IOK569" s="633"/>
      <c r="IOL569" s="633"/>
      <c r="IOM569" s="633"/>
      <c r="ION569" s="633"/>
      <c r="IOO569" s="633"/>
      <c r="IOP569" s="633"/>
      <c r="IOQ569" s="633"/>
      <c r="IOR569" s="633"/>
      <c r="IOS569" s="633"/>
      <c r="IOT569" s="633"/>
      <c r="IOU569" s="633"/>
      <c r="IOV569" s="633"/>
      <c r="IOW569" s="633"/>
      <c r="IOX569" s="633"/>
      <c r="IOY569" s="633"/>
      <c r="IOZ569" s="633"/>
      <c r="IPA569" s="633"/>
      <c r="IPB569" s="633"/>
      <c r="IPC569" s="633"/>
      <c r="IPD569" s="633"/>
      <c r="IPE569" s="633"/>
      <c r="IPF569" s="633"/>
      <c r="IPG569" s="633"/>
      <c r="IPH569" s="633"/>
      <c r="IPI569" s="633"/>
      <c r="IPJ569" s="633"/>
      <c r="IPK569" s="633"/>
      <c r="IPL569" s="633"/>
      <c r="IPM569" s="633"/>
      <c r="IPN569" s="633"/>
      <c r="IPO569" s="633"/>
      <c r="IPP569" s="633"/>
      <c r="IPQ569" s="633"/>
      <c r="IPR569" s="633"/>
      <c r="IPS569" s="633"/>
      <c r="IPT569" s="633"/>
      <c r="IPU569" s="633"/>
      <c r="IPV569" s="633"/>
      <c r="IPW569" s="633"/>
      <c r="IPX569" s="633"/>
      <c r="IPY569" s="633"/>
      <c r="IPZ569" s="633"/>
      <c r="IQA569" s="633"/>
      <c r="IQB569" s="633"/>
      <c r="IQC569" s="633"/>
      <c r="IQD569" s="633"/>
      <c r="IQE569" s="633"/>
      <c r="IQF569" s="633"/>
      <c r="IQG569" s="633"/>
      <c r="IQH569" s="633"/>
      <c r="IQI569" s="633"/>
      <c r="IQJ569" s="633"/>
      <c r="IQK569" s="633"/>
      <c r="IQL569" s="633"/>
      <c r="IQM569" s="633"/>
      <c r="IQN569" s="633"/>
      <c r="IQO569" s="633"/>
      <c r="IQP569" s="633"/>
      <c r="IQQ569" s="633"/>
      <c r="IQR569" s="633"/>
      <c r="IQS569" s="633"/>
      <c r="IQT569" s="633"/>
      <c r="IQU569" s="633"/>
      <c r="IQV569" s="633"/>
      <c r="IQW569" s="633"/>
      <c r="IQX569" s="633"/>
      <c r="IQY569" s="633"/>
      <c r="IQZ569" s="633"/>
      <c r="IRA569" s="633"/>
      <c r="IRB569" s="633"/>
      <c r="IRC569" s="633"/>
      <c r="IRD569" s="633"/>
      <c r="IRE569" s="633"/>
      <c r="IRF569" s="633"/>
      <c r="IRG569" s="633"/>
      <c r="IRH569" s="633"/>
      <c r="IRI569" s="633"/>
      <c r="IRJ569" s="633"/>
      <c r="IRK569" s="633"/>
      <c r="IRL569" s="633"/>
      <c r="IRM569" s="633"/>
      <c r="IRN569" s="633"/>
      <c r="IRO569" s="633"/>
      <c r="IRP569" s="633"/>
      <c r="IRQ569" s="633"/>
      <c r="IRR569" s="633"/>
      <c r="IRS569" s="633"/>
      <c r="IRT569" s="633"/>
      <c r="IRU569" s="633"/>
      <c r="IRV569" s="633"/>
      <c r="IRW569" s="633"/>
      <c r="IRX569" s="633"/>
      <c r="IRY569" s="633"/>
      <c r="IRZ569" s="633"/>
      <c r="ISA569" s="633"/>
      <c r="ISB569" s="633"/>
      <c r="ISC569" s="633"/>
      <c r="ISD569" s="633"/>
      <c r="ISE569" s="633"/>
      <c r="ISF569" s="633"/>
      <c r="ISG569" s="633"/>
      <c r="ISH569" s="633"/>
      <c r="ISI569" s="633"/>
      <c r="ISJ569" s="633"/>
      <c r="ISK569" s="633"/>
      <c r="ISL569" s="633"/>
      <c r="ISM569" s="633"/>
      <c r="ISN569" s="633"/>
      <c r="ISO569" s="633"/>
      <c r="ISP569" s="633"/>
      <c r="ISQ569" s="633"/>
      <c r="ISR569" s="633"/>
      <c r="ISS569" s="633"/>
      <c r="IST569" s="633"/>
      <c r="ISU569" s="633"/>
      <c r="ISV569" s="633"/>
      <c r="ISW569" s="633"/>
      <c r="ISX569" s="633"/>
      <c r="ISY569" s="633"/>
      <c r="ISZ569" s="633"/>
      <c r="ITA569" s="633"/>
      <c r="ITB569" s="633"/>
      <c r="ITC569" s="633"/>
      <c r="ITD569" s="633"/>
      <c r="ITE569" s="633"/>
      <c r="ITF569" s="633"/>
      <c r="ITG569" s="633"/>
      <c r="ITH569" s="633"/>
      <c r="ITI569" s="633"/>
      <c r="ITJ569" s="633"/>
      <c r="ITK569" s="633"/>
      <c r="ITL569" s="633"/>
      <c r="ITM569" s="633"/>
      <c r="ITN569" s="633"/>
      <c r="ITO569" s="633"/>
      <c r="ITP569" s="633"/>
      <c r="ITQ569" s="633"/>
      <c r="ITR569" s="633"/>
      <c r="ITS569" s="633"/>
      <c r="ITT569" s="633"/>
      <c r="ITU569" s="633"/>
      <c r="ITV569" s="633"/>
      <c r="ITW569" s="633"/>
      <c r="ITX569" s="633"/>
      <c r="ITY569" s="633"/>
      <c r="ITZ569" s="633"/>
      <c r="IUA569" s="633"/>
      <c r="IUB569" s="633"/>
      <c r="IUC569" s="633"/>
      <c r="IUD569" s="633"/>
      <c r="IUE569" s="633"/>
      <c r="IUF569" s="633"/>
      <c r="IUG569" s="633"/>
      <c r="IUH569" s="633"/>
      <c r="IUI569" s="633"/>
      <c r="IUJ569" s="633"/>
      <c r="IUK569" s="633"/>
      <c r="IUL569" s="633"/>
      <c r="IUM569" s="633"/>
      <c r="IUN569" s="633"/>
      <c r="IUO569" s="633"/>
      <c r="IUP569" s="633"/>
      <c r="IUQ569" s="633"/>
      <c r="IUR569" s="633"/>
      <c r="IUS569" s="633"/>
      <c r="IUT569" s="633"/>
      <c r="IUU569" s="633"/>
      <c r="IUV569" s="633"/>
      <c r="IUW569" s="633"/>
      <c r="IUX569" s="633"/>
      <c r="IUY569" s="633"/>
      <c r="IUZ569" s="633"/>
      <c r="IVA569" s="633"/>
      <c r="IVB569" s="633"/>
      <c r="IVC569" s="633"/>
      <c r="IVD569" s="633"/>
      <c r="IVE569" s="633"/>
      <c r="IVF569" s="633"/>
      <c r="IVG569" s="633"/>
      <c r="IVH569" s="633"/>
      <c r="IVI569" s="633"/>
      <c r="IVJ569" s="633"/>
      <c r="IVK569" s="633"/>
      <c r="IVL569" s="633"/>
      <c r="IVM569" s="633"/>
      <c r="IVN569" s="633"/>
      <c r="IVO569" s="633"/>
      <c r="IVP569" s="633"/>
      <c r="IVQ569" s="633"/>
      <c r="IVR569" s="633"/>
      <c r="IVS569" s="633"/>
      <c r="IVT569" s="633"/>
      <c r="IVU569" s="633"/>
      <c r="IVV569" s="633"/>
      <c r="IVW569" s="633"/>
      <c r="IVX569" s="633"/>
      <c r="IVY569" s="633"/>
      <c r="IVZ569" s="633"/>
      <c r="IWA569" s="633"/>
      <c r="IWB569" s="633"/>
      <c r="IWC569" s="633"/>
      <c r="IWD569" s="633"/>
      <c r="IWE569" s="633"/>
      <c r="IWF569" s="633"/>
      <c r="IWG569" s="633"/>
      <c r="IWH569" s="633"/>
      <c r="IWI569" s="633"/>
      <c r="IWJ569" s="633"/>
      <c r="IWK569" s="633"/>
      <c r="IWL569" s="633"/>
      <c r="IWM569" s="633"/>
      <c r="IWN569" s="633"/>
      <c r="IWO569" s="633"/>
      <c r="IWP569" s="633"/>
      <c r="IWQ569" s="633"/>
      <c r="IWR569" s="633"/>
      <c r="IWS569" s="633"/>
      <c r="IWT569" s="633"/>
      <c r="IWU569" s="633"/>
      <c r="IWV569" s="633"/>
      <c r="IWW569" s="633"/>
      <c r="IWX569" s="633"/>
      <c r="IWY569" s="633"/>
      <c r="IWZ569" s="633"/>
      <c r="IXA569" s="633"/>
      <c r="IXB569" s="633"/>
      <c r="IXC569" s="633"/>
      <c r="IXD569" s="633"/>
      <c r="IXE569" s="633"/>
      <c r="IXF569" s="633"/>
      <c r="IXG569" s="633"/>
      <c r="IXH569" s="633"/>
      <c r="IXI569" s="633"/>
      <c r="IXJ569" s="633"/>
      <c r="IXK569" s="633"/>
      <c r="IXL569" s="633"/>
      <c r="IXM569" s="633"/>
      <c r="IXN569" s="633"/>
      <c r="IXO569" s="633"/>
      <c r="IXP569" s="633"/>
      <c r="IXQ569" s="633"/>
      <c r="IXR569" s="633"/>
      <c r="IXS569" s="633"/>
      <c r="IXT569" s="633"/>
      <c r="IXU569" s="633"/>
      <c r="IXV569" s="633"/>
      <c r="IXW569" s="633"/>
      <c r="IXX569" s="633"/>
      <c r="IXY569" s="633"/>
      <c r="IXZ569" s="633"/>
      <c r="IYA569" s="633"/>
      <c r="IYB569" s="633"/>
      <c r="IYC569" s="633"/>
      <c r="IYD569" s="633"/>
      <c r="IYE569" s="633"/>
      <c r="IYF569" s="633"/>
      <c r="IYG569" s="633"/>
      <c r="IYH569" s="633"/>
      <c r="IYI569" s="633"/>
      <c r="IYJ569" s="633"/>
      <c r="IYK569" s="633"/>
      <c r="IYL569" s="633"/>
      <c r="IYM569" s="633"/>
      <c r="IYN569" s="633"/>
      <c r="IYO569" s="633"/>
      <c r="IYP569" s="633"/>
      <c r="IYQ569" s="633"/>
      <c r="IYR569" s="633"/>
      <c r="IYS569" s="633"/>
      <c r="IYT569" s="633"/>
      <c r="IYU569" s="633"/>
      <c r="IYV569" s="633"/>
      <c r="IYW569" s="633"/>
      <c r="IYX569" s="633"/>
      <c r="IYY569" s="633"/>
      <c r="IYZ569" s="633"/>
      <c r="IZA569" s="633"/>
      <c r="IZB569" s="633"/>
      <c r="IZC569" s="633"/>
      <c r="IZD569" s="633"/>
      <c r="IZE569" s="633"/>
      <c r="IZF569" s="633"/>
      <c r="IZG569" s="633"/>
      <c r="IZH569" s="633"/>
      <c r="IZI569" s="633"/>
      <c r="IZJ569" s="633"/>
      <c r="IZK569" s="633"/>
      <c r="IZL569" s="633"/>
      <c r="IZM569" s="633"/>
      <c r="IZN569" s="633"/>
      <c r="IZO569" s="633"/>
      <c r="IZP569" s="633"/>
      <c r="IZQ569" s="633"/>
      <c r="IZR569" s="633"/>
      <c r="IZS569" s="633"/>
      <c r="IZT569" s="633"/>
      <c r="IZU569" s="633"/>
      <c r="IZV569" s="633"/>
      <c r="IZW569" s="633"/>
      <c r="IZX569" s="633"/>
      <c r="IZY569" s="633"/>
      <c r="IZZ569" s="633"/>
      <c r="JAA569" s="633"/>
      <c r="JAB569" s="633"/>
      <c r="JAC569" s="633"/>
      <c r="JAD569" s="633"/>
      <c r="JAE569" s="633"/>
      <c r="JAF569" s="633"/>
      <c r="JAG569" s="633"/>
      <c r="JAH569" s="633"/>
      <c r="JAI569" s="633"/>
      <c r="JAJ569" s="633"/>
      <c r="JAK569" s="633"/>
      <c r="JAL569" s="633"/>
      <c r="JAM569" s="633"/>
      <c r="JAN569" s="633"/>
      <c r="JAO569" s="633"/>
      <c r="JAP569" s="633"/>
      <c r="JAQ569" s="633"/>
      <c r="JAR569" s="633"/>
      <c r="JAS569" s="633"/>
      <c r="JAT569" s="633"/>
      <c r="JAU569" s="633"/>
      <c r="JAV569" s="633"/>
      <c r="JAW569" s="633"/>
      <c r="JAX569" s="633"/>
      <c r="JAY569" s="633"/>
      <c r="JAZ569" s="633"/>
      <c r="JBA569" s="633"/>
      <c r="JBB569" s="633"/>
      <c r="JBC569" s="633"/>
      <c r="JBD569" s="633"/>
      <c r="JBE569" s="633"/>
      <c r="JBF569" s="633"/>
      <c r="JBG569" s="633"/>
      <c r="JBH569" s="633"/>
      <c r="JBI569" s="633"/>
      <c r="JBJ569" s="633"/>
      <c r="JBK569" s="633"/>
      <c r="JBL569" s="633"/>
      <c r="JBM569" s="633"/>
      <c r="JBN569" s="633"/>
      <c r="JBO569" s="633"/>
      <c r="JBP569" s="633"/>
      <c r="JBQ569" s="633"/>
      <c r="JBR569" s="633"/>
      <c r="JBS569" s="633"/>
      <c r="JBT569" s="633"/>
      <c r="JBU569" s="633"/>
      <c r="JBV569" s="633"/>
      <c r="JBW569" s="633"/>
      <c r="JBX569" s="633"/>
      <c r="JBY569" s="633"/>
      <c r="JBZ569" s="633"/>
      <c r="JCA569" s="633"/>
      <c r="JCB569" s="633"/>
      <c r="JCC569" s="633"/>
      <c r="JCD569" s="633"/>
      <c r="JCE569" s="633"/>
      <c r="JCF569" s="633"/>
      <c r="JCG569" s="633"/>
      <c r="JCH569" s="633"/>
      <c r="JCI569" s="633"/>
      <c r="JCJ569" s="633"/>
      <c r="JCK569" s="633"/>
      <c r="JCL569" s="633"/>
      <c r="JCM569" s="633"/>
      <c r="JCN569" s="633"/>
      <c r="JCO569" s="633"/>
      <c r="JCP569" s="633"/>
      <c r="JCQ569" s="633"/>
      <c r="JCR569" s="633"/>
      <c r="JCS569" s="633"/>
      <c r="JCT569" s="633"/>
      <c r="JCU569" s="633"/>
      <c r="JCV569" s="633"/>
      <c r="JCW569" s="633"/>
      <c r="JCX569" s="633"/>
      <c r="JCY569" s="633"/>
      <c r="JCZ569" s="633"/>
      <c r="JDA569" s="633"/>
      <c r="JDB569" s="633"/>
      <c r="JDC569" s="633"/>
      <c r="JDD569" s="633"/>
      <c r="JDE569" s="633"/>
      <c r="JDF569" s="633"/>
      <c r="JDG569" s="633"/>
      <c r="JDH569" s="633"/>
      <c r="JDI569" s="633"/>
      <c r="JDJ569" s="633"/>
      <c r="JDK569" s="633"/>
      <c r="JDL569" s="633"/>
      <c r="JDM569" s="633"/>
      <c r="JDN569" s="633"/>
      <c r="JDO569" s="633"/>
      <c r="JDP569" s="633"/>
      <c r="JDQ569" s="633"/>
      <c r="JDR569" s="633"/>
      <c r="JDS569" s="633"/>
      <c r="JDT569" s="633"/>
      <c r="JDU569" s="633"/>
      <c r="JDV569" s="633"/>
      <c r="JDW569" s="633"/>
      <c r="JDX569" s="633"/>
      <c r="JDY569" s="633"/>
      <c r="JDZ569" s="633"/>
      <c r="JEA569" s="633"/>
      <c r="JEB569" s="633"/>
      <c r="JEC569" s="633"/>
      <c r="JED569" s="633"/>
      <c r="JEE569" s="633"/>
      <c r="JEF569" s="633"/>
      <c r="JEG569" s="633"/>
      <c r="JEH569" s="633"/>
      <c r="JEI569" s="633"/>
      <c r="JEJ569" s="633"/>
      <c r="JEK569" s="633"/>
      <c r="JEL569" s="633"/>
      <c r="JEM569" s="633"/>
      <c r="JEN569" s="633"/>
      <c r="JEO569" s="633"/>
      <c r="JEP569" s="633"/>
      <c r="JEQ569" s="633"/>
      <c r="JER569" s="633"/>
      <c r="JES569" s="633"/>
      <c r="JET569" s="633"/>
      <c r="JEU569" s="633"/>
      <c r="JEV569" s="633"/>
      <c r="JEW569" s="633"/>
      <c r="JEX569" s="633"/>
      <c r="JEY569" s="633"/>
      <c r="JEZ569" s="633"/>
      <c r="JFA569" s="633"/>
      <c r="JFB569" s="633"/>
      <c r="JFC569" s="633"/>
      <c r="JFD569" s="633"/>
      <c r="JFE569" s="633"/>
      <c r="JFF569" s="633"/>
      <c r="JFG569" s="633"/>
      <c r="JFH569" s="633"/>
      <c r="JFI569" s="633"/>
      <c r="JFJ569" s="633"/>
      <c r="JFK569" s="633"/>
      <c r="JFL569" s="633"/>
      <c r="JFM569" s="633"/>
      <c r="JFN569" s="633"/>
      <c r="JFO569" s="633"/>
      <c r="JFP569" s="633"/>
      <c r="JFQ569" s="633"/>
      <c r="JFR569" s="633"/>
      <c r="JFS569" s="633"/>
      <c r="JFT569" s="633"/>
      <c r="JFU569" s="633"/>
      <c r="JFV569" s="633"/>
      <c r="JFW569" s="633"/>
      <c r="JFX569" s="633"/>
      <c r="JFY569" s="633"/>
      <c r="JFZ569" s="633"/>
      <c r="JGA569" s="633"/>
      <c r="JGB569" s="633"/>
      <c r="JGC569" s="633"/>
      <c r="JGD569" s="633"/>
      <c r="JGE569" s="633"/>
      <c r="JGF569" s="633"/>
      <c r="JGG569" s="633"/>
      <c r="JGH569" s="633"/>
      <c r="JGI569" s="633"/>
      <c r="JGJ569" s="633"/>
      <c r="JGK569" s="633"/>
      <c r="JGL569" s="633"/>
      <c r="JGM569" s="633"/>
      <c r="JGN569" s="633"/>
      <c r="JGO569" s="633"/>
      <c r="JGP569" s="633"/>
      <c r="JGQ569" s="633"/>
      <c r="JGR569" s="633"/>
      <c r="JGS569" s="633"/>
      <c r="JGT569" s="633"/>
      <c r="JGU569" s="633"/>
      <c r="JGV569" s="633"/>
      <c r="JGW569" s="633"/>
      <c r="JGX569" s="633"/>
      <c r="JGY569" s="633"/>
      <c r="JGZ569" s="633"/>
      <c r="JHA569" s="633"/>
      <c r="JHB569" s="633"/>
      <c r="JHC569" s="633"/>
      <c r="JHD569" s="633"/>
      <c r="JHE569" s="633"/>
      <c r="JHF569" s="633"/>
      <c r="JHG569" s="633"/>
      <c r="JHH569" s="633"/>
      <c r="JHI569" s="633"/>
      <c r="JHJ569" s="633"/>
      <c r="JHK569" s="633"/>
      <c r="JHL569" s="633"/>
      <c r="JHM569" s="633"/>
      <c r="JHN569" s="633"/>
      <c r="JHO569" s="633"/>
      <c r="JHP569" s="633"/>
      <c r="JHQ569" s="633"/>
      <c r="JHR569" s="633"/>
      <c r="JHS569" s="633"/>
      <c r="JHT569" s="633"/>
      <c r="JHU569" s="633"/>
      <c r="JHV569" s="633"/>
      <c r="JHW569" s="633"/>
      <c r="JHX569" s="633"/>
      <c r="JHY569" s="633"/>
      <c r="JHZ569" s="633"/>
      <c r="JIA569" s="633"/>
      <c r="JIB569" s="633"/>
      <c r="JIC569" s="633"/>
      <c r="JID569" s="633"/>
      <c r="JIE569" s="633"/>
      <c r="JIF569" s="633"/>
      <c r="JIG569" s="633"/>
      <c r="JIH569" s="633"/>
      <c r="JII569" s="633"/>
      <c r="JIJ569" s="633"/>
      <c r="JIK569" s="633"/>
      <c r="JIL569" s="633"/>
      <c r="JIM569" s="633"/>
      <c r="JIN569" s="633"/>
      <c r="JIO569" s="633"/>
      <c r="JIP569" s="633"/>
      <c r="JIQ569" s="633"/>
      <c r="JIR569" s="633"/>
      <c r="JIS569" s="633"/>
      <c r="JIT569" s="633"/>
      <c r="JIU569" s="633"/>
      <c r="JIV569" s="633"/>
      <c r="JIW569" s="633"/>
      <c r="JIX569" s="633"/>
      <c r="JIY569" s="633"/>
      <c r="JIZ569" s="633"/>
      <c r="JJA569" s="633"/>
      <c r="JJB569" s="633"/>
      <c r="JJC569" s="633"/>
      <c r="JJD569" s="633"/>
      <c r="JJE569" s="633"/>
      <c r="JJF569" s="633"/>
      <c r="JJG569" s="633"/>
      <c r="JJH569" s="633"/>
      <c r="JJI569" s="633"/>
      <c r="JJJ569" s="633"/>
      <c r="JJK569" s="633"/>
      <c r="JJL569" s="633"/>
      <c r="JJM569" s="633"/>
      <c r="JJN569" s="633"/>
      <c r="JJO569" s="633"/>
      <c r="JJP569" s="633"/>
      <c r="JJQ569" s="633"/>
      <c r="JJR569" s="633"/>
      <c r="JJS569" s="633"/>
      <c r="JJT569" s="633"/>
      <c r="JJU569" s="633"/>
      <c r="JJV569" s="633"/>
      <c r="JJW569" s="633"/>
      <c r="JJX569" s="633"/>
      <c r="JJY569" s="633"/>
      <c r="JJZ569" s="633"/>
      <c r="JKA569" s="633"/>
      <c r="JKB569" s="633"/>
      <c r="JKC569" s="633"/>
      <c r="JKD569" s="633"/>
      <c r="JKE569" s="633"/>
      <c r="JKF569" s="633"/>
      <c r="JKG569" s="633"/>
      <c r="JKH569" s="633"/>
      <c r="JKI569" s="633"/>
      <c r="JKJ569" s="633"/>
      <c r="JKK569" s="633"/>
      <c r="JKL569" s="633"/>
      <c r="JKM569" s="633"/>
      <c r="JKN569" s="633"/>
      <c r="JKO569" s="633"/>
      <c r="JKP569" s="633"/>
      <c r="JKQ569" s="633"/>
      <c r="JKR569" s="633"/>
      <c r="JKS569" s="633"/>
      <c r="JKT569" s="633"/>
      <c r="JKU569" s="633"/>
      <c r="JKV569" s="633"/>
      <c r="JKW569" s="633"/>
      <c r="JKX569" s="633"/>
      <c r="JKY569" s="633"/>
      <c r="JKZ569" s="633"/>
      <c r="JLA569" s="633"/>
      <c r="JLB569" s="633"/>
      <c r="JLC569" s="633"/>
      <c r="JLD569" s="633"/>
      <c r="JLE569" s="633"/>
      <c r="JLF569" s="633"/>
      <c r="JLG569" s="633"/>
      <c r="JLH569" s="633"/>
      <c r="JLI569" s="633"/>
      <c r="JLJ569" s="633"/>
      <c r="JLK569" s="633"/>
      <c r="JLL569" s="633"/>
      <c r="JLM569" s="633"/>
      <c r="JLN569" s="633"/>
      <c r="JLO569" s="633"/>
      <c r="JLP569" s="633"/>
      <c r="JLQ569" s="633"/>
      <c r="JLR569" s="633"/>
      <c r="JLS569" s="633"/>
      <c r="JLT569" s="633"/>
      <c r="JLU569" s="633"/>
      <c r="JLV569" s="633"/>
      <c r="JLW569" s="633"/>
      <c r="JLX569" s="633"/>
      <c r="JLY569" s="633"/>
      <c r="JLZ569" s="633"/>
      <c r="JMA569" s="633"/>
      <c r="JMB569" s="633"/>
      <c r="JMC569" s="633"/>
      <c r="JMD569" s="633"/>
      <c r="JME569" s="633"/>
      <c r="JMF569" s="633"/>
      <c r="JMG569" s="633"/>
      <c r="JMH569" s="633"/>
      <c r="JMI569" s="633"/>
      <c r="JMJ569" s="633"/>
      <c r="JMK569" s="633"/>
      <c r="JML569" s="633"/>
      <c r="JMM569" s="633"/>
      <c r="JMN569" s="633"/>
      <c r="JMO569" s="633"/>
      <c r="JMP569" s="633"/>
      <c r="JMQ569" s="633"/>
      <c r="JMR569" s="633"/>
      <c r="JMS569" s="633"/>
      <c r="JMT569" s="633"/>
      <c r="JMU569" s="633"/>
      <c r="JMV569" s="633"/>
      <c r="JMW569" s="633"/>
      <c r="JMX569" s="633"/>
      <c r="JMY569" s="633"/>
      <c r="JMZ569" s="633"/>
      <c r="JNA569" s="633"/>
      <c r="JNB569" s="633"/>
      <c r="JNC569" s="633"/>
      <c r="JND569" s="633"/>
      <c r="JNE569" s="633"/>
      <c r="JNF569" s="633"/>
      <c r="JNG569" s="633"/>
      <c r="JNH569" s="633"/>
      <c r="JNI569" s="633"/>
      <c r="JNJ569" s="633"/>
      <c r="JNK569" s="633"/>
      <c r="JNL569" s="633"/>
      <c r="JNM569" s="633"/>
      <c r="JNN569" s="633"/>
      <c r="JNO569" s="633"/>
      <c r="JNP569" s="633"/>
      <c r="JNQ569" s="633"/>
      <c r="JNR569" s="633"/>
      <c r="JNS569" s="633"/>
      <c r="JNT569" s="633"/>
      <c r="JNU569" s="633"/>
      <c r="JNV569" s="633"/>
      <c r="JNW569" s="633"/>
      <c r="JNX569" s="633"/>
      <c r="JNY569" s="633"/>
      <c r="JNZ569" s="633"/>
      <c r="JOA569" s="633"/>
      <c r="JOB569" s="633"/>
      <c r="JOC569" s="633"/>
      <c r="JOD569" s="633"/>
      <c r="JOE569" s="633"/>
      <c r="JOF569" s="633"/>
      <c r="JOG569" s="633"/>
      <c r="JOH569" s="633"/>
      <c r="JOI569" s="633"/>
      <c r="JOJ569" s="633"/>
      <c r="JOK569" s="633"/>
      <c r="JOL569" s="633"/>
      <c r="JOM569" s="633"/>
      <c r="JON569" s="633"/>
      <c r="JOO569" s="633"/>
      <c r="JOP569" s="633"/>
      <c r="JOQ569" s="633"/>
      <c r="JOR569" s="633"/>
      <c r="JOS569" s="633"/>
      <c r="JOT569" s="633"/>
      <c r="JOU569" s="633"/>
      <c r="JOV569" s="633"/>
      <c r="JOW569" s="633"/>
      <c r="JOX569" s="633"/>
      <c r="JOY569" s="633"/>
      <c r="JOZ569" s="633"/>
      <c r="JPA569" s="633"/>
      <c r="JPB569" s="633"/>
      <c r="JPC569" s="633"/>
      <c r="JPD569" s="633"/>
      <c r="JPE569" s="633"/>
      <c r="JPF569" s="633"/>
      <c r="JPG569" s="633"/>
      <c r="JPH569" s="633"/>
      <c r="JPI569" s="633"/>
      <c r="JPJ569" s="633"/>
      <c r="JPK569" s="633"/>
      <c r="JPL569" s="633"/>
      <c r="JPM569" s="633"/>
      <c r="JPN569" s="633"/>
      <c r="JPO569" s="633"/>
      <c r="JPP569" s="633"/>
      <c r="JPQ569" s="633"/>
      <c r="JPR569" s="633"/>
      <c r="JPS569" s="633"/>
      <c r="JPT569" s="633"/>
      <c r="JPU569" s="633"/>
      <c r="JPV569" s="633"/>
      <c r="JPW569" s="633"/>
      <c r="JPX569" s="633"/>
      <c r="JPY569" s="633"/>
      <c r="JPZ569" s="633"/>
      <c r="JQA569" s="633"/>
      <c r="JQB569" s="633"/>
      <c r="JQC569" s="633"/>
      <c r="JQD569" s="633"/>
      <c r="JQE569" s="633"/>
      <c r="JQF569" s="633"/>
      <c r="JQG569" s="633"/>
      <c r="JQH569" s="633"/>
      <c r="JQI569" s="633"/>
      <c r="JQJ569" s="633"/>
      <c r="JQK569" s="633"/>
      <c r="JQL569" s="633"/>
      <c r="JQM569" s="633"/>
      <c r="JQN569" s="633"/>
      <c r="JQO569" s="633"/>
      <c r="JQP569" s="633"/>
      <c r="JQQ569" s="633"/>
      <c r="JQR569" s="633"/>
      <c r="JQS569" s="633"/>
      <c r="JQT569" s="633"/>
      <c r="JQU569" s="633"/>
      <c r="JQV569" s="633"/>
      <c r="JQW569" s="633"/>
      <c r="JQX569" s="633"/>
      <c r="JQY569" s="633"/>
      <c r="JQZ569" s="633"/>
      <c r="JRA569" s="633"/>
      <c r="JRB569" s="633"/>
      <c r="JRC569" s="633"/>
      <c r="JRD569" s="633"/>
      <c r="JRE569" s="633"/>
      <c r="JRF569" s="633"/>
      <c r="JRG569" s="633"/>
      <c r="JRH569" s="633"/>
      <c r="JRI569" s="633"/>
      <c r="JRJ569" s="633"/>
      <c r="JRK569" s="633"/>
      <c r="JRL569" s="633"/>
      <c r="JRM569" s="633"/>
      <c r="JRN569" s="633"/>
      <c r="JRO569" s="633"/>
      <c r="JRP569" s="633"/>
      <c r="JRQ569" s="633"/>
      <c r="JRR569" s="633"/>
      <c r="JRS569" s="633"/>
      <c r="JRT569" s="633"/>
      <c r="JRU569" s="633"/>
      <c r="JRV569" s="633"/>
      <c r="JRW569" s="633"/>
      <c r="JRX569" s="633"/>
      <c r="JRY569" s="633"/>
      <c r="JRZ569" s="633"/>
      <c r="JSA569" s="633"/>
      <c r="JSB569" s="633"/>
      <c r="JSC569" s="633"/>
      <c r="JSD569" s="633"/>
      <c r="JSE569" s="633"/>
      <c r="JSF569" s="633"/>
      <c r="JSG569" s="633"/>
      <c r="JSH569" s="633"/>
      <c r="JSI569" s="633"/>
      <c r="JSJ569" s="633"/>
      <c r="JSK569" s="633"/>
      <c r="JSL569" s="633"/>
      <c r="JSM569" s="633"/>
      <c r="JSN569" s="633"/>
      <c r="JSO569" s="633"/>
      <c r="JSP569" s="633"/>
      <c r="JSQ569" s="633"/>
      <c r="JSR569" s="633"/>
      <c r="JSS569" s="633"/>
      <c r="JST569" s="633"/>
      <c r="JSU569" s="633"/>
      <c r="JSV569" s="633"/>
      <c r="JSW569" s="633"/>
      <c r="JSX569" s="633"/>
      <c r="JSY569" s="633"/>
      <c r="JSZ569" s="633"/>
      <c r="JTA569" s="633"/>
      <c r="JTB569" s="633"/>
      <c r="JTC569" s="633"/>
      <c r="JTD569" s="633"/>
      <c r="JTE569" s="633"/>
      <c r="JTF569" s="633"/>
      <c r="JTG569" s="633"/>
      <c r="JTH569" s="633"/>
      <c r="JTI569" s="633"/>
      <c r="JTJ569" s="633"/>
      <c r="JTK569" s="633"/>
      <c r="JTL569" s="633"/>
      <c r="JTM569" s="633"/>
      <c r="JTN569" s="633"/>
      <c r="JTO569" s="633"/>
      <c r="JTP569" s="633"/>
      <c r="JTQ569" s="633"/>
      <c r="JTR569" s="633"/>
      <c r="JTS569" s="633"/>
      <c r="JTT569" s="633"/>
      <c r="JTU569" s="633"/>
      <c r="JTV569" s="633"/>
      <c r="JTW569" s="633"/>
      <c r="JTX569" s="633"/>
      <c r="JTY569" s="633"/>
      <c r="JTZ569" s="633"/>
      <c r="JUA569" s="633"/>
      <c r="JUB569" s="633"/>
      <c r="JUC569" s="633"/>
      <c r="JUD569" s="633"/>
      <c r="JUE569" s="633"/>
      <c r="JUF569" s="633"/>
      <c r="JUG569" s="633"/>
      <c r="JUH569" s="633"/>
      <c r="JUI569" s="633"/>
      <c r="JUJ569" s="633"/>
      <c r="JUK569" s="633"/>
      <c r="JUL569" s="633"/>
      <c r="JUM569" s="633"/>
      <c r="JUN569" s="633"/>
      <c r="JUO569" s="633"/>
      <c r="JUP569" s="633"/>
      <c r="JUQ569" s="633"/>
      <c r="JUR569" s="633"/>
      <c r="JUS569" s="633"/>
      <c r="JUT569" s="633"/>
      <c r="JUU569" s="633"/>
      <c r="JUV569" s="633"/>
      <c r="JUW569" s="633"/>
      <c r="JUX569" s="633"/>
      <c r="JUY569" s="633"/>
      <c r="JUZ569" s="633"/>
      <c r="JVA569" s="633"/>
      <c r="JVB569" s="633"/>
      <c r="JVC569" s="633"/>
      <c r="JVD569" s="633"/>
      <c r="JVE569" s="633"/>
      <c r="JVF569" s="633"/>
      <c r="JVG569" s="633"/>
      <c r="JVH569" s="633"/>
      <c r="JVI569" s="633"/>
      <c r="JVJ569" s="633"/>
      <c r="JVK569" s="633"/>
      <c r="JVL569" s="633"/>
      <c r="JVM569" s="633"/>
      <c r="JVN569" s="633"/>
      <c r="JVO569" s="633"/>
      <c r="JVP569" s="633"/>
      <c r="JVQ569" s="633"/>
      <c r="JVR569" s="633"/>
      <c r="JVS569" s="633"/>
      <c r="JVT569" s="633"/>
      <c r="JVU569" s="633"/>
      <c r="JVV569" s="633"/>
      <c r="JVW569" s="633"/>
      <c r="JVX569" s="633"/>
      <c r="JVY569" s="633"/>
      <c r="JVZ569" s="633"/>
      <c r="JWA569" s="633"/>
      <c r="JWB569" s="633"/>
      <c r="JWC569" s="633"/>
      <c r="JWD569" s="633"/>
      <c r="JWE569" s="633"/>
      <c r="JWF569" s="633"/>
      <c r="JWG569" s="633"/>
      <c r="JWH569" s="633"/>
      <c r="JWI569" s="633"/>
      <c r="JWJ569" s="633"/>
      <c r="JWK569" s="633"/>
      <c r="JWL569" s="633"/>
      <c r="JWM569" s="633"/>
      <c r="JWN569" s="633"/>
      <c r="JWO569" s="633"/>
      <c r="JWP569" s="633"/>
      <c r="JWQ569" s="633"/>
      <c r="JWR569" s="633"/>
      <c r="JWS569" s="633"/>
      <c r="JWT569" s="633"/>
      <c r="JWU569" s="633"/>
      <c r="JWV569" s="633"/>
      <c r="JWW569" s="633"/>
      <c r="JWX569" s="633"/>
      <c r="JWY569" s="633"/>
      <c r="JWZ569" s="633"/>
      <c r="JXA569" s="633"/>
      <c r="JXB569" s="633"/>
      <c r="JXC569" s="633"/>
      <c r="JXD569" s="633"/>
      <c r="JXE569" s="633"/>
      <c r="JXF569" s="633"/>
      <c r="JXG569" s="633"/>
      <c r="JXH569" s="633"/>
      <c r="JXI569" s="633"/>
      <c r="JXJ569" s="633"/>
      <c r="JXK569" s="633"/>
      <c r="JXL569" s="633"/>
      <c r="JXM569" s="633"/>
      <c r="JXN569" s="633"/>
      <c r="JXO569" s="633"/>
      <c r="JXP569" s="633"/>
      <c r="JXQ569" s="633"/>
      <c r="JXR569" s="633"/>
      <c r="JXS569" s="633"/>
      <c r="JXT569" s="633"/>
      <c r="JXU569" s="633"/>
      <c r="JXV569" s="633"/>
      <c r="JXW569" s="633"/>
      <c r="JXX569" s="633"/>
      <c r="JXY569" s="633"/>
      <c r="JXZ569" s="633"/>
      <c r="JYA569" s="633"/>
      <c r="JYB569" s="633"/>
      <c r="JYC569" s="633"/>
      <c r="JYD569" s="633"/>
      <c r="JYE569" s="633"/>
      <c r="JYF569" s="633"/>
      <c r="JYG569" s="633"/>
      <c r="JYH569" s="633"/>
      <c r="JYI569" s="633"/>
      <c r="JYJ569" s="633"/>
      <c r="JYK569" s="633"/>
      <c r="JYL569" s="633"/>
      <c r="JYM569" s="633"/>
      <c r="JYN569" s="633"/>
      <c r="JYO569" s="633"/>
      <c r="JYP569" s="633"/>
      <c r="JYQ569" s="633"/>
      <c r="JYR569" s="633"/>
      <c r="JYS569" s="633"/>
      <c r="JYT569" s="633"/>
      <c r="JYU569" s="633"/>
      <c r="JYV569" s="633"/>
      <c r="JYW569" s="633"/>
      <c r="JYX569" s="633"/>
      <c r="JYY569" s="633"/>
      <c r="JYZ569" s="633"/>
      <c r="JZA569" s="633"/>
      <c r="JZB569" s="633"/>
      <c r="JZC569" s="633"/>
      <c r="JZD569" s="633"/>
      <c r="JZE569" s="633"/>
      <c r="JZF569" s="633"/>
      <c r="JZG569" s="633"/>
      <c r="JZH569" s="633"/>
      <c r="JZI569" s="633"/>
      <c r="JZJ569" s="633"/>
      <c r="JZK569" s="633"/>
      <c r="JZL569" s="633"/>
      <c r="JZM569" s="633"/>
      <c r="JZN569" s="633"/>
      <c r="JZO569" s="633"/>
      <c r="JZP569" s="633"/>
      <c r="JZQ569" s="633"/>
      <c r="JZR569" s="633"/>
      <c r="JZS569" s="633"/>
      <c r="JZT569" s="633"/>
      <c r="JZU569" s="633"/>
      <c r="JZV569" s="633"/>
      <c r="JZW569" s="633"/>
      <c r="JZX569" s="633"/>
      <c r="JZY569" s="633"/>
      <c r="JZZ569" s="633"/>
      <c r="KAA569" s="633"/>
      <c r="KAB569" s="633"/>
      <c r="KAC569" s="633"/>
      <c r="KAD569" s="633"/>
      <c r="KAE569" s="633"/>
      <c r="KAF569" s="633"/>
      <c r="KAG569" s="633"/>
      <c r="KAH569" s="633"/>
      <c r="KAI569" s="633"/>
      <c r="KAJ569" s="633"/>
      <c r="KAK569" s="633"/>
      <c r="KAL569" s="633"/>
      <c r="KAM569" s="633"/>
      <c r="KAN569" s="633"/>
      <c r="KAO569" s="633"/>
      <c r="KAP569" s="633"/>
      <c r="KAQ569" s="633"/>
      <c r="KAR569" s="633"/>
      <c r="KAS569" s="633"/>
      <c r="KAT569" s="633"/>
      <c r="KAU569" s="633"/>
      <c r="KAV569" s="633"/>
      <c r="KAW569" s="633"/>
      <c r="KAX569" s="633"/>
      <c r="KAY569" s="633"/>
      <c r="KAZ569" s="633"/>
      <c r="KBA569" s="633"/>
      <c r="KBB569" s="633"/>
      <c r="KBC569" s="633"/>
      <c r="KBD569" s="633"/>
      <c r="KBE569" s="633"/>
      <c r="KBF569" s="633"/>
      <c r="KBG569" s="633"/>
      <c r="KBH569" s="633"/>
      <c r="KBI569" s="633"/>
      <c r="KBJ569" s="633"/>
      <c r="KBK569" s="633"/>
      <c r="KBL569" s="633"/>
      <c r="KBM569" s="633"/>
      <c r="KBN569" s="633"/>
      <c r="KBO569" s="633"/>
      <c r="KBP569" s="633"/>
      <c r="KBQ569" s="633"/>
      <c r="KBR569" s="633"/>
      <c r="KBS569" s="633"/>
      <c r="KBT569" s="633"/>
      <c r="KBU569" s="633"/>
      <c r="KBV569" s="633"/>
      <c r="KBW569" s="633"/>
      <c r="KBX569" s="633"/>
      <c r="KBY569" s="633"/>
      <c r="KBZ569" s="633"/>
      <c r="KCA569" s="633"/>
      <c r="KCB569" s="633"/>
      <c r="KCC569" s="633"/>
      <c r="KCD569" s="633"/>
      <c r="KCE569" s="633"/>
      <c r="KCF569" s="633"/>
      <c r="KCG569" s="633"/>
      <c r="KCH569" s="633"/>
      <c r="KCI569" s="633"/>
      <c r="KCJ569" s="633"/>
      <c r="KCK569" s="633"/>
      <c r="KCL569" s="633"/>
      <c r="KCM569" s="633"/>
      <c r="KCN569" s="633"/>
      <c r="KCO569" s="633"/>
      <c r="KCP569" s="633"/>
      <c r="KCQ569" s="633"/>
      <c r="KCR569" s="633"/>
      <c r="KCS569" s="633"/>
      <c r="KCT569" s="633"/>
      <c r="KCU569" s="633"/>
      <c r="KCV569" s="633"/>
      <c r="KCW569" s="633"/>
      <c r="KCX569" s="633"/>
      <c r="KCY569" s="633"/>
      <c r="KCZ569" s="633"/>
      <c r="KDA569" s="633"/>
      <c r="KDB569" s="633"/>
      <c r="KDC569" s="633"/>
      <c r="KDD569" s="633"/>
      <c r="KDE569" s="633"/>
      <c r="KDF569" s="633"/>
      <c r="KDG569" s="633"/>
      <c r="KDH569" s="633"/>
      <c r="KDI569" s="633"/>
      <c r="KDJ569" s="633"/>
      <c r="KDK569" s="633"/>
      <c r="KDL569" s="633"/>
      <c r="KDM569" s="633"/>
      <c r="KDN569" s="633"/>
      <c r="KDO569" s="633"/>
      <c r="KDP569" s="633"/>
      <c r="KDQ569" s="633"/>
      <c r="KDR569" s="633"/>
      <c r="KDS569" s="633"/>
      <c r="KDT569" s="633"/>
      <c r="KDU569" s="633"/>
      <c r="KDV569" s="633"/>
      <c r="KDW569" s="633"/>
      <c r="KDX569" s="633"/>
      <c r="KDY569" s="633"/>
      <c r="KDZ569" s="633"/>
      <c r="KEA569" s="633"/>
      <c r="KEB569" s="633"/>
      <c r="KEC569" s="633"/>
      <c r="KED569" s="633"/>
      <c r="KEE569" s="633"/>
      <c r="KEF569" s="633"/>
      <c r="KEG569" s="633"/>
      <c r="KEH569" s="633"/>
      <c r="KEI569" s="633"/>
      <c r="KEJ569" s="633"/>
      <c r="KEK569" s="633"/>
      <c r="KEL569" s="633"/>
      <c r="KEM569" s="633"/>
      <c r="KEN569" s="633"/>
      <c r="KEO569" s="633"/>
      <c r="KEP569" s="633"/>
      <c r="KEQ569" s="633"/>
      <c r="KER569" s="633"/>
      <c r="KES569" s="633"/>
      <c r="KET569" s="633"/>
      <c r="KEU569" s="633"/>
      <c r="KEV569" s="633"/>
      <c r="KEW569" s="633"/>
      <c r="KEX569" s="633"/>
      <c r="KEY569" s="633"/>
      <c r="KEZ569" s="633"/>
      <c r="KFA569" s="633"/>
      <c r="KFB569" s="633"/>
      <c r="KFC569" s="633"/>
      <c r="KFD569" s="633"/>
      <c r="KFE569" s="633"/>
      <c r="KFF569" s="633"/>
      <c r="KFG569" s="633"/>
      <c r="KFH569" s="633"/>
      <c r="KFI569" s="633"/>
      <c r="KFJ569" s="633"/>
      <c r="KFK569" s="633"/>
      <c r="KFL569" s="633"/>
      <c r="KFM569" s="633"/>
      <c r="KFN569" s="633"/>
      <c r="KFO569" s="633"/>
      <c r="KFP569" s="633"/>
      <c r="KFQ569" s="633"/>
      <c r="KFR569" s="633"/>
      <c r="KFS569" s="633"/>
      <c r="KFT569" s="633"/>
      <c r="KFU569" s="633"/>
      <c r="KFV569" s="633"/>
      <c r="KFW569" s="633"/>
      <c r="KFX569" s="633"/>
      <c r="KFY569" s="633"/>
      <c r="KFZ569" s="633"/>
      <c r="KGA569" s="633"/>
      <c r="KGB569" s="633"/>
      <c r="KGC569" s="633"/>
      <c r="KGD569" s="633"/>
      <c r="KGE569" s="633"/>
      <c r="KGF569" s="633"/>
      <c r="KGG569" s="633"/>
      <c r="KGH569" s="633"/>
      <c r="KGI569" s="633"/>
      <c r="KGJ569" s="633"/>
      <c r="KGK569" s="633"/>
      <c r="KGL569" s="633"/>
      <c r="KGM569" s="633"/>
      <c r="KGN569" s="633"/>
      <c r="KGO569" s="633"/>
      <c r="KGP569" s="633"/>
      <c r="KGQ569" s="633"/>
      <c r="KGR569" s="633"/>
      <c r="KGS569" s="633"/>
      <c r="KGT569" s="633"/>
      <c r="KGU569" s="633"/>
      <c r="KGV569" s="633"/>
      <c r="KGW569" s="633"/>
      <c r="KGX569" s="633"/>
      <c r="KGY569" s="633"/>
      <c r="KGZ569" s="633"/>
      <c r="KHA569" s="633"/>
      <c r="KHB569" s="633"/>
      <c r="KHC569" s="633"/>
      <c r="KHD569" s="633"/>
      <c r="KHE569" s="633"/>
      <c r="KHF569" s="633"/>
      <c r="KHG569" s="633"/>
      <c r="KHH569" s="633"/>
      <c r="KHI569" s="633"/>
      <c r="KHJ569" s="633"/>
      <c r="KHK569" s="633"/>
      <c r="KHL569" s="633"/>
      <c r="KHM569" s="633"/>
      <c r="KHN569" s="633"/>
      <c r="KHO569" s="633"/>
      <c r="KHP569" s="633"/>
      <c r="KHQ569" s="633"/>
      <c r="KHR569" s="633"/>
      <c r="KHS569" s="633"/>
      <c r="KHT569" s="633"/>
      <c r="KHU569" s="633"/>
      <c r="KHV569" s="633"/>
      <c r="KHW569" s="633"/>
      <c r="KHX569" s="633"/>
      <c r="KHY569" s="633"/>
      <c r="KHZ569" s="633"/>
      <c r="KIA569" s="633"/>
      <c r="KIB569" s="633"/>
      <c r="KIC569" s="633"/>
      <c r="KID569" s="633"/>
      <c r="KIE569" s="633"/>
      <c r="KIF569" s="633"/>
      <c r="KIG569" s="633"/>
      <c r="KIH569" s="633"/>
      <c r="KII569" s="633"/>
      <c r="KIJ569" s="633"/>
      <c r="KIK569" s="633"/>
      <c r="KIL569" s="633"/>
      <c r="KIM569" s="633"/>
      <c r="KIN569" s="633"/>
      <c r="KIO569" s="633"/>
      <c r="KIP569" s="633"/>
      <c r="KIQ569" s="633"/>
      <c r="KIR569" s="633"/>
      <c r="KIS569" s="633"/>
      <c r="KIT569" s="633"/>
      <c r="KIU569" s="633"/>
      <c r="KIV569" s="633"/>
      <c r="KIW569" s="633"/>
      <c r="KIX569" s="633"/>
      <c r="KIY569" s="633"/>
      <c r="KIZ569" s="633"/>
      <c r="KJA569" s="633"/>
      <c r="KJB569" s="633"/>
      <c r="KJC569" s="633"/>
      <c r="KJD569" s="633"/>
      <c r="KJE569" s="633"/>
      <c r="KJF569" s="633"/>
      <c r="KJG569" s="633"/>
      <c r="KJH569" s="633"/>
      <c r="KJI569" s="633"/>
      <c r="KJJ569" s="633"/>
      <c r="KJK569" s="633"/>
      <c r="KJL569" s="633"/>
      <c r="KJM569" s="633"/>
      <c r="KJN569" s="633"/>
      <c r="KJO569" s="633"/>
      <c r="KJP569" s="633"/>
      <c r="KJQ569" s="633"/>
      <c r="KJR569" s="633"/>
      <c r="KJS569" s="633"/>
      <c r="KJT569" s="633"/>
      <c r="KJU569" s="633"/>
      <c r="KJV569" s="633"/>
      <c r="KJW569" s="633"/>
      <c r="KJX569" s="633"/>
      <c r="KJY569" s="633"/>
      <c r="KJZ569" s="633"/>
      <c r="KKA569" s="633"/>
      <c r="KKB569" s="633"/>
      <c r="KKC569" s="633"/>
      <c r="KKD569" s="633"/>
      <c r="KKE569" s="633"/>
      <c r="KKF569" s="633"/>
      <c r="KKG569" s="633"/>
      <c r="KKH569" s="633"/>
      <c r="KKI569" s="633"/>
      <c r="KKJ569" s="633"/>
      <c r="KKK569" s="633"/>
      <c r="KKL569" s="633"/>
      <c r="KKM569" s="633"/>
      <c r="KKN569" s="633"/>
      <c r="KKO569" s="633"/>
      <c r="KKP569" s="633"/>
      <c r="KKQ569" s="633"/>
      <c r="KKR569" s="633"/>
      <c r="KKS569" s="633"/>
      <c r="KKT569" s="633"/>
      <c r="KKU569" s="633"/>
      <c r="KKV569" s="633"/>
      <c r="KKW569" s="633"/>
      <c r="KKX569" s="633"/>
      <c r="KKY569" s="633"/>
      <c r="KKZ569" s="633"/>
      <c r="KLA569" s="633"/>
      <c r="KLB569" s="633"/>
      <c r="KLC569" s="633"/>
      <c r="KLD569" s="633"/>
      <c r="KLE569" s="633"/>
      <c r="KLF569" s="633"/>
      <c r="KLG569" s="633"/>
      <c r="KLH569" s="633"/>
      <c r="KLI569" s="633"/>
      <c r="KLJ569" s="633"/>
      <c r="KLK569" s="633"/>
      <c r="KLL569" s="633"/>
      <c r="KLM569" s="633"/>
      <c r="KLN569" s="633"/>
      <c r="KLO569" s="633"/>
      <c r="KLP569" s="633"/>
      <c r="KLQ569" s="633"/>
      <c r="KLR569" s="633"/>
      <c r="KLS569" s="633"/>
      <c r="KLT569" s="633"/>
      <c r="KLU569" s="633"/>
      <c r="KLV569" s="633"/>
      <c r="KLW569" s="633"/>
      <c r="KLX569" s="633"/>
      <c r="KLY569" s="633"/>
      <c r="KLZ569" s="633"/>
      <c r="KMA569" s="633"/>
      <c r="KMB569" s="633"/>
      <c r="KMC569" s="633"/>
      <c r="KMD569" s="633"/>
      <c r="KME569" s="633"/>
      <c r="KMF569" s="633"/>
      <c r="KMG569" s="633"/>
      <c r="KMH569" s="633"/>
      <c r="KMI569" s="633"/>
      <c r="KMJ569" s="633"/>
      <c r="KMK569" s="633"/>
      <c r="KML569" s="633"/>
      <c r="KMM569" s="633"/>
      <c r="KMN569" s="633"/>
      <c r="KMO569" s="633"/>
      <c r="KMP569" s="633"/>
      <c r="KMQ569" s="633"/>
      <c r="KMR569" s="633"/>
      <c r="KMS569" s="633"/>
      <c r="KMT569" s="633"/>
      <c r="KMU569" s="633"/>
      <c r="KMV569" s="633"/>
      <c r="KMW569" s="633"/>
      <c r="KMX569" s="633"/>
      <c r="KMY569" s="633"/>
      <c r="KMZ569" s="633"/>
      <c r="KNA569" s="633"/>
      <c r="KNB569" s="633"/>
      <c r="KNC569" s="633"/>
      <c r="KND569" s="633"/>
      <c r="KNE569" s="633"/>
      <c r="KNF569" s="633"/>
      <c r="KNG569" s="633"/>
      <c r="KNH569" s="633"/>
      <c r="KNI569" s="633"/>
      <c r="KNJ569" s="633"/>
      <c r="KNK569" s="633"/>
      <c r="KNL569" s="633"/>
      <c r="KNM569" s="633"/>
      <c r="KNN569" s="633"/>
      <c r="KNO569" s="633"/>
      <c r="KNP569" s="633"/>
      <c r="KNQ569" s="633"/>
      <c r="KNR569" s="633"/>
      <c r="KNS569" s="633"/>
      <c r="KNT569" s="633"/>
      <c r="KNU569" s="633"/>
      <c r="KNV569" s="633"/>
      <c r="KNW569" s="633"/>
      <c r="KNX569" s="633"/>
      <c r="KNY569" s="633"/>
      <c r="KNZ569" s="633"/>
      <c r="KOA569" s="633"/>
      <c r="KOB569" s="633"/>
      <c r="KOC569" s="633"/>
      <c r="KOD569" s="633"/>
      <c r="KOE569" s="633"/>
      <c r="KOF569" s="633"/>
      <c r="KOG569" s="633"/>
      <c r="KOH569" s="633"/>
      <c r="KOI569" s="633"/>
      <c r="KOJ569" s="633"/>
      <c r="KOK569" s="633"/>
      <c r="KOL569" s="633"/>
      <c r="KOM569" s="633"/>
      <c r="KON569" s="633"/>
      <c r="KOO569" s="633"/>
      <c r="KOP569" s="633"/>
      <c r="KOQ569" s="633"/>
      <c r="KOR569" s="633"/>
      <c r="KOS569" s="633"/>
      <c r="KOT569" s="633"/>
      <c r="KOU569" s="633"/>
      <c r="KOV569" s="633"/>
      <c r="KOW569" s="633"/>
      <c r="KOX569" s="633"/>
      <c r="KOY569" s="633"/>
      <c r="KOZ569" s="633"/>
      <c r="KPA569" s="633"/>
      <c r="KPB569" s="633"/>
      <c r="KPC569" s="633"/>
      <c r="KPD569" s="633"/>
      <c r="KPE569" s="633"/>
      <c r="KPF569" s="633"/>
      <c r="KPG569" s="633"/>
      <c r="KPH569" s="633"/>
      <c r="KPI569" s="633"/>
      <c r="KPJ569" s="633"/>
      <c r="KPK569" s="633"/>
      <c r="KPL569" s="633"/>
      <c r="KPM569" s="633"/>
      <c r="KPN569" s="633"/>
      <c r="KPO569" s="633"/>
      <c r="KPP569" s="633"/>
      <c r="KPQ569" s="633"/>
      <c r="KPR569" s="633"/>
      <c r="KPS569" s="633"/>
      <c r="KPT569" s="633"/>
      <c r="KPU569" s="633"/>
      <c r="KPV569" s="633"/>
      <c r="KPW569" s="633"/>
      <c r="KPX569" s="633"/>
      <c r="KPY569" s="633"/>
      <c r="KPZ569" s="633"/>
      <c r="KQA569" s="633"/>
      <c r="KQB569" s="633"/>
      <c r="KQC569" s="633"/>
      <c r="KQD569" s="633"/>
      <c r="KQE569" s="633"/>
      <c r="KQF569" s="633"/>
      <c r="KQG569" s="633"/>
      <c r="KQH569" s="633"/>
      <c r="KQI569" s="633"/>
      <c r="KQJ569" s="633"/>
      <c r="KQK569" s="633"/>
      <c r="KQL569" s="633"/>
      <c r="KQM569" s="633"/>
      <c r="KQN569" s="633"/>
      <c r="KQO569" s="633"/>
      <c r="KQP569" s="633"/>
      <c r="KQQ569" s="633"/>
      <c r="KQR569" s="633"/>
      <c r="KQS569" s="633"/>
      <c r="KQT569" s="633"/>
      <c r="KQU569" s="633"/>
      <c r="KQV569" s="633"/>
      <c r="KQW569" s="633"/>
      <c r="KQX569" s="633"/>
      <c r="KQY569" s="633"/>
      <c r="KQZ569" s="633"/>
      <c r="KRA569" s="633"/>
      <c r="KRB569" s="633"/>
      <c r="KRC569" s="633"/>
      <c r="KRD569" s="633"/>
      <c r="KRE569" s="633"/>
      <c r="KRF569" s="633"/>
      <c r="KRG569" s="633"/>
      <c r="KRH569" s="633"/>
      <c r="KRI569" s="633"/>
      <c r="KRJ569" s="633"/>
      <c r="KRK569" s="633"/>
      <c r="KRL569" s="633"/>
      <c r="KRM569" s="633"/>
      <c r="KRN569" s="633"/>
      <c r="KRO569" s="633"/>
      <c r="KRP569" s="633"/>
      <c r="KRQ569" s="633"/>
      <c r="KRR569" s="633"/>
      <c r="KRS569" s="633"/>
      <c r="KRT569" s="633"/>
      <c r="KRU569" s="633"/>
      <c r="KRV569" s="633"/>
      <c r="KRW569" s="633"/>
      <c r="KRX569" s="633"/>
      <c r="KRY569" s="633"/>
      <c r="KRZ569" s="633"/>
      <c r="KSA569" s="633"/>
      <c r="KSB569" s="633"/>
      <c r="KSC569" s="633"/>
      <c r="KSD569" s="633"/>
      <c r="KSE569" s="633"/>
      <c r="KSF569" s="633"/>
      <c r="KSG569" s="633"/>
      <c r="KSH569" s="633"/>
      <c r="KSI569" s="633"/>
      <c r="KSJ569" s="633"/>
      <c r="KSK569" s="633"/>
      <c r="KSL569" s="633"/>
      <c r="KSM569" s="633"/>
      <c r="KSN569" s="633"/>
      <c r="KSO569" s="633"/>
      <c r="KSP569" s="633"/>
      <c r="KSQ569" s="633"/>
      <c r="KSR569" s="633"/>
      <c r="KSS569" s="633"/>
      <c r="KST569" s="633"/>
      <c r="KSU569" s="633"/>
      <c r="KSV569" s="633"/>
      <c r="KSW569" s="633"/>
      <c r="KSX569" s="633"/>
      <c r="KSY569" s="633"/>
      <c r="KSZ569" s="633"/>
      <c r="KTA569" s="633"/>
      <c r="KTB569" s="633"/>
      <c r="KTC569" s="633"/>
      <c r="KTD569" s="633"/>
      <c r="KTE569" s="633"/>
      <c r="KTF569" s="633"/>
      <c r="KTG569" s="633"/>
      <c r="KTH569" s="633"/>
      <c r="KTI569" s="633"/>
      <c r="KTJ569" s="633"/>
      <c r="KTK569" s="633"/>
      <c r="KTL569" s="633"/>
      <c r="KTM569" s="633"/>
      <c r="KTN569" s="633"/>
      <c r="KTO569" s="633"/>
      <c r="KTP569" s="633"/>
      <c r="KTQ569" s="633"/>
      <c r="KTR569" s="633"/>
      <c r="KTS569" s="633"/>
      <c r="KTT569" s="633"/>
      <c r="KTU569" s="633"/>
      <c r="KTV569" s="633"/>
      <c r="KTW569" s="633"/>
      <c r="KTX569" s="633"/>
      <c r="KTY569" s="633"/>
      <c r="KTZ569" s="633"/>
      <c r="KUA569" s="633"/>
      <c r="KUB569" s="633"/>
      <c r="KUC569" s="633"/>
      <c r="KUD569" s="633"/>
      <c r="KUE569" s="633"/>
      <c r="KUF569" s="633"/>
      <c r="KUG569" s="633"/>
      <c r="KUH569" s="633"/>
      <c r="KUI569" s="633"/>
      <c r="KUJ569" s="633"/>
      <c r="KUK569" s="633"/>
      <c r="KUL569" s="633"/>
      <c r="KUM569" s="633"/>
      <c r="KUN569" s="633"/>
      <c r="KUO569" s="633"/>
      <c r="KUP569" s="633"/>
      <c r="KUQ569" s="633"/>
      <c r="KUR569" s="633"/>
      <c r="KUS569" s="633"/>
      <c r="KUT569" s="633"/>
      <c r="KUU569" s="633"/>
      <c r="KUV569" s="633"/>
      <c r="KUW569" s="633"/>
      <c r="KUX569" s="633"/>
      <c r="KUY569" s="633"/>
      <c r="KUZ569" s="633"/>
      <c r="KVA569" s="633"/>
      <c r="KVB569" s="633"/>
      <c r="KVC569" s="633"/>
      <c r="KVD569" s="633"/>
      <c r="KVE569" s="633"/>
      <c r="KVF569" s="633"/>
      <c r="KVG569" s="633"/>
      <c r="KVH569" s="633"/>
      <c r="KVI569" s="633"/>
      <c r="KVJ569" s="633"/>
      <c r="KVK569" s="633"/>
      <c r="KVL569" s="633"/>
      <c r="KVM569" s="633"/>
      <c r="KVN569" s="633"/>
      <c r="KVO569" s="633"/>
      <c r="KVP569" s="633"/>
      <c r="KVQ569" s="633"/>
      <c r="KVR569" s="633"/>
      <c r="KVS569" s="633"/>
      <c r="KVT569" s="633"/>
      <c r="KVU569" s="633"/>
      <c r="KVV569" s="633"/>
      <c r="KVW569" s="633"/>
      <c r="KVX569" s="633"/>
      <c r="KVY569" s="633"/>
      <c r="KVZ569" s="633"/>
      <c r="KWA569" s="633"/>
      <c r="KWB569" s="633"/>
      <c r="KWC569" s="633"/>
      <c r="KWD569" s="633"/>
      <c r="KWE569" s="633"/>
      <c r="KWF569" s="633"/>
      <c r="KWG569" s="633"/>
      <c r="KWH569" s="633"/>
      <c r="KWI569" s="633"/>
      <c r="KWJ569" s="633"/>
      <c r="KWK569" s="633"/>
      <c r="KWL569" s="633"/>
      <c r="KWM569" s="633"/>
      <c r="KWN569" s="633"/>
      <c r="KWO569" s="633"/>
      <c r="KWP569" s="633"/>
      <c r="KWQ569" s="633"/>
      <c r="KWR569" s="633"/>
      <c r="KWS569" s="633"/>
      <c r="KWT569" s="633"/>
      <c r="KWU569" s="633"/>
      <c r="KWV569" s="633"/>
      <c r="KWW569" s="633"/>
      <c r="KWX569" s="633"/>
      <c r="KWY569" s="633"/>
      <c r="KWZ569" s="633"/>
      <c r="KXA569" s="633"/>
      <c r="KXB569" s="633"/>
      <c r="KXC569" s="633"/>
      <c r="KXD569" s="633"/>
      <c r="KXE569" s="633"/>
      <c r="KXF569" s="633"/>
      <c r="KXG569" s="633"/>
      <c r="KXH569" s="633"/>
      <c r="KXI569" s="633"/>
      <c r="KXJ569" s="633"/>
      <c r="KXK569" s="633"/>
      <c r="KXL569" s="633"/>
      <c r="KXM569" s="633"/>
      <c r="KXN569" s="633"/>
      <c r="KXO569" s="633"/>
      <c r="KXP569" s="633"/>
      <c r="KXQ569" s="633"/>
      <c r="KXR569" s="633"/>
      <c r="KXS569" s="633"/>
      <c r="KXT569" s="633"/>
      <c r="KXU569" s="633"/>
      <c r="KXV569" s="633"/>
      <c r="KXW569" s="633"/>
      <c r="KXX569" s="633"/>
      <c r="KXY569" s="633"/>
      <c r="KXZ569" s="633"/>
      <c r="KYA569" s="633"/>
      <c r="KYB569" s="633"/>
      <c r="KYC569" s="633"/>
      <c r="KYD569" s="633"/>
      <c r="KYE569" s="633"/>
      <c r="KYF569" s="633"/>
      <c r="KYG569" s="633"/>
      <c r="KYH569" s="633"/>
      <c r="KYI569" s="633"/>
      <c r="KYJ569" s="633"/>
      <c r="KYK569" s="633"/>
      <c r="KYL569" s="633"/>
      <c r="KYM569" s="633"/>
      <c r="KYN569" s="633"/>
      <c r="KYO569" s="633"/>
      <c r="KYP569" s="633"/>
      <c r="KYQ569" s="633"/>
      <c r="KYR569" s="633"/>
      <c r="KYS569" s="633"/>
      <c r="KYT569" s="633"/>
      <c r="KYU569" s="633"/>
      <c r="KYV569" s="633"/>
      <c r="KYW569" s="633"/>
      <c r="KYX569" s="633"/>
      <c r="KYY569" s="633"/>
      <c r="KYZ569" s="633"/>
      <c r="KZA569" s="633"/>
      <c r="KZB569" s="633"/>
      <c r="KZC569" s="633"/>
      <c r="KZD569" s="633"/>
      <c r="KZE569" s="633"/>
      <c r="KZF569" s="633"/>
      <c r="KZG569" s="633"/>
      <c r="KZH569" s="633"/>
      <c r="KZI569" s="633"/>
      <c r="KZJ569" s="633"/>
      <c r="KZK569" s="633"/>
      <c r="KZL569" s="633"/>
      <c r="KZM569" s="633"/>
      <c r="KZN569" s="633"/>
      <c r="KZO569" s="633"/>
      <c r="KZP569" s="633"/>
      <c r="KZQ569" s="633"/>
      <c r="KZR569" s="633"/>
      <c r="KZS569" s="633"/>
      <c r="KZT569" s="633"/>
      <c r="KZU569" s="633"/>
      <c r="KZV569" s="633"/>
      <c r="KZW569" s="633"/>
      <c r="KZX569" s="633"/>
      <c r="KZY569" s="633"/>
      <c r="KZZ569" s="633"/>
      <c r="LAA569" s="633"/>
      <c r="LAB569" s="633"/>
      <c r="LAC569" s="633"/>
      <c r="LAD569" s="633"/>
      <c r="LAE569" s="633"/>
      <c r="LAF569" s="633"/>
      <c r="LAG569" s="633"/>
      <c r="LAH569" s="633"/>
      <c r="LAI569" s="633"/>
      <c r="LAJ569" s="633"/>
      <c r="LAK569" s="633"/>
      <c r="LAL569" s="633"/>
      <c r="LAM569" s="633"/>
      <c r="LAN569" s="633"/>
      <c r="LAO569" s="633"/>
      <c r="LAP569" s="633"/>
      <c r="LAQ569" s="633"/>
      <c r="LAR569" s="633"/>
      <c r="LAS569" s="633"/>
      <c r="LAT569" s="633"/>
      <c r="LAU569" s="633"/>
      <c r="LAV569" s="633"/>
      <c r="LAW569" s="633"/>
      <c r="LAX569" s="633"/>
      <c r="LAY569" s="633"/>
      <c r="LAZ569" s="633"/>
      <c r="LBA569" s="633"/>
      <c r="LBB569" s="633"/>
      <c r="LBC569" s="633"/>
      <c r="LBD569" s="633"/>
      <c r="LBE569" s="633"/>
      <c r="LBF569" s="633"/>
      <c r="LBG569" s="633"/>
      <c r="LBH569" s="633"/>
      <c r="LBI569" s="633"/>
      <c r="LBJ569" s="633"/>
      <c r="LBK569" s="633"/>
      <c r="LBL569" s="633"/>
      <c r="LBM569" s="633"/>
      <c r="LBN569" s="633"/>
      <c r="LBO569" s="633"/>
      <c r="LBP569" s="633"/>
      <c r="LBQ569" s="633"/>
      <c r="LBR569" s="633"/>
      <c r="LBS569" s="633"/>
      <c r="LBT569" s="633"/>
      <c r="LBU569" s="633"/>
      <c r="LBV569" s="633"/>
      <c r="LBW569" s="633"/>
      <c r="LBX569" s="633"/>
      <c r="LBY569" s="633"/>
      <c r="LBZ569" s="633"/>
      <c r="LCA569" s="633"/>
      <c r="LCB569" s="633"/>
      <c r="LCC569" s="633"/>
      <c r="LCD569" s="633"/>
      <c r="LCE569" s="633"/>
      <c r="LCF569" s="633"/>
      <c r="LCG569" s="633"/>
      <c r="LCH569" s="633"/>
      <c r="LCI569" s="633"/>
      <c r="LCJ569" s="633"/>
      <c r="LCK569" s="633"/>
      <c r="LCL569" s="633"/>
      <c r="LCM569" s="633"/>
      <c r="LCN569" s="633"/>
      <c r="LCO569" s="633"/>
      <c r="LCP569" s="633"/>
      <c r="LCQ569" s="633"/>
      <c r="LCR569" s="633"/>
      <c r="LCS569" s="633"/>
      <c r="LCT569" s="633"/>
      <c r="LCU569" s="633"/>
      <c r="LCV569" s="633"/>
      <c r="LCW569" s="633"/>
      <c r="LCX569" s="633"/>
      <c r="LCY569" s="633"/>
      <c r="LCZ569" s="633"/>
      <c r="LDA569" s="633"/>
      <c r="LDB569" s="633"/>
      <c r="LDC569" s="633"/>
      <c r="LDD569" s="633"/>
      <c r="LDE569" s="633"/>
      <c r="LDF569" s="633"/>
      <c r="LDG569" s="633"/>
      <c r="LDH569" s="633"/>
      <c r="LDI569" s="633"/>
      <c r="LDJ569" s="633"/>
      <c r="LDK569" s="633"/>
      <c r="LDL569" s="633"/>
      <c r="LDM569" s="633"/>
      <c r="LDN569" s="633"/>
      <c r="LDO569" s="633"/>
      <c r="LDP569" s="633"/>
      <c r="LDQ569" s="633"/>
      <c r="LDR569" s="633"/>
      <c r="LDS569" s="633"/>
      <c r="LDT569" s="633"/>
      <c r="LDU569" s="633"/>
      <c r="LDV569" s="633"/>
      <c r="LDW569" s="633"/>
      <c r="LDX569" s="633"/>
      <c r="LDY569" s="633"/>
      <c r="LDZ569" s="633"/>
      <c r="LEA569" s="633"/>
      <c r="LEB569" s="633"/>
      <c r="LEC569" s="633"/>
      <c r="LED569" s="633"/>
      <c r="LEE569" s="633"/>
      <c r="LEF569" s="633"/>
      <c r="LEG569" s="633"/>
      <c r="LEH569" s="633"/>
      <c r="LEI569" s="633"/>
      <c r="LEJ569" s="633"/>
      <c r="LEK569" s="633"/>
      <c r="LEL569" s="633"/>
      <c r="LEM569" s="633"/>
      <c r="LEN569" s="633"/>
      <c r="LEO569" s="633"/>
      <c r="LEP569" s="633"/>
      <c r="LEQ569" s="633"/>
      <c r="LER569" s="633"/>
      <c r="LES569" s="633"/>
      <c r="LET569" s="633"/>
      <c r="LEU569" s="633"/>
      <c r="LEV569" s="633"/>
      <c r="LEW569" s="633"/>
      <c r="LEX569" s="633"/>
      <c r="LEY569" s="633"/>
      <c r="LEZ569" s="633"/>
      <c r="LFA569" s="633"/>
      <c r="LFB569" s="633"/>
      <c r="LFC569" s="633"/>
      <c r="LFD569" s="633"/>
      <c r="LFE569" s="633"/>
      <c r="LFF569" s="633"/>
      <c r="LFG569" s="633"/>
      <c r="LFH569" s="633"/>
      <c r="LFI569" s="633"/>
      <c r="LFJ569" s="633"/>
      <c r="LFK569" s="633"/>
      <c r="LFL569" s="633"/>
      <c r="LFM569" s="633"/>
      <c r="LFN569" s="633"/>
      <c r="LFO569" s="633"/>
      <c r="LFP569" s="633"/>
      <c r="LFQ569" s="633"/>
      <c r="LFR569" s="633"/>
      <c r="LFS569" s="633"/>
      <c r="LFT569" s="633"/>
      <c r="LFU569" s="633"/>
      <c r="LFV569" s="633"/>
      <c r="LFW569" s="633"/>
      <c r="LFX569" s="633"/>
      <c r="LFY569" s="633"/>
      <c r="LFZ569" s="633"/>
      <c r="LGA569" s="633"/>
      <c r="LGB569" s="633"/>
      <c r="LGC569" s="633"/>
      <c r="LGD569" s="633"/>
      <c r="LGE569" s="633"/>
      <c r="LGF569" s="633"/>
      <c r="LGG569" s="633"/>
      <c r="LGH569" s="633"/>
      <c r="LGI569" s="633"/>
      <c r="LGJ569" s="633"/>
      <c r="LGK569" s="633"/>
      <c r="LGL569" s="633"/>
      <c r="LGM569" s="633"/>
      <c r="LGN569" s="633"/>
      <c r="LGO569" s="633"/>
      <c r="LGP569" s="633"/>
      <c r="LGQ569" s="633"/>
      <c r="LGR569" s="633"/>
      <c r="LGS569" s="633"/>
      <c r="LGT569" s="633"/>
      <c r="LGU569" s="633"/>
      <c r="LGV569" s="633"/>
      <c r="LGW569" s="633"/>
      <c r="LGX569" s="633"/>
      <c r="LGY569" s="633"/>
      <c r="LGZ569" s="633"/>
      <c r="LHA569" s="633"/>
      <c r="LHB569" s="633"/>
      <c r="LHC569" s="633"/>
      <c r="LHD569" s="633"/>
      <c r="LHE569" s="633"/>
      <c r="LHF569" s="633"/>
      <c r="LHG569" s="633"/>
      <c r="LHH569" s="633"/>
      <c r="LHI569" s="633"/>
      <c r="LHJ569" s="633"/>
      <c r="LHK569" s="633"/>
      <c r="LHL569" s="633"/>
      <c r="LHM569" s="633"/>
      <c r="LHN569" s="633"/>
      <c r="LHO569" s="633"/>
      <c r="LHP569" s="633"/>
      <c r="LHQ569" s="633"/>
      <c r="LHR569" s="633"/>
      <c r="LHS569" s="633"/>
      <c r="LHT569" s="633"/>
      <c r="LHU569" s="633"/>
      <c r="LHV569" s="633"/>
      <c r="LHW569" s="633"/>
      <c r="LHX569" s="633"/>
      <c r="LHY569" s="633"/>
      <c r="LHZ569" s="633"/>
      <c r="LIA569" s="633"/>
      <c r="LIB569" s="633"/>
      <c r="LIC569" s="633"/>
      <c r="LID569" s="633"/>
      <c r="LIE569" s="633"/>
      <c r="LIF569" s="633"/>
      <c r="LIG569" s="633"/>
      <c r="LIH569" s="633"/>
      <c r="LII569" s="633"/>
      <c r="LIJ569" s="633"/>
      <c r="LIK569" s="633"/>
      <c r="LIL569" s="633"/>
      <c r="LIM569" s="633"/>
      <c r="LIN569" s="633"/>
      <c r="LIO569" s="633"/>
      <c r="LIP569" s="633"/>
      <c r="LIQ569" s="633"/>
      <c r="LIR569" s="633"/>
      <c r="LIS569" s="633"/>
      <c r="LIT569" s="633"/>
      <c r="LIU569" s="633"/>
      <c r="LIV569" s="633"/>
      <c r="LIW569" s="633"/>
      <c r="LIX569" s="633"/>
      <c r="LIY569" s="633"/>
      <c r="LIZ569" s="633"/>
      <c r="LJA569" s="633"/>
      <c r="LJB569" s="633"/>
      <c r="LJC569" s="633"/>
      <c r="LJD569" s="633"/>
      <c r="LJE569" s="633"/>
      <c r="LJF569" s="633"/>
      <c r="LJG569" s="633"/>
      <c r="LJH569" s="633"/>
      <c r="LJI569" s="633"/>
      <c r="LJJ569" s="633"/>
      <c r="LJK569" s="633"/>
      <c r="LJL569" s="633"/>
      <c r="LJM569" s="633"/>
      <c r="LJN569" s="633"/>
      <c r="LJO569" s="633"/>
      <c r="LJP569" s="633"/>
      <c r="LJQ569" s="633"/>
      <c r="LJR569" s="633"/>
      <c r="LJS569" s="633"/>
      <c r="LJT569" s="633"/>
      <c r="LJU569" s="633"/>
      <c r="LJV569" s="633"/>
      <c r="LJW569" s="633"/>
      <c r="LJX569" s="633"/>
      <c r="LJY569" s="633"/>
      <c r="LJZ569" s="633"/>
      <c r="LKA569" s="633"/>
      <c r="LKB569" s="633"/>
      <c r="LKC569" s="633"/>
      <c r="LKD569" s="633"/>
      <c r="LKE569" s="633"/>
      <c r="LKF569" s="633"/>
      <c r="LKG569" s="633"/>
      <c r="LKH569" s="633"/>
      <c r="LKI569" s="633"/>
      <c r="LKJ569" s="633"/>
      <c r="LKK569" s="633"/>
      <c r="LKL569" s="633"/>
      <c r="LKM569" s="633"/>
      <c r="LKN569" s="633"/>
      <c r="LKO569" s="633"/>
      <c r="LKP569" s="633"/>
      <c r="LKQ569" s="633"/>
      <c r="LKR569" s="633"/>
      <c r="LKS569" s="633"/>
      <c r="LKT569" s="633"/>
      <c r="LKU569" s="633"/>
      <c r="LKV569" s="633"/>
      <c r="LKW569" s="633"/>
      <c r="LKX569" s="633"/>
      <c r="LKY569" s="633"/>
      <c r="LKZ569" s="633"/>
      <c r="LLA569" s="633"/>
      <c r="LLB569" s="633"/>
      <c r="LLC569" s="633"/>
      <c r="LLD569" s="633"/>
      <c r="LLE569" s="633"/>
      <c r="LLF569" s="633"/>
      <c r="LLG569" s="633"/>
      <c r="LLH569" s="633"/>
      <c r="LLI569" s="633"/>
      <c r="LLJ569" s="633"/>
      <c r="LLK569" s="633"/>
      <c r="LLL569" s="633"/>
      <c r="LLM569" s="633"/>
      <c r="LLN569" s="633"/>
      <c r="LLO569" s="633"/>
      <c r="LLP569" s="633"/>
      <c r="LLQ569" s="633"/>
      <c r="LLR569" s="633"/>
      <c r="LLS569" s="633"/>
      <c r="LLT569" s="633"/>
      <c r="LLU569" s="633"/>
      <c r="LLV569" s="633"/>
      <c r="LLW569" s="633"/>
      <c r="LLX569" s="633"/>
      <c r="LLY569" s="633"/>
      <c r="LLZ569" s="633"/>
      <c r="LMA569" s="633"/>
      <c r="LMB569" s="633"/>
      <c r="LMC569" s="633"/>
      <c r="LMD569" s="633"/>
      <c r="LME569" s="633"/>
      <c r="LMF569" s="633"/>
      <c r="LMG569" s="633"/>
      <c r="LMH569" s="633"/>
      <c r="LMI569" s="633"/>
      <c r="LMJ569" s="633"/>
      <c r="LMK569" s="633"/>
      <c r="LML569" s="633"/>
      <c r="LMM569" s="633"/>
      <c r="LMN569" s="633"/>
      <c r="LMO569" s="633"/>
      <c r="LMP569" s="633"/>
      <c r="LMQ569" s="633"/>
      <c r="LMR569" s="633"/>
      <c r="LMS569" s="633"/>
      <c r="LMT569" s="633"/>
      <c r="LMU569" s="633"/>
      <c r="LMV569" s="633"/>
      <c r="LMW569" s="633"/>
      <c r="LMX569" s="633"/>
      <c r="LMY569" s="633"/>
      <c r="LMZ569" s="633"/>
      <c r="LNA569" s="633"/>
      <c r="LNB569" s="633"/>
      <c r="LNC569" s="633"/>
      <c r="LND569" s="633"/>
      <c r="LNE569" s="633"/>
      <c r="LNF569" s="633"/>
      <c r="LNG569" s="633"/>
      <c r="LNH569" s="633"/>
      <c r="LNI569" s="633"/>
      <c r="LNJ569" s="633"/>
      <c r="LNK569" s="633"/>
      <c r="LNL569" s="633"/>
      <c r="LNM569" s="633"/>
      <c r="LNN569" s="633"/>
      <c r="LNO569" s="633"/>
      <c r="LNP569" s="633"/>
      <c r="LNQ569" s="633"/>
      <c r="LNR569" s="633"/>
      <c r="LNS569" s="633"/>
      <c r="LNT569" s="633"/>
      <c r="LNU569" s="633"/>
      <c r="LNV569" s="633"/>
      <c r="LNW569" s="633"/>
      <c r="LNX569" s="633"/>
      <c r="LNY569" s="633"/>
      <c r="LNZ569" s="633"/>
      <c r="LOA569" s="633"/>
      <c r="LOB569" s="633"/>
      <c r="LOC569" s="633"/>
      <c r="LOD569" s="633"/>
      <c r="LOE569" s="633"/>
      <c r="LOF569" s="633"/>
      <c r="LOG569" s="633"/>
      <c r="LOH569" s="633"/>
      <c r="LOI569" s="633"/>
      <c r="LOJ569" s="633"/>
      <c r="LOK569" s="633"/>
      <c r="LOL569" s="633"/>
      <c r="LOM569" s="633"/>
      <c r="LON569" s="633"/>
      <c r="LOO569" s="633"/>
      <c r="LOP569" s="633"/>
      <c r="LOQ569" s="633"/>
      <c r="LOR569" s="633"/>
      <c r="LOS569" s="633"/>
      <c r="LOT569" s="633"/>
      <c r="LOU569" s="633"/>
      <c r="LOV569" s="633"/>
      <c r="LOW569" s="633"/>
      <c r="LOX569" s="633"/>
      <c r="LOY569" s="633"/>
      <c r="LOZ569" s="633"/>
      <c r="LPA569" s="633"/>
      <c r="LPB569" s="633"/>
      <c r="LPC569" s="633"/>
      <c r="LPD569" s="633"/>
      <c r="LPE569" s="633"/>
      <c r="LPF569" s="633"/>
      <c r="LPG569" s="633"/>
      <c r="LPH569" s="633"/>
      <c r="LPI569" s="633"/>
      <c r="LPJ569" s="633"/>
      <c r="LPK569" s="633"/>
      <c r="LPL569" s="633"/>
      <c r="LPM569" s="633"/>
      <c r="LPN569" s="633"/>
      <c r="LPO569" s="633"/>
      <c r="LPP569" s="633"/>
      <c r="LPQ569" s="633"/>
      <c r="LPR569" s="633"/>
      <c r="LPS569" s="633"/>
      <c r="LPT569" s="633"/>
      <c r="LPU569" s="633"/>
      <c r="LPV569" s="633"/>
      <c r="LPW569" s="633"/>
      <c r="LPX569" s="633"/>
      <c r="LPY569" s="633"/>
      <c r="LPZ569" s="633"/>
      <c r="LQA569" s="633"/>
      <c r="LQB569" s="633"/>
      <c r="LQC569" s="633"/>
      <c r="LQD569" s="633"/>
      <c r="LQE569" s="633"/>
      <c r="LQF569" s="633"/>
      <c r="LQG569" s="633"/>
      <c r="LQH569" s="633"/>
      <c r="LQI569" s="633"/>
      <c r="LQJ569" s="633"/>
      <c r="LQK569" s="633"/>
      <c r="LQL569" s="633"/>
      <c r="LQM569" s="633"/>
      <c r="LQN569" s="633"/>
      <c r="LQO569" s="633"/>
      <c r="LQP569" s="633"/>
      <c r="LQQ569" s="633"/>
      <c r="LQR569" s="633"/>
      <c r="LQS569" s="633"/>
      <c r="LQT569" s="633"/>
      <c r="LQU569" s="633"/>
      <c r="LQV569" s="633"/>
      <c r="LQW569" s="633"/>
      <c r="LQX569" s="633"/>
      <c r="LQY569" s="633"/>
      <c r="LQZ569" s="633"/>
      <c r="LRA569" s="633"/>
      <c r="LRB569" s="633"/>
      <c r="LRC569" s="633"/>
      <c r="LRD569" s="633"/>
      <c r="LRE569" s="633"/>
      <c r="LRF569" s="633"/>
      <c r="LRG569" s="633"/>
      <c r="LRH569" s="633"/>
      <c r="LRI569" s="633"/>
      <c r="LRJ569" s="633"/>
      <c r="LRK569" s="633"/>
      <c r="LRL569" s="633"/>
      <c r="LRM569" s="633"/>
      <c r="LRN569" s="633"/>
      <c r="LRO569" s="633"/>
      <c r="LRP569" s="633"/>
      <c r="LRQ569" s="633"/>
      <c r="LRR569" s="633"/>
      <c r="LRS569" s="633"/>
      <c r="LRT569" s="633"/>
      <c r="LRU569" s="633"/>
      <c r="LRV569" s="633"/>
      <c r="LRW569" s="633"/>
      <c r="LRX569" s="633"/>
      <c r="LRY569" s="633"/>
      <c r="LRZ569" s="633"/>
      <c r="LSA569" s="633"/>
      <c r="LSB569" s="633"/>
      <c r="LSC569" s="633"/>
      <c r="LSD569" s="633"/>
      <c r="LSE569" s="633"/>
      <c r="LSF569" s="633"/>
      <c r="LSG569" s="633"/>
      <c r="LSH569" s="633"/>
      <c r="LSI569" s="633"/>
      <c r="LSJ569" s="633"/>
      <c r="LSK569" s="633"/>
      <c r="LSL569" s="633"/>
      <c r="LSM569" s="633"/>
      <c r="LSN569" s="633"/>
      <c r="LSO569" s="633"/>
      <c r="LSP569" s="633"/>
      <c r="LSQ569" s="633"/>
      <c r="LSR569" s="633"/>
      <c r="LSS569" s="633"/>
      <c r="LST569" s="633"/>
      <c r="LSU569" s="633"/>
      <c r="LSV569" s="633"/>
      <c r="LSW569" s="633"/>
      <c r="LSX569" s="633"/>
      <c r="LSY569" s="633"/>
      <c r="LSZ569" s="633"/>
      <c r="LTA569" s="633"/>
      <c r="LTB569" s="633"/>
      <c r="LTC569" s="633"/>
      <c r="LTD569" s="633"/>
      <c r="LTE569" s="633"/>
      <c r="LTF569" s="633"/>
      <c r="LTG569" s="633"/>
      <c r="LTH569" s="633"/>
      <c r="LTI569" s="633"/>
      <c r="LTJ569" s="633"/>
      <c r="LTK569" s="633"/>
      <c r="LTL569" s="633"/>
      <c r="LTM569" s="633"/>
      <c r="LTN569" s="633"/>
      <c r="LTO569" s="633"/>
      <c r="LTP569" s="633"/>
      <c r="LTQ569" s="633"/>
      <c r="LTR569" s="633"/>
      <c r="LTS569" s="633"/>
      <c r="LTT569" s="633"/>
      <c r="LTU569" s="633"/>
      <c r="LTV569" s="633"/>
      <c r="LTW569" s="633"/>
      <c r="LTX569" s="633"/>
      <c r="LTY569" s="633"/>
      <c r="LTZ569" s="633"/>
      <c r="LUA569" s="633"/>
      <c r="LUB569" s="633"/>
      <c r="LUC569" s="633"/>
      <c r="LUD569" s="633"/>
      <c r="LUE569" s="633"/>
      <c r="LUF569" s="633"/>
      <c r="LUG569" s="633"/>
      <c r="LUH569" s="633"/>
      <c r="LUI569" s="633"/>
      <c r="LUJ569" s="633"/>
      <c r="LUK569" s="633"/>
      <c r="LUL569" s="633"/>
      <c r="LUM569" s="633"/>
      <c r="LUN569" s="633"/>
      <c r="LUO569" s="633"/>
      <c r="LUP569" s="633"/>
      <c r="LUQ569" s="633"/>
      <c r="LUR569" s="633"/>
      <c r="LUS569" s="633"/>
      <c r="LUT569" s="633"/>
      <c r="LUU569" s="633"/>
      <c r="LUV569" s="633"/>
      <c r="LUW569" s="633"/>
      <c r="LUX569" s="633"/>
      <c r="LUY569" s="633"/>
      <c r="LUZ569" s="633"/>
      <c r="LVA569" s="633"/>
      <c r="LVB569" s="633"/>
      <c r="LVC569" s="633"/>
      <c r="LVD569" s="633"/>
      <c r="LVE569" s="633"/>
      <c r="LVF569" s="633"/>
      <c r="LVG569" s="633"/>
      <c r="LVH569" s="633"/>
      <c r="LVI569" s="633"/>
      <c r="LVJ569" s="633"/>
      <c r="LVK569" s="633"/>
      <c r="LVL569" s="633"/>
      <c r="LVM569" s="633"/>
      <c r="LVN569" s="633"/>
      <c r="LVO569" s="633"/>
      <c r="LVP569" s="633"/>
      <c r="LVQ569" s="633"/>
      <c r="LVR569" s="633"/>
      <c r="LVS569" s="633"/>
      <c r="LVT569" s="633"/>
      <c r="LVU569" s="633"/>
      <c r="LVV569" s="633"/>
      <c r="LVW569" s="633"/>
      <c r="LVX569" s="633"/>
      <c r="LVY569" s="633"/>
      <c r="LVZ569" s="633"/>
      <c r="LWA569" s="633"/>
      <c r="LWB569" s="633"/>
      <c r="LWC569" s="633"/>
      <c r="LWD569" s="633"/>
      <c r="LWE569" s="633"/>
      <c r="LWF569" s="633"/>
      <c r="LWG569" s="633"/>
      <c r="LWH569" s="633"/>
      <c r="LWI569" s="633"/>
      <c r="LWJ569" s="633"/>
      <c r="LWK569" s="633"/>
      <c r="LWL569" s="633"/>
      <c r="LWM569" s="633"/>
      <c r="LWN569" s="633"/>
      <c r="LWO569" s="633"/>
      <c r="LWP569" s="633"/>
      <c r="LWQ569" s="633"/>
      <c r="LWR569" s="633"/>
      <c r="LWS569" s="633"/>
      <c r="LWT569" s="633"/>
      <c r="LWU569" s="633"/>
      <c r="LWV569" s="633"/>
      <c r="LWW569" s="633"/>
      <c r="LWX569" s="633"/>
      <c r="LWY569" s="633"/>
      <c r="LWZ569" s="633"/>
      <c r="LXA569" s="633"/>
      <c r="LXB569" s="633"/>
      <c r="LXC569" s="633"/>
      <c r="LXD569" s="633"/>
      <c r="LXE569" s="633"/>
      <c r="LXF569" s="633"/>
      <c r="LXG569" s="633"/>
      <c r="LXH569" s="633"/>
      <c r="LXI569" s="633"/>
      <c r="LXJ569" s="633"/>
      <c r="LXK569" s="633"/>
      <c r="LXL569" s="633"/>
      <c r="LXM569" s="633"/>
      <c r="LXN569" s="633"/>
      <c r="LXO569" s="633"/>
      <c r="LXP569" s="633"/>
      <c r="LXQ569" s="633"/>
      <c r="LXR569" s="633"/>
      <c r="LXS569" s="633"/>
      <c r="LXT569" s="633"/>
      <c r="LXU569" s="633"/>
      <c r="LXV569" s="633"/>
      <c r="LXW569" s="633"/>
      <c r="LXX569" s="633"/>
      <c r="LXY569" s="633"/>
      <c r="LXZ569" s="633"/>
      <c r="LYA569" s="633"/>
      <c r="LYB569" s="633"/>
      <c r="LYC569" s="633"/>
      <c r="LYD569" s="633"/>
      <c r="LYE569" s="633"/>
      <c r="LYF569" s="633"/>
      <c r="LYG569" s="633"/>
      <c r="LYH569" s="633"/>
      <c r="LYI569" s="633"/>
      <c r="LYJ569" s="633"/>
      <c r="LYK569" s="633"/>
      <c r="LYL569" s="633"/>
      <c r="LYM569" s="633"/>
      <c r="LYN569" s="633"/>
      <c r="LYO569" s="633"/>
      <c r="LYP569" s="633"/>
      <c r="LYQ569" s="633"/>
      <c r="LYR569" s="633"/>
      <c r="LYS569" s="633"/>
      <c r="LYT569" s="633"/>
      <c r="LYU569" s="633"/>
      <c r="LYV569" s="633"/>
      <c r="LYW569" s="633"/>
      <c r="LYX569" s="633"/>
      <c r="LYY569" s="633"/>
      <c r="LYZ569" s="633"/>
      <c r="LZA569" s="633"/>
      <c r="LZB569" s="633"/>
      <c r="LZC569" s="633"/>
      <c r="LZD569" s="633"/>
      <c r="LZE569" s="633"/>
      <c r="LZF569" s="633"/>
      <c r="LZG569" s="633"/>
      <c r="LZH569" s="633"/>
      <c r="LZI569" s="633"/>
      <c r="LZJ569" s="633"/>
      <c r="LZK569" s="633"/>
      <c r="LZL569" s="633"/>
      <c r="LZM569" s="633"/>
      <c r="LZN569" s="633"/>
      <c r="LZO569" s="633"/>
      <c r="LZP569" s="633"/>
      <c r="LZQ569" s="633"/>
      <c r="LZR569" s="633"/>
      <c r="LZS569" s="633"/>
      <c r="LZT569" s="633"/>
      <c r="LZU569" s="633"/>
      <c r="LZV569" s="633"/>
      <c r="LZW569" s="633"/>
      <c r="LZX569" s="633"/>
      <c r="LZY569" s="633"/>
      <c r="LZZ569" s="633"/>
      <c r="MAA569" s="633"/>
      <c r="MAB569" s="633"/>
      <c r="MAC569" s="633"/>
      <c r="MAD569" s="633"/>
      <c r="MAE569" s="633"/>
      <c r="MAF569" s="633"/>
      <c r="MAG569" s="633"/>
      <c r="MAH569" s="633"/>
      <c r="MAI569" s="633"/>
      <c r="MAJ569" s="633"/>
      <c r="MAK569" s="633"/>
      <c r="MAL569" s="633"/>
      <c r="MAM569" s="633"/>
      <c r="MAN569" s="633"/>
      <c r="MAO569" s="633"/>
      <c r="MAP569" s="633"/>
      <c r="MAQ569" s="633"/>
      <c r="MAR569" s="633"/>
      <c r="MAS569" s="633"/>
      <c r="MAT569" s="633"/>
      <c r="MAU569" s="633"/>
      <c r="MAV569" s="633"/>
      <c r="MAW569" s="633"/>
      <c r="MAX569" s="633"/>
      <c r="MAY569" s="633"/>
      <c r="MAZ569" s="633"/>
      <c r="MBA569" s="633"/>
      <c r="MBB569" s="633"/>
      <c r="MBC569" s="633"/>
      <c r="MBD569" s="633"/>
      <c r="MBE569" s="633"/>
      <c r="MBF569" s="633"/>
      <c r="MBG569" s="633"/>
      <c r="MBH569" s="633"/>
      <c r="MBI569" s="633"/>
      <c r="MBJ569" s="633"/>
      <c r="MBK569" s="633"/>
      <c r="MBL569" s="633"/>
      <c r="MBM569" s="633"/>
      <c r="MBN569" s="633"/>
      <c r="MBO569" s="633"/>
      <c r="MBP569" s="633"/>
      <c r="MBQ569" s="633"/>
      <c r="MBR569" s="633"/>
      <c r="MBS569" s="633"/>
      <c r="MBT569" s="633"/>
      <c r="MBU569" s="633"/>
      <c r="MBV569" s="633"/>
      <c r="MBW569" s="633"/>
      <c r="MBX569" s="633"/>
      <c r="MBY569" s="633"/>
      <c r="MBZ569" s="633"/>
      <c r="MCA569" s="633"/>
      <c r="MCB569" s="633"/>
      <c r="MCC569" s="633"/>
      <c r="MCD569" s="633"/>
      <c r="MCE569" s="633"/>
      <c r="MCF569" s="633"/>
      <c r="MCG569" s="633"/>
      <c r="MCH569" s="633"/>
      <c r="MCI569" s="633"/>
      <c r="MCJ569" s="633"/>
      <c r="MCK569" s="633"/>
      <c r="MCL569" s="633"/>
      <c r="MCM569" s="633"/>
      <c r="MCN569" s="633"/>
      <c r="MCO569" s="633"/>
      <c r="MCP569" s="633"/>
      <c r="MCQ569" s="633"/>
      <c r="MCR569" s="633"/>
      <c r="MCS569" s="633"/>
      <c r="MCT569" s="633"/>
      <c r="MCU569" s="633"/>
      <c r="MCV569" s="633"/>
      <c r="MCW569" s="633"/>
      <c r="MCX569" s="633"/>
      <c r="MCY569" s="633"/>
      <c r="MCZ569" s="633"/>
      <c r="MDA569" s="633"/>
      <c r="MDB569" s="633"/>
      <c r="MDC569" s="633"/>
      <c r="MDD569" s="633"/>
      <c r="MDE569" s="633"/>
      <c r="MDF569" s="633"/>
      <c r="MDG569" s="633"/>
      <c r="MDH569" s="633"/>
      <c r="MDI569" s="633"/>
      <c r="MDJ569" s="633"/>
      <c r="MDK569" s="633"/>
      <c r="MDL569" s="633"/>
      <c r="MDM569" s="633"/>
      <c r="MDN569" s="633"/>
      <c r="MDO569" s="633"/>
      <c r="MDP569" s="633"/>
      <c r="MDQ569" s="633"/>
      <c r="MDR569" s="633"/>
      <c r="MDS569" s="633"/>
      <c r="MDT569" s="633"/>
      <c r="MDU569" s="633"/>
      <c r="MDV569" s="633"/>
      <c r="MDW569" s="633"/>
      <c r="MDX569" s="633"/>
      <c r="MDY569" s="633"/>
      <c r="MDZ569" s="633"/>
      <c r="MEA569" s="633"/>
      <c r="MEB569" s="633"/>
      <c r="MEC569" s="633"/>
      <c r="MED569" s="633"/>
      <c r="MEE569" s="633"/>
      <c r="MEF569" s="633"/>
      <c r="MEG569" s="633"/>
      <c r="MEH569" s="633"/>
      <c r="MEI569" s="633"/>
      <c r="MEJ569" s="633"/>
      <c r="MEK569" s="633"/>
      <c r="MEL569" s="633"/>
      <c r="MEM569" s="633"/>
      <c r="MEN569" s="633"/>
      <c r="MEO569" s="633"/>
      <c r="MEP569" s="633"/>
      <c r="MEQ569" s="633"/>
      <c r="MER569" s="633"/>
      <c r="MES569" s="633"/>
      <c r="MET569" s="633"/>
      <c r="MEU569" s="633"/>
      <c r="MEV569" s="633"/>
      <c r="MEW569" s="633"/>
      <c r="MEX569" s="633"/>
      <c r="MEY569" s="633"/>
      <c r="MEZ569" s="633"/>
      <c r="MFA569" s="633"/>
      <c r="MFB569" s="633"/>
      <c r="MFC569" s="633"/>
      <c r="MFD569" s="633"/>
      <c r="MFE569" s="633"/>
      <c r="MFF569" s="633"/>
      <c r="MFG569" s="633"/>
      <c r="MFH569" s="633"/>
      <c r="MFI569" s="633"/>
      <c r="MFJ569" s="633"/>
      <c r="MFK569" s="633"/>
      <c r="MFL569" s="633"/>
      <c r="MFM569" s="633"/>
      <c r="MFN569" s="633"/>
      <c r="MFO569" s="633"/>
      <c r="MFP569" s="633"/>
      <c r="MFQ569" s="633"/>
      <c r="MFR569" s="633"/>
      <c r="MFS569" s="633"/>
      <c r="MFT569" s="633"/>
      <c r="MFU569" s="633"/>
      <c r="MFV569" s="633"/>
      <c r="MFW569" s="633"/>
      <c r="MFX569" s="633"/>
      <c r="MFY569" s="633"/>
      <c r="MFZ569" s="633"/>
      <c r="MGA569" s="633"/>
      <c r="MGB569" s="633"/>
      <c r="MGC569" s="633"/>
      <c r="MGD569" s="633"/>
      <c r="MGE569" s="633"/>
      <c r="MGF569" s="633"/>
      <c r="MGG569" s="633"/>
      <c r="MGH569" s="633"/>
      <c r="MGI569" s="633"/>
      <c r="MGJ569" s="633"/>
      <c r="MGK569" s="633"/>
      <c r="MGL569" s="633"/>
      <c r="MGM569" s="633"/>
      <c r="MGN569" s="633"/>
      <c r="MGO569" s="633"/>
      <c r="MGP569" s="633"/>
      <c r="MGQ569" s="633"/>
      <c r="MGR569" s="633"/>
      <c r="MGS569" s="633"/>
      <c r="MGT569" s="633"/>
      <c r="MGU569" s="633"/>
      <c r="MGV569" s="633"/>
      <c r="MGW569" s="633"/>
      <c r="MGX569" s="633"/>
      <c r="MGY569" s="633"/>
      <c r="MGZ569" s="633"/>
      <c r="MHA569" s="633"/>
      <c r="MHB569" s="633"/>
      <c r="MHC569" s="633"/>
      <c r="MHD569" s="633"/>
      <c r="MHE569" s="633"/>
      <c r="MHF569" s="633"/>
      <c r="MHG569" s="633"/>
      <c r="MHH569" s="633"/>
      <c r="MHI569" s="633"/>
      <c r="MHJ569" s="633"/>
      <c r="MHK569" s="633"/>
      <c r="MHL569" s="633"/>
      <c r="MHM569" s="633"/>
      <c r="MHN569" s="633"/>
      <c r="MHO569" s="633"/>
      <c r="MHP569" s="633"/>
      <c r="MHQ569" s="633"/>
      <c r="MHR569" s="633"/>
      <c r="MHS569" s="633"/>
      <c r="MHT569" s="633"/>
      <c r="MHU569" s="633"/>
      <c r="MHV569" s="633"/>
      <c r="MHW569" s="633"/>
      <c r="MHX569" s="633"/>
      <c r="MHY569" s="633"/>
      <c r="MHZ569" s="633"/>
      <c r="MIA569" s="633"/>
      <c r="MIB569" s="633"/>
      <c r="MIC569" s="633"/>
      <c r="MID569" s="633"/>
      <c r="MIE569" s="633"/>
      <c r="MIF569" s="633"/>
      <c r="MIG569" s="633"/>
      <c r="MIH569" s="633"/>
      <c r="MII569" s="633"/>
      <c r="MIJ569" s="633"/>
      <c r="MIK569" s="633"/>
      <c r="MIL569" s="633"/>
      <c r="MIM569" s="633"/>
      <c r="MIN569" s="633"/>
      <c r="MIO569" s="633"/>
      <c r="MIP569" s="633"/>
      <c r="MIQ569" s="633"/>
      <c r="MIR569" s="633"/>
      <c r="MIS569" s="633"/>
      <c r="MIT569" s="633"/>
      <c r="MIU569" s="633"/>
      <c r="MIV569" s="633"/>
      <c r="MIW569" s="633"/>
      <c r="MIX569" s="633"/>
      <c r="MIY569" s="633"/>
      <c r="MIZ569" s="633"/>
      <c r="MJA569" s="633"/>
      <c r="MJB569" s="633"/>
      <c r="MJC569" s="633"/>
      <c r="MJD569" s="633"/>
      <c r="MJE569" s="633"/>
      <c r="MJF569" s="633"/>
      <c r="MJG569" s="633"/>
      <c r="MJH569" s="633"/>
      <c r="MJI569" s="633"/>
      <c r="MJJ569" s="633"/>
      <c r="MJK569" s="633"/>
      <c r="MJL569" s="633"/>
      <c r="MJM569" s="633"/>
      <c r="MJN569" s="633"/>
      <c r="MJO569" s="633"/>
      <c r="MJP569" s="633"/>
      <c r="MJQ569" s="633"/>
      <c r="MJR569" s="633"/>
      <c r="MJS569" s="633"/>
      <c r="MJT569" s="633"/>
      <c r="MJU569" s="633"/>
      <c r="MJV569" s="633"/>
      <c r="MJW569" s="633"/>
      <c r="MJX569" s="633"/>
      <c r="MJY569" s="633"/>
      <c r="MJZ569" s="633"/>
      <c r="MKA569" s="633"/>
      <c r="MKB569" s="633"/>
      <c r="MKC569" s="633"/>
      <c r="MKD569" s="633"/>
      <c r="MKE569" s="633"/>
      <c r="MKF569" s="633"/>
      <c r="MKG569" s="633"/>
      <c r="MKH569" s="633"/>
      <c r="MKI569" s="633"/>
      <c r="MKJ569" s="633"/>
      <c r="MKK569" s="633"/>
      <c r="MKL569" s="633"/>
      <c r="MKM569" s="633"/>
      <c r="MKN569" s="633"/>
      <c r="MKO569" s="633"/>
      <c r="MKP569" s="633"/>
      <c r="MKQ569" s="633"/>
      <c r="MKR569" s="633"/>
      <c r="MKS569" s="633"/>
      <c r="MKT569" s="633"/>
      <c r="MKU569" s="633"/>
      <c r="MKV569" s="633"/>
      <c r="MKW569" s="633"/>
      <c r="MKX569" s="633"/>
      <c r="MKY569" s="633"/>
      <c r="MKZ569" s="633"/>
      <c r="MLA569" s="633"/>
      <c r="MLB569" s="633"/>
      <c r="MLC569" s="633"/>
      <c r="MLD569" s="633"/>
      <c r="MLE569" s="633"/>
      <c r="MLF569" s="633"/>
      <c r="MLG569" s="633"/>
      <c r="MLH569" s="633"/>
      <c r="MLI569" s="633"/>
      <c r="MLJ569" s="633"/>
      <c r="MLK569" s="633"/>
      <c r="MLL569" s="633"/>
      <c r="MLM569" s="633"/>
      <c r="MLN569" s="633"/>
      <c r="MLO569" s="633"/>
      <c r="MLP569" s="633"/>
      <c r="MLQ569" s="633"/>
      <c r="MLR569" s="633"/>
      <c r="MLS569" s="633"/>
      <c r="MLT569" s="633"/>
      <c r="MLU569" s="633"/>
      <c r="MLV569" s="633"/>
      <c r="MLW569" s="633"/>
      <c r="MLX569" s="633"/>
      <c r="MLY569" s="633"/>
      <c r="MLZ569" s="633"/>
      <c r="MMA569" s="633"/>
      <c r="MMB569" s="633"/>
      <c r="MMC569" s="633"/>
      <c r="MMD569" s="633"/>
      <c r="MME569" s="633"/>
      <c r="MMF569" s="633"/>
      <c r="MMG569" s="633"/>
      <c r="MMH569" s="633"/>
      <c r="MMI569" s="633"/>
      <c r="MMJ569" s="633"/>
      <c r="MMK569" s="633"/>
      <c r="MML569" s="633"/>
      <c r="MMM569" s="633"/>
      <c r="MMN569" s="633"/>
      <c r="MMO569" s="633"/>
      <c r="MMP569" s="633"/>
      <c r="MMQ569" s="633"/>
      <c r="MMR569" s="633"/>
      <c r="MMS569" s="633"/>
      <c r="MMT569" s="633"/>
      <c r="MMU569" s="633"/>
      <c r="MMV569" s="633"/>
      <c r="MMW569" s="633"/>
      <c r="MMX569" s="633"/>
      <c r="MMY569" s="633"/>
      <c r="MMZ569" s="633"/>
      <c r="MNA569" s="633"/>
      <c r="MNB569" s="633"/>
      <c r="MNC569" s="633"/>
      <c r="MND569" s="633"/>
      <c r="MNE569" s="633"/>
      <c r="MNF569" s="633"/>
      <c r="MNG569" s="633"/>
      <c r="MNH569" s="633"/>
      <c r="MNI569" s="633"/>
      <c r="MNJ569" s="633"/>
      <c r="MNK569" s="633"/>
      <c r="MNL569" s="633"/>
      <c r="MNM569" s="633"/>
      <c r="MNN569" s="633"/>
      <c r="MNO569" s="633"/>
      <c r="MNP569" s="633"/>
      <c r="MNQ569" s="633"/>
      <c r="MNR569" s="633"/>
      <c r="MNS569" s="633"/>
      <c r="MNT569" s="633"/>
      <c r="MNU569" s="633"/>
      <c r="MNV569" s="633"/>
      <c r="MNW569" s="633"/>
      <c r="MNX569" s="633"/>
      <c r="MNY569" s="633"/>
      <c r="MNZ569" s="633"/>
      <c r="MOA569" s="633"/>
      <c r="MOB569" s="633"/>
      <c r="MOC569" s="633"/>
      <c r="MOD569" s="633"/>
      <c r="MOE569" s="633"/>
      <c r="MOF569" s="633"/>
      <c r="MOG569" s="633"/>
      <c r="MOH569" s="633"/>
      <c r="MOI569" s="633"/>
      <c r="MOJ569" s="633"/>
      <c r="MOK569" s="633"/>
      <c r="MOL569" s="633"/>
      <c r="MOM569" s="633"/>
      <c r="MON569" s="633"/>
      <c r="MOO569" s="633"/>
      <c r="MOP569" s="633"/>
      <c r="MOQ569" s="633"/>
      <c r="MOR569" s="633"/>
      <c r="MOS569" s="633"/>
      <c r="MOT569" s="633"/>
      <c r="MOU569" s="633"/>
      <c r="MOV569" s="633"/>
      <c r="MOW569" s="633"/>
      <c r="MOX569" s="633"/>
      <c r="MOY569" s="633"/>
      <c r="MOZ569" s="633"/>
      <c r="MPA569" s="633"/>
      <c r="MPB569" s="633"/>
      <c r="MPC569" s="633"/>
      <c r="MPD569" s="633"/>
      <c r="MPE569" s="633"/>
      <c r="MPF569" s="633"/>
      <c r="MPG569" s="633"/>
      <c r="MPH569" s="633"/>
      <c r="MPI569" s="633"/>
      <c r="MPJ569" s="633"/>
      <c r="MPK569" s="633"/>
      <c r="MPL569" s="633"/>
      <c r="MPM569" s="633"/>
      <c r="MPN569" s="633"/>
      <c r="MPO569" s="633"/>
      <c r="MPP569" s="633"/>
      <c r="MPQ569" s="633"/>
      <c r="MPR569" s="633"/>
      <c r="MPS569" s="633"/>
      <c r="MPT569" s="633"/>
      <c r="MPU569" s="633"/>
      <c r="MPV569" s="633"/>
      <c r="MPW569" s="633"/>
      <c r="MPX569" s="633"/>
      <c r="MPY569" s="633"/>
      <c r="MPZ569" s="633"/>
      <c r="MQA569" s="633"/>
      <c r="MQB569" s="633"/>
      <c r="MQC569" s="633"/>
      <c r="MQD569" s="633"/>
      <c r="MQE569" s="633"/>
      <c r="MQF569" s="633"/>
      <c r="MQG569" s="633"/>
      <c r="MQH569" s="633"/>
      <c r="MQI569" s="633"/>
      <c r="MQJ569" s="633"/>
      <c r="MQK569" s="633"/>
      <c r="MQL569" s="633"/>
      <c r="MQM569" s="633"/>
      <c r="MQN569" s="633"/>
      <c r="MQO569" s="633"/>
      <c r="MQP569" s="633"/>
      <c r="MQQ569" s="633"/>
      <c r="MQR569" s="633"/>
      <c r="MQS569" s="633"/>
      <c r="MQT569" s="633"/>
      <c r="MQU569" s="633"/>
      <c r="MQV569" s="633"/>
      <c r="MQW569" s="633"/>
      <c r="MQX569" s="633"/>
      <c r="MQY569" s="633"/>
      <c r="MQZ569" s="633"/>
      <c r="MRA569" s="633"/>
      <c r="MRB569" s="633"/>
      <c r="MRC569" s="633"/>
      <c r="MRD569" s="633"/>
      <c r="MRE569" s="633"/>
      <c r="MRF569" s="633"/>
      <c r="MRG569" s="633"/>
      <c r="MRH569" s="633"/>
      <c r="MRI569" s="633"/>
      <c r="MRJ569" s="633"/>
      <c r="MRK569" s="633"/>
      <c r="MRL569" s="633"/>
      <c r="MRM569" s="633"/>
      <c r="MRN569" s="633"/>
      <c r="MRO569" s="633"/>
      <c r="MRP569" s="633"/>
      <c r="MRQ569" s="633"/>
      <c r="MRR569" s="633"/>
      <c r="MRS569" s="633"/>
      <c r="MRT569" s="633"/>
      <c r="MRU569" s="633"/>
      <c r="MRV569" s="633"/>
      <c r="MRW569" s="633"/>
      <c r="MRX569" s="633"/>
      <c r="MRY569" s="633"/>
      <c r="MRZ569" s="633"/>
      <c r="MSA569" s="633"/>
      <c r="MSB569" s="633"/>
      <c r="MSC569" s="633"/>
      <c r="MSD569" s="633"/>
      <c r="MSE569" s="633"/>
      <c r="MSF569" s="633"/>
      <c r="MSG569" s="633"/>
      <c r="MSH569" s="633"/>
      <c r="MSI569" s="633"/>
      <c r="MSJ569" s="633"/>
      <c r="MSK569" s="633"/>
      <c r="MSL569" s="633"/>
      <c r="MSM569" s="633"/>
      <c r="MSN569" s="633"/>
      <c r="MSO569" s="633"/>
      <c r="MSP569" s="633"/>
      <c r="MSQ569" s="633"/>
      <c r="MSR569" s="633"/>
      <c r="MSS569" s="633"/>
      <c r="MST569" s="633"/>
      <c r="MSU569" s="633"/>
      <c r="MSV569" s="633"/>
      <c r="MSW569" s="633"/>
      <c r="MSX569" s="633"/>
      <c r="MSY569" s="633"/>
      <c r="MSZ569" s="633"/>
      <c r="MTA569" s="633"/>
      <c r="MTB569" s="633"/>
      <c r="MTC569" s="633"/>
      <c r="MTD569" s="633"/>
      <c r="MTE569" s="633"/>
      <c r="MTF569" s="633"/>
      <c r="MTG569" s="633"/>
      <c r="MTH569" s="633"/>
      <c r="MTI569" s="633"/>
      <c r="MTJ569" s="633"/>
      <c r="MTK569" s="633"/>
      <c r="MTL569" s="633"/>
      <c r="MTM569" s="633"/>
      <c r="MTN569" s="633"/>
      <c r="MTO569" s="633"/>
      <c r="MTP569" s="633"/>
      <c r="MTQ569" s="633"/>
      <c r="MTR569" s="633"/>
      <c r="MTS569" s="633"/>
      <c r="MTT569" s="633"/>
      <c r="MTU569" s="633"/>
      <c r="MTV569" s="633"/>
      <c r="MTW569" s="633"/>
      <c r="MTX569" s="633"/>
      <c r="MTY569" s="633"/>
      <c r="MTZ569" s="633"/>
      <c r="MUA569" s="633"/>
      <c r="MUB569" s="633"/>
      <c r="MUC569" s="633"/>
      <c r="MUD569" s="633"/>
      <c r="MUE569" s="633"/>
      <c r="MUF569" s="633"/>
      <c r="MUG569" s="633"/>
      <c r="MUH569" s="633"/>
      <c r="MUI569" s="633"/>
      <c r="MUJ569" s="633"/>
      <c r="MUK569" s="633"/>
      <c r="MUL569" s="633"/>
      <c r="MUM569" s="633"/>
      <c r="MUN569" s="633"/>
      <c r="MUO569" s="633"/>
      <c r="MUP569" s="633"/>
      <c r="MUQ569" s="633"/>
      <c r="MUR569" s="633"/>
      <c r="MUS569" s="633"/>
      <c r="MUT569" s="633"/>
      <c r="MUU569" s="633"/>
      <c r="MUV569" s="633"/>
      <c r="MUW569" s="633"/>
      <c r="MUX569" s="633"/>
      <c r="MUY569" s="633"/>
      <c r="MUZ569" s="633"/>
      <c r="MVA569" s="633"/>
      <c r="MVB569" s="633"/>
      <c r="MVC569" s="633"/>
      <c r="MVD569" s="633"/>
      <c r="MVE569" s="633"/>
      <c r="MVF569" s="633"/>
      <c r="MVG569" s="633"/>
      <c r="MVH569" s="633"/>
      <c r="MVI569" s="633"/>
      <c r="MVJ569" s="633"/>
      <c r="MVK569" s="633"/>
      <c r="MVL569" s="633"/>
      <c r="MVM569" s="633"/>
      <c r="MVN569" s="633"/>
      <c r="MVO569" s="633"/>
      <c r="MVP569" s="633"/>
      <c r="MVQ569" s="633"/>
      <c r="MVR569" s="633"/>
      <c r="MVS569" s="633"/>
      <c r="MVT569" s="633"/>
      <c r="MVU569" s="633"/>
      <c r="MVV569" s="633"/>
      <c r="MVW569" s="633"/>
      <c r="MVX569" s="633"/>
      <c r="MVY569" s="633"/>
      <c r="MVZ569" s="633"/>
      <c r="MWA569" s="633"/>
      <c r="MWB569" s="633"/>
      <c r="MWC569" s="633"/>
      <c r="MWD569" s="633"/>
      <c r="MWE569" s="633"/>
      <c r="MWF569" s="633"/>
      <c r="MWG569" s="633"/>
      <c r="MWH569" s="633"/>
      <c r="MWI569" s="633"/>
      <c r="MWJ569" s="633"/>
      <c r="MWK569" s="633"/>
      <c r="MWL569" s="633"/>
      <c r="MWM569" s="633"/>
      <c r="MWN569" s="633"/>
      <c r="MWO569" s="633"/>
      <c r="MWP569" s="633"/>
      <c r="MWQ569" s="633"/>
      <c r="MWR569" s="633"/>
      <c r="MWS569" s="633"/>
      <c r="MWT569" s="633"/>
      <c r="MWU569" s="633"/>
      <c r="MWV569" s="633"/>
      <c r="MWW569" s="633"/>
      <c r="MWX569" s="633"/>
      <c r="MWY569" s="633"/>
      <c r="MWZ569" s="633"/>
      <c r="MXA569" s="633"/>
      <c r="MXB569" s="633"/>
      <c r="MXC569" s="633"/>
      <c r="MXD569" s="633"/>
      <c r="MXE569" s="633"/>
      <c r="MXF569" s="633"/>
      <c r="MXG569" s="633"/>
      <c r="MXH569" s="633"/>
      <c r="MXI569" s="633"/>
      <c r="MXJ569" s="633"/>
      <c r="MXK569" s="633"/>
      <c r="MXL569" s="633"/>
      <c r="MXM569" s="633"/>
      <c r="MXN569" s="633"/>
      <c r="MXO569" s="633"/>
      <c r="MXP569" s="633"/>
      <c r="MXQ569" s="633"/>
      <c r="MXR569" s="633"/>
      <c r="MXS569" s="633"/>
      <c r="MXT569" s="633"/>
      <c r="MXU569" s="633"/>
      <c r="MXV569" s="633"/>
      <c r="MXW569" s="633"/>
      <c r="MXX569" s="633"/>
      <c r="MXY569" s="633"/>
      <c r="MXZ569" s="633"/>
      <c r="MYA569" s="633"/>
      <c r="MYB569" s="633"/>
      <c r="MYC569" s="633"/>
      <c r="MYD569" s="633"/>
      <c r="MYE569" s="633"/>
      <c r="MYF569" s="633"/>
      <c r="MYG569" s="633"/>
      <c r="MYH569" s="633"/>
      <c r="MYI569" s="633"/>
      <c r="MYJ569" s="633"/>
      <c r="MYK569" s="633"/>
      <c r="MYL569" s="633"/>
      <c r="MYM569" s="633"/>
      <c r="MYN569" s="633"/>
      <c r="MYO569" s="633"/>
      <c r="MYP569" s="633"/>
      <c r="MYQ569" s="633"/>
      <c r="MYR569" s="633"/>
      <c r="MYS569" s="633"/>
      <c r="MYT569" s="633"/>
      <c r="MYU569" s="633"/>
      <c r="MYV569" s="633"/>
      <c r="MYW569" s="633"/>
      <c r="MYX569" s="633"/>
      <c r="MYY569" s="633"/>
      <c r="MYZ569" s="633"/>
      <c r="MZA569" s="633"/>
      <c r="MZB569" s="633"/>
      <c r="MZC569" s="633"/>
      <c r="MZD569" s="633"/>
      <c r="MZE569" s="633"/>
      <c r="MZF569" s="633"/>
      <c r="MZG569" s="633"/>
      <c r="MZH569" s="633"/>
      <c r="MZI569" s="633"/>
      <c r="MZJ569" s="633"/>
      <c r="MZK569" s="633"/>
      <c r="MZL569" s="633"/>
      <c r="MZM569" s="633"/>
      <c r="MZN569" s="633"/>
      <c r="MZO569" s="633"/>
      <c r="MZP569" s="633"/>
      <c r="MZQ569" s="633"/>
      <c r="MZR569" s="633"/>
      <c r="MZS569" s="633"/>
      <c r="MZT569" s="633"/>
      <c r="MZU569" s="633"/>
      <c r="MZV569" s="633"/>
      <c r="MZW569" s="633"/>
      <c r="MZX569" s="633"/>
      <c r="MZY569" s="633"/>
      <c r="MZZ569" s="633"/>
      <c r="NAA569" s="633"/>
      <c r="NAB569" s="633"/>
      <c r="NAC569" s="633"/>
      <c r="NAD569" s="633"/>
      <c r="NAE569" s="633"/>
      <c r="NAF569" s="633"/>
      <c r="NAG569" s="633"/>
      <c r="NAH569" s="633"/>
      <c r="NAI569" s="633"/>
      <c r="NAJ569" s="633"/>
      <c r="NAK569" s="633"/>
      <c r="NAL569" s="633"/>
      <c r="NAM569" s="633"/>
      <c r="NAN569" s="633"/>
      <c r="NAO569" s="633"/>
      <c r="NAP569" s="633"/>
      <c r="NAQ569" s="633"/>
      <c r="NAR569" s="633"/>
      <c r="NAS569" s="633"/>
      <c r="NAT569" s="633"/>
      <c r="NAU569" s="633"/>
      <c r="NAV569" s="633"/>
      <c r="NAW569" s="633"/>
      <c r="NAX569" s="633"/>
      <c r="NAY569" s="633"/>
      <c r="NAZ569" s="633"/>
      <c r="NBA569" s="633"/>
      <c r="NBB569" s="633"/>
      <c r="NBC569" s="633"/>
      <c r="NBD569" s="633"/>
      <c r="NBE569" s="633"/>
      <c r="NBF569" s="633"/>
      <c r="NBG569" s="633"/>
      <c r="NBH569" s="633"/>
      <c r="NBI569" s="633"/>
      <c r="NBJ569" s="633"/>
      <c r="NBK569" s="633"/>
      <c r="NBL569" s="633"/>
      <c r="NBM569" s="633"/>
      <c r="NBN569" s="633"/>
      <c r="NBO569" s="633"/>
      <c r="NBP569" s="633"/>
      <c r="NBQ569" s="633"/>
      <c r="NBR569" s="633"/>
      <c r="NBS569" s="633"/>
      <c r="NBT569" s="633"/>
      <c r="NBU569" s="633"/>
      <c r="NBV569" s="633"/>
      <c r="NBW569" s="633"/>
      <c r="NBX569" s="633"/>
      <c r="NBY569" s="633"/>
      <c r="NBZ569" s="633"/>
      <c r="NCA569" s="633"/>
      <c r="NCB569" s="633"/>
      <c r="NCC569" s="633"/>
      <c r="NCD569" s="633"/>
      <c r="NCE569" s="633"/>
      <c r="NCF569" s="633"/>
      <c r="NCG569" s="633"/>
      <c r="NCH569" s="633"/>
      <c r="NCI569" s="633"/>
      <c r="NCJ569" s="633"/>
      <c r="NCK569" s="633"/>
      <c r="NCL569" s="633"/>
      <c r="NCM569" s="633"/>
      <c r="NCN569" s="633"/>
      <c r="NCO569" s="633"/>
      <c r="NCP569" s="633"/>
      <c r="NCQ569" s="633"/>
      <c r="NCR569" s="633"/>
      <c r="NCS569" s="633"/>
      <c r="NCT569" s="633"/>
      <c r="NCU569" s="633"/>
      <c r="NCV569" s="633"/>
      <c r="NCW569" s="633"/>
      <c r="NCX569" s="633"/>
      <c r="NCY569" s="633"/>
      <c r="NCZ569" s="633"/>
      <c r="NDA569" s="633"/>
      <c r="NDB569" s="633"/>
      <c r="NDC569" s="633"/>
      <c r="NDD569" s="633"/>
      <c r="NDE569" s="633"/>
      <c r="NDF569" s="633"/>
      <c r="NDG569" s="633"/>
      <c r="NDH569" s="633"/>
      <c r="NDI569" s="633"/>
      <c r="NDJ569" s="633"/>
      <c r="NDK569" s="633"/>
      <c r="NDL569" s="633"/>
      <c r="NDM569" s="633"/>
      <c r="NDN569" s="633"/>
      <c r="NDO569" s="633"/>
      <c r="NDP569" s="633"/>
      <c r="NDQ569" s="633"/>
      <c r="NDR569" s="633"/>
      <c r="NDS569" s="633"/>
      <c r="NDT569" s="633"/>
      <c r="NDU569" s="633"/>
      <c r="NDV569" s="633"/>
      <c r="NDW569" s="633"/>
      <c r="NDX569" s="633"/>
      <c r="NDY569" s="633"/>
      <c r="NDZ569" s="633"/>
      <c r="NEA569" s="633"/>
      <c r="NEB569" s="633"/>
      <c r="NEC569" s="633"/>
      <c r="NED569" s="633"/>
      <c r="NEE569" s="633"/>
      <c r="NEF569" s="633"/>
      <c r="NEG569" s="633"/>
      <c r="NEH569" s="633"/>
      <c r="NEI569" s="633"/>
      <c r="NEJ569" s="633"/>
      <c r="NEK569" s="633"/>
      <c r="NEL569" s="633"/>
      <c r="NEM569" s="633"/>
      <c r="NEN569" s="633"/>
      <c r="NEO569" s="633"/>
      <c r="NEP569" s="633"/>
      <c r="NEQ569" s="633"/>
      <c r="NER569" s="633"/>
      <c r="NES569" s="633"/>
      <c r="NET569" s="633"/>
      <c r="NEU569" s="633"/>
      <c r="NEV569" s="633"/>
      <c r="NEW569" s="633"/>
      <c r="NEX569" s="633"/>
      <c r="NEY569" s="633"/>
      <c r="NEZ569" s="633"/>
      <c r="NFA569" s="633"/>
      <c r="NFB569" s="633"/>
      <c r="NFC569" s="633"/>
      <c r="NFD569" s="633"/>
      <c r="NFE569" s="633"/>
      <c r="NFF569" s="633"/>
      <c r="NFG569" s="633"/>
      <c r="NFH569" s="633"/>
      <c r="NFI569" s="633"/>
      <c r="NFJ569" s="633"/>
      <c r="NFK569" s="633"/>
      <c r="NFL569" s="633"/>
      <c r="NFM569" s="633"/>
      <c r="NFN569" s="633"/>
      <c r="NFO569" s="633"/>
      <c r="NFP569" s="633"/>
      <c r="NFQ569" s="633"/>
      <c r="NFR569" s="633"/>
      <c r="NFS569" s="633"/>
      <c r="NFT569" s="633"/>
      <c r="NFU569" s="633"/>
      <c r="NFV569" s="633"/>
      <c r="NFW569" s="633"/>
      <c r="NFX569" s="633"/>
      <c r="NFY569" s="633"/>
      <c r="NFZ569" s="633"/>
      <c r="NGA569" s="633"/>
      <c r="NGB569" s="633"/>
      <c r="NGC569" s="633"/>
      <c r="NGD569" s="633"/>
      <c r="NGE569" s="633"/>
      <c r="NGF569" s="633"/>
      <c r="NGG569" s="633"/>
      <c r="NGH569" s="633"/>
      <c r="NGI569" s="633"/>
      <c r="NGJ569" s="633"/>
      <c r="NGK569" s="633"/>
      <c r="NGL569" s="633"/>
      <c r="NGM569" s="633"/>
      <c r="NGN569" s="633"/>
      <c r="NGO569" s="633"/>
      <c r="NGP569" s="633"/>
      <c r="NGQ569" s="633"/>
      <c r="NGR569" s="633"/>
      <c r="NGS569" s="633"/>
      <c r="NGT569" s="633"/>
      <c r="NGU569" s="633"/>
      <c r="NGV569" s="633"/>
      <c r="NGW569" s="633"/>
      <c r="NGX569" s="633"/>
      <c r="NGY569" s="633"/>
      <c r="NGZ569" s="633"/>
      <c r="NHA569" s="633"/>
      <c r="NHB569" s="633"/>
      <c r="NHC569" s="633"/>
      <c r="NHD569" s="633"/>
      <c r="NHE569" s="633"/>
      <c r="NHF569" s="633"/>
      <c r="NHG569" s="633"/>
      <c r="NHH569" s="633"/>
      <c r="NHI569" s="633"/>
      <c r="NHJ569" s="633"/>
      <c r="NHK569" s="633"/>
      <c r="NHL569" s="633"/>
      <c r="NHM569" s="633"/>
      <c r="NHN569" s="633"/>
      <c r="NHO569" s="633"/>
      <c r="NHP569" s="633"/>
      <c r="NHQ569" s="633"/>
      <c r="NHR569" s="633"/>
      <c r="NHS569" s="633"/>
      <c r="NHT569" s="633"/>
      <c r="NHU569" s="633"/>
      <c r="NHV569" s="633"/>
      <c r="NHW569" s="633"/>
      <c r="NHX569" s="633"/>
      <c r="NHY569" s="633"/>
      <c r="NHZ569" s="633"/>
      <c r="NIA569" s="633"/>
      <c r="NIB569" s="633"/>
      <c r="NIC569" s="633"/>
      <c r="NID569" s="633"/>
      <c r="NIE569" s="633"/>
      <c r="NIF569" s="633"/>
      <c r="NIG569" s="633"/>
      <c r="NIH569" s="633"/>
      <c r="NII569" s="633"/>
      <c r="NIJ569" s="633"/>
      <c r="NIK569" s="633"/>
      <c r="NIL569" s="633"/>
      <c r="NIM569" s="633"/>
      <c r="NIN569" s="633"/>
      <c r="NIO569" s="633"/>
      <c r="NIP569" s="633"/>
      <c r="NIQ569" s="633"/>
      <c r="NIR569" s="633"/>
      <c r="NIS569" s="633"/>
      <c r="NIT569" s="633"/>
      <c r="NIU569" s="633"/>
      <c r="NIV569" s="633"/>
      <c r="NIW569" s="633"/>
      <c r="NIX569" s="633"/>
      <c r="NIY569" s="633"/>
      <c r="NIZ569" s="633"/>
      <c r="NJA569" s="633"/>
      <c r="NJB569" s="633"/>
      <c r="NJC569" s="633"/>
      <c r="NJD569" s="633"/>
      <c r="NJE569" s="633"/>
      <c r="NJF569" s="633"/>
      <c r="NJG569" s="633"/>
      <c r="NJH569" s="633"/>
      <c r="NJI569" s="633"/>
      <c r="NJJ569" s="633"/>
      <c r="NJK569" s="633"/>
      <c r="NJL569" s="633"/>
      <c r="NJM569" s="633"/>
      <c r="NJN569" s="633"/>
      <c r="NJO569" s="633"/>
      <c r="NJP569" s="633"/>
      <c r="NJQ569" s="633"/>
      <c r="NJR569" s="633"/>
      <c r="NJS569" s="633"/>
      <c r="NJT569" s="633"/>
      <c r="NJU569" s="633"/>
      <c r="NJV569" s="633"/>
      <c r="NJW569" s="633"/>
      <c r="NJX569" s="633"/>
      <c r="NJY569" s="633"/>
      <c r="NJZ569" s="633"/>
      <c r="NKA569" s="633"/>
      <c r="NKB569" s="633"/>
      <c r="NKC569" s="633"/>
      <c r="NKD569" s="633"/>
      <c r="NKE569" s="633"/>
      <c r="NKF569" s="633"/>
      <c r="NKG569" s="633"/>
      <c r="NKH569" s="633"/>
      <c r="NKI569" s="633"/>
      <c r="NKJ569" s="633"/>
      <c r="NKK569" s="633"/>
      <c r="NKL569" s="633"/>
      <c r="NKM569" s="633"/>
      <c r="NKN569" s="633"/>
      <c r="NKO569" s="633"/>
      <c r="NKP569" s="633"/>
      <c r="NKQ569" s="633"/>
      <c r="NKR569" s="633"/>
      <c r="NKS569" s="633"/>
      <c r="NKT569" s="633"/>
      <c r="NKU569" s="633"/>
      <c r="NKV569" s="633"/>
      <c r="NKW569" s="633"/>
      <c r="NKX569" s="633"/>
      <c r="NKY569" s="633"/>
      <c r="NKZ569" s="633"/>
      <c r="NLA569" s="633"/>
      <c r="NLB569" s="633"/>
      <c r="NLC569" s="633"/>
      <c r="NLD569" s="633"/>
      <c r="NLE569" s="633"/>
      <c r="NLF569" s="633"/>
      <c r="NLG569" s="633"/>
      <c r="NLH569" s="633"/>
      <c r="NLI569" s="633"/>
      <c r="NLJ569" s="633"/>
      <c r="NLK569" s="633"/>
      <c r="NLL569" s="633"/>
      <c r="NLM569" s="633"/>
      <c r="NLN569" s="633"/>
      <c r="NLO569" s="633"/>
      <c r="NLP569" s="633"/>
      <c r="NLQ569" s="633"/>
      <c r="NLR569" s="633"/>
      <c r="NLS569" s="633"/>
      <c r="NLT569" s="633"/>
      <c r="NLU569" s="633"/>
      <c r="NLV569" s="633"/>
      <c r="NLW569" s="633"/>
      <c r="NLX569" s="633"/>
      <c r="NLY569" s="633"/>
      <c r="NLZ569" s="633"/>
      <c r="NMA569" s="633"/>
      <c r="NMB569" s="633"/>
      <c r="NMC569" s="633"/>
      <c r="NMD569" s="633"/>
      <c r="NME569" s="633"/>
      <c r="NMF569" s="633"/>
      <c r="NMG569" s="633"/>
      <c r="NMH569" s="633"/>
      <c r="NMI569" s="633"/>
      <c r="NMJ569" s="633"/>
      <c r="NMK569" s="633"/>
      <c r="NML569" s="633"/>
      <c r="NMM569" s="633"/>
      <c r="NMN569" s="633"/>
      <c r="NMO569" s="633"/>
      <c r="NMP569" s="633"/>
      <c r="NMQ569" s="633"/>
      <c r="NMR569" s="633"/>
      <c r="NMS569" s="633"/>
      <c r="NMT569" s="633"/>
      <c r="NMU569" s="633"/>
      <c r="NMV569" s="633"/>
      <c r="NMW569" s="633"/>
      <c r="NMX569" s="633"/>
      <c r="NMY569" s="633"/>
      <c r="NMZ569" s="633"/>
      <c r="NNA569" s="633"/>
      <c r="NNB569" s="633"/>
      <c r="NNC569" s="633"/>
      <c r="NND569" s="633"/>
      <c r="NNE569" s="633"/>
      <c r="NNF569" s="633"/>
      <c r="NNG569" s="633"/>
      <c r="NNH569" s="633"/>
      <c r="NNI569" s="633"/>
      <c r="NNJ569" s="633"/>
      <c r="NNK569" s="633"/>
      <c r="NNL569" s="633"/>
      <c r="NNM569" s="633"/>
      <c r="NNN569" s="633"/>
      <c r="NNO569" s="633"/>
      <c r="NNP569" s="633"/>
      <c r="NNQ569" s="633"/>
      <c r="NNR569" s="633"/>
      <c r="NNS569" s="633"/>
      <c r="NNT569" s="633"/>
      <c r="NNU569" s="633"/>
      <c r="NNV569" s="633"/>
      <c r="NNW569" s="633"/>
      <c r="NNX569" s="633"/>
      <c r="NNY569" s="633"/>
      <c r="NNZ569" s="633"/>
      <c r="NOA569" s="633"/>
      <c r="NOB569" s="633"/>
      <c r="NOC569" s="633"/>
      <c r="NOD569" s="633"/>
      <c r="NOE569" s="633"/>
      <c r="NOF569" s="633"/>
      <c r="NOG569" s="633"/>
      <c r="NOH569" s="633"/>
      <c r="NOI569" s="633"/>
      <c r="NOJ569" s="633"/>
      <c r="NOK569" s="633"/>
      <c r="NOL569" s="633"/>
      <c r="NOM569" s="633"/>
      <c r="NON569" s="633"/>
      <c r="NOO569" s="633"/>
      <c r="NOP569" s="633"/>
      <c r="NOQ569" s="633"/>
      <c r="NOR569" s="633"/>
      <c r="NOS569" s="633"/>
      <c r="NOT569" s="633"/>
      <c r="NOU569" s="633"/>
      <c r="NOV569" s="633"/>
      <c r="NOW569" s="633"/>
      <c r="NOX569" s="633"/>
      <c r="NOY569" s="633"/>
      <c r="NOZ569" s="633"/>
      <c r="NPA569" s="633"/>
      <c r="NPB569" s="633"/>
      <c r="NPC569" s="633"/>
      <c r="NPD569" s="633"/>
      <c r="NPE569" s="633"/>
      <c r="NPF569" s="633"/>
      <c r="NPG569" s="633"/>
      <c r="NPH569" s="633"/>
      <c r="NPI569" s="633"/>
      <c r="NPJ569" s="633"/>
      <c r="NPK569" s="633"/>
      <c r="NPL569" s="633"/>
      <c r="NPM569" s="633"/>
      <c r="NPN569" s="633"/>
      <c r="NPO569" s="633"/>
      <c r="NPP569" s="633"/>
      <c r="NPQ569" s="633"/>
      <c r="NPR569" s="633"/>
      <c r="NPS569" s="633"/>
      <c r="NPT569" s="633"/>
      <c r="NPU569" s="633"/>
      <c r="NPV569" s="633"/>
      <c r="NPW569" s="633"/>
      <c r="NPX569" s="633"/>
      <c r="NPY569" s="633"/>
      <c r="NPZ569" s="633"/>
      <c r="NQA569" s="633"/>
      <c r="NQB569" s="633"/>
      <c r="NQC569" s="633"/>
      <c r="NQD569" s="633"/>
      <c r="NQE569" s="633"/>
      <c r="NQF569" s="633"/>
      <c r="NQG569" s="633"/>
      <c r="NQH569" s="633"/>
      <c r="NQI569" s="633"/>
      <c r="NQJ569" s="633"/>
      <c r="NQK569" s="633"/>
      <c r="NQL569" s="633"/>
      <c r="NQM569" s="633"/>
      <c r="NQN569" s="633"/>
      <c r="NQO569" s="633"/>
      <c r="NQP569" s="633"/>
      <c r="NQQ569" s="633"/>
      <c r="NQR569" s="633"/>
      <c r="NQS569" s="633"/>
      <c r="NQT569" s="633"/>
      <c r="NQU569" s="633"/>
      <c r="NQV569" s="633"/>
      <c r="NQW569" s="633"/>
      <c r="NQX569" s="633"/>
      <c r="NQY569" s="633"/>
      <c r="NQZ569" s="633"/>
      <c r="NRA569" s="633"/>
      <c r="NRB569" s="633"/>
      <c r="NRC569" s="633"/>
      <c r="NRD569" s="633"/>
      <c r="NRE569" s="633"/>
      <c r="NRF569" s="633"/>
      <c r="NRG569" s="633"/>
      <c r="NRH569" s="633"/>
      <c r="NRI569" s="633"/>
      <c r="NRJ569" s="633"/>
      <c r="NRK569" s="633"/>
      <c r="NRL569" s="633"/>
      <c r="NRM569" s="633"/>
      <c r="NRN569" s="633"/>
      <c r="NRO569" s="633"/>
      <c r="NRP569" s="633"/>
      <c r="NRQ569" s="633"/>
      <c r="NRR569" s="633"/>
      <c r="NRS569" s="633"/>
      <c r="NRT569" s="633"/>
      <c r="NRU569" s="633"/>
      <c r="NRV569" s="633"/>
      <c r="NRW569" s="633"/>
      <c r="NRX569" s="633"/>
      <c r="NRY569" s="633"/>
      <c r="NRZ569" s="633"/>
      <c r="NSA569" s="633"/>
      <c r="NSB569" s="633"/>
      <c r="NSC569" s="633"/>
      <c r="NSD569" s="633"/>
      <c r="NSE569" s="633"/>
      <c r="NSF569" s="633"/>
      <c r="NSG569" s="633"/>
      <c r="NSH569" s="633"/>
      <c r="NSI569" s="633"/>
      <c r="NSJ569" s="633"/>
      <c r="NSK569" s="633"/>
      <c r="NSL569" s="633"/>
      <c r="NSM569" s="633"/>
      <c r="NSN569" s="633"/>
      <c r="NSO569" s="633"/>
      <c r="NSP569" s="633"/>
      <c r="NSQ569" s="633"/>
      <c r="NSR569" s="633"/>
      <c r="NSS569" s="633"/>
      <c r="NST569" s="633"/>
      <c r="NSU569" s="633"/>
      <c r="NSV569" s="633"/>
      <c r="NSW569" s="633"/>
      <c r="NSX569" s="633"/>
      <c r="NSY569" s="633"/>
      <c r="NSZ569" s="633"/>
      <c r="NTA569" s="633"/>
      <c r="NTB569" s="633"/>
      <c r="NTC569" s="633"/>
      <c r="NTD569" s="633"/>
      <c r="NTE569" s="633"/>
      <c r="NTF569" s="633"/>
      <c r="NTG569" s="633"/>
      <c r="NTH569" s="633"/>
      <c r="NTI569" s="633"/>
      <c r="NTJ569" s="633"/>
      <c r="NTK569" s="633"/>
      <c r="NTL569" s="633"/>
      <c r="NTM569" s="633"/>
      <c r="NTN569" s="633"/>
      <c r="NTO569" s="633"/>
      <c r="NTP569" s="633"/>
      <c r="NTQ569" s="633"/>
      <c r="NTR569" s="633"/>
      <c r="NTS569" s="633"/>
      <c r="NTT569" s="633"/>
      <c r="NTU569" s="633"/>
      <c r="NTV569" s="633"/>
      <c r="NTW569" s="633"/>
      <c r="NTX569" s="633"/>
      <c r="NTY569" s="633"/>
      <c r="NTZ569" s="633"/>
      <c r="NUA569" s="633"/>
      <c r="NUB569" s="633"/>
      <c r="NUC569" s="633"/>
      <c r="NUD569" s="633"/>
      <c r="NUE569" s="633"/>
      <c r="NUF569" s="633"/>
      <c r="NUG569" s="633"/>
      <c r="NUH569" s="633"/>
      <c r="NUI569" s="633"/>
      <c r="NUJ569" s="633"/>
      <c r="NUK569" s="633"/>
      <c r="NUL569" s="633"/>
      <c r="NUM569" s="633"/>
      <c r="NUN569" s="633"/>
      <c r="NUO569" s="633"/>
      <c r="NUP569" s="633"/>
      <c r="NUQ569" s="633"/>
      <c r="NUR569" s="633"/>
      <c r="NUS569" s="633"/>
      <c r="NUT569" s="633"/>
      <c r="NUU569" s="633"/>
      <c r="NUV569" s="633"/>
      <c r="NUW569" s="633"/>
      <c r="NUX569" s="633"/>
      <c r="NUY569" s="633"/>
      <c r="NUZ569" s="633"/>
      <c r="NVA569" s="633"/>
      <c r="NVB569" s="633"/>
      <c r="NVC569" s="633"/>
      <c r="NVD569" s="633"/>
      <c r="NVE569" s="633"/>
      <c r="NVF569" s="633"/>
      <c r="NVG569" s="633"/>
      <c r="NVH569" s="633"/>
      <c r="NVI569" s="633"/>
      <c r="NVJ569" s="633"/>
      <c r="NVK569" s="633"/>
      <c r="NVL569" s="633"/>
      <c r="NVM569" s="633"/>
      <c r="NVN569" s="633"/>
      <c r="NVO569" s="633"/>
      <c r="NVP569" s="633"/>
      <c r="NVQ569" s="633"/>
      <c r="NVR569" s="633"/>
      <c r="NVS569" s="633"/>
      <c r="NVT569" s="633"/>
      <c r="NVU569" s="633"/>
      <c r="NVV569" s="633"/>
      <c r="NVW569" s="633"/>
      <c r="NVX569" s="633"/>
      <c r="NVY569" s="633"/>
      <c r="NVZ569" s="633"/>
      <c r="NWA569" s="633"/>
      <c r="NWB569" s="633"/>
      <c r="NWC569" s="633"/>
      <c r="NWD569" s="633"/>
      <c r="NWE569" s="633"/>
      <c r="NWF569" s="633"/>
      <c r="NWG569" s="633"/>
      <c r="NWH569" s="633"/>
      <c r="NWI569" s="633"/>
      <c r="NWJ569" s="633"/>
      <c r="NWK569" s="633"/>
      <c r="NWL569" s="633"/>
      <c r="NWM569" s="633"/>
      <c r="NWN569" s="633"/>
      <c r="NWO569" s="633"/>
      <c r="NWP569" s="633"/>
      <c r="NWQ569" s="633"/>
      <c r="NWR569" s="633"/>
      <c r="NWS569" s="633"/>
      <c r="NWT569" s="633"/>
      <c r="NWU569" s="633"/>
      <c r="NWV569" s="633"/>
      <c r="NWW569" s="633"/>
      <c r="NWX569" s="633"/>
      <c r="NWY569" s="633"/>
      <c r="NWZ569" s="633"/>
      <c r="NXA569" s="633"/>
      <c r="NXB569" s="633"/>
      <c r="NXC569" s="633"/>
      <c r="NXD569" s="633"/>
      <c r="NXE569" s="633"/>
      <c r="NXF569" s="633"/>
      <c r="NXG569" s="633"/>
      <c r="NXH569" s="633"/>
      <c r="NXI569" s="633"/>
      <c r="NXJ569" s="633"/>
      <c r="NXK569" s="633"/>
      <c r="NXL569" s="633"/>
      <c r="NXM569" s="633"/>
      <c r="NXN569" s="633"/>
      <c r="NXO569" s="633"/>
      <c r="NXP569" s="633"/>
      <c r="NXQ569" s="633"/>
      <c r="NXR569" s="633"/>
      <c r="NXS569" s="633"/>
      <c r="NXT569" s="633"/>
      <c r="NXU569" s="633"/>
      <c r="NXV569" s="633"/>
      <c r="NXW569" s="633"/>
      <c r="NXX569" s="633"/>
      <c r="NXY569" s="633"/>
      <c r="NXZ569" s="633"/>
      <c r="NYA569" s="633"/>
      <c r="NYB569" s="633"/>
      <c r="NYC569" s="633"/>
      <c r="NYD569" s="633"/>
      <c r="NYE569" s="633"/>
      <c r="NYF569" s="633"/>
      <c r="NYG569" s="633"/>
      <c r="NYH569" s="633"/>
      <c r="NYI569" s="633"/>
      <c r="NYJ569" s="633"/>
      <c r="NYK569" s="633"/>
      <c r="NYL569" s="633"/>
      <c r="NYM569" s="633"/>
      <c r="NYN569" s="633"/>
      <c r="NYO569" s="633"/>
      <c r="NYP569" s="633"/>
      <c r="NYQ569" s="633"/>
      <c r="NYR569" s="633"/>
      <c r="NYS569" s="633"/>
      <c r="NYT569" s="633"/>
      <c r="NYU569" s="633"/>
      <c r="NYV569" s="633"/>
      <c r="NYW569" s="633"/>
      <c r="NYX569" s="633"/>
      <c r="NYY569" s="633"/>
      <c r="NYZ569" s="633"/>
      <c r="NZA569" s="633"/>
      <c r="NZB569" s="633"/>
      <c r="NZC569" s="633"/>
      <c r="NZD569" s="633"/>
      <c r="NZE569" s="633"/>
      <c r="NZF569" s="633"/>
      <c r="NZG569" s="633"/>
      <c r="NZH569" s="633"/>
      <c r="NZI569" s="633"/>
      <c r="NZJ569" s="633"/>
      <c r="NZK569" s="633"/>
      <c r="NZL569" s="633"/>
      <c r="NZM569" s="633"/>
      <c r="NZN569" s="633"/>
      <c r="NZO569" s="633"/>
      <c r="NZP569" s="633"/>
      <c r="NZQ569" s="633"/>
      <c r="NZR569" s="633"/>
      <c r="NZS569" s="633"/>
      <c r="NZT569" s="633"/>
      <c r="NZU569" s="633"/>
      <c r="NZV569" s="633"/>
      <c r="NZW569" s="633"/>
      <c r="NZX569" s="633"/>
      <c r="NZY569" s="633"/>
      <c r="NZZ569" s="633"/>
      <c r="OAA569" s="633"/>
      <c r="OAB569" s="633"/>
      <c r="OAC569" s="633"/>
      <c r="OAD569" s="633"/>
      <c r="OAE569" s="633"/>
      <c r="OAF569" s="633"/>
      <c r="OAG569" s="633"/>
      <c r="OAH569" s="633"/>
      <c r="OAI569" s="633"/>
      <c r="OAJ569" s="633"/>
      <c r="OAK569" s="633"/>
      <c r="OAL569" s="633"/>
      <c r="OAM569" s="633"/>
      <c r="OAN569" s="633"/>
      <c r="OAO569" s="633"/>
      <c r="OAP569" s="633"/>
      <c r="OAQ569" s="633"/>
      <c r="OAR569" s="633"/>
      <c r="OAS569" s="633"/>
      <c r="OAT569" s="633"/>
      <c r="OAU569" s="633"/>
      <c r="OAV569" s="633"/>
      <c r="OAW569" s="633"/>
      <c r="OAX569" s="633"/>
      <c r="OAY569" s="633"/>
      <c r="OAZ569" s="633"/>
      <c r="OBA569" s="633"/>
      <c r="OBB569" s="633"/>
      <c r="OBC569" s="633"/>
      <c r="OBD569" s="633"/>
      <c r="OBE569" s="633"/>
      <c r="OBF569" s="633"/>
      <c r="OBG569" s="633"/>
      <c r="OBH569" s="633"/>
      <c r="OBI569" s="633"/>
      <c r="OBJ569" s="633"/>
      <c r="OBK569" s="633"/>
      <c r="OBL569" s="633"/>
      <c r="OBM569" s="633"/>
      <c r="OBN569" s="633"/>
      <c r="OBO569" s="633"/>
      <c r="OBP569" s="633"/>
      <c r="OBQ569" s="633"/>
      <c r="OBR569" s="633"/>
      <c r="OBS569" s="633"/>
      <c r="OBT569" s="633"/>
      <c r="OBU569" s="633"/>
      <c r="OBV569" s="633"/>
      <c r="OBW569" s="633"/>
      <c r="OBX569" s="633"/>
      <c r="OBY569" s="633"/>
      <c r="OBZ569" s="633"/>
      <c r="OCA569" s="633"/>
      <c r="OCB569" s="633"/>
      <c r="OCC569" s="633"/>
      <c r="OCD569" s="633"/>
      <c r="OCE569" s="633"/>
      <c r="OCF569" s="633"/>
      <c r="OCG569" s="633"/>
      <c r="OCH569" s="633"/>
      <c r="OCI569" s="633"/>
      <c r="OCJ569" s="633"/>
      <c r="OCK569" s="633"/>
      <c r="OCL569" s="633"/>
      <c r="OCM569" s="633"/>
      <c r="OCN569" s="633"/>
      <c r="OCO569" s="633"/>
      <c r="OCP569" s="633"/>
      <c r="OCQ569" s="633"/>
      <c r="OCR569" s="633"/>
      <c r="OCS569" s="633"/>
      <c r="OCT569" s="633"/>
      <c r="OCU569" s="633"/>
      <c r="OCV569" s="633"/>
      <c r="OCW569" s="633"/>
      <c r="OCX569" s="633"/>
      <c r="OCY569" s="633"/>
      <c r="OCZ569" s="633"/>
      <c r="ODA569" s="633"/>
      <c r="ODB569" s="633"/>
      <c r="ODC569" s="633"/>
      <c r="ODD569" s="633"/>
      <c r="ODE569" s="633"/>
      <c r="ODF569" s="633"/>
      <c r="ODG569" s="633"/>
      <c r="ODH569" s="633"/>
      <c r="ODI569" s="633"/>
      <c r="ODJ569" s="633"/>
      <c r="ODK569" s="633"/>
      <c r="ODL569" s="633"/>
      <c r="ODM569" s="633"/>
      <c r="ODN569" s="633"/>
      <c r="ODO569" s="633"/>
      <c r="ODP569" s="633"/>
      <c r="ODQ569" s="633"/>
      <c r="ODR569" s="633"/>
      <c r="ODS569" s="633"/>
      <c r="ODT569" s="633"/>
      <c r="ODU569" s="633"/>
      <c r="ODV569" s="633"/>
      <c r="ODW569" s="633"/>
      <c r="ODX569" s="633"/>
      <c r="ODY569" s="633"/>
      <c r="ODZ569" s="633"/>
      <c r="OEA569" s="633"/>
      <c r="OEB569" s="633"/>
      <c r="OEC569" s="633"/>
      <c r="OED569" s="633"/>
      <c r="OEE569" s="633"/>
      <c r="OEF569" s="633"/>
      <c r="OEG569" s="633"/>
      <c r="OEH569" s="633"/>
      <c r="OEI569" s="633"/>
      <c r="OEJ569" s="633"/>
      <c r="OEK569" s="633"/>
      <c r="OEL569" s="633"/>
      <c r="OEM569" s="633"/>
      <c r="OEN569" s="633"/>
      <c r="OEO569" s="633"/>
      <c r="OEP569" s="633"/>
      <c r="OEQ569" s="633"/>
      <c r="OER569" s="633"/>
      <c r="OES569" s="633"/>
      <c r="OET569" s="633"/>
      <c r="OEU569" s="633"/>
      <c r="OEV569" s="633"/>
      <c r="OEW569" s="633"/>
      <c r="OEX569" s="633"/>
      <c r="OEY569" s="633"/>
      <c r="OEZ569" s="633"/>
      <c r="OFA569" s="633"/>
      <c r="OFB569" s="633"/>
      <c r="OFC569" s="633"/>
      <c r="OFD569" s="633"/>
      <c r="OFE569" s="633"/>
      <c r="OFF569" s="633"/>
      <c r="OFG569" s="633"/>
      <c r="OFH569" s="633"/>
      <c r="OFI569" s="633"/>
      <c r="OFJ569" s="633"/>
      <c r="OFK569" s="633"/>
      <c r="OFL569" s="633"/>
      <c r="OFM569" s="633"/>
      <c r="OFN569" s="633"/>
      <c r="OFO569" s="633"/>
      <c r="OFP569" s="633"/>
      <c r="OFQ569" s="633"/>
      <c r="OFR569" s="633"/>
      <c r="OFS569" s="633"/>
      <c r="OFT569" s="633"/>
      <c r="OFU569" s="633"/>
      <c r="OFV569" s="633"/>
      <c r="OFW569" s="633"/>
      <c r="OFX569" s="633"/>
      <c r="OFY569" s="633"/>
      <c r="OFZ569" s="633"/>
      <c r="OGA569" s="633"/>
      <c r="OGB569" s="633"/>
      <c r="OGC569" s="633"/>
      <c r="OGD569" s="633"/>
      <c r="OGE569" s="633"/>
      <c r="OGF569" s="633"/>
      <c r="OGG569" s="633"/>
      <c r="OGH569" s="633"/>
      <c r="OGI569" s="633"/>
      <c r="OGJ569" s="633"/>
      <c r="OGK569" s="633"/>
      <c r="OGL569" s="633"/>
      <c r="OGM569" s="633"/>
      <c r="OGN569" s="633"/>
      <c r="OGO569" s="633"/>
      <c r="OGP569" s="633"/>
      <c r="OGQ569" s="633"/>
      <c r="OGR569" s="633"/>
      <c r="OGS569" s="633"/>
      <c r="OGT569" s="633"/>
      <c r="OGU569" s="633"/>
      <c r="OGV569" s="633"/>
      <c r="OGW569" s="633"/>
      <c r="OGX569" s="633"/>
      <c r="OGY569" s="633"/>
      <c r="OGZ569" s="633"/>
      <c r="OHA569" s="633"/>
      <c r="OHB569" s="633"/>
      <c r="OHC569" s="633"/>
      <c r="OHD569" s="633"/>
      <c r="OHE569" s="633"/>
      <c r="OHF569" s="633"/>
      <c r="OHG569" s="633"/>
      <c r="OHH569" s="633"/>
      <c r="OHI569" s="633"/>
      <c r="OHJ569" s="633"/>
      <c r="OHK569" s="633"/>
      <c r="OHL569" s="633"/>
      <c r="OHM569" s="633"/>
      <c r="OHN569" s="633"/>
      <c r="OHO569" s="633"/>
      <c r="OHP569" s="633"/>
      <c r="OHQ569" s="633"/>
      <c r="OHR569" s="633"/>
      <c r="OHS569" s="633"/>
      <c r="OHT569" s="633"/>
      <c r="OHU569" s="633"/>
      <c r="OHV569" s="633"/>
      <c r="OHW569" s="633"/>
      <c r="OHX569" s="633"/>
      <c r="OHY569" s="633"/>
      <c r="OHZ569" s="633"/>
      <c r="OIA569" s="633"/>
      <c r="OIB569" s="633"/>
      <c r="OIC569" s="633"/>
      <c r="OID569" s="633"/>
      <c r="OIE569" s="633"/>
      <c r="OIF569" s="633"/>
      <c r="OIG569" s="633"/>
      <c r="OIH569" s="633"/>
      <c r="OII569" s="633"/>
      <c r="OIJ569" s="633"/>
      <c r="OIK569" s="633"/>
      <c r="OIL569" s="633"/>
      <c r="OIM569" s="633"/>
      <c r="OIN569" s="633"/>
      <c r="OIO569" s="633"/>
      <c r="OIP569" s="633"/>
      <c r="OIQ569" s="633"/>
      <c r="OIR569" s="633"/>
      <c r="OIS569" s="633"/>
      <c r="OIT569" s="633"/>
      <c r="OIU569" s="633"/>
      <c r="OIV569" s="633"/>
      <c r="OIW569" s="633"/>
      <c r="OIX569" s="633"/>
      <c r="OIY569" s="633"/>
      <c r="OIZ569" s="633"/>
      <c r="OJA569" s="633"/>
      <c r="OJB569" s="633"/>
      <c r="OJC569" s="633"/>
      <c r="OJD569" s="633"/>
      <c r="OJE569" s="633"/>
      <c r="OJF569" s="633"/>
      <c r="OJG569" s="633"/>
      <c r="OJH569" s="633"/>
      <c r="OJI569" s="633"/>
      <c r="OJJ569" s="633"/>
      <c r="OJK569" s="633"/>
      <c r="OJL569" s="633"/>
      <c r="OJM569" s="633"/>
      <c r="OJN569" s="633"/>
      <c r="OJO569" s="633"/>
      <c r="OJP569" s="633"/>
      <c r="OJQ569" s="633"/>
      <c r="OJR569" s="633"/>
      <c r="OJS569" s="633"/>
      <c r="OJT569" s="633"/>
      <c r="OJU569" s="633"/>
      <c r="OJV569" s="633"/>
      <c r="OJW569" s="633"/>
      <c r="OJX569" s="633"/>
      <c r="OJY569" s="633"/>
      <c r="OJZ569" s="633"/>
      <c r="OKA569" s="633"/>
      <c r="OKB569" s="633"/>
      <c r="OKC569" s="633"/>
      <c r="OKD569" s="633"/>
      <c r="OKE569" s="633"/>
      <c r="OKF569" s="633"/>
      <c r="OKG569" s="633"/>
      <c r="OKH569" s="633"/>
      <c r="OKI569" s="633"/>
      <c r="OKJ569" s="633"/>
      <c r="OKK569" s="633"/>
      <c r="OKL569" s="633"/>
      <c r="OKM569" s="633"/>
      <c r="OKN569" s="633"/>
      <c r="OKO569" s="633"/>
      <c r="OKP569" s="633"/>
      <c r="OKQ569" s="633"/>
      <c r="OKR569" s="633"/>
      <c r="OKS569" s="633"/>
      <c r="OKT569" s="633"/>
      <c r="OKU569" s="633"/>
      <c r="OKV569" s="633"/>
      <c r="OKW569" s="633"/>
      <c r="OKX569" s="633"/>
      <c r="OKY569" s="633"/>
      <c r="OKZ569" s="633"/>
      <c r="OLA569" s="633"/>
      <c r="OLB569" s="633"/>
      <c r="OLC569" s="633"/>
      <c r="OLD569" s="633"/>
      <c r="OLE569" s="633"/>
      <c r="OLF569" s="633"/>
      <c r="OLG569" s="633"/>
      <c r="OLH569" s="633"/>
      <c r="OLI569" s="633"/>
      <c r="OLJ569" s="633"/>
      <c r="OLK569" s="633"/>
      <c r="OLL569" s="633"/>
      <c r="OLM569" s="633"/>
      <c r="OLN569" s="633"/>
      <c r="OLO569" s="633"/>
      <c r="OLP569" s="633"/>
      <c r="OLQ569" s="633"/>
      <c r="OLR569" s="633"/>
      <c r="OLS569" s="633"/>
      <c r="OLT569" s="633"/>
      <c r="OLU569" s="633"/>
      <c r="OLV569" s="633"/>
      <c r="OLW569" s="633"/>
      <c r="OLX569" s="633"/>
      <c r="OLY569" s="633"/>
      <c r="OLZ569" s="633"/>
      <c r="OMA569" s="633"/>
      <c r="OMB569" s="633"/>
      <c r="OMC569" s="633"/>
      <c r="OMD569" s="633"/>
      <c r="OME569" s="633"/>
      <c r="OMF569" s="633"/>
      <c r="OMG569" s="633"/>
      <c r="OMH569" s="633"/>
      <c r="OMI569" s="633"/>
      <c r="OMJ569" s="633"/>
      <c r="OMK569" s="633"/>
      <c r="OML569" s="633"/>
      <c r="OMM569" s="633"/>
      <c r="OMN569" s="633"/>
      <c r="OMO569" s="633"/>
      <c r="OMP569" s="633"/>
      <c r="OMQ569" s="633"/>
      <c r="OMR569" s="633"/>
      <c r="OMS569" s="633"/>
      <c r="OMT569" s="633"/>
      <c r="OMU569" s="633"/>
      <c r="OMV569" s="633"/>
      <c r="OMW569" s="633"/>
      <c r="OMX569" s="633"/>
      <c r="OMY569" s="633"/>
      <c r="OMZ569" s="633"/>
      <c r="ONA569" s="633"/>
      <c r="ONB569" s="633"/>
      <c r="ONC569" s="633"/>
      <c r="OND569" s="633"/>
      <c r="ONE569" s="633"/>
      <c r="ONF569" s="633"/>
      <c r="ONG569" s="633"/>
      <c r="ONH569" s="633"/>
      <c r="ONI569" s="633"/>
      <c r="ONJ569" s="633"/>
      <c r="ONK569" s="633"/>
      <c r="ONL569" s="633"/>
      <c r="ONM569" s="633"/>
      <c r="ONN569" s="633"/>
      <c r="ONO569" s="633"/>
      <c r="ONP569" s="633"/>
      <c r="ONQ569" s="633"/>
      <c r="ONR569" s="633"/>
      <c r="ONS569" s="633"/>
      <c r="ONT569" s="633"/>
      <c r="ONU569" s="633"/>
      <c r="ONV569" s="633"/>
      <c r="ONW569" s="633"/>
      <c r="ONX569" s="633"/>
      <c r="ONY569" s="633"/>
      <c r="ONZ569" s="633"/>
      <c r="OOA569" s="633"/>
      <c r="OOB569" s="633"/>
      <c r="OOC569" s="633"/>
      <c r="OOD569" s="633"/>
      <c r="OOE569" s="633"/>
      <c r="OOF569" s="633"/>
      <c r="OOG569" s="633"/>
      <c r="OOH569" s="633"/>
      <c r="OOI569" s="633"/>
      <c r="OOJ569" s="633"/>
      <c r="OOK569" s="633"/>
      <c r="OOL569" s="633"/>
      <c r="OOM569" s="633"/>
      <c r="OON569" s="633"/>
      <c r="OOO569" s="633"/>
      <c r="OOP569" s="633"/>
      <c r="OOQ569" s="633"/>
      <c r="OOR569" s="633"/>
      <c r="OOS569" s="633"/>
      <c r="OOT569" s="633"/>
      <c r="OOU569" s="633"/>
      <c r="OOV569" s="633"/>
      <c r="OOW569" s="633"/>
      <c r="OOX569" s="633"/>
      <c r="OOY569" s="633"/>
      <c r="OOZ569" s="633"/>
      <c r="OPA569" s="633"/>
      <c r="OPB569" s="633"/>
      <c r="OPC569" s="633"/>
      <c r="OPD569" s="633"/>
      <c r="OPE569" s="633"/>
      <c r="OPF569" s="633"/>
      <c r="OPG569" s="633"/>
      <c r="OPH569" s="633"/>
      <c r="OPI569" s="633"/>
      <c r="OPJ569" s="633"/>
      <c r="OPK569" s="633"/>
      <c r="OPL569" s="633"/>
      <c r="OPM569" s="633"/>
      <c r="OPN569" s="633"/>
      <c r="OPO569" s="633"/>
      <c r="OPP569" s="633"/>
      <c r="OPQ569" s="633"/>
      <c r="OPR569" s="633"/>
      <c r="OPS569" s="633"/>
      <c r="OPT569" s="633"/>
      <c r="OPU569" s="633"/>
      <c r="OPV569" s="633"/>
      <c r="OPW569" s="633"/>
      <c r="OPX569" s="633"/>
      <c r="OPY569" s="633"/>
      <c r="OPZ569" s="633"/>
      <c r="OQA569" s="633"/>
      <c r="OQB569" s="633"/>
      <c r="OQC569" s="633"/>
      <c r="OQD569" s="633"/>
      <c r="OQE569" s="633"/>
      <c r="OQF569" s="633"/>
      <c r="OQG569" s="633"/>
      <c r="OQH569" s="633"/>
      <c r="OQI569" s="633"/>
      <c r="OQJ569" s="633"/>
      <c r="OQK569" s="633"/>
      <c r="OQL569" s="633"/>
      <c r="OQM569" s="633"/>
      <c r="OQN569" s="633"/>
      <c r="OQO569" s="633"/>
      <c r="OQP569" s="633"/>
      <c r="OQQ569" s="633"/>
      <c r="OQR569" s="633"/>
      <c r="OQS569" s="633"/>
      <c r="OQT569" s="633"/>
      <c r="OQU569" s="633"/>
      <c r="OQV569" s="633"/>
      <c r="OQW569" s="633"/>
      <c r="OQX569" s="633"/>
      <c r="OQY569" s="633"/>
      <c r="OQZ569" s="633"/>
      <c r="ORA569" s="633"/>
      <c r="ORB569" s="633"/>
      <c r="ORC569" s="633"/>
      <c r="ORD569" s="633"/>
      <c r="ORE569" s="633"/>
      <c r="ORF569" s="633"/>
      <c r="ORG569" s="633"/>
      <c r="ORH569" s="633"/>
      <c r="ORI569" s="633"/>
      <c r="ORJ569" s="633"/>
      <c r="ORK569" s="633"/>
      <c r="ORL569" s="633"/>
      <c r="ORM569" s="633"/>
      <c r="ORN569" s="633"/>
      <c r="ORO569" s="633"/>
      <c r="ORP569" s="633"/>
      <c r="ORQ569" s="633"/>
      <c r="ORR569" s="633"/>
      <c r="ORS569" s="633"/>
      <c r="ORT569" s="633"/>
      <c r="ORU569" s="633"/>
      <c r="ORV569" s="633"/>
      <c r="ORW569" s="633"/>
      <c r="ORX569" s="633"/>
      <c r="ORY569" s="633"/>
      <c r="ORZ569" s="633"/>
      <c r="OSA569" s="633"/>
      <c r="OSB569" s="633"/>
      <c r="OSC569" s="633"/>
      <c r="OSD569" s="633"/>
      <c r="OSE569" s="633"/>
      <c r="OSF569" s="633"/>
      <c r="OSG569" s="633"/>
      <c r="OSH569" s="633"/>
      <c r="OSI569" s="633"/>
      <c r="OSJ569" s="633"/>
      <c r="OSK569" s="633"/>
      <c r="OSL569" s="633"/>
      <c r="OSM569" s="633"/>
      <c r="OSN569" s="633"/>
      <c r="OSO569" s="633"/>
      <c r="OSP569" s="633"/>
      <c r="OSQ569" s="633"/>
      <c r="OSR569" s="633"/>
      <c r="OSS569" s="633"/>
      <c r="OST569" s="633"/>
      <c r="OSU569" s="633"/>
      <c r="OSV569" s="633"/>
      <c r="OSW569" s="633"/>
      <c r="OSX569" s="633"/>
      <c r="OSY569" s="633"/>
      <c r="OSZ569" s="633"/>
      <c r="OTA569" s="633"/>
      <c r="OTB569" s="633"/>
      <c r="OTC569" s="633"/>
      <c r="OTD569" s="633"/>
      <c r="OTE569" s="633"/>
      <c r="OTF569" s="633"/>
      <c r="OTG569" s="633"/>
      <c r="OTH569" s="633"/>
      <c r="OTI569" s="633"/>
      <c r="OTJ569" s="633"/>
      <c r="OTK569" s="633"/>
      <c r="OTL569" s="633"/>
      <c r="OTM569" s="633"/>
      <c r="OTN569" s="633"/>
      <c r="OTO569" s="633"/>
      <c r="OTP569" s="633"/>
      <c r="OTQ569" s="633"/>
      <c r="OTR569" s="633"/>
      <c r="OTS569" s="633"/>
      <c r="OTT569" s="633"/>
      <c r="OTU569" s="633"/>
      <c r="OTV569" s="633"/>
      <c r="OTW569" s="633"/>
      <c r="OTX569" s="633"/>
      <c r="OTY569" s="633"/>
      <c r="OTZ569" s="633"/>
      <c r="OUA569" s="633"/>
      <c r="OUB569" s="633"/>
      <c r="OUC569" s="633"/>
      <c r="OUD569" s="633"/>
      <c r="OUE569" s="633"/>
      <c r="OUF569" s="633"/>
      <c r="OUG569" s="633"/>
      <c r="OUH569" s="633"/>
      <c r="OUI569" s="633"/>
      <c r="OUJ569" s="633"/>
      <c r="OUK569" s="633"/>
      <c r="OUL569" s="633"/>
      <c r="OUM569" s="633"/>
      <c r="OUN569" s="633"/>
      <c r="OUO569" s="633"/>
      <c r="OUP569" s="633"/>
      <c r="OUQ569" s="633"/>
      <c r="OUR569" s="633"/>
      <c r="OUS569" s="633"/>
      <c r="OUT569" s="633"/>
      <c r="OUU569" s="633"/>
      <c r="OUV569" s="633"/>
      <c r="OUW569" s="633"/>
      <c r="OUX569" s="633"/>
      <c r="OUY569" s="633"/>
      <c r="OUZ569" s="633"/>
      <c r="OVA569" s="633"/>
      <c r="OVB569" s="633"/>
      <c r="OVC569" s="633"/>
      <c r="OVD569" s="633"/>
      <c r="OVE569" s="633"/>
      <c r="OVF569" s="633"/>
      <c r="OVG569" s="633"/>
      <c r="OVH569" s="633"/>
      <c r="OVI569" s="633"/>
      <c r="OVJ569" s="633"/>
      <c r="OVK569" s="633"/>
      <c r="OVL569" s="633"/>
      <c r="OVM569" s="633"/>
      <c r="OVN569" s="633"/>
      <c r="OVO569" s="633"/>
      <c r="OVP569" s="633"/>
      <c r="OVQ569" s="633"/>
      <c r="OVR569" s="633"/>
      <c r="OVS569" s="633"/>
      <c r="OVT569" s="633"/>
      <c r="OVU569" s="633"/>
      <c r="OVV569" s="633"/>
      <c r="OVW569" s="633"/>
      <c r="OVX569" s="633"/>
      <c r="OVY569" s="633"/>
      <c r="OVZ569" s="633"/>
      <c r="OWA569" s="633"/>
      <c r="OWB569" s="633"/>
      <c r="OWC569" s="633"/>
      <c r="OWD569" s="633"/>
      <c r="OWE569" s="633"/>
      <c r="OWF569" s="633"/>
      <c r="OWG569" s="633"/>
      <c r="OWH569" s="633"/>
      <c r="OWI569" s="633"/>
      <c r="OWJ569" s="633"/>
      <c r="OWK569" s="633"/>
      <c r="OWL569" s="633"/>
      <c r="OWM569" s="633"/>
      <c r="OWN569" s="633"/>
      <c r="OWO569" s="633"/>
      <c r="OWP569" s="633"/>
      <c r="OWQ569" s="633"/>
      <c r="OWR569" s="633"/>
      <c r="OWS569" s="633"/>
      <c r="OWT569" s="633"/>
      <c r="OWU569" s="633"/>
      <c r="OWV569" s="633"/>
      <c r="OWW569" s="633"/>
      <c r="OWX569" s="633"/>
      <c r="OWY569" s="633"/>
      <c r="OWZ569" s="633"/>
      <c r="OXA569" s="633"/>
      <c r="OXB569" s="633"/>
      <c r="OXC569" s="633"/>
      <c r="OXD569" s="633"/>
      <c r="OXE569" s="633"/>
      <c r="OXF569" s="633"/>
      <c r="OXG569" s="633"/>
      <c r="OXH569" s="633"/>
      <c r="OXI569" s="633"/>
      <c r="OXJ569" s="633"/>
      <c r="OXK569" s="633"/>
      <c r="OXL569" s="633"/>
      <c r="OXM569" s="633"/>
      <c r="OXN569" s="633"/>
      <c r="OXO569" s="633"/>
      <c r="OXP569" s="633"/>
      <c r="OXQ569" s="633"/>
      <c r="OXR569" s="633"/>
      <c r="OXS569" s="633"/>
      <c r="OXT569" s="633"/>
      <c r="OXU569" s="633"/>
      <c r="OXV569" s="633"/>
      <c r="OXW569" s="633"/>
      <c r="OXX569" s="633"/>
      <c r="OXY569" s="633"/>
      <c r="OXZ569" s="633"/>
      <c r="OYA569" s="633"/>
      <c r="OYB569" s="633"/>
      <c r="OYC569" s="633"/>
      <c r="OYD569" s="633"/>
      <c r="OYE569" s="633"/>
      <c r="OYF569" s="633"/>
      <c r="OYG569" s="633"/>
      <c r="OYH569" s="633"/>
      <c r="OYI569" s="633"/>
      <c r="OYJ569" s="633"/>
      <c r="OYK569" s="633"/>
      <c r="OYL569" s="633"/>
      <c r="OYM569" s="633"/>
      <c r="OYN569" s="633"/>
      <c r="OYO569" s="633"/>
      <c r="OYP569" s="633"/>
      <c r="OYQ569" s="633"/>
      <c r="OYR569" s="633"/>
      <c r="OYS569" s="633"/>
      <c r="OYT569" s="633"/>
      <c r="OYU569" s="633"/>
      <c r="OYV569" s="633"/>
      <c r="OYW569" s="633"/>
      <c r="OYX569" s="633"/>
      <c r="OYY569" s="633"/>
      <c r="OYZ569" s="633"/>
      <c r="OZA569" s="633"/>
      <c r="OZB569" s="633"/>
      <c r="OZC569" s="633"/>
      <c r="OZD569" s="633"/>
      <c r="OZE569" s="633"/>
      <c r="OZF569" s="633"/>
      <c r="OZG569" s="633"/>
      <c r="OZH569" s="633"/>
      <c r="OZI569" s="633"/>
      <c r="OZJ569" s="633"/>
      <c r="OZK569" s="633"/>
      <c r="OZL569" s="633"/>
      <c r="OZM569" s="633"/>
      <c r="OZN569" s="633"/>
      <c r="OZO569" s="633"/>
      <c r="OZP569" s="633"/>
      <c r="OZQ569" s="633"/>
      <c r="OZR569" s="633"/>
      <c r="OZS569" s="633"/>
      <c r="OZT569" s="633"/>
      <c r="OZU569" s="633"/>
      <c r="OZV569" s="633"/>
      <c r="OZW569" s="633"/>
      <c r="OZX569" s="633"/>
      <c r="OZY569" s="633"/>
      <c r="OZZ569" s="633"/>
      <c r="PAA569" s="633"/>
      <c r="PAB569" s="633"/>
      <c r="PAC569" s="633"/>
      <c r="PAD569" s="633"/>
      <c r="PAE569" s="633"/>
      <c r="PAF569" s="633"/>
      <c r="PAG569" s="633"/>
      <c r="PAH569" s="633"/>
      <c r="PAI569" s="633"/>
      <c r="PAJ569" s="633"/>
      <c r="PAK569" s="633"/>
      <c r="PAL569" s="633"/>
      <c r="PAM569" s="633"/>
      <c r="PAN569" s="633"/>
      <c r="PAO569" s="633"/>
      <c r="PAP569" s="633"/>
      <c r="PAQ569" s="633"/>
      <c r="PAR569" s="633"/>
      <c r="PAS569" s="633"/>
      <c r="PAT569" s="633"/>
      <c r="PAU569" s="633"/>
      <c r="PAV569" s="633"/>
      <c r="PAW569" s="633"/>
      <c r="PAX569" s="633"/>
      <c r="PAY569" s="633"/>
      <c r="PAZ569" s="633"/>
      <c r="PBA569" s="633"/>
      <c r="PBB569" s="633"/>
      <c r="PBC569" s="633"/>
      <c r="PBD569" s="633"/>
      <c r="PBE569" s="633"/>
      <c r="PBF569" s="633"/>
      <c r="PBG569" s="633"/>
      <c r="PBH569" s="633"/>
      <c r="PBI569" s="633"/>
      <c r="PBJ569" s="633"/>
      <c r="PBK569" s="633"/>
      <c r="PBL569" s="633"/>
      <c r="PBM569" s="633"/>
      <c r="PBN569" s="633"/>
      <c r="PBO569" s="633"/>
      <c r="PBP569" s="633"/>
      <c r="PBQ569" s="633"/>
      <c r="PBR569" s="633"/>
      <c r="PBS569" s="633"/>
      <c r="PBT569" s="633"/>
      <c r="PBU569" s="633"/>
      <c r="PBV569" s="633"/>
      <c r="PBW569" s="633"/>
      <c r="PBX569" s="633"/>
      <c r="PBY569" s="633"/>
      <c r="PBZ569" s="633"/>
      <c r="PCA569" s="633"/>
      <c r="PCB569" s="633"/>
      <c r="PCC569" s="633"/>
      <c r="PCD569" s="633"/>
      <c r="PCE569" s="633"/>
      <c r="PCF569" s="633"/>
      <c r="PCG569" s="633"/>
      <c r="PCH569" s="633"/>
      <c r="PCI569" s="633"/>
      <c r="PCJ569" s="633"/>
      <c r="PCK569" s="633"/>
      <c r="PCL569" s="633"/>
      <c r="PCM569" s="633"/>
      <c r="PCN569" s="633"/>
      <c r="PCO569" s="633"/>
      <c r="PCP569" s="633"/>
      <c r="PCQ569" s="633"/>
      <c r="PCR569" s="633"/>
      <c r="PCS569" s="633"/>
      <c r="PCT569" s="633"/>
      <c r="PCU569" s="633"/>
      <c r="PCV569" s="633"/>
      <c r="PCW569" s="633"/>
      <c r="PCX569" s="633"/>
      <c r="PCY569" s="633"/>
      <c r="PCZ569" s="633"/>
      <c r="PDA569" s="633"/>
      <c r="PDB569" s="633"/>
      <c r="PDC569" s="633"/>
      <c r="PDD569" s="633"/>
      <c r="PDE569" s="633"/>
      <c r="PDF569" s="633"/>
      <c r="PDG569" s="633"/>
      <c r="PDH569" s="633"/>
      <c r="PDI569" s="633"/>
      <c r="PDJ569" s="633"/>
      <c r="PDK569" s="633"/>
      <c r="PDL569" s="633"/>
      <c r="PDM569" s="633"/>
      <c r="PDN569" s="633"/>
      <c r="PDO569" s="633"/>
      <c r="PDP569" s="633"/>
      <c r="PDQ569" s="633"/>
      <c r="PDR569" s="633"/>
      <c r="PDS569" s="633"/>
      <c r="PDT569" s="633"/>
      <c r="PDU569" s="633"/>
      <c r="PDV569" s="633"/>
      <c r="PDW569" s="633"/>
      <c r="PDX569" s="633"/>
      <c r="PDY569" s="633"/>
      <c r="PDZ569" s="633"/>
      <c r="PEA569" s="633"/>
      <c r="PEB569" s="633"/>
      <c r="PEC569" s="633"/>
      <c r="PED569" s="633"/>
      <c r="PEE569" s="633"/>
      <c r="PEF569" s="633"/>
      <c r="PEG569" s="633"/>
      <c r="PEH569" s="633"/>
      <c r="PEI569" s="633"/>
      <c r="PEJ569" s="633"/>
      <c r="PEK569" s="633"/>
      <c r="PEL569" s="633"/>
      <c r="PEM569" s="633"/>
      <c r="PEN569" s="633"/>
      <c r="PEO569" s="633"/>
      <c r="PEP569" s="633"/>
      <c r="PEQ569" s="633"/>
      <c r="PER569" s="633"/>
      <c r="PES569" s="633"/>
      <c r="PET569" s="633"/>
      <c r="PEU569" s="633"/>
      <c r="PEV569" s="633"/>
      <c r="PEW569" s="633"/>
      <c r="PEX569" s="633"/>
      <c r="PEY569" s="633"/>
      <c r="PEZ569" s="633"/>
      <c r="PFA569" s="633"/>
      <c r="PFB569" s="633"/>
      <c r="PFC569" s="633"/>
      <c r="PFD569" s="633"/>
      <c r="PFE569" s="633"/>
      <c r="PFF569" s="633"/>
      <c r="PFG569" s="633"/>
      <c r="PFH569" s="633"/>
      <c r="PFI569" s="633"/>
      <c r="PFJ569" s="633"/>
      <c r="PFK569" s="633"/>
      <c r="PFL569" s="633"/>
      <c r="PFM569" s="633"/>
      <c r="PFN569" s="633"/>
      <c r="PFO569" s="633"/>
      <c r="PFP569" s="633"/>
      <c r="PFQ569" s="633"/>
      <c r="PFR569" s="633"/>
      <c r="PFS569" s="633"/>
      <c r="PFT569" s="633"/>
      <c r="PFU569" s="633"/>
      <c r="PFV569" s="633"/>
      <c r="PFW569" s="633"/>
      <c r="PFX569" s="633"/>
      <c r="PFY569" s="633"/>
      <c r="PFZ569" s="633"/>
      <c r="PGA569" s="633"/>
      <c r="PGB569" s="633"/>
      <c r="PGC569" s="633"/>
      <c r="PGD569" s="633"/>
      <c r="PGE569" s="633"/>
      <c r="PGF569" s="633"/>
      <c r="PGG569" s="633"/>
      <c r="PGH569" s="633"/>
      <c r="PGI569" s="633"/>
      <c r="PGJ569" s="633"/>
      <c r="PGK569" s="633"/>
      <c r="PGL569" s="633"/>
      <c r="PGM569" s="633"/>
      <c r="PGN569" s="633"/>
      <c r="PGO569" s="633"/>
      <c r="PGP569" s="633"/>
      <c r="PGQ569" s="633"/>
      <c r="PGR569" s="633"/>
      <c r="PGS569" s="633"/>
      <c r="PGT569" s="633"/>
      <c r="PGU569" s="633"/>
      <c r="PGV569" s="633"/>
      <c r="PGW569" s="633"/>
      <c r="PGX569" s="633"/>
      <c r="PGY569" s="633"/>
      <c r="PGZ569" s="633"/>
      <c r="PHA569" s="633"/>
      <c r="PHB569" s="633"/>
      <c r="PHC569" s="633"/>
      <c r="PHD569" s="633"/>
      <c r="PHE569" s="633"/>
      <c r="PHF569" s="633"/>
      <c r="PHG569" s="633"/>
      <c r="PHH569" s="633"/>
      <c r="PHI569" s="633"/>
      <c r="PHJ569" s="633"/>
      <c r="PHK569" s="633"/>
      <c r="PHL569" s="633"/>
      <c r="PHM569" s="633"/>
      <c r="PHN569" s="633"/>
      <c r="PHO569" s="633"/>
      <c r="PHP569" s="633"/>
      <c r="PHQ569" s="633"/>
      <c r="PHR569" s="633"/>
      <c r="PHS569" s="633"/>
      <c r="PHT569" s="633"/>
      <c r="PHU569" s="633"/>
      <c r="PHV569" s="633"/>
      <c r="PHW569" s="633"/>
      <c r="PHX569" s="633"/>
      <c r="PHY569" s="633"/>
      <c r="PHZ569" s="633"/>
      <c r="PIA569" s="633"/>
      <c r="PIB569" s="633"/>
      <c r="PIC569" s="633"/>
      <c r="PID569" s="633"/>
      <c r="PIE569" s="633"/>
      <c r="PIF569" s="633"/>
      <c r="PIG569" s="633"/>
      <c r="PIH569" s="633"/>
      <c r="PII569" s="633"/>
      <c r="PIJ569" s="633"/>
      <c r="PIK569" s="633"/>
      <c r="PIL569" s="633"/>
      <c r="PIM569" s="633"/>
      <c r="PIN569" s="633"/>
      <c r="PIO569" s="633"/>
      <c r="PIP569" s="633"/>
      <c r="PIQ569" s="633"/>
      <c r="PIR569" s="633"/>
      <c r="PIS569" s="633"/>
      <c r="PIT569" s="633"/>
      <c r="PIU569" s="633"/>
      <c r="PIV569" s="633"/>
      <c r="PIW569" s="633"/>
      <c r="PIX569" s="633"/>
      <c r="PIY569" s="633"/>
      <c r="PIZ569" s="633"/>
      <c r="PJA569" s="633"/>
      <c r="PJB569" s="633"/>
      <c r="PJC569" s="633"/>
      <c r="PJD569" s="633"/>
      <c r="PJE569" s="633"/>
      <c r="PJF569" s="633"/>
      <c r="PJG569" s="633"/>
      <c r="PJH569" s="633"/>
      <c r="PJI569" s="633"/>
      <c r="PJJ569" s="633"/>
      <c r="PJK569" s="633"/>
      <c r="PJL569" s="633"/>
      <c r="PJM569" s="633"/>
      <c r="PJN569" s="633"/>
      <c r="PJO569" s="633"/>
      <c r="PJP569" s="633"/>
      <c r="PJQ569" s="633"/>
      <c r="PJR569" s="633"/>
      <c r="PJS569" s="633"/>
      <c r="PJT569" s="633"/>
      <c r="PJU569" s="633"/>
      <c r="PJV569" s="633"/>
      <c r="PJW569" s="633"/>
      <c r="PJX569" s="633"/>
      <c r="PJY569" s="633"/>
      <c r="PJZ569" s="633"/>
      <c r="PKA569" s="633"/>
      <c r="PKB569" s="633"/>
      <c r="PKC569" s="633"/>
      <c r="PKD569" s="633"/>
      <c r="PKE569" s="633"/>
      <c r="PKF569" s="633"/>
      <c r="PKG569" s="633"/>
      <c r="PKH569" s="633"/>
      <c r="PKI569" s="633"/>
      <c r="PKJ569" s="633"/>
      <c r="PKK569" s="633"/>
      <c r="PKL569" s="633"/>
      <c r="PKM569" s="633"/>
      <c r="PKN569" s="633"/>
      <c r="PKO569" s="633"/>
      <c r="PKP569" s="633"/>
      <c r="PKQ569" s="633"/>
      <c r="PKR569" s="633"/>
      <c r="PKS569" s="633"/>
      <c r="PKT569" s="633"/>
      <c r="PKU569" s="633"/>
      <c r="PKV569" s="633"/>
      <c r="PKW569" s="633"/>
      <c r="PKX569" s="633"/>
      <c r="PKY569" s="633"/>
      <c r="PKZ569" s="633"/>
      <c r="PLA569" s="633"/>
      <c r="PLB569" s="633"/>
      <c r="PLC569" s="633"/>
      <c r="PLD569" s="633"/>
      <c r="PLE569" s="633"/>
      <c r="PLF569" s="633"/>
      <c r="PLG569" s="633"/>
      <c r="PLH569" s="633"/>
      <c r="PLI569" s="633"/>
      <c r="PLJ569" s="633"/>
      <c r="PLK569" s="633"/>
      <c r="PLL569" s="633"/>
      <c r="PLM569" s="633"/>
      <c r="PLN569" s="633"/>
      <c r="PLO569" s="633"/>
      <c r="PLP569" s="633"/>
      <c r="PLQ569" s="633"/>
      <c r="PLR569" s="633"/>
      <c r="PLS569" s="633"/>
      <c r="PLT569" s="633"/>
      <c r="PLU569" s="633"/>
      <c r="PLV569" s="633"/>
      <c r="PLW569" s="633"/>
      <c r="PLX569" s="633"/>
      <c r="PLY569" s="633"/>
      <c r="PLZ569" s="633"/>
      <c r="PMA569" s="633"/>
      <c r="PMB569" s="633"/>
      <c r="PMC569" s="633"/>
      <c r="PMD569" s="633"/>
      <c r="PME569" s="633"/>
      <c r="PMF569" s="633"/>
      <c r="PMG569" s="633"/>
      <c r="PMH569" s="633"/>
      <c r="PMI569" s="633"/>
      <c r="PMJ569" s="633"/>
      <c r="PMK569" s="633"/>
      <c r="PML569" s="633"/>
      <c r="PMM569" s="633"/>
      <c r="PMN569" s="633"/>
      <c r="PMO569" s="633"/>
      <c r="PMP569" s="633"/>
      <c r="PMQ569" s="633"/>
      <c r="PMR569" s="633"/>
      <c r="PMS569" s="633"/>
      <c r="PMT569" s="633"/>
      <c r="PMU569" s="633"/>
      <c r="PMV569" s="633"/>
      <c r="PMW569" s="633"/>
      <c r="PMX569" s="633"/>
      <c r="PMY569" s="633"/>
      <c r="PMZ569" s="633"/>
      <c r="PNA569" s="633"/>
      <c r="PNB569" s="633"/>
      <c r="PNC569" s="633"/>
      <c r="PND569" s="633"/>
      <c r="PNE569" s="633"/>
      <c r="PNF569" s="633"/>
      <c r="PNG569" s="633"/>
      <c r="PNH569" s="633"/>
      <c r="PNI569" s="633"/>
      <c r="PNJ569" s="633"/>
      <c r="PNK569" s="633"/>
      <c r="PNL569" s="633"/>
      <c r="PNM569" s="633"/>
      <c r="PNN569" s="633"/>
      <c r="PNO569" s="633"/>
      <c r="PNP569" s="633"/>
      <c r="PNQ569" s="633"/>
      <c r="PNR569" s="633"/>
      <c r="PNS569" s="633"/>
      <c r="PNT569" s="633"/>
      <c r="PNU569" s="633"/>
      <c r="PNV569" s="633"/>
      <c r="PNW569" s="633"/>
      <c r="PNX569" s="633"/>
      <c r="PNY569" s="633"/>
      <c r="PNZ569" s="633"/>
      <c r="POA569" s="633"/>
      <c r="POB569" s="633"/>
      <c r="POC569" s="633"/>
      <c r="POD569" s="633"/>
      <c r="POE569" s="633"/>
      <c r="POF569" s="633"/>
      <c r="POG569" s="633"/>
      <c r="POH569" s="633"/>
      <c r="POI569" s="633"/>
      <c r="POJ569" s="633"/>
      <c r="POK569" s="633"/>
      <c r="POL569" s="633"/>
      <c r="POM569" s="633"/>
      <c r="PON569" s="633"/>
      <c r="POO569" s="633"/>
      <c r="POP569" s="633"/>
      <c r="POQ569" s="633"/>
      <c r="POR569" s="633"/>
      <c r="POS569" s="633"/>
      <c r="POT569" s="633"/>
      <c r="POU569" s="633"/>
      <c r="POV569" s="633"/>
      <c r="POW569" s="633"/>
      <c r="POX569" s="633"/>
      <c r="POY569" s="633"/>
      <c r="POZ569" s="633"/>
      <c r="PPA569" s="633"/>
      <c r="PPB569" s="633"/>
      <c r="PPC569" s="633"/>
      <c r="PPD569" s="633"/>
      <c r="PPE569" s="633"/>
      <c r="PPF569" s="633"/>
      <c r="PPG569" s="633"/>
      <c r="PPH569" s="633"/>
      <c r="PPI569" s="633"/>
      <c r="PPJ569" s="633"/>
      <c r="PPK569" s="633"/>
      <c r="PPL569" s="633"/>
      <c r="PPM569" s="633"/>
      <c r="PPN569" s="633"/>
      <c r="PPO569" s="633"/>
      <c r="PPP569" s="633"/>
      <c r="PPQ569" s="633"/>
      <c r="PPR569" s="633"/>
      <c r="PPS569" s="633"/>
      <c r="PPT569" s="633"/>
      <c r="PPU569" s="633"/>
      <c r="PPV569" s="633"/>
      <c r="PPW569" s="633"/>
      <c r="PPX569" s="633"/>
      <c r="PPY569" s="633"/>
      <c r="PPZ569" s="633"/>
      <c r="PQA569" s="633"/>
      <c r="PQB569" s="633"/>
      <c r="PQC569" s="633"/>
      <c r="PQD569" s="633"/>
      <c r="PQE569" s="633"/>
      <c r="PQF569" s="633"/>
      <c r="PQG569" s="633"/>
      <c r="PQH569" s="633"/>
      <c r="PQI569" s="633"/>
      <c r="PQJ569" s="633"/>
      <c r="PQK569" s="633"/>
      <c r="PQL569" s="633"/>
      <c r="PQM569" s="633"/>
      <c r="PQN569" s="633"/>
      <c r="PQO569" s="633"/>
      <c r="PQP569" s="633"/>
      <c r="PQQ569" s="633"/>
      <c r="PQR569" s="633"/>
      <c r="PQS569" s="633"/>
      <c r="PQT569" s="633"/>
      <c r="PQU569" s="633"/>
      <c r="PQV569" s="633"/>
      <c r="PQW569" s="633"/>
      <c r="PQX569" s="633"/>
      <c r="PQY569" s="633"/>
      <c r="PQZ569" s="633"/>
      <c r="PRA569" s="633"/>
      <c r="PRB569" s="633"/>
      <c r="PRC569" s="633"/>
      <c r="PRD569" s="633"/>
      <c r="PRE569" s="633"/>
      <c r="PRF569" s="633"/>
      <c r="PRG569" s="633"/>
      <c r="PRH569" s="633"/>
      <c r="PRI569" s="633"/>
      <c r="PRJ569" s="633"/>
      <c r="PRK569" s="633"/>
      <c r="PRL569" s="633"/>
      <c r="PRM569" s="633"/>
      <c r="PRN569" s="633"/>
      <c r="PRO569" s="633"/>
      <c r="PRP569" s="633"/>
      <c r="PRQ569" s="633"/>
      <c r="PRR569" s="633"/>
      <c r="PRS569" s="633"/>
      <c r="PRT569" s="633"/>
      <c r="PRU569" s="633"/>
      <c r="PRV569" s="633"/>
      <c r="PRW569" s="633"/>
      <c r="PRX569" s="633"/>
      <c r="PRY569" s="633"/>
      <c r="PRZ569" s="633"/>
      <c r="PSA569" s="633"/>
      <c r="PSB569" s="633"/>
      <c r="PSC569" s="633"/>
      <c r="PSD569" s="633"/>
      <c r="PSE569" s="633"/>
      <c r="PSF569" s="633"/>
      <c r="PSG569" s="633"/>
      <c r="PSH569" s="633"/>
      <c r="PSI569" s="633"/>
      <c r="PSJ569" s="633"/>
      <c r="PSK569" s="633"/>
      <c r="PSL569" s="633"/>
      <c r="PSM569" s="633"/>
      <c r="PSN569" s="633"/>
      <c r="PSO569" s="633"/>
      <c r="PSP569" s="633"/>
      <c r="PSQ569" s="633"/>
      <c r="PSR569" s="633"/>
      <c r="PSS569" s="633"/>
      <c r="PST569" s="633"/>
      <c r="PSU569" s="633"/>
      <c r="PSV569" s="633"/>
      <c r="PSW569" s="633"/>
      <c r="PSX569" s="633"/>
      <c r="PSY569" s="633"/>
      <c r="PSZ569" s="633"/>
      <c r="PTA569" s="633"/>
      <c r="PTB569" s="633"/>
      <c r="PTC569" s="633"/>
      <c r="PTD569" s="633"/>
      <c r="PTE569" s="633"/>
      <c r="PTF569" s="633"/>
      <c r="PTG569" s="633"/>
      <c r="PTH569" s="633"/>
      <c r="PTI569" s="633"/>
      <c r="PTJ569" s="633"/>
      <c r="PTK569" s="633"/>
      <c r="PTL569" s="633"/>
      <c r="PTM569" s="633"/>
      <c r="PTN569" s="633"/>
      <c r="PTO569" s="633"/>
      <c r="PTP569" s="633"/>
      <c r="PTQ569" s="633"/>
      <c r="PTR569" s="633"/>
      <c r="PTS569" s="633"/>
      <c r="PTT569" s="633"/>
      <c r="PTU569" s="633"/>
      <c r="PTV569" s="633"/>
      <c r="PTW569" s="633"/>
      <c r="PTX569" s="633"/>
      <c r="PTY569" s="633"/>
      <c r="PTZ569" s="633"/>
      <c r="PUA569" s="633"/>
      <c r="PUB569" s="633"/>
      <c r="PUC569" s="633"/>
      <c r="PUD569" s="633"/>
      <c r="PUE569" s="633"/>
      <c r="PUF569" s="633"/>
      <c r="PUG569" s="633"/>
      <c r="PUH569" s="633"/>
      <c r="PUI569" s="633"/>
      <c r="PUJ569" s="633"/>
      <c r="PUK569" s="633"/>
      <c r="PUL569" s="633"/>
      <c r="PUM569" s="633"/>
      <c r="PUN569" s="633"/>
      <c r="PUO569" s="633"/>
      <c r="PUP569" s="633"/>
      <c r="PUQ569" s="633"/>
      <c r="PUR569" s="633"/>
      <c r="PUS569" s="633"/>
      <c r="PUT569" s="633"/>
      <c r="PUU569" s="633"/>
      <c r="PUV569" s="633"/>
      <c r="PUW569" s="633"/>
      <c r="PUX569" s="633"/>
      <c r="PUY569" s="633"/>
      <c r="PUZ569" s="633"/>
      <c r="PVA569" s="633"/>
      <c r="PVB569" s="633"/>
      <c r="PVC569" s="633"/>
      <c r="PVD569" s="633"/>
      <c r="PVE569" s="633"/>
      <c r="PVF569" s="633"/>
      <c r="PVG569" s="633"/>
      <c r="PVH569" s="633"/>
      <c r="PVI569" s="633"/>
      <c r="PVJ569" s="633"/>
      <c r="PVK569" s="633"/>
      <c r="PVL569" s="633"/>
      <c r="PVM569" s="633"/>
      <c r="PVN569" s="633"/>
      <c r="PVO569" s="633"/>
      <c r="PVP569" s="633"/>
      <c r="PVQ569" s="633"/>
      <c r="PVR569" s="633"/>
      <c r="PVS569" s="633"/>
      <c r="PVT569" s="633"/>
      <c r="PVU569" s="633"/>
      <c r="PVV569" s="633"/>
      <c r="PVW569" s="633"/>
      <c r="PVX569" s="633"/>
      <c r="PVY569" s="633"/>
      <c r="PVZ569" s="633"/>
      <c r="PWA569" s="633"/>
      <c r="PWB569" s="633"/>
      <c r="PWC569" s="633"/>
      <c r="PWD569" s="633"/>
      <c r="PWE569" s="633"/>
      <c r="PWF569" s="633"/>
      <c r="PWG569" s="633"/>
      <c r="PWH569" s="633"/>
      <c r="PWI569" s="633"/>
      <c r="PWJ569" s="633"/>
      <c r="PWK569" s="633"/>
      <c r="PWL569" s="633"/>
      <c r="PWM569" s="633"/>
      <c r="PWN569" s="633"/>
      <c r="PWO569" s="633"/>
      <c r="PWP569" s="633"/>
      <c r="PWQ569" s="633"/>
      <c r="PWR569" s="633"/>
      <c r="PWS569" s="633"/>
      <c r="PWT569" s="633"/>
      <c r="PWU569" s="633"/>
      <c r="PWV569" s="633"/>
      <c r="PWW569" s="633"/>
      <c r="PWX569" s="633"/>
      <c r="PWY569" s="633"/>
      <c r="PWZ569" s="633"/>
      <c r="PXA569" s="633"/>
      <c r="PXB569" s="633"/>
      <c r="PXC569" s="633"/>
      <c r="PXD569" s="633"/>
      <c r="PXE569" s="633"/>
      <c r="PXF569" s="633"/>
      <c r="PXG569" s="633"/>
      <c r="PXH569" s="633"/>
      <c r="PXI569" s="633"/>
      <c r="PXJ569" s="633"/>
      <c r="PXK569" s="633"/>
      <c r="PXL569" s="633"/>
      <c r="PXM569" s="633"/>
      <c r="PXN569" s="633"/>
      <c r="PXO569" s="633"/>
      <c r="PXP569" s="633"/>
      <c r="PXQ569" s="633"/>
      <c r="PXR569" s="633"/>
      <c r="PXS569" s="633"/>
      <c r="PXT569" s="633"/>
      <c r="PXU569" s="633"/>
      <c r="PXV569" s="633"/>
      <c r="PXW569" s="633"/>
      <c r="PXX569" s="633"/>
      <c r="PXY569" s="633"/>
      <c r="PXZ569" s="633"/>
      <c r="PYA569" s="633"/>
      <c r="PYB569" s="633"/>
      <c r="PYC569" s="633"/>
      <c r="PYD569" s="633"/>
      <c r="PYE569" s="633"/>
      <c r="PYF569" s="633"/>
      <c r="PYG569" s="633"/>
      <c r="PYH569" s="633"/>
      <c r="PYI569" s="633"/>
      <c r="PYJ569" s="633"/>
      <c r="PYK569" s="633"/>
      <c r="PYL569" s="633"/>
      <c r="PYM569" s="633"/>
      <c r="PYN569" s="633"/>
      <c r="PYO569" s="633"/>
      <c r="PYP569" s="633"/>
      <c r="PYQ569" s="633"/>
      <c r="PYR569" s="633"/>
      <c r="PYS569" s="633"/>
      <c r="PYT569" s="633"/>
      <c r="PYU569" s="633"/>
      <c r="PYV569" s="633"/>
      <c r="PYW569" s="633"/>
      <c r="PYX569" s="633"/>
      <c r="PYY569" s="633"/>
      <c r="PYZ569" s="633"/>
      <c r="PZA569" s="633"/>
      <c r="PZB569" s="633"/>
      <c r="PZC569" s="633"/>
      <c r="PZD569" s="633"/>
      <c r="PZE569" s="633"/>
      <c r="PZF569" s="633"/>
      <c r="PZG569" s="633"/>
      <c r="PZH569" s="633"/>
      <c r="PZI569" s="633"/>
      <c r="PZJ569" s="633"/>
      <c r="PZK569" s="633"/>
      <c r="PZL569" s="633"/>
      <c r="PZM569" s="633"/>
      <c r="PZN569" s="633"/>
      <c r="PZO569" s="633"/>
      <c r="PZP569" s="633"/>
      <c r="PZQ569" s="633"/>
      <c r="PZR569" s="633"/>
      <c r="PZS569" s="633"/>
      <c r="PZT569" s="633"/>
      <c r="PZU569" s="633"/>
      <c r="PZV569" s="633"/>
      <c r="PZW569" s="633"/>
      <c r="PZX569" s="633"/>
      <c r="PZY569" s="633"/>
      <c r="PZZ569" s="633"/>
      <c r="QAA569" s="633"/>
      <c r="QAB569" s="633"/>
      <c r="QAC569" s="633"/>
      <c r="QAD569" s="633"/>
      <c r="QAE569" s="633"/>
      <c r="QAF569" s="633"/>
      <c r="QAG569" s="633"/>
      <c r="QAH569" s="633"/>
      <c r="QAI569" s="633"/>
      <c r="QAJ569" s="633"/>
      <c r="QAK569" s="633"/>
      <c r="QAL569" s="633"/>
      <c r="QAM569" s="633"/>
      <c r="QAN569" s="633"/>
      <c r="QAO569" s="633"/>
      <c r="QAP569" s="633"/>
      <c r="QAQ569" s="633"/>
      <c r="QAR569" s="633"/>
      <c r="QAS569" s="633"/>
      <c r="QAT569" s="633"/>
      <c r="QAU569" s="633"/>
      <c r="QAV569" s="633"/>
      <c r="QAW569" s="633"/>
      <c r="QAX569" s="633"/>
      <c r="QAY569" s="633"/>
      <c r="QAZ569" s="633"/>
      <c r="QBA569" s="633"/>
      <c r="QBB569" s="633"/>
      <c r="QBC569" s="633"/>
      <c r="QBD569" s="633"/>
      <c r="QBE569" s="633"/>
      <c r="QBF569" s="633"/>
      <c r="QBG569" s="633"/>
      <c r="QBH569" s="633"/>
      <c r="QBI569" s="633"/>
      <c r="QBJ569" s="633"/>
      <c r="QBK569" s="633"/>
      <c r="QBL569" s="633"/>
      <c r="QBM569" s="633"/>
      <c r="QBN569" s="633"/>
      <c r="QBO569" s="633"/>
      <c r="QBP569" s="633"/>
      <c r="QBQ569" s="633"/>
      <c r="QBR569" s="633"/>
      <c r="QBS569" s="633"/>
      <c r="QBT569" s="633"/>
      <c r="QBU569" s="633"/>
      <c r="QBV569" s="633"/>
      <c r="QBW569" s="633"/>
      <c r="QBX569" s="633"/>
      <c r="QBY569" s="633"/>
      <c r="QBZ569" s="633"/>
      <c r="QCA569" s="633"/>
      <c r="QCB569" s="633"/>
      <c r="QCC569" s="633"/>
      <c r="QCD569" s="633"/>
      <c r="QCE569" s="633"/>
      <c r="QCF569" s="633"/>
      <c r="QCG569" s="633"/>
      <c r="QCH569" s="633"/>
      <c r="QCI569" s="633"/>
      <c r="QCJ569" s="633"/>
      <c r="QCK569" s="633"/>
      <c r="QCL569" s="633"/>
      <c r="QCM569" s="633"/>
      <c r="QCN569" s="633"/>
      <c r="QCO569" s="633"/>
      <c r="QCP569" s="633"/>
      <c r="QCQ569" s="633"/>
      <c r="QCR569" s="633"/>
      <c r="QCS569" s="633"/>
      <c r="QCT569" s="633"/>
      <c r="QCU569" s="633"/>
      <c r="QCV569" s="633"/>
      <c r="QCW569" s="633"/>
      <c r="QCX569" s="633"/>
      <c r="QCY569" s="633"/>
      <c r="QCZ569" s="633"/>
      <c r="QDA569" s="633"/>
      <c r="QDB569" s="633"/>
      <c r="QDC569" s="633"/>
      <c r="QDD569" s="633"/>
      <c r="QDE569" s="633"/>
      <c r="QDF569" s="633"/>
      <c r="QDG569" s="633"/>
      <c r="QDH569" s="633"/>
      <c r="QDI569" s="633"/>
      <c r="QDJ569" s="633"/>
      <c r="QDK569" s="633"/>
      <c r="QDL569" s="633"/>
      <c r="QDM569" s="633"/>
      <c r="QDN569" s="633"/>
      <c r="QDO569" s="633"/>
      <c r="QDP569" s="633"/>
      <c r="QDQ569" s="633"/>
      <c r="QDR569" s="633"/>
      <c r="QDS569" s="633"/>
      <c r="QDT569" s="633"/>
      <c r="QDU569" s="633"/>
      <c r="QDV569" s="633"/>
      <c r="QDW569" s="633"/>
      <c r="QDX569" s="633"/>
      <c r="QDY569" s="633"/>
      <c r="QDZ569" s="633"/>
      <c r="QEA569" s="633"/>
      <c r="QEB569" s="633"/>
      <c r="QEC569" s="633"/>
      <c r="QED569" s="633"/>
      <c r="QEE569" s="633"/>
      <c r="QEF569" s="633"/>
      <c r="QEG569" s="633"/>
      <c r="QEH569" s="633"/>
      <c r="QEI569" s="633"/>
      <c r="QEJ569" s="633"/>
      <c r="QEK569" s="633"/>
      <c r="QEL569" s="633"/>
      <c r="QEM569" s="633"/>
      <c r="QEN569" s="633"/>
      <c r="QEO569" s="633"/>
      <c r="QEP569" s="633"/>
      <c r="QEQ569" s="633"/>
      <c r="QER569" s="633"/>
      <c r="QES569" s="633"/>
      <c r="QET569" s="633"/>
      <c r="QEU569" s="633"/>
      <c r="QEV569" s="633"/>
      <c r="QEW569" s="633"/>
      <c r="QEX569" s="633"/>
      <c r="QEY569" s="633"/>
      <c r="QEZ569" s="633"/>
      <c r="QFA569" s="633"/>
      <c r="QFB569" s="633"/>
      <c r="QFC569" s="633"/>
      <c r="QFD569" s="633"/>
      <c r="QFE569" s="633"/>
      <c r="QFF569" s="633"/>
      <c r="QFG569" s="633"/>
      <c r="QFH569" s="633"/>
      <c r="QFI569" s="633"/>
      <c r="QFJ569" s="633"/>
      <c r="QFK569" s="633"/>
      <c r="QFL569" s="633"/>
      <c r="QFM569" s="633"/>
      <c r="QFN569" s="633"/>
      <c r="QFO569" s="633"/>
      <c r="QFP569" s="633"/>
      <c r="QFQ569" s="633"/>
      <c r="QFR569" s="633"/>
      <c r="QFS569" s="633"/>
      <c r="QFT569" s="633"/>
      <c r="QFU569" s="633"/>
      <c r="QFV569" s="633"/>
      <c r="QFW569" s="633"/>
      <c r="QFX569" s="633"/>
      <c r="QFY569" s="633"/>
      <c r="QFZ569" s="633"/>
      <c r="QGA569" s="633"/>
      <c r="QGB569" s="633"/>
      <c r="QGC569" s="633"/>
      <c r="QGD569" s="633"/>
      <c r="QGE569" s="633"/>
      <c r="QGF569" s="633"/>
      <c r="QGG569" s="633"/>
      <c r="QGH569" s="633"/>
      <c r="QGI569" s="633"/>
      <c r="QGJ569" s="633"/>
      <c r="QGK569" s="633"/>
      <c r="QGL569" s="633"/>
      <c r="QGM569" s="633"/>
      <c r="QGN569" s="633"/>
      <c r="QGO569" s="633"/>
      <c r="QGP569" s="633"/>
      <c r="QGQ569" s="633"/>
      <c r="QGR569" s="633"/>
      <c r="QGS569" s="633"/>
      <c r="QGT569" s="633"/>
      <c r="QGU569" s="633"/>
      <c r="QGV569" s="633"/>
      <c r="QGW569" s="633"/>
      <c r="QGX569" s="633"/>
      <c r="QGY569" s="633"/>
      <c r="QGZ569" s="633"/>
      <c r="QHA569" s="633"/>
      <c r="QHB569" s="633"/>
      <c r="QHC569" s="633"/>
      <c r="QHD569" s="633"/>
      <c r="QHE569" s="633"/>
      <c r="QHF569" s="633"/>
      <c r="QHG569" s="633"/>
      <c r="QHH569" s="633"/>
      <c r="QHI569" s="633"/>
      <c r="QHJ569" s="633"/>
      <c r="QHK569" s="633"/>
      <c r="QHL569" s="633"/>
      <c r="QHM569" s="633"/>
      <c r="QHN569" s="633"/>
      <c r="QHO569" s="633"/>
      <c r="QHP569" s="633"/>
      <c r="QHQ569" s="633"/>
      <c r="QHR569" s="633"/>
      <c r="QHS569" s="633"/>
      <c r="QHT569" s="633"/>
      <c r="QHU569" s="633"/>
      <c r="QHV569" s="633"/>
      <c r="QHW569" s="633"/>
      <c r="QHX569" s="633"/>
      <c r="QHY569" s="633"/>
      <c r="QHZ569" s="633"/>
      <c r="QIA569" s="633"/>
      <c r="QIB569" s="633"/>
      <c r="QIC569" s="633"/>
      <c r="QID569" s="633"/>
      <c r="QIE569" s="633"/>
      <c r="QIF569" s="633"/>
      <c r="QIG569" s="633"/>
      <c r="QIH569" s="633"/>
      <c r="QII569" s="633"/>
      <c r="QIJ569" s="633"/>
      <c r="QIK569" s="633"/>
      <c r="QIL569" s="633"/>
      <c r="QIM569" s="633"/>
      <c r="QIN569" s="633"/>
      <c r="QIO569" s="633"/>
      <c r="QIP569" s="633"/>
      <c r="QIQ569" s="633"/>
      <c r="QIR569" s="633"/>
      <c r="QIS569" s="633"/>
      <c r="QIT569" s="633"/>
      <c r="QIU569" s="633"/>
      <c r="QIV569" s="633"/>
      <c r="QIW569" s="633"/>
      <c r="QIX569" s="633"/>
      <c r="QIY569" s="633"/>
      <c r="QIZ569" s="633"/>
      <c r="QJA569" s="633"/>
      <c r="QJB569" s="633"/>
      <c r="QJC569" s="633"/>
      <c r="QJD569" s="633"/>
      <c r="QJE569" s="633"/>
      <c r="QJF569" s="633"/>
      <c r="QJG569" s="633"/>
      <c r="QJH569" s="633"/>
      <c r="QJI569" s="633"/>
      <c r="QJJ569" s="633"/>
      <c r="QJK569" s="633"/>
      <c r="QJL569" s="633"/>
      <c r="QJM569" s="633"/>
      <c r="QJN569" s="633"/>
      <c r="QJO569" s="633"/>
      <c r="QJP569" s="633"/>
      <c r="QJQ569" s="633"/>
      <c r="QJR569" s="633"/>
      <c r="QJS569" s="633"/>
      <c r="QJT569" s="633"/>
      <c r="QJU569" s="633"/>
      <c r="QJV569" s="633"/>
      <c r="QJW569" s="633"/>
      <c r="QJX569" s="633"/>
      <c r="QJY569" s="633"/>
      <c r="QJZ569" s="633"/>
      <c r="QKA569" s="633"/>
      <c r="QKB569" s="633"/>
      <c r="QKC569" s="633"/>
      <c r="QKD569" s="633"/>
      <c r="QKE569" s="633"/>
      <c r="QKF569" s="633"/>
      <c r="QKG569" s="633"/>
      <c r="QKH569" s="633"/>
      <c r="QKI569" s="633"/>
      <c r="QKJ569" s="633"/>
      <c r="QKK569" s="633"/>
      <c r="QKL569" s="633"/>
      <c r="QKM569" s="633"/>
      <c r="QKN569" s="633"/>
      <c r="QKO569" s="633"/>
      <c r="QKP569" s="633"/>
      <c r="QKQ569" s="633"/>
      <c r="QKR569" s="633"/>
      <c r="QKS569" s="633"/>
      <c r="QKT569" s="633"/>
      <c r="QKU569" s="633"/>
      <c r="QKV569" s="633"/>
      <c r="QKW569" s="633"/>
      <c r="QKX569" s="633"/>
      <c r="QKY569" s="633"/>
      <c r="QKZ569" s="633"/>
      <c r="QLA569" s="633"/>
      <c r="QLB569" s="633"/>
      <c r="QLC569" s="633"/>
      <c r="QLD569" s="633"/>
      <c r="QLE569" s="633"/>
      <c r="QLF569" s="633"/>
      <c r="QLG569" s="633"/>
      <c r="QLH569" s="633"/>
      <c r="QLI569" s="633"/>
      <c r="QLJ569" s="633"/>
      <c r="QLK569" s="633"/>
      <c r="QLL569" s="633"/>
      <c r="QLM569" s="633"/>
      <c r="QLN569" s="633"/>
      <c r="QLO569" s="633"/>
      <c r="QLP569" s="633"/>
      <c r="QLQ569" s="633"/>
      <c r="QLR569" s="633"/>
      <c r="QLS569" s="633"/>
      <c r="QLT569" s="633"/>
      <c r="QLU569" s="633"/>
      <c r="QLV569" s="633"/>
      <c r="QLW569" s="633"/>
      <c r="QLX569" s="633"/>
      <c r="QLY569" s="633"/>
      <c r="QLZ569" s="633"/>
      <c r="QMA569" s="633"/>
      <c r="QMB569" s="633"/>
      <c r="QMC569" s="633"/>
      <c r="QMD569" s="633"/>
      <c r="QME569" s="633"/>
      <c r="QMF569" s="633"/>
      <c r="QMG569" s="633"/>
      <c r="QMH569" s="633"/>
      <c r="QMI569" s="633"/>
      <c r="QMJ569" s="633"/>
      <c r="QMK569" s="633"/>
      <c r="QML569" s="633"/>
      <c r="QMM569" s="633"/>
      <c r="QMN569" s="633"/>
      <c r="QMO569" s="633"/>
      <c r="QMP569" s="633"/>
      <c r="QMQ569" s="633"/>
      <c r="QMR569" s="633"/>
      <c r="QMS569" s="633"/>
      <c r="QMT569" s="633"/>
      <c r="QMU569" s="633"/>
      <c r="QMV569" s="633"/>
      <c r="QMW569" s="633"/>
      <c r="QMX569" s="633"/>
      <c r="QMY569" s="633"/>
      <c r="QMZ569" s="633"/>
      <c r="QNA569" s="633"/>
      <c r="QNB569" s="633"/>
      <c r="QNC569" s="633"/>
      <c r="QND569" s="633"/>
      <c r="QNE569" s="633"/>
      <c r="QNF569" s="633"/>
      <c r="QNG569" s="633"/>
      <c r="QNH569" s="633"/>
      <c r="QNI569" s="633"/>
      <c r="QNJ569" s="633"/>
      <c r="QNK569" s="633"/>
      <c r="QNL569" s="633"/>
      <c r="QNM569" s="633"/>
      <c r="QNN569" s="633"/>
      <c r="QNO569" s="633"/>
      <c r="QNP569" s="633"/>
      <c r="QNQ569" s="633"/>
      <c r="QNR569" s="633"/>
      <c r="QNS569" s="633"/>
      <c r="QNT569" s="633"/>
      <c r="QNU569" s="633"/>
      <c r="QNV569" s="633"/>
      <c r="QNW569" s="633"/>
      <c r="QNX569" s="633"/>
      <c r="QNY569" s="633"/>
      <c r="QNZ569" s="633"/>
      <c r="QOA569" s="633"/>
      <c r="QOB569" s="633"/>
      <c r="QOC569" s="633"/>
      <c r="QOD569" s="633"/>
      <c r="QOE569" s="633"/>
      <c r="QOF569" s="633"/>
      <c r="QOG569" s="633"/>
      <c r="QOH569" s="633"/>
      <c r="QOI569" s="633"/>
      <c r="QOJ569" s="633"/>
      <c r="QOK569" s="633"/>
      <c r="QOL569" s="633"/>
      <c r="QOM569" s="633"/>
      <c r="QON569" s="633"/>
      <c r="QOO569" s="633"/>
      <c r="QOP569" s="633"/>
      <c r="QOQ569" s="633"/>
      <c r="QOR569" s="633"/>
      <c r="QOS569" s="633"/>
      <c r="QOT569" s="633"/>
      <c r="QOU569" s="633"/>
      <c r="QOV569" s="633"/>
      <c r="QOW569" s="633"/>
      <c r="QOX569" s="633"/>
      <c r="QOY569" s="633"/>
      <c r="QOZ569" s="633"/>
      <c r="QPA569" s="633"/>
      <c r="QPB569" s="633"/>
      <c r="QPC569" s="633"/>
      <c r="QPD569" s="633"/>
      <c r="QPE569" s="633"/>
      <c r="QPF569" s="633"/>
      <c r="QPG569" s="633"/>
      <c r="QPH569" s="633"/>
      <c r="QPI569" s="633"/>
      <c r="QPJ569" s="633"/>
      <c r="QPK569" s="633"/>
      <c r="QPL569" s="633"/>
      <c r="QPM569" s="633"/>
      <c r="QPN569" s="633"/>
      <c r="QPO569" s="633"/>
      <c r="QPP569" s="633"/>
      <c r="QPQ569" s="633"/>
      <c r="QPR569" s="633"/>
      <c r="QPS569" s="633"/>
      <c r="QPT569" s="633"/>
      <c r="QPU569" s="633"/>
      <c r="QPV569" s="633"/>
      <c r="QPW569" s="633"/>
      <c r="QPX569" s="633"/>
      <c r="QPY569" s="633"/>
      <c r="QPZ569" s="633"/>
      <c r="QQA569" s="633"/>
      <c r="QQB569" s="633"/>
      <c r="QQC569" s="633"/>
      <c r="QQD569" s="633"/>
      <c r="QQE569" s="633"/>
      <c r="QQF569" s="633"/>
      <c r="QQG569" s="633"/>
      <c r="QQH569" s="633"/>
      <c r="QQI569" s="633"/>
      <c r="QQJ569" s="633"/>
      <c r="QQK569" s="633"/>
      <c r="QQL569" s="633"/>
      <c r="QQM569" s="633"/>
      <c r="QQN569" s="633"/>
      <c r="QQO569" s="633"/>
      <c r="QQP569" s="633"/>
      <c r="QQQ569" s="633"/>
      <c r="QQR569" s="633"/>
      <c r="QQS569" s="633"/>
      <c r="QQT569" s="633"/>
      <c r="QQU569" s="633"/>
      <c r="QQV569" s="633"/>
      <c r="QQW569" s="633"/>
      <c r="QQX569" s="633"/>
      <c r="QQY569" s="633"/>
      <c r="QQZ569" s="633"/>
      <c r="QRA569" s="633"/>
      <c r="QRB569" s="633"/>
      <c r="QRC569" s="633"/>
      <c r="QRD569" s="633"/>
      <c r="QRE569" s="633"/>
      <c r="QRF569" s="633"/>
      <c r="QRG569" s="633"/>
      <c r="QRH569" s="633"/>
      <c r="QRI569" s="633"/>
      <c r="QRJ569" s="633"/>
      <c r="QRK569" s="633"/>
      <c r="QRL569" s="633"/>
      <c r="QRM569" s="633"/>
      <c r="QRN569" s="633"/>
      <c r="QRO569" s="633"/>
      <c r="QRP569" s="633"/>
      <c r="QRQ569" s="633"/>
      <c r="QRR569" s="633"/>
      <c r="QRS569" s="633"/>
      <c r="QRT569" s="633"/>
      <c r="QRU569" s="633"/>
      <c r="QRV569" s="633"/>
      <c r="QRW569" s="633"/>
      <c r="QRX569" s="633"/>
      <c r="QRY569" s="633"/>
      <c r="QRZ569" s="633"/>
      <c r="QSA569" s="633"/>
      <c r="QSB569" s="633"/>
      <c r="QSC569" s="633"/>
      <c r="QSD569" s="633"/>
      <c r="QSE569" s="633"/>
      <c r="QSF569" s="633"/>
      <c r="QSG569" s="633"/>
      <c r="QSH569" s="633"/>
      <c r="QSI569" s="633"/>
      <c r="QSJ569" s="633"/>
      <c r="QSK569" s="633"/>
      <c r="QSL569" s="633"/>
      <c r="QSM569" s="633"/>
      <c r="QSN569" s="633"/>
      <c r="QSO569" s="633"/>
      <c r="QSP569" s="633"/>
      <c r="QSQ569" s="633"/>
      <c r="QSR569" s="633"/>
      <c r="QSS569" s="633"/>
      <c r="QST569" s="633"/>
      <c r="QSU569" s="633"/>
      <c r="QSV569" s="633"/>
      <c r="QSW569" s="633"/>
      <c r="QSX569" s="633"/>
      <c r="QSY569" s="633"/>
      <c r="QSZ569" s="633"/>
      <c r="QTA569" s="633"/>
      <c r="QTB569" s="633"/>
      <c r="QTC569" s="633"/>
      <c r="QTD569" s="633"/>
      <c r="QTE569" s="633"/>
      <c r="QTF569" s="633"/>
      <c r="QTG569" s="633"/>
      <c r="QTH569" s="633"/>
      <c r="QTI569" s="633"/>
      <c r="QTJ569" s="633"/>
      <c r="QTK569" s="633"/>
      <c r="QTL569" s="633"/>
      <c r="QTM569" s="633"/>
      <c r="QTN569" s="633"/>
      <c r="QTO569" s="633"/>
      <c r="QTP569" s="633"/>
      <c r="QTQ569" s="633"/>
      <c r="QTR569" s="633"/>
      <c r="QTS569" s="633"/>
      <c r="QTT569" s="633"/>
      <c r="QTU569" s="633"/>
      <c r="QTV569" s="633"/>
      <c r="QTW569" s="633"/>
      <c r="QTX569" s="633"/>
      <c r="QTY569" s="633"/>
      <c r="QTZ569" s="633"/>
      <c r="QUA569" s="633"/>
      <c r="QUB569" s="633"/>
      <c r="QUC569" s="633"/>
      <c r="QUD569" s="633"/>
      <c r="QUE569" s="633"/>
      <c r="QUF569" s="633"/>
      <c r="QUG569" s="633"/>
      <c r="QUH569" s="633"/>
      <c r="QUI569" s="633"/>
      <c r="QUJ569" s="633"/>
      <c r="QUK569" s="633"/>
      <c r="QUL569" s="633"/>
      <c r="QUM569" s="633"/>
      <c r="QUN569" s="633"/>
      <c r="QUO569" s="633"/>
      <c r="QUP569" s="633"/>
      <c r="QUQ569" s="633"/>
      <c r="QUR569" s="633"/>
      <c r="QUS569" s="633"/>
      <c r="QUT569" s="633"/>
      <c r="QUU569" s="633"/>
      <c r="QUV569" s="633"/>
      <c r="QUW569" s="633"/>
      <c r="QUX569" s="633"/>
      <c r="QUY569" s="633"/>
      <c r="QUZ569" s="633"/>
      <c r="QVA569" s="633"/>
      <c r="QVB569" s="633"/>
      <c r="QVC569" s="633"/>
      <c r="QVD569" s="633"/>
      <c r="QVE569" s="633"/>
      <c r="QVF569" s="633"/>
      <c r="QVG569" s="633"/>
      <c r="QVH569" s="633"/>
      <c r="QVI569" s="633"/>
      <c r="QVJ569" s="633"/>
      <c r="QVK569" s="633"/>
      <c r="QVL569" s="633"/>
      <c r="QVM569" s="633"/>
      <c r="QVN569" s="633"/>
      <c r="QVO569" s="633"/>
      <c r="QVP569" s="633"/>
      <c r="QVQ569" s="633"/>
      <c r="QVR569" s="633"/>
      <c r="QVS569" s="633"/>
      <c r="QVT569" s="633"/>
      <c r="QVU569" s="633"/>
      <c r="QVV569" s="633"/>
      <c r="QVW569" s="633"/>
      <c r="QVX569" s="633"/>
      <c r="QVY569" s="633"/>
      <c r="QVZ569" s="633"/>
      <c r="QWA569" s="633"/>
      <c r="QWB569" s="633"/>
      <c r="QWC569" s="633"/>
      <c r="QWD569" s="633"/>
      <c r="QWE569" s="633"/>
      <c r="QWF569" s="633"/>
      <c r="QWG569" s="633"/>
      <c r="QWH569" s="633"/>
      <c r="QWI569" s="633"/>
      <c r="QWJ569" s="633"/>
      <c r="QWK569" s="633"/>
      <c r="QWL569" s="633"/>
      <c r="QWM569" s="633"/>
      <c r="QWN569" s="633"/>
      <c r="QWO569" s="633"/>
      <c r="QWP569" s="633"/>
      <c r="QWQ569" s="633"/>
      <c r="QWR569" s="633"/>
      <c r="QWS569" s="633"/>
      <c r="QWT569" s="633"/>
      <c r="QWU569" s="633"/>
      <c r="QWV569" s="633"/>
      <c r="QWW569" s="633"/>
      <c r="QWX569" s="633"/>
      <c r="QWY569" s="633"/>
      <c r="QWZ569" s="633"/>
      <c r="QXA569" s="633"/>
      <c r="QXB569" s="633"/>
      <c r="QXC569" s="633"/>
      <c r="QXD569" s="633"/>
      <c r="QXE569" s="633"/>
      <c r="QXF569" s="633"/>
      <c r="QXG569" s="633"/>
      <c r="QXH569" s="633"/>
      <c r="QXI569" s="633"/>
      <c r="QXJ569" s="633"/>
      <c r="QXK569" s="633"/>
      <c r="QXL569" s="633"/>
      <c r="QXM569" s="633"/>
      <c r="QXN569" s="633"/>
      <c r="QXO569" s="633"/>
      <c r="QXP569" s="633"/>
      <c r="QXQ569" s="633"/>
      <c r="QXR569" s="633"/>
      <c r="QXS569" s="633"/>
      <c r="QXT569" s="633"/>
      <c r="QXU569" s="633"/>
      <c r="QXV569" s="633"/>
      <c r="QXW569" s="633"/>
      <c r="QXX569" s="633"/>
      <c r="QXY569" s="633"/>
      <c r="QXZ569" s="633"/>
      <c r="QYA569" s="633"/>
      <c r="QYB569" s="633"/>
      <c r="QYC569" s="633"/>
      <c r="QYD569" s="633"/>
      <c r="QYE569" s="633"/>
      <c r="QYF569" s="633"/>
      <c r="QYG569" s="633"/>
      <c r="QYH569" s="633"/>
      <c r="QYI569" s="633"/>
      <c r="QYJ569" s="633"/>
      <c r="QYK569" s="633"/>
      <c r="QYL569" s="633"/>
      <c r="QYM569" s="633"/>
      <c r="QYN569" s="633"/>
      <c r="QYO569" s="633"/>
      <c r="QYP569" s="633"/>
      <c r="QYQ569" s="633"/>
      <c r="QYR569" s="633"/>
      <c r="QYS569" s="633"/>
      <c r="QYT569" s="633"/>
      <c r="QYU569" s="633"/>
      <c r="QYV569" s="633"/>
      <c r="QYW569" s="633"/>
      <c r="QYX569" s="633"/>
      <c r="QYY569" s="633"/>
      <c r="QYZ569" s="633"/>
      <c r="QZA569" s="633"/>
      <c r="QZB569" s="633"/>
      <c r="QZC569" s="633"/>
      <c r="QZD569" s="633"/>
      <c r="QZE569" s="633"/>
      <c r="QZF569" s="633"/>
      <c r="QZG569" s="633"/>
      <c r="QZH569" s="633"/>
      <c r="QZI569" s="633"/>
      <c r="QZJ569" s="633"/>
      <c r="QZK569" s="633"/>
      <c r="QZL569" s="633"/>
      <c r="QZM569" s="633"/>
      <c r="QZN569" s="633"/>
      <c r="QZO569" s="633"/>
      <c r="QZP569" s="633"/>
      <c r="QZQ569" s="633"/>
      <c r="QZR569" s="633"/>
      <c r="QZS569" s="633"/>
      <c r="QZT569" s="633"/>
      <c r="QZU569" s="633"/>
      <c r="QZV569" s="633"/>
      <c r="QZW569" s="633"/>
      <c r="QZX569" s="633"/>
      <c r="QZY569" s="633"/>
      <c r="QZZ569" s="633"/>
      <c r="RAA569" s="633"/>
      <c r="RAB569" s="633"/>
      <c r="RAC569" s="633"/>
      <c r="RAD569" s="633"/>
      <c r="RAE569" s="633"/>
      <c r="RAF569" s="633"/>
      <c r="RAG569" s="633"/>
      <c r="RAH569" s="633"/>
      <c r="RAI569" s="633"/>
      <c r="RAJ569" s="633"/>
      <c r="RAK569" s="633"/>
      <c r="RAL569" s="633"/>
      <c r="RAM569" s="633"/>
      <c r="RAN569" s="633"/>
      <c r="RAO569" s="633"/>
      <c r="RAP569" s="633"/>
      <c r="RAQ569" s="633"/>
      <c r="RAR569" s="633"/>
      <c r="RAS569" s="633"/>
      <c r="RAT569" s="633"/>
      <c r="RAU569" s="633"/>
      <c r="RAV569" s="633"/>
      <c r="RAW569" s="633"/>
      <c r="RAX569" s="633"/>
      <c r="RAY569" s="633"/>
      <c r="RAZ569" s="633"/>
      <c r="RBA569" s="633"/>
      <c r="RBB569" s="633"/>
      <c r="RBC569" s="633"/>
      <c r="RBD569" s="633"/>
      <c r="RBE569" s="633"/>
      <c r="RBF569" s="633"/>
      <c r="RBG569" s="633"/>
      <c r="RBH569" s="633"/>
      <c r="RBI569" s="633"/>
      <c r="RBJ569" s="633"/>
      <c r="RBK569" s="633"/>
      <c r="RBL569" s="633"/>
      <c r="RBM569" s="633"/>
      <c r="RBN569" s="633"/>
      <c r="RBO569" s="633"/>
      <c r="RBP569" s="633"/>
      <c r="RBQ569" s="633"/>
      <c r="RBR569" s="633"/>
      <c r="RBS569" s="633"/>
      <c r="RBT569" s="633"/>
      <c r="RBU569" s="633"/>
      <c r="RBV569" s="633"/>
      <c r="RBW569" s="633"/>
      <c r="RBX569" s="633"/>
      <c r="RBY569" s="633"/>
      <c r="RBZ569" s="633"/>
      <c r="RCA569" s="633"/>
      <c r="RCB569" s="633"/>
      <c r="RCC569" s="633"/>
      <c r="RCD569" s="633"/>
      <c r="RCE569" s="633"/>
      <c r="RCF569" s="633"/>
      <c r="RCG569" s="633"/>
      <c r="RCH569" s="633"/>
      <c r="RCI569" s="633"/>
      <c r="RCJ569" s="633"/>
      <c r="RCK569" s="633"/>
      <c r="RCL569" s="633"/>
      <c r="RCM569" s="633"/>
      <c r="RCN569" s="633"/>
      <c r="RCO569" s="633"/>
      <c r="RCP569" s="633"/>
      <c r="RCQ569" s="633"/>
      <c r="RCR569" s="633"/>
      <c r="RCS569" s="633"/>
      <c r="RCT569" s="633"/>
      <c r="RCU569" s="633"/>
      <c r="RCV569" s="633"/>
      <c r="RCW569" s="633"/>
      <c r="RCX569" s="633"/>
      <c r="RCY569" s="633"/>
      <c r="RCZ569" s="633"/>
      <c r="RDA569" s="633"/>
      <c r="RDB569" s="633"/>
      <c r="RDC569" s="633"/>
      <c r="RDD569" s="633"/>
      <c r="RDE569" s="633"/>
      <c r="RDF569" s="633"/>
      <c r="RDG569" s="633"/>
      <c r="RDH569" s="633"/>
      <c r="RDI569" s="633"/>
      <c r="RDJ569" s="633"/>
      <c r="RDK569" s="633"/>
      <c r="RDL569" s="633"/>
      <c r="RDM569" s="633"/>
      <c r="RDN569" s="633"/>
      <c r="RDO569" s="633"/>
      <c r="RDP569" s="633"/>
      <c r="RDQ569" s="633"/>
      <c r="RDR569" s="633"/>
      <c r="RDS569" s="633"/>
      <c r="RDT569" s="633"/>
      <c r="RDU569" s="633"/>
      <c r="RDV569" s="633"/>
      <c r="RDW569" s="633"/>
      <c r="RDX569" s="633"/>
      <c r="RDY569" s="633"/>
      <c r="RDZ569" s="633"/>
      <c r="REA569" s="633"/>
      <c r="REB569" s="633"/>
      <c r="REC569" s="633"/>
      <c r="RED569" s="633"/>
      <c r="REE569" s="633"/>
      <c r="REF569" s="633"/>
      <c r="REG569" s="633"/>
      <c r="REH569" s="633"/>
      <c r="REI569" s="633"/>
      <c r="REJ569" s="633"/>
      <c r="REK569" s="633"/>
      <c r="REL569" s="633"/>
      <c r="REM569" s="633"/>
      <c r="REN569" s="633"/>
      <c r="REO569" s="633"/>
      <c r="REP569" s="633"/>
      <c r="REQ569" s="633"/>
      <c r="RER569" s="633"/>
      <c r="RES569" s="633"/>
      <c r="RET569" s="633"/>
      <c r="REU569" s="633"/>
      <c r="REV569" s="633"/>
      <c r="REW569" s="633"/>
      <c r="REX569" s="633"/>
      <c r="REY569" s="633"/>
      <c r="REZ569" s="633"/>
      <c r="RFA569" s="633"/>
      <c r="RFB569" s="633"/>
      <c r="RFC569" s="633"/>
      <c r="RFD569" s="633"/>
      <c r="RFE569" s="633"/>
      <c r="RFF569" s="633"/>
      <c r="RFG569" s="633"/>
      <c r="RFH569" s="633"/>
      <c r="RFI569" s="633"/>
      <c r="RFJ569" s="633"/>
      <c r="RFK569" s="633"/>
      <c r="RFL569" s="633"/>
      <c r="RFM569" s="633"/>
      <c r="RFN569" s="633"/>
      <c r="RFO569" s="633"/>
      <c r="RFP569" s="633"/>
      <c r="RFQ569" s="633"/>
      <c r="RFR569" s="633"/>
      <c r="RFS569" s="633"/>
      <c r="RFT569" s="633"/>
      <c r="RFU569" s="633"/>
      <c r="RFV569" s="633"/>
      <c r="RFW569" s="633"/>
      <c r="RFX569" s="633"/>
      <c r="RFY569" s="633"/>
      <c r="RFZ569" s="633"/>
      <c r="RGA569" s="633"/>
      <c r="RGB569" s="633"/>
      <c r="RGC569" s="633"/>
      <c r="RGD569" s="633"/>
      <c r="RGE569" s="633"/>
      <c r="RGF569" s="633"/>
      <c r="RGG569" s="633"/>
      <c r="RGH569" s="633"/>
      <c r="RGI569" s="633"/>
      <c r="RGJ569" s="633"/>
      <c r="RGK569" s="633"/>
      <c r="RGL569" s="633"/>
      <c r="RGM569" s="633"/>
      <c r="RGN569" s="633"/>
      <c r="RGO569" s="633"/>
      <c r="RGP569" s="633"/>
      <c r="RGQ569" s="633"/>
      <c r="RGR569" s="633"/>
      <c r="RGS569" s="633"/>
      <c r="RGT569" s="633"/>
      <c r="RGU569" s="633"/>
      <c r="RGV569" s="633"/>
      <c r="RGW569" s="633"/>
      <c r="RGX569" s="633"/>
      <c r="RGY569" s="633"/>
      <c r="RGZ569" s="633"/>
      <c r="RHA569" s="633"/>
      <c r="RHB569" s="633"/>
      <c r="RHC569" s="633"/>
      <c r="RHD569" s="633"/>
      <c r="RHE569" s="633"/>
      <c r="RHF569" s="633"/>
      <c r="RHG569" s="633"/>
      <c r="RHH569" s="633"/>
      <c r="RHI569" s="633"/>
      <c r="RHJ569" s="633"/>
      <c r="RHK569" s="633"/>
      <c r="RHL569" s="633"/>
      <c r="RHM569" s="633"/>
      <c r="RHN569" s="633"/>
      <c r="RHO569" s="633"/>
      <c r="RHP569" s="633"/>
      <c r="RHQ569" s="633"/>
      <c r="RHR569" s="633"/>
      <c r="RHS569" s="633"/>
      <c r="RHT569" s="633"/>
      <c r="RHU569" s="633"/>
      <c r="RHV569" s="633"/>
      <c r="RHW569" s="633"/>
      <c r="RHX569" s="633"/>
      <c r="RHY569" s="633"/>
      <c r="RHZ569" s="633"/>
      <c r="RIA569" s="633"/>
      <c r="RIB569" s="633"/>
      <c r="RIC569" s="633"/>
      <c r="RID569" s="633"/>
      <c r="RIE569" s="633"/>
      <c r="RIF569" s="633"/>
      <c r="RIG569" s="633"/>
      <c r="RIH569" s="633"/>
      <c r="RII569" s="633"/>
      <c r="RIJ569" s="633"/>
      <c r="RIK569" s="633"/>
      <c r="RIL569" s="633"/>
      <c r="RIM569" s="633"/>
      <c r="RIN569" s="633"/>
      <c r="RIO569" s="633"/>
      <c r="RIP569" s="633"/>
      <c r="RIQ569" s="633"/>
      <c r="RIR569" s="633"/>
      <c r="RIS569" s="633"/>
      <c r="RIT569" s="633"/>
      <c r="RIU569" s="633"/>
      <c r="RIV569" s="633"/>
      <c r="RIW569" s="633"/>
      <c r="RIX569" s="633"/>
      <c r="RIY569" s="633"/>
      <c r="RIZ569" s="633"/>
      <c r="RJA569" s="633"/>
      <c r="RJB569" s="633"/>
      <c r="RJC569" s="633"/>
      <c r="RJD569" s="633"/>
      <c r="RJE569" s="633"/>
      <c r="RJF569" s="633"/>
      <c r="RJG569" s="633"/>
      <c r="RJH569" s="633"/>
      <c r="RJI569" s="633"/>
      <c r="RJJ569" s="633"/>
      <c r="RJK569" s="633"/>
      <c r="RJL569" s="633"/>
      <c r="RJM569" s="633"/>
      <c r="RJN569" s="633"/>
      <c r="RJO569" s="633"/>
      <c r="RJP569" s="633"/>
      <c r="RJQ569" s="633"/>
      <c r="RJR569" s="633"/>
      <c r="RJS569" s="633"/>
      <c r="RJT569" s="633"/>
      <c r="RJU569" s="633"/>
      <c r="RJV569" s="633"/>
      <c r="RJW569" s="633"/>
      <c r="RJX569" s="633"/>
      <c r="RJY569" s="633"/>
      <c r="RJZ569" s="633"/>
      <c r="RKA569" s="633"/>
      <c r="RKB569" s="633"/>
      <c r="RKC569" s="633"/>
      <c r="RKD569" s="633"/>
      <c r="RKE569" s="633"/>
      <c r="RKF569" s="633"/>
      <c r="RKG569" s="633"/>
      <c r="RKH569" s="633"/>
      <c r="RKI569" s="633"/>
      <c r="RKJ569" s="633"/>
      <c r="RKK569" s="633"/>
      <c r="RKL569" s="633"/>
      <c r="RKM569" s="633"/>
      <c r="RKN569" s="633"/>
      <c r="RKO569" s="633"/>
      <c r="RKP569" s="633"/>
      <c r="RKQ569" s="633"/>
      <c r="RKR569" s="633"/>
      <c r="RKS569" s="633"/>
      <c r="RKT569" s="633"/>
      <c r="RKU569" s="633"/>
      <c r="RKV569" s="633"/>
      <c r="RKW569" s="633"/>
      <c r="RKX569" s="633"/>
      <c r="RKY569" s="633"/>
      <c r="RKZ569" s="633"/>
      <c r="RLA569" s="633"/>
      <c r="RLB569" s="633"/>
      <c r="RLC569" s="633"/>
      <c r="RLD569" s="633"/>
      <c r="RLE569" s="633"/>
      <c r="RLF569" s="633"/>
      <c r="RLG569" s="633"/>
      <c r="RLH569" s="633"/>
      <c r="RLI569" s="633"/>
      <c r="RLJ569" s="633"/>
      <c r="RLK569" s="633"/>
      <c r="RLL569" s="633"/>
      <c r="RLM569" s="633"/>
      <c r="RLN569" s="633"/>
      <c r="RLO569" s="633"/>
      <c r="RLP569" s="633"/>
      <c r="RLQ569" s="633"/>
      <c r="RLR569" s="633"/>
      <c r="RLS569" s="633"/>
      <c r="RLT569" s="633"/>
      <c r="RLU569" s="633"/>
      <c r="RLV569" s="633"/>
      <c r="RLW569" s="633"/>
      <c r="RLX569" s="633"/>
      <c r="RLY569" s="633"/>
      <c r="RLZ569" s="633"/>
      <c r="RMA569" s="633"/>
      <c r="RMB569" s="633"/>
      <c r="RMC569" s="633"/>
      <c r="RMD569" s="633"/>
      <c r="RME569" s="633"/>
      <c r="RMF569" s="633"/>
      <c r="RMG569" s="633"/>
      <c r="RMH569" s="633"/>
      <c r="RMI569" s="633"/>
      <c r="RMJ569" s="633"/>
      <c r="RMK569" s="633"/>
      <c r="RML569" s="633"/>
      <c r="RMM569" s="633"/>
      <c r="RMN569" s="633"/>
      <c r="RMO569" s="633"/>
      <c r="RMP569" s="633"/>
      <c r="RMQ569" s="633"/>
      <c r="RMR569" s="633"/>
      <c r="RMS569" s="633"/>
      <c r="RMT569" s="633"/>
      <c r="RMU569" s="633"/>
      <c r="RMV569" s="633"/>
      <c r="RMW569" s="633"/>
      <c r="RMX569" s="633"/>
      <c r="RMY569" s="633"/>
      <c r="RMZ569" s="633"/>
      <c r="RNA569" s="633"/>
      <c r="RNB569" s="633"/>
      <c r="RNC569" s="633"/>
      <c r="RND569" s="633"/>
      <c r="RNE569" s="633"/>
      <c r="RNF569" s="633"/>
      <c r="RNG569" s="633"/>
      <c r="RNH569" s="633"/>
      <c r="RNI569" s="633"/>
      <c r="RNJ569" s="633"/>
      <c r="RNK569" s="633"/>
      <c r="RNL569" s="633"/>
      <c r="RNM569" s="633"/>
      <c r="RNN569" s="633"/>
      <c r="RNO569" s="633"/>
      <c r="RNP569" s="633"/>
      <c r="RNQ569" s="633"/>
      <c r="RNR569" s="633"/>
      <c r="RNS569" s="633"/>
      <c r="RNT569" s="633"/>
      <c r="RNU569" s="633"/>
      <c r="RNV569" s="633"/>
      <c r="RNW569" s="633"/>
      <c r="RNX569" s="633"/>
      <c r="RNY569" s="633"/>
      <c r="RNZ569" s="633"/>
      <c r="ROA569" s="633"/>
      <c r="ROB569" s="633"/>
      <c r="ROC569" s="633"/>
      <c r="ROD569" s="633"/>
      <c r="ROE569" s="633"/>
      <c r="ROF569" s="633"/>
      <c r="ROG569" s="633"/>
      <c r="ROH569" s="633"/>
      <c r="ROI569" s="633"/>
      <c r="ROJ569" s="633"/>
      <c r="ROK569" s="633"/>
      <c r="ROL569" s="633"/>
      <c r="ROM569" s="633"/>
      <c r="RON569" s="633"/>
      <c r="ROO569" s="633"/>
      <c r="ROP569" s="633"/>
      <c r="ROQ569" s="633"/>
      <c r="ROR569" s="633"/>
      <c r="ROS569" s="633"/>
      <c r="ROT569" s="633"/>
      <c r="ROU569" s="633"/>
      <c r="ROV569" s="633"/>
      <c r="ROW569" s="633"/>
      <c r="ROX569" s="633"/>
      <c r="ROY569" s="633"/>
      <c r="ROZ569" s="633"/>
      <c r="RPA569" s="633"/>
      <c r="RPB569" s="633"/>
      <c r="RPC569" s="633"/>
      <c r="RPD569" s="633"/>
      <c r="RPE569" s="633"/>
      <c r="RPF569" s="633"/>
      <c r="RPG569" s="633"/>
      <c r="RPH569" s="633"/>
      <c r="RPI569" s="633"/>
      <c r="RPJ569" s="633"/>
      <c r="RPK569" s="633"/>
      <c r="RPL569" s="633"/>
      <c r="RPM569" s="633"/>
      <c r="RPN569" s="633"/>
      <c r="RPO569" s="633"/>
      <c r="RPP569" s="633"/>
      <c r="RPQ569" s="633"/>
      <c r="RPR569" s="633"/>
      <c r="RPS569" s="633"/>
      <c r="RPT569" s="633"/>
      <c r="RPU569" s="633"/>
      <c r="RPV569" s="633"/>
      <c r="RPW569" s="633"/>
      <c r="RPX569" s="633"/>
      <c r="RPY569" s="633"/>
      <c r="RPZ569" s="633"/>
      <c r="RQA569" s="633"/>
      <c r="RQB569" s="633"/>
      <c r="RQC569" s="633"/>
      <c r="RQD569" s="633"/>
      <c r="RQE569" s="633"/>
      <c r="RQF569" s="633"/>
      <c r="RQG569" s="633"/>
      <c r="RQH569" s="633"/>
      <c r="RQI569" s="633"/>
      <c r="RQJ569" s="633"/>
      <c r="RQK569" s="633"/>
      <c r="RQL569" s="633"/>
      <c r="RQM569" s="633"/>
      <c r="RQN569" s="633"/>
      <c r="RQO569" s="633"/>
      <c r="RQP569" s="633"/>
      <c r="RQQ569" s="633"/>
      <c r="RQR569" s="633"/>
      <c r="RQS569" s="633"/>
      <c r="RQT569" s="633"/>
      <c r="RQU569" s="633"/>
      <c r="RQV569" s="633"/>
      <c r="RQW569" s="633"/>
      <c r="RQX569" s="633"/>
      <c r="RQY569" s="633"/>
      <c r="RQZ569" s="633"/>
      <c r="RRA569" s="633"/>
      <c r="RRB569" s="633"/>
      <c r="RRC569" s="633"/>
      <c r="RRD569" s="633"/>
      <c r="RRE569" s="633"/>
      <c r="RRF569" s="633"/>
      <c r="RRG569" s="633"/>
      <c r="RRH569" s="633"/>
      <c r="RRI569" s="633"/>
      <c r="RRJ569" s="633"/>
      <c r="RRK569" s="633"/>
      <c r="RRL569" s="633"/>
      <c r="RRM569" s="633"/>
      <c r="RRN569" s="633"/>
      <c r="RRO569" s="633"/>
      <c r="RRP569" s="633"/>
      <c r="RRQ569" s="633"/>
      <c r="RRR569" s="633"/>
      <c r="RRS569" s="633"/>
      <c r="RRT569" s="633"/>
      <c r="RRU569" s="633"/>
      <c r="RRV569" s="633"/>
      <c r="RRW569" s="633"/>
      <c r="RRX569" s="633"/>
      <c r="RRY569" s="633"/>
      <c r="RRZ569" s="633"/>
      <c r="RSA569" s="633"/>
      <c r="RSB569" s="633"/>
      <c r="RSC569" s="633"/>
      <c r="RSD569" s="633"/>
      <c r="RSE569" s="633"/>
      <c r="RSF569" s="633"/>
      <c r="RSG569" s="633"/>
      <c r="RSH569" s="633"/>
      <c r="RSI569" s="633"/>
      <c r="RSJ569" s="633"/>
      <c r="RSK569" s="633"/>
      <c r="RSL569" s="633"/>
      <c r="RSM569" s="633"/>
      <c r="RSN569" s="633"/>
      <c r="RSO569" s="633"/>
      <c r="RSP569" s="633"/>
      <c r="RSQ569" s="633"/>
      <c r="RSR569" s="633"/>
      <c r="RSS569" s="633"/>
      <c r="RST569" s="633"/>
      <c r="RSU569" s="633"/>
      <c r="RSV569" s="633"/>
      <c r="RSW569" s="633"/>
      <c r="RSX569" s="633"/>
      <c r="RSY569" s="633"/>
      <c r="RSZ569" s="633"/>
      <c r="RTA569" s="633"/>
      <c r="RTB569" s="633"/>
      <c r="RTC569" s="633"/>
      <c r="RTD569" s="633"/>
      <c r="RTE569" s="633"/>
      <c r="RTF569" s="633"/>
      <c r="RTG569" s="633"/>
      <c r="RTH569" s="633"/>
      <c r="RTI569" s="633"/>
      <c r="RTJ569" s="633"/>
      <c r="RTK569" s="633"/>
      <c r="RTL569" s="633"/>
      <c r="RTM569" s="633"/>
      <c r="RTN569" s="633"/>
      <c r="RTO569" s="633"/>
      <c r="RTP569" s="633"/>
      <c r="RTQ569" s="633"/>
      <c r="RTR569" s="633"/>
      <c r="RTS569" s="633"/>
      <c r="RTT569" s="633"/>
      <c r="RTU569" s="633"/>
      <c r="RTV569" s="633"/>
      <c r="RTW569" s="633"/>
      <c r="RTX569" s="633"/>
      <c r="RTY569" s="633"/>
      <c r="RTZ569" s="633"/>
      <c r="RUA569" s="633"/>
      <c r="RUB569" s="633"/>
      <c r="RUC569" s="633"/>
      <c r="RUD569" s="633"/>
      <c r="RUE569" s="633"/>
      <c r="RUF569" s="633"/>
      <c r="RUG569" s="633"/>
      <c r="RUH569" s="633"/>
      <c r="RUI569" s="633"/>
      <c r="RUJ569" s="633"/>
      <c r="RUK569" s="633"/>
      <c r="RUL569" s="633"/>
      <c r="RUM569" s="633"/>
      <c r="RUN569" s="633"/>
      <c r="RUO569" s="633"/>
      <c r="RUP569" s="633"/>
      <c r="RUQ569" s="633"/>
      <c r="RUR569" s="633"/>
      <c r="RUS569" s="633"/>
      <c r="RUT569" s="633"/>
      <c r="RUU569" s="633"/>
      <c r="RUV569" s="633"/>
      <c r="RUW569" s="633"/>
      <c r="RUX569" s="633"/>
      <c r="RUY569" s="633"/>
      <c r="RUZ569" s="633"/>
      <c r="RVA569" s="633"/>
      <c r="RVB569" s="633"/>
      <c r="RVC569" s="633"/>
      <c r="RVD569" s="633"/>
      <c r="RVE569" s="633"/>
      <c r="RVF569" s="633"/>
      <c r="RVG569" s="633"/>
      <c r="RVH569" s="633"/>
      <c r="RVI569" s="633"/>
      <c r="RVJ569" s="633"/>
      <c r="RVK569" s="633"/>
      <c r="RVL569" s="633"/>
      <c r="RVM569" s="633"/>
      <c r="RVN569" s="633"/>
      <c r="RVO569" s="633"/>
      <c r="RVP569" s="633"/>
      <c r="RVQ569" s="633"/>
      <c r="RVR569" s="633"/>
      <c r="RVS569" s="633"/>
      <c r="RVT569" s="633"/>
      <c r="RVU569" s="633"/>
      <c r="RVV569" s="633"/>
      <c r="RVW569" s="633"/>
      <c r="RVX569" s="633"/>
      <c r="RVY569" s="633"/>
      <c r="RVZ569" s="633"/>
      <c r="RWA569" s="633"/>
      <c r="RWB569" s="633"/>
      <c r="RWC569" s="633"/>
      <c r="RWD569" s="633"/>
      <c r="RWE569" s="633"/>
      <c r="RWF569" s="633"/>
      <c r="RWG569" s="633"/>
      <c r="RWH569" s="633"/>
      <c r="RWI569" s="633"/>
      <c r="RWJ569" s="633"/>
      <c r="RWK569" s="633"/>
      <c r="RWL569" s="633"/>
      <c r="RWM569" s="633"/>
      <c r="RWN569" s="633"/>
      <c r="RWO569" s="633"/>
      <c r="RWP569" s="633"/>
      <c r="RWQ569" s="633"/>
      <c r="RWR569" s="633"/>
      <c r="RWS569" s="633"/>
      <c r="RWT569" s="633"/>
      <c r="RWU569" s="633"/>
      <c r="RWV569" s="633"/>
      <c r="RWW569" s="633"/>
      <c r="RWX569" s="633"/>
      <c r="RWY569" s="633"/>
      <c r="RWZ569" s="633"/>
      <c r="RXA569" s="633"/>
      <c r="RXB569" s="633"/>
      <c r="RXC569" s="633"/>
      <c r="RXD569" s="633"/>
      <c r="RXE569" s="633"/>
      <c r="RXF569" s="633"/>
      <c r="RXG569" s="633"/>
      <c r="RXH569" s="633"/>
      <c r="RXI569" s="633"/>
      <c r="RXJ569" s="633"/>
      <c r="RXK569" s="633"/>
      <c r="RXL569" s="633"/>
      <c r="RXM569" s="633"/>
      <c r="RXN569" s="633"/>
      <c r="RXO569" s="633"/>
      <c r="RXP569" s="633"/>
      <c r="RXQ569" s="633"/>
      <c r="RXR569" s="633"/>
      <c r="RXS569" s="633"/>
      <c r="RXT569" s="633"/>
      <c r="RXU569" s="633"/>
      <c r="RXV569" s="633"/>
      <c r="RXW569" s="633"/>
      <c r="RXX569" s="633"/>
      <c r="RXY569" s="633"/>
      <c r="RXZ569" s="633"/>
      <c r="RYA569" s="633"/>
      <c r="RYB569" s="633"/>
      <c r="RYC569" s="633"/>
      <c r="RYD569" s="633"/>
      <c r="RYE569" s="633"/>
      <c r="RYF569" s="633"/>
      <c r="RYG569" s="633"/>
      <c r="RYH569" s="633"/>
      <c r="RYI569" s="633"/>
      <c r="RYJ569" s="633"/>
      <c r="RYK569" s="633"/>
      <c r="RYL569" s="633"/>
      <c r="RYM569" s="633"/>
      <c r="RYN569" s="633"/>
      <c r="RYO569" s="633"/>
      <c r="RYP569" s="633"/>
      <c r="RYQ569" s="633"/>
      <c r="RYR569" s="633"/>
      <c r="RYS569" s="633"/>
      <c r="RYT569" s="633"/>
      <c r="RYU569" s="633"/>
      <c r="RYV569" s="633"/>
      <c r="RYW569" s="633"/>
      <c r="RYX569" s="633"/>
      <c r="RYY569" s="633"/>
      <c r="RYZ569" s="633"/>
      <c r="RZA569" s="633"/>
      <c r="RZB569" s="633"/>
      <c r="RZC569" s="633"/>
      <c r="RZD569" s="633"/>
      <c r="RZE569" s="633"/>
      <c r="RZF569" s="633"/>
      <c r="RZG569" s="633"/>
      <c r="RZH569" s="633"/>
      <c r="RZI569" s="633"/>
      <c r="RZJ569" s="633"/>
      <c r="RZK569" s="633"/>
      <c r="RZL569" s="633"/>
      <c r="RZM569" s="633"/>
      <c r="RZN569" s="633"/>
      <c r="RZO569" s="633"/>
      <c r="RZP569" s="633"/>
      <c r="RZQ569" s="633"/>
      <c r="RZR569" s="633"/>
      <c r="RZS569" s="633"/>
      <c r="RZT569" s="633"/>
      <c r="RZU569" s="633"/>
      <c r="RZV569" s="633"/>
      <c r="RZW569" s="633"/>
      <c r="RZX569" s="633"/>
      <c r="RZY569" s="633"/>
      <c r="RZZ569" s="633"/>
      <c r="SAA569" s="633"/>
      <c r="SAB569" s="633"/>
      <c r="SAC569" s="633"/>
      <c r="SAD569" s="633"/>
      <c r="SAE569" s="633"/>
      <c r="SAF569" s="633"/>
      <c r="SAG569" s="633"/>
      <c r="SAH569" s="633"/>
      <c r="SAI569" s="633"/>
      <c r="SAJ569" s="633"/>
      <c r="SAK569" s="633"/>
      <c r="SAL569" s="633"/>
      <c r="SAM569" s="633"/>
      <c r="SAN569" s="633"/>
      <c r="SAO569" s="633"/>
      <c r="SAP569" s="633"/>
      <c r="SAQ569" s="633"/>
      <c r="SAR569" s="633"/>
      <c r="SAS569" s="633"/>
      <c r="SAT569" s="633"/>
      <c r="SAU569" s="633"/>
      <c r="SAV569" s="633"/>
      <c r="SAW569" s="633"/>
      <c r="SAX569" s="633"/>
      <c r="SAY569" s="633"/>
      <c r="SAZ569" s="633"/>
      <c r="SBA569" s="633"/>
      <c r="SBB569" s="633"/>
      <c r="SBC569" s="633"/>
      <c r="SBD569" s="633"/>
      <c r="SBE569" s="633"/>
      <c r="SBF569" s="633"/>
      <c r="SBG569" s="633"/>
      <c r="SBH569" s="633"/>
      <c r="SBI569" s="633"/>
      <c r="SBJ569" s="633"/>
      <c r="SBK569" s="633"/>
      <c r="SBL569" s="633"/>
      <c r="SBM569" s="633"/>
      <c r="SBN569" s="633"/>
      <c r="SBO569" s="633"/>
      <c r="SBP569" s="633"/>
      <c r="SBQ569" s="633"/>
      <c r="SBR569" s="633"/>
      <c r="SBS569" s="633"/>
      <c r="SBT569" s="633"/>
      <c r="SBU569" s="633"/>
      <c r="SBV569" s="633"/>
      <c r="SBW569" s="633"/>
      <c r="SBX569" s="633"/>
      <c r="SBY569" s="633"/>
      <c r="SBZ569" s="633"/>
      <c r="SCA569" s="633"/>
      <c r="SCB569" s="633"/>
      <c r="SCC569" s="633"/>
      <c r="SCD569" s="633"/>
      <c r="SCE569" s="633"/>
      <c r="SCF569" s="633"/>
      <c r="SCG569" s="633"/>
      <c r="SCH569" s="633"/>
      <c r="SCI569" s="633"/>
      <c r="SCJ569" s="633"/>
      <c r="SCK569" s="633"/>
      <c r="SCL569" s="633"/>
      <c r="SCM569" s="633"/>
      <c r="SCN569" s="633"/>
      <c r="SCO569" s="633"/>
      <c r="SCP569" s="633"/>
      <c r="SCQ569" s="633"/>
      <c r="SCR569" s="633"/>
      <c r="SCS569" s="633"/>
      <c r="SCT569" s="633"/>
      <c r="SCU569" s="633"/>
      <c r="SCV569" s="633"/>
      <c r="SCW569" s="633"/>
      <c r="SCX569" s="633"/>
      <c r="SCY569" s="633"/>
      <c r="SCZ569" s="633"/>
      <c r="SDA569" s="633"/>
      <c r="SDB569" s="633"/>
      <c r="SDC569" s="633"/>
      <c r="SDD569" s="633"/>
      <c r="SDE569" s="633"/>
      <c r="SDF569" s="633"/>
      <c r="SDG569" s="633"/>
      <c r="SDH569" s="633"/>
      <c r="SDI569" s="633"/>
      <c r="SDJ569" s="633"/>
      <c r="SDK569" s="633"/>
      <c r="SDL569" s="633"/>
      <c r="SDM569" s="633"/>
      <c r="SDN569" s="633"/>
      <c r="SDO569" s="633"/>
      <c r="SDP569" s="633"/>
      <c r="SDQ569" s="633"/>
      <c r="SDR569" s="633"/>
      <c r="SDS569" s="633"/>
      <c r="SDT569" s="633"/>
      <c r="SDU569" s="633"/>
      <c r="SDV569" s="633"/>
      <c r="SDW569" s="633"/>
      <c r="SDX569" s="633"/>
      <c r="SDY569" s="633"/>
      <c r="SDZ569" s="633"/>
      <c r="SEA569" s="633"/>
      <c r="SEB569" s="633"/>
      <c r="SEC569" s="633"/>
      <c r="SED569" s="633"/>
      <c r="SEE569" s="633"/>
      <c r="SEF569" s="633"/>
      <c r="SEG569" s="633"/>
      <c r="SEH569" s="633"/>
      <c r="SEI569" s="633"/>
      <c r="SEJ569" s="633"/>
      <c r="SEK569" s="633"/>
      <c r="SEL569" s="633"/>
      <c r="SEM569" s="633"/>
      <c r="SEN569" s="633"/>
      <c r="SEO569" s="633"/>
      <c r="SEP569" s="633"/>
      <c r="SEQ569" s="633"/>
      <c r="SER569" s="633"/>
      <c r="SES569" s="633"/>
      <c r="SET569" s="633"/>
      <c r="SEU569" s="633"/>
      <c r="SEV569" s="633"/>
      <c r="SEW569" s="633"/>
      <c r="SEX569" s="633"/>
      <c r="SEY569" s="633"/>
      <c r="SEZ569" s="633"/>
      <c r="SFA569" s="633"/>
      <c r="SFB569" s="633"/>
      <c r="SFC569" s="633"/>
      <c r="SFD569" s="633"/>
      <c r="SFE569" s="633"/>
      <c r="SFF569" s="633"/>
      <c r="SFG569" s="633"/>
      <c r="SFH569" s="633"/>
      <c r="SFI569" s="633"/>
      <c r="SFJ569" s="633"/>
      <c r="SFK569" s="633"/>
      <c r="SFL569" s="633"/>
      <c r="SFM569" s="633"/>
      <c r="SFN569" s="633"/>
      <c r="SFO569" s="633"/>
      <c r="SFP569" s="633"/>
      <c r="SFQ569" s="633"/>
      <c r="SFR569" s="633"/>
      <c r="SFS569" s="633"/>
      <c r="SFT569" s="633"/>
      <c r="SFU569" s="633"/>
      <c r="SFV569" s="633"/>
      <c r="SFW569" s="633"/>
      <c r="SFX569" s="633"/>
      <c r="SFY569" s="633"/>
      <c r="SFZ569" s="633"/>
      <c r="SGA569" s="633"/>
      <c r="SGB569" s="633"/>
      <c r="SGC569" s="633"/>
      <c r="SGD569" s="633"/>
      <c r="SGE569" s="633"/>
      <c r="SGF569" s="633"/>
      <c r="SGG569" s="633"/>
      <c r="SGH569" s="633"/>
      <c r="SGI569" s="633"/>
      <c r="SGJ569" s="633"/>
      <c r="SGK569" s="633"/>
      <c r="SGL569" s="633"/>
      <c r="SGM569" s="633"/>
      <c r="SGN569" s="633"/>
      <c r="SGO569" s="633"/>
      <c r="SGP569" s="633"/>
      <c r="SGQ569" s="633"/>
      <c r="SGR569" s="633"/>
      <c r="SGS569" s="633"/>
      <c r="SGT569" s="633"/>
      <c r="SGU569" s="633"/>
      <c r="SGV569" s="633"/>
      <c r="SGW569" s="633"/>
      <c r="SGX569" s="633"/>
      <c r="SGY569" s="633"/>
      <c r="SGZ569" s="633"/>
      <c r="SHA569" s="633"/>
      <c r="SHB569" s="633"/>
      <c r="SHC569" s="633"/>
      <c r="SHD569" s="633"/>
      <c r="SHE569" s="633"/>
      <c r="SHF569" s="633"/>
      <c r="SHG569" s="633"/>
      <c r="SHH569" s="633"/>
      <c r="SHI569" s="633"/>
      <c r="SHJ569" s="633"/>
      <c r="SHK569" s="633"/>
      <c r="SHL569" s="633"/>
      <c r="SHM569" s="633"/>
      <c r="SHN569" s="633"/>
      <c r="SHO569" s="633"/>
      <c r="SHP569" s="633"/>
      <c r="SHQ569" s="633"/>
      <c r="SHR569" s="633"/>
      <c r="SHS569" s="633"/>
      <c r="SHT569" s="633"/>
      <c r="SHU569" s="633"/>
      <c r="SHV569" s="633"/>
      <c r="SHW569" s="633"/>
      <c r="SHX569" s="633"/>
      <c r="SHY569" s="633"/>
      <c r="SHZ569" s="633"/>
      <c r="SIA569" s="633"/>
      <c r="SIB569" s="633"/>
      <c r="SIC569" s="633"/>
      <c r="SID569" s="633"/>
      <c r="SIE569" s="633"/>
      <c r="SIF569" s="633"/>
      <c r="SIG569" s="633"/>
      <c r="SIH569" s="633"/>
      <c r="SII569" s="633"/>
      <c r="SIJ569" s="633"/>
      <c r="SIK569" s="633"/>
      <c r="SIL569" s="633"/>
      <c r="SIM569" s="633"/>
      <c r="SIN569" s="633"/>
      <c r="SIO569" s="633"/>
      <c r="SIP569" s="633"/>
      <c r="SIQ569" s="633"/>
      <c r="SIR569" s="633"/>
      <c r="SIS569" s="633"/>
      <c r="SIT569" s="633"/>
      <c r="SIU569" s="633"/>
      <c r="SIV569" s="633"/>
      <c r="SIW569" s="633"/>
      <c r="SIX569" s="633"/>
      <c r="SIY569" s="633"/>
      <c r="SIZ569" s="633"/>
      <c r="SJA569" s="633"/>
      <c r="SJB569" s="633"/>
      <c r="SJC569" s="633"/>
      <c r="SJD569" s="633"/>
      <c r="SJE569" s="633"/>
      <c r="SJF569" s="633"/>
      <c r="SJG569" s="633"/>
      <c r="SJH569" s="633"/>
      <c r="SJI569" s="633"/>
      <c r="SJJ569" s="633"/>
      <c r="SJK569" s="633"/>
      <c r="SJL569" s="633"/>
      <c r="SJM569" s="633"/>
      <c r="SJN569" s="633"/>
      <c r="SJO569" s="633"/>
      <c r="SJP569" s="633"/>
      <c r="SJQ569" s="633"/>
      <c r="SJR569" s="633"/>
      <c r="SJS569" s="633"/>
      <c r="SJT569" s="633"/>
      <c r="SJU569" s="633"/>
      <c r="SJV569" s="633"/>
      <c r="SJW569" s="633"/>
      <c r="SJX569" s="633"/>
      <c r="SJY569" s="633"/>
      <c r="SJZ569" s="633"/>
      <c r="SKA569" s="633"/>
      <c r="SKB569" s="633"/>
      <c r="SKC569" s="633"/>
      <c r="SKD569" s="633"/>
      <c r="SKE569" s="633"/>
      <c r="SKF569" s="633"/>
      <c r="SKG569" s="633"/>
      <c r="SKH569" s="633"/>
      <c r="SKI569" s="633"/>
      <c r="SKJ569" s="633"/>
      <c r="SKK569" s="633"/>
      <c r="SKL569" s="633"/>
      <c r="SKM569" s="633"/>
      <c r="SKN569" s="633"/>
      <c r="SKO569" s="633"/>
      <c r="SKP569" s="633"/>
      <c r="SKQ569" s="633"/>
      <c r="SKR569" s="633"/>
      <c r="SKS569" s="633"/>
      <c r="SKT569" s="633"/>
      <c r="SKU569" s="633"/>
      <c r="SKV569" s="633"/>
      <c r="SKW569" s="633"/>
      <c r="SKX569" s="633"/>
      <c r="SKY569" s="633"/>
      <c r="SKZ569" s="633"/>
      <c r="SLA569" s="633"/>
      <c r="SLB569" s="633"/>
      <c r="SLC569" s="633"/>
      <c r="SLD569" s="633"/>
      <c r="SLE569" s="633"/>
      <c r="SLF569" s="633"/>
      <c r="SLG569" s="633"/>
      <c r="SLH569" s="633"/>
      <c r="SLI569" s="633"/>
      <c r="SLJ569" s="633"/>
      <c r="SLK569" s="633"/>
      <c r="SLL569" s="633"/>
      <c r="SLM569" s="633"/>
      <c r="SLN569" s="633"/>
      <c r="SLO569" s="633"/>
      <c r="SLP569" s="633"/>
      <c r="SLQ569" s="633"/>
      <c r="SLR569" s="633"/>
      <c r="SLS569" s="633"/>
      <c r="SLT569" s="633"/>
      <c r="SLU569" s="633"/>
      <c r="SLV569" s="633"/>
      <c r="SLW569" s="633"/>
      <c r="SLX569" s="633"/>
      <c r="SLY569" s="633"/>
      <c r="SLZ569" s="633"/>
      <c r="SMA569" s="633"/>
      <c r="SMB569" s="633"/>
      <c r="SMC569" s="633"/>
      <c r="SMD569" s="633"/>
      <c r="SME569" s="633"/>
      <c r="SMF569" s="633"/>
      <c r="SMG569" s="633"/>
      <c r="SMH569" s="633"/>
      <c r="SMI569" s="633"/>
      <c r="SMJ569" s="633"/>
      <c r="SMK569" s="633"/>
      <c r="SML569" s="633"/>
      <c r="SMM569" s="633"/>
      <c r="SMN569" s="633"/>
      <c r="SMO569" s="633"/>
      <c r="SMP569" s="633"/>
      <c r="SMQ569" s="633"/>
      <c r="SMR569" s="633"/>
      <c r="SMS569" s="633"/>
      <c r="SMT569" s="633"/>
      <c r="SMU569" s="633"/>
      <c r="SMV569" s="633"/>
      <c r="SMW569" s="633"/>
      <c r="SMX569" s="633"/>
      <c r="SMY569" s="633"/>
      <c r="SMZ569" s="633"/>
      <c r="SNA569" s="633"/>
      <c r="SNB569" s="633"/>
      <c r="SNC569" s="633"/>
      <c r="SND569" s="633"/>
      <c r="SNE569" s="633"/>
      <c r="SNF569" s="633"/>
      <c r="SNG569" s="633"/>
      <c r="SNH569" s="633"/>
      <c r="SNI569" s="633"/>
      <c r="SNJ569" s="633"/>
      <c r="SNK569" s="633"/>
      <c r="SNL569" s="633"/>
      <c r="SNM569" s="633"/>
      <c r="SNN569" s="633"/>
      <c r="SNO569" s="633"/>
      <c r="SNP569" s="633"/>
      <c r="SNQ569" s="633"/>
      <c r="SNR569" s="633"/>
      <c r="SNS569" s="633"/>
      <c r="SNT569" s="633"/>
      <c r="SNU569" s="633"/>
      <c r="SNV569" s="633"/>
      <c r="SNW569" s="633"/>
      <c r="SNX569" s="633"/>
      <c r="SNY569" s="633"/>
      <c r="SNZ569" s="633"/>
      <c r="SOA569" s="633"/>
      <c r="SOB569" s="633"/>
      <c r="SOC569" s="633"/>
      <c r="SOD569" s="633"/>
      <c r="SOE569" s="633"/>
      <c r="SOF569" s="633"/>
      <c r="SOG569" s="633"/>
      <c r="SOH569" s="633"/>
      <c r="SOI569" s="633"/>
      <c r="SOJ569" s="633"/>
      <c r="SOK569" s="633"/>
      <c r="SOL569" s="633"/>
      <c r="SOM569" s="633"/>
      <c r="SON569" s="633"/>
      <c r="SOO569" s="633"/>
      <c r="SOP569" s="633"/>
      <c r="SOQ569" s="633"/>
      <c r="SOR569" s="633"/>
      <c r="SOS569" s="633"/>
      <c r="SOT569" s="633"/>
      <c r="SOU569" s="633"/>
      <c r="SOV569" s="633"/>
      <c r="SOW569" s="633"/>
      <c r="SOX569" s="633"/>
      <c r="SOY569" s="633"/>
      <c r="SOZ569" s="633"/>
      <c r="SPA569" s="633"/>
      <c r="SPB569" s="633"/>
      <c r="SPC569" s="633"/>
      <c r="SPD569" s="633"/>
      <c r="SPE569" s="633"/>
      <c r="SPF569" s="633"/>
      <c r="SPG569" s="633"/>
      <c r="SPH569" s="633"/>
      <c r="SPI569" s="633"/>
      <c r="SPJ569" s="633"/>
      <c r="SPK569" s="633"/>
      <c r="SPL569" s="633"/>
      <c r="SPM569" s="633"/>
      <c r="SPN569" s="633"/>
      <c r="SPO569" s="633"/>
      <c r="SPP569" s="633"/>
      <c r="SPQ569" s="633"/>
      <c r="SPR569" s="633"/>
      <c r="SPS569" s="633"/>
      <c r="SPT569" s="633"/>
      <c r="SPU569" s="633"/>
      <c r="SPV569" s="633"/>
      <c r="SPW569" s="633"/>
      <c r="SPX569" s="633"/>
      <c r="SPY569" s="633"/>
      <c r="SPZ569" s="633"/>
      <c r="SQA569" s="633"/>
      <c r="SQB569" s="633"/>
      <c r="SQC569" s="633"/>
      <c r="SQD569" s="633"/>
      <c r="SQE569" s="633"/>
      <c r="SQF569" s="633"/>
      <c r="SQG569" s="633"/>
      <c r="SQH569" s="633"/>
      <c r="SQI569" s="633"/>
      <c r="SQJ569" s="633"/>
      <c r="SQK569" s="633"/>
      <c r="SQL569" s="633"/>
      <c r="SQM569" s="633"/>
      <c r="SQN569" s="633"/>
      <c r="SQO569" s="633"/>
      <c r="SQP569" s="633"/>
      <c r="SQQ569" s="633"/>
      <c r="SQR569" s="633"/>
      <c r="SQS569" s="633"/>
      <c r="SQT569" s="633"/>
      <c r="SQU569" s="633"/>
      <c r="SQV569" s="633"/>
      <c r="SQW569" s="633"/>
      <c r="SQX569" s="633"/>
      <c r="SQY569" s="633"/>
      <c r="SQZ569" s="633"/>
      <c r="SRA569" s="633"/>
      <c r="SRB569" s="633"/>
      <c r="SRC569" s="633"/>
      <c r="SRD569" s="633"/>
      <c r="SRE569" s="633"/>
      <c r="SRF569" s="633"/>
      <c r="SRG569" s="633"/>
      <c r="SRH569" s="633"/>
      <c r="SRI569" s="633"/>
      <c r="SRJ569" s="633"/>
      <c r="SRK569" s="633"/>
      <c r="SRL569" s="633"/>
      <c r="SRM569" s="633"/>
      <c r="SRN569" s="633"/>
      <c r="SRO569" s="633"/>
      <c r="SRP569" s="633"/>
      <c r="SRQ569" s="633"/>
      <c r="SRR569" s="633"/>
      <c r="SRS569" s="633"/>
      <c r="SRT569" s="633"/>
      <c r="SRU569" s="633"/>
      <c r="SRV569" s="633"/>
      <c r="SRW569" s="633"/>
      <c r="SRX569" s="633"/>
      <c r="SRY569" s="633"/>
      <c r="SRZ569" s="633"/>
      <c r="SSA569" s="633"/>
      <c r="SSB569" s="633"/>
      <c r="SSC569" s="633"/>
      <c r="SSD569" s="633"/>
      <c r="SSE569" s="633"/>
      <c r="SSF569" s="633"/>
      <c r="SSG569" s="633"/>
      <c r="SSH569" s="633"/>
      <c r="SSI569" s="633"/>
      <c r="SSJ569" s="633"/>
      <c r="SSK569" s="633"/>
      <c r="SSL569" s="633"/>
      <c r="SSM569" s="633"/>
      <c r="SSN569" s="633"/>
      <c r="SSO569" s="633"/>
      <c r="SSP569" s="633"/>
      <c r="SSQ569" s="633"/>
      <c r="SSR569" s="633"/>
      <c r="SSS569" s="633"/>
      <c r="SST569" s="633"/>
      <c r="SSU569" s="633"/>
      <c r="SSV569" s="633"/>
      <c r="SSW569" s="633"/>
      <c r="SSX569" s="633"/>
      <c r="SSY569" s="633"/>
      <c r="SSZ569" s="633"/>
      <c r="STA569" s="633"/>
      <c r="STB569" s="633"/>
      <c r="STC569" s="633"/>
      <c r="STD569" s="633"/>
      <c r="STE569" s="633"/>
      <c r="STF569" s="633"/>
      <c r="STG569" s="633"/>
      <c r="STH569" s="633"/>
      <c r="STI569" s="633"/>
      <c r="STJ569" s="633"/>
      <c r="STK569" s="633"/>
      <c r="STL569" s="633"/>
      <c r="STM569" s="633"/>
      <c r="STN569" s="633"/>
      <c r="STO569" s="633"/>
      <c r="STP569" s="633"/>
      <c r="STQ569" s="633"/>
      <c r="STR569" s="633"/>
      <c r="STS569" s="633"/>
      <c r="STT569" s="633"/>
      <c r="STU569" s="633"/>
      <c r="STV569" s="633"/>
      <c r="STW569" s="633"/>
      <c r="STX569" s="633"/>
      <c r="STY569" s="633"/>
      <c r="STZ569" s="633"/>
      <c r="SUA569" s="633"/>
      <c r="SUB569" s="633"/>
      <c r="SUC569" s="633"/>
      <c r="SUD569" s="633"/>
      <c r="SUE569" s="633"/>
      <c r="SUF569" s="633"/>
      <c r="SUG569" s="633"/>
      <c r="SUH569" s="633"/>
      <c r="SUI569" s="633"/>
      <c r="SUJ569" s="633"/>
      <c r="SUK569" s="633"/>
      <c r="SUL569" s="633"/>
      <c r="SUM569" s="633"/>
      <c r="SUN569" s="633"/>
      <c r="SUO569" s="633"/>
      <c r="SUP569" s="633"/>
      <c r="SUQ569" s="633"/>
      <c r="SUR569" s="633"/>
      <c r="SUS569" s="633"/>
      <c r="SUT569" s="633"/>
      <c r="SUU569" s="633"/>
      <c r="SUV569" s="633"/>
      <c r="SUW569" s="633"/>
      <c r="SUX569" s="633"/>
      <c r="SUY569" s="633"/>
      <c r="SUZ569" s="633"/>
      <c r="SVA569" s="633"/>
      <c r="SVB569" s="633"/>
      <c r="SVC569" s="633"/>
      <c r="SVD569" s="633"/>
      <c r="SVE569" s="633"/>
      <c r="SVF569" s="633"/>
      <c r="SVG569" s="633"/>
      <c r="SVH569" s="633"/>
      <c r="SVI569" s="633"/>
      <c r="SVJ569" s="633"/>
      <c r="SVK569" s="633"/>
      <c r="SVL569" s="633"/>
      <c r="SVM569" s="633"/>
      <c r="SVN569" s="633"/>
      <c r="SVO569" s="633"/>
      <c r="SVP569" s="633"/>
      <c r="SVQ569" s="633"/>
      <c r="SVR569" s="633"/>
      <c r="SVS569" s="633"/>
      <c r="SVT569" s="633"/>
      <c r="SVU569" s="633"/>
      <c r="SVV569" s="633"/>
      <c r="SVW569" s="633"/>
      <c r="SVX569" s="633"/>
      <c r="SVY569" s="633"/>
      <c r="SVZ569" s="633"/>
      <c r="SWA569" s="633"/>
      <c r="SWB569" s="633"/>
      <c r="SWC569" s="633"/>
      <c r="SWD569" s="633"/>
      <c r="SWE569" s="633"/>
      <c r="SWF569" s="633"/>
      <c r="SWG569" s="633"/>
      <c r="SWH569" s="633"/>
      <c r="SWI569" s="633"/>
      <c r="SWJ569" s="633"/>
      <c r="SWK569" s="633"/>
      <c r="SWL569" s="633"/>
      <c r="SWM569" s="633"/>
      <c r="SWN569" s="633"/>
      <c r="SWO569" s="633"/>
      <c r="SWP569" s="633"/>
      <c r="SWQ569" s="633"/>
      <c r="SWR569" s="633"/>
      <c r="SWS569" s="633"/>
      <c r="SWT569" s="633"/>
      <c r="SWU569" s="633"/>
      <c r="SWV569" s="633"/>
      <c r="SWW569" s="633"/>
      <c r="SWX569" s="633"/>
      <c r="SWY569" s="633"/>
      <c r="SWZ569" s="633"/>
      <c r="SXA569" s="633"/>
      <c r="SXB569" s="633"/>
      <c r="SXC569" s="633"/>
      <c r="SXD569" s="633"/>
      <c r="SXE569" s="633"/>
      <c r="SXF569" s="633"/>
      <c r="SXG569" s="633"/>
      <c r="SXH569" s="633"/>
      <c r="SXI569" s="633"/>
      <c r="SXJ569" s="633"/>
      <c r="SXK569" s="633"/>
      <c r="SXL569" s="633"/>
      <c r="SXM569" s="633"/>
      <c r="SXN569" s="633"/>
      <c r="SXO569" s="633"/>
      <c r="SXP569" s="633"/>
      <c r="SXQ569" s="633"/>
      <c r="SXR569" s="633"/>
      <c r="SXS569" s="633"/>
      <c r="SXT569" s="633"/>
      <c r="SXU569" s="633"/>
      <c r="SXV569" s="633"/>
      <c r="SXW569" s="633"/>
      <c r="SXX569" s="633"/>
      <c r="SXY569" s="633"/>
      <c r="SXZ569" s="633"/>
      <c r="SYA569" s="633"/>
      <c r="SYB569" s="633"/>
      <c r="SYC569" s="633"/>
      <c r="SYD569" s="633"/>
      <c r="SYE569" s="633"/>
      <c r="SYF569" s="633"/>
      <c r="SYG569" s="633"/>
      <c r="SYH569" s="633"/>
      <c r="SYI569" s="633"/>
      <c r="SYJ569" s="633"/>
      <c r="SYK569" s="633"/>
      <c r="SYL569" s="633"/>
      <c r="SYM569" s="633"/>
      <c r="SYN569" s="633"/>
      <c r="SYO569" s="633"/>
      <c r="SYP569" s="633"/>
      <c r="SYQ569" s="633"/>
      <c r="SYR569" s="633"/>
      <c r="SYS569" s="633"/>
      <c r="SYT569" s="633"/>
      <c r="SYU569" s="633"/>
      <c r="SYV569" s="633"/>
      <c r="SYW569" s="633"/>
      <c r="SYX569" s="633"/>
      <c r="SYY569" s="633"/>
      <c r="SYZ569" s="633"/>
      <c r="SZA569" s="633"/>
      <c r="SZB569" s="633"/>
      <c r="SZC569" s="633"/>
      <c r="SZD569" s="633"/>
      <c r="SZE569" s="633"/>
      <c r="SZF569" s="633"/>
      <c r="SZG569" s="633"/>
      <c r="SZH569" s="633"/>
      <c r="SZI569" s="633"/>
      <c r="SZJ569" s="633"/>
      <c r="SZK569" s="633"/>
      <c r="SZL569" s="633"/>
      <c r="SZM569" s="633"/>
      <c r="SZN569" s="633"/>
      <c r="SZO569" s="633"/>
      <c r="SZP569" s="633"/>
      <c r="SZQ569" s="633"/>
      <c r="SZR569" s="633"/>
      <c r="SZS569" s="633"/>
      <c r="SZT569" s="633"/>
      <c r="SZU569" s="633"/>
      <c r="SZV569" s="633"/>
      <c r="SZW569" s="633"/>
      <c r="SZX569" s="633"/>
      <c r="SZY569" s="633"/>
      <c r="SZZ569" s="633"/>
      <c r="TAA569" s="633"/>
      <c r="TAB569" s="633"/>
      <c r="TAC569" s="633"/>
      <c r="TAD569" s="633"/>
      <c r="TAE569" s="633"/>
      <c r="TAF569" s="633"/>
      <c r="TAG569" s="633"/>
      <c r="TAH569" s="633"/>
      <c r="TAI569" s="633"/>
      <c r="TAJ569" s="633"/>
      <c r="TAK569" s="633"/>
      <c r="TAL569" s="633"/>
      <c r="TAM569" s="633"/>
      <c r="TAN569" s="633"/>
      <c r="TAO569" s="633"/>
      <c r="TAP569" s="633"/>
      <c r="TAQ569" s="633"/>
      <c r="TAR569" s="633"/>
      <c r="TAS569" s="633"/>
      <c r="TAT569" s="633"/>
      <c r="TAU569" s="633"/>
      <c r="TAV569" s="633"/>
      <c r="TAW569" s="633"/>
      <c r="TAX569" s="633"/>
      <c r="TAY569" s="633"/>
      <c r="TAZ569" s="633"/>
      <c r="TBA569" s="633"/>
      <c r="TBB569" s="633"/>
      <c r="TBC569" s="633"/>
      <c r="TBD569" s="633"/>
      <c r="TBE569" s="633"/>
      <c r="TBF569" s="633"/>
      <c r="TBG569" s="633"/>
      <c r="TBH569" s="633"/>
      <c r="TBI569" s="633"/>
      <c r="TBJ569" s="633"/>
      <c r="TBK569" s="633"/>
      <c r="TBL569" s="633"/>
      <c r="TBM569" s="633"/>
      <c r="TBN569" s="633"/>
      <c r="TBO569" s="633"/>
      <c r="TBP569" s="633"/>
      <c r="TBQ569" s="633"/>
      <c r="TBR569" s="633"/>
      <c r="TBS569" s="633"/>
      <c r="TBT569" s="633"/>
      <c r="TBU569" s="633"/>
      <c r="TBV569" s="633"/>
      <c r="TBW569" s="633"/>
      <c r="TBX569" s="633"/>
      <c r="TBY569" s="633"/>
      <c r="TBZ569" s="633"/>
      <c r="TCA569" s="633"/>
      <c r="TCB569" s="633"/>
      <c r="TCC569" s="633"/>
      <c r="TCD569" s="633"/>
      <c r="TCE569" s="633"/>
      <c r="TCF569" s="633"/>
      <c r="TCG569" s="633"/>
      <c r="TCH569" s="633"/>
      <c r="TCI569" s="633"/>
      <c r="TCJ569" s="633"/>
      <c r="TCK569" s="633"/>
      <c r="TCL569" s="633"/>
      <c r="TCM569" s="633"/>
      <c r="TCN569" s="633"/>
      <c r="TCO569" s="633"/>
      <c r="TCP569" s="633"/>
      <c r="TCQ569" s="633"/>
      <c r="TCR569" s="633"/>
      <c r="TCS569" s="633"/>
      <c r="TCT569" s="633"/>
      <c r="TCU569" s="633"/>
      <c r="TCV569" s="633"/>
      <c r="TCW569" s="633"/>
      <c r="TCX569" s="633"/>
      <c r="TCY569" s="633"/>
      <c r="TCZ569" s="633"/>
      <c r="TDA569" s="633"/>
      <c r="TDB569" s="633"/>
      <c r="TDC569" s="633"/>
      <c r="TDD569" s="633"/>
      <c r="TDE569" s="633"/>
      <c r="TDF569" s="633"/>
      <c r="TDG569" s="633"/>
      <c r="TDH569" s="633"/>
      <c r="TDI569" s="633"/>
      <c r="TDJ569" s="633"/>
      <c r="TDK569" s="633"/>
      <c r="TDL569" s="633"/>
      <c r="TDM569" s="633"/>
      <c r="TDN569" s="633"/>
      <c r="TDO569" s="633"/>
      <c r="TDP569" s="633"/>
      <c r="TDQ569" s="633"/>
      <c r="TDR569" s="633"/>
      <c r="TDS569" s="633"/>
      <c r="TDT569" s="633"/>
      <c r="TDU569" s="633"/>
      <c r="TDV569" s="633"/>
      <c r="TDW569" s="633"/>
      <c r="TDX569" s="633"/>
      <c r="TDY569" s="633"/>
      <c r="TDZ569" s="633"/>
      <c r="TEA569" s="633"/>
      <c r="TEB569" s="633"/>
      <c r="TEC569" s="633"/>
      <c r="TED569" s="633"/>
      <c r="TEE569" s="633"/>
      <c r="TEF569" s="633"/>
      <c r="TEG569" s="633"/>
      <c r="TEH569" s="633"/>
      <c r="TEI569" s="633"/>
      <c r="TEJ569" s="633"/>
      <c r="TEK569" s="633"/>
      <c r="TEL569" s="633"/>
      <c r="TEM569" s="633"/>
      <c r="TEN569" s="633"/>
      <c r="TEO569" s="633"/>
      <c r="TEP569" s="633"/>
      <c r="TEQ569" s="633"/>
      <c r="TER569" s="633"/>
      <c r="TES569" s="633"/>
      <c r="TET569" s="633"/>
      <c r="TEU569" s="633"/>
      <c r="TEV569" s="633"/>
      <c r="TEW569" s="633"/>
      <c r="TEX569" s="633"/>
      <c r="TEY569" s="633"/>
      <c r="TEZ569" s="633"/>
      <c r="TFA569" s="633"/>
      <c r="TFB569" s="633"/>
      <c r="TFC569" s="633"/>
      <c r="TFD569" s="633"/>
      <c r="TFE569" s="633"/>
      <c r="TFF569" s="633"/>
      <c r="TFG569" s="633"/>
      <c r="TFH569" s="633"/>
      <c r="TFI569" s="633"/>
      <c r="TFJ569" s="633"/>
      <c r="TFK569" s="633"/>
      <c r="TFL569" s="633"/>
      <c r="TFM569" s="633"/>
      <c r="TFN569" s="633"/>
      <c r="TFO569" s="633"/>
      <c r="TFP569" s="633"/>
      <c r="TFQ569" s="633"/>
      <c r="TFR569" s="633"/>
      <c r="TFS569" s="633"/>
      <c r="TFT569" s="633"/>
      <c r="TFU569" s="633"/>
      <c r="TFV569" s="633"/>
      <c r="TFW569" s="633"/>
      <c r="TFX569" s="633"/>
      <c r="TFY569" s="633"/>
      <c r="TFZ569" s="633"/>
      <c r="TGA569" s="633"/>
      <c r="TGB569" s="633"/>
      <c r="TGC569" s="633"/>
      <c r="TGD569" s="633"/>
      <c r="TGE569" s="633"/>
      <c r="TGF569" s="633"/>
      <c r="TGG569" s="633"/>
      <c r="TGH569" s="633"/>
      <c r="TGI569" s="633"/>
      <c r="TGJ569" s="633"/>
      <c r="TGK569" s="633"/>
      <c r="TGL569" s="633"/>
      <c r="TGM569" s="633"/>
      <c r="TGN569" s="633"/>
      <c r="TGO569" s="633"/>
      <c r="TGP569" s="633"/>
      <c r="TGQ569" s="633"/>
      <c r="TGR569" s="633"/>
      <c r="TGS569" s="633"/>
      <c r="TGT569" s="633"/>
      <c r="TGU569" s="633"/>
      <c r="TGV569" s="633"/>
      <c r="TGW569" s="633"/>
      <c r="TGX569" s="633"/>
      <c r="TGY569" s="633"/>
      <c r="TGZ569" s="633"/>
      <c r="THA569" s="633"/>
      <c r="THB569" s="633"/>
      <c r="THC569" s="633"/>
      <c r="THD569" s="633"/>
      <c r="THE569" s="633"/>
      <c r="THF569" s="633"/>
      <c r="THG569" s="633"/>
      <c r="THH569" s="633"/>
      <c r="THI569" s="633"/>
      <c r="THJ569" s="633"/>
      <c r="THK569" s="633"/>
      <c r="THL569" s="633"/>
      <c r="THM569" s="633"/>
      <c r="THN569" s="633"/>
      <c r="THO569" s="633"/>
      <c r="THP569" s="633"/>
      <c r="THQ569" s="633"/>
      <c r="THR569" s="633"/>
      <c r="THS569" s="633"/>
      <c r="THT569" s="633"/>
      <c r="THU569" s="633"/>
      <c r="THV569" s="633"/>
      <c r="THW569" s="633"/>
      <c r="THX569" s="633"/>
      <c r="THY569" s="633"/>
      <c r="THZ569" s="633"/>
      <c r="TIA569" s="633"/>
      <c r="TIB569" s="633"/>
      <c r="TIC569" s="633"/>
      <c r="TID569" s="633"/>
      <c r="TIE569" s="633"/>
      <c r="TIF569" s="633"/>
      <c r="TIG569" s="633"/>
      <c r="TIH569" s="633"/>
      <c r="TII569" s="633"/>
      <c r="TIJ569" s="633"/>
      <c r="TIK569" s="633"/>
      <c r="TIL569" s="633"/>
      <c r="TIM569" s="633"/>
      <c r="TIN569" s="633"/>
      <c r="TIO569" s="633"/>
      <c r="TIP569" s="633"/>
      <c r="TIQ569" s="633"/>
      <c r="TIR569" s="633"/>
      <c r="TIS569" s="633"/>
      <c r="TIT569" s="633"/>
      <c r="TIU569" s="633"/>
      <c r="TIV569" s="633"/>
      <c r="TIW569" s="633"/>
      <c r="TIX569" s="633"/>
      <c r="TIY569" s="633"/>
      <c r="TIZ569" s="633"/>
      <c r="TJA569" s="633"/>
      <c r="TJB569" s="633"/>
      <c r="TJC569" s="633"/>
      <c r="TJD569" s="633"/>
      <c r="TJE569" s="633"/>
      <c r="TJF569" s="633"/>
      <c r="TJG569" s="633"/>
      <c r="TJH569" s="633"/>
      <c r="TJI569" s="633"/>
      <c r="TJJ569" s="633"/>
      <c r="TJK569" s="633"/>
      <c r="TJL569" s="633"/>
      <c r="TJM569" s="633"/>
      <c r="TJN569" s="633"/>
      <c r="TJO569" s="633"/>
      <c r="TJP569" s="633"/>
      <c r="TJQ569" s="633"/>
      <c r="TJR569" s="633"/>
      <c r="TJS569" s="633"/>
      <c r="TJT569" s="633"/>
      <c r="TJU569" s="633"/>
      <c r="TJV569" s="633"/>
      <c r="TJW569" s="633"/>
      <c r="TJX569" s="633"/>
      <c r="TJY569" s="633"/>
      <c r="TJZ569" s="633"/>
      <c r="TKA569" s="633"/>
      <c r="TKB569" s="633"/>
      <c r="TKC569" s="633"/>
      <c r="TKD569" s="633"/>
      <c r="TKE569" s="633"/>
      <c r="TKF569" s="633"/>
      <c r="TKG569" s="633"/>
      <c r="TKH569" s="633"/>
      <c r="TKI569" s="633"/>
      <c r="TKJ569" s="633"/>
      <c r="TKK569" s="633"/>
      <c r="TKL569" s="633"/>
      <c r="TKM569" s="633"/>
      <c r="TKN569" s="633"/>
      <c r="TKO569" s="633"/>
      <c r="TKP569" s="633"/>
      <c r="TKQ569" s="633"/>
      <c r="TKR569" s="633"/>
      <c r="TKS569" s="633"/>
      <c r="TKT569" s="633"/>
      <c r="TKU569" s="633"/>
      <c r="TKV569" s="633"/>
      <c r="TKW569" s="633"/>
      <c r="TKX569" s="633"/>
      <c r="TKY569" s="633"/>
      <c r="TKZ569" s="633"/>
      <c r="TLA569" s="633"/>
      <c r="TLB569" s="633"/>
      <c r="TLC569" s="633"/>
      <c r="TLD569" s="633"/>
      <c r="TLE569" s="633"/>
      <c r="TLF569" s="633"/>
      <c r="TLG569" s="633"/>
      <c r="TLH569" s="633"/>
      <c r="TLI569" s="633"/>
      <c r="TLJ569" s="633"/>
      <c r="TLK569" s="633"/>
      <c r="TLL569" s="633"/>
      <c r="TLM569" s="633"/>
      <c r="TLN569" s="633"/>
      <c r="TLO569" s="633"/>
      <c r="TLP569" s="633"/>
      <c r="TLQ569" s="633"/>
      <c r="TLR569" s="633"/>
      <c r="TLS569" s="633"/>
      <c r="TLT569" s="633"/>
      <c r="TLU569" s="633"/>
      <c r="TLV569" s="633"/>
      <c r="TLW569" s="633"/>
      <c r="TLX569" s="633"/>
      <c r="TLY569" s="633"/>
      <c r="TLZ569" s="633"/>
      <c r="TMA569" s="633"/>
      <c r="TMB569" s="633"/>
      <c r="TMC569" s="633"/>
      <c r="TMD569" s="633"/>
      <c r="TME569" s="633"/>
      <c r="TMF569" s="633"/>
      <c r="TMG569" s="633"/>
      <c r="TMH569" s="633"/>
      <c r="TMI569" s="633"/>
      <c r="TMJ569" s="633"/>
      <c r="TMK569" s="633"/>
      <c r="TML569" s="633"/>
      <c r="TMM569" s="633"/>
      <c r="TMN569" s="633"/>
      <c r="TMO569" s="633"/>
      <c r="TMP569" s="633"/>
      <c r="TMQ569" s="633"/>
      <c r="TMR569" s="633"/>
      <c r="TMS569" s="633"/>
      <c r="TMT569" s="633"/>
      <c r="TMU569" s="633"/>
      <c r="TMV569" s="633"/>
      <c r="TMW569" s="633"/>
      <c r="TMX569" s="633"/>
      <c r="TMY569" s="633"/>
      <c r="TMZ569" s="633"/>
      <c r="TNA569" s="633"/>
      <c r="TNB569" s="633"/>
      <c r="TNC569" s="633"/>
      <c r="TND569" s="633"/>
      <c r="TNE569" s="633"/>
      <c r="TNF569" s="633"/>
      <c r="TNG569" s="633"/>
      <c r="TNH569" s="633"/>
      <c r="TNI569" s="633"/>
      <c r="TNJ569" s="633"/>
      <c r="TNK569" s="633"/>
      <c r="TNL569" s="633"/>
      <c r="TNM569" s="633"/>
      <c r="TNN569" s="633"/>
      <c r="TNO569" s="633"/>
      <c r="TNP569" s="633"/>
      <c r="TNQ569" s="633"/>
      <c r="TNR569" s="633"/>
      <c r="TNS569" s="633"/>
      <c r="TNT569" s="633"/>
      <c r="TNU569" s="633"/>
      <c r="TNV569" s="633"/>
      <c r="TNW569" s="633"/>
      <c r="TNX569" s="633"/>
      <c r="TNY569" s="633"/>
      <c r="TNZ569" s="633"/>
      <c r="TOA569" s="633"/>
      <c r="TOB569" s="633"/>
      <c r="TOC569" s="633"/>
      <c r="TOD569" s="633"/>
      <c r="TOE569" s="633"/>
      <c r="TOF569" s="633"/>
      <c r="TOG569" s="633"/>
      <c r="TOH569" s="633"/>
      <c r="TOI569" s="633"/>
      <c r="TOJ569" s="633"/>
      <c r="TOK569" s="633"/>
      <c r="TOL569" s="633"/>
      <c r="TOM569" s="633"/>
      <c r="TON569" s="633"/>
      <c r="TOO569" s="633"/>
      <c r="TOP569" s="633"/>
      <c r="TOQ569" s="633"/>
      <c r="TOR569" s="633"/>
      <c r="TOS569" s="633"/>
      <c r="TOT569" s="633"/>
      <c r="TOU569" s="633"/>
      <c r="TOV569" s="633"/>
      <c r="TOW569" s="633"/>
      <c r="TOX569" s="633"/>
      <c r="TOY569" s="633"/>
      <c r="TOZ569" s="633"/>
      <c r="TPA569" s="633"/>
      <c r="TPB569" s="633"/>
      <c r="TPC569" s="633"/>
      <c r="TPD569" s="633"/>
      <c r="TPE569" s="633"/>
      <c r="TPF569" s="633"/>
      <c r="TPG569" s="633"/>
      <c r="TPH569" s="633"/>
      <c r="TPI569" s="633"/>
      <c r="TPJ569" s="633"/>
      <c r="TPK569" s="633"/>
      <c r="TPL569" s="633"/>
      <c r="TPM569" s="633"/>
      <c r="TPN569" s="633"/>
      <c r="TPO569" s="633"/>
      <c r="TPP569" s="633"/>
      <c r="TPQ569" s="633"/>
      <c r="TPR569" s="633"/>
      <c r="TPS569" s="633"/>
      <c r="TPT569" s="633"/>
      <c r="TPU569" s="633"/>
      <c r="TPV569" s="633"/>
      <c r="TPW569" s="633"/>
      <c r="TPX569" s="633"/>
      <c r="TPY569" s="633"/>
      <c r="TPZ569" s="633"/>
      <c r="TQA569" s="633"/>
      <c r="TQB569" s="633"/>
      <c r="TQC569" s="633"/>
      <c r="TQD569" s="633"/>
      <c r="TQE569" s="633"/>
      <c r="TQF569" s="633"/>
      <c r="TQG569" s="633"/>
      <c r="TQH569" s="633"/>
      <c r="TQI569" s="633"/>
      <c r="TQJ569" s="633"/>
      <c r="TQK569" s="633"/>
      <c r="TQL569" s="633"/>
      <c r="TQM569" s="633"/>
      <c r="TQN569" s="633"/>
      <c r="TQO569" s="633"/>
      <c r="TQP569" s="633"/>
      <c r="TQQ569" s="633"/>
      <c r="TQR569" s="633"/>
      <c r="TQS569" s="633"/>
      <c r="TQT569" s="633"/>
      <c r="TQU569" s="633"/>
      <c r="TQV569" s="633"/>
      <c r="TQW569" s="633"/>
      <c r="TQX569" s="633"/>
      <c r="TQY569" s="633"/>
      <c r="TQZ569" s="633"/>
      <c r="TRA569" s="633"/>
      <c r="TRB569" s="633"/>
      <c r="TRC569" s="633"/>
      <c r="TRD569" s="633"/>
      <c r="TRE569" s="633"/>
      <c r="TRF569" s="633"/>
      <c r="TRG569" s="633"/>
      <c r="TRH569" s="633"/>
      <c r="TRI569" s="633"/>
      <c r="TRJ569" s="633"/>
      <c r="TRK569" s="633"/>
      <c r="TRL569" s="633"/>
      <c r="TRM569" s="633"/>
      <c r="TRN569" s="633"/>
      <c r="TRO569" s="633"/>
      <c r="TRP569" s="633"/>
      <c r="TRQ569" s="633"/>
      <c r="TRR569" s="633"/>
      <c r="TRS569" s="633"/>
      <c r="TRT569" s="633"/>
      <c r="TRU569" s="633"/>
      <c r="TRV569" s="633"/>
      <c r="TRW569" s="633"/>
      <c r="TRX569" s="633"/>
      <c r="TRY569" s="633"/>
      <c r="TRZ569" s="633"/>
      <c r="TSA569" s="633"/>
      <c r="TSB569" s="633"/>
      <c r="TSC569" s="633"/>
      <c r="TSD569" s="633"/>
      <c r="TSE569" s="633"/>
      <c r="TSF569" s="633"/>
      <c r="TSG569" s="633"/>
      <c r="TSH569" s="633"/>
      <c r="TSI569" s="633"/>
      <c r="TSJ569" s="633"/>
      <c r="TSK569" s="633"/>
      <c r="TSL569" s="633"/>
      <c r="TSM569" s="633"/>
      <c r="TSN569" s="633"/>
      <c r="TSO569" s="633"/>
      <c r="TSP569" s="633"/>
      <c r="TSQ569" s="633"/>
      <c r="TSR569" s="633"/>
      <c r="TSS569" s="633"/>
      <c r="TST569" s="633"/>
      <c r="TSU569" s="633"/>
      <c r="TSV569" s="633"/>
      <c r="TSW569" s="633"/>
      <c r="TSX569" s="633"/>
      <c r="TSY569" s="633"/>
      <c r="TSZ569" s="633"/>
      <c r="TTA569" s="633"/>
      <c r="TTB569" s="633"/>
      <c r="TTC569" s="633"/>
      <c r="TTD569" s="633"/>
      <c r="TTE569" s="633"/>
      <c r="TTF569" s="633"/>
      <c r="TTG569" s="633"/>
      <c r="TTH569" s="633"/>
      <c r="TTI569" s="633"/>
      <c r="TTJ569" s="633"/>
      <c r="TTK569" s="633"/>
      <c r="TTL569" s="633"/>
      <c r="TTM569" s="633"/>
      <c r="TTN569" s="633"/>
      <c r="TTO569" s="633"/>
      <c r="TTP569" s="633"/>
      <c r="TTQ569" s="633"/>
      <c r="TTR569" s="633"/>
      <c r="TTS569" s="633"/>
      <c r="TTT569" s="633"/>
      <c r="TTU569" s="633"/>
      <c r="TTV569" s="633"/>
      <c r="TTW569" s="633"/>
      <c r="TTX569" s="633"/>
      <c r="TTY569" s="633"/>
      <c r="TTZ569" s="633"/>
      <c r="TUA569" s="633"/>
      <c r="TUB569" s="633"/>
      <c r="TUC569" s="633"/>
      <c r="TUD569" s="633"/>
      <c r="TUE569" s="633"/>
      <c r="TUF569" s="633"/>
      <c r="TUG569" s="633"/>
      <c r="TUH569" s="633"/>
      <c r="TUI569" s="633"/>
      <c r="TUJ569" s="633"/>
      <c r="TUK569" s="633"/>
      <c r="TUL569" s="633"/>
      <c r="TUM569" s="633"/>
      <c r="TUN569" s="633"/>
      <c r="TUO569" s="633"/>
      <c r="TUP569" s="633"/>
      <c r="TUQ569" s="633"/>
      <c r="TUR569" s="633"/>
      <c r="TUS569" s="633"/>
      <c r="TUT569" s="633"/>
      <c r="TUU569" s="633"/>
      <c r="TUV569" s="633"/>
      <c r="TUW569" s="633"/>
      <c r="TUX569" s="633"/>
      <c r="TUY569" s="633"/>
      <c r="TUZ569" s="633"/>
      <c r="TVA569" s="633"/>
      <c r="TVB569" s="633"/>
      <c r="TVC569" s="633"/>
      <c r="TVD569" s="633"/>
      <c r="TVE569" s="633"/>
      <c r="TVF569" s="633"/>
      <c r="TVG569" s="633"/>
      <c r="TVH569" s="633"/>
      <c r="TVI569" s="633"/>
      <c r="TVJ569" s="633"/>
      <c r="TVK569" s="633"/>
      <c r="TVL569" s="633"/>
      <c r="TVM569" s="633"/>
      <c r="TVN569" s="633"/>
      <c r="TVO569" s="633"/>
      <c r="TVP569" s="633"/>
      <c r="TVQ569" s="633"/>
      <c r="TVR569" s="633"/>
      <c r="TVS569" s="633"/>
      <c r="TVT569" s="633"/>
      <c r="TVU569" s="633"/>
      <c r="TVV569" s="633"/>
      <c r="TVW569" s="633"/>
      <c r="TVX569" s="633"/>
      <c r="TVY569" s="633"/>
      <c r="TVZ569" s="633"/>
      <c r="TWA569" s="633"/>
      <c r="TWB569" s="633"/>
      <c r="TWC569" s="633"/>
      <c r="TWD569" s="633"/>
      <c r="TWE569" s="633"/>
      <c r="TWF569" s="633"/>
      <c r="TWG569" s="633"/>
      <c r="TWH569" s="633"/>
      <c r="TWI569" s="633"/>
      <c r="TWJ569" s="633"/>
      <c r="TWK569" s="633"/>
      <c r="TWL569" s="633"/>
      <c r="TWM569" s="633"/>
      <c r="TWN569" s="633"/>
      <c r="TWO569" s="633"/>
      <c r="TWP569" s="633"/>
      <c r="TWQ569" s="633"/>
      <c r="TWR569" s="633"/>
      <c r="TWS569" s="633"/>
      <c r="TWT569" s="633"/>
      <c r="TWU569" s="633"/>
      <c r="TWV569" s="633"/>
      <c r="TWW569" s="633"/>
      <c r="TWX569" s="633"/>
      <c r="TWY569" s="633"/>
      <c r="TWZ569" s="633"/>
      <c r="TXA569" s="633"/>
      <c r="TXB569" s="633"/>
      <c r="TXC569" s="633"/>
      <c r="TXD569" s="633"/>
      <c r="TXE569" s="633"/>
      <c r="TXF569" s="633"/>
      <c r="TXG569" s="633"/>
      <c r="TXH569" s="633"/>
      <c r="TXI569" s="633"/>
      <c r="TXJ569" s="633"/>
      <c r="TXK569" s="633"/>
      <c r="TXL569" s="633"/>
      <c r="TXM569" s="633"/>
      <c r="TXN569" s="633"/>
      <c r="TXO569" s="633"/>
      <c r="TXP569" s="633"/>
      <c r="TXQ569" s="633"/>
      <c r="TXR569" s="633"/>
      <c r="TXS569" s="633"/>
      <c r="TXT569" s="633"/>
      <c r="TXU569" s="633"/>
      <c r="TXV569" s="633"/>
      <c r="TXW569" s="633"/>
      <c r="TXX569" s="633"/>
      <c r="TXY569" s="633"/>
      <c r="TXZ569" s="633"/>
      <c r="TYA569" s="633"/>
      <c r="TYB569" s="633"/>
      <c r="TYC569" s="633"/>
      <c r="TYD569" s="633"/>
      <c r="TYE569" s="633"/>
      <c r="TYF569" s="633"/>
      <c r="TYG569" s="633"/>
      <c r="TYH569" s="633"/>
      <c r="TYI569" s="633"/>
      <c r="TYJ569" s="633"/>
      <c r="TYK569" s="633"/>
      <c r="TYL569" s="633"/>
      <c r="TYM569" s="633"/>
      <c r="TYN569" s="633"/>
      <c r="TYO569" s="633"/>
      <c r="TYP569" s="633"/>
      <c r="TYQ569" s="633"/>
      <c r="TYR569" s="633"/>
      <c r="TYS569" s="633"/>
      <c r="TYT569" s="633"/>
      <c r="TYU569" s="633"/>
      <c r="TYV569" s="633"/>
      <c r="TYW569" s="633"/>
      <c r="TYX569" s="633"/>
      <c r="TYY569" s="633"/>
      <c r="TYZ569" s="633"/>
      <c r="TZA569" s="633"/>
      <c r="TZB569" s="633"/>
      <c r="TZC569" s="633"/>
      <c r="TZD569" s="633"/>
      <c r="TZE569" s="633"/>
      <c r="TZF569" s="633"/>
      <c r="TZG569" s="633"/>
      <c r="TZH569" s="633"/>
      <c r="TZI569" s="633"/>
      <c r="TZJ569" s="633"/>
      <c r="TZK569" s="633"/>
      <c r="TZL569" s="633"/>
      <c r="TZM569" s="633"/>
      <c r="TZN569" s="633"/>
      <c r="TZO569" s="633"/>
      <c r="TZP569" s="633"/>
      <c r="TZQ569" s="633"/>
      <c r="TZR569" s="633"/>
      <c r="TZS569" s="633"/>
      <c r="TZT569" s="633"/>
      <c r="TZU569" s="633"/>
      <c r="TZV569" s="633"/>
      <c r="TZW569" s="633"/>
      <c r="TZX569" s="633"/>
      <c r="TZY569" s="633"/>
      <c r="TZZ569" s="633"/>
      <c r="UAA569" s="633"/>
      <c r="UAB569" s="633"/>
      <c r="UAC569" s="633"/>
      <c r="UAD569" s="633"/>
      <c r="UAE569" s="633"/>
      <c r="UAF569" s="633"/>
      <c r="UAG569" s="633"/>
      <c r="UAH569" s="633"/>
      <c r="UAI569" s="633"/>
      <c r="UAJ569" s="633"/>
      <c r="UAK569" s="633"/>
      <c r="UAL569" s="633"/>
      <c r="UAM569" s="633"/>
      <c r="UAN569" s="633"/>
      <c r="UAO569" s="633"/>
      <c r="UAP569" s="633"/>
      <c r="UAQ569" s="633"/>
      <c r="UAR569" s="633"/>
      <c r="UAS569" s="633"/>
      <c r="UAT569" s="633"/>
      <c r="UAU569" s="633"/>
      <c r="UAV569" s="633"/>
      <c r="UAW569" s="633"/>
      <c r="UAX569" s="633"/>
      <c r="UAY569" s="633"/>
      <c r="UAZ569" s="633"/>
      <c r="UBA569" s="633"/>
      <c r="UBB569" s="633"/>
      <c r="UBC569" s="633"/>
      <c r="UBD569" s="633"/>
      <c r="UBE569" s="633"/>
      <c r="UBF569" s="633"/>
      <c r="UBG569" s="633"/>
      <c r="UBH569" s="633"/>
      <c r="UBI569" s="633"/>
      <c r="UBJ569" s="633"/>
      <c r="UBK569" s="633"/>
      <c r="UBL569" s="633"/>
      <c r="UBM569" s="633"/>
      <c r="UBN569" s="633"/>
      <c r="UBO569" s="633"/>
      <c r="UBP569" s="633"/>
      <c r="UBQ569" s="633"/>
      <c r="UBR569" s="633"/>
      <c r="UBS569" s="633"/>
      <c r="UBT569" s="633"/>
      <c r="UBU569" s="633"/>
      <c r="UBV569" s="633"/>
      <c r="UBW569" s="633"/>
      <c r="UBX569" s="633"/>
      <c r="UBY569" s="633"/>
      <c r="UBZ569" s="633"/>
      <c r="UCA569" s="633"/>
      <c r="UCB569" s="633"/>
      <c r="UCC569" s="633"/>
      <c r="UCD569" s="633"/>
      <c r="UCE569" s="633"/>
      <c r="UCF569" s="633"/>
      <c r="UCG569" s="633"/>
      <c r="UCH569" s="633"/>
      <c r="UCI569" s="633"/>
      <c r="UCJ569" s="633"/>
      <c r="UCK569" s="633"/>
      <c r="UCL569" s="633"/>
      <c r="UCM569" s="633"/>
      <c r="UCN569" s="633"/>
      <c r="UCO569" s="633"/>
      <c r="UCP569" s="633"/>
      <c r="UCQ569" s="633"/>
      <c r="UCR569" s="633"/>
      <c r="UCS569" s="633"/>
      <c r="UCT569" s="633"/>
      <c r="UCU569" s="633"/>
      <c r="UCV569" s="633"/>
      <c r="UCW569" s="633"/>
      <c r="UCX569" s="633"/>
      <c r="UCY569" s="633"/>
      <c r="UCZ569" s="633"/>
      <c r="UDA569" s="633"/>
      <c r="UDB569" s="633"/>
      <c r="UDC569" s="633"/>
      <c r="UDD569" s="633"/>
      <c r="UDE569" s="633"/>
      <c r="UDF569" s="633"/>
      <c r="UDG569" s="633"/>
      <c r="UDH569" s="633"/>
      <c r="UDI569" s="633"/>
      <c r="UDJ569" s="633"/>
      <c r="UDK569" s="633"/>
      <c r="UDL569" s="633"/>
      <c r="UDM569" s="633"/>
      <c r="UDN569" s="633"/>
      <c r="UDO569" s="633"/>
      <c r="UDP569" s="633"/>
      <c r="UDQ569" s="633"/>
      <c r="UDR569" s="633"/>
      <c r="UDS569" s="633"/>
      <c r="UDT569" s="633"/>
      <c r="UDU569" s="633"/>
      <c r="UDV569" s="633"/>
      <c r="UDW569" s="633"/>
      <c r="UDX569" s="633"/>
      <c r="UDY569" s="633"/>
      <c r="UDZ569" s="633"/>
      <c r="UEA569" s="633"/>
      <c r="UEB569" s="633"/>
      <c r="UEC569" s="633"/>
      <c r="UED569" s="633"/>
      <c r="UEE569" s="633"/>
      <c r="UEF569" s="633"/>
      <c r="UEG569" s="633"/>
      <c r="UEH569" s="633"/>
      <c r="UEI569" s="633"/>
      <c r="UEJ569" s="633"/>
      <c r="UEK569" s="633"/>
      <c r="UEL569" s="633"/>
      <c r="UEM569" s="633"/>
      <c r="UEN569" s="633"/>
      <c r="UEO569" s="633"/>
      <c r="UEP569" s="633"/>
      <c r="UEQ569" s="633"/>
      <c r="UER569" s="633"/>
      <c r="UES569" s="633"/>
      <c r="UET569" s="633"/>
      <c r="UEU569" s="633"/>
      <c r="UEV569" s="633"/>
      <c r="UEW569" s="633"/>
      <c r="UEX569" s="633"/>
      <c r="UEY569" s="633"/>
      <c r="UEZ569" s="633"/>
      <c r="UFA569" s="633"/>
      <c r="UFB569" s="633"/>
      <c r="UFC569" s="633"/>
      <c r="UFD569" s="633"/>
      <c r="UFE569" s="633"/>
      <c r="UFF569" s="633"/>
      <c r="UFG569" s="633"/>
      <c r="UFH569" s="633"/>
      <c r="UFI569" s="633"/>
      <c r="UFJ569" s="633"/>
      <c r="UFK569" s="633"/>
      <c r="UFL569" s="633"/>
      <c r="UFM569" s="633"/>
      <c r="UFN569" s="633"/>
      <c r="UFO569" s="633"/>
      <c r="UFP569" s="633"/>
      <c r="UFQ569" s="633"/>
      <c r="UFR569" s="633"/>
      <c r="UFS569" s="633"/>
      <c r="UFT569" s="633"/>
      <c r="UFU569" s="633"/>
      <c r="UFV569" s="633"/>
      <c r="UFW569" s="633"/>
      <c r="UFX569" s="633"/>
      <c r="UFY569" s="633"/>
      <c r="UFZ569" s="633"/>
      <c r="UGA569" s="633"/>
      <c r="UGB569" s="633"/>
      <c r="UGC569" s="633"/>
      <c r="UGD569" s="633"/>
      <c r="UGE569" s="633"/>
      <c r="UGF569" s="633"/>
      <c r="UGG569" s="633"/>
      <c r="UGH569" s="633"/>
      <c r="UGI569" s="633"/>
      <c r="UGJ569" s="633"/>
      <c r="UGK569" s="633"/>
      <c r="UGL569" s="633"/>
      <c r="UGM569" s="633"/>
      <c r="UGN569" s="633"/>
      <c r="UGO569" s="633"/>
      <c r="UGP569" s="633"/>
      <c r="UGQ569" s="633"/>
      <c r="UGR569" s="633"/>
      <c r="UGS569" s="633"/>
      <c r="UGT569" s="633"/>
      <c r="UGU569" s="633"/>
      <c r="UGV569" s="633"/>
      <c r="UGW569" s="633"/>
      <c r="UGX569" s="633"/>
      <c r="UGY569" s="633"/>
      <c r="UGZ569" s="633"/>
      <c r="UHA569" s="633"/>
      <c r="UHB569" s="633"/>
      <c r="UHC569" s="633"/>
      <c r="UHD569" s="633"/>
      <c r="UHE569" s="633"/>
      <c r="UHF569" s="633"/>
      <c r="UHG569" s="633"/>
      <c r="UHH569" s="633"/>
      <c r="UHI569" s="633"/>
      <c r="UHJ569" s="633"/>
      <c r="UHK569" s="633"/>
      <c r="UHL569" s="633"/>
      <c r="UHM569" s="633"/>
      <c r="UHN569" s="633"/>
      <c r="UHO569" s="633"/>
      <c r="UHP569" s="633"/>
      <c r="UHQ569" s="633"/>
      <c r="UHR569" s="633"/>
      <c r="UHS569" s="633"/>
      <c r="UHT569" s="633"/>
      <c r="UHU569" s="633"/>
      <c r="UHV569" s="633"/>
      <c r="UHW569" s="633"/>
      <c r="UHX569" s="633"/>
      <c r="UHY569" s="633"/>
      <c r="UHZ569" s="633"/>
      <c r="UIA569" s="633"/>
      <c r="UIB569" s="633"/>
      <c r="UIC569" s="633"/>
      <c r="UID569" s="633"/>
      <c r="UIE569" s="633"/>
      <c r="UIF569" s="633"/>
      <c r="UIG569" s="633"/>
      <c r="UIH569" s="633"/>
      <c r="UII569" s="633"/>
      <c r="UIJ569" s="633"/>
      <c r="UIK569" s="633"/>
      <c r="UIL569" s="633"/>
      <c r="UIM569" s="633"/>
      <c r="UIN569" s="633"/>
      <c r="UIO569" s="633"/>
      <c r="UIP569" s="633"/>
      <c r="UIQ569" s="633"/>
      <c r="UIR569" s="633"/>
      <c r="UIS569" s="633"/>
      <c r="UIT569" s="633"/>
      <c r="UIU569" s="633"/>
      <c r="UIV569" s="633"/>
      <c r="UIW569" s="633"/>
      <c r="UIX569" s="633"/>
      <c r="UIY569" s="633"/>
      <c r="UIZ569" s="633"/>
      <c r="UJA569" s="633"/>
      <c r="UJB569" s="633"/>
      <c r="UJC569" s="633"/>
      <c r="UJD569" s="633"/>
      <c r="UJE569" s="633"/>
      <c r="UJF569" s="633"/>
      <c r="UJG569" s="633"/>
      <c r="UJH569" s="633"/>
      <c r="UJI569" s="633"/>
      <c r="UJJ569" s="633"/>
      <c r="UJK569" s="633"/>
      <c r="UJL569" s="633"/>
      <c r="UJM569" s="633"/>
      <c r="UJN569" s="633"/>
      <c r="UJO569" s="633"/>
      <c r="UJP569" s="633"/>
      <c r="UJQ569" s="633"/>
      <c r="UJR569" s="633"/>
      <c r="UJS569" s="633"/>
      <c r="UJT569" s="633"/>
      <c r="UJU569" s="633"/>
      <c r="UJV569" s="633"/>
      <c r="UJW569" s="633"/>
      <c r="UJX569" s="633"/>
      <c r="UJY569" s="633"/>
      <c r="UJZ569" s="633"/>
      <c r="UKA569" s="633"/>
      <c r="UKB569" s="633"/>
      <c r="UKC569" s="633"/>
      <c r="UKD569" s="633"/>
      <c r="UKE569" s="633"/>
      <c r="UKF569" s="633"/>
      <c r="UKG569" s="633"/>
      <c r="UKH569" s="633"/>
      <c r="UKI569" s="633"/>
      <c r="UKJ569" s="633"/>
      <c r="UKK569" s="633"/>
      <c r="UKL569" s="633"/>
      <c r="UKM569" s="633"/>
      <c r="UKN569" s="633"/>
      <c r="UKO569" s="633"/>
      <c r="UKP569" s="633"/>
      <c r="UKQ569" s="633"/>
      <c r="UKR569" s="633"/>
      <c r="UKS569" s="633"/>
      <c r="UKT569" s="633"/>
      <c r="UKU569" s="633"/>
      <c r="UKV569" s="633"/>
      <c r="UKW569" s="633"/>
      <c r="UKX569" s="633"/>
      <c r="UKY569" s="633"/>
      <c r="UKZ569" s="633"/>
      <c r="ULA569" s="633"/>
      <c r="ULB569" s="633"/>
      <c r="ULC569" s="633"/>
      <c r="ULD569" s="633"/>
      <c r="ULE569" s="633"/>
      <c r="ULF569" s="633"/>
      <c r="ULG569" s="633"/>
      <c r="ULH569" s="633"/>
      <c r="ULI569" s="633"/>
      <c r="ULJ569" s="633"/>
      <c r="ULK569" s="633"/>
      <c r="ULL569" s="633"/>
      <c r="ULM569" s="633"/>
      <c r="ULN569" s="633"/>
      <c r="ULO569" s="633"/>
      <c r="ULP569" s="633"/>
      <c r="ULQ569" s="633"/>
      <c r="ULR569" s="633"/>
      <c r="ULS569" s="633"/>
      <c r="ULT569" s="633"/>
      <c r="ULU569" s="633"/>
      <c r="ULV569" s="633"/>
      <c r="ULW569" s="633"/>
      <c r="ULX569" s="633"/>
      <c r="ULY569" s="633"/>
      <c r="ULZ569" s="633"/>
      <c r="UMA569" s="633"/>
      <c r="UMB569" s="633"/>
      <c r="UMC569" s="633"/>
      <c r="UMD569" s="633"/>
      <c r="UME569" s="633"/>
      <c r="UMF569" s="633"/>
      <c r="UMG569" s="633"/>
      <c r="UMH569" s="633"/>
      <c r="UMI569" s="633"/>
      <c r="UMJ569" s="633"/>
      <c r="UMK569" s="633"/>
      <c r="UML569" s="633"/>
      <c r="UMM569" s="633"/>
      <c r="UMN569" s="633"/>
      <c r="UMO569" s="633"/>
      <c r="UMP569" s="633"/>
      <c r="UMQ569" s="633"/>
      <c r="UMR569" s="633"/>
      <c r="UMS569" s="633"/>
      <c r="UMT569" s="633"/>
      <c r="UMU569" s="633"/>
      <c r="UMV569" s="633"/>
      <c r="UMW569" s="633"/>
      <c r="UMX569" s="633"/>
      <c r="UMY569" s="633"/>
      <c r="UMZ569" s="633"/>
      <c r="UNA569" s="633"/>
      <c r="UNB569" s="633"/>
      <c r="UNC569" s="633"/>
      <c r="UND569" s="633"/>
      <c r="UNE569" s="633"/>
      <c r="UNF569" s="633"/>
      <c r="UNG569" s="633"/>
      <c r="UNH569" s="633"/>
      <c r="UNI569" s="633"/>
      <c r="UNJ569" s="633"/>
      <c r="UNK569" s="633"/>
      <c r="UNL569" s="633"/>
      <c r="UNM569" s="633"/>
      <c r="UNN569" s="633"/>
      <c r="UNO569" s="633"/>
      <c r="UNP569" s="633"/>
      <c r="UNQ569" s="633"/>
      <c r="UNR569" s="633"/>
      <c r="UNS569" s="633"/>
      <c r="UNT569" s="633"/>
      <c r="UNU569" s="633"/>
      <c r="UNV569" s="633"/>
      <c r="UNW569" s="633"/>
      <c r="UNX569" s="633"/>
      <c r="UNY569" s="633"/>
      <c r="UNZ569" s="633"/>
      <c r="UOA569" s="633"/>
      <c r="UOB569" s="633"/>
      <c r="UOC569" s="633"/>
      <c r="UOD569" s="633"/>
      <c r="UOE569" s="633"/>
      <c r="UOF569" s="633"/>
      <c r="UOG569" s="633"/>
      <c r="UOH569" s="633"/>
      <c r="UOI569" s="633"/>
      <c r="UOJ569" s="633"/>
      <c r="UOK569" s="633"/>
      <c r="UOL569" s="633"/>
      <c r="UOM569" s="633"/>
      <c r="UON569" s="633"/>
      <c r="UOO569" s="633"/>
      <c r="UOP569" s="633"/>
      <c r="UOQ569" s="633"/>
      <c r="UOR569" s="633"/>
      <c r="UOS569" s="633"/>
      <c r="UOT569" s="633"/>
      <c r="UOU569" s="633"/>
      <c r="UOV569" s="633"/>
      <c r="UOW569" s="633"/>
      <c r="UOX569" s="633"/>
      <c r="UOY569" s="633"/>
      <c r="UOZ569" s="633"/>
      <c r="UPA569" s="633"/>
      <c r="UPB569" s="633"/>
      <c r="UPC569" s="633"/>
      <c r="UPD569" s="633"/>
      <c r="UPE569" s="633"/>
      <c r="UPF569" s="633"/>
      <c r="UPG569" s="633"/>
      <c r="UPH569" s="633"/>
      <c r="UPI569" s="633"/>
      <c r="UPJ569" s="633"/>
      <c r="UPK569" s="633"/>
      <c r="UPL569" s="633"/>
      <c r="UPM569" s="633"/>
      <c r="UPN569" s="633"/>
      <c r="UPO569" s="633"/>
      <c r="UPP569" s="633"/>
      <c r="UPQ569" s="633"/>
      <c r="UPR569" s="633"/>
      <c r="UPS569" s="633"/>
      <c r="UPT569" s="633"/>
      <c r="UPU569" s="633"/>
      <c r="UPV569" s="633"/>
      <c r="UPW569" s="633"/>
      <c r="UPX569" s="633"/>
      <c r="UPY569" s="633"/>
      <c r="UPZ569" s="633"/>
      <c r="UQA569" s="633"/>
      <c r="UQB569" s="633"/>
      <c r="UQC569" s="633"/>
      <c r="UQD569" s="633"/>
      <c r="UQE569" s="633"/>
      <c r="UQF569" s="633"/>
      <c r="UQG569" s="633"/>
      <c r="UQH569" s="633"/>
      <c r="UQI569" s="633"/>
      <c r="UQJ569" s="633"/>
      <c r="UQK569" s="633"/>
      <c r="UQL569" s="633"/>
      <c r="UQM569" s="633"/>
      <c r="UQN569" s="633"/>
      <c r="UQO569" s="633"/>
      <c r="UQP569" s="633"/>
      <c r="UQQ569" s="633"/>
      <c r="UQR569" s="633"/>
      <c r="UQS569" s="633"/>
      <c r="UQT569" s="633"/>
      <c r="UQU569" s="633"/>
      <c r="UQV569" s="633"/>
      <c r="UQW569" s="633"/>
      <c r="UQX569" s="633"/>
      <c r="UQY569" s="633"/>
      <c r="UQZ569" s="633"/>
      <c r="URA569" s="633"/>
      <c r="URB569" s="633"/>
      <c r="URC569" s="633"/>
      <c r="URD569" s="633"/>
      <c r="URE569" s="633"/>
      <c r="URF569" s="633"/>
      <c r="URG569" s="633"/>
      <c r="URH569" s="633"/>
      <c r="URI569" s="633"/>
      <c r="URJ569" s="633"/>
      <c r="URK569" s="633"/>
      <c r="URL569" s="633"/>
      <c r="URM569" s="633"/>
      <c r="URN569" s="633"/>
      <c r="URO569" s="633"/>
      <c r="URP569" s="633"/>
      <c r="URQ569" s="633"/>
      <c r="URR569" s="633"/>
      <c r="URS569" s="633"/>
      <c r="URT569" s="633"/>
      <c r="URU569" s="633"/>
      <c r="URV569" s="633"/>
      <c r="URW569" s="633"/>
      <c r="URX569" s="633"/>
      <c r="URY569" s="633"/>
      <c r="URZ569" s="633"/>
      <c r="USA569" s="633"/>
      <c r="USB569" s="633"/>
      <c r="USC569" s="633"/>
      <c r="USD569" s="633"/>
      <c r="USE569" s="633"/>
      <c r="USF569" s="633"/>
      <c r="USG569" s="633"/>
      <c r="USH569" s="633"/>
      <c r="USI569" s="633"/>
      <c r="USJ569" s="633"/>
      <c r="USK569" s="633"/>
      <c r="USL569" s="633"/>
      <c r="USM569" s="633"/>
      <c r="USN569" s="633"/>
      <c r="USO569" s="633"/>
      <c r="USP569" s="633"/>
      <c r="USQ569" s="633"/>
      <c r="USR569" s="633"/>
      <c r="USS569" s="633"/>
      <c r="UST569" s="633"/>
      <c r="USU569" s="633"/>
      <c r="USV569" s="633"/>
      <c r="USW569" s="633"/>
      <c r="USX569" s="633"/>
      <c r="USY569" s="633"/>
      <c r="USZ569" s="633"/>
      <c r="UTA569" s="633"/>
      <c r="UTB569" s="633"/>
      <c r="UTC569" s="633"/>
      <c r="UTD569" s="633"/>
      <c r="UTE569" s="633"/>
      <c r="UTF569" s="633"/>
      <c r="UTG569" s="633"/>
      <c r="UTH569" s="633"/>
      <c r="UTI569" s="633"/>
      <c r="UTJ569" s="633"/>
      <c r="UTK569" s="633"/>
      <c r="UTL569" s="633"/>
      <c r="UTM569" s="633"/>
      <c r="UTN569" s="633"/>
      <c r="UTO569" s="633"/>
      <c r="UTP569" s="633"/>
      <c r="UTQ569" s="633"/>
      <c r="UTR569" s="633"/>
      <c r="UTS569" s="633"/>
      <c r="UTT569" s="633"/>
      <c r="UTU569" s="633"/>
      <c r="UTV569" s="633"/>
      <c r="UTW569" s="633"/>
      <c r="UTX569" s="633"/>
      <c r="UTY569" s="633"/>
      <c r="UTZ569" s="633"/>
      <c r="UUA569" s="633"/>
      <c r="UUB569" s="633"/>
      <c r="UUC569" s="633"/>
      <c r="UUD569" s="633"/>
      <c r="UUE569" s="633"/>
      <c r="UUF569" s="633"/>
      <c r="UUG569" s="633"/>
      <c r="UUH569" s="633"/>
      <c r="UUI569" s="633"/>
      <c r="UUJ569" s="633"/>
      <c r="UUK569" s="633"/>
      <c r="UUL569" s="633"/>
      <c r="UUM569" s="633"/>
      <c r="UUN569" s="633"/>
      <c r="UUO569" s="633"/>
      <c r="UUP569" s="633"/>
      <c r="UUQ569" s="633"/>
      <c r="UUR569" s="633"/>
      <c r="UUS569" s="633"/>
      <c r="UUT569" s="633"/>
      <c r="UUU569" s="633"/>
      <c r="UUV569" s="633"/>
      <c r="UUW569" s="633"/>
      <c r="UUX569" s="633"/>
      <c r="UUY569" s="633"/>
      <c r="UUZ569" s="633"/>
      <c r="UVA569" s="633"/>
      <c r="UVB569" s="633"/>
      <c r="UVC569" s="633"/>
      <c r="UVD569" s="633"/>
      <c r="UVE569" s="633"/>
      <c r="UVF569" s="633"/>
      <c r="UVG569" s="633"/>
      <c r="UVH569" s="633"/>
      <c r="UVI569" s="633"/>
      <c r="UVJ569" s="633"/>
      <c r="UVK569" s="633"/>
      <c r="UVL569" s="633"/>
      <c r="UVM569" s="633"/>
      <c r="UVN569" s="633"/>
      <c r="UVO569" s="633"/>
      <c r="UVP569" s="633"/>
      <c r="UVQ569" s="633"/>
      <c r="UVR569" s="633"/>
      <c r="UVS569" s="633"/>
      <c r="UVT569" s="633"/>
      <c r="UVU569" s="633"/>
      <c r="UVV569" s="633"/>
      <c r="UVW569" s="633"/>
      <c r="UVX569" s="633"/>
      <c r="UVY569" s="633"/>
      <c r="UVZ569" s="633"/>
      <c r="UWA569" s="633"/>
      <c r="UWB569" s="633"/>
      <c r="UWC569" s="633"/>
      <c r="UWD569" s="633"/>
      <c r="UWE569" s="633"/>
      <c r="UWF569" s="633"/>
      <c r="UWG569" s="633"/>
      <c r="UWH569" s="633"/>
      <c r="UWI569" s="633"/>
      <c r="UWJ569" s="633"/>
      <c r="UWK569" s="633"/>
      <c r="UWL569" s="633"/>
      <c r="UWM569" s="633"/>
      <c r="UWN569" s="633"/>
      <c r="UWO569" s="633"/>
      <c r="UWP569" s="633"/>
      <c r="UWQ569" s="633"/>
      <c r="UWR569" s="633"/>
      <c r="UWS569" s="633"/>
      <c r="UWT569" s="633"/>
      <c r="UWU569" s="633"/>
      <c r="UWV569" s="633"/>
      <c r="UWW569" s="633"/>
      <c r="UWX569" s="633"/>
      <c r="UWY569" s="633"/>
      <c r="UWZ569" s="633"/>
      <c r="UXA569" s="633"/>
      <c r="UXB569" s="633"/>
      <c r="UXC569" s="633"/>
      <c r="UXD569" s="633"/>
      <c r="UXE569" s="633"/>
      <c r="UXF569" s="633"/>
      <c r="UXG569" s="633"/>
      <c r="UXH569" s="633"/>
      <c r="UXI569" s="633"/>
      <c r="UXJ569" s="633"/>
      <c r="UXK569" s="633"/>
      <c r="UXL569" s="633"/>
      <c r="UXM569" s="633"/>
      <c r="UXN569" s="633"/>
      <c r="UXO569" s="633"/>
      <c r="UXP569" s="633"/>
      <c r="UXQ569" s="633"/>
      <c r="UXR569" s="633"/>
      <c r="UXS569" s="633"/>
      <c r="UXT569" s="633"/>
      <c r="UXU569" s="633"/>
      <c r="UXV569" s="633"/>
      <c r="UXW569" s="633"/>
      <c r="UXX569" s="633"/>
      <c r="UXY569" s="633"/>
      <c r="UXZ569" s="633"/>
      <c r="UYA569" s="633"/>
      <c r="UYB569" s="633"/>
      <c r="UYC569" s="633"/>
      <c r="UYD569" s="633"/>
      <c r="UYE569" s="633"/>
      <c r="UYF569" s="633"/>
      <c r="UYG569" s="633"/>
      <c r="UYH569" s="633"/>
      <c r="UYI569" s="633"/>
      <c r="UYJ569" s="633"/>
      <c r="UYK569" s="633"/>
      <c r="UYL569" s="633"/>
      <c r="UYM569" s="633"/>
      <c r="UYN569" s="633"/>
      <c r="UYO569" s="633"/>
      <c r="UYP569" s="633"/>
      <c r="UYQ569" s="633"/>
      <c r="UYR569" s="633"/>
      <c r="UYS569" s="633"/>
      <c r="UYT569" s="633"/>
      <c r="UYU569" s="633"/>
      <c r="UYV569" s="633"/>
      <c r="UYW569" s="633"/>
      <c r="UYX569" s="633"/>
      <c r="UYY569" s="633"/>
      <c r="UYZ569" s="633"/>
      <c r="UZA569" s="633"/>
      <c r="UZB569" s="633"/>
      <c r="UZC569" s="633"/>
      <c r="UZD569" s="633"/>
      <c r="UZE569" s="633"/>
      <c r="UZF569" s="633"/>
      <c r="UZG569" s="633"/>
      <c r="UZH569" s="633"/>
      <c r="UZI569" s="633"/>
      <c r="UZJ569" s="633"/>
      <c r="UZK569" s="633"/>
      <c r="UZL569" s="633"/>
      <c r="UZM569" s="633"/>
      <c r="UZN569" s="633"/>
      <c r="UZO569" s="633"/>
      <c r="UZP569" s="633"/>
      <c r="UZQ569" s="633"/>
      <c r="UZR569" s="633"/>
      <c r="UZS569" s="633"/>
      <c r="UZT569" s="633"/>
      <c r="UZU569" s="633"/>
      <c r="UZV569" s="633"/>
      <c r="UZW569" s="633"/>
      <c r="UZX569" s="633"/>
      <c r="UZY569" s="633"/>
      <c r="UZZ569" s="633"/>
      <c r="VAA569" s="633"/>
      <c r="VAB569" s="633"/>
      <c r="VAC569" s="633"/>
      <c r="VAD569" s="633"/>
      <c r="VAE569" s="633"/>
      <c r="VAF569" s="633"/>
      <c r="VAG569" s="633"/>
      <c r="VAH569" s="633"/>
      <c r="VAI569" s="633"/>
      <c r="VAJ569" s="633"/>
      <c r="VAK569" s="633"/>
      <c r="VAL569" s="633"/>
      <c r="VAM569" s="633"/>
      <c r="VAN569" s="633"/>
      <c r="VAO569" s="633"/>
      <c r="VAP569" s="633"/>
      <c r="VAQ569" s="633"/>
      <c r="VAR569" s="633"/>
      <c r="VAS569" s="633"/>
      <c r="VAT569" s="633"/>
      <c r="VAU569" s="633"/>
      <c r="VAV569" s="633"/>
      <c r="VAW569" s="633"/>
      <c r="VAX569" s="633"/>
      <c r="VAY569" s="633"/>
      <c r="VAZ569" s="633"/>
      <c r="VBA569" s="633"/>
      <c r="VBB569" s="633"/>
      <c r="VBC569" s="633"/>
      <c r="VBD569" s="633"/>
      <c r="VBE569" s="633"/>
      <c r="VBF569" s="633"/>
      <c r="VBG569" s="633"/>
      <c r="VBH569" s="633"/>
      <c r="VBI569" s="633"/>
      <c r="VBJ569" s="633"/>
      <c r="VBK569" s="633"/>
      <c r="VBL569" s="633"/>
      <c r="VBM569" s="633"/>
      <c r="VBN569" s="633"/>
      <c r="VBO569" s="633"/>
      <c r="VBP569" s="633"/>
      <c r="VBQ569" s="633"/>
      <c r="VBR569" s="633"/>
      <c r="VBS569" s="633"/>
      <c r="VBT569" s="633"/>
      <c r="VBU569" s="633"/>
      <c r="VBV569" s="633"/>
      <c r="VBW569" s="633"/>
      <c r="VBX569" s="633"/>
      <c r="VBY569" s="633"/>
      <c r="VBZ569" s="633"/>
      <c r="VCA569" s="633"/>
      <c r="VCB569" s="633"/>
      <c r="VCC569" s="633"/>
      <c r="VCD569" s="633"/>
      <c r="VCE569" s="633"/>
      <c r="VCF569" s="633"/>
      <c r="VCG569" s="633"/>
      <c r="VCH569" s="633"/>
      <c r="VCI569" s="633"/>
      <c r="VCJ569" s="633"/>
      <c r="VCK569" s="633"/>
      <c r="VCL569" s="633"/>
      <c r="VCM569" s="633"/>
      <c r="VCN569" s="633"/>
      <c r="VCO569" s="633"/>
      <c r="VCP569" s="633"/>
      <c r="VCQ569" s="633"/>
      <c r="VCR569" s="633"/>
      <c r="VCS569" s="633"/>
      <c r="VCT569" s="633"/>
      <c r="VCU569" s="633"/>
      <c r="VCV569" s="633"/>
      <c r="VCW569" s="633"/>
      <c r="VCX569" s="633"/>
      <c r="VCY569" s="633"/>
      <c r="VCZ569" s="633"/>
      <c r="VDA569" s="633"/>
      <c r="VDB569" s="633"/>
      <c r="VDC569" s="633"/>
      <c r="VDD569" s="633"/>
      <c r="VDE569" s="633"/>
      <c r="VDF569" s="633"/>
      <c r="VDG569" s="633"/>
      <c r="VDH569" s="633"/>
      <c r="VDI569" s="633"/>
      <c r="VDJ569" s="633"/>
      <c r="VDK569" s="633"/>
      <c r="VDL569" s="633"/>
      <c r="VDM569" s="633"/>
      <c r="VDN569" s="633"/>
      <c r="VDO569" s="633"/>
      <c r="VDP569" s="633"/>
      <c r="VDQ569" s="633"/>
      <c r="VDR569" s="633"/>
      <c r="VDS569" s="633"/>
      <c r="VDT569" s="633"/>
      <c r="VDU569" s="633"/>
      <c r="VDV569" s="633"/>
      <c r="VDW569" s="633"/>
      <c r="VDX569" s="633"/>
      <c r="VDY569" s="633"/>
      <c r="VDZ569" s="633"/>
      <c r="VEA569" s="633"/>
      <c r="VEB569" s="633"/>
      <c r="VEC569" s="633"/>
      <c r="VED569" s="633"/>
      <c r="VEE569" s="633"/>
      <c r="VEF569" s="633"/>
      <c r="VEG569" s="633"/>
      <c r="VEH569" s="633"/>
      <c r="VEI569" s="633"/>
      <c r="VEJ569" s="633"/>
      <c r="VEK569" s="633"/>
      <c r="VEL569" s="633"/>
      <c r="VEM569" s="633"/>
      <c r="VEN569" s="633"/>
      <c r="VEO569" s="633"/>
      <c r="VEP569" s="633"/>
      <c r="VEQ569" s="633"/>
      <c r="VER569" s="633"/>
      <c r="VES569" s="633"/>
      <c r="VET569" s="633"/>
      <c r="VEU569" s="633"/>
      <c r="VEV569" s="633"/>
      <c r="VEW569" s="633"/>
      <c r="VEX569" s="633"/>
      <c r="VEY569" s="633"/>
      <c r="VEZ569" s="633"/>
      <c r="VFA569" s="633"/>
      <c r="VFB569" s="633"/>
      <c r="VFC569" s="633"/>
      <c r="VFD569" s="633"/>
      <c r="VFE569" s="633"/>
      <c r="VFF569" s="633"/>
      <c r="VFG569" s="633"/>
      <c r="VFH569" s="633"/>
      <c r="VFI569" s="633"/>
      <c r="VFJ569" s="633"/>
      <c r="VFK569" s="633"/>
      <c r="VFL569" s="633"/>
      <c r="VFM569" s="633"/>
      <c r="VFN569" s="633"/>
      <c r="VFO569" s="633"/>
      <c r="VFP569" s="633"/>
      <c r="VFQ569" s="633"/>
      <c r="VFR569" s="633"/>
      <c r="VFS569" s="633"/>
      <c r="VFT569" s="633"/>
      <c r="VFU569" s="633"/>
      <c r="VFV569" s="633"/>
      <c r="VFW569" s="633"/>
      <c r="VFX569" s="633"/>
      <c r="VFY569" s="633"/>
      <c r="VFZ569" s="633"/>
      <c r="VGA569" s="633"/>
      <c r="VGB569" s="633"/>
      <c r="VGC569" s="633"/>
      <c r="VGD569" s="633"/>
      <c r="VGE569" s="633"/>
      <c r="VGF569" s="633"/>
      <c r="VGG569" s="633"/>
      <c r="VGH569" s="633"/>
      <c r="VGI569" s="633"/>
      <c r="VGJ569" s="633"/>
      <c r="VGK569" s="633"/>
      <c r="VGL569" s="633"/>
      <c r="VGM569" s="633"/>
      <c r="VGN569" s="633"/>
      <c r="VGO569" s="633"/>
      <c r="VGP569" s="633"/>
      <c r="VGQ569" s="633"/>
      <c r="VGR569" s="633"/>
      <c r="VGS569" s="633"/>
      <c r="VGT569" s="633"/>
      <c r="VGU569" s="633"/>
      <c r="VGV569" s="633"/>
      <c r="VGW569" s="633"/>
      <c r="VGX569" s="633"/>
      <c r="VGY569" s="633"/>
      <c r="VGZ569" s="633"/>
      <c r="VHA569" s="633"/>
      <c r="VHB569" s="633"/>
      <c r="VHC569" s="633"/>
      <c r="VHD569" s="633"/>
      <c r="VHE569" s="633"/>
      <c r="VHF569" s="633"/>
      <c r="VHG569" s="633"/>
      <c r="VHH569" s="633"/>
      <c r="VHI569" s="633"/>
      <c r="VHJ569" s="633"/>
      <c r="VHK569" s="633"/>
      <c r="VHL569" s="633"/>
      <c r="VHM569" s="633"/>
      <c r="VHN569" s="633"/>
      <c r="VHO569" s="633"/>
      <c r="VHP569" s="633"/>
      <c r="VHQ569" s="633"/>
      <c r="VHR569" s="633"/>
      <c r="VHS569" s="633"/>
      <c r="VHT569" s="633"/>
      <c r="VHU569" s="633"/>
      <c r="VHV569" s="633"/>
      <c r="VHW569" s="633"/>
      <c r="VHX569" s="633"/>
      <c r="VHY569" s="633"/>
      <c r="VHZ569" s="633"/>
      <c r="VIA569" s="633"/>
      <c r="VIB569" s="633"/>
      <c r="VIC569" s="633"/>
      <c r="VID569" s="633"/>
      <c r="VIE569" s="633"/>
      <c r="VIF569" s="633"/>
      <c r="VIG569" s="633"/>
      <c r="VIH569" s="633"/>
      <c r="VII569" s="633"/>
      <c r="VIJ569" s="633"/>
      <c r="VIK569" s="633"/>
      <c r="VIL569" s="633"/>
      <c r="VIM569" s="633"/>
      <c r="VIN569" s="633"/>
      <c r="VIO569" s="633"/>
      <c r="VIP569" s="633"/>
      <c r="VIQ569" s="633"/>
      <c r="VIR569" s="633"/>
      <c r="VIS569" s="633"/>
      <c r="VIT569" s="633"/>
      <c r="VIU569" s="633"/>
      <c r="VIV569" s="633"/>
      <c r="VIW569" s="633"/>
      <c r="VIX569" s="633"/>
      <c r="VIY569" s="633"/>
      <c r="VIZ569" s="633"/>
      <c r="VJA569" s="633"/>
      <c r="VJB569" s="633"/>
      <c r="VJC569" s="633"/>
      <c r="VJD569" s="633"/>
      <c r="VJE569" s="633"/>
      <c r="VJF569" s="633"/>
      <c r="VJG569" s="633"/>
      <c r="VJH569" s="633"/>
      <c r="VJI569" s="633"/>
      <c r="VJJ569" s="633"/>
      <c r="VJK569" s="633"/>
      <c r="VJL569" s="633"/>
      <c r="VJM569" s="633"/>
      <c r="VJN569" s="633"/>
      <c r="VJO569" s="633"/>
      <c r="VJP569" s="633"/>
      <c r="VJQ569" s="633"/>
      <c r="VJR569" s="633"/>
      <c r="VJS569" s="633"/>
      <c r="VJT569" s="633"/>
      <c r="VJU569" s="633"/>
      <c r="VJV569" s="633"/>
      <c r="VJW569" s="633"/>
      <c r="VJX569" s="633"/>
      <c r="VJY569" s="633"/>
      <c r="VJZ569" s="633"/>
      <c r="VKA569" s="633"/>
      <c r="VKB569" s="633"/>
      <c r="VKC569" s="633"/>
      <c r="VKD569" s="633"/>
      <c r="VKE569" s="633"/>
      <c r="VKF569" s="633"/>
      <c r="VKG569" s="633"/>
      <c r="VKH569" s="633"/>
      <c r="VKI569" s="633"/>
      <c r="VKJ569" s="633"/>
      <c r="VKK569" s="633"/>
      <c r="VKL569" s="633"/>
      <c r="VKM569" s="633"/>
      <c r="VKN569" s="633"/>
      <c r="VKO569" s="633"/>
      <c r="VKP569" s="633"/>
      <c r="VKQ569" s="633"/>
      <c r="VKR569" s="633"/>
      <c r="VKS569" s="633"/>
      <c r="VKT569" s="633"/>
      <c r="VKU569" s="633"/>
      <c r="VKV569" s="633"/>
      <c r="VKW569" s="633"/>
      <c r="VKX569" s="633"/>
      <c r="VKY569" s="633"/>
      <c r="VKZ569" s="633"/>
      <c r="VLA569" s="633"/>
      <c r="VLB569" s="633"/>
      <c r="VLC569" s="633"/>
      <c r="VLD569" s="633"/>
      <c r="VLE569" s="633"/>
      <c r="VLF569" s="633"/>
      <c r="VLG569" s="633"/>
      <c r="VLH569" s="633"/>
      <c r="VLI569" s="633"/>
      <c r="VLJ569" s="633"/>
      <c r="VLK569" s="633"/>
      <c r="VLL569" s="633"/>
      <c r="VLM569" s="633"/>
      <c r="VLN569" s="633"/>
      <c r="VLO569" s="633"/>
      <c r="VLP569" s="633"/>
      <c r="VLQ569" s="633"/>
      <c r="VLR569" s="633"/>
      <c r="VLS569" s="633"/>
      <c r="VLT569" s="633"/>
      <c r="VLU569" s="633"/>
      <c r="VLV569" s="633"/>
      <c r="VLW569" s="633"/>
      <c r="VLX569" s="633"/>
      <c r="VLY569" s="633"/>
      <c r="VLZ569" s="633"/>
      <c r="VMA569" s="633"/>
      <c r="VMB569" s="633"/>
      <c r="VMC569" s="633"/>
      <c r="VMD569" s="633"/>
      <c r="VME569" s="633"/>
      <c r="VMF569" s="633"/>
      <c r="VMG569" s="633"/>
      <c r="VMH569" s="633"/>
      <c r="VMI569" s="633"/>
      <c r="VMJ569" s="633"/>
      <c r="VMK569" s="633"/>
      <c r="VML569" s="633"/>
      <c r="VMM569" s="633"/>
      <c r="VMN569" s="633"/>
      <c r="VMO569" s="633"/>
      <c r="VMP569" s="633"/>
      <c r="VMQ569" s="633"/>
      <c r="VMR569" s="633"/>
      <c r="VMS569" s="633"/>
      <c r="VMT569" s="633"/>
      <c r="VMU569" s="633"/>
      <c r="VMV569" s="633"/>
      <c r="VMW569" s="633"/>
      <c r="VMX569" s="633"/>
      <c r="VMY569" s="633"/>
      <c r="VMZ569" s="633"/>
      <c r="VNA569" s="633"/>
      <c r="VNB569" s="633"/>
      <c r="VNC569" s="633"/>
      <c r="VND569" s="633"/>
      <c r="VNE569" s="633"/>
      <c r="VNF569" s="633"/>
      <c r="VNG569" s="633"/>
      <c r="VNH569" s="633"/>
      <c r="VNI569" s="633"/>
      <c r="VNJ569" s="633"/>
      <c r="VNK569" s="633"/>
      <c r="VNL569" s="633"/>
      <c r="VNM569" s="633"/>
      <c r="VNN569" s="633"/>
      <c r="VNO569" s="633"/>
      <c r="VNP569" s="633"/>
      <c r="VNQ569" s="633"/>
      <c r="VNR569" s="633"/>
      <c r="VNS569" s="633"/>
      <c r="VNT569" s="633"/>
      <c r="VNU569" s="633"/>
      <c r="VNV569" s="633"/>
      <c r="VNW569" s="633"/>
      <c r="VNX569" s="633"/>
      <c r="VNY569" s="633"/>
      <c r="VNZ569" s="633"/>
      <c r="VOA569" s="633"/>
      <c r="VOB569" s="633"/>
      <c r="VOC569" s="633"/>
      <c r="VOD569" s="633"/>
      <c r="VOE569" s="633"/>
      <c r="VOF569" s="633"/>
      <c r="VOG569" s="633"/>
      <c r="VOH569" s="633"/>
      <c r="VOI569" s="633"/>
      <c r="VOJ569" s="633"/>
      <c r="VOK569" s="633"/>
      <c r="VOL569" s="633"/>
      <c r="VOM569" s="633"/>
      <c r="VON569" s="633"/>
      <c r="VOO569" s="633"/>
      <c r="VOP569" s="633"/>
      <c r="VOQ569" s="633"/>
      <c r="VOR569" s="633"/>
      <c r="VOS569" s="633"/>
      <c r="VOT569" s="633"/>
      <c r="VOU569" s="633"/>
      <c r="VOV569" s="633"/>
      <c r="VOW569" s="633"/>
      <c r="VOX569" s="633"/>
      <c r="VOY569" s="633"/>
      <c r="VOZ569" s="633"/>
      <c r="VPA569" s="633"/>
      <c r="VPB569" s="633"/>
      <c r="VPC569" s="633"/>
      <c r="VPD569" s="633"/>
      <c r="VPE569" s="633"/>
      <c r="VPF569" s="633"/>
      <c r="VPG569" s="633"/>
      <c r="VPH569" s="633"/>
      <c r="VPI569" s="633"/>
      <c r="VPJ569" s="633"/>
      <c r="VPK569" s="633"/>
      <c r="VPL569" s="633"/>
      <c r="VPM569" s="633"/>
      <c r="VPN569" s="633"/>
      <c r="VPO569" s="633"/>
      <c r="VPP569" s="633"/>
      <c r="VPQ569" s="633"/>
      <c r="VPR569" s="633"/>
      <c r="VPS569" s="633"/>
      <c r="VPT569" s="633"/>
      <c r="VPU569" s="633"/>
      <c r="VPV569" s="633"/>
      <c r="VPW569" s="633"/>
      <c r="VPX569" s="633"/>
      <c r="VPY569" s="633"/>
      <c r="VPZ569" s="633"/>
      <c r="VQA569" s="633"/>
      <c r="VQB569" s="633"/>
      <c r="VQC569" s="633"/>
      <c r="VQD569" s="633"/>
      <c r="VQE569" s="633"/>
      <c r="VQF569" s="633"/>
      <c r="VQG569" s="633"/>
      <c r="VQH569" s="633"/>
      <c r="VQI569" s="633"/>
      <c r="VQJ569" s="633"/>
      <c r="VQK569" s="633"/>
      <c r="VQL569" s="633"/>
      <c r="VQM569" s="633"/>
      <c r="VQN569" s="633"/>
      <c r="VQO569" s="633"/>
      <c r="VQP569" s="633"/>
      <c r="VQQ569" s="633"/>
      <c r="VQR569" s="633"/>
      <c r="VQS569" s="633"/>
      <c r="VQT569" s="633"/>
      <c r="VQU569" s="633"/>
      <c r="VQV569" s="633"/>
      <c r="VQW569" s="633"/>
      <c r="VQX569" s="633"/>
      <c r="VQY569" s="633"/>
      <c r="VQZ569" s="633"/>
      <c r="VRA569" s="633"/>
      <c r="VRB569" s="633"/>
      <c r="VRC569" s="633"/>
      <c r="VRD569" s="633"/>
      <c r="VRE569" s="633"/>
      <c r="VRF569" s="633"/>
      <c r="VRG569" s="633"/>
      <c r="VRH569" s="633"/>
      <c r="VRI569" s="633"/>
      <c r="VRJ569" s="633"/>
      <c r="VRK569" s="633"/>
      <c r="VRL569" s="633"/>
      <c r="VRM569" s="633"/>
      <c r="VRN569" s="633"/>
      <c r="VRO569" s="633"/>
      <c r="VRP569" s="633"/>
      <c r="VRQ569" s="633"/>
      <c r="VRR569" s="633"/>
      <c r="VRS569" s="633"/>
      <c r="VRT569" s="633"/>
      <c r="VRU569" s="633"/>
      <c r="VRV569" s="633"/>
      <c r="VRW569" s="633"/>
      <c r="VRX569" s="633"/>
      <c r="VRY569" s="633"/>
      <c r="VRZ569" s="633"/>
      <c r="VSA569" s="633"/>
      <c r="VSB569" s="633"/>
      <c r="VSC569" s="633"/>
      <c r="VSD569" s="633"/>
      <c r="VSE569" s="633"/>
      <c r="VSF569" s="633"/>
      <c r="VSG569" s="633"/>
      <c r="VSH569" s="633"/>
      <c r="VSI569" s="633"/>
      <c r="VSJ569" s="633"/>
      <c r="VSK569" s="633"/>
      <c r="VSL569" s="633"/>
      <c r="VSM569" s="633"/>
      <c r="VSN569" s="633"/>
      <c r="VSO569" s="633"/>
      <c r="VSP569" s="633"/>
      <c r="VSQ569" s="633"/>
      <c r="VSR569" s="633"/>
      <c r="VSS569" s="633"/>
      <c r="VST569" s="633"/>
      <c r="VSU569" s="633"/>
      <c r="VSV569" s="633"/>
      <c r="VSW569" s="633"/>
      <c r="VSX569" s="633"/>
      <c r="VSY569" s="633"/>
      <c r="VSZ569" s="633"/>
      <c r="VTA569" s="633"/>
      <c r="VTB569" s="633"/>
      <c r="VTC569" s="633"/>
      <c r="VTD569" s="633"/>
      <c r="VTE569" s="633"/>
      <c r="VTF569" s="633"/>
      <c r="VTG569" s="633"/>
      <c r="VTH569" s="633"/>
      <c r="VTI569" s="633"/>
      <c r="VTJ569" s="633"/>
      <c r="VTK569" s="633"/>
      <c r="VTL569" s="633"/>
      <c r="VTM569" s="633"/>
      <c r="VTN569" s="633"/>
      <c r="VTO569" s="633"/>
      <c r="VTP569" s="633"/>
      <c r="VTQ569" s="633"/>
      <c r="VTR569" s="633"/>
      <c r="VTS569" s="633"/>
      <c r="VTT569" s="633"/>
      <c r="VTU569" s="633"/>
      <c r="VTV569" s="633"/>
      <c r="VTW569" s="633"/>
      <c r="VTX569" s="633"/>
      <c r="VTY569" s="633"/>
      <c r="VTZ569" s="633"/>
      <c r="VUA569" s="633"/>
      <c r="VUB569" s="633"/>
      <c r="VUC569" s="633"/>
      <c r="VUD569" s="633"/>
      <c r="VUE569" s="633"/>
      <c r="VUF569" s="633"/>
      <c r="VUG569" s="633"/>
      <c r="VUH569" s="633"/>
      <c r="VUI569" s="633"/>
      <c r="VUJ569" s="633"/>
      <c r="VUK569" s="633"/>
      <c r="VUL569" s="633"/>
      <c r="VUM569" s="633"/>
      <c r="VUN569" s="633"/>
      <c r="VUO569" s="633"/>
      <c r="VUP569" s="633"/>
      <c r="VUQ569" s="633"/>
      <c r="VUR569" s="633"/>
      <c r="VUS569" s="633"/>
      <c r="VUT569" s="633"/>
      <c r="VUU569" s="633"/>
      <c r="VUV569" s="633"/>
      <c r="VUW569" s="633"/>
      <c r="VUX569" s="633"/>
      <c r="VUY569" s="633"/>
      <c r="VUZ569" s="633"/>
      <c r="VVA569" s="633"/>
      <c r="VVB569" s="633"/>
      <c r="VVC569" s="633"/>
      <c r="VVD569" s="633"/>
      <c r="VVE569" s="633"/>
      <c r="VVF569" s="633"/>
      <c r="VVG569" s="633"/>
      <c r="VVH569" s="633"/>
      <c r="VVI569" s="633"/>
      <c r="VVJ569" s="633"/>
      <c r="VVK569" s="633"/>
      <c r="VVL569" s="633"/>
      <c r="VVM569" s="633"/>
      <c r="VVN569" s="633"/>
      <c r="VVO569" s="633"/>
      <c r="VVP569" s="633"/>
      <c r="VVQ569" s="633"/>
      <c r="VVR569" s="633"/>
      <c r="VVS569" s="633"/>
      <c r="VVT569" s="633"/>
      <c r="VVU569" s="633"/>
      <c r="VVV569" s="633"/>
      <c r="VVW569" s="633"/>
      <c r="VVX569" s="633"/>
      <c r="VVY569" s="633"/>
      <c r="VVZ569" s="633"/>
      <c r="VWA569" s="633"/>
      <c r="VWB569" s="633"/>
      <c r="VWC569" s="633"/>
      <c r="VWD569" s="633"/>
      <c r="VWE569" s="633"/>
      <c r="VWF569" s="633"/>
      <c r="VWG569" s="633"/>
      <c r="VWH569" s="633"/>
      <c r="VWI569" s="633"/>
      <c r="VWJ569" s="633"/>
      <c r="VWK569" s="633"/>
      <c r="VWL569" s="633"/>
      <c r="VWM569" s="633"/>
      <c r="VWN569" s="633"/>
      <c r="VWO569" s="633"/>
      <c r="VWP569" s="633"/>
      <c r="VWQ569" s="633"/>
      <c r="VWR569" s="633"/>
      <c r="VWS569" s="633"/>
      <c r="VWT569" s="633"/>
      <c r="VWU569" s="633"/>
      <c r="VWV569" s="633"/>
      <c r="VWW569" s="633"/>
      <c r="VWX569" s="633"/>
      <c r="VWY569" s="633"/>
      <c r="VWZ569" s="633"/>
      <c r="VXA569" s="633"/>
      <c r="VXB569" s="633"/>
      <c r="VXC569" s="633"/>
      <c r="VXD569" s="633"/>
      <c r="VXE569" s="633"/>
      <c r="VXF569" s="633"/>
      <c r="VXG569" s="633"/>
      <c r="VXH569" s="633"/>
      <c r="VXI569" s="633"/>
      <c r="VXJ569" s="633"/>
      <c r="VXK569" s="633"/>
      <c r="VXL569" s="633"/>
      <c r="VXM569" s="633"/>
      <c r="VXN569" s="633"/>
      <c r="VXO569" s="633"/>
      <c r="VXP569" s="633"/>
      <c r="VXQ569" s="633"/>
      <c r="VXR569" s="633"/>
      <c r="VXS569" s="633"/>
      <c r="VXT569" s="633"/>
      <c r="VXU569" s="633"/>
      <c r="VXV569" s="633"/>
      <c r="VXW569" s="633"/>
      <c r="VXX569" s="633"/>
      <c r="VXY569" s="633"/>
      <c r="VXZ569" s="633"/>
      <c r="VYA569" s="633"/>
      <c r="VYB569" s="633"/>
      <c r="VYC569" s="633"/>
      <c r="VYD569" s="633"/>
      <c r="VYE569" s="633"/>
      <c r="VYF569" s="633"/>
      <c r="VYG569" s="633"/>
      <c r="VYH569" s="633"/>
      <c r="VYI569" s="633"/>
      <c r="VYJ569" s="633"/>
      <c r="VYK569" s="633"/>
      <c r="VYL569" s="633"/>
      <c r="VYM569" s="633"/>
      <c r="VYN569" s="633"/>
      <c r="VYO569" s="633"/>
      <c r="VYP569" s="633"/>
      <c r="VYQ569" s="633"/>
      <c r="VYR569" s="633"/>
      <c r="VYS569" s="633"/>
      <c r="VYT569" s="633"/>
      <c r="VYU569" s="633"/>
      <c r="VYV569" s="633"/>
      <c r="VYW569" s="633"/>
      <c r="VYX569" s="633"/>
      <c r="VYY569" s="633"/>
      <c r="VYZ569" s="633"/>
      <c r="VZA569" s="633"/>
      <c r="VZB569" s="633"/>
      <c r="VZC569" s="633"/>
      <c r="VZD569" s="633"/>
      <c r="VZE569" s="633"/>
      <c r="VZF569" s="633"/>
      <c r="VZG569" s="633"/>
      <c r="VZH569" s="633"/>
      <c r="VZI569" s="633"/>
      <c r="VZJ569" s="633"/>
      <c r="VZK569" s="633"/>
      <c r="VZL569" s="633"/>
      <c r="VZM569" s="633"/>
      <c r="VZN569" s="633"/>
      <c r="VZO569" s="633"/>
      <c r="VZP569" s="633"/>
      <c r="VZQ569" s="633"/>
      <c r="VZR569" s="633"/>
      <c r="VZS569" s="633"/>
      <c r="VZT569" s="633"/>
      <c r="VZU569" s="633"/>
      <c r="VZV569" s="633"/>
      <c r="VZW569" s="633"/>
      <c r="VZX569" s="633"/>
      <c r="VZY569" s="633"/>
      <c r="VZZ569" s="633"/>
      <c r="WAA569" s="633"/>
      <c r="WAB569" s="633"/>
      <c r="WAC569" s="633"/>
      <c r="WAD569" s="633"/>
      <c r="WAE569" s="633"/>
      <c r="WAF569" s="633"/>
      <c r="WAG569" s="633"/>
      <c r="WAH569" s="633"/>
      <c r="WAI569" s="633"/>
      <c r="WAJ569" s="633"/>
      <c r="WAK569" s="633"/>
      <c r="WAL569" s="633"/>
      <c r="WAM569" s="633"/>
      <c r="WAN569" s="633"/>
      <c r="WAO569" s="633"/>
      <c r="WAP569" s="633"/>
      <c r="WAQ569" s="633"/>
      <c r="WAR569" s="633"/>
      <c r="WAS569" s="633"/>
      <c r="WAT569" s="633"/>
      <c r="WAU569" s="633"/>
      <c r="WAV569" s="633"/>
      <c r="WAW569" s="633"/>
      <c r="WAX569" s="633"/>
      <c r="WAY569" s="633"/>
      <c r="WAZ569" s="633"/>
      <c r="WBA569" s="633"/>
      <c r="WBB569" s="633"/>
      <c r="WBC569" s="633"/>
      <c r="WBD569" s="633"/>
      <c r="WBE569" s="633"/>
      <c r="WBF569" s="633"/>
      <c r="WBG569" s="633"/>
      <c r="WBH569" s="633"/>
      <c r="WBI569" s="633"/>
      <c r="WBJ569" s="633"/>
      <c r="WBK569" s="633"/>
      <c r="WBL569" s="633"/>
      <c r="WBM569" s="633"/>
      <c r="WBN569" s="633"/>
      <c r="WBO569" s="633"/>
      <c r="WBP569" s="633"/>
      <c r="WBQ569" s="633"/>
      <c r="WBR569" s="633"/>
      <c r="WBS569" s="633"/>
      <c r="WBT569" s="633"/>
      <c r="WBU569" s="633"/>
      <c r="WBV569" s="633"/>
      <c r="WBW569" s="633"/>
      <c r="WBX569" s="633"/>
      <c r="WBY569" s="633"/>
      <c r="WBZ569" s="633"/>
      <c r="WCA569" s="633"/>
      <c r="WCB569" s="633"/>
      <c r="WCC569" s="633"/>
      <c r="WCD569" s="633"/>
      <c r="WCE569" s="633"/>
      <c r="WCF569" s="633"/>
      <c r="WCG569" s="633"/>
      <c r="WCH569" s="633"/>
      <c r="WCI569" s="633"/>
      <c r="WCJ569" s="633"/>
      <c r="WCK569" s="633"/>
      <c r="WCL569" s="633"/>
      <c r="WCM569" s="633"/>
      <c r="WCN569" s="633"/>
      <c r="WCO569" s="633"/>
      <c r="WCP569" s="633"/>
      <c r="WCQ569" s="633"/>
      <c r="WCR569" s="633"/>
      <c r="WCS569" s="633"/>
      <c r="WCT569" s="633"/>
      <c r="WCU569" s="633"/>
      <c r="WCV569" s="633"/>
      <c r="WCW569" s="633"/>
      <c r="WCX569" s="633"/>
      <c r="WCY569" s="633"/>
      <c r="WCZ569" s="633"/>
      <c r="WDA569" s="633"/>
      <c r="WDB569" s="633"/>
      <c r="WDC569" s="633"/>
      <c r="WDD569" s="633"/>
      <c r="WDE569" s="633"/>
      <c r="WDF569" s="633"/>
      <c r="WDG569" s="633"/>
      <c r="WDH569" s="633"/>
      <c r="WDI569" s="633"/>
      <c r="WDJ569" s="633"/>
      <c r="WDK569" s="633"/>
      <c r="WDL569" s="633"/>
      <c r="WDM569" s="633"/>
      <c r="WDN569" s="633"/>
      <c r="WDO569" s="633"/>
      <c r="WDP569" s="633"/>
      <c r="WDQ569" s="633"/>
      <c r="WDR569" s="633"/>
      <c r="WDS569" s="633"/>
      <c r="WDT569" s="633"/>
      <c r="WDU569" s="633"/>
      <c r="WDV569" s="633"/>
      <c r="WDW569" s="633"/>
      <c r="WDX569" s="633"/>
      <c r="WDY569" s="633"/>
      <c r="WDZ569" s="633"/>
      <c r="WEA569" s="633"/>
      <c r="WEB569" s="633"/>
      <c r="WEC569" s="633"/>
      <c r="WED569" s="633"/>
      <c r="WEE569" s="633"/>
      <c r="WEF569" s="633"/>
      <c r="WEG569" s="633"/>
      <c r="WEH569" s="633"/>
      <c r="WEI569" s="633"/>
      <c r="WEJ569" s="633"/>
      <c r="WEK569" s="633"/>
      <c r="WEL569" s="633"/>
      <c r="WEM569" s="633"/>
      <c r="WEN569" s="633"/>
      <c r="WEO569" s="633"/>
      <c r="WEP569" s="633"/>
      <c r="WEQ569" s="633"/>
      <c r="WER569" s="633"/>
      <c r="WES569" s="633"/>
      <c r="WET569" s="633"/>
      <c r="WEU569" s="633"/>
      <c r="WEV569" s="633"/>
      <c r="WEW569" s="633"/>
      <c r="WEX569" s="633"/>
      <c r="WEY569" s="633"/>
      <c r="WEZ569" s="633"/>
      <c r="WFA569" s="633"/>
      <c r="WFB569" s="633"/>
      <c r="WFC569" s="633"/>
      <c r="WFD569" s="633"/>
      <c r="WFE569" s="633"/>
      <c r="WFF569" s="633"/>
      <c r="WFG569" s="633"/>
      <c r="WFH569" s="633"/>
      <c r="WFI569" s="633"/>
      <c r="WFJ569" s="633"/>
      <c r="WFK569" s="633"/>
      <c r="WFL569" s="633"/>
      <c r="WFM569" s="633"/>
      <c r="WFN569" s="633"/>
      <c r="WFO569" s="633"/>
      <c r="WFP569" s="633"/>
      <c r="WFQ569" s="633"/>
      <c r="WFR569" s="633"/>
      <c r="WFS569" s="633"/>
      <c r="WFT569" s="633"/>
      <c r="WFU569" s="633"/>
      <c r="WFV569" s="633"/>
      <c r="WFW569" s="633"/>
      <c r="WFX569" s="633"/>
      <c r="WFY569" s="633"/>
      <c r="WFZ569" s="633"/>
      <c r="WGA569" s="633"/>
      <c r="WGB569" s="633"/>
      <c r="WGC569" s="633"/>
      <c r="WGD569" s="633"/>
      <c r="WGE569" s="633"/>
      <c r="WGF569" s="633"/>
      <c r="WGG569" s="633"/>
      <c r="WGH569" s="633"/>
      <c r="WGI569" s="633"/>
      <c r="WGJ569" s="633"/>
      <c r="WGK569" s="633"/>
      <c r="WGL569" s="633"/>
      <c r="WGM569" s="633"/>
      <c r="WGN569" s="633"/>
      <c r="WGO569" s="633"/>
      <c r="WGP569" s="633"/>
      <c r="WGQ569" s="633"/>
      <c r="WGR569" s="633"/>
      <c r="WGS569" s="633"/>
      <c r="WGT569" s="633"/>
      <c r="WGU569" s="633"/>
      <c r="WGV569" s="633"/>
      <c r="WGW569" s="633"/>
      <c r="WGX569" s="633"/>
      <c r="WGY569" s="633"/>
      <c r="WGZ569" s="633"/>
      <c r="WHA569" s="633"/>
      <c r="WHB569" s="633"/>
      <c r="WHC569" s="633"/>
      <c r="WHD569" s="633"/>
      <c r="WHE569" s="633"/>
      <c r="WHF569" s="633"/>
      <c r="WHG569" s="633"/>
      <c r="WHH569" s="633"/>
      <c r="WHI569" s="633"/>
      <c r="WHJ569" s="633"/>
      <c r="WHK569" s="633"/>
      <c r="WHL569" s="633"/>
      <c r="WHM569" s="633"/>
      <c r="WHN569" s="633"/>
      <c r="WHO569" s="633"/>
      <c r="WHP569" s="633"/>
      <c r="WHQ569" s="633"/>
      <c r="WHR569" s="633"/>
      <c r="WHS569" s="633"/>
      <c r="WHT569" s="633"/>
      <c r="WHU569" s="633"/>
      <c r="WHV569" s="633"/>
      <c r="WHW569" s="633"/>
      <c r="WHX569" s="633"/>
      <c r="WHY569" s="633"/>
      <c r="WHZ569" s="633"/>
      <c r="WIA569" s="633"/>
      <c r="WIB569" s="633"/>
      <c r="WIC569" s="633"/>
      <c r="WID569" s="633"/>
      <c r="WIE569" s="633"/>
      <c r="WIF569" s="633"/>
      <c r="WIG569" s="633"/>
      <c r="WIH569" s="633"/>
      <c r="WII569" s="633"/>
      <c r="WIJ569" s="633"/>
      <c r="WIK569" s="633"/>
      <c r="WIL569" s="633"/>
      <c r="WIM569" s="633"/>
      <c r="WIN569" s="633"/>
      <c r="WIO569" s="633"/>
      <c r="WIP569" s="633"/>
      <c r="WIQ569" s="633"/>
      <c r="WIR569" s="633"/>
      <c r="WIS569" s="633"/>
      <c r="WIT569" s="633"/>
      <c r="WIU569" s="633"/>
      <c r="WIV569" s="633"/>
      <c r="WIW569" s="633"/>
      <c r="WIX569" s="633"/>
      <c r="WIY569" s="633"/>
      <c r="WIZ569" s="633"/>
      <c r="WJA569" s="633"/>
      <c r="WJB569" s="633"/>
      <c r="WJC569" s="633"/>
      <c r="WJD569" s="633"/>
      <c r="WJE569" s="633"/>
      <c r="WJF569" s="633"/>
      <c r="WJG569" s="633"/>
      <c r="WJH569" s="633"/>
      <c r="WJI569" s="633"/>
      <c r="WJJ569" s="633"/>
      <c r="WJK569" s="633"/>
      <c r="WJL569" s="633"/>
      <c r="WJM569" s="633"/>
      <c r="WJN569" s="633"/>
      <c r="WJO569" s="633"/>
      <c r="WJP569" s="633"/>
      <c r="WJQ569" s="633"/>
      <c r="WJR569" s="633"/>
      <c r="WJS569" s="633"/>
      <c r="WJT569" s="633"/>
      <c r="WJU569" s="633"/>
      <c r="WJV569" s="633"/>
      <c r="WJW569" s="633"/>
      <c r="WJX569" s="633"/>
      <c r="WJY569" s="633"/>
      <c r="WJZ569" s="633"/>
      <c r="WKA569" s="633"/>
      <c r="WKB569" s="633"/>
      <c r="WKC569" s="633"/>
      <c r="WKD569" s="633"/>
      <c r="WKE569" s="633"/>
      <c r="WKF569" s="633"/>
      <c r="WKG569" s="633"/>
      <c r="WKH569" s="633"/>
      <c r="WKI569" s="633"/>
      <c r="WKJ569" s="633"/>
      <c r="WKK569" s="633"/>
      <c r="WKL569" s="633"/>
      <c r="WKM569" s="633"/>
      <c r="WKN569" s="633"/>
      <c r="WKO569" s="633"/>
      <c r="WKP569" s="633"/>
      <c r="WKQ569" s="633"/>
      <c r="WKR569" s="633"/>
      <c r="WKS569" s="633"/>
      <c r="WKT569" s="633"/>
      <c r="WKU569" s="633"/>
      <c r="WKV569" s="633"/>
      <c r="WKW569" s="633"/>
      <c r="WKX569" s="633"/>
      <c r="WKY569" s="633"/>
      <c r="WKZ569" s="633"/>
      <c r="WLA569" s="633"/>
      <c r="WLB569" s="633"/>
      <c r="WLC569" s="633"/>
      <c r="WLD569" s="633"/>
      <c r="WLE569" s="633"/>
      <c r="WLF569" s="633"/>
      <c r="WLG569" s="633"/>
      <c r="WLH569" s="633"/>
      <c r="WLI569" s="633"/>
      <c r="WLJ569" s="633"/>
      <c r="WLK569" s="633"/>
      <c r="WLL569" s="633"/>
      <c r="WLM569" s="633"/>
      <c r="WLN569" s="633"/>
      <c r="WLO569" s="633"/>
      <c r="WLP569" s="633"/>
      <c r="WLQ569" s="633"/>
      <c r="WLR569" s="633"/>
      <c r="WLS569" s="633"/>
      <c r="WLT569" s="633"/>
      <c r="WLU569" s="633"/>
      <c r="WLV569" s="633"/>
      <c r="WLW569" s="633"/>
      <c r="WLX569" s="633"/>
      <c r="WLY569" s="633"/>
      <c r="WLZ569" s="633"/>
      <c r="WMA569" s="633"/>
      <c r="WMB569" s="633"/>
      <c r="WMC569" s="633"/>
      <c r="WMD569" s="633"/>
      <c r="WME569" s="633"/>
      <c r="WMF569" s="633"/>
      <c r="WMG569" s="633"/>
      <c r="WMH569" s="633"/>
      <c r="WMI569" s="633"/>
      <c r="WMJ569" s="633"/>
      <c r="WMK569" s="633"/>
      <c r="WML569" s="633"/>
      <c r="WMM569" s="633"/>
      <c r="WMN569" s="633"/>
      <c r="WMO569" s="633"/>
      <c r="WMP569" s="633"/>
      <c r="WMQ569" s="633"/>
      <c r="WMR569" s="633"/>
      <c r="WMS569" s="633"/>
      <c r="WMT569" s="633"/>
      <c r="WMU569" s="633"/>
      <c r="WMV569" s="633"/>
      <c r="WMW569" s="633"/>
      <c r="WMX569" s="633"/>
      <c r="WMY569" s="633"/>
      <c r="WMZ569" s="633"/>
      <c r="WNA569" s="633"/>
      <c r="WNB569" s="633"/>
      <c r="WNC569" s="633"/>
      <c r="WND569" s="633"/>
      <c r="WNE569" s="633"/>
      <c r="WNF569" s="633"/>
      <c r="WNG569" s="633"/>
      <c r="WNH569" s="633"/>
      <c r="WNI569" s="633"/>
      <c r="WNJ569" s="633"/>
      <c r="WNK569" s="633"/>
      <c r="WNL569" s="633"/>
      <c r="WNM569" s="633"/>
      <c r="WNN569" s="633"/>
      <c r="WNO569" s="633"/>
      <c r="WNP569" s="633"/>
      <c r="WNQ569" s="633"/>
      <c r="WNR569" s="633"/>
      <c r="WNS569" s="633"/>
      <c r="WNT569" s="633"/>
      <c r="WNU569" s="633"/>
      <c r="WNV569" s="633"/>
      <c r="WNW569" s="633"/>
      <c r="WNX569" s="633"/>
      <c r="WNY569" s="633"/>
      <c r="WNZ569" s="633"/>
      <c r="WOA569" s="633"/>
      <c r="WOB569" s="633"/>
      <c r="WOC569" s="633"/>
      <c r="WOD569" s="633"/>
      <c r="WOE569" s="633"/>
      <c r="WOF569" s="633"/>
      <c r="WOG569" s="633"/>
      <c r="WOH569" s="633"/>
      <c r="WOI569" s="633"/>
      <c r="WOJ569" s="633"/>
      <c r="WOK569" s="633"/>
      <c r="WOL569" s="633"/>
      <c r="WOM569" s="633"/>
      <c r="WON569" s="633"/>
      <c r="WOO569" s="633"/>
      <c r="WOP569" s="633"/>
      <c r="WOQ569" s="633"/>
      <c r="WOR569" s="633"/>
      <c r="WOS569" s="633"/>
      <c r="WOT569" s="633"/>
      <c r="WOU569" s="633"/>
      <c r="WOV569" s="633"/>
      <c r="WOW569" s="633"/>
      <c r="WOX569" s="633"/>
      <c r="WOY569" s="633"/>
      <c r="WOZ569" s="633"/>
      <c r="WPA569" s="633"/>
      <c r="WPB569" s="633"/>
      <c r="WPC569" s="633"/>
      <c r="WPD569" s="633"/>
      <c r="WPE569" s="633"/>
      <c r="WPF569" s="633"/>
      <c r="WPG569" s="633"/>
      <c r="WPH569" s="633"/>
      <c r="WPI569" s="633"/>
      <c r="WPJ569" s="633"/>
      <c r="WPK569" s="633"/>
      <c r="WPL569" s="633"/>
      <c r="WPM569" s="633"/>
      <c r="WPN569" s="633"/>
      <c r="WPO569" s="633"/>
      <c r="WPP569" s="633"/>
      <c r="WPQ569" s="633"/>
      <c r="WPR569" s="633"/>
      <c r="WPS569" s="633"/>
      <c r="WPT569" s="633"/>
      <c r="WPU569" s="633"/>
      <c r="WPV569" s="633"/>
      <c r="WPW569" s="633"/>
      <c r="WPX569" s="633"/>
      <c r="WPY569" s="633"/>
      <c r="WPZ569" s="633"/>
      <c r="WQA569" s="633"/>
      <c r="WQB569" s="633"/>
      <c r="WQC569" s="633"/>
      <c r="WQD569" s="633"/>
      <c r="WQE569" s="633"/>
      <c r="WQF569" s="633"/>
      <c r="WQG569" s="633"/>
      <c r="WQH569" s="633"/>
      <c r="WQI569" s="633"/>
      <c r="WQJ569" s="633"/>
      <c r="WQK569" s="633"/>
      <c r="WQL569" s="633"/>
      <c r="WQM569" s="633"/>
      <c r="WQN569" s="633"/>
      <c r="WQO569" s="633"/>
      <c r="WQP569" s="633"/>
      <c r="WQQ569" s="633"/>
      <c r="WQR569" s="633"/>
      <c r="WQS569" s="633"/>
      <c r="WQT569" s="633"/>
      <c r="WQU569" s="633"/>
      <c r="WQV569" s="633"/>
      <c r="WQW569" s="633"/>
      <c r="WQX569" s="633"/>
      <c r="WQY569" s="633"/>
      <c r="WQZ569" s="633"/>
      <c r="WRA569" s="633"/>
      <c r="WRB569" s="633"/>
      <c r="WRC569" s="633"/>
      <c r="WRD569" s="633"/>
      <c r="WRE569" s="633"/>
      <c r="WRF569" s="633"/>
      <c r="WRG569" s="633"/>
      <c r="WRH569" s="633"/>
      <c r="WRI569" s="633"/>
      <c r="WRJ569" s="633"/>
      <c r="WRK569" s="633"/>
      <c r="WRL569" s="633"/>
      <c r="WRM569" s="633"/>
      <c r="WRN569" s="633"/>
      <c r="WRO569" s="633"/>
      <c r="WRP569" s="633"/>
      <c r="WRQ569" s="633"/>
      <c r="WRR569" s="633"/>
      <c r="WRS569" s="633"/>
      <c r="WRT569" s="633"/>
      <c r="WRU569" s="633"/>
      <c r="WRV569" s="633"/>
      <c r="WRW569" s="633"/>
      <c r="WRX569" s="633"/>
      <c r="WRY569" s="633"/>
      <c r="WRZ569" s="633"/>
      <c r="WSA569" s="633"/>
      <c r="WSB569" s="633"/>
      <c r="WSC569" s="633"/>
      <c r="WSD569" s="633"/>
      <c r="WSE569" s="633"/>
      <c r="WSF569" s="633"/>
      <c r="WSG569" s="633"/>
      <c r="WSH569" s="633"/>
      <c r="WSI569" s="633"/>
      <c r="WSJ569" s="633"/>
      <c r="WSK569" s="633"/>
      <c r="WSL569" s="633"/>
      <c r="WSM569" s="633"/>
      <c r="WSN569" s="633"/>
      <c r="WSO569" s="633"/>
      <c r="WSP569" s="633"/>
      <c r="WSQ569" s="633"/>
      <c r="WSR569" s="633"/>
      <c r="WSS569" s="633"/>
      <c r="WST569" s="633"/>
      <c r="WSU569" s="633"/>
      <c r="WSV569" s="633"/>
      <c r="WSW569" s="633"/>
      <c r="WSX569" s="633"/>
      <c r="WSY569" s="633"/>
      <c r="WSZ569" s="633"/>
      <c r="WTA569" s="633"/>
      <c r="WTB569" s="633"/>
      <c r="WTC569" s="633"/>
      <c r="WTD569" s="633"/>
      <c r="WTE569" s="633"/>
      <c r="WTF569" s="633"/>
      <c r="WTG569" s="633"/>
      <c r="WTH569" s="633"/>
      <c r="WTI569" s="633"/>
      <c r="WTJ569" s="633"/>
      <c r="WTK569" s="633"/>
      <c r="WTL569" s="633"/>
      <c r="WTM569" s="633"/>
      <c r="WTN569" s="633"/>
      <c r="WTO569" s="633"/>
      <c r="WTP569" s="633"/>
      <c r="WTQ569" s="633"/>
      <c r="WTR569" s="633"/>
      <c r="WTS569" s="633"/>
      <c r="WTT569" s="633"/>
      <c r="WTU569" s="633"/>
      <c r="WTV569" s="633"/>
      <c r="WTW569" s="633"/>
      <c r="WTX569" s="633"/>
      <c r="WTY569" s="633"/>
      <c r="WTZ569" s="633"/>
      <c r="WUA569" s="633"/>
      <c r="WUB569" s="633"/>
      <c r="WUC569" s="633"/>
      <c r="WUD569" s="633"/>
      <c r="WUE569" s="633"/>
      <c r="WUF569" s="633"/>
      <c r="WUG569" s="633"/>
      <c r="WUH569" s="633"/>
      <c r="WUI569" s="633"/>
      <c r="WUJ569" s="633"/>
      <c r="WUK569" s="633"/>
      <c r="WUL569" s="633"/>
      <c r="WUM569" s="633"/>
      <c r="WUN569" s="633"/>
      <c r="WUO569" s="633"/>
      <c r="WUP569" s="633"/>
      <c r="WUQ569" s="633"/>
      <c r="WUR569" s="633"/>
      <c r="WUS569" s="633"/>
      <c r="WUT569" s="633"/>
      <c r="WUU569" s="633"/>
      <c r="WUV569" s="633"/>
      <c r="WUW569" s="633"/>
      <c r="WUX569" s="633"/>
      <c r="WUY569" s="633"/>
      <c r="WUZ569" s="633"/>
      <c r="WVA569" s="633"/>
      <c r="WVB569" s="633"/>
      <c r="WVC569" s="633"/>
      <c r="WVD569" s="633"/>
      <c r="WVE569" s="633"/>
      <c r="WVF569" s="633"/>
      <c r="WVG569" s="633"/>
      <c r="WVH569" s="633"/>
      <c r="WVI569" s="633"/>
      <c r="WVJ569" s="633"/>
      <c r="WVK569" s="633"/>
      <c r="WVL569" s="633"/>
      <c r="WVM569" s="633"/>
      <c r="WVN569" s="633"/>
      <c r="WVO569" s="633"/>
      <c r="WVP569" s="633"/>
      <c r="WVQ569" s="633"/>
      <c r="WVR569" s="633"/>
      <c r="WVS569" s="633"/>
      <c r="WVT569" s="633"/>
      <c r="WVU569" s="633"/>
      <c r="WVV569" s="633"/>
      <c r="WVW569" s="633"/>
      <c r="WVX569" s="633"/>
      <c r="WVY569" s="633"/>
      <c r="WVZ569" s="633"/>
      <c r="WWA569" s="633"/>
      <c r="WWB569" s="633"/>
      <c r="WWC569" s="633"/>
      <c r="WWD569" s="633"/>
      <c r="WWE569" s="633"/>
      <c r="WWF569" s="633"/>
      <c r="WWG569" s="633"/>
      <c r="WWH569" s="633"/>
      <c r="WWI569" s="633"/>
      <c r="WWJ569" s="633"/>
      <c r="WWK569" s="633"/>
      <c r="WWL569" s="633"/>
      <c r="WWM569" s="633"/>
      <c r="WWN569" s="633"/>
      <c r="WWO569" s="633"/>
      <c r="WWP569" s="633"/>
      <c r="WWQ569" s="633"/>
      <c r="WWR569" s="633"/>
      <c r="WWS569" s="633"/>
      <c r="WWT569" s="633"/>
      <c r="WWU569" s="633"/>
      <c r="WWV569" s="633"/>
      <c r="WWW569" s="633"/>
      <c r="WWX569" s="633"/>
      <c r="WWY569" s="633"/>
      <c r="WWZ569" s="633"/>
      <c r="WXA569" s="633"/>
      <c r="WXB569" s="633"/>
      <c r="WXC569" s="633"/>
      <c r="WXD569" s="633"/>
      <c r="WXE569" s="633"/>
      <c r="WXF569" s="633"/>
      <c r="WXG569" s="633"/>
      <c r="WXH569" s="633"/>
      <c r="WXI569" s="633"/>
      <c r="WXJ569" s="633"/>
      <c r="WXK569" s="633"/>
      <c r="WXL569" s="633"/>
      <c r="WXM569" s="633"/>
      <c r="WXN569" s="633"/>
      <c r="WXO569" s="633"/>
      <c r="WXP569" s="633"/>
      <c r="WXQ569" s="633"/>
      <c r="WXR569" s="633"/>
      <c r="WXS569" s="633"/>
      <c r="WXT569" s="633"/>
      <c r="WXU569" s="633"/>
      <c r="WXV569" s="633"/>
      <c r="WXW569" s="633"/>
      <c r="WXX569" s="633"/>
      <c r="WXY569" s="633"/>
      <c r="WXZ569" s="633"/>
      <c r="WYA569" s="633"/>
      <c r="WYB569" s="633"/>
      <c r="WYC569" s="633"/>
      <c r="WYD569" s="633"/>
      <c r="WYE569" s="633"/>
      <c r="WYF569" s="633"/>
      <c r="WYG569" s="633"/>
      <c r="WYH569" s="633"/>
      <c r="WYI569" s="633"/>
      <c r="WYJ569" s="633"/>
      <c r="WYK569" s="633"/>
      <c r="WYL569" s="633"/>
      <c r="WYM569" s="633"/>
      <c r="WYN569" s="633"/>
      <c r="WYO569" s="633"/>
      <c r="WYP569" s="633"/>
      <c r="WYQ569" s="633"/>
      <c r="WYR569" s="633"/>
      <c r="WYS569" s="633"/>
      <c r="WYT569" s="633"/>
      <c r="WYU569" s="633"/>
      <c r="WYV569" s="633"/>
      <c r="WYW569" s="633"/>
      <c r="WYX569" s="633"/>
      <c r="WYY569" s="633"/>
      <c r="WYZ569" s="633"/>
      <c r="WZA569" s="633"/>
      <c r="WZB569" s="633"/>
      <c r="WZC569" s="633"/>
      <c r="WZD569" s="633"/>
      <c r="WZE569" s="633"/>
      <c r="WZF569" s="633"/>
      <c r="WZG569" s="633"/>
      <c r="WZH569" s="633"/>
      <c r="WZI569" s="633"/>
      <c r="WZJ569" s="633"/>
      <c r="WZK569" s="633"/>
      <c r="WZL569" s="633"/>
      <c r="WZM569" s="633"/>
      <c r="WZN569" s="633"/>
      <c r="WZO569" s="633"/>
      <c r="WZP569" s="633"/>
      <c r="WZQ569" s="633"/>
      <c r="WZR569" s="633"/>
      <c r="WZS569" s="633"/>
      <c r="WZT569" s="633"/>
      <c r="WZU569" s="633"/>
      <c r="WZV569" s="633"/>
      <c r="WZW569" s="633"/>
      <c r="WZX569" s="633"/>
      <c r="WZY569" s="633"/>
      <c r="WZZ569" s="633"/>
      <c r="XAA569" s="633"/>
      <c r="XAB569" s="633"/>
      <c r="XAC569" s="633"/>
      <c r="XAD569" s="633"/>
      <c r="XAE569" s="633"/>
      <c r="XAF569" s="633"/>
      <c r="XAG569" s="633"/>
      <c r="XAH569" s="633"/>
      <c r="XAI569" s="633"/>
      <c r="XAJ569" s="633"/>
      <c r="XAK569" s="633"/>
      <c r="XAL569" s="633"/>
      <c r="XAM569" s="633"/>
      <c r="XAN569" s="633"/>
      <c r="XAO569" s="633"/>
      <c r="XAP569" s="633"/>
      <c r="XAQ569" s="633"/>
      <c r="XAR569" s="633"/>
      <c r="XAS569" s="633"/>
      <c r="XAT569" s="633"/>
      <c r="XAU569" s="633"/>
      <c r="XAV569" s="633"/>
      <c r="XAW569" s="633"/>
      <c r="XAX569" s="633"/>
      <c r="XAY569" s="633"/>
      <c r="XAZ569" s="633"/>
      <c r="XBA569" s="633"/>
      <c r="XBB569" s="633"/>
      <c r="XBC569" s="633"/>
      <c r="XBD569" s="633"/>
      <c r="XBE569" s="633"/>
      <c r="XBF569" s="633"/>
      <c r="XBG569" s="633"/>
      <c r="XBH569" s="633"/>
      <c r="XBI569" s="633"/>
      <c r="XBJ569" s="633"/>
      <c r="XBK569" s="633"/>
      <c r="XBL569" s="633"/>
      <c r="XBM569" s="633"/>
      <c r="XBN569" s="633"/>
      <c r="XBO569" s="633"/>
      <c r="XBP569" s="633"/>
      <c r="XBQ569" s="633"/>
      <c r="XBR569" s="633"/>
      <c r="XBS569" s="633"/>
      <c r="XBT569" s="633"/>
      <c r="XBU569" s="633"/>
      <c r="XBV569" s="633"/>
      <c r="XBW569" s="633"/>
      <c r="XBX569" s="633"/>
      <c r="XBY569" s="633"/>
      <c r="XBZ569" s="633"/>
      <c r="XCA569" s="633"/>
      <c r="XCB569" s="633"/>
      <c r="XCC569" s="633"/>
      <c r="XCD569" s="633"/>
      <c r="XCE569" s="633"/>
      <c r="XCF569" s="633"/>
      <c r="XCG569" s="633"/>
      <c r="XCH569" s="633"/>
      <c r="XCI569" s="633"/>
      <c r="XCJ569" s="633"/>
      <c r="XCK569" s="633"/>
      <c r="XCL569" s="633"/>
      <c r="XCM569" s="633"/>
      <c r="XCN569" s="633"/>
      <c r="XCO569" s="633"/>
      <c r="XCP569" s="633"/>
      <c r="XCQ569" s="633"/>
      <c r="XCR569" s="633"/>
      <c r="XCS569" s="633"/>
      <c r="XCT569" s="633"/>
      <c r="XCU569" s="633"/>
      <c r="XCV569" s="633"/>
      <c r="XCW569" s="633"/>
      <c r="XCX569" s="633"/>
      <c r="XCY569" s="633"/>
      <c r="XCZ569" s="633"/>
      <c r="XDA569" s="633"/>
      <c r="XDB569" s="633"/>
      <c r="XDC569" s="633"/>
      <c r="XDD569" s="633"/>
      <c r="XDE569" s="633"/>
      <c r="XDF569" s="633"/>
      <c r="XDG569" s="633"/>
      <c r="XDH569" s="633"/>
      <c r="XDI569" s="633"/>
      <c r="XDJ569" s="633"/>
      <c r="XDK569" s="633"/>
      <c r="XDL569" s="633"/>
      <c r="XDM569" s="633"/>
      <c r="XDN569" s="633"/>
      <c r="XDO569" s="633"/>
      <c r="XDP569" s="633"/>
      <c r="XDQ569" s="633"/>
      <c r="XDR569" s="633"/>
      <c r="XDS569" s="633"/>
      <c r="XDT569" s="633"/>
      <c r="XDU569" s="633"/>
      <c r="XDV569" s="633"/>
      <c r="XDW569" s="633"/>
      <c r="XDX569" s="633"/>
      <c r="XDY569" s="633"/>
      <c r="XDZ569" s="633"/>
      <c r="XEA569" s="633"/>
      <c r="XEB569" s="633"/>
    </row>
    <row r="570" spans="1:16356" ht="34.15" customHeight="1">
      <c r="A570" s="628" t="s">
        <v>3463</v>
      </c>
      <c r="B570" s="629" t="s">
        <v>3938</v>
      </c>
      <c r="C570" s="630" t="s">
        <v>4825</v>
      </c>
      <c r="D570" s="629" t="s">
        <v>4622</v>
      </c>
      <c r="E570" s="631" t="s">
        <v>4966</v>
      </c>
      <c r="F570" s="655" t="s">
        <v>4232</v>
      </c>
      <c r="G570" s="632" t="s">
        <v>3313</v>
      </c>
      <c r="H570" s="633" t="s">
        <v>840</v>
      </c>
      <c r="I570" s="633"/>
      <c r="J570" s="629"/>
      <c r="K570" s="629"/>
      <c r="L570" s="629"/>
      <c r="M570" s="629"/>
      <c r="N570" s="633"/>
      <c r="O570" s="633"/>
      <c r="P570" s="633"/>
      <c r="Q570" s="633"/>
      <c r="R570" s="633" t="s">
        <v>4967</v>
      </c>
      <c r="S570" s="629" t="s">
        <v>3435</v>
      </c>
      <c r="T570" s="629" t="s">
        <v>6974</v>
      </c>
      <c r="U570" s="629" t="s">
        <v>4860</v>
      </c>
      <c r="V570" s="629" t="s">
        <v>4656</v>
      </c>
      <c r="W570" s="633"/>
      <c r="X570" s="633"/>
      <c r="Y570" s="633"/>
      <c r="Z570" s="633" t="s">
        <v>4968</v>
      </c>
      <c r="AA570" s="639"/>
      <c r="AB570" s="633"/>
      <c r="AC570" s="633"/>
      <c r="AD570" s="633"/>
      <c r="AE570" s="633"/>
      <c r="AF570" s="633"/>
      <c r="AG570" s="633"/>
      <c r="AH570" s="633"/>
      <c r="AI570" s="742"/>
      <c r="AJ570" s="742"/>
      <c r="AK570" s="742"/>
      <c r="AL570" s="742"/>
      <c r="AM570" s="742"/>
      <c r="AN570" s="742"/>
      <c r="AO570" s="742"/>
      <c r="AP570" s="742"/>
      <c r="AQ570" s="633"/>
      <c r="AR570" s="633"/>
      <c r="AS570" s="633"/>
      <c r="AT570" s="633"/>
      <c r="AU570" s="633"/>
      <c r="AV570" s="633"/>
      <c r="AW570" s="633"/>
      <c r="AX570" s="633"/>
      <c r="AY570" s="633"/>
      <c r="AZ570" s="633"/>
      <c r="BA570" s="633"/>
      <c r="BB570" s="633"/>
      <c r="BC570" s="633"/>
      <c r="BD570" s="633"/>
      <c r="BE570" s="633"/>
      <c r="BF570" s="633"/>
      <c r="BG570" s="633"/>
      <c r="BH570" s="633"/>
      <c r="BI570" s="633"/>
      <c r="BJ570" s="633"/>
      <c r="BK570" s="633"/>
      <c r="BL570" s="633"/>
      <c r="BM570" s="633"/>
      <c r="BN570" s="633"/>
      <c r="BO570" s="633"/>
      <c r="BP570" s="633"/>
      <c r="BQ570" s="633"/>
      <c r="BR570" s="633"/>
      <c r="BS570" s="633"/>
      <c r="BT570" s="633"/>
      <c r="BU570" s="633"/>
      <c r="BV570" s="633"/>
      <c r="BW570" s="633"/>
      <c r="BX570" s="633"/>
      <c r="BY570" s="633"/>
      <c r="BZ570" s="633"/>
      <c r="CA570" s="633"/>
      <c r="CB570" s="633"/>
      <c r="CC570" s="633"/>
      <c r="CD570" s="633"/>
      <c r="CE570" s="633"/>
      <c r="CF570" s="633"/>
      <c r="CG570" s="633"/>
      <c r="CH570" s="633"/>
      <c r="CI570" s="633"/>
      <c r="CJ570" s="633"/>
      <c r="CK570" s="633"/>
      <c r="CL570" s="633"/>
      <c r="CM570" s="633"/>
      <c r="CN570" s="633"/>
      <c r="CO570" s="633"/>
      <c r="CP570" s="633"/>
      <c r="CQ570" s="633"/>
      <c r="CR570" s="633"/>
      <c r="CS570" s="633"/>
      <c r="CT570" s="633"/>
      <c r="CU570" s="633"/>
      <c r="CV570" s="633"/>
      <c r="CW570" s="633"/>
      <c r="CX570" s="633"/>
      <c r="CY570" s="633"/>
      <c r="CZ570" s="633"/>
      <c r="DA570" s="633"/>
      <c r="DB570" s="633"/>
      <c r="DC570" s="633"/>
      <c r="DD570" s="633"/>
      <c r="DE570" s="633"/>
      <c r="DF570" s="633"/>
      <c r="DG570" s="633"/>
      <c r="DH570" s="633"/>
      <c r="DI570" s="633"/>
      <c r="DJ570" s="633"/>
      <c r="DK570" s="633"/>
      <c r="DL570" s="633"/>
      <c r="DM570" s="633"/>
      <c r="DN570" s="633"/>
      <c r="DO570" s="633"/>
      <c r="DP570" s="633"/>
      <c r="DQ570" s="633"/>
      <c r="DR570" s="633"/>
      <c r="DS570" s="633"/>
      <c r="DT570" s="633"/>
      <c r="DU570" s="633"/>
      <c r="DV570" s="633"/>
      <c r="DW570" s="633"/>
      <c r="DX570" s="633"/>
      <c r="DY570" s="633"/>
      <c r="DZ570" s="633"/>
      <c r="EA570" s="633"/>
      <c r="EB570" s="633"/>
      <c r="EC570" s="633"/>
      <c r="ED570" s="633"/>
      <c r="EE570" s="633"/>
      <c r="EF570" s="633"/>
      <c r="EG570" s="633"/>
      <c r="EH570" s="633"/>
      <c r="EI570" s="633"/>
      <c r="EJ570" s="633"/>
      <c r="EK570" s="633"/>
      <c r="EL570" s="633"/>
      <c r="EM570" s="633"/>
      <c r="EN570" s="633"/>
      <c r="EO570" s="633"/>
      <c r="EP570" s="633"/>
      <c r="EQ570" s="633"/>
      <c r="ER570" s="633"/>
      <c r="ES570" s="633"/>
      <c r="ET570" s="633"/>
      <c r="EU570" s="633"/>
      <c r="EV570" s="633"/>
      <c r="EW570" s="633"/>
      <c r="EX570" s="633"/>
      <c r="EY570" s="633"/>
      <c r="EZ570" s="633"/>
      <c r="FA570" s="633"/>
      <c r="FB570" s="633"/>
      <c r="FC570" s="633"/>
      <c r="FD570" s="633"/>
      <c r="FE570" s="633"/>
      <c r="FF570" s="633"/>
      <c r="FG570" s="633"/>
      <c r="FH570" s="633"/>
      <c r="FI570" s="633"/>
      <c r="FJ570" s="633"/>
      <c r="FK570" s="633"/>
      <c r="FL570" s="633"/>
      <c r="FM570" s="633"/>
      <c r="FN570" s="633"/>
      <c r="FO570" s="633"/>
      <c r="FP570" s="633"/>
      <c r="FQ570" s="633"/>
      <c r="FR570" s="633"/>
      <c r="FS570" s="633"/>
      <c r="FT570" s="633"/>
      <c r="FU570" s="633"/>
      <c r="FV570" s="633"/>
      <c r="FW570" s="633"/>
      <c r="FX570" s="633"/>
      <c r="FY570" s="633"/>
      <c r="FZ570" s="633"/>
      <c r="GA570" s="633"/>
      <c r="GB570" s="633"/>
      <c r="GC570" s="633"/>
      <c r="GD570" s="633"/>
      <c r="GE570" s="633"/>
      <c r="GF570" s="633"/>
      <c r="GG570" s="633"/>
      <c r="GH570" s="633"/>
      <c r="GI570" s="633"/>
      <c r="GJ570" s="633"/>
      <c r="GK570" s="633"/>
      <c r="GL570" s="633"/>
      <c r="GM570" s="633"/>
      <c r="GN570" s="633"/>
      <c r="GO570" s="633"/>
      <c r="GP570" s="633"/>
      <c r="GQ570" s="633"/>
      <c r="GR570" s="633"/>
      <c r="GS570" s="633"/>
      <c r="GT570" s="633"/>
      <c r="GU570" s="633"/>
      <c r="GV570" s="633"/>
      <c r="GW570" s="633"/>
      <c r="GX570" s="633"/>
      <c r="GY570" s="633"/>
      <c r="GZ570" s="633"/>
      <c r="HA570" s="633"/>
      <c r="HB570" s="633"/>
      <c r="HC570" s="633"/>
      <c r="HD570" s="633"/>
      <c r="HE570" s="633"/>
      <c r="HF570" s="633"/>
      <c r="HG570" s="633"/>
      <c r="HH570" s="633"/>
      <c r="HI570" s="633"/>
      <c r="HJ570" s="633"/>
      <c r="HK570" s="633"/>
      <c r="HL570" s="633"/>
      <c r="HM570" s="633"/>
      <c r="HN570" s="633"/>
      <c r="HO570" s="633"/>
      <c r="HP570" s="633"/>
      <c r="HQ570" s="633"/>
      <c r="HR570" s="633"/>
      <c r="HS570" s="633"/>
      <c r="HT570" s="633"/>
      <c r="HU570" s="633"/>
      <c r="HV570" s="633"/>
      <c r="HW570" s="633"/>
      <c r="HX570" s="633"/>
      <c r="HY570" s="633"/>
      <c r="HZ570" s="633"/>
      <c r="IA570" s="633"/>
      <c r="IB570" s="633"/>
      <c r="IC570" s="633"/>
      <c r="ID570" s="633"/>
      <c r="IE570" s="633"/>
      <c r="IF570" s="633"/>
      <c r="IG570" s="633"/>
      <c r="IH570" s="633"/>
      <c r="II570" s="633"/>
      <c r="IJ570" s="633"/>
      <c r="IK570" s="633"/>
      <c r="IL570" s="633"/>
      <c r="IM570" s="633"/>
      <c r="IN570" s="633"/>
      <c r="IO570" s="633"/>
      <c r="IP570" s="633"/>
      <c r="IQ570" s="633"/>
      <c r="IR570" s="633"/>
      <c r="IS570" s="633"/>
      <c r="IT570" s="633"/>
      <c r="IU570" s="633"/>
      <c r="IV570" s="633"/>
      <c r="IW570" s="633"/>
      <c r="IX570" s="633"/>
      <c r="IY570" s="633"/>
      <c r="IZ570" s="633"/>
      <c r="JA570" s="633"/>
      <c r="JB570" s="633"/>
      <c r="JC570" s="633"/>
      <c r="JD570" s="633"/>
      <c r="JE570" s="633"/>
      <c r="JF570" s="633"/>
      <c r="JG570" s="633"/>
      <c r="JH570" s="633"/>
      <c r="JI570" s="633"/>
      <c r="JJ570" s="633"/>
      <c r="JK570" s="633"/>
      <c r="JL570" s="633"/>
      <c r="JM570" s="633"/>
      <c r="JN570" s="633"/>
      <c r="JO570" s="633"/>
      <c r="JP570" s="633"/>
      <c r="JQ570" s="633"/>
      <c r="JR570" s="633"/>
      <c r="JS570" s="633"/>
      <c r="JT570" s="633"/>
      <c r="JU570" s="633"/>
      <c r="JV570" s="633"/>
      <c r="JW570" s="633"/>
      <c r="JX570" s="633"/>
      <c r="JY570" s="633"/>
      <c r="JZ570" s="633"/>
      <c r="KA570" s="633"/>
      <c r="KB570" s="633"/>
      <c r="KC570" s="633"/>
      <c r="KD570" s="633"/>
      <c r="KE570" s="633"/>
      <c r="KF570" s="633"/>
      <c r="KG570" s="633"/>
      <c r="KH570" s="633"/>
      <c r="KI570" s="633"/>
      <c r="KJ570" s="633"/>
      <c r="KK570" s="633"/>
      <c r="KL570" s="633"/>
      <c r="KM570" s="633"/>
      <c r="KN570" s="633"/>
      <c r="KO570" s="633"/>
      <c r="KP570" s="633"/>
      <c r="KQ570" s="633"/>
      <c r="KR570" s="633"/>
      <c r="KS570" s="633"/>
      <c r="KT570" s="633"/>
      <c r="KU570" s="633"/>
      <c r="KV570" s="633"/>
      <c r="KW570" s="633"/>
      <c r="KX570" s="633"/>
      <c r="KY570" s="633"/>
      <c r="KZ570" s="633"/>
      <c r="LA570" s="633"/>
      <c r="LB570" s="633"/>
      <c r="LC570" s="633"/>
      <c r="LD570" s="633"/>
      <c r="LE570" s="633"/>
      <c r="LF570" s="633"/>
      <c r="LG570" s="633"/>
      <c r="LH570" s="633"/>
      <c r="LI570" s="633"/>
      <c r="LJ570" s="633"/>
      <c r="LK570" s="633"/>
      <c r="LL570" s="633"/>
      <c r="LM570" s="633"/>
      <c r="LN570" s="633"/>
      <c r="LO570" s="633"/>
      <c r="LP570" s="633"/>
      <c r="LQ570" s="633"/>
      <c r="LR570" s="633"/>
      <c r="LS570" s="633"/>
      <c r="LT570" s="633"/>
      <c r="LU570" s="633"/>
      <c r="LV570" s="633"/>
      <c r="LW570" s="633"/>
      <c r="LX570" s="633"/>
      <c r="LY570" s="633"/>
      <c r="LZ570" s="633"/>
      <c r="MA570" s="633"/>
      <c r="MB570" s="633"/>
      <c r="MC570" s="633"/>
      <c r="MD570" s="633"/>
      <c r="ME570" s="633"/>
      <c r="MF570" s="633"/>
      <c r="MG570" s="633"/>
      <c r="MH570" s="633"/>
      <c r="MI570" s="633"/>
      <c r="MJ570" s="633"/>
      <c r="MK570" s="633"/>
      <c r="ML570" s="633"/>
      <c r="MM570" s="633"/>
      <c r="MN570" s="633"/>
      <c r="MO570" s="633"/>
      <c r="MP570" s="633"/>
      <c r="MQ570" s="633"/>
      <c r="MR570" s="633"/>
      <c r="MS570" s="633"/>
      <c r="MT570" s="633"/>
      <c r="MU570" s="633"/>
      <c r="MV570" s="633"/>
      <c r="MW570" s="633"/>
      <c r="MX570" s="633"/>
      <c r="MY570" s="633"/>
      <c r="MZ570" s="633"/>
      <c r="NA570" s="633"/>
      <c r="NB570" s="633"/>
      <c r="NC570" s="633"/>
      <c r="ND570" s="633"/>
      <c r="NE570" s="633"/>
      <c r="NF570" s="633"/>
      <c r="NG570" s="633"/>
      <c r="NH570" s="633"/>
      <c r="NI570" s="633"/>
      <c r="NJ570" s="633"/>
      <c r="NK570" s="633"/>
      <c r="NL570" s="633"/>
      <c r="NM570" s="633"/>
      <c r="NN570" s="633"/>
      <c r="NO570" s="633"/>
      <c r="NP570" s="633"/>
      <c r="NQ570" s="633"/>
      <c r="NR570" s="633"/>
      <c r="NS570" s="633"/>
      <c r="NT570" s="633"/>
      <c r="NU570" s="633"/>
      <c r="NV570" s="633"/>
      <c r="NW570" s="633"/>
      <c r="NX570" s="633"/>
      <c r="NY570" s="633"/>
      <c r="NZ570" s="633"/>
      <c r="OA570" s="633"/>
      <c r="OB570" s="633"/>
      <c r="OC570" s="633"/>
      <c r="OD570" s="633"/>
      <c r="OE570" s="633"/>
      <c r="OF570" s="633"/>
      <c r="OG570" s="633"/>
      <c r="OH570" s="633"/>
      <c r="OI570" s="633"/>
      <c r="OJ570" s="633"/>
      <c r="OK570" s="633"/>
      <c r="OL570" s="633"/>
      <c r="OM570" s="633"/>
      <c r="ON570" s="633"/>
      <c r="OO570" s="633"/>
      <c r="OP570" s="633"/>
      <c r="OQ570" s="633"/>
      <c r="OR570" s="633"/>
      <c r="OS570" s="633"/>
      <c r="OT570" s="633"/>
      <c r="OU570" s="633"/>
      <c r="OV570" s="633"/>
      <c r="OW570" s="633"/>
      <c r="OX570" s="633"/>
      <c r="OY570" s="633"/>
      <c r="OZ570" s="633"/>
      <c r="PA570" s="633"/>
      <c r="PB570" s="633"/>
      <c r="PC570" s="633"/>
      <c r="PD570" s="633"/>
      <c r="PE570" s="633"/>
      <c r="PF570" s="633"/>
      <c r="PG570" s="633"/>
      <c r="PH570" s="633"/>
      <c r="PI570" s="633"/>
      <c r="PJ570" s="633"/>
      <c r="PK570" s="633"/>
      <c r="PL570" s="633"/>
      <c r="PM570" s="633"/>
      <c r="PN570" s="633"/>
      <c r="PO570" s="633"/>
      <c r="PP570" s="633"/>
      <c r="PQ570" s="633"/>
      <c r="PR570" s="633"/>
      <c r="PS570" s="633"/>
      <c r="PT570" s="633"/>
      <c r="PU570" s="633"/>
      <c r="PV570" s="633"/>
      <c r="PW570" s="633"/>
      <c r="PX570" s="633"/>
      <c r="PY570" s="633"/>
      <c r="PZ570" s="633"/>
      <c r="QA570" s="633"/>
      <c r="QB570" s="633"/>
      <c r="QC570" s="633"/>
      <c r="QD570" s="633"/>
      <c r="QE570" s="633"/>
      <c r="QF570" s="633"/>
      <c r="QG570" s="633"/>
      <c r="QH570" s="633"/>
      <c r="QI570" s="633"/>
      <c r="QJ570" s="633"/>
      <c r="QK570" s="633"/>
      <c r="QL570" s="633"/>
      <c r="QM570" s="633"/>
      <c r="QN570" s="633"/>
      <c r="QO570" s="633"/>
      <c r="QP570" s="633"/>
      <c r="QQ570" s="633"/>
      <c r="QR570" s="633"/>
      <c r="QS570" s="633"/>
      <c r="QT570" s="633"/>
      <c r="QU570" s="633"/>
      <c r="QV570" s="633"/>
      <c r="QW570" s="633"/>
      <c r="QX570" s="633"/>
      <c r="QY570" s="633"/>
      <c r="QZ570" s="633"/>
      <c r="RA570" s="633"/>
      <c r="RB570" s="633"/>
      <c r="RC570" s="633"/>
      <c r="RD570" s="633"/>
      <c r="RE570" s="633"/>
      <c r="RF570" s="633"/>
      <c r="RG570" s="633"/>
      <c r="RH570" s="633"/>
      <c r="RI570" s="633"/>
      <c r="RJ570" s="633"/>
      <c r="RK570" s="633"/>
      <c r="RL570" s="633"/>
      <c r="RM570" s="633"/>
      <c r="RN570" s="633"/>
      <c r="RO570" s="633"/>
      <c r="RP570" s="633"/>
      <c r="RQ570" s="633"/>
      <c r="RR570" s="633"/>
      <c r="RS570" s="633"/>
      <c r="RT570" s="633"/>
      <c r="RU570" s="633"/>
      <c r="RV570" s="633"/>
      <c r="RW570" s="633"/>
      <c r="RX570" s="633"/>
      <c r="RY570" s="633"/>
      <c r="RZ570" s="633"/>
      <c r="SA570" s="633"/>
      <c r="SB570" s="633"/>
      <c r="SC570" s="633"/>
      <c r="SD570" s="633"/>
      <c r="SE570" s="633"/>
      <c r="SF570" s="633"/>
      <c r="SG570" s="633"/>
      <c r="SH570" s="633"/>
      <c r="SI570" s="633"/>
      <c r="SJ570" s="633"/>
      <c r="SK570" s="633"/>
      <c r="SL570" s="633"/>
      <c r="SM570" s="633"/>
      <c r="SN570" s="633"/>
      <c r="SO570" s="633"/>
      <c r="SP570" s="633"/>
      <c r="SQ570" s="633"/>
      <c r="SR570" s="633"/>
      <c r="SS570" s="633"/>
      <c r="ST570" s="633"/>
      <c r="SU570" s="633"/>
      <c r="SV570" s="633"/>
      <c r="SW570" s="633"/>
      <c r="SX570" s="633"/>
      <c r="SY570" s="633"/>
      <c r="SZ570" s="633"/>
      <c r="TA570" s="633"/>
      <c r="TB570" s="633"/>
      <c r="TC570" s="633"/>
      <c r="TD570" s="633"/>
      <c r="TE570" s="633"/>
      <c r="TF570" s="633"/>
      <c r="TG570" s="633"/>
      <c r="TH570" s="633"/>
      <c r="TI570" s="633"/>
      <c r="TJ570" s="633"/>
      <c r="TK570" s="633"/>
      <c r="TL570" s="633"/>
      <c r="TM570" s="633"/>
      <c r="TN570" s="633"/>
      <c r="TO570" s="633"/>
      <c r="TP570" s="633"/>
      <c r="TQ570" s="633"/>
      <c r="TR570" s="633"/>
      <c r="TS570" s="633"/>
      <c r="TT570" s="633"/>
      <c r="TU570" s="633"/>
      <c r="TV570" s="633"/>
      <c r="TW570" s="633"/>
      <c r="TX570" s="633"/>
      <c r="TY570" s="633"/>
      <c r="TZ570" s="633"/>
      <c r="UA570" s="633"/>
      <c r="UB570" s="633"/>
      <c r="UC570" s="633"/>
      <c r="UD570" s="633"/>
      <c r="UE570" s="633"/>
      <c r="UF570" s="633"/>
      <c r="UG570" s="633"/>
      <c r="UH570" s="633"/>
      <c r="UI570" s="633"/>
      <c r="UJ570" s="633"/>
      <c r="UK570" s="633"/>
      <c r="UL570" s="633"/>
      <c r="UM570" s="633"/>
      <c r="UN570" s="633"/>
      <c r="UO570" s="633"/>
      <c r="UP570" s="633"/>
      <c r="UQ570" s="633"/>
      <c r="UR570" s="633"/>
      <c r="US570" s="633"/>
      <c r="UT570" s="633"/>
      <c r="UU570" s="633"/>
      <c r="UV570" s="633"/>
      <c r="UW570" s="633"/>
      <c r="UX570" s="633"/>
      <c r="UY570" s="633"/>
      <c r="UZ570" s="633"/>
      <c r="VA570" s="633"/>
      <c r="VB570" s="633"/>
      <c r="VC570" s="633"/>
      <c r="VD570" s="633"/>
      <c r="VE570" s="633"/>
      <c r="VF570" s="633"/>
      <c r="VG570" s="633"/>
      <c r="VH570" s="633"/>
      <c r="VI570" s="633"/>
      <c r="VJ570" s="633"/>
      <c r="VK570" s="633"/>
      <c r="VL570" s="633"/>
      <c r="VM570" s="633"/>
      <c r="VN570" s="633"/>
      <c r="VO570" s="633"/>
      <c r="VP570" s="633"/>
      <c r="VQ570" s="633"/>
      <c r="VR570" s="633"/>
      <c r="VS570" s="633"/>
      <c r="VT570" s="633"/>
      <c r="VU570" s="633"/>
      <c r="VV570" s="633"/>
      <c r="VW570" s="633"/>
      <c r="VX570" s="633"/>
      <c r="VY570" s="633"/>
      <c r="VZ570" s="633"/>
      <c r="WA570" s="633"/>
      <c r="WB570" s="633"/>
      <c r="WC570" s="633"/>
      <c r="WD570" s="633"/>
      <c r="WE570" s="633"/>
      <c r="WF570" s="633"/>
      <c r="WG570" s="633"/>
      <c r="WH570" s="633"/>
      <c r="WI570" s="633"/>
      <c r="WJ570" s="633"/>
      <c r="WK570" s="633"/>
      <c r="WL570" s="633"/>
      <c r="WM570" s="633"/>
      <c r="WN570" s="633"/>
      <c r="WO570" s="633"/>
      <c r="WP570" s="633"/>
      <c r="WQ570" s="633"/>
      <c r="WR570" s="633"/>
      <c r="WS570" s="633"/>
      <c r="WT570" s="633"/>
      <c r="WU570" s="633"/>
      <c r="WV570" s="633"/>
      <c r="WW570" s="633"/>
      <c r="WX570" s="633"/>
      <c r="WY570" s="633"/>
      <c r="WZ570" s="633"/>
      <c r="XA570" s="633"/>
      <c r="XB570" s="633"/>
      <c r="XC570" s="633"/>
      <c r="XD570" s="633"/>
      <c r="XE570" s="633"/>
      <c r="XF570" s="633"/>
      <c r="XG570" s="633"/>
      <c r="XH570" s="633"/>
      <c r="XI570" s="633"/>
      <c r="XJ570" s="633"/>
      <c r="XK570" s="633"/>
      <c r="XL570" s="633"/>
      <c r="XM570" s="633"/>
      <c r="XN570" s="633"/>
      <c r="XO570" s="633"/>
      <c r="XP570" s="633"/>
      <c r="XQ570" s="633"/>
      <c r="XR570" s="633"/>
      <c r="XS570" s="633"/>
      <c r="XT570" s="633"/>
      <c r="XU570" s="633"/>
      <c r="XV570" s="633"/>
      <c r="XW570" s="633"/>
      <c r="XX570" s="633"/>
      <c r="XY570" s="633"/>
      <c r="XZ570" s="633"/>
      <c r="YA570" s="633"/>
      <c r="YB570" s="633"/>
      <c r="YC570" s="633"/>
      <c r="YD570" s="633"/>
      <c r="YE570" s="633"/>
      <c r="YF570" s="633"/>
      <c r="YG570" s="633"/>
      <c r="YH570" s="633"/>
      <c r="YI570" s="633"/>
      <c r="YJ570" s="633"/>
      <c r="YK570" s="633"/>
      <c r="YL570" s="633"/>
      <c r="YM570" s="633"/>
      <c r="YN570" s="633"/>
      <c r="YO570" s="633"/>
      <c r="YP570" s="633"/>
      <c r="YQ570" s="633"/>
      <c r="YR570" s="633"/>
      <c r="YS570" s="633"/>
      <c r="YT570" s="633"/>
      <c r="YU570" s="633"/>
      <c r="YV570" s="633"/>
      <c r="YW570" s="633"/>
      <c r="YX570" s="633"/>
      <c r="YY570" s="633"/>
      <c r="YZ570" s="633"/>
      <c r="ZA570" s="633"/>
      <c r="ZB570" s="633"/>
      <c r="ZC570" s="633"/>
      <c r="ZD570" s="633"/>
      <c r="ZE570" s="633"/>
      <c r="ZF570" s="633"/>
      <c r="ZG570" s="633"/>
      <c r="ZH570" s="633"/>
      <c r="ZI570" s="633"/>
      <c r="ZJ570" s="633"/>
      <c r="ZK570" s="633"/>
      <c r="ZL570" s="633"/>
      <c r="ZM570" s="633"/>
      <c r="ZN570" s="633"/>
      <c r="ZO570" s="633"/>
      <c r="ZP570" s="633"/>
      <c r="ZQ570" s="633"/>
      <c r="ZR570" s="633"/>
      <c r="ZS570" s="633"/>
      <c r="ZT570" s="633"/>
      <c r="ZU570" s="633"/>
      <c r="ZV570" s="633"/>
      <c r="ZW570" s="633"/>
      <c r="ZX570" s="633"/>
      <c r="ZY570" s="633"/>
      <c r="ZZ570" s="633"/>
      <c r="AAA570" s="633"/>
      <c r="AAB570" s="633"/>
      <c r="AAC570" s="633"/>
      <c r="AAD570" s="633"/>
      <c r="AAE570" s="633"/>
      <c r="AAF570" s="633"/>
      <c r="AAG570" s="633"/>
      <c r="AAH570" s="633"/>
      <c r="AAI570" s="633"/>
      <c r="AAJ570" s="633"/>
      <c r="AAK570" s="633"/>
      <c r="AAL570" s="633"/>
      <c r="AAM570" s="633"/>
      <c r="AAN570" s="633"/>
      <c r="AAO570" s="633"/>
      <c r="AAP570" s="633"/>
      <c r="AAQ570" s="633"/>
      <c r="AAR570" s="633"/>
      <c r="AAS570" s="633"/>
      <c r="AAT570" s="633"/>
      <c r="AAU570" s="633"/>
      <c r="AAV570" s="633"/>
      <c r="AAW570" s="633"/>
      <c r="AAX570" s="633"/>
      <c r="AAY570" s="633"/>
      <c r="AAZ570" s="633"/>
      <c r="ABA570" s="633"/>
      <c r="ABB570" s="633"/>
      <c r="ABC570" s="633"/>
      <c r="ABD570" s="633"/>
      <c r="ABE570" s="633"/>
      <c r="ABF570" s="633"/>
      <c r="ABG570" s="633"/>
      <c r="ABH570" s="633"/>
      <c r="ABI570" s="633"/>
      <c r="ABJ570" s="633"/>
      <c r="ABK570" s="633"/>
      <c r="ABL570" s="633"/>
      <c r="ABM570" s="633"/>
      <c r="ABN570" s="633"/>
      <c r="ABO570" s="633"/>
      <c r="ABP570" s="633"/>
      <c r="ABQ570" s="633"/>
      <c r="ABR570" s="633"/>
      <c r="ABS570" s="633"/>
      <c r="ABT570" s="633"/>
      <c r="ABU570" s="633"/>
      <c r="ABV570" s="633"/>
      <c r="ABW570" s="633"/>
      <c r="ABX570" s="633"/>
      <c r="ABY570" s="633"/>
      <c r="ABZ570" s="633"/>
      <c r="ACA570" s="633"/>
      <c r="ACB570" s="633"/>
      <c r="ACC570" s="633"/>
      <c r="ACD570" s="633"/>
      <c r="ACE570" s="633"/>
      <c r="ACF570" s="633"/>
      <c r="ACG570" s="633"/>
      <c r="ACH570" s="633"/>
      <c r="ACI570" s="633"/>
      <c r="ACJ570" s="633"/>
      <c r="ACK570" s="633"/>
      <c r="ACL570" s="633"/>
      <c r="ACM570" s="633"/>
      <c r="ACN570" s="633"/>
      <c r="ACO570" s="633"/>
      <c r="ACP570" s="633"/>
      <c r="ACQ570" s="633"/>
      <c r="ACR570" s="633"/>
      <c r="ACS570" s="633"/>
      <c r="ACT570" s="633"/>
      <c r="ACU570" s="633"/>
      <c r="ACV570" s="633"/>
      <c r="ACW570" s="633"/>
      <c r="ACX570" s="633"/>
      <c r="ACY570" s="633"/>
      <c r="ACZ570" s="633"/>
      <c r="ADA570" s="633"/>
      <c r="ADB570" s="633"/>
      <c r="ADC570" s="633"/>
      <c r="ADD570" s="633"/>
      <c r="ADE570" s="633"/>
      <c r="ADF570" s="633"/>
      <c r="ADG570" s="633"/>
      <c r="ADH570" s="633"/>
      <c r="ADI570" s="633"/>
      <c r="ADJ570" s="633"/>
      <c r="ADK570" s="633"/>
      <c r="ADL570" s="633"/>
      <c r="ADM570" s="633"/>
      <c r="ADN570" s="633"/>
      <c r="ADO570" s="633"/>
      <c r="ADP570" s="633"/>
      <c r="ADQ570" s="633"/>
      <c r="ADR570" s="633"/>
      <c r="ADS570" s="633"/>
      <c r="ADT570" s="633"/>
      <c r="ADU570" s="633"/>
      <c r="ADV570" s="633"/>
      <c r="ADW570" s="633"/>
      <c r="ADX570" s="633"/>
      <c r="ADY570" s="633"/>
      <c r="ADZ570" s="633"/>
      <c r="AEA570" s="633"/>
      <c r="AEB570" s="633"/>
      <c r="AEC570" s="633"/>
      <c r="AED570" s="633"/>
      <c r="AEE570" s="633"/>
      <c r="AEF570" s="633"/>
      <c r="AEG570" s="633"/>
      <c r="AEH570" s="633"/>
      <c r="AEI570" s="633"/>
      <c r="AEJ570" s="633"/>
      <c r="AEK570" s="633"/>
      <c r="AEL570" s="633"/>
      <c r="AEM570" s="633"/>
      <c r="AEN570" s="633"/>
      <c r="AEO570" s="633"/>
      <c r="AEP570" s="633"/>
      <c r="AEQ570" s="633"/>
      <c r="AER570" s="633"/>
      <c r="AES570" s="633"/>
      <c r="AET570" s="633"/>
      <c r="AEU570" s="633"/>
      <c r="AEV570" s="633"/>
      <c r="AEW570" s="633"/>
      <c r="AEX570" s="633"/>
      <c r="AEY570" s="633"/>
      <c r="AEZ570" s="633"/>
      <c r="AFA570" s="633"/>
      <c r="AFB570" s="633"/>
      <c r="AFC570" s="633"/>
      <c r="AFD570" s="633"/>
      <c r="AFE570" s="633"/>
      <c r="AFF570" s="633"/>
      <c r="AFG570" s="633"/>
      <c r="AFH570" s="633"/>
      <c r="AFI570" s="633"/>
      <c r="AFJ570" s="633"/>
      <c r="AFK570" s="633"/>
      <c r="AFL570" s="633"/>
      <c r="AFM570" s="633"/>
      <c r="AFN570" s="633"/>
      <c r="AFO570" s="633"/>
      <c r="AFP570" s="633"/>
      <c r="AFQ570" s="633"/>
      <c r="AFR570" s="633"/>
      <c r="AFS570" s="633"/>
      <c r="AFT570" s="633"/>
      <c r="AFU570" s="633"/>
      <c r="AFV570" s="633"/>
      <c r="AFW570" s="633"/>
      <c r="AFX570" s="633"/>
      <c r="AFY570" s="633"/>
      <c r="AFZ570" s="633"/>
      <c r="AGA570" s="633"/>
      <c r="AGB570" s="633"/>
      <c r="AGC570" s="633"/>
      <c r="AGD570" s="633"/>
      <c r="AGE570" s="633"/>
      <c r="AGF570" s="633"/>
      <c r="AGG570" s="633"/>
      <c r="AGH570" s="633"/>
      <c r="AGI570" s="633"/>
      <c r="AGJ570" s="633"/>
      <c r="AGK570" s="633"/>
      <c r="AGL570" s="633"/>
      <c r="AGM570" s="633"/>
      <c r="AGN570" s="633"/>
      <c r="AGO570" s="633"/>
      <c r="AGP570" s="633"/>
      <c r="AGQ570" s="633"/>
      <c r="AGR570" s="633"/>
      <c r="AGS570" s="633"/>
      <c r="AGT570" s="633"/>
      <c r="AGU570" s="633"/>
      <c r="AGV570" s="633"/>
      <c r="AGW570" s="633"/>
      <c r="AGX570" s="633"/>
      <c r="AGY570" s="633"/>
      <c r="AGZ570" s="633"/>
      <c r="AHA570" s="633"/>
      <c r="AHB570" s="633"/>
      <c r="AHC570" s="633"/>
      <c r="AHD570" s="633"/>
      <c r="AHE570" s="633"/>
      <c r="AHF570" s="633"/>
      <c r="AHG570" s="633"/>
      <c r="AHH570" s="633"/>
      <c r="AHI570" s="633"/>
      <c r="AHJ570" s="633"/>
      <c r="AHK570" s="633"/>
      <c r="AHL570" s="633"/>
      <c r="AHM570" s="633"/>
      <c r="AHN570" s="633"/>
      <c r="AHO570" s="633"/>
      <c r="AHP570" s="633"/>
      <c r="AHQ570" s="633"/>
      <c r="AHR570" s="633"/>
      <c r="AHS570" s="633"/>
      <c r="AHT570" s="633"/>
      <c r="AHU570" s="633"/>
      <c r="AHV570" s="633"/>
      <c r="AHW570" s="633"/>
      <c r="AHX570" s="633"/>
      <c r="AHY570" s="633"/>
      <c r="AHZ570" s="633"/>
      <c r="AIA570" s="633"/>
      <c r="AIB570" s="633"/>
      <c r="AIC570" s="633"/>
      <c r="AID570" s="633"/>
      <c r="AIE570" s="633"/>
      <c r="AIF570" s="633"/>
      <c r="AIG570" s="633"/>
      <c r="AIH570" s="633"/>
      <c r="AII570" s="633"/>
      <c r="AIJ570" s="633"/>
      <c r="AIK570" s="633"/>
      <c r="AIL570" s="633"/>
      <c r="AIM570" s="633"/>
      <c r="AIN570" s="633"/>
      <c r="AIO570" s="633"/>
      <c r="AIP570" s="633"/>
      <c r="AIQ570" s="633"/>
      <c r="AIR570" s="633"/>
      <c r="AIS570" s="633"/>
      <c r="AIT570" s="633"/>
      <c r="AIU570" s="633"/>
      <c r="AIV570" s="633"/>
      <c r="AIW570" s="633"/>
      <c r="AIX570" s="633"/>
      <c r="AIY570" s="633"/>
      <c r="AIZ570" s="633"/>
      <c r="AJA570" s="633"/>
      <c r="AJB570" s="633"/>
      <c r="AJC570" s="633"/>
      <c r="AJD570" s="633"/>
      <c r="AJE570" s="633"/>
      <c r="AJF570" s="633"/>
      <c r="AJG570" s="633"/>
      <c r="AJH570" s="633"/>
      <c r="AJI570" s="633"/>
      <c r="AJJ570" s="633"/>
      <c r="AJK570" s="633"/>
      <c r="AJL570" s="633"/>
      <c r="AJM570" s="633"/>
      <c r="AJN570" s="633"/>
      <c r="AJO570" s="633"/>
      <c r="AJP570" s="633"/>
      <c r="AJQ570" s="633"/>
      <c r="AJR570" s="633"/>
      <c r="AJS570" s="633"/>
      <c r="AJT570" s="633"/>
      <c r="AJU570" s="633"/>
      <c r="AJV570" s="633"/>
      <c r="AJW570" s="633"/>
      <c r="AJX570" s="633"/>
      <c r="AJY570" s="633"/>
      <c r="AJZ570" s="633"/>
      <c r="AKA570" s="633"/>
      <c r="AKB570" s="633"/>
      <c r="AKC570" s="633"/>
      <c r="AKD570" s="633"/>
      <c r="AKE570" s="633"/>
      <c r="AKF570" s="633"/>
      <c r="AKG570" s="633"/>
      <c r="AKH570" s="633"/>
      <c r="AKI570" s="633"/>
      <c r="AKJ570" s="633"/>
      <c r="AKK570" s="633"/>
      <c r="AKL570" s="633"/>
      <c r="AKM570" s="633"/>
      <c r="AKN570" s="633"/>
      <c r="AKO570" s="633"/>
      <c r="AKP570" s="633"/>
      <c r="AKQ570" s="633"/>
      <c r="AKR570" s="633"/>
      <c r="AKS570" s="633"/>
      <c r="AKT570" s="633"/>
      <c r="AKU570" s="633"/>
      <c r="AKV570" s="633"/>
      <c r="AKW570" s="633"/>
      <c r="AKX570" s="633"/>
      <c r="AKY570" s="633"/>
      <c r="AKZ570" s="633"/>
      <c r="ALA570" s="633"/>
      <c r="ALB570" s="633"/>
      <c r="ALC570" s="633"/>
      <c r="ALD570" s="633"/>
      <c r="ALE570" s="633"/>
      <c r="ALF570" s="633"/>
      <c r="ALG570" s="633"/>
      <c r="ALH570" s="633"/>
      <c r="ALI570" s="633"/>
      <c r="ALJ570" s="633"/>
      <c r="ALK570" s="633"/>
      <c r="ALL570" s="633"/>
      <c r="ALM570" s="633"/>
      <c r="ALN570" s="633"/>
      <c r="ALO570" s="633"/>
      <c r="ALP570" s="633"/>
      <c r="ALQ570" s="633"/>
      <c r="ALR570" s="633"/>
      <c r="ALS570" s="633"/>
      <c r="ALT570" s="633"/>
      <c r="ALU570" s="633"/>
      <c r="ALV570" s="633"/>
      <c r="ALW570" s="633"/>
      <c r="ALX570" s="633"/>
      <c r="ALY570" s="633"/>
      <c r="ALZ570" s="633"/>
      <c r="AMA570" s="633"/>
      <c r="AMB570" s="633"/>
      <c r="AMC570" s="633"/>
      <c r="AMD570" s="633"/>
      <c r="AME570" s="633"/>
      <c r="AMF570" s="633"/>
      <c r="AMG570" s="633"/>
      <c r="AMH570" s="633"/>
      <c r="AMI570" s="633"/>
      <c r="AMJ570" s="633"/>
      <c r="AMK570" s="633"/>
      <c r="AML570" s="633"/>
      <c r="AMM570" s="633"/>
      <c r="AMN570" s="633"/>
      <c r="AMO570" s="633"/>
      <c r="AMP570" s="633"/>
      <c r="AMQ570" s="633"/>
      <c r="AMR570" s="633"/>
      <c r="AMS570" s="633"/>
      <c r="AMT570" s="633"/>
      <c r="AMU570" s="633"/>
      <c r="AMV570" s="633"/>
      <c r="AMW570" s="633"/>
      <c r="AMX570" s="633"/>
      <c r="AMY570" s="633"/>
      <c r="AMZ570" s="633"/>
      <c r="ANA570" s="633"/>
      <c r="ANB570" s="633"/>
      <c r="ANC570" s="633"/>
      <c r="AND570" s="633"/>
      <c r="ANE570" s="633"/>
      <c r="ANF570" s="633"/>
      <c r="ANG570" s="633"/>
      <c r="ANH570" s="633"/>
      <c r="ANI570" s="633"/>
      <c r="ANJ570" s="633"/>
      <c r="ANK570" s="633"/>
      <c r="ANL570" s="633"/>
      <c r="ANM570" s="633"/>
      <c r="ANN570" s="633"/>
      <c r="ANO570" s="633"/>
      <c r="ANP570" s="633"/>
      <c r="ANQ570" s="633"/>
      <c r="ANR570" s="633"/>
      <c r="ANS570" s="633"/>
      <c r="ANT570" s="633"/>
      <c r="ANU570" s="633"/>
      <c r="ANV570" s="633"/>
      <c r="ANW570" s="633"/>
      <c r="ANX570" s="633"/>
      <c r="ANY570" s="633"/>
      <c r="ANZ570" s="633"/>
      <c r="AOA570" s="633"/>
      <c r="AOB570" s="633"/>
      <c r="AOC570" s="633"/>
      <c r="AOD570" s="633"/>
      <c r="AOE570" s="633"/>
      <c r="AOF570" s="633"/>
      <c r="AOG570" s="633"/>
      <c r="AOH570" s="633"/>
      <c r="AOI570" s="633"/>
      <c r="AOJ570" s="633"/>
      <c r="AOK570" s="633"/>
      <c r="AOL570" s="633"/>
      <c r="AOM570" s="633"/>
      <c r="AON570" s="633"/>
      <c r="AOO570" s="633"/>
      <c r="AOP570" s="633"/>
      <c r="AOQ570" s="633"/>
      <c r="AOR570" s="633"/>
      <c r="AOS570" s="633"/>
      <c r="AOT570" s="633"/>
      <c r="AOU570" s="633"/>
      <c r="AOV570" s="633"/>
      <c r="AOW570" s="633"/>
      <c r="AOX570" s="633"/>
      <c r="AOY570" s="633"/>
      <c r="AOZ570" s="633"/>
      <c r="APA570" s="633"/>
      <c r="APB570" s="633"/>
      <c r="APC570" s="633"/>
      <c r="APD570" s="633"/>
      <c r="APE570" s="633"/>
      <c r="APF570" s="633"/>
      <c r="APG570" s="633"/>
      <c r="APH570" s="633"/>
      <c r="API570" s="633"/>
      <c r="APJ570" s="633"/>
      <c r="APK570" s="633"/>
      <c r="APL570" s="633"/>
      <c r="APM570" s="633"/>
      <c r="APN570" s="633"/>
      <c r="APO570" s="633"/>
      <c r="APP570" s="633"/>
      <c r="APQ570" s="633"/>
      <c r="APR570" s="633"/>
      <c r="APS570" s="633"/>
      <c r="APT570" s="633"/>
      <c r="APU570" s="633"/>
      <c r="APV570" s="633"/>
      <c r="APW570" s="633"/>
      <c r="APX570" s="633"/>
      <c r="APY570" s="633"/>
      <c r="APZ570" s="633"/>
      <c r="AQA570" s="633"/>
      <c r="AQB570" s="633"/>
      <c r="AQC570" s="633"/>
      <c r="AQD570" s="633"/>
      <c r="AQE570" s="633"/>
      <c r="AQF570" s="633"/>
      <c r="AQG570" s="633"/>
      <c r="AQH570" s="633"/>
      <c r="AQI570" s="633"/>
      <c r="AQJ570" s="633"/>
      <c r="AQK570" s="633"/>
      <c r="AQL570" s="633"/>
      <c r="AQM570" s="633"/>
      <c r="AQN570" s="633"/>
      <c r="AQO570" s="633"/>
      <c r="AQP570" s="633"/>
      <c r="AQQ570" s="633"/>
      <c r="AQR570" s="633"/>
      <c r="AQS570" s="633"/>
      <c r="AQT570" s="633"/>
      <c r="AQU570" s="633"/>
      <c r="AQV570" s="633"/>
      <c r="AQW570" s="633"/>
      <c r="AQX570" s="633"/>
      <c r="AQY570" s="633"/>
      <c r="AQZ570" s="633"/>
      <c r="ARA570" s="633"/>
      <c r="ARB570" s="633"/>
      <c r="ARC570" s="633"/>
      <c r="ARD570" s="633"/>
      <c r="ARE570" s="633"/>
      <c r="ARF570" s="633"/>
      <c r="ARG570" s="633"/>
      <c r="ARH570" s="633"/>
      <c r="ARI570" s="633"/>
      <c r="ARJ570" s="633"/>
      <c r="ARK570" s="633"/>
      <c r="ARL570" s="633"/>
      <c r="ARM570" s="633"/>
      <c r="ARN570" s="633"/>
      <c r="ARO570" s="633"/>
      <c r="ARP570" s="633"/>
      <c r="ARQ570" s="633"/>
      <c r="ARR570" s="633"/>
      <c r="ARS570" s="633"/>
      <c r="ART570" s="633"/>
      <c r="ARU570" s="633"/>
      <c r="ARV570" s="633"/>
      <c r="ARW570" s="633"/>
      <c r="ARX570" s="633"/>
      <c r="ARY570" s="633"/>
      <c r="ARZ570" s="633"/>
      <c r="ASA570" s="633"/>
      <c r="ASB570" s="633"/>
      <c r="ASC570" s="633"/>
      <c r="ASD570" s="633"/>
      <c r="ASE570" s="633"/>
      <c r="ASF570" s="633"/>
      <c r="ASG570" s="633"/>
      <c r="ASH570" s="633"/>
      <c r="ASI570" s="633"/>
      <c r="ASJ570" s="633"/>
      <c r="ASK570" s="633"/>
      <c r="ASL570" s="633"/>
      <c r="ASM570" s="633"/>
      <c r="ASN570" s="633"/>
      <c r="ASO570" s="633"/>
      <c r="ASP570" s="633"/>
      <c r="ASQ570" s="633"/>
      <c r="ASR570" s="633"/>
      <c r="ASS570" s="633"/>
      <c r="AST570" s="633"/>
      <c r="ASU570" s="633"/>
      <c r="ASV570" s="633"/>
      <c r="ASW570" s="633"/>
      <c r="ASX570" s="633"/>
      <c r="ASY570" s="633"/>
      <c r="ASZ570" s="633"/>
      <c r="ATA570" s="633"/>
      <c r="ATB570" s="633"/>
      <c r="ATC570" s="633"/>
      <c r="ATD570" s="633"/>
      <c r="ATE570" s="633"/>
      <c r="ATF570" s="633"/>
      <c r="ATG570" s="633"/>
      <c r="ATH570" s="633"/>
      <c r="ATI570" s="633"/>
      <c r="ATJ570" s="633"/>
      <c r="ATK570" s="633"/>
      <c r="ATL570" s="633"/>
      <c r="ATM570" s="633"/>
      <c r="ATN570" s="633"/>
      <c r="ATO570" s="633"/>
      <c r="ATP570" s="633"/>
      <c r="ATQ570" s="633"/>
      <c r="ATR570" s="633"/>
      <c r="ATS570" s="633"/>
      <c r="ATT570" s="633"/>
      <c r="ATU570" s="633"/>
      <c r="ATV570" s="633"/>
      <c r="ATW570" s="633"/>
      <c r="ATX570" s="633"/>
      <c r="ATY570" s="633"/>
      <c r="ATZ570" s="633"/>
      <c r="AUA570" s="633"/>
      <c r="AUB570" s="633"/>
      <c r="AUC570" s="633"/>
      <c r="AUD570" s="633"/>
      <c r="AUE570" s="633"/>
      <c r="AUF570" s="633"/>
      <c r="AUG570" s="633"/>
      <c r="AUH570" s="633"/>
      <c r="AUI570" s="633"/>
      <c r="AUJ570" s="633"/>
      <c r="AUK570" s="633"/>
      <c r="AUL570" s="633"/>
      <c r="AUM570" s="633"/>
      <c r="AUN570" s="633"/>
      <c r="AUO570" s="633"/>
      <c r="AUP570" s="633"/>
      <c r="AUQ570" s="633"/>
      <c r="AUR570" s="633"/>
      <c r="AUS570" s="633"/>
      <c r="AUT570" s="633"/>
      <c r="AUU570" s="633"/>
      <c r="AUV570" s="633"/>
      <c r="AUW570" s="633"/>
      <c r="AUX570" s="633"/>
      <c r="AUY570" s="633"/>
      <c r="AUZ570" s="633"/>
      <c r="AVA570" s="633"/>
      <c r="AVB570" s="633"/>
      <c r="AVC570" s="633"/>
      <c r="AVD570" s="633"/>
      <c r="AVE570" s="633"/>
      <c r="AVF570" s="633"/>
      <c r="AVG570" s="633"/>
      <c r="AVH570" s="633"/>
      <c r="AVI570" s="633"/>
      <c r="AVJ570" s="633"/>
      <c r="AVK570" s="633"/>
      <c r="AVL570" s="633"/>
      <c r="AVM570" s="633"/>
      <c r="AVN570" s="633"/>
      <c r="AVO570" s="633"/>
      <c r="AVP570" s="633"/>
      <c r="AVQ570" s="633"/>
      <c r="AVR570" s="633"/>
      <c r="AVS570" s="633"/>
      <c r="AVT570" s="633"/>
      <c r="AVU570" s="633"/>
      <c r="AVV570" s="633"/>
      <c r="AVW570" s="633"/>
      <c r="AVX570" s="633"/>
      <c r="AVY570" s="633"/>
      <c r="AVZ570" s="633"/>
      <c r="AWA570" s="633"/>
      <c r="AWB570" s="633"/>
      <c r="AWC570" s="633"/>
      <c r="AWD570" s="633"/>
      <c r="AWE570" s="633"/>
      <c r="AWF570" s="633"/>
      <c r="AWG570" s="633"/>
      <c r="AWH570" s="633"/>
      <c r="AWI570" s="633"/>
      <c r="AWJ570" s="633"/>
      <c r="AWK570" s="633"/>
      <c r="AWL570" s="633"/>
      <c r="AWM570" s="633"/>
      <c r="AWN570" s="633"/>
      <c r="AWO570" s="633"/>
      <c r="AWP570" s="633"/>
      <c r="AWQ570" s="633"/>
      <c r="AWR570" s="633"/>
      <c r="AWS570" s="633"/>
      <c r="AWT570" s="633"/>
      <c r="AWU570" s="633"/>
      <c r="AWV570" s="633"/>
      <c r="AWW570" s="633"/>
      <c r="AWX570" s="633"/>
      <c r="AWY570" s="633"/>
      <c r="AWZ570" s="633"/>
      <c r="AXA570" s="633"/>
      <c r="AXB570" s="633"/>
      <c r="AXC570" s="633"/>
      <c r="AXD570" s="633"/>
      <c r="AXE570" s="633"/>
      <c r="AXF570" s="633"/>
      <c r="AXG570" s="633"/>
      <c r="AXH570" s="633"/>
      <c r="AXI570" s="633"/>
      <c r="AXJ570" s="633"/>
      <c r="AXK570" s="633"/>
      <c r="AXL570" s="633"/>
      <c r="AXM570" s="633"/>
      <c r="AXN570" s="633"/>
      <c r="AXO570" s="633"/>
      <c r="AXP570" s="633"/>
      <c r="AXQ570" s="633"/>
      <c r="AXR570" s="633"/>
      <c r="AXS570" s="633"/>
      <c r="AXT570" s="633"/>
      <c r="AXU570" s="633"/>
      <c r="AXV570" s="633"/>
      <c r="AXW570" s="633"/>
      <c r="AXX570" s="633"/>
      <c r="AXY570" s="633"/>
      <c r="AXZ570" s="633"/>
      <c r="AYA570" s="633"/>
      <c r="AYB570" s="633"/>
      <c r="AYC570" s="633"/>
      <c r="AYD570" s="633"/>
      <c r="AYE570" s="633"/>
      <c r="AYF570" s="633"/>
      <c r="AYG570" s="633"/>
      <c r="AYH570" s="633"/>
      <c r="AYI570" s="633"/>
      <c r="AYJ570" s="633"/>
      <c r="AYK570" s="633"/>
      <c r="AYL570" s="633"/>
      <c r="AYM570" s="633"/>
      <c r="AYN570" s="633"/>
      <c r="AYO570" s="633"/>
      <c r="AYP570" s="633"/>
      <c r="AYQ570" s="633"/>
      <c r="AYR570" s="633"/>
      <c r="AYS570" s="633"/>
      <c r="AYT570" s="633"/>
      <c r="AYU570" s="633"/>
      <c r="AYV570" s="633"/>
      <c r="AYW570" s="633"/>
      <c r="AYX570" s="633"/>
      <c r="AYY570" s="633"/>
      <c r="AYZ570" s="633"/>
      <c r="AZA570" s="633"/>
      <c r="AZB570" s="633"/>
      <c r="AZC570" s="633"/>
      <c r="AZD570" s="633"/>
      <c r="AZE570" s="633"/>
      <c r="AZF570" s="633"/>
      <c r="AZG570" s="633"/>
      <c r="AZH570" s="633"/>
      <c r="AZI570" s="633"/>
      <c r="AZJ570" s="633"/>
      <c r="AZK570" s="633"/>
      <c r="AZL570" s="633"/>
      <c r="AZM570" s="633"/>
      <c r="AZN570" s="633"/>
      <c r="AZO570" s="633"/>
      <c r="AZP570" s="633"/>
      <c r="AZQ570" s="633"/>
      <c r="AZR570" s="633"/>
      <c r="AZS570" s="633"/>
      <c r="AZT570" s="633"/>
      <c r="AZU570" s="633"/>
      <c r="AZV570" s="633"/>
      <c r="AZW570" s="633"/>
      <c r="AZX570" s="633"/>
      <c r="AZY570" s="633"/>
      <c r="AZZ570" s="633"/>
      <c r="BAA570" s="633"/>
      <c r="BAB570" s="633"/>
      <c r="BAC570" s="633"/>
      <c r="BAD570" s="633"/>
      <c r="BAE570" s="633"/>
      <c r="BAF570" s="633"/>
      <c r="BAG570" s="633"/>
      <c r="BAH570" s="633"/>
      <c r="BAI570" s="633"/>
      <c r="BAJ570" s="633"/>
      <c r="BAK570" s="633"/>
      <c r="BAL570" s="633"/>
      <c r="BAM570" s="633"/>
      <c r="BAN570" s="633"/>
      <c r="BAO570" s="633"/>
      <c r="BAP570" s="633"/>
      <c r="BAQ570" s="633"/>
      <c r="BAR570" s="633"/>
      <c r="BAS570" s="633"/>
      <c r="BAT570" s="633"/>
      <c r="BAU570" s="633"/>
      <c r="BAV570" s="633"/>
      <c r="BAW570" s="633"/>
      <c r="BAX570" s="633"/>
      <c r="BAY570" s="633"/>
      <c r="BAZ570" s="633"/>
      <c r="BBA570" s="633"/>
      <c r="BBB570" s="633"/>
      <c r="BBC570" s="633"/>
      <c r="BBD570" s="633"/>
      <c r="BBE570" s="633"/>
      <c r="BBF570" s="633"/>
      <c r="BBG570" s="633"/>
      <c r="BBH570" s="633"/>
      <c r="BBI570" s="633"/>
      <c r="BBJ570" s="633"/>
      <c r="BBK570" s="633"/>
      <c r="BBL570" s="633"/>
      <c r="BBM570" s="633"/>
      <c r="BBN570" s="633"/>
      <c r="BBO570" s="633"/>
      <c r="BBP570" s="633"/>
      <c r="BBQ570" s="633"/>
      <c r="BBR570" s="633"/>
      <c r="BBS570" s="633"/>
      <c r="BBT570" s="633"/>
      <c r="BBU570" s="633"/>
      <c r="BBV570" s="633"/>
      <c r="BBW570" s="633"/>
      <c r="BBX570" s="633"/>
      <c r="BBY570" s="633"/>
      <c r="BBZ570" s="633"/>
      <c r="BCA570" s="633"/>
      <c r="BCB570" s="633"/>
      <c r="BCC570" s="633"/>
      <c r="BCD570" s="633"/>
      <c r="BCE570" s="633"/>
      <c r="BCF570" s="633"/>
      <c r="BCG570" s="633"/>
      <c r="BCH570" s="633"/>
      <c r="BCI570" s="633"/>
      <c r="BCJ570" s="633"/>
      <c r="BCK570" s="633"/>
      <c r="BCL570" s="633"/>
      <c r="BCM570" s="633"/>
      <c r="BCN570" s="633"/>
      <c r="BCO570" s="633"/>
      <c r="BCP570" s="633"/>
      <c r="BCQ570" s="633"/>
      <c r="BCR570" s="633"/>
      <c r="BCS570" s="633"/>
      <c r="BCT570" s="633"/>
      <c r="BCU570" s="633"/>
      <c r="BCV570" s="633"/>
      <c r="BCW570" s="633"/>
      <c r="BCX570" s="633"/>
      <c r="BCY570" s="633"/>
      <c r="BCZ570" s="633"/>
      <c r="BDA570" s="633"/>
      <c r="BDB570" s="633"/>
      <c r="BDC570" s="633"/>
      <c r="BDD570" s="633"/>
      <c r="BDE570" s="633"/>
      <c r="BDF570" s="633"/>
      <c r="BDG570" s="633"/>
      <c r="BDH570" s="633"/>
      <c r="BDI570" s="633"/>
      <c r="BDJ570" s="633"/>
      <c r="BDK570" s="633"/>
      <c r="BDL570" s="633"/>
      <c r="BDM570" s="633"/>
      <c r="BDN570" s="633"/>
      <c r="BDO570" s="633"/>
      <c r="BDP570" s="633"/>
      <c r="BDQ570" s="633"/>
      <c r="BDR570" s="633"/>
      <c r="BDS570" s="633"/>
      <c r="BDT570" s="633"/>
      <c r="BDU570" s="633"/>
      <c r="BDV570" s="633"/>
      <c r="BDW570" s="633"/>
      <c r="BDX570" s="633"/>
      <c r="BDY570" s="633"/>
      <c r="BDZ570" s="633"/>
      <c r="BEA570" s="633"/>
      <c r="BEB570" s="633"/>
      <c r="BEC570" s="633"/>
      <c r="BED570" s="633"/>
      <c r="BEE570" s="633"/>
      <c r="BEF570" s="633"/>
      <c r="BEG570" s="633"/>
      <c r="BEH570" s="633"/>
      <c r="BEI570" s="633"/>
      <c r="BEJ570" s="633"/>
      <c r="BEK570" s="633"/>
      <c r="BEL570" s="633"/>
      <c r="BEM570" s="633"/>
      <c r="BEN570" s="633"/>
      <c r="BEO570" s="633"/>
      <c r="BEP570" s="633"/>
      <c r="BEQ570" s="633"/>
      <c r="BER570" s="633"/>
      <c r="BES570" s="633"/>
      <c r="BET570" s="633"/>
      <c r="BEU570" s="633"/>
      <c r="BEV570" s="633"/>
      <c r="BEW570" s="633"/>
      <c r="BEX570" s="633"/>
      <c r="BEY570" s="633"/>
      <c r="BEZ570" s="633"/>
      <c r="BFA570" s="633"/>
      <c r="BFB570" s="633"/>
      <c r="BFC570" s="633"/>
      <c r="BFD570" s="633"/>
      <c r="BFE570" s="633"/>
      <c r="BFF570" s="633"/>
      <c r="BFG570" s="633"/>
      <c r="BFH570" s="633"/>
      <c r="BFI570" s="633"/>
      <c r="BFJ570" s="633"/>
      <c r="BFK570" s="633"/>
      <c r="BFL570" s="633"/>
      <c r="BFM570" s="633"/>
      <c r="BFN570" s="633"/>
      <c r="BFO570" s="633"/>
      <c r="BFP570" s="633"/>
      <c r="BFQ570" s="633"/>
      <c r="BFR570" s="633"/>
      <c r="BFS570" s="633"/>
      <c r="BFT570" s="633"/>
      <c r="BFU570" s="633"/>
      <c r="BFV570" s="633"/>
      <c r="BFW570" s="633"/>
      <c r="BFX570" s="633"/>
      <c r="BFY570" s="633"/>
      <c r="BFZ570" s="633"/>
      <c r="BGA570" s="633"/>
      <c r="BGB570" s="633"/>
      <c r="BGC570" s="633"/>
      <c r="BGD570" s="633"/>
      <c r="BGE570" s="633"/>
      <c r="BGF570" s="633"/>
      <c r="BGG570" s="633"/>
      <c r="BGH570" s="633"/>
      <c r="BGI570" s="633"/>
      <c r="BGJ570" s="633"/>
      <c r="BGK570" s="633"/>
      <c r="BGL570" s="633"/>
      <c r="BGM570" s="633"/>
      <c r="BGN570" s="633"/>
      <c r="BGO570" s="633"/>
      <c r="BGP570" s="633"/>
      <c r="BGQ570" s="633"/>
      <c r="BGR570" s="633"/>
      <c r="BGS570" s="633"/>
      <c r="BGT570" s="633"/>
      <c r="BGU570" s="633"/>
      <c r="BGV570" s="633"/>
      <c r="BGW570" s="633"/>
      <c r="BGX570" s="633"/>
      <c r="BGY570" s="633"/>
      <c r="BGZ570" s="633"/>
      <c r="BHA570" s="633"/>
      <c r="BHB570" s="633"/>
      <c r="BHC570" s="633"/>
      <c r="BHD570" s="633"/>
      <c r="BHE570" s="633"/>
      <c r="BHF570" s="633"/>
      <c r="BHG570" s="633"/>
      <c r="BHH570" s="633"/>
      <c r="BHI570" s="633"/>
      <c r="BHJ570" s="633"/>
      <c r="BHK570" s="633"/>
      <c r="BHL570" s="633"/>
      <c r="BHM570" s="633"/>
      <c r="BHN570" s="633"/>
      <c r="BHO570" s="633"/>
      <c r="BHP570" s="633"/>
      <c r="BHQ570" s="633"/>
      <c r="BHR570" s="633"/>
      <c r="BHS570" s="633"/>
      <c r="BHT570" s="633"/>
      <c r="BHU570" s="633"/>
      <c r="BHV570" s="633"/>
      <c r="BHW570" s="633"/>
      <c r="BHX570" s="633"/>
      <c r="BHY570" s="633"/>
      <c r="BHZ570" s="633"/>
      <c r="BIA570" s="633"/>
      <c r="BIB570" s="633"/>
      <c r="BIC570" s="633"/>
      <c r="BID570" s="633"/>
      <c r="BIE570" s="633"/>
      <c r="BIF570" s="633"/>
      <c r="BIG570" s="633"/>
      <c r="BIH570" s="633"/>
      <c r="BII570" s="633"/>
      <c r="BIJ570" s="633"/>
      <c r="BIK570" s="633"/>
      <c r="BIL570" s="633"/>
      <c r="BIM570" s="633"/>
      <c r="BIN570" s="633"/>
      <c r="BIO570" s="633"/>
      <c r="BIP570" s="633"/>
      <c r="BIQ570" s="633"/>
      <c r="BIR570" s="633"/>
      <c r="BIS570" s="633"/>
      <c r="BIT570" s="633"/>
      <c r="BIU570" s="633"/>
      <c r="BIV570" s="633"/>
      <c r="BIW570" s="633"/>
      <c r="BIX570" s="633"/>
      <c r="BIY570" s="633"/>
      <c r="BIZ570" s="633"/>
      <c r="BJA570" s="633"/>
      <c r="BJB570" s="633"/>
      <c r="BJC570" s="633"/>
      <c r="BJD570" s="633"/>
      <c r="BJE570" s="633"/>
      <c r="BJF570" s="633"/>
      <c r="BJG570" s="633"/>
      <c r="BJH570" s="633"/>
      <c r="BJI570" s="633"/>
      <c r="BJJ570" s="633"/>
      <c r="BJK570" s="633"/>
      <c r="BJL570" s="633"/>
      <c r="BJM570" s="633"/>
      <c r="BJN570" s="633"/>
      <c r="BJO570" s="633"/>
      <c r="BJP570" s="633"/>
      <c r="BJQ570" s="633"/>
      <c r="BJR570" s="633"/>
      <c r="BJS570" s="633"/>
      <c r="BJT570" s="633"/>
      <c r="BJU570" s="633"/>
      <c r="BJV570" s="633"/>
      <c r="BJW570" s="633"/>
      <c r="BJX570" s="633"/>
      <c r="BJY570" s="633"/>
      <c r="BJZ570" s="633"/>
      <c r="BKA570" s="633"/>
      <c r="BKB570" s="633"/>
      <c r="BKC570" s="633"/>
      <c r="BKD570" s="633"/>
      <c r="BKE570" s="633"/>
      <c r="BKF570" s="633"/>
      <c r="BKG570" s="633"/>
      <c r="BKH570" s="633"/>
      <c r="BKI570" s="633"/>
      <c r="BKJ570" s="633"/>
      <c r="BKK570" s="633"/>
      <c r="BKL570" s="633"/>
      <c r="BKM570" s="633"/>
      <c r="BKN570" s="633"/>
      <c r="BKO570" s="633"/>
      <c r="BKP570" s="633"/>
      <c r="BKQ570" s="633"/>
      <c r="BKR570" s="633"/>
      <c r="BKS570" s="633"/>
      <c r="BKT570" s="633"/>
      <c r="BKU570" s="633"/>
      <c r="BKV570" s="633"/>
      <c r="BKW570" s="633"/>
      <c r="BKX570" s="633"/>
      <c r="BKY570" s="633"/>
      <c r="BKZ570" s="633"/>
      <c r="BLA570" s="633"/>
      <c r="BLB570" s="633"/>
      <c r="BLC570" s="633"/>
      <c r="BLD570" s="633"/>
      <c r="BLE570" s="633"/>
      <c r="BLF570" s="633"/>
      <c r="BLG570" s="633"/>
      <c r="BLH570" s="633"/>
      <c r="BLI570" s="633"/>
      <c r="BLJ570" s="633"/>
      <c r="BLK570" s="633"/>
      <c r="BLL570" s="633"/>
      <c r="BLM570" s="633"/>
      <c r="BLN570" s="633"/>
      <c r="BLO570" s="633"/>
      <c r="BLP570" s="633"/>
      <c r="BLQ570" s="633"/>
      <c r="BLR570" s="633"/>
      <c r="BLS570" s="633"/>
      <c r="BLT570" s="633"/>
      <c r="BLU570" s="633"/>
      <c r="BLV570" s="633"/>
      <c r="BLW570" s="633"/>
      <c r="BLX570" s="633"/>
      <c r="BLY570" s="633"/>
      <c r="BLZ570" s="633"/>
      <c r="BMA570" s="633"/>
      <c r="BMB570" s="633"/>
      <c r="BMC570" s="633"/>
      <c r="BMD570" s="633"/>
      <c r="BME570" s="633"/>
      <c r="BMF570" s="633"/>
      <c r="BMG570" s="633"/>
      <c r="BMH570" s="633"/>
      <c r="BMI570" s="633"/>
      <c r="BMJ570" s="633"/>
      <c r="BMK570" s="633"/>
      <c r="BML570" s="633"/>
      <c r="BMM570" s="633"/>
      <c r="BMN570" s="633"/>
      <c r="BMO570" s="633"/>
      <c r="BMP570" s="633"/>
      <c r="BMQ570" s="633"/>
      <c r="BMR570" s="633"/>
      <c r="BMS570" s="633"/>
      <c r="BMT570" s="633"/>
      <c r="BMU570" s="633"/>
      <c r="BMV570" s="633"/>
      <c r="BMW570" s="633"/>
      <c r="BMX570" s="633"/>
      <c r="BMY570" s="633"/>
      <c r="BMZ570" s="633"/>
      <c r="BNA570" s="633"/>
      <c r="BNB570" s="633"/>
      <c r="BNC570" s="633"/>
      <c r="BND570" s="633"/>
      <c r="BNE570" s="633"/>
      <c r="BNF570" s="633"/>
      <c r="BNG570" s="633"/>
      <c r="BNH570" s="633"/>
      <c r="BNI570" s="633"/>
      <c r="BNJ570" s="633"/>
      <c r="BNK570" s="633"/>
      <c r="BNL570" s="633"/>
      <c r="BNM570" s="633"/>
      <c r="BNN570" s="633"/>
      <c r="BNO570" s="633"/>
      <c r="BNP570" s="633"/>
      <c r="BNQ570" s="633"/>
      <c r="BNR570" s="633"/>
      <c r="BNS570" s="633"/>
      <c r="BNT570" s="633"/>
      <c r="BNU570" s="633"/>
      <c r="BNV570" s="633"/>
      <c r="BNW570" s="633"/>
      <c r="BNX570" s="633"/>
      <c r="BNY570" s="633"/>
      <c r="BNZ570" s="633"/>
      <c r="BOA570" s="633"/>
      <c r="BOB570" s="633"/>
      <c r="BOC570" s="633"/>
      <c r="BOD570" s="633"/>
      <c r="BOE570" s="633"/>
      <c r="BOF570" s="633"/>
      <c r="BOG570" s="633"/>
      <c r="BOH570" s="633"/>
      <c r="BOI570" s="633"/>
      <c r="BOJ570" s="633"/>
      <c r="BOK570" s="633"/>
      <c r="BOL570" s="633"/>
      <c r="BOM570" s="633"/>
      <c r="BON570" s="633"/>
      <c r="BOO570" s="633"/>
      <c r="BOP570" s="633"/>
      <c r="BOQ570" s="633"/>
      <c r="BOR570" s="633"/>
      <c r="BOS570" s="633"/>
      <c r="BOT570" s="633"/>
      <c r="BOU570" s="633"/>
      <c r="BOV570" s="633"/>
      <c r="BOW570" s="633"/>
      <c r="BOX570" s="633"/>
      <c r="BOY570" s="633"/>
      <c r="BOZ570" s="633"/>
      <c r="BPA570" s="633"/>
      <c r="BPB570" s="633"/>
      <c r="BPC570" s="633"/>
      <c r="BPD570" s="633"/>
      <c r="BPE570" s="633"/>
      <c r="BPF570" s="633"/>
      <c r="BPG570" s="633"/>
      <c r="BPH570" s="633"/>
      <c r="BPI570" s="633"/>
      <c r="BPJ570" s="633"/>
      <c r="BPK570" s="633"/>
      <c r="BPL570" s="633"/>
      <c r="BPM570" s="633"/>
      <c r="BPN570" s="633"/>
      <c r="BPO570" s="633"/>
      <c r="BPP570" s="633"/>
      <c r="BPQ570" s="633"/>
      <c r="BPR570" s="633"/>
      <c r="BPS570" s="633"/>
      <c r="BPT570" s="633"/>
      <c r="BPU570" s="633"/>
      <c r="BPV570" s="633"/>
      <c r="BPW570" s="633"/>
      <c r="BPX570" s="633"/>
      <c r="BPY570" s="633"/>
      <c r="BPZ570" s="633"/>
      <c r="BQA570" s="633"/>
      <c r="BQB570" s="633"/>
      <c r="BQC570" s="633"/>
      <c r="BQD570" s="633"/>
      <c r="BQE570" s="633"/>
      <c r="BQF570" s="633"/>
      <c r="BQG570" s="633"/>
      <c r="BQH570" s="633"/>
      <c r="BQI570" s="633"/>
      <c r="BQJ570" s="633"/>
      <c r="BQK570" s="633"/>
      <c r="BQL570" s="633"/>
      <c r="BQM570" s="633"/>
      <c r="BQN570" s="633"/>
      <c r="BQO570" s="633"/>
      <c r="BQP570" s="633"/>
      <c r="BQQ570" s="633"/>
      <c r="BQR570" s="633"/>
      <c r="BQS570" s="633"/>
      <c r="BQT570" s="633"/>
      <c r="BQU570" s="633"/>
      <c r="BQV570" s="633"/>
      <c r="BQW570" s="633"/>
      <c r="BQX570" s="633"/>
      <c r="BQY570" s="633"/>
      <c r="BQZ570" s="633"/>
      <c r="BRA570" s="633"/>
      <c r="BRB570" s="633"/>
      <c r="BRC570" s="633"/>
      <c r="BRD570" s="633"/>
      <c r="BRE570" s="633"/>
      <c r="BRF570" s="633"/>
      <c r="BRG570" s="633"/>
      <c r="BRH570" s="633"/>
      <c r="BRI570" s="633"/>
      <c r="BRJ570" s="633"/>
      <c r="BRK570" s="633"/>
      <c r="BRL570" s="633"/>
      <c r="BRM570" s="633"/>
      <c r="BRN570" s="633"/>
      <c r="BRO570" s="633"/>
      <c r="BRP570" s="633"/>
      <c r="BRQ570" s="633"/>
      <c r="BRR570" s="633"/>
      <c r="BRS570" s="633"/>
      <c r="BRT570" s="633"/>
      <c r="BRU570" s="633"/>
      <c r="BRV570" s="633"/>
      <c r="BRW570" s="633"/>
      <c r="BRX570" s="633"/>
      <c r="BRY570" s="633"/>
      <c r="BRZ570" s="633"/>
      <c r="BSA570" s="633"/>
      <c r="BSB570" s="633"/>
      <c r="BSC570" s="633"/>
      <c r="BSD570" s="633"/>
      <c r="BSE570" s="633"/>
      <c r="BSF570" s="633"/>
      <c r="BSG570" s="633"/>
      <c r="BSH570" s="633"/>
      <c r="BSI570" s="633"/>
      <c r="BSJ570" s="633"/>
      <c r="BSK570" s="633"/>
      <c r="BSL570" s="633"/>
      <c r="BSM570" s="633"/>
      <c r="BSN570" s="633"/>
      <c r="BSO570" s="633"/>
      <c r="BSP570" s="633"/>
      <c r="BSQ570" s="633"/>
      <c r="BSR570" s="633"/>
      <c r="BSS570" s="633"/>
      <c r="BST570" s="633"/>
      <c r="BSU570" s="633"/>
      <c r="BSV570" s="633"/>
      <c r="BSW570" s="633"/>
      <c r="BSX570" s="633"/>
      <c r="BSY570" s="633"/>
      <c r="BSZ570" s="633"/>
      <c r="BTA570" s="633"/>
      <c r="BTB570" s="633"/>
      <c r="BTC570" s="633"/>
      <c r="BTD570" s="633"/>
      <c r="BTE570" s="633"/>
      <c r="BTF570" s="633"/>
      <c r="BTG570" s="633"/>
      <c r="BTH570" s="633"/>
      <c r="BTI570" s="633"/>
      <c r="BTJ570" s="633"/>
      <c r="BTK570" s="633"/>
      <c r="BTL570" s="633"/>
      <c r="BTM570" s="633"/>
      <c r="BTN570" s="633"/>
      <c r="BTO570" s="633"/>
      <c r="BTP570" s="633"/>
      <c r="BTQ570" s="633"/>
      <c r="BTR570" s="633"/>
      <c r="BTS570" s="633"/>
      <c r="BTT570" s="633"/>
      <c r="BTU570" s="633"/>
      <c r="BTV570" s="633"/>
      <c r="BTW570" s="633"/>
      <c r="BTX570" s="633"/>
      <c r="BTY570" s="633"/>
      <c r="BTZ570" s="633"/>
      <c r="BUA570" s="633"/>
      <c r="BUB570" s="633"/>
      <c r="BUC570" s="633"/>
      <c r="BUD570" s="633"/>
      <c r="BUE570" s="633"/>
      <c r="BUF570" s="633"/>
      <c r="BUG570" s="633"/>
      <c r="BUH570" s="633"/>
      <c r="BUI570" s="633"/>
      <c r="BUJ570" s="633"/>
      <c r="BUK570" s="633"/>
      <c r="BUL570" s="633"/>
      <c r="BUM570" s="633"/>
      <c r="BUN570" s="633"/>
      <c r="BUO570" s="633"/>
      <c r="BUP570" s="633"/>
      <c r="BUQ570" s="633"/>
      <c r="BUR570" s="633"/>
      <c r="BUS570" s="633"/>
      <c r="BUT570" s="633"/>
      <c r="BUU570" s="633"/>
      <c r="BUV570" s="633"/>
      <c r="BUW570" s="633"/>
      <c r="BUX570" s="633"/>
      <c r="BUY570" s="633"/>
      <c r="BUZ570" s="633"/>
      <c r="BVA570" s="633"/>
      <c r="BVB570" s="633"/>
      <c r="BVC570" s="633"/>
      <c r="BVD570" s="633"/>
      <c r="BVE570" s="633"/>
      <c r="BVF570" s="633"/>
      <c r="BVG570" s="633"/>
      <c r="BVH570" s="633"/>
      <c r="BVI570" s="633"/>
      <c r="BVJ570" s="633"/>
      <c r="BVK570" s="633"/>
      <c r="BVL570" s="633"/>
      <c r="BVM570" s="633"/>
      <c r="BVN570" s="633"/>
      <c r="BVO570" s="633"/>
      <c r="BVP570" s="633"/>
      <c r="BVQ570" s="633"/>
      <c r="BVR570" s="633"/>
      <c r="BVS570" s="633"/>
      <c r="BVT570" s="633"/>
      <c r="BVU570" s="633"/>
      <c r="BVV570" s="633"/>
      <c r="BVW570" s="633"/>
      <c r="BVX570" s="633"/>
      <c r="BVY570" s="633"/>
      <c r="BVZ570" s="633"/>
      <c r="BWA570" s="633"/>
      <c r="BWB570" s="633"/>
      <c r="BWC570" s="633"/>
      <c r="BWD570" s="633"/>
      <c r="BWE570" s="633"/>
      <c r="BWF570" s="633"/>
      <c r="BWG570" s="633"/>
      <c r="BWH570" s="633"/>
      <c r="BWI570" s="633"/>
      <c r="BWJ570" s="633"/>
      <c r="BWK570" s="633"/>
      <c r="BWL570" s="633"/>
      <c r="BWM570" s="633"/>
      <c r="BWN570" s="633"/>
      <c r="BWO570" s="633"/>
      <c r="BWP570" s="633"/>
      <c r="BWQ570" s="633"/>
      <c r="BWR570" s="633"/>
      <c r="BWS570" s="633"/>
      <c r="BWT570" s="633"/>
      <c r="BWU570" s="633"/>
      <c r="BWV570" s="633"/>
      <c r="BWW570" s="633"/>
      <c r="BWX570" s="633"/>
      <c r="BWY570" s="633"/>
      <c r="BWZ570" s="633"/>
      <c r="BXA570" s="633"/>
      <c r="BXB570" s="633"/>
      <c r="BXC570" s="633"/>
      <c r="BXD570" s="633"/>
      <c r="BXE570" s="633"/>
      <c r="BXF570" s="633"/>
      <c r="BXG570" s="633"/>
      <c r="BXH570" s="633"/>
      <c r="BXI570" s="633"/>
      <c r="BXJ570" s="633"/>
      <c r="BXK570" s="633"/>
      <c r="BXL570" s="633"/>
      <c r="BXM570" s="633"/>
      <c r="BXN570" s="633"/>
      <c r="BXO570" s="633"/>
      <c r="BXP570" s="633"/>
      <c r="BXQ570" s="633"/>
      <c r="BXR570" s="633"/>
      <c r="BXS570" s="633"/>
      <c r="BXT570" s="633"/>
      <c r="BXU570" s="633"/>
      <c r="BXV570" s="633"/>
      <c r="BXW570" s="633"/>
      <c r="BXX570" s="633"/>
      <c r="BXY570" s="633"/>
      <c r="BXZ570" s="633"/>
      <c r="BYA570" s="633"/>
      <c r="BYB570" s="633"/>
      <c r="BYC570" s="633"/>
      <c r="BYD570" s="633"/>
      <c r="BYE570" s="633"/>
      <c r="BYF570" s="633"/>
      <c r="BYG570" s="633"/>
      <c r="BYH570" s="633"/>
      <c r="BYI570" s="633"/>
      <c r="BYJ570" s="633"/>
      <c r="BYK570" s="633"/>
      <c r="BYL570" s="633"/>
      <c r="BYM570" s="633"/>
      <c r="BYN570" s="633"/>
      <c r="BYO570" s="633"/>
      <c r="BYP570" s="633"/>
      <c r="BYQ570" s="633"/>
      <c r="BYR570" s="633"/>
      <c r="BYS570" s="633"/>
      <c r="BYT570" s="633"/>
      <c r="BYU570" s="633"/>
      <c r="BYV570" s="633"/>
      <c r="BYW570" s="633"/>
      <c r="BYX570" s="633"/>
      <c r="BYY570" s="633"/>
      <c r="BYZ570" s="633"/>
      <c r="BZA570" s="633"/>
      <c r="BZB570" s="633"/>
      <c r="BZC570" s="633"/>
      <c r="BZD570" s="633"/>
      <c r="BZE570" s="633"/>
      <c r="BZF570" s="633"/>
      <c r="BZG570" s="633"/>
      <c r="BZH570" s="633"/>
      <c r="BZI570" s="633"/>
      <c r="BZJ570" s="633"/>
      <c r="BZK570" s="633"/>
      <c r="BZL570" s="633"/>
      <c r="BZM570" s="633"/>
      <c r="BZN570" s="633"/>
      <c r="BZO570" s="633"/>
      <c r="BZP570" s="633"/>
      <c r="BZQ570" s="633"/>
      <c r="BZR570" s="633"/>
      <c r="BZS570" s="633"/>
      <c r="BZT570" s="633"/>
      <c r="BZU570" s="633"/>
      <c r="BZV570" s="633"/>
      <c r="BZW570" s="633"/>
      <c r="BZX570" s="633"/>
      <c r="BZY570" s="633"/>
      <c r="BZZ570" s="633"/>
      <c r="CAA570" s="633"/>
      <c r="CAB570" s="633"/>
      <c r="CAC570" s="633"/>
      <c r="CAD570" s="633"/>
      <c r="CAE570" s="633"/>
      <c r="CAF570" s="633"/>
      <c r="CAG570" s="633"/>
      <c r="CAH570" s="633"/>
      <c r="CAI570" s="633"/>
      <c r="CAJ570" s="633"/>
      <c r="CAK570" s="633"/>
      <c r="CAL570" s="633"/>
      <c r="CAM570" s="633"/>
      <c r="CAN570" s="633"/>
      <c r="CAO570" s="633"/>
      <c r="CAP570" s="633"/>
      <c r="CAQ570" s="633"/>
      <c r="CAR570" s="633"/>
      <c r="CAS570" s="633"/>
      <c r="CAT570" s="633"/>
      <c r="CAU570" s="633"/>
      <c r="CAV570" s="633"/>
      <c r="CAW570" s="633"/>
      <c r="CAX570" s="633"/>
      <c r="CAY570" s="633"/>
      <c r="CAZ570" s="633"/>
      <c r="CBA570" s="633"/>
      <c r="CBB570" s="633"/>
      <c r="CBC570" s="633"/>
      <c r="CBD570" s="633"/>
      <c r="CBE570" s="633"/>
      <c r="CBF570" s="633"/>
      <c r="CBG570" s="633"/>
      <c r="CBH570" s="633"/>
      <c r="CBI570" s="633"/>
      <c r="CBJ570" s="633"/>
      <c r="CBK570" s="633"/>
      <c r="CBL570" s="633"/>
      <c r="CBM570" s="633"/>
      <c r="CBN570" s="633"/>
      <c r="CBO570" s="633"/>
      <c r="CBP570" s="633"/>
      <c r="CBQ570" s="633"/>
      <c r="CBR570" s="633"/>
      <c r="CBS570" s="633"/>
      <c r="CBT570" s="633"/>
      <c r="CBU570" s="633"/>
      <c r="CBV570" s="633"/>
      <c r="CBW570" s="633"/>
      <c r="CBX570" s="633"/>
      <c r="CBY570" s="633"/>
      <c r="CBZ570" s="633"/>
      <c r="CCA570" s="633"/>
      <c r="CCB570" s="633"/>
      <c r="CCC570" s="633"/>
      <c r="CCD570" s="633"/>
      <c r="CCE570" s="633"/>
      <c r="CCF570" s="633"/>
      <c r="CCG570" s="633"/>
      <c r="CCH570" s="633"/>
      <c r="CCI570" s="633"/>
      <c r="CCJ570" s="633"/>
      <c r="CCK570" s="633"/>
      <c r="CCL570" s="633"/>
      <c r="CCM570" s="633"/>
      <c r="CCN570" s="633"/>
      <c r="CCO570" s="633"/>
      <c r="CCP570" s="633"/>
      <c r="CCQ570" s="633"/>
      <c r="CCR570" s="633"/>
      <c r="CCS570" s="633"/>
      <c r="CCT570" s="633"/>
      <c r="CCU570" s="633"/>
      <c r="CCV570" s="633"/>
      <c r="CCW570" s="633"/>
      <c r="CCX570" s="633"/>
      <c r="CCY570" s="633"/>
      <c r="CCZ570" s="633"/>
      <c r="CDA570" s="633"/>
      <c r="CDB570" s="633"/>
      <c r="CDC570" s="633"/>
      <c r="CDD570" s="633"/>
      <c r="CDE570" s="633"/>
      <c r="CDF570" s="633"/>
      <c r="CDG570" s="633"/>
      <c r="CDH570" s="633"/>
      <c r="CDI570" s="633"/>
      <c r="CDJ570" s="633"/>
      <c r="CDK570" s="633"/>
      <c r="CDL570" s="633"/>
      <c r="CDM570" s="633"/>
      <c r="CDN570" s="633"/>
      <c r="CDO570" s="633"/>
      <c r="CDP570" s="633"/>
      <c r="CDQ570" s="633"/>
      <c r="CDR570" s="633"/>
      <c r="CDS570" s="633"/>
      <c r="CDT570" s="633"/>
      <c r="CDU570" s="633"/>
      <c r="CDV570" s="633"/>
      <c r="CDW570" s="633"/>
      <c r="CDX570" s="633"/>
      <c r="CDY570" s="633"/>
      <c r="CDZ570" s="633"/>
      <c r="CEA570" s="633"/>
      <c r="CEB570" s="633"/>
      <c r="CEC570" s="633"/>
      <c r="CED570" s="633"/>
      <c r="CEE570" s="633"/>
      <c r="CEF570" s="633"/>
      <c r="CEG570" s="633"/>
      <c r="CEH570" s="633"/>
      <c r="CEI570" s="633"/>
      <c r="CEJ570" s="633"/>
      <c r="CEK570" s="633"/>
      <c r="CEL570" s="633"/>
      <c r="CEM570" s="633"/>
      <c r="CEN570" s="633"/>
      <c r="CEO570" s="633"/>
      <c r="CEP570" s="633"/>
      <c r="CEQ570" s="633"/>
      <c r="CER570" s="633"/>
      <c r="CES570" s="633"/>
      <c r="CET570" s="633"/>
      <c r="CEU570" s="633"/>
      <c r="CEV570" s="633"/>
      <c r="CEW570" s="633"/>
      <c r="CEX570" s="633"/>
      <c r="CEY570" s="633"/>
      <c r="CEZ570" s="633"/>
      <c r="CFA570" s="633"/>
      <c r="CFB570" s="633"/>
      <c r="CFC570" s="633"/>
      <c r="CFD570" s="633"/>
      <c r="CFE570" s="633"/>
      <c r="CFF570" s="633"/>
      <c r="CFG570" s="633"/>
      <c r="CFH570" s="633"/>
      <c r="CFI570" s="633"/>
      <c r="CFJ570" s="633"/>
      <c r="CFK570" s="633"/>
      <c r="CFL570" s="633"/>
      <c r="CFM570" s="633"/>
      <c r="CFN570" s="633"/>
      <c r="CFO570" s="633"/>
      <c r="CFP570" s="633"/>
      <c r="CFQ570" s="633"/>
      <c r="CFR570" s="633"/>
      <c r="CFS570" s="633"/>
      <c r="CFT570" s="633"/>
      <c r="CFU570" s="633"/>
      <c r="CFV570" s="633"/>
      <c r="CFW570" s="633"/>
      <c r="CFX570" s="633"/>
      <c r="CFY570" s="633"/>
      <c r="CFZ570" s="633"/>
      <c r="CGA570" s="633"/>
      <c r="CGB570" s="633"/>
      <c r="CGC570" s="633"/>
      <c r="CGD570" s="633"/>
      <c r="CGE570" s="633"/>
      <c r="CGF570" s="633"/>
      <c r="CGG570" s="633"/>
      <c r="CGH570" s="633"/>
      <c r="CGI570" s="633"/>
      <c r="CGJ570" s="633"/>
      <c r="CGK570" s="633"/>
      <c r="CGL570" s="633"/>
      <c r="CGM570" s="633"/>
      <c r="CGN570" s="633"/>
      <c r="CGO570" s="633"/>
      <c r="CGP570" s="633"/>
      <c r="CGQ570" s="633"/>
      <c r="CGR570" s="633"/>
      <c r="CGS570" s="633"/>
      <c r="CGT570" s="633"/>
      <c r="CGU570" s="633"/>
      <c r="CGV570" s="633"/>
      <c r="CGW570" s="633"/>
      <c r="CGX570" s="633"/>
      <c r="CGY570" s="633"/>
      <c r="CGZ570" s="633"/>
      <c r="CHA570" s="633"/>
      <c r="CHB570" s="633"/>
      <c r="CHC570" s="633"/>
      <c r="CHD570" s="633"/>
      <c r="CHE570" s="633"/>
      <c r="CHF570" s="633"/>
      <c r="CHG570" s="633"/>
      <c r="CHH570" s="633"/>
      <c r="CHI570" s="633"/>
      <c r="CHJ570" s="633"/>
      <c r="CHK570" s="633"/>
      <c r="CHL570" s="633"/>
      <c r="CHM570" s="633"/>
      <c r="CHN570" s="633"/>
      <c r="CHO570" s="633"/>
      <c r="CHP570" s="633"/>
      <c r="CHQ570" s="633"/>
      <c r="CHR570" s="633"/>
      <c r="CHS570" s="633"/>
      <c r="CHT570" s="633"/>
      <c r="CHU570" s="633"/>
      <c r="CHV570" s="633"/>
      <c r="CHW570" s="633"/>
      <c r="CHX570" s="633"/>
      <c r="CHY570" s="633"/>
      <c r="CHZ570" s="633"/>
      <c r="CIA570" s="633"/>
      <c r="CIB570" s="633"/>
      <c r="CIC570" s="633"/>
      <c r="CID570" s="633"/>
      <c r="CIE570" s="633"/>
      <c r="CIF570" s="633"/>
      <c r="CIG570" s="633"/>
      <c r="CIH570" s="633"/>
      <c r="CII570" s="633"/>
      <c r="CIJ570" s="633"/>
      <c r="CIK570" s="633"/>
      <c r="CIL570" s="633"/>
      <c r="CIM570" s="633"/>
      <c r="CIN570" s="633"/>
      <c r="CIO570" s="633"/>
      <c r="CIP570" s="633"/>
      <c r="CIQ570" s="633"/>
      <c r="CIR570" s="633"/>
      <c r="CIS570" s="633"/>
      <c r="CIT570" s="633"/>
      <c r="CIU570" s="633"/>
      <c r="CIV570" s="633"/>
      <c r="CIW570" s="633"/>
      <c r="CIX570" s="633"/>
      <c r="CIY570" s="633"/>
      <c r="CIZ570" s="633"/>
      <c r="CJA570" s="633"/>
      <c r="CJB570" s="633"/>
      <c r="CJC570" s="633"/>
      <c r="CJD570" s="633"/>
      <c r="CJE570" s="633"/>
      <c r="CJF570" s="633"/>
      <c r="CJG570" s="633"/>
      <c r="CJH570" s="633"/>
      <c r="CJI570" s="633"/>
      <c r="CJJ570" s="633"/>
      <c r="CJK570" s="633"/>
      <c r="CJL570" s="633"/>
      <c r="CJM570" s="633"/>
      <c r="CJN570" s="633"/>
      <c r="CJO570" s="633"/>
      <c r="CJP570" s="633"/>
      <c r="CJQ570" s="633"/>
      <c r="CJR570" s="633"/>
      <c r="CJS570" s="633"/>
      <c r="CJT570" s="633"/>
      <c r="CJU570" s="633"/>
      <c r="CJV570" s="633"/>
      <c r="CJW570" s="633"/>
      <c r="CJX570" s="633"/>
      <c r="CJY570" s="633"/>
      <c r="CJZ570" s="633"/>
      <c r="CKA570" s="633"/>
      <c r="CKB570" s="633"/>
      <c r="CKC570" s="633"/>
      <c r="CKD570" s="633"/>
      <c r="CKE570" s="633"/>
      <c r="CKF570" s="633"/>
      <c r="CKG570" s="633"/>
      <c r="CKH570" s="633"/>
      <c r="CKI570" s="633"/>
      <c r="CKJ570" s="633"/>
      <c r="CKK570" s="633"/>
      <c r="CKL570" s="633"/>
      <c r="CKM570" s="633"/>
      <c r="CKN570" s="633"/>
      <c r="CKO570" s="633"/>
      <c r="CKP570" s="633"/>
      <c r="CKQ570" s="633"/>
      <c r="CKR570" s="633"/>
      <c r="CKS570" s="633"/>
      <c r="CKT570" s="633"/>
      <c r="CKU570" s="633"/>
      <c r="CKV570" s="633"/>
      <c r="CKW570" s="633"/>
      <c r="CKX570" s="633"/>
      <c r="CKY570" s="633"/>
      <c r="CKZ570" s="633"/>
      <c r="CLA570" s="633"/>
      <c r="CLB570" s="633"/>
      <c r="CLC570" s="633"/>
      <c r="CLD570" s="633"/>
      <c r="CLE570" s="633"/>
      <c r="CLF570" s="633"/>
      <c r="CLG570" s="633"/>
      <c r="CLH570" s="633"/>
      <c r="CLI570" s="633"/>
      <c r="CLJ570" s="633"/>
      <c r="CLK570" s="633"/>
      <c r="CLL570" s="633"/>
      <c r="CLM570" s="633"/>
      <c r="CLN570" s="633"/>
      <c r="CLO570" s="633"/>
      <c r="CLP570" s="633"/>
      <c r="CLQ570" s="633"/>
      <c r="CLR570" s="633"/>
      <c r="CLS570" s="633"/>
      <c r="CLT570" s="633"/>
      <c r="CLU570" s="633"/>
      <c r="CLV570" s="633"/>
      <c r="CLW570" s="633"/>
      <c r="CLX570" s="633"/>
      <c r="CLY570" s="633"/>
      <c r="CLZ570" s="633"/>
      <c r="CMA570" s="633"/>
      <c r="CMB570" s="633"/>
      <c r="CMC570" s="633"/>
      <c r="CMD570" s="633"/>
      <c r="CME570" s="633"/>
      <c r="CMF570" s="633"/>
      <c r="CMG570" s="633"/>
      <c r="CMH570" s="633"/>
      <c r="CMI570" s="633"/>
      <c r="CMJ570" s="633"/>
      <c r="CMK570" s="633"/>
      <c r="CML570" s="633"/>
      <c r="CMM570" s="633"/>
      <c r="CMN570" s="633"/>
      <c r="CMO570" s="633"/>
      <c r="CMP570" s="633"/>
      <c r="CMQ570" s="633"/>
      <c r="CMR570" s="633"/>
      <c r="CMS570" s="633"/>
      <c r="CMT570" s="633"/>
      <c r="CMU570" s="633"/>
      <c r="CMV570" s="633"/>
      <c r="CMW570" s="633"/>
      <c r="CMX570" s="633"/>
      <c r="CMY570" s="633"/>
      <c r="CMZ570" s="633"/>
      <c r="CNA570" s="633"/>
      <c r="CNB570" s="633"/>
      <c r="CNC570" s="633"/>
      <c r="CND570" s="633"/>
      <c r="CNE570" s="633"/>
      <c r="CNF570" s="633"/>
      <c r="CNG570" s="633"/>
      <c r="CNH570" s="633"/>
      <c r="CNI570" s="633"/>
      <c r="CNJ570" s="633"/>
      <c r="CNK570" s="633"/>
      <c r="CNL570" s="633"/>
      <c r="CNM570" s="633"/>
      <c r="CNN570" s="633"/>
      <c r="CNO570" s="633"/>
      <c r="CNP570" s="633"/>
      <c r="CNQ570" s="633"/>
      <c r="CNR570" s="633"/>
      <c r="CNS570" s="633"/>
      <c r="CNT570" s="633"/>
      <c r="CNU570" s="633"/>
      <c r="CNV570" s="633"/>
      <c r="CNW570" s="633"/>
      <c r="CNX570" s="633"/>
      <c r="CNY570" s="633"/>
      <c r="CNZ570" s="633"/>
      <c r="COA570" s="633"/>
      <c r="COB570" s="633"/>
      <c r="COC570" s="633"/>
      <c r="COD570" s="633"/>
      <c r="COE570" s="633"/>
      <c r="COF570" s="633"/>
      <c r="COG570" s="633"/>
      <c r="COH570" s="633"/>
      <c r="COI570" s="633"/>
      <c r="COJ570" s="633"/>
      <c r="COK570" s="633"/>
      <c r="COL570" s="633"/>
      <c r="COM570" s="633"/>
      <c r="CON570" s="633"/>
      <c r="COO570" s="633"/>
      <c r="COP570" s="633"/>
      <c r="COQ570" s="633"/>
      <c r="COR570" s="633"/>
      <c r="COS570" s="633"/>
      <c r="COT570" s="633"/>
      <c r="COU570" s="633"/>
      <c r="COV570" s="633"/>
      <c r="COW570" s="633"/>
      <c r="COX570" s="633"/>
      <c r="COY570" s="633"/>
      <c r="COZ570" s="633"/>
      <c r="CPA570" s="633"/>
      <c r="CPB570" s="633"/>
      <c r="CPC570" s="633"/>
      <c r="CPD570" s="633"/>
      <c r="CPE570" s="633"/>
      <c r="CPF570" s="633"/>
      <c r="CPG570" s="633"/>
      <c r="CPH570" s="633"/>
      <c r="CPI570" s="633"/>
      <c r="CPJ570" s="633"/>
      <c r="CPK570" s="633"/>
      <c r="CPL570" s="633"/>
      <c r="CPM570" s="633"/>
      <c r="CPN570" s="633"/>
      <c r="CPO570" s="633"/>
      <c r="CPP570" s="633"/>
      <c r="CPQ570" s="633"/>
      <c r="CPR570" s="633"/>
      <c r="CPS570" s="633"/>
      <c r="CPT570" s="633"/>
      <c r="CPU570" s="633"/>
      <c r="CPV570" s="633"/>
      <c r="CPW570" s="633"/>
      <c r="CPX570" s="633"/>
      <c r="CPY570" s="633"/>
      <c r="CPZ570" s="633"/>
      <c r="CQA570" s="633"/>
      <c r="CQB570" s="633"/>
      <c r="CQC570" s="633"/>
      <c r="CQD570" s="633"/>
      <c r="CQE570" s="633"/>
      <c r="CQF570" s="633"/>
      <c r="CQG570" s="633"/>
      <c r="CQH570" s="633"/>
      <c r="CQI570" s="633"/>
      <c r="CQJ570" s="633"/>
      <c r="CQK570" s="633"/>
      <c r="CQL570" s="633"/>
      <c r="CQM570" s="633"/>
      <c r="CQN570" s="633"/>
      <c r="CQO570" s="633"/>
      <c r="CQP570" s="633"/>
      <c r="CQQ570" s="633"/>
      <c r="CQR570" s="633"/>
      <c r="CQS570" s="633"/>
      <c r="CQT570" s="633"/>
      <c r="CQU570" s="633"/>
      <c r="CQV570" s="633"/>
      <c r="CQW570" s="633"/>
      <c r="CQX570" s="633"/>
      <c r="CQY570" s="633"/>
      <c r="CQZ570" s="633"/>
      <c r="CRA570" s="633"/>
      <c r="CRB570" s="633"/>
      <c r="CRC570" s="633"/>
      <c r="CRD570" s="633"/>
      <c r="CRE570" s="633"/>
      <c r="CRF570" s="633"/>
      <c r="CRG570" s="633"/>
      <c r="CRH570" s="633"/>
      <c r="CRI570" s="633"/>
      <c r="CRJ570" s="633"/>
      <c r="CRK570" s="633"/>
      <c r="CRL570" s="633"/>
      <c r="CRM570" s="633"/>
      <c r="CRN570" s="633"/>
      <c r="CRO570" s="633"/>
      <c r="CRP570" s="633"/>
      <c r="CRQ570" s="633"/>
      <c r="CRR570" s="633"/>
      <c r="CRS570" s="633"/>
      <c r="CRT570" s="633"/>
      <c r="CRU570" s="633"/>
      <c r="CRV570" s="633"/>
      <c r="CRW570" s="633"/>
      <c r="CRX570" s="633"/>
      <c r="CRY570" s="633"/>
      <c r="CRZ570" s="633"/>
      <c r="CSA570" s="633"/>
      <c r="CSB570" s="633"/>
      <c r="CSC570" s="633"/>
      <c r="CSD570" s="633"/>
      <c r="CSE570" s="633"/>
      <c r="CSF570" s="633"/>
      <c r="CSG570" s="633"/>
      <c r="CSH570" s="633"/>
      <c r="CSI570" s="633"/>
      <c r="CSJ570" s="633"/>
      <c r="CSK570" s="633"/>
      <c r="CSL570" s="633"/>
      <c r="CSM570" s="633"/>
      <c r="CSN570" s="633"/>
      <c r="CSO570" s="633"/>
      <c r="CSP570" s="633"/>
      <c r="CSQ570" s="633"/>
      <c r="CSR570" s="633"/>
      <c r="CSS570" s="633"/>
      <c r="CST570" s="633"/>
      <c r="CSU570" s="633"/>
      <c r="CSV570" s="633"/>
      <c r="CSW570" s="633"/>
      <c r="CSX570" s="633"/>
      <c r="CSY570" s="633"/>
      <c r="CSZ570" s="633"/>
      <c r="CTA570" s="633"/>
      <c r="CTB570" s="633"/>
      <c r="CTC570" s="633"/>
      <c r="CTD570" s="633"/>
      <c r="CTE570" s="633"/>
      <c r="CTF570" s="633"/>
      <c r="CTG570" s="633"/>
      <c r="CTH570" s="633"/>
      <c r="CTI570" s="633"/>
      <c r="CTJ570" s="633"/>
      <c r="CTK570" s="633"/>
      <c r="CTL570" s="633"/>
      <c r="CTM570" s="633"/>
      <c r="CTN570" s="633"/>
      <c r="CTO570" s="633"/>
      <c r="CTP570" s="633"/>
      <c r="CTQ570" s="633"/>
      <c r="CTR570" s="633"/>
      <c r="CTS570" s="633"/>
      <c r="CTT570" s="633"/>
      <c r="CTU570" s="633"/>
      <c r="CTV570" s="633"/>
      <c r="CTW570" s="633"/>
      <c r="CTX570" s="633"/>
      <c r="CTY570" s="633"/>
      <c r="CTZ570" s="633"/>
      <c r="CUA570" s="633"/>
      <c r="CUB570" s="633"/>
      <c r="CUC570" s="633"/>
      <c r="CUD570" s="633"/>
      <c r="CUE570" s="633"/>
      <c r="CUF570" s="633"/>
      <c r="CUG570" s="633"/>
      <c r="CUH570" s="633"/>
      <c r="CUI570" s="633"/>
      <c r="CUJ570" s="633"/>
      <c r="CUK570" s="633"/>
      <c r="CUL570" s="633"/>
      <c r="CUM570" s="633"/>
      <c r="CUN570" s="633"/>
      <c r="CUO570" s="633"/>
      <c r="CUP570" s="633"/>
      <c r="CUQ570" s="633"/>
      <c r="CUR570" s="633"/>
      <c r="CUS570" s="633"/>
      <c r="CUT570" s="633"/>
      <c r="CUU570" s="633"/>
      <c r="CUV570" s="633"/>
      <c r="CUW570" s="633"/>
      <c r="CUX570" s="633"/>
      <c r="CUY570" s="633"/>
      <c r="CUZ570" s="633"/>
      <c r="CVA570" s="633"/>
      <c r="CVB570" s="633"/>
      <c r="CVC570" s="633"/>
      <c r="CVD570" s="633"/>
      <c r="CVE570" s="633"/>
      <c r="CVF570" s="633"/>
      <c r="CVG570" s="633"/>
      <c r="CVH570" s="633"/>
      <c r="CVI570" s="633"/>
      <c r="CVJ570" s="633"/>
      <c r="CVK570" s="633"/>
      <c r="CVL570" s="633"/>
      <c r="CVM570" s="633"/>
      <c r="CVN570" s="633"/>
      <c r="CVO570" s="633"/>
      <c r="CVP570" s="633"/>
      <c r="CVQ570" s="633"/>
      <c r="CVR570" s="633"/>
      <c r="CVS570" s="633"/>
      <c r="CVT570" s="633"/>
      <c r="CVU570" s="633"/>
      <c r="CVV570" s="633"/>
      <c r="CVW570" s="633"/>
      <c r="CVX570" s="633"/>
      <c r="CVY570" s="633"/>
      <c r="CVZ570" s="633"/>
      <c r="CWA570" s="633"/>
      <c r="CWB570" s="633"/>
      <c r="CWC570" s="633"/>
      <c r="CWD570" s="633"/>
      <c r="CWE570" s="633"/>
      <c r="CWF570" s="633"/>
      <c r="CWG570" s="633"/>
      <c r="CWH570" s="633"/>
      <c r="CWI570" s="633"/>
      <c r="CWJ570" s="633"/>
      <c r="CWK570" s="633"/>
      <c r="CWL570" s="633"/>
      <c r="CWM570" s="633"/>
      <c r="CWN570" s="633"/>
      <c r="CWO570" s="633"/>
      <c r="CWP570" s="633"/>
      <c r="CWQ570" s="633"/>
      <c r="CWR570" s="633"/>
      <c r="CWS570" s="633"/>
      <c r="CWT570" s="633"/>
      <c r="CWU570" s="633"/>
      <c r="CWV570" s="633"/>
      <c r="CWW570" s="633"/>
      <c r="CWX570" s="633"/>
      <c r="CWY570" s="633"/>
      <c r="CWZ570" s="633"/>
      <c r="CXA570" s="633"/>
      <c r="CXB570" s="633"/>
      <c r="CXC570" s="633"/>
      <c r="CXD570" s="633"/>
      <c r="CXE570" s="633"/>
      <c r="CXF570" s="633"/>
      <c r="CXG570" s="633"/>
      <c r="CXH570" s="633"/>
      <c r="CXI570" s="633"/>
      <c r="CXJ570" s="633"/>
      <c r="CXK570" s="633"/>
      <c r="CXL570" s="633"/>
      <c r="CXM570" s="633"/>
      <c r="CXN570" s="633"/>
      <c r="CXO570" s="633"/>
      <c r="CXP570" s="633"/>
      <c r="CXQ570" s="633"/>
      <c r="CXR570" s="633"/>
      <c r="CXS570" s="633"/>
      <c r="CXT570" s="633"/>
      <c r="CXU570" s="633"/>
      <c r="CXV570" s="633"/>
      <c r="CXW570" s="633"/>
      <c r="CXX570" s="633"/>
      <c r="CXY570" s="633"/>
      <c r="CXZ570" s="633"/>
      <c r="CYA570" s="633"/>
      <c r="CYB570" s="633"/>
      <c r="CYC570" s="633"/>
      <c r="CYD570" s="633"/>
      <c r="CYE570" s="633"/>
      <c r="CYF570" s="633"/>
      <c r="CYG570" s="633"/>
      <c r="CYH570" s="633"/>
      <c r="CYI570" s="633"/>
      <c r="CYJ570" s="633"/>
      <c r="CYK570" s="633"/>
      <c r="CYL570" s="633"/>
      <c r="CYM570" s="633"/>
      <c r="CYN570" s="633"/>
      <c r="CYO570" s="633"/>
      <c r="CYP570" s="633"/>
      <c r="CYQ570" s="633"/>
      <c r="CYR570" s="633"/>
      <c r="CYS570" s="633"/>
      <c r="CYT570" s="633"/>
      <c r="CYU570" s="633"/>
      <c r="CYV570" s="633"/>
      <c r="CYW570" s="633"/>
      <c r="CYX570" s="633"/>
      <c r="CYY570" s="633"/>
      <c r="CYZ570" s="633"/>
      <c r="CZA570" s="633"/>
      <c r="CZB570" s="633"/>
      <c r="CZC570" s="633"/>
      <c r="CZD570" s="633"/>
      <c r="CZE570" s="633"/>
      <c r="CZF570" s="633"/>
      <c r="CZG570" s="633"/>
      <c r="CZH570" s="633"/>
      <c r="CZI570" s="633"/>
      <c r="CZJ570" s="633"/>
      <c r="CZK570" s="633"/>
      <c r="CZL570" s="633"/>
      <c r="CZM570" s="633"/>
      <c r="CZN570" s="633"/>
      <c r="CZO570" s="633"/>
      <c r="CZP570" s="633"/>
      <c r="CZQ570" s="633"/>
      <c r="CZR570" s="633"/>
      <c r="CZS570" s="633"/>
      <c r="CZT570" s="633"/>
      <c r="CZU570" s="633"/>
      <c r="CZV570" s="633"/>
      <c r="CZW570" s="633"/>
      <c r="CZX570" s="633"/>
      <c r="CZY570" s="633"/>
      <c r="CZZ570" s="633"/>
      <c r="DAA570" s="633"/>
      <c r="DAB570" s="633"/>
      <c r="DAC570" s="633"/>
      <c r="DAD570" s="633"/>
      <c r="DAE570" s="633"/>
      <c r="DAF570" s="633"/>
      <c r="DAG570" s="633"/>
      <c r="DAH570" s="633"/>
      <c r="DAI570" s="633"/>
      <c r="DAJ570" s="633"/>
      <c r="DAK570" s="633"/>
      <c r="DAL570" s="633"/>
      <c r="DAM570" s="633"/>
      <c r="DAN570" s="633"/>
      <c r="DAO570" s="633"/>
      <c r="DAP570" s="633"/>
      <c r="DAQ570" s="633"/>
      <c r="DAR570" s="633"/>
      <c r="DAS570" s="633"/>
      <c r="DAT570" s="633"/>
      <c r="DAU570" s="633"/>
      <c r="DAV570" s="633"/>
      <c r="DAW570" s="633"/>
      <c r="DAX570" s="633"/>
      <c r="DAY570" s="633"/>
      <c r="DAZ570" s="633"/>
      <c r="DBA570" s="633"/>
      <c r="DBB570" s="633"/>
      <c r="DBC570" s="633"/>
      <c r="DBD570" s="633"/>
      <c r="DBE570" s="633"/>
      <c r="DBF570" s="633"/>
      <c r="DBG570" s="633"/>
      <c r="DBH570" s="633"/>
      <c r="DBI570" s="633"/>
      <c r="DBJ570" s="633"/>
      <c r="DBK570" s="633"/>
      <c r="DBL570" s="633"/>
      <c r="DBM570" s="633"/>
      <c r="DBN570" s="633"/>
      <c r="DBO570" s="633"/>
      <c r="DBP570" s="633"/>
      <c r="DBQ570" s="633"/>
      <c r="DBR570" s="633"/>
      <c r="DBS570" s="633"/>
      <c r="DBT570" s="633"/>
      <c r="DBU570" s="633"/>
      <c r="DBV570" s="633"/>
      <c r="DBW570" s="633"/>
      <c r="DBX570" s="633"/>
      <c r="DBY570" s="633"/>
      <c r="DBZ570" s="633"/>
      <c r="DCA570" s="633"/>
      <c r="DCB570" s="633"/>
      <c r="DCC570" s="633"/>
      <c r="DCD570" s="633"/>
      <c r="DCE570" s="633"/>
      <c r="DCF570" s="633"/>
      <c r="DCG570" s="633"/>
      <c r="DCH570" s="633"/>
      <c r="DCI570" s="633"/>
      <c r="DCJ570" s="633"/>
      <c r="DCK570" s="633"/>
      <c r="DCL570" s="633"/>
      <c r="DCM570" s="633"/>
      <c r="DCN570" s="633"/>
      <c r="DCO570" s="633"/>
      <c r="DCP570" s="633"/>
      <c r="DCQ570" s="633"/>
      <c r="DCR570" s="633"/>
      <c r="DCS570" s="633"/>
      <c r="DCT570" s="633"/>
      <c r="DCU570" s="633"/>
      <c r="DCV570" s="633"/>
      <c r="DCW570" s="633"/>
      <c r="DCX570" s="633"/>
      <c r="DCY570" s="633"/>
      <c r="DCZ570" s="633"/>
      <c r="DDA570" s="633"/>
      <c r="DDB570" s="633"/>
      <c r="DDC570" s="633"/>
      <c r="DDD570" s="633"/>
      <c r="DDE570" s="633"/>
      <c r="DDF570" s="633"/>
      <c r="DDG570" s="633"/>
      <c r="DDH570" s="633"/>
      <c r="DDI570" s="633"/>
      <c r="DDJ570" s="633"/>
      <c r="DDK570" s="633"/>
      <c r="DDL570" s="633"/>
      <c r="DDM570" s="633"/>
      <c r="DDN570" s="633"/>
      <c r="DDO570" s="633"/>
      <c r="DDP570" s="633"/>
      <c r="DDQ570" s="633"/>
      <c r="DDR570" s="633"/>
      <c r="DDS570" s="633"/>
      <c r="DDT570" s="633"/>
      <c r="DDU570" s="633"/>
      <c r="DDV570" s="633"/>
      <c r="DDW570" s="633"/>
      <c r="DDX570" s="633"/>
      <c r="DDY570" s="633"/>
      <c r="DDZ570" s="633"/>
      <c r="DEA570" s="633"/>
      <c r="DEB570" s="633"/>
      <c r="DEC570" s="633"/>
      <c r="DED570" s="633"/>
      <c r="DEE570" s="633"/>
      <c r="DEF570" s="633"/>
      <c r="DEG570" s="633"/>
      <c r="DEH570" s="633"/>
      <c r="DEI570" s="633"/>
      <c r="DEJ570" s="633"/>
      <c r="DEK570" s="633"/>
      <c r="DEL570" s="633"/>
      <c r="DEM570" s="633"/>
      <c r="DEN570" s="633"/>
      <c r="DEO570" s="633"/>
      <c r="DEP570" s="633"/>
      <c r="DEQ570" s="633"/>
      <c r="DER570" s="633"/>
      <c r="DES570" s="633"/>
      <c r="DET570" s="633"/>
      <c r="DEU570" s="633"/>
      <c r="DEV570" s="633"/>
      <c r="DEW570" s="633"/>
      <c r="DEX570" s="633"/>
      <c r="DEY570" s="633"/>
      <c r="DEZ570" s="633"/>
      <c r="DFA570" s="633"/>
      <c r="DFB570" s="633"/>
      <c r="DFC570" s="633"/>
      <c r="DFD570" s="633"/>
      <c r="DFE570" s="633"/>
      <c r="DFF570" s="633"/>
      <c r="DFG570" s="633"/>
      <c r="DFH570" s="633"/>
      <c r="DFI570" s="633"/>
      <c r="DFJ570" s="633"/>
      <c r="DFK570" s="633"/>
      <c r="DFL570" s="633"/>
      <c r="DFM570" s="633"/>
      <c r="DFN570" s="633"/>
      <c r="DFO570" s="633"/>
      <c r="DFP570" s="633"/>
      <c r="DFQ570" s="633"/>
      <c r="DFR570" s="633"/>
      <c r="DFS570" s="633"/>
      <c r="DFT570" s="633"/>
      <c r="DFU570" s="633"/>
      <c r="DFV570" s="633"/>
      <c r="DFW570" s="633"/>
      <c r="DFX570" s="633"/>
      <c r="DFY570" s="633"/>
      <c r="DFZ570" s="633"/>
      <c r="DGA570" s="633"/>
      <c r="DGB570" s="633"/>
      <c r="DGC570" s="633"/>
      <c r="DGD570" s="633"/>
      <c r="DGE570" s="633"/>
      <c r="DGF570" s="633"/>
      <c r="DGG570" s="633"/>
      <c r="DGH570" s="633"/>
      <c r="DGI570" s="633"/>
      <c r="DGJ570" s="633"/>
      <c r="DGK570" s="633"/>
      <c r="DGL570" s="633"/>
      <c r="DGM570" s="633"/>
      <c r="DGN570" s="633"/>
      <c r="DGO570" s="633"/>
      <c r="DGP570" s="633"/>
      <c r="DGQ570" s="633"/>
      <c r="DGR570" s="633"/>
      <c r="DGS570" s="633"/>
      <c r="DGT570" s="633"/>
      <c r="DGU570" s="633"/>
      <c r="DGV570" s="633"/>
      <c r="DGW570" s="633"/>
      <c r="DGX570" s="633"/>
      <c r="DGY570" s="633"/>
      <c r="DGZ570" s="633"/>
      <c r="DHA570" s="633"/>
      <c r="DHB570" s="633"/>
      <c r="DHC570" s="633"/>
      <c r="DHD570" s="633"/>
      <c r="DHE570" s="633"/>
      <c r="DHF570" s="633"/>
      <c r="DHG570" s="633"/>
      <c r="DHH570" s="633"/>
      <c r="DHI570" s="633"/>
      <c r="DHJ570" s="633"/>
      <c r="DHK570" s="633"/>
      <c r="DHL570" s="633"/>
      <c r="DHM570" s="633"/>
      <c r="DHN570" s="633"/>
      <c r="DHO570" s="633"/>
      <c r="DHP570" s="633"/>
      <c r="DHQ570" s="633"/>
      <c r="DHR570" s="633"/>
      <c r="DHS570" s="633"/>
      <c r="DHT570" s="633"/>
      <c r="DHU570" s="633"/>
      <c r="DHV570" s="633"/>
      <c r="DHW570" s="633"/>
      <c r="DHX570" s="633"/>
      <c r="DHY570" s="633"/>
      <c r="DHZ570" s="633"/>
      <c r="DIA570" s="633"/>
      <c r="DIB570" s="633"/>
      <c r="DIC570" s="633"/>
      <c r="DID570" s="633"/>
      <c r="DIE570" s="633"/>
      <c r="DIF570" s="633"/>
      <c r="DIG570" s="633"/>
      <c r="DIH570" s="633"/>
      <c r="DII570" s="633"/>
      <c r="DIJ570" s="633"/>
      <c r="DIK570" s="633"/>
      <c r="DIL570" s="633"/>
      <c r="DIM570" s="633"/>
      <c r="DIN570" s="633"/>
      <c r="DIO570" s="633"/>
      <c r="DIP570" s="633"/>
      <c r="DIQ570" s="633"/>
      <c r="DIR570" s="633"/>
      <c r="DIS570" s="633"/>
      <c r="DIT570" s="633"/>
      <c r="DIU570" s="633"/>
      <c r="DIV570" s="633"/>
      <c r="DIW570" s="633"/>
      <c r="DIX570" s="633"/>
      <c r="DIY570" s="633"/>
      <c r="DIZ570" s="633"/>
      <c r="DJA570" s="633"/>
      <c r="DJB570" s="633"/>
      <c r="DJC570" s="633"/>
      <c r="DJD570" s="633"/>
      <c r="DJE570" s="633"/>
      <c r="DJF570" s="633"/>
      <c r="DJG570" s="633"/>
      <c r="DJH570" s="633"/>
      <c r="DJI570" s="633"/>
      <c r="DJJ570" s="633"/>
      <c r="DJK570" s="633"/>
      <c r="DJL570" s="633"/>
      <c r="DJM570" s="633"/>
      <c r="DJN570" s="633"/>
      <c r="DJO570" s="633"/>
      <c r="DJP570" s="633"/>
      <c r="DJQ570" s="633"/>
      <c r="DJR570" s="633"/>
      <c r="DJS570" s="633"/>
      <c r="DJT570" s="633"/>
      <c r="DJU570" s="633"/>
      <c r="DJV570" s="633"/>
      <c r="DJW570" s="633"/>
      <c r="DJX570" s="633"/>
      <c r="DJY570" s="633"/>
      <c r="DJZ570" s="633"/>
      <c r="DKA570" s="633"/>
      <c r="DKB570" s="633"/>
      <c r="DKC570" s="633"/>
      <c r="DKD570" s="633"/>
      <c r="DKE570" s="633"/>
      <c r="DKF570" s="633"/>
      <c r="DKG570" s="633"/>
      <c r="DKH570" s="633"/>
      <c r="DKI570" s="633"/>
      <c r="DKJ570" s="633"/>
      <c r="DKK570" s="633"/>
      <c r="DKL570" s="633"/>
      <c r="DKM570" s="633"/>
      <c r="DKN570" s="633"/>
      <c r="DKO570" s="633"/>
      <c r="DKP570" s="633"/>
      <c r="DKQ570" s="633"/>
      <c r="DKR570" s="633"/>
      <c r="DKS570" s="633"/>
      <c r="DKT570" s="633"/>
      <c r="DKU570" s="633"/>
      <c r="DKV570" s="633"/>
      <c r="DKW570" s="633"/>
      <c r="DKX570" s="633"/>
      <c r="DKY570" s="633"/>
      <c r="DKZ570" s="633"/>
      <c r="DLA570" s="633"/>
      <c r="DLB570" s="633"/>
      <c r="DLC570" s="633"/>
      <c r="DLD570" s="633"/>
      <c r="DLE570" s="633"/>
      <c r="DLF570" s="633"/>
      <c r="DLG570" s="633"/>
      <c r="DLH570" s="633"/>
      <c r="DLI570" s="633"/>
      <c r="DLJ570" s="633"/>
      <c r="DLK570" s="633"/>
      <c r="DLL570" s="633"/>
      <c r="DLM570" s="633"/>
      <c r="DLN570" s="633"/>
      <c r="DLO570" s="633"/>
      <c r="DLP570" s="633"/>
      <c r="DLQ570" s="633"/>
      <c r="DLR570" s="633"/>
      <c r="DLS570" s="633"/>
      <c r="DLT570" s="633"/>
      <c r="DLU570" s="633"/>
      <c r="DLV570" s="633"/>
      <c r="DLW570" s="633"/>
      <c r="DLX570" s="633"/>
      <c r="DLY570" s="633"/>
      <c r="DLZ570" s="633"/>
      <c r="DMA570" s="633"/>
      <c r="DMB570" s="633"/>
      <c r="DMC570" s="633"/>
      <c r="DMD570" s="633"/>
      <c r="DME570" s="633"/>
      <c r="DMF570" s="633"/>
      <c r="DMG570" s="633"/>
      <c r="DMH570" s="633"/>
      <c r="DMI570" s="633"/>
      <c r="DMJ570" s="633"/>
      <c r="DMK570" s="633"/>
      <c r="DML570" s="633"/>
      <c r="DMM570" s="633"/>
      <c r="DMN570" s="633"/>
      <c r="DMO570" s="633"/>
      <c r="DMP570" s="633"/>
      <c r="DMQ570" s="633"/>
      <c r="DMR570" s="633"/>
      <c r="DMS570" s="633"/>
      <c r="DMT570" s="633"/>
      <c r="DMU570" s="633"/>
      <c r="DMV570" s="633"/>
      <c r="DMW570" s="633"/>
      <c r="DMX570" s="633"/>
      <c r="DMY570" s="633"/>
      <c r="DMZ570" s="633"/>
      <c r="DNA570" s="633"/>
      <c r="DNB570" s="633"/>
      <c r="DNC570" s="633"/>
      <c r="DND570" s="633"/>
      <c r="DNE570" s="633"/>
      <c r="DNF570" s="633"/>
      <c r="DNG570" s="633"/>
      <c r="DNH570" s="633"/>
      <c r="DNI570" s="633"/>
      <c r="DNJ570" s="633"/>
      <c r="DNK570" s="633"/>
      <c r="DNL570" s="633"/>
      <c r="DNM570" s="633"/>
      <c r="DNN570" s="633"/>
      <c r="DNO570" s="633"/>
      <c r="DNP570" s="633"/>
      <c r="DNQ570" s="633"/>
      <c r="DNR570" s="633"/>
      <c r="DNS570" s="633"/>
      <c r="DNT570" s="633"/>
      <c r="DNU570" s="633"/>
      <c r="DNV570" s="633"/>
      <c r="DNW570" s="633"/>
      <c r="DNX570" s="633"/>
      <c r="DNY570" s="633"/>
      <c r="DNZ570" s="633"/>
      <c r="DOA570" s="633"/>
      <c r="DOB570" s="633"/>
      <c r="DOC570" s="633"/>
      <c r="DOD570" s="633"/>
      <c r="DOE570" s="633"/>
      <c r="DOF570" s="633"/>
      <c r="DOG570" s="633"/>
      <c r="DOH570" s="633"/>
      <c r="DOI570" s="633"/>
      <c r="DOJ570" s="633"/>
      <c r="DOK570" s="633"/>
      <c r="DOL570" s="633"/>
      <c r="DOM570" s="633"/>
      <c r="DON570" s="633"/>
      <c r="DOO570" s="633"/>
      <c r="DOP570" s="633"/>
      <c r="DOQ570" s="633"/>
      <c r="DOR570" s="633"/>
      <c r="DOS570" s="633"/>
      <c r="DOT570" s="633"/>
      <c r="DOU570" s="633"/>
      <c r="DOV570" s="633"/>
      <c r="DOW570" s="633"/>
      <c r="DOX570" s="633"/>
      <c r="DOY570" s="633"/>
      <c r="DOZ570" s="633"/>
      <c r="DPA570" s="633"/>
      <c r="DPB570" s="633"/>
      <c r="DPC570" s="633"/>
      <c r="DPD570" s="633"/>
      <c r="DPE570" s="633"/>
      <c r="DPF570" s="633"/>
      <c r="DPG570" s="633"/>
      <c r="DPH570" s="633"/>
      <c r="DPI570" s="633"/>
      <c r="DPJ570" s="633"/>
      <c r="DPK570" s="633"/>
      <c r="DPL570" s="633"/>
      <c r="DPM570" s="633"/>
      <c r="DPN570" s="633"/>
      <c r="DPO570" s="633"/>
      <c r="DPP570" s="633"/>
      <c r="DPQ570" s="633"/>
      <c r="DPR570" s="633"/>
      <c r="DPS570" s="633"/>
      <c r="DPT570" s="633"/>
      <c r="DPU570" s="633"/>
      <c r="DPV570" s="633"/>
      <c r="DPW570" s="633"/>
      <c r="DPX570" s="633"/>
      <c r="DPY570" s="633"/>
      <c r="DPZ570" s="633"/>
      <c r="DQA570" s="633"/>
      <c r="DQB570" s="633"/>
      <c r="DQC570" s="633"/>
      <c r="DQD570" s="633"/>
      <c r="DQE570" s="633"/>
      <c r="DQF570" s="633"/>
      <c r="DQG570" s="633"/>
      <c r="DQH570" s="633"/>
      <c r="DQI570" s="633"/>
      <c r="DQJ570" s="633"/>
      <c r="DQK570" s="633"/>
      <c r="DQL570" s="633"/>
      <c r="DQM570" s="633"/>
      <c r="DQN570" s="633"/>
      <c r="DQO570" s="633"/>
      <c r="DQP570" s="633"/>
      <c r="DQQ570" s="633"/>
      <c r="DQR570" s="633"/>
      <c r="DQS570" s="633"/>
      <c r="DQT570" s="633"/>
      <c r="DQU570" s="633"/>
      <c r="DQV570" s="633"/>
      <c r="DQW570" s="633"/>
      <c r="DQX570" s="633"/>
      <c r="DQY570" s="633"/>
      <c r="DQZ570" s="633"/>
      <c r="DRA570" s="633"/>
      <c r="DRB570" s="633"/>
      <c r="DRC570" s="633"/>
      <c r="DRD570" s="633"/>
      <c r="DRE570" s="633"/>
      <c r="DRF570" s="633"/>
      <c r="DRG570" s="633"/>
      <c r="DRH570" s="633"/>
      <c r="DRI570" s="633"/>
      <c r="DRJ570" s="633"/>
      <c r="DRK570" s="633"/>
      <c r="DRL570" s="633"/>
      <c r="DRM570" s="633"/>
      <c r="DRN570" s="633"/>
      <c r="DRO570" s="633"/>
      <c r="DRP570" s="633"/>
      <c r="DRQ570" s="633"/>
      <c r="DRR570" s="633"/>
      <c r="DRS570" s="633"/>
      <c r="DRT570" s="633"/>
      <c r="DRU570" s="633"/>
      <c r="DRV570" s="633"/>
      <c r="DRW570" s="633"/>
      <c r="DRX570" s="633"/>
      <c r="DRY570" s="633"/>
      <c r="DRZ570" s="633"/>
      <c r="DSA570" s="633"/>
      <c r="DSB570" s="633"/>
      <c r="DSC570" s="633"/>
      <c r="DSD570" s="633"/>
      <c r="DSE570" s="633"/>
      <c r="DSF570" s="633"/>
      <c r="DSG570" s="633"/>
      <c r="DSH570" s="633"/>
      <c r="DSI570" s="633"/>
      <c r="DSJ570" s="633"/>
      <c r="DSK570" s="633"/>
      <c r="DSL570" s="633"/>
      <c r="DSM570" s="633"/>
      <c r="DSN570" s="633"/>
      <c r="DSO570" s="633"/>
      <c r="DSP570" s="633"/>
      <c r="DSQ570" s="633"/>
      <c r="DSR570" s="633"/>
      <c r="DSS570" s="633"/>
      <c r="DST570" s="633"/>
      <c r="DSU570" s="633"/>
      <c r="DSV570" s="633"/>
      <c r="DSW570" s="633"/>
      <c r="DSX570" s="633"/>
      <c r="DSY570" s="633"/>
      <c r="DSZ570" s="633"/>
      <c r="DTA570" s="633"/>
      <c r="DTB570" s="633"/>
      <c r="DTC570" s="633"/>
      <c r="DTD570" s="633"/>
      <c r="DTE570" s="633"/>
      <c r="DTF570" s="633"/>
      <c r="DTG570" s="633"/>
      <c r="DTH570" s="633"/>
      <c r="DTI570" s="633"/>
      <c r="DTJ570" s="633"/>
      <c r="DTK570" s="633"/>
      <c r="DTL570" s="633"/>
      <c r="DTM570" s="633"/>
      <c r="DTN570" s="633"/>
      <c r="DTO570" s="633"/>
      <c r="DTP570" s="633"/>
      <c r="DTQ570" s="633"/>
      <c r="DTR570" s="633"/>
      <c r="DTS570" s="633"/>
      <c r="DTT570" s="633"/>
      <c r="DTU570" s="633"/>
      <c r="DTV570" s="633"/>
      <c r="DTW570" s="633"/>
      <c r="DTX570" s="633"/>
      <c r="DTY570" s="633"/>
      <c r="DTZ570" s="633"/>
      <c r="DUA570" s="633"/>
      <c r="DUB570" s="633"/>
      <c r="DUC570" s="633"/>
      <c r="DUD570" s="633"/>
      <c r="DUE570" s="633"/>
      <c r="DUF570" s="633"/>
      <c r="DUG570" s="633"/>
      <c r="DUH570" s="633"/>
      <c r="DUI570" s="633"/>
      <c r="DUJ570" s="633"/>
      <c r="DUK570" s="633"/>
      <c r="DUL570" s="633"/>
      <c r="DUM570" s="633"/>
      <c r="DUN570" s="633"/>
      <c r="DUO570" s="633"/>
      <c r="DUP570" s="633"/>
      <c r="DUQ570" s="633"/>
      <c r="DUR570" s="633"/>
      <c r="DUS570" s="633"/>
      <c r="DUT570" s="633"/>
      <c r="DUU570" s="633"/>
      <c r="DUV570" s="633"/>
      <c r="DUW570" s="633"/>
      <c r="DUX570" s="633"/>
      <c r="DUY570" s="633"/>
      <c r="DUZ570" s="633"/>
      <c r="DVA570" s="633"/>
      <c r="DVB570" s="633"/>
      <c r="DVC570" s="633"/>
      <c r="DVD570" s="633"/>
      <c r="DVE570" s="633"/>
      <c r="DVF570" s="633"/>
      <c r="DVG570" s="633"/>
      <c r="DVH570" s="633"/>
      <c r="DVI570" s="633"/>
      <c r="DVJ570" s="633"/>
      <c r="DVK570" s="633"/>
      <c r="DVL570" s="633"/>
      <c r="DVM570" s="633"/>
      <c r="DVN570" s="633"/>
      <c r="DVO570" s="633"/>
      <c r="DVP570" s="633"/>
      <c r="DVQ570" s="633"/>
      <c r="DVR570" s="633"/>
      <c r="DVS570" s="633"/>
      <c r="DVT570" s="633"/>
      <c r="DVU570" s="633"/>
      <c r="DVV570" s="633"/>
      <c r="DVW570" s="633"/>
      <c r="DVX570" s="633"/>
      <c r="DVY570" s="633"/>
      <c r="DVZ570" s="633"/>
      <c r="DWA570" s="633"/>
      <c r="DWB570" s="633"/>
      <c r="DWC570" s="633"/>
      <c r="DWD570" s="633"/>
      <c r="DWE570" s="633"/>
      <c r="DWF570" s="633"/>
      <c r="DWG570" s="633"/>
      <c r="DWH570" s="633"/>
      <c r="DWI570" s="633"/>
      <c r="DWJ570" s="633"/>
      <c r="DWK570" s="633"/>
      <c r="DWL570" s="633"/>
      <c r="DWM570" s="633"/>
      <c r="DWN570" s="633"/>
      <c r="DWO570" s="633"/>
      <c r="DWP570" s="633"/>
      <c r="DWQ570" s="633"/>
      <c r="DWR570" s="633"/>
      <c r="DWS570" s="633"/>
      <c r="DWT570" s="633"/>
      <c r="DWU570" s="633"/>
      <c r="DWV570" s="633"/>
      <c r="DWW570" s="633"/>
      <c r="DWX570" s="633"/>
      <c r="DWY570" s="633"/>
      <c r="DWZ570" s="633"/>
      <c r="DXA570" s="633"/>
      <c r="DXB570" s="633"/>
      <c r="DXC570" s="633"/>
      <c r="DXD570" s="633"/>
      <c r="DXE570" s="633"/>
      <c r="DXF570" s="633"/>
      <c r="DXG570" s="633"/>
      <c r="DXH570" s="633"/>
      <c r="DXI570" s="633"/>
      <c r="DXJ570" s="633"/>
      <c r="DXK570" s="633"/>
      <c r="DXL570" s="633"/>
      <c r="DXM570" s="633"/>
      <c r="DXN570" s="633"/>
      <c r="DXO570" s="633"/>
      <c r="DXP570" s="633"/>
      <c r="DXQ570" s="633"/>
      <c r="DXR570" s="633"/>
      <c r="DXS570" s="633"/>
      <c r="DXT570" s="633"/>
      <c r="DXU570" s="633"/>
      <c r="DXV570" s="633"/>
      <c r="DXW570" s="633"/>
      <c r="DXX570" s="633"/>
      <c r="DXY570" s="633"/>
      <c r="DXZ570" s="633"/>
      <c r="DYA570" s="633"/>
      <c r="DYB570" s="633"/>
      <c r="DYC570" s="633"/>
      <c r="DYD570" s="633"/>
      <c r="DYE570" s="633"/>
      <c r="DYF570" s="633"/>
      <c r="DYG570" s="633"/>
      <c r="DYH570" s="633"/>
      <c r="DYI570" s="633"/>
      <c r="DYJ570" s="633"/>
      <c r="DYK570" s="633"/>
      <c r="DYL570" s="633"/>
      <c r="DYM570" s="633"/>
      <c r="DYN570" s="633"/>
      <c r="DYO570" s="633"/>
      <c r="DYP570" s="633"/>
      <c r="DYQ570" s="633"/>
      <c r="DYR570" s="633"/>
      <c r="DYS570" s="633"/>
      <c r="DYT570" s="633"/>
      <c r="DYU570" s="633"/>
      <c r="DYV570" s="633"/>
      <c r="DYW570" s="633"/>
      <c r="DYX570" s="633"/>
      <c r="DYY570" s="633"/>
      <c r="DYZ570" s="633"/>
      <c r="DZA570" s="633"/>
      <c r="DZB570" s="633"/>
      <c r="DZC570" s="633"/>
      <c r="DZD570" s="633"/>
      <c r="DZE570" s="633"/>
      <c r="DZF570" s="633"/>
      <c r="DZG570" s="633"/>
      <c r="DZH570" s="633"/>
      <c r="DZI570" s="633"/>
      <c r="DZJ570" s="633"/>
      <c r="DZK570" s="633"/>
      <c r="DZL570" s="633"/>
      <c r="DZM570" s="633"/>
      <c r="DZN570" s="633"/>
      <c r="DZO570" s="633"/>
      <c r="DZP570" s="633"/>
      <c r="DZQ570" s="633"/>
      <c r="DZR570" s="633"/>
      <c r="DZS570" s="633"/>
      <c r="DZT570" s="633"/>
      <c r="DZU570" s="633"/>
      <c r="DZV570" s="633"/>
      <c r="DZW570" s="633"/>
      <c r="DZX570" s="633"/>
      <c r="DZY570" s="633"/>
      <c r="DZZ570" s="633"/>
      <c r="EAA570" s="633"/>
      <c r="EAB570" s="633"/>
      <c r="EAC570" s="633"/>
      <c r="EAD570" s="633"/>
      <c r="EAE570" s="633"/>
      <c r="EAF570" s="633"/>
      <c r="EAG570" s="633"/>
      <c r="EAH570" s="633"/>
      <c r="EAI570" s="633"/>
      <c r="EAJ570" s="633"/>
      <c r="EAK570" s="633"/>
      <c r="EAL570" s="633"/>
      <c r="EAM570" s="633"/>
      <c r="EAN570" s="633"/>
      <c r="EAO570" s="633"/>
      <c r="EAP570" s="633"/>
      <c r="EAQ570" s="633"/>
      <c r="EAR570" s="633"/>
      <c r="EAS570" s="633"/>
      <c r="EAT570" s="633"/>
      <c r="EAU570" s="633"/>
      <c r="EAV570" s="633"/>
      <c r="EAW570" s="633"/>
      <c r="EAX570" s="633"/>
      <c r="EAY570" s="633"/>
      <c r="EAZ570" s="633"/>
      <c r="EBA570" s="633"/>
      <c r="EBB570" s="633"/>
      <c r="EBC570" s="633"/>
      <c r="EBD570" s="633"/>
      <c r="EBE570" s="633"/>
      <c r="EBF570" s="633"/>
      <c r="EBG570" s="633"/>
      <c r="EBH570" s="633"/>
      <c r="EBI570" s="633"/>
      <c r="EBJ570" s="633"/>
      <c r="EBK570" s="633"/>
      <c r="EBL570" s="633"/>
      <c r="EBM570" s="633"/>
      <c r="EBN570" s="633"/>
      <c r="EBO570" s="633"/>
      <c r="EBP570" s="633"/>
      <c r="EBQ570" s="633"/>
      <c r="EBR570" s="633"/>
      <c r="EBS570" s="633"/>
      <c r="EBT570" s="633"/>
      <c r="EBU570" s="633"/>
      <c r="EBV570" s="633"/>
      <c r="EBW570" s="633"/>
      <c r="EBX570" s="633"/>
      <c r="EBY570" s="633"/>
      <c r="EBZ570" s="633"/>
      <c r="ECA570" s="633"/>
      <c r="ECB570" s="633"/>
      <c r="ECC570" s="633"/>
      <c r="ECD570" s="633"/>
      <c r="ECE570" s="633"/>
      <c r="ECF570" s="633"/>
      <c r="ECG570" s="633"/>
      <c r="ECH570" s="633"/>
      <c r="ECI570" s="633"/>
      <c r="ECJ570" s="633"/>
      <c r="ECK570" s="633"/>
      <c r="ECL570" s="633"/>
      <c r="ECM570" s="633"/>
      <c r="ECN570" s="633"/>
      <c r="ECO570" s="633"/>
      <c r="ECP570" s="633"/>
      <c r="ECQ570" s="633"/>
      <c r="ECR570" s="633"/>
      <c r="ECS570" s="633"/>
      <c r="ECT570" s="633"/>
      <c r="ECU570" s="633"/>
      <c r="ECV570" s="633"/>
      <c r="ECW570" s="633"/>
      <c r="ECX570" s="633"/>
      <c r="ECY570" s="633"/>
      <c r="ECZ570" s="633"/>
      <c r="EDA570" s="633"/>
      <c r="EDB570" s="633"/>
      <c r="EDC570" s="633"/>
      <c r="EDD570" s="633"/>
      <c r="EDE570" s="633"/>
      <c r="EDF570" s="633"/>
      <c r="EDG570" s="633"/>
      <c r="EDH570" s="633"/>
      <c r="EDI570" s="633"/>
      <c r="EDJ570" s="633"/>
      <c r="EDK570" s="633"/>
      <c r="EDL570" s="633"/>
      <c r="EDM570" s="633"/>
      <c r="EDN570" s="633"/>
      <c r="EDO570" s="633"/>
      <c r="EDP570" s="633"/>
      <c r="EDQ570" s="633"/>
      <c r="EDR570" s="633"/>
      <c r="EDS570" s="633"/>
      <c r="EDT570" s="633"/>
      <c r="EDU570" s="633"/>
      <c r="EDV570" s="633"/>
      <c r="EDW570" s="633"/>
      <c r="EDX570" s="633"/>
      <c r="EDY570" s="633"/>
      <c r="EDZ570" s="633"/>
      <c r="EEA570" s="633"/>
      <c r="EEB570" s="633"/>
      <c r="EEC570" s="633"/>
      <c r="EED570" s="633"/>
      <c r="EEE570" s="633"/>
      <c r="EEF570" s="633"/>
      <c r="EEG570" s="633"/>
      <c r="EEH570" s="633"/>
      <c r="EEI570" s="633"/>
      <c r="EEJ570" s="633"/>
      <c r="EEK570" s="633"/>
      <c r="EEL570" s="633"/>
      <c r="EEM570" s="633"/>
      <c r="EEN570" s="633"/>
      <c r="EEO570" s="633"/>
      <c r="EEP570" s="633"/>
      <c r="EEQ570" s="633"/>
      <c r="EER570" s="633"/>
      <c r="EES570" s="633"/>
      <c r="EET570" s="633"/>
      <c r="EEU570" s="633"/>
      <c r="EEV570" s="633"/>
      <c r="EEW570" s="633"/>
      <c r="EEX570" s="633"/>
      <c r="EEY570" s="633"/>
      <c r="EEZ570" s="633"/>
      <c r="EFA570" s="633"/>
      <c r="EFB570" s="633"/>
      <c r="EFC570" s="633"/>
      <c r="EFD570" s="633"/>
      <c r="EFE570" s="633"/>
      <c r="EFF570" s="633"/>
      <c r="EFG570" s="633"/>
      <c r="EFH570" s="633"/>
      <c r="EFI570" s="633"/>
      <c r="EFJ570" s="633"/>
      <c r="EFK570" s="633"/>
      <c r="EFL570" s="633"/>
      <c r="EFM570" s="633"/>
      <c r="EFN570" s="633"/>
      <c r="EFO570" s="633"/>
      <c r="EFP570" s="633"/>
      <c r="EFQ570" s="633"/>
      <c r="EFR570" s="633"/>
      <c r="EFS570" s="633"/>
      <c r="EFT570" s="633"/>
      <c r="EFU570" s="633"/>
      <c r="EFV570" s="633"/>
      <c r="EFW570" s="633"/>
      <c r="EFX570" s="633"/>
      <c r="EFY570" s="633"/>
      <c r="EFZ570" s="633"/>
      <c r="EGA570" s="633"/>
      <c r="EGB570" s="633"/>
      <c r="EGC570" s="633"/>
      <c r="EGD570" s="633"/>
      <c r="EGE570" s="633"/>
      <c r="EGF570" s="633"/>
      <c r="EGG570" s="633"/>
      <c r="EGH570" s="633"/>
      <c r="EGI570" s="633"/>
      <c r="EGJ570" s="633"/>
      <c r="EGK570" s="633"/>
      <c r="EGL570" s="633"/>
      <c r="EGM570" s="633"/>
      <c r="EGN570" s="633"/>
      <c r="EGO570" s="633"/>
      <c r="EGP570" s="633"/>
      <c r="EGQ570" s="633"/>
      <c r="EGR570" s="633"/>
      <c r="EGS570" s="633"/>
      <c r="EGT570" s="633"/>
      <c r="EGU570" s="633"/>
      <c r="EGV570" s="633"/>
      <c r="EGW570" s="633"/>
      <c r="EGX570" s="633"/>
      <c r="EGY570" s="633"/>
      <c r="EGZ570" s="633"/>
      <c r="EHA570" s="633"/>
      <c r="EHB570" s="633"/>
      <c r="EHC570" s="633"/>
      <c r="EHD570" s="633"/>
      <c r="EHE570" s="633"/>
      <c r="EHF570" s="633"/>
      <c r="EHG570" s="633"/>
      <c r="EHH570" s="633"/>
      <c r="EHI570" s="633"/>
      <c r="EHJ570" s="633"/>
      <c r="EHK570" s="633"/>
      <c r="EHL570" s="633"/>
      <c r="EHM570" s="633"/>
      <c r="EHN570" s="633"/>
      <c r="EHO570" s="633"/>
      <c r="EHP570" s="633"/>
      <c r="EHQ570" s="633"/>
      <c r="EHR570" s="633"/>
      <c r="EHS570" s="633"/>
      <c r="EHT570" s="633"/>
      <c r="EHU570" s="633"/>
      <c r="EHV570" s="633"/>
      <c r="EHW570" s="633"/>
      <c r="EHX570" s="633"/>
      <c r="EHY570" s="633"/>
      <c r="EHZ570" s="633"/>
      <c r="EIA570" s="633"/>
      <c r="EIB570" s="633"/>
      <c r="EIC570" s="633"/>
      <c r="EID570" s="633"/>
      <c r="EIE570" s="633"/>
      <c r="EIF570" s="633"/>
      <c r="EIG570" s="633"/>
      <c r="EIH570" s="633"/>
      <c r="EII570" s="633"/>
      <c r="EIJ570" s="633"/>
      <c r="EIK570" s="633"/>
      <c r="EIL570" s="633"/>
      <c r="EIM570" s="633"/>
      <c r="EIN570" s="633"/>
      <c r="EIO570" s="633"/>
      <c r="EIP570" s="633"/>
      <c r="EIQ570" s="633"/>
      <c r="EIR570" s="633"/>
      <c r="EIS570" s="633"/>
      <c r="EIT570" s="633"/>
      <c r="EIU570" s="633"/>
      <c r="EIV570" s="633"/>
      <c r="EIW570" s="633"/>
      <c r="EIX570" s="633"/>
      <c r="EIY570" s="633"/>
      <c r="EIZ570" s="633"/>
      <c r="EJA570" s="633"/>
      <c r="EJB570" s="633"/>
      <c r="EJC570" s="633"/>
      <c r="EJD570" s="633"/>
      <c r="EJE570" s="633"/>
      <c r="EJF570" s="633"/>
      <c r="EJG570" s="633"/>
      <c r="EJH570" s="633"/>
      <c r="EJI570" s="633"/>
      <c r="EJJ570" s="633"/>
      <c r="EJK570" s="633"/>
      <c r="EJL570" s="633"/>
      <c r="EJM570" s="633"/>
      <c r="EJN570" s="633"/>
      <c r="EJO570" s="633"/>
      <c r="EJP570" s="633"/>
      <c r="EJQ570" s="633"/>
      <c r="EJR570" s="633"/>
      <c r="EJS570" s="633"/>
      <c r="EJT570" s="633"/>
      <c r="EJU570" s="633"/>
      <c r="EJV570" s="633"/>
      <c r="EJW570" s="633"/>
      <c r="EJX570" s="633"/>
      <c r="EJY570" s="633"/>
      <c r="EJZ570" s="633"/>
      <c r="EKA570" s="633"/>
      <c r="EKB570" s="633"/>
      <c r="EKC570" s="633"/>
      <c r="EKD570" s="633"/>
      <c r="EKE570" s="633"/>
      <c r="EKF570" s="633"/>
      <c r="EKG570" s="633"/>
      <c r="EKH570" s="633"/>
      <c r="EKI570" s="633"/>
      <c r="EKJ570" s="633"/>
      <c r="EKK570" s="633"/>
      <c r="EKL570" s="633"/>
      <c r="EKM570" s="633"/>
      <c r="EKN570" s="633"/>
      <c r="EKO570" s="633"/>
      <c r="EKP570" s="633"/>
      <c r="EKQ570" s="633"/>
      <c r="EKR570" s="633"/>
      <c r="EKS570" s="633"/>
      <c r="EKT570" s="633"/>
      <c r="EKU570" s="633"/>
      <c r="EKV570" s="633"/>
      <c r="EKW570" s="633"/>
      <c r="EKX570" s="633"/>
      <c r="EKY570" s="633"/>
      <c r="EKZ570" s="633"/>
      <c r="ELA570" s="633"/>
      <c r="ELB570" s="633"/>
      <c r="ELC570" s="633"/>
      <c r="ELD570" s="633"/>
      <c r="ELE570" s="633"/>
      <c r="ELF570" s="633"/>
      <c r="ELG570" s="633"/>
      <c r="ELH570" s="633"/>
      <c r="ELI570" s="633"/>
      <c r="ELJ570" s="633"/>
      <c r="ELK570" s="633"/>
      <c r="ELL570" s="633"/>
      <c r="ELM570" s="633"/>
      <c r="ELN570" s="633"/>
      <c r="ELO570" s="633"/>
      <c r="ELP570" s="633"/>
      <c r="ELQ570" s="633"/>
      <c r="ELR570" s="633"/>
      <c r="ELS570" s="633"/>
      <c r="ELT570" s="633"/>
      <c r="ELU570" s="633"/>
      <c r="ELV570" s="633"/>
      <c r="ELW570" s="633"/>
      <c r="ELX570" s="633"/>
      <c r="ELY570" s="633"/>
      <c r="ELZ570" s="633"/>
      <c r="EMA570" s="633"/>
      <c r="EMB570" s="633"/>
      <c r="EMC570" s="633"/>
      <c r="EMD570" s="633"/>
      <c r="EME570" s="633"/>
      <c r="EMF570" s="633"/>
      <c r="EMG570" s="633"/>
      <c r="EMH570" s="633"/>
      <c r="EMI570" s="633"/>
      <c r="EMJ570" s="633"/>
      <c r="EMK570" s="633"/>
      <c r="EML570" s="633"/>
      <c r="EMM570" s="633"/>
      <c r="EMN570" s="633"/>
      <c r="EMO570" s="633"/>
      <c r="EMP570" s="633"/>
      <c r="EMQ570" s="633"/>
      <c r="EMR570" s="633"/>
      <c r="EMS570" s="633"/>
      <c r="EMT570" s="633"/>
      <c r="EMU570" s="633"/>
      <c r="EMV570" s="633"/>
      <c r="EMW570" s="633"/>
      <c r="EMX570" s="633"/>
      <c r="EMY570" s="633"/>
      <c r="EMZ570" s="633"/>
      <c r="ENA570" s="633"/>
      <c r="ENB570" s="633"/>
      <c r="ENC570" s="633"/>
      <c r="END570" s="633"/>
      <c r="ENE570" s="633"/>
      <c r="ENF570" s="633"/>
      <c r="ENG570" s="633"/>
      <c r="ENH570" s="633"/>
      <c r="ENI570" s="633"/>
      <c r="ENJ570" s="633"/>
      <c r="ENK570" s="633"/>
      <c r="ENL570" s="633"/>
      <c r="ENM570" s="633"/>
      <c r="ENN570" s="633"/>
      <c r="ENO570" s="633"/>
      <c r="ENP570" s="633"/>
      <c r="ENQ570" s="633"/>
      <c r="ENR570" s="633"/>
      <c r="ENS570" s="633"/>
      <c r="ENT570" s="633"/>
      <c r="ENU570" s="633"/>
      <c r="ENV570" s="633"/>
      <c r="ENW570" s="633"/>
      <c r="ENX570" s="633"/>
      <c r="ENY570" s="633"/>
      <c r="ENZ570" s="633"/>
      <c r="EOA570" s="633"/>
      <c r="EOB570" s="633"/>
      <c r="EOC570" s="633"/>
      <c r="EOD570" s="633"/>
      <c r="EOE570" s="633"/>
      <c r="EOF570" s="633"/>
      <c r="EOG570" s="633"/>
      <c r="EOH570" s="633"/>
      <c r="EOI570" s="633"/>
      <c r="EOJ570" s="633"/>
      <c r="EOK570" s="633"/>
      <c r="EOL570" s="633"/>
      <c r="EOM570" s="633"/>
      <c r="EON570" s="633"/>
      <c r="EOO570" s="633"/>
      <c r="EOP570" s="633"/>
      <c r="EOQ570" s="633"/>
      <c r="EOR570" s="633"/>
      <c r="EOS570" s="633"/>
      <c r="EOT570" s="633"/>
      <c r="EOU570" s="633"/>
      <c r="EOV570" s="633"/>
      <c r="EOW570" s="633"/>
      <c r="EOX570" s="633"/>
      <c r="EOY570" s="633"/>
      <c r="EOZ570" s="633"/>
      <c r="EPA570" s="633"/>
      <c r="EPB570" s="633"/>
      <c r="EPC570" s="633"/>
      <c r="EPD570" s="633"/>
      <c r="EPE570" s="633"/>
      <c r="EPF570" s="633"/>
      <c r="EPG570" s="633"/>
      <c r="EPH570" s="633"/>
      <c r="EPI570" s="633"/>
      <c r="EPJ570" s="633"/>
      <c r="EPK570" s="633"/>
      <c r="EPL570" s="633"/>
      <c r="EPM570" s="633"/>
      <c r="EPN570" s="633"/>
      <c r="EPO570" s="633"/>
      <c r="EPP570" s="633"/>
      <c r="EPQ570" s="633"/>
      <c r="EPR570" s="633"/>
      <c r="EPS570" s="633"/>
      <c r="EPT570" s="633"/>
      <c r="EPU570" s="633"/>
      <c r="EPV570" s="633"/>
      <c r="EPW570" s="633"/>
      <c r="EPX570" s="633"/>
      <c r="EPY570" s="633"/>
      <c r="EPZ570" s="633"/>
      <c r="EQA570" s="633"/>
      <c r="EQB570" s="633"/>
      <c r="EQC570" s="633"/>
      <c r="EQD570" s="633"/>
      <c r="EQE570" s="633"/>
      <c r="EQF570" s="633"/>
      <c r="EQG570" s="633"/>
      <c r="EQH570" s="633"/>
      <c r="EQI570" s="633"/>
      <c r="EQJ570" s="633"/>
      <c r="EQK570" s="633"/>
      <c r="EQL570" s="633"/>
      <c r="EQM570" s="633"/>
      <c r="EQN570" s="633"/>
      <c r="EQO570" s="633"/>
      <c r="EQP570" s="633"/>
      <c r="EQQ570" s="633"/>
      <c r="EQR570" s="633"/>
      <c r="EQS570" s="633"/>
      <c r="EQT570" s="633"/>
      <c r="EQU570" s="633"/>
      <c r="EQV570" s="633"/>
      <c r="EQW570" s="633"/>
      <c r="EQX570" s="633"/>
      <c r="EQY570" s="633"/>
      <c r="EQZ570" s="633"/>
      <c r="ERA570" s="633"/>
      <c r="ERB570" s="633"/>
      <c r="ERC570" s="633"/>
      <c r="ERD570" s="633"/>
      <c r="ERE570" s="633"/>
      <c r="ERF570" s="633"/>
      <c r="ERG570" s="633"/>
      <c r="ERH570" s="633"/>
      <c r="ERI570" s="633"/>
      <c r="ERJ570" s="633"/>
      <c r="ERK570" s="633"/>
      <c r="ERL570" s="633"/>
      <c r="ERM570" s="633"/>
      <c r="ERN570" s="633"/>
      <c r="ERO570" s="633"/>
      <c r="ERP570" s="633"/>
      <c r="ERQ570" s="633"/>
      <c r="ERR570" s="633"/>
      <c r="ERS570" s="633"/>
      <c r="ERT570" s="633"/>
      <c r="ERU570" s="633"/>
      <c r="ERV570" s="633"/>
      <c r="ERW570" s="633"/>
      <c r="ERX570" s="633"/>
      <c r="ERY570" s="633"/>
      <c r="ERZ570" s="633"/>
      <c r="ESA570" s="633"/>
      <c r="ESB570" s="633"/>
      <c r="ESC570" s="633"/>
      <c r="ESD570" s="633"/>
      <c r="ESE570" s="633"/>
      <c r="ESF570" s="633"/>
      <c r="ESG570" s="633"/>
      <c r="ESH570" s="633"/>
      <c r="ESI570" s="633"/>
      <c r="ESJ570" s="633"/>
      <c r="ESK570" s="633"/>
      <c r="ESL570" s="633"/>
      <c r="ESM570" s="633"/>
      <c r="ESN570" s="633"/>
      <c r="ESO570" s="633"/>
      <c r="ESP570" s="633"/>
      <c r="ESQ570" s="633"/>
      <c r="ESR570" s="633"/>
      <c r="ESS570" s="633"/>
      <c r="EST570" s="633"/>
      <c r="ESU570" s="633"/>
      <c r="ESV570" s="633"/>
      <c r="ESW570" s="633"/>
      <c r="ESX570" s="633"/>
      <c r="ESY570" s="633"/>
      <c r="ESZ570" s="633"/>
      <c r="ETA570" s="633"/>
      <c r="ETB570" s="633"/>
      <c r="ETC570" s="633"/>
      <c r="ETD570" s="633"/>
      <c r="ETE570" s="633"/>
      <c r="ETF570" s="633"/>
      <c r="ETG570" s="633"/>
      <c r="ETH570" s="633"/>
      <c r="ETI570" s="633"/>
      <c r="ETJ570" s="633"/>
      <c r="ETK570" s="633"/>
      <c r="ETL570" s="633"/>
      <c r="ETM570" s="633"/>
      <c r="ETN570" s="633"/>
      <c r="ETO570" s="633"/>
      <c r="ETP570" s="633"/>
      <c r="ETQ570" s="633"/>
      <c r="ETR570" s="633"/>
      <c r="ETS570" s="633"/>
      <c r="ETT570" s="633"/>
      <c r="ETU570" s="633"/>
      <c r="ETV570" s="633"/>
      <c r="ETW570" s="633"/>
      <c r="ETX570" s="633"/>
      <c r="ETY570" s="633"/>
      <c r="ETZ570" s="633"/>
      <c r="EUA570" s="633"/>
      <c r="EUB570" s="633"/>
      <c r="EUC570" s="633"/>
      <c r="EUD570" s="633"/>
      <c r="EUE570" s="633"/>
      <c r="EUF570" s="633"/>
      <c r="EUG570" s="633"/>
      <c r="EUH570" s="633"/>
      <c r="EUI570" s="633"/>
      <c r="EUJ570" s="633"/>
      <c r="EUK570" s="633"/>
      <c r="EUL570" s="633"/>
      <c r="EUM570" s="633"/>
      <c r="EUN570" s="633"/>
      <c r="EUO570" s="633"/>
      <c r="EUP570" s="633"/>
      <c r="EUQ570" s="633"/>
      <c r="EUR570" s="633"/>
      <c r="EUS570" s="633"/>
      <c r="EUT570" s="633"/>
      <c r="EUU570" s="633"/>
      <c r="EUV570" s="633"/>
      <c r="EUW570" s="633"/>
      <c r="EUX570" s="633"/>
      <c r="EUY570" s="633"/>
      <c r="EUZ570" s="633"/>
      <c r="EVA570" s="633"/>
      <c r="EVB570" s="633"/>
      <c r="EVC570" s="633"/>
      <c r="EVD570" s="633"/>
      <c r="EVE570" s="633"/>
      <c r="EVF570" s="633"/>
      <c r="EVG570" s="633"/>
      <c r="EVH570" s="633"/>
      <c r="EVI570" s="633"/>
      <c r="EVJ570" s="633"/>
      <c r="EVK570" s="633"/>
      <c r="EVL570" s="633"/>
      <c r="EVM570" s="633"/>
      <c r="EVN570" s="633"/>
      <c r="EVO570" s="633"/>
      <c r="EVP570" s="633"/>
      <c r="EVQ570" s="633"/>
      <c r="EVR570" s="633"/>
      <c r="EVS570" s="633"/>
      <c r="EVT570" s="633"/>
      <c r="EVU570" s="633"/>
      <c r="EVV570" s="633"/>
      <c r="EVW570" s="633"/>
      <c r="EVX570" s="633"/>
      <c r="EVY570" s="633"/>
      <c r="EVZ570" s="633"/>
      <c r="EWA570" s="633"/>
      <c r="EWB570" s="633"/>
      <c r="EWC570" s="633"/>
      <c r="EWD570" s="633"/>
      <c r="EWE570" s="633"/>
      <c r="EWF570" s="633"/>
      <c r="EWG570" s="633"/>
      <c r="EWH570" s="633"/>
      <c r="EWI570" s="633"/>
      <c r="EWJ570" s="633"/>
      <c r="EWK570" s="633"/>
      <c r="EWL570" s="633"/>
      <c r="EWM570" s="633"/>
      <c r="EWN570" s="633"/>
      <c r="EWO570" s="633"/>
      <c r="EWP570" s="633"/>
      <c r="EWQ570" s="633"/>
      <c r="EWR570" s="633"/>
      <c r="EWS570" s="633"/>
      <c r="EWT570" s="633"/>
      <c r="EWU570" s="633"/>
      <c r="EWV570" s="633"/>
      <c r="EWW570" s="633"/>
      <c r="EWX570" s="633"/>
      <c r="EWY570" s="633"/>
      <c r="EWZ570" s="633"/>
      <c r="EXA570" s="633"/>
      <c r="EXB570" s="633"/>
      <c r="EXC570" s="633"/>
      <c r="EXD570" s="633"/>
      <c r="EXE570" s="633"/>
      <c r="EXF570" s="633"/>
      <c r="EXG570" s="633"/>
      <c r="EXH570" s="633"/>
      <c r="EXI570" s="633"/>
      <c r="EXJ570" s="633"/>
      <c r="EXK570" s="633"/>
      <c r="EXL570" s="633"/>
      <c r="EXM570" s="633"/>
      <c r="EXN570" s="633"/>
      <c r="EXO570" s="633"/>
      <c r="EXP570" s="633"/>
      <c r="EXQ570" s="633"/>
      <c r="EXR570" s="633"/>
      <c r="EXS570" s="633"/>
      <c r="EXT570" s="633"/>
      <c r="EXU570" s="633"/>
      <c r="EXV570" s="633"/>
      <c r="EXW570" s="633"/>
      <c r="EXX570" s="633"/>
      <c r="EXY570" s="633"/>
      <c r="EXZ570" s="633"/>
      <c r="EYA570" s="633"/>
      <c r="EYB570" s="633"/>
      <c r="EYC570" s="633"/>
      <c r="EYD570" s="633"/>
      <c r="EYE570" s="633"/>
      <c r="EYF570" s="633"/>
      <c r="EYG570" s="633"/>
      <c r="EYH570" s="633"/>
      <c r="EYI570" s="633"/>
      <c r="EYJ570" s="633"/>
      <c r="EYK570" s="633"/>
      <c r="EYL570" s="633"/>
      <c r="EYM570" s="633"/>
      <c r="EYN570" s="633"/>
      <c r="EYO570" s="633"/>
      <c r="EYP570" s="633"/>
      <c r="EYQ570" s="633"/>
      <c r="EYR570" s="633"/>
      <c r="EYS570" s="633"/>
      <c r="EYT570" s="633"/>
      <c r="EYU570" s="633"/>
      <c r="EYV570" s="633"/>
      <c r="EYW570" s="633"/>
      <c r="EYX570" s="633"/>
      <c r="EYY570" s="633"/>
      <c r="EYZ570" s="633"/>
      <c r="EZA570" s="633"/>
      <c r="EZB570" s="633"/>
      <c r="EZC570" s="633"/>
      <c r="EZD570" s="633"/>
      <c r="EZE570" s="633"/>
      <c r="EZF570" s="633"/>
      <c r="EZG570" s="633"/>
      <c r="EZH570" s="633"/>
      <c r="EZI570" s="633"/>
      <c r="EZJ570" s="633"/>
      <c r="EZK570" s="633"/>
      <c r="EZL570" s="633"/>
      <c r="EZM570" s="633"/>
      <c r="EZN570" s="633"/>
      <c r="EZO570" s="633"/>
      <c r="EZP570" s="633"/>
      <c r="EZQ570" s="633"/>
      <c r="EZR570" s="633"/>
      <c r="EZS570" s="633"/>
      <c r="EZT570" s="633"/>
      <c r="EZU570" s="633"/>
      <c r="EZV570" s="633"/>
      <c r="EZW570" s="633"/>
      <c r="EZX570" s="633"/>
      <c r="EZY570" s="633"/>
      <c r="EZZ570" s="633"/>
      <c r="FAA570" s="633"/>
      <c r="FAB570" s="633"/>
      <c r="FAC570" s="633"/>
      <c r="FAD570" s="633"/>
      <c r="FAE570" s="633"/>
      <c r="FAF570" s="633"/>
      <c r="FAG570" s="633"/>
      <c r="FAH570" s="633"/>
      <c r="FAI570" s="633"/>
      <c r="FAJ570" s="633"/>
      <c r="FAK570" s="633"/>
      <c r="FAL570" s="633"/>
      <c r="FAM570" s="633"/>
      <c r="FAN570" s="633"/>
      <c r="FAO570" s="633"/>
      <c r="FAP570" s="633"/>
      <c r="FAQ570" s="633"/>
      <c r="FAR570" s="633"/>
      <c r="FAS570" s="633"/>
      <c r="FAT570" s="633"/>
      <c r="FAU570" s="633"/>
      <c r="FAV570" s="633"/>
      <c r="FAW570" s="633"/>
      <c r="FAX570" s="633"/>
      <c r="FAY570" s="633"/>
      <c r="FAZ570" s="633"/>
      <c r="FBA570" s="633"/>
      <c r="FBB570" s="633"/>
      <c r="FBC570" s="633"/>
      <c r="FBD570" s="633"/>
      <c r="FBE570" s="633"/>
      <c r="FBF570" s="633"/>
      <c r="FBG570" s="633"/>
      <c r="FBH570" s="633"/>
      <c r="FBI570" s="633"/>
      <c r="FBJ570" s="633"/>
      <c r="FBK570" s="633"/>
      <c r="FBL570" s="633"/>
      <c r="FBM570" s="633"/>
      <c r="FBN570" s="633"/>
      <c r="FBO570" s="633"/>
      <c r="FBP570" s="633"/>
      <c r="FBQ570" s="633"/>
      <c r="FBR570" s="633"/>
      <c r="FBS570" s="633"/>
      <c r="FBT570" s="633"/>
      <c r="FBU570" s="633"/>
      <c r="FBV570" s="633"/>
      <c r="FBW570" s="633"/>
      <c r="FBX570" s="633"/>
      <c r="FBY570" s="633"/>
      <c r="FBZ570" s="633"/>
      <c r="FCA570" s="633"/>
      <c r="FCB570" s="633"/>
      <c r="FCC570" s="633"/>
      <c r="FCD570" s="633"/>
      <c r="FCE570" s="633"/>
      <c r="FCF570" s="633"/>
      <c r="FCG570" s="633"/>
      <c r="FCH570" s="633"/>
      <c r="FCI570" s="633"/>
      <c r="FCJ570" s="633"/>
      <c r="FCK570" s="633"/>
      <c r="FCL570" s="633"/>
      <c r="FCM570" s="633"/>
      <c r="FCN570" s="633"/>
      <c r="FCO570" s="633"/>
      <c r="FCP570" s="633"/>
      <c r="FCQ570" s="633"/>
      <c r="FCR570" s="633"/>
      <c r="FCS570" s="633"/>
      <c r="FCT570" s="633"/>
      <c r="FCU570" s="633"/>
      <c r="FCV570" s="633"/>
      <c r="FCW570" s="633"/>
      <c r="FCX570" s="633"/>
      <c r="FCY570" s="633"/>
      <c r="FCZ570" s="633"/>
      <c r="FDA570" s="633"/>
      <c r="FDB570" s="633"/>
      <c r="FDC570" s="633"/>
      <c r="FDD570" s="633"/>
      <c r="FDE570" s="633"/>
      <c r="FDF570" s="633"/>
      <c r="FDG570" s="633"/>
      <c r="FDH570" s="633"/>
      <c r="FDI570" s="633"/>
      <c r="FDJ570" s="633"/>
      <c r="FDK570" s="633"/>
      <c r="FDL570" s="633"/>
      <c r="FDM570" s="633"/>
      <c r="FDN570" s="633"/>
      <c r="FDO570" s="633"/>
      <c r="FDP570" s="633"/>
      <c r="FDQ570" s="633"/>
      <c r="FDR570" s="633"/>
      <c r="FDS570" s="633"/>
      <c r="FDT570" s="633"/>
      <c r="FDU570" s="633"/>
      <c r="FDV570" s="633"/>
      <c r="FDW570" s="633"/>
      <c r="FDX570" s="633"/>
      <c r="FDY570" s="633"/>
      <c r="FDZ570" s="633"/>
      <c r="FEA570" s="633"/>
      <c r="FEB570" s="633"/>
      <c r="FEC570" s="633"/>
      <c r="FED570" s="633"/>
      <c r="FEE570" s="633"/>
      <c r="FEF570" s="633"/>
      <c r="FEG570" s="633"/>
      <c r="FEH570" s="633"/>
      <c r="FEI570" s="633"/>
      <c r="FEJ570" s="633"/>
      <c r="FEK570" s="633"/>
      <c r="FEL570" s="633"/>
      <c r="FEM570" s="633"/>
      <c r="FEN570" s="633"/>
      <c r="FEO570" s="633"/>
      <c r="FEP570" s="633"/>
      <c r="FEQ570" s="633"/>
      <c r="FER570" s="633"/>
      <c r="FES570" s="633"/>
      <c r="FET570" s="633"/>
      <c r="FEU570" s="633"/>
      <c r="FEV570" s="633"/>
      <c r="FEW570" s="633"/>
      <c r="FEX570" s="633"/>
      <c r="FEY570" s="633"/>
      <c r="FEZ570" s="633"/>
      <c r="FFA570" s="633"/>
      <c r="FFB570" s="633"/>
      <c r="FFC570" s="633"/>
      <c r="FFD570" s="633"/>
      <c r="FFE570" s="633"/>
      <c r="FFF570" s="633"/>
      <c r="FFG570" s="633"/>
      <c r="FFH570" s="633"/>
      <c r="FFI570" s="633"/>
      <c r="FFJ570" s="633"/>
      <c r="FFK570" s="633"/>
      <c r="FFL570" s="633"/>
      <c r="FFM570" s="633"/>
      <c r="FFN570" s="633"/>
      <c r="FFO570" s="633"/>
      <c r="FFP570" s="633"/>
      <c r="FFQ570" s="633"/>
      <c r="FFR570" s="633"/>
      <c r="FFS570" s="633"/>
      <c r="FFT570" s="633"/>
      <c r="FFU570" s="633"/>
      <c r="FFV570" s="633"/>
      <c r="FFW570" s="633"/>
      <c r="FFX570" s="633"/>
      <c r="FFY570" s="633"/>
      <c r="FFZ570" s="633"/>
      <c r="FGA570" s="633"/>
      <c r="FGB570" s="633"/>
      <c r="FGC570" s="633"/>
      <c r="FGD570" s="633"/>
      <c r="FGE570" s="633"/>
      <c r="FGF570" s="633"/>
      <c r="FGG570" s="633"/>
      <c r="FGH570" s="633"/>
      <c r="FGI570" s="633"/>
      <c r="FGJ570" s="633"/>
      <c r="FGK570" s="633"/>
      <c r="FGL570" s="633"/>
      <c r="FGM570" s="633"/>
      <c r="FGN570" s="633"/>
      <c r="FGO570" s="633"/>
      <c r="FGP570" s="633"/>
      <c r="FGQ570" s="633"/>
      <c r="FGR570" s="633"/>
      <c r="FGS570" s="633"/>
      <c r="FGT570" s="633"/>
      <c r="FGU570" s="633"/>
      <c r="FGV570" s="633"/>
      <c r="FGW570" s="633"/>
      <c r="FGX570" s="633"/>
      <c r="FGY570" s="633"/>
      <c r="FGZ570" s="633"/>
      <c r="FHA570" s="633"/>
      <c r="FHB570" s="633"/>
      <c r="FHC570" s="633"/>
      <c r="FHD570" s="633"/>
      <c r="FHE570" s="633"/>
      <c r="FHF570" s="633"/>
      <c r="FHG570" s="633"/>
      <c r="FHH570" s="633"/>
      <c r="FHI570" s="633"/>
      <c r="FHJ570" s="633"/>
      <c r="FHK570" s="633"/>
      <c r="FHL570" s="633"/>
      <c r="FHM570" s="633"/>
      <c r="FHN570" s="633"/>
      <c r="FHO570" s="633"/>
      <c r="FHP570" s="633"/>
      <c r="FHQ570" s="633"/>
      <c r="FHR570" s="633"/>
      <c r="FHS570" s="633"/>
      <c r="FHT570" s="633"/>
      <c r="FHU570" s="633"/>
      <c r="FHV570" s="633"/>
      <c r="FHW570" s="633"/>
      <c r="FHX570" s="633"/>
      <c r="FHY570" s="633"/>
      <c r="FHZ570" s="633"/>
      <c r="FIA570" s="633"/>
      <c r="FIB570" s="633"/>
      <c r="FIC570" s="633"/>
      <c r="FID570" s="633"/>
      <c r="FIE570" s="633"/>
      <c r="FIF570" s="633"/>
      <c r="FIG570" s="633"/>
      <c r="FIH570" s="633"/>
      <c r="FII570" s="633"/>
      <c r="FIJ570" s="633"/>
      <c r="FIK570" s="633"/>
      <c r="FIL570" s="633"/>
      <c r="FIM570" s="633"/>
      <c r="FIN570" s="633"/>
      <c r="FIO570" s="633"/>
      <c r="FIP570" s="633"/>
      <c r="FIQ570" s="633"/>
      <c r="FIR570" s="633"/>
      <c r="FIS570" s="633"/>
      <c r="FIT570" s="633"/>
      <c r="FIU570" s="633"/>
      <c r="FIV570" s="633"/>
      <c r="FIW570" s="633"/>
      <c r="FIX570" s="633"/>
      <c r="FIY570" s="633"/>
      <c r="FIZ570" s="633"/>
      <c r="FJA570" s="633"/>
      <c r="FJB570" s="633"/>
      <c r="FJC570" s="633"/>
      <c r="FJD570" s="633"/>
      <c r="FJE570" s="633"/>
      <c r="FJF570" s="633"/>
      <c r="FJG570" s="633"/>
      <c r="FJH570" s="633"/>
      <c r="FJI570" s="633"/>
      <c r="FJJ570" s="633"/>
      <c r="FJK570" s="633"/>
      <c r="FJL570" s="633"/>
      <c r="FJM570" s="633"/>
      <c r="FJN570" s="633"/>
      <c r="FJO570" s="633"/>
      <c r="FJP570" s="633"/>
      <c r="FJQ570" s="633"/>
      <c r="FJR570" s="633"/>
      <c r="FJS570" s="633"/>
      <c r="FJT570" s="633"/>
      <c r="FJU570" s="633"/>
      <c r="FJV570" s="633"/>
      <c r="FJW570" s="633"/>
      <c r="FJX570" s="633"/>
      <c r="FJY570" s="633"/>
      <c r="FJZ570" s="633"/>
      <c r="FKA570" s="633"/>
      <c r="FKB570" s="633"/>
      <c r="FKC570" s="633"/>
      <c r="FKD570" s="633"/>
      <c r="FKE570" s="633"/>
      <c r="FKF570" s="633"/>
      <c r="FKG570" s="633"/>
      <c r="FKH570" s="633"/>
      <c r="FKI570" s="633"/>
      <c r="FKJ570" s="633"/>
      <c r="FKK570" s="633"/>
      <c r="FKL570" s="633"/>
      <c r="FKM570" s="633"/>
      <c r="FKN570" s="633"/>
      <c r="FKO570" s="633"/>
      <c r="FKP570" s="633"/>
      <c r="FKQ570" s="633"/>
      <c r="FKR570" s="633"/>
      <c r="FKS570" s="633"/>
      <c r="FKT570" s="633"/>
      <c r="FKU570" s="633"/>
      <c r="FKV570" s="633"/>
      <c r="FKW570" s="633"/>
      <c r="FKX570" s="633"/>
      <c r="FKY570" s="633"/>
      <c r="FKZ570" s="633"/>
      <c r="FLA570" s="633"/>
      <c r="FLB570" s="633"/>
      <c r="FLC570" s="633"/>
      <c r="FLD570" s="633"/>
      <c r="FLE570" s="633"/>
      <c r="FLF570" s="633"/>
      <c r="FLG570" s="633"/>
      <c r="FLH570" s="633"/>
      <c r="FLI570" s="633"/>
      <c r="FLJ570" s="633"/>
      <c r="FLK570" s="633"/>
      <c r="FLL570" s="633"/>
      <c r="FLM570" s="633"/>
      <c r="FLN570" s="633"/>
      <c r="FLO570" s="633"/>
      <c r="FLP570" s="633"/>
      <c r="FLQ570" s="633"/>
      <c r="FLR570" s="633"/>
      <c r="FLS570" s="633"/>
      <c r="FLT570" s="633"/>
      <c r="FLU570" s="633"/>
      <c r="FLV570" s="633"/>
      <c r="FLW570" s="633"/>
      <c r="FLX570" s="633"/>
      <c r="FLY570" s="633"/>
      <c r="FLZ570" s="633"/>
      <c r="FMA570" s="633"/>
      <c r="FMB570" s="633"/>
      <c r="FMC570" s="633"/>
      <c r="FMD570" s="633"/>
      <c r="FME570" s="633"/>
      <c r="FMF570" s="633"/>
      <c r="FMG570" s="633"/>
      <c r="FMH570" s="633"/>
      <c r="FMI570" s="633"/>
      <c r="FMJ570" s="633"/>
      <c r="FMK570" s="633"/>
      <c r="FML570" s="633"/>
      <c r="FMM570" s="633"/>
      <c r="FMN570" s="633"/>
      <c r="FMO570" s="633"/>
      <c r="FMP570" s="633"/>
      <c r="FMQ570" s="633"/>
      <c r="FMR570" s="633"/>
      <c r="FMS570" s="633"/>
      <c r="FMT570" s="633"/>
      <c r="FMU570" s="633"/>
      <c r="FMV570" s="633"/>
      <c r="FMW570" s="633"/>
      <c r="FMX570" s="633"/>
      <c r="FMY570" s="633"/>
      <c r="FMZ570" s="633"/>
      <c r="FNA570" s="633"/>
      <c r="FNB570" s="633"/>
      <c r="FNC570" s="633"/>
      <c r="FND570" s="633"/>
      <c r="FNE570" s="633"/>
      <c r="FNF570" s="633"/>
      <c r="FNG570" s="633"/>
      <c r="FNH570" s="633"/>
      <c r="FNI570" s="633"/>
      <c r="FNJ570" s="633"/>
      <c r="FNK570" s="633"/>
      <c r="FNL570" s="633"/>
      <c r="FNM570" s="633"/>
      <c r="FNN570" s="633"/>
      <c r="FNO570" s="633"/>
      <c r="FNP570" s="633"/>
      <c r="FNQ570" s="633"/>
      <c r="FNR570" s="633"/>
      <c r="FNS570" s="633"/>
      <c r="FNT570" s="633"/>
      <c r="FNU570" s="633"/>
      <c r="FNV570" s="633"/>
      <c r="FNW570" s="633"/>
      <c r="FNX570" s="633"/>
      <c r="FNY570" s="633"/>
      <c r="FNZ570" s="633"/>
      <c r="FOA570" s="633"/>
      <c r="FOB570" s="633"/>
      <c r="FOC570" s="633"/>
      <c r="FOD570" s="633"/>
      <c r="FOE570" s="633"/>
      <c r="FOF570" s="633"/>
      <c r="FOG570" s="633"/>
      <c r="FOH570" s="633"/>
      <c r="FOI570" s="633"/>
      <c r="FOJ570" s="633"/>
      <c r="FOK570" s="633"/>
      <c r="FOL570" s="633"/>
      <c r="FOM570" s="633"/>
      <c r="FON570" s="633"/>
      <c r="FOO570" s="633"/>
      <c r="FOP570" s="633"/>
      <c r="FOQ570" s="633"/>
      <c r="FOR570" s="633"/>
      <c r="FOS570" s="633"/>
      <c r="FOT570" s="633"/>
      <c r="FOU570" s="633"/>
      <c r="FOV570" s="633"/>
      <c r="FOW570" s="633"/>
      <c r="FOX570" s="633"/>
      <c r="FOY570" s="633"/>
      <c r="FOZ570" s="633"/>
      <c r="FPA570" s="633"/>
      <c r="FPB570" s="633"/>
      <c r="FPC570" s="633"/>
      <c r="FPD570" s="633"/>
      <c r="FPE570" s="633"/>
      <c r="FPF570" s="633"/>
      <c r="FPG570" s="633"/>
      <c r="FPH570" s="633"/>
      <c r="FPI570" s="633"/>
      <c r="FPJ570" s="633"/>
      <c r="FPK570" s="633"/>
      <c r="FPL570" s="633"/>
      <c r="FPM570" s="633"/>
      <c r="FPN570" s="633"/>
      <c r="FPO570" s="633"/>
      <c r="FPP570" s="633"/>
      <c r="FPQ570" s="633"/>
      <c r="FPR570" s="633"/>
      <c r="FPS570" s="633"/>
      <c r="FPT570" s="633"/>
      <c r="FPU570" s="633"/>
      <c r="FPV570" s="633"/>
      <c r="FPW570" s="633"/>
      <c r="FPX570" s="633"/>
      <c r="FPY570" s="633"/>
      <c r="FPZ570" s="633"/>
      <c r="FQA570" s="633"/>
      <c r="FQB570" s="633"/>
      <c r="FQC570" s="633"/>
      <c r="FQD570" s="633"/>
      <c r="FQE570" s="633"/>
      <c r="FQF570" s="633"/>
      <c r="FQG570" s="633"/>
      <c r="FQH570" s="633"/>
      <c r="FQI570" s="633"/>
      <c r="FQJ570" s="633"/>
      <c r="FQK570" s="633"/>
      <c r="FQL570" s="633"/>
      <c r="FQM570" s="633"/>
      <c r="FQN570" s="633"/>
      <c r="FQO570" s="633"/>
      <c r="FQP570" s="633"/>
      <c r="FQQ570" s="633"/>
      <c r="FQR570" s="633"/>
      <c r="FQS570" s="633"/>
      <c r="FQT570" s="633"/>
      <c r="FQU570" s="633"/>
      <c r="FQV570" s="633"/>
      <c r="FQW570" s="633"/>
      <c r="FQX570" s="633"/>
      <c r="FQY570" s="633"/>
      <c r="FQZ570" s="633"/>
      <c r="FRA570" s="633"/>
      <c r="FRB570" s="633"/>
      <c r="FRC570" s="633"/>
      <c r="FRD570" s="633"/>
      <c r="FRE570" s="633"/>
      <c r="FRF570" s="633"/>
      <c r="FRG570" s="633"/>
      <c r="FRH570" s="633"/>
      <c r="FRI570" s="633"/>
      <c r="FRJ570" s="633"/>
      <c r="FRK570" s="633"/>
      <c r="FRL570" s="633"/>
      <c r="FRM570" s="633"/>
      <c r="FRN570" s="633"/>
      <c r="FRO570" s="633"/>
      <c r="FRP570" s="633"/>
      <c r="FRQ570" s="633"/>
      <c r="FRR570" s="633"/>
      <c r="FRS570" s="633"/>
      <c r="FRT570" s="633"/>
      <c r="FRU570" s="633"/>
      <c r="FRV570" s="633"/>
      <c r="FRW570" s="633"/>
      <c r="FRX570" s="633"/>
      <c r="FRY570" s="633"/>
      <c r="FRZ570" s="633"/>
      <c r="FSA570" s="633"/>
      <c r="FSB570" s="633"/>
      <c r="FSC570" s="633"/>
      <c r="FSD570" s="633"/>
      <c r="FSE570" s="633"/>
      <c r="FSF570" s="633"/>
      <c r="FSG570" s="633"/>
      <c r="FSH570" s="633"/>
      <c r="FSI570" s="633"/>
      <c r="FSJ570" s="633"/>
      <c r="FSK570" s="633"/>
      <c r="FSL570" s="633"/>
      <c r="FSM570" s="633"/>
      <c r="FSN570" s="633"/>
      <c r="FSO570" s="633"/>
      <c r="FSP570" s="633"/>
      <c r="FSQ570" s="633"/>
      <c r="FSR570" s="633"/>
      <c r="FSS570" s="633"/>
      <c r="FST570" s="633"/>
      <c r="FSU570" s="633"/>
      <c r="FSV570" s="633"/>
      <c r="FSW570" s="633"/>
      <c r="FSX570" s="633"/>
      <c r="FSY570" s="633"/>
      <c r="FSZ570" s="633"/>
      <c r="FTA570" s="633"/>
      <c r="FTB570" s="633"/>
      <c r="FTC570" s="633"/>
      <c r="FTD570" s="633"/>
      <c r="FTE570" s="633"/>
      <c r="FTF570" s="633"/>
      <c r="FTG570" s="633"/>
      <c r="FTH570" s="633"/>
      <c r="FTI570" s="633"/>
      <c r="FTJ570" s="633"/>
      <c r="FTK570" s="633"/>
      <c r="FTL570" s="633"/>
      <c r="FTM570" s="633"/>
      <c r="FTN570" s="633"/>
      <c r="FTO570" s="633"/>
      <c r="FTP570" s="633"/>
      <c r="FTQ570" s="633"/>
      <c r="FTR570" s="633"/>
      <c r="FTS570" s="633"/>
      <c r="FTT570" s="633"/>
      <c r="FTU570" s="633"/>
      <c r="FTV570" s="633"/>
      <c r="FTW570" s="633"/>
      <c r="FTX570" s="633"/>
      <c r="FTY570" s="633"/>
      <c r="FTZ570" s="633"/>
      <c r="FUA570" s="633"/>
      <c r="FUB570" s="633"/>
      <c r="FUC570" s="633"/>
      <c r="FUD570" s="633"/>
      <c r="FUE570" s="633"/>
      <c r="FUF570" s="633"/>
      <c r="FUG570" s="633"/>
      <c r="FUH570" s="633"/>
      <c r="FUI570" s="633"/>
      <c r="FUJ570" s="633"/>
      <c r="FUK570" s="633"/>
      <c r="FUL570" s="633"/>
      <c r="FUM570" s="633"/>
      <c r="FUN570" s="633"/>
      <c r="FUO570" s="633"/>
      <c r="FUP570" s="633"/>
      <c r="FUQ570" s="633"/>
      <c r="FUR570" s="633"/>
      <c r="FUS570" s="633"/>
      <c r="FUT570" s="633"/>
      <c r="FUU570" s="633"/>
      <c r="FUV570" s="633"/>
      <c r="FUW570" s="633"/>
      <c r="FUX570" s="633"/>
      <c r="FUY570" s="633"/>
      <c r="FUZ570" s="633"/>
      <c r="FVA570" s="633"/>
      <c r="FVB570" s="633"/>
      <c r="FVC570" s="633"/>
      <c r="FVD570" s="633"/>
      <c r="FVE570" s="633"/>
      <c r="FVF570" s="633"/>
      <c r="FVG570" s="633"/>
      <c r="FVH570" s="633"/>
      <c r="FVI570" s="633"/>
      <c r="FVJ570" s="633"/>
      <c r="FVK570" s="633"/>
      <c r="FVL570" s="633"/>
      <c r="FVM570" s="633"/>
      <c r="FVN570" s="633"/>
      <c r="FVO570" s="633"/>
      <c r="FVP570" s="633"/>
      <c r="FVQ570" s="633"/>
      <c r="FVR570" s="633"/>
      <c r="FVS570" s="633"/>
      <c r="FVT570" s="633"/>
      <c r="FVU570" s="633"/>
      <c r="FVV570" s="633"/>
      <c r="FVW570" s="633"/>
      <c r="FVX570" s="633"/>
      <c r="FVY570" s="633"/>
      <c r="FVZ570" s="633"/>
      <c r="FWA570" s="633"/>
      <c r="FWB570" s="633"/>
      <c r="FWC570" s="633"/>
      <c r="FWD570" s="633"/>
      <c r="FWE570" s="633"/>
      <c r="FWF570" s="633"/>
      <c r="FWG570" s="633"/>
      <c r="FWH570" s="633"/>
      <c r="FWI570" s="633"/>
      <c r="FWJ570" s="633"/>
      <c r="FWK570" s="633"/>
      <c r="FWL570" s="633"/>
      <c r="FWM570" s="633"/>
      <c r="FWN570" s="633"/>
      <c r="FWO570" s="633"/>
      <c r="FWP570" s="633"/>
      <c r="FWQ570" s="633"/>
      <c r="FWR570" s="633"/>
      <c r="FWS570" s="633"/>
      <c r="FWT570" s="633"/>
      <c r="FWU570" s="633"/>
      <c r="FWV570" s="633"/>
      <c r="FWW570" s="633"/>
      <c r="FWX570" s="633"/>
      <c r="FWY570" s="633"/>
      <c r="FWZ570" s="633"/>
      <c r="FXA570" s="633"/>
      <c r="FXB570" s="633"/>
      <c r="FXC570" s="633"/>
      <c r="FXD570" s="633"/>
      <c r="FXE570" s="633"/>
      <c r="FXF570" s="633"/>
      <c r="FXG570" s="633"/>
      <c r="FXH570" s="633"/>
      <c r="FXI570" s="633"/>
      <c r="FXJ570" s="633"/>
      <c r="FXK570" s="633"/>
      <c r="FXL570" s="633"/>
      <c r="FXM570" s="633"/>
      <c r="FXN570" s="633"/>
      <c r="FXO570" s="633"/>
      <c r="FXP570" s="633"/>
      <c r="FXQ570" s="633"/>
      <c r="FXR570" s="633"/>
      <c r="FXS570" s="633"/>
      <c r="FXT570" s="633"/>
      <c r="FXU570" s="633"/>
      <c r="FXV570" s="633"/>
      <c r="FXW570" s="633"/>
      <c r="FXX570" s="633"/>
      <c r="FXY570" s="633"/>
      <c r="FXZ570" s="633"/>
      <c r="FYA570" s="633"/>
      <c r="FYB570" s="633"/>
      <c r="FYC570" s="633"/>
      <c r="FYD570" s="633"/>
      <c r="FYE570" s="633"/>
      <c r="FYF570" s="633"/>
      <c r="FYG570" s="633"/>
      <c r="FYH570" s="633"/>
      <c r="FYI570" s="633"/>
      <c r="FYJ570" s="633"/>
      <c r="FYK570" s="633"/>
      <c r="FYL570" s="633"/>
      <c r="FYM570" s="633"/>
      <c r="FYN570" s="633"/>
      <c r="FYO570" s="633"/>
      <c r="FYP570" s="633"/>
      <c r="FYQ570" s="633"/>
      <c r="FYR570" s="633"/>
      <c r="FYS570" s="633"/>
      <c r="FYT570" s="633"/>
      <c r="FYU570" s="633"/>
      <c r="FYV570" s="633"/>
      <c r="FYW570" s="633"/>
      <c r="FYX570" s="633"/>
      <c r="FYY570" s="633"/>
      <c r="FYZ570" s="633"/>
      <c r="FZA570" s="633"/>
      <c r="FZB570" s="633"/>
      <c r="FZC570" s="633"/>
      <c r="FZD570" s="633"/>
      <c r="FZE570" s="633"/>
      <c r="FZF570" s="633"/>
      <c r="FZG570" s="633"/>
      <c r="FZH570" s="633"/>
      <c r="FZI570" s="633"/>
      <c r="FZJ570" s="633"/>
      <c r="FZK570" s="633"/>
      <c r="FZL570" s="633"/>
      <c r="FZM570" s="633"/>
      <c r="FZN570" s="633"/>
      <c r="FZO570" s="633"/>
      <c r="FZP570" s="633"/>
      <c r="FZQ570" s="633"/>
      <c r="FZR570" s="633"/>
      <c r="FZS570" s="633"/>
      <c r="FZT570" s="633"/>
      <c r="FZU570" s="633"/>
      <c r="FZV570" s="633"/>
      <c r="FZW570" s="633"/>
      <c r="FZX570" s="633"/>
      <c r="FZY570" s="633"/>
      <c r="FZZ570" s="633"/>
      <c r="GAA570" s="633"/>
      <c r="GAB570" s="633"/>
      <c r="GAC570" s="633"/>
      <c r="GAD570" s="633"/>
      <c r="GAE570" s="633"/>
      <c r="GAF570" s="633"/>
      <c r="GAG570" s="633"/>
      <c r="GAH570" s="633"/>
      <c r="GAI570" s="633"/>
      <c r="GAJ570" s="633"/>
      <c r="GAK570" s="633"/>
      <c r="GAL570" s="633"/>
      <c r="GAM570" s="633"/>
      <c r="GAN570" s="633"/>
      <c r="GAO570" s="633"/>
      <c r="GAP570" s="633"/>
      <c r="GAQ570" s="633"/>
      <c r="GAR570" s="633"/>
      <c r="GAS570" s="633"/>
      <c r="GAT570" s="633"/>
      <c r="GAU570" s="633"/>
      <c r="GAV570" s="633"/>
      <c r="GAW570" s="633"/>
      <c r="GAX570" s="633"/>
      <c r="GAY570" s="633"/>
      <c r="GAZ570" s="633"/>
      <c r="GBA570" s="633"/>
      <c r="GBB570" s="633"/>
      <c r="GBC570" s="633"/>
      <c r="GBD570" s="633"/>
      <c r="GBE570" s="633"/>
      <c r="GBF570" s="633"/>
      <c r="GBG570" s="633"/>
      <c r="GBH570" s="633"/>
      <c r="GBI570" s="633"/>
      <c r="GBJ570" s="633"/>
      <c r="GBK570" s="633"/>
      <c r="GBL570" s="633"/>
      <c r="GBM570" s="633"/>
      <c r="GBN570" s="633"/>
      <c r="GBO570" s="633"/>
      <c r="GBP570" s="633"/>
      <c r="GBQ570" s="633"/>
      <c r="GBR570" s="633"/>
      <c r="GBS570" s="633"/>
      <c r="GBT570" s="633"/>
      <c r="GBU570" s="633"/>
      <c r="GBV570" s="633"/>
      <c r="GBW570" s="633"/>
      <c r="GBX570" s="633"/>
      <c r="GBY570" s="633"/>
      <c r="GBZ570" s="633"/>
      <c r="GCA570" s="633"/>
      <c r="GCB570" s="633"/>
      <c r="GCC570" s="633"/>
      <c r="GCD570" s="633"/>
      <c r="GCE570" s="633"/>
      <c r="GCF570" s="633"/>
      <c r="GCG570" s="633"/>
      <c r="GCH570" s="633"/>
      <c r="GCI570" s="633"/>
      <c r="GCJ570" s="633"/>
      <c r="GCK570" s="633"/>
      <c r="GCL570" s="633"/>
      <c r="GCM570" s="633"/>
      <c r="GCN570" s="633"/>
      <c r="GCO570" s="633"/>
      <c r="GCP570" s="633"/>
      <c r="GCQ570" s="633"/>
      <c r="GCR570" s="633"/>
      <c r="GCS570" s="633"/>
      <c r="GCT570" s="633"/>
      <c r="GCU570" s="633"/>
      <c r="GCV570" s="633"/>
      <c r="GCW570" s="633"/>
      <c r="GCX570" s="633"/>
      <c r="GCY570" s="633"/>
      <c r="GCZ570" s="633"/>
      <c r="GDA570" s="633"/>
      <c r="GDB570" s="633"/>
      <c r="GDC570" s="633"/>
      <c r="GDD570" s="633"/>
      <c r="GDE570" s="633"/>
      <c r="GDF570" s="633"/>
      <c r="GDG570" s="633"/>
      <c r="GDH570" s="633"/>
      <c r="GDI570" s="633"/>
      <c r="GDJ570" s="633"/>
      <c r="GDK570" s="633"/>
      <c r="GDL570" s="633"/>
      <c r="GDM570" s="633"/>
      <c r="GDN570" s="633"/>
      <c r="GDO570" s="633"/>
      <c r="GDP570" s="633"/>
      <c r="GDQ570" s="633"/>
      <c r="GDR570" s="633"/>
      <c r="GDS570" s="633"/>
      <c r="GDT570" s="633"/>
      <c r="GDU570" s="633"/>
      <c r="GDV570" s="633"/>
      <c r="GDW570" s="633"/>
      <c r="GDX570" s="633"/>
      <c r="GDY570" s="633"/>
      <c r="GDZ570" s="633"/>
      <c r="GEA570" s="633"/>
      <c r="GEB570" s="633"/>
      <c r="GEC570" s="633"/>
      <c r="GED570" s="633"/>
      <c r="GEE570" s="633"/>
      <c r="GEF570" s="633"/>
      <c r="GEG570" s="633"/>
      <c r="GEH570" s="633"/>
      <c r="GEI570" s="633"/>
      <c r="GEJ570" s="633"/>
      <c r="GEK570" s="633"/>
      <c r="GEL570" s="633"/>
      <c r="GEM570" s="633"/>
      <c r="GEN570" s="633"/>
      <c r="GEO570" s="633"/>
      <c r="GEP570" s="633"/>
      <c r="GEQ570" s="633"/>
      <c r="GER570" s="633"/>
      <c r="GES570" s="633"/>
      <c r="GET570" s="633"/>
      <c r="GEU570" s="633"/>
      <c r="GEV570" s="633"/>
      <c r="GEW570" s="633"/>
      <c r="GEX570" s="633"/>
      <c r="GEY570" s="633"/>
      <c r="GEZ570" s="633"/>
      <c r="GFA570" s="633"/>
      <c r="GFB570" s="633"/>
      <c r="GFC570" s="633"/>
      <c r="GFD570" s="633"/>
      <c r="GFE570" s="633"/>
      <c r="GFF570" s="633"/>
      <c r="GFG570" s="633"/>
      <c r="GFH570" s="633"/>
      <c r="GFI570" s="633"/>
      <c r="GFJ570" s="633"/>
      <c r="GFK570" s="633"/>
      <c r="GFL570" s="633"/>
      <c r="GFM570" s="633"/>
      <c r="GFN570" s="633"/>
      <c r="GFO570" s="633"/>
      <c r="GFP570" s="633"/>
      <c r="GFQ570" s="633"/>
      <c r="GFR570" s="633"/>
      <c r="GFS570" s="633"/>
      <c r="GFT570" s="633"/>
      <c r="GFU570" s="633"/>
      <c r="GFV570" s="633"/>
      <c r="GFW570" s="633"/>
      <c r="GFX570" s="633"/>
      <c r="GFY570" s="633"/>
      <c r="GFZ570" s="633"/>
      <c r="GGA570" s="633"/>
      <c r="GGB570" s="633"/>
      <c r="GGC570" s="633"/>
      <c r="GGD570" s="633"/>
      <c r="GGE570" s="633"/>
      <c r="GGF570" s="633"/>
      <c r="GGG570" s="633"/>
      <c r="GGH570" s="633"/>
      <c r="GGI570" s="633"/>
      <c r="GGJ570" s="633"/>
      <c r="GGK570" s="633"/>
      <c r="GGL570" s="633"/>
      <c r="GGM570" s="633"/>
      <c r="GGN570" s="633"/>
      <c r="GGO570" s="633"/>
      <c r="GGP570" s="633"/>
      <c r="GGQ570" s="633"/>
      <c r="GGR570" s="633"/>
      <c r="GGS570" s="633"/>
      <c r="GGT570" s="633"/>
      <c r="GGU570" s="633"/>
      <c r="GGV570" s="633"/>
      <c r="GGW570" s="633"/>
      <c r="GGX570" s="633"/>
      <c r="GGY570" s="633"/>
      <c r="GGZ570" s="633"/>
      <c r="GHA570" s="633"/>
      <c r="GHB570" s="633"/>
      <c r="GHC570" s="633"/>
      <c r="GHD570" s="633"/>
      <c r="GHE570" s="633"/>
      <c r="GHF570" s="633"/>
      <c r="GHG570" s="633"/>
      <c r="GHH570" s="633"/>
      <c r="GHI570" s="633"/>
      <c r="GHJ570" s="633"/>
      <c r="GHK570" s="633"/>
      <c r="GHL570" s="633"/>
      <c r="GHM570" s="633"/>
      <c r="GHN570" s="633"/>
      <c r="GHO570" s="633"/>
      <c r="GHP570" s="633"/>
      <c r="GHQ570" s="633"/>
      <c r="GHR570" s="633"/>
      <c r="GHS570" s="633"/>
      <c r="GHT570" s="633"/>
      <c r="GHU570" s="633"/>
      <c r="GHV570" s="633"/>
      <c r="GHW570" s="633"/>
      <c r="GHX570" s="633"/>
      <c r="GHY570" s="633"/>
      <c r="GHZ570" s="633"/>
      <c r="GIA570" s="633"/>
      <c r="GIB570" s="633"/>
      <c r="GIC570" s="633"/>
      <c r="GID570" s="633"/>
      <c r="GIE570" s="633"/>
      <c r="GIF570" s="633"/>
      <c r="GIG570" s="633"/>
      <c r="GIH570" s="633"/>
      <c r="GII570" s="633"/>
      <c r="GIJ570" s="633"/>
      <c r="GIK570" s="633"/>
      <c r="GIL570" s="633"/>
      <c r="GIM570" s="633"/>
      <c r="GIN570" s="633"/>
      <c r="GIO570" s="633"/>
      <c r="GIP570" s="633"/>
      <c r="GIQ570" s="633"/>
      <c r="GIR570" s="633"/>
      <c r="GIS570" s="633"/>
      <c r="GIT570" s="633"/>
      <c r="GIU570" s="633"/>
      <c r="GIV570" s="633"/>
      <c r="GIW570" s="633"/>
      <c r="GIX570" s="633"/>
      <c r="GIY570" s="633"/>
      <c r="GIZ570" s="633"/>
      <c r="GJA570" s="633"/>
      <c r="GJB570" s="633"/>
      <c r="GJC570" s="633"/>
      <c r="GJD570" s="633"/>
      <c r="GJE570" s="633"/>
      <c r="GJF570" s="633"/>
      <c r="GJG570" s="633"/>
      <c r="GJH570" s="633"/>
      <c r="GJI570" s="633"/>
      <c r="GJJ570" s="633"/>
      <c r="GJK570" s="633"/>
      <c r="GJL570" s="633"/>
      <c r="GJM570" s="633"/>
      <c r="GJN570" s="633"/>
      <c r="GJO570" s="633"/>
      <c r="GJP570" s="633"/>
      <c r="GJQ570" s="633"/>
      <c r="GJR570" s="633"/>
      <c r="GJS570" s="633"/>
      <c r="GJT570" s="633"/>
      <c r="GJU570" s="633"/>
      <c r="GJV570" s="633"/>
      <c r="GJW570" s="633"/>
      <c r="GJX570" s="633"/>
      <c r="GJY570" s="633"/>
      <c r="GJZ570" s="633"/>
      <c r="GKA570" s="633"/>
      <c r="GKB570" s="633"/>
      <c r="GKC570" s="633"/>
      <c r="GKD570" s="633"/>
      <c r="GKE570" s="633"/>
      <c r="GKF570" s="633"/>
      <c r="GKG570" s="633"/>
      <c r="GKH570" s="633"/>
      <c r="GKI570" s="633"/>
      <c r="GKJ570" s="633"/>
      <c r="GKK570" s="633"/>
      <c r="GKL570" s="633"/>
      <c r="GKM570" s="633"/>
      <c r="GKN570" s="633"/>
      <c r="GKO570" s="633"/>
      <c r="GKP570" s="633"/>
      <c r="GKQ570" s="633"/>
      <c r="GKR570" s="633"/>
      <c r="GKS570" s="633"/>
      <c r="GKT570" s="633"/>
      <c r="GKU570" s="633"/>
      <c r="GKV570" s="633"/>
      <c r="GKW570" s="633"/>
      <c r="GKX570" s="633"/>
      <c r="GKY570" s="633"/>
      <c r="GKZ570" s="633"/>
      <c r="GLA570" s="633"/>
      <c r="GLB570" s="633"/>
      <c r="GLC570" s="633"/>
      <c r="GLD570" s="633"/>
      <c r="GLE570" s="633"/>
      <c r="GLF570" s="633"/>
      <c r="GLG570" s="633"/>
      <c r="GLH570" s="633"/>
      <c r="GLI570" s="633"/>
      <c r="GLJ570" s="633"/>
      <c r="GLK570" s="633"/>
      <c r="GLL570" s="633"/>
      <c r="GLM570" s="633"/>
      <c r="GLN570" s="633"/>
      <c r="GLO570" s="633"/>
      <c r="GLP570" s="633"/>
      <c r="GLQ570" s="633"/>
      <c r="GLR570" s="633"/>
      <c r="GLS570" s="633"/>
      <c r="GLT570" s="633"/>
      <c r="GLU570" s="633"/>
      <c r="GLV570" s="633"/>
      <c r="GLW570" s="633"/>
      <c r="GLX570" s="633"/>
      <c r="GLY570" s="633"/>
      <c r="GLZ570" s="633"/>
      <c r="GMA570" s="633"/>
      <c r="GMB570" s="633"/>
      <c r="GMC570" s="633"/>
      <c r="GMD570" s="633"/>
      <c r="GME570" s="633"/>
      <c r="GMF570" s="633"/>
      <c r="GMG570" s="633"/>
      <c r="GMH570" s="633"/>
      <c r="GMI570" s="633"/>
      <c r="GMJ570" s="633"/>
      <c r="GMK570" s="633"/>
      <c r="GML570" s="633"/>
      <c r="GMM570" s="633"/>
      <c r="GMN570" s="633"/>
      <c r="GMO570" s="633"/>
      <c r="GMP570" s="633"/>
      <c r="GMQ570" s="633"/>
      <c r="GMR570" s="633"/>
      <c r="GMS570" s="633"/>
      <c r="GMT570" s="633"/>
      <c r="GMU570" s="633"/>
      <c r="GMV570" s="633"/>
      <c r="GMW570" s="633"/>
      <c r="GMX570" s="633"/>
      <c r="GMY570" s="633"/>
      <c r="GMZ570" s="633"/>
      <c r="GNA570" s="633"/>
      <c r="GNB570" s="633"/>
      <c r="GNC570" s="633"/>
      <c r="GND570" s="633"/>
      <c r="GNE570" s="633"/>
      <c r="GNF570" s="633"/>
      <c r="GNG570" s="633"/>
      <c r="GNH570" s="633"/>
      <c r="GNI570" s="633"/>
      <c r="GNJ570" s="633"/>
      <c r="GNK570" s="633"/>
      <c r="GNL570" s="633"/>
      <c r="GNM570" s="633"/>
      <c r="GNN570" s="633"/>
      <c r="GNO570" s="633"/>
      <c r="GNP570" s="633"/>
      <c r="GNQ570" s="633"/>
      <c r="GNR570" s="633"/>
      <c r="GNS570" s="633"/>
      <c r="GNT570" s="633"/>
      <c r="GNU570" s="633"/>
      <c r="GNV570" s="633"/>
      <c r="GNW570" s="633"/>
      <c r="GNX570" s="633"/>
      <c r="GNY570" s="633"/>
      <c r="GNZ570" s="633"/>
      <c r="GOA570" s="633"/>
      <c r="GOB570" s="633"/>
      <c r="GOC570" s="633"/>
      <c r="GOD570" s="633"/>
      <c r="GOE570" s="633"/>
      <c r="GOF570" s="633"/>
      <c r="GOG570" s="633"/>
      <c r="GOH570" s="633"/>
      <c r="GOI570" s="633"/>
      <c r="GOJ570" s="633"/>
      <c r="GOK570" s="633"/>
      <c r="GOL570" s="633"/>
      <c r="GOM570" s="633"/>
      <c r="GON570" s="633"/>
      <c r="GOO570" s="633"/>
      <c r="GOP570" s="633"/>
      <c r="GOQ570" s="633"/>
      <c r="GOR570" s="633"/>
      <c r="GOS570" s="633"/>
      <c r="GOT570" s="633"/>
      <c r="GOU570" s="633"/>
      <c r="GOV570" s="633"/>
      <c r="GOW570" s="633"/>
      <c r="GOX570" s="633"/>
      <c r="GOY570" s="633"/>
      <c r="GOZ570" s="633"/>
      <c r="GPA570" s="633"/>
      <c r="GPB570" s="633"/>
      <c r="GPC570" s="633"/>
      <c r="GPD570" s="633"/>
      <c r="GPE570" s="633"/>
      <c r="GPF570" s="633"/>
      <c r="GPG570" s="633"/>
      <c r="GPH570" s="633"/>
      <c r="GPI570" s="633"/>
      <c r="GPJ570" s="633"/>
      <c r="GPK570" s="633"/>
      <c r="GPL570" s="633"/>
      <c r="GPM570" s="633"/>
      <c r="GPN570" s="633"/>
      <c r="GPO570" s="633"/>
      <c r="GPP570" s="633"/>
      <c r="GPQ570" s="633"/>
      <c r="GPR570" s="633"/>
      <c r="GPS570" s="633"/>
      <c r="GPT570" s="633"/>
      <c r="GPU570" s="633"/>
      <c r="GPV570" s="633"/>
      <c r="GPW570" s="633"/>
      <c r="GPX570" s="633"/>
      <c r="GPY570" s="633"/>
      <c r="GPZ570" s="633"/>
      <c r="GQA570" s="633"/>
      <c r="GQB570" s="633"/>
      <c r="GQC570" s="633"/>
      <c r="GQD570" s="633"/>
      <c r="GQE570" s="633"/>
      <c r="GQF570" s="633"/>
      <c r="GQG570" s="633"/>
      <c r="GQH570" s="633"/>
      <c r="GQI570" s="633"/>
      <c r="GQJ570" s="633"/>
      <c r="GQK570" s="633"/>
      <c r="GQL570" s="633"/>
      <c r="GQM570" s="633"/>
      <c r="GQN570" s="633"/>
      <c r="GQO570" s="633"/>
      <c r="GQP570" s="633"/>
      <c r="GQQ570" s="633"/>
      <c r="GQR570" s="633"/>
      <c r="GQS570" s="633"/>
      <c r="GQT570" s="633"/>
      <c r="GQU570" s="633"/>
      <c r="GQV570" s="633"/>
      <c r="GQW570" s="633"/>
      <c r="GQX570" s="633"/>
      <c r="GQY570" s="633"/>
      <c r="GQZ570" s="633"/>
      <c r="GRA570" s="633"/>
      <c r="GRB570" s="633"/>
      <c r="GRC570" s="633"/>
      <c r="GRD570" s="633"/>
      <c r="GRE570" s="633"/>
      <c r="GRF570" s="633"/>
      <c r="GRG570" s="633"/>
      <c r="GRH570" s="633"/>
      <c r="GRI570" s="633"/>
      <c r="GRJ570" s="633"/>
      <c r="GRK570" s="633"/>
      <c r="GRL570" s="633"/>
      <c r="GRM570" s="633"/>
      <c r="GRN570" s="633"/>
      <c r="GRO570" s="633"/>
      <c r="GRP570" s="633"/>
      <c r="GRQ570" s="633"/>
      <c r="GRR570" s="633"/>
      <c r="GRS570" s="633"/>
      <c r="GRT570" s="633"/>
      <c r="GRU570" s="633"/>
      <c r="GRV570" s="633"/>
      <c r="GRW570" s="633"/>
      <c r="GRX570" s="633"/>
      <c r="GRY570" s="633"/>
      <c r="GRZ570" s="633"/>
      <c r="GSA570" s="633"/>
      <c r="GSB570" s="633"/>
      <c r="GSC570" s="633"/>
      <c r="GSD570" s="633"/>
      <c r="GSE570" s="633"/>
      <c r="GSF570" s="633"/>
      <c r="GSG570" s="633"/>
      <c r="GSH570" s="633"/>
      <c r="GSI570" s="633"/>
      <c r="GSJ570" s="633"/>
      <c r="GSK570" s="633"/>
      <c r="GSL570" s="633"/>
      <c r="GSM570" s="633"/>
      <c r="GSN570" s="633"/>
      <c r="GSO570" s="633"/>
      <c r="GSP570" s="633"/>
      <c r="GSQ570" s="633"/>
      <c r="GSR570" s="633"/>
      <c r="GSS570" s="633"/>
      <c r="GST570" s="633"/>
      <c r="GSU570" s="633"/>
      <c r="GSV570" s="633"/>
      <c r="GSW570" s="633"/>
      <c r="GSX570" s="633"/>
      <c r="GSY570" s="633"/>
      <c r="GSZ570" s="633"/>
      <c r="GTA570" s="633"/>
      <c r="GTB570" s="633"/>
      <c r="GTC570" s="633"/>
      <c r="GTD570" s="633"/>
      <c r="GTE570" s="633"/>
      <c r="GTF570" s="633"/>
      <c r="GTG570" s="633"/>
      <c r="GTH570" s="633"/>
      <c r="GTI570" s="633"/>
      <c r="GTJ570" s="633"/>
      <c r="GTK570" s="633"/>
      <c r="GTL570" s="633"/>
      <c r="GTM570" s="633"/>
      <c r="GTN570" s="633"/>
      <c r="GTO570" s="633"/>
      <c r="GTP570" s="633"/>
      <c r="GTQ570" s="633"/>
      <c r="GTR570" s="633"/>
      <c r="GTS570" s="633"/>
      <c r="GTT570" s="633"/>
      <c r="GTU570" s="633"/>
      <c r="GTV570" s="633"/>
      <c r="GTW570" s="633"/>
      <c r="GTX570" s="633"/>
      <c r="GTY570" s="633"/>
      <c r="GTZ570" s="633"/>
      <c r="GUA570" s="633"/>
      <c r="GUB570" s="633"/>
      <c r="GUC570" s="633"/>
      <c r="GUD570" s="633"/>
      <c r="GUE570" s="633"/>
      <c r="GUF570" s="633"/>
      <c r="GUG570" s="633"/>
      <c r="GUH570" s="633"/>
      <c r="GUI570" s="633"/>
      <c r="GUJ570" s="633"/>
      <c r="GUK570" s="633"/>
      <c r="GUL570" s="633"/>
      <c r="GUM570" s="633"/>
      <c r="GUN570" s="633"/>
      <c r="GUO570" s="633"/>
      <c r="GUP570" s="633"/>
      <c r="GUQ570" s="633"/>
      <c r="GUR570" s="633"/>
      <c r="GUS570" s="633"/>
      <c r="GUT570" s="633"/>
      <c r="GUU570" s="633"/>
      <c r="GUV570" s="633"/>
      <c r="GUW570" s="633"/>
      <c r="GUX570" s="633"/>
      <c r="GUY570" s="633"/>
      <c r="GUZ570" s="633"/>
      <c r="GVA570" s="633"/>
      <c r="GVB570" s="633"/>
      <c r="GVC570" s="633"/>
      <c r="GVD570" s="633"/>
      <c r="GVE570" s="633"/>
      <c r="GVF570" s="633"/>
      <c r="GVG570" s="633"/>
      <c r="GVH570" s="633"/>
      <c r="GVI570" s="633"/>
      <c r="GVJ570" s="633"/>
      <c r="GVK570" s="633"/>
      <c r="GVL570" s="633"/>
      <c r="GVM570" s="633"/>
      <c r="GVN570" s="633"/>
      <c r="GVO570" s="633"/>
      <c r="GVP570" s="633"/>
      <c r="GVQ570" s="633"/>
      <c r="GVR570" s="633"/>
      <c r="GVS570" s="633"/>
      <c r="GVT570" s="633"/>
      <c r="GVU570" s="633"/>
      <c r="GVV570" s="633"/>
      <c r="GVW570" s="633"/>
      <c r="GVX570" s="633"/>
      <c r="GVY570" s="633"/>
      <c r="GVZ570" s="633"/>
      <c r="GWA570" s="633"/>
      <c r="GWB570" s="633"/>
      <c r="GWC570" s="633"/>
      <c r="GWD570" s="633"/>
      <c r="GWE570" s="633"/>
      <c r="GWF570" s="633"/>
      <c r="GWG570" s="633"/>
      <c r="GWH570" s="633"/>
      <c r="GWI570" s="633"/>
      <c r="GWJ570" s="633"/>
      <c r="GWK570" s="633"/>
      <c r="GWL570" s="633"/>
      <c r="GWM570" s="633"/>
      <c r="GWN570" s="633"/>
      <c r="GWO570" s="633"/>
      <c r="GWP570" s="633"/>
      <c r="GWQ570" s="633"/>
      <c r="GWR570" s="633"/>
      <c r="GWS570" s="633"/>
      <c r="GWT570" s="633"/>
      <c r="GWU570" s="633"/>
      <c r="GWV570" s="633"/>
      <c r="GWW570" s="633"/>
      <c r="GWX570" s="633"/>
      <c r="GWY570" s="633"/>
      <c r="GWZ570" s="633"/>
      <c r="GXA570" s="633"/>
      <c r="GXB570" s="633"/>
      <c r="GXC570" s="633"/>
      <c r="GXD570" s="633"/>
      <c r="GXE570" s="633"/>
      <c r="GXF570" s="633"/>
      <c r="GXG570" s="633"/>
      <c r="GXH570" s="633"/>
      <c r="GXI570" s="633"/>
      <c r="GXJ570" s="633"/>
      <c r="GXK570" s="633"/>
      <c r="GXL570" s="633"/>
      <c r="GXM570" s="633"/>
      <c r="GXN570" s="633"/>
      <c r="GXO570" s="633"/>
      <c r="GXP570" s="633"/>
      <c r="GXQ570" s="633"/>
      <c r="GXR570" s="633"/>
      <c r="GXS570" s="633"/>
      <c r="GXT570" s="633"/>
      <c r="GXU570" s="633"/>
      <c r="GXV570" s="633"/>
      <c r="GXW570" s="633"/>
      <c r="GXX570" s="633"/>
      <c r="GXY570" s="633"/>
      <c r="GXZ570" s="633"/>
      <c r="GYA570" s="633"/>
      <c r="GYB570" s="633"/>
      <c r="GYC570" s="633"/>
      <c r="GYD570" s="633"/>
      <c r="GYE570" s="633"/>
      <c r="GYF570" s="633"/>
      <c r="GYG570" s="633"/>
      <c r="GYH570" s="633"/>
      <c r="GYI570" s="633"/>
      <c r="GYJ570" s="633"/>
      <c r="GYK570" s="633"/>
      <c r="GYL570" s="633"/>
      <c r="GYM570" s="633"/>
      <c r="GYN570" s="633"/>
      <c r="GYO570" s="633"/>
      <c r="GYP570" s="633"/>
      <c r="GYQ570" s="633"/>
      <c r="GYR570" s="633"/>
      <c r="GYS570" s="633"/>
      <c r="GYT570" s="633"/>
      <c r="GYU570" s="633"/>
      <c r="GYV570" s="633"/>
      <c r="GYW570" s="633"/>
      <c r="GYX570" s="633"/>
      <c r="GYY570" s="633"/>
      <c r="GYZ570" s="633"/>
      <c r="GZA570" s="633"/>
      <c r="GZB570" s="633"/>
      <c r="GZC570" s="633"/>
      <c r="GZD570" s="633"/>
      <c r="GZE570" s="633"/>
      <c r="GZF570" s="633"/>
      <c r="GZG570" s="633"/>
      <c r="GZH570" s="633"/>
      <c r="GZI570" s="633"/>
      <c r="GZJ570" s="633"/>
      <c r="GZK570" s="633"/>
      <c r="GZL570" s="633"/>
      <c r="GZM570" s="633"/>
      <c r="GZN570" s="633"/>
      <c r="GZO570" s="633"/>
      <c r="GZP570" s="633"/>
      <c r="GZQ570" s="633"/>
      <c r="GZR570" s="633"/>
      <c r="GZS570" s="633"/>
      <c r="GZT570" s="633"/>
      <c r="GZU570" s="633"/>
      <c r="GZV570" s="633"/>
      <c r="GZW570" s="633"/>
      <c r="GZX570" s="633"/>
      <c r="GZY570" s="633"/>
      <c r="GZZ570" s="633"/>
      <c r="HAA570" s="633"/>
      <c r="HAB570" s="633"/>
      <c r="HAC570" s="633"/>
      <c r="HAD570" s="633"/>
      <c r="HAE570" s="633"/>
      <c r="HAF570" s="633"/>
      <c r="HAG570" s="633"/>
      <c r="HAH570" s="633"/>
      <c r="HAI570" s="633"/>
      <c r="HAJ570" s="633"/>
      <c r="HAK570" s="633"/>
      <c r="HAL570" s="633"/>
      <c r="HAM570" s="633"/>
      <c r="HAN570" s="633"/>
      <c r="HAO570" s="633"/>
      <c r="HAP570" s="633"/>
      <c r="HAQ570" s="633"/>
      <c r="HAR570" s="633"/>
      <c r="HAS570" s="633"/>
      <c r="HAT570" s="633"/>
      <c r="HAU570" s="633"/>
      <c r="HAV570" s="633"/>
      <c r="HAW570" s="633"/>
      <c r="HAX570" s="633"/>
      <c r="HAY570" s="633"/>
      <c r="HAZ570" s="633"/>
      <c r="HBA570" s="633"/>
      <c r="HBB570" s="633"/>
      <c r="HBC570" s="633"/>
      <c r="HBD570" s="633"/>
      <c r="HBE570" s="633"/>
      <c r="HBF570" s="633"/>
      <c r="HBG570" s="633"/>
      <c r="HBH570" s="633"/>
      <c r="HBI570" s="633"/>
      <c r="HBJ570" s="633"/>
      <c r="HBK570" s="633"/>
      <c r="HBL570" s="633"/>
      <c r="HBM570" s="633"/>
      <c r="HBN570" s="633"/>
      <c r="HBO570" s="633"/>
      <c r="HBP570" s="633"/>
      <c r="HBQ570" s="633"/>
      <c r="HBR570" s="633"/>
      <c r="HBS570" s="633"/>
      <c r="HBT570" s="633"/>
      <c r="HBU570" s="633"/>
      <c r="HBV570" s="633"/>
      <c r="HBW570" s="633"/>
      <c r="HBX570" s="633"/>
      <c r="HBY570" s="633"/>
      <c r="HBZ570" s="633"/>
      <c r="HCA570" s="633"/>
      <c r="HCB570" s="633"/>
      <c r="HCC570" s="633"/>
      <c r="HCD570" s="633"/>
      <c r="HCE570" s="633"/>
      <c r="HCF570" s="633"/>
      <c r="HCG570" s="633"/>
      <c r="HCH570" s="633"/>
      <c r="HCI570" s="633"/>
      <c r="HCJ570" s="633"/>
      <c r="HCK570" s="633"/>
      <c r="HCL570" s="633"/>
      <c r="HCM570" s="633"/>
      <c r="HCN570" s="633"/>
      <c r="HCO570" s="633"/>
      <c r="HCP570" s="633"/>
      <c r="HCQ570" s="633"/>
      <c r="HCR570" s="633"/>
      <c r="HCS570" s="633"/>
      <c r="HCT570" s="633"/>
      <c r="HCU570" s="633"/>
      <c r="HCV570" s="633"/>
      <c r="HCW570" s="633"/>
      <c r="HCX570" s="633"/>
      <c r="HCY570" s="633"/>
      <c r="HCZ570" s="633"/>
      <c r="HDA570" s="633"/>
      <c r="HDB570" s="633"/>
      <c r="HDC570" s="633"/>
      <c r="HDD570" s="633"/>
      <c r="HDE570" s="633"/>
      <c r="HDF570" s="633"/>
      <c r="HDG570" s="633"/>
      <c r="HDH570" s="633"/>
      <c r="HDI570" s="633"/>
      <c r="HDJ570" s="633"/>
      <c r="HDK570" s="633"/>
      <c r="HDL570" s="633"/>
      <c r="HDM570" s="633"/>
      <c r="HDN570" s="633"/>
      <c r="HDO570" s="633"/>
      <c r="HDP570" s="633"/>
      <c r="HDQ570" s="633"/>
      <c r="HDR570" s="633"/>
      <c r="HDS570" s="633"/>
      <c r="HDT570" s="633"/>
      <c r="HDU570" s="633"/>
      <c r="HDV570" s="633"/>
      <c r="HDW570" s="633"/>
      <c r="HDX570" s="633"/>
      <c r="HDY570" s="633"/>
      <c r="HDZ570" s="633"/>
      <c r="HEA570" s="633"/>
      <c r="HEB570" s="633"/>
      <c r="HEC570" s="633"/>
      <c r="HED570" s="633"/>
      <c r="HEE570" s="633"/>
      <c r="HEF570" s="633"/>
      <c r="HEG570" s="633"/>
      <c r="HEH570" s="633"/>
      <c r="HEI570" s="633"/>
      <c r="HEJ570" s="633"/>
      <c r="HEK570" s="633"/>
      <c r="HEL570" s="633"/>
      <c r="HEM570" s="633"/>
      <c r="HEN570" s="633"/>
      <c r="HEO570" s="633"/>
      <c r="HEP570" s="633"/>
      <c r="HEQ570" s="633"/>
      <c r="HER570" s="633"/>
      <c r="HES570" s="633"/>
      <c r="HET570" s="633"/>
      <c r="HEU570" s="633"/>
      <c r="HEV570" s="633"/>
      <c r="HEW570" s="633"/>
      <c r="HEX570" s="633"/>
      <c r="HEY570" s="633"/>
      <c r="HEZ570" s="633"/>
      <c r="HFA570" s="633"/>
      <c r="HFB570" s="633"/>
      <c r="HFC570" s="633"/>
      <c r="HFD570" s="633"/>
      <c r="HFE570" s="633"/>
      <c r="HFF570" s="633"/>
      <c r="HFG570" s="633"/>
      <c r="HFH570" s="633"/>
      <c r="HFI570" s="633"/>
      <c r="HFJ570" s="633"/>
      <c r="HFK570" s="633"/>
      <c r="HFL570" s="633"/>
      <c r="HFM570" s="633"/>
      <c r="HFN570" s="633"/>
      <c r="HFO570" s="633"/>
      <c r="HFP570" s="633"/>
      <c r="HFQ570" s="633"/>
      <c r="HFR570" s="633"/>
      <c r="HFS570" s="633"/>
      <c r="HFT570" s="633"/>
      <c r="HFU570" s="633"/>
      <c r="HFV570" s="633"/>
      <c r="HFW570" s="633"/>
      <c r="HFX570" s="633"/>
      <c r="HFY570" s="633"/>
      <c r="HFZ570" s="633"/>
      <c r="HGA570" s="633"/>
      <c r="HGB570" s="633"/>
      <c r="HGC570" s="633"/>
      <c r="HGD570" s="633"/>
      <c r="HGE570" s="633"/>
      <c r="HGF570" s="633"/>
      <c r="HGG570" s="633"/>
      <c r="HGH570" s="633"/>
      <c r="HGI570" s="633"/>
      <c r="HGJ570" s="633"/>
      <c r="HGK570" s="633"/>
      <c r="HGL570" s="633"/>
      <c r="HGM570" s="633"/>
      <c r="HGN570" s="633"/>
      <c r="HGO570" s="633"/>
      <c r="HGP570" s="633"/>
      <c r="HGQ570" s="633"/>
      <c r="HGR570" s="633"/>
      <c r="HGS570" s="633"/>
      <c r="HGT570" s="633"/>
      <c r="HGU570" s="633"/>
      <c r="HGV570" s="633"/>
      <c r="HGW570" s="633"/>
      <c r="HGX570" s="633"/>
      <c r="HGY570" s="633"/>
      <c r="HGZ570" s="633"/>
      <c r="HHA570" s="633"/>
      <c r="HHB570" s="633"/>
      <c r="HHC570" s="633"/>
      <c r="HHD570" s="633"/>
      <c r="HHE570" s="633"/>
      <c r="HHF570" s="633"/>
      <c r="HHG570" s="633"/>
      <c r="HHH570" s="633"/>
      <c r="HHI570" s="633"/>
      <c r="HHJ570" s="633"/>
      <c r="HHK570" s="633"/>
      <c r="HHL570" s="633"/>
      <c r="HHM570" s="633"/>
      <c r="HHN570" s="633"/>
      <c r="HHO570" s="633"/>
      <c r="HHP570" s="633"/>
      <c r="HHQ570" s="633"/>
      <c r="HHR570" s="633"/>
      <c r="HHS570" s="633"/>
      <c r="HHT570" s="633"/>
      <c r="HHU570" s="633"/>
      <c r="HHV570" s="633"/>
      <c r="HHW570" s="633"/>
      <c r="HHX570" s="633"/>
      <c r="HHY570" s="633"/>
      <c r="HHZ570" s="633"/>
      <c r="HIA570" s="633"/>
      <c r="HIB570" s="633"/>
      <c r="HIC570" s="633"/>
      <c r="HID570" s="633"/>
      <c r="HIE570" s="633"/>
      <c r="HIF570" s="633"/>
      <c r="HIG570" s="633"/>
      <c r="HIH570" s="633"/>
      <c r="HII570" s="633"/>
      <c r="HIJ570" s="633"/>
      <c r="HIK570" s="633"/>
      <c r="HIL570" s="633"/>
      <c r="HIM570" s="633"/>
      <c r="HIN570" s="633"/>
      <c r="HIO570" s="633"/>
      <c r="HIP570" s="633"/>
      <c r="HIQ570" s="633"/>
      <c r="HIR570" s="633"/>
      <c r="HIS570" s="633"/>
      <c r="HIT570" s="633"/>
      <c r="HIU570" s="633"/>
      <c r="HIV570" s="633"/>
      <c r="HIW570" s="633"/>
      <c r="HIX570" s="633"/>
      <c r="HIY570" s="633"/>
      <c r="HIZ570" s="633"/>
      <c r="HJA570" s="633"/>
      <c r="HJB570" s="633"/>
      <c r="HJC570" s="633"/>
      <c r="HJD570" s="633"/>
      <c r="HJE570" s="633"/>
      <c r="HJF570" s="633"/>
      <c r="HJG570" s="633"/>
      <c r="HJH570" s="633"/>
      <c r="HJI570" s="633"/>
      <c r="HJJ570" s="633"/>
      <c r="HJK570" s="633"/>
      <c r="HJL570" s="633"/>
      <c r="HJM570" s="633"/>
      <c r="HJN570" s="633"/>
      <c r="HJO570" s="633"/>
      <c r="HJP570" s="633"/>
      <c r="HJQ570" s="633"/>
      <c r="HJR570" s="633"/>
      <c r="HJS570" s="633"/>
      <c r="HJT570" s="633"/>
      <c r="HJU570" s="633"/>
      <c r="HJV570" s="633"/>
      <c r="HJW570" s="633"/>
      <c r="HJX570" s="633"/>
      <c r="HJY570" s="633"/>
      <c r="HJZ570" s="633"/>
      <c r="HKA570" s="633"/>
      <c r="HKB570" s="633"/>
      <c r="HKC570" s="633"/>
      <c r="HKD570" s="633"/>
      <c r="HKE570" s="633"/>
      <c r="HKF570" s="633"/>
      <c r="HKG570" s="633"/>
      <c r="HKH570" s="633"/>
      <c r="HKI570" s="633"/>
      <c r="HKJ570" s="633"/>
      <c r="HKK570" s="633"/>
      <c r="HKL570" s="633"/>
      <c r="HKM570" s="633"/>
      <c r="HKN570" s="633"/>
      <c r="HKO570" s="633"/>
      <c r="HKP570" s="633"/>
      <c r="HKQ570" s="633"/>
      <c r="HKR570" s="633"/>
      <c r="HKS570" s="633"/>
      <c r="HKT570" s="633"/>
      <c r="HKU570" s="633"/>
      <c r="HKV570" s="633"/>
      <c r="HKW570" s="633"/>
      <c r="HKX570" s="633"/>
      <c r="HKY570" s="633"/>
      <c r="HKZ570" s="633"/>
      <c r="HLA570" s="633"/>
      <c r="HLB570" s="633"/>
      <c r="HLC570" s="633"/>
      <c r="HLD570" s="633"/>
      <c r="HLE570" s="633"/>
      <c r="HLF570" s="633"/>
      <c r="HLG570" s="633"/>
      <c r="HLH570" s="633"/>
      <c r="HLI570" s="633"/>
      <c r="HLJ570" s="633"/>
      <c r="HLK570" s="633"/>
      <c r="HLL570" s="633"/>
      <c r="HLM570" s="633"/>
      <c r="HLN570" s="633"/>
      <c r="HLO570" s="633"/>
      <c r="HLP570" s="633"/>
      <c r="HLQ570" s="633"/>
      <c r="HLR570" s="633"/>
      <c r="HLS570" s="633"/>
      <c r="HLT570" s="633"/>
      <c r="HLU570" s="633"/>
      <c r="HLV570" s="633"/>
      <c r="HLW570" s="633"/>
      <c r="HLX570" s="633"/>
      <c r="HLY570" s="633"/>
      <c r="HLZ570" s="633"/>
      <c r="HMA570" s="633"/>
      <c r="HMB570" s="633"/>
      <c r="HMC570" s="633"/>
      <c r="HMD570" s="633"/>
      <c r="HME570" s="633"/>
      <c r="HMF570" s="633"/>
      <c r="HMG570" s="633"/>
      <c r="HMH570" s="633"/>
      <c r="HMI570" s="633"/>
      <c r="HMJ570" s="633"/>
      <c r="HMK570" s="633"/>
      <c r="HML570" s="633"/>
      <c r="HMM570" s="633"/>
      <c r="HMN570" s="633"/>
      <c r="HMO570" s="633"/>
      <c r="HMP570" s="633"/>
      <c r="HMQ570" s="633"/>
      <c r="HMR570" s="633"/>
      <c r="HMS570" s="633"/>
      <c r="HMT570" s="633"/>
      <c r="HMU570" s="633"/>
      <c r="HMV570" s="633"/>
      <c r="HMW570" s="633"/>
      <c r="HMX570" s="633"/>
      <c r="HMY570" s="633"/>
      <c r="HMZ570" s="633"/>
      <c r="HNA570" s="633"/>
      <c r="HNB570" s="633"/>
      <c r="HNC570" s="633"/>
      <c r="HND570" s="633"/>
      <c r="HNE570" s="633"/>
      <c r="HNF570" s="633"/>
      <c r="HNG570" s="633"/>
      <c r="HNH570" s="633"/>
      <c r="HNI570" s="633"/>
      <c r="HNJ570" s="633"/>
      <c r="HNK570" s="633"/>
      <c r="HNL570" s="633"/>
      <c r="HNM570" s="633"/>
      <c r="HNN570" s="633"/>
      <c r="HNO570" s="633"/>
      <c r="HNP570" s="633"/>
      <c r="HNQ570" s="633"/>
      <c r="HNR570" s="633"/>
      <c r="HNS570" s="633"/>
      <c r="HNT570" s="633"/>
      <c r="HNU570" s="633"/>
      <c r="HNV570" s="633"/>
      <c r="HNW570" s="633"/>
      <c r="HNX570" s="633"/>
      <c r="HNY570" s="633"/>
      <c r="HNZ570" s="633"/>
      <c r="HOA570" s="633"/>
      <c r="HOB570" s="633"/>
      <c r="HOC570" s="633"/>
      <c r="HOD570" s="633"/>
      <c r="HOE570" s="633"/>
      <c r="HOF570" s="633"/>
      <c r="HOG570" s="633"/>
      <c r="HOH570" s="633"/>
      <c r="HOI570" s="633"/>
      <c r="HOJ570" s="633"/>
      <c r="HOK570" s="633"/>
      <c r="HOL570" s="633"/>
      <c r="HOM570" s="633"/>
      <c r="HON570" s="633"/>
      <c r="HOO570" s="633"/>
      <c r="HOP570" s="633"/>
      <c r="HOQ570" s="633"/>
      <c r="HOR570" s="633"/>
      <c r="HOS570" s="633"/>
      <c r="HOT570" s="633"/>
      <c r="HOU570" s="633"/>
      <c r="HOV570" s="633"/>
      <c r="HOW570" s="633"/>
      <c r="HOX570" s="633"/>
      <c r="HOY570" s="633"/>
      <c r="HOZ570" s="633"/>
      <c r="HPA570" s="633"/>
      <c r="HPB570" s="633"/>
      <c r="HPC570" s="633"/>
      <c r="HPD570" s="633"/>
      <c r="HPE570" s="633"/>
      <c r="HPF570" s="633"/>
      <c r="HPG570" s="633"/>
      <c r="HPH570" s="633"/>
      <c r="HPI570" s="633"/>
      <c r="HPJ570" s="633"/>
      <c r="HPK570" s="633"/>
      <c r="HPL570" s="633"/>
      <c r="HPM570" s="633"/>
      <c r="HPN570" s="633"/>
      <c r="HPO570" s="633"/>
      <c r="HPP570" s="633"/>
      <c r="HPQ570" s="633"/>
      <c r="HPR570" s="633"/>
      <c r="HPS570" s="633"/>
      <c r="HPT570" s="633"/>
      <c r="HPU570" s="633"/>
      <c r="HPV570" s="633"/>
      <c r="HPW570" s="633"/>
      <c r="HPX570" s="633"/>
      <c r="HPY570" s="633"/>
      <c r="HPZ570" s="633"/>
      <c r="HQA570" s="633"/>
      <c r="HQB570" s="633"/>
      <c r="HQC570" s="633"/>
      <c r="HQD570" s="633"/>
      <c r="HQE570" s="633"/>
      <c r="HQF570" s="633"/>
      <c r="HQG570" s="633"/>
      <c r="HQH570" s="633"/>
      <c r="HQI570" s="633"/>
      <c r="HQJ570" s="633"/>
      <c r="HQK570" s="633"/>
      <c r="HQL570" s="633"/>
      <c r="HQM570" s="633"/>
      <c r="HQN570" s="633"/>
      <c r="HQO570" s="633"/>
      <c r="HQP570" s="633"/>
      <c r="HQQ570" s="633"/>
      <c r="HQR570" s="633"/>
      <c r="HQS570" s="633"/>
      <c r="HQT570" s="633"/>
      <c r="HQU570" s="633"/>
      <c r="HQV570" s="633"/>
      <c r="HQW570" s="633"/>
      <c r="HQX570" s="633"/>
      <c r="HQY570" s="633"/>
      <c r="HQZ570" s="633"/>
      <c r="HRA570" s="633"/>
      <c r="HRB570" s="633"/>
      <c r="HRC570" s="633"/>
      <c r="HRD570" s="633"/>
      <c r="HRE570" s="633"/>
      <c r="HRF570" s="633"/>
      <c r="HRG570" s="633"/>
      <c r="HRH570" s="633"/>
      <c r="HRI570" s="633"/>
      <c r="HRJ570" s="633"/>
      <c r="HRK570" s="633"/>
      <c r="HRL570" s="633"/>
      <c r="HRM570" s="633"/>
      <c r="HRN570" s="633"/>
      <c r="HRO570" s="633"/>
      <c r="HRP570" s="633"/>
      <c r="HRQ570" s="633"/>
      <c r="HRR570" s="633"/>
      <c r="HRS570" s="633"/>
      <c r="HRT570" s="633"/>
      <c r="HRU570" s="633"/>
      <c r="HRV570" s="633"/>
      <c r="HRW570" s="633"/>
      <c r="HRX570" s="633"/>
      <c r="HRY570" s="633"/>
      <c r="HRZ570" s="633"/>
      <c r="HSA570" s="633"/>
      <c r="HSB570" s="633"/>
      <c r="HSC570" s="633"/>
      <c r="HSD570" s="633"/>
      <c r="HSE570" s="633"/>
      <c r="HSF570" s="633"/>
      <c r="HSG570" s="633"/>
      <c r="HSH570" s="633"/>
      <c r="HSI570" s="633"/>
      <c r="HSJ570" s="633"/>
      <c r="HSK570" s="633"/>
      <c r="HSL570" s="633"/>
      <c r="HSM570" s="633"/>
      <c r="HSN570" s="633"/>
      <c r="HSO570" s="633"/>
      <c r="HSP570" s="633"/>
      <c r="HSQ570" s="633"/>
      <c r="HSR570" s="633"/>
      <c r="HSS570" s="633"/>
      <c r="HST570" s="633"/>
      <c r="HSU570" s="633"/>
      <c r="HSV570" s="633"/>
      <c r="HSW570" s="633"/>
      <c r="HSX570" s="633"/>
      <c r="HSY570" s="633"/>
      <c r="HSZ570" s="633"/>
      <c r="HTA570" s="633"/>
      <c r="HTB570" s="633"/>
      <c r="HTC570" s="633"/>
      <c r="HTD570" s="633"/>
      <c r="HTE570" s="633"/>
      <c r="HTF570" s="633"/>
      <c r="HTG570" s="633"/>
      <c r="HTH570" s="633"/>
      <c r="HTI570" s="633"/>
      <c r="HTJ570" s="633"/>
      <c r="HTK570" s="633"/>
      <c r="HTL570" s="633"/>
      <c r="HTM570" s="633"/>
      <c r="HTN570" s="633"/>
      <c r="HTO570" s="633"/>
      <c r="HTP570" s="633"/>
      <c r="HTQ570" s="633"/>
      <c r="HTR570" s="633"/>
      <c r="HTS570" s="633"/>
      <c r="HTT570" s="633"/>
      <c r="HTU570" s="633"/>
      <c r="HTV570" s="633"/>
      <c r="HTW570" s="633"/>
      <c r="HTX570" s="633"/>
      <c r="HTY570" s="633"/>
      <c r="HTZ570" s="633"/>
      <c r="HUA570" s="633"/>
      <c r="HUB570" s="633"/>
      <c r="HUC570" s="633"/>
      <c r="HUD570" s="633"/>
      <c r="HUE570" s="633"/>
      <c r="HUF570" s="633"/>
      <c r="HUG570" s="633"/>
      <c r="HUH570" s="633"/>
      <c r="HUI570" s="633"/>
      <c r="HUJ570" s="633"/>
      <c r="HUK570" s="633"/>
      <c r="HUL570" s="633"/>
      <c r="HUM570" s="633"/>
      <c r="HUN570" s="633"/>
      <c r="HUO570" s="633"/>
      <c r="HUP570" s="633"/>
      <c r="HUQ570" s="633"/>
      <c r="HUR570" s="633"/>
      <c r="HUS570" s="633"/>
      <c r="HUT570" s="633"/>
      <c r="HUU570" s="633"/>
      <c r="HUV570" s="633"/>
      <c r="HUW570" s="633"/>
      <c r="HUX570" s="633"/>
      <c r="HUY570" s="633"/>
      <c r="HUZ570" s="633"/>
      <c r="HVA570" s="633"/>
      <c r="HVB570" s="633"/>
      <c r="HVC570" s="633"/>
      <c r="HVD570" s="633"/>
      <c r="HVE570" s="633"/>
      <c r="HVF570" s="633"/>
      <c r="HVG570" s="633"/>
      <c r="HVH570" s="633"/>
      <c r="HVI570" s="633"/>
      <c r="HVJ570" s="633"/>
      <c r="HVK570" s="633"/>
      <c r="HVL570" s="633"/>
      <c r="HVM570" s="633"/>
      <c r="HVN570" s="633"/>
      <c r="HVO570" s="633"/>
      <c r="HVP570" s="633"/>
      <c r="HVQ570" s="633"/>
      <c r="HVR570" s="633"/>
      <c r="HVS570" s="633"/>
      <c r="HVT570" s="633"/>
      <c r="HVU570" s="633"/>
      <c r="HVV570" s="633"/>
      <c r="HVW570" s="633"/>
      <c r="HVX570" s="633"/>
      <c r="HVY570" s="633"/>
      <c r="HVZ570" s="633"/>
      <c r="HWA570" s="633"/>
      <c r="HWB570" s="633"/>
      <c r="HWC570" s="633"/>
      <c r="HWD570" s="633"/>
      <c r="HWE570" s="633"/>
      <c r="HWF570" s="633"/>
      <c r="HWG570" s="633"/>
      <c r="HWH570" s="633"/>
      <c r="HWI570" s="633"/>
      <c r="HWJ570" s="633"/>
      <c r="HWK570" s="633"/>
      <c r="HWL570" s="633"/>
      <c r="HWM570" s="633"/>
      <c r="HWN570" s="633"/>
      <c r="HWO570" s="633"/>
      <c r="HWP570" s="633"/>
      <c r="HWQ570" s="633"/>
      <c r="HWR570" s="633"/>
      <c r="HWS570" s="633"/>
      <c r="HWT570" s="633"/>
      <c r="HWU570" s="633"/>
      <c r="HWV570" s="633"/>
      <c r="HWW570" s="633"/>
      <c r="HWX570" s="633"/>
      <c r="HWY570" s="633"/>
      <c r="HWZ570" s="633"/>
      <c r="HXA570" s="633"/>
      <c r="HXB570" s="633"/>
      <c r="HXC570" s="633"/>
      <c r="HXD570" s="633"/>
      <c r="HXE570" s="633"/>
      <c r="HXF570" s="633"/>
      <c r="HXG570" s="633"/>
      <c r="HXH570" s="633"/>
      <c r="HXI570" s="633"/>
      <c r="HXJ570" s="633"/>
      <c r="HXK570" s="633"/>
      <c r="HXL570" s="633"/>
      <c r="HXM570" s="633"/>
      <c r="HXN570" s="633"/>
      <c r="HXO570" s="633"/>
      <c r="HXP570" s="633"/>
      <c r="HXQ570" s="633"/>
      <c r="HXR570" s="633"/>
      <c r="HXS570" s="633"/>
      <c r="HXT570" s="633"/>
      <c r="HXU570" s="633"/>
      <c r="HXV570" s="633"/>
      <c r="HXW570" s="633"/>
      <c r="HXX570" s="633"/>
      <c r="HXY570" s="633"/>
      <c r="HXZ570" s="633"/>
      <c r="HYA570" s="633"/>
      <c r="HYB570" s="633"/>
      <c r="HYC570" s="633"/>
      <c r="HYD570" s="633"/>
      <c r="HYE570" s="633"/>
      <c r="HYF570" s="633"/>
      <c r="HYG570" s="633"/>
      <c r="HYH570" s="633"/>
      <c r="HYI570" s="633"/>
      <c r="HYJ570" s="633"/>
      <c r="HYK570" s="633"/>
      <c r="HYL570" s="633"/>
      <c r="HYM570" s="633"/>
      <c r="HYN570" s="633"/>
      <c r="HYO570" s="633"/>
      <c r="HYP570" s="633"/>
      <c r="HYQ570" s="633"/>
      <c r="HYR570" s="633"/>
      <c r="HYS570" s="633"/>
      <c r="HYT570" s="633"/>
      <c r="HYU570" s="633"/>
      <c r="HYV570" s="633"/>
      <c r="HYW570" s="633"/>
      <c r="HYX570" s="633"/>
      <c r="HYY570" s="633"/>
      <c r="HYZ570" s="633"/>
      <c r="HZA570" s="633"/>
      <c r="HZB570" s="633"/>
      <c r="HZC570" s="633"/>
      <c r="HZD570" s="633"/>
      <c r="HZE570" s="633"/>
      <c r="HZF570" s="633"/>
      <c r="HZG570" s="633"/>
      <c r="HZH570" s="633"/>
      <c r="HZI570" s="633"/>
      <c r="HZJ570" s="633"/>
      <c r="HZK570" s="633"/>
      <c r="HZL570" s="633"/>
      <c r="HZM570" s="633"/>
      <c r="HZN570" s="633"/>
      <c r="HZO570" s="633"/>
      <c r="HZP570" s="633"/>
      <c r="HZQ570" s="633"/>
      <c r="HZR570" s="633"/>
      <c r="HZS570" s="633"/>
      <c r="HZT570" s="633"/>
      <c r="HZU570" s="633"/>
      <c r="HZV570" s="633"/>
      <c r="HZW570" s="633"/>
      <c r="HZX570" s="633"/>
      <c r="HZY570" s="633"/>
      <c r="HZZ570" s="633"/>
      <c r="IAA570" s="633"/>
      <c r="IAB570" s="633"/>
      <c r="IAC570" s="633"/>
      <c r="IAD570" s="633"/>
      <c r="IAE570" s="633"/>
      <c r="IAF570" s="633"/>
      <c r="IAG570" s="633"/>
      <c r="IAH570" s="633"/>
      <c r="IAI570" s="633"/>
      <c r="IAJ570" s="633"/>
      <c r="IAK570" s="633"/>
      <c r="IAL570" s="633"/>
      <c r="IAM570" s="633"/>
      <c r="IAN570" s="633"/>
      <c r="IAO570" s="633"/>
      <c r="IAP570" s="633"/>
      <c r="IAQ570" s="633"/>
      <c r="IAR570" s="633"/>
      <c r="IAS570" s="633"/>
      <c r="IAT570" s="633"/>
      <c r="IAU570" s="633"/>
      <c r="IAV570" s="633"/>
      <c r="IAW570" s="633"/>
      <c r="IAX570" s="633"/>
      <c r="IAY570" s="633"/>
      <c r="IAZ570" s="633"/>
      <c r="IBA570" s="633"/>
      <c r="IBB570" s="633"/>
      <c r="IBC570" s="633"/>
      <c r="IBD570" s="633"/>
      <c r="IBE570" s="633"/>
      <c r="IBF570" s="633"/>
      <c r="IBG570" s="633"/>
      <c r="IBH570" s="633"/>
      <c r="IBI570" s="633"/>
      <c r="IBJ570" s="633"/>
      <c r="IBK570" s="633"/>
      <c r="IBL570" s="633"/>
      <c r="IBM570" s="633"/>
      <c r="IBN570" s="633"/>
      <c r="IBO570" s="633"/>
      <c r="IBP570" s="633"/>
      <c r="IBQ570" s="633"/>
      <c r="IBR570" s="633"/>
      <c r="IBS570" s="633"/>
      <c r="IBT570" s="633"/>
      <c r="IBU570" s="633"/>
      <c r="IBV570" s="633"/>
      <c r="IBW570" s="633"/>
      <c r="IBX570" s="633"/>
      <c r="IBY570" s="633"/>
      <c r="IBZ570" s="633"/>
      <c r="ICA570" s="633"/>
      <c r="ICB570" s="633"/>
      <c r="ICC570" s="633"/>
      <c r="ICD570" s="633"/>
      <c r="ICE570" s="633"/>
      <c r="ICF570" s="633"/>
      <c r="ICG570" s="633"/>
      <c r="ICH570" s="633"/>
      <c r="ICI570" s="633"/>
      <c r="ICJ570" s="633"/>
      <c r="ICK570" s="633"/>
      <c r="ICL570" s="633"/>
      <c r="ICM570" s="633"/>
      <c r="ICN570" s="633"/>
      <c r="ICO570" s="633"/>
      <c r="ICP570" s="633"/>
      <c r="ICQ570" s="633"/>
      <c r="ICR570" s="633"/>
      <c r="ICS570" s="633"/>
      <c r="ICT570" s="633"/>
      <c r="ICU570" s="633"/>
      <c r="ICV570" s="633"/>
      <c r="ICW570" s="633"/>
      <c r="ICX570" s="633"/>
      <c r="ICY570" s="633"/>
      <c r="ICZ570" s="633"/>
      <c r="IDA570" s="633"/>
      <c r="IDB570" s="633"/>
      <c r="IDC570" s="633"/>
      <c r="IDD570" s="633"/>
      <c r="IDE570" s="633"/>
      <c r="IDF570" s="633"/>
      <c r="IDG570" s="633"/>
      <c r="IDH570" s="633"/>
      <c r="IDI570" s="633"/>
      <c r="IDJ570" s="633"/>
      <c r="IDK570" s="633"/>
      <c r="IDL570" s="633"/>
      <c r="IDM570" s="633"/>
      <c r="IDN570" s="633"/>
      <c r="IDO570" s="633"/>
      <c r="IDP570" s="633"/>
      <c r="IDQ570" s="633"/>
      <c r="IDR570" s="633"/>
      <c r="IDS570" s="633"/>
      <c r="IDT570" s="633"/>
      <c r="IDU570" s="633"/>
      <c r="IDV570" s="633"/>
      <c r="IDW570" s="633"/>
      <c r="IDX570" s="633"/>
      <c r="IDY570" s="633"/>
      <c r="IDZ570" s="633"/>
      <c r="IEA570" s="633"/>
      <c r="IEB570" s="633"/>
      <c r="IEC570" s="633"/>
      <c r="IED570" s="633"/>
      <c r="IEE570" s="633"/>
      <c r="IEF570" s="633"/>
      <c r="IEG570" s="633"/>
      <c r="IEH570" s="633"/>
      <c r="IEI570" s="633"/>
      <c r="IEJ570" s="633"/>
      <c r="IEK570" s="633"/>
      <c r="IEL570" s="633"/>
      <c r="IEM570" s="633"/>
      <c r="IEN570" s="633"/>
      <c r="IEO570" s="633"/>
      <c r="IEP570" s="633"/>
      <c r="IEQ570" s="633"/>
      <c r="IER570" s="633"/>
      <c r="IES570" s="633"/>
      <c r="IET570" s="633"/>
      <c r="IEU570" s="633"/>
      <c r="IEV570" s="633"/>
      <c r="IEW570" s="633"/>
      <c r="IEX570" s="633"/>
      <c r="IEY570" s="633"/>
      <c r="IEZ570" s="633"/>
      <c r="IFA570" s="633"/>
      <c r="IFB570" s="633"/>
      <c r="IFC570" s="633"/>
      <c r="IFD570" s="633"/>
      <c r="IFE570" s="633"/>
      <c r="IFF570" s="633"/>
      <c r="IFG570" s="633"/>
      <c r="IFH570" s="633"/>
      <c r="IFI570" s="633"/>
      <c r="IFJ570" s="633"/>
      <c r="IFK570" s="633"/>
      <c r="IFL570" s="633"/>
      <c r="IFM570" s="633"/>
      <c r="IFN570" s="633"/>
      <c r="IFO570" s="633"/>
      <c r="IFP570" s="633"/>
      <c r="IFQ570" s="633"/>
      <c r="IFR570" s="633"/>
      <c r="IFS570" s="633"/>
      <c r="IFT570" s="633"/>
      <c r="IFU570" s="633"/>
      <c r="IFV570" s="633"/>
      <c r="IFW570" s="633"/>
      <c r="IFX570" s="633"/>
      <c r="IFY570" s="633"/>
      <c r="IFZ570" s="633"/>
      <c r="IGA570" s="633"/>
      <c r="IGB570" s="633"/>
      <c r="IGC570" s="633"/>
      <c r="IGD570" s="633"/>
      <c r="IGE570" s="633"/>
      <c r="IGF570" s="633"/>
      <c r="IGG570" s="633"/>
      <c r="IGH570" s="633"/>
      <c r="IGI570" s="633"/>
      <c r="IGJ570" s="633"/>
      <c r="IGK570" s="633"/>
      <c r="IGL570" s="633"/>
      <c r="IGM570" s="633"/>
      <c r="IGN570" s="633"/>
      <c r="IGO570" s="633"/>
      <c r="IGP570" s="633"/>
      <c r="IGQ570" s="633"/>
      <c r="IGR570" s="633"/>
      <c r="IGS570" s="633"/>
      <c r="IGT570" s="633"/>
      <c r="IGU570" s="633"/>
      <c r="IGV570" s="633"/>
      <c r="IGW570" s="633"/>
      <c r="IGX570" s="633"/>
      <c r="IGY570" s="633"/>
      <c r="IGZ570" s="633"/>
      <c r="IHA570" s="633"/>
      <c r="IHB570" s="633"/>
      <c r="IHC570" s="633"/>
      <c r="IHD570" s="633"/>
      <c r="IHE570" s="633"/>
      <c r="IHF570" s="633"/>
      <c r="IHG570" s="633"/>
      <c r="IHH570" s="633"/>
      <c r="IHI570" s="633"/>
      <c r="IHJ570" s="633"/>
      <c r="IHK570" s="633"/>
      <c r="IHL570" s="633"/>
      <c r="IHM570" s="633"/>
      <c r="IHN570" s="633"/>
      <c r="IHO570" s="633"/>
      <c r="IHP570" s="633"/>
      <c r="IHQ570" s="633"/>
      <c r="IHR570" s="633"/>
      <c r="IHS570" s="633"/>
      <c r="IHT570" s="633"/>
      <c r="IHU570" s="633"/>
      <c r="IHV570" s="633"/>
      <c r="IHW570" s="633"/>
      <c r="IHX570" s="633"/>
      <c r="IHY570" s="633"/>
      <c r="IHZ570" s="633"/>
      <c r="IIA570" s="633"/>
      <c r="IIB570" s="633"/>
      <c r="IIC570" s="633"/>
      <c r="IID570" s="633"/>
      <c r="IIE570" s="633"/>
      <c r="IIF570" s="633"/>
      <c r="IIG570" s="633"/>
      <c r="IIH570" s="633"/>
      <c r="III570" s="633"/>
      <c r="IIJ570" s="633"/>
      <c r="IIK570" s="633"/>
      <c r="IIL570" s="633"/>
      <c r="IIM570" s="633"/>
      <c r="IIN570" s="633"/>
      <c r="IIO570" s="633"/>
      <c r="IIP570" s="633"/>
      <c r="IIQ570" s="633"/>
      <c r="IIR570" s="633"/>
      <c r="IIS570" s="633"/>
      <c r="IIT570" s="633"/>
      <c r="IIU570" s="633"/>
      <c r="IIV570" s="633"/>
      <c r="IIW570" s="633"/>
      <c r="IIX570" s="633"/>
      <c r="IIY570" s="633"/>
      <c r="IIZ570" s="633"/>
      <c r="IJA570" s="633"/>
      <c r="IJB570" s="633"/>
      <c r="IJC570" s="633"/>
      <c r="IJD570" s="633"/>
      <c r="IJE570" s="633"/>
      <c r="IJF570" s="633"/>
      <c r="IJG570" s="633"/>
      <c r="IJH570" s="633"/>
      <c r="IJI570" s="633"/>
      <c r="IJJ570" s="633"/>
      <c r="IJK570" s="633"/>
      <c r="IJL570" s="633"/>
      <c r="IJM570" s="633"/>
      <c r="IJN570" s="633"/>
      <c r="IJO570" s="633"/>
      <c r="IJP570" s="633"/>
      <c r="IJQ570" s="633"/>
      <c r="IJR570" s="633"/>
      <c r="IJS570" s="633"/>
      <c r="IJT570" s="633"/>
      <c r="IJU570" s="633"/>
      <c r="IJV570" s="633"/>
      <c r="IJW570" s="633"/>
      <c r="IJX570" s="633"/>
      <c r="IJY570" s="633"/>
      <c r="IJZ570" s="633"/>
      <c r="IKA570" s="633"/>
      <c r="IKB570" s="633"/>
      <c r="IKC570" s="633"/>
      <c r="IKD570" s="633"/>
      <c r="IKE570" s="633"/>
      <c r="IKF570" s="633"/>
      <c r="IKG570" s="633"/>
      <c r="IKH570" s="633"/>
      <c r="IKI570" s="633"/>
      <c r="IKJ570" s="633"/>
      <c r="IKK570" s="633"/>
      <c r="IKL570" s="633"/>
      <c r="IKM570" s="633"/>
      <c r="IKN570" s="633"/>
      <c r="IKO570" s="633"/>
      <c r="IKP570" s="633"/>
      <c r="IKQ570" s="633"/>
      <c r="IKR570" s="633"/>
      <c r="IKS570" s="633"/>
      <c r="IKT570" s="633"/>
      <c r="IKU570" s="633"/>
      <c r="IKV570" s="633"/>
      <c r="IKW570" s="633"/>
      <c r="IKX570" s="633"/>
      <c r="IKY570" s="633"/>
      <c r="IKZ570" s="633"/>
      <c r="ILA570" s="633"/>
      <c r="ILB570" s="633"/>
      <c r="ILC570" s="633"/>
      <c r="ILD570" s="633"/>
      <c r="ILE570" s="633"/>
      <c r="ILF570" s="633"/>
      <c r="ILG570" s="633"/>
      <c r="ILH570" s="633"/>
      <c r="ILI570" s="633"/>
      <c r="ILJ570" s="633"/>
      <c r="ILK570" s="633"/>
      <c r="ILL570" s="633"/>
      <c r="ILM570" s="633"/>
      <c r="ILN570" s="633"/>
      <c r="ILO570" s="633"/>
      <c r="ILP570" s="633"/>
      <c r="ILQ570" s="633"/>
      <c r="ILR570" s="633"/>
      <c r="ILS570" s="633"/>
      <c r="ILT570" s="633"/>
      <c r="ILU570" s="633"/>
      <c r="ILV570" s="633"/>
      <c r="ILW570" s="633"/>
      <c r="ILX570" s="633"/>
      <c r="ILY570" s="633"/>
      <c r="ILZ570" s="633"/>
      <c r="IMA570" s="633"/>
      <c r="IMB570" s="633"/>
      <c r="IMC570" s="633"/>
      <c r="IMD570" s="633"/>
      <c r="IME570" s="633"/>
      <c r="IMF570" s="633"/>
      <c r="IMG570" s="633"/>
      <c r="IMH570" s="633"/>
      <c r="IMI570" s="633"/>
      <c r="IMJ570" s="633"/>
      <c r="IMK570" s="633"/>
      <c r="IML570" s="633"/>
      <c r="IMM570" s="633"/>
      <c r="IMN570" s="633"/>
      <c r="IMO570" s="633"/>
      <c r="IMP570" s="633"/>
      <c r="IMQ570" s="633"/>
      <c r="IMR570" s="633"/>
      <c r="IMS570" s="633"/>
      <c r="IMT570" s="633"/>
      <c r="IMU570" s="633"/>
      <c r="IMV570" s="633"/>
      <c r="IMW570" s="633"/>
      <c r="IMX570" s="633"/>
      <c r="IMY570" s="633"/>
      <c r="IMZ570" s="633"/>
      <c r="INA570" s="633"/>
      <c r="INB570" s="633"/>
      <c r="INC570" s="633"/>
      <c r="IND570" s="633"/>
      <c r="INE570" s="633"/>
      <c r="INF570" s="633"/>
      <c r="ING570" s="633"/>
      <c r="INH570" s="633"/>
      <c r="INI570" s="633"/>
      <c r="INJ570" s="633"/>
      <c r="INK570" s="633"/>
      <c r="INL570" s="633"/>
      <c r="INM570" s="633"/>
      <c r="INN570" s="633"/>
      <c r="INO570" s="633"/>
      <c r="INP570" s="633"/>
      <c r="INQ570" s="633"/>
      <c r="INR570" s="633"/>
      <c r="INS570" s="633"/>
      <c r="INT570" s="633"/>
      <c r="INU570" s="633"/>
      <c r="INV570" s="633"/>
      <c r="INW570" s="633"/>
      <c r="INX570" s="633"/>
      <c r="INY570" s="633"/>
      <c r="INZ570" s="633"/>
      <c r="IOA570" s="633"/>
      <c r="IOB570" s="633"/>
      <c r="IOC570" s="633"/>
      <c r="IOD570" s="633"/>
      <c r="IOE570" s="633"/>
      <c r="IOF570" s="633"/>
      <c r="IOG570" s="633"/>
      <c r="IOH570" s="633"/>
      <c r="IOI570" s="633"/>
      <c r="IOJ570" s="633"/>
      <c r="IOK570" s="633"/>
      <c r="IOL570" s="633"/>
      <c r="IOM570" s="633"/>
      <c r="ION570" s="633"/>
      <c r="IOO570" s="633"/>
      <c r="IOP570" s="633"/>
      <c r="IOQ570" s="633"/>
      <c r="IOR570" s="633"/>
      <c r="IOS570" s="633"/>
      <c r="IOT570" s="633"/>
      <c r="IOU570" s="633"/>
      <c r="IOV570" s="633"/>
      <c r="IOW570" s="633"/>
      <c r="IOX570" s="633"/>
      <c r="IOY570" s="633"/>
      <c r="IOZ570" s="633"/>
      <c r="IPA570" s="633"/>
      <c r="IPB570" s="633"/>
      <c r="IPC570" s="633"/>
      <c r="IPD570" s="633"/>
      <c r="IPE570" s="633"/>
      <c r="IPF570" s="633"/>
      <c r="IPG570" s="633"/>
      <c r="IPH570" s="633"/>
      <c r="IPI570" s="633"/>
      <c r="IPJ570" s="633"/>
      <c r="IPK570" s="633"/>
      <c r="IPL570" s="633"/>
      <c r="IPM570" s="633"/>
      <c r="IPN570" s="633"/>
      <c r="IPO570" s="633"/>
      <c r="IPP570" s="633"/>
      <c r="IPQ570" s="633"/>
      <c r="IPR570" s="633"/>
      <c r="IPS570" s="633"/>
      <c r="IPT570" s="633"/>
      <c r="IPU570" s="633"/>
      <c r="IPV570" s="633"/>
      <c r="IPW570" s="633"/>
      <c r="IPX570" s="633"/>
      <c r="IPY570" s="633"/>
      <c r="IPZ570" s="633"/>
      <c r="IQA570" s="633"/>
      <c r="IQB570" s="633"/>
      <c r="IQC570" s="633"/>
      <c r="IQD570" s="633"/>
      <c r="IQE570" s="633"/>
      <c r="IQF570" s="633"/>
      <c r="IQG570" s="633"/>
      <c r="IQH570" s="633"/>
      <c r="IQI570" s="633"/>
      <c r="IQJ570" s="633"/>
      <c r="IQK570" s="633"/>
      <c r="IQL570" s="633"/>
      <c r="IQM570" s="633"/>
      <c r="IQN570" s="633"/>
      <c r="IQO570" s="633"/>
      <c r="IQP570" s="633"/>
      <c r="IQQ570" s="633"/>
      <c r="IQR570" s="633"/>
      <c r="IQS570" s="633"/>
      <c r="IQT570" s="633"/>
      <c r="IQU570" s="633"/>
      <c r="IQV570" s="633"/>
      <c r="IQW570" s="633"/>
      <c r="IQX570" s="633"/>
      <c r="IQY570" s="633"/>
      <c r="IQZ570" s="633"/>
      <c r="IRA570" s="633"/>
      <c r="IRB570" s="633"/>
      <c r="IRC570" s="633"/>
      <c r="IRD570" s="633"/>
      <c r="IRE570" s="633"/>
      <c r="IRF570" s="633"/>
      <c r="IRG570" s="633"/>
      <c r="IRH570" s="633"/>
      <c r="IRI570" s="633"/>
      <c r="IRJ570" s="633"/>
      <c r="IRK570" s="633"/>
      <c r="IRL570" s="633"/>
      <c r="IRM570" s="633"/>
      <c r="IRN570" s="633"/>
      <c r="IRO570" s="633"/>
      <c r="IRP570" s="633"/>
      <c r="IRQ570" s="633"/>
      <c r="IRR570" s="633"/>
      <c r="IRS570" s="633"/>
      <c r="IRT570" s="633"/>
      <c r="IRU570" s="633"/>
      <c r="IRV570" s="633"/>
      <c r="IRW570" s="633"/>
      <c r="IRX570" s="633"/>
      <c r="IRY570" s="633"/>
      <c r="IRZ570" s="633"/>
      <c r="ISA570" s="633"/>
      <c r="ISB570" s="633"/>
      <c r="ISC570" s="633"/>
      <c r="ISD570" s="633"/>
      <c r="ISE570" s="633"/>
      <c r="ISF570" s="633"/>
      <c r="ISG570" s="633"/>
      <c r="ISH570" s="633"/>
      <c r="ISI570" s="633"/>
      <c r="ISJ570" s="633"/>
      <c r="ISK570" s="633"/>
      <c r="ISL570" s="633"/>
      <c r="ISM570" s="633"/>
      <c r="ISN570" s="633"/>
      <c r="ISO570" s="633"/>
      <c r="ISP570" s="633"/>
      <c r="ISQ570" s="633"/>
      <c r="ISR570" s="633"/>
      <c r="ISS570" s="633"/>
      <c r="IST570" s="633"/>
      <c r="ISU570" s="633"/>
      <c r="ISV570" s="633"/>
      <c r="ISW570" s="633"/>
      <c r="ISX570" s="633"/>
      <c r="ISY570" s="633"/>
      <c r="ISZ570" s="633"/>
      <c r="ITA570" s="633"/>
      <c r="ITB570" s="633"/>
      <c r="ITC570" s="633"/>
      <c r="ITD570" s="633"/>
      <c r="ITE570" s="633"/>
      <c r="ITF570" s="633"/>
      <c r="ITG570" s="633"/>
      <c r="ITH570" s="633"/>
      <c r="ITI570" s="633"/>
      <c r="ITJ570" s="633"/>
      <c r="ITK570" s="633"/>
      <c r="ITL570" s="633"/>
      <c r="ITM570" s="633"/>
      <c r="ITN570" s="633"/>
      <c r="ITO570" s="633"/>
      <c r="ITP570" s="633"/>
      <c r="ITQ570" s="633"/>
      <c r="ITR570" s="633"/>
      <c r="ITS570" s="633"/>
      <c r="ITT570" s="633"/>
      <c r="ITU570" s="633"/>
      <c r="ITV570" s="633"/>
      <c r="ITW570" s="633"/>
      <c r="ITX570" s="633"/>
      <c r="ITY570" s="633"/>
      <c r="ITZ570" s="633"/>
      <c r="IUA570" s="633"/>
      <c r="IUB570" s="633"/>
      <c r="IUC570" s="633"/>
      <c r="IUD570" s="633"/>
      <c r="IUE570" s="633"/>
      <c r="IUF570" s="633"/>
      <c r="IUG570" s="633"/>
      <c r="IUH570" s="633"/>
      <c r="IUI570" s="633"/>
      <c r="IUJ570" s="633"/>
      <c r="IUK570" s="633"/>
      <c r="IUL570" s="633"/>
      <c r="IUM570" s="633"/>
      <c r="IUN570" s="633"/>
      <c r="IUO570" s="633"/>
      <c r="IUP570" s="633"/>
      <c r="IUQ570" s="633"/>
      <c r="IUR570" s="633"/>
      <c r="IUS570" s="633"/>
      <c r="IUT570" s="633"/>
      <c r="IUU570" s="633"/>
      <c r="IUV570" s="633"/>
      <c r="IUW570" s="633"/>
      <c r="IUX570" s="633"/>
      <c r="IUY570" s="633"/>
      <c r="IUZ570" s="633"/>
      <c r="IVA570" s="633"/>
      <c r="IVB570" s="633"/>
      <c r="IVC570" s="633"/>
      <c r="IVD570" s="633"/>
      <c r="IVE570" s="633"/>
      <c r="IVF570" s="633"/>
      <c r="IVG570" s="633"/>
      <c r="IVH570" s="633"/>
      <c r="IVI570" s="633"/>
      <c r="IVJ570" s="633"/>
      <c r="IVK570" s="633"/>
      <c r="IVL570" s="633"/>
      <c r="IVM570" s="633"/>
      <c r="IVN570" s="633"/>
      <c r="IVO570" s="633"/>
      <c r="IVP570" s="633"/>
      <c r="IVQ570" s="633"/>
      <c r="IVR570" s="633"/>
      <c r="IVS570" s="633"/>
      <c r="IVT570" s="633"/>
      <c r="IVU570" s="633"/>
      <c r="IVV570" s="633"/>
      <c r="IVW570" s="633"/>
      <c r="IVX570" s="633"/>
      <c r="IVY570" s="633"/>
      <c r="IVZ570" s="633"/>
      <c r="IWA570" s="633"/>
      <c r="IWB570" s="633"/>
      <c r="IWC570" s="633"/>
      <c r="IWD570" s="633"/>
      <c r="IWE570" s="633"/>
      <c r="IWF570" s="633"/>
      <c r="IWG570" s="633"/>
      <c r="IWH570" s="633"/>
      <c r="IWI570" s="633"/>
      <c r="IWJ570" s="633"/>
      <c r="IWK570" s="633"/>
      <c r="IWL570" s="633"/>
      <c r="IWM570" s="633"/>
      <c r="IWN570" s="633"/>
      <c r="IWO570" s="633"/>
      <c r="IWP570" s="633"/>
      <c r="IWQ570" s="633"/>
      <c r="IWR570" s="633"/>
      <c r="IWS570" s="633"/>
      <c r="IWT570" s="633"/>
      <c r="IWU570" s="633"/>
      <c r="IWV570" s="633"/>
      <c r="IWW570" s="633"/>
      <c r="IWX570" s="633"/>
      <c r="IWY570" s="633"/>
      <c r="IWZ570" s="633"/>
      <c r="IXA570" s="633"/>
      <c r="IXB570" s="633"/>
      <c r="IXC570" s="633"/>
      <c r="IXD570" s="633"/>
      <c r="IXE570" s="633"/>
      <c r="IXF570" s="633"/>
      <c r="IXG570" s="633"/>
      <c r="IXH570" s="633"/>
      <c r="IXI570" s="633"/>
      <c r="IXJ570" s="633"/>
      <c r="IXK570" s="633"/>
      <c r="IXL570" s="633"/>
      <c r="IXM570" s="633"/>
      <c r="IXN570" s="633"/>
      <c r="IXO570" s="633"/>
      <c r="IXP570" s="633"/>
      <c r="IXQ570" s="633"/>
      <c r="IXR570" s="633"/>
      <c r="IXS570" s="633"/>
      <c r="IXT570" s="633"/>
      <c r="IXU570" s="633"/>
      <c r="IXV570" s="633"/>
      <c r="IXW570" s="633"/>
      <c r="IXX570" s="633"/>
      <c r="IXY570" s="633"/>
      <c r="IXZ570" s="633"/>
      <c r="IYA570" s="633"/>
      <c r="IYB570" s="633"/>
      <c r="IYC570" s="633"/>
      <c r="IYD570" s="633"/>
      <c r="IYE570" s="633"/>
      <c r="IYF570" s="633"/>
      <c r="IYG570" s="633"/>
      <c r="IYH570" s="633"/>
      <c r="IYI570" s="633"/>
      <c r="IYJ570" s="633"/>
      <c r="IYK570" s="633"/>
      <c r="IYL570" s="633"/>
      <c r="IYM570" s="633"/>
      <c r="IYN570" s="633"/>
      <c r="IYO570" s="633"/>
      <c r="IYP570" s="633"/>
      <c r="IYQ570" s="633"/>
      <c r="IYR570" s="633"/>
      <c r="IYS570" s="633"/>
      <c r="IYT570" s="633"/>
      <c r="IYU570" s="633"/>
      <c r="IYV570" s="633"/>
      <c r="IYW570" s="633"/>
      <c r="IYX570" s="633"/>
      <c r="IYY570" s="633"/>
      <c r="IYZ570" s="633"/>
      <c r="IZA570" s="633"/>
      <c r="IZB570" s="633"/>
      <c r="IZC570" s="633"/>
      <c r="IZD570" s="633"/>
      <c r="IZE570" s="633"/>
      <c r="IZF570" s="633"/>
      <c r="IZG570" s="633"/>
      <c r="IZH570" s="633"/>
      <c r="IZI570" s="633"/>
      <c r="IZJ570" s="633"/>
      <c r="IZK570" s="633"/>
      <c r="IZL570" s="633"/>
      <c r="IZM570" s="633"/>
      <c r="IZN570" s="633"/>
      <c r="IZO570" s="633"/>
      <c r="IZP570" s="633"/>
      <c r="IZQ570" s="633"/>
      <c r="IZR570" s="633"/>
      <c r="IZS570" s="633"/>
      <c r="IZT570" s="633"/>
      <c r="IZU570" s="633"/>
      <c r="IZV570" s="633"/>
      <c r="IZW570" s="633"/>
      <c r="IZX570" s="633"/>
      <c r="IZY570" s="633"/>
      <c r="IZZ570" s="633"/>
      <c r="JAA570" s="633"/>
      <c r="JAB570" s="633"/>
      <c r="JAC570" s="633"/>
      <c r="JAD570" s="633"/>
      <c r="JAE570" s="633"/>
      <c r="JAF570" s="633"/>
      <c r="JAG570" s="633"/>
      <c r="JAH570" s="633"/>
      <c r="JAI570" s="633"/>
      <c r="JAJ570" s="633"/>
      <c r="JAK570" s="633"/>
      <c r="JAL570" s="633"/>
      <c r="JAM570" s="633"/>
      <c r="JAN570" s="633"/>
      <c r="JAO570" s="633"/>
      <c r="JAP570" s="633"/>
      <c r="JAQ570" s="633"/>
      <c r="JAR570" s="633"/>
      <c r="JAS570" s="633"/>
      <c r="JAT570" s="633"/>
      <c r="JAU570" s="633"/>
      <c r="JAV570" s="633"/>
      <c r="JAW570" s="633"/>
      <c r="JAX570" s="633"/>
      <c r="JAY570" s="633"/>
      <c r="JAZ570" s="633"/>
      <c r="JBA570" s="633"/>
      <c r="JBB570" s="633"/>
      <c r="JBC570" s="633"/>
      <c r="JBD570" s="633"/>
      <c r="JBE570" s="633"/>
      <c r="JBF570" s="633"/>
      <c r="JBG570" s="633"/>
      <c r="JBH570" s="633"/>
      <c r="JBI570" s="633"/>
      <c r="JBJ570" s="633"/>
      <c r="JBK570" s="633"/>
      <c r="JBL570" s="633"/>
      <c r="JBM570" s="633"/>
      <c r="JBN570" s="633"/>
      <c r="JBO570" s="633"/>
      <c r="JBP570" s="633"/>
      <c r="JBQ570" s="633"/>
      <c r="JBR570" s="633"/>
      <c r="JBS570" s="633"/>
      <c r="JBT570" s="633"/>
      <c r="JBU570" s="633"/>
      <c r="JBV570" s="633"/>
      <c r="JBW570" s="633"/>
      <c r="JBX570" s="633"/>
      <c r="JBY570" s="633"/>
      <c r="JBZ570" s="633"/>
      <c r="JCA570" s="633"/>
      <c r="JCB570" s="633"/>
      <c r="JCC570" s="633"/>
      <c r="JCD570" s="633"/>
      <c r="JCE570" s="633"/>
      <c r="JCF570" s="633"/>
      <c r="JCG570" s="633"/>
      <c r="JCH570" s="633"/>
      <c r="JCI570" s="633"/>
      <c r="JCJ570" s="633"/>
      <c r="JCK570" s="633"/>
      <c r="JCL570" s="633"/>
      <c r="JCM570" s="633"/>
      <c r="JCN570" s="633"/>
      <c r="JCO570" s="633"/>
      <c r="JCP570" s="633"/>
      <c r="JCQ570" s="633"/>
      <c r="JCR570" s="633"/>
      <c r="JCS570" s="633"/>
      <c r="JCT570" s="633"/>
      <c r="JCU570" s="633"/>
      <c r="JCV570" s="633"/>
      <c r="JCW570" s="633"/>
      <c r="JCX570" s="633"/>
      <c r="JCY570" s="633"/>
      <c r="JCZ570" s="633"/>
      <c r="JDA570" s="633"/>
      <c r="JDB570" s="633"/>
      <c r="JDC570" s="633"/>
      <c r="JDD570" s="633"/>
      <c r="JDE570" s="633"/>
      <c r="JDF570" s="633"/>
      <c r="JDG570" s="633"/>
      <c r="JDH570" s="633"/>
      <c r="JDI570" s="633"/>
      <c r="JDJ570" s="633"/>
      <c r="JDK570" s="633"/>
      <c r="JDL570" s="633"/>
      <c r="JDM570" s="633"/>
      <c r="JDN570" s="633"/>
      <c r="JDO570" s="633"/>
      <c r="JDP570" s="633"/>
      <c r="JDQ570" s="633"/>
      <c r="JDR570" s="633"/>
      <c r="JDS570" s="633"/>
      <c r="JDT570" s="633"/>
      <c r="JDU570" s="633"/>
      <c r="JDV570" s="633"/>
      <c r="JDW570" s="633"/>
      <c r="JDX570" s="633"/>
      <c r="JDY570" s="633"/>
      <c r="JDZ570" s="633"/>
      <c r="JEA570" s="633"/>
      <c r="JEB570" s="633"/>
      <c r="JEC570" s="633"/>
      <c r="JED570" s="633"/>
      <c r="JEE570" s="633"/>
      <c r="JEF570" s="633"/>
      <c r="JEG570" s="633"/>
      <c r="JEH570" s="633"/>
      <c r="JEI570" s="633"/>
      <c r="JEJ570" s="633"/>
      <c r="JEK570" s="633"/>
      <c r="JEL570" s="633"/>
      <c r="JEM570" s="633"/>
      <c r="JEN570" s="633"/>
      <c r="JEO570" s="633"/>
      <c r="JEP570" s="633"/>
      <c r="JEQ570" s="633"/>
      <c r="JER570" s="633"/>
      <c r="JES570" s="633"/>
      <c r="JET570" s="633"/>
      <c r="JEU570" s="633"/>
      <c r="JEV570" s="633"/>
      <c r="JEW570" s="633"/>
      <c r="JEX570" s="633"/>
      <c r="JEY570" s="633"/>
      <c r="JEZ570" s="633"/>
      <c r="JFA570" s="633"/>
      <c r="JFB570" s="633"/>
      <c r="JFC570" s="633"/>
      <c r="JFD570" s="633"/>
      <c r="JFE570" s="633"/>
      <c r="JFF570" s="633"/>
      <c r="JFG570" s="633"/>
      <c r="JFH570" s="633"/>
      <c r="JFI570" s="633"/>
      <c r="JFJ570" s="633"/>
      <c r="JFK570" s="633"/>
      <c r="JFL570" s="633"/>
      <c r="JFM570" s="633"/>
      <c r="JFN570" s="633"/>
      <c r="JFO570" s="633"/>
      <c r="JFP570" s="633"/>
      <c r="JFQ570" s="633"/>
      <c r="JFR570" s="633"/>
      <c r="JFS570" s="633"/>
      <c r="JFT570" s="633"/>
      <c r="JFU570" s="633"/>
      <c r="JFV570" s="633"/>
      <c r="JFW570" s="633"/>
      <c r="JFX570" s="633"/>
      <c r="JFY570" s="633"/>
      <c r="JFZ570" s="633"/>
      <c r="JGA570" s="633"/>
      <c r="JGB570" s="633"/>
      <c r="JGC570" s="633"/>
      <c r="JGD570" s="633"/>
      <c r="JGE570" s="633"/>
      <c r="JGF570" s="633"/>
      <c r="JGG570" s="633"/>
      <c r="JGH570" s="633"/>
      <c r="JGI570" s="633"/>
      <c r="JGJ570" s="633"/>
      <c r="JGK570" s="633"/>
      <c r="JGL570" s="633"/>
      <c r="JGM570" s="633"/>
      <c r="JGN570" s="633"/>
      <c r="JGO570" s="633"/>
      <c r="JGP570" s="633"/>
      <c r="JGQ570" s="633"/>
      <c r="JGR570" s="633"/>
      <c r="JGS570" s="633"/>
      <c r="JGT570" s="633"/>
      <c r="JGU570" s="633"/>
      <c r="JGV570" s="633"/>
      <c r="JGW570" s="633"/>
      <c r="JGX570" s="633"/>
      <c r="JGY570" s="633"/>
      <c r="JGZ570" s="633"/>
      <c r="JHA570" s="633"/>
      <c r="JHB570" s="633"/>
      <c r="JHC570" s="633"/>
      <c r="JHD570" s="633"/>
      <c r="JHE570" s="633"/>
      <c r="JHF570" s="633"/>
      <c r="JHG570" s="633"/>
      <c r="JHH570" s="633"/>
      <c r="JHI570" s="633"/>
      <c r="JHJ570" s="633"/>
      <c r="JHK570" s="633"/>
      <c r="JHL570" s="633"/>
      <c r="JHM570" s="633"/>
      <c r="JHN570" s="633"/>
      <c r="JHO570" s="633"/>
      <c r="JHP570" s="633"/>
      <c r="JHQ570" s="633"/>
      <c r="JHR570" s="633"/>
      <c r="JHS570" s="633"/>
      <c r="JHT570" s="633"/>
      <c r="JHU570" s="633"/>
      <c r="JHV570" s="633"/>
      <c r="JHW570" s="633"/>
      <c r="JHX570" s="633"/>
      <c r="JHY570" s="633"/>
      <c r="JHZ570" s="633"/>
      <c r="JIA570" s="633"/>
      <c r="JIB570" s="633"/>
      <c r="JIC570" s="633"/>
      <c r="JID570" s="633"/>
      <c r="JIE570" s="633"/>
      <c r="JIF570" s="633"/>
      <c r="JIG570" s="633"/>
      <c r="JIH570" s="633"/>
      <c r="JII570" s="633"/>
      <c r="JIJ570" s="633"/>
      <c r="JIK570" s="633"/>
      <c r="JIL570" s="633"/>
      <c r="JIM570" s="633"/>
      <c r="JIN570" s="633"/>
      <c r="JIO570" s="633"/>
      <c r="JIP570" s="633"/>
      <c r="JIQ570" s="633"/>
      <c r="JIR570" s="633"/>
      <c r="JIS570" s="633"/>
      <c r="JIT570" s="633"/>
      <c r="JIU570" s="633"/>
      <c r="JIV570" s="633"/>
      <c r="JIW570" s="633"/>
      <c r="JIX570" s="633"/>
      <c r="JIY570" s="633"/>
      <c r="JIZ570" s="633"/>
      <c r="JJA570" s="633"/>
      <c r="JJB570" s="633"/>
      <c r="JJC570" s="633"/>
      <c r="JJD570" s="633"/>
      <c r="JJE570" s="633"/>
      <c r="JJF570" s="633"/>
      <c r="JJG570" s="633"/>
      <c r="JJH570" s="633"/>
      <c r="JJI570" s="633"/>
      <c r="JJJ570" s="633"/>
      <c r="JJK570" s="633"/>
      <c r="JJL570" s="633"/>
      <c r="JJM570" s="633"/>
      <c r="JJN570" s="633"/>
      <c r="JJO570" s="633"/>
      <c r="JJP570" s="633"/>
      <c r="JJQ570" s="633"/>
      <c r="JJR570" s="633"/>
      <c r="JJS570" s="633"/>
      <c r="JJT570" s="633"/>
      <c r="JJU570" s="633"/>
      <c r="JJV570" s="633"/>
      <c r="JJW570" s="633"/>
      <c r="JJX570" s="633"/>
      <c r="JJY570" s="633"/>
      <c r="JJZ570" s="633"/>
      <c r="JKA570" s="633"/>
      <c r="JKB570" s="633"/>
      <c r="JKC570" s="633"/>
      <c r="JKD570" s="633"/>
      <c r="JKE570" s="633"/>
      <c r="JKF570" s="633"/>
      <c r="JKG570" s="633"/>
      <c r="JKH570" s="633"/>
      <c r="JKI570" s="633"/>
      <c r="JKJ570" s="633"/>
      <c r="JKK570" s="633"/>
      <c r="JKL570" s="633"/>
      <c r="JKM570" s="633"/>
      <c r="JKN570" s="633"/>
      <c r="JKO570" s="633"/>
      <c r="JKP570" s="633"/>
      <c r="JKQ570" s="633"/>
      <c r="JKR570" s="633"/>
      <c r="JKS570" s="633"/>
      <c r="JKT570" s="633"/>
      <c r="JKU570" s="633"/>
      <c r="JKV570" s="633"/>
      <c r="JKW570" s="633"/>
      <c r="JKX570" s="633"/>
      <c r="JKY570" s="633"/>
      <c r="JKZ570" s="633"/>
      <c r="JLA570" s="633"/>
      <c r="JLB570" s="633"/>
      <c r="JLC570" s="633"/>
      <c r="JLD570" s="633"/>
      <c r="JLE570" s="633"/>
      <c r="JLF570" s="633"/>
      <c r="JLG570" s="633"/>
      <c r="JLH570" s="633"/>
      <c r="JLI570" s="633"/>
      <c r="JLJ570" s="633"/>
      <c r="JLK570" s="633"/>
      <c r="JLL570" s="633"/>
      <c r="JLM570" s="633"/>
      <c r="JLN570" s="633"/>
      <c r="JLO570" s="633"/>
      <c r="JLP570" s="633"/>
      <c r="JLQ570" s="633"/>
      <c r="JLR570" s="633"/>
      <c r="JLS570" s="633"/>
      <c r="JLT570" s="633"/>
      <c r="JLU570" s="633"/>
      <c r="JLV570" s="633"/>
      <c r="JLW570" s="633"/>
      <c r="JLX570" s="633"/>
      <c r="JLY570" s="633"/>
      <c r="JLZ570" s="633"/>
      <c r="JMA570" s="633"/>
      <c r="JMB570" s="633"/>
      <c r="JMC570" s="633"/>
      <c r="JMD570" s="633"/>
      <c r="JME570" s="633"/>
      <c r="JMF570" s="633"/>
      <c r="JMG570" s="633"/>
      <c r="JMH570" s="633"/>
      <c r="JMI570" s="633"/>
      <c r="JMJ570" s="633"/>
      <c r="JMK570" s="633"/>
      <c r="JML570" s="633"/>
      <c r="JMM570" s="633"/>
      <c r="JMN570" s="633"/>
      <c r="JMO570" s="633"/>
      <c r="JMP570" s="633"/>
      <c r="JMQ570" s="633"/>
      <c r="JMR570" s="633"/>
      <c r="JMS570" s="633"/>
      <c r="JMT570" s="633"/>
      <c r="JMU570" s="633"/>
      <c r="JMV570" s="633"/>
      <c r="JMW570" s="633"/>
      <c r="JMX570" s="633"/>
      <c r="JMY570" s="633"/>
      <c r="JMZ570" s="633"/>
      <c r="JNA570" s="633"/>
      <c r="JNB570" s="633"/>
      <c r="JNC570" s="633"/>
      <c r="JND570" s="633"/>
      <c r="JNE570" s="633"/>
      <c r="JNF570" s="633"/>
      <c r="JNG570" s="633"/>
      <c r="JNH570" s="633"/>
      <c r="JNI570" s="633"/>
      <c r="JNJ570" s="633"/>
      <c r="JNK570" s="633"/>
      <c r="JNL570" s="633"/>
      <c r="JNM570" s="633"/>
      <c r="JNN570" s="633"/>
      <c r="JNO570" s="633"/>
      <c r="JNP570" s="633"/>
      <c r="JNQ570" s="633"/>
      <c r="JNR570" s="633"/>
      <c r="JNS570" s="633"/>
      <c r="JNT570" s="633"/>
      <c r="JNU570" s="633"/>
      <c r="JNV570" s="633"/>
      <c r="JNW570" s="633"/>
      <c r="JNX570" s="633"/>
      <c r="JNY570" s="633"/>
      <c r="JNZ570" s="633"/>
      <c r="JOA570" s="633"/>
      <c r="JOB570" s="633"/>
      <c r="JOC570" s="633"/>
      <c r="JOD570" s="633"/>
      <c r="JOE570" s="633"/>
      <c r="JOF570" s="633"/>
      <c r="JOG570" s="633"/>
      <c r="JOH570" s="633"/>
      <c r="JOI570" s="633"/>
      <c r="JOJ570" s="633"/>
      <c r="JOK570" s="633"/>
      <c r="JOL570" s="633"/>
      <c r="JOM570" s="633"/>
      <c r="JON570" s="633"/>
      <c r="JOO570" s="633"/>
      <c r="JOP570" s="633"/>
      <c r="JOQ570" s="633"/>
      <c r="JOR570" s="633"/>
      <c r="JOS570" s="633"/>
      <c r="JOT570" s="633"/>
      <c r="JOU570" s="633"/>
      <c r="JOV570" s="633"/>
      <c r="JOW570" s="633"/>
      <c r="JOX570" s="633"/>
      <c r="JOY570" s="633"/>
      <c r="JOZ570" s="633"/>
      <c r="JPA570" s="633"/>
      <c r="JPB570" s="633"/>
      <c r="JPC570" s="633"/>
      <c r="JPD570" s="633"/>
      <c r="JPE570" s="633"/>
      <c r="JPF570" s="633"/>
      <c r="JPG570" s="633"/>
      <c r="JPH570" s="633"/>
      <c r="JPI570" s="633"/>
      <c r="JPJ570" s="633"/>
      <c r="JPK570" s="633"/>
      <c r="JPL570" s="633"/>
      <c r="JPM570" s="633"/>
      <c r="JPN570" s="633"/>
      <c r="JPO570" s="633"/>
      <c r="JPP570" s="633"/>
      <c r="JPQ570" s="633"/>
      <c r="JPR570" s="633"/>
      <c r="JPS570" s="633"/>
      <c r="JPT570" s="633"/>
      <c r="JPU570" s="633"/>
      <c r="JPV570" s="633"/>
      <c r="JPW570" s="633"/>
      <c r="JPX570" s="633"/>
      <c r="JPY570" s="633"/>
      <c r="JPZ570" s="633"/>
      <c r="JQA570" s="633"/>
      <c r="JQB570" s="633"/>
      <c r="JQC570" s="633"/>
      <c r="JQD570" s="633"/>
      <c r="JQE570" s="633"/>
      <c r="JQF570" s="633"/>
      <c r="JQG570" s="633"/>
      <c r="JQH570" s="633"/>
      <c r="JQI570" s="633"/>
      <c r="JQJ570" s="633"/>
      <c r="JQK570" s="633"/>
      <c r="JQL570" s="633"/>
      <c r="JQM570" s="633"/>
      <c r="JQN570" s="633"/>
      <c r="JQO570" s="633"/>
      <c r="JQP570" s="633"/>
      <c r="JQQ570" s="633"/>
      <c r="JQR570" s="633"/>
      <c r="JQS570" s="633"/>
      <c r="JQT570" s="633"/>
      <c r="JQU570" s="633"/>
      <c r="JQV570" s="633"/>
      <c r="JQW570" s="633"/>
      <c r="JQX570" s="633"/>
      <c r="JQY570" s="633"/>
      <c r="JQZ570" s="633"/>
      <c r="JRA570" s="633"/>
      <c r="JRB570" s="633"/>
      <c r="JRC570" s="633"/>
      <c r="JRD570" s="633"/>
      <c r="JRE570" s="633"/>
      <c r="JRF570" s="633"/>
      <c r="JRG570" s="633"/>
      <c r="JRH570" s="633"/>
      <c r="JRI570" s="633"/>
      <c r="JRJ570" s="633"/>
      <c r="JRK570" s="633"/>
      <c r="JRL570" s="633"/>
      <c r="JRM570" s="633"/>
      <c r="JRN570" s="633"/>
      <c r="JRO570" s="633"/>
      <c r="JRP570" s="633"/>
      <c r="JRQ570" s="633"/>
      <c r="JRR570" s="633"/>
      <c r="JRS570" s="633"/>
      <c r="JRT570" s="633"/>
      <c r="JRU570" s="633"/>
      <c r="JRV570" s="633"/>
      <c r="JRW570" s="633"/>
      <c r="JRX570" s="633"/>
      <c r="JRY570" s="633"/>
      <c r="JRZ570" s="633"/>
      <c r="JSA570" s="633"/>
      <c r="JSB570" s="633"/>
      <c r="JSC570" s="633"/>
      <c r="JSD570" s="633"/>
      <c r="JSE570" s="633"/>
      <c r="JSF570" s="633"/>
      <c r="JSG570" s="633"/>
      <c r="JSH570" s="633"/>
      <c r="JSI570" s="633"/>
      <c r="JSJ570" s="633"/>
      <c r="JSK570" s="633"/>
      <c r="JSL570" s="633"/>
      <c r="JSM570" s="633"/>
      <c r="JSN570" s="633"/>
      <c r="JSO570" s="633"/>
      <c r="JSP570" s="633"/>
      <c r="JSQ570" s="633"/>
      <c r="JSR570" s="633"/>
      <c r="JSS570" s="633"/>
      <c r="JST570" s="633"/>
      <c r="JSU570" s="633"/>
      <c r="JSV570" s="633"/>
      <c r="JSW570" s="633"/>
      <c r="JSX570" s="633"/>
      <c r="JSY570" s="633"/>
      <c r="JSZ570" s="633"/>
      <c r="JTA570" s="633"/>
      <c r="JTB570" s="633"/>
      <c r="JTC570" s="633"/>
      <c r="JTD570" s="633"/>
      <c r="JTE570" s="633"/>
      <c r="JTF570" s="633"/>
      <c r="JTG570" s="633"/>
      <c r="JTH570" s="633"/>
      <c r="JTI570" s="633"/>
      <c r="JTJ570" s="633"/>
      <c r="JTK570" s="633"/>
      <c r="JTL570" s="633"/>
      <c r="JTM570" s="633"/>
      <c r="JTN570" s="633"/>
      <c r="JTO570" s="633"/>
      <c r="JTP570" s="633"/>
      <c r="JTQ570" s="633"/>
      <c r="JTR570" s="633"/>
      <c r="JTS570" s="633"/>
      <c r="JTT570" s="633"/>
      <c r="JTU570" s="633"/>
      <c r="JTV570" s="633"/>
      <c r="JTW570" s="633"/>
      <c r="JTX570" s="633"/>
      <c r="JTY570" s="633"/>
      <c r="JTZ570" s="633"/>
      <c r="JUA570" s="633"/>
      <c r="JUB570" s="633"/>
      <c r="JUC570" s="633"/>
      <c r="JUD570" s="633"/>
      <c r="JUE570" s="633"/>
      <c r="JUF570" s="633"/>
      <c r="JUG570" s="633"/>
      <c r="JUH570" s="633"/>
      <c r="JUI570" s="633"/>
      <c r="JUJ570" s="633"/>
      <c r="JUK570" s="633"/>
      <c r="JUL570" s="633"/>
      <c r="JUM570" s="633"/>
      <c r="JUN570" s="633"/>
      <c r="JUO570" s="633"/>
      <c r="JUP570" s="633"/>
      <c r="JUQ570" s="633"/>
      <c r="JUR570" s="633"/>
      <c r="JUS570" s="633"/>
      <c r="JUT570" s="633"/>
      <c r="JUU570" s="633"/>
      <c r="JUV570" s="633"/>
      <c r="JUW570" s="633"/>
      <c r="JUX570" s="633"/>
      <c r="JUY570" s="633"/>
      <c r="JUZ570" s="633"/>
      <c r="JVA570" s="633"/>
      <c r="JVB570" s="633"/>
      <c r="JVC570" s="633"/>
      <c r="JVD570" s="633"/>
      <c r="JVE570" s="633"/>
      <c r="JVF570" s="633"/>
      <c r="JVG570" s="633"/>
      <c r="JVH570" s="633"/>
      <c r="JVI570" s="633"/>
      <c r="JVJ570" s="633"/>
      <c r="JVK570" s="633"/>
      <c r="JVL570" s="633"/>
      <c r="JVM570" s="633"/>
      <c r="JVN570" s="633"/>
      <c r="JVO570" s="633"/>
      <c r="JVP570" s="633"/>
      <c r="JVQ570" s="633"/>
      <c r="JVR570" s="633"/>
      <c r="JVS570" s="633"/>
      <c r="JVT570" s="633"/>
      <c r="JVU570" s="633"/>
      <c r="JVV570" s="633"/>
      <c r="JVW570" s="633"/>
      <c r="JVX570" s="633"/>
      <c r="JVY570" s="633"/>
      <c r="JVZ570" s="633"/>
      <c r="JWA570" s="633"/>
      <c r="JWB570" s="633"/>
      <c r="JWC570" s="633"/>
      <c r="JWD570" s="633"/>
      <c r="JWE570" s="633"/>
      <c r="JWF570" s="633"/>
      <c r="JWG570" s="633"/>
      <c r="JWH570" s="633"/>
      <c r="JWI570" s="633"/>
      <c r="JWJ570" s="633"/>
      <c r="JWK570" s="633"/>
      <c r="JWL570" s="633"/>
      <c r="JWM570" s="633"/>
      <c r="JWN570" s="633"/>
      <c r="JWO570" s="633"/>
      <c r="JWP570" s="633"/>
      <c r="JWQ570" s="633"/>
      <c r="JWR570" s="633"/>
      <c r="JWS570" s="633"/>
      <c r="JWT570" s="633"/>
      <c r="JWU570" s="633"/>
      <c r="JWV570" s="633"/>
      <c r="JWW570" s="633"/>
      <c r="JWX570" s="633"/>
      <c r="JWY570" s="633"/>
      <c r="JWZ570" s="633"/>
      <c r="JXA570" s="633"/>
      <c r="JXB570" s="633"/>
      <c r="JXC570" s="633"/>
      <c r="JXD570" s="633"/>
      <c r="JXE570" s="633"/>
      <c r="JXF570" s="633"/>
      <c r="JXG570" s="633"/>
      <c r="JXH570" s="633"/>
      <c r="JXI570" s="633"/>
      <c r="JXJ570" s="633"/>
      <c r="JXK570" s="633"/>
      <c r="JXL570" s="633"/>
      <c r="JXM570" s="633"/>
      <c r="JXN570" s="633"/>
      <c r="JXO570" s="633"/>
      <c r="JXP570" s="633"/>
      <c r="JXQ570" s="633"/>
      <c r="JXR570" s="633"/>
      <c r="JXS570" s="633"/>
      <c r="JXT570" s="633"/>
      <c r="JXU570" s="633"/>
      <c r="JXV570" s="633"/>
      <c r="JXW570" s="633"/>
      <c r="JXX570" s="633"/>
      <c r="JXY570" s="633"/>
      <c r="JXZ570" s="633"/>
      <c r="JYA570" s="633"/>
      <c r="JYB570" s="633"/>
      <c r="JYC570" s="633"/>
      <c r="JYD570" s="633"/>
      <c r="JYE570" s="633"/>
      <c r="JYF570" s="633"/>
      <c r="JYG570" s="633"/>
      <c r="JYH570" s="633"/>
      <c r="JYI570" s="633"/>
      <c r="JYJ570" s="633"/>
      <c r="JYK570" s="633"/>
      <c r="JYL570" s="633"/>
      <c r="JYM570" s="633"/>
      <c r="JYN570" s="633"/>
      <c r="JYO570" s="633"/>
      <c r="JYP570" s="633"/>
      <c r="JYQ570" s="633"/>
      <c r="JYR570" s="633"/>
      <c r="JYS570" s="633"/>
      <c r="JYT570" s="633"/>
      <c r="JYU570" s="633"/>
      <c r="JYV570" s="633"/>
      <c r="JYW570" s="633"/>
      <c r="JYX570" s="633"/>
      <c r="JYY570" s="633"/>
      <c r="JYZ570" s="633"/>
      <c r="JZA570" s="633"/>
      <c r="JZB570" s="633"/>
      <c r="JZC570" s="633"/>
      <c r="JZD570" s="633"/>
      <c r="JZE570" s="633"/>
      <c r="JZF570" s="633"/>
      <c r="JZG570" s="633"/>
      <c r="JZH570" s="633"/>
      <c r="JZI570" s="633"/>
      <c r="JZJ570" s="633"/>
      <c r="JZK570" s="633"/>
      <c r="JZL570" s="633"/>
      <c r="JZM570" s="633"/>
      <c r="JZN570" s="633"/>
      <c r="JZO570" s="633"/>
      <c r="JZP570" s="633"/>
      <c r="JZQ570" s="633"/>
      <c r="JZR570" s="633"/>
      <c r="JZS570" s="633"/>
      <c r="JZT570" s="633"/>
      <c r="JZU570" s="633"/>
      <c r="JZV570" s="633"/>
      <c r="JZW570" s="633"/>
      <c r="JZX570" s="633"/>
      <c r="JZY570" s="633"/>
      <c r="JZZ570" s="633"/>
      <c r="KAA570" s="633"/>
      <c r="KAB570" s="633"/>
      <c r="KAC570" s="633"/>
      <c r="KAD570" s="633"/>
      <c r="KAE570" s="633"/>
      <c r="KAF570" s="633"/>
      <c r="KAG570" s="633"/>
      <c r="KAH570" s="633"/>
      <c r="KAI570" s="633"/>
      <c r="KAJ570" s="633"/>
      <c r="KAK570" s="633"/>
      <c r="KAL570" s="633"/>
      <c r="KAM570" s="633"/>
      <c r="KAN570" s="633"/>
      <c r="KAO570" s="633"/>
      <c r="KAP570" s="633"/>
      <c r="KAQ570" s="633"/>
      <c r="KAR570" s="633"/>
      <c r="KAS570" s="633"/>
      <c r="KAT570" s="633"/>
      <c r="KAU570" s="633"/>
      <c r="KAV570" s="633"/>
      <c r="KAW570" s="633"/>
      <c r="KAX570" s="633"/>
      <c r="KAY570" s="633"/>
      <c r="KAZ570" s="633"/>
      <c r="KBA570" s="633"/>
      <c r="KBB570" s="633"/>
      <c r="KBC570" s="633"/>
      <c r="KBD570" s="633"/>
      <c r="KBE570" s="633"/>
      <c r="KBF570" s="633"/>
      <c r="KBG570" s="633"/>
      <c r="KBH570" s="633"/>
      <c r="KBI570" s="633"/>
      <c r="KBJ570" s="633"/>
      <c r="KBK570" s="633"/>
      <c r="KBL570" s="633"/>
      <c r="KBM570" s="633"/>
      <c r="KBN570" s="633"/>
      <c r="KBO570" s="633"/>
      <c r="KBP570" s="633"/>
      <c r="KBQ570" s="633"/>
      <c r="KBR570" s="633"/>
      <c r="KBS570" s="633"/>
      <c r="KBT570" s="633"/>
      <c r="KBU570" s="633"/>
      <c r="KBV570" s="633"/>
      <c r="KBW570" s="633"/>
      <c r="KBX570" s="633"/>
      <c r="KBY570" s="633"/>
      <c r="KBZ570" s="633"/>
      <c r="KCA570" s="633"/>
      <c r="KCB570" s="633"/>
      <c r="KCC570" s="633"/>
      <c r="KCD570" s="633"/>
      <c r="KCE570" s="633"/>
      <c r="KCF570" s="633"/>
      <c r="KCG570" s="633"/>
      <c r="KCH570" s="633"/>
      <c r="KCI570" s="633"/>
      <c r="KCJ570" s="633"/>
      <c r="KCK570" s="633"/>
      <c r="KCL570" s="633"/>
      <c r="KCM570" s="633"/>
      <c r="KCN570" s="633"/>
      <c r="KCO570" s="633"/>
      <c r="KCP570" s="633"/>
      <c r="KCQ570" s="633"/>
      <c r="KCR570" s="633"/>
      <c r="KCS570" s="633"/>
      <c r="KCT570" s="633"/>
      <c r="KCU570" s="633"/>
      <c r="KCV570" s="633"/>
      <c r="KCW570" s="633"/>
      <c r="KCX570" s="633"/>
      <c r="KCY570" s="633"/>
      <c r="KCZ570" s="633"/>
      <c r="KDA570" s="633"/>
      <c r="KDB570" s="633"/>
      <c r="KDC570" s="633"/>
      <c r="KDD570" s="633"/>
      <c r="KDE570" s="633"/>
      <c r="KDF570" s="633"/>
      <c r="KDG570" s="633"/>
      <c r="KDH570" s="633"/>
      <c r="KDI570" s="633"/>
      <c r="KDJ570" s="633"/>
      <c r="KDK570" s="633"/>
      <c r="KDL570" s="633"/>
      <c r="KDM570" s="633"/>
      <c r="KDN570" s="633"/>
      <c r="KDO570" s="633"/>
      <c r="KDP570" s="633"/>
      <c r="KDQ570" s="633"/>
      <c r="KDR570" s="633"/>
      <c r="KDS570" s="633"/>
      <c r="KDT570" s="633"/>
      <c r="KDU570" s="633"/>
      <c r="KDV570" s="633"/>
      <c r="KDW570" s="633"/>
      <c r="KDX570" s="633"/>
      <c r="KDY570" s="633"/>
      <c r="KDZ570" s="633"/>
      <c r="KEA570" s="633"/>
      <c r="KEB570" s="633"/>
      <c r="KEC570" s="633"/>
      <c r="KED570" s="633"/>
      <c r="KEE570" s="633"/>
      <c r="KEF570" s="633"/>
      <c r="KEG570" s="633"/>
      <c r="KEH570" s="633"/>
      <c r="KEI570" s="633"/>
      <c r="KEJ570" s="633"/>
      <c r="KEK570" s="633"/>
      <c r="KEL570" s="633"/>
      <c r="KEM570" s="633"/>
      <c r="KEN570" s="633"/>
      <c r="KEO570" s="633"/>
      <c r="KEP570" s="633"/>
      <c r="KEQ570" s="633"/>
      <c r="KER570" s="633"/>
      <c r="KES570" s="633"/>
      <c r="KET570" s="633"/>
      <c r="KEU570" s="633"/>
      <c r="KEV570" s="633"/>
      <c r="KEW570" s="633"/>
      <c r="KEX570" s="633"/>
      <c r="KEY570" s="633"/>
      <c r="KEZ570" s="633"/>
      <c r="KFA570" s="633"/>
      <c r="KFB570" s="633"/>
      <c r="KFC570" s="633"/>
      <c r="KFD570" s="633"/>
      <c r="KFE570" s="633"/>
      <c r="KFF570" s="633"/>
      <c r="KFG570" s="633"/>
      <c r="KFH570" s="633"/>
      <c r="KFI570" s="633"/>
      <c r="KFJ570" s="633"/>
      <c r="KFK570" s="633"/>
      <c r="KFL570" s="633"/>
      <c r="KFM570" s="633"/>
      <c r="KFN570" s="633"/>
      <c r="KFO570" s="633"/>
      <c r="KFP570" s="633"/>
      <c r="KFQ570" s="633"/>
      <c r="KFR570" s="633"/>
      <c r="KFS570" s="633"/>
      <c r="KFT570" s="633"/>
      <c r="KFU570" s="633"/>
      <c r="KFV570" s="633"/>
      <c r="KFW570" s="633"/>
      <c r="KFX570" s="633"/>
      <c r="KFY570" s="633"/>
      <c r="KFZ570" s="633"/>
      <c r="KGA570" s="633"/>
      <c r="KGB570" s="633"/>
      <c r="KGC570" s="633"/>
      <c r="KGD570" s="633"/>
      <c r="KGE570" s="633"/>
      <c r="KGF570" s="633"/>
      <c r="KGG570" s="633"/>
      <c r="KGH570" s="633"/>
      <c r="KGI570" s="633"/>
      <c r="KGJ570" s="633"/>
      <c r="KGK570" s="633"/>
      <c r="KGL570" s="633"/>
      <c r="KGM570" s="633"/>
      <c r="KGN570" s="633"/>
      <c r="KGO570" s="633"/>
      <c r="KGP570" s="633"/>
      <c r="KGQ570" s="633"/>
      <c r="KGR570" s="633"/>
      <c r="KGS570" s="633"/>
      <c r="KGT570" s="633"/>
      <c r="KGU570" s="633"/>
      <c r="KGV570" s="633"/>
      <c r="KGW570" s="633"/>
      <c r="KGX570" s="633"/>
      <c r="KGY570" s="633"/>
      <c r="KGZ570" s="633"/>
      <c r="KHA570" s="633"/>
      <c r="KHB570" s="633"/>
      <c r="KHC570" s="633"/>
      <c r="KHD570" s="633"/>
      <c r="KHE570" s="633"/>
      <c r="KHF570" s="633"/>
      <c r="KHG570" s="633"/>
      <c r="KHH570" s="633"/>
      <c r="KHI570" s="633"/>
      <c r="KHJ570" s="633"/>
      <c r="KHK570" s="633"/>
      <c r="KHL570" s="633"/>
      <c r="KHM570" s="633"/>
      <c r="KHN570" s="633"/>
      <c r="KHO570" s="633"/>
      <c r="KHP570" s="633"/>
      <c r="KHQ570" s="633"/>
      <c r="KHR570" s="633"/>
      <c r="KHS570" s="633"/>
      <c r="KHT570" s="633"/>
      <c r="KHU570" s="633"/>
      <c r="KHV570" s="633"/>
      <c r="KHW570" s="633"/>
      <c r="KHX570" s="633"/>
      <c r="KHY570" s="633"/>
      <c r="KHZ570" s="633"/>
      <c r="KIA570" s="633"/>
      <c r="KIB570" s="633"/>
      <c r="KIC570" s="633"/>
      <c r="KID570" s="633"/>
      <c r="KIE570" s="633"/>
      <c r="KIF570" s="633"/>
      <c r="KIG570" s="633"/>
      <c r="KIH570" s="633"/>
      <c r="KII570" s="633"/>
      <c r="KIJ570" s="633"/>
      <c r="KIK570" s="633"/>
      <c r="KIL570" s="633"/>
      <c r="KIM570" s="633"/>
      <c r="KIN570" s="633"/>
      <c r="KIO570" s="633"/>
      <c r="KIP570" s="633"/>
      <c r="KIQ570" s="633"/>
      <c r="KIR570" s="633"/>
      <c r="KIS570" s="633"/>
      <c r="KIT570" s="633"/>
      <c r="KIU570" s="633"/>
      <c r="KIV570" s="633"/>
      <c r="KIW570" s="633"/>
      <c r="KIX570" s="633"/>
      <c r="KIY570" s="633"/>
      <c r="KIZ570" s="633"/>
      <c r="KJA570" s="633"/>
      <c r="KJB570" s="633"/>
      <c r="KJC570" s="633"/>
      <c r="KJD570" s="633"/>
      <c r="KJE570" s="633"/>
      <c r="KJF570" s="633"/>
      <c r="KJG570" s="633"/>
      <c r="KJH570" s="633"/>
      <c r="KJI570" s="633"/>
      <c r="KJJ570" s="633"/>
      <c r="KJK570" s="633"/>
      <c r="KJL570" s="633"/>
      <c r="KJM570" s="633"/>
      <c r="KJN570" s="633"/>
      <c r="KJO570" s="633"/>
      <c r="KJP570" s="633"/>
      <c r="KJQ570" s="633"/>
      <c r="KJR570" s="633"/>
      <c r="KJS570" s="633"/>
      <c r="KJT570" s="633"/>
      <c r="KJU570" s="633"/>
      <c r="KJV570" s="633"/>
      <c r="KJW570" s="633"/>
      <c r="KJX570" s="633"/>
      <c r="KJY570" s="633"/>
      <c r="KJZ570" s="633"/>
      <c r="KKA570" s="633"/>
      <c r="KKB570" s="633"/>
      <c r="KKC570" s="633"/>
      <c r="KKD570" s="633"/>
      <c r="KKE570" s="633"/>
      <c r="KKF570" s="633"/>
      <c r="KKG570" s="633"/>
      <c r="KKH570" s="633"/>
      <c r="KKI570" s="633"/>
      <c r="KKJ570" s="633"/>
      <c r="KKK570" s="633"/>
      <c r="KKL570" s="633"/>
      <c r="KKM570" s="633"/>
      <c r="KKN570" s="633"/>
      <c r="KKO570" s="633"/>
      <c r="KKP570" s="633"/>
      <c r="KKQ570" s="633"/>
      <c r="KKR570" s="633"/>
      <c r="KKS570" s="633"/>
      <c r="KKT570" s="633"/>
      <c r="KKU570" s="633"/>
      <c r="KKV570" s="633"/>
      <c r="KKW570" s="633"/>
      <c r="KKX570" s="633"/>
      <c r="KKY570" s="633"/>
      <c r="KKZ570" s="633"/>
      <c r="KLA570" s="633"/>
      <c r="KLB570" s="633"/>
      <c r="KLC570" s="633"/>
      <c r="KLD570" s="633"/>
      <c r="KLE570" s="633"/>
      <c r="KLF570" s="633"/>
      <c r="KLG570" s="633"/>
      <c r="KLH570" s="633"/>
      <c r="KLI570" s="633"/>
      <c r="KLJ570" s="633"/>
      <c r="KLK570" s="633"/>
      <c r="KLL570" s="633"/>
      <c r="KLM570" s="633"/>
      <c r="KLN570" s="633"/>
      <c r="KLO570" s="633"/>
      <c r="KLP570" s="633"/>
      <c r="KLQ570" s="633"/>
      <c r="KLR570" s="633"/>
      <c r="KLS570" s="633"/>
      <c r="KLT570" s="633"/>
      <c r="KLU570" s="633"/>
      <c r="KLV570" s="633"/>
      <c r="KLW570" s="633"/>
      <c r="KLX570" s="633"/>
      <c r="KLY570" s="633"/>
      <c r="KLZ570" s="633"/>
      <c r="KMA570" s="633"/>
      <c r="KMB570" s="633"/>
      <c r="KMC570" s="633"/>
      <c r="KMD570" s="633"/>
      <c r="KME570" s="633"/>
      <c r="KMF570" s="633"/>
      <c r="KMG570" s="633"/>
      <c r="KMH570" s="633"/>
      <c r="KMI570" s="633"/>
      <c r="KMJ570" s="633"/>
      <c r="KMK570" s="633"/>
      <c r="KML570" s="633"/>
      <c r="KMM570" s="633"/>
      <c r="KMN570" s="633"/>
      <c r="KMO570" s="633"/>
      <c r="KMP570" s="633"/>
      <c r="KMQ570" s="633"/>
      <c r="KMR570" s="633"/>
      <c r="KMS570" s="633"/>
      <c r="KMT570" s="633"/>
      <c r="KMU570" s="633"/>
      <c r="KMV570" s="633"/>
      <c r="KMW570" s="633"/>
      <c r="KMX570" s="633"/>
      <c r="KMY570" s="633"/>
      <c r="KMZ570" s="633"/>
      <c r="KNA570" s="633"/>
      <c r="KNB570" s="633"/>
      <c r="KNC570" s="633"/>
      <c r="KND570" s="633"/>
      <c r="KNE570" s="633"/>
      <c r="KNF570" s="633"/>
      <c r="KNG570" s="633"/>
      <c r="KNH570" s="633"/>
      <c r="KNI570" s="633"/>
      <c r="KNJ570" s="633"/>
      <c r="KNK570" s="633"/>
      <c r="KNL570" s="633"/>
      <c r="KNM570" s="633"/>
      <c r="KNN570" s="633"/>
      <c r="KNO570" s="633"/>
      <c r="KNP570" s="633"/>
      <c r="KNQ570" s="633"/>
      <c r="KNR570" s="633"/>
      <c r="KNS570" s="633"/>
      <c r="KNT570" s="633"/>
      <c r="KNU570" s="633"/>
      <c r="KNV570" s="633"/>
      <c r="KNW570" s="633"/>
      <c r="KNX570" s="633"/>
      <c r="KNY570" s="633"/>
      <c r="KNZ570" s="633"/>
      <c r="KOA570" s="633"/>
      <c r="KOB570" s="633"/>
      <c r="KOC570" s="633"/>
      <c r="KOD570" s="633"/>
      <c r="KOE570" s="633"/>
      <c r="KOF570" s="633"/>
      <c r="KOG570" s="633"/>
      <c r="KOH570" s="633"/>
      <c r="KOI570" s="633"/>
      <c r="KOJ570" s="633"/>
      <c r="KOK570" s="633"/>
      <c r="KOL570" s="633"/>
      <c r="KOM570" s="633"/>
      <c r="KON570" s="633"/>
      <c r="KOO570" s="633"/>
      <c r="KOP570" s="633"/>
      <c r="KOQ570" s="633"/>
      <c r="KOR570" s="633"/>
      <c r="KOS570" s="633"/>
      <c r="KOT570" s="633"/>
      <c r="KOU570" s="633"/>
      <c r="KOV570" s="633"/>
      <c r="KOW570" s="633"/>
      <c r="KOX570" s="633"/>
      <c r="KOY570" s="633"/>
      <c r="KOZ570" s="633"/>
      <c r="KPA570" s="633"/>
      <c r="KPB570" s="633"/>
      <c r="KPC570" s="633"/>
      <c r="KPD570" s="633"/>
      <c r="KPE570" s="633"/>
      <c r="KPF570" s="633"/>
      <c r="KPG570" s="633"/>
      <c r="KPH570" s="633"/>
      <c r="KPI570" s="633"/>
      <c r="KPJ570" s="633"/>
      <c r="KPK570" s="633"/>
      <c r="KPL570" s="633"/>
      <c r="KPM570" s="633"/>
      <c r="KPN570" s="633"/>
      <c r="KPO570" s="633"/>
      <c r="KPP570" s="633"/>
      <c r="KPQ570" s="633"/>
      <c r="KPR570" s="633"/>
      <c r="KPS570" s="633"/>
      <c r="KPT570" s="633"/>
      <c r="KPU570" s="633"/>
      <c r="KPV570" s="633"/>
      <c r="KPW570" s="633"/>
      <c r="KPX570" s="633"/>
      <c r="KPY570" s="633"/>
      <c r="KPZ570" s="633"/>
      <c r="KQA570" s="633"/>
      <c r="KQB570" s="633"/>
      <c r="KQC570" s="633"/>
      <c r="KQD570" s="633"/>
      <c r="KQE570" s="633"/>
      <c r="KQF570" s="633"/>
      <c r="KQG570" s="633"/>
      <c r="KQH570" s="633"/>
      <c r="KQI570" s="633"/>
      <c r="KQJ570" s="633"/>
      <c r="KQK570" s="633"/>
      <c r="KQL570" s="633"/>
      <c r="KQM570" s="633"/>
      <c r="KQN570" s="633"/>
      <c r="KQO570" s="633"/>
      <c r="KQP570" s="633"/>
      <c r="KQQ570" s="633"/>
      <c r="KQR570" s="633"/>
      <c r="KQS570" s="633"/>
      <c r="KQT570" s="633"/>
      <c r="KQU570" s="633"/>
      <c r="KQV570" s="633"/>
      <c r="KQW570" s="633"/>
      <c r="KQX570" s="633"/>
      <c r="KQY570" s="633"/>
      <c r="KQZ570" s="633"/>
      <c r="KRA570" s="633"/>
      <c r="KRB570" s="633"/>
      <c r="KRC570" s="633"/>
      <c r="KRD570" s="633"/>
      <c r="KRE570" s="633"/>
      <c r="KRF570" s="633"/>
      <c r="KRG570" s="633"/>
      <c r="KRH570" s="633"/>
      <c r="KRI570" s="633"/>
      <c r="KRJ570" s="633"/>
      <c r="KRK570" s="633"/>
      <c r="KRL570" s="633"/>
      <c r="KRM570" s="633"/>
      <c r="KRN570" s="633"/>
      <c r="KRO570" s="633"/>
      <c r="KRP570" s="633"/>
      <c r="KRQ570" s="633"/>
      <c r="KRR570" s="633"/>
      <c r="KRS570" s="633"/>
      <c r="KRT570" s="633"/>
      <c r="KRU570" s="633"/>
      <c r="KRV570" s="633"/>
      <c r="KRW570" s="633"/>
      <c r="KRX570" s="633"/>
      <c r="KRY570" s="633"/>
      <c r="KRZ570" s="633"/>
      <c r="KSA570" s="633"/>
      <c r="KSB570" s="633"/>
      <c r="KSC570" s="633"/>
      <c r="KSD570" s="633"/>
      <c r="KSE570" s="633"/>
      <c r="KSF570" s="633"/>
      <c r="KSG570" s="633"/>
      <c r="KSH570" s="633"/>
      <c r="KSI570" s="633"/>
      <c r="KSJ570" s="633"/>
      <c r="KSK570" s="633"/>
      <c r="KSL570" s="633"/>
      <c r="KSM570" s="633"/>
      <c r="KSN570" s="633"/>
      <c r="KSO570" s="633"/>
      <c r="KSP570" s="633"/>
      <c r="KSQ570" s="633"/>
      <c r="KSR570" s="633"/>
      <c r="KSS570" s="633"/>
      <c r="KST570" s="633"/>
      <c r="KSU570" s="633"/>
      <c r="KSV570" s="633"/>
      <c r="KSW570" s="633"/>
      <c r="KSX570" s="633"/>
      <c r="KSY570" s="633"/>
      <c r="KSZ570" s="633"/>
      <c r="KTA570" s="633"/>
      <c r="KTB570" s="633"/>
      <c r="KTC570" s="633"/>
      <c r="KTD570" s="633"/>
      <c r="KTE570" s="633"/>
      <c r="KTF570" s="633"/>
      <c r="KTG570" s="633"/>
      <c r="KTH570" s="633"/>
      <c r="KTI570" s="633"/>
      <c r="KTJ570" s="633"/>
      <c r="KTK570" s="633"/>
      <c r="KTL570" s="633"/>
      <c r="KTM570" s="633"/>
      <c r="KTN570" s="633"/>
      <c r="KTO570" s="633"/>
      <c r="KTP570" s="633"/>
      <c r="KTQ570" s="633"/>
      <c r="KTR570" s="633"/>
      <c r="KTS570" s="633"/>
      <c r="KTT570" s="633"/>
      <c r="KTU570" s="633"/>
      <c r="KTV570" s="633"/>
      <c r="KTW570" s="633"/>
      <c r="KTX570" s="633"/>
      <c r="KTY570" s="633"/>
      <c r="KTZ570" s="633"/>
      <c r="KUA570" s="633"/>
      <c r="KUB570" s="633"/>
      <c r="KUC570" s="633"/>
      <c r="KUD570" s="633"/>
      <c r="KUE570" s="633"/>
      <c r="KUF570" s="633"/>
      <c r="KUG570" s="633"/>
      <c r="KUH570" s="633"/>
      <c r="KUI570" s="633"/>
      <c r="KUJ570" s="633"/>
      <c r="KUK570" s="633"/>
      <c r="KUL570" s="633"/>
      <c r="KUM570" s="633"/>
      <c r="KUN570" s="633"/>
      <c r="KUO570" s="633"/>
      <c r="KUP570" s="633"/>
      <c r="KUQ570" s="633"/>
      <c r="KUR570" s="633"/>
      <c r="KUS570" s="633"/>
      <c r="KUT570" s="633"/>
      <c r="KUU570" s="633"/>
      <c r="KUV570" s="633"/>
      <c r="KUW570" s="633"/>
      <c r="KUX570" s="633"/>
      <c r="KUY570" s="633"/>
      <c r="KUZ570" s="633"/>
      <c r="KVA570" s="633"/>
      <c r="KVB570" s="633"/>
      <c r="KVC570" s="633"/>
      <c r="KVD570" s="633"/>
      <c r="KVE570" s="633"/>
      <c r="KVF570" s="633"/>
      <c r="KVG570" s="633"/>
      <c r="KVH570" s="633"/>
      <c r="KVI570" s="633"/>
      <c r="KVJ570" s="633"/>
      <c r="KVK570" s="633"/>
      <c r="KVL570" s="633"/>
      <c r="KVM570" s="633"/>
      <c r="KVN570" s="633"/>
      <c r="KVO570" s="633"/>
      <c r="KVP570" s="633"/>
      <c r="KVQ570" s="633"/>
      <c r="KVR570" s="633"/>
      <c r="KVS570" s="633"/>
      <c r="KVT570" s="633"/>
      <c r="KVU570" s="633"/>
      <c r="KVV570" s="633"/>
      <c r="KVW570" s="633"/>
      <c r="KVX570" s="633"/>
      <c r="KVY570" s="633"/>
      <c r="KVZ570" s="633"/>
      <c r="KWA570" s="633"/>
      <c r="KWB570" s="633"/>
      <c r="KWC570" s="633"/>
      <c r="KWD570" s="633"/>
      <c r="KWE570" s="633"/>
      <c r="KWF570" s="633"/>
      <c r="KWG570" s="633"/>
      <c r="KWH570" s="633"/>
      <c r="KWI570" s="633"/>
      <c r="KWJ570" s="633"/>
      <c r="KWK570" s="633"/>
      <c r="KWL570" s="633"/>
      <c r="KWM570" s="633"/>
      <c r="KWN570" s="633"/>
      <c r="KWO570" s="633"/>
      <c r="KWP570" s="633"/>
      <c r="KWQ570" s="633"/>
      <c r="KWR570" s="633"/>
      <c r="KWS570" s="633"/>
      <c r="KWT570" s="633"/>
      <c r="KWU570" s="633"/>
      <c r="KWV570" s="633"/>
      <c r="KWW570" s="633"/>
      <c r="KWX570" s="633"/>
      <c r="KWY570" s="633"/>
      <c r="KWZ570" s="633"/>
      <c r="KXA570" s="633"/>
      <c r="KXB570" s="633"/>
      <c r="KXC570" s="633"/>
      <c r="KXD570" s="633"/>
      <c r="KXE570" s="633"/>
      <c r="KXF570" s="633"/>
      <c r="KXG570" s="633"/>
      <c r="KXH570" s="633"/>
      <c r="KXI570" s="633"/>
      <c r="KXJ570" s="633"/>
      <c r="KXK570" s="633"/>
      <c r="KXL570" s="633"/>
      <c r="KXM570" s="633"/>
      <c r="KXN570" s="633"/>
      <c r="KXO570" s="633"/>
      <c r="KXP570" s="633"/>
      <c r="KXQ570" s="633"/>
      <c r="KXR570" s="633"/>
      <c r="KXS570" s="633"/>
      <c r="KXT570" s="633"/>
      <c r="KXU570" s="633"/>
      <c r="KXV570" s="633"/>
      <c r="KXW570" s="633"/>
      <c r="KXX570" s="633"/>
      <c r="KXY570" s="633"/>
      <c r="KXZ570" s="633"/>
      <c r="KYA570" s="633"/>
      <c r="KYB570" s="633"/>
      <c r="KYC570" s="633"/>
      <c r="KYD570" s="633"/>
      <c r="KYE570" s="633"/>
      <c r="KYF570" s="633"/>
      <c r="KYG570" s="633"/>
      <c r="KYH570" s="633"/>
      <c r="KYI570" s="633"/>
      <c r="KYJ570" s="633"/>
      <c r="KYK570" s="633"/>
      <c r="KYL570" s="633"/>
      <c r="KYM570" s="633"/>
      <c r="KYN570" s="633"/>
      <c r="KYO570" s="633"/>
      <c r="KYP570" s="633"/>
      <c r="KYQ570" s="633"/>
      <c r="KYR570" s="633"/>
      <c r="KYS570" s="633"/>
      <c r="KYT570" s="633"/>
      <c r="KYU570" s="633"/>
      <c r="KYV570" s="633"/>
      <c r="KYW570" s="633"/>
      <c r="KYX570" s="633"/>
      <c r="KYY570" s="633"/>
      <c r="KYZ570" s="633"/>
      <c r="KZA570" s="633"/>
      <c r="KZB570" s="633"/>
      <c r="KZC570" s="633"/>
      <c r="KZD570" s="633"/>
      <c r="KZE570" s="633"/>
      <c r="KZF570" s="633"/>
      <c r="KZG570" s="633"/>
      <c r="KZH570" s="633"/>
      <c r="KZI570" s="633"/>
      <c r="KZJ570" s="633"/>
      <c r="KZK570" s="633"/>
      <c r="KZL570" s="633"/>
      <c r="KZM570" s="633"/>
      <c r="KZN570" s="633"/>
      <c r="KZO570" s="633"/>
      <c r="KZP570" s="633"/>
      <c r="KZQ570" s="633"/>
      <c r="KZR570" s="633"/>
      <c r="KZS570" s="633"/>
      <c r="KZT570" s="633"/>
      <c r="KZU570" s="633"/>
      <c r="KZV570" s="633"/>
      <c r="KZW570" s="633"/>
      <c r="KZX570" s="633"/>
      <c r="KZY570" s="633"/>
      <c r="KZZ570" s="633"/>
      <c r="LAA570" s="633"/>
      <c r="LAB570" s="633"/>
      <c r="LAC570" s="633"/>
      <c r="LAD570" s="633"/>
      <c r="LAE570" s="633"/>
      <c r="LAF570" s="633"/>
      <c r="LAG570" s="633"/>
      <c r="LAH570" s="633"/>
      <c r="LAI570" s="633"/>
      <c r="LAJ570" s="633"/>
      <c r="LAK570" s="633"/>
      <c r="LAL570" s="633"/>
      <c r="LAM570" s="633"/>
      <c r="LAN570" s="633"/>
      <c r="LAO570" s="633"/>
      <c r="LAP570" s="633"/>
      <c r="LAQ570" s="633"/>
      <c r="LAR570" s="633"/>
      <c r="LAS570" s="633"/>
      <c r="LAT570" s="633"/>
      <c r="LAU570" s="633"/>
      <c r="LAV570" s="633"/>
      <c r="LAW570" s="633"/>
      <c r="LAX570" s="633"/>
      <c r="LAY570" s="633"/>
      <c r="LAZ570" s="633"/>
      <c r="LBA570" s="633"/>
      <c r="LBB570" s="633"/>
      <c r="LBC570" s="633"/>
      <c r="LBD570" s="633"/>
      <c r="LBE570" s="633"/>
      <c r="LBF570" s="633"/>
      <c r="LBG570" s="633"/>
      <c r="LBH570" s="633"/>
      <c r="LBI570" s="633"/>
      <c r="LBJ570" s="633"/>
      <c r="LBK570" s="633"/>
      <c r="LBL570" s="633"/>
      <c r="LBM570" s="633"/>
      <c r="LBN570" s="633"/>
      <c r="LBO570" s="633"/>
      <c r="LBP570" s="633"/>
      <c r="LBQ570" s="633"/>
      <c r="LBR570" s="633"/>
      <c r="LBS570" s="633"/>
      <c r="LBT570" s="633"/>
      <c r="LBU570" s="633"/>
      <c r="LBV570" s="633"/>
      <c r="LBW570" s="633"/>
      <c r="LBX570" s="633"/>
      <c r="LBY570" s="633"/>
      <c r="LBZ570" s="633"/>
      <c r="LCA570" s="633"/>
      <c r="LCB570" s="633"/>
      <c r="LCC570" s="633"/>
      <c r="LCD570" s="633"/>
      <c r="LCE570" s="633"/>
      <c r="LCF570" s="633"/>
      <c r="LCG570" s="633"/>
      <c r="LCH570" s="633"/>
      <c r="LCI570" s="633"/>
      <c r="LCJ570" s="633"/>
      <c r="LCK570" s="633"/>
      <c r="LCL570" s="633"/>
      <c r="LCM570" s="633"/>
      <c r="LCN570" s="633"/>
      <c r="LCO570" s="633"/>
      <c r="LCP570" s="633"/>
      <c r="LCQ570" s="633"/>
      <c r="LCR570" s="633"/>
      <c r="LCS570" s="633"/>
      <c r="LCT570" s="633"/>
      <c r="LCU570" s="633"/>
      <c r="LCV570" s="633"/>
      <c r="LCW570" s="633"/>
      <c r="LCX570" s="633"/>
      <c r="LCY570" s="633"/>
      <c r="LCZ570" s="633"/>
      <c r="LDA570" s="633"/>
      <c r="LDB570" s="633"/>
      <c r="LDC570" s="633"/>
      <c r="LDD570" s="633"/>
      <c r="LDE570" s="633"/>
      <c r="LDF570" s="633"/>
      <c r="LDG570" s="633"/>
      <c r="LDH570" s="633"/>
      <c r="LDI570" s="633"/>
      <c r="LDJ570" s="633"/>
      <c r="LDK570" s="633"/>
      <c r="LDL570" s="633"/>
      <c r="LDM570" s="633"/>
      <c r="LDN570" s="633"/>
      <c r="LDO570" s="633"/>
      <c r="LDP570" s="633"/>
      <c r="LDQ570" s="633"/>
      <c r="LDR570" s="633"/>
      <c r="LDS570" s="633"/>
      <c r="LDT570" s="633"/>
      <c r="LDU570" s="633"/>
      <c r="LDV570" s="633"/>
      <c r="LDW570" s="633"/>
      <c r="LDX570" s="633"/>
      <c r="LDY570" s="633"/>
      <c r="LDZ570" s="633"/>
      <c r="LEA570" s="633"/>
      <c r="LEB570" s="633"/>
      <c r="LEC570" s="633"/>
      <c r="LED570" s="633"/>
      <c r="LEE570" s="633"/>
      <c r="LEF570" s="633"/>
      <c r="LEG570" s="633"/>
      <c r="LEH570" s="633"/>
      <c r="LEI570" s="633"/>
      <c r="LEJ570" s="633"/>
      <c r="LEK570" s="633"/>
      <c r="LEL570" s="633"/>
      <c r="LEM570" s="633"/>
      <c r="LEN570" s="633"/>
      <c r="LEO570" s="633"/>
      <c r="LEP570" s="633"/>
      <c r="LEQ570" s="633"/>
      <c r="LER570" s="633"/>
      <c r="LES570" s="633"/>
      <c r="LET570" s="633"/>
      <c r="LEU570" s="633"/>
      <c r="LEV570" s="633"/>
      <c r="LEW570" s="633"/>
      <c r="LEX570" s="633"/>
      <c r="LEY570" s="633"/>
      <c r="LEZ570" s="633"/>
      <c r="LFA570" s="633"/>
      <c r="LFB570" s="633"/>
      <c r="LFC570" s="633"/>
      <c r="LFD570" s="633"/>
      <c r="LFE570" s="633"/>
      <c r="LFF570" s="633"/>
      <c r="LFG570" s="633"/>
      <c r="LFH570" s="633"/>
      <c r="LFI570" s="633"/>
      <c r="LFJ570" s="633"/>
      <c r="LFK570" s="633"/>
      <c r="LFL570" s="633"/>
      <c r="LFM570" s="633"/>
      <c r="LFN570" s="633"/>
      <c r="LFO570" s="633"/>
      <c r="LFP570" s="633"/>
      <c r="LFQ570" s="633"/>
      <c r="LFR570" s="633"/>
      <c r="LFS570" s="633"/>
      <c r="LFT570" s="633"/>
      <c r="LFU570" s="633"/>
      <c r="LFV570" s="633"/>
      <c r="LFW570" s="633"/>
      <c r="LFX570" s="633"/>
      <c r="LFY570" s="633"/>
      <c r="LFZ570" s="633"/>
      <c r="LGA570" s="633"/>
      <c r="LGB570" s="633"/>
      <c r="LGC570" s="633"/>
      <c r="LGD570" s="633"/>
      <c r="LGE570" s="633"/>
      <c r="LGF570" s="633"/>
      <c r="LGG570" s="633"/>
      <c r="LGH570" s="633"/>
      <c r="LGI570" s="633"/>
      <c r="LGJ570" s="633"/>
      <c r="LGK570" s="633"/>
      <c r="LGL570" s="633"/>
      <c r="LGM570" s="633"/>
      <c r="LGN570" s="633"/>
      <c r="LGO570" s="633"/>
      <c r="LGP570" s="633"/>
      <c r="LGQ570" s="633"/>
      <c r="LGR570" s="633"/>
      <c r="LGS570" s="633"/>
      <c r="LGT570" s="633"/>
      <c r="LGU570" s="633"/>
      <c r="LGV570" s="633"/>
      <c r="LGW570" s="633"/>
      <c r="LGX570" s="633"/>
      <c r="LGY570" s="633"/>
      <c r="LGZ570" s="633"/>
      <c r="LHA570" s="633"/>
      <c r="LHB570" s="633"/>
      <c r="LHC570" s="633"/>
      <c r="LHD570" s="633"/>
      <c r="LHE570" s="633"/>
      <c r="LHF570" s="633"/>
      <c r="LHG570" s="633"/>
      <c r="LHH570" s="633"/>
      <c r="LHI570" s="633"/>
      <c r="LHJ570" s="633"/>
      <c r="LHK570" s="633"/>
      <c r="LHL570" s="633"/>
      <c r="LHM570" s="633"/>
      <c r="LHN570" s="633"/>
      <c r="LHO570" s="633"/>
      <c r="LHP570" s="633"/>
      <c r="LHQ570" s="633"/>
      <c r="LHR570" s="633"/>
      <c r="LHS570" s="633"/>
      <c r="LHT570" s="633"/>
      <c r="LHU570" s="633"/>
      <c r="LHV570" s="633"/>
      <c r="LHW570" s="633"/>
      <c r="LHX570" s="633"/>
      <c r="LHY570" s="633"/>
      <c r="LHZ570" s="633"/>
      <c r="LIA570" s="633"/>
      <c r="LIB570" s="633"/>
      <c r="LIC570" s="633"/>
      <c r="LID570" s="633"/>
      <c r="LIE570" s="633"/>
      <c r="LIF570" s="633"/>
      <c r="LIG570" s="633"/>
      <c r="LIH570" s="633"/>
      <c r="LII570" s="633"/>
      <c r="LIJ570" s="633"/>
      <c r="LIK570" s="633"/>
      <c r="LIL570" s="633"/>
      <c r="LIM570" s="633"/>
      <c r="LIN570" s="633"/>
      <c r="LIO570" s="633"/>
      <c r="LIP570" s="633"/>
      <c r="LIQ570" s="633"/>
      <c r="LIR570" s="633"/>
      <c r="LIS570" s="633"/>
      <c r="LIT570" s="633"/>
      <c r="LIU570" s="633"/>
      <c r="LIV570" s="633"/>
      <c r="LIW570" s="633"/>
      <c r="LIX570" s="633"/>
      <c r="LIY570" s="633"/>
      <c r="LIZ570" s="633"/>
      <c r="LJA570" s="633"/>
      <c r="LJB570" s="633"/>
      <c r="LJC570" s="633"/>
      <c r="LJD570" s="633"/>
      <c r="LJE570" s="633"/>
      <c r="LJF570" s="633"/>
      <c r="LJG570" s="633"/>
      <c r="LJH570" s="633"/>
      <c r="LJI570" s="633"/>
      <c r="LJJ570" s="633"/>
      <c r="LJK570" s="633"/>
      <c r="LJL570" s="633"/>
      <c r="LJM570" s="633"/>
      <c r="LJN570" s="633"/>
      <c r="LJO570" s="633"/>
      <c r="LJP570" s="633"/>
      <c r="LJQ570" s="633"/>
      <c r="LJR570" s="633"/>
      <c r="LJS570" s="633"/>
      <c r="LJT570" s="633"/>
      <c r="LJU570" s="633"/>
      <c r="LJV570" s="633"/>
      <c r="LJW570" s="633"/>
      <c r="LJX570" s="633"/>
      <c r="LJY570" s="633"/>
      <c r="LJZ570" s="633"/>
      <c r="LKA570" s="633"/>
      <c r="LKB570" s="633"/>
      <c r="LKC570" s="633"/>
      <c r="LKD570" s="633"/>
      <c r="LKE570" s="633"/>
      <c r="LKF570" s="633"/>
      <c r="LKG570" s="633"/>
      <c r="LKH570" s="633"/>
      <c r="LKI570" s="633"/>
      <c r="LKJ570" s="633"/>
      <c r="LKK570" s="633"/>
      <c r="LKL570" s="633"/>
      <c r="LKM570" s="633"/>
      <c r="LKN570" s="633"/>
      <c r="LKO570" s="633"/>
      <c r="LKP570" s="633"/>
      <c r="LKQ570" s="633"/>
      <c r="LKR570" s="633"/>
      <c r="LKS570" s="633"/>
      <c r="LKT570" s="633"/>
      <c r="LKU570" s="633"/>
      <c r="LKV570" s="633"/>
      <c r="LKW570" s="633"/>
      <c r="LKX570" s="633"/>
      <c r="LKY570" s="633"/>
      <c r="LKZ570" s="633"/>
      <c r="LLA570" s="633"/>
      <c r="LLB570" s="633"/>
      <c r="LLC570" s="633"/>
      <c r="LLD570" s="633"/>
      <c r="LLE570" s="633"/>
      <c r="LLF570" s="633"/>
      <c r="LLG570" s="633"/>
      <c r="LLH570" s="633"/>
      <c r="LLI570" s="633"/>
      <c r="LLJ570" s="633"/>
      <c r="LLK570" s="633"/>
      <c r="LLL570" s="633"/>
      <c r="LLM570" s="633"/>
      <c r="LLN570" s="633"/>
      <c r="LLO570" s="633"/>
      <c r="LLP570" s="633"/>
      <c r="LLQ570" s="633"/>
      <c r="LLR570" s="633"/>
      <c r="LLS570" s="633"/>
      <c r="LLT570" s="633"/>
      <c r="LLU570" s="633"/>
      <c r="LLV570" s="633"/>
      <c r="LLW570" s="633"/>
      <c r="LLX570" s="633"/>
      <c r="LLY570" s="633"/>
      <c r="LLZ570" s="633"/>
      <c r="LMA570" s="633"/>
      <c r="LMB570" s="633"/>
      <c r="LMC570" s="633"/>
      <c r="LMD570" s="633"/>
      <c r="LME570" s="633"/>
      <c r="LMF570" s="633"/>
      <c r="LMG570" s="633"/>
      <c r="LMH570" s="633"/>
      <c r="LMI570" s="633"/>
      <c r="LMJ570" s="633"/>
      <c r="LMK570" s="633"/>
      <c r="LML570" s="633"/>
      <c r="LMM570" s="633"/>
      <c r="LMN570" s="633"/>
      <c r="LMO570" s="633"/>
      <c r="LMP570" s="633"/>
      <c r="LMQ570" s="633"/>
      <c r="LMR570" s="633"/>
      <c r="LMS570" s="633"/>
      <c r="LMT570" s="633"/>
      <c r="LMU570" s="633"/>
      <c r="LMV570" s="633"/>
      <c r="LMW570" s="633"/>
      <c r="LMX570" s="633"/>
      <c r="LMY570" s="633"/>
      <c r="LMZ570" s="633"/>
      <c r="LNA570" s="633"/>
      <c r="LNB570" s="633"/>
      <c r="LNC570" s="633"/>
      <c r="LND570" s="633"/>
      <c r="LNE570" s="633"/>
      <c r="LNF570" s="633"/>
      <c r="LNG570" s="633"/>
      <c r="LNH570" s="633"/>
      <c r="LNI570" s="633"/>
      <c r="LNJ570" s="633"/>
      <c r="LNK570" s="633"/>
      <c r="LNL570" s="633"/>
      <c r="LNM570" s="633"/>
      <c r="LNN570" s="633"/>
      <c r="LNO570" s="633"/>
      <c r="LNP570" s="633"/>
      <c r="LNQ570" s="633"/>
      <c r="LNR570" s="633"/>
      <c r="LNS570" s="633"/>
      <c r="LNT570" s="633"/>
      <c r="LNU570" s="633"/>
      <c r="LNV570" s="633"/>
      <c r="LNW570" s="633"/>
      <c r="LNX570" s="633"/>
      <c r="LNY570" s="633"/>
      <c r="LNZ570" s="633"/>
      <c r="LOA570" s="633"/>
      <c r="LOB570" s="633"/>
      <c r="LOC570" s="633"/>
      <c r="LOD570" s="633"/>
      <c r="LOE570" s="633"/>
      <c r="LOF570" s="633"/>
      <c r="LOG570" s="633"/>
      <c r="LOH570" s="633"/>
      <c r="LOI570" s="633"/>
      <c r="LOJ570" s="633"/>
      <c r="LOK570" s="633"/>
      <c r="LOL570" s="633"/>
      <c r="LOM570" s="633"/>
      <c r="LON570" s="633"/>
      <c r="LOO570" s="633"/>
      <c r="LOP570" s="633"/>
      <c r="LOQ570" s="633"/>
      <c r="LOR570" s="633"/>
      <c r="LOS570" s="633"/>
      <c r="LOT570" s="633"/>
      <c r="LOU570" s="633"/>
      <c r="LOV570" s="633"/>
      <c r="LOW570" s="633"/>
      <c r="LOX570" s="633"/>
      <c r="LOY570" s="633"/>
      <c r="LOZ570" s="633"/>
      <c r="LPA570" s="633"/>
      <c r="LPB570" s="633"/>
      <c r="LPC570" s="633"/>
      <c r="LPD570" s="633"/>
      <c r="LPE570" s="633"/>
      <c r="LPF570" s="633"/>
      <c r="LPG570" s="633"/>
      <c r="LPH570" s="633"/>
      <c r="LPI570" s="633"/>
      <c r="LPJ570" s="633"/>
      <c r="LPK570" s="633"/>
      <c r="LPL570" s="633"/>
      <c r="LPM570" s="633"/>
      <c r="LPN570" s="633"/>
      <c r="LPO570" s="633"/>
      <c r="LPP570" s="633"/>
      <c r="LPQ570" s="633"/>
      <c r="LPR570" s="633"/>
      <c r="LPS570" s="633"/>
      <c r="LPT570" s="633"/>
      <c r="LPU570" s="633"/>
      <c r="LPV570" s="633"/>
      <c r="LPW570" s="633"/>
      <c r="LPX570" s="633"/>
      <c r="LPY570" s="633"/>
      <c r="LPZ570" s="633"/>
      <c r="LQA570" s="633"/>
      <c r="LQB570" s="633"/>
      <c r="LQC570" s="633"/>
      <c r="LQD570" s="633"/>
      <c r="LQE570" s="633"/>
      <c r="LQF570" s="633"/>
      <c r="LQG570" s="633"/>
      <c r="LQH570" s="633"/>
      <c r="LQI570" s="633"/>
      <c r="LQJ570" s="633"/>
      <c r="LQK570" s="633"/>
      <c r="LQL570" s="633"/>
      <c r="LQM570" s="633"/>
      <c r="LQN570" s="633"/>
      <c r="LQO570" s="633"/>
      <c r="LQP570" s="633"/>
      <c r="LQQ570" s="633"/>
      <c r="LQR570" s="633"/>
      <c r="LQS570" s="633"/>
      <c r="LQT570" s="633"/>
      <c r="LQU570" s="633"/>
      <c r="LQV570" s="633"/>
      <c r="LQW570" s="633"/>
      <c r="LQX570" s="633"/>
      <c r="LQY570" s="633"/>
      <c r="LQZ570" s="633"/>
      <c r="LRA570" s="633"/>
      <c r="LRB570" s="633"/>
      <c r="LRC570" s="633"/>
      <c r="LRD570" s="633"/>
      <c r="LRE570" s="633"/>
      <c r="LRF570" s="633"/>
      <c r="LRG570" s="633"/>
      <c r="LRH570" s="633"/>
      <c r="LRI570" s="633"/>
      <c r="LRJ570" s="633"/>
      <c r="LRK570" s="633"/>
      <c r="LRL570" s="633"/>
      <c r="LRM570" s="633"/>
      <c r="LRN570" s="633"/>
      <c r="LRO570" s="633"/>
      <c r="LRP570" s="633"/>
      <c r="LRQ570" s="633"/>
      <c r="LRR570" s="633"/>
      <c r="LRS570" s="633"/>
      <c r="LRT570" s="633"/>
      <c r="LRU570" s="633"/>
      <c r="LRV570" s="633"/>
      <c r="LRW570" s="633"/>
      <c r="LRX570" s="633"/>
      <c r="LRY570" s="633"/>
      <c r="LRZ570" s="633"/>
      <c r="LSA570" s="633"/>
      <c r="LSB570" s="633"/>
      <c r="LSC570" s="633"/>
      <c r="LSD570" s="633"/>
      <c r="LSE570" s="633"/>
      <c r="LSF570" s="633"/>
      <c r="LSG570" s="633"/>
      <c r="LSH570" s="633"/>
      <c r="LSI570" s="633"/>
      <c r="LSJ570" s="633"/>
      <c r="LSK570" s="633"/>
      <c r="LSL570" s="633"/>
      <c r="LSM570" s="633"/>
      <c r="LSN570" s="633"/>
      <c r="LSO570" s="633"/>
      <c r="LSP570" s="633"/>
      <c r="LSQ570" s="633"/>
      <c r="LSR570" s="633"/>
      <c r="LSS570" s="633"/>
      <c r="LST570" s="633"/>
      <c r="LSU570" s="633"/>
      <c r="LSV570" s="633"/>
      <c r="LSW570" s="633"/>
      <c r="LSX570" s="633"/>
      <c r="LSY570" s="633"/>
      <c r="LSZ570" s="633"/>
      <c r="LTA570" s="633"/>
      <c r="LTB570" s="633"/>
      <c r="LTC570" s="633"/>
      <c r="LTD570" s="633"/>
      <c r="LTE570" s="633"/>
      <c r="LTF570" s="633"/>
      <c r="LTG570" s="633"/>
      <c r="LTH570" s="633"/>
      <c r="LTI570" s="633"/>
      <c r="LTJ570" s="633"/>
      <c r="LTK570" s="633"/>
      <c r="LTL570" s="633"/>
      <c r="LTM570" s="633"/>
      <c r="LTN570" s="633"/>
      <c r="LTO570" s="633"/>
      <c r="LTP570" s="633"/>
      <c r="LTQ570" s="633"/>
      <c r="LTR570" s="633"/>
      <c r="LTS570" s="633"/>
      <c r="LTT570" s="633"/>
      <c r="LTU570" s="633"/>
      <c r="LTV570" s="633"/>
      <c r="LTW570" s="633"/>
      <c r="LTX570" s="633"/>
      <c r="LTY570" s="633"/>
      <c r="LTZ570" s="633"/>
      <c r="LUA570" s="633"/>
      <c r="LUB570" s="633"/>
      <c r="LUC570" s="633"/>
      <c r="LUD570" s="633"/>
      <c r="LUE570" s="633"/>
      <c r="LUF570" s="633"/>
      <c r="LUG570" s="633"/>
      <c r="LUH570" s="633"/>
      <c r="LUI570" s="633"/>
      <c r="LUJ570" s="633"/>
      <c r="LUK570" s="633"/>
      <c r="LUL570" s="633"/>
      <c r="LUM570" s="633"/>
      <c r="LUN570" s="633"/>
      <c r="LUO570" s="633"/>
      <c r="LUP570" s="633"/>
      <c r="LUQ570" s="633"/>
      <c r="LUR570" s="633"/>
      <c r="LUS570" s="633"/>
      <c r="LUT570" s="633"/>
      <c r="LUU570" s="633"/>
      <c r="LUV570" s="633"/>
      <c r="LUW570" s="633"/>
      <c r="LUX570" s="633"/>
      <c r="LUY570" s="633"/>
      <c r="LUZ570" s="633"/>
      <c r="LVA570" s="633"/>
      <c r="LVB570" s="633"/>
      <c r="LVC570" s="633"/>
      <c r="LVD570" s="633"/>
      <c r="LVE570" s="633"/>
      <c r="LVF570" s="633"/>
      <c r="LVG570" s="633"/>
      <c r="LVH570" s="633"/>
      <c r="LVI570" s="633"/>
      <c r="LVJ570" s="633"/>
      <c r="LVK570" s="633"/>
      <c r="LVL570" s="633"/>
      <c r="LVM570" s="633"/>
      <c r="LVN570" s="633"/>
      <c r="LVO570" s="633"/>
      <c r="LVP570" s="633"/>
      <c r="LVQ570" s="633"/>
      <c r="LVR570" s="633"/>
      <c r="LVS570" s="633"/>
      <c r="LVT570" s="633"/>
      <c r="LVU570" s="633"/>
      <c r="LVV570" s="633"/>
      <c r="LVW570" s="633"/>
      <c r="LVX570" s="633"/>
      <c r="LVY570" s="633"/>
      <c r="LVZ570" s="633"/>
      <c r="LWA570" s="633"/>
      <c r="LWB570" s="633"/>
      <c r="LWC570" s="633"/>
      <c r="LWD570" s="633"/>
      <c r="LWE570" s="633"/>
      <c r="LWF570" s="633"/>
      <c r="LWG570" s="633"/>
      <c r="LWH570" s="633"/>
      <c r="LWI570" s="633"/>
      <c r="LWJ570" s="633"/>
      <c r="LWK570" s="633"/>
      <c r="LWL570" s="633"/>
      <c r="LWM570" s="633"/>
      <c r="LWN570" s="633"/>
      <c r="LWO570" s="633"/>
      <c r="LWP570" s="633"/>
      <c r="LWQ570" s="633"/>
      <c r="LWR570" s="633"/>
      <c r="LWS570" s="633"/>
      <c r="LWT570" s="633"/>
      <c r="LWU570" s="633"/>
      <c r="LWV570" s="633"/>
      <c r="LWW570" s="633"/>
      <c r="LWX570" s="633"/>
      <c r="LWY570" s="633"/>
      <c r="LWZ570" s="633"/>
      <c r="LXA570" s="633"/>
      <c r="LXB570" s="633"/>
      <c r="LXC570" s="633"/>
      <c r="LXD570" s="633"/>
      <c r="LXE570" s="633"/>
      <c r="LXF570" s="633"/>
      <c r="LXG570" s="633"/>
      <c r="LXH570" s="633"/>
      <c r="LXI570" s="633"/>
      <c r="LXJ570" s="633"/>
      <c r="LXK570" s="633"/>
      <c r="LXL570" s="633"/>
      <c r="LXM570" s="633"/>
      <c r="LXN570" s="633"/>
      <c r="LXO570" s="633"/>
      <c r="LXP570" s="633"/>
      <c r="LXQ570" s="633"/>
      <c r="LXR570" s="633"/>
      <c r="LXS570" s="633"/>
      <c r="LXT570" s="633"/>
      <c r="LXU570" s="633"/>
      <c r="LXV570" s="633"/>
      <c r="LXW570" s="633"/>
      <c r="LXX570" s="633"/>
      <c r="LXY570" s="633"/>
      <c r="LXZ570" s="633"/>
      <c r="LYA570" s="633"/>
      <c r="LYB570" s="633"/>
      <c r="LYC570" s="633"/>
      <c r="LYD570" s="633"/>
      <c r="LYE570" s="633"/>
      <c r="LYF570" s="633"/>
      <c r="LYG570" s="633"/>
      <c r="LYH570" s="633"/>
      <c r="LYI570" s="633"/>
      <c r="LYJ570" s="633"/>
      <c r="LYK570" s="633"/>
      <c r="LYL570" s="633"/>
      <c r="LYM570" s="633"/>
      <c r="LYN570" s="633"/>
      <c r="LYO570" s="633"/>
      <c r="LYP570" s="633"/>
      <c r="LYQ570" s="633"/>
      <c r="LYR570" s="633"/>
      <c r="LYS570" s="633"/>
      <c r="LYT570" s="633"/>
      <c r="LYU570" s="633"/>
      <c r="LYV570" s="633"/>
      <c r="LYW570" s="633"/>
      <c r="LYX570" s="633"/>
      <c r="LYY570" s="633"/>
      <c r="LYZ570" s="633"/>
      <c r="LZA570" s="633"/>
      <c r="LZB570" s="633"/>
      <c r="LZC570" s="633"/>
      <c r="LZD570" s="633"/>
      <c r="LZE570" s="633"/>
      <c r="LZF570" s="633"/>
      <c r="LZG570" s="633"/>
      <c r="LZH570" s="633"/>
      <c r="LZI570" s="633"/>
      <c r="LZJ570" s="633"/>
      <c r="LZK570" s="633"/>
      <c r="LZL570" s="633"/>
      <c r="LZM570" s="633"/>
      <c r="LZN570" s="633"/>
      <c r="LZO570" s="633"/>
      <c r="LZP570" s="633"/>
      <c r="LZQ570" s="633"/>
      <c r="LZR570" s="633"/>
      <c r="LZS570" s="633"/>
      <c r="LZT570" s="633"/>
      <c r="LZU570" s="633"/>
      <c r="LZV570" s="633"/>
      <c r="LZW570" s="633"/>
      <c r="LZX570" s="633"/>
      <c r="LZY570" s="633"/>
      <c r="LZZ570" s="633"/>
      <c r="MAA570" s="633"/>
      <c r="MAB570" s="633"/>
      <c r="MAC570" s="633"/>
      <c r="MAD570" s="633"/>
      <c r="MAE570" s="633"/>
      <c r="MAF570" s="633"/>
      <c r="MAG570" s="633"/>
      <c r="MAH570" s="633"/>
      <c r="MAI570" s="633"/>
      <c r="MAJ570" s="633"/>
      <c r="MAK570" s="633"/>
      <c r="MAL570" s="633"/>
      <c r="MAM570" s="633"/>
      <c r="MAN570" s="633"/>
      <c r="MAO570" s="633"/>
      <c r="MAP570" s="633"/>
      <c r="MAQ570" s="633"/>
      <c r="MAR570" s="633"/>
      <c r="MAS570" s="633"/>
      <c r="MAT570" s="633"/>
      <c r="MAU570" s="633"/>
      <c r="MAV570" s="633"/>
      <c r="MAW570" s="633"/>
      <c r="MAX570" s="633"/>
      <c r="MAY570" s="633"/>
      <c r="MAZ570" s="633"/>
      <c r="MBA570" s="633"/>
      <c r="MBB570" s="633"/>
      <c r="MBC570" s="633"/>
      <c r="MBD570" s="633"/>
      <c r="MBE570" s="633"/>
      <c r="MBF570" s="633"/>
      <c r="MBG570" s="633"/>
      <c r="MBH570" s="633"/>
      <c r="MBI570" s="633"/>
      <c r="MBJ570" s="633"/>
      <c r="MBK570" s="633"/>
      <c r="MBL570" s="633"/>
      <c r="MBM570" s="633"/>
      <c r="MBN570" s="633"/>
      <c r="MBO570" s="633"/>
      <c r="MBP570" s="633"/>
      <c r="MBQ570" s="633"/>
      <c r="MBR570" s="633"/>
      <c r="MBS570" s="633"/>
      <c r="MBT570" s="633"/>
      <c r="MBU570" s="633"/>
      <c r="MBV570" s="633"/>
      <c r="MBW570" s="633"/>
      <c r="MBX570" s="633"/>
      <c r="MBY570" s="633"/>
      <c r="MBZ570" s="633"/>
      <c r="MCA570" s="633"/>
      <c r="MCB570" s="633"/>
      <c r="MCC570" s="633"/>
      <c r="MCD570" s="633"/>
      <c r="MCE570" s="633"/>
      <c r="MCF570" s="633"/>
      <c r="MCG570" s="633"/>
      <c r="MCH570" s="633"/>
      <c r="MCI570" s="633"/>
      <c r="MCJ570" s="633"/>
      <c r="MCK570" s="633"/>
      <c r="MCL570" s="633"/>
      <c r="MCM570" s="633"/>
      <c r="MCN570" s="633"/>
      <c r="MCO570" s="633"/>
      <c r="MCP570" s="633"/>
      <c r="MCQ570" s="633"/>
      <c r="MCR570" s="633"/>
      <c r="MCS570" s="633"/>
      <c r="MCT570" s="633"/>
      <c r="MCU570" s="633"/>
      <c r="MCV570" s="633"/>
      <c r="MCW570" s="633"/>
      <c r="MCX570" s="633"/>
      <c r="MCY570" s="633"/>
      <c r="MCZ570" s="633"/>
      <c r="MDA570" s="633"/>
      <c r="MDB570" s="633"/>
      <c r="MDC570" s="633"/>
      <c r="MDD570" s="633"/>
      <c r="MDE570" s="633"/>
      <c r="MDF570" s="633"/>
      <c r="MDG570" s="633"/>
      <c r="MDH570" s="633"/>
      <c r="MDI570" s="633"/>
      <c r="MDJ570" s="633"/>
      <c r="MDK570" s="633"/>
      <c r="MDL570" s="633"/>
      <c r="MDM570" s="633"/>
      <c r="MDN570" s="633"/>
      <c r="MDO570" s="633"/>
      <c r="MDP570" s="633"/>
      <c r="MDQ570" s="633"/>
      <c r="MDR570" s="633"/>
      <c r="MDS570" s="633"/>
      <c r="MDT570" s="633"/>
      <c r="MDU570" s="633"/>
      <c r="MDV570" s="633"/>
      <c r="MDW570" s="633"/>
      <c r="MDX570" s="633"/>
      <c r="MDY570" s="633"/>
      <c r="MDZ570" s="633"/>
      <c r="MEA570" s="633"/>
      <c r="MEB570" s="633"/>
      <c r="MEC570" s="633"/>
      <c r="MED570" s="633"/>
      <c r="MEE570" s="633"/>
      <c r="MEF570" s="633"/>
      <c r="MEG570" s="633"/>
      <c r="MEH570" s="633"/>
      <c r="MEI570" s="633"/>
      <c r="MEJ570" s="633"/>
      <c r="MEK570" s="633"/>
      <c r="MEL570" s="633"/>
      <c r="MEM570" s="633"/>
      <c r="MEN570" s="633"/>
      <c r="MEO570" s="633"/>
      <c r="MEP570" s="633"/>
      <c r="MEQ570" s="633"/>
      <c r="MER570" s="633"/>
      <c r="MES570" s="633"/>
      <c r="MET570" s="633"/>
      <c r="MEU570" s="633"/>
      <c r="MEV570" s="633"/>
      <c r="MEW570" s="633"/>
      <c r="MEX570" s="633"/>
      <c r="MEY570" s="633"/>
      <c r="MEZ570" s="633"/>
      <c r="MFA570" s="633"/>
      <c r="MFB570" s="633"/>
      <c r="MFC570" s="633"/>
      <c r="MFD570" s="633"/>
      <c r="MFE570" s="633"/>
      <c r="MFF570" s="633"/>
      <c r="MFG570" s="633"/>
      <c r="MFH570" s="633"/>
      <c r="MFI570" s="633"/>
      <c r="MFJ570" s="633"/>
      <c r="MFK570" s="633"/>
      <c r="MFL570" s="633"/>
      <c r="MFM570" s="633"/>
      <c r="MFN570" s="633"/>
      <c r="MFO570" s="633"/>
      <c r="MFP570" s="633"/>
      <c r="MFQ570" s="633"/>
      <c r="MFR570" s="633"/>
      <c r="MFS570" s="633"/>
      <c r="MFT570" s="633"/>
      <c r="MFU570" s="633"/>
      <c r="MFV570" s="633"/>
      <c r="MFW570" s="633"/>
      <c r="MFX570" s="633"/>
      <c r="MFY570" s="633"/>
      <c r="MFZ570" s="633"/>
      <c r="MGA570" s="633"/>
      <c r="MGB570" s="633"/>
      <c r="MGC570" s="633"/>
      <c r="MGD570" s="633"/>
      <c r="MGE570" s="633"/>
      <c r="MGF570" s="633"/>
      <c r="MGG570" s="633"/>
      <c r="MGH570" s="633"/>
      <c r="MGI570" s="633"/>
      <c r="MGJ570" s="633"/>
      <c r="MGK570" s="633"/>
      <c r="MGL570" s="633"/>
      <c r="MGM570" s="633"/>
      <c r="MGN570" s="633"/>
      <c r="MGO570" s="633"/>
      <c r="MGP570" s="633"/>
      <c r="MGQ570" s="633"/>
      <c r="MGR570" s="633"/>
      <c r="MGS570" s="633"/>
      <c r="MGT570" s="633"/>
      <c r="MGU570" s="633"/>
      <c r="MGV570" s="633"/>
      <c r="MGW570" s="633"/>
      <c r="MGX570" s="633"/>
      <c r="MGY570" s="633"/>
      <c r="MGZ570" s="633"/>
      <c r="MHA570" s="633"/>
      <c r="MHB570" s="633"/>
      <c r="MHC570" s="633"/>
      <c r="MHD570" s="633"/>
      <c r="MHE570" s="633"/>
      <c r="MHF570" s="633"/>
      <c r="MHG570" s="633"/>
      <c r="MHH570" s="633"/>
      <c r="MHI570" s="633"/>
      <c r="MHJ570" s="633"/>
      <c r="MHK570" s="633"/>
      <c r="MHL570" s="633"/>
      <c r="MHM570" s="633"/>
      <c r="MHN570" s="633"/>
      <c r="MHO570" s="633"/>
      <c r="MHP570" s="633"/>
      <c r="MHQ570" s="633"/>
      <c r="MHR570" s="633"/>
      <c r="MHS570" s="633"/>
      <c r="MHT570" s="633"/>
      <c r="MHU570" s="633"/>
      <c r="MHV570" s="633"/>
      <c r="MHW570" s="633"/>
      <c r="MHX570" s="633"/>
      <c r="MHY570" s="633"/>
      <c r="MHZ570" s="633"/>
      <c r="MIA570" s="633"/>
      <c r="MIB570" s="633"/>
      <c r="MIC570" s="633"/>
      <c r="MID570" s="633"/>
      <c r="MIE570" s="633"/>
      <c r="MIF570" s="633"/>
      <c r="MIG570" s="633"/>
      <c r="MIH570" s="633"/>
      <c r="MII570" s="633"/>
      <c r="MIJ570" s="633"/>
      <c r="MIK570" s="633"/>
      <c r="MIL570" s="633"/>
      <c r="MIM570" s="633"/>
      <c r="MIN570" s="633"/>
      <c r="MIO570" s="633"/>
      <c r="MIP570" s="633"/>
      <c r="MIQ570" s="633"/>
      <c r="MIR570" s="633"/>
      <c r="MIS570" s="633"/>
      <c r="MIT570" s="633"/>
      <c r="MIU570" s="633"/>
      <c r="MIV570" s="633"/>
      <c r="MIW570" s="633"/>
      <c r="MIX570" s="633"/>
      <c r="MIY570" s="633"/>
      <c r="MIZ570" s="633"/>
      <c r="MJA570" s="633"/>
      <c r="MJB570" s="633"/>
      <c r="MJC570" s="633"/>
      <c r="MJD570" s="633"/>
      <c r="MJE570" s="633"/>
      <c r="MJF570" s="633"/>
      <c r="MJG570" s="633"/>
      <c r="MJH570" s="633"/>
      <c r="MJI570" s="633"/>
      <c r="MJJ570" s="633"/>
      <c r="MJK570" s="633"/>
      <c r="MJL570" s="633"/>
      <c r="MJM570" s="633"/>
      <c r="MJN570" s="633"/>
      <c r="MJO570" s="633"/>
      <c r="MJP570" s="633"/>
      <c r="MJQ570" s="633"/>
      <c r="MJR570" s="633"/>
      <c r="MJS570" s="633"/>
      <c r="MJT570" s="633"/>
      <c r="MJU570" s="633"/>
      <c r="MJV570" s="633"/>
      <c r="MJW570" s="633"/>
      <c r="MJX570" s="633"/>
      <c r="MJY570" s="633"/>
      <c r="MJZ570" s="633"/>
      <c r="MKA570" s="633"/>
      <c r="MKB570" s="633"/>
      <c r="MKC570" s="633"/>
      <c r="MKD570" s="633"/>
      <c r="MKE570" s="633"/>
      <c r="MKF570" s="633"/>
      <c r="MKG570" s="633"/>
      <c r="MKH570" s="633"/>
      <c r="MKI570" s="633"/>
      <c r="MKJ570" s="633"/>
      <c r="MKK570" s="633"/>
      <c r="MKL570" s="633"/>
      <c r="MKM570" s="633"/>
      <c r="MKN570" s="633"/>
      <c r="MKO570" s="633"/>
      <c r="MKP570" s="633"/>
      <c r="MKQ570" s="633"/>
      <c r="MKR570" s="633"/>
      <c r="MKS570" s="633"/>
      <c r="MKT570" s="633"/>
      <c r="MKU570" s="633"/>
      <c r="MKV570" s="633"/>
      <c r="MKW570" s="633"/>
      <c r="MKX570" s="633"/>
      <c r="MKY570" s="633"/>
      <c r="MKZ570" s="633"/>
      <c r="MLA570" s="633"/>
      <c r="MLB570" s="633"/>
      <c r="MLC570" s="633"/>
      <c r="MLD570" s="633"/>
      <c r="MLE570" s="633"/>
      <c r="MLF570" s="633"/>
      <c r="MLG570" s="633"/>
      <c r="MLH570" s="633"/>
      <c r="MLI570" s="633"/>
      <c r="MLJ570" s="633"/>
      <c r="MLK570" s="633"/>
      <c r="MLL570" s="633"/>
      <c r="MLM570" s="633"/>
      <c r="MLN570" s="633"/>
      <c r="MLO570" s="633"/>
      <c r="MLP570" s="633"/>
      <c r="MLQ570" s="633"/>
      <c r="MLR570" s="633"/>
      <c r="MLS570" s="633"/>
      <c r="MLT570" s="633"/>
      <c r="MLU570" s="633"/>
      <c r="MLV570" s="633"/>
      <c r="MLW570" s="633"/>
      <c r="MLX570" s="633"/>
      <c r="MLY570" s="633"/>
      <c r="MLZ570" s="633"/>
      <c r="MMA570" s="633"/>
      <c r="MMB570" s="633"/>
      <c r="MMC570" s="633"/>
      <c r="MMD570" s="633"/>
      <c r="MME570" s="633"/>
      <c r="MMF570" s="633"/>
      <c r="MMG570" s="633"/>
      <c r="MMH570" s="633"/>
      <c r="MMI570" s="633"/>
      <c r="MMJ570" s="633"/>
      <c r="MMK570" s="633"/>
      <c r="MML570" s="633"/>
      <c r="MMM570" s="633"/>
      <c r="MMN570" s="633"/>
      <c r="MMO570" s="633"/>
      <c r="MMP570" s="633"/>
      <c r="MMQ570" s="633"/>
      <c r="MMR570" s="633"/>
      <c r="MMS570" s="633"/>
      <c r="MMT570" s="633"/>
      <c r="MMU570" s="633"/>
      <c r="MMV570" s="633"/>
      <c r="MMW570" s="633"/>
      <c r="MMX570" s="633"/>
      <c r="MMY570" s="633"/>
      <c r="MMZ570" s="633"/>
      <c r="MNA570" s="633"/>
      <c r="MNB570" s="633"/>
      <c r="MNC570" s="633"/>
      <c r="MND570" s="633"/>
      <c r="MNE570" s="633"/>
      <c r="MNF570" s="633"/>
      <c r="MNG570" s="633"/>
      <c r="MNH570" s="633"/>
      <c r="MNI570" s="633"/>
      <c r="MNJ570" s="633"/>
      <c r="MNK570" s="633"/>
      <c r="MNL570" s="633"/>
      <c r="MNM570" s="633"/>
      <c r="MNN570" s="633"/>
      <c r="MNO570" s="633"/>
      <c r="MNP570" s="633"/>
      <c r="MNQ570" s="633"/>
      <c r="MNR570" s="633"/>
      <c r="MNS570" s="633"/>
      <c r="MNT570" s="633"/>
      <c r="MNU570" s="633"/>
      <c r="MNV570" s="633"/>
      <c r="MNW570" s="633"/>
      <c r="MNX570" s="633"/>
      <c r="MNY570" s="633"/>
      <c r="MNZ570" s="633"/>
      <c r="MOA570" s="633"/>
      <c r="MOB570" s="633"/>
      <c r="MOC570" s="633"/>
      <c r="MOD570" s="633"/>
      <c r="MOE570" s="633"/>
      <c r="MOF570" s="633"/>
      <c r="MOG570" s="633"/>
      <c r="MOH570" s="633"/>
      <c r="MOI570" s="633"/>
      <c r="MOJ570" s="633"/>
      <c r="MOK570" s="633"/>
      <c r="MOL570" s="633"/>
      <c r="MOM570" s="633"/>
      <c r="MON570" s="633"/>
      <c r="MOO570" s="633"/>
      <c r="MOP570" s="633"/>
      <c r="MOQ570" s="633"/>
      <c r="MOR570" s="633"/>
      <c r="MOS570" s="633"/>
      <c r="MOT570" s="633"/>
      <c r="MOU570" s="633"/>
      <c r="MOV570" s="633"/>
      <c r="MOW570" s="633"/>
      <c r="MOX570" s="633"/>
      <c r="MOY570" s="633"/>
      <c r="MOZ570" s="633"/>
      <c r="MPA570" s="633"/>
      <c r="MPB570" s="633"/>
      <c r="MPC570" s="633"/>
      <c r="MPD570" s="633"/>
      <c r="MPE570" s="633"/>
      <c r="MPF570" s="633"/>
      <c r="MPG570" s="633"/>
      <c r="MPH570" s="633"/>
      <c r="MPI570" s="633"/>
      <c r="MPJ570" s="633"/>
      <c r="MPK570" s="633"/>
      <c r="MPL570" s="633"/>
      <c r="MPM570" s="633"/>
      <c r="MPN570" s="633"/>
      <c r="MPO570" s="633"/>
      <c r="MPP570" s="633"/>
      <c r="MPQ570" s="633"/>
      <c r="MPR570" s="633"/>
      <c r="MPS570" s="633"/>
      <c r="MPT570" s="633"/>
      <c r="MPU570" s="633"/>
      <c r="MPV570" s="633"/>
      <c r="MPW570" s="633"/>
      <c r="MPX570" s="633"/>
      <c r="MPY570" s="633"/>
      <c r="MPZ570" s="633"/>
      <c r="MQA570" s="633"/>
      <c r="MQB570" s="633"/>
      <c r="MQC570" s="633"/>
      <c r="MQD570" s="633"/>
      <c r="MQE570" s="633"/>
      <c r="MQF570" s="633"/>
      <c r="MQG570" s="633"/>
      <c r="MQH570" s="633"/>
      <c r="MQI570" s="633"/>
      <c r="MQJ570" s="633"/>
      <c r="MQK570" s="633"/>
      <c r="MQL570" s="633"/>
      <c r="MQM570" s="633"/>
      <c r="MQN570" s="633"/>
      <c r="MQO570" s="633"/>
      <c r="MQP570" s="633"/>
      <c r="MQQ570" s="633"/>
      <c r="MQR570" s="633"/>
      <c r="MQS570" s="633"/>
      <c r="MQT570" s="633"/>
      <c r="MQU570" s="633"/>
      <c r="MQV570" s="633"/>
      <c r="MQW570" s="633"/>
      <c r="MQX570" s="633"/>
      <c r="MQY570" s="633"/>
      <c r="MQZ570" s="633"/>
      <c r="MRA570" s="633"/>
      <c r="MRB570" s="633"/>
      <c r="MRC570" s="633"/>
      <c r="MRD570" s="633"/>
      <c r="MRE570" s="633"/>
      <c r="MRF570" s="633"/>
      <c r="MRG570" s="633"/>
      <c r="MRH570" s="633"/>
      <c r="MRI570" s="633"/>
      <c r="MRJ570" s="633"/>
      <c r="MRK570" s="633"/>
      <c r="MRL570" s="633"/>
      <c r="MRM570" s="633"/>
      <c r="MRN570" s="633"/>
      <c r="MRO570" s="633"/>
      <c r="MRP570" s="633"/>
      <c r="MRQ570" s="633"/>
      <c r="MRR570" s="633"/>
      <c r="MRS570" s="633"/>
      <c r="MRT570" s="633"/>
      <c r="MRU570" s="633"/>
      <c r="MRV570" s="633"/>
      <c r="MRW570" s="633"/>
      <c r="MRX570" s="633"/>
      <c r="MRY570" s="633"/>
      <c r="MRZ570" s="633"/>
      <c r="MSA570" s="633"/>
      <c r="MSB570" s="633"/>
      <c r="MSC570" s="633"/>
      <c r="MSD570" s="633"/>
      <c r="MSE570" s="633"/>
      <c r="MSF570" s="633"/>
      <c r="MSG570" s="633"/>
      <c r="MSH570" s="633"/>
      <c r="MSI570" s="633"/>
      <c r="MSJ570" s="633"/>
      <c r="MSK570" s="633"/>
      <c r="MSL570" s="633"/>
      <c r="MSM570" s="633"/>
      <c r="MSN570" s="633"/>
      <c r="MSO570" s="633"/>
      <c r="MSP570" s="633"/>
      <c r="MSQ570" s="633"/>
      <c r="MSR570" s="633"/>
      <c r="MSS570" s="633"/>
      <c r="MST570" s="633"/>
      <c r="MSU570" s="633"/>
      <c r="MSV570" s="633"/>
      <c r="MSW570" s="633"/>
      <c r="MSX570" s="633"/>
      <c r="MSY570" s="633"/>
      <c r="MSZ570" s="633"/>
      <c r="MTA570" s="633"/>
      <c r="MTB570" s="633"/>
      <c r="MTC570" s="633"/>
      <c r="MTD570" s="633"/>
      <c r="MTE570" s="633"/>
      <c r="MTF570" s="633"/>
      <c r="MTG570" s="633"/>
      <c r="MTH570" s="633"/>
      <c r="MTI570" s="633"/>
      <c r="MTJ570" s="633"/>
      <c r="MTK570" s="633"/>
      <c r="MTL570" s="633"/>
      <c r="MTM570" s="633"/>
      <c r="MTN570" s="633"/>
      <c r="MTO570" s="633"/>
      <c r="MTP570" s="633"/>
      <c r="MTQ570" s="633"/>
      <c r="MTR570" s="633"/>
      <c r="MTS570" s="633"/>
      <c r="MTT570" s="633"/>
      <c r="MTU570" s="633"/>
      <c r="MTV570" s="633"/>
      <c r="MTW570" s="633"/>
      <c r="MTX570" s="633"/>
      <c r="MTY570" s="633"/>
      <c r="MTZ570" s="633"/>
      <c r="MUA570" s="633"/>
      <c r="MUB570" s="633"/>
      <c r="MUC570" s="633"/>
      <c r="MUD570" s="633"/>
      <c r="MUE570" s="633"/>
      <c r="MUF570" s="633"/>
      <c r="MUG570" s="633"/>
      <c r="MUH570" s="633"/>
      <c r="MUI570" s="633"/>
      <c r="MUJ570" s="633"/>
      <c r="MUK570" s="633"/>
      <c r="MUL570" s="633"/>
      <c r="MUM570" s="633"/>
      <c r="MUN570" s="633"/>
      <c r="MUO570" s="633"/>
      <c r="MUP570" s="633"/>
      <c r="MUQ570" s="633"/>
      <c r="MUR570" s="633"/>
      <c r="MUS570" s="633"/>
      <c r="MUT570" s="633"/>
      <c r="MUU570" s="633"/>
      <c r="MUV570" s="633"/>
      <c r="MUW570" s="633"/>
      <c r="MUX570" s="633"/>
      <c r="MUY570" s="633"/>
      <c r="MUZ570" s="633"/>
      <c r="MVA570" s="633"/>
      <c r="MVB570" s="633"/>
      <c r="MVC570" s="633"/>
      <c r="MVD570" s="633"/>
      <c r="MVE570" s="633"/>
      <c r="MVF570" s="633"/>
      <c r="MVG570" s="633"/>
      <c r="MVH570" s="633"/>
      <c r="MVI570" s="633"/>
      <c r="MVJ570" s="633"/>
      <c r="MVK570" s="633"/>
      <c r="MVL570" s="633"/>
      <c r="MVM570" s="633"/>
      <c r="MVN570" s="633"/>
      <c r="MVO570" s="633"/>
      <c r="MVP570" s="633"/>
      <c r="MVQ570" s="633"/>
      <c r="MVR570" s="633"/>
      <c r="MVS570" s="633"/>
      <c r="MVT570" s="633"/>
      <c r="MVU570" s="633"/>
      <c r="MVV570" s="633"/>
      <c r="MVW570" s="633"/>
      <c r="MVX570" s="633"/>
      <c r="MVY570" s="633"/>
      <c r="MVZ570" s="633"/>
      <c r="MWA570" s="633"/>
      <c r="MWB570" s="633"/>
      <c r="MWC570" s="633"/>
      <c r="MWD570" s="633"/>
      <c r="MWE570" s="633"/>
      <c r="MWF570" s="633"/>
      <c r="MWG570" s="633"/>
      <c r="MWH570" s="633"/>
      <c r="MWI570" s="633"/>
      <c r="MWJ570" s="633"/>
      <c r="MWK570" s="633"/>
      <c r="MWL570" s="633"/>
      <c r="MWM570" s="633"/>
      <c r="MWN570" s="633"/>
      <c r="MWO570" s="633"/>
      <c r="MWP570" s="633"/>
      <c r="MWQ570" s="633"/>
      <c r="MWR570" s="633"/>
      <c r="MWS570" s="633"/>
      <c r="MWT570" s="633"/>
      <c r="MWU570" s="633"/>
      <c r="MWV570" s="633"/>
      <c r="MWW570" s="633"/>
      <c r="MWX570" s="633"/>
      <c r="MWY570" s="633"/>
      <c r="MWZ570" s="633"/>
      <c r="MXA570" s="633"/>
      <c r="MXB570" s="633"/>
      <c r="MXC570" s="633"/>
      <c r="MXD570" s="633"/>
      <c r="MXE570" s="633"/>
      <c r="MXF570" s="633"/>
      <c r="MXG570" s="633"/>
      <c r="MXH570" s="633"/>
      <c r="MXI570" s="633"/>
      <c r="MXJ570" s="633"/>
      <c r="MXK570" s="633"/>
      <c r="MXL570" s="633"/>
      <c r="MXM570" s="633"/>
      <c r="MXN570" s="633"/>
      <c r="MXO570" s="633"/>
      <c r="MXP570" s="633"/>
      <c r="MXQ570" s="633"/>
      <c r="MXR570" s="633"/>
      <c r="MXS570" s="633"/>
      <c r="MXT570" s="633"/>
      <c r="MXU570" s="633"/>
      <c r="MXV570" s="633"/>
      <c r="MXW570" s="633"/>
      <c r="MXX570" s="633"/>
      <c r="MXY570" s="633"/>
      <c r="MXZ570" s="633"/>
      <c r="MYA570" s="633"/>
      <c r="MYB570" s="633"/>
      <c r="MYC570" s="633"/>
      <c r="MYD570" s="633"/>
      <c r="MYE570" s="633"/>
      <c r="MYF570" s="633"/>
      <c r="MYG570" s="633"/>
      <c r="MYH570" s="633"/>
      <c r="MYI570" s="633"/>
      <c r="MYJ570" s="633"/>
      <c r="MYK570" s="633"/>
      <c r="MYL570" s="633"/>
      <c r="MYM570" s="633"/>
      <c r="MYN570" s="633"/>
      <c r="MYO570" s="633"/>
      <c r="MYP570" s="633"/>
      <c r="MYQ570" s="633"/>
      <c r="MYR570" s="633"/>
      <c r="MYS570" s="633"/>
      <c r="MYT570" s="633"/>
      <c r="MYU570" s="633"/>
      <c r="MYV570" s="633"/>
      <c r="MYW570" s="633"/>
      <c r="MYX570" s="633"/>
      <c r="MYY570" s="633"/>
      <c r="MYZ570" s="633"/>
      <c r="MZA570" s="633"/>
      <c r="MZB570" s="633"/>
      <c r="MZC570" s="633"/>
      <c r="MZD570" s="633"/>
      <c r="MZE570" s="633"/>
      <c r="MZF570" s="633"/>
      <c r="MZG570" s="633"/>
      <c r="MZH570" s="633"/>
      <c r="MZI570" s="633"/>
      <c r="MZJ570" s="633"/>
      <c r="MZK570" s="633"/>
      <c r="MZL570" s="633"/>
      <c r="MZM570" s="633"/>
      <c r="MZN570" s="633"/>
      <c r="MZO570" s="633"/>
      <c r="MZP570" s="633"/>
      <c r="MZQ570" s="633"/>
      <c r="MZR570" s="633"/>
      <c r="MZS570" s="633"/>
      <c r="MZT570" s="633"/>
      <c r="MZU570" s="633"/>
      <c r="MZV570" s="633"/>
      <c r="MZW570" s="633"/>
      <c r="MZX570" s="633"/>
      <c r="MZY570" s="633"/>
      <c r="MZZ570" s="633"/>
      <c r="NAA570" s="633"/>
      <c r="NAB570" s="633"/>
      <c r="NAC570" s="633"/>
      <c r="NAD570" s="633"/>
      <c r="NAE570" s="633"/>
      <c r="NAF570" s="633"/>
      <c r="NAG570" s="633"/>
      <c r="NAH570" s="633"/>
      <c r="NAI570" s="633"/>
      <c r="NAJ570" s="633"/>
      <c r="NAK570" s="633"/>
      <c r="NAL570" s="633"/>
      <c r="NAM570" s="633"/>
      <c r="NAN570" s="633"/>
      <c r="NAO570" s="633"/>
      <c r="NAP570" s="633"/>
      <c r="NAQ570" s="633"/>
      <c r="NAR570" s="633"/>
      <c r="NAS570" s="633"/>
      <c r="NAT570" s="633"/>
      <c r="NAU570" s="633"/>
      <c r="NAV570" s="633"/>
      <c r="NAW570" s="633"/>
      <c r="NAX570" s="633"/>
      <c r="NAY570" s="633"/>
      <c r="NAZ570" s="633"/>
      <c r="NBA570" s="633"/>
      <c r="NBB570" s="633"/>
      <c r="NBC570" s="633"/>
      <c r="NBD570" s="633"/>
      <c r="NBE570" s="633"/>
      <c r="NBF570" s="633"/>
      <c r="NBG570" s="633"/>
      <c r="NBH570" s="633"/>
      <c r="NBI570" s="633"/>
      <c r="NBJ570" s="633"/>
      <c r="NBK570" s="633"/>
      <c r="NBL570" s="633"/>
      <c r="NBM570" s="633"/>
      <c r="NBN570" s="633"/>
      <c r="NBO570" s="633"/>
      <c r="NBP570" s="633"/>
      <c r="NBQ570" s="633"/>
      <c r="NBR570" s="633"/>
      <c r="NBS570" s="633"/>
      <c r="NBT570" s="633"/>
      <c r="NBU570" s="633"/>
      <c r="NBV570" s="633"/>
      <c r="NBW570" s="633"/>
      <c r="NBX570" s="633"/>
      <c r="NBY570" s="633"/>
      <c r="NBZ570" s="633"/>
      <c r="NCA570" s="633"/>
      <c r="NCB570" s="633"/>
      <c r="NCC570" s="633"/>
      <c r="NCD570" s="633"/>
      <c r="NCE570" s="633"/>
      <c r="NCF570" s="633"/>
      <c r="NCG570" s="633"/>
      <c r="NCH570" s="633"/>
      <c r="NCI570" s="633"/>
      <c r="NCJ570" s="633"/>
      <c r="NCK570" s="633"/>
      <c r="NCL570" s="633"/>
      <c r="NCM570" s="633"/>
      <c r="NCN570" s="633"/>
      <c r="NCO570" s="633"/>
      <c r="NCP570" s="633"/>
      <c r="NCQ570" s="633"/>
      <c r="NCR570" s="633"/>
      <c r="NCS570" s="633"/>
      <c r="NCT570" s="633"/>
      <c r="NCU570" s="633"/>
      <c r="NCV570" s="633"/>
      <c r="NCW570" s="633"/>
      <c r="NCX570" s="633"/>
      <c r="NCY570" s="633"/>
      <c r="NCZ570" s="633"/>
      <c r="NDA570" s="633"/>
      <c r="NDB570" s="633"/>
      <c r="NDC570" s="633"/>
      <c r="NDD570" s="633"/>
      <c r="NDE570" s="633"/>
      <c r="NDF570" s="633"/>
      <c r="NDG570" s="633"/>
      <c r="NDH570" s="633"/>
      <c r="NDI570" s="633"/>
      <c r="NDJ570" s="633"/>
      <c r="NDK570" s="633"/>
      <c r="NDL570" s="633"/>
      <c r="NDM570" s="633"/>
      <c r="NDN570" s="633"/>
      <c r="NDO570" s="633"/>
      <c r="NDP570" s="633"/>
      <c r="NDQ570" s="633"/>
      <c r="NDR570" s="633"/>
      <c r="NDS570" s="633"/>
      <c r="NDT570" s="633"/>
      <c r="NDU570" s="633"/>
      <c r="NDV570" s="633"/>
      <c r="NDW570" s="633"/>
      <c r="NDX570" s="633"/>
      <c r="NDY570" s="633"/>
      <c r="NDZ570" s="633"/>
      <c r="NEA570" s="633"/>
      <c r="NEB570" s="633"/>
      <c r="NEC570" s="633"/>
      <c r="NED570" s="633"/>
      <c r="NEE570" s="633"/>
      <c r="NEF570" s="633"/>
      <c r="NEG570" s="633"/>
      <c r="NEH570" s="633"/>
      <c r="NEI570" s="633"/>
      <c r="NEJ570" s="633"/>
      <c r="NEK570" s="633"/>
      <c r="NEL570" s="633"/>
      <c r="NEM570" s="633"/>
      <c r="NEN570" s="633"/>
      <c r="NEO570" s="633"/>
      <c r="NEP570" s="633"/>
      <c r="NEQ570" s="633"/>
      <c r="NER570" s="633"/>
      <c r="NES570" s="633"/>
      <c r="NET570" s="633"/>
      <c r="NEU570" s="633"/>
      <c r="NEV570" s="633"/>
      <c r="NEW570" s="633"/>
      <c r="NEX570" s="633"/>
      <c r="NEY570" s="633"/>
      <c r="NEZ570" s="633"/>
      <c r="NFA570" s="633"/>
      <c r="NFB570" s="633"/>
      <c r="NFC570" s="633"/>
      <c r="NFD570" s="633"/>
      <c r="NFE570" s="633"/>
      <c r="NFF570" s="633"/>
      <c r="NFG570" s="633"/>
      <c r="NFH570" s="633"/>
      <c r="NFI570" s="633"/>
      <c r="NFJ570" s="633"/>
      <c r="NFK570" s="633"/>
      <c r="NFL570" s="633"/>
      <c r="NFM570" s="633"/>
      <c r="NFN570" s="633"/>
      <c r="NFO570" s="633"/>
      <c r="NFP570" s="633"/>
      <c r="NFQ570" s="633"/>
      <c r="NFR570" s="633"/>
      <c r="NFS570" s="633"/>
      <c r="NFT570" s="633"/>
      <c r="NFU570" s="633"/>
      <c r="NFV570" s="633"/>
      <c r="NFW570" s="633"/>
      <c r="NFX570" s="633"/>
      <c r="NFY570" s="633"/>
      <c r="NFZ570" s="633"/>
      <c r="NGA570" s="633"/>
      <c r="NGB570" s="633"/>
      <c r="NGC570" s="633"/>
      <c r="NGD570" s="633"/>
      <c r="NGE570" s="633"/>
      <c r="NGF570" s="633"/>
      <c r="NGG570" s="633"/>
      <c r="NGH570" s="633"/>
      <c r="NGI570" s="633"/>
      <c r="NGJ570" s="633"/>
      <c r="NGK570" s="633"/>
      <c r="NGL570" s="633"/>
      <c r="NGM570" s="633"/>
      <c r="NGN570" s="633"/>
      <c r="NGO570" s="633"/>
      <c r="NGP570" s="633"/>
      <c r="NGQ570" s="633"/>
      <c r="NGR570" s="633"/>
      <c r="NGS570" s="633"/>
      <c r="NGT570" s="633"/>
      <c r="NGU570" s="633"/>
      <c r="NGV570" s="633"/>
      <c r="NGW570" s="633"/>
      <c r="NGX570" s="633"/>
      <c r="NGY570" s="633"/>
      <c r="NGZ570" s="633"/>
      <c r="NHA570" s="633"/>
      <c r="NHB570" s="633"/>
      <c r="NHC570" s="633"/>
      <c r="NHD570" s="633"/>
      <c r="NHE570" s="633"/>
      <c r="NHF570" s="633"/>
      <c r="NHG570" s="633"/>
      <c r="NHH570" s="633"/>
      <c r="NHI570" s="633"/>
      <c r="NHJ570" s="633"/>
      <c r="NHK570" s="633"/>
      <c r="NHL570" s="633"/>
      <c r="NHM570" s="633"/>
      <c r="NHN570" s="633"/>
      <c r="NHO570" s="633"/>
      <c r="NHP570" s="633"/>
      <c r="NHQ570" s="633"/>
      <c r="NHR570" s="633"/>
      <c r="NHS570" s="633"/>
      <c r="NHT570" s="633"/>
      <c r="NHU570" s="633"/>
      <c r="NHV570" s="633"/>
      <c r="NHW570" s="633"/>
      <c r="NHX570" s="633"/>
      <c r="NHY570" s="633"/>
      <c r="NHZ570" s="633"/>
      <c r="NIA570" s="633"/>
      <c r="NIB570" s="633"/>
      <c r="NIC570" s="633"/>
      <c r="NID570" s="633"/>
      <c r="NIE570" s="633"/>
      <c r="NIF570" s="633"/>
      <c r="NIG570" s="633"/>
      <c r="NIH570" s="633"/>
      <c r="NII570" s="633"/>
      <c r="NIJ570" s="633"/>
      <c r="NIK570" s="633"/>
      <c r="NIL570" s="633"/>
      <c r="NIM570" s="633"/>
      <c r="NIN570" s="633"/>
      <c r="NIO570" s="633"/>
      <c r="NIP570" s="633"/>
      <c r="NIQ570" s="633"/>
      <c r="NIR570" s="633"/>
      <c r="NIS570" s="633"/>
      <c r="NIT570" s="633"/>
      <c r="NIU570" s="633"/>
      <c r="NIV570" s="633"/>
      <c r="NIW570" s="633"/>
      <c r="NIX570" s="633"/>
      <c r="NIY570" s="633"/>
      <c r="NIZ570" s="633"/>
      <c r="NJA570" s="633"/>
      <c r="NJB570" s="633"/>
      <c r="NJC570" s="633"/>
      <c r="NJD570" s="633"/>
      <c r="NJE570" s="633"/>
      <c r="NJF570" s="633"/>
      <c r="NJG570" s="633"/>
      <c r="NJH570" s="633"/>
      <c r="NJI570" s="633"/>
      <c r="NJJ570" s="633"/>
      <c r="NJK570" s="633"/>
      <c r="NJL570" s="633"/>
      <c r="NJM570" s="633"/>
      <c r="NJN570" s="633"/>
      <c r="NJO570" s="633"/>
      <c r="NJP570" s="633"/>
      <c r="NJQ570" s="633"/>
      <c r="NJR570" s="633"/>
      <c r="NJS570" s="633"/>
      <c r="NJT570" s="633"/>
      <c r="NJU570" s="633"/>
      <c r="NJV570" s="633"/>
      <c r="NJW570" s="633"/>
      <c r="NJX570" s="633"/>
      <c r="NJY570" s="633"/>
      <c r="NJZ570" s="633"/>
      <c r="NKA570" s="633"/>
      <c r="NKB570" s="633"/>
      <c r="NKC570" s="633"/>
      <c r="NKD570" s="633"/>
      <c r="NKE570" s="633"/>
      <c r="NKF570" s="633"/>
      <c r="NKG570" s="633"/>
      <c r="NKH570" s="633"/>
      <c r="NKI570" s="633"/>
      <c r="NKJ570" s="633"/>
      <c r="NKK570" s="633"/>
      <c r="NKL570" s="633"/>
      <c r="NKM570" s="633"/>
      <c r="NKN570" s="633"/>
      <c r="NKO570" s="633"/>
      <c r="NKP570" s="633"/>
      <c r="NKQ570" s="633"/>
      <c r="NKR570" s="633"/>
      <c r="NKS570" s="633"/>
      <c r="NKT570" s="633"/>
      <c r="NKU570" s="633"/>
      <c r="NKV570" s="633"/>
      <c r="NKW570" s="633"/>
      <c r="NKX570" s="633"/>
      <c r="NKY570" s="633"/>
      <c r="NKZ570" s="633"/>
      <c r="NLA570" s="633"/>
      <c r="NLB570" s="633"/>
      <c r="NLC570" s="633"/>
      <c r="NLD570" s="633"/>
      <c r="NLE570" s="633"/>
      <c r="NLF570" s="633"/>
      <c r="NLG570" s="633"/>
      <c r="NLH570" s="633"/>
      <c r="NLI570" s="633"/>
      <c r="NLJ570" s="633"/>
      <c r="NLK570" s="633"/>
      <c r="NLL570" s="633"/>
      <c r="NLM570" s="633"/>
      <c r="NLN570" s="633"/>
      <c r="NLO570" s="633"/>
      <c r="NLP570" s="633"/>
      <c r="NLQ570" s="633"/>
      <c r="NLR570" s="633"/>
      <c r="NLS570" s="633"/>
      <c r="NLT570" s="633"/>
      <c r="NLU570" s="633"/>
      <c r="NLV570" s="633"/>
      <c r="NLW570" s="633"/>
      <c r="NLX570" s="633"/>
      <c r="NLY570" s="633"/>
      <c r="NLZ570" s="633"/>
      <c r="NMA570" s="633"/>
      <c r="NMB570" s="633"/>
      <c r="NMC570" s="633"/>
      <c r="NMD570" s="633"/>
      <c r="NME570" s="633"/>
      <c r="NMF570" s="633"/>
      <c r="NMG570" s="633"/>
      <c r="NMH570" s="633"/>
      <c r="NMI570" s="633"/>
      <c r="NMJ570" s="633"/>
      <c r="NMK570" s="633"/>
      <c r="NML570" s="633"/>
      <c r="NMM570" s="633"/>
      <c r="NMN570" s="633"/>
      <c r="NMO570" s="633"/>
      <c r="NMP570" s="633"/>
      <c r="NMQ570" s="633"/>
      <c r="NMR570" s="633"/>
      <c r="NMS570" s="633"/>
      <c r="NMT570" s="633"/>
      <c r="NMU570" s="633"/>
      <c r="NMV570" s="633"/>
      <c r="NMW570" s="633"/>
      <c r="NMX570" s="633"/>
      <c r="NMY570" s="633"/>
      <c r="NMZ570" s="633"/>
      <c r="NNA570" s="633"/>
      <c r="NNB570" s="633"/>
      <c r="NNC570" s="633"/>
      <c r="NND570" s="633"/>
      <c r="NNE570" s="633"/>
      <c r="NNF570" s="633"/>
      <c r="NNG570" s="633"/>
      <c r="NNH570" s="633"/>
      <c r="NNI570" s="633"/>
      <c r="NNJ570" s="633"/>
      <c r="NNK570" s="633"/>
      <c r="NNL570" s="633"/>
      <c r="NNM570" s="633"/>
      <c r="NNN570" s="633"/>
      <c r="NNO570" s="633"/>
      <c r="NNP570" s="633"/>
      <c r="NNQ570" s="633"/>
      <c r="NNR570" s="633"/>
      <c r="NNS570" s="633"/>
      <c r="NNT570" s="633"/>
      <c r="NNU570" s="633"/>
      <c r="NNV570" s="633"/>
      <c r="NNW570" s="633"/>
      <c r="NNX570" s="633"/>
      <c r="NNY570" s="633"/>
      <c r="NNZ570" s="633"/>
      <c r="NOA570" s="633"/>
      <c r="NOB570" s="633"/>
      <c r="NOC570" s="633"/>
      <c r="NOD570" s="633"/>
      <c r="NOE570" s="633"/>
      <c r="NOF570" s="633"/>
      <c r="NOG570" s="633"/>
      <c r="NOH570" s="633"/>
      <c r="NOI570" s="633"/>
      <c r="NOJ570" s="633"/>
      <c r="NOK570" s="633"/>
      <c r="NOL570" s="633"/>
      <c r="NOM570" s="633"/>
      <c r="NON570" s="633"/>
      <c r="NOO570" s="633"/>
      <c r="NOP570" s="633"/>
      <c r="NOQ570" s="633"/>
      <c r="NOR570" s="633"/>
      <c r="NOS570" s="633"/>
      <c r="NOT570" s="633"/>
      <c r="NOU570" s="633"/>
      <c r="NOV570" s="633"/>
      <c r="NOW570" s="633"/>
      <c r="NOX570" s="633"/>
      <c r="NOY570" s="633"/>
      <c r="NOZ570" s="633"/>
      <c r="NPA570" s="633"/>
      <c r="NPB570" s="633"/>
      <c r="NPC570" s="633"/>
      <c r="NPD570" s="633"/>
      <c r="NPE570" s="633"/>
      <c r="NPF570" s="633"/>
      <c r="NPG570" s="633"/>
      <c r="NPH570" s="633"/>
      <c r="NPI570" s="633"/>
      <c r="NPJ570" s="633"/>
      <c r="NPK570" s="633"/>
      <c r="NPL570" s="633"/>
      <c r="NPM570" s="633"/>
      <c r="NPN570" s="633"/>
      <c r="NPO570" s="633"/>
      <c r="NPP570" s="633"/>
      <c r="NPQ570" s="633"/>
      <c r="NPR570" s="633"/>
      <c r="NPS570" s="633"/>
      <c r="NPT570" s="633"/>
      <c r="NPU570" s="633"/>
      <c r="NPV570" s="633"/>
      <c r="NPW570" s="633"/>
      <c r="NPX570" s="633"/>
      <c r="NPY570" s="633"/>
      <c r="NPZ570" s="633"/>
      <c r="NQA570" s="633"/>
      <c r="NQB570" s="633"/>
      <c r="NQC570" s="633"/>
      <c r="NQD570" s="633"/>
      <c r="NQE570" s="633"/>
      <c r="NQF570" s="633"/>
      <c r="NQG570" s="633"/>
      <c r="NQH570" s="633"/>
      <c r="NQI570" s="633"/>
      <c r="NQJ570" s="633"/>
      <c r="NQK570" s="633"/>
      <c r="NQL570" s="633"/>
      <c r="NQM570" s="633"/>
      <c r="NQN570" s="633"/>
      <c r="NQO570" s="633"/>
      <c r="NQP570" s="633"/>
      <c r="NQQ570" s="633"/>
      <c r="NQR570" s="633"/>
      <c r="NQS570" s="633"/>
      <c r="NQT570" s="633"/>
      <c r="NQU570" s="633"/>
      <c r="NQV570" s="633"/>
      <c r="NQW570" s="633"/>
      <c r="NQX570" s="633"/>
      <c r="NQY570" s="633"/>
      <c r="NQZ570" s="633"/>
      <c r="NRA570" s="633"/>
      <c r="NRB570" s="633"/>
      <c r="NRC570" s="633"/>
      <c r="NRD570" s="633"/>
      <c r="NRE570" s="633"/>
      <c r="NRF570" s="633"/>
      <c r="NRG570" s="633"/>
      <c r="NRH570" s="633"/>
      <c r="NRI570" s="633"/>
      <c r="NRJ570" s="633"/>
      <c r="NRK570" s="633"/>
      <c r="NRL570" s="633"/>
      <c r="NRM570" s="633"/>
      <c r="NRN570" s="633"/>
      <c r="NRO570" s="633"/>
      <c r="NRP570" s="633"/>
      <c r="NRQ570" s="633"/>
      <c r="NRR570" s="633"/>
      <c r="NRS570" s="633"/>
      <c r="NRT570" s="633"/>
      <c r="NRU570" s="633"/>
      <c r="NRV570" s="633"/>
      <c r="NRW570" s="633"/>
      <c r="NRX570" s="633"/>
      <c r="NRY570" s="633"/>
      <c r="NRZ570" s="633"/>
      <c r="NSA570" s="633"/>
      <c r="NSB570" s="633"/>
      <c r="NSC570" s="633"/>
      <c r="NSD570" s="633"/>
      <c r="NSE570" s="633"/>
      <c r="NSF570" s="633"/>
      <c r="NSG570" s="633"/>
      <c r="NSH570" s="633"/>
      <c r="NSI570" s="633"/>
      <c r="NSJ570" s="633"/>
      <c r="NSK570" s="633"/>
      <c r="NSL570" s="633"/>
      <c r="NSM570" s="633"/>
      <c r="NSN570" s="633"/>
      <c r="NSO570" s="633"/>
      <c r="NSP570" s="633"/>
      <c r="NSQ570" s="633"/>
      <c r="NSR570" s="633"/>
      <c r="NSS570" s="633"/>
      <c r="NST570" s="633"/>
      <c r="NSU570" s="633"/>
      <c r="NSV570" s="633"/>
      <c r="NSW570" s="633"/>
      <c r="NSX570" s="633"/>
      <c r="NSY570" s="633"/>
      <c r="NSZ570" s="633"/>
      <c r="NTA570" s="633"/>
      <c r="NTB570" s="633"/>
      <c r="NTC570" s="633"/>
      <c r="NTD570" s="633"/>
      <c r="NTE570" s="633"/>
      <c r="NTF570" s="633"/>
      <c r="NTG570" s="633"/>
      <c r="NTH570" s="633"/>
      <c r="NTI570" s="633"/>
      <c r="NTJ570" s="633"/>
      <c r="NTK570" s="633"/>
      <c r="NTL570" s="633"/>
      <c r="NTM570" s="633"/>
      <c r="NTN570" s="633"/>
      <c r="NTO570" s="633"/>
      <c r="NTP570" s="633"/>
      <c r="NTQ570" s="633"/>
      <c r="NTR570" s="633"/>
      <c r="NTS570" s="633"/>
      <c r="NTT570" s="633"/>
      <c r="NTU570" s="633"/>
      <c r="NTV570" s="633"/>
      <c r="NTW570" s="633"/>
      <c r="NTX570" s="633"/>
      <c r="NTY570" s="633"/>
      <c r="NTZ570" s="633"/>
      <c r="NUA570" s="633"/>
      <c r="NUB570" s="633"/>
      <c r="NUC570" s="633"/>
      <c r="NUD570" s="633"/>
      <c r="NUE570" s="633"/>
      <c r="NUF570" s="633"/>
      <c r="NUG570" s="633"/>
      <c r="NUH570" s="633"/>
      <c r="NUI570" s="633"/>
      <c r="NUJ570" s="633"/>
      <c r="NUK570" s="633"/>
      <c r="NUL570" s="633"/>
      <c r="NUM570" s="633"/>
      <c r="NUN570" s="633"/>
      <c r="NUO570" s="633"/>
      <c r="NUP570" s="633"/>
      <c r="NUQ570" s="633"/>
      <c r="NUR570" s="633"/>
      <c r="NUS570" s="633"/>
      <c r="NUT570" s="633"/>
      <c r="NUU570" s="633"/>
      <c r="NUV570" s="633"/>
      <c r="NUW570" s="633"/>
      <c r="NUX570" s="633"/>
      <c r="NUY570" s="633"/>
      <c r="NUZ570" s="633"/>
      <c r="NVA570" s="633"/>
      <c r="NVB570" s="633"/>
      <c r="NVC570" s="633"/>
      <c r="NVD570" s="633"/>
      <c r="NVE570" s="633"/>
      <c r="NVF570" s="633"/>
      <c r="NVG570" s="633"/>
      <c r="NVH570" s="633"/>
      <c r="NVI570" s="633"/>
      <c r="NVJ570" s="633"/>
      <c r="NVK570" s="633"/>
      <c r="NVL570" s="633"/>
      <c r="NVM570" s="633"/>
      <c r="NVN570" s="633"/>
      <c r="NVO570" s="633"/>
      <c r="NVP570" s="633"/>
      <c r="NVQ570" s="633"/>
      <c r="NVR570" s="633"/>
      <c r="NVS570" s="633"/>
      <c r="NVT570" s="633"/>
      <c r="NVU570" s="633"/>
      <c r="NVV570" s="633"/>
      <c r="NVW570" s="633"/>
      <c r="NVX570" s="633"/>
      <c r="NVY570" s="633"/>
      <c r="NVZ570" s="633"/>
      <c r="NWA570" s="633"/>
      <c r="NWB570" s="633"/>
      <c r="NWC570" s="633"/>
      <c r="NWD570" s="633"/>
      <c r="NWE570" s="633"/>
      <c r="NWF570" s="633"/>
      <c r="NWG570" s="633"/>
      <c r="NWH570" s="633"/>
      <c r="NWI570" s="633"/>
      <c r="NWJ570" s="633"/>
      <c r="NWK570" s="633"/>
      <c r="NWL570" s="633"/>
      <c r="NWM570" s="633"/>
      <c r="NWN570" s="633"/>
      <c r="NWO570" s="633"/>
      <c r="NWP570" s="633"/>
      <c r="NWQ570" s="633"/>
      <c r="NWR570" s="633"/>
      <c r="NWS570" s="633"/>
      <c r="NWT570" s="633"/>
      <c r="NWU570" s="633"/>
      <c r="NWV570" s="633"/>
      <c r="NWW570" s="633"/>
      <c r="NWX570" s="633"/>
      <c r="NWY570" s="633"/>
      <c r="NWZ570" s="633"/>
      <c r="NXA570" s="633"/>
      <c r="NXB570" s="633"/>
      <c r="NXC570" s="633"/>
      <c r="NXD570" s="633"/>
      <c r="NXE570" s="633"/>
      <c r="NXF570" s="633"/>
      <c r="NXG570" s="633"/>
      <c r="NXH570" s="633"/>
      <c r="NXI570" s="633"/>
      <c r="NXJ570" s="633"/>
      <c r="NXK570" s="633"/>
      <c r="NXL570" s="633"/>
      <c r="NXM570" s="633"/>
      <c r="NXN570" s="633"/>
      <c r="NXO570" s="633"/>
      <c r="NXP570" s="633"/>
      <c r="NXQ570" s="633"/>
      <c r="NXR570" s="633"/>
      <c r="NXS570" s="633"/>
      <c r="NXT570" s="633"/>
      <c r="NXU570" s="633"/>
      <c r="NXV570" s="633"/>
      <c r="NXW570" s="633"/>
      <c r="NXX570" s="633"/>
      <c r="NXY570" s="633"/>
      <c r="NXZ570" s="633"/>
      <c r="NYA570" s="633"/>
      <c r="NYB570" s="633"/>
      <c r="NYC570" s="633"/>
      <c r="NYD570" s="633"/>
      <c r="NYE570" s="633"/>
      <c r="NYF570" s="633"/>
      <c r="NYG570" s="633"/>
      <c r="NYH570" s="633"/>
      <c r="NYI570" s="633"/>
      <c r="NYJ570" s="633"/>
      <c r="NYK570" s="633"/>
      <c r="NYL570" s="633"/>
      <c r="NYM570" s="633"/>
      <c r="NYN570" s="633"/>
      <c r="NYO570" s="633"/>
      <c r="NYP570" s="633"/>
      <c r="NYQ570" s="633"/>
      <c r="NYR570" s="633"/>
      <c r="NYS570" s="633"/>
      <c r="NYT570" s="633"/>
      <c r="NYU570" s="633"/>
      <c r="NYV570" s="633"/>
      <c r="NYW570" s="633"/>
      <c r="NYX570" s="633"/>
      <c r="NYY570" s="633"/>
      <c r="NYZ570" s="633"/>
      <c r="NZA570" s="633"/>
      <c r="NZB570" s="633"/>
      <c r="NZC570" s="633"/>
      <c r="NZD570" s="633"/>
      <c r="NZE570" s="633"/>
      <c r="NZF570" s="633"/>
      <c r="NZG570" s="633"/>
      <c r="NZH570" s="633"/>
      <c r="NZI570" s="633"/>
      <c r="NZJ570" s="633"/>
      <c r="NZK570" s="633"/>
      <c r="NZL570" s="633"/>
      <c r="NZM570" s="633"/>
      <c r="NZN570" s="633"/>
      <c r="NZO570" s="633"/>
      <c r="NZP570" s="633"/>
      <c r="NZQ570" s="633"/>
      <c r="NZR570" s="633"/>
      <c r="NZS570" s="633"/>
      <c r="NZT570" s="633"/>
      <c r="NZU570" s="633"/>
      <c r="NZV570" s="633"/>
      <c r="NZW570" s="633"/>
      <c r="NZX570" s="633"/>
      <c r="NZY570" s="633"/>
      <c r="NZZ570" s="633"/>
      <c r="OAA570" s="633"/>
      <c r="OAB570" s="633"/>
      <c r="OAC570" s="633"/>
      <c r="OAD570" s="633"/>
      <c r="OAE570" s="633"/>
      <c r="OAF570" s="633"/>
      <c r="OAG570" s="633"/>
      <c r="OAH570" s="633"/>
      <c r="OAI570" s="633"/>
      <c r="OAJ570" s="633"/>
      <c r="OAK570" s="633"/>
      <c r="OAL570" s="633"/>
      <c r="OAM570" s="633"/>
      <c r="OAN570" s="633"/>
      <c r="OAO570" s="633"/>
      <c r="OAP570" s="633"/>
      <c r="OAQ570" s="633"/>
      <c r="OAR570" s="633"/>
      <c r="OAS570" s="633"/>
      <c r="OAT570" s="633"/>
      <c r="OAU570" s="633"/>
      <c r="OAV570" s="633"/>
      <c r="OAW570" s="633"/>
      <c r="OAX570" s="633"/>
      <c r="OAY570" s="633"/>
      <c r="OAZ570" s="633"/>
      <c r="OBA570" s="633"/>
      <c r="OBB570" s="633"/>
      <c r="OBC570" s="633"/>
      <c r="OBD570" s="633"/>
      <c r="OBE570" s="633"/>
      <c r="OBF570" s="633"/>
      <c r="OBG570" s="633"/>
      <c r="OBH570" s="633"/>
      <c r="OBI570" s="633"/>
      <c r="OBJ570" s="633"/>
      <c r="OBK570" s="633"/>
      <c r="OBL570" s="633"/>
      <c r="OBM570" s="633"/>
      <c r="OBN570" s="633"/>
      <c r="OBO570" s="633"/>
      <c r="OBP570" s="633"/>
      <c r="OBQ570" s="633"/>
      <c r="OBR570" s="633"/>
      <c r="OBS570" s="633"/>
      <c r="OBT570" s="633"/>
      <c r="OBU570" s="633"/>
      <c r="OBV570" s="633"/>
      <c r="OBW570" s="633"/>
      <c r="OBX570" s="633"/>
      <c r="OBY570" s="633"/>
      <c r="OBZ570" s="633"/>
      <c r="OCA570" s="633"/>
      <c r="OCB570" s="633"/>
      <c r="OCC570" s="633"/>
      <c r="OCD570" s="633"/>
      <c r="OCE570" s="633"/>
      <c r="OCF570" s="633"/>
      <c r="OCG570" s="633"/>
      <c r="OCH570" s="633"/>
      <c r="OCI570" s="633"/>
      <c r="OCJ570" s="633"/>
      <c r="OCK570" s="633"/>
      <c r="OCL570" s="633"/>
      <c r="OCM570" s="633"/>
      <c r="OCN570" s="633"/>
      <c r="OCO570" s="633"/>
      <c r="OCP570" s="633"/>
      <c r="OCQ570" s="633"/>
      <c r="OCR570" s="633"/>
      <c r="OCS570" s="633"/>
      <c r="OCT570" s="633"/>
      <c r="OCU570" s="633"/>
      <c r="OCV570" s="633"/>
      <c r="OCW570" s="633"/>
      <c r="OCX570" s="633"/>
      <c r="OCY570" s="633"/>
      <c r="OCZ570" s="633"/>
      <c r="ODA570" s="633"/>
      <c r="ODB570" s="633"/>
      <c r="ODC570" s="633"/>
      <c r="ODD570" s="633"/>
      <c r="ODE570" s="633"/>
      <c r="ODF570" s="633"/>
      <c r="ODG570" s="633"/>
      <c r="ODH570" s="633"/>
      <c r="ODI570" s="633"/>
      <c r="ODJ570" s="633"/>
      <c r="ODK570" s="633"/>
      <c r="ODL570" s="633"/>
      <c r="ODM570" s="633"/>
      <c r="ODN570" s="633"/>
      <c r="ODO570" s="633"/>
      <c r="ODP570" s="633"/>
      <c r="ODQ570" s="633"/>
      <c r="ODR570" s="633"/>
      <c r="ODS570" s="633"/>
      <c r="ODT570" s="633"/>
      <c r="ODU570" s="633"/>
      <c r="ODV570" s="633"/>
      <c r="ODW570" s="633"/>
      <c r="ODX570" s="633"/>
      <c r="ODY570" s="633"/>
      <c r="ODZ570" s="633"/>
      <c r="OEA570" s="633"/>
      <c r="OEB570" s="633"/>
      <c r="OEC570" s="633"/>
      <c r="OED570" s="633"/>
      <c r="OEE570" s="633"/>
      <c r="OEF570" s="633"/>
      <c r="OEG570" s="633"/>
      <c r="OEH570" s="633"/>
      <c r="OEI570" s="633"/>
      <c r="OEJ570" s="633"/>
      <c r="OEK570" s="633"/>
      <c r="OEL570" s="633"/>
      <c r="OEM570" s="633"/>
      <c r="OEN570" s="633"/>
      <c r="OEO570" s="633"/>
      <c r="OEP570" s="633"/>
      <c r="OEQ570" s="633"/>
      <c r="OER570" s="633"/>
      <c r="OES570" s="633"/>
      <c r="OET570" s="633"/>
      <c r="OEU570" s="633"/>
      <c r="OEV570" s="633"/>
      <c r="OEW570" s="633"/>
      <c r="OEX570" s="633"/>
      <c r="OEY570" s="633"/>
      <c r="OEZ570" s="633"/>
      <c r="OFA570" s="633"/>
      <c r="OFB570" s="633"/>
      <c r="OFC570" s="633"/>
      <c r="OFD570" s="633"/>
      <c r="OFE570" s="633"/>
      <c r="OFF570" s="633"/>
      <c r="OFG570" s="633"/>
      <c r="OFH570" s="633"/>
      <c r="OFI570" s="633"/>
      <c r="OFJ570" s="633"/>
      <c r="OFK570" s="633"/>
      <c r="OFL570" s="633"/>
      <c r="OFM570" s="633"/>
      <c r="OFN570" s="633"/>
      <c r="OFO570" s="633"/>
      <c r="OFP570" s="633"/>
      <c r="OFQ570" s="633"/>
      <c r="OFR570" s="633"/>
      <c r="OFS570" s="633"/>
      <c r="OFT570" s="633"/>
      <c r="OFU570" s="633"/>
      <c r="OFV570" s="633"/>
      <c r="OFW570" s="633"/>
      <c r="OFX570" s="633"/>
      <c r="OFY570" s="633"/>
      <c r="OFZ570" s="633"/>
      <c r="OGA570" s="633"/>
      <c r="OGB570" s="633"/>
      <c r="OGC570" s="633"/>
      <c r="OGD570" s="633"/>
      <c r="OGE570" s="633"/>
      <c r="OGF570" s="633"/>
      <c r="OGG570" s="633"/>
      <c r="OGH570" s="633"/>
      <c r="OGI570" s="633"/>
      <c r="OGJ570" s="633"/>
      <c r="OGK570" s="633"/>
      <c r="OGL570" s="633"/>
      <c r="OGM570" s="633"/>
      <c r="OGN570" s="633"/>
      <c r="OGO570" s="633"/>
      <c r="OGP570" s="633"/>
      <c r="OGQ570" s="633"/>
      <c r="OGR570" s="633"/>
      <c r="OGS570" s="633"/>
      <c r="OGT570" s="633"/>
      <c r="OGU570" s="633"/>
      <c r="OGV570" s="633"/>
      <c r="OGW570" s="633"/>
      <c r="OGX570" s="633"/>
      <c r="OGY570" s="633"/>
      <c r="OGZ570" s="633"/>
      <c r="OHA570" s="633"/>
      <c r="OHB570" s="633"/>
      <c r="OHC570" s="633"/>
      <c r="OHD570" s="633"/>
      <c r="OHE570" s="633"/>
      <c r="OHF570" s="633"/>
      <c r="OHG570" s="633"/>
      <c r="OHH570" s="633"/>
      <c r="OHI570" s="633"/>
      <c r="OHJ570" s="633"/>
      <c r="OHK570" s="633"/>
      <c r="OHL570" s="633"/>
      <c r="OHM570" s="633"/>
      <c r="OHN570" s="633"/>
      <c r="OHO570" s="633"/>
      <c r="OHP570" s="633"/>
      <c r="OHQ570" s="633"/>
      <c r="OHR570" s="633"/>
      <c r="OHS570" s="633"/>
      <c r="OHT570" s="633"/>
      <c r="OHU570" s="633"/>
      <c r="OHV570" s="633"/>
      <c r="OHW570" s="633"/>
      <c r="OHX570" s="633"/>
      <c r="OHY570" s="633"/>
      <c r="OHZ570" s="633"/>
      <c r="OIA570" s="633"/>
      <c r="OIB570" s="633"/>
      <c r="OIC570" s="633"/>
      <c r="OID570" s="633"/>
      <c r="OIE570" s="633"/>
      <c r="OIF570" s="633"/>
      <c r="OIG570" s="633"/>
      <c r="OIH570" s="633"/>
      <c r="OII570" s="633"/>
      <c r="OIJ570" s="633"/>
      <c r="OIK570" s="633"/>
      <c r="OIL570" s="633"/>
      <c r="OIM570" s="633"/>
      <c r="OIN570" s="633"/>
      <c r="OIO570" s="633"/>
      <c r="OIP570" s="633"/>
      <c r="OIQ570" s="633"/>
      <c r="OIR570" s="633"/>
      <c r="OIS570" s="633"/>
      <c r="OIT570" s="633"/>
      <c r="OIU570" s="633"/>
      <c r="OIV570" s="633"/>
      <c r="OIW570" s="633"/>
      <c r="OIX570" s="633"/>
      <c r="OIY570" s="633"/>
      <c r="OIZ570" s="633"/>
      <c r="OJA570" s="633"/>
      <c r="OJB570" s="633"/>
      <c r="OJC570" s="633"/>
      <c r="OJD570" s="633"/>
      <c r="OJE570" s="633"/>
      <c r="OJF570" s="633"/>
      <c r="OJG570" s="633"/>
      <c r="OJH570" s="633"/>
      <c r="OJI570" s="633"/>
      <c r="OJJ570" s="633"/>
      <c r="OJK570" s="633"/>
      <c r="OJL570" s="633"/>
      <c r="OJM570" s="633"/>
      <c r="OJN570" s="633"/>
      <c r="OJO570" s="633"/>
      <c r="OJP570" s="633"/>
      <c r="OJQ570" s="633"/>
      <c r="OJR570" s="633"/>
      <c r="OJS570" s="633"/>
      <c r="OJT570" s="633"/>
      <c r="OJU570" s="633"/>
      <c r="OJV570" s="633"/>
      <c r="OJW570" s="633"/>
      <c r="OJX570" s="633"/>
      <c r="OJY570" s="633"/>
      <c r="OJZ570" s="633"/>
      <c r="OKA570" s="633"/>
      <c r="OKB570" s="633"/>
      <c r="OKC570" s="633"/>
      <c r="OKD570" s="633"/>
      <c r="OKE570" s="633"/>
      <c r="OKF570" s="633"/>
      <c r="OKG570" s="633"/>
      <c r="OKH570" s="633"/>
      <c r="OKI570" s="633"/>
      <c r="OKJ570" s="633"/>
      <c r="OKK570" s="633"/>
      <c r="OKL570" s="633"/>
      <c r="OKM570" s="633"/>
      <c r="OKN570" s="633"/>
      <c r="OKO570" s="633"/>
      <c r="OKP570" s="633"/>
      <c r="OKQ570" s="633"/>
      <c r="OKR570" s="633"/>
      <c r="OKS570" s="633"/>
      <c r="OKT570" s="633"/>
      <c r="OKU570" s="633"/>
      <c r="OKV570" s="633"/>
      <c r="OKW570" s="633"/>
      <c r="OKX570" s="633"/>
      <c r="OKY570" s="633"/>
      <c r="OKZ570" s="633"/>
      <c r="OLA570" s="633"/>
      <c r="OLB570" s="633"/>
      <c r="OLC570" s="633"/>
      <c r="OLD570" s="633"/>
      <c r="OLE570" s="633"/>
      <c r="OLF570" s="633"/>
      <c r="OLG570" s="633"/>
      <c r="OLH570" s="633"/>
      <c r="OLI570" s="633"/>
      <c r="OLJ570" s="633"/>
      <c r="OLK570" s="633"/>
      <c r="OLL570" s="633"/>
      <c r="OLM570" s="633"/>
      <c r="OLN570" s="633"/>
      <c r="OLO570" s="633"/>
      <c r="OLP570" s="633"/>
      <c r="OLQ570" s="633"/>
      <c r="OLR570" s="633"/>
      <c r="OLS570" s="633"/>
      <c r="OLT570" s="633"/>
      <c r="OLU570" s="633"/>
      <c r="OLV570" s="633"/>
      <c r="OLW570" s="633"/>
      <c r="OLX570" s="633"/>
      <c r="OLY570" s="633"/>
      <c r="OLZ570" s="633"/>
      <c r="OMA570" s="633"/>
      <c r="OMB570" s="633"/>
      <c r="OMC570" s="633"/>
      <c r="OMD570" s="633"/>
      <c r="OME570" s="633"/>
      <c r="OMF570" s="633"/>
      <c r="OMG570" s="633"/>
      <c r="OMH570" s="633"/>
      <c r="OMI570" s="633"/>
      <c r="OMJ570" s="633"/>
      <c r="OMK570" s="633"/>
      <c r="OML570" s="633"/>
      <c r="OMM570" s="633"/>
      <c r="OMN570" s="633"/>
      <c r="OMO570" s="633"/>
      <c r="OMP570" s="633"/>
      <c r="OMQ570" s="633"/>
      <c r="OMR570" s="633"/>
      <c r="OMS570" s="633"/>
      <c r="OMT570" s="633"/>
      <c r="OMU570" s="633"/>
      <c r="OMV570" s="633"/>
      <c r="OMW570" s="633"/>
      <c r="OMX570" s="633"/>
      <c r="OMY570" s="633"/>
      <c r="OMZ570" s="633"/>
      <c r="ONA570" s="633"/>
      <c r="ONB570" s="633"/>
      <c r="ONC570" s="633"/>
      <c r="OND570" s="633"/>
      <c r="ONE570" s="633"/>
      <c r="ONF570" s="633"/>
      <c r="ONG570" s="633"/>
      <c r="ONH570" s="633"/>
      <c r="ONI570" s="633"/>
      <c r="ONJ570" s="633"/>
      <c r="ONK570" s="633"/>
      <c r="ONL570" s="633"/>
      <c r="ONM570" s="633"/>
      <c r="ONN570" s="633"/>
      <c r="ONO570" s="633"/>
      <c r="ONP570" s="633"/>
      <c r="ONQ570" s="633"/>
      <c r="ONR570" s="633"/>
      <c r="ONS570" s="633"/>
      <c r="ONT570" s="633"/>
      <c r="ONU570" s="633"/>
      <c r="ONV570" s="633"/>
      <c r="ONW570" s="633"/>
      <c r="ONX570" s="633"/>
      <c r="ONY570" s="633"/>
      <c r="ONZ570" s="633"/>
      <c r="OOA570" s="633"/>
      <c r="OOB570" s="633"/>
      <c r="OOC570" s="633"/>
      <c r="OOD570" s="633"/>
      <c r="OOE570" s="633"/>
      <c r="OOF570" s="633"/>
      <c r="OOG570" s="633"/>
      <c r="OOH570" s="633"/>
      <c r="OOI570" s="633"/>
      <c r="OOJ570" s="633"/>
      <c r="OOK570" s="633"/>
      <c r="OOL570" s="633"/>
      <c r="OOM570" s="633"/>
      <c r="OON570" s="633"/>
      <c r="OOO570" s="633"/>
      <c r="OOP570" s="633"/>
      <c r="OOQ570" s="633"/>
      <c r="OOR570" s="633"/>
      <c r="OOS570" s="633"/>
      <c r="OOT570" s="633"/>
      <c r="OOU570" s="633"/>
      <c r="OOV570" s="633"/>
      <c r="OOW570" s="633"/>
      <c r="OOX570" s="633"/>
      <c r="OOY570" s="633"/>
      <c r="OOZ570" s="633"/>
      <c r="OPA570" s="633"/>
      <c r="OPB570" s="633"/>
      <c r="OPC570" s="633"/>
      <c r="OPD570" s="633"/>
      <c r="OPE570" s="633"/>
      <c r="OPF570" s="633"/>
      <c r="OPG570" s="633"/>
      <c r="OPH570" s="633"/>
      <c r="OPI570" s="633"/>
      <c r="OPJ570" s="633"/>
      <c r="OPK570" s="633"/>
      <c r="OPL570" s="633"/>
      <c r="OPM570" s="633"/>
      <c r="OPN570" s="633"/>
      <c r="OPO570" s="633"/>
      <c r="OPP570" s="633"/>
      <c r="OPQ570" s="633"/>
      <c r="OPR570" s="633"/>
      <c r="OPS570" s="633"/>
      <c r="OPT570" s="633"/>
      <c r="OPU570" s="633"/>
      <c r="OPV570" s="633"/>
      <c r="OPW570" s="633"/>
      <c r="OPX570" s="633"/>
      <c r="OPY570" s="633"/>
      <c r="OPZ570" s="633"/>
      <c r="OQA570" s="633"/>
      <c r="OQB570" s="633"/>
      <c r="OQC570" s="633"/>
      <c r="OQD570" s="633"/>
      <c r="OQE570" s="633"/>
      <c r="OQF570" s="633"/>
      <c r="OQG570" s="633"/>
      <c r="OQH570" s="633"/>
      <c r="OQI570" s="633"/>
      <c r="OQJ570" s="633"/>
      <c r="OQK570" s="633"/>
      <c r="OQL570" s="633"/>
      <c r="OQM570" s="633"/>
      <c r="OQN570" s="633"/>
      <c r="OQO570" s="633"/>
      <c r="OQP570" s="633"/>
      <c r="OQQ570" s="633"/>
      <c r="OQR570" s="633"/>
      <c r="OQS570" s="633"/>
      <c r="OQT570" s="633"/>
      <c r="OQU570" s="633"/>
      <c r="OQV570" s="633"/>
      <c r="OQW570" s="633"/>
      <c r="OQX570" s="633"/>
      <c r="OQY570" s="633"/>
      <c r="OQZ570" s="633"/>
      <c r="ORA570" s="633"/>
      <c r="ORB570" s="633"/>
      <c r="ORC570" s="633"/>
      <c r="ORD570" s="633"/>
      <c r="ORE570" s="633"/>
      <c r="ORF570" s="633"/>
      <c r="ORG570" s="633"/>
      <c r="ORH570" s="633"/>
      <c r="ORI570" s="633"/>
      <c r="ORJ570" s="633"/>
      <c r="ORK570" s="633"/>
      <c r="ORL570" s="633"/>
      <c r="ORM570" s="633"/>
      <c r="ORN570" s="633"/>
      <c r="ORO570" s="633"/>
      <c r="ORP570" s="633"/>
      <c r="ORQ570" s="633"/>
      <c r="ORR570" s="633"/>
      <c r="ORS570" s="633"/>
      <c r="ORT570" s="633"/>
      <c r="ORU570" s="633"/>
      <c r="ORV570" s="633"/>
      <c r="ORW570" s="633"/>
      <c r="ORX570" s="633"/>
      <c r="ORY570" s="633"/>
      <c r="ORZ570" s="633"/>
      <c r="OSA570" s="633"/>
      <c r="OSB570" s="633"/>
      <c r="OSC570" s="633"/>
      <c r="OSD570" s="633"/>
      <c r="OSE570" s="633"/>
      <c r="OSF570" s="633"/>
      <c r="OSG570" s="633"/>
      <c r="OSH570" s="633"/>
      <c r="OSI570" s="633"/>
      <c r="OSJ570" s="633"/>
      <c r="OSK570" s="633"/>
      <c r="OSL570" s="633"/>
      <c r="OSM570" s="633"/>
      <c r="OSN570" s="633"/>
      <c r="OSO570" s="633"/>
      <c r="OSP570" s="633"/>
      <c r="OSQ570" s="633"/>
      <c r="OSR570" s="633"/>
      <c r="OSS570" s="633"/>
      <c r="OST570" s="633"/>
      <c r="OSU570" s="633"/>
      <c r="OSV570" s="633"/>
      <c r="OSW570" s="633"/>
      <c r="OSX570" s="633"/>
      <c r="OSY570" s="633"/>
      <c r="OSZ570" s="633"/>
      <c r="OTA570" s="633"/>
      <c r="OTB570" s="633"/>
      <c r="OTC570" s="633"/>
      <c r="OTD570" s="633"/>
      <c r="OTE570" s="633"/>
      <c r="OTF570" s="633"/>
      <c r="OTG570" s="633"/>
      <c r="OTH570" s="633"/>
      <c r="OTI570" s="633"/>
      <c r="OTJ570" s="633"/>
      <c r="OTK570" s="633"/>
      <c r="OTL570" s="633"/>
      <c r="OTM570" s="633"/>
      <c r="OTN570" s="633"/>
      <c r="OTO570" s="633"/>
      <c r="OTP570" s="633"/>
      <c r="OTQ570" s="633"/>
      <c r="OTR570" s="633"/>
      <c r="OTS570" s="633"/>
      <c r="OTT570" s="633"/>
      <c r="OTU570" s="633"/>
      <c r="OTV570" s="633"/>
      <c r="OTW570" s="633"/>
      <c r="OTX570" s="633"/>
      <c r="OTY570" s="633"/>
      <c r="OTZ570" s="633"/>
      <c r="OUA570" s="633"/>
      <c r="OUB570" s="633"/>
      <c r="OUC570" s="633"/>
      <c r="OUD570" s="633"/>
      <c r="OUE570" s="633"/>
      <c r="OUF570" s="633"/>
      <c r="OUG570" s="633"/>
      <c r="OUH570" s="633"/>
      <c r="OUI570" s="633"/>
      <c r="OUJ570" s="633"/>
      <c r="OUK570" s="633"/>
      <c r="OUL570" s="633"/>
      <c r="OUM570" s="633"/>
      <c r="OUN570" s="633"/>
      <c r="OUO570" s="633"/>
      <c r="OUP570" s="633"/>
      <c r="OUQ570" s="633"/>
      <c r="OUR570" s="633"/>
      <c r="OUS570" s="633"/>
      <c r="OUT570" s="633"/>
      <c r="OUU570" s="633"/>
      <c r="OUV570" s="633"/>
      <c r="OUW570" s="633"/>
      <c r="OUX570" s="633"/>
      <c r="OUY570" s="633"/>
      <c r="OUZ570" s="633"/>
      <c r="OVA570" s="633"/>
      <c r="OVB570" s="633"/>
      <c r="OVC570" s="633"/>
      <c r="OVD570" s="633"/>
      <c r="OVE570" s="633"/>
      <c r="OVF570" s="633"/>
      <c r="OVG570" s="633"/>
      <c r="OVH570" s="633"/>
      <c r="OVI570" s="633"/>
      <c r="OVJ570" s="633"/>
      <c r="OVK570" s="633"/>
      <c r="OVL570" s="633"/>
      <c r="OVM570" s="633"/>
      <c r="OVN570" s="633"/>
      <c r="OVO570" s="633"/>
      <c r="OVP570" s="633"/>
      <c r="OVQ570" s="633"/>
      <c r="OVR570" s="633"/>
      <c r="OVS570" s="633"/>
      <c r="OVT570" s="633"/>
      <c r="OVU570" s="633"/>
      <c r="OVV570" s="633"/>
      <c r="OVW570" s="633"/>
      <c r="OVX570" s="633"/>
      <c r="OVY570" s="633"/>
      <c r="OVZ570" s="633"/>
      <c r="OWA570" s="633"/>
      <c r="OWB570" s="633"/>
      <c r="OWC570" s="633"/>
      <c r="OWD570" s="633"/>
      <c r="OWE570" s="633"/>
      <c r="OWF570" s="633"/>
      <c r="OWG570" s="633"/>
      <c r="OWH570" s="633"/>
      <c r="OWI570" s="633"/>
      <c r="OWJ570" s="633"/>
      <c r="OWK570" s="633"/>
      <c r="OWL570" s="633"/>
      <c r="OWM570" s="633"/>
      <c r="OWN570" s="633"/>
      <c r="OWO570" s="633"/>
      <c r="OWP570" s="633"/>
      <c r="OWQ570" s="633"/>
      <c r="OWR570" s="633"/>
      <c r="OWS570" s="633"/>
      <c r="OWT570" s="633"/>
      <c r="OWU570" s="633"/>
      <c r="OWV570" s="633"/>
      <c r="OWW570" s="633"/>
      <c r="OWX570" s="633"/>
      <c r="OWY570" s="633"/>
      <c r="OWZ570" s="633"/>
      <c r="OXA570" s="633"/>
      <c r="OXB570" s="633"/>
      <c r="OXC570" s="633"/>
      <c r="OXD570" s="633"/>
      <c r="OXE570" s="633"/>
      <c r="OXF570" s="633"/>
      <c r="OXG570" s="633"/>
      <c r="OXH570" s="633"/>
      <c r="OXI570" s="633"/>
      <c r="OXJ570" s="633"/>
      <c r="OXK570" s="633"/>
      <c r="OXL570" s="633"/>
      <c r="OXM570" s="633"/>
      <c r="OXN570" s="633"/>
      <c r="OXO570" s="633"/>
      <c r="OXP570" s="633"/>
      <c r="OXQ570" s="633"/>
      <c r="OXR570" s="633"/>
      <c r="OXS570" s="633"/>
      <c r="OXT570" s="633"/>
      <c r="OXU570" s="633"/>
      <c r="OXV570" s="633"/>
      <c r="OXW570" s="633"/>
      <c r="OXX570" s="633"/>
      <c r="OXY570" s="633"/>
      <c r="OXZ570" s="633"/>
      <c r="OYA570" s="633"/>
      <c r="OYB570" s="633"/>
      <c r="OYC570" s="633"/>
      <c r="OYD570" s="633"/>
      <c r="OYE570" s="633"/>
      <c r="OYF570" s="633"/>
      <c r="OYG570" s="633"/>
      <c r="OYH570" s="633"/>
      <c r="OYI570" s="633"/>
      <c r="OYJ570" s="633"/>
      <c r="OYK570" s="633"/>
      <c r="OYL570" s="633"/>
      <c r="OYM570" s="633"/>
      <c r="OYN570" s="633"/>
      <c r="OYO570" s="633"/>
      <c r="OYP570" s="633"/>
      <c r="OYQ570" s="633"/>
      <c r="OYR570" s="633"/>
      <c r="OYS570" s="633"/>
      <c r="OYT570" s="633"/>
      <c r="OYU570" s="633"/>
      <c r="OYV570" s="633"/>
      <c r="OYW570" s="633"/>
      <c r="OYX570" s="633"/>
      <c r="OYY570" s="633"/>
      <c r="OYZ570" s="633"/>
      <c r="OZA570" s="633"/>
      <c r="OZB570" s="633"/>
      <c r="OZC570" s="633"/>
      <c r="OZD570" s="633"/>
      <c r="OZE570" s="633"/>
      <c r="OZF570" s="633"/>
      <c r="OZG570" s="633"/>
      <c r="OZH570" s="633"/>
      <c r="OZI570" s="633"/>
      <c r="OZJ570" s="633"/>
      <c r="OZK570" s="633"/>
      <c r="OZL570" s="633"/>
      <c r="OZM570" s="633"/>
      <c r="OZN570" s="633"/>
      <c r="OZO570" s="633"/>
      <c r="OZP570" s="633"/>
      <c r="OZQ570" s="633"/>
      <c r="OZR570" s="633"/>
      <c r="OZS570" s="633"/>
      <c r="OZT570" s="633"/>
      <c r="OZU570" s="633"/>
      <c r="OZV570" s="633"/>
      <c r="OZW570" s="633"/>
      <c r="OZX570" s="633"/>
      <c r="OZY570" s="633"/>
      <c r="OZZ570" s="633"/>
      <c r="PAA570" s="633"/>
      <c r="PAB570" s="633"/>
      <c r="PAC570" s="633"/>
      <c r="PAD570" s="633"/>
      <c r="PAE570" s="633"/>
      <c r="PAF570" s="633"/>
      <c r="PAG570" s="633"/>
      <c r="PAH570" s="633"/>
      <c r="PAI570" s="633"/>
      <c r="PAJ570" s="633"/>
      <c r="PAK570" s="633"/>
      <c r="PAL570" s="633"/>
      <c r="PAM570" s="633"/>
      <c r="PAN570" s="633"/>
      <c r="PAO570" s="633"/>
      <c r="PAP570" s="633"/>
      <c r="PAQ570" s="633"/>
      <c r="PAR570" s="633"/>
      <c r="PAS570" s="633"/>
      <c r="PAT570" s="633"/>
      <c r="PAU570" s="633"/>
      <c r="PAV570" s="633"/>
      <c r="PAW570" s="633"/>
      <c r="PAX570" s="633"/>
      <c r="PAY570" s="633"/>
      <c r="PAZ570" s="633"/>
      <c r="PBA570" s="633"/>
      <c r="PBB570" s="633"/>
      <c r="PBC570" s="633"/>
      <c r="PBD570" s="633"/>
      <c r="PBE570" s="633"/>
      <c r="PBF570" s="633"/>
      <c r="PBG570" s="633"/>
      <c r="PBH570" s="633"/>
      <c r="PBI570" s="633"/>
      <c r="PBJ570" s="633"/>
      <c r="PBK570" s="633"/>
      <c r="PBL570" s="633"/>
      <c r="PBM570" s="633"/>
      <c r="PBN570" s="633"/>
      <c r="PBO570" s="633"/>
      <c r="PBP570" s="633"/>
      <c r="PBQ570" s="633"/>
      <c r="PBR570" s="633"/>
      <c r="PBS570" s="633"/>
      <c r="PBT570" s="633"/>
      <c r="PBU570" s="633"/>
      <c r="PBV570" s="633"/>
      <c r="PBW570" s="633"/>
      <c r="PBX570" s="633"/>
      <c r="PBY570" s="633"/>
      <c r="PBZ570" s="633"/>
      <c r="PCA570" s="633"/>
      <c r="PCB570" s="633"/>
      <c r="PCC570" s="633"/>
      <c r="PCD570" s="633"/>
      <c r="PCE570" s="633"/>
      <c r="PCF570" s="633"/>
      <c r="PCG570" s="633"/>
      <c r="PCH570" s="633"/>
      <c r="PCI570" s="633"/>
      <c r="PCJ570" s="633"/>
      <c r="PCK570" s="633"/>
      <c r="PCL570" s="633"/>
      <c r="PCM570" s="633"/>
      <c r="PCN570" s="633"/>
      <c r="PCO570" s="633"/>
      <c r="PCP570" s="633"/>
      <c r="PCQ570" s="633"/>
      <c r="PCR570" s="633"/>
      <c r="PCS570" s="633"/>
      <c r="PCT570" s="633"/>
      <c r="PCU570" s="633"/>
      <c r="PCV570" s="633"/>
      <c r="PCW570" s="633"/>
      <c r="PCX570" s="633"/>
      <c r="PCY570" s="633"/>
      <c r="PCZ570" s="633"/>
      <c r="PDA570" s="633"/>
      <c r="PDB570" s="633"/>
      <c r="PDC570" s="633"/>
      <c r="PDD570" s="633"/>
      <c r="PDE570" s="633"/>
      <c r="PDF570" s="633"/>
      <c r="PDG570" s="633"/>
      <c r="PDH570" s="633"/>
      <c r="PDI570" s="633"/>
      <c r="PDJ570" s="633"/>
      <c r="PDK570" s="633"/>
      <c r="PDL570" s="633"/>
      <c r="PDM570" s="633"/>
      <c r="PDN570" s="633"/>
      <c r="PDO570" s="633"/>
      <c r="PDP570" s="633"/>
      <c r="PDQ570" s="633"/>
      <c r="PDR570" s="633"/>
      <c r="PDS570" s="633"/>
      <c r="PDT570" s="633"/>
      <c r="PDU570" s="633"/>
      <c r="PDV570" s="633"/>
      <c r="PDW570" s="633"/>
      <c r="PDX570" s="633"/>
      <c r="PDY570" s="633"/>
      <c r="PDZ570" s="633"/>
      <c r="PEA570" s="633"/>
      <c r="PEB570" s="633"/>
      <c r="PEC570" s="633"/>
      <c r="PED570" s="633"/>
      <c r="PEE570" s="633"/>
      <c r="PEF570" s="633"/>
      <c r="PEG570" s="633"/>
      <c r="PEH570" s="633"/>
      <c r="PEI570" s="633"/>
      <c r="PEJ570" s="633"/>
      <c r="PEK570" s="633"/>
      <c r="PEL570" s="633"/>
      <c r="PEM570" s="633"/>
      <c r="PEN570" s="633"/>
      <c r="PEO570" s="633"/>
      <c r="PEP570" s="633"/>
      <c r="PEQ570" s="633"/>
      <c r="PER570" s="633"/>
      <c r="PES570" s="633"/>
      <c r="PET570" s="633"/>
      <c r="PEU570" s="633"/>
      <c r="PEV570" s="633"/>
      <c r="PEW570" s="633"/>
      <c r="PEX570" s="633"/>
      <c r="PEY570" s="633"/>
      <c r="PEZ570" s="633"/>
      <c r="PFA570" s="633"/>
      <c r="PFB570" s="633"/>
      <c r="PFC570" s="633"/>
      <c r="PFD570" s="633"/>
      <c r="PFE570" s="633"/>
      <c r="PFF570" s="633"/>
      <c r="PFG570" s="633"/>
      <c r="PFH570" s="633"/>
      <c r="PFI570" s="633"/>
      <c r="PFJ570" s="633"/>
      <c r="PFK570" s="633"/>
      <c r="PFL570" s="633"/>
      <c r="PFM570" s="633"/>
      <c r="PFN570" s="633"/>
      <c r="PFO570" s="633"/>
      <c r="PFP570" s="633"/>
      <c r="PFQ570" s="633"/>
      <c r="PFR570" s="633"/>
      <c r="PFS570" s="633"/>
      <c r="PFT570" s="633"/>
      <c r="PFU570" s="633"/>
      <c r="PFV570" s="633"/>
      <c r="PFW570" s="633"/>
      <c r="PFX570" s="633"/>
      <c r="PFY570" s="633"/>
      <c r="PFZ570" s="633"/>
      <c r="PGA570" s="633"/>
      <c r="PGB570" s="633"/>
      <c r="PGC570" s="633"/>
      <c r="PGD570" s="633"/>
      <c r="PGE570" s="633"/>
      <c r="PGF570" s="633"/>
      <c r="PGG570" s="633"/>
      <c r="PGH570" s="633"/>
      <c r="PGI570" s="633"/>
      <c r="PGJ570" s="633"/>
      <c r="PGK570" s="633"/>
      <c r="PGL570" s="633"/>
      <c r="PGM570" s="633"/>
      <c r="PGN570" s="633"/>
      <c r="PGO570" s="633"/>
      <c r="PGP570" s="633"/>
      <c r="PGQ570" s="633"/>
      <c r="PGR570" s="633"/>
      <c r="PGS570" s="633"/>
      <c r="PGT570" s="633"/>
      <c r="PGU570" s="633"/>
      <c r="PGV570" s="633"/>
      <c r="PGW570" s="633"/>
      <c r="PGX570" s="633"/>
      <c r="PGY570" s="633"/>
      <c r="PGZ570" s="633"/>
      <c r="PHA570" s="633"/>
      <c r="PHB570" s="633"/>
      <c r="PHC570" s="633"/>
      <c r="PHD570" s="633"/>
      <c r="PHE570" s="633"/>
      <c r="PHF570" s="633"/>
      <c r="PHG570" s="633"/>
      <c r="PHH570" s="633"/>
      <c r="PHI570" s="633"/>
      <c r="PHJ570" s="633"/>
      <c r="PHK570" s="633"/>
      <c r="PHL570" s="633"/>
      <c r="PHM570" s="633"/>
      <c r="PHN570" s="633"/>
      <c r="PHO570" s="633"/>
      <c r="PHP570" s="633"/>
      <c r="PHQ570" s="633"/>
      <c r="PHR570" s="633"/>
      <c r="PHS570" s="633"/>
      <c r="PHT570" s="633"/>
      <c r="PHU570" s="633"/>
      <c r="PHV570" s="633"/>
      <c r="PHW570" s="633"/>
      <c r="PHX570" s="633"/>
      <c r="PHY570" s="633"/>
      <c r="PHZ570" s="633"/>
      <c r="PIA570" s="633"/>
      <c r="PIB570" s="633"/>
      <c r="PIC570" s="633"/>
      <c r="PID570" s="633"/>
      <c r="PIE570" s="633"/>
      <c r="PIF570" s="633"/>
      <c r="PIG570" s="633"/>
      <c r="PIH570" s="633"/>
      <c r="PII570" s="633"/>
      <c r="PIJ570" s="633"/>
      <c r="PIK570" s="633"/>
      <c r="PIL570" s="633"/>
      <c r="PIM570" s="633"/>
      <c r="PIN570" s="633"/>
      <c r="PIO570" s="633"/>
      <c r="PIP570" s="633"/>
      <c r="PIQ570" s="633"/>
      <c r="PIR570" s="633"/>
      <c r="PIS570" s="633"/>
      <c r="PIT570" s="633"/>
      <c r="PIU570" s="633"/>
      <c r="PIV570" s="633"/>
      <c r="PIW570" s="633"/>
      <c r="PIX570" s="633"/>
      <c r="PIY570" s="633"/>
      <c r="PIZ570" s="633"/>
      <c r="PJA570" s="633"/>
      <c r="PJB570" s="633"/>
      <c r="PJC570" s="633"/>
      <c r="PJD570" s="633"/>
      <c r="PJE570" s="633"/>
      <c r="PJF570" s="633"/>
      <c r="PJG570" s="633"/>
      <c r="PJH570" s="633"/>
      <c r="PJI570" s="633"/>
      <c r="PJJ570" s="633"/>
      <c r="PJK570" s="633"/>
      <c r="PJL570" s="633"/>
      <c r="PJM570" s="633"/>
      <c r="PJN570" s="633"/>
      <c r="PJO570" s="633"/>
      <c r="PJP570" s="633"/>
      <c r="PJQ570" s="633"/>
      <c r="PJR570" s="633"/>
      <c r="PJS570" s="633"/>
      <c r="PJT570" s="633"/>
      <c r="PJU570" s="633"/>
      <c r="PJV570" s="633"/>
      <c r="PJW570" s="633"/>
      <c r="PJX570" s="633"/>
      <c r="PJY570" s="633"/>
      <c r="PJZ570" s="633"/>
      <c r="PKA570" s="633"/>
      <c r="PKB570" s="633"/>
      <c r="PKC570" s="633"/>
      <c r="PKD570" s="633"/>
      <c r="PKE570" s="633"/>
      <c r="PKF570" s="633"/>
      <c r="PKG570" s="633"/>
      <c r="PKH570" s="633"/>
      <c r="PKI570" s="633"/>
      <c r="PKJ570" s="633"/>
      <c r="PKK570" s="633"/>
      <c r="PKL570" s="633"/>
      <c r="PKM570" s="633"/>
      <c r="PKN570" s="633"/>
      <c r="PKO570" s="633"/>
      <c r="PKP570" s="633"/>
      <c r="PKQ570" s="633"/>
      <c r="PKR570" s="633"/>
      <c r="PKS570" s="633"/>
      <c r="PKT570" s="633"/>
      <c r="PKU570" s="633"/>
      <c r="PKV570" s="633"/>
      <c r="PKW570" s="633"/>
      <c r="PKX570" s="633"/>
      <c r="PKY570" s="633"/>
      <c r="PKZ570" s="633"/>
      <c r="PLA570" s="633"/>
      <c r="PLB570" s="633"/>
      <c r="PLC570" s="633"/>
      <c r="PLD570" s="633"/>
      <c r="PLE570" s="633"/>
      <c r="PLF570" s="633"/>
      <c r="PLG570" s="633"/>
      <c r="PLH570" s="633"/>
      <c r="PLI570" s="633"/>
      <c r="PLJ570" s="633"/>
      <c r="PLK570" s="633"/>
      <c r="PLL570" s="633"/>
      <c r="PLM570" s="633"/>
      <c r="PLN570" s="633"/>
      <c r="PLO570" s="633"/>
      <c r="PLP570" s="633"/>
      <c r="PLQ570" s="633"/>
      <c r="PLR570" s="633"/>
      <c r="PLS570" s="633"/>
      <c r="PLT570" s="633"/>
      <c r="PLU570" s="633"/>
      <c r="PLV570" s="633"/>
      <c r="PLW570" s="633"/>
      <c r="PLX570" s="633"/>
      <c r="PLY570" s="633"/>
      <c r="PLZ570" s="633"/>
      <c r="PMA570" s="633"/>
      <c r="PMB570" s="633"/>
      <c r="PMC570" s="633"/>
      <c r="PMD570" s="633"/>
      <c r="PME570" s="633"/>
      <c r="PMF570" s="633"/>
      <c r="PMG570" s="633"/>
      <c r="PMH570" s="633"/>
      <c r="PMI570" s="633"/>
      <c r="PMJ570" s="633"/>
      <c r="PMK570" s="633"/>
      <c r="PML570" s="633"/>
      <c r="PMM570" s="633"/>
      <c r="PMN570" s="633"/>
      <c r="PMO570" s="633"/>
      <c r="PMP570" s="633"/>
      <c r="PMQ570" s="633"/>
      <c r="PMR570" s="633"/>
      <c r="PMS570" s="633"/>
      <c r="PMT570" s="633"/>
      <c r="PMU570" s="633"/>
      <c r="PMV570" s="633"/>
      <c r="PMW570" s="633"/>
      <c r="PMX570" s="633"/>
      <c r="PMY570" s="633"/>
      <c r="PMZ570" s="633"/>
      <c r="PNA570" s="633"/>
      <c r="PNB570" s="633"/>
      <c r="PNC570" s="633"/>
      <c r="PND570" s="633"/>
      <c r="PNE570" s="633"/>
      <c r="PNF570" s="633"/>
      <c r="PNG570" s="633"/>
      <c r="PNH570" s="633"/>
      <c r="PNI570" s="633"/>
      <c r="PNJ570" s="633"/>
      <c r="PNK570" s="633"/>
      <c r="PNL570" s="633"/>
      <c r="PNM570" s="633"/>
      <c r="PNN570" s="633"/>
      <c r="PNO570" s="633"/>
      <c r="PNP570" s="633"/>
      <c r="PNQ570" s="633"/>
      <c r="PNR570" s="633"/>
      <c r="PNS570" s="633"/>
      <c r="PNT570" s="633"/>
      <c r="PNU570" s="633"/>
      <c r="PNV570" s="633"/>
      <c r="PNW570" s="633"/>
      <c r="PNX570" s="633"/>
      <c r="PNY570" s="633"/>
      <c r="PNZ570" s="633"/>
      <c r="POA570" s="633"/>
      <c r="POB570" s="633"/>
      <c r="POC570" s="633"/>
      <c r="POD570" s="633"/>
      <c r="POE570" s="633"/>
      <c r="POF570" s="633"/>
      <c r="POG570" s="633"/>
      <c r="POH570" s="633"/>
      <c r="POI570" s="633"/>
      <c r="POJ570" s="633"/>
      <c r="POK570" s="633"/>
      <c r="POL570" s="633"/>
      <c r="POM570" s="633"/>
      <c r="PON570" s="633"/>
      <c r="POO570" s="633"/>
      <c r="POP570" s="633"/>
      <c r="POQ570" s="633"/>
      <c r="POR570" s="633"/>
      <c r="POS570" s="633"/>
      <c r="POT570" s="633"/>
      <c r="POU570" s="633"/>
      <c r="POV570" s="633"/>
      <c r="POW570" s="633"/>
      <c r="POX570" s="633"/>
      <c r="POY570" s="633"/>
      <c r="POZ570" s="633"/>
      <c r="PPA570" s="633"/>
      <c r="PPB570" s="633"/>
      <c r="PPC570" s="633"/>
      <c r="PPD570" s="633"/>
      <c r="PPE570" s="633"/>
      <c r="PPF570" s="633"/>
      <c r="PPG570" s="633"/>
      <c r="PPH570" s="633"/>
      <c r="PPI570" s="633"/>
      <c r="PPJ570" s="633"/>
      <c r="PPK570" s="633"/>
      <c r="PPL570" s="633"/>
      <c r="PPM570" s="633"/>
      <c r="PPN570" s="633"/>
      <c r="PPO570" s="633"/>
      <c r="PPP570" s="633"/>
      <c r="PPQ570" s="633"/>
      <c r="PPR570" s="633"/>
      <c r="PPS570" s="633"/>
      <c r="PPT570" s="633"/>
      <c r="PPU570" s="633"/>
      <c r="PPV570" s="633"/>
      <c r="PPW570" s="633"/>
      <c r="PPX570" s="633"/>
      <c r="PPY570" s="633"/>
      <c r="PPZ570" s="633"/>
      <c r="PQA570" s="633"/>
      <c r="PQB570" s="633"/>
      <c r="PQC570" s="633"/>
      <c r="PQD570" s="633"/>
      <c r="PQE570" s="633"/>
      <c r="PQF570" s="633"/>
      <c r="PQG570" s="633"/>
      <c r="PQH570" s="633"/>
      <c r="PQI570" s="633"/>
      <c r="PQJ570" s="633"/>
      <c r="PQK570" s="633"/>
      <c r="PQL570" s="633"/>
      <c r="PQM570" s="633"/>
      <c r="PQN570" s="633"/>
      <c r="PQO570" s="633"/>
      <c r="PQP570" s="633"/>
      <c r="PQQ570" s="633"/>
      <c r="PQR570" s="633"/>
      <c r="PQS570" s="633"/>
      <c r="PQT570" s="633"/>
      <c r="PQU570" s="633"/>
      <c r="PQV570" s="633"/>
      <c r="PQW570" s="633"/>
      <c r="PQX570" s="633"/>
      <c r="PQY570" s="633"/>
      <c r="PQZ570" s="633"/>
      <c r="PRA570" s="633"/>
      <c r="PRB570" s="633"/>
      <c r="PRC570" s="633"/>
      <c r="PRD570" s="633"/>
      <c r="PRE570" s="633"/>
      <c r="PRF570" s="633"/>
      <c r="PRG570" s="633"/>
      <c r="PRH570" s="633"/>
      <c r="PRI570" s="633"/>
      <c r="PRJ570" s="633"/>
      <c r="PRK570" s="633"/>
      <c r="PRL570" s="633"/>
      <c r="PRM570" s="633"/>
      <c r="PRN570" s="633"/>
      <c r="PRO570" s="633"/>
      <c r="PRP570" s="633"/>
      <c r="PRQ570" s="633"/>
      <c r="PRR570" s="633"/>
      <c r="PRS570" s="633"/>
      <c r="PRT570" s="633"/>
      <c r="PRU570" s="633"/>
      <c r="PRV570" s="633"/>
      <c r="PRW570" s="633"/>
      <c r="PRX570" s="633"/>
      <c r="PRY570" s="633"/>
      <c r="PRZ570" s="633"/>
      <c r="PSA570" s="633"/>
      <c r="PSB570" s="633"/>
      <c r="PSC570" s="633"/>
      <c r="PSD570" s="633"/>
      <c r="PSE570" s="633"/>
      <c r="PSF570" s="633"/>
      <c r="PSG570" s="633"/>
      <c r="PSH570" s="633"/>
      <c r="PSI570" s="633"/>
      <c r="PSJ570" s="633"/>
      <c r="PSK570" s="633"/>
      <c r="PSL570" s="633"/>
      <c r="PSM570" s="633"/>
      <c r="PSN570" s="633"/>
      <c r="PSO570" s="633"/>
      <c r="PSP570" s="633"/>
      <c r="PSQ570" s="633"/>
      <c r="PSR570" s="633"/>
      <c r="PSS570" s="633"/>
      <c r="PST570" s="633"/>
      <c r="PSU570" s="633"/>
      <c r="PSV570" s="633"/>
      <c r="PSW570" s="633"/>
      <c r="PSX570" s="633"/>
      <c r="PSY570" s="633"/>
      <c r="PSZ570" s="633"/>
      <c r="PTA570" s="633"/>
      <c r="PTB570" s="633"/>
      <c r="PTC570" s="633"/>
      <c r="PTD570" s="633"/>
      <c r="PTE570" s="633"/>
      <c r="PTF570" s="633"/>
      <c r="PTG570" s="633"/>
      <c r="PTH570" s="633"/>
      <c r="PTI570" s="633"/>
      <c r="PTJ570" s="633"/>
      <c r="PTK570" s="633"/>
      <c r="PTL570" s="633"/>
      <c r="PTM570" s="633"/>
      <c r="PTN570" s="633"/>
      <c r="PTO570" s="633"/>
      <c r="PTP570" s="633"/>
      <c r="PTQ570" s="633"/>
      <c r="PTR570" s="633"/>
      <c r="PTS570" s="633"/>
      <c r="PTT570" s="633"/>
      <c r="PTU570" s="633"/>
      <c r="PTV570" s="633"/>
      <c r="PTW570" s="633"/>
      <c r="PTX570" s="633"/>
      <c r="PTY570" s="633"/>
      <c r="PTZ570" s="633"/>
      <c r="PUA570" s="633"/>
      <c r="PUB570" s="633"/>
      <c r="PUC570" s="633"/>
      <c r="PUD570" s="633"/>
      <c r="PUE570" s="633"/>
      <c r="PUF570" s="633"/>
      <c r="PUG570" s="633"/>
      <c r="PUH570" s="633"/>
      <c r="PUI570" s="633"/>
      <c r="PUJ570" s="633"/>
      <c r="PUK570" s="633"/>
      <c r="PUL570" s="633"/>
      <c r="PUM570" s="633"/>
      <c r="PUN570" s="633"/>
      <c r="PUO570" s="633"/>
      <c r="PUP570" s="633"/>
      <c r="PUQ570" s="633"/>
      <c r="PUR570" s="633"/>
      <c r="PUS570" s="633"/>
      <c r="PUT570" s="633"/>
      <c r="PUU570" s="633"/>
      <c r="PUV570" s="633"/>
      <c r="PUW570" s="633"/>
      <c r="PUX570" s="633"/>
      <c r="PUY570" s="633"/>
      <c r="PUZ570" s="633"/>
      <c r="PVA570" s="633"/>
      <c r="PVB570" s="633"/>
      <c r="PVC570" s="633"/>
      <c r="PVD570" s="633"/>
      <c r="PVE570" s="633"/>
      <c r="PVF570" s="633"/>
      <c r="PVG570" s="633"/>
      <c r="PVH570" s="633"/>
      <c r="PVI570" s="633"/>
      <c r="PVJ570" s="633"/>
      <c r="PVK570" s="633"/>
      <c r="PVL570" s="633"/>
      <c r="PVM570" s="633"/>
      <c r="PVN570" s="633"/>
      <c r="PVO570" s="633"/>
      <c r="PVP570" s="633"/>
      <c r="PVQ570" s="633"/>
      <c r="PVR570" s="633"/>
      <c r="PVS570" s="633"/>
      <c r="PVT570" s="633"/>
      <c r="PVU570" s="633"/>
      <c r="PVV570" s="633"/>
      <c r="PVW570" s="633"/>
      <c r="PVX570" s="633"/>
      <c r="PVY570" s="633"/>
      <c r="PVZ570" s="633"/>
      <c r="PWA570" s="633"/>
      <c r="PWB570" s="633"/>
      <c r="PWC570" s="633"/>
      <c r="PWD570" s="633"/>
      <c r="PWE570" s="633"/>
      <c r="PWF570" s="633"/>
      <c r="PWG570" s="633"/>
      <c r="PWH570" s="633"/>
      <c r="PWI570" s="633"/>
      <c r="PWJ570" s="633"/>
      <c r="PWK570" s="633"/>
      <c r="PWL570" s="633"/>
      <c r="PWM570" s="633"/>
      <c r="PWN570" s="633"/>
      <c r="PWO570" s="633"/>
      <c r="PWP570" s="633"/>
      <c r="PWQ570" s="633"/>
      <c r="PWR570" s="633"/>
      <c r="PWS570" s="633"/>
      <c r="PWT570" s="633"/>
      <c r="PWU570" s="633"/>
      <c r="PWV570" s="633"/>
      <c r="PWW570" s="633"/>
      <c r="PWX570" s="633"/>
      <c r="PWY570" s="633"/>
      <c r="PWZ570" s="633"/>
      <c r="PXA570" s="633"/>
      <c r="PXB570" s="633"/>
      <c r="PXC570" s="633"/>
      <c r="PXD570" s="633"/>
      <c r="PXE570" s="633"/>
      <c r="PXF570" s="633"/>
      <c r="PXG570" s="633"/>
      <c r="PXH570" s="633"/>
      <c r="PXI570" s="633"/>
      <c r="PXJ570" s="633"/>
      <c r="PXK570" s="633"/>
      <c r="PXL570" s="633"/>
      <c r="PXM570" s="633"/>
      <c r="PXN570" s="633"/>
      <c r="PXO570" s="633"/>
      <c r="PXP570" s="633"/>
      <c r="PXQ570" s="633"/>
      <c r="PXR570" s="633"/>
      <c r="PXS570" s="633"/>
      <c r="PXT570" s="633"/>
      <c r="PXU570" s="633"/>
      <c r="PXV570" s="633"/>
      <c r="PXW570" s="633"/>
      <c r="PXX570" s="633"/>
      <c r="PXY570" s="633"/>
      <c r="PXZ570" s="633"/>
      <c r="PYA570" s="633"/>
      <c r="PYB570" s="633"/>
      <c r="PYC570" s="633"/>
      <c r="PYD570" s="633"/>
      <c r="PYE570" s="633"/>
      <c r="PYF570" s="633"/>
      <c r="PYG570" s="633"/>
      <c r="PYH570" s="633"/>
      <c r="PYI570" s="633"/>
      <c r="PYJ570" s="633"/>
      <c r="PYK570" s="633"/>
      <c r="PYL570" s="633"/>
      <c r="PYM570" s="633"/>
      <c r="PYN570" s="633"/>
      <c r="PYO570" s="633"/>
      <c r="PYP570" s="633"/>
      <c r="PYQ570" s="633"/>
      <c r="PYR570" s="633"/>
      <c r="PYS570" s="633"/>
      <c r="PYT570" s="633"/>
      <c r="PYU570" s="633"/>
      <c r="PYV570" s="633"/>
      <c r="PYW570" s="633"/>
      <c r="PYX570" s="633"/>
      <c r="PYY570" s="633"/>
      <c r="PYZ570" s="633"/>
      <c r="PZA570" s="633"/>
      <c r="PZB570" s="633"/>
      <c r="PZC570" s="633"/>
      <c r="PZD570" s="633"/>
      <c r="PZE570" s="633"/>
      <c r="PZF570" s="633"/>
      <c r="PZG570" s="633"/>
      <c r="PZH570" s="633"/>
      <c r="PZI570" s="633"/>
      <c r="PZJ570" s="633"/>
      <c r="PZK570" s="633"/>
      <c r="PZL570" s="633"/>
      <c r="PZM570" s="633"/>
      <c r="PZN570" s="633"/>
      <c r="PZO570" s="633"/>
      <c r="PZP570" s="633"/>
      <c r="PZQ570" s="633"/>
      <c r="PZR570" s="633"/>
      <c r="PZS570" s="633"/>
      <c r="PZT570" s="633"/>
      <c r="PZU570" s="633"/>
      <c r="PZV570" s="633"/>
      <c r="PZW570" s="633"/>
      <c r="PZX570" s="633"/>
      <c r="PZY570" s="633"/>
      <c r="PZZ570" s="633"/>
      <c r="QAA570" s="633"/>
      <c r="QAB570" s="633"/>
      <c r="QAC570" s="633"/>
      <c r="QAD570" s="633"/>
      <c r="QAE570" s="633"/>
      <c r="QAF570" s="633"/>
      <c r="QAG570" s="633"/>
      <c r="QAH570" s="633"/>
      <c r="QAI570" s="633"/>
      <c r="QAJ570" s="633"/>
      <c r="QAK570" s="633"/>
      <c r="QAL570" s="633"/>
      <c r="QAM570" s="633"/>
      <c r="QAN570" s="633"/>
      <c r="QAO570" s="633"/>
      <c r="QAP570" s="633"/>
      <c r="QAQ570" s="633"/>
      <c r="QAR570" s="633"/>
      <c r="QAS570" s="633"/>
      <c r="QAT570" s="633"/>
      <c r="QAU570" s="633"/>
      <c r="QAV570" s="633"/>
      <c r="QAW570" s="633"/>
      <c r="QAX570" s="633"/>
      <c r="QAY570" s="633"/>
      <c r="QAZ570" s="633"/>
      <c r="QBA570" s="633"/>
      <c r="QBB570" s="633"/>
      <c r="QBC570" s="633"/>
      <c r="QBD570" s="633"/>
      <c r="QBE570" s="633"/>
      <c r="QBF570" s="633"/>
      <c r="QBG570" s="633"/>
      <c r="QBH570" s="633"/>
      <c r="QBI570" s="633"/>
      <c r="QBJ570" s="633"/>
      <c r="QBK570" s="633"/>
      <c r="QBL570" s="633"/>
      <c r="QBM570" s="633"/>
      <c r="QBN570" s="633"/>
      <c r="QBO570" s="633"/>
      <c r="QBP570" s="633"/>
      <c r="QBQ570" s="633"/>
      <c r="QBR570" s="633"/>
      <c r="QBS570" s="633"/>
      <c r="QBT570" s="633"/>
      <c r="QBU570" s="633"/>
      <c r="QBV570" s="633"/>
      <c r="QBW570" s="633"/>
      <c r="QBX570" s="633"/>
      <c r="QBY570" s="633"/>
      <c r="QBZ570" s="633"/>
      <c r="QCA570" s="633"/>
      <c r="QCB570" s="633"/>
      <c r="QCC570" s="633"/>
      <c r="QCD570" s="633"/>
      <c r="QCE570" s="633"/>
      <c r="QCF570" s="633"/>
      <c r="QCG570" s="633"/>
      <c r="QCH570" s="633"/>
      <c r="QCI570" s="633"/>
      <c r="QCJ570" s="633"/>
      <c r="QCK570" s="633"/>
      <c r="QCL570" s="633"/>
      <c r="QCM570" s="633"/>
      <c r="QCN570" s="633"/>
      <c r="QCO570" s="633"/>
      <c r="QCP570" s="633"/>
      <c r="QCQ570" s="633"/>
      <c r="QCR570" s="633"/>
      <c r="QCS570" s="633"/>
      <c r="QCT570" s="633"/>
      <c r="QCU570" s="633"/>
      <c r="QCV570" s="633"/>
      <c r="QCW570" s="633"/>
      <c r="QCX570" s="633"/>
      <c r="QCY570" s="633"/>
      <c r="QCZ570" s="633"/>
      <c r="QDA570" s="633"/>
      <c r="QDB570" s="633"/>
      <c r="QDC570" s="633"/>
      <c r="QDD570" s="633"/>
      <c r="QDE570" s="633"/>
      <c r="QDF570" s="633"/>
      <c r="QDG570" s="633"/>
      <c r="QDH570" s="633"/>
      <c r="QDI570" s="633"/>
      <c r="QDJ570" s="633"/>
      <c r="QDK570" s="633"/>
      <c r="QDL570" s="633"/>
      <c r="QDM570" s="633"/>
      <c r="QDN570" s="633"/>
      <c r="QDO570" s="633"/>
      <c r="QDP570" s="633"/>
      <c r="QDQ570" s="633"/>
      <c r="QDR570" s="633"/>
      <c r="QDS570" s="633"/>
      <c r="QDT570" s="633"/>
      <c r="QDU570" s="633"/>
      <c r="QDV570" s="633"/>
      <c r="QDW570" s="633"/>
      <c r="QDX570" s="633"/>
      <c r="QDY570" s="633"/>
      <c r="QDZ570" s="633"/>
      <c r="QEA570" s="633"/>
      <c r="QEB570" s="633"/>
      <c r="QEC570" s="633"/>
      <c r="QED570" s="633"/>
      <c r="QEE570" s="633"/>
      <c r="QEF570" s="633"/>
      <c r="QEG570" s="633"/>
      <c r="QEH570" s="633"/>
      <c r="QEI570" s="633"/>
      <c r="QEJ570" s="633"/>
      <c r="QEK570" s="633"/>
      <c r="QEL570" s="633"/>
      <c r="QEM570" s="633"/>
      <c r="QEN570" s="633"/>
      <c r="QEO570" s="633"/>
      <c r="QEP570" s="633"/>
      <c r="QEQ570" s="633"/>
      <c r="QER570" s="633"/>
      <c r="QES570" s="633"/>
      <c r="QET570" s="633"/>
      <c r="QEU570" s="633"/>
      <c r="QEV570" s="633"/>
      <c r="QEW570" s="633"/>
      <c r="QEX570" s="633"/>
      <c r="QEY570" s="633"/>
      <c r="QEZ570" s="633"/>
      <c r="QFA570" s="633"/>
      <c r="QFB570" s="633"/>
      <c r="QFC570" s="633"/>
      <c r="QFD570" s="633"/>
      <c r="QFE570" s="633"/>
      <c r="QFF570" s="633"/>
      <c r="QFG570" s="633"/>
      <c r="QFH570" s="633"/>
      <c r="QFI570" s="633"/>
      <c r="QFJ570" s="633"/>
      <c r="QFK570" s="633"/>
      <c r="QFL570" s="633"/>
      <c r="QFM570" s="633"/>
      <c r="QFN570" s="633"/>
      <c r="QFO570" s="633"/>
      <c r="QFP570" s="633"/>
      <c r="QFQ570" s="633"/>
      <c r="QFR570" s="633"/>
      <c r="QFS570" s="633"/>
      <c r="QFT570" s="633"/>
      <c r="QFU570" s="633"/>
      <c r="QFV570" s="633"/>
      <c r="QFW570" s="633"/>
      <c r="QFX570" s="633"/>
      <c r="QFY570" s="633"/>
      <c r="QFZ570" s="633"/>
      <c r="QGA570" s="633"/>
      <c r="QGB570" s="633"/>
      <c r="QGC570" s="633"/>
      <c r="QGD570" s="633"/>
      <c r="QGE570" s="633"/>
      <c r="QGF570" s="633"/>
      <c r="QGG570" s="633"/>
      <c r="QGH570" s="633"/>
      <c r="QGI570" s="633"/>
      <c r="QGJ570" s="633"/>
      <c r="QGK570" s="633"/>
      <c r="QGL570" s="633"/>
      <c r="QGM570" s="633"/>
      <c r="QGN570" s="633"/>
      <c r="QGO570" s="633"/>
      <c r="QGP570" s="633"/>
      <c r="QGQ570" s="633"/>
      <c r="QGR570" s="633"/>
      <c r="QGS570" s="633"/>
      <c r="QGT570" s="633"/>
      <c r="QGU570" s="633"/>
      <c r="QGV570" s="633"/>
      <c r="QGW570" s="633"/>
      <c r="QGX570" s="633"/>
      <c r="QGY570" s="633"/>
      <c r="QGZ570" s="633"/>
      <c r="QHA570" s="633"/>
      <c r="QHB570" s="633"/>
      <c r="QHC570" s="633"/>
      <c r="QHD570" s="633"/>
      <c r="QHE570" s="633"/>
      <c r="QHF570" s="633"/>
      <c r="QHG570" s="633"/>
      <c r="QHH570" s="633"/>
      <c r="QHI570" s="633"/>
      <c r="QHJ570" s="633"/>
      <c r="QHK570" s="633"/>
      <c r="QHL570" s="633"/>
      <c r="QHM570" s="633"/>
      <c r="QHN570" s="633"/>
      <c r="QHO570" s="633"/>
      <c r="QHP570" s="633"/>
      <c r="QHQ570" s="633"/>
      <c r="QHR570" s="633"/>
      <c r="QHS570" s="633"/>
      <c r="QHT570" s="633"/>
      <c r="QHU570" s="633"/>
      <c r="QHV570" s="633"/>
      <c r="QHW570" s="633"/>
      <c r="QHX570" s="633"/>
      <c r="QHY570" s="633"/>
      <c r="QHZ570" s="633"/>
      <c r="QIA570" s="633"/>
      <c r="QIB570" s="633"/>
      <c r="QIC570" s="633"/>
      <c r="QID570" s="633"/>
      <c r="QIE570" s="633"/>
      <c r="QIF570" s="633"/>
      <c r="QIG570" s="633"/>
      <c r="QIH570" s="633"/>
      <c r="QII570" s="633"/>
      <c r="QIJ570" s="633"/>
      <c r="QIK570" s="633"/>
      <c r="QIL570" s="633"/>
      <c r="QIM570" s="633"/>
      <c r="QIN570" s="633"/>
      <c r="QIO570" s="633"/>
      <c r="QIP570" s="633"/>
      <c r="QIQ570" s="633"/>
      <c r="QIR570" s="633"/>
      <c r="QIS570" s="633"/>
      <c r="QIT570" s="633"/>
      <c r="QIU570" s="633"/>
      <c r="QIV570" s="633"/>
      <c r="QIW570" s="633"/>
      <c r="QIX570" s="633"/>
      <c r="QIY570" s="633"/>
      <c r="QIZ570" s="633"/>
      <c r="QJA570" s="633"/>
      <c r="QJB570" s="633"/>
      <c r="QJC570" s="633"/>
      <c r="QJD570" s="633"/>
      <c r="QJE570" s="633"/>
      <c r="QJF570" s="633"/>
      <c r="QJG570" s="633"/>
      <c r="QJH570" s="633"/>
      <c r="QJI570" s="633"/>
      <c r="QJJ570" s="633"/>
      <c r="QJK570" s="633"/>
      <c r="QJL570" s="633"/>
      <c r="QJM570" s="633"/>
      <c r="QJN570" s="633"/>
      <c r="QJO570" s="633"/>
      <c r="QJP570" s="633"/>
      <c r="QJQ570" s="633"/>
      <c r="QJR570" s="633"/>
      <c r="QJS570" s="633"/>
      <c r="QJT570" s="633"/>
      <c r="QJU570" s="633"/>
      <c r="QJV570" s="633"/>
      <c r="QJW570" s="633"/>
      <c r="QJX570" s="633"/>
      <c r="QJY570" s="633"/>
      <c r="QJZ570" s="633"/>
      <c r="QKA570" s="633"/>
      <c r="QKB570" s="633"/>
      <c r="QKC570" s="633"/>
      <c r="QKD570" s="633"/>
      <c r="QKE570" s="633"/>
      <c r="QKF570" s="633"/>
      <c r="QKG570" s="633"/>
      <c r="QKH570" s="633"/>
      <c r="QKI570" s="633"/>
      <c r="QKJ570" s="633"/>
      <c r="QKK570" s="633"/>
      <c r="QKL570" s="633"/>
      <c r="QKM570" s="633"/>
      <c r="QKN570" s="633"/>
      <c r="QKO570" s="633"/>
      <c r="QKP570" s="633"/>
      <c r="QKQ570" s="633"/>
      <c r="QKR570" s="633"/>
      <c r="QKS570" s="633"/>
      <c r="QKT570" s="633"/>
      <c r="QKU570" s="633"/>
      <c r="QKV570" s="633"/>
      <c r="QKW570" s="633"/>
      <c r="QKX570" s="633"/>
      <c r="QKY570" s="633"/>
      <c r="QKZ570" s="633"/>
      <c r="QLA570" s="633"/>
      <c r="QLB570" s="633"/>
      <c r="QLC570" s="633"/>
      <c r="QLD570" s="633"/>
      <c r="QLE570" s="633"/>
      <c r="QLF570" s="633"/>
      <c r="QLG570" s="633"/>
      <c r="QLH570" s="633"/>
      <c r="QLI570" s="633"/>
      <c r="QLJ570" s="633"/>
      <c r="QLK570" s="633"/>
      <c r="QLL570" s="633"/>
      <c r="QLM570" s="633"/>
      <c r="QLN570" s="633"/>
      <c r="QLO570" s="633"/>
      <c r="QLP570" s="633"/>
      <c r="QLQ570" s="633"/>
      <c r="QLR570" s="633"/>
      <c r="QLS570" s="633"/>
      <c r="QLT570" s="633"/>
      <c r="QLU570" s="633"/>
      <c r="QLV570" s="633"/>
      <c r="QLW570" s="633"/>
      <c r="QLX570" s="633"/>
      <c r="QLY570" s="633"/>
      <c r="QLZ570" s="633"/>
      <c r="QMA570" s="633"/>
      <c r="QMB570" s="633"/>
      <c r="QMC570" s="633"/>
      <c r="QMD570" s="633"/>
      <c r="QME570" s="633"/>
      <c r="QMF570" s="633"/>
      <c r="QMG570" s="633"/>
      <c r="QMH570" s="633"/>
      <c r="QMI570" s="633"/>
      <c r="QMJ570" s="633"/>
      <c r="QMK570" s="633"/>
      <c r="QML570" s="633"/>
      <c r="QMM570" s="633"/>
      <c r="QMN570" s="633"/>
      <c r="QMO570" s="633"/>
      <c r="QMP570" s="633"/>
      <c r="QMQ570" s="633"/>
      <c r="QMR570" s="633"/>
      <c r="QMS570" s="633"/>
      <c r="QMT570" s="633"/>
      <c r="QMU570" s="633"/>
      <c r="QMV570" s="633"/>
      <c r="QMW570" s="633"/>
      <c r="QMX570" s="633"/>
      <c r="QMY570" s="633"/>
      <c r="QMZ570" s="633"/>
      <c r="QNA570" s="633"/>
      <c r="QNB570" s="633"/>
      <c r="QNC570" s="633"/>
      <c r="QND570" s="633"/>
      <c r="QNE570" s="633"/>
      <c r="QNF570" s="633"/>
      <c r="QNG570" s="633"/>
      <c r="QNH570" s="633"/>
      <c r="QNI570" s="633"/>
      <c r="QNJ570" s="633"/>
      <c r="QNK570" s="633"/>
      <c r="QNL570" s="633"/>
      <c r="QNM570" s="633"/>
      <c r="QNN570" s="633"/>
      <c r="QNO570" s="633"/>
      <c r="QNP570" s="633"/>
      <c r="QNQ570" s="633"/>
      <c r="QNR570" s="633"/>
      <c r="QNS570" s="633"/>
      <c r="QNT570" s="633"/>
      <c r="QNU570" s="633"/>
      <c r="QNV570" s="633"/>
      <c r="QNW570" s="633"/>
      <c r="QNX570" s="633"/>
      <c r="QNY570" s="633"/>
      <c r="QNZ570" s="633"/>
      <c r="QOA570" s="633"/>
      <c r="QOB570" s="633"/>
      <c r="QOC570" s="633"/>
      <c r="QOD570" s="633"/>
      <c r="QOE570" s="633"/>
      <c r="QOF570" s="633"/>
      <c r="QOG570" s="633"/>
      <c r="QOH570" s="633"/>
      <c r="QOI570" s="633"/>
      <c r="QOJ570" s="633"/>
      <c r="QOK570" s="633"/>
      <c r="QOL570" s="633"/>
      <c r="QOM570" s="633"/>
      <c r="QON570" s="633"/>
      <c r="QOO570" s="633"/>
      <c r="QOP570" s="633"/>
      <c r="QOQ570" s="633"/>
      <c r="QOR570" s="633"/>
      <c r="QOS570" s="633"/>
      <c r="QOT570" s="633"/>
      <c r="QOU570" s="633"/>
      <c r="QOV570" s="633"/>
      <c r="QOW570" s="633"/>
      <c r="QOX570" s="633"/>
      <c r="QOY570" s="633"/>
      <c r="QOZ570" s="633"/>
      <c r="QPA570" s="633"/>
      <c r="QPB570" s="633"/>
      <c r="QPC570" s="633"/>
      <c r="QPD570" s="633"/>
      <c r="QPE570" s="633"/>
      <c r="QPF570" s="633"/>
      <c r="QPG570" s="633"/>
      <c r="QPH570" s="633"/>
      <c r="QPI570" s="633"/>
      <c r="QPJ570" s="633"/>
      <c r="QPK570" s="633"/>
      <c r="QPL570" s="633"/>
      <c r="QPM570" s="633"/>
      <c r="QPN570" s="633"/>
      <c r="QPO570" s="633"/>
      <c r="QPP570" s="633"/>
      <c r="QPQ570" s="633"/>
      <c r="QPR570" s="633"/>
      <c r="QPS570" s="633"/>
      <c r="QPT570" s="633"/>
      <c r="QPU570" s="633"/>
      <c r="QPV570" s="633"/>
      <c r="QPW570" s="633"/>
      <c r="QPX570" s="633"/>
      <c r="QPY570" s="633"/>
      <c r="QPZ570" s="633"/>
      <c r="QQA570" s="633"/>
      <c r="QQB570" s="633"/>
      <c r="QQC570" s="633"/>
      <c r="QQD570" s="633"/>
      <c r="QQE570" s="633"/>
      <c r="QQF570" s="633"/>
      <c r="QQG570" s="633"/>
      <c r="QQH570" s="633"/>
      <c r="QQI570" s="633"/>
      <c r="QQJ570" s="633"/>
      <c r="QQK570" s="633"/>
      <c r="QQL570" s="633"/>
      <c r="QQM570" s="633"/>
      <c r="QQN570" s="633"/>
      <c r="QQO570" s="633"/>
      <c r="QQP570" s="633"/>
      <c r="QQQ570" s="633"/>
      <c r="QQR570" s="633"/>
      <c r="QQS570" s="633"/>
      <c r="QQT570" s="633"/>
      <c r="QQU570" s="633"/>
      <c r="QQV570" s="633"/>
      <c r="QQW570" s="633"/>
      <c r="QQX570" s="633"/>
      <c r="QQY570" s="633"/>
      <c r="QQZ570" s="633"/>
      <c r="QRA570" s="633"/>
      <c r="QRB570" s="633"/>
      <c r="QRC570" s="633"/>
      <c r="QRD570" s="633"/>
      <c r="QRE570" s="633"/>
      <c r="QRF570" s="633"/>
      <c r="QRG570" s="633"/>
      <c r="QRH570" s="633"/>
      <c r="QRI570" s="633"/>
      <c r="QRJ570" s="633"/>
      <c r="QRK570" s="633"/>
      <c r="QRL570" s="633"/>
      <c r="QRM570" s="633"/>
      <c r="QRN570" s="633"/>
      <c r="QRO570" s="633"/>
      <c r="QRP570" s="633"/>
      <c r="QRQ570" s="633"/>
      <c r="QRR570" s="633"/>
      <c r="QRS570" s="633"/>
      <c r="QRT570" s="633"/>
      <c r="QRU570" s="633"/>
      <c r="QRV570" s="633"/>
      <c r="QRW570" s="633"/>
      <c r="QRX570" s="633"/>
      <c r="QRY570" s="633"/>
      <c r="QRZ570" s="633"/>
      <c r="QSA570" s="633"/>
      <c r="QSB570" s="633"/>
      <c r="QSC570" s="633"/>
      <c r="QSD570" s="633"/>
      <c r="QSE570" s="633"/>
      <c r="QSF570" s="633"/>
      <c r="QSG570" s="633"/>
      <c r="QSH570" s="633"/>
      <c r="QSI570" s="633"/>
      <c r="QSJ570" s="633"/>
      <c r="QSK570" s="633"/>
      <c r="QSL570" s="633"/>
      <c r="QSM570" s="633"/>
      <c r="QSN570" s="633"/>
      <c r="QSO570" s="633"/>
      <c r="QSP570" s="633"/>
      <c r="QSQ570" s="633"/>
      <c r="QSR570" s="633"/>
      <c r="QSS570" s="633"/>
      <c r="QST570" s="633"/>
      <c r="QSU570" s="633"/>
      <c r="QSV570" s="633"/>
      <c r="QSW570" s="633"/>
      <c r="QSX570" s="633"/>
      <c r="QSY570" s="633"/>
      <c r="QSZ570" s="633"/>
      <c r="QTA570" s="633"/>
      <c r="QTB570" s="633"/>
      <c r="QTC570" s="633"/>
      <c r="QTD570" s="633"/>
      <c r="QTE570" s="633"/>
      <c r="QTF570" s="633"/>
      <c r="QTG570" s="633"/>
      <c r="QTH570" s="633"/>
      <c r="QTI570" s="633"/>
      <c r="QTJ570" s="633"/>
      <c r="QTK570" s="633"/>
      <c r="QTL570" s="633"/>
      <c r="QTM570" s="633"/>
      <c r="QTN570" s="633"/>
      <c r="QTO570" s="633"/>
      <c r="QTP570" s="633"/>
      <c r="QTQ570" s="633"/>
      <c r="QTR570" s="633"/>
      <c r="QTS570" s="633"/>
      <c r="QTT570" s="633"/>
      <c r="QTU570" s="633"/>
      <c r="QTV570" s="633"/>
      <c r="QTW570" s="633"/>
      <c r="QTX570" s="633"/>
      <c r="QTY570" s="633"/>
      <c r="QTZ570" s="633"/>
      <c r="QUA570" s="633"/>
      <c r="QUB570" s="633"/>
      <c r="QUC570" s="633"/>
      <c r="QUD570" s="633"/>
      <c r="QUE570" s="633"/>
      <c r="QUF570" s="633"/>
      <c r="QUG570" s="633"/>
      <c r="QUH570" s="633"/>
      <c r="QUI570" s="633"/>
      <c r="QUJ570" s="633"/>
      <c r="QUK570" s="633"/>
      <c r="QUL570" s="633"/>
      <c r="QUM570" s="633"/>
      <c r="QUN570" s="633"/>
      <c r="QUO570" s="633"/>
      <c r="QUP570" s="633"/>
      <c r="QUQ570" s="633"/>
      <c r="QUR570" s="633"/>
      <c r="QUS570" s="633"/>
      <c r="QUT570" s="633"/>
      <c r="QUU570" s="633"/>
      <c r="QUV570" s="633"/>
      <c r="QUW570" s="633"/>
      <c r="QUX570" s="633"/>
      <c r="QUY570" s="633"/>
      <c r="QUZ570" s="633"/>
      <c r="QVA570" s="633"/>
      <c r="QVB570" s="633"/>
      <c r="QVC570" s="633"/>
      <c r="QVD570" s="633"/>
      <c r="QVE570" s="633"/>
      <c r="QVF570" s="633"/>
      <c r="QVG570" s="633"/>
      <c r="QVH570" s="633"/>
      <c r="QVI570" s="633"/>
      <c r="QVJ570" s="633"/>
      <c r="QVK570" s="633"/>
      <c r="QVL570" s="633"/>
      <c r="QVM570" s="633"/>
      <c r="QVN570" s="633"/>
      <c r="QVO570" s="633"/>
      <c r="QVP570" s="633"/>
      <c r="QVQ570" s="633"/>
      <c r="QVR570" s="633"/>
      <c r="QVS570" s="633"/>
      <c r="QVT570" s="633"/>
      <c r="QVU570" s="633"/>
      <c r="QVV570" s="633"/>
      <c r="QVW570" s="633"/>
      <c r="QVX570" s="633"/>
      <c r="QVY570" s="633"/>
      <c r="QVZ570" s="633"/>
      <c r="QWA570" s="633"/>
      <c r="QWB570" s="633"/>
      <c r="QWC570" s="633"/>
      <c r="QWD570" s="633"/>
      <c r="QWE570" s="633"/>
      <c r="QWF570" s="633"/>
      <c r="QWG570" s="633"/>
      <c r="QWH570" s="633"/>
      <c r="QWI570" s="633"/>
      <c r="QWJ570" s="633"/>
      <c r="QWK570" s="633"/>
      <c r="QWL570" s="633"/>
      <c r="QWM570" s="633"/>
      <c r="QWN570" s="633"/>
      <c r="QWO570" s="633"/>
      <c r="QWP570" s="633"/>
      <c r="QWQ570" s="633"/>
      <c r="QWR570" s="633"/>
      <c r="QWS570" s="633"/>
      <c r="QWT570" s="633"/>
      <c r="QWU570" s="633"/>
      <c r="QWV570" s="633"/>
      <c r="QWW570" s="633"/>
      <c r="QWX570" s="633"/>
      <c r="QWY570" s="633"/>
      <c r="QWZ570" s="633"/>
      <c r="QXA570" s="633"/>
      <c r="QXB570" s="633"/>
      <c r="QXC570" s="633"/>
      <c r="QXD570" s="633"/>
      <c r="QXE570" s="633"/>
      <c r="QXF570" s="633"/>
      <c r="QXG570" s="633"/>
      <c r="QXH570" s="633"/>
      <c r="QXI570" s="633"/>
      <c r="QXJ570" s="633"/>
      <c r="QXK570" s="633"/>
      <c r="QXL570" s="633"/>
      <c r="QXM570" s="633"/>
      <c r="QXN570" s="633"/>
      <c r="QXO570" s="633"/>
      <c r="QXP570" s="633"/>
      <c r="QXQ570" s="633"/>
      <c r="QXR570" s="633"/>
      <c r="QXS570" s="633"/>
      <c r="QXT570" s="633"/>
      <c r="QXU570" s="633"/>
      <c r="QXV570" s="633"/>
      <c r="QXW570" s="633"/>
      <c r="QXX570" s="633"/>
      <c r="QXY570" s="633"/>
      <c r="QXZ570" s="633"/>
      <c r="QYA570" s="633"/>
      <c r="QYB570" s="633"/>
      <c r="QYC570" s="633"/>
      <c r="QYD570" s="633"/>
      <c r="QYE570" s="633"/>
      <c r="QYF570" s="633"/>
      <c r="QYG570" s="633"/>
      <c r="QYH570" s="633"/>
      <c r="QYI570" s="633"/>
      <c r="QYJ570" s="633"/>
      <c r="QYK570" s="633"/>
      <c r="QYL570" s="633"/>
      <c r="QYM570" s="633"/>
      <c r="QYN570" s="633"/>
      <c r="QYO570" s="633"/>
      <c r="QYP570" s="633"/>
      <c r="QYQ570" s="633"/>
      <c r="QYR570" s="633"/>
      <c r="QYS570" s="633"/>
      <c r="QYT570" s="633"/>
      <c r="QYU570" s="633"/>
      <c r="QYV570" s="633"/>
      <c r="QYW570" s="633"/>
      <c r="QYX570" s="633"/>
      <c r="QYY570" s="633"/>
      <c r="QYZ570" s="633"/>
      <c r="QZA570" s="633"/>
      <c r="QZB570" s="633"/>
      <c r="QZC570" s="633"/>
      <c r="QZD570" s="633"/>
      <c r="QZE570" s="633"/>
      <c r="QZF570" s="633"/>
      <c r="QZG570" s="633"/>
      <c r="QZH570" s="633"/>
      <c r="QZI570" s="633"/>
      <c r="QZJ570" s="633"/>
      <c r="QZK570" s="633"/>
      <c r="QZL570" s="633"/>
      <c r="QZM570" s="633"/>
      <c r="QZN570" s="633"/>
      <c r="QZO570" s="633"/>
      <c r="QZP570" s="633"/>
      <c r="QZQ570" s="633"/>
      <c r="QZR570" s="633"/>
      <c r="QZS570" s="633"/>
      <c r="QZT570" s="633"/>
      <c r="QZU570" s="633"/>
      <c r="QZV570" s="633"/>
      <c r="QZW570" s="633"/>
      <c r="QZX570" s="633"/>
      <c r="QZY570" s="633"/>
      <c r="QZZ570" s="633"/>
      <c r="RAA570" s="633"/>
      <c r="RAB570" s="633"/>
      <c r="RAC570" s="633"/>
      <c r="RAD570" s="633"/>
      <c r="RAE570" s="633"/>
      <c r="RAF570" s="633"/>
      <c r="RAG570" s="633"/>
      <c r="RAH570" s="633"/>
      <c r="RAI570" s="633"/>
      <c r="RAJ570" s="633"/>
      <c r="RAK570" s="633"/>
      <c r="RAL570" s="633"/>
      <c r="RAM570" s="633"/>
      <c r="RAN570" s="633"/>
      <c r="RAO570" s="633"/>
      <c r="RAP570" s="633"/>
      <c r="RAQ570" s="633"/>
      <c r="RAR570" s="633"/>
      <c r="RAS570" s="633"/>
      <c r="RAT570" s="633"/>
      <c r="RAU570" s="633"/>
      <c r="RAV570" s="633"/>
      <c r="RAW570" s="633"/>
      <c r="RAX570" s="633"/>
      <c r="RAY570" s="633"/>
      <c r="RAZ570" s="633"/>
      <c r="RBA570" s="633"/>
      <c r="RBB570" s="633"/>
      <c r="RBC570" s="633"/>
      <c r="RBD570" s="633"/>
      <c r="RBE570" s="633"/>
      <c r="RBF570" s="633"/>
      <c r="RBG570" s="633"/>
      <c r="RBH570" s="633"/>
      <c r="RBI570" s="633"/>
      <c r="RBJ570" s="633"/>
      <c r="RBK570" s="633"/>
      <c r="RBL570" s="633"/>
      <c r="RBM570" s="633"/>
      <c r="RBN570" s="633"/>
      <c r="RBO570" s="633"/>
      <c r="RBP570" s="633"/>
      <c r="RBQ570" s="633"/>
      <c r="RBR570" s="633"/>
      <c r="RBS570" s="633"/>
      <c r="RBT570" s="633"/>
      <c r="RBU570" s="633"/>
      <c r="RBV570" s="633"/>
      <c r="RBW570" s="633"/>
      <c r="RBX570" s="633"/>
      <c r="RBY570" s="633"/>
      <c r="RBZ570" s="633"/>
      <c r="RCA570" s="633"/>
      <c r="RCB570" s="633"/>
      <c r="RCC570" s="633"/>
      <c r="RCD570" s="633"/>
      <c r="RCE570" s="633"/>
      <c r="RCF570" s="633"/>
      <c r="RCG570" s="633"/>
      <c r="RCH570" s="633"/>
      <c r="RCI570" s="633"/>
      <c r="RCJ570" s="633"/>
      <c r="RCK570" s="633"/>
      <c r="RCL570" s="633"/>
      <c r="RCM570" s="633"/>
      <c r="RCN570" s="633"/>
      <c r="RCO570" s="633"/>
      <c r="RCP570" s="633"/>
      <c r="RCQ570" s="633"/>
      <c r="RCR570" s="633"/>
      <c r="RCS570" s="633"/>
      <c r="RCT570" s="633"/>
      <c r="RCU570" s="633"/>
      <c r="RCV570" s="633"/>
      <c r="RCW570" s="633"/>
      <c r="RCX570" s="633"/>
      <c r="RCY570" s="633"/>
      <c r="RCZ570" s="633"/>
      <c r="RDA570" s="633"/>
      <c r="RDB570" s="633"/>
      <c r="RDC570" s="633"/>
      <c r="RDD570" s="633"/>
      <c r="RDE570" s="633"/>
      <c r="RDF570" s="633"/>
      <c r="RDG570" s="633"/>
      <c r="RDH570" s="633"/>
      <c r="RDI570" s="633"/>
      <c r="RDJ570" s="633"/>
      <c r="RDK570" s="633"/>
      <c r="RDL570" s="633"/>
      <c r="RDM570" s="633"/>
      <c r="RDN570" s="633"/>
      <c r="RDO570" s="633"/>
      <c r="RDP570" s="633"/>
      <c r="RDQ570" s="633"/>
      <c r="RDR570" s="633"/>
      <c r="RDS570" s="633"/>
      <c r="RDT570" s="633"/>
      <c r="RDU570" s="633"/>
      <c r="RDV570" s="633"/>
      <c r="RDW570" s="633"/>
      <c r="RDX570" s="633"/>
      <c r="RDY570" s="633"/>
      <c r="RDZ570" s="633"/>
      <c r="REA570" s="633"/>
      <c r="REB570" s="633"/>
      <c r="REC570" s="633"/>
      <c r="RED570" s="633"/>
      <c r="REE570" s="633"/>
      <c r="REF570" s="633"/>
      <c r="REG570" s="633"/>
      <c r="REH570" s="633"/>
      <c r="REI570" s="633"/>
      <c r="REJ570" s="633"/>
      <c r="REK570" s="633"/>
      <c r="REL570" s="633"/>
      <c r="REM570" s="633"/>
      <c r="REN570" s="633"/>
      <c r="REO570" s="633"/>
      <c r="REP570" s="633"/>
      <c r="REQ570" s="633"/>
      <c r="RER570" s="633"/>
      <c r="RES570" s="633"/>
      <c r="RET570" s="633"/>
      <c r="REU570" s="633"/>
      <c r="REV570" s="633"/>
      <c r="REW570" s="633"/>
      <c r="REX570" s="633"/>
      <c r="REY570" s="633"/>
      <c r="REZ570" s="633"/>
      <c r="RFA570" s="633"/>
      <c r="RFB570" s="633"/>
      <c r="RFC570" s="633"/>
      <c r="RFD570" s="633"/>
      <c r="RFE570" s="633"/>
      <c r="RFF570" s="633"/>
      <c r="RFG570" s="633"/>
      <c r="RFH570" s="633"/>
      <c r="RFI570" s="633"/>
      <c r="RFJ570" s="633"/>
      <c r="RFK570" s="633"/>
      <c r="RFL570" s="633"/>
      <c r="RFM570" s="633"/>
      <c r="RFN570" s="633"/>
      <c r="RFO570" s="633"/>
      <c r="RFP570" s="633"/>
      <c r="RFQ570" s="633"/>
      <c r="RFR570" s="633"/>
      <c r="RFS570" s="633"/>
      <c r="RFT570" s="633"/>
      <c r="RFU570" s="633"/>
      <c r="RFV570" s="633"/>
      <c r="RFW570" s="633"/>
      <c r="RFX570" s="633"/>
      <c r="RFY570" s="633"/>
      <c r="RFZ570" s="633"/>
      <c r="RGA570" s="633"/>
      <c r="RGB570" s="633"/>
      <c r="RGC570" s="633"/>
      <c r="RGD570" s="633"/>
      <c r="RGE570" s="633"/>
      <c r="RGF570" s="633"/>
      <c r="RGG570" s="633"/>
      <c r="RGH570" s="633"/>
      <c r="RGI570" s="633"/>
      <c r="RGJ570" s="633"/>
      <c r="RGK570" s="633"/>
      <c r="RGL570" s="633"/>
      <c r="RGM570" s="633"/>
      <c r="RGN570" s="633"/>
      <c r="RGO570" s="633"/>
      <c r="RGP570" s="633"/>
      <c r="RGQ570" s="633"/>
      <c r="RGR570" s="633"/>
      <c r="RGS570" s="633"/>
      <c r="RGT570" s="633"/>
      <c r="RGU570" s="633"/>
      <c r="RGV570" s="633"/>
      <c r="RGW570" s="633"/>
      <c r="RGX570" s="633"/>
      <c r="RGY570" s="633"/>
      <c r="RGZ570" s="633"/>
      <c r="RHA570" s="633"/>
      <c r="RHB570" s="633"/>
      <c r="RHC570" s="633"/>
      <c r="RHD570" s="633"/>
      <c r="RHE570" s="633"/>
      <c r="RHF570" s="633"/>
      <c r="RHG570" s="633"/>
      <c r="RHH570" s="633"/>
      <c r="RHI570" s="633"/>
      <c r="RHJ570" s="633"/>
      <c r="RHK570" s="633"/>
      <c r="RHL570" s="633"/>
      <c r="RHM570" s="633"/>
      <c r="RHN570" s="633"/>
      <c r="RHO570" s="633"/>
      <c r="RHP570" s="633"/>
      <c r="RHQ570" s="633"/>
      <c r="RHR570" s="633"/>
      <c r="RHS570" s="633"/>
      <c r="RHT570" s="633"/>
      <c r="RHU570" s="633"/>
      <c r="RHV570" s="633"/>
      <c r="RHW570" s="633"/>
      <c r="RHX570" s="633"/>
      <c r="RHY570" s="633"/>
      <c r="RHZ570" s="633"/>
      <c r="RIA570" s="633"/>
      <c r="RIB570" s="633"/>
      <c r="RIC570" s="633"/>
      <c r="RID570" s="633"/>
      <c r="RIE570" s="633"/>
      <c r="RIF570" s="633"/>
      <c r="RIG570" s="633"/>
      <c r="RIH570" s="633"/>
      <c r="RII570" s="633"/>
      <c r="RIJ570" s="633"/>
      <c r="RIK570" s="633"/>
      <c r="RIL570" s="633"/>
      <c r="RIM570" s="633"/>
      <c r="RIN570" s="633"/>
      <c r="RIO570" s="633"/>
      <c r="RIP570" s="633"/>
      <c r="RIQ570" s="633"/>
      <c r="RIR570" s="633"/>
      <c r="RIS570" s="633"/>
      <c r="RIT570" s="633"/>
      <c r="RIU570" s="633"/>
      <c r="RIV570" s="633"/>
      <c r="RIW570" s="633"/>
      <c r="RIX570" s="633"/>
      <c r="RIY570" s="633"/>
      <c r="RIZ570" s="633"/>
      <c r="RJA570" s="633"/>
      <c r="RJB570" s="633"/>
      <c r="RJC570" s="633"/>
      <c r="RJD570" s="633"/>
      <c r="RJE570" s="633"/>
      <c r="RJF570" s="633"/>
      <c r="RJG570" s="633"/>
      <c r="RJH570" s="633"/>
      <c r="RJI570" s="633"/>
      <c r="RJJ570" s="633"/>
      <c r="RJK570" s="633"/>
      <c r="RJL570" s="633"/>
      <c r="RJM570" s="633"/>
      <c r="RJN570" s="633"/>
      <c r="RJO570" s="633"/>
      <c r="RJP570" s="633"/>
      <c r="RJQ570" s="633"/>
      <c r="RJR570" s="633"/>
      <c r="RJS570" s="633"/>
      <c r="RJT570" s="633"/>
      <c r="RJU570" s="633"/>
      <c r="RJV570" s="633"/>
      <c r="RJW570" s="633"/>
      <c r="RJX570" s="633"/>
      <c r="RJY570" s="633"/>
      <c r="RJZ570" s="633"/>
      <c r="RKA570" s="633"/>
      <c r="RKB570" s="633"/>
      <c r="RKC570" s="633"/>
      <c r="RKD570" s="633"/>
      <c r="RKE570" s="633"/>
      <c r="RKF570" s="633"/>
      <c r="RKG570" s="633"/>
      <c r="RKH570" s="633"/>
      <c r="RKI570" s="633"/>
      <c r="RKJ570" s="633"/>
      <c r="RKK570" s="633"/>
      <c r="RKL570" s="633"/>
      <c r="RKM570" s="633"/>
      <c r="RKN570" s="633"/>
      <c r="RKO570" s="633"/>
      <c r="RKP570" s="633"/>
      <c r="RKQ570" s="633"/>
      <c r="RKR570" s="633"/>
      <c r="RKS570" s="633"/>
      <c r="RKT570" s="633"/>
      <c r="RKU570" s="633"/>
      <c r="RKV570" s="633"/>
      <c r="RKW570" s="633"/>
      <c r="RKX570" s="633"/>
      <c r="RKY570" s="633"/>
      <c r="RKZ570" s="633"/>
      <c r="RLA570" s="633"/>
      <c r="RLB570" s="633"/>
      <c r="RLC570" s="633"/>
      <c r="RLD570" s="633"/>
      <c r="RLE570" s="633"/>
      <c r="RLF570" s="633"/>
      <c r="RLG570" s="633"/>
      <c r="RLH570" s="633"/>
      <c r="RLI570" s="633"/>
      <c r="RLJ570" s="633"/>
      <c r="RLK570" s="633"/>
      <c r="RLL570" s="633"/>
      <c r="RLM570" s="633"/>
      <c r="RLN570" s="633"/>
      <c r="RLO570" s="633"/>
      <c r="RLP570" s="633"/>
      <c r="RLQ570" s="633"/>
      <c r="RLR570" s="633"/>
      <c r="RLS570" s="633"/>
      <c r="RLT570" s="633"/>
      <c r="RLU570" s="633"/>
      <c r="RLV570" s="633"/>
      <c r="RLW570" s="633"/>
      <c r="RLX570" s="633"/>
      <c r="RLY570" s="633"/>
      <c r="RLZ570" s="633"/>
      <c r="RMA570" s="633"/>
      <c r="RMB570" s="633"/>
      <c r="RMC570" s="633"/>
      <c r="RMD570" s="633"/>
      <c r="RME570" s="633"/>
      <c r="RMF570" s="633"/>
      <c r="RMG570" s="633"/>
      <c r="RMH570" s="633"/>
      <c r="RMI570" s="633"/>
      <c r="RMJ570" s="633"/>
      <c r="RMK570" s="633"/>
      <c r="RML570" s="633"/>
      <c r="RMM570" s="633"/>
      <c r="RMN570" s="633"/>
      <c r="RMO570" s="633"/>
      <c r="RMP570" s="633"/>
      <c r="RMQ570" s="633"/>
      <c r="RMR570" s="633"/>
      <c r="RMS570" s="633"/>
      <c r="RMT570" s="633"/>
      <c r="RMU570" s="633"/>
      <c r="RMV570" s="633"/>
      <c r="RMW570" s="633"/>
      <c r="RMX570" s="633"/>
      <c r="RMY570" s="633"/>
      <c r="RMZ570" s="633"/>
      <c r="RNA570" s="633"/>
      <c r="RNB570" s="633"/>
      <c r="RNC570" s="633"/>
      <c r="RND570" s="633"/>
      <c r="RNE570" s="633"/>
      <c r="RNF570" s="633"/>
      <c r="RNG570" s="633"/>
      <c r="RNH570" s="633"/>
      <c r="RNI570" s="633"/>
      <c r="RNJ570" s="633"/>
      <c r="RNK570" s="633"/>
      <c r="RNL570" s="633"/>
      <c r="RNM570" s="633"/>
      <c r="RNN570" s="633"/>
      <c r="RNO570" s="633"/>
      <c r="RNP570" s="633"/>
      <c r="RNQ570" s="633"/>
      <c r="RNR570" s="633"/>
      <c r="RNS570" s="633"/>
      <c r="RNT570" s="633"/>
      <c r="RNU570" s="633"/>
      <c r="RNV570" s="633"/>
      <c r="RNW570" s="633"/>
      <c r="RNX570" s="633"/>
      <c r="RNY570" s="633"/>
      <c r="RNZ570" s="633"/>
      <c r="ROA570" s="633"/>
      <c r="ROB570" s="633"/>
      <c r="ROC570" s="633"/>
      <c r="ROD570" s="633"/>
      <c r="ROE570" s="633"/>
      <c r="ROF570" s="633"/>
      <c r="ROG570" s="633"/>
      <c r="ROH570" s="633"/>
      <c r="ROI570" s="633"/>
      <c r="ROJ570" s="633"/>
      <c r="ROK570" s="633"/>
      <c r="ROL570" s="633"/>
      <c r="ROM570" s="633"/>
      <c r="RON570" s="633"/>
      <c r="ROO570" s="633"/>
      <c r="ROP570" s="633"/>
      <c r="ROQ570" s="633"/>
      <c r="ROR570" s="633"/>
      <c r="ROS570" s="633"/>
      <c r="ROT570" s="633"/>
      <c r="ROU570" s="633"/>
      <c r="ROV570" s="633"/>
      <c r="ROW570" s="633"/>
      <c r="ROX570" s="633"/>
      <c r="ROY570" s="633"/>
      <c r="ROZ570" s="633"/>
      <c r="RPA570" s="633"/>
      <c r="RPB570" s="633"/>
      <c r="RPC570" s="633"/>
      <c r="RPD570" s="633"/>
      <c r="RPE570" s="633"/>
      <c r="RPF570" s="633"/>
      <c r="RPG570" s="633"/>
      <c r="RPH570" s="633"/>
      <c r="RPI570" s="633"/>
      <c r="RPJ570" s="633"/>
      <c r="RPK570" s="633"/>
      <c r="RPL570" s="633"/>
      <c r="RPM570" s="633"/>
      <c r="RPN570" s="633"/>
      <c r="RPO570" s="633"/>
      <c r="RPP570" s="633"/>
      <c r="RPQ570" s="633"/>
      <c r="RPR570" s="633"/>
      <c r="RPS570" s="633"/>
      <c r="RPT570" s="633"/>
      <c r="RPU570" s="633"/>
      <c r="RPV570" s="633"/>
      <c r="RPW570" s="633"/>
      <c r="RPX570" s="633"/>
      <c r="RPY570" s="633"/>
      <c r="RPZ570" s="633"/>
      <c r="RQA570" s="633"/>
      <c r="RQB570" s="633"/>
      <c r="RQC570" s="633"/>
      <c r="RQD570" s="633"/>
      <c r="RQE570" s="633"/>
      <c r="RQF570" s="633"/>
      <c r="RQG570" s="633"/>
      <c r="RQH570" s="633"/>
      <c r="RQI570" s="633"/>
      <c r="RQJ570" s="633"/>
      <c r="RQK570" s="633"/>
      <c r="RQL570" s="633"/>
      <c r="RQM570" s="633"/>
      <c r="RQN570" s="633"/>
      <c r="RQO570" s="633"/>
      <c r="RQP570" s="633"/>
      <c r="RQQ570" s="633"/>
      <c r="RQR570" s="633"/>
      <c r="RQS570" s="633"/>
      <c r="RQT570" s="633"/>
      <c r="RQU570" s="633"/>
      <c r="RQV570" s="633"/>
      <c r="RQW570" s="633"/>
      <c r="RQX570" s="633"/>
      <c r="RQY570" s="633"/>
      <c r="RQZ570" s="633"/>
      <c r="RRA570" s="633"/>
      <c r="RRB570" s="633"/>
      <c r="RRC570" s="633"/>
      <c r="RRD570" s="633"/>
      <c r="RRE570" s="633"/>
      <c r="RRF570" s="633"/>
      <c r="RRG570" s="633"/>
      <c r="RRH570" s="633"/>
      <c r="RRI570" s="633"/>
      <c r="RRJ570" s="633"/>
      <c r="RRK570" s="633"/>
      <c r="RRL570" s="633"/>
      <c r="RRM570" s="633"/>
      <c r="RRN570" s="633"/>
      <c r="RRO570" s="633"/>
      <c r="RRP570" s="633"/>
      <c r="RRQ570" s="633"/>
      <c r="RRR570" s="633"/>
      <c r="RRS570" s="633"/>
      <c r="RRT570" s="633"/>
      <c r="RRU570" s="633"/>
      <c r="RRV570" s="633"/>
      <c r="RRW570" s="633"/>
      <c r="RRX570" s="633"/>
      <c r="RRY570" s="633"/>
      <c r="RRZ570" s="633"/>
      <c r="RSA570" s="633"/>
      <c r="RSB570" s="633"/>
      <c r="RSC570" s="633"/>
      <c r="RSD570" s="633"/>
      <c r="RSE570" s="633"/>
      <c r="RSF570" s="633"/>
      <c r="RSG570" s="633"/>
      <c r="RSH570" s="633"/>
      <c r="RSI570" s="633"/>
      <c r="RSJ570" s="633"/>
      <c r="RSK570" s="633"/>
      <c r="RSL570" s="633"/>
      <c r="RSM570" s="633"/>
      <c r="RSN570" s="633"/>
      <c r="RSO570" s="633"/>
      <c r="RSP570" s="633"/>
      <c r="RSQ570" s="633"/>
      <c r="RSR570" s="633"/>
      <c r="RSS570" s="633"/>
      <c r="RST570" s="633"/>
      <c r="RSU570" s="633"/>
      <c r="RSV570" s="633"/>
      <c r="RSW570" s="633"/>
      <c r="RSX570" s="633"/>
      <c r="RSY570" s="633"/>
      <c r="RSZ570" s="633"/>
      <c r="RTA570" s="633"/>
      <c r="RTB570" s="633"/>
      <c r="RTC570" s="633"/>
      <c r="RTD570" s="633"/>
      <c r="RTE570" s="633"/>
      <c r="RTF570" s="633"/>
      <c r="RTG570" s="633"/>
      <c r="RTH570" s="633"/>
      <c r="RTI570" s="633"/>
      <c r="RTJ570" s="633"/>
      <c r="RTK570" s="633"/>
      <c r="RTL570" s="633"/>
      <c r="RTM570" s="633"/>
      <c r="RTN570" s="633"/>
      <c r="RTO570" s="633"/>
      <c r="RTP570" s="633"/>
      <c r="RTQ570" s="633"/>
      <c r="RTR570" s="633"/>
      <c r="RTS570" s="633"/>
      <c r="RTT570" s="633"/>
      <c r="RTU570" s="633"/>
      <c r="RTV570" s="633"/>
      <c r="RTW570" s="633"/>
      <c r="RTX570" s="633"/>
      <c r="RTY570" s="633"/>
      <c r="RTZ570" s="633"/>
      <c r="RUA570" s="633"/>
      <c r="RUB570" s="633"/>
      <c r="RUC570" s="633"/>
      <c r="RUD570" s="633"/>
      <c r="RUE570" s="633"/>
      <c r="RUF570" s="633"/>
      <c r="RUG570" s="633"/>
      <c r="RUH570" s="633"/>
      <c r="RUI570" s="633"/>
      <c r="RUJ570" s="633"/>
      <c r="RUK570" s="633"/>
      <c r="RUL570" s="633"/>
      <c r="RUM570" s="633"/>
      <c r="RUN570" s="633"/>
      <c r="RUO570" s="633"/>
      <c r="RUP570" s="633"/>
      <c r="RUQ570" s="633"/>
      <c r="RUR570" s="633"/>
      <c r="RUS570" s="633"/>
      <c r="RUT570" s="633"/>
      <c r="RUU570" s="633"/>
      <c r="RUV570" s="633"/>
      <c r="RUW570" s="633"/>
      <c r="RUX570" s="633"/>
      <c r="RUY570" s="633"/>
      <c r="RUZ570" s="633"/>
      <c r="RVA570" s="633"/>
      <c r="RVB570" s="633"/>
      <c r="RVC570" s="633"/>
      <c r="RVD570" s="633"/>
      <c r="RVE570" s="633"/>
      <c r="RVF570" s="633"/>
      <c r="RVG570" s="633"/>
      <c r="RVH570" s="633"/>
      <c r="RVI570" s="633"/>
      <c r="RVJ570" s="633"/>
      <c r="RVK570" s="633"/>
      <c r="RVL570" s="633"/>
      <c r="RVM570" s="633"/>
      <c r="RVN570" s="633"/>
      <c r="RVO570" s="633"/>
      <c r="RVP570" s="633"/>
      <c r="RVQ570" s="633"/>
      <c r="RVR570" s="633"/>
      <c r="RVS570" s="633"/>
      <c r="RVT570" s="633"/>
      <c r="RVU570" s="633"/>
      <c r="RVV570" s="633"/>
      <c r="RVW570" s="633"/>
      <c r="RVX570" s="633"/>
      <c r="RVY570" s="633"/>
      <c r="RVZ570" s="633"/>
      <c r="RWA570" s="633"/>
      <c r="RWB570" s="633"/>
      <c r="RWC570" s="633"/>
      <c r="RWD570" s="633"/>
      <c r="RWE570" s="633"/>
      <c r="RWF570" s="633"/>
      <c r="RWG570" s="633"/>
      <c r="RWH570" s="633"/>
      <c r="RWI570" s="633"/>
      <c r="RWJ570" s="633"/>
      <c r="RWK570" s="633"/>
      <c r="RWL570" s="633"/>
      <c r="RWM570" s="633"/>
      <c r="RWN570" s="633"/>
      <c r="RWO570" s="633"/>
      <c r="RWP570" s="633"/>
      <c r="RWQ570" s="633"/>
      <c r="RWR570" s="633"/>
      <c r="RWS570" s="633"/>
      <c r="RWT570" s="633"/>
      <c r="RWU570" s="633"/>
      <c r="RWV570" s="633"/>
      <c r="RWW570" s="633"/>
      <c r="RWX570" s="633"/>
      <c r="RWY570" s="633"/>
      <c r="RWZ570" s="633"/>
      <c r="RXA570" s="633"/>
      <c r="RXB570" s="633"/>
      <c r="RXC570" s="633"/>
      <c r="RXD570" s="633"/>
      <c r="RXE570" s="633"/>
      <c r="RXF570" s="633"/>
      <c r="RXG570" s="633"/>
      <c r="RXH570" s="633"/>
      <c r="RXI570" s="633"/>
      <c r="RXJ570" s="633"/>
      <c r="RXK570" s="633"/>
      <c r="RXL570" s="633"/>
      <c r="RXM570" s="633"/>
      <c r="RXN570" s="633"/>
      <c r="RXO570" s="633"/>
      <c r="RXP570" s="633"/>
      <c r="RXQ570" s="633"/>
      <c r="RXR570" s="633"/>
      <c r="RXS570" s="633"/>
      <c r="RXT570" s="633"/>
      <c r="RXU570" s="633"/>
      <c r="RXV570" s="633"/>
      <c r="RXW570" s="633"/>
      <c r="RXX570" s="633"/>
      <c r="RXY570" s="633"/>
      <c r="RXZ570" s="633"/>
      <c r="RYA570" s="633"/>
      <c r="RYB570" s="633"/>
      <c r="RYC570" s="633"/>
      <c r="RYD570" s="633"/>
      <c r="RYE570" s="633"/>
      <c r="RYF570" s="633"/>
      <c r="RYG570" s="633"/>
      <c r="RYH570" s="633"/>
      <c r="RYI570" s="633"/>
      <c r="RYJ570" s="633"/>
      <c r="RYK570" s="633"/>
      <c r="RYL570" s="633"/>
      <c r="RYM570" s="633"/>
      <c r="RYN570" s="633"/>
      <c r="RYO570" s="633"/>
      <c r="RYP570" s="633"/>
      <c r="RYQ570" s="633"/>
      <c r="RYR570" s="633"/>
      <c r="RYS570" s="633"/>
      <c r="RYT570" s="633"/>
      <c r="RYU570" s="633"/>
      <c r="RYV570" s="633"/>
      <c r="RYW570" s="633"/>
      <c r="RYX570" s="633"/>
      <c r="RYY570" s="633"/>
      <c r="RYZ570" s="633"/>
      <c r="RZA570" s="633"/>
      <c r="RZB570" s="633"/>
      <c r="RZC570" s="633"/>
      <c r="RZD570" s="633"/>
      <c r="RZE570" s="633"/>
      <c r="RZF570" s="633"/>
      <c r="RZG570" s="633"/>
      <c r="RZH570" s="633"/>
      <c r="RZI570" s="633"/>
      <c r="RZJ570" s="633"/>
      <c r="RZK570" s="633"/>
      <c r="RZL570" s="633"/>
      <c r="RZM570" s="633"/>
      <c r="RZN570" s="633"/>
      <c r="RZO570" s="633"/>
      <c r="RZP570" s="633"/>
      <c r="RZQ570" s="633"/>
      <c r="RZR570" s="633"/>
      <c r="RZS570" s="633"/>
      <c r="RZT570" s="633"/>
      <c r="RZU570" s="633"/>
      <c r="RZV570" s="633"/>
      <c r="RZW570" s="633"/>
      <c r="RZX570" s="633"/>
      <c r="RZY570" s="633"/>
      <c r="RZZ570" s="633"/>
      <c r="SAA570" s="633"/>
      <c r="SAB570" s="633"/>
      <c r="SAC570" s="633"/>
      <c r="SAD570" s="633"/>
      <c r="SAE570" s="633"/>
      <c r="SAF570" s="633"/>
      <c r="SAG570" s="633"/>
      <c r="SAH570" s="633"/>
      <c r="SAI570" s="633"/>
      <c r="SAJ570" s="633"/>
      <c r="SAK570" s="633"/>
      <c r="SAL570" s="633"/>
      <c r="SAM570" s="633"/>
      <c r="SAN570" s="633"/>
      <c r="SAO570" s="633"/>
      <c r="SAP570" s="633"/>
      <c r="SAQ570" s="633"/>
      <c r="SAR570" s="633"/>
      <c r="SAS570" s="633"/>
      <c r="SAT570" s="633"/>
      <c r="SAU570" s="633"/>
      <c r="SAV570" s="633"/>
      <c r="SAW570" s="633"/>
      <c r="SAX570" s="633"/>
      <c r="SAY570" s="633"/>
      <c r="SAZ570" s="633"/>
      <c r="SBA570" s="633"/>
      <c r="SBB570" s="633"/>
      <c r="SBC570" s="633"/>
      <c r="SBD570" s="633"/>
      <c r="SBE570" s="633"/>
      <c r="SBF570" s="633"/>
      <c r="SBG570" s="633"/>
      <c r="SBH570" s="633"/>
      <c r="SBI570" s="633"/>
      <c r="SBJ570" s="633"/>
      <c r="SBK570" s="633"/>
      <c r="SBL570" s="633"/>
      <c r="SBM570" s="633"/>
      <c r="SBN570" s="633"/>
      <c r="SBO570" s="633"/>
      <c r="SBP570" s="633"/>
      <c r="SBQ570" s="633"/>
      <c r="SBR570" s="633"/>
      <c r="SBS570" s="633"/>
      <c r="SBT570" s="633"/>
      <c r="SBU570" s="633"/>
      <c r="SBV570" s="633"/>
      <c r="SBW570" s="633"/>
      <c r="SBX570" s="633"/>
      <c r="SBY570" s="633"/>
      <c r="SBZ570" s="633"/>
      <c r="SCA570" s="633"/>
      <c r="SCB570" s="633"/>
      <c r="SCC570" s="633"/>
      <c r="SCD570" s="633"/>
      <c r="SCE570" s="633"/>
      <c r="SCF570" s="633"/>
      <c r="SCG570" s="633"/>
      <c r="SCH570" s="633"/>
      <c r="SCI570" s="633"/>
      <c r="SCJ570" s="633"/>
      <c r="SCK570" s="633"/>
      <c r="SCL570" s="633"/>
      <c r="SCM570" s="633"/>
      <c r="SCN570" s="633"/>
      <c r="SCO570" s="633"/>
      <c r="SCP570" s="633"/>
      <c r="SCQ570" s="633"/>
      <c r="SCR570" s="633"/>
      <c r="SCS570" s="633"/>
      <c r="SCT570" s="633"/>
      <c r="SCU570" s="633"/>
      <c r="SCV570" s="633"/>
      <c r="SCW570" s="633"/>
      <c r="SCX570" s="633"/>
      <c r="SCY570" s="633"/>
      <c r="SCZ570" s="633"/>
      <c r="SDA570" s="633"/>
      <c r="SDB570" s="633"/>
      <c r="SDC570" s="633"/>
      <c r="SDD570" s="633"/>
      <c r="SDE570" s="633"/>
      <c r="SDF570" s="633"/>
      <c r="SDG570" s="633"/>
      <c r="SDH570" s="633"/>
      <c r="SDI570" s="633"/>
      <c r="SDJ570" s="633"/>
      <c r="SDK570" s="633"/>
      <c r="SDL570" s="633"/>
      <c r="SDM570" s="633"/>
      <c r="SDN570" s="633"/>
      <c r="SDO570" s="633"/>
      <c r="SDP570" s="633"/>
      <c r="SDQ570" s="633"/>
      <c r="SDR570" s="633"/>
      <c r="SDS570" s="633"/>
      <c r="SDT570" s="633"/>
      <c r="SDU570" s="633"/>
      <c r="SDV570" s="633"/>
      <c r="SDW570" s="633"/>
      <c r="SDX570" s="633"/>
      <c r="SDY570" s="633"/>
      <c r="SDZ570" s="633"/>
      <c r="SEA570" s="633"/>
      <c r="SEB570" s="633"/>
      <c r="SEC570" s="633"/>
      <c r="SED570" s="633"/>
      <c r="SEE570" s="633"/>
      <c r="SEF570" s="633"/>
      <c r="SEG570" s="633"/>
      <c r="SEH570" s="633"/>
      <c r="SEI570" s="633"/>
      <c r="SEJ570" s="633"/>
      <c r="SEK570" s="633"/>
      <c r="SEL570" s="633"/>
      <c r="SEM570" s="633"/>
      <c r="SEN570" s="633"/>
      <c r="SEO570" s="633"/>
      <c r="SEP570" s="633"/>
      <c r="SEQ570" s="633"/>
      <c r="SER570" s="633"/>
      <c r="SES570" s="633"/>
      <c r="SET570" s="633"/>
      <c r="SEU570" s="633"/>
      <c r="SEV570" s="633"/>
      <c r="SEW570" s="633"/>
      <c r="SEX570" s="633"/>
      <c r="SEY570" s="633"/>
      <c r="SEZ570" s="633"/>
      <c r="SFA570" s="633"/>
      <c r="SFB570" s="633"/>
      <c r="SFC570" s="633"/>
      <c r="SFD570" s="633"/>
      <c r="SFE570" s="633"/>
      <c r="SFF570" s="633"/>
      <c r="SFG570" s="633"/>
      <c r="SFH570" s="633"/>
      <c r="SFI570" s="633"/>
      <c r="SFJ570" s="633"/>
      <c r="SFK570" s="633"/>
      <c r="SFL570" s="633"/>
      <c r="SFM570" s="633"/>
      <c r="SFN570" s="633"/>
      <c r="SFO570" s="633"/>
      <c r="SFP570" s="633"/>
      <c r="SFQ570" s="633"/>
      <c r="SFR570" s="633"/>
      <c r="SFS570" s="633"/>
      <c r="SFT570" s="633"/>
      <c r="SFU570" s="633"/>
      <c r="SFV570" s="633"/>
      <c r="SFW570" s="633"/>
      <c r="SFX570" s="633"/>
      <c r="SFY570" s="633"/>
      <c r="SFZ570" s="633"/>
      <c r="SGA570" s="633"/>
      <c r="SGB570" s="633"/>
      <c r="SGC570" s="633"/>
      <c r="SGD570" s="633"/>
      <c r="SGE570" s="633"/>
      <c r="SGF570" s="633"/>
      <c r="SGG570" s="633"/>
      <c r="SGH570" s="633"/>
      <c r="SGI570" s="633"/>
      <c r="SGJ570" s="633"/>
      <c r="SGK570" s="633"/>
      <c r="SGL570" s="633"/>
      <c r="SGM570" s="633"/>
      <c r="SGN570" s="633"/>
      <c r="SGO570" s="633"/>
      <c r="SGP570" s="633"/>
      <c r="SGQ570" s="633"/>
      <c r="SGR570" s="633"/>
      <c r="SGS570" s="633"/>
      <c r="SGT570" s="633"/>
      <c r="SGU570" s="633"/>
      <c r="SGV570" s="633"/>
      <c r="SGW570" s="633"/>
      <c r="SGX570" s="633"/>
      <c r="SGY570" s="633"/>
      <c r="SGZ570" s="633"/>
      <c r="SHA570" s="633"/>
      <c r="SHB570" s="633"/>
      <c r="SHC570" s="633"/>
      <c r="SHD570" s="633"/>
      <c r="SHE570" s="633"/>
      <c r="SHF570" s="633"/>
      <c r="SHG570" s="633"/>
      <c r="SHH570" s="633"/>
      <c r="SHI570" s="633"/>
      <c r="SHJ570" s="633"/>
      <c r="SHK570" s="633"/>
      <c r="SHL570" s="633"/>
      <c r="SHM570" s="633"/>
      <c r="SHN570" s="633"/>
      <c r="SHO570" s="633"/>
      <c r="SHP570" s="633"/>
      <c r="SHQ570" s="633"/>
      <c r="SHR570" s="633"/>
      <c r="SHS570" s="633"/>
      <c r="SHT570" s="633"/>
      <c r="SHU570" s="633"/>
      <c r="SHV570" s="633"/>
      <c r="SHW570" s="633"/>
      <c r="SHX570" s="633"/>
      <c r="SHY570" s="633"/>
      <c r="SHZ570" s="633"/>
      <c r="SIA570" s="633"/>
      <c r="SIB570" s="633"/>
      <c r="SIC570" s="633"/>
      <c r="SID570" s="633"/>
      <c r="SIE570" s="633"/>
      <c r="SIF570" s="633"/>
      <c r="SIG570" s="633"/>
      <c r="SIH570" s="633"/>
      <c r="SII570" s="633"/>
      <c r="SIJ570" s="633"/>
      <c r="SIK570" s="633"/>
      <c r="SIL570" s="633"/>
      <c r="SIM570" s="633"/>
      <c r="SIN570" s="633"/>
      <c r="SIO570" s="633"/>
      <c r="SIP570" s="633"/>
      <c r="SIQ570" s="633"/>
      <c r="SIR570" s="633"/>
      <c r="SIS570" s="633"/>
      <c r="SIT570" s="633"/>
      <c r="SIU570" s="633"/>
      <c r="SIV570" s="633"/>
      <c r="SIW570" s="633"/>
      <c r="SIX570" s="633"/>
      <c r="SIY570" s="633"/>
      <c r="SIZ570" s="633"/>
      <c r="SJA570" s="633"/>
      <c r="SJB570" s="633"/>
      <c r="SJC570" s="633"/>
      <c r="SJD570" s="633"/>
      <c r="SJE570" s="633"/>
      <c r="SJF570" s="633"/>
      <c r="SJG570" s="633"/>
      <c r="SJH570" s="633"/>
      <c r="SJI570" s="633"/>
      <c r="SJJ570" s="633"/>
      <c r="SJK570" s="633"/>
      <c r="SJL570" s="633"/>
      <c r="SJM570" s="633"/>
      <c r="SJN570" s="633"/>
      <c r="SJO570" s="633"/>
      <c r="SJP570" s="633"/>
      <c r="SJQ570" s="633"/>
      <c r="SJR570" s="633"/>
      <c r="SJS570" s="633"/>
      <c r="SJT570" s="633"/>
      <c r="SJU570" s="633"/>
      <c r="SJV570" s="633"/>
      <c r="SJW570" s="633"/>
      <c r="SJX570" s="633"/>
      <c r="SJY570" s="633"/>
      <c r="SJZ570" s="633"/>
      <c r="SKA570" s="633"/>
      <c r="SKB570" s="633"/>
      <c r="SKC570" s="633"/>
      <c r="SKD570" s="633"/>
      <c r="SKE570" s="633"/>
      <c r="SKF570" s="633"/>
      <c r="SKG570" s="633"/>
      <c r="SKH570" s="633"/>
      <c r="SKI570" s="633"/>
      <c r="SKJ570" s="633"/>
      <c r="SKK570" s="633"/>
      <c r="SKL570" s="633"/>
      <c r="SKM570" s="633"/>
      <c r="SKN570" s="633"/>
      <c r="SKO570" s="633"/>
      <c r="SKP570" s="633"/>
      <c r="SKQ570" s="633"/>
      <c r="SKR570" s="633"/>
      <c r="SKS570" s="633"/>
      <c r="SKT570" s="633"/>
      <c r="SKU570" s="633"/>
      <c r="SKV570" s="633"/>
      <c r="SKW570" s="633"/>
      <c r="SKX570" s="633"/>
      <c r="SKY570" s="633"/>
      <c r="SKZ570" s="633"/>
      <c r="SLA570" s="633"/>
      <c r="SLB570" s="633"/>
      <c r="SLC570" s="633"/>
      <c r="SLD570" s="633"/>
      <c r="SLE570" s="633"/>
      <c r="SLF570" s="633"/>
      <c r="SLG570" s="633"/>
      <c r="SLH570" s="633"/>
      <c r="SLI570" s="633"/>
      <c r="SLJ570" s="633"/>
      <c r="SLK570" s="633"/>
      <c r="SLL570" s="633"/>
      <c r="SLM570" s="633"/>
      <c r="SLN570" s="633"/>
      <c r="SLO570" s="633"/>
      <c r="SLP570" s="633"/>
      <c r="SLQ570" s="633"/>
      <c r="SLR570" s="633"/>
      <c r="SLS570" s="633"/>
      <c r="SLT570" s="633"/>
      <c r="SLU570" s="633"/>
      <c r="SLV570" s="633"/>
      <c r="SLW570" s="633"/>
      <c r="SLX570" s="633"/>
      <c r="SLY570" s="633"/>
      <c r="SLZ570" s="633"/>
      <c r="SMA570" s="633"/>
      <c r="SMB570" s="633"/>
      <c r="SMC570" s="633"/>
      <c r="SMD570" s="633"/>
      <c r="SME570" s="633"/>
      <c r="SMF570" s="633"/>
      <c r="SMG570" s="633"/>
      <c r="SMH570" s="633"/>
      <c r="SMI570" s="633"/>
      <c r="SMJ570" s="633"/>
      <c r="SMK570" s="633"/>
      <c r="SML570" s="633"/>
      <c r="SMM570" s="633"/>
      <c r="SMN570" s="633"/>
      <c r="SMO570" s="633"/>
      <c r="SMP570" s="633"/>
      <c r="SMQ570" s="633"/>
      <c r="SMR570" s="633"/>
      <c r="SMS570" s="633"/>
      <c r="SMT570" s="633"/>
      <c r="SMU570" s="633"/>
      <c r="SMV570" s="633"/>
      <c r="SMW570" s="633"/>
      <c r="SMX570" s="633"/>
      <c r="SMY570" s="633"/>
      <c r="SMZ570" s="633"/>
      <c r="SNA570" s="633"/>
      <c r="SNB570" s="633"/>
      <c r="SNC570" s="633"/>
      <c r="SND570" s="633"/>
      <c r="SNE570" s="633"/>
      <c r="SNF570" s="633"/>
      <c r="SNG570" s="633"/>
      <c r="SNH570" s="633"/>
      <c r="SNI570" s="633"/>
      <c r="SNJ570" s="633"/>
      <c r="SNK570" s="633"/>
      <c r="SNL570" s="633"/>
      <c r="SNM570" s="633"/>
      <c r="SNN570" s="633"/>
      <c r="SNO570" s="633"/>
      <c r="SNP570" s="633"/>
      <c r="SNQ570" s="633"/>
      <c r="SNR570" s="633"/>
      <c r="SNS570" s="633"/>
      <c r="SNT570" s="633"/>
      <c r="SNU570" s="633"/>
      <c r="SNV570" s="633"/>
      <c r="SNW570" s="633"/>
      <c r="SNX570" s="633"/>
      <c r="SNY570" s="633"/>
      <c r="SNZ570" s="633"/>
      <c r="SOA570" s="633"/>
      <c r="SOB570" s="633"/>
      <c r="SOC570" s="633"/>
      <c r="SOD570" s="633"/>
      <c r="SOE570" s="633"/>
      <c r="SOF570" s="633"/>
      <c r="SOG570" s="633"/>
      <c r="SOH570" s="633"/>
      <c r="SOI570" s="633"/>
      <c r="SOJ570" s="633"/>
      <c r="SOK570" s="633"/>
      <c r="SOL570" s="633"/>
      <c r="SOM570" s="633"/>
      <c r="SON570" s="633"/>
      <c r="SOO570" s="633"/>
      <c r="SOP570" s="633"/>
      <c r="SOQ570" s="633"/>
      <c r="SOR570" s="633"/>
      <c r="SOS570" s="633"/>
      <c r="SOT570" s="633"/>
      <c r="SOU570" s="633"/>
      <c r="SOV570" s="633"/>
      <c r="SOW570" s="633"/>
      <c r="SOX570" s="633"/>
      <c r="SOY570" s="633"/>
      <c r="SOZ570" s="633"/>
      <c r="SPA570" s="633"/>
      <c r="SPB570" s="633"/>
      <c r="SPC570" s="633"/>
      <c r="SPD570" s="633"/>
      <c r="SPE570" s="633"/>
      <c r="SPF570" s="633"/>
      <c r="SPG570" s="633"/>
      <c r="SPH570" s="633"/>
      <c r="SPI570" s="633"/>
      <c r="SPJ570" s="633"/>
      <c r="SPK570" s="633"/>
      <c r="SPL570" s="633"/>
      <c r="SPM570" s="633"/>
      <c r="SPN570" s="633"/>
      <c r="SPO570" s="633"/>
      <c r="SPP570" s="633"/>
      <c r="SPQ570" s="633"/>
      <c r="SPR570" s="633"/>
      <c r="SPS570" s="633"/>
      <c r="SPT570" s="633"/>
      <c r="SPU570" s="633"/>
      <c r="SPV570" s="633"/>
      <c r="SPW570" s="633"/>
      <c r="SPX570" s="633"/>
      <c r="SPY570" s="633"/>
      <c r="SPZ570" s="633"/>
      <c r="SQA570" s="633"/>
      <c r="SQB570" s="633"/>
      <c r="SQC570" s="633"/>
      <c r="SQD570" s="633"/>
      <c r="SQE570" s="633"/>
      <c r="SQF570" s="633"/>
      <c r="SQG570" s="633"/>
      <c r="SQH570" s="633"/>
      <c r="SQI570" s="633"/>
      <c r="SQJ570" s="633"/>
      <c r="SQK570" s="633"/>
      <c r="SQL570" s="633"/>
      <c r="SQM570" s="633"/>
      <c r="SQN570" s="633"/>
      <c r="SQO570" s="633"/>
      <c r="SQP570" s="633"/>
      <c r="SQQ570" s="633"/>
      <c r="SQR570" s="633"/>
      <c r="SQS570" s="633"/>
      <c r="SQT570" s="633"/>
      <c r="SQU570" s="633"/>
      <c r="SQV570" s="633"/>
      <c r="SQW570" s="633"/>
      <c r="SQX570" s="633"/>
      <c r="SQY570" s="633"/>
      <c r="SQZ570" s="633"/>
      <c r="SRA570" s="633"/>
      <c r="SRB570" s="633"/>
      <c r="SRC570" s="633"/>
      <c r="SRD570" s="633"/>
      <c r="SRE570" s="633"/>
      <c r="SRF570" s="633"/>
      <c r="SRG570" s="633"/>
      <c r="SRH570" s="633"/>
      <c r="SRI570" s="633"/>
      <c r="SRJ570" s="633"/>
      <c r="SRK570" s="633"/>
      <c r="SRL570" s="633"/>
      <c r="SRM570" s="633"/>
      <c r="SRN570" s="633"/>
      <c r="SRO570" s="633"/>
      <c r="SRP570" s="633"/>
      <c r="SRQ570" s="633"/>
      <c r="SRR570" s="633"/>
      <c r="SRS570" s="633"/>
      <c r="SRT570" s="633"/>
      <c r="SRU570" s="633"/>
      <c r="SRV570" s="633"/>
      <c r="SRW570" s="633"/>
      <c r="SRX570" s="633"/>
      <c r="SRY570" s="633"/>
      <c r="SRZ570" s="633"/>
      <c r="SSA570" s="633"/>
      <c r="SSB570" s="633"/>
      <c r="SSC570" s="633"/>
      <c r="SSD570" s="633"/>
      <c r="SSE570" s="633"/>
      <c r="SSF570" s="633"/>
      <c r="SSG570" s="633"/>
      <c r="SSH570" s="633"/>
      <c r="SSI570" s="633"/>
      <c r="SSJ570" s="633"/>
      <c r="SSK570" s="633"/>
      <c r="SSL570" s="633"/>
      <c r="SSM570" s="633"/>
      <c r="SSN570" s="633"/>
      <c r="SSO570" s="633"/>
      <c r="SSP570" s="633"/>
      <c r="SSQ570" s="633"/>
      <c r="SSR570" s="633"/>
      <c r="SSS570" s="633"/>
      <c r="SST570" s="633"/>
      <c r="SSU570" s="633"/>
      <c r="SSV570" s="633"/>
      <c r="SSW570" s="633"/>
      <c r="SSX570" s="633"/>
      <c r="SSY570" s="633"/>
      <c r="SSZ570" s="633"/>
      <c r="STA570" s="633"/>
      <c r="STB570" s="633"/>
      <c r="STC570" s="633"/>
      <c r="STD570" s="633"/>
      <c r="STE570" s="633"/>
      <c r="STF570" s="633"/>
      <c r="STG570" s="633"/>
      <c r="STH570" s="633"/>
      <c r="STI570" s="633"/>
      <c r="STJ570" s="633"/>
      <c r="STK570" s="633"/>
      <c r="STL570" s="633"/>
      <c r="STM570" s="633"/>
      <c r="STN570" s="633"/>
      <c r="STO570" s="633"/>
      <c r="STP570" s="633"/>
      <c r="STQ570" s="633"/>
      <c r="STR570" s="633"/>
      <c r="STS570" s="633"/>
      <c r="STT570" s="633"/>
      <c r="STU570" s="633"/>
      <c r="STV570" s="633"/>
      <c r="STW570" s="633"/>
      <c r="STX570" s="633"/>
      <c r="STY570" s="633"/>
      <c r="STZ570" s="633"/>
      <c r="SUA570" s="633"/>
      <c r="SUB570" s="633"/>
      <c r="SUC570" s="633"/>
      <c r="SUD570" s="633"/>
      <c r="SUE570" s="633"/>
      <c r="SUF570" s="633"/>
      <c r="SUG570" s="633"/>
      <c r="SUH570" s="633"/>
      <c r="SUI570" s="633"/>
      <c r="SUJ570" s="633"/>
      <c r="SUK570" s="633"/>
      <c r="SUL570" s="633"/>
      <c r="SUM570" s="633"/>
      <c r="SUN570" s="633"/>
      <c r="SUO570" s="633"/>
      <c r="SUP570" s="633"/>
      <c r="SUQ570" s="633"/>
      <c r="SUR570" s="633"/>
      <c r="SUS570" s="633"/>
      <c r="SUT570" s="633"/>
      <c r="SUU570" s="633"/>
      <c r="SUV570" s="633"/>
      <c r="SUW570" s="633"/>
      <c r="SUX570" s="633"/>
      <c r="SUY570" s="633"/>
      <c r="SUZ570" s="633"/>
      <c r="SVA570" s="633"/>
      <c r="SVB570" s="633"/>
      <c r="SVC570" s="633"/>
      <c r="SVD570" s="633"/>
      <c r="SVE570" s="633"/>
      <c r="SVF570" s="633"/>
      <c r="SVG570" s="633"/>
      <c r="SVH570" s="633"/>
      <c r="SVI570" s="633"/>
      <c r="SVJ570" s="633"/>
      <c r="SVK570" s="633"/>
      <c r="SVL570" s="633"/>
      <c r="SVM570" s="633"/>
      <c r="SVN570" s="633"/>
      <c r="SVO570" s="633"/>
      <c r="SVP570" s="633"/>
      <c r="SVQ570" s="633"/>
      <c r="SVR570" s="633"/>
      <c r="SVS570" s="633"/>
      <c r="SVT570" s="633"/>
      <c r="SVU570" s="633"/>
      <c r="SVV570" s="633"/>
      <c r="SVW570" s="633"/>
      <c r="SVX570" s="633"/>
      <c r="SVY570" s="633"/>
      <c r="SVZ570" s="633"/>
      <c r="SWA570" s="633"/>
      <c r="SWB570" s="633"/>
      <c r="SWC570" s="633"/>
      <c r="SWD570" s="633"/>
      <c r="SWE570" s="633"/>
      <c r="SWF570" s="633"/>
      <c r="SWG570" s="633"/>
      <c r="SWH570" s="633"/>
      <c r="SWI570" s="633"/>
      <c r="SWJ570" s="633"/>
      <c r="SWK570" s="633"/>
      <c r="SWL570" s="633"/>
      <c r="SWM570" s="633"/>
      <c r="SWN570" s="633"/>
      <c r="SWO570" s="633"/>
      <c r="SWP570" s="633"/>
      <c r="SWQ570" s="633"/>
      <c r="SWR570" s="633"/>
      <c r="SWS570" s="633"/>
      <c r="SWT570" s="633"/>
      <c r="SWU570" s="633"/>
      <c r="SWV570" s="633"/>
      <c r="SWW570" s="633"/>
      <c r="SWX570" s="633"/>
      <c r="SWY570" s="633"/>
      <c r="SWZ570" s="633"/>
      <c r="SXA570" s="633"/>
      <c r="SXB570" s="633"/>
      <c r="SXC570" s="633"/>
      <c r="SXD570" s="633"/>
      <c r="SXE570" s="633"/>
      <c r="SXF570" s="633"/>
      <c r="SXG570" s="633"/>
      <c r="SXH570" s="633"/>
      <c r="SXI570" s="633"/>
      <c r="SXJ570" s="633"/>
      <c r="SXK570" s="633"/>
      <c r="SXL570" s="633"/>
      <c r="SXM570" s="633"/>
      <c r="SXN570" s="633"/>
      <c r="SXO570" s="633"/>
      <c r="SXP570" s="633"/>
      <c r="SXQ570" s="633"/>
      <c r="SXR570" s="633"/>
      <c r="SXS570" s="633"/>
      <c r="SXT570" s="633"/>
      <c r="SXU570" s="633"/>
      <c r="SXV570" s="633"/>
      <c r="SXW570" s="633"/>
      <c r="SXX570" s="633"/>
      <c r="SXY570" s="633"/>
      <c r="SXZ570" s="633"/>
      <c r="SYA570" s="633"/>
      <c r="SYB570" s="633"/>
      <c r="SYC570" s="633"/>
      <c r="SYD570" s="633"/>
      <c r="SYE570" s="633"/>
      <c r="SYF570" s="633"/>
      <c r="SYG570" s="633"/>
      <c r="SYH570" s="633"/>
      <c r="SYI570" s="633"/>
      <c r="SYJ570" s="633"/>
      <c r="SYK570" s="633"/>
      <c r="SYL570" s="633"/>
      <c r="SYM570" s="633"/>
      <c r="SYN570" s="633"/>
      <c r="SYO570" s="633"/>
      <c r="SYP570" s="633"/>
      <c r="SYQ570" s="633"/>
      <c r="SYR570" s="633"/>
      <c r="SYS570" s="633"/>
      <c r="SYT570" s="633"/>
      <c r="SYU570" s="633"/>
      <c r="SYV570" s="633"/>
      <c r="SYW570" s="633"/>
      <c r="SYX570" s="633"/>
      <c r="SYY570" s="633"/>
      <c r="SYZ570" s="633"/>
      <c r="SZA570" s="633"/>
      <c r="SZB570" s="633"/>
      <c r="SZC570" s="633"/>
      <c r="SZD570" s="633"/>
      <c r="SZE570" s="633"/>
      <c r="SZF570" s="633"/>
      <c r="SZG570" s="633"/>
      <c r="SZH570" s="633"/>
      <c r="SZI570" s="633"/>
      <c r="SZJ570" s="633"/>
      <c r="SZK570" s="633"/>
      <c r="SZL570" s="633"/>
      <c r="SZM570" s="633"/>
      <c r="SZN570" s="633"/>
      <c r="SZO570" s="633"/>
      <c r="SZP570" s="633"/>
      <c r="SZQ570" s="633"/>
      <c r="SZR570" s="633"/>
      <c r="SZS570" s="633"/>
      <c r="SZT570" s="633"/>
      <c r="SZU570" s="633"/>
      <c r="SZV570" s="633"/>
      <c r="SZW570" s="633"/>
      <c r="SZX570" s="633"/>
      <c r="SZY570" s="633"/>
      <c r="SZZ570" s="633"/>
      <c r="TAA570" s="633"/>
      <c r="TAB570" s="633"/>
      <c r="TAC570" s="633"/>
      <c r="TAD570" s="633"/>
      <c r="TAE570" s="633"/>
      <c r="TAF570" s="633"/>
      <c r="TAG570" s="633"/>
      <c r="TAH570" s="633"/>
      <c r="TAI570" s="633"/>
      <c r="TAJ570" s="633"/>
      <c r="TAK570" s="633"/>
      <c r="TAL570" s="633"/>
      <c r="TAM570" s="633"/>
      <c r="TAN570" s="633"/>
      <c r="TAO570" s="633"/>
      <c r="TAP570" s="633"/>
      <c r="TAQ570" s="633"/>
      <c r="TAR570" s="633"/>
      <c r="TAS570" s="633"/>
      <c r="TAT570" s="633"/>
      <c r="TAU570" s="633"/>
      <c r="TAV570" s="633"/>
      <c r="TAW570" s="633"/>
      <c r="TAX570" s="633"/>
      <c r="TAY570" s="633"/>
      <c r="TAZ570" s="633"/>
      <c r="TBA570" s="633"/>
      <c r="TBB570" s="633"/>
      <c r="TBC570" s="633"/>
      <c r="TBD570" s="633"/>
      <c r="TBE570" s="633"/>
      <c r="TBF570" s="633"/>
      <c r="TBG570" s="633"/>
      <c r="TBH570" s="633"/>
      <c r="TBI570" s="633"/>
      <c r="TBJ570" s="633"/>
      <c r="TBK570" s="633"/>
      <c r="TBL570" s="633"/>
      <c r="TBM570" s="633"/>
      <c r="TBN570" s="633"/>
      <c r="TBO570" s="633"/>
      <c r="TBP570" s="633"/>
      <c r="TBQ570" s="633"/>
      <c r="TBR570" s="633"/>
      <c r="TBS570" s="633"/>
      <c r="TBT570" s="633"/>
      <c r="TBU570" s="633"/>
      <c r="TBV570" s="633"/>
      <c r="TBW570" s="633"/>
      <c r="TBX570" s="633"/>
      <c r="TBY570" s="633"/>
      <c r="TBZ570" s="633"/>
      <c r="TCA570" s="633"/>
      <c r="TCB570" s="633"/>
      <c r="TCC570" s="633"/>
      <c r="TCD570" s="633"/>
      <c r="TCE570" s="633"/>
      <c r="TCF570" s="633"/>
      <c r="TCG570" s="633"/>
      <c r="TCH570" s="633"/>
      <c r="TCI570" s="633"/>
      <c r="TCJ570" s="633"/>
      <c r="TCK570" s="633"/>
      <c r="TCL570" s="633"/>
      <c r="TCM570" s="633"/>
      <c r="TCN570" s="633"/>
      <c r="TCO570" s="633"/>
      <c r="TCP570" s="633"/>
      <c r="TCQ570" s="633"/>
      <c r="TCR570" s="633"/>
      <c r="TCS570" s="633"/>
      <c r="TCT570" s="633"/>
      <c r="TCU570" s="633"/>
      <c r="TCV570" s="633"/>
      <c r="TCW570" s="633"/>
      <c r="TCX570" s="633"/>
      <c r="TCY570" s="633"/>
      <c r="TCZ570" s="633"/>
      <c r="TDA570" s="633"/>
      <c r="TDB570" s="633"/>
      <c r="TDC570" s="633"/>
      <c r="TDD570" s="633"/>
      <c r="TDE570" s="633"/>
      <c r="TDF570" s="633"/>
      <c r="TDG570" s="633"/>
      <c r="TDH570" s="633"/>
      <c r="TDI570" s="633"/>
      <c r="TDJ570" s="633"/>
      <c r="TDK570" s="633"/>
      <c r="TDL570" s="633"/>
      <c r="TDM570" s="633"/>
      <c r="TDN570" s="633"/>
      <c r="TDO570" s="633"/>
      <c r="TDP570" s="633"/>
      <c r="TDQ570" s="633"/>
      <c r="TDR570" s="633"/>
      <c r="TDS570" s="633"/>
      <c r="TDT570" s="633"/>
      <c r="TDU570" s="633"/>
      <c r="TDV570" s="633"/>
      <c r="TDW570" s="633"/>
      <c r="TDX570" s="633"/>
      <c r="TDY570" s="633"/>
      <c r="TDZ570" s="633"/>
      <c r="TEA570" s="633"/>
      <c r="TEB570" s="633"/>
      <c r="TEC570" s="633"/>
      <c r="TED570" s="633"/>
      <c r="TEE570" s="633"/>
      <c r="TEF570" s="633"/>
      <c r="TEG570" s="633"/>
      <c r="TEH570" s="633"/>
      <c r="TEI570" s="633"/>
      <c r="TEJ570" s="633"/>
      <c r="TEK570" s="633"/>
      <c r="TEL570" s="633"/>
      <c r="TEM570" s="633"/>
      <c r="TEN570" s="633"/>
      <c r="TEO570" s="633"/>
      <c r="TEP570" s="633"/>
      <c r="TEQ570" s="633"/>
      <c r="TER570" s="633"/>
      <c r="TES570" s="633"/>
      <c r="TET570" s="633"/>
      <c r="TEU570" s="633"/>
      <c r="TEV570" s="633"/>
      <c r="TEW570" s="633"/>
      <c r="TEX570" s="633"/>
      <c r="TEY570" s="633"/>
      <c r="TEZ570" s="633"/>
      <c r="TFA570" s="633"/>
      <c r="TFB570" s="633"/>
      <c r="TFC570" s="633"/>
      <c r="TFD570" s="633"/>
      <c r="TFE570" s="633"/>
      <c r="TFF570" s="633"/>
      <c r="TFG570" s="633"/>
      <c r="TFH570" s="633"/>
      <c r="TFI570" s="633"/>
      <c r="TFJ570" s="633"/>
      <c r="TFK570" s="633"/>
      <c r="TFL570" s="633"/>
      <c r="TFM570" s="633"/>
      <c r="TFN570" s="633"/>
      <c r="TFO570" s="633"/>
      <c r="TFP570" s="633"/>
      <c r="TFQ570" s="633"/>
      <c r="TFR570" s="633"/>
      <c r="TFS570" s="633"/>
      <c r="TFT570" s="633"/>
      <c r="TFU570" s="633"/>
      <c r="TFV570" s="633"/>
      <c r="TFW570" s="633"/>
      <c r="TFX570" s="633"/>
      <c r="TFY570" s="633"/>
      <c r="TFZ570" s="633"/>
      <c r="TGA570" s="633"/>
      <c r="TGB570" s="633"/>
      <c r="TGC570" s="633"/>
      <c r="TGD570" s="633"/>
      <c r="TGE570" s="633"/>
      <c r="TGF570" s="633"/>
      <c r="TGG570" s="633"/>
      <c r="TGH570" s="633"/>
      <c r="TGI570" s="633"/>
      <c r="TGJ570" s="633"/>
      <c r="TGK570" s="633"/>
      <c r="TGL570" s="633"/>
      <c r="TGM570" s="633"/>
      <c r="TGN570" s="633"/>
      <c r="TGO570" s="633"/>
      <c r="TGP570" s="633"/>
      <c r="TGQ570" s="633"/>
      <c r="TGR570" s="633"/>
      <c r="TGS570" s="633"/>
      <c r="TGT570" s="633"/>
      <c r="TGU570" s="633"/>
      <c r="TGV570" s="633"/>
      <c r="TGW570" s="633"/>
      <c r="TGX570" s="633"/>
      <c r="TGY570" s="633"/>
      <c r="TGZ570" s="633"/>
      <c r="THA570" s="633"/>
      <c r="THB570" s="633"/>
      <c r="THC570" s="633"/>
      <c r="THD570" s="633"/>
      <c r="THE570" s="633"/>
      <c r="THF570" s="633"/>
      <c r="THG570" s="633"/>
      <c r="THH570" s="633"/>
      <c r="THI570" s="633"/>
      <c r="THJ570" s="633"/>
      <c r="THK570" s="633"/>
      <c r="THL570" s="633"/>
      <c r="THM570" s="633"/>
      <c r="THN570" s="633"/>
      <c r="THO570" s="633"/>
      <c r="THP570" s="633"/>
      <c r="THQ570" s="633"/>
      <c r="THR570" s="633"/>
      <c r="THS570" s="633"/>
      <c r="THT570" s="633"/>
      <c r="THU570" s="633"/>
      <c r="THV570" s="633"/>
      <c r="THW570" s="633"/>
      <c r="THX570" s="633"/>
      <c r="THY570" s="633"/>
      <c r="THZ570" s="633"/>
      <c r="TIA570" s="633"/>
      <c r="TIB570" s="633"/>
      <c r="TIC570" s="633"/>
      <c r="TID570" s="633"/>
      <c r="TIE570" s="633"/>
      <c r="TIF570" s="633"/>
      <c r="TIG570" s="633"/>
      <c r="TIH570" s="633"/>
      <c r="TII570" s="633"/>
      <c r="TIJ570" s="633"/>
      <c r="TIK570" s="633"/>
      <c r="TIL570" s="633"/>
      <c r="TIM570" s="633"/>
      <c r="TIN570" s="633"/>
      <c r="TIO570" s="633"/>
      <c r="TIP570" s="633"/>
      <c r="TIQ570" s="633"/>
      <c r="TIR570" s="633"/>
      <c r="TIS570" s="633"/>
      <c r="TIT570" s="633"/>
      <c r="TIU570" s="633"/>
      <c r="TIV570" s="633"/>
      <c r="TIW570" s="633"/>
      <c r="TIX570" s="633"/>
      <c r="TIY570" s="633"/>
      <c r="TIZ570" s="633"/>
      <c r="TJA570" s="633"/>
      <c r="TJB570" s="633"/>
      <c r="TJC570" s="633"/>
      <c r="TJD570" s="633"/>
      <c r="TJE570" s="633"/>
      <c r="TJF570" s="633"/>
      <c r="TJG570" s="633"/>
      <c r="TJH570" s="633"/>
      <c r="TJI570" s="633"/>
      <c r="TJJ570" s="633"/>
      <c r="TJK570" s="633"/>
      <c r="TJL570" s="633"/>
      <c r="TJM570" s="633"/>
      <c r="TJN570" s="633"/>
      <c r="TJO570" s="633"/>
      <c r="TJP570" s="633"/>
      <c r="TJQ570" s="633"/>
      <c r="TJR570" s="633"/>
      <c r="TJS570" s="633"/>
      <c r="TJT570" s="633"/>
      <c r="TJU570" s="633"/>
      <c r="TJV570" s="633"/>
      <c r="TJW570" s="633"/>
      <c r="TJX570" s="633"/>
      <c r="TJY570" s="633"/>
      <c r="TJZ570" s="633"/>
      <c r="TKA570" s="633"/>
      <c r="TKB570" s="633"/>
      <c r="TKC570" s="633"/>
      <c r="TKD570" s="633"/>
      <c r="TKE570" s="633"/>
      <c r="TKF570" s="633"/>
      <c r="TKG570" s="633"/>
      <c r="TKH570" s="633"/>
      <c r="TKI570" s="633"/>
      <c r="TKJ570" s="633"/>
      <c r="TKK570" s="633"/>
      <c r="TKL570" s="633"/>
      <c r="TKM570" s="633"/>
      <c r="TKN570" s="633"/>
      <c r="TKO570" s="633"/>
      <c r="TKP570" s="633"/>
      <c r="TKQ570" s="633"/>
      <c r="TKR570" s="633"/>
      <c r="TKS570" s="633"/>
      <c r="TKT570" s="633"/>
      <c r="TKU570" s="633"/>
      <c r="TKV570" s="633"/>
      <c r="TKW570" s="633"/>
      <c r="TKX570" s="633"/>
      <c r="TKY570" s="633"/>
      <c r="TKZ570" s="633"/>
      <c r="TLA570" s="633"/>
      <c r="TLB570" s="633"/>
      <c r="TLC570" s="633"/>
      <c r="TLD570" s="633"/>
      <c r="TLE570" s="633"/>
      <c r="TLF570" s="633"/>
      <c r="TLG570" s="633"/>
      <c r="TLH570" s="633"/>
      <c r="TLI570" s="633"/>
      <c r="TLJ570" s="633"/>
      <c r="TLK570" s="633"/>
      <c r="TLL570" s="633"/>
      <c r="TLM570" s="633"/>
      <c r="TLN570" s="633"/>
      <c r="TLO570" s="633"/>
      <c r="TLP570" s="633"/>
      <c r="TLQ570" s="633"/>
      <c r="TLR570" s="633"/>
      <c r="TLS570" s="633"/>
      <c r="TLT570" s="633"/>
      <c r="TLU570" s="633"/>
      <c r="TLV570" s="633"/>
      <c r="TLW570" s="633"/>
      <c r="TLX570" s="633"/>
      <c r="TLY570" s="633"/>
      <c r="TLZ570" s="633"/>
      <c r="TMA570" s="633"/>
      <c r="TMB570" s="633"/>
      <c r="TMC570" s="633"/>
      <c r="TMD570" s="633"/>
      <c r="TME570" s="633"/>
      <c r="TMF570" s="633"/>
      <c r="TMG570" s="633"/>
      <c r="TMH570" s="633"/>
      <c r="TMI570" s="633"/>
      <c r="TMJ570" s="633"/>
      <c r="TMK570" s="633"/>
      <c r="TML570" s="633"/>
      <c r="TMM570" s="633"/>
      <c r="TMN570" s="633"/>
      <c r="TMO570" s="633"/>
      <c r="TMP570" s="633"/>
      <c r="TMQ570" s="633"/>
      <c r="TMR570" s="633"/>
      <c r="TMS570" s="633"/>
      <c r="TMT570" s="633"/>
      <c r="TMU570" s="633"/>
      <c r="TMV570" s="633"/>
      <c r="TMW570" s="633"/>
      <c r="TMX570" s="633"/>
      <c r="TMY570" s="633"/>
      <c r="TMZ570" s="633"/>
      <c r="TNA570" s="633"/>
      <c r="TNB570" s="633"/>
      <c r="TNC570" s="633"/>
      <c r="TND570" s="633"/>
      <c r="TNE570" s="633"/>
      <c r="TNF570" s="633"/>
      <c r="TNG570" s="633"/>
      <c r="TNH570" s="633"/>
      <c r="TNI570" s="633"/>
      <c r="TNJ570" s="633"/>
      <c r="TNK570" s="633"/>
      <c r="TNL570" s="633"/>
      <c r="TNM570" s="633"/>
      <c r="TNN570" s="633"/>
      <c r="TNO570" s="633"/>
      <c r="TNP570" s="633"/>
      <c r="TNQ570" s="633"/>
      <c r="TNR570" s="633"/>
      <c r="TNS570" s="633"/>
      <c r="TNT570" s="633"/>
      <c r="TNU570" s="633"/>
      <c r="TNV570" s="633"/>
      <c r="TNW570" s="633"/>
      <c r="TNX570" s="633"/>
      <c r="TNY570" s="633"/>
      <c r="TNZ570" s="633"/>
      <c r="TOA570" s="633"/>
      <c r="TOB570" s="633"/>
      <c r="TOC570" s="633"/>
      <c r="TOD570" s="633"/>
      <c r="TOE570" s="633"/>
      <c r="TOF570" s="633"/>
      <c r="TOG570" s="633"/>
      <c r="TOH570" s="633"/>
      <c r="TOI570" s="633"/>
      <c r="TOJ570" s="633"/>
      <c r="TOK570" s="633"/>
      <c r="TOL570" s="633"/>
      <c r="TOM570" s="633"/>
      <c r="TON570" s="633"/>
      <c r="TOO570" s="633"/>
      <c r="TOP570" s="633"/>
      <c r="TOQ570" s="633"/>
      <c r="TOR570" s="633"/>
      <c r="TOS570" s="633"/>
      <c r="TOT570" s="633"/>
      <c r="TOU570" s="633"/>
      <c r="TOV570" s="633"/>
      <c r="TOW570" s="633"/>
      <c r="TOX570" s="633"/>
      <c r="TOY570" s="633"/>
      <c r="TOZ570" s="633"/>
      <c r="TPA570" s="633"/>
      <c r="TPB570" s="633"/>
      <c r="TPC570" s="633"/>
      <c r="TPD570" s="633"/>
      <c r="TPE570" s="633"/>
      <c r="TPF570" s="633"/>
      <c r="TPG570" s="633"/>
      <c r="TPH570" s="633"/>
      <c r="TPI570" s="633"/>
      <c r="TPJ570" s="633"/>
      <c r="TPK570" s="633"/>
      <c r="TPL570" s="633"/>
      <c r="TPM570" s="633"/>
      <c r="TPN570" s="633"/>
      <c r="TPO570" s="633"/>
      <c r="TPP570" s="633"/>
      <c r="TPQ570" s="633"/>
      <c r="TPR570" s="633"/>
      <c r="TPS570" s="633"/>
      <c r="TPT570" s="633"/>
      <c r="TPU570" s="633"/>
      <c r="TPV570" s="633"/>
      <c r="TPW570" s="633"/>
      <c r="TPX570" s="633"/>
      <c r="TPY570" s="633"/>
      <c r="TPZ570" s="633"/>
      <c r="TQA570" s="633"/>
      <c r="TQB570" s="633"/>
      <c r="TQC570" s="633"/>
      <c r="TQD570" s="633"/>
      <c r="TQE570" s="633"/>
      <c r="TQF570" s="633"/>
      <c r="TQG570" s="633"/>
      <c r="TQH570" s="633"/>
      <c r="TQI570" s="633"/>
      <c r="TQJ570" s="633"/>
      <c r="TQK570" s="633"/>
      <c r="TQL570" s="633"/>
      <c r="TQM570" s="633"/>
      <c r="TQN570" s="633"/>
      <c r="TQO570" s="633"/>
      <c r="TQP570" s="633"/>
      <c r="TQQ570" s="633"/>
      <c r="TQR570" s="633"/>
      <c r="TQS570" s="633"/>
      <c r="TQT570" s="633"/>
      <c r="TQU570" s="633"/>
      <c r="TQV570" s="633"/>
      <c r="TQW570" s="633"/>
      <c r="TQX570" s="633"/>
      <c r="TQY570" s="633"/>
      <c r="TQZ570" s="633"/>
      <c r="TRA570" s="633"/>
      <c r="TRB570" s="633"/>
      <c r="TRC570" s="633"/>
      <c r="TRD570" s="633"/>
      <c r="TRE570" s="633"/>
      <c r="TRF570" s="633"/>
      <c r="TRG570" s="633"/>
      <c r="TRH570" s="633"/>
      <c r="TRI570" s="633"/>
      <c r="TRJ570" s="633"/>
      <c r="TRK570" s="633"/>
      <c r="TRL570" s="633"/>
      <c r="TRM570" s="633"/>
      <c r="TRN570" s="633"/>
      <c r="TRO570" s="633"/>
      <c r="TRP570" s="633"/>
      <c r="TRQ570" s="633"/>
      <c r="TRR570" s="633"/>
      <c r="TRS570" s="633"/>
      <c r="TRT570" s="633"/>
      <c r="TRU570" s="633"/>
      <c r="TRV570" s="633"/>
      <c r="TRW570" s="633"/>
      <c r="TRX570" s="633"/>
      <c r="TRY570" s="633"/>
      <c r="TRZ570" s="633"/>
      <c r="TSA570" s="633"/>
      <c r="TSB570" s="633"/>
      <c r="TSC570" s="633"/>
      <c r="TSD570" s="633"/>
      <c r="TSE570" s="633"/>
      <c r="TSF570" s="633"/>
      <c r="TSG570" s="633"/>
      <c r="TSH570" s="633"/>
      <c r="TSI570" s="633"/>
      <c r="TSJ570" s="633"/>
      <c r="TSK570" s="633"/>
      <c r="TSL570" s="633"/>
      <c r="TSM570" s="633"/>
      <c r="TSN570" s="633"/>
      <c r="TSO570" s="633"/>
      <c r="TSP570" s="633"/>
      <c r="TSQ570" s="633"/>
      <c r="TSR570" s="633"/>
      <c r="TSS570" s="633"/>
      <c r="TST570" s="633"/>
      <c r="TSU570" s="633"/>
      <c r="TSV570" s="633"/>
      <c r="TSW570" s="633"/>
      <c r="TSX570" s="633"/>
      <c r="TSY570" s="633"/>
      <c r="TSZ570" s="633"/>
      <c r="TTA570" s="633"/>
      <c r="TTB570" s="633"/>
      <c r="TTC570" s="633"/>
      <c r="TTD570" s="633"/>
      <c r="TTE570" s="633"/>
      <c r="TTF570" s="633"/>
      <c r="TTG570" s="633"/>
      <c r="TTH570" s="633"/>
      <c r="TTI570" s="633"/>
      <c r="TTJ570" s="633"/>
      <c r="TTK570" s="633"/>
      <c r="TTL570" s="633"/>
      <c r="TTM570" s="633"/>
      <c r="TTN570" s="633"/>
      <c r="TTO570" s="633"/>
      <c r="TTP570" s="633"/>
      <c r="TTQ570" s="633"/>
      <c r="TTR570" s="633"/>
      <c r="TTS570" s="633"/>
      <c r="TTT570" s="633"/>
      <c r="TTU570" s="633"/>
      <c r="TTV570" s="633"/>
      <c r="TTW570" s="633"/>
      <c r="TTX570" s="633"/>
      <c r="TTY570" s="633"/>
      <c r="TTZ570" s="633"/>
      <c r="TUA570" s="633"/>
      <c r="TUB570" s="633"/>
      <c r="TUC570" s="633"/>
      <c r="TUD570" s="633"/>
      <c r="TUE570" s="633"/>
      <c r="TUF570" s="633"/>
      <c r="TUG570" s="633"/>
      <c r="TUH570" s="633"/>
      <c r="TUI570" s="633"/>
      <c r="TUJ570" s="633"/>
      <c r="TUK570" s="633"/>
      <c r="TUL570" s="633"/>
      <c r="TUM570" s="633"/>
      <c r="TUN570" s="633"/>
      <c r="TUO570" s="633"/>
      <c r="TUP570" s="633"/>
      <c r="TUQ570" s="633"/>
      <c r="TUR570" s="633"/>
      <c r="TUS570" s="633"/>
      <c r="TUT570" s="633"/>
      <c r="TUU570" s="633"/>
      <c r="TUV570" s="633"/>
      <c r="TUW570" s="633"/>
      <c r="TUX570" s="633"/>
      <c r="TUY570" s="633"/>
      <c r="TUZ570" s="633"/>
      <c r="TVA570" s="633"/>
      <c r="TVB570" s="633"/>
      <c r="TVC570" s="633"/>
      <c r="TVD570" s="633"/>
      <c r="TVE570" s="633"/>
      <c r="TVF570" s="633"/>
      <c r="TVG570" s="633"/>
      <c r="TVH570" s="633"/>
      <c r="TVI570" s="633"/>
      <c r="TVJ570" s="633"/>
      <c r="TVK570" s="633"/>
      <c r="TVL570" s="633"/>
      <c r="TVM570" s="633"/>
      <c r="TVN570" s="633"/>
      <c r="TVO570" s="633"/>
      <c r="TVP570" s="633"/>
      <c r="TVQ570" s="633"/>
      <c r="TVR570" s="633"/>
      <c r="TVS570" s="633"/>
      <c r="TVT570" s="633"/>
      <c r="TVU570" s="633"/>
      <c r="TVV570" s="633"/>
      <c r="TVW570" s="633"/>
      <c r="TVX570" s="633"/>
      <c r="TVY570" s="633"/>
      <c r="TVZ570" s="633"/>
      <c r="TWA570" s="633"/>
      <c r="TWB570" s="633"/>
      <c r="TWC570" s="633"/>
      <c r="TWD570" s="633"/>
      <c r="TWE570" s="633"/>
      <c r="TWF570" s="633"/>
      <c r="TWG570" s="633"/>
      <c r="TWH570" s="633"/>
      <c r="TWI570" s="633"/>
      <c r="TWJ570" s="633"/>
      <c r="TWK570" s="633"/>
      <c r="TWL570" s="633"/>
      <c r="TWM570" s="633"/>
      <c r="TWN570" s="633"/>
      <c r="TWO570" s="633"/>
      <c r="TWP570" s="633"/>
      <c r="TWQ570" s="633"/>
      <c r="TWR570" s="633"/>
      <c r="TWS570" s="633"/>
      <c r="TWT570" s="633"/>
      <c r="TWU570" s="633"/>
      <c r="TWV570" s="633"/>
      <c r="TWW570" s="633"/>
      <c r="TWX570" s="633"/>
      <c r="TWY570" s="633"/>
      <c r="TWZ570" s="633"/>
      <c r="TXA570" s="633"/>
      <c r="TXB570" s="633"/>
      <c r="TXC570" s="633"/>
      <c r="TXD570" s="633"/>
      <c r="TXE570" s="633"/>
      <c r="TXF570" s="633"/>
      <c r="TXG570" s="633"/>
      <c r="TXH570" s="633"/>
      <c r="TXI570" s="633"/>
      <c r="TXJ570" s="633"/>
      <c r="TXK570" s="633"/>
      <c r="TXL570" s="633"/>
      <c r="TXM570" s="633"/>
      <c r="TXN570" s="633"/>
      <c r="TXO570" s="633"/>
      <c r="TXP570" s="633"/>
      <c r="TXQ570" s="633"/>
      <c r="TXR570" s="633"/>
      <c r="TXS570" s="633"/>
      <c r="TXT570" s="633"/>
      <c r="TXU570" s="633"/>
      <c r="TXV570" s="633"/>
      <c r="TXW570" s="633"/>
      <c r="TXX570" s="633"/>
      <c r="TXY570" s="633"/>
      <c r="TXZ570" s="633"/>
      <c r="TYA570" s="633"/>
      <c r="TYB570" s="633"/>
      <c r="TYC570" s="633"/>
      <c r="TYD570" s="633"/>
      <c r="TYE570" s="633"/>
      <c r="TYF570" s="633"/>
      <c r="TYG570" s="633"/>
      <c r="TYH570" s="633"/>
      <c r="TYI570" s="633"/>
      <c r="TYJ570" s="633"/>
      <c r="TYK570" s="633"/>
      <c r="TYL570" s="633"/>
      <c r="TYM570" s="633"/>
      <c r="TYN570" s="633"/>
      <c r="TYO570" s="633"/>
      <c r="TYP570" s="633"/>
      <c r="TYQ570" s="633"/>
      <c r="TYR570" s="633"/>
      <c r="TYS570" s="633"/>
      <c r="TYT570" s="633"/>
      <c r="TYU570" s="633"/>
      <c r="TYV570" s="633"/>
      <c r="TYW570" s="633"/>
      <c r="TYX570" s="633"/>
      <c r="TYY570" s="633"/>
      <c r="TYZ570" s="633"/>
      <c r="TZA570" s="633"/>
      <c r="TZB570" s="633"/>
      <c r="TZC570" s="633"/>
      <c r="TZD570" s="633"/>
      <c r="TZE570" s="633"/>
      <c r="TZF570" s="633"/>
      <c r="TZG570" s="633"/>
      <c r="TZH570" s="633"/>
      <c r="TZI570" s="633"/>
      <c r="TZJ570" s="633"/>
      <c r="TZK570" s="633"/>
      <c r="TZL570" s="633"/>
      <c r="TZM570" s="633"/>
      <c r="TZN570" s="633"/>
      <c r="TZO570" s="633"/>
      <c r="TZP570" s="633"/>
      <c r="TZQ570" s="633"/>
      <c r="TZR570" s="633"/>
      <c r="TZS570" s="633"/>
      <c r="TZT570" s="633"/>
      <c r="TZU570" s="633"/>
      <c r="TZV570" s="633"/>
      <c r="TZW570" s="633"/>
      <c r="TZX570" s="633"/>
      <c r="TZY570" s="633"/>
      <c r="TZZ570" s="633"/>
      <c r="UAA570" s="633"/>
      <c r="UAB570" s="633"/>
      <c r="UAC570" s="633"/>
      <c r="UAD570" s="633"/>
      <c r="UAE570" s="633"/>
      <c r="UAF570" s="633"/>
      <c r="UAG570" s="633"/>
      <c r="UAH570" s="633"/>
      <c r="UAI570" s="633"/>
      <c r="UAJ570" s="633"/>
      <c r="UAK570" s="633"/>
      <c r="UAL570" s="633"/>
      <c r="UAM570" s="633"/>
      <c r="UAN570" s="633"/>
      <c r="UAO570" s="633"/>
      <c r="UAP570" s="633"/>
      <c r="UAQ570" s="633"/>
      <c r="UAR570" s="633"/>
      <c r="UAS570" s="633"/>
      <c r="UAT570" s="633"/>
      <c r="UAU570" s="633"/>
      <c r="UAV570" s="633"/>
      <c r="UAW570" s="633"/>
      <c r="UAX570" s="633"/>
      <c r="UAY570" s="633"/>
      <c r="UAZ570" s="633"/>
      <c r="UBA570" s="633"/>
      <c r="UBB570" s="633"/>
      <c r="UBC570" s="633"/>
      <c r="UBD570" s="633"/>
      <c r="UBE570" s="633"/>
      <c r="UBF570" s="633"/>
      <c r="UBG570" s="633"/>
      <c r="UBH570" s="633"/>
      <c r="UBI570" s="633"/>
      <c r="UBJ570" s="633"/>
      <c r="UBK570" s="633"/>
      <c r="UBL570" s="633"/>
      <c r="UBM570" s="633"/>
      <c r="UBN570" s="633"/>
      <c r="UBO570" s="633"/>
      <c r="UBP570" s="633"/>
      <c r="UBQ570" s="633"/>
      <c r="UBR570" s="633"/>
      <c r="UBS570" s="633"/>
      <c r="UBT570" s="633"/>
      <c r="UBU570" s="633"/>
      <c r="UBV570" s="633"/>
      <c r="UBW570" s="633"/>
      <c r="UBX570" s="633"/>
      <c r="UBY570" s="633"/>
      <c r="UBZ570" s="633"/>
      <c r="UCA570" s="633"/>
      <c r="UCB570" s="633"/>
      <c r="UCC570" s="633"/>
      <c r="UCD570" s="633"/>
      <c r="UCE570" s="633"/>
      <c r="UCF570" s="633"/>
      <c r="UCG570" s="633"/>
      <c r="UCH570" s="633"/>
      <c r="UCI570" s="633"/>
      <c r="UCJ570" s="633"/>
      <c r="UCK570" s="633"/>
      <c r="UCL570" s="633"/>
      <c r="UCM570" s="633"/>
      <c r="UCN570" s="633"/>
      <c r="UCO570" s="633"/>
      <c r="UCP570" s="633"/>
      <c r="UCQ570" s="633"/>
      <c r="UCR570" s="633"/>
      <c r="UCS570" s="633"/>
      <c r="UCT570" s="633"/>
      <c r="UCU570" s="633"/>
      <c r="UCV570" s="633"/>
      <c r="UCW570" s="633"/>
      <c r="UCX570" s="633"/>
      <c r="UCY570" s="633"/>
      <c r="UCZ570" s="633"/>
      <c r="UDA570" s="633"/>
      <c r="UDB570" s="633"/>
      <c r="UDC570" s="633"/>
      <c r="UDD570" s="633"/>
      <c r="UDE570" s="633"/>
      <c r="UDF570" s="633"/>
      <c r="UDG570" s="633"/>
      <c r="UDH570" s="633"/>
      <c r="UDI570" s="633"/>
      <c r="UDJ570" s="633"/>
      <c r="UDK570" s="633"/>
      <c r="UDL570" s="633"/>
      <c r="UDM570" s="633"/>
      <c r="UDN570" s="633"/>
      <c r="UDO570" s="633"/>
      <c r="UDP570" s="633"/>
      <c r="UDQ570" s="633"/>
      <c r="UDR570" s="633"/>
      <c r="UDS570" s="633"/>
      <c r="UDT570" s="633"/>
      <c r="UDU570" s="633"/>
      <c r="UDV570" s="633"/>
      <c r="UDW570" s="633"/>
      <c r="UDX570" s="633"/>
      <c r="UDY570" s="633"/>
      <c r="UDZ570" s="633"/>
      <c r="UEA570" s="633"/>
      <c r="UEB570" s="633"/>
      <c r="UEC570" s="633"/>
      <c r="UED570" s="633"/>
      <c r="UEE570" s="633"/>
      <c r="UEF570" s="633"/>
      <c r="UEG570" s="633"/>
      <c r="UEH570" s="633"/>
      <c r="UEI570" s="633"/>
      <c r="UEJ570" s="633"/>
      <c r="UEK570" s="633"/>
      <c r="UEL570" s="633"/>
      <c r="UEM570" s="633"/>
      <c r="UEN570" s="633"/>
      <c r="UEO570" s="633"/>
      <c r="UEP570" s="633"/>
      <c r="UEQ570" s="633"/>
      <c r="UER570" s="633"/>
      <c r="UES570" s="633"/>
      <c r="UET570" s="633"/>
      <c r="UEU570" s="633"/>
      <c r="UEV570" s="633"/>
      <c r="UEW570" s="633"/>
      <c r="UEX570" s="633"/>
      <c r="UEY570" s="633"/>
      <c r="UEZ570" s="633"/>
      <c r="UFA570" s="633"/>
      <c r="UFB570" s="633"/>
      <c r="UFC570" s="633"/>
      <c r="UFD570" s="633"/>
      <c r="UFE570" s="633"/>
      <c r="UFF570" s="633"/>
      <c r="UFG570" s="633"/>
      <c r="UFH570" s="633"/>
      <c r="UFI570" s="633"/>
      <c r="UFJ570" s="633"/>
      <c r="UFK570" s="633"/>
      <c r="UFL570" s="633"/>
      <c r="UFM570" s="633"/>
      <c r="UFN570" s="633"/>
      <c r="UFO570" s="633"/>
      <c r="UFP570" s="633"/>
      <c r="UFQ570" s="633"/>
      <c r="UFR570" s="633"/>
      <c r="UFS570" s="633"/>
      <c r="UFT570" s="633"/>
      <c r="UFU570" s="633"/>
      <c r="UFV570" s="633"/>
      <c r="UFW570" s="633"/>
      <c r="UFX570" s="633"/>
      <c r="UFY570" s="633"/>
      <c r="UFZ570" s="633"/>
      <c r="UGA570" s="633"/>
      <c r="UGB570" s="633"/>
      <c r="UGC570" s="633"/>
      <c r="UGD570" s="633"/>
      <c r="UGE570" s="633"/>
      <c r="UGF570" s="633"/>
      <c r="UGG570" s="633"/>
      <c r="UGH570" s="633"/>
      <c r="UGI570" s="633"/>
      <c r="UGJ570" s="633"/>
      <c r="UGK570" s="633"/>
      <c r="UGL570" s="633"/>
      <c r="UGM570" s="633"/>
      <c r="UGN570" s="633"/>
      <c r="UGO570" s="633"/>
      <c r="UGP570" s="633"/>
      <c r="UGQ570" s="633"/>
      <c r="UGR570" s="633"/>
      <c r="UGS570" s="633"/>
      <c r="UGT570" s="633"/>
      <c r="UGU570" s="633"/>
      <c r="UGV570" s="633"/>
      <c r="UGW570" s="633"/>
      <c r="UGX570" s="633"/>
      <c r="UGY570" s="633"/>
      <c r="UGZ570" s="633"/>
      <c r="UHA570" s="633"/>
      <c r="UHB570" s="633"/>
      <c r="UHC570" s="633"/>
      <c r="UHD570" s="633"/>
      <c r="UHE570" s="633"/>
      <c r="UHF570" s="633"/>
      <c r="UHG570" s="633"/>
      <c r="UHH570" s="633"/>
      <c r="UHI570" s="633"/>
      <c r="UHJ570" s="633"/>
      <c r="UHK570" s="633"/>
      <c r="UHL570" s="633"/>
      <c r="UHM570" s="633"/>
      <c r="UHN570" s="633"/>
      <c r="UHO570" s="633"/>
      <c r="UHP570" s="633"/>
      <c r="UHQ570" s="633"/>
      <c r="UHR570" s="633"/>
      <c r="UHS570" s="633"/>
      <c r="UHT570" s="633"/>
      <c r="UHU570" s="633"/>
      <c r="UHV570" s="633"/>
      <c r="UHW570" s="633"/>
      <c r="UHX570" s="633"/>
      <c r="UHY570" s="633"/>
      <c r="UHZ570" s="633"/>
      <c r="UIA570" s="633"/>
      <c r="UIB570" s="633"/>
      <c r="UIC570" s="633"/>
      <c r="UID570" s="633"/>
      <c r="UIE570" s="633"/>
      <c r="UIF570" s="633"/>
      <c r="UIG570" s="633"/>
      <c r="UIH570" s="633"/>
      <c r="UII570" s="633"/>
      <c r="UIJ570" s="633"/>
      <c r="UIK570" s="633"/>
      <c r="UIL570" s="633"/>
      <c r="UIM570" s="633"/>
      <c r="UIN570" s="633"/>
      <c r="UIO570" s="633"/>
      <c r="UIP570" s="633"/>
      <c r="UIQ570" s="633"/>
      <c r="UIR570" s="633"/>
      <c r="UIS570" s="633"/>
      <c r="UIT570" s="633"/>
      <c r="UIU570" s="633"/>
      <c r="UIV570" s="633"/>
      <c r="UIW570" s="633"/>
      <c r="UIX570" s="633"/>
      <c r="UIY570" s="633"/>
      <c r="UIZ570" s="633"/>
      <c r="UJA570" s="633"/>
      <c r="UJB570" s="633"/>
      <c r="UJC570" s="633"/>
      <c r="UJD570" s="633"/>
      <c r="UJE570" s="633"/>
      <c r="UJF570" s="633"/>
      <c r="UJG570" s="633"/>
      <c r="UJH570" s="633"/>
      <c r="UJI570" s="633"/>
      <c r="UJJ570" s="633"/>
      <c r="UJK570" s="633"/>
      <c r="UJL570" s="633"/>
      <c r="UJM570" s="633"/>
      <c r="UJN570" s="633"/>
      <c r="UJO570" s="633"/>
      <c r="UJP570" s="633"/>
      <c r="UJQ570" s="633"/>
      <c r="UJR570" s="633"/>
      <c r="UJS570" s="633"/>
      <c r="UJT570" s="633"/>
      <c r="UJU570" s="633"/>
      <c r="UJV570" s="633"/>
      <c r="UJW570" s="633"/>
      <c r="UJX570" s="633"/>
      <c r="UJY570" s="633"/>
      <c r="UJZ570" s="633"/>
      <c r="UKA570" s="633"/>
      <c r="UKB570" s="633"/>
      <c r="UKC570" s="633"/>
      <c r="UKD570" s="633"/>
      <c r="UKE570" s="633"/>
      <c r="UKF570" s="633"/>
      <c r="UKG570" s="633"/>
      <c r="UKH570" s="633"/>
      <c r="UKI570" s="633"/>
      <c r="UKJ570" s="633"/>
      <c r="UKK570" s="633"/>
      <c r="UKL570" s="633"/>
      <c r="UKM570" s="633"/>
      <c r="UKN570" s="633"/>
      <c r="UKO570" s="633"/>
      <c r="UKP570" s="633"/>
      <c r="UKQ570" s="633"/>
      <c r="UKR570" s="633"/>
      <c r="UKS570" s="633"/>
      <c r="UKT570" s="633"/>
      <c r="UKU570" s="633"/>
      <c r="UKV570" s="633"/>
      <c r="UKW570" s="633"/>
      <c r="UKX570" s="633"/>
      <c r="UKY570" s="633"/>
      <c r="UKZ570" s="633"/>
      <c r="ULA570" s="633"/>
      <c r="ULB570" s="633"/>
      <c r="ULC570" s="633"/>
      <c r="ULD570" s="633"/>
      <c r="ULE570" s="633"/>
      <c r="ULF570" s="633"/>
      <c r="ULG570" s="633"/>
      <c r="ULH570" s="633"/>
      <c r="ULI570" s="633"/>
      <c r="ULJ570" s="633"/>
      <c r="ULK570" s="633"/>
      <c r="ULL570" s="633"/>
      <c r="ULM570" s="633"/>
      <c r="ULN570" s="633"/>
      <c r="ULO570" s="633"/>
      <c r="ULP570" s="633"/>
      <c r="ULQ570" s="633"/>
      <c r="ULR570" s="633"/>
      <c r="ULS570" s="633"/>
      <c r="ULT570" s="633"/>
      <c r="ULU570" s="633"/>
      <c r="ULV570" s="633"/>
      <c r="ULW570" s="633"/>
      <c r="ULX570" s="633"/>
      <c r="ULY570" s="633"/>
      <c r="ULZ570" s="633"/>
      <c r="UMA570" s="633"/>
      <c r="UMB570" s="633"/>
      <c r="UMC570" s="633"/>
      <c r="UMD570" s="633"/>
      <c r="UME570" s="633"/>
      <c r="UMF570" s="633"/>
      <c r="UMG570" s="633"/>
      <c r="UMH570" s="633"/>
      <c r="UMI570" s="633"/>
      <c r="UMJ570" s="633"/>
      <c r="UMK570" s="633"/>
      <c r="UML570" s="633"/>
      <c r="UMM570" s="633"/>
      <c r="UMN570" s="633"/>
      <c r="UMO570" s="633"/>
      <c r="UMP570" s="633"/>
      <c r="UMQ570" s="633"/>
      <c r="UMR570" s="633"/>
      <c r="UMS570" s="633"/>
      <c r="UMT570" s="633"/>
      <c r="UMU570" s="633"/>
      <c r="UMV570" s="633"/>
      <c r="UMW570" s="633"/>
      <c r="UMX570" s="633"/>
      <c r="UMY570" s="633"/>
      <c r="UMZ570" s="633"/>
      <c r="UNA570" s="633"/>
      <c r="UNB570" s="633"/>
      <c r="UNC570" s="633"/>
      <c r="UND570" s="633"/>
      <c r="UNE570" s="633"/>
      <c r="UNF570" s="633"/>
      <c r="UNG570" s="633"/>
      <c r="UNH570" s="633"/>
      <c r="UNI570" s="633"/>
      <c r="UNJ570" s="633"/>
      <c r="UNK570" s="633"/>
      <c r="UNL570" s="633"/>
      <c r="UNM570" s="633"/>
      <c r="UNN570" s="633"/>
      <c r="UNO570" s="633"/>
      <c r="UNP570" s="633"/>
      <c r="UNQ570" s="633"/>
      <c r="UNR570" s="633"/>
      <c r="UNS570" s="633"/>
      <c r="UNT570" s="633"/>
      <c r="UNU570" s="633"/>
      <c r="UNV570" s="633"/>
      <c r="UNW570" s="633"/>
      <c r="UNX570" s="633"/>
      <c r="UNY570" s="633"/>
      <c r="UNZ570" s="633"/>
      <c r="UOA570" s="633"/>
      <c r="UOB570" s="633"/>
      <c r="UOC570" s="633"/>
      <c r="UOD570" s="633"/>
      <c r="UOE570" s="633"/>
      <c r="UOF570" s="633"/>
      <c r="UOG570" s="633"/>
      <c r="UOH570" s="633"/>
      <c r="UOI570" s="633"/>
      <c r="UOJ570" s="633"/>
      <c r="UOK570" s="633"/>
      <c r="UOL570" s="633"/>
      <c r="UOM570" s="633"/>
      <c r="UON570" s="633"/>
      <c r="UOO570" s="633"/>
      <c r="UOP570" s="633"/>
      <c r="UOQ570" s="633"/>
      <c r="UOR570" s="633"/>
      <c r="UOS570" s="633"/>
      <c r="UOT570" s="633"/>
      <c r="UOU570" s="633"/>
      <c r="UOV570" s="633"/>
      <c r="UOW570" s="633"/>
      <c r="UOX570" s="633"/>
      <c r="UOY570" s="633"/>
      <c r="UOZ570" s="633"/>
      <c r="UPA570" s="633"/>
      <c r="UPB570" s="633"/>
      <c r="UPC570" s="633"/>
      <c r="UPD570" s="633"/>
      <c r="UPE570" s="633"/>
      <c r="UPF570" s="633"/>
      <c r="UPG570" s="633"/>
      <c r="UPH570" s="633"/>
      <c r="UPI570" s="633"/>
      <c r="UPJ570" s="633"/>
      <c r="UPK570" s="633"/>
      <c r="UPL570" s="633"/>
      <c r="UPM570" s="633"/>
      <c r="UPN570" s="633"/>
      <c r="UPO570" s="633"/>
      <c r="UPP570" s="633"/>
      <c r="UPQ570" s="633"/>
      <c r="UPR570" s="633"/>
      <c r="UPS570" s="633"/>
      <c r="UPT570" s="633"/>
      <c r="UPU570" s="633"/>
      <c r="UPV570" s="633"/>
      <c r="UPW570" s="633"/>
      <c r="UPX570" s="633"/>
      <c r="UPY570" s="633"/>
      <c r="UPZ570" s="633"/>
      <c r="UQA570" s="633"/>
      <c r="UQB570" s="633"/>
      <c r="UQC570" s="633"/>
      <c r="UQD570" s="633"/>
      <c r="UQE570" s="633"/>
      <c r="UQF570" s="633"/>
      <c r="UQG570" s="633"/>
      <c r="UQH570" s="633"/>
      <c r="UQI570" s="633"/>
      <c r="UQJ570" s="633"/>
      <c r="UQK570" s="633"/>
      <c r="UQL570" s="633"/>
      <c r="UQM570" s="633"/>
      <c r="UQN570" s="633"/>
      <c r="UQO570" s="633"/>
      <c r="UQP570" s="633"/>
      <c r="UQQ570" s="633"/>
      <c r="UQR570" s="633"/>
      <c r="UQS570" s="633"/>
      <c r="UQT570" s="633"/>
      <c r="UQU570" s="633"/>
      <c r="UQV570" s="633"/>
      <c r="UQW570" s="633"/>
      <c r="UQX570" s="633"/>
      <c r="UQY570" s="633"/>
      <c r="UQZ570" s="633"/>
      <c r="URA570" s="633"/>
      <c r="URB570" s="633"/>
      <c r="URC570" s="633"/>
      <c r="URD570" s="633"/>
      <c r="URE570" s="633"/>
      <c r="URF570" s="633"/>
      <c r="URG570" s="633"/>
      <c r="URH570" s="633"/>
      <c r="URI570" s="633"/>
      <c r="URJ570" s="633"/>
      <c r="URK570" s="633"/>
      <c r="URL570" s="633"/>
      <c r="URM570" s="633"/>
      <c r="URN570" s="633"/>
      <c r="URO570" s="633"/>
      <c r="URP570" s="633"/>
      <c r="URQ570" s="633"/>
      <c r="URR570" s="633"/>
      <c r="URS570" s="633"/>
      <c r="URT570" s="633"/>
      <c r="URU570" s="633"/>
      <c r="URV570" s="633"/>
      <c r="URW570" s="633"/>
      <c r="URX570" s="633"/>
      <c r="URY570" s="633"/>
      <c r="URZ570" s="633"/>
      <c r="USA570" s="633"/>
      <c r="USB570" s="633"/>
      <c r="USC570" s="633"/>
      <c r="USD570" s="633"/>
      <c r="USE570" s="633"/>
      <c r="USF570" s="633"/>
      <c r="USG570" s="633"/>
      <c r="USH570" s="633"/>
      <c r="USI570" s="633"/>
      <c r="USJ570" s="633"/>
      <c r="USK570" s="633"/>
      <c r="USL570" s="633"/>
      <c r="USM570" s="633"/>
      <c r="USN570" s="633"/>
      <c r="USO570" s="633"/>
      <c r="USP570" s="633"/>
      <c r="USQ570" s="633"/>
      <c r="USR570" s="633"/>
      <c r="USS570" s="633"/>
      <c r="UST570" s="633"/>
      <c r="USU570" s="633"/>
      <c r="USV570" s="633"/>
      <c r="USW570" s="633"/>
      <c r="USX570" s="633"/>
      <c r="USY570" s="633"/>
      <c r="USZ570" s="633"/>
      <c r="UTA570" s="633"/>
      <c r="UTB570" s="633"/>
      <c r="UTC570" s="633"/>
      <c r="UTD570" s="633"/>
      <c r="UTE570" s="633"/>
      <c r="UTF570" s="633"/>
      <c r="UTG570" s="633"/>
      <c r="UTH570" s="633"/>
      <c r="UTI570" s="633"/>
      <c r="UTJ570" s="633"/>
      <c r="UTK570" s="633"/>
      <c r="UTL570" s="633"/>
      <c r="UTM570" s="633"/>
      <c r="UTN570" s="633"/>
      <c r="UTO570" s="633"/>
      <c r="UTP570" s="633"/>
      <c r="UTQ570" s="633"/>
      <c r="UTR570" s="633"/>
      <c r="UTS570" s="633"/>
      <c r="UTT570" s="633"/>
      <c r="UTU570" s="633"/>
      <c r="UTV570" s="633"/>
      <c r="UTW570" s="633"/>
      <c r="UTX570" s="633"/>
      <c r="UTY570" s="633"/>
      <c r="UTZ570" s="633"/>
      <c r="UUA570" s="633"/>
      <c r="UUB570" s="633"/>
      <c r="UUC570" s="633"/>
      <c r="UUD570" s="633"/>
      <c r="UUE570" s="633"/>
      <c r="UUF570" s="633"/>
      <c r="UUG570" s="633"/>
      <c r="UUH570" s="633"/>
      <c r="UUI570" s="633"/>
      <c r="UUJ570" s="633"/>
      <c r="UUK570" s="633"/>
      <c r="UUL570" s="633"/>
      <c r="UUM570" s="633"/>
      <c r="UUN570" s="633"/>
      <c r="UUO570" s="633"/>
      <c r="UUP570" s="633"/>
      <c r="UUQ570" s="633"/>
      <c r="UUR570" s="633"/>
      <c r="UUS570" s="633"/>
      <c r="UUT570" s="633"/>
      <c r="UUU570" s="633"/>
      <c r="UUV570" s="633"/>
      <c r="UUW570" s="633"/>
      <c r="UUX570" s="633"/>
      <c r="UUY570" s="633"/>
      <c r="UUZ570" s="633"/>
      <c r="UVA570" s="633"/>
      <c r="UVB570" s="633"/>
      <c r="UVC570" s="633"/>
      <c r="UVD570" s="633"/>
      <c r="UVE570" s="633"/>
      <c r="UVF570" s="633"/>
      <c r="UVG570" s="633"/>
      <c r="UVH570" s="633"/>
      <c r="UVI570" s="633"/>
      <c r="UVJ570" s="633"/>
      <c r="UVK570" s="633"/>
      <c r="UVL570" s="633"/>
      <c r="UVM570" s="633"/>
      <c r="UVN570" s="633"/>
      <c r="UVO570" s="633"/>
      <c r="UVP570" s="633"/>
      <c r="UVQ570" s="633"/>
      <c r="UVR570" s="633"/>
      <c r="UVS570" s="633"/>
      <c r="UVT570" s="633"/>
      <c r="UVU570" s="633"/>
      <c r="UVV570" s="633"/>
      <c r="UVW570" s="633"/>
      <c r="UVX570" s="633"/>
      <c r="UVY570" s="633"/>
      <c r="UVZ570" s="633"/>
      <c r="UWA570" s="633"/>
      <c r="UWB570" s="633"/>
      <c r="UWC570" s="633"/>
      <c r="UWD570" s="633"/>
      <c r="UWE570" s="633"/>
      <c r="UWF570" s="633"/>
      <c r="UWG570" s="633"/>
      <c r="UWH570" s="633"/>
      <c r="UWI570" s="633"/>
      <c r="UWJ570" s="633"/>
      <c r="UWK570" s="633"/>
      <c r="UWL570" s="633"/>
      <c r="UWM570" s="633"/>
      <c r="UWN570" s="633"/>
      <c r="UWO570" s="633"/>
      <c r="UWP570" s="633"/>
      <c r="UWQ570" s="633"/>
      <c r="UWR570" s="633"/>
      <c r="UWS570" s="633"/>
      <c r="UWT570" s="633"/>
      <c r="UWU570" s="633"/>
      <c r="UWV570" s="633"/>
      <c r="UWW570" s="633"/>
      <c r="UWX570" s="633"/>
      <c r="UWY570" s="633"/>
      <c r="UWZ570" s="633"/>
      <c r="UXA570" s="633"/>
      <c r="UXB570" s="633"/>
      <c r="UXC570" s="633"/>
      <c r="UXD570" s="633"/>
      <c r="UXE570" s="633"/>
      <c r="UXF570" s="633"/>
      <c r="UXG570" s="633"/>
      <c r="UXH570" s="633"/>
      <c r="UXI570" s="633"/>
      <c r="UXJ570" s="633"/>
      <c r="UXK570" s="633"/>
      <c r="UXL570" s="633"/>
      <c r="UXM570" s="633"/>
      <c r="UXN570" s="633"/>
      <c r="UXO570" s="633"/>
      <c r="UXP570" s="633"/>
      <c r="UXQ570" s="633"/>
      <c r="UXR570" s="633"/>
      <c r="UXS570" s="633"/>
      <c r="UXT570" s="633"/>
      <c r="UXU570" s="633"/>
      <c r="UXV570" s="633"/>
      <c r="UXW570" s="633"/>
      <c r="UXX570" s="633"/>
      <c r="UXY570" s="633"/>
      <c r="UXZ570" s="633"/>
      <c r="UYA570" s="633"/>
      <c r="UYB570" s="633"/>
      <c r="UYC570" s="633"/>
      <c r="UYD570" s="633"/>
      <c r="UYE570" s="633"/>
      <c r="UYF570" s="633"/>
      <c r="UYG570" s="633"/>
      <c r="UYH570" s="633"/>
      <c r="UYI570" s="633"/>
      <c r="UYJ570" s="633"/>
      <c r="UYK570" s="633"/>
      <c r="UYL570" s="633"/>
      <c r="UYM570" s="633"/>
      <c r="UYN570" s="633"/>
      <c r="UYO570" s="633"/>
      <c r="UYP570" s="633"/>
      <c r="UYQ570" s="633"/>
      <c r="UYR570" s="633"/>
      <c r="UYS570" s="633"/>
      <c r="UYT570" s="633"/>
      <c r="UYU570" s="633"/>
      <c r="UYV570" s="633"/>
      <c r="UYW570" s="633"/>
      <c r="UYX570" s="633"/>
      <c r="UYY570" s="633"/>
      <c r="UYZ570" s="633"/>
      <c r="UZA570" s="633"/>
      <c r="UZB570" s="633"/>
      <c r="UZC570" s="633"/>
      <c r="UZD570" s="633"/>
      <c r="UZE570" s="633"/>
      <c r="UZF570" s="633"/>
      <c r="UZG570" s="633"/>
      <c r="UZH570" s="633"/>
      <c r="UZI570" s="633"/>
      <c r="UZJ570" s="633"/>
      <c r="UZK570" s="633"/>
      <c r="UZL570" s="633"/>
      <c r="UZM570" s="633"/>
      <c r="UZN570" s="633"/>
      <c r="UZO570" s="633"/>
      <c r="UZP570" s="633"/>
      <c r="UZQ570" s="633"/>
      <c r="UZR570" s="633"/>
      <c r="UZS570" s="633"/>
      <c r="UZT570" s="633"/>
      <c r="UZU570" s="633"/>
      <c r="UZV570" s="633"/>
      <c r="UZW570" s="633"/>
      <c r="UZX570" s="633"/>
      <c r="UZY570" s="633"/>
      <c r="UZZ570" s="633"/>
      <c r="VAA570" s="633"/>
      <c r="VAB570" s="633"/>
      <c r="VAC570" s="633"/>
      <c r="VAD570" s="633"/>
      <c r="VAE570" s="633"/>
      <c r="VAF570" s="633"/>
      <c r="VAG570" s="633"/>
      <c r="VAH570" s="633"/>
      <c r="VAI570" s="633"/>
      <c r="VAJ570" s="633"/>
      <c r="VAK570" s="633"/>
      <c r="VAL570" s="633"/>
      <c r="VAM570" s="633"/>
      <c r="VAN570" s="633"/>
      <c r="VAO570" s="633"/>
      <c r="VAP570" s="633"/>
      <c r="VAQ570" s="633"/>
      <c r="VAR570" s="633"/>
      <c r="VAS570" s="633"/>
      <c r="VAT570" s="633"/>
      <c r="VAU570" s="633"/>
      <c r="VAV570" s="633"/>
      <c r="VAW570" s="633"/>
      <c r="VAX570" s="633"/>
      <c r="VAY570" s="633"/>
      <c r="VAZ570" s="633"/>
      <c r="VBA570" s="633"/>
      <c r="VBB570" s="633"/>
      <c r="VBC570" s="633"/>
      <c r="VBD570" s="633"/>
      <c r="VBE570" s="633"/>
      <c r="VBF570" s="633"/>
      <c r="VBG570" s="633"/>
      <c r="VBH570" s="633"/>
      <c r="VBI570" s="633"/>
      <c r="VBJ570" s="633"/>
      <c r="VBK570" s="633"/>
      <c r="VBL570" s="633"/>
      <c r="VBM570" s="633"/>
      <c r="VBN570" s="633"/>
      <c r="VBO570" s="633"/>
      <c r="VBP570" s="633"/>
      <c r="VBQ570" s="633"/>
      <c r="VBR570" s="633"/>
      <c r="VBS570" s="633"/>
      <c r="VBT570" s="633"/>
      <c r="VBU570" s="633"/>
      <c r="VBV570" s="633"/>
      <c r="VBW570" s="633"/>
      <c r="VBX570" s="633"/>
      <c r="VBY570" s="633"/>
      <c r="VBZ570" s="633"/>
      <c r="VCA570" s="633"/>
      <c r="VCB570" s="633"/>
      <c r="VCC570" s="633"/>
      <c r="VCD570" s="633"/>
      <c r="VCE570" s="633"/>
      <c r="VCF570" s="633"/>
      <c r="VCG570" s="633"/>
      <c r="VCH570" s="633"/>
      <c r="VCI570" s="633"/>
      <c r="VCJ570" s="633"/>
      <c r="VCK570" s="633"/>
      <c r="VCL570" s="633"/>
      <c r="VCM570" s="633"/>
      <c r="VCN570" s="633"/>
      <c r="VCO570" s="633"/>
      <c r="VCP570" s="633"/>
      <c r="VCQ570" s="633"/>
      <c r="VCR570" s="633"/>
      <c r="VCS570" s="633"/>
      <c r="VCT570" s="633"/>
      <c r="VCU570" s="633"/>
      <c r="VCV570" s="633"/>
      <c r="VCW570" s="633"/>
      <c r="VCX570" s="633"/>
      <c r="VCY570" s="633"/>
      <c r="VCZ570" s="633"/>
      <c r="VDA570" s="633"/>
      <c r="VDB570" s="633"/>
      <c r="VDC570" s="633"/>
      <c r="VDD570" s="633"/>
      <c r="VDE570" s="633"/>
      <c r="VDF570" s="633"/>
      <c r="VDG570" s="633"/>
      <c r="VDH570" s="633"/>
      <c r="VDI570" s="633"/>
      <c r="VDJ570" s="633"/>
      <c r="VDK570" s="633"/>
      <c r="VDL570" s="633"/>
      <c r="VDM570" s="633"/>
      <c r="VDN570" s="633"/>
      <c r="VDO570" s="633"/>
      <c r="VDP570" s="633"/>
      <c r="VDQ570" s="633"/>
      <c r="VDR570" s="633"/>
      <c r="VDS570" s="633"/>
      <c r="VDT570" s="633"/>
      <c r="VDU570" s="633"/>
      <c r="VDV570" s="633"/>
      <c r="VDW570" s="633"/>
      <c r="VDX570" s="633"/>
      <c r="VDY570" s="633"/>
      <c r="VDZ570" s="633"/>
      <c r="VEA570" s="633"/>
      <c r="VEB570" s="633"/>
      <c r="VEC570" s="633"/>
      <c r="VED570" s="633"/>
      <c r="VEE570" s="633"/>
      <c r="VEF570" s="633"/>
      <c r="VEG570" s="633"/>
      <c r="VEH570" s="633"/>
      <c r="VEI570" s="633"/>
      <c r="VEJ570" s="633"/>
      <c r="VEK570" s="633"/>
      <c r="VEL570" s="633"/>
      <c r="VEM570" s="633"/>
      <c r="VEN570" s="633"/>
      <c r="VEO570" s="633"/>
      <c r="VEP570" s="633"/>
      <c r="VEQ570" s="633"/>
      <c r="VER570" s="633"/>
      <c r="VES570" s="633"/>
      <c r="VET570" s="633"/>
      <c r="VEU570" s="633"/>
      <c r="VEV570" s="633"/>
      <c r="VEW570" s="633"/>
      <c r="VEX570" s="633"/>
      <c r="VEY570" s="633"/>
      <c r="VEZ570" s="633"/>
      <c r="VFA570" s="633"/>
      <c r="VFB570" s="633"/>
      <c r="VFC570" s="633"/>
      <c r="VFD570" s="633"/>
      <c r="VFE570" s="633"/>
      <c r="VFF570" s="633"/>
      <c r="VFG570" s="633"/>
      <c r="VFH570" s="633"/>
      <c r="VFI570" s="633"/>
      <c r="VFJ570" s="633"/>
      <c r="VFK570" s="633"/>
      <c r="VFL570" s="633"/>
      <c r="VFM570" s="633"/>
      <c r="VFN570" s="633"/>
      <c r="VFO570" s="633"/>
      <c r="VFP570" s="633"/>
      <c r="VFQ570" s="633"/>
      <c r="VFR570" s="633"/>
      <c r="VFS570" s="633"/>
      <c r="VFT570" s="633"/>
      <c r="VFU570" s="633"/>
      <c r="VFV570" s="633"/>
      <c r="VFW570" s="633"/>
      <c r="VFX570" s="633"/>
      <c r="VFY570" s="633"/>
      <c r="VFZ570" s="633"/>
      <c r="VGA570" s="633"/>
      <c r="VGB570" s="633"/>
      <c r="VGC570" s="633"/>
      <c r="VGD570" s="633"/>
      <c r="VGE570" s="633"/>
      <c r="VGF570" s="633"/>
      <c r="VGG570" s="633"/>
      <c r="VGH570" s="633"/>
      <c r="VGI570" s="633"/>
      <c r="VGJ570" s="633"/>
      <c r="VGK570" s="633"/>
      <c r="VGL570" s="633"/>
      <c r="VGM570" s="633"/>
      <c r="VGN570" s="633"/>
      <c r="VGO570" s="633"/>
      <c r="VGP570" s="633"/>
      <c r="VGQ570" s="633"/>
      <c r="VGR570" s="633"/>
      <c r="VGS570" s="633"/>
      <c r="VGT570" s="633"/>
      <c r="VGU570" s="633"/>
      <c r="VGV570" s="633"/>
      <c r="VGW570" s="633"/>
      <c r="VGX570" s="633"/>
      <c r="VGY570" s="633"/>
      <c r="VGZ570" s="633"/>
      <c r="VHA570" s="633"/>
      <c r="VHB570" s="633"/>
      <c r="VHC570" s="633"/>
      <c r="VHD570" s="633"/>
      <c r="VHE570" s="633"/>
      <c r="VHF570" s="633"/>
      <c r="VHG570" s="633"/>
      <c r="VHH570" s="633"/>
      <c r="VHI570" s="633"/>
      <c r="VHJ570" s="633"/>
      <c r="VHK570" s="633"/>
      <c r="VHL570" s="633"/>
      <c r="VHM570" s="633"/>
      <c r="VHN570" s="633"/>
      <c r="VHO570" s="633"/>
      <c r="VHP570" s="633"/>
      <c r="VHQ570" s="633"/>
      <c r="VHR570" s="633"/>
      <c r="VHS570" s="633"/>
      <c r="VHT570" s="633"/>
      <c r="VHU570" s="633"/>
      <c r="VHV570" s="633"/>
      <c r="VHW570" s="633"/>
      <c r="VHX570" s="633"/>
      <c r="VHY570" s="633"/>
      <c r="VHZ570" s="633"/>
      <c r="VIA570" s="633"/>
      <c r="VIB570" s="633"/>
      <c r="VIC570" s="633"/>
      <c r="VID570" s="633"/>
      <c r="VIE570" s="633"/>
      <c r="VIF570" s="633"/>
      <c r="VIG570" s="633"/>
      <c r="VIH570" s="633"/>
      <c r="VII570" s="633"/>
      <c r="VIJ570" s="633"/>
      <c r="VIK570" s="633"/>
      <c r="VIL570" s="633"/>
      <c r="VIM570" s="633"/>
      <c r="VIN570" s="633"/>
      <c r="VIO570" s="633"/>
      <c r="VIP570" s="633"/>
      <c r="VIQ570" s="633"/>
      <c r="VIR570" s="633"/>
      <c r="VIS570" s="633"/>
      <c r="VIT570" s="633"/>
      <c r="VIU570" s="633"/>
      <c r="VIV570" s="633"/>
      <c r="VIW570" s="633"/>
      <c r="VIX570" s="633"/>
      <c r="VIY570" s="633"/>
      <c r="VIZ570" s="633"/>
      <c r="VJA570" s="633"/>
      <c r="VJB570" s="633"/>
      <c r="VJC570" s="633"/>
      <c r="VJD570" s="633"/>
      <c r="VJE570" s="633"/>
      <c r="VJF570" s="633"/>
      <c r="VJG570" s="633"/>
      <c r="VJH570" s="633"/>
      <c r="VJI570" s="633"/>
      <c r="VJJ570" s="633"/>
      <c r="VJK570" s="633"/>
      <c r="VJL570" s="633"/>
      <c r="VJM570" s="633"/>
      <c r="VJN570" s="633"/>
      <c r="VJO570" s="633"/>
      <c r="VJP570" s="633"/>
      <c r="VJQ570" s="633"/>
      <c r="VJR570" s="633"/>
      <c r="VJS570" s="633"/>
      <c r="VJT570" s="633"/>
      <c r="VJU570" s="633"/>
      <c r="VJV570" s="633"/>
      <c r="VJW570" s="633"/>
      <c r="VJX570" s="633"/>
      <c r="VJY570" s="633"/>
      <c r="VJZ570" s="633"/>
      <c r="VKA570" s="633"/>
      <c r="VKB570" s="633"/>
      <c r="VKC570" s="633"/>
      <c r="VKD570" s="633"/>
      <c r="VKE570" s="633"/>
      <c r="VKF570" s="633"/>
      <c r="VKG570" s="633"/>
      <c r="VKH570" s="633"/>
      <c r="VKI570" s="633"/>
      <c r="VKJ570" s="633"/>
      <c r="VKK570" s="633"/>
      <c r="VKL570" s="633"/>
      <c r="VKM570" s="633"/>
      <c r="VKN570" s="633"/>
      <c r="VKO570" s="633"/>
      <c r="VKP570" s="633"/>
      <c r="VKQ570" s="633"/>
      <c r="VKR570" s="633"/>
      <c r="VKS570" s="633"/>
      <c r="VKT570" s="633"/>
      <c r="VKU570" s="633"/>
      <c r="VKV570" s="633"/>
      <c r="VKW570" s="633"/>
      <c r="VKX570" s="633"/>
      <c r="VKY570" s="633"/>
      <c r="VKZ570" s="633"/>
      <c r="VLA570" s="633"/>
      <c r="VLB570" s="633"/>
      <c r="VLC570" s="633"/>
      <c r="VLD570" s="633"/>
      <c r="VLE570" s="633"/>
      <c r="VLF570" s="633"/>
      <c r="VLG570" s="633"/>
      <c r="VLH570" s="633"/>
      <c r="VLI570" s="633"/>
      <c r="VLJ570" s="633"/>
      <c r="VLK570" s="633"/>
      <c r="VLL570" s="633"/>
      <c r="VLM570" s="633"/>
      <c r="VLN570" s="633"/>
      <c r="VLO570" s="633"/>
      <c r="VLP570" s="633"/>
      <c r="VLQ570" s="633"/>
      <c r="VLR570" s="633"/>
      <c r="VLS570" s="633"/>
      <c r="VLT570" s="633"/>
      <c r="VLU570" s="633"/>
      <c r="VLV570" s="633"/>
      <c r="VLW570" s="633"/>
      <c r="VLX570" s="633"/>
      <c r="VLY570" s="633"/>
      <c r="VLZ570" s="633"/>
      <c r="VMA570" s="633"/>
      <c r="VMB570" s="633"/>
      <c r="VMC570" s="633"/>
      <c r="VMD570" s="633"/>
      <c r="VME570" s="633"/>
      <c r="VMF570" s="633"/>
      <c r="VMG570" s="633"/>
      <c r="VMH570" s="633"/>
      <c r="VMI570" s="633"/>
      <c r="VMJ570" s="633"/>
      <c r="VMK570" s="633"/>
      <c r="VML570" s="633"/>
      <c r="VMM570" s="633"/>
      <c r="VMN570" s="633"/>
      <c r="VMO570" s="633"/>
      <c r="VMP570" s="633"/>
      <c r="VMQ570" s="633"/>
      <c r="VMR570" s="633"/>
      <c r="VMS570" s="633"/>
      <c r="VMT570" s="633"/>
      <c r="VMU570" s="633"/>
      <c r="VMV570" s="633"/>
      <c r="VMW570" s="633"/>
      <c r="VMX570" s="633"/>
      <c r="VMY570" s="633"/>
      <c r="VMZ570" s="633"/>
      <c r="VNA570" s="633"/>
      <c r="VNB570" s="633"/>
      <c r="VNC570" s="633"/>
      <c r="VND570" s="633"/>
      <c r="VNE570" s="633"/>
      <c r="VNF570" s="633"/>
      <c r="VNG570" s="633"/>
      <c r="VNH570" s="633"/>
      <c r="VNI570" s="633"/>
      <c r="VNJ570" s="633"/>
      <c r="VNK570" s="633"/>
      <c r="VNL570" s="633"/>
      <c r="VNM570" s="633"/>
      <c r="VNN570" s="633"/>
      <c r="VNO570" s="633"/>
      <c r="VNP570" s="633"/>
      <c r="VNQ570" s="633"/>
      <c r="VNR570" s="633"/>
      <c r="VNS570" s="633"/>
      <c r="VNT570" s="633"/>
      <c r="VNU570" s="633"/>
      <c r="VNV570" s="633"/>
      <c r="VNW570" s="633"/>
      <c r="VNX570" s="633"/>
      <c r="VNY570" s="633"/>
      <c r="VNZ570" s="633"/>
      <c r="VOA570" s="633"/>
      <c r="VOB570" s="633"/>
      <c r="VOC570" s="633"/>
      <c r="VOD570" s="633"/>
      <c r="VOE570" s="633"/>
      <c r="VOF570" s="633"/>
      <c r="VOG570" s="633"/>
      <c r="VOH570" s="633"/>
      <c r="VOI570" s="633"/>
      <c r="VOJ570" s="633"/>
      <c r="VOK570" s="633"/>
      <c r="VOL570" s="633"/>
      <c r="VOM570" s="633"/>
      <c r="VON570" s="633"/>
      <c r="VOO570" s="633"/>
      <c r="VOP570" s="633"/>
      <c r="VOQ570" s="633"/>
      <c r="VOR570" s="633"/>
      <c r="VOS570" s="633"/>
      <c r="VOT570" s="633"/>
      <c r="VOU570" s="633"/>
      <c r="VOV570" s="633"/>
      <c r="VOW570" s="633"/>
      <c r="VOX570" s="633"/>
      <c r="VOY570" s="633"/>
      <c r="VOZ570" s="633"/>
      <c r="VPA570" s="633"/>
      <c r="VPB570" s="633"/>
      <c r="VPC570" s="633"/>
      <c r="VPD570" s="633"/>
      <c r="VPE570" s="633"/>
      <c r="VPF570" s="633"/>
      <c r="VPG570" s="633"/>
      <c r="VPH570" s="633"/>
      <c r="VPI570" s="633"/>
      <c r="VPJ570" s="633"/>
      <c r="VPK570" s="633"/>
      <c r="VPL570" s="633"/>
      <c r="VPM570" s="633"/>
      <c r="VPN570" s="633"/>
      <c r="VPO570" s="633"/>
      <c r="VPP570" s="633"/>
      <c r="VPQ570" s="633"/>
      <c r="VPR570" s="633"/>
      <c r="VPS570" s="633"/>
      <c r="VPT570" s="633"/>
      <c r="VPU570" s="633"/>
      <c r="VPV570" s="633"/>
      <c r="VPW570" s="633"/>
      <c r="VPX570" s="633"/>
      <c r="VPY570" s="633"/>
      <c r="VPZ570" s="633"/>
      <c r="VQA570" s="633"/>
      <c r="VQB570" s="633"/>
      <c r="VQC570" s="633"/>
      <c r="VQD570" s="633"/>
      <c r="VQE570" s="633"/>
      <c r="VQF570" s="633"/>
      <c r="VQG570" s="633"/>
      <c r="VQH570" s="633"/>
      <c r="VQI570" s="633"/>
      <c r="VQJ570" s="633"/>
      <c r="VQK570" s="633"/>
      <c r="VQL570" s="633"/>
      <c r="VQM570" s="633"/>
      <c r="VQN570" s="633"/>
      <c r="VQO570" s="633"/>
      <c r="VQP570" s="633"/>
      <c r="VQQ570" s="633"/>
      <c r="VQR570" s="633"/>
      <c r="VQS570" s="633"/>
      <c r="VQT570" s="633"/>
      <c r="VQU570" s="633"/>
      <c r="VQV570" s="633"/>
      <c r="VQW570" s="633"/>
      <c r="VQX570" s="633"/>
      <c r="VQY570" s="633"/>
      <c r="VQZ570" s="633"/>
      <c r="VRA570" s="633"/>
      <c r="VRB570" s="633"/>
      <c r="VRC570" s="633"/>
      <c r="VRD570" s="633"/>
      <c r="VRE570" s="633"/>
      <c r="VRF570" s="633"/>
      <c r="VRG570" s="633"/>
      <c r="VRH570" s="633"/>
      <c r="VRI570" s="633"/>
      <c r="VRJ570" s="633"/>
      <c r="VRK570" s="633"/>
      <c r="VRL570" s="633"/>
      <c r="VRM570" s="633"/>
      <c r="VRN570" s="633"/>
      <c r="VRO570" s="633"/>
      <c r="VRP570" s="633"/>
      <c r="VRQ570" s="633"/>
      <c r="VRR570" s="633"/>
      <c r="VRS570" s="633"/>
      <c r="VRT570" s="633"/>
      <c r="VRU570" s="633"/>
      <c r="VRV570" s="633"/>
      <c r="VRW570" s="633"/>
      <c r="VRX570" s="633"/>
      <c r="VRY570" s="633"/>
      <c r="VRZ570" s="633"/>
      <c r="VSA570" s="633"/>
      <c r="VSB570" s="633"/>
      <c r="VSC570" s="633"/>
      <c r="VSD570" s="633"/>
      <c r="VSE570" s="633"/>
      <c r="VSF570" s="633"/>
      <c r="VSG570" s="633"/>
      <c r="VSH570" s="633"/>
      <c r="VSI570" s="633"/>
      <c r="VSJ570" s="633"/>
      <c r="VSK570" s="633"/>
      <c r="VSL570" s="633"/>
      <c r="VSM570" s="633"/>
      <c r="VSN570" s="633"/>
      <c r="VSO570" s="633"/>
      <c r="VSP570" s="633"/>
      <c r="VSQ570" s="633"/>
      <c r="VSR570" s="633"/>
      <c r="VSS570" s="633"/>
      <c r="VST570" s="633"/>
      <c r="VSU570" s="633"/>
      <c r="VSV570" s="633"/>
      <c r="VSW570" s="633"/>
      <c r="VSX570" s="633"/>
      <c r="VSY570" s="633"/>
      <c r="VSZ570" s="633"/>
      <c r="VTA570" s="633"/>
      <c r="VTB570" s="633"/>
      <c r="VTC570" s="633"/>
      <c r="VTD570" s="633"/>
      <c r="VTE570" s="633"/>
      <c r="VTF570" s="633"/>
      <c r="VTG570" s="633"/>
      <c r="VTH570" s="633"/>
      <c r="VTI570" s="633"/>
      <c r="VTJ570" s="633"/>
      <c r="VTK570" s="633"/>
      <c r="VTL570" s="633"/>
      <c r="VTM570" s="633"/>
      <c r="VTN570" s="633"/>
      <c r="VTO570" s="633"/>
      <c r="VTP570" s="633"/>
      <c r="VTQ570" s="633"/>
      <c r="VTR570" s="633"/>
      <c r="VTS570" s="633"/>
      <c r="VTT570" s="633"/>
      <c r="VTU570" s="633"/>
      <c r="VTV570" s="633"/>
      <c r="VTW570" s="633"/>
      <c r="VTX570" s="633"/>
      <c r="VTY570" s="633"/>
      <c r="VTZ570" s="633"/>
      <c r="VUA570" s="633"/>
      <c r="VUB570" s="633"/>
      <c r="VUC570" s="633"/>
      <c r="VUD570" s="633"/>
      <c r="VUE570" s="633"/>
      <c r="VUF570" s="633"/>
      <c r="VUG570" s="633"/>
      <c r="VUH570" s="633"/>
      <c r="VUI570" s="633"/>
      <c r="VUJ570" s="633"/>
      <c r="VUK570" s="633"/>
      <c r="VUL570" s="633"/>
      <c r="VUM570" s="633"/>
      <c r="VUN570" s="633"/>
      <c r="VUO570" s="633"/>
      <c r="VUP570" s="633"/>
      <c r="VUQ570" s="633"/>
      <c r="VUR570" s="633"/>
      <c r="VUS570" s="633"/>
      <c r="VUT570" s="633"/>
      <c r="VUU570" s="633"/>
      <c r="VUV570" s="633"/>
      <c r="VUW570" s="633"/>
      <c r="VUX570" s="633"/>
      <c r="VUY570" s="633"/>
      <c r="VUZ570" s="633"/>
      <c r="VVA570" s="633"/>
      <c r="VVB570" s="633"/>
      <c r="VVC570" s="633"/>
      <c r="VVD570" s="633"/>
      <c r="VVE570" s="633"/>
      <c r="VVF570" s="633"/>
      <c r="VVG570" s="633"/>
      <c r="VVH570" s="633"/>
      <c r="VVI570" s="633"/>
      <c r="VVJ570" s="633"/>
      <c r="VVK570" s="633"/>
      <c r="VVL570" s="633"/>
      <c r="VVM570" s="633"/>
      <c r="VVN570" s="633"/>
      <c r="VVO570" s="633"/>
      <c r="VVP570" s="633"/>
      <c r="VVQ570" s="633"/>
      <c r="VVR570" s="633"/>
      <c r="VVS570" s="633"/>
      <c r="VVT570" s="633"/>
      <c r="VVU570" s="633"/>
      <c r="VVV570" s="633"/>
      <c r="VVW570" s="633"/>
      <c r="VVX570" s="633"/>
      <c r="VVY570" s="633"/>
      <c r="VVZ570" s="633"/>
      <c r="VWA570" s="633"/>
      <c r="VWB570" s="633"/>
      <c r="VWC570" s="633"/>
      <c r="VWD570" s="633"/>
      <c r="VWE570" s="633"/>
      <c r="VWF570" s="633"/>
      <c r="VWG570" s="633"/>
      <c r="VWH570" s="633"/>
      <c r="VWI570" s="633"/>
      <c r="VWJ570" s="633"/>
      <c r="VWK570" s="633"/>
      <c r="VWL570" s="633"/>
      <c r="VWM570" s="633"/>
      <c r="VWN570" s="633"/>
      <c r="VWO570" s="633"/>
      <c r="VWP570" s="633"/>
      <c r="VWQ570" s="633"/>
      <c r="VWR570" s="633"/>
      <c r="VWS570" s="633"/>
      <c r="VWT570" s="633"/>
      <c r="VWU570" s="633"/>
      <c r="VWV570" s="633"/>
      <c r="VWW570" s="633"/>
      <c r="VWX570" s="633"/>
      <c r="VWY570" s="633"/>
      <c r="VWZ570" s="633"/>
      <c r="VXA570" s="633"/>
      <c r="VXB570" s="633"/>
      <c r="VXC570" s="633"/>
      <c r="VXD570" s="633"/>
      <c r="VXE570" s="633"/>
      <c r="VXF570" s="633"/>
      <c r="VXG570" s="633"/>
      <c r="VXH570" s="633"/>
      <c r="VXI570" s="633"/>
      <c r="VXJ570" s="633"/>
      <c r="VXK570" s="633"/>
      <c r="VXL570" s="633"/>
      <c r="VXM570" s="633"/>
      <c r="VXN570" s="633"/>
      <c r="VXO570" s="633"/>
      <c r="VXP570" s="633"/>
      <c r="VXQ570" s="633"/>
      <c r="VXR570" s="633"/>
      <c r="VXS570" s="633"/>
      <c r="VXT570" s="633"/>
      <c r="VXU570" s="633"/>
      <c r="VXV570" s="633"/>
      <c r="VXW570" s="633"/>
      <c r="VXX570" s="633"/>
      <c r="VXY570" s="633"/>
      <c r="VXZ570" s="633"/>
      <c r="VYA570" s="633"/>
      <c r="VYB570" s="633"/>
      <c r="VYC570" s="633"/>
      <c r="VYD570" s="633"/>
      <c r="VYE570" s="633"/>
      <c r="VYF570" s="633"/>
      <c r="VYG570" s="633"/>
      <c r="VYH570" s="633"/>
      <c r="VYI570" s="633"/>
      <c r="VYJ570" s="633"/>
      <c r="VYK570" s="633"/>
      <c r="VYL570" s="633"/>
      <c r="VYM570" s="633"/>
      <c r="VYN570" s="633"/>
      <c r="VYO570" s="633"/>
      <c r="VYP570" s="633"/>
      <c r="VYQ570" s="633"/>
      <c r="VYR570" s="633"/>
      <c r="VYS570" s="633"/>
      <c r="VYT570" s="633"/>
      <c r="VYU570" s="633"/>
      <c r="VYV570" s="633"/>
      <c r="VYW570" s="633"/>
      <c r="VYX570" s="633"/>
      <c r="VYY570" s="633"/>
      <c r="VYZ570" s="633"/>
      <c r="VZA570" s="633"/>
      <c r="VZB570" s="633"/>
      <c r="VZC570" s="633"/>
      <c r="VZD570" s="633"/>
      <c r="VZE570" s="633"/>
      <c r="VZF570" s="633"/>
      <c r="VZG570" s="633"/>
      <c r="VZH570" s="633"/>
      <c r="VZI570" s="633"/>
      <c r="VZJ570" s="633"/>
      <c r="VZK570" s="633"/>
      <c r="VZL570" s="633"/>
      <c r="VZM570" s="633"/>
      <c r="VZN570" s="633"/>
      <c r="VZO570" s="633"/>
      <c r="VZP570" s="633"/>
      <c r="VZQ570" s="633"/>
      <c r="VZR570" s="633"/>
      <c r="VZS570" s="633"/>
      <c r="VZT570" s="633"/>
      <c r="VZU570" s="633"/>
      <c r="VZV570" s="633"/>
      <c r="VZW570" s="633"/>
      <c r="VZX570" s="633"/>
      <c r="VZY570" s="633"/>
      <c r="VZZ570" s="633"/>
      <c r="WAA570" s="633"/>
      <c r="WAB570" s="633"/>
      <c r="WAC570" s="633"/>
      <c r="WAD570" s="633"/>
      <c r="WAE570" s="633"/>
      <c r="WAF570" s="633"/>
      <c r="WAG570" s="633"/>
      <c r="WAH570" s="633"/>
      <c r="WAI570" s="633"/>
      <c r="WAJ570" s="633"/>
      <c r="WAK570" s="633"/>
      <c r="WAL570" s="633"/>
      <c r="WAM570" s="633"/>
      <c r="WAN570" s="633"/>
      <c r="WAO570" s="633"/>
      <c r="WAP570" s="633"/>
      <c r="WAQ570" s="633"/>
      <c r="WAR570" s="633"/>
      <c r="WAS570" s="633"/>
      <c r="WAT570" s="633"/>
      <c r="WAU570" s="633"/>
      <c r="WAV570" s="633"/>
      <c r="WAW570" s="633"/>
      <c r="WAX570" s="633"/>
      <c r="WAY570" s="633"/>
      <c r="WAZ570" s="633"/>
      <c r="WBA570" s="633"/>
      <c r="WBB570" s="633"/>
      <c r="WBC570" s="633"/>
      <c r="WBD570" s="633"/>
      <c r="WBE570" s="633"/>
      <c r="WBF570" s="633"/>
      <c r="WBG570" s="633"/>
      <c r="WBH570" s="633"/>
      <c r="WBI570" s="633"/>
      <c r="WBJ570" s="633"/>
      <c r="WBK570" s="633"/>
      <c r="WBL570" s="633"/>
      <c r="WBM570" s="633"/>
      <c r="WBN570" s="633"/>
      <c r="WBO570" s="633"/>
      <c r="WBP570" s="633"/>
      <c r="WBQ570" s="633"/>
      <c r="WBR570" s="633"/>
      <c r="WBS570" s="633"/>
      <c r="WBT570" s="633"/>
      <c r="WBU570" s="633"/>
      <c r="WBV570" s="633"/>
      <c r="WBW570" s="633"/>
      <c r="WBX570" s="633"/>
      <c r="WBY570" s="633"/>
      <c r="WBZ570" s="633"/>
      <c r="WCA570" s="633"/>
      <c r="WCB570" s="633"/>
      <c r="WCC570" s="633"/>
      <c r="WCD570" s="633"/>
      <c r="WCE570" s="633"/>
      <c r="WCF570" s="633"/>
      <c r="WCG570" s="633"/>
      <c r="WCH570" s="633"/>
      <c r="WCI570" s="633"/>
      <c r="WCJ570" s="633"/>
      <c r="WCK570" s="633"/>
      <c r="WCL570" s="633"/>
      <c r="WCM570" s="633"/>
      <c r="WCN570" s="633"/>
      <c r="WCO570" s="633"/>
      <c r="WCP570" s="633"/>
      <c r="WCQ570" s="633"/>
      <c r="WCR570" s="633"/>
      <c r="WCS570" s="633"/>
      <c r="WCT570" s="633"/>
      <c r="WCU570" s="633"/>
      <c r="WCV570" s="633"/>
      <c r="WCW570" s="633"/>
      <c r="WCX570" s="633"/>
      <c r="WCY570" s="633"/>
      <c r="WCZ570" s="633"/>
      <c r="WDA570" s="633"/>
      <c r="WDB570" s="633"/>
      <c r="WDC570" s="633"/>
      <c r="WDD570" s="633"/>
      <c r="WDE570" s="633"/>
      <c r="WDF570" s="633"/>
      <c r="WDG570" s="633"/>
      <c r="WDH570" s="633"/>
      <c r="WDI570" s="633"/>
      <c r="WDJ570" s="633"/>
      <c r="WDK570" s="633"/>
      <c r="WDL570" s="633"/>
      <c r="WDM570" s="633"/>
      <c r="WDN570" s="633"/>
      <c r="WDO570" s="633"/>
      <c r="WDP570" s="633"/>
      <c r="WDQ570" s="633"/>
      <c r="WDR570" s="633"/>
      <c r="WDS570" s="633"/>
      <c r="WDT570" s="633"/>
      <c r="WDU570" s="633"/>
      <c r="WDV570" s="633"/>
      <c r="WDW570" s="633"/>
      <c r="WDX570" s="633"/>
      <c r="WDY570" s="633"/>
      <c r="WDZ570" s="633"/>
      <c r="WEA570" s="633"/>
      <c r="WEB570" s="633"/>
      <c r="WEC570" s="633"/>
      <c r="WED570" s="633"/>
      <c r="WEE570" s="633"/>
      <c r="WEF570" s="633"/>
      <c r="WEG570" s="633"/>
      <c r="WEH570" s="633"/>
      <c r="WEI570" s="633"/>
      <c r="WEJ570" s="633"/>
      <c r="WEK570" s="633"/>
      <c r="WEL570" s="633"/>
      <c r="WEM570" s="633"/>
      <c r="WEN570" s="633"/>
      <c r="WEO570" s="633"/>
      <c r="WEP570" s="633"/>
      <c r="WEQ570" s="633"/>
      <c r="WER570" s="633"/>
      <c r="WES570" s="633"/>
      <c r="WET570" s="633"/>
      <c r="WEU570" s="633"/>
      <c r="WEV570" s="633"/>
      <c r="WEW570" s="633"/>
      <c r="WEX570" s="633"/>
      <c r="WEY570" s="633"/>
      <c r="WEZ570" s="633"/>
      <c r="WFA570" s="633"/>
      <c r="WFB570" s="633"/>
      <c r="WFC570" s="633"/>
      <c r="WFD570" s="633"/>
      <c r="WFE570" s="633"/>
      <c r="WFF570" s="633"/>
      <c r="WFG570" s="633"/>
      <c r="WFH570" s="633"/>
      <c r="WFI570" s="633"/>
      <c r="WFJ570" s="633"/>
      <c r="WFK570" s="633"/>
      <c r="WFL570" s="633"/>
      <c r="WFM570" s="633"/>
      <c r="WFN570" s="633"/>
      <c r="WFO570" s="633"/>
      <c r="WFP570" s="633"/>
      <c r="WFQ570" s="633"/>
      <c r="WFR570" s="633"/>
      <c r="WFS570" s="633"/>
      <c r="WFT570" s="633"/>
      <c r="WFU570" s="633"/>
      <c r="WFV570" s="633"/>
      <c r="WFW570" s="633"/>
      <c r="WFX570" s="633"/>
      <c r="WFY570" s="633"/>
      <c r="WFZ570" s="633"/>
      <c r="WGA570" s="633"/>
      <c r="WGB570" s="633"/>
      <c r="WGC570" s="633"/>
      <c r="WGD570" s="633"/>
      <c r="WGE570" s="633"/>
      <c r="WGF570" s="633"/>
      <c r="WGG570" s="633"/>
      <c r="WGH570" s="633"/>
      <c r="WGI570" s="633"/>
      <c r="WGJ570" s="633"/>
      <c r="WGK570" s="633"/>
      <c r="WGL570" s="633"/>
      <c r="WGM570" s="633"/>
      <c r="WGN570" s="633"/>
      <c r="WGO570" s="633"/>
      <c r="WGP570" s="633"/>
      <c r="WGQ570" s="633"/>
      <c r="WGR570" s="633"/>
      <c r="WGS570" s="633"/>
      <c r="WGT570" s="633"/>
      <c r="WGU570" s="633"/>
      <c r="WGV570" s="633"/>
      <c r="WGW570" s="633"/>
      <c r="WGX570" s="633"/>
      <c r="WGY570" s="633"/>
      <c r="WGZ570" s="633"/>
      <c r="WHA570" s="633"/>
      <c r="WHB570" s="633"/>
      <c r="WHC570" s="633"/>
      <c r="WHD570" s="633"/>
      <c r="WHE570" s="633"/>
      <c r="WHF570" s="633"/>
      <c r="WHG570" s="633"/>
      <c r="WHH570" s="633"/>
      <c r="WHI570" s="633"/>
      <c r="WHJ570" s="633"/>
      <c r="WHK570" s="633"/>
      <c r="WHL570" s="633"/>
      <c r="WHM570" s="633"/>
      <c r="WHN570" s="633"/>
      <c r="WHO570" s="633"/>
      <c r="WHP570" s="633"/>
      <c r="WHQ570" s="633"/>
      <c r="WHR570" s="633"/>
      <c r="WHS570" s="633"/>
      <c r="WHT570" s="633"/>
      <c r="WHU570" s="633"/>
      <c r="WHV570" s="633"/>
      <c r="WHW570" s="633"/>
      <c r="WHX570" s="633"/>
      <c r="WHY570" s="633"/>
      <c r="WHZ570" s="633"/>
      <c r="WIA570" s="633"/>
      <c r="WIB570" s="633"/>
      <c r="WIC570" s="633"/>
      <c r="WID570" s="633"/>
      <c r="WIE570" s="633"/>
      <c r="WIF570" s="633"/>
      <c r="WIG570" s="633"/>
      <c r="WIH570" s="633"/>
      <c r="WII570" s="633"/>
      <c r="WIJ570" s="633"/>
      <c r="WIK570" s="633"/>
      <c r="WIL570" s="633"/>
      <c r="WIM570" s="633"/>
      <c r="WIN570" s="633"/>
      <c r="WIO570" s="633"/>
      <c r="WIP570" s="633"/>
      <c r="WIQ570" s="633"/>
      <c r="WIR570" s="633"/>
      <c r="WIS570" s="633"/>
      <c r="WIT570" s="633"/>
      <c r="WIU570" s="633"/>
      <c r="WIV570" s="633"/>
      <c r="WIW570" s="633"/>
      <c r="WIX570" s="633"/>
      <c r="WIY570" s="633"/>
      <c r="WIZ570" s="633"/>
      <c r="WJA570" s="633"/>
      <c r="WJB570" s="633"/>
      <c r="WJC570" s="633"/>
      <c r="WJD570" s="633"/>
      <c r="WJE570" s="633"/>
      <c r="WJF570" s="633"/>
      <c r="WJG570" s="633"/>
      <c r="WJH570" s="633"/>
      <c r="WJI570" s="633"/>
      <c r="WJJ570" s="633"/>
      <c r="WJK570" s="633"/>
      <c r="WJL570" s="633"/>
      <c r="WJM570" s="633"/>
      <c r="WJN570" s="633"/>
      <c r="WJO570" s="633"/>
      <c r="WJP570" s="633"/>
      <c r="WJQ570" s="633"/>
      <c r="WJR570" s="633"/>
      <c r="WJS570" s="633"/>
      <c r="WJT570" s="633"/>
      <c r="WJU570" s="633"/>
      <c r="WJV570" s="633"/>
      <c r="WJW570" s="633"/>
      <c r="WJX570" s="633"/>
      <c r="WJY570" s="633"/>
      <c r="WJZ570" s="633"/>
      <c r="WKA570" s="633"/>
      <c r="WKB570" s="633"/>
      <c r="WKC570" s="633"/>
      <c r="WKD570" s="633"/>
      <c r="WKE570" s="633"/>
      <c r="WKF570" s="633"/>
      <c r="WKG570" s="633"/>
      <c r="WKH570" s="633"/>
      <c r="WKI570" s="633"/>
      <c r="WKJ570" s="633"/>
      <c r="WKK570" s="633"/>
      <c r="WKL570" s="633"/>
      <c r="WKM570" s="633"/>
      <c r="WKN570" s="633"/>
      <c r="WKO570" s="633"/>
      <c r="WKP570" s="633"/>
      <c r="WKQ570" s="633"/>
      <c r="WKR570" s="633"/>
      <c r="WKS570" s="633"/>
      <c r="WKT570" s="633"/>
      <c r="WKU570" s="633"/>
      <c r="WKV570" s="633"/>
      <c r="WKW570" s="633"/>
      <c r="WKX570" s="633"/>
      <c r="WKY570" s="633"/>
      <c r="WKZ570" s="633"/>
      <c r="WLA570" s="633"/>
      <c r="WLB570" s="633"/>
      <c r="WLC570" s="633"/>
      <c r="WLD570" s="633"/>
      <c r="WLE570" s="633"/>
      <c r="WLF570" s="633"/>
      <c r="WLG570" s="633"/>
      <c r="WLH570" s="633"/>
      <c r="WLI570" s="633"/>
      <c r="WLJ570" s="633"/>
      <c r="WLK570" s="633"/>
      <c r="WLL570" s="633"/>
      <c r="WLM570" s="633"/>
      <c r="WLN570" s="633"/>
      <c r="WLO570" s="633"/>
      <c r="WLP570" s="633"/>
      <c r="WLQ570" s="633"/>
      <c r="WLR570" s="633"/>
      <c r="WLS570" s="633"/>
      <c r="WLT570" s="633"/>
      <c r="WLU570" s="633"/>
      <c r="WLV570" s="633"/>
      <c r="WLW570" s="633"/>
      <c r="WLX570" s="633"/>
      <c r="WLY570" s="633"/>
      <c r="WLZ570" s="633"/>
      <c r="WMA570" s="633"/>
      <c r="WMB570" s="633"/>
      <c r="WMC570" s="633"/>
      <c r="WMD570" s="633"/>
      <c r="WME570" s="633"/>
      <c r="WMF570" s="633"/>
      <c r="WMG570" s="633"/>
      <c r="WMH570" s="633"/>
      <c r="WMI570" s="633"/>
      <c r="WMJ570" s="633"/>
      <c r="WMK570" s="633"/>
      <c r="WML570" s="633"/>
      <c r="WMM570" s="633"/>
      <c r="WMN570" s="633"/>
      <c r="WMO570" s="633"/>
      <c r="WMP570" s="633"/>
      <c r="WMQ570" s="633"/>
      <c r="WMR570" s="633"/>
      <c r="WMS570" s="633"/>
      <c r="WMT570" s="633"/>
      <c r="WMU570" s="633"/>
      <c r="WMV570" s="633"/>
      <c r="WMW570" s="633"/>
      <c r="WMX570" s="633"/>
      <c r="WMY570" s="633"/>
      <c r="WMZ570" s="633"/>
      <c r="WNA570" s="633"/>
      <c r="WNB570" s="633"/>
      <c r="WNC570" s="633"/>
      <c r="WND570" s="633"/>
      <c r="WNE570" s="633"/>
      <c r="WNF570" s="633"/>
      <c r="WNG570" s="633"/>
      <c r="WNH570" s="633"/>
      <c r="WNI570" s="633"/>
      <c r="WNJ570" s="633"/>
      <c r="WNK570" s="633"/>
      <c r="WNL570" s="633"/>
      <c r="WNM570" s="633"/>
      <c r="WNN570" s="633"/>
      <c r="WNO570" s="633"/>
      <c r="WNP570" s="633"/>
      <c r="WNQ570" s="633"/>
      <c r="WNR570" s="633"/>
      <c r="WNS570" s="633"/>
      <c r="WNT570" s="633"/>
      <c r="WNU570" s="633"/>
      <c r="WNV570" s="633"/>
      <c r="WNW570" s="633"/>
      <c r="WNX570" s="633"/>
      <c r="WNY570" s="633"/>
      <c r="WNZ570" s="633"/>
      <c r="WOA570" s="633"/>
      <c r="WOB570" s="633"/>
      <c r="WOC570" s="633"/>
      <c r="WOD570" s="633"/>
      <c r="WOE570" s="633"/>
      <c r="WOF570" s="633"/>
      <c r="WOG570" s="633"/>
      <c r="WOH570" s="633"/>
      <c r="WOI570" s="633"/>
      <c r="WOJ570" s="633"/>
      <c r="WOK570" s="633"/>
      <c r="WOL570" s="633"/>
      <c r="WOM570" s="633"/>
      <c r="WON570" s="633"/>
      <c r="WOO570" s="633"/>
      <c r="WOP570" s="633"/>
      <c r="WOQ570" s="633"/>
      <c r="WOR570" s="633"/>
      <c r="WOS570" s="633"/>
      <c r="WOT570" s="633"/>
      <c r="WOU570" s="633"/>
      <c r="WOV570" s="633"/>
      <c r="WOW570" s="633"/>
      <c r="WOX570" s="633"/>
      <c r="WOY570" s="633"/>
      <c r="WOZ570" s="633"/>
      <c r="WPA570" s="633"/>
      <c r="WPB570" s="633"/>
      <c r="WPC570" s="633"/>
      <c r="WPD570" s="633"/>
      <c r="WPE570" s="633"/>
      <c r="WPF570" s="633"/>
      <c r="WPG570" s="633"/>
      <c r="WPH570" s="633"/>
      <c r="WPI570" s="633"/>
      <c r="WPJ570" s="633"/>
      <c r="WPK570" s="633"/>
      <c r="WPL570" s="633"/>
      <c r="WPM570" s="633"/>
      <c r="WPN570" s="633"/>
      <c r="WPO570" s="633"/>
      <c r="WPP570" s="633"/>
      <c r="WPQ570" s="633"/>
      <c r="WPR570" s="633"/>
      <c r="WPS570" s="633"/>
      <c r="WPT570" s="633"/>
      <c r="WPU570" s="633"/>
      <c r="WPV570" s="633"/>
      <c r="WPW570" s="633"/>
      <c r="WPX570" s="633"/>
      <c r="WPY570" s="633"/>
      <c r="WPZ570" s="633"/>
      <c r="WQA570" s="633"/>
      <c r="WQB570" s="633"/>
      <c r="WQC570" s="633"/>
      <c r="WQD570" s="633"/>
      <c r="WQE570" s="633"/>
      <c r="WQF570" s="633"/>
      <c r="WQG570" s="633"/>
      <c r="WQH570" s="633"/>
      <c r="WQI570" s="633"/>
      <c r="WQJ570" s="633"/>
      <c r="WQK570" s="633"/>
      <c r="WQL570" s="633"/>
      <c r="WQM570" s="633"/>
      <c r="WQN570" s="633"/>
      <c r="WQO570" s="633"/>
      <c r="WQP570" s="633"/>
      <c r="WQQ570" s="633"/>
      <c r="WQR570" s="633"/>
      <c r="WQS570" s="633"/>
      <c r="WQT570" s="633"/>
      <c r="WQU570" s="633"/>
      <c r="WQV570" s="633"/>
      <c r="WQW570" s="633"/>
      <c r="WQX570" s="633"/>
      <c r="WQY570" s="633"/>
      <c r="WQZ570" s="633"/>
      <c r="WRA570" s="633"/>
      <c r="WRB570" s="633"/>
      <c r="WRC570" s="633"/>
      <c r="WRD570" s="633"/>
      <c r="WRE570" s="633"/>
      <c r="WRF570" s="633"/>
      <c r="WRG570" s="633"/>
      <c r="WRH570" s="633"/>
      <c r="WRI570" s="633"/>
      <c r="WRJ570" s="633"/>
      <c r="WRK570" s="633"/>
      <c r="WRL570" s="633"/>
      <c r="WRM570" s="633"/>
      <c r="WRN570" s="633"/>
      <c r="WRO570" s="633"/>
      <c r="WRP570" s="633"/>
      <c r="WRQ570" s="633"/>
      <c r="WRR570" s="633"/>
      <c r="WRS570" s="633"/>
      <c r="WRT570" s="633"/>
      <c r="WRU570" s="633"/>
      <c r="WRV570" s="633"/>
      <c r="WRW570" s="633"/>
      <c r="WRX570" s="633"/>
      <c r="WRY570" s="633"/>
      <c r="WRZ570" s="633"/>
      <c r="WSA570" s="633"/>
      <c r="WSB570" s="633"/>
      <c r="WSC570" s="633"/>
      <c r="WSD570" s="633"/>
      <c r="WSE570" s="633"/>
      <c r="WSF570" s="633"/>
      <c r="WSG570" s="633"/>
      <c r="WSH570" s="633"/>
      <c r="WSI570" s="633"/>
      <c r="WSJ570" s="633"/>
      <c r="WSK570" s="633"/>
      <c r="WSL570" s="633"/>
      <c r="WSM570" s="633"/>
      <c r="WSN570" s="633"/>
      <c r="WSO570" s="633"/>
      <c r="WSP570" s="633"/>
      <c r="WSQ570" s="633"/>
      <c r="WSR570" s="633"/>
      <c r="WSS570" s="633"/>
      <c r="WST570" s="633"/>
      <c r="WSU570" s="633"/>
      <c r="WSV570" s="633"/>
      <c r="WSW570" s="633"/>
      <c r="WSX570" s="633"/>
      <c r="WSY570" s="633"/>
      <c r="WSZ570" s="633"/>
      <c r="WTA570" s="633"/>
      <c r="WTB570" s="633"/>
      <c r="WTC570" s="633"/>
      <c r="WTD570" s="633"/>
      <c r="WTE570" s="633"/>
      <c r="WTF570" s="633"/>
      <c r="WTG570" s="633"/>
      <c r="WTH570" s="633"/>
      <c r="WTI570" s="633"/>
      <c r="WTJ570" s="633"/>
      <c r="WTK570" s="633"/>
      <c r="WTL570" s="633"/>
      <c r="WTM570" s="633"/>
      <c r="WTN570" s="633"/>
      <c r="WTO570" s="633"/>
      <c r="WTP570" s="633"/>
      <c r="WTQ570" s="633"/>
      <c r="WTR570" s="633"/>
      <c r="WTS570" s="633"/>
      <c r="WTT570" s="633"/>
      <c r="WTU570" s="633"/>
      <c r="WTV570" s="633"/>
      <c r="WTW570" s="633"/>
      <c r="WTX570" s="633"/>
      <c r="WTY570" s="633"/>
      <c r="WTZ570" s="633"/>
      <c r="WUA570" s="633"/>
      <c r="WUB570" s="633"/>
      <c r="WUC570" s="633"/>
      <c r="WUD570" s="633"/>
      <c r="WUE570" s="633"/>
      <c r="WUF570" s="633"/>
      <c r="WUG570" s="633"/>
      <c r="WUH570" s="633"/>
      <c r="WUI570" s="633"/>
      <c r="WUJ570" s="633"/>
      <c r="WUK570" s="633"/>
      <c r="WUL570" s="633"/>
      <c r="WUM570" s="633"/>
      <c r="WUN570" s="633"/>
      <c r="WUO570" s="633"/>
      <c r="WUP570" s="633"/>
      <c r="WUQ570" s="633"/>
      <c r="WUR570" s="633"/>
      <c r="WUS570" s="633"/>
      <c r="WUT570" s="633"/>
      <c r="WUU570" s="633"/>
      <c r="WUV570" s="633"/>
      <c r="WUW570" s="633"/>
      <c r="WUX570" s="633"/>
      <c r="WUY570" s="633"/>
      <c r="WUZ570" s="633"/>
      <c r="WVA570" s="633"/>
      <c r="WVB570" s="633"/>
      <c r="WVC570" s="633"/>
      <c r="WVD570" s="633"/>
      <c r="WVE570" s="633"/>
      <c r="WVF570" s="633"/>
      <c r="WVG570" s="633"/>
      <c r="WVH570" s="633"/>
      <c r="WVI570" s="633"/>
      <c r="WVJ570" s="633"/>
      <c r="WVK570" s="633"/>
      <c r="WVL570" s="633"/>
      <c r="WVM570" s="633"/>
      <c r="WVN570" s="633"/>
      <c r="WVO570" s="633"/>
      <c r="WVP570" s="633"/>
      <c r="WVQ570" s="633"/>
      <c r="WVR570" s="633"/>
      <c r="WVS570" s="633"/>
      <c r="WVT570" s="633"/>
      <c r="WVU570" s="633"/>
      <c r="WVV570" s="633"/>
      <c r="WVW570" s="633"/>
      <c r="WVX570" s="633"/>
      <c r="WVY570" s="633"/>
      <c r="WVZ570" s="633"/>
      <c r="WWA570" s="633"/>
      <c r="WWB570" s="633"/>
      <c r="WWC570" s="633"/>
      <c r="WWD570" s="633"/>
      <c r="WWE570" s="633"/>
      <c r="WWF570" s="633"/>
      <c r="WWG570" s="633"/>
      <c r="WWH570" s="633"/>
      <c r="WWI570" s="633"/>
      <c r="WWJ570" s="633"/>
      <c r="WWK570" s="633"/>
      <c r="WWL570" s="633"/>
      <c r="WWM570" s="633"/>
      <c r="WWN570" s="633"/>
      <c r="WWO570" s="633"/>
      <c r="WWP570" s="633"/>
      <c r="WWQ570" s="633"/>
      <c r="WWR570" s="633"/>
      <c r="WWS570" s="633"/>
      <c r="WWT570" s="633"/>
      <c r="WWU570" s="633"/>
      <c r="WWV570" s="633"/>
      <c r="WWW570" s="633"/>
      <c r="WWX570" s="633"/>
      <c r="WWY570" s="633"/>
      <c r="WWZ570" s="633"/>
      <c r="WXA570" s="633"/>
      <c r="WXB570" s="633"/>
      <c r="WXC570" s="633"/>
      <c r="WXD570" s="633"/>
      <c r="WXE570" s="633"/>
      <c r="WXF570" s="633"/>
      <c r="WXG570" s="633"/>
      <c r="WXH570" s="633"/>
      <c r="WXI570" s="633"/>
      <c r="WXJ570" s="633"/>
      <c r="WXK570" s="633"/>
      <c r="WXL570" s="633"/>
      <c r="WXM570" s="633"/>
      <c r="WXN570" s="633"/>
      <c r="WXO570" s="633"/>
      <c r="WXP570" s="633"/>
      <c r="WXQ570" s="633"/>
      <c r="WXR570" s="633"/>
      <c r="WXS570" s="633"/>
      <c r="WXT570" s="633"/>
      <c r="WXU570" s="633"/>
      <c r="WXV570" s="633"/>
      <c r="WXW570" s="633"/>
      <c r="WXX570" s="633"/>
      <c r="WXY570" s="633"/>
      <c r="WXZ570" s="633"/>
      <c r="WYA570" s="633"/>
      <c r="WYB570" s="633"/>
      <c r="WYC570" s="633"/>
      <c r="WYD570" s="633"/>
      <c r="WYE570" s="633"/>
      <c r="WYF570" s="633"/>
      <c r="WYG570" s="633"/>
      <c r="WYH570" s="633"/>
      <c r="WYI570" s="633"/>
      <c r="WYJ570" s="633"/>
      <c r="WYK570" s="633"/>
      <c r="WYL570" s="633"/>
      <c r="WYM570" s="633"/>
      <c r="WYN570" s="633"/>
      <c r="WYO570" s="633"/>
      <c r="WYP570" s="633"/>
      <c r="WYQ570" s="633"/>
      <c r="WYR570" s="633"/>
      <c r="WYS570" s="633"/>
      <c r="WYT570" s="633"/>
      <c r="WYU570" s="633"/>
      <c r="WYV570" s="633"/>
      <c r="WYW570" s="633"/>
      <c r="WYX570" s="633"/>
      <c r="WYY570" s="633"/>
      <c r="WYZ570" s="633"/>
      <c r="WZA570" s="633"/>
      <c r="WZB570" s="633"/>
      <c r="WZC570" s="633"/>
      <c r="WZD570" s="633"/>
      <c r="WZE570" s="633"/>
      <c r="WZF570" s="633"/>
      <c r="WZG570" s="633"/>
      <c r="WZH570" s="633"/>
      <c r="WZI570" s="633"/>
      <c r="WZJ570" s="633"/>
      <c r="WZK570" s="633"/>
      <c r="WZL570" s="633"/>
      <c r="WZM570" s="633"/>
      <c r="WZN570" s="633"/>
      <c r="WZO570" s="633"/>
      <c r="WZP570" s="633"/>
      <c r="WZQ570" s="633"/>
      <c r="WZR570" s="633"/>
      <c r="WZS570" s="633"/>
      <c r="WZT570" s="633"/>
      <c r="WZU570" s="633"/>
      <c r="WZV570" s="633"/>
      <c r="WZW570" s="633"/>
      <c r="WZX570" s="633"/>
      <c r="WZY570" s="633"/>
      <c r="WZZ570" s="633"/>
      <c r="XAA570" s="633"/>
      <c r="XAB570" s="633"/>
      <c r="XAC570" s="633"/>
      <c r="XAD570" s="633"/>
      <c r="XAE570" s="633"/>
      <c r="XAF570" s="633"/>
      <c r="XAG570" s="633"/>
      <c r="XAH570" s="633"/>
      <c r="XAI570" s="633"/>
      <c r="XAJ570" s="633"/>
      <c r="XAK570" s="633"/>
      <c r="XAL570" s="633"/>
      <c r="XAM570" s="633"/>
      <c r="XAN570" s="633"/>
      <c r="XAO570" s="633"/>
      <c r="XAP570" s="633"/>
      <c r="XAQ570" s="633"/>
      <c r="XAR570" s="633"/>
      <c r="XAS570" s="633"/>
      <c r="XAT570" s="633"/>
      <c r="XAU570" s="633"/>
      <c r="XAV570" s="633"/>
      <c r="XAW570" s="633"/>
      <c r="XAX570" s="633"/>
      <c r="XAY570" s="633"/>
      <c r="XAZ570" s="633"/>
      <c r="XBA570" s="633"/>
      <c r="XBB570" s="633"/>
      <c r="XBC570" s="633"/>
      <c r="XBD570" s="633"/>
      <c r="XBE570" s="633"/>
      <c r="XBF570" s="633"/>
      <c r="XBG570" s="633"/>
      <c r="XBH570" s="633"/>
      <c r="XBI570" s="633"/>
      <c r="XBJ570" s="633"/>
      <c r="XBK570" s="633"/>
      <c r="XBL570" s="633"/>
      <c r="XBM570" s="633"/>
      <c r="XBN570" s="633"/>
      <c r="XBO570" s="633"/>
      <c r="XBP570" s="633"/>
      <c r="XBQ570" s="633"/>
      <c r="XBR570" s="633"/>
      <c r="XBS570" s="633"/>
      <c r="XBT570" s="633"/>
      <c r="XBU570" s="633"/>
      <c r="XBV570" s="633"/>
      <c r="XBW570" s="633"/>
      <c r="XBX570" s="633"/>
      <c r="XBY570" s="633"/>
      <c r="XBZ570" s="633"/>
      <c r="XCA570" s="633"/>
      <c r="XCB570" s="633"/>
      <c r="XCC570" s="633"/>
      <c r="XCD570" s="633"/>
      <c r="XCE570" s="633"/>
      <c r="XCF570" s="633"/>
      <c r="XCG570" s="633"/>
      <c r="XCH570" s="633"/>
      <c r="XCI570" s="633"/>
      <c r="XCJ570" s="633"/>
      <c r="XCK570" s="633"/>
      <c r="XCL570" s="633"/>
      <c r="XCM570" s="633"/>
      <c r="XCN570" s="633"/>
      <c r="XCO570" s="633"/>
      <c r="XCP570" s="633"/>
      <c r="XCQ570" s="633"/>
      <c r="XCR570" s="633"/>
      <c r="XCS570" s="633"/>
      <c r="XCT570" s="633"/>
      <c r="XCU570" s="633"/>
      <c r="XCV570" s="633"/>
      <c r="XCW570" s="633"/>
      <c r="XCX570" s="633"/>
      <c r="XCY570" s="633"/>
      <c r="XCZ570" s="633"/>
      <c r="XDA570" s="633"/>
      <c r="XDB570" s="633"/>
      <c r="XDC570" s="633"/>
      <c r="XDD570" s="633"/>
      <c r="XDE570" s="633"/>
      <c r="XDF570" s="633"/>
      <c r="XDG570" s="633"/>
      <c r="XDH570" s="633"/>
      <c r="XDI570" s="633"/>
      <c r="XDJ570" s="633"/>
      <c r="XDK570" s="633"/>
      <c r="XDL570" s="633"/>
      <c r="XDM570" s="633"/>
      <c r="XDN570" s="633"/>
      <c r="XDO570" s="633"/>
      <c r="XDP570" s="633"/>
      <c r="XDQ570" s="633"/>
      <c r="XDR570" s="633"/>
      <c r="XDS570" s="633"/>
      <c r="XDT570" s="633"/>
      <c r="XDU570" s="633"/>
      <c r="XDV570" s="633"/>
      <c r="XDW570" s="633"/>
      <c r="XDX570" s="633"/>
      <c r="XDY570" s="633"/>
      <c r="XDZ570" s="633"/>
      <c r="XEA570" s="633"/>
      <c r="XEB570" s="633"/>
    </row>
    <row r="571" spans="1:16356" ht="34.15" customHeight="1">
      <c r="A571" s="628" t="s">
        <v>3463</v>
      </c>
      <c r="B571" s="629" t="s">
        <v>3938</v>
      </c>
      <c r="C571" s="630" t="s">
        <v>4825</v>
      </c>
      <c r="D571" s="629" t="s">
        <v>4622</v>
      </c>
      <c r="E571" s="631" t="s">
        <v>4966</v>
      </c>
      <c r="F571" s="655" t="s">
        <v>4232</v>
      </c>
      <c r="G571" s="632" t="s">
        <v>3313</v>
      </c>
      <c r="H571" s="633" t="s">
        <v>840</v>
      </c>
      <c r="I571" s="633"/>
      <c r="J571" s="629"/>
      <c r="K571" s="629"/>
      <c r="L571" s="629"/>
      <c r="M571" s="629"/>
      <c r="N571" s="633"/>
      <c r="O571" s="633"/>
      <c r="P571" s="633"/>
      <c r="Q571" s="633"/>
      <c r="R571" s="633" t="s">
        <v>4967</v>
      </c>
      <c r="S571" s="629" t="s">
        <v>3435</v>
      </c>
      <c r="T571" s="629" t="s">
        <v>6975</v>
      </c>
      <c r="U571" s="629" t="s">
        <v>4860</v>
      </c>
      <c r="V571" s="629" t="s">
        <v>4656</v>
      </c>
      <c r="W571" s="633"/>
      <c r="X571" s="633"/>
      <c r="Y571" s="633"/>
      <c r="Z571" s="633" t="s">
        <v>4968</v>
      </c>
      <c r="AA571" s="639"/>
      <c r="AB571" s="633"/>
      <c r="AC571" s="633"/>
      <c r="AD571" s="633"/>
      <c r="AE571" s="633"/>
      <c r="AF571" s="633"/>
      <c r="AG571" s="633"/>
      <c r="AH571" s="633"/>
      <c r="AI571" s="742"/>
      <c r="AJ571" s="742"/>
      <c r="AK571" s="742"/>
      <c r="AL571" s="742"/>
      <c r="AM571" s="742"/>
      <c r="AN571" s="742"/>
      <c r="AO571" s="742"/>
      <c r="AP571" s="742"/>
      <c r="AQ571" s="633"/>
      <c r="AR571" s="633"/>
      <c r="AS571" s="633"/>
      <c r="AT571" s="633"/>
      <c r="AU571" s="633"/>
      <c r="AV571" s="633"/>
      <c r="AW571" s="633"/>
      <c r="AX571" s="633"/>
      <c r="AY571" s="633"/>
      <c r="AZ571" s="633"/>
      <c r="BA571" s="633"/>
      <c r="BB571" s="633"/>
      <c r="BC571" s="633"/>
      <c r="BD571" s="633"/>
      <c r="BE571" s="633"/>
      <c r="BF571" s="633"/>
      <c r="BG571" s="633"/>
      <c r="BH571" s="633"/>
      <c r="BI571" s="633"/>
      <c r="BJ571" s="633"/>
      <c r="BK571" s="633"/>
      <c r="BL571" s="633"/>
      <c r="BM571" s="633"/>
      <c r="BN571" s="633"/>
      <c r="BO571" s="633"/>
      <c r="BP571" s="633"/>
      <c r="BQ571" s="633"/>
      <c r="BR571" s="633"/>
      <c r="BS571" s="633"/>
      <c r="BT571" s="633"/>
      <c r="BU571" s="633"/>
      <c r="BV571" s="633"/>
      <c r="BW571" s="633"/>
      <c r="BX571" s="633"/>
      <c r="BY571" s="633"/>
      <c r="BZ571" s="633"/>
      <c r="CA571" s="633"/>
      <c r="CB571" s="633"/>
      <c r="CC571" s="633"/>
      <c r="CD571" s="633"/>
      <c r="CE571" s="633"/>
      <c r="CF571" s="633"/>
      <c r="CG571" s="633"/>
      <c r="CH571" s="633"/>
      <c r="CI571" s="633"/>
      <c r="CJ571" s="633"/>
      <c r="CK571" s="633"/>
      <c r="CL571" s="633"/>
      <c r="CM571" s="633"/>
      <c r="CN571" s="633"/>
      <c r="CO571" s="633"/>
      <c r="CP571" s="633"/>
      <c r="CQ571" s="633"/>
      <c r="CR571" s="633"/>
      <c r="CS571" s="633"/>
      <c r="CT571" s="633"/>
      <c r="CU571" s="633"/>
      <c r="CV571" s="633"/>
      <c r="CW571" s="633"/>
      <c r="CX571" s="633"/>
      <c r="CY571" s="633"/>
      <c r="CZ571" s="633"/>
      <c r="DA571" s="633"/>
      <c r="DB571" s="633"/>
      <c r="DC571" s="633"/>
      <c r="DD571" s="633"/>
      <c r="DE571" s="633"/>
      <c r="DF571" s="633"/>
      <c r="DG571" s="633"/>
      <c r="DH571" s="633"/>
      <c r="DI571" s="633"/>
      <c r="DJ571" s="633"/>
      <c r="DK571" s="633"/>
      <c r="DL571" s="633"/>
      <c r="DM571" s="633"/>
      <c r="DN571" s="633"/>
      <c r="DO571" s="633"/>
      <c r="DP571" s="633"/>
      <c r="DQ571" s="633"/>
      <c r="DR571" s="633"/>
      <c r="DS571" s="633"/>
      <c r="DT571" s="633"/>
      <c r="DU571" s="633"/>
      <c r="DV571" s="633"/>
      <c r="DW571" s="633"/>
      <c r="DX571" s="633"/>
      <c r="DY571" s="633"/>
      <c r="DZ571" s="633"/>
      <c r="EA571" s="633"/>
      <c r="EB571" s="633"/>
      <c r="EC571" s="633"/>
      <c r="ED571" s="633"/>
      <c r="EE571" s="633"/>
      <c r="EF571" s="633"/>
      <c r="EG571" s="633"/>
      <c r="EH571" s="633"/>
      <c r="EI571" s="633"/>
      <c r="EJ571" s="633"/>
      <c r="EK571" s="633"/>
      <c r="EL571" s="633"/>
      <c r="EM571" s="633"/>
      <c r="EN571" s="633"/>
      <c r="EO571" s="633"/>
      <c r="EP571" s="633"/>
      <c r="EQ571" s="633"/>
      <c r="ER571" s="633"/>
      <c r="ES571" s="633"/>
      <c r="ET571" s="633"/>
      <c r="EU571" s="633"/>
      <c r="EV571" s="633"/>
      <c r="EW571" s="633"/>
      <c r="EX571" s="633"/>
      <c r="EY571" s="633"/>
      <c r="EZ571" s="633"/>
      <c r="FA571" s="633"/>
      <c r="FB571" s="633"/>
      <c r="FC571" s="633"/>
      <c r="FD571" s="633"/>
      <c r="FE571" s="633"/>
      <c r="FF571" s="633"/>
      <c r="FG571" s="633"/>
      <c r="FH571" s="633"/>
      <c r="FI571" s="633"/>
      <c r="FJ571" s="633"/>
      <c r="FK571" s="633"/>
      <c r="FL571" s="633"/>
      <c r="FM571" s="633"/>
      <c r="FN571" s="633"/>
      <c r="FO571" s="633"/>
      <c r="FP571" s="633"/>
      <c r="FQ571" s="633"/>
      <c r="FR571" s="633"/>
      <c r="FS571" s="633"/>
      <c r="FT571" s="633"/>
      <c r="FU571" s="633"/>
      <c r="FV571" s="633"/>
      <c r="FW571" s="633"/>
      <c r="FX571" s="633"/>
      <c r="FY571" s="633"/>
      <c r="FZ571" s="633"/>
      <c r="GA571" s="633"/>
      <c r="GB571" s="633"/>
      <c r="GC571" s="633"/>
      <c r="GD571" s="633"/>
      <c r="GE571" s="633"/>
      <c r="GF571" s="633"/>
      <c r="GG571" s="633"/>
      <c r="GH571" s="633"/>
      <c r="GI571" s="633"/>
      <c r="GJ571" s="633"/>
      <c r="GK571" s="633"/>
      <c r="GL571" s="633"/>
      <c r="GM571" s="633"/>
      <c r="GN571" s="633"/>
      <c r="GO571" s="633"/>
      <c r="GP571" s="633"/>
      <c r="GQ571" s="633"/>
      <c r="GR571" s="633"/>
      <c r="GS571" s="633"/>
      <c r="GT571" s="633"/>
      <c r="GU571" s="633"/>
      <c r="GV571" s="633"/>
      <c r="GW571" s="633"/>
      <c r="GX571" s="633"/>
      <c r="GY571" s="633"/>
      <c r="GZ571" s="633"/>
      <c r="HA571" s="633"/>
      <c r="HB571" s="633"/>
      <c r="HC571" s="633"/>
      <c r="HD571" s="633"/>
      <c r="HE571" s="633"/>
      <c r="HF571" s="633"/>
      <c r="HG571" s="633"/>
      <c r="HH571" s="633"/>
      <c r="HI571" s="633"/>
      <c r="HJ571" s="633"/>
      <c r="HK571" s="633"/>
      <c r="HL571" s="633"/>
      <c r="HM571" s="633"/>
      <c r="HN571" s="633"/>
      <c r="HO571" s="633"/>
      <c r="HP571" s="633"/>
      <c r="HQ571" s="633"/>
      <c r="HR571" s="633"/>
      <c r="HS571" s="633"/>
      <c r="HT571" s="633"/>
      <c r="HU571" s="633"/>
      <c r="HV571" s="633"/>
      <c r="HW571" s="633"/>
      <c r="HX571" s="633"/>
      <c r="HY571" s="633"/>
      <c r="HZ571" s="633"/>
      <c r="IA571" s="633"/>
      <c r="IB571" s="633"/>
      <c r="IC571" s="633"/>
      <c r="ID571" s="633"/>
      <c r="IE571" s="633"/>
      <c r="IF571" s="633"/>
      <c r="IG571" s="633"/>
      <c r="IH571" s="633"/>
      <c r="II571" s="633"/>
      <c r="IJ571" s="633"/>
      <c r="IK571" s="633"/>
      <c r="IL571" s="633"/>
      <c r="IM571" s="633"/>
      <c r="IN571" s="633"/>
      <c r="IO571" s="633"/>
      <c r="IP571" s="633"/>
      <c r="IQ571" s="633"/>
      <c r="IR571" s="633"/>
      <c r="IS571" s="633"/>
      <c r="IT571" s="633"/>
      <c r="IU571" s="633"/>
      <c r="IV571" s="633"/>
      <c r="IW571" s="633"/>
      <c r="IX571" s="633"/>
      <c r="IY571" s="633"/>
      <c r="IZ571" s="633"/>
      <c r="JA571" s="633"/>
      <c r="JB571" s="633"/>
      <c r="JC571" s="633"/>
      <c r="JD571" s="633"/>
      <c r="JE571" s="633"/>
      <c r="JF571" s="633"/>
      <c r="JG571" s="633"/>
      <c r="JH571" s="633"/>
      <c r="JI571" s="633"/>
      <c r="JJ571" s="633"/>
      <c r="JK571" s="633"/>
      <c r="JL571" s="633"/>
      <c r="JM571" s="633"/>
      <c r="JN571" s="633"/>
      <c r="JO571" s="633"/>
      <c r="JP571" s="633"/>
      <c r="JQ571" s="633"/>
      <c r="JR571" s="633"/>
      <c r="JS571" s="633"/>
      <c r="JT571" s="633"/>
      <c r="JU571" s="633"/>
      <c r="JV571" s="633"/>
      <c r="JW571" s="633"/>
      <c r="JX571" s="633"/>
      <c r="JY571" s="633"/>
      <c r="JZ571" s="633"/>
      <c r="KA571" s="633"/>
      <c r="KB571" s="633"/>
      <c r="KC571" s="633"/>
      <c r="KD571" s="633"/>
      <c r="KE571" s="633"/>
      <c r="KF571" s="633"/>
      <c r="KG571" s="633"/>
      <c r="KH571" s="633"/>
      <c r="KI571" s="633"/>
      <c r="KJ571" s="633"/>
      <c r="KK571" s="633"/>
      <c r="KL571" s="633"/>
      <c r="KM571" s="633"/>
      <c r="KN571" s="633"/>
      <c r="KO571" s="633"/>
      <c r="KP571" s="633"/>
      <c r="KQ571" s="633"/>
      <c r="KR571" s="633"/>
      <c r="KS571" s="633"/>
      <c r="KT571" s="633"/>
      <c r="KU571" s="633"/>
      <c r="KV571" s="633"/>
      <c r="KW571" s="633"/>
      <c r="KX571" s="633"/>
      <c r="KY571" s="633"/>
      <c r="KZ571" s="633"/>
      <c r="LA571" s="633"/>
      <c r="LB571" s="633"/>
      <c r="LC571" s="633"/>
      <c r="LD571" s="633"/>
      <c r="LE571" s="633"/>
      <c r="LF571" s="633"/>
      <c r="LG571" s="633"/>
      <c r="LH571" s="633"/>
      <c r="LI571" s="633"/>
      <c r="LJ571" s="633"/>
      <c r="LK571" s="633"/>
      <c r="LL571" s="633"/>
      <c r="LM571" s="633"/>
      <c r="LN571" s="633"/>
      <c r="LO571" s="633"/>
      <c r="LP571" s="633"/>
      <c r="LQ571" s="633"/>
      <c r="LR571" s="633"/>
      <c r="LS571" s="633"/>
      <c r="LT571" s="633"/>
      <c r="LU571" s="633"/>
      <c r="LV571" s="633"/>
      <c r="LW571" s="633"/>
      <c r="LX571" s="633"/>
      <c r="LY571" s="633"/>
      <c r="LZ571" s="633"/>
      <c r="MA571" s="633"/>
      <c r="MB571" s="633"/>
      <c r="MC571" s="633"/>
      <c r="MD571" s="633"/>
      <c r="ME571" s="633"/>
      <c r="MF571" s="633"/>
      <c r="MG571" s="633"/>
      <c r="MH571" s="633"/>
      <c r="MI571" s="633"/>
      <c r="MJ571" s="633"/>
      <c r="MK571" s="633"/>
      <c r="ML571" s="633"/>
      <c r="MM571" s="633"/>
      <c r="MN571" s="633"/>
      <c r="MO571" s="633"/>
      <c r="MP571" s="633"/>
      <c r="MQ571" s="633"/>
      <c r="MR571" s="633"/>
      <c r="MS571" s="633"/>
      <c r="MT571" s="633"/>
      <c r="MU571" s="633"/>
      <c r="MV571" s="633"/>
      <c r="MW571" s="633"/>
      <c r="MX571" s="633"/>
      <c r="MY571" s="633"/>
      <c r="MZ571" s="633"/>
      <c r="NA571" s="633"/>
      <c r="NB571" s="633"/>
      <c r="NC571" s="633"/>
      <c r="ND571" s="633"/>
      <c r="NE571" s="633"/>
      <c r="NF571" s="633"/>
      <c r="NG571" s="633"/>
      <c r="NH571" s="633"/>
      <c r="NI571" s="633"/>
      <c r="NJ571" s="633"/>
      <c r="NK571" s="633"/>
      <c r="NL571" s="633"/>
      <c r="NM571" s="633"/>
      <c r="NN571" s="633"/>
      <c r="NO571" s="633"/>
      <c r="NP571" s="633"/>
      <c r="NQ571" s="633"/>
      <c r="NR571" s="633"/>
      <c r="NS571" s="633"/>
      <c r="NT571" s="633"/>
      <c r="NU571" s="633"/>
      <c r="NV571" s="633"/>
      <c r="NW571" s="633"/>
      <c r="NX571" s="633"/>
      <c r="NY571" s="633"/>
      <c r="NZ571" s="633"/>
      <c r="OA571" s="633"/>
      <c r="OB571" s="633"/>
      <c r="OC571" s="633"/>
      <c r="OD571" s="633"/>
      <c r="OE571" s="633"/>
      <c r="OF571" s="633"/>
      <c r="OG571" s="633"/>
      <c r="OH571" s="633"/>
      <c r="OI571" s="633"/>
      <c r="OJ571" s="633"/>
      <c r="OK571" s="633"/>
      <c r="OL571" s="633"/>
      <c r="OM571" s="633"/>
      <c r="ON571" s="633"/>
      <c r="OO571" s="633"/>
      <c r="OP571" s="633"/>
      <c r="OQ571" s="633"/>
      <c r="OR571" s="633"/>
      <c r="OS571" s="633"/>
      <c r="OT571" s="633"/>
      <c r="OU571" s="633"/>
      <c r="OV571" s="633"/>
      <c r="OW571" s="633"/>
      <c r="OX571" s="633"/>
      <c r="OY571" s="633"/>
      <c r="OZ571" s="633"/>
      <c r="PA571" s="633"/>
      <c r="PB571" s="633"/>
      <c r="PC571" s="633"/>
      <c r="PD571" s="633"/>
      <c r="PE571" s="633"/>
      <c r="PF571" s="633"/>
      <c r="PG571" s="633"/>
      <c r="PH571" s="633"/>
      <c r="PI571" s="633"/>
      <c r="PJ571" s="633"/>
      <c r="PK571" s="633"/>
      <c r="PL571" s="633"/>
      <c r="PM571" s="633"/>
      <c r="PN571" s="633"/>
      <c r="PO571" s="633"/>
      <c r="PP571" s="633"/>
      <c r="PQ571" s="633"/>
      <c r="PR571" s="633"/>
      <c r="PS571" s="633"/>
      <c r="PT571" s="633"/>
      <c r="PU571" s="633"/>
      <c r="PV571" s="633"/>
      <c r="PW571" s="633"/>
      <c r="PX571" s="633"/>
      <c r="PY571" s="633"/>
      <c r="PZ571" s="633"/>
      <c r="QA571" s="633"/>
      <c r="QB571" s="633"/>
      <c r="QC571" s="633"/>
      <c r="QD571" s="633"/>
      <c r="QE571" s="633"/>
      <c r="QF571" s="633"/>
      <c r="QG571" s="633"/>
      <c r="QH571" s="633"/>
      <c r="QI571" s="633"/>
      <c r="QJ571" s="633"/>
      <c r="QK571" s="633"/>
      <c r="QL571" s="633"/>
      <c r="QM571" s="633"/>
      <c r="QN571" s="633"/>
      <c r="QO571" s="633"/>
      <c r="QP571" s="633"/>
      <c r="QQ571" s="633"/>
      <c r="QR571" s="633"/>
      <c r="QS571" s="633"/>
      <c r="QT571" s="633"/>
      <c r="QU571" s="633"/>
      <c r="QV571" s="633"/>
      <c r="QW571" s="633"/>
      <c r="QX571" s="633"/>
      <c r="QY571" s="633"/>
      <c r="QZ571" s="633"/>
      <c r="RA571" s="633"/>
      <c r="RB571" s="633"/>
      <c r="RC571" s="633"/>
      <c r="RD571" s="633"/>
      <c r="RE571" s="633"/>
      <c r="RF571" s="633"/>
      <c r="RG571" s="633"/>
      <c r="RH571" s="633"/>
      <c r="RI571" s="633"/>
      <c r="RJ571" s="633"/>
      <c r="RK571" s="633"/>
      <c r="RL571" s="633"/>
      <c r="RM571" s="633"/>
      <c r="RN571" s="633"/>
      <c r="RO571" s="633"/>
      <c r="RP571" s="633"/>
      <c r="RQ571" s="633"/>
      <c r="RR571" s="633"/>
      <c r="RS571" s="633"/>
      <c r="RT571" s="633"/>
      <c r="RU571" s="633"/>
      <c r="RV571" s="633"/>
      <c r="RW571" s="633"/>
      <c r="RX571" s="633"/>
      <c r="RY571" s="633"/>
      <c r="RZ571" s="633"/>
      <c r="SA571" s="633"/>
      <c r="SB571" s="633"/>
      <c r="SC571" s="633"/>
      <c r="SD571" s="633"/>
      <c r="SE571" s="633"/>
      <c r="SF571" s="633"/>
      <c r="SG571" s="633"/>
      <c r="SH571" s="633"/>
      <c r="SI571" s="633"/>
      <c r="SJ571" s="633"/>
      <c r="SK571" s="633"/>
      <c r="SL571" s="633"/>
      <c r="SM571" s="633"/>
      <c r="SN571" s="633"/>
      <c r="SO571" s="633"/>
      <c r="SP571" s="633"/>
      <c r="SQ571" s="633"/>
      <c r="SR571" s="633"/>
      <c r="SS571" s="633"/>
      <c r="ST571" s="633"/>
      <c r="SU571" s="633"/>
      <c r="SV571" s="633"/>
      <c r="SW571" s="633"/>
      <c r="SX571" s="633"/>
      <c r="SY571" s="633"/>
      <c r="SZ571" s="633"/>
      <c r="TA571" s="633"/>
      <c r="TB571" s="633"/>
      <c r="TC571" s="633"/>
      <c r="TD571" s="633"/>
      <c r="TE571" s="633"/>
      <c r="TF571" s="633"/>
      <c r="TG571" s="633"/>
      <c r="TH571" s="633"/>
      <c r="TI571" s="633"/>
      <c r="TJ571" s="633"/>
      <c r="TK571" s="633"/>
      <c r="TL571" s="633"/>
      <c r="TM571" s="633"/>
      <c r="TN571" s="633"/>
      <c r="TO571" s="633"/>
      <c r="TP571" s="633"/>
      <c r="TQ571" s="633"/>
      <c r="TR571" s="633"/>
      <c r="TS571" s="633"/>
      <c r="TT571" s="633"/>
      <c r="TU571" s="633"/>
      <c r="TV571" s="633"/>
      <c r="TW571" s="633"/>
      <c r="TX571" s="633"/>
      <c r="TY571" s="633"/>
      <c r="TZ571" s="633"/>
      <c r="UA571" s="633"/>
      <c r="UB571" s="633"/>
      <c r="UC571" s="633"/>
      <c r="UD571" s="633"/>
      <c r="UE571" s="633"/>
      <c r="UF571" s="633"/>
      <c r="UG571" s="633"/>
      <c r="UH571" s="633"/>
      <c r="UI571" s="633"/>
      <c r="UJ571" s="633"/>
      <c r="UK571" s="633"/>
      <c r="UL571" s="633"/>
      <c r="UM571" s="633"/>
      <c r="UN571" s="633"/>
      <c r="UO571" s="633"/>
      <c r="UP571" s="633"/>
      <c r="UQ571" s="633"/>
      <c r="UR571" s="633"/>
      <c r="US571" s="633"/>
      <c r="UT571" s="633"/>
      <c r="UU571" s="633"/>
      <c r="UV571" s="633"/>
      <c r="UW571" s="633"/>
      <c r="UX571" s="633"/>
      <c r="UY571" s="633"/>
      <c r="UZ571" s="633"/>
      <c r="VA571" s="633"/>
      <c r="VB571" s="633"/>
      <c r="VC571" s="633"/>
      <c r="VD571" s="633"/>
      <c r="VE571" s="633"/>
      <c r="VF571" s="633"/>
      <c r="VG571" s="633"/>
      <c r="VH571" s="633"/>
      <c r="VI571" s="633"/>
      <c r="VJ571" s="633"/>
      <c r="VK571" s="633"/>
      <c r="VL571" s="633"/>
      <c r="VM571" s="633"/>
      <c r="VN571" s="633"/>
      <c r="VO571" s="633"/>
      <c r="VP571" s="633"/>
      <c r="VQ571" s="633"/>
      <c r="VR571" s="633"/>
      <c r="VS571" s="633"/>
      <c r="VT571" s="633"/>
      <c r="VU571" s="633"/>
      <c r="VV571" s="633"/>
      <c r="VW571" s="633"/>
      <c r="VX571" s="633"/>
      <c r="VY571" s="633"/>
      <c r="VZ571" s="633"/>
      <c r="WA571" s="633"/>
      <c r="WB571" s="633"/>
      <c r="WC571" s="633"/>
      <c r="WD571" s="633"/>
      <c r="WE571" s="633"/>
      <c r="WF571" s="633"/>
      <c r="WG571" s="633"/>
      <c r="WH571" s="633"/>
      <c r="WI571" s="633"/>
      <c r="WJ571" s="633"/>
      <c r="WK571" s="633"/>
      <c r="WL571" s="633"/>
      <c r="WM571" s="633"/>
      <c r="WN571" s="633"/>
      <c r="WO571" s="633"/>
      <c r="WP571" s="633"/>
      <c r="WQ571" s="633"/>
      <c r="WR571" s="633"/>
      <c r="WS571" s="633"/>
      <c r="WT571" s="633"/>
      <c r="WU571" s="633"/>
      <c r="WV571" s="633"/>
      <c r="WW571" s="633"/>
      <c r="WX571" s="633"/>
      <c r="WY571" s="633"/>
      <c r="WZ571" s="633"/>
      <c r="XA571" s="633"/>
      <c r="XB571" s="633"/>
      <c r="XC571" s="633"/>
      <c r="XD571" s="633"/>
      <c r="XE571" s="633"/>
      <c r="XF571" s="633"/>
      <c r="XG571" s="633"/>
      <c r="XH571" s="633"/>
      <c r="XI571" s="633"/>
      <c r="XJ571" s="633"/>
      <c r="XK571" s="633"/>
      <c r="XL571" s="633"/>
      <c r="XM571" s="633"/>
      <c r="XN571" s="633"/>
      <c r="XO571" s="633"/>
      <c r="XP571" s="633"/>
      <c r="XQ571" s="633"/>
      <c r="XR571" s="633"/>
      <c r="XS571" s="633"/>
      <c r="XT571" s="633"/>
      <c r="XU571" s="633"/>
      <c r="XV571" s="633"/>
      <c r="XW571" s="633"/>
      <c r="XX571" s="633"/>
      <c r="XY571" s="633"/>
      <c r="XZ571" s="633"/>
      <c r="YA571" s="633"/>
      <c r="YB571" s="633"/>
      <c r="YC571" s="633"/>
      <c r="YD571" s="633"/>
      <c r="YE571" s="633"/>
      <c r="YF571" s="633"/>
      <c r="YG571" s="633"/>
      <c r="YH571" s="633"/>
      <c r="YI571" s="633"/>
      <c r="YJ571" s="633"/>
      <c r="YK571" s="633"/>
      <c r="YL571" s="633"/>
      <c r="YM571" s="633"/>
      <c r="YN571" s="633"/>
      <c r="YO571" s="633"/>
      <c r="YP571" s="633"/>
      <c r="YQ571" s="633"/>
      <c r="YR571" s="633"/>
      <c r="YS571" s="633"/>
      <c r="YT571" s="633"/>
      <c r="YU571" s="633"/>
      <c r="YV571" s="633"/>
      <c r="YW571" s="633"/>
      <c r="YX571" s="633"/>
      <c r="YY571" s="633"/>
      <c r="YZ571" s="633"/>
      <c r="ZA571" s="633"/>
      <c r="ZB571" s="633"/>
      <c r="ZC571" s="633"/>
      <c r="ZD571" s="633"/>
      <c r="ZE571" s="633"/>
      <c r="ZF571" s="633"/>
      <c r="ZG571" s="633"/>
      <c r="ZH571" s="633"/>
      <c r="ZI571" s="633"/>
      <c r="ZJ571" s="633"/>
      <c r="ZK571" s="633"/>
      <c r="ZL571" s="633"/>
      <c r="ZM571" s="633"/>
      <c r="ZN571" s="633"/>
      <c r="ZO571" s="633"/>
      <c r="ZP571" s="633"/>
      <c r="ZQ571" s="633"/>
      <c r="ZR571" s="633"/>
      <c r="ZS571" s="633"/>
      <c r="ZT571" s="633"/>
      <c r="ZU571" s="633"/>
      <c r="ZV571" s="633"/>
      <c r="ZW571" s="633"/>
      <c r="ZX571" s="633"/>
      <c r="ZY571" s="633"/>
      <c r="ZZ571" s="633"/>
      <c r="AAA571" s="633"/>
      <c r="AAB571" s="633"/>
      <c r="AAC571" s="633"/>
      <c r="AAD571" s="633"/>
      <c r="AAE571" s="633"/>
      <c r="AAF571" s="633"/>
      <c r="AAG571" s="633"/>
      <c r="AAH571" s="633"/>
      <c r="AAI571" s="633"/>
      <c r="AAJ571" s="633"/>
      <c r="AAK571" s="633"/>
      <c r="AAL571" s="633"/>
      <c r="AAM571" s="633"/>
      <c r="AAN571" s="633"/>
      <c r="AAO571" s="633"/>
      <c r="AAP571" s="633"/>
      <c r="AAQ571" s="633"/>
      <c r="AAR571" s="633"/>
      <c r="AAS571" s="633"/>
      <c r="AAT571" s="633"/>
      <c r="AAU571" s="633"/>
      <c r="AAV571" s="633"/>
      <c r="AAW571" s="633"/>
      <c r="AAX571" s="633"/>
      <c r="AAY571" s="633"/>
      <c r="AAZ571" s="633"/>
      <c r="ABA571" s="633"/>
      <c r="ABB571" s="633"/>
      <c r="ABC571" s="633"/>
      <c r="ABD571" s="633"/>
      <c r="ABE571" s="633"/>
      <c r="ABF571" s="633"/>
      <c r="ABG571" s="633"/>
      <c r="ABH571" s="633"/>
      <c r="ABI571" s="633"/>
      <c r="ABJ571" s="633"/>
      <c r="ABK571" s="633"/>
      <c r="ABL571" s="633"/>
      <c r="ABM571" s="633"/>
      <c r="ABN571" s="633"/>
      <c r="ABO571" s="633"/>
      <c r="ABP571" s="633"/>
      <c r="ABQ571" s="633"/>
      <c r="ABR571" s="633"/>
      <c r="ABS571" s="633"/>
      <c r="ABT571" s="633"/>
      <c r="ABU571" s="633"/>
      <c r="ABV571" s="633"/>
      <c r="ABW571" s="633"/>
      <c r="ABX571" s="633"/>
      <c r="ABY571" s="633"/>
      <c r="ABZ571" s="633"/>
      <c r="ACA571" s="633"/>
      <c r="ACB571" s="633"/>
      <c r="ACC571" s="633"/>
      <c r="ACD571" s="633"/>
      <c r="ACE571" s="633"/>
      <c r="ACF571" s="633"/>
      <c r="ACG571" s="633"/>
      <c r="ACH571" s="633"/>
      <c r="ACI571" s="633"/>
      <c r="ACJ571" s="633"/>
      <c r="ACK571" s="633"/>
      <c r="ACL571" s="633"/>
      <c r="ACM571" s="633"/>
      <c r="ACN571" s="633"/>
      <c r="ACO571" s="633"/>
      <c r="ACP571" s="633"/>
      <c r="ACQ571" s="633"/>
      <c r="ACR571" s="633"/>
      <c r="ACS571" s="633"/>
      <c r="ACT571" s="633"/>
      <c r="ACU571" s="633"/>
      <c r="ACV571" s="633"/>
      <c r="ACW571" s="633"/>
      <c r="ACX571" s="633"/>
      <c r="ACY571" s="633"/>
      <c r="ACZ571" s="633"/>
      <c r="ADA571" s="633"/>
      <c r="ADB571" s="633"/>
      <c r="ADC571" s="633"/>
      <c r="ADD571" s="633"/>
      <c r="ADE571" s="633"/>
      <c r="ADF571" s="633"/>
      <c r="ADG571" s="633"/>
      <c r="ADH571" s="633"/>
      <c r="ADI571" s="633"/>
      <c r="ADJ571" s="633"/>
      <c r="ADK571" s="633"/>
      <c r="ADL571" s="633"/>
      <c r="ADM571" s="633"/>
      <c r="ADN571" s="633"/>
      <c r="ADO571" s="633"/>
      <c r="ADP571" s="633"/>
      <c r="ADQ571" s="633"/>
      <c r="ADR571" s="633"/>
      <c r="ADS571" s="633"/>
      <c r="ADT571" s="633"/>
      <c r="ADU571" s="633"/>
      <c r="ADV571" s="633"/>
      <c r="ADW571" s="633"/>
      <c r="ADX571" s="633"/>
      <c r="ADY571" s="633"/>
      <c r="ADZ571" s="633"/>
      <c r="AEA571" s="633"/>
      <c r="AEB571" s="633"/>
      <c r="AEC571" s="633"/>
      <c r="AED571" s="633"/>
      <c r="AEE571" s="633"/>
      <c r="AEF571" s="633"/>
      <c r="AEG571" s="633"/>
      <c r="AEH571" s="633"/>
      <c r="AEI571" s="633"/>
      <c r="AEJ571" s="633"/>
      <c r="AEK571" s="633"/>
      <c r="AEL571" s="633"/>
      <c r="AEM571" s="633"/>
      <c r="AEN571" s="633"/>
      <c r="AEO571" s="633"/>
      <c r="AEP571" s="633"/>
      <c r="AEQ571" s="633"/>
      <c r="AER571" s="633"/>
      <c r="AES571" s="633"/>
      <c r="AET571" s="633"/>
      <c r="AEU571" s="633"/>
      <c r="AEV571" s="633"/>
      <c r="AEW571" s="633"/>
      <c r="AEX571" s="633"/>
      <c r="AEY571" s="633"/>
      <c r="AEZ571" s="633"/>
      <c r="AFA571" s="633"/>
      <c r="AFB571" s="633"/>
      <c r="AFC571" s="633"/>
      <c r="AFD571" s="633"/>
      <c r="AFE571" s="633"/>
      <c r="AFF571" s="633"/>
      <c r="AFG571" s="633"/>
      <c r="AFH571" s="633"/>
      <c r="AFI571" s="633"/>
      <c r="AFJ571" s="633"/>
      <c r="AFK571" s="633"/>
      <c r="AFL571" s="633"/>
      <c r="AFM571" s="633"/>
      <c r="AFN571" s="633"/>
      <c r="AFO571" s="633"/>
      <c r="AFP571" s="633"/>
      <c r="AFQ571" s="633"/>
      <c r="AFR571" s="633"/>
      <c r="AFS571" s="633"/>
      <c r="AFT571" s="633"/>
      <c r="AFU571" s="633"/>
      <c r="AFV571" s="633"/>
      <c r="AFW571" s="633"/>
      <c r="AFX571" s="633"/>
      <c r="AFY571" s="633"/>
      <c r="AFZ571" s="633"/>
      <c r="AGA571" s="633"/>
      <c r="AGB571" s="633"/>
      <c r="AGC571" s="633"/>
      <c r="AGD571" s="633"/>
      <c r="AGE571" s="633"/>
      <c r="AGF571" s="633"/>
      <c r="AGG571" s="633"/>
      <c r="AGH571" s="633"/>
      <c r="AGI571" s="633"/>
      <c r="AGJ571" s="633"/>
      <c r="AGK571" s="633"/>
      <c r="AGL571" s="633"/>
      <c r="AGM571" s="633"/>
      <c r="AGN571" s="633"/>
      <c r="AGO571" s="633"/>
      <c r="AGP571" s="633"/>
      <c r="AGQ571" s="633"/>
      <c r="AGR571" s="633"/>
      <c r="AGS571" s="633"/>
      <c r="AGT571" s="633"/>
      <c r="AGU571" s="633"/>
      <c r="AGV571" s="633"/>
      <c r="AGW571" s="633"/>
      <c r="AGX571" s="633"/>
      <c r="AGY571" s="633"/>
      <c r="AGZ571" s="633"/>
      <c r="AHA571" s="633"/>
      <c r="AHB571" s="633"/>
      <c r="AHC571" s="633"/>
      <c r="AHD571" s="633"/>
      <c r="AHE571" s="633"/>
      <c r="AHF571" s="633"/>
      <c r="AHG571" s="633"/>
      <c r="AHH571" s="633"/>
      <c r="AHI571" s="633"/>
      <c r="AHJ571" s="633"/>
      <c r="AHK571" s="633"/>
      <c r="AHL571" s="633"/>
      <c r="AHM571" s="633"/>
      <c r="AHN571" s="633"/>
      <c r="AHO571" s="633"/>
      <c r="AHP571" s="633"/>
      <c r="AHQ571" s="633"/>
      <c r="AHR571" s="633"/>
      <c r="AHS571" s="633"/>
      <c r="AHT571" s="633"/>
      <c r="AHU571" s="633"/>
      <c r="AHV571" s="633"/>
      <c r="AHW571" s="633"/>
      <c r="AHX571" s="633"/>
      <c r="AHY571" s="633"/>
      <c r="AHZ571" s="633"/>
      <c r="AIA571" s="633"/>
      <c r="AIB571" s="633"/>
      <c r="AIC571" s="633"/>
      <c r="AID571" s="633"/>
      <c r="AIE571" s="633"/>
      <c r="AIF571" s="633"/>
      <c r="AIG571" s="633"/>
      <c r="AIH571" s="633"/>
      <c r="AII571" s="633"/>
      <c r="AIJ571" s="633"/>
      <c r="AIK571" s="633"/>
      <c r="AIL571" s="633"/>
      <c r="AIM571" s="633"/>
      <c r="AIN571" s="633"/>
      <c r="AIO571" s="633"/>
      <c r="AIP571" s="633"/>
      <c r="AIQ571" s="633"/>
      <c r="AIR571" s="633"/>
      <c r="AIS571" s="633"/>
      <c r="AIT571" s="633"/>
      <c r="AIU571" s="633"/>
      <c r="AIV571" s="633"/>
      <c r="AIW571" s="633"/>
      <c r="AIX571" s="633"/>
      <c r="AIY571" s="633"/>
      <c r="AIZ571" s="633"/>
      <c r="AJA571" s="633"/>
      <c r="AJB571" s="633"/>
      <c r="AJC571" s="633"/>
      <c r="AJD571" s="633"/>
      <c r="AJE571" s="633"/>
      <c r="AJF571" s="633"/>
      <c r="AJG571" s="633"/>
      <c r="AJH571" s="633"/>
      <c r="AJI571" s="633"/>
      <c r="AJJ571" s="633"/>
      <c r="AJK571" s="633"/>
      <c r="AJL571" s="633"/>
      <c r="AJM571" s="633"/>
      <c r="AJN571" s="633"/>
      <c r="AJO571" s="633"/>
      <c r="AJP571" s="633"/>
      <c r="AJQ571" s="633"/>
      <c r="AJR571" s="633"/>
      <c r="AJS571" s="633"/>
      <c r="AJT571" s="633"/>
      <c r="AJU571" s="633"/>
      <c r="AJV571" s="633"/>
      <c r="AJW571" s="633"/>
      <c r="AJX571" s="633"/>
      <c r="AJY571" s="633"/>
      <c r="AJZ571" s="633"/>
      <c r="AKA571" s="633"/>
      <c r="AKB571" s="633"/>
      <c r="AKC571" s="633"/>
      <c r="AKD571" s="633"/>
      <c r="AKE571" s="633"/>
      <c r="AKF571" s="633"/>
      <c r="AKG571" s="633"/>
      <c r="AKH571" s="633"/>
      <c r="AKI571" s="633"/>
      <c r="AKJ571" s="633"/>
      <c r="AKK571" s="633"/>
      <c r="AKL571" s="633"/>
      <c r="AKM571" s="633"/>
      <c r="AKN571" s="633"/>
      <c r="AKO571" s="633"/>
      <c r="AKP571" s="633"/>
      <c r="AKQ571" s="633"/>
      <c r="AKR571" s="633"/>
      <c r="AKS571" s="633"/>
      <c r="AKT571" s="633"/>
      <c r="AKU571" s="633"/>
      <c r="AKV571" s="633"/>
      <c r="AKW571" s="633"/>
      <c r="AKX571" s="633"/>
      <c r="AKY571" s="633"/>
      <c r="AKZ571" s="633"/>
      <c r="ALA571" s="633"/>
      <c r="ALB571" s="633"/>
      <c r="ALC571" s="633"/>
      <c r="ALD571" s="633"/>
      <c r="ALE571" s="633"/>
      <c r="ALF571" s="633"/>
      <c r="ALG571" s="633"/>
      <c r="ALH571" s="633"/>
      <c r="ALI571" s="633"/>
      <c r="ALJ571" s="633"/>
      <c r="ALK571" s="633"/>
      <c r="ALL571" s="633"/>
      <c r="ALM571" s="633"/>
      <c r="ALN571" s="633"/>
      <c r="ALO571" s="633"/>
      <c r="ALP571" s="633"/>
      <c r="ALQ571" s="633"/>
      <c r="ALR571" s="633"/>
      <c r="ALS571" s="633"/>
      <c r="ALT571" s="633"/>
      <c r="ALU571" s="633"/>
      <c r="ALV571" s="633"/>
      <c r="ALW571" s="633"/>
      <c r="ALX571" s="633"/>
      <c r="ALY571" s="633"/>
      <c r="ALZ571" s="633"/>
      <c r="AMA571" s="633"/>
      <c r="AMB571" s="633"/>
      <c r="AMC571" s="633"/>
      <c r="AMD571" s="633"/>
      <c r="AME571" s="633"/>
      <c r="AMF571" s="633"/>
      <c r="AMG571" s="633"/>
      <c r="AMH571" s="633"/>
      <c r="AMI571" s="633"/>
      <c r="AMJ571" s="633"/>
      <c r="AMK571" s="633"/>
      <c r="AML571" s="633"/>
      <c r="AMM571" s="633"/>
      <c r="AMN571" s="633"/>
      <c r="AMO571" s="633"/>
      <c r="AMP571" s="633"/>
      <c r="AMQ571" s="633"/>
      <c r="AMR571" s="633"/>
      <c r="AMS571" s="633"/>
      <c r="AMT571" s="633"/>
      <c r="AMU571" s="633"/>
      <c r="AMV571" s="633"/>
      <c r="AMW571" s="633"/>
      <c r="AMX571" s="633"/>
      <c r="AMY571" s="633"/>
      <c r="AMZ571" s="633"/>
      <c r="ANA571" s="633"/>
      <c r="ANB571" s="633"/>
      <c r="ANC571" s="633"/>
      <c r="AND571" s="633"/>
      <c r="ANE571" s="633"/>
      <c r="ANF571" s="633"/>
      <c r="ANG571" s="633"/>
      <c r="ANH571" s="633"/>
      <c r="ANI571" s="633"/>
      <c r="ANJ571" s="633"/>
      <c r="ANK571" s="633"/>
      <c r="ANL571" s="633"/>
      <c r="ANM571" s="633"/>
      <c r="ANN571" s="633"/>
      <c r="ANO571" s="633"/>
      <c r="ANP571" s="633"/>
      <c r="ANQ571" s="633"/>
      <c r="ANR571" s="633"/>
      <c r="ANS571" s="633"/>
      <c r="ANT571" s="633"/>
      <c r="ANU571" s="633"/>
      <c r="ANV571" s="633"/>
      <c r="ANW571" s="633"/>
      <c r="ANX571" s="633"/>
      <c r="ANY571" s="633"/>
      <c r="ANZ571" s="633"/>
      <c r="AOA571" s="633"/>
      <c r="AOB571" s="633"/>
      <c r="AOC571" s="633"/>
      <c r="AOD571" s="633"/>
      <c r="AOE571" s="633"/>
      <c r="AOF571" s="633"/>
      <c r="AOG571" s="633"/>
      <c r="AOH571" s="633"/>
      <c r="AOI571" s="633"/>
      <c r="AOJ571" s="633"/>
      <c r="AOK571" s="633"/>
      <c r="AOL571" s="633"/>
      <c r="AOM571" s="633"/>
      <c r="AON571" s="633"/>
      <c r="AOO571" s="633"/>
      <c r="AOP571" s="633"/>
      <c r="AOQ571" s="633"/>
      <c r="AOR571" s="633"/>
      <c r="AOS571" s="633"/>
      <c r="AOT571" s="633"/>
      <c r="AOU571" s="633"/>
      <c r="AOV571" s="633"/>
      <c r="AOW571" s="633"/>
      <c r="AOX571" s="633"/>
      <c r="AOY571" s="633"/>
      <c r="AOZ571" s="633"/>
      <c r="APA571" s="633"/>
      <c r="APB571" s="633"/>
      <c r="APC571" s="633"/>
      <c r="APD571" s="633"/>
      <c r="APE571" s="633"/>
      <c r="APF571" s="633"/>
      <c r="APG571" s="633"/>
      <c r="APH571" s="633"/>
      <c r="API571" s="633"/>
      <c r="APJ571" s="633"/>
      <c r="APK571" s="633"/>
      <c r="APL571" s="633"/>
      <c r="APM571" s="633"/>
      <c r="APN571" s="633"/>
      <c r="APO571" s="633"/>
      <c r="APP571" s="633"/>
      <c r="APQ571" s="633"/>
      <c r="APR571" s="633"/>
      <c r="APS571" s="633"/>
      <c r="APT571" s="633"/>
      <c r="APU571" s="633"/>
      <c r="APV571" s="633"/>
      <c r="APW571" s="633"/>
      <c r="APX571" s="633"/>
      <c r="APY571" s="633"/>
      <c r="APZ571" s="633"/>
      <c r="AQA571" s="633"/>
      <c r="AQB571" s="633"/>
      <c r="AQC571" s="633"/>
      <c r="AQD571" s="633"/>
      <c r="AQE571" s="633"/>
      <c r="AQF571" s="633"/>
      <c r="AQG571" s="633"/>
      <c r="AQH571" s="633"/>
      <c r="AQI571" s="633"/>
      <c r="AQJ571" s="633"/>
      <c r="AQK571" s="633"/>
      <c r="AQL571" s="633"/>
      <c r="AQM571" s="633"/>
      <c r="AQN571" s="633"/>
      <c r="AQO571" s="633"/>
      <c r="AQP571" s="633"/>
      <c r="AQQ571" s="633"/>
      <c r="AQR571" s="633"/>
      <c r="AQS571" s="633"/>
      <c r="AQT571" s="633"/>
      <c r="AQU571" s="633"/>
      <c r="AQV571" s="633"/>
      <c r="AQW571" s="633"/>
      <c r="AQX571" s="633"/>
      <c r="AQY571" s="633"/>
      <c r="AQZ571" s="633"/>
      <c r="ARA571" s="633"/>
      <c r="ARB571" s="633"/>
      <c r="ARC571" s="633"/>
      <c r="ARD571" s="633"/>
      <c r="ARE571" s="633"/>
      <c r="ARF571" s="633"/>
      <c r="ARG571" s="633"/>
      <c r="ARH571" s="633"/>
      <c r="ARI571" s="633"/>
      <c r="ARJ571" s="633"/>
      <c r="ARK571" s="633"/>
      <c r="ARL571" s="633"/>
      <c r="ARM571" s="633"/>
      <c r="ARN571" s="633"/>
      <c r="ARO571" s="633"/>
      <c r="ARP571" s="633"/>
      <c r="ARQ571" s="633"/>
      <c r="ARR571" s="633"/>
      <c r="ARS571" s="633"/>
      <c r="ART571" s="633"/>
      <c r="ARU571" s="633"/>
      <c r="ARV571" s="633"/>
      <c r="ARW571" s="633"/>
      <c r="ARX571" s="633"/>
      <c r="ARY571" s="633"/>
      <c r="ARZ571" s="633"/>
      <c r="ASA571" s="633"/>
      <c r="ASB571" s="633"/>
      <c r="ASC571" s="633"/>
      <c r="ASD571" s="633"/>
      <c r="ASE571" s="633"/>
      <c r="ASF571" s="633"/>
      <c r="ASG571" s="633"/>
      <c r="ASH571" s="633"/>
      <c r="ASI571" s="633"/>
      <c r="ASJ571" s="633"/>
      <c r="ASK571" s="633"/>
      <c r="ASL571" s="633"/>
      <c r="ASM571" s="633"/>
      <c r="ASN571" s="633"/>
      <c r="ASO571" s="633"/>
      <c r="ASP571" s="633"/>
      <c r="ASQ571" s="633"/>
      <c r="ASR571" s="633"/>
      <c r="ASS571" s="633"/>
      <c r="AST571" s="633"/>
      <c r="ASU571" s="633"/>
      <c r="ASV571" s="633"/>
      <c r="ASW571" s="633"/>
      <c r="ASX571" s="633"/>
      <c r="ASY571" s="633"/>
      <c r="ASZ571" s="633"/>
      <c r="ATA571" s="633"/>
      <c r="ATB571" s="633"/>
      <c r="ATC571" s="633"/>
      <c r="ATD571" s="633"/>
      <c r="ATE571" s="633"/>
      <c r="ATF571" s="633"/>
      <c r="ATG571" s="633"/>
      <c r="ATH571" s="633"/>
      <c r="ATI571" s="633"/>
      <c r="ATJ571" s="633"/>
      <c r="ATK571" s="633"/>
      <c r="ATL571" s="633"/>
      <c r="ATM571" s="633"/>
      <c r="ATN571" s="633"/>
      <c r="ATO571" s="633"/>
      <c r="ATP571" s="633"/>
      <c r="ATQ571" s="633"/>
      <c r="ATR571" s="633"/>
      <c r="ATS571" s="633"/>
      <c r="ATT571" s="633"/>
      <c r="ATU571" s="633"/>
      <c r="ATV571" s="633"/>
      <c r="ATW571" s="633"/>
      <c r="ATX571" s="633"/>
      <c r="ATY571" s="633"/>
      <c r="ATZ571" s="633"/>
      <c r="AUA571" s="633"/>
      <c r="AUB571" s="633"/>
      <c r="AUC571" s="633"/>
      <c r="AUD571" s="633"/>
      <c r="AUE571" s="633"/>
      <c r="AUF571" s="633"/>
      <c r="AUG571" s="633"/>
      <c r="AUH571" s="633"/>
      <c r="AUI571" s="633"/>
      <c r="AUJ571" s="633"/>
      <c r="AUK571" s="633"/>
      <c r="AUL571" s="633"/>
      <c r="AUM571" s="633"/>
      <c r="AUN571" s="633"/>
      <c r="AUO571" s="633"/>
      <c r="AUP571" s="633"/>
      <c r="AUQ571" s="633"/>
      <c r="AUR571" s="633"/>
      <c r="AUS571" s="633"/>
      <c r="AUT571" s="633"/>
      <c r="AUU571" s="633"/>
      <c r="AUV571" s="633"/>
      <c r="AUW571" s="633"/>
      <c r="AUX571" s="633"/>
      <c r="AUY571" s="633"/>
      <c r="AUZ571" s="633"/>
      <c r="AVA571" s="633"/>
      <c r="AVB571" s="633"/>
      <c r="AVC571" s="633"/>
      <c r="AVD571" s="633"/>
      <c r="AVE571" s="633"/>
      <c r="AVF571" s="633"/>
      <c r="AVG571" s="633"/>
      <c r="AVH571" s="633"/>
      <c r="AVI571" s="633"/>
      <c r="AVJ571" s="633"/>
      <c r="AVK571" s="633"/>
      <c r="AVL571" s="633"/>
      <c r="AVM571" s="633"/>
      <c r="AVN571" s="633"/>
      <c r="AVO571" s="633"/>
      <c r="AVP571" s="633"/>
      <c r="AVQ571" s="633"/>
      <c r="AVR571" s="633"/>
      <c r="AVS571" s="633"/>
      <c r="AVT571" s="633"/>
      <c r="AVU571" s="633"/>
      <c r="AVV571" s="633"/>
      <c r="AVW571" s="633"/>
      <c r="AVX571" s="633"/>
      <c r="AVY571" s="633"/>
      <c r="AVZ571" s="633"/>
      <c r="AWA571" s="633"/>
      <c r="AWB571" s="633"/>
      <c r="AWC571" s="633"/>
      <c r="AWD571" s="633"/>
      <c r="AWE571" s="633"/>
      <c r="AWF571" s="633"/>
      <c r="AWG571" s="633"/>
      <c r="AWH571" s="633"/>
      <c r="AWI571" s="633"/>
      <c r="AWJ571" s="633"/>
      <c r="AWK571" s="633"/>
      <c r="AWL571" s="633"/>
      <c r="AWM571" s="633"/>
      <c r="AWN571" s="633"/>
      <c r="AWO571" s="633"/>
      <c r="AWP571" s="633"/>
      <c r="AWQ571" s="633"/>
      <c r="AWR571" s="633"/>
      <c r="AWS571" s="633"/>
      <c r="AWT571" s="633"/>
      <c r="AWU571" s="633"/>
      <c r="AWV571" s="633"/>
      <c r="AWW571" s="633"/>
      <c r="AWX571" s="633"/>
      <c r="AWY571" s="633"/>
      <c r="AWZ571" s="633"/>
      <c r="AXA571" s="633"/>
      <c r="AXB571" s="633"/>
      <c r="AXC571" s="633"/>
      <c r="AXD571" s="633"/>
      <c r="AXE571" s="633"/>
      <c r="AXF571" s="633"/>
      <c r="AXG571" s="633"/>
      <c r="AXH571" s="633"/>
      <c r="AXI571" s="633"/>
      <c r="AXJ571" s="633"/>
      <c r="AXK571" s="633"/>
      <c r="AXL571" s="633"/>
      <c r="AXM571" s="633"/>
      <c r="AXN571" s="633"/>
      <c r="AXO571" s="633"/>
      <c r="AXP571" s="633"/>
      <c r="AXQ571" s="633"/>
      <c r="AXR571" s="633"/>
      <c r="AXS571" s="633"/>
      <c r="AXT571" s="633"/>
      <c r="AXU571" s="633"/>
      <c r="AXV571" s="633"/>
      <c r="AXW571" s="633"/>
      <c r="AXX571" s="633"/>
      <c r="AXY571" s="633"/>
      <c r="AXZ571" s="633"/>
      <c r="AYA571" s="633"/>
      <c r="AYB571" s="633"/>
      <c r="AYC571" s="633"/>
      <c r="AYD571" s="633"/>
      <c r="AYE571" s="633"/>
      <c r="AYF571" s="633"/>
      <c r="AYG571" s="633"/>
      <c r="AYH571" s="633"/>
      <c r="AYI571" s="633"/>
      <c r="AYJ571" s="633"/>
      <c r="AYK571" s="633"/>
      <c r="AYL571" s="633"/>
      <c r="AYM571" s="633"/>
      <c r="AYN571" s="633"/>
      <c r="AYO571" s="633"/>
      <c r="AYP571" s="633"/>
      <c r="AYQ571" s="633"/>
      <c r="AYR571" s="633"/>
      <c r="AYS571" s="633"/>
      <c r="AYT571" s="633"/>
      <c r="AYU571" s="633"/>
      <c r="AYV571" s="633"/>
      <c r="AYW571" s="633"/>
      <c r="AYX571" s="633"/>
      <c r="AYY571" s="633"/>
      <c r="AYZ571" s="633"/>
      <c r="AZA571" s="633"/>
      <c r="AZB571" s="633"/>
      <c r="AZC571" s="633"/>
      <c r="AZD571" s="633"/>
      <c r="AZE571" s="633"/>
      <c r="AZF571" s="633"/>
      <c r="AZG571" s="633"/>
      <c r="AZH571" s="633"/>
      <c r="AZI571" s="633"/>
      <c r="AZJ571" s="633"/>
      <c r="AZK571" s="633"/>
      <c r="AZL571" s="633"/>
      <c r="AZM571" s="633"/>
      <c r="AZN571" s="633"/>
      <c r="AZO571" s="633"/>
      <c r="AZP571" s="633"/>
      <c r="AZQ571" s="633"/>
      <c r="AZR571" s="633"/>
      <c r="AZS571" s="633"/>
      <c r="AZT571" s="633"/>
      <c r="AZU571" s="633"/>
      <c r="AZV571" s="633"/>
      <c r="AZW571" s="633"/>
      <c r="AZX571" s="633"/>
      <c r="AZY571" s="633"/>
      <c r="AZZ571" s="633"/>
      <c r="BAA571" s="633"/>
      <c r="BAB571" s="633"/>
      <c r="BAC571" s="633"/>
      <c r="BAD571" s="633"/>
      <c r="BAE571" s="633"/>
      <c r="BAF571" s="633"/>
      <c r="BAG571" s="633"/>
      <c r="BAH571" s="633"/>
      <c r="BAI571" s="633"/>
      <c r="BAJ571" s="633"/>
      <c r="BAK571" s="633"/>
      <c r="BAL571" s="633"/>
      <c r="BAM571" s="633"/>
      <c r="BAN571" s="633"/>
      <c r="BAO571" s="633"/>
      <c r="BAP571" s="633"/>
      <c r="BAQ571" s="633"/>
      <c r="BAR571" s="633"/>
      <c r="BAS571" s="633"/>
      <c r="BAT571" s="633"/>
      <c r="BAU571" s="633"/>
      <c r="BAV571" s="633"/>
      <c r="BAW571" s="633"/>
      <c r="BAX571" s="633"/>
      <c r="BAY571" s="633"/>
      <c r="BAZ571" s="633"/>
      <c r="BBA571" s="633"/>
      <c r="BBB571" s="633"/>
      <c r="BBC571" s="633"/>
      <c r="BBD571" s="633"/>
      <c r="BBE571" s="633"/>
      <c r="BBF571" s="633"/>
      <c r="BBG571" s="633"/>
      <c r="BBH571" s="633"/>
      <c r="BBI571" s="633"/>
      <c r="BBJ571" s="633"/>
      <c r="BBK571" s="633"/>
      <c r="BBL571" s="633"/>
      <c r="BBM571" s="633"/>
      <c r="BBN571" s="633"/>
      <c r="BBO571" s="633"/>
      <c r="BBP571" s="633"/>
      <c r="BBQ571" s="633"/>
      <c r="BBR571" s="633"/>
      <c r="BBS571" s="633"/>
      <c r="BBT571" s="633"/>
      <c r="BBU571" s="633"/>
      <c r="BBV571" s="633"/>
      <c r="BBW571" s="633"/>
      <c r="BBX571" s="633"/>
      <c r="BBY571" s="633"/>
      <c r="BBZ571" s="633"/>
      <c r="BCA571" s="633"/>
      <c r="BCB571" s="633"/>
      <c r="BCC571" s="633"/>
      <c r="BCD571" s="633"/>
      <c r="BCE571" s="633"/>
      <c r="BCF571" s="633"/>
      <c r="BCG571" s="633"/>
      <c r="BCH571" s="633"/>
      <c r="BCI571" s="633"/>
      <c r="BCJ571" s="633"/>
      <c r="BCK571" s="633"/>
      <c r="BCL571" s="633"/>
      <c r="BCM571" s="633"/>
      <c r="BCN571" s="633"/>
      <c r="BCO571" s="633"/>
      <c r="BCP571" s="633"/>
      <c r="BCQ571" s="633"/>
      <c r="BCR571" s="633"/>
      <c r="BCS571" s="633"/>
      <c r="BCT571" s="633"/>
      <c r="BCU571" s="633"/>
      <c r="BCV571" s="633"/>
      <c r="BCW571" s="633"/>
      <c r="BCX571" s="633"/>
      <c r="BCY571" s="633"/>
      <c r="BCZ571" s="633"/>
      <c r="BDA571" s="633"/>
      <c r="BDB571" s="633"/>
      <c r="BDC571" s="633"/>
      <c r="BDD571" s="633"/>
      <c r="BDE571" s="633"/>
      <c r="BDF571" s="633"/>
      <c r="BDG571" s="633"/>
      <c r="BDH571" s="633"/>
      <c r="BDI571" s="633"/>
      <c r="BDJ571" s="633"/>
      <c r="BDK571" s="633"/>
      <c r="BDL571" s="633"/>
      <c r="BDM571" s="633"/>
      <c r="BDN571" s="633"/>
      <c r="BDO571" s="633"/>
      <c r="BDP571" s="633"/>
      <c r="BDQ571" s="633"/>
      <c r="BDR571" s="633"/>
      <c r="BDS571" s="633"/>
      <c r="BDT571" s="633"/>
      <c r="BDU571" s="633"/>
      <c r="BDV571" s="633"/>
      <c r="BDW571" s="633"/>
      <c r="BDX571" s="633"/>
      <c r="BDY571" s="633"/>
      <c r="BDZ571" s="633"/>
      <c r="BEA571" s="633"/>
      <c r="BEB571" s="633"/>
      <c r="BEC571" s="633"/>
      <c r="BED571" s="633"/>
      <c r="BEE571" s="633"/>
      <c r="BEF571" s="633"/>
      <c r="BEG571" s="633"/>
      <c r="BEH571" s="633"/>
      <c r="BEI571" s="633"/>
      <c r="BEJ571" s="633"/>
      <c r="BEK571" s="633"/>
      <c r="BEL571" s="633"/>
      <c r="BEM571" s="633"/>
      <c r="BEN571" s="633"/>
      <c r="BEO571" s="633"/>
      <c r="BEP571" s="633"/>
      <c r="BEQ571" s="633"/>
      <c r="BER571" s="633"/>
      <c r="BES571" s="633"/>
      <c r="BET571" s="633"/>
      <c r="BEU571" s="633"/>
      <c r="BEV571" s="633"/>
      <c r="BEW571" s="633"/>
      <c r="BEX571" s="633"/>
      <c r="BEY571" s="633"/>
      <c r="BEZ571" s="633"/>
      <c r="BFA571" s="633"/>
      <c r="BFB571" s="633"/>
      <c r="BFC571" s="633"/>
      <c r="BFD571" s="633"/>
      <c r="BFE571" s="633"/>
      <c r="BFF571" s="633"/>
      <c r="BFG571" s="633"/>
      <c r="BFH571" s="633"/>
      <c r="BFI571" s="633"/>
      <c r="BFJ571" s="633"/>
      <c r="BFK571" s="633"/>
      <c r="BFL571" s="633"/>
      <c r="BFM571" s="633"/>
      <c r="BFN571" s="633"/>
      <c r="BFO571" s="633"/>
      <c r="BFP571" s="633"/>
      <c r="BFQ571" s="633"/>
      <c r="BFR571" s="633"/>
      <c r="BFS571" s="633"/>
      <c r="BFT571" s="633"/>
      <c r="BFU571" s="633"/>
      <c r="BFV571" s="633"/>
      <c r="BFW571" s="633"/>
      <c r="BFX571" s="633"/>
      <c r="BFY571" s="633"/>
      <c r="BFZ571" s="633"/>
      <c r="BGA571" s="633"/>
      <c r="BGB571" s="633"/>
      <c r="BGC571" s="633"/>
      <c r="BGD571" s="633"/>
      <c r="BGE571" s="633"/>
      <c r="BGF571" s="633"/>
      <c r="BGG571" s="633"/>
      <c r="BGH571" s="633"/>
      <c r="BGI571" s="633"/>
      <c r="BGJ571" s="633"/>
      <c r="BGK571" s="633"/>
      <c r="BGL571" s="633"/>
      <c r="BGM571" s="633"/>
      <c r="BGN571" s="633"/>
      <c r="BGO571" s="633"/>
      <c r="BGP571" s="633"/>
      <c r="BGQ571" s="633"/>
      <c r="BGR571" s="633"/>
      <c r="BGS571" s="633"/>
      <c r="BGT571" s="633"/>
      <c r="BGU571" s="633"/>
      <c r="BGV571" s="633"/>
      <c r="BGW571" s="633"/>
      <c r="BGX571" s="633"/>
      <c r="BGY571" s="633"/>
      <c r="BGZ571" s="633"/>
      <c r="BHA571" s="633"/>
      <c r="BHB571" s="633"/>
      <c r="BHC571" s="633"/>
      <c r="BHD571" s="633"/>
      <c r="BHE571" s="633"/>
      <c r="BHF571" s="633"/>
      <c r="BHG571" s="633"/>
      <c r="BHH571" s="633"/>
      <c r="BHI571" s="633"/>
      <c r="BHJ571" s="633"/>
      <c r="BHK571" s="633"/>
      <c r="BHL571" s="633"/>
      <c r="BHM571" s="633"/>
      <c r="BHN571" s="633"/>
      <c r="BHO571" s="633"/>
      <c r="BHP571" s="633"/>
      <c r="BHQ571" s="633"/>
      <c r="BHR571" s="633"/>
      <c r="BHS571" s="633"/>
      <c r="BHT571" s="633"/>
      <c r="BHU571" s="633"/>
      <c r="BHV571" s="633"/>
      <c r="BHW571" s="633"/>
      <c r="BHX571" s="633"/>
      <c r="BHY571" s="633"/>
      <c r="BHZ571" s="633"/>
      <c r="BIA571" s="633"/>
      <c r="BIB571" s="633"/>
      <c r="BIC571" s="633"/>
      <c r="BID571" s="633"/>
      <c r="BIE571" s="633"/>
      <c r="BIF571" s="633"/>
      <c r="BIG571" s="633"/>
      <c r="BIH571" s="633"/>
      <c r="BII571" s="633"/>
      <c r="BIJ571" s="633"/>
      <c r="BIK571" s="633"/>
      <c r="BIL571" s="633"/>
      <c r="BIM571" s="633"/>
      <c r="BIN571" s="633"/>
      <c r="BIO571" s="633"/>
      <c r="BIP571" s="633"/>
      <c r="BIQ571" s="633"/>
      <c r="BIR571" s="633"/>
      <c r="BIS571" s="633"/>
      <c r="BIT571" s="633"/>
      <c r="BIU571" s="633"/>
      <c r="BIV571" s="633"/>
      <c r="BIW571" s="633"/>
      <c r="BIX571" s="633"/>
      <c r="BIY571" s="633"/>
      <c r="BIZ571" s="633"/>
      <c r="BJA571" s="633"/>
      <c r="BJB571" s="633"/>
      <c r="BJC571" s="633"/>
      <c r="BJD571" s="633"/>
      <c r="BJE571" s="633"/>
      <c r="BJF571" s="633"/>
      <c r="BJG571" s="633"/>
      <c r="BJH571" s="633"/>
      <c r="BJI571" s="633"/>
      <c r="BJJ571" s="633"/>
      <c r="BJK571" s="633"/>
      <c r="BJL571" s="633"/>
      <c r="BJM571" s="633"/>
      <c r="BJN571" s="633"/>
      <c r="BJO571" s="633"/>
      <c r="BJP571" s="633"/>
      <c r="BJQ571" s="633"/>
      <c r="BJR571" s="633"/>
      <c r="BJS571" s="633"/>
      <c r="BJT571" s="633"/>
      <c r="BJU571" s="633"/>
      <c r="BJV571" s="633"/>
      <c r="BJW571" s="633"/>
      <c r="BJX571" s="633"/>
      <c r="BJY571" s="633"/>
      <c r="BJZ571" s="633"/>
      <c r="BKA571" s="633"/>
      <c r="BKB571" s="633"/>
      <c r="BKC571" s="633"/>
      <c r="BKD571" s="633"/>
      <c r="BKE571" s="633"/>
      <c r="BKF571" s="633"/>
      <c r="BKG571" s="633"/>
      <c r="BKH571" s="633"/>
      <c r="BKI571" s="633"/>
      <c r="BKJ571" s="633"/>
      <c r="BKK571" s="633"/>
      <c r="BKL571" s="633"/>
      <c r="BKM571" s="633"/>
      <c r="BKN571" s="633"/>
      <c r="BKO571" s="633"/>
      <c r="BKP571" s="633"/>
      <c r="BKQ571" s="633"/>
      <c r="BKR571" s="633"/>
      <c r="BKS571" s="633"/>
      <c r="BKT571" s="633"/>
      <c r="BKU571" s="633"/>
      <c r="BKV571" s="633"/>
      <c r="BKW571" s="633"/>
      <c r="BKX571" s="633"/>
      <c r="BKY571" s="633"/>
      <c r="BKZ571" s="633"/>
      <c r="BLA571" s="633"/>
      <c r="BLB571" s="633"/>
      <c r="BLC571" s="633"/>
      <c r="BLD571" s="633"/>
      <c r="BLE571" s="633"/>
      <c r="BLF571" s="633"/>
      <c r="BLG571" s="633"/>
      <c r="BLH571" s="633"/>
      <c r="BLI571" s="633"/>
      <c r="BLJ571" s="633"/>
      <c r="BLK571" s="633"/>
      <c r="BLL571" s="633"/>
      <c r="BLM571" s="633"/>
      <c r="BLN571" s="633"/>
      <c r="BLO571" s="633"/>
      <c r="BLP571" s="633"/>
      <c r="BLQ571" s="633"/>
      <c r="BLR571" s="633"/>
      <c r="BLS571" s="633"/>
      <c r="BLT571" s="633"/>
      <c r="BLU571" s="633"/>
      <c r="BLV571" s="633"/>
      <c r="BLW571" s="633"/>
      <c r="BLX571" s="633"/>
      <c r="BLY571" s="633"/>
      <c r="BLZ571" s="633"/>
      <c r="BMA571" s="633"/>
      <c r="BMB571" s="633"/>
      <c r="BMC571" s="633"/>
      <c r="BMD571" s="633"/>
      <c r="BME571" s="633"/>
      <c r="BMF571" s="633"/>
      <c r="BMG571" s="633"/>
      <c r="BMH571" s="633"/>
      <c r="BMI571" s="633"/>
      <c r="BMJ571" s="633"/>
      <c r="BMK571" s="633"/>
      <c r="BML571" s="633"/>
      <c r="BMM571" s="633"/>
      <c r="BMN571" s="633"/>
      <c r="BMO571" s="633"/>
      <c r="BMP571" s="633"/>
      <c r="BMQ571" s="633"/>
      <c r="BMR571" s="633"/>
      <c r="BMS571" s="633"/>
      <c r="BMT571" s="633"/>
      <c r="BMU571" s="633"/>
      <c r="BMV571" s="633"/>
      <c r="BMW571" s="633"/>
      <c r="BMX571" s="633"/>
      <c r="BMY571" s="633"/>
      <c r="BMZ571" s="633"/>
      <c r="BNA571" s="633"/>
      <c r="BNB571" s="633"/>
      <c r="BNC571" s="633"/>
      <c r="BND571" s="633"/>
      <c r="BNE571" s="633"/>
      <c r="BNF571" s="633"/>
      <c r="BNG571" s="633"/>
      <c r="BNH571" s="633"/>
      <c r="BNI571" s="633"/>
      <c r="BNJ571" s="633"/>
      <c r="BNK571" s="633"/>
      <c r="BNL571" s="633"/>
      <c r="BNM571" s="633"/>
      <c r="BNN571" s="633"/>
      <c r="BNO571" s="633"/>
      <c r="BNP571" s="633"/>
      <c r="BNQ571" s="633"/>
      <c r="BNR571" s="633"/>
      <c r="BNS571" s="633"/>
      <c r="BNT571" s="633"/>
      <c r="BNU571" s="633"/>
      <c r="BNV571" s="633"/>
      <c r="BNW571" s="633"/>
      <c r="BNX571" s="633"/>
      <c r="BNY571" s="633"/>
      <c r="BNZ571" s="633"/>
      <c r="BOA571" s="633"/>
      <c r="BOB571" s="633"/>
      <c r="BOC571" s="633"/>
      <c r="BOD571" s="633"/>
      <c r="BOE571" s="633"/>
      <c r="BOF571" s="633"/>
      <c r="BOG571" s="633"/>
      <c r="BOH571" s="633"/>
      <c r="BOI571" s="633"/>
      <c r="BOJ571" s="633"/>
      <c r="BOK571" s="633"/>
      <c r="BOL571" s="633"/>
      <c r="BOM571" s="633"/>
      <c r="BON571" s="633"/>
      <c r="BOO571" s="633"/>
      <c r="BOP571" s="633"/>
      <c r="BOQ571" s="633"/>
      <c r="BOR571" s="633"/>
      <c r="BOS571" s="633"/>
      <c r="BOT571" s="633"/>
      <c r="BOU571" s="633"/>
      <c r="BOV571" s="633"/>
      <c r="BOW571" s="633"/>
      <c r="BOX571" s="633"/>
      <c r="BOY571" s="633"/>
      <c r="BOZ571" s="633"/>
      <c r="BPA571" s="633"/>
      <c r="BPB571" s="633"/>
      <c r="BPC571" s="633"/>
      <c r="BPD571" s="633"/>
      <c r="BPE571" s="633"/>
      <c r="BPF571" s="633"/>
      <c r="BPG571" s="633"/>
      <c r="BPH571" s="633"/>
      <c r="BPI571" s="633"/>
      <c r="BPJ571" s="633"/>
      <c r="BPK571" s="633"/>
      <c r="BPL571" s="633"/>
      <c r="BPM571" s="633"/>
      <c r="BPN571" s="633"/>
      <c r="BPO571" s="633"/>
      <c r="BPP571" s="633"/>
      <c r="BPQ571" s="633"/>
      <c r="BPR571" s="633"/>
      <c r="BPS571" s="633"/>
      <c r="BPT571" s="633"/>
      <c r="BPU571" s="633"/>
      <c r="BPV571" s="633"/>
      <c r="BPW571" s="633"/>
      <c r="BPX571" s="633"/>
      <c r="BPY571" s="633"/>
      <c r="BPZ571" s="633"/>
      <c r="BQA571" s="633"/>
      <c r="BQB571" s="633"/>
      <c r="BQC571" s="633"/>
      <c r="BQD571" s="633"/>
      <c r="BQE571" s="633"/>
      <c r="BQF571" s="633"/>
      <c r="BQG571" s="633"/>
      <c r="BQH571" s="633"/>
      <c r="BQI571" s="633"/>
      <c r="BQJ571" s="633"/>
      <c r="BQK571" s="633"/>
      <c r="BQL571" s="633"/>
      <c r="BQM571" s="633"/>
      <c r="BQN571" s="633"/>
      <c r="BQO571" s="633"/>
      <c r="BQP571" s="633"/>
      <c r="BQQ571" s="633"/>
      <c r="BQR571" s="633"/>
      <c r="BQS571" s="633"/>
      <c r="BQT571" s="633"/>
      <c r="BQU571" s="633"/>
      <c r="BQV571" s="633"/>
      <c r="BQW571" s="633"/>
      <c r="BQX571" s="633"/>
      <c r="BQY571" s="633"/>
      <c r="BQZ571" s="633"/>
      <c r="BRA571" s="633"/>
      <c r="BRB571" s="633"/>
      <c r="BRC571" s="633"/>
      <c r="BRD571" s="633"/>
      <c r="BRE571" s="633"/>
      <c r="BRF571" s="633"/>
      <c r="BRG571" s="633"/>
      <c r="BRH571" s="633"/>
      <c r="BRI571" s="633"/>
      <c r="BRJ571" s="633"/>
      <c r="BRK571" s="633"/>
      <c r="BRL571" s="633"/>
      <c r="BRM571" s="633"/>
      <c r="BRN571" s="633"/>
      <c r="BRO571" s="633"/>
      <c r="BRP571" s="633"/>
      <c r="BRQ571" s="633"/>
      <c r="BRR571" s="633"/>
      <c r="BRS571" s="633"/>
      <c r="BRT571" s="633"/>
      <c r="BRU571" s="633"/>
      <c r="BRV571" s="633"/>
      <c r="BRW571" s="633"/>
      <c r="BRX571" s="633"/>
      <c r="BRY571" s="633"/>
      <c r="BRZ571" s="633"/>
      <c r="BSA571" s="633"/>
      <c r="BSB571" s="633"/>
      <c r="BSC571" s="633"/>
      <c r="BSD571" s="633"/>
      <c r="BSE571" s="633"/>
      <c r="BSF571" s="633"/>
      <c r="BSG571" s="633"/>
      <c r="BSH571" s="633"/>
      <c r="BSI571" s="633"/>
      <c r="BSJ571" s="633"/>
      <c r="BSK571" s="633"/>
      <c r="BSL571" s="633"/>
      <c r="BSM571" s="633"/>
      <c r="BSN571" s="633"/>
      <c r="BSO571" s="633"/>
      <c r="BSP571" s="633"/>
      <c r="BSQ571" s="633"/>
      <c r="BSR571" s="633"/>
      <c r="BSS571" s="633"/>
      <c r="BST571" s="633"/>
      <c r="BSU571" s="633"/>
      <c r="BSV571" s="633"/>
      <c r="BSW571" s="633"/>
      <c r="BSX571" s="633"/>
      <c r="BSY571" s="633"/>
      <c r="BSZ571" s="633"/>
      <c r="BTA571" s="633"/>
      <c r="BTB571" s="633"/>
      <c r="BTC571" s="633"/>
      <c r="BTD571" s="633"/>
      <c r="BTE571" s="633"/>
      <c r="BTF571" s="633"/>
      <c r="BTG571" s="633"/>
      <c r="BTH571" s="633"/>
      <c r="BTI571" s="633"/>
      <c r="BTJ571" s="633"/>
      <c r="BTK571" s="633"/>
      <c r="BTL571" s="633"/>
      <c r="BTM571" s="633"/>
      <c r="BTN571" s="633"/>
      <c r="BTO571" s="633"/>
      <c r="BTP571" s="633"/>
      <c r="BTQ571" s="633"/>
      <c r="BTR571" s="633"/>
      <c r="BTS571" s="633"/>
      <c r="BTT571" s="633"/>
      <c r="BTU571" s="633"/>
      <c r="BTV571" s="633"/>
      <c r="BTW571" s="633"/>
      <c r="BTX571" s="633"/>
      <c r="BTY571" s="633"/>
      <c r="BTZ571" s="633"/>
      <c r="BUA571" s="633"/>
      <c r="BUB571" s="633"/>
      <c r="BUC571" s="633"/>
      <c r="BUD571" s="633"/>
      <c r="BUE571" s="633"/>
      <c r="BUF571" s="633"/>
      <c r="BUG571" s="633"/>
      <c r="BUH571" s="633"/>
      <c r="BUI571" s="633"/>
      <c r="BUJ571" s="633"/>
      <c r="BUK571" s="633"/>
      <c r="BUL571" s="633"/>
      <c r="BUM571" s="633"/>
      <c r="BUN571" s="633"/>
      <c r="BUO571" s="633"/>
      <c r="BUP571" s="633"/>
      <c r="BUQ571" s="633"/>
      <c r="BUR571" s="633"/>
      <c r="BUS571" s="633"/>
      <c r="BUT571" s="633"/>
      <c r="BUU571" s="633"/>
      <c r="BUV571" s="633"/>
      <c r="BUW571" s="633"/>
      <c r="BUX571" s="633"/>
      <c r="BUY571" s="633"/>
      <c r="BUZ571" s="633"/>
      <c r="BVA571" s="633"/>
      <c r="BVB571" s="633"/>
      <c r="BVC571" s="633"/>
      <c r="BVD571" s="633"/>
      <c r="BVE571" s="633"/>
      <c r="BVF571" s="633"/>
      <c r="BVG571" s="633"/>
      <c r="BVH571" s="633"/>
      <c r="BVI571" s="633"/>
      <c r="BVJ571" s="633"/>
      <c r="BVK571" s="633"/>
      <c r="BVL571" s="633"/>
      <c r="BVM571" s="633"/>
      <c r="BVN571" s="633"/>
      <c r="BVO571" s="633"/>
      <c r="BVP571" s="633"/>
      <c r="BVQ571" s="633"/>
      <c r="BVR571" s="633"/>
      <c r="BVS571" s="633"/>
      <c r="BVT571" s="633"/>
      <c r="BVU571" s="633"/>
      <c r="BVV571" s="633"/>
      <c r="BVW571" s="633"/>
      <c r="BVX571" s="633"/>
      <c r="BVY571" s="633"/>
      <c r="BVZ571" s="633"/>
      <c r="BWA571" s="633"/>
      <c r="BWB571" s="633"/>
      <c r="BWC571" s="633"/>
      <c r="BWD571" s="633"/>
      <c r="BWE571" s="633"/>
      <c r="BWF571" s="633"/>
      <c r="BWG571" s="633"/>
      <c r="BWH571" s="633"/>
      <c r="BWI571" s="633"/>
      <c r="BWJ571" s="633"/>
      <c r="BWK571" s="633"/>
      <c r="BWL571" s="633"/>
      <c r="BWM571" s="633"/>
      <c r="BWN571" s="633"/>
      <c r="BWO571" s="633"/>
      <c r="BWP571" s="633"/>
      <c r="BWQ571" s="633"/>
      <c r="BWR571" s="633"/>
      <c r="BWS571" s="633"/>
      <c r="BWT571" s="633"/>
      <c r="BWU571" s="633"/>
      <c r="BWV571" s="633"/>
      <c r="BWW571" s="633"/>
      <c r="BWX571" s="633"/>
      <c r="BWY571" s="633"/>
      <c r="BWZ571" s="633"/>
      <c r="BXA571" s="633"/>
      <c r="BXB571" s="633"/>
      <c r="BXC571" s="633"/>
      <c r="BXD571" s="633"/>
      <c r="BXE571" s="633"/>
      <c r="BXF571" s="633"/>
      <c r="BXG571" s="633"/>
      <c r="BXH571" s="633"/>
      <c r="BXI571" s="633"/>
      <c r="BXJ571" s="633"/>
      <c r="BXK571" s="633"/>
      <c r="BXL571" s="633"/>
      <c r="BXM571" s="633"/>
      <c r="BXN571" s="633"/>
      <c r="BXO571" s="633"/>
      <c r="BXP571" s="633"/>
      <c r="BXQ571" s="633"/>
      <c r="BXR571" s="633"/>
      <c r="BXS571" s="633"/>
      <c r="BXT571" s="633"/>
      <c r="BXU571" s="633"/>
      <c r="BXV571" s="633"/>
      <c r="BXW571" s="633"/>
      <c r="BXX571" s="633"/>
      <c r="BXY571" s="633"/>
      <c r="BXZ571" s="633"/>
      <c r="BYA571" s="633"/>
      <c r="BYB571" s="633"/>
      <c r="BYC571" s="633"/>
      <c r="BYD571" s="633"/>
      <c r="BYE571" s="633"/>
      <c r="BYF571" s="633"/>
      <c r="BYG571" s="633"/>
      <c r="BYH571" s="633"/>
      <c r="BYI571" s="633"/>
      <c r="BYJ571" s="633"/>
      <c r="BYK571" s="633"/>
      <c r="BYL571" s="633"/>
      <c r="BYM571" s="633"/>
      <c r="BYN571" s="633"/>
      <c r="BYO571" s="633"/>
      <c r="BYP571" s="633"/>
      <c r="BYQ571" s="633"/>
      <c r="BYR571" s="633"/>
      <c r="BYS571" s="633"/>
      <c r="BYT571" s="633"/>
      <c r="BYU571" s="633"/>
      <c r="BYV571" s="633"/>
      <c r="BYW571" s="633"/>
      <c r="BYX571" s="633"/>
      <c r="BYY571" s="633"/>
      <c r="BYZ571" s="633"/>
      <c r="BZA571" s="633"/>
      <c r="BZB571" s="633"/>
      <c r="BZC571" s="633"/>
      <c r="BZD571" s="633"/>
      <c r="BZE571" s="633"/>
      <c r="BZF571" s="633"/>
      <c r="BZG571" s="633"/>
      <c r="BZH571" s="633"/>
      <c r="BZI571" s="633"/>
      <c r="BZJ571" s="633"/>
      <c r="BZK571" s="633"/>
      <c r="BZL571" s="633"/>
      <c r="BZM571" s="633"/>
      <c r="BZN571" s="633"/>
      <c r="BZO571" s="633"/>
      <c r="BZP571" s="633"/>
      <c r="BZQ571" s="633"/>
      <c r="BZR571" s="633"/>
      <c r="BZS571" s="633"/>
      <c r="BZT571" s="633"/>
      <c r="BZU571" s="633"/>
      <c r="BZV571" s="633"/>
      <c r="BZW571" s="633"/>
      <c r="BZX571" s="633"/>
      <c r="BZY571" s="633"/>
      <c r="BZZ571" s="633"/>
      <c r="CAA571" s="633"/>
      <c r="CAB571" s="633"/>
      <c r="CAC571" s="633"/>
      <c r="CAD571" s="633"/>
      <c r="CAE571" s="633"/>
      <c r="CAF571" s="633"/>
      <c r="CAG571" s="633"/>
      <c r="CAH571" s="633"/>
      <c r="CAI571" s="633"/>
      <c r="CAJ571" s="633"/>
      <c r="CAK571" s="633"/>
      <c r="CAL571" s="633"/>
      <c r="CAM571" s="633"/>
      <c r="CAN571" s="633"/>
      <c r="CAO571" s="633"/>
      <c r="CAP571" s="633"/>
      <c r="CAQ571" s="633"/>
      <c r="CAR571" s="633"/>
      <c r="CAS571" s="633"/>
      <c r="CAT571" s="633"/>
      <c r="CAU571" s="633"/>
      <c r="CAV571" s="633"/>
      <c r="CAW571" s="633"/>
      <c r="CAX571" s="633"/>
      <c r="CAY571" s="633"/>
      <c r="CAZ571" s="633"/>
      <c r="CBA571" s="633"/>
      <c r="CBB571" s="633"/>
      <c r="CBC571" s="633"/>
      <c r="CBD571" s="633"/>
      <c r="CBE571" s="633"/>
      <c r="CBF571" s="633"/>
      <c r="CBG571" s="633"/>
      <c r="CBH571" s="633"/>
      <c r="CBI571" s="633"/>
      <c r="CBJ571" s="633"/>
      <c r="CBK571" s="633"/>
      <c r="CBL571" s="633"/>
      <c r="CBM571" s="633"/>
      <c r="CBN571" s="633"/>
      <c r="CBO571" s="633"/>
      <c r="CBP571" s="633"/>
      <c r="CBQ571" s="633"/>
      <c r="CBR571" s="633"/>
      <c r="CBS571" s="633"/>
      <c r="CBT571" s="633"/>
      <c r="CBU571" s="633"/>
      <c r="CBV571" s="633"/>
      <c r="CBW571" s="633"/>
      <c r="CBX571" s="633"/>
      <c r="CBY571" s="633"/>
      <c r="CBZ571" s="633"/>
      <c r="CCA571" s="633"/>
      <c r="CCB571" s="633"/>
      <c r="CCC571" s="633"/>
      <c r="CCD571" s="633"/>
      <c r="CCE571" s="633"/>
      <c r="CCF571" s="633"/>
      <c r="CCG571" s="633"/>
      <c r="CCH571" s="633"/>
      <c r="CCI571" s="633"/>
      <c r="CCJ571" s="633"/>
      <c r="CCK571" s="633"/>
      <c r="CCL571" s="633"/>
      <c r="CCM571" s="633"/>
      <c r="CCN571" s="633"/>
      <c r="CCO571" s="633"/>
      <c r="CCP571" s="633"/>
      <c r="CCQ571" s="633"/>
      <c r="CCR571" s="633"/>
      <c r="CCS571" s="633"/>
      <c r="CCT571" s="633"/>
      <c r="CCU571" s="633"/>
      <c r="CCV571" s="633"/>
      <c r="CCW571" s="633"/>
      <c r="CCX571" s="633"/>
      <c r="CCY571" s="633"/>
      <c r="CCZ571" s="633"/>
      <c r="CDA571" s="633"/>
      <c r="CDB571" s="633"/>
      <c r="CDC571" s="633"/>
      <c r="CDD571" s="633"/>
      <c r="CDE571" s="633"/>
      <c r="CDF571" s="633"/>
      <c r="CDG571" s="633"/>
      <c r="CDH571" s="633"/>
      <c r="CDI571" s="633"/>
      <c r="CDJ571" s="633"/>
      <c r="CDK571" s="633"/>
      <c r="CDL571" s="633"/>
      <c r="CDM571" s="633"/>
      <c r="CDN571" s="633"/>
      <c r="CDO571" s="633"/>
      <c r="CDP571" s="633"/>
      <c r="CDQ571" s="633"/>
      <c r="CDR571" s="633"/>
      <c r="CDS571" s="633"/>
      <c r="CDT571" s="633"/>
      <c r="CDU571" s="633"/>
      <c r="CDV571" s="633"/>
      <c r="CDW571" s="633"/>
      <c r="CDX571" s="633"/>
      <c r="CDY571" s="633"/>
      <c r="CDZ571" s="633"/>
      <c r="CEA571" s="633"/>
      <c r="CEB571" s="633"/>
      <c r="CEC571" s="633"/>
      <c r="CED571" s="633"/>
      <c r="CEE571" s="633"/>
      <c r="CEF571" s="633"/>
      <c r="CEG571" s="633"/>
      <c r="CEH571" s="633"/>
      <c r="CEI571" s="633"/>
      <c r="CEJ571" s="633"/>
      <c r="CEK571" s="633"/>
      <c r="CEL571" s="633"/>
      <c r="CEM571" s="633"/>
      <c r="CEN571" s="633"/>
      <c r="CEO571" s="633"/>
      <c r="CEP571" s="633"/>
      <c r="CEQ571" s="633"/>
      <c r="CER571" s="633"/>
      <c r="CES571" s="633"/>
      <c r="CET571" s="633"/>
      <c r="CEU571" s="633"/>
      <c r="CEV571" s="633"/>
      <c r="CEW571" s="633"/>
      <c r="CEX571" s="633"/>
      <c r="CEY571" s="633"/>
      <c r="CEZ571" s="633"/>
      <c r="CFA571" s="633"/>
      <c r="CFB571" s="633"/>
      <c r="CFC571" s="633"/>
      <c r="CFD571" s="633"/>
      <c r="CFE571" s="633"/>
      <c r="CFF571" s="633"/>
      <c r="CFG571" s="633"/>
      <c r="CFH571" s="633"/>
      <c r="CFI571" s="633"/>
      <c r="CFJ571" s="633"/>
      <c r="CFK571" s="633"/>
      <c r="CFL571" s="633"/>
      <c r="CFM571" s="633"/>
      <c r="CFN571" s="633"/>
      <c r="CFO571" s="633"/>
      <c r="CFP571" s="633"/>
      <c r="CFQ571" s="633"/>
      <c r="CFR571" s="633"/>
      <c r="CFS571" s="633"/>
      <c r="CFT571" s="633"/>
      <c r="CFU571" s="633"/>
      <c r="CFV571" s="633"/>
      <c r="CFW571" s="633"/>
      <c r="CFX571" s="633"/>
      <c r="CFY571" s="633"/>
      <c r="CFZ571" s="633"/>
      <c r="CGA571" s="633"/>
      <c r="CGB571" s="633"/>
      <c r="CGC571" s="633"/>
      <c r="CGD571" s="633"/>
      <c r="CGE571" s="633"/>
      <c r="CGF571" s="633"/>
      <c r="CGG571" s="633"/>
      <c r="CGH571" s="633"/>
      <c r="CGI571" s="633"/>
      <c r="CGJ571" s="633"/>
      <c r="CGK571" s="633"/>
      <c r="CGL571" s="633"/>
      <c r="CGM571" s="633"/>
      <c r="CGN571" s="633"/>
      <c r="CGO571" s="633"/>
      <c r="CGP571" s="633"/>
      <c r="CGQ571" s="633"/>
      <c r="CGR571" s="633"/>
      <c r="CGS571" s="633"/>
      <c r="CGT571" s="633"/>
      <c r="CGU571" s="633"/>
      <c r="CGV571" s="633"/>
      <c r="CGW571" s="633"/>
      <c r="CGX571" s="633"/>
      <c r="CGY571" s="633"/>
      <c r="CGZ571" s="633"/>
      <c r="CHA571" s="633"/>
      <c r="CHB571" s="633"/>
      <c r="CHC571" s="633"/>
      <c r="CHD571" s="633"/>
      <c r="CHE571" s="633"/>
      <c r="CHF571" s="633"/>
      <c r="CHG571" s="633"/>
      <c r="CHH571" s="633"/>
      <c r="CHI571" s="633"/>
      <c r="CHJ571" s="633"/>
      <c r="CHK571" s="633"/>
      <c r="CHL571" s="633"/>
      <c r="CHM571" s="633"/>
      <c r="CHN571" s="633"/>
      <c r="CHO571" s="633"/>
      <c r="CHP571" s="633"/>
      <c r="CHQ571" s="633"/>
      <c r="CHR571" s="633"/>
      <c r="CHS571" s="633"/>
      <c r="CHT571" s="633"/>
      <c r="CHU571" s="633"/>
      <c r="CHV571" s="633"/>
      <c r="CHW571" s="633"/>
      <c r="CHX571" s="633"/>
      <c r="CHY571" s="633"/>
      <c r="CHZ571" s="633"/>
      <c r="CIA571" s="633"/>
      <c r="CIB571" s="633"/>
      <c r="CIC571" s="633"/>
      <c r="CID571" s="633"/>
      <c r="CIE571" s="633"/>
      <c r="CIF571" s="633"/>
      <c r="CIG571" s="633"/>
      <c r="CIH571" s="633"/>
      <c r="CII571" s="633"/>
      <c r="CIJ571" s="633"/>
      <c r="CIK571" s="633"/>
      <c r="CIL571" s="633"/>
      <c r="CIM571" s="633"/>
      <c r="CIN571" s="633"/>
      <c r="CIO571" s="633"/>
      <c r="CIP571" s="633"/>
      <c r="CIQ571" s="633"/>
      <c r="CIR571" s="633"/>
      <c r="CIS571" s="633"/>
      <c r="CIT571" s="633"/>
      <c r="CIU571" s="633"/>
      <c r="CIV571" s="633"/>
      <c r="CIW571" s="633"/>
      <c r="CIX571" s="633"/>
      <c r="CIY571" s="633"/>
      <c r="CIZ571" s="633"/>
      <c r="CJA571" s="633"/>
      <c r="CJB571" s="633"/>
      <c r="CJC571" s="633"/>
      <c r="CJD571" s="633"/>
      <c r="CJE571" s="633"/>
      <c r="CJF571" s="633"/>
      <c r="CJG571" s="633"/>
      <c r="CJH571" s="633"/>
      <c r="CJI571" s="633"/>
      <c r="CJJ571" s="633"/>
      <c r="CJK571" s="633"/>
      <c r="CJL571" s="633"/>
      <c r="CJM571" s="633"/>
      <c r="CJN571" s="633"/>
      <c r="CJO571" s="633"/>
      <c r="CJP571" s="633"/>
      <c r="CJQ571" s="633"/>
      <c r="CJR571" s="633"/>
      <c r="CJS571" s="633"/>
      <c r="CJT571" s="633"/>
      <c r="CJU571" s="633"/>
      <c r="CJV571" s="633"/>
      <c r="CJW571" s="633"/>
      <c r="CJX571" s="633"/>
      <c r="CJY571" s="633"/>
      <c r="CJZ571" s="633"/>
      <c r="CKA571" s="633"/>
      <c r="CKB571" s="633"/>
      <c r="CKC571" s="633"/>
      <c r="CKD571" s="633"/>
      <c r="CKE571" s="633"/>
      <c r="CKF571" s="633"/>
      <c r="CKG571" s="633"/>
      <c r="CKH571" s="633"/>
      <c r="CKI571" s="633"/>
      <c r="CKJ571" s="633"/>
      <c r="CKK571" s="633"/>
      <c r="CKL571" s="633"/>
      <c r="CKM571" s="633"/>
      <c r="CKN571" s="633"/>
      <c r="CKO571" s="633"/>
      <c r="CKP571" s="633"/>
      <c r="CKQ571" s="633"/>
      <c r="CKR571" s="633"/>
      <c r="CKS571" s="633"/>
      <c r="CKT571" s="633"/>
      <c r="CKU571" s="633"/>
      <c r="CKV571" s="633"/>
      <c r="CKW571" s="633"/>
      <c r="CKX571" s="633"/>
      <c r="CKY571" s="633"/>
      <c r="CKZ571" s="633"/>
      <c r="CLA571" s="633"/>
      <c r="CLB571" s="633"/>
      <c r="CLC571" s="633"/>
      <c r="CLD571" s="633"/>
      <c r="CLE571" s="633"/>
      <c r="CLF571" s="633"/>
      <c r="CLG571" s="633"/>
      <c r="CLH571" s="633"/>
      <c r="CLI571" s="633"/>
      <c r="CLJ571" s="633"/>
      <c r="CLK571" s="633"/>
      <c r="CLL571" s="633"/>
      <c r="CLM571" s="633"/>
      <c r="CLN571" s="633"/>
      <c r="CLO571" s="633"/>
      <c r="CLP571" s="633"/>
      <c r="CLQ571" s="633"/>
      <c r="CLR571" s="633"/>
      <c r="CLS571" s="633"/>
      <c r="CLT571" s="633"/>
      <c r="CLU571" s="633"/>
      <c r="CLV571" s="633"/>
      <c r="CLW571" s="633"/>
      <c r="CLX571" s="633"/>
      <c r="CLY571" s="633"/>
      <c r="CLZ571" s="633"/>
      <c r="CMA571" s="633"/>
      <c r="CMB571" s="633"/>
      <c r="CMC571" s="633"/>
      <c r="CMD571" s="633"/>
      <c r="CME571" s="633"/>
      <c r="CMF571" s="633"/>
      <c r="CMG571" s="633"/>
      <c r="CMH571" s="633"/>
      <c r="CMI571" s="633"/>
      <c r="CMJ571" s="633"/>
      <c r="CMK571" s="633"/>
      <c r="CML571" s="633"/>
      <c r="CMM571" s="633"/>
      <c r="CMN571" s="633"/>
      <c r="CMO571" s="633"/>
      <c r="CMP571" s="633"/>
      <c r="CMQ571" s="633"/>
      <c r="CMR571" s="633"/>
      <c r="CMS571" s="633"/>
      <c r="CMT571" s="633"/>
      <c r="CMU571" s="633"/>
      <c r="CMV571" s="633"/>
      <c r="CMW571" s="633"/>
      <c r="CMX571" s="633"/>
      <c r="CMY571" s="633"/>
      <c r="CMZ571" s="633"/>
      <c r="CNA571" s="633"/>
      <c r="CNB571" s="633"/>
      <c r="CNC571" s="633"/>
      <c r="CND571" s="633"/>
      <c r="CNE571" s="633"/>
      <c r="CNF571" s="633"/>
      <c r="CNG571" s="633"/>
      <c r="CNH571" s="633"/>
      <c r="CNI571" s="633"/>
      <c r="CNJ571" s="633"/>
      <c r="CNK571" s="633"/>
      <c r="CNL571" s="633"/>
      <c r="CNM571" s="633"/>
      <c r="CNN571" s="633"/>
      <c r="CNO571" s="633"/>
      <c r="CNP571" s="633"/>
      <c r="CNQ571" s="633"/>
      <c r="CNR571" s="633"/>
      <c r="CNS571" s="633"/>
      <c r="CNT571" s="633"/>
      <c r="CNU571" s="633"/>
      <c r="CNV571" s="633"/>
      <c r="CNW571" s="633"/>
      <c r="CNX571" s="633"/>
      <c r="CNY571" s="633"/>
      <c r="CNZ571" s="633"/>
      <c r="COA571" s="633"/>
      <c r="COB571" s="633"/>
      <c r="COC571" s="633"/>
      <c r="COD571" s="633"/>
      <c r="COE571" s="633"/>
      <c r="COF571" s="633"/>
      <c r="COG571" s="633"/>
      <c r="COH571" s="633"/>
      <c r="COI571" s="633"/>
      <c r="COJ571" s="633"/>
      <c r="COK571" s="633"/>
      <c r="COL571" s="633"/>
      <c r="COM571" s="633"/>
      <c r="CON571" s="633"/>
      <c r="COO571" s="633"/>
      <c r="COP571" s="633"/>
      <c r="COQ571" s="633"/>
      <c r="COR571" s="633"/>
      <c r="COS571" s="633"/>
      <c r="COT571" s="633"/>
      <c r="COU571" s="633"/>
      <c r="COV571" s="633"/>
      <c r="COW571" s="633"/>
      <c r="COX571" s="633"/>
      <c r="COY571" s="633"/>
      <c r="COZ571" s="633"/>
      <c r="CPA571" s="633"/>
      <c r="CPB571" s="633"/>
      <c r="CPC571" s="633"/>
      <c r="CPD571" s="633"/>
      <c r="CPE571" s="633"/>
      <c r="CPF571" s="633"/>
      <c r="CPG571" s="633"/>
      <c r="CPH571" s="633"/>
      <c r="CPI571" s="633"/>
      <c r="CPJ571" s="633"/>
      <c r="CPK571" s="633"/>
      <c r="CPL571" s="633"/>
      <c r="CPM571" s="633"/>
      <c r="CPN571" s="633"/>
      <c r="CPO571" s="633"/>
      <c r="CPP571" s="633"/>
      <c r="CPQ571" s="633"/>
      <c r="CPR571" s="633"/>
      <c r="CPS571" s="633"/>
      <c r="CPT571" s="633"/>
      <c r="CPU571" s="633"/>
      <c r="CPV571" s="633"/>
      <c r="CPW571" s="633"/>
      <c r="CPX571" s="633"/>
      <c r="CPY571" s="633"/>
      <c r="CPZ571" s="633"/>
      <c r="CQA571" s="633"/>
      <c r="CQB571" s="633"/>
      <c r="CQC571" s="633"/>
      <c r="CQD571" s="633"/>
      <c r="CQE571" s="633"/>
      <c r="CQF571" s="633"/>
      <c r="CQG571" s="633"/>
      <c r="CQH571" s="633"/>
      <c r="CQI571" s="633"/>
      <c r="CQJ571" s="633"/>
      <c r="CQK571" s="633"/>
      <c r="CQL571" s="633"/>
      <c r="CQM571" s="633"/>
      <c r="CQN571" s="633"/>
      <c r="CQO571" s="633"/>
      <c r="CQP571" s="633"/>
      <c r="CQQ571" s="633"/>
      <c r="CQR571" s="633"/>
      <c r="CQS571" s="633"/>
      <c r="CQT571" s="633"/>
      <c r="CQU571" s="633"/>
      <c r="CQV571" s="633"/>
      <c r="CQW571" s="633"/>
      <c r="CQX571" s="633"/>
      <c r="CQY571" s="633"/>
      <c r="CQZ571" s="633"/>
      <c r="CRA571" s="633"/>
      <c r="CRB571" s="633"/>
      <c r="CRC571" s="633"/>
      <c r="CRD571" s="633"/>
      <c r="CRE571" s="633"/>
      <c r="CRF571" s="633"/>
      <c r="CRG571" s="633"/>
      <c r="CRH571" s="633"/>
      <c r="CRI571" s="633"/>
      <c r="CRJ571" s="633"/>
      <c r="CRK571" s="633"/>
      <c r="CRL571" s="633"/>
      <c r="CRM571" s="633"/>
      <c r="CRN571" s="633"/>
      <c r="CRO571" s="633"/>
      <c r="CRP571" s="633"/>
      <c r="CRQ571" s="633"/>
      <c r="CRR571" s="633"/>
      <c r="CRS571" s="633"/>
      <c r="CRT571" s="633"/>
      <c r="CRU571" s="633"/>
      <c r="CRV571" s="633"/>
      <c r="CRW571" s="633"/>
      <c r="CRX571" s="633"/>
      <c r="CRY571" s="633"/>
      <c r="CRZ571" s="633"/>
      <c r="CSA571" s="633"/>
      <c r="CSB571" s="633"/>
      <c r="CSC571" s="633"/>
      <c r="CSD571" s="633"/>
      <c r="CSE571" s="633"/>
      <c r="CSF571" s="633"/>
      <c r="CSG571" s="633"/>
      <c r="CSH571" s="633"/>
      <c r="CSI571" s="633"/>
      <c r="CSJ571" s="633"/>
      <c r="CSK571" s="633"/>
      <c r="CSL571" s="633"/>
      <c r="CSM571" s="633"/>
      <c r="CSN571" s="633"/>
      <c r="CSO571" s="633"/>
      <c r="CSP571" s="633"/>
      <c r="CSQ571" s="633"/>
      <c r="CSR571" s="633"/>
      <c r="CSS571" s="633"/>
      <c r="CST571" s="633"/>
      <c r="CSU571" s="633"/>
      <c r="CSV571" s="633"/>
      <c r="CSW571" s="633"/>
      <c r="CSX571" s="633"/>
      <c r="CSY571" s="633"/>
      <c r="CSZ571" s="633"/>
      <c r="CTA571" s="633"/>
      <c r="CTB571" s="633"/>
      <c r="CTC571" s="633"/>
      <c r="CTD571" s="633"/>
      <c r="CTE571" s="633"/>
      <c r="CTF571" s="633"/>
      <c r="CTG571" s="633"/>
      <c r="CTH571" s="633"/>
      <c r="CTI571" s="633"/>
      <c r="CTJ571" s="633"/>
      <c r="CTK571" s="633"/>
      <c r="CTL571" s="633"/>
      <c r="CTM571" s="633"/>
      <c r="CTN571" s="633"/>
      <c r="CTO571" s="633"/>
      <c r="CTP571" s="633"/>
      <c r="CTQ571" s="633"/>
      <c r="CTR571" s="633"/>
      <c r="CTS571" s="633"/>
      <c r="CTT571" s="633"/>
      <c r="CTU571" s="633"/>
      <c r="CTV571" s="633"/>
      <c r="CTW571" s="633"/>
      <c r="CTX571" s="633"/>
      <c r="CTY571" s="633"/>
      <c r="CTZ571" s="633"/>
      <c r="CUA571" s="633"/>
      <c r="CUB571" s="633"/>
      <c r="CUC571" s="633"/>
      <c r="CUD571" s="633"/>
      <c r="CUE571" s="633"/>
      <c r="CUF571" s="633"/>
      <c r="CUG571" s="633"/>
      <c r="CUH571" s="633"/>
      <c r="CUI571" s="633"/>
      <c r="CUJ571" s="633"/>
      <c r="CUK571" s="633"/>
      <c r="CUL571" s="633"/>
      <c r="CUM571" s="633"/>
      <c r="CUN571" s="633"/>
      <c r="CUO571" s="633"/>
      <c r="CUP571" s="633"/>
      <c r="CUQ571" s="633"/>
      <c r="CUR571" s="633"/>
      <c r="CUS571" s="633"/>
      <c r="CUT571" s="633"/>
      <c r="CUU571" s="633"/>
      <c r="CUV571" s="633"/>
      <c r="CUW571" s="633"/>
      <c r="CUX571" s="633"/>
      <c r="CUY571" s="633"/>
      <c r="CUZ571" s="633"/>
      <c r="CVA571" s="633"/>
      <c r="CVB571" s="633"/>
      <c r="CVC571" s="633"/>
      <c r="CVD571" s="633"/>
      <c r="CVE571" s="633"/>
      <c r="CVF571" s="633"/>
      <c r="CVG571" s="633"/>
      <c r="CVH571" s="633"/>
      <c r="CVI571" s="633"/>
      <c r="CVJ571" s="633"/>
      <c r="CVK571" s="633"/>
      <c r="CVL571" s="633"/>
      <c r="CVM571" s="633"/>
      <c r="CVN571" s="633"/>
      <c r="CVO571" s="633"/>
      <c r="CVP571" s="633"/>
      <c r="CVQ571" s="633"/>
      <c r="CVR571" s="633"/>
      <c r="CVS571" s="633"/>
      <c r="CVT571" s="633"/>
      <c r="CVU571" s="633"/>
      <c r="CVV571" s="633"/>
      <c r="CVW571" s="633"/>
      <c r="CVX571" s="633"/>
      <c r="CVY571" s="633"/>
      <c r="CVZ571" s="633"/>
      <c r="CWA571" s="633"/>
      <c r="CWB571" s="633"/>
      <c r="CWC571" s="633"/>
      <c r="CWD571" s="633"/>
      <c r="CWE571" s="633"/>
      <c r="CWF571" s="633"/>
      <c r="CWG571" s="633"/>
      <c r="CWH571" s="633"/>
      <c r="CWI571" s="633"/>
      <c r="CWJ571" s="633"/>
      <c r="CWK571" s="633"/>
      <c r="CWL571" s="633"/>
      <c r="CWM571" s="633"/>
      <c r="CWN571" s="633"/>
      <c r="CWO571" s="633"/>
      <c r="CWP571" s="633"/>
      <c r="CWQ571" s="633"/>
      <c r="CWR571" s="633"/>
      <c r="CWS571" s="633"/>
      <c r="CWT571" s="633"/>
      <c r="CWU571" s="633"/>
      <c r="CWV571" s="633"/>
      <c r="CWW571" s="633"/>
      <c r="CWX571" s="633"/>
      <c r="CWY571" s="633"/>
      <c r="CWZ571" s="633"/>
      <c r="CXA571" s="633"/>
      <c r="CXB571" s="633"/>
      <c r="CXC571" s="633"/>
      <c r="CXD571" s="633"/>
      <c r="CXE571" s="633"/>
      <c r="CXF571" s="633"/>
      <c r="CXG571" s="633"/>
      <c r="CXH571" s="633"/>
      <c r="CXI571" s="633"/>
      <c r="CXJ571" s="633"/>
      <c r="CXK571" s="633"/>
      <c r="CXL571" s="633"/>
      <c r="CXM571" s="633"/>
      <c r="CXN571" s="633"/>
      <c r="CXO571" s="633"/>
      <c r="CXP571" s="633"/>
      <c r="CXQ571" s="633"/>
      <c r="CXR571" s="633"/>
      <c r="CXS571" s="633"/>
      <c r="CXT571" s="633"/>
      <c r="CXU571" s="633"/>
      <c r="CXV571" s="633"/>
      <c r="CXW571" s="633"/>
      <c r="CXX571" s="633"/>
      <c r="CXY571" s="633"/>
      <c r="CXZ571" s="633"/>
      <c r="CYA571" s="633"/>
      <c r="CYB571" s="633"/>
      <c r="CYC571" s="633"/>
      <c r="CYD571" s="633"/>
      <c r="CYE571" s="633"/>
      <c r="CYF571" s="633"/>
      <c r="CYG571" s="633"/>
      <c r="CYH571" s="633"/>
      <c r="CYI571" s="633"/>
      <c r="CYJ571" s="633"/>
      <c r="CYK571" s="633"/>
      <c r="CYL571" s="633"/>
      <c r="CYM571" s="633"/>
      <c r="CYN571" s="633"/>
      <c r="CYO571" s="633"/>
      <c r="CYP571" s="633"/>
      <c r="CYQ571" s="633"/>
      <c r="CYR571" s="633"/>
      <c r="CYS571" s="633"/>
      <c r="CYT571" s="633"/>
      <c r="CYU571" s="633"/>
      <c r="CYV571" s="633"/>
      <c r="CYW571" s="633"/>
      <c r="CYX571" s="633"/>
      <c r="CYY571" s="633"/>
      <c r="CYZ571" s="633"/>
      <c r="CZA571" s="633"/>
      <c r="CZB571" s="633"/>
      <c r="CZC571" s="633"/>
      <c r="CZD571" s="633"/>
      <c r="CZE571" s="633"/>
      <c r="CZF571" s="633"/>
      <c r="CZG571" s="633"/>
      <c r="CZH571" s="633"/>
      <c r="CZI571" s="633"/>
      <c r="CZJ571" s="633"/>
      <c r="CZK571" s="633"/>
      <c r="CZL571" s="633"/>
      <c r="CZM571" s="633"/>
      <c r="CZN571" s="633"/>
      <c r="CZO571" s="633"/>
      <c r="CZP571" s="633"/>
      <c r="CZQ571" s="633"/>
      <c r="CZR571" s="633"/>
      <c r="CZS571" s="633"/>
      <c r="CZT571" s="633"/>
      <c r="CZU571" s="633"/>
      <c r="CZV571" s="633"/>
      <c r="CZW571" s="633"/>
      <c r="CZX571" s="633"/>
      <c r="CZY571" s="633"/>
      <c r="CZZ571" s="633"/>
      <c r="DAA571" s="633"/>
      <c r="DAB571" s="633"/>
      <c r="DAC571" s="633"/>
      <c r="DAD571" s="633"/>
      <c r="DAE571" s="633"/>
      <c r="DAF571" s="633"/>
      <c r="DAG571" s="633"/>
      <c r="DAH571" s="633"/>
      <c r="DAI571" s="633"/>
      <c r="DAJ571" s="633"/>
      <c r="DAK571" s="633"/>
      <c r="DAL571" s="633"/>
      <c r="DAM571" s="633"/>
      <c r="DAN571" s="633"/>
      <c r="DAO571" s="633"/>
      <c r="DAP571" s="633"/>
      <c r="DAQ571" s="633"/>
      <c r="DAR571" s="633"/>
      <c r="DAS571" s="633"/>
      <c r="DAT571" s="633"/>
      <c r="DAU571" s="633"/>
      <c r="DAV571" s="633"/>
      <c r="DAW571" s="633"/>
      <c r="DAX571" s="633"/>
      <c r="DAY571" s="633"/>
      <c r="DAZ571" s="633"/>
      <c r="DBA571" s="633"/>
      <c r="DBB571" s="633"/>
      <c r="DBC571" s="633"/>
      <c r="DBD571" s="633"/>
      <c r="DBE571" s="633"/>
      <c r="DBF571" s="633"/>
      <c r="DBG571" s="633"/>
      <c r="DBH571" s="633"/>
      <c r="DBI571" s="633"/>
      <c r="DBJ571" s="633"/>
      <c r="DBK571" s="633"/>
      <c r="DBL571" s="633"/>
      <c r="DBM571" s="633"/>
      <c r="DBN571" s="633"/>
      <c r="DBO571" s="633"/>
      <c r="DBP571" s="633"/>
      <c r="DBQ571" s="633"/>
      <c r="DBR571" s="633"/>
      <c r="DBS571" s="633"/>
      <c r="DBT571" s="633"/>
      <c r="DBU571" s="633"/>
      <c r="DBV571" s="633"/>
      <c r="DBW571" s="633"/>
      <c r="DBX571" s="633"/>
      <c r="DBY571" s="633"/>
      <c r="DBZ571" s="633"/>
      <c r="DCA571" s="633"/>
      <c r="DCB571" s="633"/>
      <c r="DCC571" s="633"/>
      <c r="DCD571" s="633"/>
      <c r="DCE571" s="633"/>
      <c r="DCF571" s="633"/>
      <c r="DCG571" s="633"/>
      <c r="DCH571" s="633"/>
      <c r="DCI571" s="633"/>
      <c r="DCJ571" s="633"/>
      <c r="DCK571" s="633"/>
      <c r="DCL571" s="633"/>
      <c r="DCM571" s="633"/>
      <c r="DCN571" s="633"/>
      <c r="DCO571" s="633"/>
      <c r="DCP571" s="633"/>
      <c r="DCQ571" s="633"/>
      <c r="DCR571" s="633"/>
      <c r="DCS571" s="633"/>
      <c r="DCT571" s="633"/>
      <c r="DCU571" s="633"/>
      <c r="DCV571" s="633"/>
      <c r="DCW571" s="633"/>
      <c r="DCX571" s="633"/>
      <c r="DCY571" s="633"/>
      <c r="DCZ571" s="633"/>
      <c r="DDA571" s="633"/>
      <c r="DDB571" s="633"/>
      <c r="DDC571" s="633"/>
      <c r="DDD571" s="633"/>
      <c r="DDE571" s="633"/>
      <c r="DDF571" s="633"/>
      <c r="DDG571" s="633"/>
      <c r="DDH571" s="633"/>
      <c r="DDI571" s="633"/>
      <c r="DDJ571" s="633"/>
      <c r="DDK571" s="633"/>
      <c r="DDL571" s="633"/>
      <c r="DDM571" s="633"/>
      <c r="DDN571" s="633"/>
      <c r="DDO571" s="633"/>
      <c r="DDP571" s="633"/>
      <c r="DDQ571" s="633"/>
      <c r="DDR571" s="633"/>
      <c r="DDS571" s="633"/>
      <c r="DDT571" s="633"/>
      <c r="DDU571" s="633"/>
      <c r="DDV571" s="633"/>
      <c r="DDW571" s="633"/>
      <c r="DDX571" s="633"/>
      <c r="DDY571" s="633"/>
      <c r="DDZ571" s="633"/>
      <c r="DEA571" s="633"/>
      <c r="DEB571" s="633"/>
      <c r="DEC571" s="633"/>
      <c r="DED571" s="633"/>
      <c r="DEE571" s="633"/>
      <c r="DEF571" s="633"/>
      <c r="DEG571" s="633"/>
      <c r="DEH571" s="633"/>
      <c r="DEI571" s="633"/>
      <c r="DEJ571" s="633"/>
      <c r="DEK571" s="633"/>
      <c r="DEL571" s="633"/>
      <c r="DEM571" s="633"/>
      <c r="DEN571" s="633"/>
      <c r="DEO571" s="633"/>
      <c r="DEP571" s="633"/>
      <c r="DEQ571" s="633"/>
      <c r="DER571" s="633"/>
      <c r="DES571" s="633"/>
      <c r="DET571" s="633"/>
      <c r="DEU571" s="633"/>
      <c r="DEV571" s="633"/>
      <c r="DEW571" s="633"/>
      <c r="DEX571" s="633"/>
      <c r="DEY571" s="633"/>
      <c r="DEZ571" s="633"/>
      <c r="DFA571" s="633"/>
      <c r="DFB571" s="633"/>
      <c r="DFC571" s="633"/>
      <c r="DFD571" s="633"/>
      <c r="DFE571" s="633"/>
      <c r="DFF571" s="633"/>
      <c r="DFG571" s="633"/>
      <c r="DFH571" s="633"/>
      <c r="DFI571" s="633"/>
      <c r="DFJ571" s="633"/>
      <c r="DFK571" s="633"/>
      <c r="DFL571" s="633"/>
      <c r="DFM571" s="633"/>
      <c r="DFN571" s="633"/>
      <c r="DFO571" s="633"/>
      <c r="DFP571" s="633"/>
      <c r="DFQ571" s="633"/>
      <c r="DFR571" s="633"/>
      <c r="DFS571" s="633"/>
      <c r="DFT571" s="633"/>
      <c r="DFU571" s="633"/>
      <c r="DFV571" s="633"/>
      <c r="DFW571" s="633"/>
      <c r="DFX571" s="633"/>
      <c r="DFY571" s="633"/>
      <c r="DFZ571" s="633"/>
      <c r="DGA571" s="633"/>
      <c r="DGB571" s="633"/>
      <c r="DGC571" s="633"/>
      <c r="DGD571" s="633"/>
      <c r="DGE571" s="633"/>
      <c r="DGF571" s="633"/>
      <c r="DGG571" s="633"/>
      <c r="DGH571" s="633"/>
      <c r="DGI571" s="633"/>
      <c r="DGJ571" s="633"/>
      <c r="DGK571" s="633"/>
      <c r="DGL571" s="633"/>
      <c r="DGM571" s="633"/>
      <c r="DGN571" s="633"/>
      <c r="DGO571" s="633"/>
      <c r="DGP571" s="633"/>
      <c r="DGQ571" s="633"/>
      <c r="DGR571" s="633"/>
      <c r="DGS571" s="633"/>
      <c r="DGT571" s="633"/>
      <c r="DGU571" s="633"/>
      <c r="DGV571" s="633"/>
      <c r="DGW571" s="633"/>
      <c r="DGX571" s="633"/>
      <c r="DGY571" s="633"/>
      <c r="DGZ571" s="633"/>
      <c r="DHA571" s="633"/>
      <c r="DHB571" s="633"/>
      <c r="DHC571" s="633"/>
      <c r="DHD571" s="633"/>
      <c r="DHE571" s="633"/>
      <c r="DHF571" s="633"/>
      <c r="DHG571" s="633"/>
      <c r="DHH571" s="633"/>
      <c r="DHI571" s="633"/>
      <c r="DHJ571" s="633"/>
      <c r="DHK571" s="633"/>
      <c r="DHL571" s="633"/>
      <c r="DHM571" s="633"/>
      <c r="DHN571" s="633"/>
      <c r="DHO571" s="633"/>
      <c r="DHP571" s="633"/>
      <c r="DHQ571" s="633"/>
      <c r="DHR571" s="633"/>
      <c r="DHS571" s="633"/>
      <c r="DHT571" s="633"/>
      <c r="DHU571" s="633"/>
      <c r="DHV571" s="633"/>
      <c r="DHW571" s="633"/>
      <c r="DHX571" s="633"/>
      <c r="DHY571" s="633"/>
      <c r="DHZ571" s="633"/>
      <c r="DIA571" s="633"/>
      <c r="DIB571" s="633"/>
      <c r="DIC571" s="633"/>
      <c r="DID571" s="633"/>
      <c r="DIE571" s="633"/>
      <c r="DIF571" s="633"/>
      <c r="DIG571" s="633"/>
      <c r="DIH571" s="633"/>
      <c r="DII571" s="633"/>
      <c r="DIJ571" s="633"/>
      <c r="DIK571" s="633"/>
      <c r="DIL571" s="633"/>
      <c r="DIM571" s="633"/>
      <c r="DIN571" s="633"/>
      <c r="DIO571" s="633"/>
      <c r="DIP571" s="633"/>
      <c r="DIQ571" s="633"/>
      <c r="DIR571" s="633"/>
      <c r="DIS571" s="633"/>
      <c r="DIT571" s="633"/>
      <c r="DIU571" s="633"/>
      <c r="DIV571" s="633"/>
      <c r="DIW571" s="633"/>
      <c r="DIX571" s="633"/>
      <c r="DIY571" s="633"/>
      <c r="DIZ571" s="633"/>
      <c r="DJA571" s="633"/>
      <c r="DJB571" s="633"/>
      <c r="DJC571" s="633"/>
      <c r="DJD571" s="633"/>
      <c r="DJE571" s="633"/>
      <c r="DJF571" s="633"/>
      <c r="DJG571" s="633"/>
      <c r="DJH571" s="633"/>
      <c r="DJI571" s="633"/>
      <c r="DJJ571" s="633"/>
      <c r="DJK571" s="633"/>
      <c r="DJL571" s="633"/>
      <c r="DJM571" s="633"/>
      <c r="DJN571" s="633"/>
      <c r="DJO571" s="633"/>
      <c r="DJP571" s="633"/>
      <c r="DJQ571" s="633"/>
      <c r="DJR571" s="633"/>
      <c r="DJS571" s="633"/>
      <c r="DJT571" s="633"/>
      <c r="DJU571" s="633"/>
      <c r="DJV571" s="633"/>
      <c r="DJW571" s="633"/>
      <c r="DJX571" s="633"/>
      <c r="DJY571" s="633"/>
      <c r="DJZ571" s="633"/>
      <c r="DKA571" s="633"/>
      <c r="DKB571" s="633"/>
      <c r="DKC571" s="633"/>
      <c r="DKD571" s="633"/>
      <c r="DKE571" s="633"/>
      <c r="DKF571" s="633"/>
      <c r="DKG571" s="633"/>
      <c r="DKH571" s="633"/>
      <c r="DKI571" s="633"/>
      <c r="DKJ571" s="633"/>
      <c r="DKK571" s="633"/>
      <c r="DKL571" s="633"/>
      <c r="DKM571" s="633"/>
      <c r="DKN571" s="633"/>
      <c r="DKO571" s="633"/>
      <c r="DKP571" s="633"/>
      <c r="DKQ571" s="633"/>
      <c r="DKR571" s="633"/>
      <c r="DKS571" s="633"/>
      <c r="DKT571" s="633"/>
      <c r="DKU571" s="633"/>
      <c r="DKV571" s="633"/>
      <c r="DKW571" s="633"/>
      <c r="DKX571" s="633"/>
      <c r="DKY571" s="633"/>
      <c r="DKZ571" s="633"/>
      <c r="DLA571" s="633"/>
      <c r="DLB571" s="633"/>
      <c r="DLC571" s="633"/>
      <c r="DLD571" s="633"/>
      <c r="DLE571" s="633"/>
      <c r="DLF571" s="633"/>
      <c r="DLG571" s="633"/>
      <c r="DLH571" s="633"/>
      <c r="DLI571" s="633"/>
      <c r="DLJ571" s="633"/>
      <c r="DLK571" s="633"/>
      <c r="DLL571" s="633"/>
      <c r="DLM571" s="633"/>
      <c r="DLN571" s="633"/>
      <c r="DLO571" s="633"/>
      <c r="DLP571" s="633"/>
      <c r="DLQ571" s="633"/>
      <c r="DLR571" s="633"/>
      <c r="DLS571" s="633"/>
      <c r="DLT571" s="633"/>
      <c r="DLU571" s="633"/>
      <c r="DLV571" s="633"/>
      <c r="DLW571" s="633"/>
      <c r="DLX571" s="633"/>
      <c r="DLY571" s="633"/>
      <c r="DLZ571" s="633"/>
      <c r="DMA571" s="633"/>
      <c r="DMB571" s="633"/>
      <c r="DMC571" s="633"/>
      <c r="DMD571" s="633"/>
      <c r="DME571" s="633"/>
      <c r="DMF571" s="633"/>
      <c r="DMG571" s="633"/>
      <c r="DMH571" s="633"/>
      <c r="DMI571" s="633"/>
      <c r="DMJ571" s="633"/>
      <c r="DMK571" s="633"/>
      <c r="DML571" s="633"/>
      <c r="DMM571" s="633"/>
      <c r="DMN571" s="633"/>
      <c r="DMO571" s="633"/>
      <c r="DMP571" s="633"/>
      <c r="DMQ571" s="633"/>
      <c r="DMR571" s="633"/>
      <c r="DMS571" s="633"/>
      <c r="DMT571" s="633"/>
      <c r="DMU571" s="633"/>
      <c r="DMV571" s="633"/>
      <c r="DMW571" s="633"/>
      <c r="DMX571" s="633"/>
      <c r="DMY571" s="633"/>
      <c r="DMZ571" s="633"/>
      <c r="DNA571" s="633"/>
      <c r="DNB571" s="633"/>
      <c r="DNC571" s="633"/>
      <c r="DND571" s="633"/>
      <c r="DNE571" s="633"/>
      <c r="DNF571" s="633"/>
      <c r="DNG571" s="633"/>
      <c r="DNH571" s="633"/>
      <c r="DNI571" s="633"/>
      <c r="DNJ571" s="633"/>
      <c r="DNK571" s="633"/>
      <c r="DNL571" s="633"/>
      <c r="DNM571" s="633"/>
      <c r="DNN571" s="633"/>
      <c r="DNO571" s="633"/>
      <c r="DNP571" s="633"/>
      <c r="DNQ571" s="633"/>
      <c r="DNR571" s="633"/>
      <c r="DNS571" s="633"/>
      <c r="DNT571" s="633"/>
      <c r="DNU571" s="633"/>
      <c r="DNV571" s="633"/>
      <c r="DNW571" s="633"/>
      <c r="DNX571" s="633"/>
      <c r="DNY571" s="633"/>
      <c r="DNZ571" s="633"/>
      <c r="DOA571" s="633"/>
      <c r="DOB571" s="633"/>
      <c r="DOC571" s="633"/>
      <c r="DOD571" s="633"/>
      <c r="DOE571" s="633"/>
      <c r="DOF571" s="633"/>
      <c r="DOG571" s="633"/>
      <c r="DOH571" s="633"/>
      <c r="DOI571" s="633"/>
      <c r="DOJ571" s="633"/>
      <c r="DOK571" s="633"/>
      <c r="DOL571" s="633"/>
      <c r="DOM571" s="633"/>
      <c r="DON571" s="633"/>
      <c r="DOO571" s="633"/>
      <c r="DOP571" s="633"/>
      <c r="DOQ571" s="633"/>
      <c r="DOR571" s="633"/>
      <c r="DOS571" s="633"/>
      <c r="DOT571" s="633"/>
      <c r="DOU571" s="633"/>
      <c r="DOV571" s="633"/>
      <c r="DOW571" s="633"/>
      <c r="DOX571" s="633"/>
      <c r="DOY571" s="633"/>
      <c r="DOZ571" s="633"/>
      <c r="DPA571" s="633"/>
      <c r="DPB571" s="633"/>
      <c r="DPC571" s="633"/>
      <c r="DPD571" s="633"/>
      <c r="DPE571" s="633"/>
      <c r="DPF571" s="633"/>
      <c r="DPG571" s="633"/>
      <c r="DPH571" s="633"/>
      <c r="DPI571" s="633"/>
      <c r="DPJ571" s="633"/>
      <c r="DPK571" s="633"/>
      <c r="DPL571" s="633"/>
      <c r="DPM571" s="633"/>
      <c r="DPN571" s="633"/>
      <c r="DPO571" s="633"/>
      <c r="DPP571" s="633"/>
      <c r="DPQ571" s="633"/>
      <c r="DPR571" s="633"/>
      <c r="DPS571" s="633"/>
      <c r="DPT571" s="633"/>
      <c r="DPU571" s="633"/>
      <c r="DPV571" s="633"/>
      <c r="DPW571" s="633"/>
      <c r="DPX571" s="633"/>
      <c r="DPY571" s="633"/>
      <c r="DPZ571" s="633"/>
      <c r="DQA571" s="633"/>
      <c r="DQB571" s="633"/>
      <c r="DQC571" s="633"/>
      <c r="DQD571" s="633"/>
      <c r="DQE571" s="633"/>
      <c r="DQF571" s="633"/>
      <c r="DQG571" s="633"/>
      <c r="DQH571" s="633"/>
      <c r="DQI571" s="633"/>
      <c r="DQJ571" s="633"/>
      <c r="DQK571" s="633"/>
      <c r="DQL571" s="633"/>
      <c r="DQM571" s="633"/>
      <c r="DQN571" s="633"/>
      <c r="DQO571" s="633"/>
      <c r="DQP571" s="633"/>
      <c r="DQQ571" s="633"/>
      <c r="DQR571" s="633"/>
      <c r="DQS571" s="633"/>
      <c r="DQT571" s="633"/>
      <c r="DQU571" s="633"/>
      <c r="DQV571" s="633"/>
      <c r="DQW571" s="633"/>
      <c r="DQX571" s="633"/>
      <c r="DQY571" s="633"/>
      <c r="DQZ571" s="633"/>
      <c r="DRA571" s="633"/>
      <c r="DRB571" s="633"/>
      <c r="DRC571" s="633"/>
      <c r="DRD571" s="633"/>
      <c r="DRE571" s="633"/>
      <c r="DRF571" s="633"/>
      <c r="DRG571" s="633"/>
      <c r="DRH571" s="633"/>
      <c r="DRI571" s="633"/>
      <c r="DRJ571" s="633"/>
      <c r="DRK571" s="633"/>
      <c r="DRL571" s="633"/>
      <c r="DRM571" s="633"/>
      <c r="DRN571" s="633"/>
      <c r="DRO571" s="633"/>
      <c r="DRP571" s="633"/>
      <c r="DRQ571" s="633"/>
      <c r="DRR571" s="633"/>
      <c r="DRS571" s="633"/>
      <c r="DRT571" s="633"/>
      <c r="DRU571" s="633"/>
      <c r="DRV571" s="633"/>
      <c r="DRW571" s="633"/>
      <c r="DRX571" s="633"/>
      <c r="DRY571" s="633"/>
      <c r="DRZ571" s="633"/>
      <c r="DSA571" s="633"/>
      <c r="DSB571" s="633"/>
      <c r="DSC571" s="633"/>
      <c r="DSD571" s="633"/>
      <c r="DSE571" s="633"/>
      <c r="DSF571" s="633"/>
      <c r="DSG571" s="633"/>
      <c r="DSH571" s="633"/>
      <c r="DSI571" s="633"/>
      <c r="DSJ571" s="633"/>
      <c r="DSK571" s="633"/>
      <c r="DSL571" s="633"/>
      <c r="DSM571" s="633"/>
      <c r="DSN571" s="633"/>
      <c r="DSO571" s="633"/>
      <c r="DSP571" s="633"/>
      <c r="DSQ571" s="633"/>
      <c r="DSR571" s="633"/>
      <c r="DSS571" s="633"/>
      <c r="DST571" s="633"/>
      <c r="DSU571" s="633"/>
      <c r="DSV571" s="633"/>
      <c r="DSW571" s="633"/>
      <c r="DSX571" s="633"/>
      <c r="DSY571" s="633"/>
      <c r="DSZ571" s="633"/>
      <c r="DTA571" s="633"/>
      <c r="DTB571" s="633"/>
      <c r="DTC571" s="633"/>
      <c r="DTD571" s="633"/>
      <c r="DTE571" s="633"/>
      <c r="DTF571" s="633"/>
      <c r="DTG571" s="633"/>
      <c r="DTH571" s="633"/>
      <c r="DTI571" s="633"/>
      <c r="DTJ571" s="633"/>
      <c r="DTK571" s="633"/>
      <c r="DTL571" s="633"/>
      <c r="DTM571" s="633"/>
      <c r="DTN571" s="633"/>
      <c r="DTO571" s="633"/>
      <c r="DTP571" s="633"/>
      <c r="DTQ571" s="633"/>
      <c r="DTR571" s="633"/>
      <c r="DTS571" s="633"/>
      <c r="DTT571" s="633"/>
      <c r="DTU571" s="633"/>
      <c r="DTV571" s="633"/>
      <c r="DTW571" s="633"/>
      <c r="DTX571" s="633"/>
      <c r="DTY571" s="633"/>
      <c r="DTZ571" s="633"/>
      <c r="DUA571" s="633"/>
      <c r="DUB571" s="633"/>
      <c r="DUC571" s="633"/>
      <c r="DUD571" s="633"/>
      <c r="DUE571" s="633"/>
      <c r="DUF571" s="633"/>
      <c r="DUG571" s="633"/>
      <c r="DUH571" s="633"/>
      <c r="DUI571" s="633"/>
      <c r="DUJ571" s="633"/>
      <c r="DUK571" s="633"/>
      <c r="DUL571" s="633"/>
      <c r="DUM571" s="633"/>
      <c r="DUN571" s="633"/>
      <c r="DUO571" s="633"/>
      <c r="DUP571" s="633"/>
      <c r="DUQ571" s="633"/>
      <c r="DUR571" s="633"/>
      <c r="DUS571" s="633"/>
      <c r="DUT571" s="633"/>
      <c r="DUU571" s="633"/>
      <c r="DUV571" s="633"/>
      <c r="DUW571" s="633"/>
      <c r="DUX571" s="633"/>
      <c r="DUY571" s="633"/>
      <c r="DUZ571" s="633"/>
      <c r="DVA571" s="633"/>
      <c r="DVB571" s="633"/>
      <c r="DVC571" s="633"/>
      <c r="DVD571" s="633"/>
      <c r="DVE571" s="633"/>
      <c r="DVF571" s="633"/>
      <c r="DVG571" s="633"/>
      <c r="DVH571" s="633"/>
      <c r="DVI571" s="633"/>
      <c r="DVJ571" s="633"/>
      <c r="DVK571" s="633"/>
      <c r="DVL571" s="633"/>
      <c r="DVM571" s="633"/>
      <c r="DVN571" s="633"/>
      <c r="DVO571" s="633"/>
      <c r="DVP571" s="633"/>
      <c r="DVQ571" s="633"/>
      <c r="DVR571" s="633"/>
      <c r="DVS571" s="633"/>
      <c r="DVT571" s="633"/>
      <c r="DVU571" s="633"/>
      <c r="DVV571" s="633"/>
      <c r="DVW571" s="633"/>
      <c r="DVX571" s="633"/>
      <c r="DVY571" s="633"/>
      <c r="DVZ571" s="633"/>
      <c r="DWA571" s="633"/>
      <c r="DWB571" s="633"/>
      <c r="DWC571" s="633"/>
      <c r="DWD571" s="633"/>
      <c r="DWE571" s="633"/>
      <c r="DWF571" s="633"/>
      <c r="DWG571" s="633"/>
      <c r="DWH571" s="633"/>
      <c r="DWI571" s="633"/>
      <c r="DWJ571" s="633"/>
      <c r="DWK571" s="633"/>
      <c r="DWL571" s="633"/>
      <c r="DWM571" s="633"/>
      <c r="DWN571" s="633"/>
      <c r="DWO571" s="633"/>
      <c r="DWP571" s="633"/>
      <c r="DWQ571" s="633"/>
      <c r="DWR571" s="633"/>
      <c r="DWS571" s="633"/>
      <c r="DWT571" s="633"/>
      <c r="DWU571" s="633"/>
      <c r="DWV571" s="633"/>
      <c r="DWW571" s="633"/>
      <c r="DWX571" s="633"/>
      <c r="DWY571" s="633"/>
      <c r="DWZ571" s="633"/>
      <c r="DXA571" s="633"/>
      <c r="DXB571" s="633"/>
      <c r="DXC571" s="633"/>
      <c r="DXD571" s="633"/>
      <c r="DXE571" s="633"/>
      <c r="DXF571" s="633"/>
      <c r="DXG571" s="633"/>
      <c r="DXH571" s="633"/>
      <c r="DXI571" s="633"/>
      <c r="DXJ571" s="633"/>
      <c r="DXK571" s="633"/>
      <c r="DXL571" s="633"/>
      <c r="DXM571" s="633"/>
      <c r="DXN571" s="633"/>
      <c r="DXO571" s="633"/>
      <c r="DXP571" s="633"/>
      <c r="DXQ571" s="633"/>
      <c r="DXR571" s="633"/>
      <c r="DXS571" s="633"/>
      <c r="DXT571" s="633"/>
      <c r="DXU571" s="633"/>
      <c r="DXV571" s="633"/>
      <c r="DXW571" s="633"/>
      <c r="DXX571" s="633"/>
      <c r="DXY571" s="633"/>
      <c r="DXZ571" s="633"/>
      <c r="DYA571" s="633"/>
      <c r="DYB571" s="633"/>
      <c r="DYC571" s="633"/>
      <c r="DYD571" s="633"/>
      <c r="DYE571" s="633"/>
      <c r="DYF571" s="633"/>
      <c r="DYG571" s="633"/>
      <c r="DYH571" s="633"/>
      <c r="DYI571" s="633"/>
      <c r="DYJ571" s="633"/>
      <c r="DYK571" s="633"/>
      <c r="DYL571" s="633"/>
      <c r="DYM571" s="633"/>
      <c r="DYN571" s="633"/>
      <c r="DYO571" s="633"/>
      <c r="DYP571" s="633"/>
      <c r="DYQ571" s="633"/>
      <c r="DYR571" s="633"/>
      <c r="DYS571" s="633"/>
      <c r="DYT571" s="633"/>
      <c r="DYU571" s="633"/>
      <c r="DYV571" s="633"/>
      <c r="DYW571" s="633"/>
      <c r="DYX571" s="633"/>
      <c r="DYY571" s="633"/>
      <c r="DYZ571" s="633"/>
      <c r="DZA571" s="633"/>
      <c r="DZB571" s="633"/>
      <c r="DZC571" s="633"/>
      <c r="DZD571" s="633"/>
      <c r="DZE571" s="633"/>
      <c r="DZF571" s="633"/>
      <c r="DZG571" s="633"/>
      <c r="DZH571" s="633"/>
      <c r="DZI571" s="633"/>
      <c r="DZJ571" s="633"/>
      <c r="DZK571" s="633"/>
      <c r="DZL571" s="633"/>
      <c r="DZM571" s="633"/>
      <c r="DZN571" s="633"/>
      <c r="DZO571" s="633"/>
      <c r="DZP571" s="633"/>
      <c r="DZQ571" s="633"/>
      <c r="DZR571" s="633"/>
      <c r="DZS571" s="633"/>
      <c r="DZT571" s="633"/>
      <c r="DZU571" s="633"/>
      <c r="DZV571" s="633"/>
      <c r="DZW571" s="633"/>
      <c r="DZX571" s="633"/>
      <c r="DZY571" s="633"/>
      <c r="DZZ571" s="633"/>
      <c r="EAA571" s="633"/>
      <c r="EAB571" s="633"/>
      <c r="EAC571" s="633"/>
      <c r="EAD571" s="633"/>
      <c r="EAE571" s="633"/>
      <c r="EAF571" s="633"/>
      <c r="EAG571" s="633"/>
      <c r="EAH571" s="633"/>
      <c r="EAI571" s="633"/>
      <c r="EAJ571" s="633"/>
      <c r="EAK571" s="633"/>
      <c r="EAL571" s="633"/>
      <c r="EAM571" s="633"/>
      <c r="EAN571" s="633"/>
      <c r="EAO571" s="633"/>
      <c r="EAP571" s="633"/>
      <c r="EAQ571" s="633"/>
      <c r="EAR571" s="633"/>
      <c r="EAS571" s="633"/>
      <c r="EAT571" s="633"/>
      <c r="EAU571" s="633"/>
      <c r="EAV571" s="633"/>
      <c r="EAW571" s="633"/>
      <c r="EAX571" s="633"/>
      <c r="EAY571" s="633"/>
      <c r="EAZ571" s="633"/>
      <c r="EBA571" s="633"/>
      <c r="EBB571" s="633"/>
      <c r="EBC571" s="633"/>
      <c r="EBD571" s="633"/>
      <c r="EBE571" s="633"/>
      <c r="EBF571" s="633"/>
      <c r="EBG571" s="633"/>
      <c r="EBH571" s="633"/>
      <c r="EBI571" s="633"/>
      <c r="EBJ571" s="633"/>
      <c r="EBK571" s="633"/>
      <c r="EBL571" s="633"/>
      <c r="EBM571" s="633"/>
      <c r="EBN571" s="633"/>
      <c r="EBO571" s="633"/>
      <c r="EBP571" s="633"/>
      <c r="EBQ571" s="633"/>
      <c r="EBR571" s="633"/>
      <c r="EBS571" s="633"/>
      <c r="EBT571" s="633"/>
      <c r="EBU571" s="633"/>
      <c r="EBV571" s="633"/>
      <c r="EBW571" s="633"/>
      <c r="EBX571" s="633"/>
      <c r="EBY571" s="633"/>
      <c r="EBZ571" s="633"/>
      <c r="ECA571" s="633"/>
      <c r="ECB571" s="633"/>
      <c r="ECC571" s="633"/>
      <c r="ECD571" s="633"/>
      <c r="ECE571" s="633"/>
      <c r="ECF571" s="633"/>
      <c r="ECG571" s="633"/>
      <c r="ECH571" s="633"/>
      <c r="ECI571" s="633"/>
      <c r="ECJ571" s="633"/>
      <c r="ECK571" s="633"/>
      <c r="ECL571" s="633"/>
      <c r="ECM571" s="633"/>
      <c r="ECN571" s="633"/>
      <c r="ECO571" s="633"/>
      <c r="ECP571" s="633"/>
      <c r="ECQ571" s="633"/>
      <c r="ECR571" s="633"/>
      <c r="ECS571" s="633"/>
      <c r="ECT571" s="633"/>
      <c r="ECU571" s="633"/>
      <c r="ECV571" s="633"/>
      <c r="ECW571" s="633"/>
      <c r="ECX571" s="633"/>
      <c r="ECY571" s="633"/>
      <c r="ECZ571" s="633"/>
      <c r="EDA571" s="633"/>
      <c r="EDB571" s="633"/>
      <c r="EDC571" s="633"/>
      <c r="EDD571" s="633"/>
      <c r="EDE571" s="633"/>
      <c r="EDF571" s="633"/>
      <c r="EDG571" s="633"/>
      <c r="EDH571" s="633"/>
      <c r="EDI571" s="633"/>
      <c r="EDJ571" s="633"/>
      <c r="EDK571" s="633"/>
      <c r="EDL571" s="633"/>
      <c r="EDM571" s="633"/>
      <c r="EDN571" s="633"/>
      <c r="EDO571" s="633"/>
      <c r="EDP571" s="633"/>
      <c r="EDQ571" s="633"/>
      <c r="EDR571" s="633"/>
      <c r="EDS571" s="633"/>
      <c r="EDT571" s="633"/>
      <c r="EDU571" s="633"/>
      <c r="EDV571" s="633"/>
      <c r="EDW571" s="633"/>
      <c r="EDX571" s="633"/>
      <c r="EDY571" s="633"/>
      <c r="EDZ571" s="633"/>
      <c r="EEA571" s="633"/>
      <c r="EEB571" s="633"/>
      <c r="EEC571" s="633"/>
      <c r="EED571" s="633"/>
      <c r="EEE571" s="633"/>
      <c r="EEF571" s="633"/>
      <c r="EEG571" s="633"/>
      <c r="EEH571" s="633"/>
      <c r="EEI571" s="633"/>
      <c r="EEJ571" s="633"/>
      <c r="EEK571" s="633"/>
      <c r="EEL571" s="633"/>
      <c r="EEM571" s="633"/>
      <c r="EEN571" s="633"/>
      <c r="EEO571" s="633"/>
      <c r="EEP571" s="633"/>
      <c r="EEQ571" s="633"/>
      <c r="EER571" s="633"/>
      <c r="EES571" s="633"/>
      <c r="EET571" s="633"/>
      <c r="EEU571" s="633"/>
      <c r="EEV571" s="633"/>
      <c r="EEW571" s="633"/>
      <c r="EEX571" s="633"/>
      <c r="EEY571" s="633"/>
      <c r="EEZ571" s="633"/>
      <c r="EFA571" s="633"/>
      <c r="EFB571" s="633"/>
      <c r="EFC571" s="633"/>
      <c r="EFD571" s="633"/>
      <c r="EFE571" s="633"/>
      <c r="EFF571" s="633"/>
      <c r="EFG571" s="633"/>
      <c r="EFH571" s="633"/>
      <c r="EFI571" s="633"/>
      <c r="EFJ571" s="633"/>
      <c r="EFK571" s="633"/>
      <c r="EFL571" s="633"/>
      <c r="EFM571" s="633"/>
      <c r="EFN571" s="633"/>
      <c r="EFO571" s="633"/>
      <c r="EFP571" s="633"/>
      <c r="EFQ571" s="633"/>
      <c r="EFR571" s="633"/>
      <c r="EFS571" s="633"/>
      <c r="EFT571" s="633"/>
      <c r="EFU571" s="633"/>
      <c r="EFV571" s="633"/>
      <c r="EFW571" s="633"/>
      <c r="EFX571" s="633"/>
      <c r="EFY571" s="633"/>
      <c r="EFZ571" s="633"/>
      <c r="EGA571" s="633"/>
      <c r="EGB571" s="633"/>
      <c r="EGC571" s="633"/>
      <c r="EGD571" s="633"/>
      <c r="EGE571" s="633"/>
      <c r="EGF571" s="633"/>
      <c r="EGG571" s="633"/>
      <c r="EGH571" s="633"/>
      <c r="EGI571" s="633"/>
      <c r="EGJ571" s="633"/>
      <c r="EGK571" s="633"/>
      <c r="EGL571" s="633"/>
      <c r="EGM571" s="633"/>
      <c r="EGN571" s="633"/>
      <c r="EGO571" s="633"/>
      <c r="EGP571" s="633"/>
      <c r="EGQ571" s="633"/>
      <c r="EGR571" s="633"/>
      <c r="EGS571" s="633"/>
      <c r="EGT571" s="633"/>
      <c r="EGU571" s="633"/>
      <c r="EGV571" s="633"/>
      <c r="EGW571" s="633"/>
      <c r="EGX571" s="633"/>
      <c r="EGY571" s="633"/>
      <c r="EGZ571" s="633"/>
      <c r="EHA571" s="633"/>
      <c r="EHB571" s="633"/>
      <c r="EHC571" s="633"/>
      <c r="EHD571" s="633"/>
      <c r="EHE571" s="633"/>
      <c r="EHF571" s="633"/>
      <c r="EHG571" s="633"/>
      <c r="EHH571" s="633"/>
      <c r="EHI571" s="633"/>
      <c r="EHJ571" s="633"/>
      <c r="EHK571" s="633"/>
      <c r="EHL571" s="633"/>
      <c r="EHM571" s="633"/>
      <c r="EHN571" s="633"/>
      <c r="EHO571" s="633"/>
      <c r="EHP571" s="633"/>
      <c r="EHQ571" s="633"/>
      <c r="EHR571" s="633"/>
      <c r="EHS571" s="633"/>
      <c r="EHT571" s="633"/>
      <c r="EHU571" s="633"/>
      <c r="EHV571" s="633"/>
      <c r="EHW571" s="633"/>
      <c r="EHX571" s="633"/>
      <c r="EHY571" s="633"/>
      <c r="EHZ571" s="633"/>
      <c r="EIA571" s="633"/>
      <c r="EIB571" s="633"/>
      <c r="EIC571" s="633"/>
      <c r="EID571" s="633"/>
      <c r="EIE571" s="633"/>
      <c r="EIF571" s="633"/>
      <c r="EIG571" s="633"/>
      <c r="EIH571" s="633"/>
      <c r="EII571" s="633"/>
      <c r="EIJ571" s="633"/>
      <c r="EIK571" s="633"/>
      <c r="EIL571" s="633"/>
      <c r="EIM571" s="633"/>
      <c r="EIN571" s="633"/>
      <c r="EIO571" s="633"/>
      <c r="EIP571" s="633"/>
      <c r="EIQ571" s="633"/>
      <c r="EIR571" s="633"/>
      <c r="EIS571" s="633"/>
      <c r="EIT571" s="633"/>
      <c r="EIU571" s="633"/>
      <c r="EIV571" s="633"/>
      <c r="EIW571" s="633"/>
      <c r="EIX571" s="633"/>
      <c r="EIY571" s="633"/>
      <c r="EIZ571" s="633"/>
      <c r="EJA571" s="633"/>
      <c r="EJB571" s="633"/>
      <c r="EJC571" s="633"/>
      <c r="EJD571" s="633"/>
      <c r="EJE571" s="633"/>
      <c r="EJF571" s="633"/>
      <c r="EJG571" s="633"/>
      <c r="EJH571" s="633"/>
      <c r="EJI571" s="633"/>
      <c r="EJJ571" s="633"/>
      <c r="EJK571" s="633"/>
      <c r="EJL571" s="633"/>
      <c r="EJM571" s="633"/>
      <c r="EJN571" s="633"/>
      <c r="EJO571" s="633"/>
      <c r="EJP571" s="633"/>
      <c r="EJQ571" s="633"/>
      <c r="EJR571" s="633"/>
      <c r="EJS571" s="633"/>
      <c r="EJT571" s="633"/>
      <c r="EJU571" s="633"/>
      <c r="EJV571" s="633"/>
      <c r="EJW571" s="633"/>
      <c r="EJX571" s="633"/>
      <c r="EJY571" s="633"/>
      <c r="EJZ571" s="633"/>
      <c r="EKA571" s="633"/>
      <c r="EKB571" s="633"/>
      <c r="EKC571" s="633"/>
      <c r="EKD571" s="633"/>
      <c r="EKE571" s="633"/>
      <c r="EKF571" s="633"/>
      <c r="EKG571" s="633"/>
      <c r="EKH571" s="633"/>
      <c r="EKI571" s="633"/>
      <c r="EKJ571" s="633"/>
      <c r="EKK571" s="633"/>
      <c r="EKL571" s="633"/>
      <c r="EKM571" s="633"/>
      <c r="EKN571" s="633"/>
      <c r="EKO571" s="633"/>
      <c r="EKP571" s="633"/>
      <c r="EKQ571" s="633"/>
      <c r="EKR571" s="633"/>
      <c r="EKS571" s="633"/>
      <c r="EKT571" s="633"/>
      <c r="EKU571" s="633"/>
      <c r="EKV571" s="633"/>
      <c r="EKW571" s="633"/>
      <c r="EKX571" s="633"/>
      <c r="EKY571" s="633"/>
      <c r="EKZ571" s="633"/>
      <c r="ELA571" s="633"/>
      <c r="ELB571" s="633"/>
      <c r="ELC571" s="633"/>
      <c r="ELD571" s="633"/>
      <c r="ELE571" s="633"/>
      <c r="ELF571" s="633"/>
      <c r="ELG571" s="633"/>
      <c r="ELH571" s="633"/>
      <c r="ELI571" s="633"/>
      <c r="ELJ571" s="633"/>
      <c r="ELK571" s="633"/>
      <c r="ELL571" s="633"/>
      <c r="ELM571" s="633"/>
      <c r="ELN571" s="633"/>
      <c r="ELO571" s="633"/>
      <c r="ELP571" s="633"/>
      <c r="ELQ571" s="633"/>
      <c r="ELR571" s="633"/>
      <c r="ELS571" s="633"/>
      <c r="ELT571" s="633"/>
      <c r="ELU571" s="633"/>
      <c r="ELV571" s="633"/>
      <c r="ELW571" s="633"/>
      <c r="ELX571" s="633"/>
      <c r="ELY571" s="633"/>
      <c r="ELZ571" s="633"/>
      <c r="EMA571" s="633"/>
      <c r="EMB571" s="633"/>
      <c r="EMC571" s="633"/>
      <c r="EMD571" s="633"/>
      <c r="EME571" s="633"/>
      <c r="EMF571" s="633"/>
      <c r="EMG571" s="633"/>
      <c r="EMH571" s="633"/>
      <c r="EMI571" s="633"/>
      <c r="EMJ571" s="633"/>
      <c r="EMK571" s="633"/>
      <c r="EML571" s="633"/>
      <c r="EMM571" s="633"/>
      <c r="EMN571" s="633"/>
      <c r="EMO571" s="633"/>
      <c r="EMP571" s="633"/>
      <c r="EMQ571" s="633"/>
      <c r="EMR571" s="633"/>
      <c r="EMS571" s="633"/>
      <c r="EMT571" s="633"/>
      <c r="EMU571" s="633"/>
      <c r="EMV571" s="633"/>
      <c r="EMW571" s="633"/>
      <c r="EMX571" s="633"/>
      <c r="EMY571" s="633"/>
      <c r="EMZ571" s="633"/>
      <c r="ENA571" s="633"/>
      <c r="ENB571" s="633"/>
      <c r="ENC571" s="633"/>
      <c r="END571" s="633"/>
      <c r="ENE571" s="633"/>
      <c r="ENF571" s="633"/>
      <c r="ENG571" s="633"/>
      <c r="ENH571" s="633"/>
      <c r="ENI571" s="633"/>
      <c r="ENJ571" s="633"/>
      <c r="ENK571" s="633"/>
      <c r="ENL571" s="633"/>
      <c r="ENM571" s="633"/>
      <c r="ENN571" s="633"/>
      <c r="ENO571" s="633"/>
      <c r="ENP571" s="633"/>
      <c r="ENQ571" s="633"/>
      <c r="ENR571" s="633"/>
      <c r="ENS571" s="633"/>
      <c r="ENT571" s="633"/>
      <c r="ENU571" s="633"/>
      <c r="ENV571" s="633"/>
      <c r="ENW571" s="633"/>
      <c r="ENX571" s="633"/>
      <c r="ENY571" s="633"/>
      <c r="ENZ571" s="633"/>
      <c r="EOA571" s="633"/>
      <c r="EOB571" s="633"/>
      <c r="EOC571" s="633"/>
      <c r="EOD571" s="633"/>
      <c r="EOE571" s="633"/>
      <c r="EOF571" s="633"/>
      <c r="EOG571" s="633"/>
      <c r="EOH571" s="633"/>
      <c r="EOI571" s="633"/>
      <c r="EOJ571" s="633"/>
      <c r="EOK571" s="633"/>
      <c r="EOL571" s="633"/>
      <c r="EOM571" s="633"/>
      <c r="EON571" s="633"/>
      <c r="EOO571" s="633"/>
      <c r="EOP571" s="633"/>
      <c r="EOQ571" s="633"/>
      <c r="EOR571" s="633"/>
      <c r="EOS571" s="633"/>
      <c r="EOT571" s="633"/>
      <c r="EOU571" s="633"/>
      <c r="EOV571" s="633"/>
      <c r="EOW571" s="633"/>
      <c r="EOX571" s="633"/>
      <c r="EOY571" s="633"/>
      <c r="EOZ571" s="633"/>
      <c r="EPA571" s="633"/>
      <c r="EPB571" s="633"/>
      <c r="EPC571" s="633"/>
      <c r="EPD571" s="633"/>
      <c r="EPE571" s="633"/>
      <c r="EPF571" s="633"/>
      <c r="EPG571" s="633"/>
      <c r="EPH571" s="633"/>
      <c r="EPI571" s="633"/>
      <c r="EPJ571" s="633"/>
      <c r="EPK571" s="633"/>
      <c r="EPL571" s="633"/>
      <c r="EPM571" s="633"/>
      <c r="EPN571" s="633"/>
      <c r="EPO571" s="633"/>
      <c r="EPP571" s="633"/>
      <c r="EPQ571" s="633"/>
      <c r="EPR571" s="633"/>
      <c r="EPS571" s="633"/>
      <c r="EPT571" s="633"/>
      <c r="EPU571" s="633"/>
      <c r="EPV571" s="633"/>
      <c r="EPW571" s="633"/>
      <c r="EPX571" s="633"/>
      <c r="EPY571" s="633"/>
      <c r="EPZ571" s="633"/>
      <c r="EQA571" s="633"/>
      <c r="EQB571" s="633"/>
      <c r="EQC571" s="633"/>
      <c r="EQD571" s="633"/>
      <c r="EQE571" s="633"/>
      <c r="EQF571" s="633"/>
      <c r="EQG571" s="633"/>
      <c r="EQH571" s="633"/>
      <c r="EQI571" s="633"/>
      <c r="EQJ571" s="633"/>
      <c r="EQK571" s="633"/>
      <c r="EQL571" s="633"/>
      <c r="EQM571" s="633"/>
      <c r="EQN571" s="633"/>
      <c r="EQO571" s="633"/>
      <c r="EQP571" s="633"/>
      <c r="EQQ571" s="633"/>
      <c r="EQR571" s="633"/>
      <c r="EQS571" s="633"/>
      <c r="EQT571" s="633"/>
      <c r="EQU571" s="633"/>
      <c r="EQV571" s="633"/>
      <c r="EQW571" s="633"/>
      <c r="EQX571" s="633"/>
      <c r="EQY571" s="633"/>
      <c r="EQZ571" s="633"/>
      <c r="ERA571" s="633"/>
      <c r="ERB571" s="633"/>
      <c r="ERC571" s="633"/>
      <c r="ERD571" s="633"/>
      <c r="ERE571" s="633"/>
      <c r="ERF571" s="633"/>
      <c r="ERG571" s="633"/>
      <c r="ERH571" s="633"/>
      <c r="ERI571" s="633"/>
      <c r="ERJ571" s="633"/>
      <c r="ERK571" s="633"/>
      <c r="ERL571" s="633"/>
      <c r="ERM571" s="633"/>
      <c r="ERN571" s="633"/>
      <c r="ERO571" s="633"/>
      <c r="ERP571" s="633"/>
      <c r="ERQ571" s="633"/>
      <c r="ERR571" s="633"/>
      <c r="ERS571" s="633"/>
      <c r="ERT571" s="633"/>
      <c r="ERU571" s="633"/>
      <c r="ERV571" s="633"/>
      <c r="ERW571" s="633"/>
      <c r="ERX571" s="633"/>
      <c r="ERY571" s="633"/>
      <c r="ERZ571" s="633"/>
      <c r="ESA571" s="633"/>
      <c r="ESB571" s="633"/>
      <c r="ESC571" s="633"/>
      <c r="ESD571" s="633"/>
      <c r="ESE571" s="633"/>
      <c r="ESF571" s="633"/>
      <c r="ESG571" s="633"/>
      <c r="ESH571" s="633"/>
      <c r="ESI571" s="633"/>
      <c r="ESJ571" s="633"/>
      <c r="ESK571" s="633"/>
      <c r="ESL571" s="633"/>
      <c r="ESM571" s="633"/>
      <c r="ESN571" s="633"/>
      <c r="ESO571" s="633"/>
      <c r="ESP571" s="633"/>
      <c r="ESQ571" s="633"/>
      <c r="ESR571" s="633"/>
      <c r="ESS571" s="633"/>
      <c r="EST571" s="633"/>
      <c r="ESU571" s="633"/>
      <c r="ESV571" s="633"/>
      <c r="ESW571" s="633"/>
      <c r="ESX571" s="633"/>
      <c r="ESY571" s="633"/>
      <c r="ESZ571" s="633"/>
      <c r="ETA571" s="633"/>
      <c r="ETB571" s="633"/>
      <c r="ETC571" s="633"/>
      <c r="ETD571" s="633"/>
      <c r="ETE571" s="633"/>
      <c r="ETF571" s="633"/>
      <c r="ETG571" s="633"/>
      <c r="ETH571" s="633"/>
      <c r="ETI571" s="633"/>
      <c r="ETJ571" s="633"/>
      <c r="ETK571" s="633"/>
      <c r="ETL571" s="633"/>
      <c r="ETM571" s="633"/>
      <c r="ETN571" s="633"/>
      <c r="ETO571" s="633"/>
      <c r="ETP571" s="633"/>
      <c r="ETQ571" s="633"/>
      <c r="ETR571" s="633"/>
      <c r="ETS571" s="633"/>
      <c r="ETT571" s="633"/>
      <c r="ETU571" s="633"/>
      <c r="ETV571" s="633"/>
      <c r="ETW571" s="633"/>
      <c r="ETX571" s="633"/>
      <c r="ETY571" s="633"/>
      <c r="ETZ571" s="633"/>
      <c r="EUA571" s="633"/>
      <c r="EUB571" s="633"/>
      <c r="EUC571" s="633"/>
      <c r="EUD571" s="633"/>
      <c r="EUE571" s="633"/>
      <c r="EUF571" s="633"/>
      <c r="EUG571" s="633"/>
      <c r="EUH571" s="633"/>
      <c r="EUI571" s="633"/>
      <c r="EUJ571" s="633"/>
      <c r="EUK571" s="633"/>
      <c r="EUL571" s="633"/>
      <c r="EUM571" s="633"/>
      <c r="EUN571" s="633"/>
      <c r="EUO571" s="633"/>
      <c r="EUP571" s="633"/>
      <c r="EUQ571" s="633"/>
      <c r="EUR571" s="633"/>
      <c r="EUS571" s="633"/>
      <c r="EUT571" s="633"/>
      <c r="EUU571" s="633"/>
      <c r="EUV571" s="633"/>
      <c r="EUW571" s="633"/>
      <c r="EUX571" s="633"/>
      <c r="EUY571" s="633"/>
      <c r="EUZ571" s="633"/>
      <c r="EVA571" s="633"/>
      <c r="EVB571" s="633"/>
      <c r="EVC571" s="633"/>
      <c r="EVD571" s="633"/>
      <c r="EVE571" s="633"/>
      <c r="EVF571" s="633"/>
      <c r="EVG571" s="633"/>
      <c r="EVH571" s="633"/>
      <c r="EVI571" s="633"/>
      <c r="EVJ571" s="633"/>
      <c r="EVK571" s="633"/>
      <c r="EVL571" s="633"/>
      <c r="EVM571" s="633"/>
      <c r="EVN571" s="633"/>
      <c r="EVO571" s="633"/>
      <c r="EVP571" s="633"/>
      <c r="EVQ571" s="633"/>
      <c r="EVR571" s="633"/>
      <c r="EVS571" s="633"/>
      <c r="EVT571" s="633"/>
      <c r="EVU571" s="633"/>
      <c r="EVV571" s="633"/>
      <c r="EVW571" s="633"/>
      <c r="EVX571" s="633"/>
      <c r="EVY571" s="633"/>
      <c r="EVZ571" s="633"/>
      <c r="EWA571" s="633"/>
      <c r="EWB571" s="633"/>
      <c r="EWC571" s="633"/>
      <c r="EWD571" s="633"/>
      <c r="EWE571" s="633"/>
      <c r="EWF571" s="633"/>
      <c r="EWG571" s="633"/>
      <c r="EWH571" s="633"/>
      <c r="EWI571" s="633"/>
      <c r="EWJ571" s="633"/>
      <c r="EWK571" s="633"/>
      <c r="EWL571" s="633"/>
      <c r="EWM571" s="633"/>
      <c r="EWN571" s="633"/>
      <c r="EWO571" s="633"/>
      <c r="EWP571" s="633"/>
      <c r="EWQ571" s="633"/>
      <c r="EWR571" s="633"/>
      <c r="EWS571" s="633"/>
      <c r="EWT571" s="633"/>
      <c r="EWU571" s="633"/>
      <c r="EWV571" s="633"/>
      <c r="EWW571" s="633"/>
      <c r="EWX571" s="633"/>
      <c r="EWY571" s="633"/>
      <c r="EWZ571" s="633"/>
      <c r="EXA571" s="633"/>
      <c r="EXB571" s="633"/>
      <c r="EXC571" s="633"/>
      <c r="EXD571" s="633"/>
      <c r="EXE571" s="633"/>
      <c r="EXF571" s="633"/>
      <c r="EXG571" s="633"/>
      <c r="EXH571" s="633"/>
      <c r="EXI571" s="633"/>
      <c r="EXJ571" s="633"/>
      <c r="EXK571" s="633"/>
      <c r="EXL571" s="633"/>
      <c r="EXM571" s="633"/>
      <c r="EXN571" s="633"/>
      <c r="EXO571" s="633"/>
      <c r="EXP571" s="633"/>
      <c r="EXQ571" s="633"/>
      <c r="EXR571" s="633"/>
      <c r="EXS571" s="633"/>
      <c r="EXT571" s="633"/>
      <c r="EXU571" s="633"/>
      <c r="EXV571" s="633"/>
      <c r="EXW571" s="633"/>
      <c r="EXX571" s="633"/>
      <c r="EXY571" s="633"/>
      <c r="EXZ571" s="633"/>
      <c r="EYA571" s="633"/>
      <c r="EYB571" s="633"/>
      <c r="EYC571" s="633"/>
      <c r="EYD571" s="633"/>
      <c r="EYE571" s="633"/>
      <c r="EYF571" s="633"/>
      <c r="EYG571" s="633"/>
      <c r="EYH571" s="633"/>
      <c r="EYI571" s="633"/>
      <c r="EYJ571" s="633"/>
      <c r="EYK571" s="633"/>
      <c r="EYL571" s="633"/>
      <c r="EYM571" s="633"/>
      <c r="EYN571" s="633"/>
      <c r="EYO571" s="633"/>
      <c r="EYP571" s="633"/>
      <c r="EYQ571" s="633"/>
      <c r="EYR571" s="633"/>
      <c r="EYS571" s="633"/>
      <c r="EYT571" s="633"/>
      <c r="EYU571" s="633"/>
      <c r="EYV571" s="633"/>
      <c r="EYW571" s="633"/>
      <c r="EYX571" s="633"/>
      <c r="EYY571" s="633"/>
      <c r="EYZ571" s="633"/>
      <c r="EZA571" s="633"/>
      <c r="EZB571" s="633"/>
      <c r="EZC571" s="633"/>
      <c r="EZD571" s="633"/>
      <c r="EZE571" s="633"/>
      <c r="EZF571" s="633"/>
      <c r="EZG571" s="633"/>
      <c r="EZH571" s="633"/>
      <c r="EZI571" s="633"/>
      <c r="EZJ571" s="633"/>
      <c r="EZK571" s="633"/>
      <c r="EZL571" s="633"/>
      <c r="EZM571" s="633"/>
      <c r="EZN571" s="633"/>
      <c r="EZO571" s="633"/>
      <c r="EZP571" s="633"/>
      <c r="EZQ571" s="633"/>
      <c r="EZR571" s="633"/>
      <c r="EZS571" s="633"/>
      <c r="EZT571" s="633"/>
      <c r="EZU571" s="633"/>
      <c r="EZV571" s="633"/>
      <c r="EZW571" s="633"/>
      <c r="EZX571" s="633"/>
      <c r="EZY571" s="633"/>
      <c r="EZZ571" s="633"/>
      <c r="FAA571" s="633"/>
      <c r="FAB571" s="633"/>
      <c r="FAC571" s="633"/>
      <c r="FAD571" s="633"/>
      <c r="FAE571" s="633"/>
      <c r="FAF571" s="633"/>
      <c r="FAG571" s="633"/>
      <c r="FAH571" s="633"/>
      <c r="FAI571" s="633"/>
      <c r="FAJ571" s="633"/>
      <c r="FAK571" s="633"/>
      <c r="FAL571" s="633"/>
      <c r="FAM571" s="633"/>
      <c r="FAN571" s="633"/>
      <c r="FAO571" s="633"/>
      <c r="FAP571" s="633"/>
      <c r="FAQ571" s="633"/>
      <c r="FAR571" s="633"/>
      <c r="FAS571" s="633"/>
      <c r="FAT571" s="633"/>
      <c r="FAU571" s="633"/>
      <c r="FAV571" s="633"/>
      <c r="FAW571" s="633"/>
      <c r="FAX571" s="633"/>
      <c r="FAY571" s="633"/>
      <c r="FAZ571" s="633"/>
      <c r="FBA571" s="633"/>
      <c r="FBB571" s="633"/>
      <c r="FBC571" s="633"/>
      <c r="FBD571" s="633"/>
      <c r="FBE571" s="633"/>
      <c r="FBF571" s="633"/>
      <c r="FBG571" s="633"/>
      <c r="FBH571" s="633"/>
      <c r="FBI571" s="633"/>
      <c r="FBJ571" s="633"/>
      <c r="FBK571" s="633"/>
      <c r="FBL571" s="633"/>
      <c r="FBM571" s="633"/>
      <c r="FBN571" s="633"/>
      <c r="FBO571" s="633"/>
      <c r="FBP571" s="633"/>
      <c r="FBQ571" s="633"/>
      <c r="FBR571" s="633"/>
      <c r="FBS571" s="633"/>
      <c r="FBT571" s="633"/>
      <c r="FBU571" s="633"/>
      <c r="FBV571" s="633"/>
      <c r="FBW571" s="633"/>
      <c r="FBX571" s="633"/>
      <c r="FBY571" s="633"/>
      <c r="FBZ571" s="633"/>
      <c r="FCA571" s="633"/>
      <c r="FCB571" s="633"/>
      <c r="FCC571" s="633"/>
      <c r="FCD571" s="633"/>
      <c r="FCE571" s="633"/>
      <c r="FCF571" s="633"/>
      <c r="FCG571" s="633"/>
      <c r="FCH571" s="633"/>
      <c r="FCI571" s="633"/>
      <c r="FCJ571" s="633"/>
      <c r="FCK571" s="633"/>
      <c r="FCL571" s="633"/>
      <c r="FCM571" s="633"/>
      <c r="FCN571" s="633"/>
      <c r="FCO571" s="633"/>
      <c r="FCP571" s="633"/>
      <c r="FCQ571" s="633"/>
      <c r="FCR571" s="633"/>
      <c r="FCS571" s="633"/>
      <c r="FCT571" s="633"/>
      <c r="FCU571" s="633"/>
      <c r="FCV571" s="633"/>
      <c r="FCW571" s="633"/>
      <c r="FCX571" s="633"/>
      <c r="FCY571" s="633"/>
      <c r="FCZ571" s="633"/>
      <c r="FDA571" s="633"/>
      <c r="FDB571" s="633"/>
      <c r="FDC571" s="633"/>
      <c r="FDD571" s="633"/>
      <c r="FDE571" s="633"/>
      <c r="FDF571" s="633"/>
      <c r="FDG571" s="633"/>
      <c r="FDH571" s="633"/>
      <c r="FDI571" s="633"/>
      <c r="FDJ571" s="633"/>
      <c r="FDK571" s="633"/>
      <c r="FDL571" s="633"/>
      <c r="FDM571" s="633"/>
      <c r="FDN571" s="633"/>
      <c r="FDO571" s="633"/>
      <c r="FDP571" s="633"/>
      <c r="FDQ571" s="633"/>
      <c r="FDR571" s="633"/>
      <c r="FDS571" s="633"/>
      <c r="FDT571" s="633"/>
      <c r="FDU571" s="633"/>
      <c r="FDV571" s="633"/>
      <c r="FDW571" s="633"/>
      <c r="FDX571" s="633"/>
      <c r="FDY571" s="633"/>
      <c r="FDZ571" s="633"/>
      <c r="FEA571" s="633"/>
      <c r="FEB571" s="633"/>
      <c r="FEC571" s="633"/>
      <c r="FED571" s="633"/>
      <c r="FEE571" s="633"/>
      <c r="FEF571" s="633"/>
      <c r="FEG571" s="633"/>
      <c r="FEH571" s="633"/>
      <c r="FEI571" s="633"/>
      <c r="FEJ571" s="633"/>
      <c r="FEK571" s="633"/>
      <c r="FEL571" s="633"/>
      <c r="FEM571" s="633"/>
      <c r="FEN571" s="633"/>
      <c r="FEO571" s="633"/>
      <c r="FEP571" s="633"/>
      <c r="FEQ571" s="633"/>
      <c r="FER571" s="633"/>
      <c r="FES571" s="633"/>
      <c r="FET571" s="633"/>
      <c r="FEU571" s="633"/>
      <c r="FEV571" s="633"/>
      <c r="FEW571" s="633"/>
      <c r="FEX571" s="633"/>
      <c r="FEY571" s="633"/>
      <c r="FEZ571" s="633"/>
      <c r="FFA571" s="633"/>
      <c r="FFB571" s="633"/>
      <c r="FFC571" s="633"/>
      <c r="FFD571" s="633"/>
      <c r="FFE571" s="633"/>
      <c r="FFF571" s="633"/>
      <c r="FFG571" s="633"/>
      <c r="FFH571" s="633"/>
      <c r="FFI571" s="633"/>
      <c r="FFJ571" s="633"/>
      <c r="FFK571" s="633"/>
      <c r="FFL571" s="633"/>
      <c r="FFM571" s="633"/>
      <c r="FFN571" s="633"/>
      <c r="FFO571" s="633"/>
      <c r="FFP571" s="633"/>
      <c r="FFQ571" s="633"/>
      <c r="FFR571" s="633"/>
      <c r="FFS571" s="633"/>
      <c r="FFT571" s="633"/>
      <c r="FFU571" s="633"/>
      <c r="FFV571" s="633"/>
      <c r="FFW571" s="633"/>
      <c r="FFX571" s="633"/>
      <c r="FFY571" s="633"/>
      <c r="FFZ571" s="633"/>
      <c r="FGA571" s="633"/>
      <c r="FGB571" s="633"/>
      <c r="FGC571" s="633"/>
      <c r="FGD571" s="633"/>
      <c r="FGE571" s="633"/>
      <c r="FGF571" s="633"/>
      <c r="FGG571" s="633"/>
      <c r="FGH571" s="633"/>
      <c r="FGI571" s="633"/>
      <c r="FGJ571" s="633"/>
      <c r="FGK571" s="633"/>
      <c r="FGL571" s="633"/>
      <c r="FGM571" s="633"/>
      <c r="FGN571" s="633"/>
      <c r="FGO571" s="633"/>
      <c r="FGP571" s="633"/>
      <c r="FGQ571" s="633"/>
      <c r="FGR571" s="633"/>
      <c r="FGS571" s="633"/>
      <c r="FGT571" s="633"/>
      <c r="FGU571" s="633"/>
      <c r="FGV571" s="633"/>
      <c r="FGW571" s="633"/>
      <c r="FGX571" s="633"/>
      <c r="FGY571" s="633"/>
      <c r="FGZ571" s="633"/>
      <c r="FHA571" s="633"/>
      <c r="FHB571" s="633"/>
      <c r="FHC571" s="633"/>
      <c r="FHD571" s="633"/>
      <c r="FHE571" s="633"/>
      <c r="FHF571" s="633"/>
      <c r="FHG571" s="633"/>
      <c r="FHH571" s="633"/>
      <c r="FHI571" s="633"/>
      <c r="FHJ571" s="633"/>
      <c r="FHK571" s="633"/>
      <c r="FHL571" s="633"/>
      <c r="FHM571" s="633"/>
      <c r="FHN571" s="633"/>
      <c r="FHO571" s="633"/>
      <c r="FHP571" s="633"/>
      <c r="FHQ571" s="633"/>
      <c r="FHR571" s="633"/>
      <c r="FHS571" s="633"/>
      <c r="FHT571" s="633"/>
      <c r="FHU571" s="633"/>
      <c r="FHV571" s="633"/>
      <c r="FHW571" s="633"/>
      <c r="FHX571" s="633"/>
      <c r="FHY571" s="633"/>
      <c r="FHZ571" s="633"/>
      <c r="FIA571" s="633"/>
      <c r="FIB571" s="633"/>
      <c r="FIC571" s="633"/>
      <c r="FID571" s="633"/>
      <c r="FIE571" s="633"/>
      <c r="FIF571" s="633"/>
      <c r="FIG571" s="633"/>
      <c r="FIH571" s="633"/>
      <c r="FII571" s="633"/>
      <c r="FIJ571" s="633"/>
      <c r="FIK571" s="633"/>
      <c r="FIL571" s="633"/>
      <c r="FIM571" s="633"/>
      <c r="FIN571" s="633"/>
      <c r="FIO571" s="633"/>
      <c r="FIP571" s="633"/>
      <c r="FIQ571" s="633"/>
      <c r="FIR571" s="633"/>
      <c r="FIS571" s="633"/>
      <c r="FIT571" s="633"/>
      <c r="FIU571" s="633"/>
      <c r="FIV571" s="633"/>
      <c r="FIW571" s="633"/>
      <c r="FIX571" s="633"/>
      <c r="FIY571" s="633"/>
      <c r="FIZ571" s="633"/>
      <c r="FJA571" s="633"/>
      <c r="FJB571" s="633"/>
      <c r="FJC571" s="633"/>
      <c r="FJD571" s="633"/>
      <c r="FJE571" s="633"/>
      <c r="FJF571" s="633"/>
      <c r="FJG571" s="633"/>
      <c r="FJH571" s="633"/>
      <c r="FJI571" s="633"/>
      <c r="FJJ571" s="633"/>
      <c r="FJK571" s="633"/>
      <c r="FJL571" s="633"/>
      <c r="FJM571" s="633"/>
      <c r="FJN571" s="633"/>
      <c r="FJO571" s="633"/>
      <c r="FJP571" s="633"/>
      <c r="FJQ571" s="633"/>
      <c r="FJR571" s="633"/>
      <c r="FJS571" s="633"/>
      <c r="FJT571" s="633"/>
      <c r="FJU571" s="633"/>
      <c r="FJV571" s="633"/>
      <c r="FJW571" s="633"/>
      <c r="FJX571" s="633"/>
      <c r="FJY571" s="633"/>
      <c r="FJZ571" s="633"/>
      <c r="FKA571" s="633"/>
      <c r="FKB571" s="633"/>
      <c r="FKC571" s="633"/>
      <c r="FKD571" s="633"/>
      <c r="FKE571" s="633"/>
      <c r="FKF571" s="633"/>
      <c r="FKG571" s="633"/>
      <c r="FKH571" s="633"/>
      <c r="FKI571" s="633"/>
      <c r="FKJ571" s="633"/>
      <c r="FKK571" s="633"/>
      <c r="FKL571" s="633"/>
      <c r="FKM571" s="633"/>
      <c r="FKN571" s="633"/>
      <c r="FKO571" s="633"/>
      <c r="FKP571" s="633"/>
      <c r="FKQ571" s="633"/>
      <c r="FKR571" s="633"/>
      <c r="FKS571" s="633"/>
      <c r="FKT571" s="633"/>
      <c r="FKU571" s="633"/>
      <c r="FKV571" s="633"/>
      <c r="FKW571" s="633"/>
      <c r="FKX571" s="633"/>
      <c r="FKY571" s="633"/>
      <c r="FKZ571" s="633"/>
      <c r="FLA571" s="633"/>
      <c r="FLB571" s="633"/>
      <c r="FLC571" s="633"/>
      <c r="FLD571" s="633"/>
      <c r="FLE571" s="633"/>
      <c r="FLF571" s="633"/>
      <c r="FLG571" s="633"/>
      <c r="FLH571" s="633"/>
      <c r="FLI571" s="633"/>
      <c r="FLJ571" s="633"/>
      <c r="FLK571" s="633"/>
      <c r="FLL571" s="633"/>
      <c r="FLM571" s="633"/>
      <c r="FLN571" s="633"/>
      <c r="FLO571" s="633"/>
      <c r="FLP571" s="633"/>
      <c r="FLQ571" s="633"/>
      <c r="FLR571" s="633"/>
      <c r="FLS571" s="633"/>
      <c r="FLT571" s="633"/>
      <c r="FLU571" s="633"/>
      <c r="FLV571" s="633"/>
      <c r="FLW571" s="633"/>
      <c r="FLX571" s="633"/>
      <c r="FLY571" s="633"/>
      <c r="FLZ571" s="633"/>
      <c r="FMA571" s="633"/>
      <c r="FMB571" s="633"/>
      <c r="FMC571" s="633"/>
      <c r="FMD571" s="633"/>
      <c r="FME571" s="633"/>
      <c r="FMF571" s="633"/>
      <c r="FMG571" s="633"/>
      <c r="FMH571" s="633"/>
      <c r="FMI571" s="633"/>
      <c r="FMJ571" s="633"/>
      <c r="FMK571" s="633"/>
      <c r="FML571" s="633"/>
      <c r="FMM571" s="633"/>
      <c r="FMN571" s="633"/>
      <c r="FMO571" s="633"/>
      <c r="FMP571" s="633"/>
      <c r="FMQ571" s="633"/>
      <c r="FMR571" s="633"/>
      <c r="FMS571" s="633"/>
      <c r="FMT571" s="633"/>
      <c r="FMU571" s="633"/>
      <c r="FMV571" s="633"/>
      <c r="FMW571" s="633"/>
      <c r="FMX571" s="633"/>
      <c r="FMY571" s="633"/>
      <c r="FMZ571" s="633"/>
      <c r="FNA571" s="633"/>
      <c r="FNB571" s="633"/>
      <c r="FNC571" s="633"/>
      <c r="FND571" s="633"/>
      <c r="FNE571" s="633"/>
      <c r="FNF571" s="633"/>
      <c r="FNG571" s="633"/>
      <c r="FNH571" s="633"/>
      <c r="FNI571" s="633"/>
      <c r="FNJ571" s="633"/>
      <c r="FNK571" s="633"/>
      <c r="FNL571" s="633"/>
      <c r="FNM571" s="633"/>
      <c r="FNN571" s="633"/>
      <c r="FNO571" s="633"/>
      <c r="FNP571" s="633"/>
      <c r="FNQ571" s="633"/>
      <c r="FNR571" s="633"/>
      <c r="FNS571" s="633"/>
      <c r="FNT571" s="633"/>
      <c r="FNU571" s="633"/>
      <c r="FNV571" s="633"/>
      <c r="FNW571" s="633"/>
      <c r="FNX571" s="633"/>
      <c r="FNY571" s="633"/>
      <c r="FNZ571" s="633"/>
      <c r="FOA571" s="633"/>
      <c r="FOB571" s="633"/>
      <c r="FOC571" s="633"/>
      <c r="FOD571" s="633"/>
      <c r="FOE571" s="633"/>
      <c r="FOF571" s="633"/>
      <c r="FOG571" s="633"/>
      <c r="FOH571" s="633"/>
      <c r="FOI571" s="633"/>
      <c r="FOJ571" s="633"/>
      <c r="FOK571" s="633"/>
      <c r="FOL571" s="633"/>
      <c r="FOM571" s="633"/>
      <c r="FON571" s="633"/>
      <c r="FOO571" s="633"/>
      <c r="FOP571" s="633"/>
      <c r="FOQ571" s="633"/>
      <c r="FOR571" s="633"/>
      <c r="FOS571" s="633"/>
      <c r="FOT571" s="633"/>
      <c r="FOU571" s="633"/>
      <c r="FOV571" s="633"/>
      <c r="FOW571" s="633"/>
      <c r="FOX571" s="633"/>
      <c r="FOY571" s="633"/>
      <c r="FOZ571" s="633"/>
      <c r="FPA571" s="633"/>
      <c r="FPB571" s="633"/>
      <c r="FPC571" s="633"/>
      <c r="FPD571" s="633"/>
      <c r="FPE571" s="633"/>
      <c r="FPF571" s="633"/>
      <c r="FPG571" s="633"/>
      <c r="FPH571" s="633"/>
      <c r="FPI571" s="633"/>
      <c r="FPJ571" s="633"/>
      <c r="FPK571" s="633"/>
      <c r="FPL571" s="633"/>
      <c r="FPM571" s="633"/>
      <c r="FPN571" s="633"/>
      <c r="FPO571" s="633"/>
      <c r="FPP571" s="633"/>
      <c r="FPQ571" s="633"/>
      <c r="FPR571" s="633"/>
      <c r="FPS571" s="633"/>
      <c r="FPT571" s="633"/>
      <c r="FPU571" s="633"/>
      <c r="FPV571" s="633"/>
      <c r="FPW571" s="633"/>
      <c r="FPX571" s="633"/>
      <c r="FPY571" s="633"/>
      <c r="FPZ571" s="633"/>
      <c r="FQA571" s="633"/>
      <c r="FQB571" s="633"/>
      <c r="FQC571" s="633"/>
      <c r="FQD571" s="633"/>
      <c r="FQE571" s="633"/>
      <c r="FQF571" s="633"/>
      <c r="FQG571" s="633"/>
      <c r="FQH571" s="633"/>
      <c r="FQI571" s="633"/>
      <c r="FQJ571" s="633"/>
      <c r="FQK571" s="633"/>
      <c r="FQL571" s="633"/>
      <c r="FQM571" s="633"/>
      <c r="FQN571" s="633"/>
      <c r="FQO571" s="633"/>
      <c r="FQP571" s="633"/>
      <c r="FQQ571" s="633"/>
      <c r="FQR571" s="633"/>
      <c r="FQS571" s="633"/>
      <c r="FQT571" s="633"/>
      <c r="FQU571" s="633"/>
      <c r="FQV571" s="633"/>
      <c r="FQW571" s="633"/>
      <c r="FQX571" s="633"/>
      <c r="FQY571" s="633"/>
      <c r="FQZ571" s="633"/>
      <c r="FRA571" s="633"/>
      <c r="FRB571" s="633"/>
      <c r="FRC571" s="633"/>
      <c r="FRD571" s="633"/>
      <c r="FRE571" s="633"/>
      <c r="FRF571" s="633"/>
      <c r="FRG571" s="633"/>
      <c r="FRH571" s="633"/>
      <c r="FRI571" s="633"/>
      <c r="FRJ571" s="633"/>
      <c r="FRK571" s="633"/>
      <c r="FRL571" s="633"/>
      <c r="FRM571" s="633"/>
      <c r="FRN571" s="633"/>
      <c r="FRO571" s="633"/>
      <c r="FRP571" s="633"/>
      <c r="FRQ571" s="633"/>
      <c r="FRR571" s="633"/>
      <c r="FRS571" s="633"/>
      <c r="FRT571" s="633"/>
      <c r="FRU571" s="633"/>
      <c r="FRV571" s="633"/>
      <c r="FRW571" s="633"/>
      <c r="FRX571" s="633"/>
      <c r="FRY571" s="633"/>
      <c r="FRZ571" s="633"/>
      <c r="FSA571" s="633"/>
      <c r="FSB571" s="633"/>
      <c r="FSC571" s="633"/>
      <c r="FSD571" s="633"/>
      <c r="FSE571" s="633"/>
      <c r="FSF571" s="633"/>
      <c r="FSG571" s="633"/>
      <c r="FSH571" s="633"/>
      <c r="FSI571" s="633"/>
      <c r="FSJ571" s="633"/>
      <c r="FSK571" s="633"/>
      <c r="FSL571" s="633"/>
      <c r="FSM571" s="633"/>
      <c r="FSN571" s="633"/>
      <c r="FSO571" s="633"/>
      <c r="FSP571" s="633"/>
      <c r="FSQ571" s="633"/>
      <c r="FSR571" s="633"/>
      <c r="FSS571" s="633"/>
      <c r="FST571" s="633"/>
      <c r="FSU571" s="633"/>
      <c r="FSV571" s="633"/>
      <c r="FSW571" s="633"/>
      <c r="FSX571" s="633"/>
      <c r="FSY571" s="633"/>
      <c r="FSZ571" s="633"/>
      <c r="FTA571" s="633"/>
      <c r="FTB571" s="633"/>
      <c r="FTC571" s="633"/>
      <c r="FTD571" s="633"/>
      <c r="FTE571" s="633"/>
      <c r="FTF571" s="633"/>
      <c r="FTG571" s="633"/>
      <c r="FTH571" s="633"/>
      <c r="FTI571" s="633"/>
      <c r="FTJ571" s="633"/>
      <c r="FTK571" s="633"/>
      <c r="FTL571" s="633"/>
      <c r="FTM571" s="633"/>
      <c r="FTN571" s="633"/>
      <c r="FTO571" s="633"/>
      <c r="FTP571" s="633"/>
      <c r="FTQ571" s="633"/>
      <c r="FTR571" s="633"/>
      <c r="FTS571" s="633"/>
      <c r="FTT571" s="633"/>
      <c r="FTU571" s="633"/>
      <c r="FTV571" s="633"/>
      <c r="FTW571" s="633"/>
      <c r="FTX571" s="633"/>
      <c r="FTY571" s="633"/>
      <c r="FTZ571" s="633"/>
      <c r="FUA571" s="633"/>
      <c r="FUB571" s="633"/>
      <c r="FUC571" s="633"/>
      <c r="FUD571" s="633"/>
      <c r="FUE571" s="633"/>
      <c r="FUF571" s="633"/>
      <c r="FUG571" s="633"/>
      <c r="FUH571" s="633"/>
      <c r="FUI571" s="633"/>
      <c r="FUJ571" s="633"/>
      <c r="FUK571" s="633"/>
      <c r="FUL571" s="633"/>
      <c r="FUM571" s="633"/>
      <c r="FUN571" s="633"/>
      <c r="FUO571" s="633"/>
      <c r="FUP571" s="633"/>
      <c r="FUQ571" s="633"/>
      <c r="FUR571" s="633"/>
      <c r="FUS571" s="633"/>
      <c r="FUT571" s="633"/>
      <c r="FUU571" s="633"/>
      <c r="FUV571" s="633"/>
      <c r="FUW571" s="633"/>
      <c r="FUX571" s="633"/>
      <c r="FUY571" s="633"/>
      <c r="FUZ571" s="633"/>
      <c r="FVA571" s="633"/>
      <c r="FVB571" s="633"/>
      <c r="FVC571" s="633"/>
      <c r="FVD571" s="633"/>
      <c r="FVE571" s="633"/>
      <c r="FVF571" s="633"/>
      <c r="FVG571" s="633"/>
      <c r="FVH571" s="633"/>
      <c r="FVI571" s="633"/>
      <c r="FVJ571" s="633"/>
      <c r="FVK571" s="633"/>
      <c r="FVL571" s="633"/>
      <c r="FVM571" s="633"/>
      <c r="FVN571" s="633"/>
      <c r="FVO571" s="633"/>
      <c r="FVP571" s="633"/>
      <c r="FVQ571" s="633"/>
      <c r="FVR571" s="633"/>
      <c r="FVS571" s="633"/>
      <c r="FVT571" s="633"/>
      <c r="FVU571" s="633"/>
      <c r="FVV571" s="633"/>
      <c r="FVW571" s="633"/>
      <c r="FVX571" s="633"/>
      <c r="FVY571" s="633"/>
      <c r="FVZ571" s="633"/>
      <c r="FWA571" s="633"/>
      <c r="FWB571" s="633"/>
      <c r="FWC571" s="633"/>
      <c r="FWD571" s="633"/>
      <c r="FWE571" s="633"/>
      <c r="FWF571" s="633"/>
      <c r="FWG571" s="633"/>
      <c r="FWH571" s="633"/>
      <c r="FWI571" s="633"/>
      <c r="FWJ571" s="633"/>
      <c r="FWK571" s="633"/>
      <c r="FWL571" s="633"/>
      <c r="FWM571" s="633"/>
      <c r="FWN571" s="633"/>
      <c r="FWO571" s="633"/>
      <c r="FWP571" s="633"/>
      <c r="FWQ571" s="633"/>
      <c r="FWR571" s="633"/>
      <c r="FWS571" s="633"/>
      <c r="FWT571" s="633"/>
      <c r="FWU571" s="633"/>
      <c r="FWV571" s="633"/>
      <c r="FWW571" s="633"/>
      <c r="FWX571" s="633"/>
      <c r="FWY571" s="633"/>
      <c r="FWZ571" s="633"/>
      <c r="FXA571" s="633"/>
      <c r="FXB571" s="633"/>
      <c r="FXC571" s="633"/>
      <c r="FXD571" s="633"/>
      <c r="FXE571" s="633"/>
      <c r="FXF571" s="633"/>
      <c r="FXG571" s="633"/>
      <c r="FXH571" s="633"/>
      <c r="FXI571" s="633"/>
      <c r="FXJ571" s="633"/>
      <c r="FXK571" s="633"/>
      <c r="FXL571" s="633"/>
      <c r="FXM571" s="633"/>
      <c r="FXN571" s="633"/>
      <c r="FXO571" s="633"/>
      <c r="FXP571" s="633"/>
      <c r="FXQ571" s="633"/>
      <c r="FXR571" s="633"/>
      <c r="FXS571" s="633"/>
      <c r="FXT571" s="633"/>
      <c r="FXU571" s="633"/>
      <c r="FXV571" s="633"/>
      <c r="FXW571" s="633"/>
      <c r="FXX571" s="633"/>
      <c r="FXY571" s="633"/>
      <c r="FXZ571" s="633"/>
      <c r="FYA571" s="633"/>
      <c r="FYB571" s="633"/>
      <c r="FYC571" s="633"/>
      <c r="FYD571" s="633"/>
      <c r="FYE571" s="633"/>
      <c r="FYF571" s="633"/>
      <c r="FYG571" s="633"/>
      <c r="FYH571" s="633"/>
      <c r="FYI571" s="633"/>
      <c r="FYJ571" s="633"/>
      <c r="FYK571" s="633"/>
      <c r="FYL571" s="633"/>
      <c r="FYM571" s="633"/>
      <c r="FYN571" s="633"/>
      <c r="FYO571" s="633"/>
      <c r="FYP571" s="633"/>
      <c r="FYQ571" s="633"/>
      <c r="FYR571" s="633"/>
      <c r="FYS571" s="633"/>
      <c r="FYT571" s="633"/>
      <c r="FYU571" s="633"/>
      <c r="FYV571" s="633"/>
      <c r="FYW571" s="633"/>
      <c r="FYX571" s="633"/>
      <c r="FYY571" s="633"/>
      <c r="FYZ571" s="633"/>
      <c r="FZA571" s="633"/>
      <c r="FZB571" s="633"/>
      <c r="FZC571" s="633"/>
      <c r="FZD571" s="633"/>
      <c r="FZE571" s="633"/>
      <c r="FZF571" s="633"/>
      <c r="FZG571" s="633"/>
      <c r="FZH571" s="633"/>
      <c r="FZI571" s="633"/>
      <c r="FZJ571" s="633"/>
      <c r="FZK571" s="633"/>
      <c r="FZL571" s="633"/>
      <c r="FZM571" s="633"/>
      <c r="FZN571" s="633"/>
      <c r="FZO571" s="633"/>
      <c r="FZP571" s="633"/>
      <c r="FZQ571" s="633"/>
      <c r="FZR571" s="633"/>
      <c r="FZS571" s="633"/>
      <c r="FZT571" s="633"/>
      <c r="FZU571" s="633"/>
      <c r="FZV571" s="633"/>
      <c r="FZW571" s="633"/>
      <c r="FZX571" s="633"/>
      <c r="FZY571" s="633"/>
      <c r="FZZ571" s="633"/>
      <c r="GAA571" s="633"/>
      <c r="GAB571" s="633"/>
      <c r="GAC571" s="633"/>
      <c r="GAD571" s="633"/>
      <c r="GAE571" s="633"/>
      <c r="GAF571" s="633"/>
      <c r="GAG571" s="633"/>
      <c r="GAH571" s="633"/>
      <c r="GAI571" s="633"/>
      <c r="GAJ571" s="633"/>
      <c r="GAK571" s="633"/>
      <c r="GAL571" s="633"/>
      <c r="GAM571" s="633"/>
      <c r="GAN571" s="633"/>
      <c r="GAO571" s="633"/>
      <c r="GAP571" s="633"/>
      <c r="GAQ571" s="633"/>
      <c r="GAR571" s="633"/>
      <c r="GAS571" s="633"/>
      <c r="GAT571" s="633"/>
      <c r="GAU571" s="633"/>
      <c r="GAV571" s="633"/>
      <c r="GAW571" s="633"/>
      <c r="GAX571" s="633"/>
      <c r="GAY571" s="633"/>
      <c r="GAZ571" s="633"/>
      <c r="GBA571" s="633"/>
      <c r="GBB571" s="633"/>
      <c r="GBC571" s="633"/>
      <c r="GBD571" s="633"/>
      <c r="GBE571" s="633"/>
      <c r="GBF571" s="633"/>
      <c r="GBG571" s="633"/>
      <c r="GBH571" s="633"/>
      <c r="GBI571" s="633"/>
      <c r="GBJ571" s="633"/>
      <c r="GBK571" s="633"/>
      <c r="GBL571" s="633"/>
      <c r="GBM571" s="633"/>
      <c r="GBN571" s="633"/>
      <c r="GBO571" s="633"/>
      <c r="GBP571" s="633"/>
      <c r="GBQ571" s="633"/>
      <c r="GBR571" s="633"/>
      <c r="GBS571" s="633"/>
      <c r="GBT571" s="633"/>
      <c r="GBU571" s="633"/>
      <c r="GBV571" s="633"/>
      <c r="GBW571" s="633"/>
      <c r="GBX571" s="633"/>
      <c r="GBY571" s="633"/>
      <c r="GBZ571" s="633"/>
      <c r="GCA571" s="633"/>
      <c r="GCB571" s="633"/>
      <c r="GCC571" s="633"/>
      <c r="GCD571" s="633"/>
      <c r="GCE571" s="633"/>
      <c r="GCF571" s="633"/>
      <c r="GCG571" s="633"/>
      <c r="GCH571" s="633"/>
      <c r="GCI571" s="633"/>
      <c r="GCJ571" s="633"/>
      <c r="GCK571" s="633"/>
      <c r="GCL571" s="633"/>
      <c r="GCM571" s="633"/>
      <c r="GCN571" s="633"/>
      <c r="GCO571" s="633"/>
      <c r="GCP571" s="633"/>
      <c r="GCQ571" s="633"/>
      <c r="GCR571" s="633"/>
      <c r="GCS571" s="633"/>
      <c r="GCT571" s="633"/>
      <c r="GCU571" s="633"/>
      <c r="GCV571" s="633"/>
      <c r="GCW571" s="633"/>
      <c r="GCX571" s="633"/>
      <c r="GCY571" s="633"/>
      <c r="GCZ571" s="633"/>
      <c r="GDA571" s="633"/>
      <c r="GDB571" s="633"/>
      <c r="GDC571" s="633"/>
      <c r="GDD571" s="633"/>
      <c r="GDE571" s="633"/>
      <c r="GDF571" s="633"/>
      <c r="GDG571" s="633"/>
      <c r="GDH571" s="633"/>
      <c r="GDI571" s="633"/>
      <c r="GDJ571" s="633"/>
      <c r="GDK571" s="633"/>
      <c r="GDL571" s="633"/>
      <c r="GDM571" s="633"/>
      <c r="GDN571" s="633"/>
      <c r="GDO571" s="633"/>
      <c r="GDP571" s="633"/>
      <c r="GDQ571" s="633"/>
      <c r="GDR571" s="633"/>
      <c r="GDS571" s="633"/>
      <c r="GDT571" s="633"/>
      <c r="GDU571" s="633"/>
      <c r="GDV571" s="633"/>
      <c r="GDW571" s="633"/>
      <c r="GDX571" s="633"/>
      <c r="GDY571" s="633"/>
      <c r="GDZ571" s="633"/>
      <c r="GEA571" s="633"/>
      <c r="GEB571" s="633"/>
      <c r="GEC571" s="633"/>
      <c r="GED571" s="633"/>
      <c r="GEE571" s="633"/>
      <c r="GEF571" s="633"/>
      <c r="GEG571" s="633"/>
      <c r="GEH571" s="633"/>
      <c r="GEI571" s="633"/>
      <c r="GEJ571" s="633"/>
      <c r="GEK571" s="633"/>
      <c r="GEL571" s="633"/>
      <c r="GEM571" s="633"/>
      <c r="GEN571" s="633"/>
      <c r="GEO571" s="633"/>
      <c r="GEP571" s="633"/>
      <c r="GEQ571" s="633"/>
      <c r="GER571" s="633"/>
      <c r="GES571" s="633"/>
      <c r="GET571" s="633"/>
      <c r="GEU571" s="633"/>
      <c r="GEV571" s="633"/>
      <c r="GEW571" s="633"/>
      <c r="GEX571" s="633"/>
      <c r="GEY571" s="633"/>
      <c r="GEZ571" s="633"/>
      <c r="GFA571" s="633"/>
      <c r="GFB571" s="633"/>
      <c r="GFC571" s="633"/>
      <c r="GFD571" s="633"/>
      <c r="GFE571" s="633"/>
      <c r="GFF571" s="633"/>
      <c r="GFG571" s="633"/>
      <c r="GFH571" s="633"/>
      <c r="GFI571" s="633"/>
      <c r="GFJ571" s="633"/>
      <c r="GFK571" s="633"/>
      <c r="GFL571" s="633"/>
      <c r="GFM571" s="633"/>
      <c r="GFN571" s="633"/>
      <c r="GFO571" s="633"/>
      <c r="GFP571" s="633"/>
      <c r="GFQ571" s="633"/>
      <c r="GFR571" s="633"/>
      <c r="GFS571" s="633"/>
      <c r="GFT571" s="633"/>
      <c r="GFU571" s="633"/>
      <c r="GFV571" s="633"/>
      <c r="GFW571" s="633"/>
      <c r="GFX571" s="633"/>
      <c r="GFY571" s="633"/>
      <c r="GFZ571" s="633"/>
      <c r="GGA571" s="633"/>
      <c r="GGB571" s="633"/>
      <c r="GGC571" s="633"/>
      <c r="GGD571" s="633"/>
      <c r="GGE571" s="633"/>
      <c r="GGF571" s="633"/>
      <c r="GGG571" s="633"/>
      <c r="GGH571" s="633"/>
      <c r="GGI571" s="633"/>
      <c r="GGJ571" s="633"/>
      <c r="GGK571" s="633"/>
      <c r="GGL571" s="633"/>
      <c r="GGM571" s="633"/>
      <c r="GGN571" s="633"/>
      <c r="GGO571" s="633"/>
      <c r="GGP571" s="633"/>
      <c r="GGQ571" s="633"/>
      <c r="GGR571" s="633"/>
      <c r="GGS571" s="633"/>
      <c r="GGT571" s="633"/>
      <c r="GGU571" s="633"/>
      <c r="GGV571" s="633"/>
      <c r="GGW571" s="633"/>
      <c r="GGX571" s="633"/>
      <c r="GGY571" s="633"/>
      <c r="GGZ571" s="633"/>
      <c r="GHA571" s="633"/>
      <c r="GHB571" s="633"/>
      <c r="GHC571" s="633"/>
      <c r="GHD571" s="633"/>
      <c r="GHE571" s="633"/>
      <c r="GHF571" s="633"/>
      <c r="GHG571" s="633"/>
      <c r="GHH571" s="633"/>
      <c r="GHI571" s="633"/>
      <c r="GHJ571" s="633"/>
      <c r="GHK571" s="633"/>
      <c r="GHL571" s="633"/>
      <c r="GHM571" s="633"/>
      <c r="GHN571" s="633"/>
      <c r="GHO571" s="633"/>
      <c r="GHP571" s="633"/>
      <c r="GHQ571" s="633"/>
      <c r="GHR571" s="633"/>
      <c r="GHS571" s="633"/>
      <c r="GHT571" s="633"/>
      <c r="GHU571" s="633"/>
      <c r="GHV571" s="633"/>
      <c r="GHW571" s="633"/>
      <c r="GHX571" s="633"/>
      <c r="GHY571" s="633"/>
      <c r="GHZ571" s="633"/>
      <c r="GIA571" s="633"/>
      <c r="GIB571" s="633"/>
      <c r="GIC571" s="633"/>
      <c r="GID571" s="633"/>
      <c r="GIE571" s="633"/>
      <c r="GIF571" s="633"/>
      <c r="GIG571" s="633"/>
      <c r="GIH571" s="633"/>
      <c r="GII571" s="633"/>
      <c r="GIJ571" s="633"/>
      <c r="GIK571" s="633"/>
      <c r="GIL571" s="633"/>
      <c r="GIM571" s="633"/>
      <c r="GIN571" s="633"/>
      <c r="GIO571" s="633"/>
      <c r="GIP571" s="633"/>
      <c r="GIQ571" s="633"/>
      <c r="GIR571" s="633"/>
      <c r="GIS571" s="633"/>
      <c r="GIT571" s="633"/>
      <c r="GIU571" s="633"/>
      <c r="GIV571" s="633"/>
      <c r="GIW571" s="633"/>
      <c r="GIX571" s="633"/>
      <c r="GIY571" s="633"/>
      <c r="GIZ571" s="633"/>
      <c r="GJA571" s="633"/>
      <c r="GJB571" s="633"/>
      <c r="GJC571" s="633"/>
      <c r="GJD571" s="633"/>
      <c r="GJE571" s="633"/>
      <c r="GJF571" s="633"/>
      <c r="GJG571" s="633"/>
      <c r="GJH571" s="633"/>
      <c r="GJI571" s="633"/>
      <c r="GJJ571" s="633"/>
      <c r="GJK571" s="633"/>
      <c r="GJL571" s="633"/>
      <c r="GJM571" s="633"/>
      <c r="GJN571" s="633"/>
      <c r="GJO571" s="633"/>
      <c r="GJP571" s="633"/>
      <c r="GJQ571" s="633"/>
      <c r="GJR571" s="633"/>
      <c r="GJS571" s="633"/>
      <c r="GJT571" s="633"/>
      <c r="GJU571" s="633"/>
      <c r="GJV571" s="633"/>
      <c r="GJW571" s="633"/>
      <c r="GJX571" s="633"/>
      <c r="GJY571" s="633"/>
      <c r="GJZ571" s="633"/>
      <c r="GKA571" s="633"/>
      <c r="GKB571" s="633"/>
      <c r="GKC571" s="633"/>
      <c r="GKD571" s="633"/>
      <c r="GKE571" s="633"/>
      <c r="GKF571" s="633"/>
      <c r="GKG571" s="633"/>
      <c r="GKH571" s="633"/>
      <c r="GKI571" s="633"/>
      <c r="GKJ571" s="633"/>
      <c r="GKK571" s="633"/>
      <c r="GKL571" s="633"/>
      <c r="GKM571" s="633"/>
      <c r="GKN571" s="633"/>
      <c r="GKO571" s="633"/>
      <c r="GKP571" s="633"/>
      <c r="GKQ571" s="633"/>
      <c r="GKR571" s="633"/>
      <c r="GKS571" s="633"/>
      <c r="GKT571" s="633"/>
      <c r="GKU571" s="633"/>
      <c r="GKV571" s="633"/>
      <c r="GKW571" s="633"/>
      <c r="GKX571" s="633"/>
      <c r="GKY571" s="633"/>
      <c r="GKZ571" s="633"/>
      <c r="GLA571" s="633"/>
      <c r="GLB571" s="633"/>
      <c r="GLC571" s="633"/>
      <c r="GLD571" s="633"/>
      <c r="GLE571" s="633"/>
      <c r="GLF571" s="633"/>
      <c r="GLG571" s="633"/>
      <c r="GLH571" s="633"/>
      <c r="GLI571" s="633"/>
      <c r="GLJ571" s="633"/>
      <c r="GLK571" s="633"/>
      <c r="GLL571" s="633"/>
      <c r="GLM571" s="633"/>
      <c r="GLN571" s="633"/>
      <c r="GLO571" s="633"/>
      <c r="GLP571" s="633"/>
      <c r="GLQ571" s="633"/>
      <c r="GLR571" s="633"/>
      <c r="GLS571" s="633"/>
      <c r="GLT571" s="633"/>
      <c r="GLU571" s="633"/>
      <c r="GLV571" s="633"/>
      <c r="GLW571" s="633"/>
      <c r="GLX571" s="633"/>
      <c r="GLY571" s="633"/>
      <c r="GLZ571" s="633"/>
      <c r="GMA571" s="633"/>
      <c r="GMB571" s="633"/>
      <c r="GMC571" s="633"/>
      <c r="GMD571" s="633"/>
      <c r="GME571" s="633"/>
      <c r="GMF571" s="633"/>
      <c r="GMG571" s="633"/>
      <c r="GMH571" s="633"/>
      <c r="GMI571" s="633"/>
      <c r="GMJ571" s="633"/>
      <c r="GMK571" s="633"/>
      <c r="GML571" s="633"/>
      <c r="GMM571" s="633"/>
      <c r="GMN571" s="633"/>
      <c r="GMO571" s="633"/>
      <c r="GMP571" s="633"/>
      <c r="GMQ571" s="633"/>
      <c r="GMR571" s="633"/>
      <c r="GMS571" s="633"/>
      <c r="GMT571" s="633"/>
      <c r="GMU571" s="633"/>
      <c r="GMV571" s="633"/>
      <c r="GMW571" s="633"/>
      <c r="GMX571" s="633"/>
      <c r="GMY571" s="633"/>
      <c r="GMZ571" s="633"/>
      <c r="GNA571" s="633"/>
      <c r="GNB571" s="633"/>
      <c r="GNC571" s="633"/>
      <c r="GND571" s="633"/>
      <c r="GNE571" s="633"/>
      <c r="GNF571" s="633"/>
      <c r="GNG571" s="633"/>
      <c r="GNH571" s="633"/>
      <c r="GNI571" s="633"/>
      <c r="GNJ571" s="633"/>
      <c r="GNK571" s="633"/>
      <c r="GNL571" s="633"/>
      <c r="GNM571" s="633"/>
      <c r="GNN571" s="633"/>
      <c r="GNO571" s="633"/>
      <c r="GNP571" s="633"/>
      <c r="GNQ571" s="633"/>
      <c r="GNR571" s="633"/>
      <c r="GNS571" s="633"/>
      <c r="GNT571" s="633"/>
      <c r="GNU571" s="633"/>
      <c r="GNV571" s="633"/>
      <c r="GNW571" s="633"/>
      <c r="GNX571" s="633"/>
      <c r="GNY571" s="633"/>
      <c r="GNZ571" s="633"/>
      <c r="GOA571" s="633"/>
      <c r="GOB571" s="633"/>
      <c r="GOC571" s="633"/>
      <c r="GOD571" s="633"/>
      <c r="GOE571" s="633"/>
      <c r="GOF571" s="633"/>
      <c r="GOG571" s="633"/>
      <c r="GOH571" s="633"/>
      <c r="GOI571" s="633"/>
      <c r="GOJ571" s="633"/>
      <c r="GOK571" s="633"/>
      <c r="GOL571" s="633"/>
      <c r="GOM571" s="633"/>
      <c r="GON571" s="633"/>
      <c r="GOO571" s="633"/>
      <c r="GOP571" s="633"/>
      <c r="GOQ571" s="633"/>
      <c r="GOR571" s="633"/>
      <c r="GOS571" s="633"/>
      <c r="GOT571" s="633"/>
      <c r="GOU571" s="633"/>
      <c r="GOV571" s="633"/>
      <c r="GOW571" s="633"/>
      <c r="GOX571" s="633"/>
      <c r="GOY571" s="633"/>
      <c r="GOZ571" s="633"/>
      <c r="GPA571" s="633"/>
      <c r="GPB571" s="633"/>
      <c r="GPC571" s="633"/>
      <c r="GPD571" s="633"/>
      <c r="GPE571" s="633"/>
      <c r="GPF571" s="633"/>
      <c r="GPG571" s="633"/>
      <c r="GPH571" s="633"/>
      <c r="GPI571" s="633"/>
      <c r="GPJ571" s="633"/>
      <c r="GPK571" s="633"/>
      <c r="GPL571" s="633"/>
      <c r="GPM571" s="633"/>
      <c r="GPN571" s="633"/>
      <c r="GPO571" s="633"/>
      <c r="GPP571" s="633"/>
      <c r="GPQ571" s="633"/>
      <c r="GPR571" s="633"/>
      <c r="GPS571" s="633"/>
      <c r="GPT571" s="633"/>
      <c r="GPU571" s="633"/>
      <c r="GPV571" s="633"/>
      <c r="GPW571" s="633"/>
      <c r="GPX571" s="633"/>
      <c r="GPY571" s="633"/>
      <c r="GPZ571" s="633"/>
      <c r="GQA571" s="633"/>
      <c r="GQB571" s="633"/>
      <c r="GQC571" s="633"/>
      <c r="GQD571" s="633"/>
      <c r="GQE571" s="633"/>
      <c r="GQF571" s="633"/>
      <c r="GQG571" s="633"/>
      <c r="GQH571" s="633"/>
      <c r="GQI571" s="633"/>
      <c r="GQJ571" s="633"/>
      <c r="GQK571" s="633"/>
      <c r="GQL571" s="633"/>
      <c r="GQM571" s="633"/>
      <c r="GQN571" s="633"/>
      <c r="GQO571" s="633"/>
      <c r="GQP571" s="633"/>
      <c r="GQQ571" s="633"/>
      <c r="GQR571" s="633"/>
      <c r="GQS571" s="633"/>
      <c r="GQT571" s="633"/>
      <c r="GQU571" s="633"/>
      <c r="GQV571" s="633"/>
      <c r="GQW571" s="633"/>
      <c r="GQX571" s="633"/>
      <c r="GQY571" s="633"/>
      <c r="GQZ571" s="633"/>
      <c r="GRA571" s="633"/>
      <c r="GRB571" s="633"/>
      <c r="GRC571" s="633"/>
      <c r="GRD571" s="633"/>
      <c r="GRE571" s="633"/>
      <c r="GRF571" s="633"/>
      <c r="GRG571" s="633"/>
      <c r="GRH571" s="633"/>
      <c r="GRI571" s="633"/>
      <c r="GRJ571" s="633"/>
      <c r="GRK571" s="633"/>
      <c r="GRL571" s="633"/>
      <c r="GRM571" s="633"/>
      <c r="GRN571" s="633"/>
      <c r="GRO571" s="633"/>
      <c r="GRP571" s="633"/>
      <c r="GRQ571" s="633"/>
      <c r="GRR571" s="633"/>
      <c r="GRS571" s="633"/>
      <c r="GRT571" s="633"/>
      <c r="GRU571" s="633"/>
      <c r="GRV571" s="633"/>
      <c r="GRW571" s="633"/>
      <c r="GRX571" s="633"/>
      <c r="GRY571" s="633"/>
      <c r="GRZ571" s="633"/>
      <c r="GSA571" s="633"/>
      <c r="GSB571" s="633"/>
      <c r="GSC571" s="633"/>
      <c r="GSD571" s="633"/>
      <c r="GSE571" s="633"/>
      <c r="GSF571" s="633"/>
      <c r="GSG571" s="633"/>
      <c r="GSH571" s="633"/>
      <c r="GSI571" s="633"/>
      <c r="GSJ571" s="633"/>
      <c r="GSK571" s="633"/>
      <c r="GSL571" s="633"/>
      <c r="GSM571" s="633"/>
      <c r="GSN571" s="633"/>
      <c r="GSO571" s="633"/>
      <c r="GSP571" s="633"/>
      <c r="GSQ571" s="633"/>
      <c r="GSR571" s="633"/>
      <c r="GSS571" s="633"/>
      <c r="GST571" s="633"/>
      <c r="GSU571" s="633"/>
      <c r="GSV571" s="633"/>
      <c r="GSW571" s="633"/>
      <c r="GSX571" s="633"/>
      <c r="GSY571" s="633"/>
      <c r="GSZ571" s="633"/>
      <c r="GTA571" s="633"/>
      <c r="GTB571" s="633"/>
      <c r="GTC571" s="633"/>
      <c r="GTD571" s="633"/>
      <c r="GTE571" s="633"/>
      <c r="GTF571" s="633"/>
      <c r="GTG571" s="633"/>
      <c r="GTH571" s="633"/>
      <c r="GTI571" s="633"/>
      <c r="GTJ571" s="633"/>
      <c r="GTK571" s="633"/>
      <c r="GTL571" s="633"/>
      <c r="GTM571" s="633"/>
      <c r="GTN571" s="633"/>
      <c r="GTO571" s="633"/>
      <c r="GTP571" s="633"/>
      <c r="GTQ571" s="633"/>
      <c r="GTR571" s="633"/>
      <c r="GTS571" s="633"/>
      <c r="GTT571" s="633"/>
      <c r="GTU571" s="633"/>
      <c r="GTV571" s="633"/>
      <c r="GTW571" s="633"/>
      <c r="GTX571" s="633"/>
      <c r="GTY571" s="633"/>
      <c r="GTZ571" s="633"/>
      <c r="GUA571" s="633"/>
      <c r="GUB571" s="633"/>
      <c r="GUC571" s="633"/>
      <c r="GUD571" s="633"/>
      <c r="GUE571" s="633"/>
      <c r="GUF571" s="633"/>
      <c r="GUG571" s="633"/>
      <c r="GUH571" s="633"/>
      <c r="GUI571" s="633"/>
      <c r="GUJ571" s="633"/>
      <c r="GUK571" s="633"/>
      <c r="GUL571" s="633"/>
      <c r="GUM571" s="633"/>
      <c r="GUN571" s="633"/>
      <c r="GUO571" s="633"/>
      <c r="GUP571" s="633"/>
      <c r="GUQ571" s="633"/>
      <c r="GUR571" s="633"/>
      <c r="GUS571" s="633"/>
      <c r="GUT571" s="633"/>
      <c r="GUU571" s="633"/>
      <c r="GUV571" s="633"/>
      <c r="GUW571" s="633"/>
      <c r="GUX571" s="633"/>
      <c r="GUY571" s="633"/>
      <c r="GUZ571" s="633"/>
      <c r="GVA571" s="633"/>
      <c r="GVB571" s="633"/>
      <c r="GVC571" s="633"/>
      <c r="GVD571" s="633"/>
      <c r="GVE571" s="633"/>
      <c r="GVF571" s="633"/>
      <c r="GVG571" s="633"/>
      <c r="GVH571" s="633"/>
      <c r="GVI571" s="633"/>
      <c r="GVJ571" s="633"/>
      <c r="GVK571" s="633"/>
      <c r="GVL571" s="633"/>
      <c r="GVM571" s="633"/>
      <c r="GVN571" s="633"/>
      <c r="GVO571" s="633"/>
      <c r="GVP571" s="633"/>
      <c r="GVQ571" s="633"/>
      <c r="GVR571" s="633"/>
      <c r="GVS571" s="633"/>
      <c r="GVT571" s="633"/>
      <c r="GVU571" s="633"/>
      <c r="GVV571" s="633"/>
      <c r="GVW571" s="633"/>
      <c r="GVX571" s="633"/>
      <c r="GVY571" s="633"/>
      <c r="GVZ571" s="633"/>
      <c r="GWA571" s="633"/>
      <c r="GWB571" s="633"/>
      <c r="GWC571" s="633"/>
      <c r="GWD571" s="633"/>
      <c r="GWE571" s="633"/>
      <c r="GWF571" s="633"/>
      <c r="GWG571" s="633"/>
      <c r="GWH571" s="633"/>
      <c r="GWI571" s="633"/>
      <c r="GWJ571" s="633"/>
      <c r="GWK571" s="633"/>
      <c r="GWL571" s="633"/>
      <c r="GWM571" s="633"/>
      <c r="GWN571" s="633"/>
      <c r="GWO571" s="633"/>
      <c r="GWP571" s="633"/>
      <c r="GWQ571" s="633"/>
      <c r="GWR571" s="633"/>
      <c r="GWS571" s="633"/>
      <c r="GWT571" s="633"/>
      <c r="GWU571" s="633"/>
      <c r="GWV571" s="633"/>
      <c r="GWW571" s="633"/>
      <c r="GWX571" s="633"/>
      <c r="GWY571" s="633"/>
      <c r="GWZ571" s="633"/>
      <c r="GXA571" s="633"/>
      <c r="GXB571" s="633"/>
      <c r="GXC571" s="633"/>
      <c r="GXD571" s="633"/>
      <c r="GXE571" s="633"/>
      <c r="GXF571" s="633"/>
      <c r="GXG571" s="633"/>
      <c r="GXH571" s="633"/>
      <c r="GXI571" s="633"/>
      <c r="GXJ571" s="633"/>
      <c r="GXK571" s="633"/>
      <c r="GXL571" s="633"/>
      <c r="GXM571" s="633"/>
      <c r="GXN571" s="633"/>
      <c r="GXO571" s="633"/>
      <c r="GXP571" s="633"/>
      <c r="GXQ571" s="633"/>
      <c r="GXR571" s="633"/>
      <c r="GXS571" s="633"/>
      <c r="GXT571" s="633"/>
      <c r="GXU571" s="633"/>
      <c r="GXV571" s="633"/>
      <c r="GXW571" s="633"/>
      <c r="GXX571" s="633"/>
      <c r="GXY571" s="633"/>
      <c r="GXZ571" s="633"/>
      <c r="GYA571" s="633"/>
      <c r="GYB571" s="633"/>
      <c r="GYC571" s="633"/>
      <c r="GYD571" s="633"/>
      <c r="GYE571" s="633"/>
      <c r="GYF571" s="633"/>
      <c r="GYG571" s="633"/>
      <c r="GYH571" s="633"/>
      <c r="GYI571" s="633"/>
      <c r="GYJ571" s="633"/>
      <c r="GYK571" s="633"/>
      <c r="GYL571" s="633"/>
      <c r="GYM571" s="633"/>
      <c r="GYN571" s="633"/>
      <c r="GYO571" s="633"/>
      <c r="GYP571" s="633"/>
      <c r="GYQ571" s="633"/>
      <c r="GYR571" s="633"/>
      <c r="GYS571" s="633"/>
      <c r="GYT571" s="633"/>
      <c r="GYU571" s="633"/>
      <c r="GYV571" s="633"/>
      <c r="GYW571" s="633"/>
      <c r="GYX571" s="633"/>
      <c r="GYY571" s="633"/>
      <c r="GYZ571" s="633"/>
      <c r="GZA571" s="633"/>
      <c r="GZB571" s="633"/>
      <c r="GZC571" s="633"/>
      <c r="GZD571" s="633"/>
      <c r="GZE571" s="633"/>
      <c r="GZF571" s="633"/>
      <c r="GZG571" s="633"/>
      <c r="GZH571" s="633"/>
      <c r="GZI571" s="633"/>
      <c r="GZJ571" s="633"/>
      <c r="GZK571" s="633"/>
      <c r="GZL571" s="633"/>
      <c r="GZM571" s="633"/>
      <c r="GZN571" s="633"/>
      <c r="GZO571" s="633"/>
      <c r="GZP571" s="633"/>
      <c r="GZQ571" s="633"/>
      <c r="GZR571" s="633"/>
      <c r="GZS571" s="633"/>
      <c r="GZT571" s="633"/>
      <c r="GZU571" s="633"/>
      <c r="GZV571" s="633"/>
      <c r="GZW571" s="633"/>
      <c r="GZX571" s="633"/>
      <c r="GZY571" s="633"/>
      <c r="GZZ571" s="633"/>
      <c r="HAA571" s="633"/>
      <c r="HAB571" s="633"/>
      <c r="HAC571" s="633"/>
      <c r="HAD571" s="633"/>
      <c r="HAE571" s="633"/>
      <c r="HAF571" s="633"/>
      <c r="HAG571" s="633"/>
      <c r="HAH571" s="633"/>
      <c r="HAI571" s="633"/>
      <c r="HAJ571" s="633"/>
      <c r="HAK571" s="633"/>
      <c r="HAL571" s="633"/>
      <c r="HAM571" s="633"/>
      <c r="HAN571" s="633"/>
      <c r="HAO571" s="633"/>
      <c r="HAP571" s="633"/>
      <c r="HAQ571" s="633"/>
      <c r="HAR571" s="633"/>
      <c r="HAS571" s="633"/>
      <c r="HAT571" s="633"/>
      <c r="HAU571" s="633"/>
      <c r="HAV571" s="633"/>
      <c r="HAW571" s="633"/>
      <c r="HAX571" s="633"/>
      <c r="HAY571" s="633"/>
      <c r="HAZ571" s="633"/>
      <c r="HBA571" s="633"/>
      <c r="HBB571" s="633"/>
      <c r="HBC571" s="633"/>
      <c r="HBD571" s="633"/>
      <c r="HBE571" s="633"/>
      <c r="HBF571" s="633"/>
      <c r="HBG571" s="633"/>
      <c r="HBH571" s="633"/>
      <c r="HBI571" s="633"/>
      <c r="HBJ571" s="633"/>
      <c r="HBK571" s="633"/>
      <c r="HBL571" s="633"/>
      <c r="HBM571" s="633"/>
      <c r="HBN571" s="633"/>
      <c r="HBO571" s="633"/>
      <c r="HBP571" s="633"/>
      <c r="HBQ571" s="633"/>
      <c r="HBR571" s="633"/>
      <c r="HBS571" s="633"/>
      <c r="HBT571" s="633"/>
      <c r="HBU571" s="633"/>
      <c r="HBV571" s="633"/>
      <c r="HBW571" s="633"/>
      <c r="HBX571" s="633"/>
      <c r="HBY571" s="633"/>
      <c r="HBZ571" s="633"/>
      <c r="HCA571" s="633"/>
      <c r="HCB571" s="633"/>
      <c r="HCC571" s="633"/>
      <c r="HCD571" s="633"/>
      <c r="HCE571" s="633"/>
      <c r="HCF571" s="633"/>
      <c r="HCG571" s="633"/>
      <c r="HCH571" s="633"/>
      <c r="HCI571" s="633"/>
      <c r="HCJ571" s="633"/>
      <c r="HCK571" s="633"/>
      <c r="HCL571" s="633"/>
      <c r="HCM571" s="633"/>
      <c r="HCN571" s="633"/>
      <c r="HCO571" s="633"/>
      <c r="HCP571" s="633"/>
      <c r="HCQ571" s="633"/>
      <c r="HCR571" s="633"/>
      <c r="HCS571" s="633"/>
      <c r="HCT571" s="633"/>
      <c r="HCU571" s="633"/>
      <c r="HCV571" s="633"/>
      <c r="HCW571" s="633"/>
      <c r="HCX571" s="633"/>
      <c r="HCY571" s="633"/>
      <c r="HCZ571" s="633"/>
      <c r="HDA571" s="633"/>
      <c r="HDB571" s="633"/>
      <c r="HDC571" s="633"/>
      <c r="HDD571" s="633"/>
      <c r="HDE571" s="633"/>
      <c r="HDF571" s="633"/>
      <c r="HDG571" s="633"/>
      <c r="HDH571" s="633"/>
      <c r="HDI571" s="633"/>
      <c r="HDJ571" s="633"/>
      <c r="HDK571" s="633"/>
      <c r="HDL571" s="633"/>
      <c r="HDM571" s="633"/>
      <c r="HDN571" s="633"/>
      <c r="HDO571" s="633"/>
      <c r="HDP571" s="633"/>
      <c r="HDQ571" s="633"/>
      <c r="HDR571" s="633"/>
      <c r="HDS571" s="633"/>
      <c r="HDT571" s="633"/>
      <c r="HDU571" s="633"/>
      <c r="HDV571" s="633"/>
      <c r="HDW571" s="633"/>
      <c r="HDX571" s="633"/>
      <c r="HDY571" s="633"/>
      <c r="HDZ571" s="633"/>
      <c r="HEA571" s="633"/>
      <c r="HEB571" s="633"/>
      <c r="HEC571" s="633"/>
      <c r="HED571" s="633"/>
      <c r="HEE571" s="633"/>
      <c r="HEF571" s="633"/>
      <c r="HEG571" s="633"/>
      <c r="HEH571" s="633"/>
      <c r="HEI571" s="633"/>
      <c r="HEJ571" s="633"/>
      <c r="HEK571" s="633"/>
      <c r="HEL571" s="633"/>
      <c r="HEM571" s="633"/>
      <c r="HEN571" s="633"/>
      <c r="HEO571" s="633"/>
      <c r="HEP571" s="633"/>
      <c r="HEQ571" s="633"/>
      <c r="HER571" s="633"/>
      <c r="HES571" s="633"/>
      <c r="HET571" s="633"/>
      <c r="HEU571" s="633"/>
      <c r="HEV571" s="633"/>
      <c r="HEW571" s="633"/>
      <c r="HEX571" s="633"/>
      <c r="HEY571" s="633"/>
      <c r="HEZ571" s="633"/>
      <c r="HFA571" s="633"/>
      <c r="HFB571" s="633"/>
      <c r="HFC571" s="633"/>
      <c r="HFD571" s="633"/>
      <c r="HFE571" s="633"/>
      <c r="HFF571" s="633"/>
      <c r="HFG571" s="633"/>
      <c r="HFH571" s="633"/>
      <c r="HFI571" s="633"/>
      <c r="HFJ571" s="633"/>
      <c r="HFK571" s="633"/>
      <c r="HFL571" s="633"/>
      <c r="HFM571" s="633"/>
      <c r="HFN571" s="633"/>
      <c r="HFO571" s="633"/>
      <c r="HFP571" s="633"/>
      <c r="HFQ571" s="633"/>
      <c r="HFR571" s="633"/>
      <c r="HFS571" s="633"/>
      <c r="HFT571" s="633"/>
      <c r="HFU571" s="633"/>
      <c r="HFV571" s="633"/>
      <c r="HFW571" s="633"/>
      <c r="HFX571" s="633"/>
      <c r="HFY571" s="633"/>
      <c r="HFZ571" s="633"/>
      <c r="HGA571" s="633"/>
      <c r="HGB571" s="633"/>
      <c r="HGC571" s="633"/>
      <c r="HGD571" s="633"/>
      <c r="HGE571" s="633"/>
      <c r="HGF571" s="633"/>
      <c r="HGG571" s="633"/>
      <c r="HGH571" s="633"/>
      <c r="HGI571" s="633"/>
      <c r="HGJ571" s="633"/>
      <c r="HGK571" s="633"/>
      <c r="HGL571" s="633"/>
      <c r="HGM571" s="633"/>
      <c r="HGN571" s="633"/>
      <c r="HGO571" s="633"/>
      <c r="HGP571" s="633"/>
      <c r="HGQ571" s="633"/>
      <c r="HGR571" s="633"/>
      <c r="HGS571" s="633"/>
      <c r="HGT571" s="633"/>
      <c r="HGU571" s="633"/>
      <c r="HGV571" s="633"/>
      <c r="HGW571" s="633"/>
      <c r="HGX571" s="633"/>
      <c r="HGY571" s="633"/>
      <c r="HGZ571" s="633"/>
      <c r="HHA571" s="633"/>
      <c r="HHB571" s="633"/>
      <c r="HHC571" s="633"/>
      <c r="HHD571" s="633"/>
      <c r="HHE571" s="633"/>
      <c r="HHF571" s="633"/>
      <c r="HHG571" s="633"/>
      <c r="HHH571" s="633"/>
      <c r="HHI571" s="633"/>
      <c r="HHJ571" s="633"/>
      <c r="HHK571" s="633"/>
      <c r="HHL571" s="633"/>
      <c r="HHM571" s="633"/>
      <c r="HHN571" s="633"/>
      <c r="HHO571" s="633"/>
      <c r="HHP571" s="633"/>
      <c r="HHQ571" s="633"/>
      <c r="HHR571" s="633"/>
      <c r="HHS571" s="633"/>
      <c r="HHT571" s="633"/>
      <c r="HHU571" s="633"/>
      <c r="HHV571" s="633"/>
      <c r="HHW571" s="633"/>
      <c r="HHX571" s="633"/>
      <c r="HHY571" s="633"/>
      <c r="HHZ571" s="633"/>
      <c r="HIA571" s="633"/>
      <c r="HIB571" s="633"/>
      <c r="HIC571" s="633"/>
      <c r="HID571" s="633"/>
      <c r="HIE571" s="633"/>
      <c r="HIF571" s="633"/>
      <c r="HIG571" s="633"/>
      <c r="HIH571" s="633"/>
      <c r="HII571" s="633"/>
      <c r="HIJ571" s="633"/>
      <c r="HIK571" s="633"/>
      <c r="HIL571" s="633"/>
      <c r="HIM571" s="633"/>
      <c r="HIN571" s="633"/>
      <c r="HIO571" s="633"/>
      <c r="HIP571" s="633"/>
      <c r="HIQ571" s="633"/>
      <c r="HIR571" s="633"/>
      <c r="HIS571" s="633"/>
      <c r="HIT571" s="633"/>
      <c r="HIU571" s="633"/>
      <c r="HIV571" s="633"/>
      <c r="HIW571" s="633"/>
      <c r="HIX571" s="633"/>
      <c r="HIY571" s="633"/>
      <c r="HIZ571" s="633"/>
      <c r="HJA571" s="633"/>
      <c r="HJB571" s="633"/>
      <c r="HJC571" s="633"/>
      <c r="HJD571" s="633"/>
      <c r="HJE571" s="633"/>
      <c r="HJF571" s="633"/>
      <c r="HJG571" s="633"/>
      <c r="HJH571" s="633"/>
      <c r="HJI571" s="633"/>
      <c r="HJJ571" s="633"/>
      <c r="HJK571" s="633"/>
      <c r="HJL571" s="633"/>
      <c r="HJM571" s="633"/>
      <c r="HJN571" s="633"/>
      <c r="HJO571" s="633"/>
      <c r="HJP571" s="633"/>
      <c r="HJQ571" s="633"/>
      <c r="HJR571" s="633"/>
      <c r="HJS571" s="633"/>
      <c r="HJT571" s="633"/>
      <c r="HJU571" s="633"/>
      <c r="HJV571" s="633"/>
      <c r="HJW571" s="633"/>
      <c r="HJX571" s="633"/>
      <c r="HJY571" s="633"/>
      <c r="HJZ571" s="633"/>
      <c r="HKA571" s="633"/>
      <c r="HKB571" s="633"/>
      <c r="HKC571" s="633"/>
      <c r="HKD571" s="633"/>
      <c r="HKE571" s="633"/>
      <c r="HKF571" s="633"/>
      <c r="HKG571" s="633"/>
      <c r="HKH571" s="633"/>
      <c r="HKI571" s="633"/>
      <c r="HKJ571" s="633"/>
      <c r="HKK571" s="633"/>
      <c r="HKL571" s="633"/>
      <c r="HKM571" s="633"/>
      <c r="HKN571" s="633"/>
      <c r="HKO571" s="633"/>
      <c r="HKP571" s="633"/>
      <c r="HKQ571" s="633"/>
      <c r="HKR571" s="633"/>
      <c r="HKS571" s="633"/>
      <c r="HKT571" s="633"/>
      <c r="HKU571" s="633"/>
      <c r="HKV571" s="633"/>
      <c r="HKW571" s="633"/>
      <c r="HKX571" s="633"/>
      <c r="HKY571" s="633"/>
      <c r="HKZ571" s="633"/>
      <c r="HLA571" s="633"/>
      <c r="HLB571" s="633"/>
      <c r="HLC571" s="633"/>
      <c r="HLD571" s="633"/>
      <c r="HLE571" s="633"/>
      <c r="HLF571" s="633"/>
      <c r="HLG571" s="633"/>
      <c r="HLH571" s="633"/>
      <c r="HLI571" s="633"/>
      <c r="HLJ571" s="633"/>
      <c r="HLK571" s="633"/>
      <c r="HLL571" s="633"/>
      <c r="HLM571" s="633"/>
      <c r="HLN571" s="633"/>
      <c r="HLO571" s="633"/>
      <c r="HLP571" s="633"/>
      <c r="HLQ571" s="633"/>
      <c r="HLR571" s="633"/>
      <c r="HLS571" s="633"/>
      <c r="HLT571" s="633"/>
      <c r="HLU571" s="633"/>
      <c r="HLV571" s="633"/>
      <c r="HLW571" s="633"/>
      <c r="HLX571" s="633"/>
      <c r="HLY571" s="633"/>
      <c r="HLZ571" s="633"/>
      <c r="HMA571" s="633"/>
      <c r="HMB571" s="633"/>
      <c r="HMC571" s="633"/>
      <c r="HMD571" s="633"/>
      <c r="HME571" s="633"/>
      <c r="HMF571" s="633"/>
      <c r="HMG571" s="633"/>
      <c r="HMH571" s="633"/>
      <c r="HMI571" s="633"/>
      <c r="HMJ571" s="633"/>
      <c r="HMK571" s="633"/>
      <c r="HML571" s="633"/>
      <c r="HMM571" s="633"/>
      <c r="HMN571" s="633"/>
      <c r="HMO571" s="633"/>
      <c r="HMP571" s="633"/>
      <c r="HMQ571" s="633"/>
      <c r="HMR571" s="633"/>
      <c r="HMS571" s="633"/>
      <c r="HMT571" s="633"/>
      <c r="HMU571" s="633"/>
      <c r="HMV571" s="633"/>
      <c r="HMW571" s="633"/>
      <c r="HMX571" s="633"/>
      <c r="HMY571" s="633"/>
      <c r="HMZ571" s="633"/>
      <c r="HNA571" s="633"/>
      <c r="HNB571" s="633"/>
      <c r="HNC571" s="633"/>
      <c r="HND571" s="633"/>
      <c r="HNE571" s="633"/>
      <c r="HNF571" s="633"/>
      <c r="HNG571" s="633"/>
      <c r="HNH571" s="633"/>
      <c r="HNI571" s="633"/>
      <c r="HNJ571" s="633"/>
      <c r="HNK571" s="633"/>
      <c r="HNL571" s="633"/>
      <c r="HNM571" s="633"/>
      <c r="HNN571" s="633"/>
      <c r="HNO571" s="633"/>
      <c r="HNP571" s="633"/>
      <c r="HNQ571" s="633"/>
      <c r="HNR571" s="633"/>
      <c r="HNS571" s="633"/>
      <c r="HNT571" s="633"/>
      <c r="HNU571" s="633"/>
      <c r="HNV571" s="633"/>
      <c r="HNW571" s="633"/>
      <c r="HNX571" s="633"/>
      <c r="HNY571" s="633"/>
      <c r="HNZ571" s="633"/>
      <c r="HOA571" s="633"/>
      <c r="HOB571" s="633"/>
      <c r="HOC571" s="633"/>
      <c r="HOD571" s="633"/>
      <c r="HOE571" s="633"/>
      <c r="HOF571" s="633"/>
      <c r="HOG571" s="633"/>
      <c r="HOH571" s="633"/>
      <c r="HOI571" s="633"/>
      <c r="HOJ571" s="633"/>
      <c r="HOK571" s="633"/>
      <c r="HOL571" s="633"/>
      <c r="HOM571" s="633"/>
      <c r="HON571" s="633"/>
      <c r="HOO571" s="633"/>
      <c r="HOP571" s="633"/>
      <c r="HOQ571" s="633"/>
      <c r="HOR571" s="633"/>
      <c r="HOS571" s="633"/>
      <c r="HOT571" s="633"/>
      <c r="HOU571" s="633"/>
      <c r="HOV571" s="633"/>
      <c r="HOW571" s="633"/>
      <c r="HOX571" s="633"/>
      <c r="HOY571" s="633"/>
      <c r="HOZ571" s="633"/>
      <c r="HPA571" s="633"/>
      <c r="HPB571" s="633"/>
      <c r="HPC571" s="633"/>
      <c r="HPD571" s="633"/>
      <c r="HPE571" s="633"/>
      <c r="HPF571" s="633"/>
      <c r="HPG571" s="633"/>
      <c r="HPH571" s="633"/>
      <c r="HPI571" s="633"/>
      <c r="HPJ571" s="633"/>
      <c r="HPK571" s="633"/>
      <c r="HPL571" s="633"/>
      <c r="HPM571" s="633"/>
      <c r="HPN571" s="633"/>
      <c r="HPO571" s="633"/>
      <c r="HPP571" s="633"/>
      <c r="HPQ571" s="633"/>
      <c r="HPR571" s="633"/>
      <c r="HPS571" s="633"/>
      <c r="HPT571" s="633"/>
      <c r="HPU571" s="633"/>
      <c r="HPV571" s="633"/>
      <c r="HPW571" s="633"/>
      <c r="HPX571" s="633"/>
      <c r="HPY571" s="633"/>
      <c r="HPZ571" s="633"/>
      <c r="HQA571" s="633"/>
      <c r="HQB571" s="633"/>
      <c r="HQC571" s="633"/>
      <c r="HQD571" s="633"/>
      <c r="HQE571" s="633"/>
      <c r="HQF571" s="633"/>
      <c r="HQG571" s="633"/>
      <c r="HQH571" s="633"/>
      <c r="HQI571" s="633"/>
      <c r="HQJ571" s="633"/>
      <c r="HQK571" s="633"/>
      <c r="HQL571" s="633"/>
      <c r="HQM571" s="633"/>
      <c r="HQN571" s="633"/>
      <c r="HQO571" s="633"/>
      <c r="HQP571" s="633"/>
      <c r="HQQ571" s="633"/>
      <c r="HQR571" s="633"/>
      <c r="HQS571" s="633"/>
      <c r="HQT571" s="633"/>
      <c r="HQU571" s="633"/>
      <c r="HQV571" s="633"/>
      <c r="HQW571" s="633"/>
      <c r="HQX571" s="633"/>
      <c r="HQY571" s="633"/>
      <c r="HQZ571" s="633"/>
      <c r="HRA571" s="633"/>
      <c r="HRB571" s="633"/>
      <c r="HRC571" s="633"/>
      <c r="HRD571" s="633"/>
      <c r="HRE571" s="633"/>
      <c r="HRF571" s="633"/>
      <c r="HRG571" s="633"/>
      <c r="HRH571" s="633"/>
      <c r="HRI571" s="633"/>
      <c r="HRJ571" s="633"/>
      <c r="HRK571" s="633"/>
      <c r="HRL571" s="633"/>
      <c r="HRM571" s="633"/>
      <c r="HRN571" s="633"/>
      <c r="HRO571" s="633"/>
      <c r="HRP571" s="633"/>
      <c r="HRQ571" s="633"/>
      <c r="HRR571" s="633"/>
      <c r="HRS571" s="633"/>
      <c r="HRT571" s="633"/>
      <c r="HRU571" s="633"/>
      <c r="HRV571" s="633"/>
      <c r="HRW571" s="633"/>
      <c r="HRX571" s="633"/>
      <c r="HRY571" s="633"/>
      <c r="HRZ571" s="633"/>
      <c r="HSA571" s="633"/>
      <c r="HSB571" s="633"/>
      <c r="HSC571" s="633"/>
      <c r="HSD571" s="633"/>
      <c r="HSE571" s="633"/>
      <c r="HSF571" s="633"/>
      <c r="HSG571" s="633"/>
      <c r="HSH571" s="633"/>
      <c r="HSI571" s="633"/>
      <c r="HSJ571" s="633"/>
      <c r="HSK571" s="633"/>
      <c r="HSL571" s="633"/>
      <c r="HSM571" s="633"/>
      <c r="HSN571" s="633"/>
      <c r="HSO571" s="633"/>
      <c r="HSP571" s="633"/>
      <c r="HSQ571" s="633"/>
      <c r="HSR571" s="633"/>
      <c r="HSS571" s="633"/>
      <c r="HST571" s="633"/>
      <c r="HSU571" s="633"/>
      <c r="HSV571" s="633"/>
      <c r="HSW571" s="633"/>
      <c r="HSX571" s="633"/>
      <c r="HSY571" s="633"/>
      <c r="HSZ571" s="633"/>
      <c r="HTA571" s="633"/>
      <c r="HTB571" s="633"/>
      <c r="HTC571" s="633"/>
      <c r="HTD571" s="633"/>
      <c r="HTE571" s="633"/>
      <c r="HTF571" s="633"/>
      <c r="HTG571" s="633"/>
      <c r="HTH571" s="633"/>
      <c r="HTI571" s="633"/>
      <c r="HTJ571" s="633"/>
      <c r="HTK571" s="633"/>
      <c r="HTL571" s="633"/>
      <c r="HTM571" s="633"/>
      <c r="HTN571" s="633"/>
      <c r="HTO571" s="633"/>
      <c r="HTP571" s="633"/>
      <c r="HTQ571" s="633"/>
      <c r="HTR571" s="633"/>
      <c r="HTS571" s="633"/>
      <c r="HTT571" s="633"/>
      <c r="HTU571" s="633"/>
      <c r="HTV571" s="633"/>
      <c r="HTW571" s="633"/>
      <c r="HTX571" s="633"/>
      <c r="HTY571" s="633"/>
      <c r="HTZ571" s="633"/>
      <c r="HUA571" s="633"/>
      <c r="HUB571" s="633"/>
      <c r="HUC571" s="633"/>
      <c r="HUD571" s="633"/>
      <c r="HUE571" s="633"/>
      <c r="HUF571" s="633"/>
      <c r="HUG571" s="633"/>
      <c r="HUH571" s="633"/>
      <c r="HUI571" s="633"/>
      <c r="HUJ571" s="633"/>
      <c r="HUK571" s="633"/>
      <c r="HUL571" s="633"/>
      <c r="HUM571" s="633"/>
      <c r="HUN571" s="633"/>
      <c r="HUO571" s="633"/>
      <c r="HUP571" s="633"/>
      <c r="HUQ571" s="633"/>
      <c r="HUR571" s="633"/>
      <c r="HUS571" s="633"/>
      <c r="HUT571" s="633"/>
      <c r="HUU571" s="633"/>
      <c r="HUV571" s="633"/>
      <c r="HUW571" s="633"/>
      <c r="HUX571" s="633"/>
      <c r="HUY571" s="633"/>
      <c r="HUZ571" s="633"/>
      <c r="HVA571" s="633"/>
      <c r="HVB571" s="633"/>
      <c r="HVC571" s="633"/>
      <c r="HVD571" s="633"/>
      <c r="HVE571" s="633"/>
      <c r="HVF571" s="633"/>
      <c r="HVG571" s="633"/>
      <c r="HVH571" s="633"/>
      <c r="HVI571" s="633"/>
      <c r="HVJ571" s="633"/>
      <c r="HVK571" s="633"/>
      <c r="HVL571" s="633"/>
      <c r="HVM571" s="633"/>
      <c r="HVN571" s="633"/>
      <c r="HVO571" s="633"/>
      <c r="HVP571" s="633"/>
      <c r="HVQ571" s="633"/>
      <c r="HVR571" s="633"/>
      <c r="HVS571" s="633"/>
      <c r="HVT571" s="633"/>
      <c r="HVU571" s="633"/>
      <c r="HVV571" s="633"/>
      <c r="HVW571" s="633"/>
      <c r="HVX571" s="633"/>
      <c r="HVY571" s="633"/>
      <c r="HVZ571" s="633"/>
      <c r="HWA571" s="633"/>
      <c r="HWB571" s="633"/>
      <c r="HWC571" s="633"/>
      <c r="HWD571" s="633"/>
      <c r="HWE571" s="633"/>
      <c r="HWF571" s="633"/>
      <c r="HWG571" s="633"/>
      <c r="HWH571" s="633"/>
      <c r="HWI571" s="633"/>
      <c r="HWJ571" s="633"/>
      <c r="HWK571" s="633"/>
      <c r="HWL571" s="633"/>
      <c r="HWM571" s="633"/>
      <c r="HWN571" s="633"/>
      <c r="HWO571" s="633"/>
      <c r="HWP571" s="633"/>
      <c r="HWQ571" s="633"/>
      <c r="HWR571" s="633"/>
      <c r="HWS571" s="633"/>
      <c r="HWT571" s="633"/>
      <c r="HWU571" s="633"/>
      <c r="HWV571" s="633"/>
      <c r="HWW571" s="633"/>
      <c r="HWX571" s="633"/>
      <c r="HWY571" s="633"/>
      <c r="HWZ571" s="633"/>
      <c r="HXA571" s="633"/>
      <c r="HXB571" s="633"/>
      <c r="HXC571" s="633"/>
      <c r="HXD571" s="633"/>
      <c r="HXE571" s="633"/>
      <c r="HXF571" s="633"/>
      <c r="HXG571" s="633"/>
      <c r="HXH571" s="633"/>
      <c r="HXI571" s="633"/>
      <c r="HXJ571" s="633"/>
      <c r="HXK571" s="633"/>
      <c r="HXL571" s="633"/>
      <c r="HXM571" s="633"/>
      <c r="HXN571" s="633"/>
      <c r="HXO571" s="633"/>
      <c r="HXP571" s="633"/>
      <c r="HXQ571" s="633"/>
      <c r="HXR571" s="633"/>
      <c r="HXS571" s="633"/>
      <c r="HXT571" s="633"/>
      <c r="HXU571" s="633"/>
      <c r="HXV571" s="633"/>
      <c r="HXW571" s="633"/>
      <c r="HXX571" s="633"/>
      <c r="HXY571" s="633"/>
      <c r="HXZ571" s="633"/>
      <c r="HYA571" s="633"/>
      <c r="HYB571" s="633"/>
      <c r="HYC571" s="633"/>
      <c r="HYD571" s="633"/>
      <c r="HYE571" s="633"/>
      <c r="HYF571" s="633"/>
      <c r="HYG571" s="633"/>
      <c r="HYH571" s="633"/>
      <c r="HYI571" s="633"/>
      <c r="HYJ571" s="633"/>
      <c r="HYK571" s="633"/>
      <c r="HYL571" s="633"/>
      <c r="HYM571" s="633"/>
      <c r="HYN571" s="633"/>
      <c r="HYO571" s="633"/>
      <c r="HYP571" s="633"/>
      <c r="HYQ571" s="633"/>
      <c r="HYR571" s="633"/>
      <c r="HYS571" s="633"/>
      <c r="HYT571" s="633"/>
      <c r="HYU571" s="633"/>
      <c r="HYV571" s="633"/>
      <c r="HYW571" s="633"/>
      <c r="HYX571" s="633"/>
      <c r="HYY571" s="633"/>
      <c r="HYZ571" s="633"/>
      <c r="HZA571" s="633"/>
      <c r="HZB571" s="633"/>
      <c r="HZC571" s="633"/>
      <c r="HZD571" s="633"/>
      <c r="HZE571" s="633"/>
      <c r="HZF571" s="633"/>
      <c r="HZG571" s="633"/>
      <c r="HZH571" s="633"/>
      <c r="HZI571" s="633"/>
      <c r="HZJ571" s="633"/>
      <c r="HZK571" s="633"/>
      <c r="HZL571" s="633"/>
      <c r="HZM571" s="633"/>
      <c r="HZN571" s="633"/>
      <c r="HZO571" s="633"/>
      <c r="HZP571" s="633"/>
      <c r="HZQ571" s="633"/>
      <c r="HZR571" s="633"/>
      <c r="HZS571" s="633"/>
      <c r="HZT571" s="633"/>
      <c r="HZU571" s="633"/>
      <c r="HZV571" s="633"/>
      <c r="HZW571" s="633"/>
      <c r="HZX571" s="633"/>
      <c r="HZY571" s="633"/>
      <c r="HZZ571" s="633"/>
      <c r="IAA571" s="633"/>
      <c r="IAB571" s="633"/>
      <c r="IAC571" s="633"/>
      <c r="IAD571" s="633"/>
      <c r="IAE571" s="633"/>
      <c r="IAF571" s="633"/>
      <c r="IAG571" s="633"/>
      <c r="IAH571" s="633"/>
      <c r="IAI571" s="633"/>
      <c r="IAJ571" s="633"/>
      <c r="IAK571" s="633"/>
      <c r="IAL571" s="633"/>
      <c r="IAM571" s="633"/>
      <c r="IAN571" s="633"/>
      <c r="IAO571" s="633"/>
      <c r="IAP571" s="633"/>
      <c r="IAQ571" s="633"/>
      <c r="IAR571" s="633"/>
      <c r="IAS571" s="633"/>
      <c r="IAT571" s="633"/>
      <c r="IAU571" s="633"/>
      <c r="IAV571" s="633"/>
      <c r="IAW571" s="633"/>
      <c r="IAX571" s="633"/>
      <c r="IAY571" s="633"/>
      <c r="IAZ571" s="633"/>
      <c r="IBA571" s="633"/>
      <c r="IBB571" s="633"/>
      <c r="IBC571" s="633"/>
      <c r="IBD571" s="633"/>
      <c r="IBE571" s="633"/>
      <c r="IBF571" s="633"/>
      <c r="IBG571" s="633"/>
      <c r="IBH571" s="633"/>
      <c r="IBI571" s="633"/>
      <c r="IBJ571" s="633"/>
      <c r="IBK571" s="633"/>
      <c r="IBL571" s="633"/>
      <c r="IBM571" s="633"/>
      <c r="IBN571" s="633"/>
      <c r="IBO571" s="633"/>
      <c r="IBP571" s="633"/>
      <c r="IBQ571" s="633"/>
      <c r="IBR571" s="633"/>
      <c r="IBS571" s="633"/>
      <c r="IBT571" s="633"/>
      <c r="IBU571" s="633"/>
      <c r="IBV571" s="633"/>
      <c r="IBW571" s="633"/>
      <c r="IBX571" s="633"/>
      <c r="IBY571" s="633"/>
      <c r="IBZ571" s="633"/>
      <c r="ICA571" s="633"/>
      <c r="ICB571" s="633"/>
      <c r="ICC571" s="633"/>
      <c r="ICD571" s="633"/>
      <c r="ICE571" s="633"/>
      <c r="ICF571" s="633"/>
      <c r="ICG571" s="633"/>
      <c r="ICH571" s="633"/>
      <c r="ICI571" s="633"/>
      <c r="ICJ571" s="633"/>
      <c r="ICK571" s="633"/>
      <c r="ICL571" s="633"/>
      <c r="ICM571" s="633"/>
      <c r="ICN571" s="633"/>
      <c r="ICO571" s="633"/>
      <c r="ICP571" s="633"/>
      <c r="ICQ571" s="633"/>
      <c r="ICR571" s="633"/>
      <c r="ICS571" s="633"/>
      <c r="ICT571" s="633"/>
      <c r="ICU571" s="633"/>
      <c r="ICV571" s="633"/>
      <c r="ICW571" s="633"/>
      <c r="ICX571" s="633"/>
      <c r="ICY571" s="633"/>
      <c r="ICZ571" s="633"/>
      <c r="IDA571" s="633"/>
      <c r="IDB571" s="633"/>
      <c r="IDC571" s="633"/>
      <c r="IDD571" s="633"/>
      <c r="IDE571" s="633"/>
      <c r="IDF571" s="633"/>
      <c r="IDG571" s="633"/>
      <c r="IDH571" s="633"/>
      <c r="IDI571" s="633"/>
      <c r="IDJ571" s="633"/>
      <c r="IDK571" s="633"/>
      <c r="IDL571" s="633"/>
      <c r="IDM571" s="633"/>
      <c r="IDN571" s="633"/>
      <c r="IDO571" s="633"/>
      <c r="IDP571" s="633"/>
      <c r="IDQ571" s="633"/>
      <c r="IDR571" s="633"/>
      <c r="IDS571" s="633"/>
      <c r="IDT571" s="633"/>
      <c r="IDU571" s="633"/>
      <c r="IDV571" s="633"/>
      <c r="IDW571" s="633"/>
      <c r="IDX571" s="633"/>
      <c r="IDY571" s="633"/>
      <c r="IDZ571" s="633"/>
      <c r="IEA571" s="633"/>
      <c r="IEB571" s="633"/>
      <c r="IEC571" s="633"/>
      <c r="IED571" s="633"/>
      <c r="IEE571" s="633"/>
      <c r="IEF571" s="633"/>
      <c r="IEG571" s="633"/>
      <c r="IEH571" s="633"/>
      <c r="IEI571" s="633"/>
      <c r="IEJ571" s="633"/>
      <c r="IEK571" s="633"/>
      <c r="IEL571" s="633"/>
      <c r="IEM571" s="633"/>
      <c r="IEN571" s="633"/>
      <c r="IEO571" s="633"/>
      <c r="IEP571" s="633"/>
      <c r="IEQ571" s="633"/>
      <c r="IER571" s="633"/>
      <c r="IES571" s="633"/>
      <c r="IET571" s="633"/>
      <c r="IEU571" s="633"/>
      <c r="IEV571" s="633"/>
      <c r="IEW571" s="633"/>
      <c r="IEX571" s="633"/>
      <c r="IEY571" s="633"/>
      <c r="IEZ571" s="633"/>
      <c r="IFA571" s="633"/>
      <c r="IFB571" s="633"/>
      <c r="IFC571" s="633"/>
      <c r="IFD571" s="633"/>
      <c r="IFE571" s="633"/>
      <c r="IFF571" s="633"/>
      <c r="IFG571" s="633"/>
      <c r="IFH571" s="633"/>
      <c r="IFI571" s="633"/>
      <c r="IFJ571" s="633"/>
      <c r="IFK571" s="633"/>
      <c r="IFL571" s="633"/>
      <c r="IFM571" s="633"/>
      <c r="IFN571" s="633"/>
      <c r="IFO571" s="633"/>
      <c r="IFP571" s="633"/>
      <c r="IFQ571" s="633"/>
      <c r="IFR571" s="633"/>
      <c r="IFS571" s="633"/>
      <c r="IFT571" s="633"/>
      <c r="IFU571" s="633"/>
      <c r="IFV571" s="633"/>
      <c r="IFW571" s="633"/>
      <c r="IFX571" s="633"/>
      <c r="IFY571" s="633"/>
      <c r="IFZ571" s="633"/>
      <c r="IGA571" s="633"/>
      <c r="IGB571" s="633"/>
      <c r="IGC571" s="633"/>
      <c r="IGD571" s="633"/>
      <c r="IGE571" s="633"/>
      <c r="IGF571" s="633"/>
      <c r="IGG571" s="633"/>
      <c r="IGH571" s="633"/>
      <c r="IGI571" s="633"/>
      <c r="IGJ571" s="633"/>
      <c r="IGK571" s="633"/>
      <c r="IGL571" s="633"/>
      <c r="IGM571" s="633"/>
      <c r="IGN571" s="633"/>
      <c r="IGO571" s="633"/>
      <c r="IGP571" s="633"/>
      <c r="IGQ571" s="633"/>
      <c r="IGR571" s="633"/>
      <c r="IGS571" s="633"/>
      <c r="IGT571" s="633"/>
      <c r="IGU571" s="633"/>
      <c r="IGV571" s="633"/>
      <c r="IGW571" s="633"/>
      <c r="IGX571" s="633"/>
      <c r="IGY571" s="633"/>
      <c r="IGZ571" s="633"/>
      <c r="IHA571" s="633"/>
      <c r="IHB571" s="633"/>
      <c r="IHC571" s="633"/>
      <c r="IHD571" s="633"/>
      <c r="IHE571" s="633"/>
      <c r="IHF571" s="633"/>
      <c r="IHG571" s="633"/>
      <c r="IHH571" s="633"/>
      <c r="IHI571" s="633"/>
      <c r="IHJ571" s="633"/>
      <c r="IHK571" s="633"/>
      <c r="IHL571" s="633"/>
      <c r="IHM571" s="633"/>
      <c r="IHN571" s="633"/>
      <c r="IHO571" s="633"/>
      <c r="IHP571" s="633"/>
      <c r="IHQ571" s="633"/>
      <c r="IHR571" s="633"/>
      <c r="IHS571" s="633"/>
      <c r="IHT571" s="633"/>
      <c r="IHU571" s="633"/>
      <c r="IHV571" s="633"/>
      <c r="IHW571" s="633"/>
      <c r="IHX571" s="633"/>
      <c r="IHY571" s="633"/>
      <c r="IHZ571" s="633"/>
      <c r="IIA571" s="633"/>
      <c r="IIB571" s="633"/>
      <c r="IIC571" s="633"/>
      <c r="IID571" s="633"/>
      <c r="IIE571" s="633"/>
      <c r="IIF571" s="633"/>
      <c r="IIG571" s="633"/>
      <c r="IIH571" s="633"/>
      <c r="III571" s="633"/>
      <c r="IIJ571" s="633"/>
      <c r="IIK571" s="633"/>
      <c r="IIL571" s="633"/>
      <c r="IIM571" s="633"/>
      <c r="IIN571" s="633"/>
      <c r="IIO571" s="633"/>
      <c r="IIP571" s="633"/>
      <c r="IIQ571" s="633"/>
      <c r="IIR571" s="633"/>
      <c r="IIS571" s="633"/>
      <c r="IIT571" s="633"/>
      <c r="IIU571" s="633"/>
      <c r="IIV571" s="633"/>
      <c r="IIW571" s="633"/>
      <c r="IIX571" s="633"/>
      <c r="IIY571" s="633"/>
      <c r="IIZ571" s="633"/>
      <c r="IJA571" s="633"/>
      <c r="IJB571" s="633"/>
      <c r="IJC571" s="633"/>
      <c r="IJD571" s="633"/>
      <c r="IJE571" s="633"/>
      <c r="IJF571" s="633"/>
      <c r="IJG571" s="633"/>
      <c r="IJH571" s="633"/>
      <c r="IJI571" s="633"/>
      <c r="IJJ571" s="633"/>
      <c r="IJK571" s="633"/>
      <c r="IJL571" s="633"/>
      <c r="IJM571" s="633"/>
      <c r="IJN571" s="633"/>
      <c r="IJO571" s="633"/>
      <c r="IJP571" s="633"/>
      <c r="IJQ571" s="633"/>
      <c r="IJR571" s="633"/>
      <c r="IJS571" s="633"/>
      <c r="IJT571" s="633"/>
      <c r="IJU571" s="633"/>
      <c r="IJV571" s="633"/>
      <c r="IJW571" s="633"/>
      <c r="IJX571" s="633"/>
      <c r="IJY571" s="633"/>
      <c r="IJZ571" s="633"/>
      <c r="IKA571" s="633"/>
      <c r="IKB571" s="633"/>
      <c r="IKC571" s="633"/>
      <c r="IKD571" s="633"/>
      <c r="IKE571" s="633"/>
      <c r="IKF571" s="633"/>
      <c r="IKG571" s="633"/>
      <c r="IKH571" s="633"/>
      <c r="IKI571" s="633"/>
      <c r="IKJ571" s="633"/>
      <c r="IKK571" s="633"/>
      <c r="IKL571" s="633"/>
      <c r="IKM571" s="633"/>
      <c r="IKN571" s="633"/>
      <c r="IKO571" s="633"/>
      <c r="IKP571" s="633"/>
      <c r="IKQ571" s="633"/>
      <c r="IKR571" s="633"/>
      <c r="IKS571" s="633"/>
      <c r="IKT571" s="633"/>
      <c r="IKU571" s="633"/>
      <c r="IKV571" s="633"/>
      <c r="IKW571" s="633"/>
      <c r="IKX571" s="633"/>
      <c r="IKY571" s="633"/>
      <c r="IKZ571" s="633"/>
      <c r="ILA571" s="633"/>
      <c r="ILB571" s="633"/>
      <c r="ILC571" s="633"/>
      <c r="ILD571" s="633"/>
      <c r="ILE571" s="633"/>
      <c r="ILF571" s="633"/>
      <c r="ILG571" s="633"/>
      <c r="ILH571" s="633"/>
      <c r="ILI571" s="633"/>
      <c r="ILJ571" s="633"/>
      <c r="ILK571" s="633"/>
      <c r="ILL571" s="633"/>
      <c r="ILM571" s="633"/>
      <c r="ILN571" s="633"/>
      <c r="ILO571" s="633"/>
      <c r="ILP571" s="633"/>
      <c r="ILQ571" s="633"/>
      <c r="ILR571" s="633"/>
      <c r="ILS571" s="633"/>
      <c r="ILT571" s="633"/>
      <c r="ILU571" s="633"/>
      <c r="ILV571" s="633"/>
      <c r="ILW571" s="633"/>
      <c r="ILX571" s="633"/>
      <c r="ILY571" s="633"/>
      <c r="ILZ571" s="633"/>
      <c r="IMA571" s="633"/>
      <c r="IMB571" s="633"/>
      <c r="IMC571" s="633"/>
      <c r="IMD571" s="633"/>
      <c r="IME571" s="633"/>
      <c r="IMF571" s="633"/>
      <c r="IMG571" s="633"/>
      <c r="IMH571" s="633"/>
      <c r="IMI571" s="633"/>
      <c r="IMJ571" s="633"/>
      <c r="IMK571" s="633"/>
      <c r="IML571" s="633"/>
      <c r="IMM571" s="633"/>
      <c r="IMN571" s="633"/>
      <c r="IMO571" s="633"/>
      <c r="IMP571" s="633"/>
      <c r="IMQ571" s="633"/>
      <c r="IMR571" s="633"/>
      <c r="IMS571" s="633"/>
      <c r="IMT571" s="633"/>
      <c r="IMU571" s="633"/>
      <c r="IMV571" s="633"/>
      <c r="IMW571" s="633"/>
      <c r="IMX571" s="633"/>
      <c r="IMY571" s="633"/>
      <c r="IMZ571" s="633"/>
      <c r="INA571" s="633"/>
      <c r="INB571" s="633"/>
      <c r="INC571" s="633"/>
      <c r="IND571" s="633"/>
      <c r="INE571" s="633"/>
      <c r="INF571" s="633"/>
      <c r="ING571" s="633"/>
      <c r="INH571" s="633"/>
      <c r="INI571" s="633"/>
      <c r="INJ571" s="633"/>
      <c r="INK571" s="633"/>
      <c r="INL571" s="633"/>
      <c r="INM571" s="633"/>
      <c r="INN571" s="633"/>
      <c r="INO571" s="633"/>
      <c r="INP571" s="633"/>
      <c r="INQ571" s="633"/>
      <c r="INR571" s="633"/>
      <c r="INS571" s="633"/>
      <c r="INT571" s="633"/>
      <c r="INU571" s="633"/>
      <c r="INV571" s="633"/>
      <c r="INW571" s="633"/>
      <c r="INX571" s="633"/>
      <c r="INY571" s="633"/>
      <c r="INZ571" s="633"/>
      <c r="IOA571" s="633"/>
      <c r="IOB571" s="633"/>
      <c r="IOC571" s="633"/>
      <c r="IOD571" s="633"/>
      <c r="IOE571" s="633"/>
      <c r="IOF571" s="633"/>
      <c r="IOG571" s="633"/>
      <c r="IOH571" s="633"/>
      <c r="IOI571" s="633"/>
      <c r="IOJ571" s="633"/>
      <c r="IOK571" s="633"/>
      <c r="IOL571" s="633"/>
      <c r="IOM571" s="633"/>
      <c r="ION571" s="633"/>
      <c r="IOO571" s="633"/>
      <c r="IOP571" s="633"/>
      <c r="IOQ571" s="633"/>
      <c r="IOR571" s="633"/>
      <c r="IOS571" s="633"/>
      <c r="IOT571" s="633"/>
      <c r="IOU571" s="633"/>
      <c r="IOV571" s="633"/>
      <c r="IOW571" s="633"/>
      <c r="IOX571" s="633"/>
      <c r="IOY571" s="633"/>
      <c r="IOZ571" s="633"/>
      <c r="IPA571" s="633"/>
      <c r="IPB571" s="633"/>
      <c r="IPC571" s="633"/>
      <c r="IPD571" s="633"/>
      <c r="IPE571" s="633"/>
      <c r="IPF571" s="633"/>
      <c r="IPG571" s="633"/>
      <c r="IPH571" s="633"/>
      <c r="IPI571" s="633"/>
      <c r="IPJ571" s="633"/>
      <c r="IPK571" s="633"/>
      <c r="IPL571" s="633"/>
      <c r="IPM571" s="633"/>
      <c r="IPN571" s="633"/>
      <c r="IPO571" s="633"/>
      <c r="IPP571" s="633"/>
      <c r="IPQ571" s="633"/>
      <c r="IPR571" s="633"/>
      <c r="IPS571" s="633"/>
      <c r="IPT571" s="633"/>
      <c r="IPU571" s="633"/>
      <c r="IPV571" s="633"/>
      <c r="IPW571" s="633"/>
      <c r="IPX571" s="633"/>
      <c r="IPY571" s="633"/>
      <c r="IPZ571" s="633"/>
      <c r="IQA571" s="633"/>
      <c r="IQB571" s="633"/>
      <c r="IQC571" s="633"/>
      <c r="IQD571" s="633"/>
      <c r="IQE571" s="633"/>
      <c r="IQF571" s="633"/>
      <c r="IQG571" s="633"/>
      <c r="IQH571" s="633"/>
      <c r="IQI571" s="633"/>
      <c r="IQJ571" s="633"/>
      <c r="IQK571" s="633"/>
      <c r="IQL571" s="633"/>
      <c r="IQM571" s="633"/>
      <c r="IQN571" s="633"/>
      <c r="IQO571" s="633"/>
      <c r="IQP571" s="633"/>
      <c r="IQQ571" s="633"/>
      <c r="IQR571" s="633"/>
      <c r="IQS571" s="633"/>
      <c r="IQT571" s="633"/>
      <c r="IQU571" s="633"/>
      <c r="IQV571" s="633"/>
      <c r="IQW571" s="633"/>
      <c r="IQX571" s="633"/>
      <c r="IQY571" s="633"/>
      <c r="IQZ571" s="633"/>
      <c r="IRA571" s="633"/>
      <c r="IRB571" s="633"/>
      <c r="IRC571" s="633"/>
      <c r="IRD571" s="633"/>
      <c r="IRE571" s="633"/>
      <c r="IRF571" s="633"/>
      <c r="IRG571" s="633"/>
      <c r="IRH571" s="633"/>
      <c r="IRI571" s="633"/>
      <c r="IRJ571" s="633"/>
      <c r="IRK571" s="633"/>
      <c r="IRL571" s="633"/>
      <c r="IRM571" s="633"/>
      <c r="IRN571" s="633"/>
      <c r="IRO571" s="633"/>
      <c r="IRP571" s="633"/>
      <c r="IRQ571" s="633"/>
      <c r="IRR571" s="633"/>
      <c r="IRS571" s="633"/>
      <c r="IRT571" s="633"/>
      <c r="IRU571" s="633"/>
      <c r="IRV571" s="633"/>
      <c r="IRW571" s="633"/>
      <c r="IRX571" s="633"/>
      <c r="IRY571" s="633"/>
      <c r="IRZ571" s="633"/>
      <c r="ISA571" s="633"/>
      <c r="ISB571" s="633"/>
      <c r="ISC571" s="633"/>
      <c r="ISD571" s="633"/>
      <c r="ISE571" s="633"/>
      <c r="ISF571" s="633"/>
      <c r="ISG571" s="633"/>
      <c r="ISH571" s="633"/>
      <c r="ISI571" s="633"/>
      <c r="ISJ571" s="633"/>
      <c r="ISK571" s="633"/>
      <c r="ISL571" s="633"/>
      <c r="ISM571" s="633"/>
      <c r="ISN571" s="633"/>
      <c r="ISO571" s="633"/>
      <c r="ISP571" s="633"/>
      <c r="ISQ571" s="633"/>
      <c r="ISR571" s="633"/>
      <c r="ISS571" s="633"/>
      <c r="IST571" s="633"/>
      <c r="ISU571" s="633"/>
      <c r="ISV571" s="633"/>
      <c r="ISW571" s="633"/>
      <c r="ISX571" s="633"/>
      <c r="ISY571" s="633"/>
      <c r="ISZ571" s="633"/>
      <c r="ITA571" s="633"/>
      <c r="ITB571" s="633"/>
      <c r="ITC571" s="633"/>
      <c r="ITD571" s="633"/>
      <c r="ITE571" s="633"/>
      <c r="ITF571" s="633"/>
      <c r="ITG571" s="633"/>
      <c r="ITH571" s="633"/>
      <c r="ITI571" s="633"/>
      <c r="ITJ571" s="633"/>
      <c r="ITK571" s="633"/>
      <c r="ITL571" s="633"/>
      <c r="ITM571" s="633"/>
      <c r="ITN571" s="633"/>
      <c r="ITO571" s="633"/>
      <c r="ITP571" s="633"/>
      <c r="ITQ571" s="633"/>
      <c r="ITR571" s="633"/>
      <c r="ITS571" s="633"/>
      <c r="ITT571" s="633"/>
      <c r="ITU571" s="633"/>
      <c r="ITV571" s="633"/>
      <c r="ITW571" s="633"/>
      <c r="ITX571" s="633"/>
      <c r="ITY571" s="633"/>
      <c r="ITZ571" s="633"/>
      <c r="IUA571" s="633"/>
      <c r="IUB571" s="633"/>
      <c r="IUC571" s="633"/>
      <c r="IUD571" s="633"/>
      <c r="IUE571" s="633"/>
      <c r="IUF571" s="633"/>
      <c r="IUG571" s="633"/>
      <c r="IUH571" s="633"/>
      <c r="IUI571" s="633"/>
      <c r="IUJ571" s="633"/>
      <c r="IUK571" s="633"/>
      <c r="IUL571" s="633"/>
      <c r="IUM571" s="633"/>
      <c r="IUN571" s="633"/>
      <c r="IUO571" s="633"/>
      <c r="IUP571" s="633"/>
      <c r="IUQ571" s="633"/>
      <c r="IUR571" s="633"/>
      <c r="IUS571" s="633"/>
      <c r="IUT571" s="633"/>
      <c r="IUU571" s="633"/>
      <c r="IUV571" s="633"/>
      <c r="IUW571" s="633"/>
      <c r="IUX571" s="633"/>
      <c r="IUY571" s="633"/>
      <c r="IUZ571" s="633"/>
      <c r="IVA571" s="633"/>
      <c r="IVB571" s="633"/>
      <c r="IVC571" s="633"/>
      <c r="IVD571" s="633"/>
      <c r="IVE571" s="633"/>
      <c r="IVF571" s="633"/>
      <c r="IVG571" s="633"/>
      <c r="IVH571" s="633"/>
      <c r="IVI571" s="633"/>
      <c r="IVJ571" s="633"/>
      <c r="IVK571" s="633"/>
      <c r="IVL571" s="633"/>
      <c r="IVM571" s="633"/>
      <c r="IVN571" s="633"/>
      <c r="IVO571" s="633"/>
      <c r="IVP571" s="633"/>
      <c r="IVQ571" s="633"/>
      <c r="IVR571" s="633"/>
      <c r="IVS571" s="633"/>
      <c r="IVT571" s="633"/>
      <c r="IVU571" s="633"/>
      <c r="IVV571" s="633"/>
      <c r="IVW571" s="633"/>
      <c r="IVX571" s="633"/>
      <c r="IVY571" s="633"/>
      <c r="IVZ571" s="633"/>
      <c r="IWA571" s="633"/>
      <c r="IWB571" s="633"/>
      <c r="IWC571" s="633"/>
      <c r="IWD571" s="633"/>
      <c r="IWE571" s="633"/>
      <c r="IWF571" s="633"/>
      <c r="IWG571" s="633"/>
      <c r="IWH571" s="633"/>
      <c r="IWI571" s="633"/>
      <c r="IWJ571" s="633"/>
      <c r="IWK571" s="633"/>
      <c r="IWL571" s="633"/>
      <c r="IWM571" s="633"/>
      <c r="IWN571" s="633"/>
      <c r="IWO571" s="633"/>
      <c r="IWP571" s="633"/>
      <c r="IWQ571" s="633"/>
      <c r="IWR571" s="633"/>
      <c r="IWS571" s="633"/>
      <c r="IWT571" s="633"/>
      <c r="IWU571" s="633"/>
      <c r="IWV571" s="633"/>
      <c r="IWW571" s="633"/>
      <c r="IWX571" s="633"/>
      <c r="IWY571" s="633"/>
      <c r="IWZ571" s="633"/>
      <c r="IXA571" s="633"/>
      <c r="IXB571" s="633"/>
      <c r="IXC571" s="633"/>
      <c r="IXD571" s="633"/>
      <c r="IXE571" s="633"/>
      <c r="IXF571" s="633"/>
      <c r="IXG571" s="633"/>
      <c r="IXH571" s="633"/>
      <c r="IXI571" s="633"/>
      <c r="IXJ571" s="633"/>
      <c r="IXK571" s="633"/>
      <c r="IXL571" s="633"/>
      <c r="IXM571" s="633"/>
      <c r="IXN571" s="633"/>
      <c r="IXO571" s="633"/>
      <c r="IXP571" s="633"/>
      <c r="IXQ571" s="633"/>
      <c r="IXR571" s="633"/>
      <c r="IXS571" s="633"/>
      <c r="IXT571" s="633"/>
      <c r="IXU571" s="633"/>
      <c r="IXV571" s="633"/>
      <c r="IXW571" s="633"/>
      <c r="IXX571" s="633"/>
      <c r="IXY571" s="633"/>
      <c r="IXZ571" s="633"/>
      <c r="IYA571" s="633"/>
      <c r="IYB571" s="633"/>
      <c r="IYC571" s="633"/>
      <c r="IYD571" s="633"/>
      <c r="IYE571" s="633"/>
      <c r="IYF571" s="633"/>
      <c r="IYG571" s="633"/>
      <c r="IYH571" s="633"/>
      <c r="IYI571" s="633"/>
      <c r="IYJ571" s="633"/>
      <c r="IYK571" s="633"/>
      <c r="IYL571" s="633"/>
      <c r="IYM571" s="633"/>
      <c r="IYN571" s="633"/>
      <c r="IYO571" s="633"/>
      <c r="IYP571" s="633"/>
      <c r="IYQ571" s="633"/>
      <c r="IYR571" s="633"/>
      <c r="IYS571" s="633"/>
      <c r="IYT571" s="633"/>
      <c r="IYU571" s="633"/>
      <c r="IYV571" s="633"/>
      <c r="IYW571" s="633"/>
      <c r="IYX571" s="633"/>
      <c r="IYY571" s="633"/>
      <c r="IYZ571" s="633"/>
      <c r="IZA571" s="633"/>
      <c r="IZB571" s="633"/>
      <c r="IZC571" s="633"/>
      <c r="IZD571" s="633"/>
      <c r="IZE571" s="633"/>
      <c r="IZF571" s="633"/>
      <c r="IZG571" s="633"/>
      <c r="IZH571" s="633"/>
      <c r="IZI571" s="633"/>
      <c r="IZJ571" s="633"/>
      <c r="IZK571" s="633"/>
      <c r="IZL571" s="633"/>
      <c r="IZM571" s="633"/>
      <c r="IZN571" s="633"/>
      <c r="IZO571" s="633"/>
      <c r="IZP571" s="633"/>
      <c r="IZQ571" s="633"/>
      <c r="IZR571" s="633"/>
      <c r="IZS571" s="633"/>
      <c r="IZT571" s="633"/>
      <c r="IZU571" s="633"/>
      <c r="IZV571" s="633"/>
      <c r="IZW571" s="633"/>
      <c r="IZX571" s="633"/>
      <c r="IZY571" s="633"/>
      <c r="IZZ571" s="633"/>
      <c r="JAA571" s="633"/>
      <c r="JAB571" s="633"/>
      <c r="JAC571" s="633"/>
      <c r="JAD571" s="633"/>
      <c r="JAE571" s="633"/>
      <c r="JAF571" s="633"/>
      <c r="JAG571" s="633"/>
      <c r="JAH571" s="633"/>
      <c r="JAI571" s="633"/>
      <c r="JAJ571" s="633"/>
      <c r="JAK571" s="633"/>
      <c r="JAL571" s="633"/>
      <c r="JAM571" s="633"/>
      <c r="JAN571" s="633"/>
      <c r="JAO571" s="633"/>
      <c r="JAP571" s="633"/>
      <c r="JAQ571" s="633"/>
      <c r="JAR571" s="633"/>
      <c r="JAS571" s="633"/>
      <c r="JAT571" s="633"/>
      <c r="JAU571" s="633"/>
      <c r="JAV571" s="633"/>
      <c r="JAW571" s="633"/>
      <c r="JAX571" s="633"/>
      <c r="JAY571" s="633"/>
      <c r="JAZ571" s="633"/>
      <c r="JBA571" s="633"/>
      <c r="JBB571" s="633"/>
      <c r="JBC571" s="633"/>
      <c r="JBD571" s="633"/>
      <c r="JBE571" s="633"/>
      <c r="JBF571" s="633"/>
      <c r="JBG571" s="633"/>
      <c r="JBH571" s="633"/>
      <c r="JBI571" s="633"/>
      <c r="JBJ571" s="633"/>
      <c r="JBK571" s="633"/>
      <c r="JBL571" s="633"/>
      <c r="JBM571" s="633"/>
      <c r="JBN571" s="633"/>
      <c r="JBO571" s="633"/>
      <c r="JBP571" s="633"/>
      <c r="JBQ571" s="633"/>
      <c r="JBR571" s="633"/>
      <c r="JBS571" s="633"/>
      <c r="JBT571" s="633"/>
      <c r="JBU571" s="633"/>
      <c r="JBV571" s="633"/>
      <c r="JBW571" s="633"/>
      <c r="JBX571" s="633"/>
      <c r="JBY571" s="633"/>
      <c r="JBZ571" s="633"/>
      <c r="JCA571" s="633"/>
      <c r="JCB571" s="633"/>
      <c r="JCC571" s="633"/>
      <c r="JCD571" s="633"/>
      <c r="JCE571" s="633"/>
      <c r="JCF571" s="633"/>
      <c r="JCG571" s="633"/>
      <c r="JCH571" s="633"/>
      <c r="JCI571" s="633"/>
      <c r="JCJ571" s="633"/>
      <c r="JCK571" s="633"/>
      <c r="JCL571" s="633"/>
      <c r="JCM571" s="633"/>
      <c r="JCN571" s="633"/>
      <c r="JCO571" s="633"/>
      <c r="JCP571" s="633"/>
      <c r="JCQ571" s="633"/>
      <c r="JCR571" s="633"/>
      <c r="JCS571" s="633"/>
      <c r="JCT571" s="633"/>
      <c r="JCU571" s="633"/>
      <c r="JCV571" s="633"/>
      <c r="JCW571" s="633"/>
      <c r="JCX571" s="633"/>
      <c r="JCY571" s="633"/>
      <c r="JCZ571" s="633"/>
      <c r="JDA571" s="633"/>
      <c r="JDB571" s="633"/>
      <c r="JDC571" s="633"/>
      <c r="JDD571" s="633"/>
      <c r="JDE571" s="633"/>
      <c r="JDF571" s="633"/>
      <c r="JDG571" s="633"/>
      <c r="JDH571" s="633"/>
      <c r="JDI571" s="633"/>
      <c r="JDJ571" s="633"/>
      <c r="JDK571" s="633"/>
      <c r="JDL571" s="633"/>
      <c r="JDM571" s="633"/>
      <c r="JDN571" s="633"/>
      <c r="JDO571" s="633"/>
      <c r="JDP571" s="633"/>
      <c r="JDQ571" s="633"/>
      <c r="JDR571" s="633"/>
      <c r="JDS571" s="633"/>
      <c r="JDT571" s="633"/>
      <c r="JDU571" s="633"/>
      <c r="JDV571" s="633"/>
      <c r="JDW571" s="633"/>
      <c r="JDX571" s="633"/>
      <c r="JDY571" s="633"/>
      <c r="JDZ571" s="633"/>
      <c r="JEA571" s="633"/>
      <c r="JEB571" s="633"/>
      <c r="JEC571" s="633"/>
      <c r="JED571" s="633"/>
      <c r="JEE571" s="633"/>
      <c r="JEF571" s="633"/>
      <c r="JEG571" s="633"/>
      <c r="JEH571" s="633"/>
      <c r="JEI571" s="633"/>
      <c r="JEJ571" s="633"/>
      <c r="JEK571" s="633"/>
      <c r="JEL571" s="633"/>
      <c r="JEM571" s="633"/>
      <c r="JEN571" s="633"/>
      <c r="JEO571" s="633"/>
      <c r="JEP571" s="633"/>
      <c r="JEQ571" s="633"/>
      <c r="JER571" s="633"/>
      <c r="JES571" s="633"/>
      <c r="JET571" s="633"/>
      <c r="JEU571" s="633"/>
      <c r="JEV571" s="633"/>
      <c r="JEW571" s="633"/>
      <c r="JEX571" s="633"/>
      <c r="JEY571" s="633"/>
      <c r="JEZ571" s="633"/>
      <c r="JFA571" s="633"/>
      <c r="JFB571" s="633"/>
      <c r="JFC571" s="633"/>
      <c r="JFD571" s="633"/>
      <c r="JFE571" s="633"/>
      <c r="JFF571" s="633"/>
      <c r="JFG571" s="633"/>
      <c r="JFH571" s="633"/>
      <c r="JFI571" s="633"/>
      <c r="JFJ571" s="633"/>
      <c r="JFK571" s="633"/>
      <c r="JFL571" s="633"/>
      <c r="JFM571" s="633"/>
      <c r="JFN571" s="633"/>
      <c r="JFO571" s="633"/>
      <c r="JFP571" s="633"/>
      <c r="JFQ571" s="633"/>
      <c r="JFR571" s="633"/>
      <c r="JFS571" s="633"/>
      <c r="JFT571" s="633"/>
      <c r="JFU571" s="633"/>
      <c r="JFV571" s="633"/>
      <c r="JFW571" s="633"/>
      <c r="JFX571" s="633"/>
      <c r="JFY571" s="633"/>
      <c r="JFZ571" s="633"/>
      <c r="JGA571" s="633"/>
      <c r="JGB571" s="633"/>
      <c r="JGC571" s="633"/>
      <c r="JGD571" s="633"/>
      <c r="JGE571" s="633"/>
      <c r="JGF571" s="633"/>
      <c r="JGG571" s="633"/>
      <c r="JGH571" s="633"/>
      <c r="JGI571" s="633"/>
      <c r="JGJ571" s="633"/>
      <c r="JGK571" s="633"/>
      <c r="JGL571" s="633"/>
      <c r="JGM571" s="633"/>
      <c r="JGN571" s="633"/>
      <c r="JGO571" s="633"/>
      <c r="JGP571" s="633"/>
      <c r="JGQ571" s="633"/>
      <c r="JGR571" s="633"/>
      <c r="JGS571" s="633"/>
      <c r="JGT571" s="633"/>
      <c r="JGU571" s="633"/>
      <c r="JGV571" s="633"/>
      <c r="JGW571" s="633"/>
      <c r="JGX571" s="633"/>
      <c r="JGY571" s="633"/>
      <c r="JGZ571" s="633"/>
      <c r="JHA571" s="633"/>
      <c r="JHB571" s="633"/>
      <c r="JHC571" s="633"/>
      <c r="JHD571" s="633"/>
      <c r="JHE571" s="633"/>
      <c r="JHF571" s="633"/>
      <c r="JHG571" s="633"/>
      <c r="JHH571" s="633"/>
      <c r="JHI571" s="633"/>
      <c r="JHJ571" s="633"/>
      <c r="JHK571" s="633"/>
      <c r="JHL571" s="633"/>
      <c r="JHM571" s="633"/>
      <c r="JHN571" s="633"/>
      <c r="JHO571" s="633"/>
      <c r="JHP571" s="633"/>
      <c r="JHQ571" s="633"/>
      <c r="JHR571" s="633"/>
      <c r="JHS571" s="633"/>
      <c r="JHT571" s="633"/>
      <c r="JHU571" s="633"/>
      <c r="JHV571" s="633"/>
      <c r="JHW571" s="633"/>
      <c r="JHX571" s="633"/>
      <c r="JHY571" s="633"/>
      <c r="JHZ571" s="633"/>
      <c r="JIA571" s="633"/>
      <c r="JIB571" s="633"/>
      <c r="JIC571" s="633"/>
      <c r="JID571" s="633"/>
      <c r="JIE571" s="633"/>
      <c r="JIF571" s="633"/>
      <c r="JIG571" s="633"/>
      <c r="JIH571" s="633"/>
      <c r="JII571" s="633"/>
      <c r="JIJ571" s="633"/>
      <c r="JIK571" s="633"/>
      <c r="JIL571" s="633"/>
      <c r="JIM571" s="633"/>
      <c r="JIN571" s="633"/>
      <c r="JIO571" s="633"/>
      <c r="JIP571" s="633"/>
      <c r="JIQ571" s="633"/>
      <c r="JIR571" s="633"/>
      <c r="JIS571" s="633"/>
      <c r="JIT571" s="633"/>
      <c r="JIU571" s="633"/>
      <c r="JIV571" s="633"/>
      <c r="JIW571" s="633"/>
      <c r="JIX571" s="633"/>
      <c r="JIY571" s="633"/>
      <c r="JIZ571" s="633"/>
      <c r="JJA571" s="633"/>
      <c r="JJB571" s="633"/>
      <c r="JJC571" s="633"/>
      <c r="JJD571" s="633"/>
      <c r="JJE571" s="633"/>
      <c r="JJF571" s="633"/>
      <c r="JJG571" s="633"/>
      <c r="JJH571" s="633"/>
      <c r="JJI571" s="633"/>
      <c r="JJJ571" s="633"/>
      <c r="JJK571" s="633"/>
      <c r="JJL571" s="633"/>
      <c r="JJM571" s="633"/>
      <c r="JJN571" s="633"/>
      <c r="JJO571" s="633"/>
      <c r="JJP571" s="633"/>
      <c r="JJQ571" s="633"/>
      <c r="JJR571" s="633"/>
      <c r="JJS571" s="633"/>
      <c r="JJT571" s="633"/>
      <c r="JJU571" s="633"/>
      <c r="JJV571" s="633"/>
      <c r="JJW571" s="633"/>
      <c r="JJX571" s="633"/>
      <c r="JJY571" s="633"/>
      <c r="JJZ571" s="633"/>
      <c r="JKA571" s="633"/>
      <c r="JKB571" s="633"/>
      <c r="JKC571" s="633"/>
      <c r="JKD571" s="633"/>
      <c r="JKE571" s="633"/>
      <c r="JKF571" s="633"/>
      <c r="JKG571" s="633"/>
      <c r="JKH571" s="633"/>
      <c r="JKI571" s="633"/>
      <c r="JKJ571" s="633"/>
      <c r="JKK571" s="633"/>
      <c r="JKL571" s="633"/>
      <c r="JKM571" s="633"/>
      <c r="JKN571" s="633"/>
      <c r="JKO571" s="633"/>
      <c r="JKP571" s="633"/>
      <c r="JKQ571" s="633"/>
      <c r="JKR571" s="633"/>
      <c r="JKS571" s="633"/>
      <c r="JKT571" s="633"/>
      <c r="JKU571" s="633"/>
      <c r="JKV571" s="633"/>
      <c r="JKW571" s="633"/>
      <c r="JKX571" s="633"/>
      <c r="JKY571" s="633"/>
      <c r="JKZ571" s="633"/>
      <c r="JLA571" s="633"/>
      <c r="JLB571" s="633"/>
      <c r="JLC571" s="633"/>
      <c r="JLD571" s="633"/>
      <c r="JLE571" s="633"/>
      <c r="JLF571" s="633"/>
      <c r="JLG571" s="633"/>
      <c r="JLH571" s="633"/>
      <c r="JLI571" s="633"/>
      <c r="JLJ571" s="633"/>
      <c r="JLK571" s="633"/>
      <c r="JLL571" s="633"/>
      <c r="JLM571" s="633"/>
      <c r="JLN571" s="633"/>
      <c r="JLO571" s="633"/>
      <c r="JLP571" s="633"/>
      <c r="JLQ571" s="633"/>
      <c r="JLR571" s="633"/>
      <c r="JLS571" s="633"/>
      <c r="JLT571" s="633"/>
      <c r="JLU571" s="633"/>
      <c r="JLV571" s="633"/>
      <c r="JLW571" s="633"/>
      <c r="JLX571" s="633"/>
      <c r="JLY571" s="633"/>
      <c r="JLZ571" s="633"/>
      <c r="JMA571" s="633"/>
      <c r="JMB571" s="633"/>
      <c r="JMC571" s="633"/>
      <c r="JMD571" s="633"/>
      <c r="JME571" s="633"/>
      <c r="JMF571" s="633"/>
      <c r="JMG571" s="633"/>
      <c r="JMH571" s="633"/>
      <c r="JMI571" s="633"/>
      <c r="JMJ571" s="633"/>
      <c r="JMK571" s="633"/>
      <c r="JML571" s="633"/>
      <c r="JMM571" s="633"/>
      <c r="JMN571" s="633"/>
      <c r="JMO571" s="633"/>
      <c r="JMP571" s="633"/>
      <c r="JMQ571" s="633"/>
      <c r="JMR571" s="633"/>
      <c r="JMS571" s="633"/>
      <c r="JMT571" s="633"/>
      <c r="JMU571" s="633"/>
      <c r="JMV571" s="633"/>
      <c r="JMW571" s="633"/>
      <c r="JMX571" s="633"/>
      <c r="JMY571" s="633"/>
      <c r="JMZ571" s="633"/>
      <c r="JNA571" s="633"/>
      <c r="JNB571" s="633"/>
      <c r="JNC571" s="633"/>
      <c r="JND571" s="633"/>
      <c r="JNE571" s="633"/>
      <c r="JNF571" s="633"/>
      <c r="JNG571" s="633"/>
      <c r="JNH571" s="633"/>
      <c r="JNI571" s="633"/>
      <c r="JNJ571" s="633"/>
      <c r="JNK571" s="633"/>
      <c r="JNL571" s="633"/>
      <c r="JNM571" s="633"/>
      <c r="JNN571" s="633"/>
      <c r="JNO571" s="633"/>
      <c r="JNP571" s="633"/>
      <c r="JNQ571" s="633"/>
      <c r="JNR571" s="633"/>
      <c r="JNS571" s="633"/>
      <c r="JNT571" s="633"/>
      <c r="JNU571" s="633"/>
      <c r="JNV571" s="633"/>
      <c r="JNW571" s="633"/>
      <c r="JNX571" s="633"/>
      <c r="JNY571" s="633"/>
      <c r="JNZ571" s="633"/>
      <c r="JOA571" s="633"/>
      <c r="JOB571" s="633"/>
      <c r="JOC571" s="633"/>
      <c r="JOD571" s="633"/>
      <c r="JOE571" s="633"/>
      <c r="JOF571" s="633"/>
      <c r="JOG571" s="633"/>
      <c r="JOH571" s="633"/>
      <c r="JOI571" s="633"/>
      <c r="JOJ571" s="633"/>
      <c r="JOK571" s="633"/>
      <c r="JOL571" s="633"/>
      <c r="JOM571" s="633"/>
      <c r="JON571" s="633"/>
      <c r="JOO571" s="633"/>
      <c r="JOP571" s="633"/>
      <c r="JOQ571" s="633"/>
      <c r="JOR571" s="633"/>
      <c r="JOS571" s="633"/>
      <c r="JOT571" s="633"/>
      <c r="JOU571" s="633"/>
      <c r="JOV571" s="633"/>
      <c r="JOW571" s="633"/>
      <c r="JOX571" s="633"/>
      <c r="JOY571" s="633"/>
      <c r="JOZ571" s="633"/>
      <c r="JPA571" s="633"/>
      <c r="JPB571" s="633"/>
      <c r="JPC571" s="633"/>
      <c r="JPD571" s="633"/>
      <c r="JPE571" s="633"/>
      <c r="JPF571" s="633"/>
      <c r="JPG571" s="633"/>
      <c r="JPH571" s="633"/>
      <c r="JPI571" s="633"/>
      <c r="JPJ571" s="633"/>
      <c r="JPK571" s="633"/>
      <c r="JPL571" s="633"/>
      <c r="JPM571" s="633"/>
      <c r="JPN571" s="633"/>
      <c r="JPO571" s="633"/>
      <c r="JPP571" s="633"/>
      <c r="JPQ571" s="633"/>
      <c r="JPR571" s="633"/>
      <c r="JPS571" s="633"/>
      <c r="JPT571" s="633"/>
      <c r="JPU571" s="633"/>
      <c r="JPV571" s="633"/>
      <c r="JPW571" s="633"/>
      <c r="JPX571" s="633"/>
      <c r="JPY571" s="633"/>
      <c r="JPZ571" s="633"/>
      <c r="JQA571" s="633"/>
      <c r="JQB571" s="633"/>
      <c r="JQC571" s="633"/>
      <c r="JQD571" s="633"/>
      <c r="JQE571" s="633"/>
      <c r="JQF571" s="633"/>
      <c r="JQG571" s="633"/>
      <c r="JQH571" s="633"/>
      <c r="JQI571" s="633"/>
      <c r="JQJ571" s="633"/>
      <c r="JQK571" s="633"/>
      <c r="JQL571" s="633"/>
      <c r="JQM571" s="633"/>
      <c r="JQN571" s="633"/>
      <c r="JQO571" s="633"/>
      <c r="JQP571" s="633"/>
      <c r="JQQ571" s="633"/>
      <c r="JQR571" s="633"/>
      <c r="JQS571" s="633"/>
      <c r="JQT571" s="633"/>
      <c r="JQU571" s="633"/>
      <c r="JQV571" s="633"/>
      <c r="JQW571" s="633"/>
      <c r="JQX571" s="633"/>
      <c r="JQY571" s="633"/>
      <c r="JQZ571" s="633"/>
      <c r="JRA571" s="633"/>
      <c r="JRB571" s="633"/>
      <c r="JRC571" s="633"/>
      <c r="JRD571" s="633"/>
      <c r="JRE571" s="633"/>
      <c r="JRF571" s="633"/>
      <c r="JRG571" s="633"/>
      <c r="JRH571" s="633"/>
      <c r="JRI571" s="633"/>
      <c r="JRJ571" s="633"/>
      <c r="JRK571" s="633"/>
      <c r="JRL571" s="633"/>
      <c r="JRM571" s="633"/>
      <c r="JRN571" s="633"/>
      <c r="JRO571" s="633"/>
      <c r="JRP571" s="633"/>
      <c r="JRQ571" s="633"/>
      <c r="JRR571" s="633"/>
      <c r="JRS571" s="633"/>
      <c r="JRT571" s="633"/>
      <c r="JRU571" s="633"/>
      <c r="JRV571" s="633"/>
      <c r="JRW571" s="633"/>
      <c r="JRX571" s="633"/>
      <c r="JRY571" s="633"/>
      <c r="JRZ571" s="633"/>
      <c r="JSA571" s="633"/>
      <c r="JSB571" s="633"/>
      <c r="JSC571" s="633"/>
      <c r="JSD571" s="633"/>
      <c r="JSE571" s="633"/>
      <c r="JSF571" s="633"/>
      <c r="JSG571" s="633"/>
      <c r="JSH571" s="633"/>
      <c r="JSI571" s="633"/>
      <c r="JSJ571" s="633"/>
      <c r="JSK571" s="633"/>
      <c r="JSL571" s="633"/>
      <c r="JSM571" s="633"/>
      <c r="JSN571" s="633"/>
      <c r="JSO571" s="633"/>
      <c r="JSP571" s="633"/>
      <c r="JSQ571" s="633"/>
      <c r="JSR571" s="633"/>
      <c r="JSS571" s="633"/>
      <c r="JST571" s="633"/>
      <c r="JSU571" s="633"/>
      <c r="JSV571" s="633"/>
      <c r="JSW571" s="633"/>
      <c r="JSX571" s="633"/>
      <c r="JSY571" s="633"/>
      <c r="JSZ571" s="633"/>
      <c r="JTA571" s="633"/>
      <c r="JTB571" s="633"/>
      <c r="JTC571" s="633"/>
      <c r="JTD571" s="633"/>
      <c r="JTE571" s="633"/>
      <c r="JTF571" s="633"/>
      <c r="JTG571" s="633"/>
      <c r="JTH571" s="633"/>
      <c r="JTI571" s="633"/>
      <c r="JTJ571" s="633"/>
      <c r="JTK571" s="633"/>
      <c r="JTL571" s="633"/>
      <c r="JTM571" s="633"/>
      <c r="JTN571" s="633"/>
      <c r="JTO571" s="633"/>
      <c r="JTP571" s="633"/>
      <c r="JTQ571" s="633"/>
      <c r="JTR571" s="633"/>
      <c r="JTS571" s="633"/>
      <c r="JTT571" s="633"/>
      <c r="JTU571" s="633"/>
      <c r="JTV571" s="633"/>
      <c r="JTW571" s="633"/>
      <c r="JTX571" s="633"/>
      <c r="JTY571" s="633"/>
      <c r="JTZ571" s="633"/>
      <c r="JUA571" s="633"/>
      <c r="JUB571" s="633"/>
      <c r="JUC571" s="633"/>
      <c r="JUD571" s="633"/>
      <c r="JUE571" s="633"/>
      <c r="JUF571" s="633"/>
      <c r="JUG571" s="633"/>
      <c r="JUH571" s="633"/>
      <c r="JUI571" s="633"/>
      <c r="JUJ571" s="633"/>
      <c r="JUK571" s="633"/>
      <c r="JUL571" s="633"/>
      <c r="JUM571" s="633"/>
      <c r="JUN571" s="633"/>
      <c r="JUO571" s="633"/>
      <c r="JUP571" s="633"/>
      <c r="JUQ571" s="633"/>
      <c r="JUR571" s="633"/>
      <c r="JUS571" s="633"/>
      <c r="JUT571" s="633"/>
      <c r="JUU571" s="633"/>
      <c r="JUV571" s="633"/>
      <c r="JUW571" s="633"/>
      <c r="JUX571" s="633"/>
      <c r="JUY571" s="633"/>
      <c r="JUZ571" s="633"/>
      <c r="JVA571" s="633"/>
      <c r="JVB571" s="633"/>
      <c r="JVC571" s="633"/>
      <c r="JVD571" s="633"/>
      <c r="JVE571" s="633"/>
      <c r="JVF571" s="633"/>
      <c r="JVG571" s="633"/>
      <c r="JVH571" s="633"/>
      <c r="JVI571" s="633"/>
      <c r="JVJ571" s="633"/>
      <c r="JVK571" s="633"/>
      <c r="JVL571" s="633"/>
      <c r="JVM571" s="633"/>
      <c r="JVN571" s="633"/>
      <c r="JVO571" s="633"/>
      <c r="JVP571" s="633"/>
      <c r="JVQ571" s="633"/>
      <c r="JVR571" s="633"/>
      <c r="JVS571" s="633"/>
      <c r="JVT571" s="633"/>
      <c r="JVU571" s="633"/>
      <c r="JVV571" s="633"/>
      <c r="JVW571" s="633"/>
      <c r="JVX571" s="633"/>
      <c r="JVY571" s="633"/>
      <c r="JVZ571" s="633"/>
      <c r="JWA571" s="633"/>
      <c r="JWB571" s="633"/>
      <c r="JWC571" s="633"/>
      <c r="JWD571" s="633"/>
      <c r="JWE571" s="633"/>
      <c r="JWF571" s="633"/>
      <c r="JWG571" s="633"/>
      <c r="JWH571" s="633"/>
      <c r="JWI571" s="633"/>
      <c r="JWJ571" s="633"/>
      <c r="JWK571" s="633"/>
      <c r="JWL571" s="633"/>
      <c r="JWM571" s="633"/>
      <c r="JWN571" s="633"/>
      <c r="JWO571" s="633"/>
      <c r="JWP571" s="633"/>
      <c r="JWQ571" s="633"/>
      <c r="JWR571" s="633"/>
      <c r="JWS571" s="633"/>
      <c r="JWT571" s="633"/>
      <c r="JWU571" s="633"/>
      <c r="JWV571" s="633"/>
      <c r="JWW571" s="633"/>
      <c r="JWX571" s="633"/>
      <c r="JWY571" s="633"/>
      <c r="JWZ571" s="633"/>
      <c r="JXA571" s="633"/>
      <c r="JXB571" s="633"/>
      <c r="JXC571" s="633"/>
      <c r="JXD571" s="633"/>
      <c r="JXE571" s="633"/>
      <c r="JXF571" s="633"/>
      <c r="JXG571" s="633"/>
      <c r="JXH571" s="633"/>
      <c r="JXI571" s="633"/>
      <c r="JXJ571" s="633"/>
      <c r="JXK571" s="633"/>
      <c r="JXL571" s="633"/>
      <c r="JXM571" s="633"/>
      <c r="JXN571" s="633"/>
      <c r="JXO571" s="633"/>
      <c r="JXP571" s="633"/>
      <c r="JXQ571" s="633"/>
      <c r="JXR571" s="633"/>
      <c r="JXS571" s="633"/>
      <c r="JXT571" s="633"/>
      <c r="JXU571" s="633"/>
      <c r="JXV571" s="633"/>
      <c r="JXW571" s="633"/>
      <c r="JXX571" s="633"/>
      <c r="JXY571" s="633"/>
      <c r="JXZ571" s="633"/>
      <c r="JYA571" s="633"/>
      <c r="JYB571" s="633"/>
      <c r="JYC571" s="633"/>
      <c r="JYD571" s="633"/>
      <c r="JYE571" s="633"/>
      <c r="JYF571" s="633"/>
      <c r="JYG571" s="633"/>
      <c r="JYH571" s="633"/>
      <c r="JYI571" s="633"/>
      <c r="JYJ571" s="633"/>
      <c r="JYK571" s="633"/>
      <c r="JYL571" s="633"/>
      <c r="JYM571" s="633"/>
      <c r="JYN571" s="633"/>
      <c r="JYO571" s="633"/>
      <c r="JYP571" s="633"/>
      <c r="JYQ571" s="633"/>
      <c r="JYR571" s="633"/>
      <c r="JYS571" s="633"/>
      <c r="JYT571" s="633"/>
      <c r="JYU571" s="633"/>
      <c r="JYV571" s="633"/>
      <c r="JYW571" s="633"/>
      <c r="JYX571" s="633"/>
      <c r="JYY571" s="633"/>
      <c r="JYZ571" s="633"/>
      <c r="JZA571" s="633"/>
      <c r="JZB571" s="633"/>
      <c r="JZC571" s="633"/>
      <c r="JZD571" s="633"/>
      <c r="JZE571" s="633"/>
      <c r="JZF571" s="633"/>
      <c r="JZG571" s="633"/>
      <c r="JZH571" s="633"/>
      <c r="JZI571" s="633"/>
      <c r="JZJ571" s="633"/>
      <c r="JZK571" s="633"/>
      <c r="JZL571" s="633"/>
      <c r="JZM571" s="633"/>
      <c r="JZN571" s="633"/>
      <c r="JZO571" s="633"/>
      <c r="JZP571" s="633"/>
      <c r="JZQ571" s="633"/>
      <c r="JZR571" s="633"/>
      <c r="JZS571" s="633"/>
      <c r="JZT571" s="633"/>
      <c r="JZU571" s="633"/>
      <c r="JZV571" s="633"/>
      <c r="JZW571" s="633"/>
      <c r="JZX571" s="633"/>
      <c r="JZY571" s="633"/>
      <c r="JZZ571" s="633"/>
      <c r="KAA571" s="633"/>
      <c r="KAB571" s="633"/>
      <c r="KAC571" s="633"/>
      <c r="KAD571" s="633"/>
      <c r="KAE571" s="633"/>
      <c r="KAF571" s="633"/>
      <c r="KAG571" s="633"/>
      <c r="KAH571" s="633"/>
      <c r="KAI571" s="633"/>
      <c r="KAJ571" s="633"/>
      <c r="KAK571" s="633"/>
      <c r="KAL571" s="633"/>
      <c r="KAM571" s="633"/>
      <c r="KAN571" s="633"/>
      <c r="KAO571" s="633"/>
      <c r="KAP571" s="633"/>
      <c r="KAQ571" s="633"/>
      <c r="KAR571" s="633"/>
      <c r="KAS571" s="633"/>
      <c r="KAT571" s="633"/>
      <c r="KAU571" s="633"/>
      <c r="KAV571" s="633"/>
      <c r="KAW571" s="633"/>
      <c r="KAX571" s="633"/>
      <c r="KAY571" s="633"/>
      <c r="KAZ571" s="633"/>
      <c r="KBA571" s="633"/>
      <c r="KBB571" s="633"/>
      <c r="KBC571" s="633"/>
      <c r="KBD571" s="633"/>
      <c r="KBE571" s="633"/>
      <c r="KBF571" s="633"/>
      <c r="KBG571" s="633"/>
      <c r="KBH571" s="633"/>
      <c r="KBI571" s="633"/>
      <c r="KBJ571" s="633"/>
      <c r="KBK571" s="633"/>
      <c r="KBL571" s="633"/>
      <c r="KBM571" s="633"/>
      <c r="KBN571" s="633"/>
      <c r="KBO571" s="633"/>
      <c r="KBP571" s="633"/>
      <c r="KBQ571" s="633"/>
      <c r="KBR571" s="633"/>
      <c r="KBS571" s="633"/>
      <c r="KBT571" s="633"/>
      <c r="KBU571" s="633"/>
      <c r="KBV571" s="633"/>
      <c r="KBW571" s="633"/>
      <c r="KBX571" s="633"/>
      <c r="KBY571" s="633"/>
      <c r="KBZ571" s="633"/>
      <c r="KCA571" s="633"/>
      <c r="KCB571" s="633"/>
      <c r="KCC571" s="633"/>
      <c r="KCD571" s="633"/>
      <c r="KCE571" s="633"/>
      <c r="KCF571" s="633"/>
      <c r="KCG571" s="633"/>
      <c r="KCH571" s="633"/>
      <c r="KCI571" s="633"/>
      <c r="KCJ571" s="633"/>
      <c r="KCK571" s="633"/>
      <c r="KCL571" s="633"/>
      <c r="KCM571" s="633"/>
      <c r="KCN571" s="633"/>
      <c r="KCO571" s="633"/>
      <c r="KCP571" s="633"/>
      <c r="KCQ571" s="633"/>
      <c r="KCR571" s="633"/>
      <c r="KCS571" s="633"/>
      <c r="KCT571" s="633"/>
      <c r="KCU571" s="633"/>
      <c r="KCV571" s="633"/>
      <c r="KCW571" s="633"/>
      <c r="KCX571" s="633"/>
      <c r="KCY571" s="633"/>
      <c r="KCZ571" s="633"/>
      <c r="KDA571" s="633"/>
      <c r="KDB571" s="633"/>
      <c r="KDC571" s="633"/>
      <c r="KDD571" s="633"/>
      <c r="KDE571" s="633"/>
      <c r="KDF571" s="633"/>
      <c r="KDG571" s="633"/>
      <c r="KDH571" s="633"/>
      <c r="KDI571" s="633"/>
      <c r="KDJ571" s="633"/>
      <c r="KDK571" s="633"/>
      <c r="KDL571" s="633"/>
      <c r="KDM571" s="633"/>
      <c r="KDN571" s="633"/>
      <c r="KDO571" s="633"/>
      <c r="KDP571" s="633"/>
      <c r="KDQ571" s="633"/>
      <c r="KDR571" s="633"/>
      <c r="KDS571" s="633"/>
      <c r="KDT571" s="633"/>
      <c r="KDU571" s="633"/>
      <c r="KDV571" s="633"/>
      <c r="KDW571" s="633"/>
      <c r="KDX571" s="633"/>
      <c r="KDY571" s="633"/>
      <c r="KDZ571" s="633"/>
      <c r="KEA571" s="633"/>
      <c r="KEB571" s="633"/>
      <c r="KEC571" s="633"/>
      <c r="KED571" s="633"/>
      <c r="KEE571" s="633"/>
      <c r="KEF571" s="633"/>
      <c r="KEG571" s="633"/>
      <c r="KEH571" s="633"/>
      <c r="KEI571" s="633"/>
      <c r="KEJ571" s="633"/>
      <c r="KEK571" s="633"/>
      <c r="KEL571" s="633"/>
      <c r="KEM571" s="633"/>
      <c r="KEN571" s="633"/>
      <c r="KEO571" s="633"/>
      <c r="KEP571" s="633"/>
      <c r="KEQ571" s="633"/>
      <c r="KER571" s="633"/>
      <c r="KES571" s="633"/>
      <c r="KET571" s="633"/>
      <c r="KEU571" s="633"/>
      <c r="KEV571" s="633"/>
      <c r="KEW571" s="633"/>
      <c r="KEX571" s="633"/>
      <c r="KEY571" s="633"/>
      <c r="KEZ571" s="633"/>
      <c r="KFA571" s="633"/>
      <c r="KFB571" s="633"/>
      <c r="KFC571" s="633"/>
      <c r="KFD571" s="633"/>
      <c r="KFE571" s="633"/>
      <c r="KFF571" s="633"/>
      <c r="KFG571" s="633"/>
      <c r="KFH571" s="633"/>
      <c r="KFI571" s="633"/>
      <c r="KFJ571" s="633"/>
      <c r="KFK571" s="633"/>
      <c r="KFL571" s="633"/>
      <c r="KFM571" s="633"/>
      <c r="KFN571" s="633"/>
      <c r="KFO571" s="633"/>
      <c r="KFP571" s="633"/>
      <c r="KFQ571" s="633"/>
      <c r="KFR571" s="633"/>
      <c r="KFS571" s="633"/>
      <c r="KFT571" s="633"/>
      <c r="KFU571" s="633"/>
      <c r="KFV571" s="633"/>
      <c r="KFW571" s="633"/>
      <c r="KFX571" s="633"/>
      <c r="KFY571" s="633"/>
      <c r="KFZ571" s="633"/>
      <c r="KGA571" s="633"/>
      <c r="KGB571" s="633"/>
      <c r="KGC571" s="633"/>
      <c r="KGD571" s="633"/>
      <c r="KGE571" s="633"/>
      <c r="KGF571" s="633"/>
      <c r="KGG571" s="633"/>
      <c r="KGH571" s="633"/>
      <c r="KGI571" s="633"/>
      <c r="KGJ571" s="633"/>
      <c r="KGK571" s="633"/>
      <c r="KGL571" s="633"/>
      <c r="KGM571" s="633"/>
      <c r="KGN571" s="633"/>
      <c r="KGO571" s="633"/>
      <c r="KGP571" s="633"/>
      <c r="KGQ571" s="633"/>
      <c r="KGR571" s="633"/>
      <c r="KGS571" s="633"/>
      <c r="KGT571" s="633"/>
      <c r="KGU571" s="633"/>
      <c r="KGV571" s="633"/>
      <c r="KGW571" s="633"/>
      <c r="KGX571" s="633"/>
      <c r="KGY571" s="633"/>
      <c r="KGZ571" s="633"/>
      <c r="KHA571" s="633"/>
      <c r="KHB571" s="633"/>
      <c r="KHC571" s="633"/>
      <c r="KHD571" s="633"/>
      <c r="KHE571" s="633"/>
      <c r="KHF571" s="633"/>
      <c r="KHG571" s="633"/>
      <c r="KHH571" s="633"/>
      <c r="KHI571" s="633"/>
      <c r="KHJ571" s="633"/>
      <c r="KHK571" s="633"/>
      <c r="KHL571" s="633"/>
      <c r="KHM571" s="633"/>
      <c r="KHN571" s="633"/>
      <c r="KHO571" s="633"/>
      <c r="KHP571" s="633"/>
      <c r="KHQ571" s="633"/>
      <c r="KHR571" s="633"/>
      <c r="KHS571" s="633"/>
      <c r="KHT571" s="633"/>
      <c r="KHU571" s="633"/>
      <c r="KHV571" s="633"/>
      <c r="KHW571" s="633"/>
      <c r="KHX571" s="633"/>
      <c r="KHY571" s="633"/>
      <c r="KHZ571" s="633"/>
      <c r="KIA571" s="633"/>
      <c r="KIB571" s="633"/>
      <c r="KIC571" s="633"/>
      <c r="KID571" s="633"/>
      <c r="KIE571" s="633"/>
      <c r="KIF571" s="633"/>
      <c r="KIG571" s="633"/>
      <c r="KIH571" s="633"/>
      <c r="KII571" s="633"/>
      <c r="KIJ571" s="633"/>
      <c r="KIK571" s="633"/>
      <c r="KIL571" s="633"/>
      <c r="KIM571" s="633"/>
      <c r="KIN571" s="633"/>
      <c r="KIO571" s="633"/>
      <c r="KIP571" s="633"/>
      <c r="KIQ571" s="633"/>
      <c r="KIR571" s="633"/>
      <c r="KIS571" s="633"/>
      <c r="KIT571" s="633"/>
      <c r="KIU571" s="633"/>
      <c r="KIV571" s="633"/>
      <c r="KIW571" s="633"/>
      <c r="KIX571" s="633"/>
      <c r="KIY571" s="633"/>
      <c r="KIZ571" s="633"/>
      <c r="KJA571" s="633"/>
      <c r="KJB571" s="633"/>
      <c r="KJC571" s="633"/>
      <c r="KJD571" s="633"/>
      <c r="KJE571" s="633"/>
      <c r="KJF571" s="633"/>
      <c r="KJG571" s="633"/>
      <c r="KJH571" s="633"/>
      <c r="KJI571" s="633"/>
      <c r="KJJ571" s="633"/>
      <c r="KJK571" s="633"/>
      <c r="KJL571" s="633"/>
      <c r="KJM571" s="633"/>
      <c r="KJN571" s="633"/>
      <c r="KJO571" s="633"/>
      <c r="KJP571" s="633"/>
      <c r="KJQ571" s="633"/>
      <c r="KJR571" s="633"/>
      <c r="KJS571" s="633"/>
      <c r="KJT571" s="633"/>
      <c r="KJU571" s="633"/>
      <c r="KJV571" s="633"/>
      <c r="KJW571" s="633"/>
      <c r="KJX571" s="633"/>
      <c r="KJY571" s="633"/>
      <c r="KJZ571" s="633"/>
      <c r="KKA571" s="633"/>
      <c r="KKB571" s="633"/>
      <c r="KKC571" s="633"/>
      <c r="KKD571" s="633"/>
      <c r="KKE571" s="633"/>
      <c r="KKF571" s="633"/>
      <c r="KKG571" s="633"/>
      <c r="KKH571" s="633"/>
      <c r="KKI571" s="633"/>
      <c r="KKJ571" s="633"/>
      <c r="KKK571" s="633"/>
      <c r="KKL571" s="633"/>
      <c r="KKM571" s="633"/>
      <c r="KKN571" s="633"/>
      <c r="KKO571" s="633"/>
      <c r="KKP571" s="633"/>
      <c r="KKQ571" s="633"/>
      <c r="KKR571" s="633"/>
      <c r="KKS571" s="633"/>
      <c r="KKT571" s="633"/>
      <c r="KKU571" s="633"/>
      <c r="KKV571" s="633"/>
      <c r="KKW571" s="633"/>
      <c r="KKX571" s="633"/>
      <c r="KKY571" s="633"/>
      <c r="KKZ571" s="633"/>
      <c r="KLA571" s="633"/>
      <c r="KLB571" s="633"/>
      <c r="KLC571" s="633"/>
      <c r="KLD571" s="633"/>
      <c r="KLE571" s="633"/>
      <c r="KLF571" s="633"/>
      <c r="KLG571" s="633"/>
      <c r="KLH571" s="633"/>
      <c r="KLI571" s="633"/>
      <c r="KLJ571" s="633"/>
      <c r="KLK571" s="633"/>
      <c r="KLL571" s="633"/>
      <c r="KLM571" s="633"/>
      <c r="KLN571" s="633"/>
      <c r="KLO571" s="633"/>
      <c r="KLP571" s="633"/>
      <c r="KLQ571" s="633"/>
      <c r="KLR571" s="633"/>
      <c r="KLS571" s="633"/>
      <c r="KLT571" s="633"/>
      <c r="KLU571" s="633"/>
      <c r="KLV571" s="633"/>
      <c r="KLW571" s="633"/>
      <c r="KLX571" s="633"/>
      <c r="KLY571" s="633"/>
      <c r="KLZ571" s="633"/>
      <c r="KMA571" s="633"/>
      <c r="KMB571" s="633"/>
      <c r="KMC571" s="633"/>
      <c r="KMD571" s="633"/>
      <c r="KME571" s="633"/>
      <c r="KMF571" s="633"/>
      <c r="KMG571" s="633"/>
      <c r="KMH571" s="633"/>
      <c r="KMI571" s="633"/>
      <c r="KMJ571" s="633"/>
      <c r="KMK571" s="633"/>
      <c r="KML571" s="633"/>
      <c r="KMM571" s="633"/>
      <c r="KMN571" s="633"/>
      <c r="KMO571" s="633"/>
      <c r="KMP571" s="633"/>
      <c r="KMQ571" s="633"/>
      <c r="KMR571" s="633"/>
      <c r="KMS571" s="633"/>
      <c r="KMT571" s="633"/>
      <c r="KMU571" s="633"/>
      <c r="KMV571" s="633"/>
      <c r="KMW571" s="633"/>
      <c r="KMX571" s="633"/>
      <c r="KMY571" s="633"/>
      <c r="KMZ571" s="633"/>
      <c r="KNA571" s="633"/>
      <c r="KNB571" s="633"/>
      <c r="KNC571" s="633"/>
      <c r="KND571" s="633"/>
      <c r="KNE571" s="633"/>
      <c r="KNF571" s="633"/>
      <c r="KNG571" s="633"/>
      <c r="KNH571" s="633"/>
      <c r="KNI571" s="633"/>
      <c r="KNJ571" s="633"/>
      <c r="KNK571" s="633"/>
      <c r="KNL571" s="633"/>
      <c r="KNM571" s="633"/>
      <c r="KNN571" s="633"/>
      <c r="KNO571" s="633"/>
      <c r="KNP571" s="633"/>
      <c r="KNQ571" s="633"/>
      <c r="KNR571" s="633"/>
      <c r="KNS571" s="633"/>
      <c r="KNT571" s="633"/>
      <c r="KNU571" s="633"/>
      <c r="KNV571" s="633"/>
      <c r="KNW571" s="633"/>
      <c r="KNX571" s="633"/>
      <c r="KNY571" s="633"/>
      <c r="KNZ571" s="633"/>
      <c r="KOA571" s="633"/>
      <c r="KOB571" s="633"/>
      <c r="KOC571" s="633"/>
      <c r="KOD571" s="633"/>
      <c r="KOE571" s="633"/>
      <c r="KOF571" s="633"/>
      <c r="KOG571" s="633"/>
      <c r="KOH571" s="633"/>
      <c r="KOI571" s="633"/>
      <c r="KOJ571" s="633"/>
      <c r="KOK571" s="633"/>
      <c r="KOL571" s="633"/>
      <c r="KOM571" s="633"/>
      <c r="KON571" s="633"/>
      <c r="KOO571" s="633"/>
      <c r="KOP571" s="633"/>
      <c r="KOQ571" s="633"/>
      <c r="KOR571" s="633"/>
      <c r="KOS571" s="633"/>
      <c r="KOT571" s="633"/>
      <c r="KOU571" s="633"/>
      <c r="KOV571" s="633"/>
      <c r="KOW571" s="633"/>
      <c r="KOX571" s="633"/>
      <c r="KOY571" s="633"/>
      <c r="KOZ571" s="633"/>
      <c r="KPA571" s="633"/>
      <c r="KPB571" s="633"/>
      <c r="KPC571" s="633"/>
      <c r="KPD571" s="633"/>
      <c r="KPE571" s="633"/>
      <c r="KPF571" s="633"/>
      <c r="KPG571" s="633"/>
      <c r="KPH571" s="633"/>
      <c r="KPI571" s="633"/>
      <c r="KPJ571" s="633"/>
      <c r="KPK571" s="633"/>
      <c r="KPL571" s="633"/>
      <c r="KPM571" s="633"/>
      <c r="KPN571" s="633"/>
      <c r="KPO571" s="633"/>
      <c r="KPP571" s="633"/>
      <c r="KPQ571" s="633"/>
      <c r="KPR571" s="633"/>
      <c r="KPS571" s="633"/>
      <c r="KPT571" s="633"/>
      <c r="KPU571" s="633"/>
      <c r="KPV571" s="633"/>
      <c r="KPW571" s="633"/>
      <c r="KPX571" s="633"/>
      <c r="KPY571" s="633"/>
      <c r="KPZ571" s="633"/>
      <c r="KQA571" s="633"/>
      <c r="KQB571" s="633"/>
      <c r="KQC571" s="633"/>
      <c r="KQD571" s="633"/>
      <c r="KQE571" s="633"/>
      <c r="KQF571" s="633"/>
      <c r="KQG571" s="633"/>
      <c r="KQH571" s="633"/>
      <c r="KQI571" s="633"/>
      <c r="KQJ571" s="633"/>
      <c r="KQK571" s="633"/>
      <c r="KQL571" s="633"/>
      <c r="KQM571" s="633"/>
      <c r="KQN571" s="633"/>
      <c r="KQO571" s="633"/>
      <c r="KQP571" s="633"/>
      <c r="KQQ571" s="633"/>
      <c r="KQR571" s="633"/>
      <c r="KQS571" s="633"/>
      <c r="KQT571" s="633"/>
      <c r="KQU571" s="633"/>
      <c r="KQV571" s="633"/>
      <c r="KQW571" s="633"/>
      <c r="KQX571" s="633"/>
      <c r="KQY571" s="633"/>
      <c r="KQZ571" s="633"/>
      <c r="KRA571" s="633"/>
      <c r="KRB571" s="633"/>
      <c r="KRC571" s="633"/>
      <c r="KRD571" s="633"/>
      <c r="KRE571" s="633"/>
      <c r="KRF571" s="633"/>
      <c r="KRG571" s="633"/>
      <c r="KRH571" s="633"/>
      <c r="KRI571" s="633"/>
      <c r="KRJ571" s="633"/>
      <c r="KRK571" s="633"/>
      <c r="KRL571" s="633"/>
      <c r="KRM571" s="633"/>
      <c r="KRN571" s="633"/>
      <c r="KRO571" s="633"/>
      <c r="KRP571" s="633"/>
      <c r="KRQ571" s="633"/>
      <c r="KRR571" s="633"/>
      <c r="KRS571" s="633"/>
      <c r="KRT571" s="633"/>
      <c r="KRU571" s="633"/>
      <c r="KRV571" s="633"/>
      <c r="KRW571" s="633"/>
      <c r="KRX571" s="633"/>
      <c r="KRY571" s="633"/>
      <c r="KRZ571" s="633"/>
      <c r="KSA571" s="633"/>
      <c r="KSB571" s="633"/>
      <c r="KSC571" s="633"/>
      <c r="KSD571" s="633"/>
      <c r="KSE571" s="633"/>
      <c r="KSF571" s="633"/>
      <c r="KSG571" s="633"/>
      <c r="KSH571" s="633"/>
      <c r="KSI571" s="633"/>
      <c r="KSJ571" s="633"/>
      <c r="KSK571" s="633"/>
      <c r="KSL571" s="633"/>
      <c r="KSM571" s="633"/>
      <c r="KSN571" s="633"/>
      <c r="KSO571" s="633"/>
      <c r="KSP571" s="633"/>
      <c r="KSQ571" s="633"/>
      <c r="KSR571" s="633"/>
      <c r="KSS571" s="633"/>
      <c r="KST571" s="633"/>
      <c r="KSU571" s="633"/>
      <c r="KSV571" s="633"/>
      <c r="KSW571" s="633"/>
      <c r="KSX571" s="633"/>
      <c r="KSY571" s="633"/>
      <c r="KSZ571" s="633"/>
      <c r="KTA571" s="633"/>
      <c r="KTB571" s="633"/>
      <c r="KTC571" s="633"/>
      <c r="KTD571" s="633"/>
      <c r="KTE571" s="633"/>
      <c r="KTF571" s="633"/>
      <c r="KTG571" s="633"/>
      <c r="KTH571" s="633"/>
      <c r="KTI571" s="633"/>
      <c r="KTJ571" s="633"/>
      <c r="KTK571" s="633"/>
      <c r="KTL571" s="633"/>
      <c r="KTM571" s="633"/>
      <c r="KTN571" s="633"/>
      <c r="KTO571" s="633"/>
      <c r="KTP571" s="633"/>
      <c r="KTQ571" s="633"/>
      <c r="KTR571" s="633"/>
      <c r="KTS571" s="633"/>
      <c r="KTT571" s="633"/>
      <c r="KTU571" s="633"/>
      <c r="KTV571" s="633"/>
      <c r="KTW571" s="633"/>
      <c r="KTX571" s="633"/>
      <c r="KTY571" s="633"/>
      <c r="KTZ571" s="633"/>
      <c r="KUA571" s="633"/>
      <c r="KUB571" s="633"/>
      <c r="KUC571" s="633"/>
      <c r="KUD571" s="633"/>
      <c r="KUE571" s="633"/>
      <c r="KUF571" s="633"/>
      <c r="KUG571" s="633"/>
      <c r="KUH571" s="633"/>
      <c r="KUI571" s="633"/>
      <c r="KUJ571" s="633"/>
      <c r="KUK571" s="633"/>
      <c r="KUL571" s="633"/>
      <c r="KUM571" s="633"/>
      <c r="KUN571" s="633"/>
      <c r="KUO571" s="633"/>
      <c r="KUP571" s="633"/>
      <c r="KUQ571" s="633"/>
      <c r="KUR571" s="633"/>
      <c r="KUS571" s="633"/>
      <c r="KUT571" s="633"/>
      <c r="KUU571" s="633"/>
      <c r="KUV571" s="633"/>
      <c r="KUW571" s="633"/>
      <c r="KUX571" s="633"/>
      <c r="KUY571" s="633"/>
      <c r="KUZ571" s="633"/>
      <c r="KVA571" s="633"/>
      <c r="KVB571" s="633"/>
      <c r="KVC571" s="633"/>
      <c r="KVD571" s="633"/>
      <c r="KVE571" s="633"/>
      <c r="KVF571" s="633"/>
      <c r="KVG571" s="633"/>
      <c r="KVH571" s="633"/>
      <c r="KVI571" s="633"/>
      <c r="KVJ571" s="633"/>
      <c r="KVK571" s="633"/>
      <c r="KVL571" s="633"/>
      <c r="KVM571" s="633"/>
      <c r="KVN571" s="633"/>
      <c r="KVO571" s="633"/>
      <c r="KVP571" s="633"/>
      <c r="KVQ571" s="633"/>
      <c r="KVR571" s="633"/>
      <c r="KVS571" s="633"/>
      <c r="KVT571" s="633"/>
      <c r="KVU571" s="633"/>
      <c r="KVV571" s="633"/>
      <c r="KVW571" s="633"/>
      <c r="KVX571" s="633"/>
      <c r="KVY571" s="633"/>
      <c r="KVZ571" s="633"/>
      <c r="KWA571" s="633"/>
      <c r="KWB571" s="633"/>
      <c r="KWC571" s="633"/>
      <c r="KWD571" s="633"/>
      <c r="KWE571" s="633"/>
      <c r="KWF571" s="633"/>
      <c r="KWG571" s="633"/>
      <c r="KWH571" s="633"/>
      <c r="KWI571" s="633"/>
      <c r="KWJ571" s="633"/>
      <c r="KWK571" s="633"/>
      <c r="KWL571" s="633"/>
      <c r="KWM571" s="633"/>
      <c r="KWN571" s="633"/>
      <c r="KWO571" s="633"/>
      <c r="KWP571" s="633"/>
      <c r="KWQ571" s="633"/>
      <c r="KWR571" s="633"/>
      <c r="KWS571" s="633"/>
      <c r="KWT571" s="633"/>
      <c r="KWU571" s="633"/>
      <c r="KWV571" s="633"/>
      <c r="KWW571" s="633"/>
      <c r="KWX571" s="633"/>
      <c r="KWY571" s="633"/>
      <c r="KWZ571" s="633"/>
      <c r="KXA571" s="633"/>
      <c r="KXB571" s="633"/>
      <c r="KXC571" s="633"/>
      <c r="KXD571" s="633"/>
      <c r="KXE571" s="633"/>
      <c r="KXF571" s="633"/>
      <c r="KXG571" s="633"/>
      <c r="KXH571" s="633"/>
      <c r="KXI571" s="633"/>
      <c r="KXJ571" s="633"/>
      <c r="KXK571" s="633"/>
      <c r="KXL571" s="633"/>
      <c r="KXM571" s="633"/>
      <c r="KXN571" s="633"/>
      <c r="KXO571" s="633"/>
      <c r="KXP571" s="633"/>
      <c r="KXQ571" s="633"/>
      <c r="KXR571" s="633"/>
      <c r="KXS571" s="633"/>
      <c r="KXT571" s="633"/>
      <c r="KXU571" s="633"/>
      <c r="KXV571" s="633"/>
      <c r="KXW571" s="633"/>
      <c r="KXX571" s="633"/>
      <c r="KXY571" s="633"/>
      <c r="KXZ571" s="633"/>
      <c r="KYA571" s="633"/>
      <c r="KYB571" s="633"/>
      <c r="KYC571" s="633"/>
      <c r="KYD571" s="633"/>
      <c r="KYE571" s="633"/>
      <c r="KYF571" s="633"/>
      <c r="KYG571" s="633"/>
      <c r="KYH571" s="633"/>
      <c r="KYI571" s="633"/>
      <c r="KYJ571" s="633"/>
      <c r="KYK571" s="633"/>
      <c r="KYL571" s="633"/>
      <c r="KYM571" s="633"/>
      <c r="KYN571" s="633"/>
      <c r="KYO571" s="633"/>
      <c r="KYP571" s="633"/>
      <c r="KYQ571" s="633"/>
      <c r="KYR571" s="633"/>
      <c r="KYS571" s="633"/>
      <c r="KYT571" s="633"/>
      <c r="KYU571" s="633"/>
      <c r="KYV571" s="633"/>
      <c r="KYW571" s="633"/>
      <c r="KYX571" s="633"/>
      <c r="KYY571" s="633"/>
      <c r="KYZ571" s="633"/>
      <c r="KZA571" s="633"/>
      <c r="KZB571" s="633"/>
      <c r="KZC571" s="633"/>
      <c r="KZD571" s="633"/>
      <c r="KZE571" s="633"/>
      <c r="KZF571" s="633"/>
      <c r="KZG571" s="633"/>
      <c r="KZH571" s="633"/>
      <c r="KZI571" s="633"/>
      <c r="KZJ571" s="633"/>
      <c r="KZK571" s="633"/>
      <c r="KZL571" s="633"/>
      <c r="KZM571" s="633"/>
      <c r="KZN571" s="633"/>
      <c r="KZO571" s="633"/>
      <c r="KZP571" s="633"/>
      <c r="KZQ571" s="633"/>
      <c r="KZR571" s="633"/>
      <c r="KZS571" s="633"/>
      <c r="KZT571" s="633"/>
      <c r="KZU571" s="633"/>
      <c r="KZV571" s="633"/>
      <c r="KZW571" s="633"/>
      <c r="KZX571" s="633"/>
      <c r="KZY571" s="633"/>
      <c r="KZZ571" s="633"/>
      <c r="LAA571" s="633"/>
      <c r="LAB571" s="633"/>
      <c r="LAC571" s="633"/>
      <c r="LAD571" s="633"/>
      <c r="LAE571" s="633"/>
      <c r="LAF571" s="633"/>
      <c r="LAG571" s="633"/>
      <c r="LAH571" s="633"/>
      <c r="LAI571" s="633"/>
      <c r="LAJ571" s="633"/>
      <c r="LAK571" s="633"/>
      <c r="LAL571" s="633"/>
      <c r="LAM571" s="633"/>
      <c r="LAN571" s="633"/>
      <c r="LAO571" s="633"/>
      <c r="LAP571" s="633"/>
      <c r="LAQ571" s="633"/>
      <c r="LAR571" s="633"/>
      <c r="LAS571" s="633"/>
      <c r="LAT571" s="633"/>
      <c r="LAU571" s="633"/>
      <c r="LAV571" s="633"/>
      <c r="LAW571" s="633"/>
      <c r="LAX571" s="633"/>
      <c r="LAY571" s="633"/>
      <c r="LAZ571" s="633"/>
      <c r="LBA571" s="633"/>
      <c r="LBB571" s="633"/>
      <c r="LBC571" s="633"/>
      <c r="LBD571" s="633"/>
      <c r="LBE571" s="633"/>
      <c r="LBF571" s="633"/>
      <c r="LBG571" s="633"/>
      <c r="LBH571" s="633"/>
      <c r="LBI571" s="633"/>
      <c r="LBJ571" s="633"/>
      <c r="LBK571" s="633"/>
      <c r="LBL571" s="633"/>
      <c r="LBM571" s="633"/>
      <c r="LBN571" s="633"/>
      <c r="LBO571" s="633"/>
      <c r="LBP571" s="633"/>
      <c r="LBQ571" s="633"/>
      <c r="LBR571" s="633"/>
      <c r="LBS571" s="633"/>
      <c r="LBT571" s="633"/>
      <c r="LBU571" s="633"/>
      <c r="LBV571" s="633"/>
      <c r="LBW571" s="633"/>
      <c r="LBX571" s="633"/>
      <c r="LBY571" s="633"/>
      <c r="LBZ571" s="633"/>
      <c r="LCA571" s="633"/>
      <c r="LCB571" s="633"/>
      <c r="LCC571" s="633"/>
      <c r="LCD571" s="633"/>
      <c r="LCE571" s="633"/>
      <c r="LCF571" s="633"/>
      <c r="LCG571" s="633"/>
      <c r="LCH571" s="633"/>
      <c r="LCI571" s="633"/>
      <c r="LCJ571" s="633"/>
      <c r="LCK571" s="633"/>
      <c r="LCL571" s="633"/>
      <c r="LCM571" s="633"/>
      <c r="LCN571" s="633"/>
      <c r="LCO571" s="633"/>
      <c r="LCP571" s="633"/>
      <c r="LCQ571" s="633"/>
      <c r="LCR571" s="633"/>
      <c r="LCS571" s="633"/>
      <c r="LCT571" s="633"/>
      <c r="LCU571" s="633"/>
      <c r="LCV571" s="633"/>
      <c r="LCW571" s="633"/>
      <c r="LCX571" s="633"/>
      <c r="LCY571" s="633"/>
      <c r="LCZ571" s="633"/>
      <c r="LDA571" s="633"/>
      <c r="LDB571" s="633"/>
      <c r="LDC571" s="633"/>
      <c r="LDD571" s="633"/>
      <c r="LDE571" s="633"/>
      <c r="LDF571" s="633"/>
      <c r="LDG571" s="633"/>
      <c r="LDH571" s="633"/>
      <c r="LDI571" s="633"/>
      <c r="LDJ571" s="633"/>
      <c r="LDK571" s="633"/>
      <c r="LDL571" s="633"/>
      <c r="LDM571" s="633"/>
      <c r="LDN571" s="633"/>
      <c r="LDO571" s="633"/>
      <c r="LDP571" s="633"/>
      <c r="LDQ571" s="633"/>
      <c r="LDR571" s="633"/>
      <c r="LDS571" s="633"/>
      <c r="LDT571" s="633"/>
      <c r="LDU571" s="633"/>
      <c r="LDV571" s="633"/>
      <c r="LDW571" s="633"/>
      <c r="LDX571" s="633"/>
      <c r="LDY571" s="633"/>
      <c r="LDZ571" s="633"/>
      <c r="LEA571" s="633"/>
      <c r="LEB571" s="633"/>
      <c r="LEC571" s="633"/>
      <c r="LED571" s="633"/>
      <c r="LEE571" s="633"/>
      <c r="LEF571" s="633"/>
      <c r="LEG571" s="633"/>
      <c r="LEH571" s="633"/>
      <c r="LEI571" s="633"/>
      <c r="LEJ571" s="633"/>
      <c r="LEK571" s="633"/>
      <c r="LEL571" s="633"/>
      <c r="LEM571" s="633"/>
      <c r="LEN571" s="633"/>
      <c r="LEO571" s="633"/>
      <c r="LEP571" s="633"/>
      <c r="LEQ571" s="633"/>
      <c r="LER571" s="633"/>
      <c r="LES571" s="633"/>
      <c r="LET571" s="633"/>
      <c r="LEU571" s="633"/>
      <c r="LEV571" s="633"/>
      <c r="LEW571" s="633"/>
      <c r="LEX571" s="633"/>
      <c r="LEY571" s="633"/>
      <c r="LEZ571" s="633"/>
      <c r="LFA571" s="633"/>
      <c r="LFB571" s="633"/>
      <c r="LFC571" s="633"/>
      <c r="LFD571" s="633"/>
      <c r="LFE571" s="633"/>
      <c r="LFF571" s="633"/>
      <c r="LFG571" s="633"/>
      <c r="LFH571" s="633"/>
      <c r="LFI571" s="633"/>
      <c r="LFJ571" s="633"/>
      <c r="LFK571" s="633"/>
      <c r="LFL571" s="633"/>
      <c r="LFM571" s="633"/>
      <c r="LFN571" s="633"/>
      <c r="LFO571" s="633"/>
      <c r="LFP571" s="633"/>
      <c r="LFQ571" s="633"/>
      <c r="LFR571" s="633"/>
      <c r="LFS571" s="633"/>
      <c r="LFT571" s="633"/>
      <c r="LFU571" s="633"/>
      <c r="LFV571" s="633"/>
      <c r="LFW571" s="633"/>
      <c r="LFX571" s="633"/>
      <c r="LFY571" s="633"/>
      <c r="LFZ571" s="633"/>
      <c r="LGA571" s="633"/>
      <c r="LGB571" s="633"/>
      <c r="LGC571" s="633"/>
      <c r="LGD571" s="633"/>
      <c r="LGE571" s="633"/>
      <c r="LGF571" s="633"/>
      <c r="LGG571" s="633"/>
      <c r="LGH571" s="633"/>
      <c r="LGI571" s="633"/>
      <c r="LGJ571" s="633"/>
      <c r="LGK571" s="633"/>
      <c r="LGL571" s="633"/>
      <c r="LGM571" s="633"/>
      <c r="LGN571" s="633"/>
      <c r="LGO571" s="633"/>
      <c r="LGP571" s="633"/>
      <c r="LGQ571" s="633"/>
      <c r="LGR571" s="633"/>
      <c r="LGS571" s="633"/>
      <c r="LGT571" s="633"/>
      <c r="LGU571" s="633"/>
      <c r="LGV571" s="633"/>
      <c r="LGW571" s="633"/>
      <c r="LGX571" s="633"/>
      <c r="LGY571" s="633"/>
      <c r="LGZ571" s="633"/>
      <c r="LHA571" s="633"/>
      <c r="LHB571" s="633"/>
      <c r="LHC571" s="633"/>
      <c r="LHD571" s="633"/>
      <c r="LHE571" s="633"/>
      <c r="LHF571" s="633"/>
      <c r="LHG571" s="633"/>
      <c r="LHH571" s="633"/>
      <c r="LHI571" s="633"/>
      <c r="LHJ571" s="633"/>
      <c r="LHK571" s="633"/>
      <c r="LHL571" s="633"/>
      <c r="LHM571" s="633"/>
      <c r="LHN571" s="633"/>
      <c r="LHO571" s="633"/>
      <c r="LHP571" s="633"/>
      <c r="LHQ571" s="633"/>
      <c r="LHR571" s="633"/>
      <c r="LHS571" s="633"/>
      <c r="LHT571" s="633"/>
      <c r="LHU571" s="633"/>
      <c r="LHV571" s="633"/>
      <c r="LHW571" s="633"/>
      <c r="LHX571" s="633"/>
      <c r="LHY571" s="633"/>
      <c r="LHZ571" s="633"/>
      <c r="LIA571" s="633"/>
      <c r="LIB571" s="633"/>
      <c r="LIC571" s="633"/>
      <c r="LID571" s="633"/>
      <c r="LIE571" s="633"/>
      <c r="LIF571" s="633"/>
      <c r="LIG571" s="633"/>
      <c r="LIH571" s="633"/>
      <c r="LII571" s="633"/>
      <c r="LIJ571" s="633"/>
      <c r="LIK571" s="633"/>
      <c r="LIL571" s="633"/>
      <c r="LIM571" s="633"/>
      <c r="LIN571" s="633"/>
      <c r="LIO571" s="633"/>
      <c r="LIP571" s="633"/>
      <c r="LIQ571" s="633"/>
      <c r="LIR571" s="633"/>
      <c r="LIS571" s="633"/>
      <c r="LIT571" s="633"/>
      <c r="LIU571" s="633"/>
      <c r="LIV571" s="633"/>
      <c r="LIW571" s="633"/>
      <c r="LIX571" s="633"/>
      <c r="LIY571" s="633"/>
      <c r="LIZ571" s="633"/>
      <c r="LJA571" s="633"/>
      <c r="LJB571" s="633"/>
      <c r="LJC571" s="633"/>
      <c r="LJD571" s="633"/>
      <c r="LJE571" s="633"/>
      <c r="LJF571" s="633"/>
      <c r="LJG571" s="633"/>
      <c r="LJH571" s="633"/>
      <c r="LJI571" s="633"/>
      <c r="LJJ571" s="633"/>
      <c r="LJK571" s="633"/>
      <c r="LJL571" s="633"/>
      <c r="LJM571" s="633"/>
      <c r="LJN571" s="633"/>
      <c r="LJO571" s="633"/>
      <c r="LJP571" s="633"/>
      <c r="LJQ571" s="633"/>
      <c r="LJR571" s="633"/>
      <c r="LJS571" s="633"/>
      <c r="LJT571" s="633"/>
      <c r="LJU571" s="633"/>
      <c r="LJV571" s="633"/>
      <c r="LJW571" s="633"/>
      <c r="LJX571" s="633"/>
      <c r="LJY571" s="633"/>
      <c r="LJZ571" s="633"/>
      <c r="LKA571" s="633"/>
      <c r="LKB571" s="633"/>
      <c r="LKC571" s="633"/>
      <c r="LKD571" s="633"/>
      <c r="LKE571" s="633"/>
      <c r="LKF571" s="633"/>
      <c r="LKG571" s="633"/>
      <c r="LKH571" s="633"/>
      <c r="LKI571" s="633"/>
      <c r="LKJ571" s="633"/>
      <c r="LKK571" s="633"/>
      <c r="LKL571" s="633"/>
      <c r="LKM571" s="633"/>
      <c r="LKN571" s="633"/>
      <c r="LKO571" s="633"/>
      <c r="LKP571" s="633"/>
      <c r="LKQ571" s="633"/>
      <c r="LKR571" s="633"/>
      <c r="LKS571" s="633"/>
      <c r="LKT571" s="633"/>
      <c r="LKU571" s="633"/>
      <c r="LKV571" s="633"/>
      <c r="LKW571" s="633"/>
      <c r="LKX571" s="633"/>
      <c r="LKY571" s="633"/>
      <c r="LKZ571" s="633"/>
      <c r="LLA571" s="633"/>
      <c r="LLB571" s="633"/>
      <c r="LLC571" s="633"/>
      <c r="LLD571" s="633"/>
      <c r="LLE571" s="633"/>
      <c r="LLF571" s="633"/>
      <c r="LLG571" s="633"/>
      <c r="LLH571" s="633"/>
      <c r="LLI571" s="633"/>
      <c r="LLJ571" s="633"/>
      <c r="LLK571" s="633"/>
      <c r="LLL571" s="633"/>
      <c r="LLM571" s="633"/>
      <c r="LLN571" s="633"/>
      <c r="LLO571" s="633"/>
      <c r="LLP571" s="633"/>
      <c r="LLQ571" s="633"/>
      <c r="LLR571" s="633"/>
      <c r="LLS571" s="633"/>
      <c r="LLT571" s="633"/>
      <c r="LLU571" s="633"/>
      <c r="LLV571" s="633"/>
      <c r="LLW571" s="633"/>
      <c r="LLX571" s="633"/>
      <c r="LLY571" s="633"/>
      <c r="LLZ571" s="633"/>
      <c r="LMA571" s="633"/>
      <c r="LMB571" s="633"/>
      <c r="LMC571" s="633"/>
      <c r="LMD571" s="633"/>
      <c r="LME571" s="633"/>
      <c r="LMF571" s="633"/>
      <c r="LMG571" s="633"/>
      <c r="LMH571" s="633"/>
      <c r="LMI571" s="633"/>
      <c r="LMJ571" s="633"/>
      <c r="LMK571" s="633"/>
      <c r="LML571" s="633"/>
      <c r="LMM571" s="633"/>
      <c r="LMN571" s="633"/>
      <c r="LMO571" s="633"/>
      <c r="LMP571" s="633"/>
      <c r="LMQ571" s="633"/>
      <c r="LMR571" s="633"/>
      <c r="LMS571" s="633"/>
      <c r="LMT571" s="633"/>
      <c r="LMU571" s="633"/>
      <c r="LMV571" s="633"/>
      <c r="LMW571" s="633"/>
      <c r="LMX571" s="633"/>
      <c r="LMY571" s="633"/>
      <c r="LMZ571" s="633"/>
      <c r="LNA571" s="633"/>
      <c r="LNB571" s="633"/>
      <c r="LNC571" s="633"/>
      <c r="LND571" s="633"/>
      <c r="LNE571" s="633"/>
      <c r="LNF571" s="633"/>
      <c r="LNG571" s="633"/>
      <c r="LNH571" s="633"/>
      <c r="LNI571" s="633"/>
      <c r="LNJ571" s="633"/>
      <c r="LNK571" s="633"/>
      <c r="LNL571" s="633"/>
      <c r="LNM571" s="633"/>
      <c r="LNN571" s="633"/>
      <c r="LNO571" s="633"/>
      <c r="LNP571" s="633"/>
      <c r="LNQ571" s="633"/>
      <c r="LNR571" s="633"/>
      <c r="LNS571" s="633"/>
      <c r="LNT571" s="633"/>
      <c r="LNU571" s="633"/>
      <c r="LNV571" s="633"/>
      <c r="LNW571" s="633"/>
      <c r="LNX571" s="633"/>
      <c r="LNY571" s="633"/>
      <c r="LNZ571" s="633"/>
      <c r="LOA571" s="633"/>
      <c r="LOB571" s="633"/>
      <c r="LOC571" s="633"/>
      <c r="LOD571" s="633"/>
      <c r="LOE571" s="633"/>
      <c r="LOF571" s="633"/>
      <c r="LOG571" s="633"/>
      <c r="LOH571" s="633"/>
      <c r="LOI571" s="633"/>
      <c r="LOJ571" s="633"/>
      <c r="LOK571" s="633"/>
      <c r="LOL571" s="633"/>
      <c r="LOM571" s="633"/>
      <c r="LON571" s="633"/>
      <c r="LOO571" s="633"/>
      <c r="LOP571" s="633"/>
      <c r="LOQ571" s="633"/>
      <c r="LOR571" s="633"/>
      <c r="LOS571" s="633"/>
      <c r="LOT571" s="633"/>
      <c r="LOU571" s="633"/>
      <c r="LOV571" s="633"/>
      <c r="LOW571" s="633"/>
      <c r="LOX571" s="633"/>
      <c r="LOY571" s="633"/>
      <c r="LOZ571" s="633"/>
      <c r="LPA571" s="633"/>
      <c r="LPB571" s="633"/>
      <c r="LPC571" s="633"/>
      <c r="LPD571" s="633"/>
      <c r="LPE571" s="633"/>
      <c r="LPF571" s="633"/>
      <c r="LPG571" s="633"/>
      <c r="LPH571" s="633"/>
      <c r="LPI571" s="633"/>
      <c r="LPJ571" s="633"/>
      <c r="LPK571" s="633"/>
      <c r="LPL571" s="633"/>
      <c r="LPM571" s="633"/>
      <c r="LPN571" s="633"/>
      <c r="LPO571" s="633"/>
      <c r="LPP571" s="633"/>
      <c r="LPQ571" s="633"/>
      <c r="LPR571" s="633"/>
      <c r="LPS571" s="633"/>
      <c r="LPT571" s="633"/>
      <c r="LPU571" s="633"/>
      <c r="LPV571" s="633"/>
      <c r="LPW571" s="633"/>
      <c r="LPX571" s="633"/>
      <c r="LPY571" s="633"/>
      <c r="LPZ571" s="633"/>
      <c r="LQA571" s="633"/>
      <c r="LQB571" s="633"/>
      <c r="LQC571" s="633"/>
      <c r="LQD571" s="633"/>
      <c r="LQE571" s="633"/>
      <c r="LQF571" s="633"/>
      <c r="LQG571" s="633"/>
      <c r="LQH571" s="633"/>
      <c r="LQI571" s="633"/>
      <c r="LQJ571" s="633"/>
      <c r="LQK571" s="633"/>
      <c r="LQL571" s="633"/>
      <c r="LQM571" s="633"/>
      <c r="LQN571" s="633"/>
      <c r="LQO571" s="633"/>
      <c r="LQP571" s="633"/>
      <c r="LQQ571" s="633"/>
      <c r="LQR571" s="633"/>
      <c r="LQS571" s="633"/>
      <c r="LQT571" s="633"/>
      <c r="LQU571" s="633"/>
      <c r="LQV571" s="633"/>
      <c r="LQW571" s="633"/>
      <c r="LQX571" s="633"/>
      <c r="LQY571" s="633"/>
      <c r="LQZ571" s="633"/>
      <c r="LRA571" s="633"/>
      <c r="LRB571" s="633"/>
      <c r="LRC571" s="633"/>
      <c r="LRD571" s="633"/>
      <c r="LRE571" s="633"/>
      <c r="LRF571" s="633"/>
      <c r="LRG571" s="633"/>
      <c r="LRH571" s="633"/>
      <c r="LRI571" s="633"/>
      <c r="LRJ571" s="633"/>
      <c r="LRK571" s="633"/>
      <c r="LRL571" s="633"/>
      <c r="LRM571" s="633"/>
      <c r="LRN571" s="633"/>
      <c r="LRO571" s="633"/>
      <c r="LRP571" s="633"/>
      <c r="LRQ571" s="633"/>
      <c r="LRR571" s="633"/>
      <c r="LRS571" s="633"/>
      <c r="LRT571" s="633"/>
      <c r="LRU571" s="633"/>
      <c r="LRV571" s="633"/>
      <c r="LRW571" s="633"/>
      <c r="LRX571" s="633"/>
      <c r="LRY571" s="633"/>
      <c r="LRZ571" s="633"/>
      <c r="LSA571" s="633"/>
      <c r="LSB571" s="633"/>
      <c r="LSC571" s="633"/>
      <c r="LSD571" s="633"/>
      <c r="LSE571" s="633"/>
      <c r="LSF571" s="633"/>
      <c r="LSG571" s="633"/>
      <c r="LSH571" s="633"/>
      <c r="LSI571" s="633"/>
      <c r="LSJ571" s="633"/>
      <c r="LSK571" s="633"/>
      <c r="LSL571" s="633"/>
      <c r="LSM571" s="633"/>
      <c r="LSN571" s="633"/>
      <c r="LSO571" s="633"/>
      <c r="LSP571" s="633"/>
      <c r="LSQ571" s="633"/>
      <c r="LSR571" s="633"/>
      <c r="LSS571" s="633"/>
      <c r="LST571" s="633"/>
      <c r="LSU571" s="633"/>
      <c r="LSV571" s="633"/>
      <c r="LSW571" s="633"/>
      <c r="LSX571" s="633"/>
      <c r="LSY571" s="633"/>
      <c r="LSZ571" s="633"/>
      <c r="LTA571" s="633"/>
      <c r="LTB571" s="633"/>
      <c r="LTC571" s="633"/>
      <c r="LTD571" s="633"/>
      <c r="LTE571" s="633"/>
      <c r="LTF571" s="633"/>
      <c r="LTG571" s="633"/>
      <c r="LTH571" s="633"/>
      <c r="LTI571" s="633"/>
      <c r="LTJ571" s="633"/>
      <c r="LTK571" s="633"/>
      <c r="LTL571" s="633"/>
      <c r="LTM571" s="633"/>
      <c r="LTN571" s="633"/>
      <c r="LTO571" s="633"/>
      <c r="LTP571" s="633"/>
      <c r="LTQ571" s="633"/>
      <c r="LTR571" s="633"/>
      <c r="LTS571" s="633"/>
      <c r="LTT571" s="633"/>
      <c r="LTU571" s="633"/>
      <c r="LTV571" s="633"/>
      <c r="LTW571" s="633"/>
      <c r="LTX571" s="633"/>
      <c r="LTY571" s="633"/>
      <c r="LTZ571" s="633"/>
      <c r="LUA571" s="633"/>
      <c r="LUB571" s="633"/>
      <c r="LUC571" s="633"/>
      <c r="LUD571" s="633"/>
      <c r="LUE571" s="633"/>
      <c r="LUF571" s="633"/>
      <c r="LUG571" s="633"/>
      <c r="LUH571" s="633"/>
      <c r="LUI571" s="633"/>
      <c r="LUJ571" s="633"/>
      <c r="LUK571" s="633"/>
      <c r="LUL571" s="633"/>
      <c r="LUM571" s="633"/>
      <c r="LUN571" s="633"/>
      <c r="LUO571" s="633"/>
      <c r="LUP571" s="633"/>
      <c r="LUQ571" s="633"/>
      <c r="LUR571" s="633"/>
      <c r="LUS571" s="633"/>
      <c r="LUT571" s="633"/>
      <c r="LUU571" s="633"/>
      <c r="LUV571" s="633"/>
      <c r="LUW571" s="633"/>
      <c r="LUX571" s="633"/>
      <c r="LUY571" s="633"/>
      <c r="LUZ571" s="633"/>
      <c r="LVA571" s="633"/>
      <c r="LVB571" s="633"/>
      <c r="LVC571" s="633"/>
      <c r="LVD571" s="633"/>
      <c r="LVE571" s="633"/>
      <c r="LVF571" s="633"/>
      <c r="LVG571" s="633"/>
      <c r="LVH571" s="633"/>
      <c r="LVI571" s="633"/>
      <c r="LVJ571" s="633"/>
      <c r="LVK571" s="633"/>
      <c r="LVL571" s="633"/>
      <c r="LVM571" s="633"/>
      <c r="LVN571" s="633"/>
      <c r="LVO571" s="633"/>
      <c r="LVP571" s="633"/>
      <c r="LVQ571" s="633"/>
      <c r="LVR571" s="633"/>
      <c r="LVS571" s="633"/>
      <c r="LVT571" s="633"/>
      <c r="LVU571" s="633"/>
      <c r="LVV571" s="633"/>
      <c r="LVW571" s="633"/>
      <c r="LVX571" s="633"/>
      <c r="LVY571" s="633"/>
      <c r="LVZ571" s="633"/>
      <c r="LWA571" s="633"/>
      <c r="LWB571" s="633"/>
      <c r="LWC571" s="633"/>
      <c r="LWD571" s="633"/>
      <c r="LWE571" s="633"/>
      <c r="LWF571" s="633"/>
      <c r="LWG571" s="633"/>
      <c r="LWH571" s="633"/>
      <c r="LWI571" s="633"/>
      <c r="LWJ571" s="633"/>
      <c r="LWK571" s="633"/>
      <c r="LWL571" s="633"/>
      <c r="LWM571" s="633"/>
      <c r="LWN571" s="633"/>
      <c r="LWO571" s="633"/>
      <c r="LWP571" s="633"/>
      <c r="LWQ571" s="633"/>
      <c r="LWR571" s="633"/>
      <c r="LWS571" s="633"/>
      <c r="LWT571" s="633"/>
      <c r="LWU571" s="633"/>
      <c r="LWV571" s="633"/>
      <c r="LWW571" s="633"/>
      <c r="LWX571" s="633"/>
      <c r="LWY571" s="633"/>
      <c r="LWZ571" s="633"/>
      <c r="LXA571" s="633"/>
      <c r="LXB571" s="633"/>
      <c r="LXC571" s="633"/>
      <c r="LXD571" s="633"/>
      <c r="LXE571" s="633"/>
      <c r="LXF571" s="633"/>
      <c r="LXG571" s="633"/>
      <c r="LXH571" s="633"/>
      <c r="LXI571" s="633"/>
      <c r="LXJ571" s="633"/>
      <c r="LXK571" s="633"/>
      <c r="LXL571" s="633"/>
      <c r="LXM571" s="633"/>
      <c r="LXN571" s="633"/>
      <c r="LXO571" s="633"/>
      <c r="LXP571" s="633"/>
      <c r="LXQ571" s="633"/>
      <c r="LXR571" s="633"/>
      <c r="LXS571" s="633"/>
      <c r="LXT571" s="633"/>
      <c r="LXU571" s="633"/>
      <c r="LXV571" s="633"/>
      <c r="LXW571" s="633"/>
      <c r="LXX571" s="633"/>
      <c r="LXY571" s="633"/>
      <c r="LXZ571" s="633"/>
      <c r="LYA571" s="633"/>
      <c r="LYB571" s="633"/>
      <c r="LYC571" s="633"/>
      <c r="LYD571" s="633"/>
      <c r="LYE571" s="633"/>
      <c r="LYF571" s="633"/>
      <c r="LYG571" s="633"/>
      <c r="LYH571" s="633"/>
      <c r="LYI571" s="633"/>
      <c r="LYJ571" s="633"/>
      <c r="LYK571" s="633"/>
      <c r="LYL571" s="633"/>
      <c r="LYM571" s="633"/>
      <c r="LYN571" s="633"/>
      <c r="LYO571" s="633"/>
      <c r="LYP571" s="633"/>
      <c r="LYQ571" s="633"/>
      <c r="LYR571" s="633"/>
      <c r="LYS571" s="633"/>
      <c r="LYT571" s="633"/>
      <c r="LYU571" s="633"/>
      <c r="LYV571" s="633"/>
      <c r="LYW571" s="633"/>
      <c r="LYX571" s="633"/>
      <c r="LYY571" s="633"/>
      <c r="LYZ571" s="633"/>
      <c r="LZA571" s="633"/>
      <c r="LZB571" s="633"/>
      <c r="LZC571" s="633"/>
      <c r="LZD571" s="633"/>
      <c r="LZE571" s="633"/>
      <c r="LZF571" s="633"/>
      <c r="LZG571" s="633"/>
      <c r="LZH571" s="633"/>
      <c r="LZI571" s="633"/>
      <c r="LZJ571" s="633"/>
      <c r="LZK571" s="633"/>
      <c r="LZL571" s="633"/>
      <c r="LZM571" s="633"/>
      <c r="LZN571" s="633"/>
      <c r="LZO571" s="633"/>
      <c r="LZP571" s="633"/>
      <c r="LZQ571" s="633"/>
      <c r="LZR571" s="633"/>
      <c r="LZS571" s="633"/>
      <c r="LZT571" s="633"/>
      <c r="LZU571" s="633"/>
      <c r="LZV571" s="633"/>
      <c r="LZW571" s="633"/>
      <c r="LZX571" s="633"/>
      <c r="LZY571" s="633"/>
      <c r="LZZ571" s="633"/>
      <c r="MAA571" s="633"/>
      <c r="MAB571" s="633"/>
      <c r="MAC571" s="633"/>
      <c r="MAD571" s="633"/>
      <c r="MAE571" s="633"/>
      <c r="MAF571" s="633"/>
      <c r="MAG571" s="633"/>
      <c r="MAH571" s="633"/>
      <c r="MAI571" s="633"/>
      <c r="MAJ571" s="633"/>
      <c r="MAK571" s="633"/>
      <c r="MAL571" s="633"/>
      <c r="MAM571" s="633"/>
      <c r="MAN571" s="633"/>
      <c r="MAO571" s="633"/>
      <c r="MAP571" s="633"/>
      <c r="MAQ571" s="633"/>
      <c r="MAR571" s="633"/>
      <c r="MAS571" s="633"/>
      <c r="MAT571" s="633"/>
      <c r="MAU571" s="633"/>
      <c r="MAV571" s="633"/>
      <c r="MAW571" s="633"/>
      <c r="MAX571" s="633"/>
      <c r="MAY571" s="633"/>
      <c r="MAZ571" s="633"/>
      <c r="MBA571" s="633"/>
      <c r="MBB571" s="633"/>
      <c r="MBC571" s="633"/>
      <c r="MBD571" s="633"/>
      <c r="MBE571" s="633"/>
      <c r="MBF571" s="633"/>
      <c r="MBG571" s="633"/>
      <c r="MBH571" s="633"/>
      <c r="MBI571" s="633"/>
      <c r="MBJ571" s="633"/>
      <c r="MBK571" s="633"/>
      <c r="MBL571" s="633"/>
      <c r="MBM571" s="633"/>
      <c r="MBN571" s="633"/>
      <c r="MBO571" s="633"/>
      <c r="MBP571" s="633"/>
      <c r="MBQ571" s="633"/>
      <c r="MBR571" s="633"/>
      <c r="MBS571" s="633"/>
      <c r="MBT571" s="633"/>
      <c r="MBU571" s="633"/>
      <c r="MBV571" s="633"/>
      <c r="MBW571" s="633"/>
      <c r="MBX571" s="633"/>
      <c r="MBY571" s="633"/>
      <c r="MBZ571" s="633"/>
      <c r="MCA571" s="633"/>
      <c r="MCB571" s="633"/>
      <c r="MCC571" s="633"/>
      <c r="MCD571" s="633"/>
      <c r="MCE571" s="633"/>
      <c r="MCF571" s="633"/>
      <c r="MCG571" s="633"/>
      <c r="MCH571" s="633"/>
      <c r="MCI571" s="633"/>
      <c r="MCJ571" s="633"/>
      <c r="MCK571" s="633"/>
      <c r="MCL571" s="633"/>
      <c r="MCM571" s="633"/>
      <c r="MCN571" s="633"/>
      <c r="MCO571" s="633"/>
      <c r="MCP571" s="633"/>
      <c r="MCQ571" s="633"/>
      <c r="MCR571" s="633"/>
      <c r="MCS571" s="633"/>
      <c r="MCT571" s="633"/>
      <c r="MCU571" s="633"/>
      <c r="MCV571" s="633"/>
      <c r="MCW571" s="633"/>
      <c r="MCX571" s="633"/>
      <c r="MCY571" s="633"/>
      <c r="MCZ571" s="633"/>
      <c r="MDA571" s="633"/>
      <c r="MDB571" s="633"/>
      <c r="MDC571" s="633"/>
      <c r="MDD571" s="633"/>
      <c r="MDE571" s="633"/>
      <c r="MDF571" s="633"/>
      <c r="MDG571" s="633"/>
      <c r="MDH571" s="633"/>
      <c r="MDI571" s="633"/>
      <c r="MDJ571" s="633"/>
      <c r="MDK571" s="633"/>
      <c r="MDL571" s="633"/>
      <c r="MDM571" s="633"/>
      <c r="MDN571" s="633"/>
      <c r="MDO571" s="633"/>
      <c r="MDP571" s="633"/>
      <c r="MDQ571" s="633"/>
      <c r="MDR571" s="633"/>
      <c r="MDS571" s="633"/>
      <c r="MDT571" s="633"/>
      <c r="MDU571" s="633"/>
      <c r="MDV571" s="633"/>
      <c r="MDW571" s="633"/>
      <c r="MDX571" s="633"/>
      <c r="MDY571" s="633"/>
      <c r="MDZ571" s="633"/>
      <c r="MEA571" s="633"/>
      <c r="MEB571" s="633"/>
      <c r="MEC571" s="633"/>
      <c r="MED571" s="633"/>
      <c r="MEE571" s="633"/>
      <c r="MEF571" s="633"/>
      <c r="MEG571" s="633"/>
      <c r="MEH571" s="633"/>
      <c r="MEI571" s="633"/>
      <c r="MEJ571" s="633"/>
      <c r="MEK571" s="633"/>
      <c r="MEL571" s="633"/>
      <c r="MEM571" s="633"/>
      <c r="MEN571" s="633"/>
      <c r="MEO571" s="633"/>
      <c r="MEP571" s="633"/>
      <c r="MEQ571" s="633"/>
      <c r="MER571" s="633"/>
      <c r="MES571" s="633"/>
      <c r="MET571" s="633"/>
      <c r="MEU571" s="633"/>
      <c r="MEV571" s="633"/>
      <c r="MEW571" s="633"/>
      <c r="MEX571" s="633"/>
      <c r="MEY571" s="633"/>
      <c r="MEZ571" s="633"/>
      <c r="MFA571" s="633"/>
      <c r="MFB571" s="633"/>
      <c r="MFC571" s="633"/>
      <c r="MFD571" s="633"/>
      <c r="MFE571" s="633"/>
      <c r="MFF571" s="633"/>
      <c r="MFG571" s="633"/>
      <c r="MFH571" s="633"/>
      <c r="MFI571" s="633"/>
      <c r="MFJ571" s="633"/>
      <c r="MFK571" s="633"/>
      <c r="MFL571" s="633"/>
      <c r="MFM571" s="633"/>
      <c r="MFN571" s="633"/>
      <c r="MFO571" s="633"/>
      <c r="MFP571" s="633"/>
      <c r="MFQ571" s="633"/>
      <c r="MFR571" s="633"/>
      <c r="MFS571" s="633"/>
      <c r="MFT571" s="633"/>
      <c r="MFU571" s="633"/>
      <c r="MFV571" s="633"/>
      <c r="MFW571" s="633"/>
      <c r="MFX571" s="633"/>
      <c r="MFY571" s="633"/>
      <c r="MFZ571" s="633"/>
      <c r="MGA571" s="633"/>
      <c r="MGB571" s="633"/>
      <c r="MGC571" s="633"/>
      <c r="MGD571" s="633"/>
      <c r="MGE571" s="633"/>
      <c r="MGF571" s="633"/>
      <c r="MGG571" s="633"/>
      <c r="MGH571" s="633"/>
      <c r="MGI571" s="633"/>
      <c r="MGJ571" s="633"/>
      <c r="MGK571" s="633"/>
      <c r="MGL571" s="633"/>
      <c r="MGM571" s="633"/>
      <c r="MGN571" s="633"/>
      <c r="MGO571" s="633"/>
      <c r="MGP571" s="633"/>
      <c r="MGQ571" s="633"/>
      <c r="MGR571" s="633"/>
      <c r="MGS571" s="633"/>
      <c r="MGT571" s="633"/>
      <c r="MGU571" s="633"/>
      <c r="MGV571" s="633"/>
      <c r="MGW571" s="633"/>
      <c r="MGX571" s="633"/>
      <c r="MGY571" s="633"/>
      <c r="MGZ571" s="633"/>
      <c r="MHA571" s="633"/>
      <c r="MHB571" s="633"/>
      <c r="MHC571" s="633"/>
      <c r="MHD571" s="633"/>
      <c r="MHE571" s="633"/>
      <c r="MHF571" s="633"/>
      <c r="MHG571" s="633"/>
      <c r="MHH571" s="633"/>
      <c r="MHI571" s="633"/>
      <c r="MHJ571" s="633"/>
      <c r="MHK571" s="633"/>
      <c r="MHL571" s="633"/>
      <c r="MHM571" s="633"/>
      <c r="MHN571" s="633"/>
      <c r="MHO571" s="633"/>
      <c r="MHP571" s="633"/>
      <c r="MHQ571" s="633"/>
      <c r="MHR571" s="633"/>
      <c r="MHS571" s="633"/>
      <c r="MHT571" s="633"/>
      <c r="MHU571" s="633"/>
      <c r="MHV571" s="633"/>
      <c r="MHW571" s="633"/>
      <c r="MHX571" s="633"/>
      <c r="MHY571" s="633"/>
      <c r="MHZ571" s="633"/>
      <c r="MIA571" s="633"/>
      <c r="MIB571" s="633"/>
      <c r="MIC571" s="633"/>
      <c r="MID571" s="633"/>
      <c r="MIE571" s="633"/>
      <c r="MIF571" s="633"/>
      <c r="MIG571" s="633"/>
      <c r="MIH571" s="633"/>
      <c r="MII571" s="633"/>
      <c r="MIJ571" s="633"/>
      <c r="MIK571" s="633"/>
      <c r="MIL571" s="633"/>
      <c r="MIM571" s="633"/>
      <c r="MIN571" s="633"/>
      <c r="MIO571" s="633"/>
      <c r="MIP571" s="633"/>
      <c r="MIQ571" s="633"/>
      <c r="MIR571" s="633"/>
      <c r="MIS571" s="633"/>
      <c r="MIT571" s="633"/>
      <c r="MIU571" s="633"/>
      <c r="MIV571" s="633"/>
      <c r="MIW571" s="633"/>
      <c r="MIX571" s="633"/>
      <c r="MIY571" s="633"/>
      <c r="MIZ571" s="633"/>
      <c r="MJA571" s="633"/>
      <c r="MJB571" s="633"/>
      <c r="MJC571" s="633"/>
      <c r="MJD571" s="633"/>
      <c r="MJE571" s="633"/>
      <c r="MJF571" s="633"/>
      <c r="MJG571" s="633"/>
      <c r="MJH571" s="633"/>
      <c r="MJI571" s="633"/>
      <c r="MJJ571" s="633"/>
      <c r="MJK571" s="633"/>
      <c r="MJL571" s="633"/>
      <c r="MJM571" s="633"/>
      <c r="MJN571" s="633"/>
      <c r="MJO571" s="633"/>
      <c r="MJP571" s="633"/>
      <c r="MJQ571" s="633"/>
      <c r="MJR571" s="633"/>
      <c r="MJS571" s="633"/>
      <c r="MJT571" s="633"/>
      <c r="MJU571" s="633"/>
      <c r="MJV571" s="633"/>
      <c r="MJW571" s="633"/>
      <c r="MJX571" s="633"/>
      <c r="MJY571" s="633"/>
      <c r="MJZ571" s="633"/>
      <c r="MKA571" s="633"/>
      <c r="MKB571" s="633"/>
      <c r="MKC571" s="633"/>
      <c r="MKD571" s="633"/>
      <c r="MKE571" s="633"/>
      <c r="MKF571" s="633"/>
      <c r="MKG571" s="633"/>
      <c r="MKH571" s="633"/>
      <c r="MKI571" s="633"/>
      <c r="MKJ571" s="633"/>
      <c r="MKK571" s="633"/>
      <c r="MKL571" s="633"/>
      <c r="MKM571" s="633"/>
      <c r="MKN571" s="633"/>
      <c r="MKO571" s="633"/>
      <c r="MKP571" s="633"/>
      <c r="MKQ571" s="633"/>
      <c r="MKR571" s="633"/>
      <c r="MKS571" s="633"/>
      <c r="MKT571" s="633"/>
      <c r="MKU571" s="633"/>
      <c r="MKV571" s="633"/>
      <c r="MKW571" s="633"/>
      <c r="MKX571" s="633"/>
      <c r="MKY571" s="633"/>
      <c r="MKZ571" s="633"/>
      <c r="MLA571" s="633"/>
      <c r="MLB571" s="633"/>
      <c r="MLC571" s="633"/>
      <c r="MLD571" s="633"/>
      <c r="MLE571" s="633"/>
      <c r="MLF571" s="633"/>
      <c r="MLG571" s="633"/>
      <c r="MLH571" s="633"/>
      <c r="MLI571" s="633"/>
      <c r="MLJ571" s="633"/>
      <c r="MLK571" s="633"/>
      <c r="MLL571" s="633"/>
      <c r="MLM571" s="633"/>
      <c r="MLN571" s="633"/>
      <c r="MLO571" s="633"/>
      <c r="MLP571" s="633"/>
      <c r="MLQ571" s="633"/>
      <c r="MLR571" s="633"/>
      <c r="MLS571" s="633"/>
      <c r="MLT571" s="633"/>
      <c r="MLU571" s="633"/>
      <c r="MLV571" s="633"/>
      <c r="MLW571" s="633"/>
      <c r="MLX571" s="633"/>
      <c r="MLY571" s="633"/>
      <c r="MLZ571" s="633"/>
      <c r="MMA571" s="633"/>
      <c r="MMB571" s="633"/>
      <c r="MMC571" s="633"/>
      <c r="MMD571" s="633"/>
      <c r="MME571" s="633"/>
      <c r="MMF571" s="633"/>
      <c r="MMG571" s="633"/>
      <c r="MMH571" s="633"/>
      <c r="MMI571" s="633"/>
      <c r="MMJ571" s="633"/>
      <c r="MMK571" s="633"/>
      <c r="MML571" s="633"/>
      <c r="MMM571" s="633"/>
      <c r="MMN571" s="633"/>
      <c r="MMO571" s="633"/>
      <c r="MMP571" s="633"/>
      <c r="MMQ571" s="633"/>
      <c r="MMR571" s="633"/>
      <c r="MMS571" s="633"/>
      <c r="MMT571" s="633"/>
      <c r="MMU571" s="633"/>
      <c r="MMV571" s="633"/>
      <c r="MMW571" s="633"/>
      <c r="MMX571" s="633"/>
      <c r="MMY571" s="633"/>
      <c r="MMZ571" s="633"/>
      <c r="MNA571" s="633"/>
      <c r="MNB571" s="633"/>
      <c r="MNC571" s="633"/>
      <c r="MND571" s="633"/>
      <c r="MNE571" s="633"/>
      <c r="MNF571" s="633"/>
      <c r="MNG571" s="633"/>
      <c r="MNH571" s="633"/>
      <c r="MNI571" s="633"/>
      <c r="MNJ571" s="633"/>
      <c r="MNK571" s="633"/>
      <c r="MNL571" s="633"/>
      <c r="MNM571" s="633"/>
      <c r="MNN571" s="633"/>
      <c r="MNO571" s="633"/>
      <c r="MNP571" s="633"/>
      <c r="MNQ571" s="633"/>
      <c r="MNR571" s="633"/>
      <c r="MNS571" s="633"/>
      <c r="MNT571" s="633"/>
      <c r="MNU571" s="633"/>
      <c r="MNV571" s="633"/>
      <c r="MNW571" s="633"/>
      <c r="MNX571" s="633"/>
      <c r="MNY571" s="633"/>
      <c r="MNZ571" s="633"/>
      <c r="MOA571" s="633"/>
      <c r="MOB571" s="633"/>
      <c r="MOC571" s="633"/>
      <c r="MOD571" s="633"/>
      <c r="MOE571" s="633"/>
      <c r="MOF571" s="633"/>
      <c r="MOG571" s="633"/>
      <c r="MOH571" s="633"/>
      <c r="MOI571" s="633"/>
      <c r="MOJ571" s="633"/>
      <c r="MOK571" s="633"/>
      <c r="MOL571" s="633"/>
      <c r="MOM571" s="633"/>
      <c r="MON571" s="633"/>
      <c r="MOO571" s="633"/>
      <c r="MOP571" s="633"/>
      <c r="MOQ571" s="633"/>
      <c r="MOR571" s="633"/>
      <c r="MOS571" s="633"/>
      <c r="MOT571" s="633"/>
      <c r="MOU571" s="633"/>
      <c r="MOV571" s="633"/>
      <c r="MOW571" s="633"/>
      <c r="MOX571" s="633"/>
      <c r="MOY571" s="633"/>
      <c r="MOZ571" s="633"/>
      <c r="MPA571" s="633"/>
      <c r="MPB571" s="633"/>
      <c r="MPC571" s="633"/>
      <c r="MPD571" s="633"/>
      <c r="MPE571" s="633"/>
      <c r="MPF571" s="633"/>
      <c r="MPG571" s="633"/>
      <c r="MPH571" s="633"/>
      <c r="MPI571" s="633"/>
      <c r="MPJ571" s="633"/>
      <c r="MPK571" s="633"/>
      <c r="MPL571" s="633"/>
      <c r="MPM571" s="633"/>
      <c r="MPN571" s="633"/>
      <c r="MPO571" s="633"/>
      <c r="MPP571" s="633"/>
      <c r="MPQ571" s="633"/>
      <c r="MPR571" s="633"/>
      <c r="MPS571" s="633"/>
      <c r="MPT571" s="633"/>
      <c r="MPU571" s="633"/>
      <c r="MPV571" s="633"/>
      <c r="MPW571" s="633"/>
      <c r="MPX571" s="633"/>
      <c r="MPY571" s="633"/>
      <c r="MPZ571" s="633"/>
      <c r="MQA571" s="633"/>
      <c r="MQB571" s="633"/>
      <c r="MQC571" s="633"/>
      <c r="MQD571" s="633"/>
      <c r="MQE571" s="633"/>
      <c r="MQF571" s="633"/>
      <c r="MQG571" s="633"/>
      <c r="MQH571" s="633"/>
      <c r="MQI571" s="633"/>
      <c r="MQJ571" s="633"/>
      <c r="MQK571" s="633"/>
      <c r="MQL571" s="633"/>
      <c r="MQM571" s="633"/>
      <c r="MQN571" s="633"/>
      <c r="MQO571" s="633"/>
      <c r="MQP571" s="633"/>
      <c r="MQQ571" s="633"/>
      <c r="MQR571" s="633"/>
      <c r="MQS571" s="633"/>
      <c r="MQT571" s="633"/>
      <c r="MQU571" s="633"/>
      <c r="MQV571" s="633"/>
      <c r="MQW571" s="633"/>
      <c r="MQX571" s="633"/>
      <c r="MQY571" s="633"/>
      <c r="MQZ571" s="633"/>
      <c r="MRA571" s="633"/>
      <c r="MRB571" s="633"/>
      <c r="MRC571" s="633"/>
      <c r="MRD571" s="633"/>
      <c r="MRE571" s="633"/>
      <c r="MRF571" s="633"/>
      <c r="MRG571" s="633"/>
      <c r="MRH571" s="633"/>
      <c r="MRI571" s="633"/>
      <c r="MRJ571" s="633"/>
      <c r="MRK571" s="633"/>
      <c r="MRL571" s="633"/>
      <c r="MRM571" s="633"/>
      <c r="MRN571" s="633"/>
      <c r="MRO571" s="633"/>
      <c r="MRP571" s="633"/>
      <c r="MRQ571" s="633"/>
      <c r="MRR571" s="633"/>
      <c r="MRS571" s="633"/>
      <c r="MRT571" s="633"/>
      <c r="MRU571" s="633"/>
      <c r="MRV571" s="633"/>
      <c r="MRW571" s="633"/>
      <c r="MRX571" s="633"/>
      <c r="MRY571" s="633"/>
      <c r="MRZ571" s="633"/>
      <c r="MSA571" s="633"/>
      <c r="MSB571" s="633"/>
      <c r="MSC571" s="633"/>
      <c r="MSD571" s="633"/>
      <c r="MSE571" s="633"/>
      <c r="MSF571" s="633"/>
      <c r="MSG571" s="633"/>
      <c r="MSH571" s="633"/>
      <c r="MSI571" s="633"/>
      <c r="MSJ571" s="633"/>
      <c r="MSK571" s="633"/>
      <c r="MSL571" s="633"/>
      <c r="MSM571" s="633"/>
      <c r="MSN571" s="633"/>
      <c r="MSO571" s="633"/>
      <c r="MSP571" s="633"/>
      <c r="MSQ571" s="633"/>
      <c r="MSR571" s="633"/>
      <c r="MSS571" s="633"/>
      <c r="MST571" s="633"/>
      <c r="MSU571" s="633"/>
      <c r="MSV571" s="633"/>
      <c r="MSW571" s="633"/>
      <c r="MSX571" s="633"/>
      <c r="MSY571" s="633"/>
      <c r="MSZ571" s="633"/>
      <c r="MTA571" s="633"/>
      <c r="MTB571" s="633"/>
      <c r="MTC571" s="633"/>
      <c r="MTD571" s="633"/>
      <c r="MTE571" s="633"/>
      <c r="MTF571" s="633"/>
      <c r="MTG571" s="633"/>
      <c r="MTH571" s="633"/>
      <c r="MTI571" s="633"/>
      <c r="MTJ571" s="633"/>
      <c r="MTK571" s="633"/>
      <c r="MTL571" s="633"/>
      <c r="MTM571" s="633"/>
      <c r="MTN571" s="633"/>
      <c r="MTO571" s="633"/>
      <c r="MTP571" s="633"/>
      <c r="MTQ571" s="633"/>
      <c r="MTR571" s="633"/>
      <c r="MTS571" s="633"/>
      <c r="MTT571" s="633"/>
      <c r="MTU571" s="633"/>
      <c r="MTV571" s="633"/>
      <c r="MTW571" s="633"/>
      <c r="MTX571" s="633"/>
      <c r="MTY571" s="633"/>
      <c r="MTZ571" s="633"/>
      <c r="MUA571" s="633"/>
      <c r="MUB571" s="633"/>
      <c r="MUC571" s="633"/>
      <c r="MUD571" s="633"/>
      <c r="MUE571" s="633"/>
      <c r="MUF571" s="633"/>
      <c r="MUG571" s="633"/>
      <c r="MUH571" s="633"/>
      <c r="MUI571" s="633"/>
      <c r="MUJ571" s="633"/>
      <c r="MUK571" s="633"/>
      <c r="MUL571" s="633"/>
      <c r="MUM571" s="633"/>
      <c r="MUN571" s="633"/>
      <c r="MUO571" s="633"/>
      <c r="MUP571" s="633"/>
      <c r="MUQ571" s="633"/>
      <c r="MUR571" s="633"/>
      <c r="MUS571" s="633"/>
      <c r="MUT571" s="633"/>
      <c r="MUU571" s="633"/>
      <c r="MUV571" s="633"/>
      <c r="MUW571" s="633"/>
      <c r="MUX571" s="633"/>
      <c r="MUY571" s="633"/>
      <c r="MUZ571" s="633"/>
      <c r="MVA571" s="633"/>
      <c r="MVB571" s="633"/>
      <c r="MVC571" s="633"/>
      <c r="MVD571" s="633"/>
      <c r="MVE571" s="633"/>
      <c r="MVF571" s="633"/>
      <c r="MVG571" s="633"/>
      <c r="MVH571" s="633"/>
      <c r="MVI571" s="633"/>
      <c r="MVJ571" s="633"/>
      <c r="MVK571" s="633"/>
      <c r="MVL571" s="633"/>
      <c r="MVM571" s="633"/>
      <c r="MVN571" s="633"/>
      <c r="MVO571" s="633"/>
      <c r="MVP571" s="633"/>
      <c r="MVQ571" s="633"/>
      <c r="MVR571" s="633"/>
      <c r="MVS571" s="633"/>
      <c r="MVT571" s="633"/>
      <c r="MVU571" s="633"/>
      <c r="MVV571" s="633"/>
      <c r="MVW571" s="633"/>
      <c r="MVX571" s="633"/>
      <c r="MVY571" s="633"/>
      <c r="MVZ571" s="633"/>
      <c r="MWA571" s="633"/>
      <c r="MWB571" s="633"/>
      <c r="MWC571" s="633"/>
      <c r="MWD571" s="633"/>
      <c r="MWE571" s="633"/>
      <c r="MWF571" s="633"/>
      <c r="MWG571" s="633"/>
      <c r="MWH571" s="633"/>
      <c r="MWI571" s="633"/>
      <c r="MWJ571" s="633"/>
      <c r="MWK571" s="633"/>
      <c r="MWL571" s="633"/>
      <c r="MWM571" s="633"/>
      <c r="MWN571" s="633"/>
      <c r="MWO571" s="633"/>
      <c r="MWP571" s="633"/>
      <c r="MWQ571" s="633"/>
      <c r="MWR571" s="633"/>
      <c r="MWS571" s="633"/>
      <c r="MWT571" s="633"/>
      <c r="MWU571" s="633"/>
      <c r="MWV571" s="633"/>
      <c r="MWW571" s="633"/>
      <c r="MWX571" s="633"/>
      <c r="MWY571" s="633"/>
      <c r="MWZ571" s="633"/>
      <c r="MXA571" s="633"/>
      <c r="MXB571" s="633"/>
      <c r="MXC571" s="633"/>
      <c r="MXD571" s="633"/>
      <c r="MXE571" s="633"/>
      <c r="MXF571" s="633"/>
      <c r="MXG571" s="633"/>
      <c r="MXH571" s="633"/>
      <c r="MXI571" s="633"/>
      <c r="MXJ571" s="633"/>
      <c r="MXK571" s="633"/>
      <c r="MXL571" s="633"/>
      <c r="MXM571" s="633"/>
      <c r="MXN571" s="633"/>
      <c r="MXO571" s="633"/>
      <c r="MXP571" s="633"/>
      <c r="MXQ571" s="633"/>
      <c r="MXR571" s="633"/>
      <c r="MXS571" s="633"/>
      <c r="MXT571" s="633"/>
      <c r="MXU571" s="633"/>
      <c r="MXV571" s="633"/>
      <c r="MXW571" s="633"/>
      <c r="MXX571" s="633"/>
      <c r="MXY571" s="633"/>
      <c r="MXZ571" s="633"/>
      <c r="MYA571" s="633"/>
      <c r="MYB571" s="633"/>
      <c r="MYC571" s="633"/>
      <c r="MYD571" s="633"/>
      <c r="MYE571" s="633"/>
      <c r="MYF571" s="633"/>
      <c r="MYG571" s="633"/>
      <c r="MYH571" s="633"/>
      <c r="MYI571" s="633"/>
      <c r="MYJ571" s="633"/>
      <c r="MYK571" s="633"/>
      <c r="MYL571" s="633"/>
      <c r="MYM571" s="633"/>
      <c r="MYN571" s="633"/>
      <c r="MYO571" s="633"/>
      <c r="MYP571" s="633"/>
      <c r="MYQ571" s="633"/>
      <c r="MYR571" s="633"/>
      <c r="MYS571" s="633"/>
      <c r="MYT571" s="633"/>
      <c r="MYU571" s="633"/>
      <c r="MYV571" s="633"/>
      <c r="MYW571" s="633"/>
      <c r="MYX571" s="633"/>
      <c r="MYY571" s="633"/>
      <c r="MYZ571" s="633"/>
      <c r="MZA571" s="633"/>
      <c r="MZB571" s="633"/>
      <c r="MZC571" s="633"/>
      <c r="MZD571" s="633"/>
      <c r="MZE571" s="633"/>
      <c r="MZF571" s="633"/>
      <c r="MZG571" s="633"/>
      <c r="MZH571" s="633"/>
      <c r="MZI571" s="633"/>
      <c r="MZJ571" s="633"/>
      <c r="MZK571" s="633"/>
      <c r="MZL571" s="633"/>
      <c r="MZM571" s="633"/>
      <c r="MZN571" s="633"/>
      <c r="MZO571" s="633"/>
      <c r="MZP571" s="633"/>
      <c r="MZQ571" s="633"/>
      <c r="MZR571" s="633"/>
      <c r="MZS571" s="633"/>
      <c r="MZT571" s="633"/>
      <c r="MZU571" s="633"/>
      <c r="MZV571" s="633"/>
      <c r="MZW571" s="633"/>
      <c r="MZX571" s="633"/>
      <c r="MZY571" s="633"/>
      <c r="MZZ571" s="633"/>
      <c r="NAA571" s="633"/>
      <c r="NAB571" s="633"/>
      <c r="NAC571" s="633"/>
      <c r="NAD571" s="633"/>
      <c r="NAE571" s="633"/>
      <c r="NAF571" s="633"/>
      <c r="NAG571" s="633"/>
      <c r="NAH571" s="633"/>
      <c r="NAI571" s="633"/>
      <c r="NAJ571" s="633"/>
      <c r="NAK571" s="633"/>
      <c r="NAL571" s="633"/>
      <c r="NAM571" s="633"/>
      <c r="NAN571" s="633"/>
      <c r="NAO571" s="633"/>
      <c r="NAP571" s="633"/>
      <c r="NAQ571" s="633"/>
      <c r="NAR571" s="633"/>
      <c r="NAS571" s="633"/>
      <c r="NAT571" s="633"/>
      <c r="NAU571" s="633"/>
      <c r="NAV571" s="633"/>
      <c r="NAW571" s="633"/>
      <c r="NAX571" s="633"/>
      <c r="NAY571" s="633"/>
      <c r="NAZ571" s="633"/>
      <c r="NBA571" s="633"/>
      <c r="NBB571" s="633"/>
      <c r="NBC571" s="633"/>
      <c r="NBD571" s="633"/>
      <c r="NBE571" s="633"/>
      <c r="NBF571" s="633"/>
      <c r="NBG571" s="633"/>
      <c r="NBH571" s="633"/>
      <c r="NBI571" s="633"/>
      <c r="NBJ571" s="633"/>
      <c r="NBK571" s="633"/>
      <c r="NBL571" s="633"/>
      <c r="NBM571" s="633"/>
      <c r="NBN571" s="633"/>
      <c r="NBO571" s="633"/>
      <c r="NBP571" s="633"/>
      <c r="NBQ571" s="633"/>
      <c r="NBR571" s="633"/>
      <c r="NBS571" s="633"/>
      <c r="NBT571" s="633"/>
      <c r="NBU571" s="633"/>
      <c r="NBV571" s="633"/>
      <c r="NBW571" s="633"/>
      <c r="NBX571" s="633"/>
      <c r="NBY571" s="633"/>
      <c r="NBZ571" s="633"/>
      <c r="NCA571" s="633"/>
      <c r="NCB571" s="633"/>
      <c r="NCC571" s="633"/>
      <c r="NCD571" s="633"/>
      <c r="NCE571" s="633"/>
      <c r="NCF571" s="633"/>
      <c r="NCG571" s="633"/>
      <c r="NCH571" s="633"/>
      <c r="NCI571" s="633"/>
      <c r="NCJ571" s="633"/>
      <c r="NCK571" s="633"/>
      <c r="NCL571" s="633"/>
      <c r="NCM571" s="633"/>
      <c r="NCN571" s="633"/>
      <c r="NCO571" s="633"/>
      <c r="NCP571" s="633"/>
      <c r="NCQ571" s="633"/>
      <c r="NCR571" s="633"/>
      <c r="NCS571" s="633"/>
      <c r="NCT571" s="633"/>
      <c r="NCU571" s="633"/>
      <c r="NCV571" s="633"/>
      <c r="NCW571" s="633"/>
      <c r="NCX571" s="633"/>
      <c r="NCY571" s="633"/>
      <c r="NCZ571" s="633"/>
      <c r="NDA571" s="633"/>
      <c r="NDB571" s="633"/>
      <c r="NDC571" s="633"/>
      <c r="NDD571" s="633"/>
      <c r="NDE571" s="633"/>
      <c r="NDF571" s="633"/>
      <c r="NDG571" s="633"/>
      <c r="NDH571" s="633"/>
      <c r="NDI571" s="633"/>
      <c r="NDJ571" s="633"/>
      <c r="NDK571" s="633"/>
      <c r="NDL571" s="633"/>
      <c r="NDM571" s="633"/>
      <c r="NDN571" s="633"/>
      <c r="NDO571" s="633"/>
      <c r="NDP571" s="633"/>
      <c r="NDQ571" s="633"/>
      <c r="NDR571" s="633"/>
      <c r="NDS571" s="633"/>
      <c r="NDT571" s="633"/>
      <c r="NDU571" s="633"/>
      <c r="NDV571" s="633"/>
      <c r="NDW571" s="633"/>
      <c r="NDX571" s="633"/>
      <c r="NDY571" s="633"/>
      <c r="NDZ571" s="633"/>
      <c r="NEA571" s="633"/>
      <c r="NEB571" s="633"/>
      <c r="NEC571" s="633"/>
      <c r="NED571" s="633"/>
      <c r="NEE571" s="633"/>
      <c r="NEF571" s="633"/>
      <c r="NEG571" s="633"/>
      <c r="NEH571" s="633"/>
      <c r="NEI571" s="633"/>
      <c r="NEJ571" s="633"/>
      <c r="NEK571" s="633"/>
      <c r="NEL571" s="633"/>
      <c r="NEM571" s="633"/>
      <c r="NEN571" s="633"/>
      <c r="NEO571" s="633"/>
      <c r="NEP571" s="633"/>
      <c r="NEQ571" s="633"/>
      <c r="NER571" s="633"/>
      <c r="NES571" s="633"/>
      <c r="NET571" s="633"/>
      <c r="NEU571" s="633"/>
      <c r="NEV571" s="633"/>
      <c r="NEW571" s="633"/>
      <c r="NEX571" s="633"/>
      <c r="NEY571" s="633"/>
      <c r="NEZ571" s="633"/>
      <c r="NFA571" s="633"/>
      <c r="NFB571" s="633"/>
      <c r="NFC571" s="633"/>
      <c r="NFD571" s="633"/>
      <c r="NFE571" s="633"/>
      <c r="NFF571" s="633"/>
      <c r="NFG571" s="633"/>
      <c r="NFH571" s="633"/>
      <c r="NFI571" s="633"/>
      <c r="NFJ571" s="633"/>
      <c r="NFK571" s="633"/>
      <c r="NFL571" s="633"/>
      <c r="NFM571" s="633"/>
      <c r="NFN571" s="633"/>
      <c r="NFO571" s="633"/>
      <c r="NFP571" s="633"/>
      <c r="NFQ571" s="633"/>
      <c r="NFR571" s="633"/>
      <c r="NFS571" s="633"/>
      <c r="NFT571" s="633"/>
      <c r="NFU571" s="633"/>
      <c r="NFV571" s="633"/>
      <c r="NFW571" s="633"/>
      <c r="NFX571" s="633"/>
      <c r="NFY571" s="633"/>
      <c r="NFZ571" s="633"/>
      <c r="NGA571" s="633"/>
      <c r="NGB571" s="633"/>
      <c r="NGC571" s="633"/>
      <c r="NGD571" s="633"/>
      <c r="NGE571" s="633"/>
      <c r="NGF571" s="633"/>
      <c r="NGG571" s="633"/>
      <c r="NGH571" s="633"/>
      <c r="NGI571" s="633"/>
      <c r="NGJ571" s="633"/>
      <c r="NGK571" s="633"/>
      <c r="NGL571" s="633"/>
      <c r="NGM571" s="633"/>
      <c r="NGN571" s="633"/>
      <c r="NGO571" s="633"/>
      <c r="NGP571" s="633"/>
      <c r="NGQ571" s="633"/>
      <c r="NGR571" s="633"/>
      <c r="NGS571" s="633"/>
      <c r="NGT571" s="633"/>
      <c r="NGU571" s="633"/>
      <c r="NGV571" s="633"/>
      <c r="NGW571" s="633"/>
      <c r="NGX571" s="633"/>
      <c r="NGY571" s="633"/>
      <c r="NGZ571" s="633"/>
      <c r="NHA571" s="633"/>
      <c r="NHB571" s="633"/>
      <c r="NHC571" s="633"/>
      <c r="NHD571" s="633"/>
      <c r="NHE571" s="633"/>
      <c r="NHF571" s="633"/>
      <c r="NHG571" s="633"/>
      <c r="NHH571" s="633"/>
      <c r="NHI571" s="633"/>
      <c r="NHJ571" s="633"/>
      <c r="NHK571" s="633"/>
      <c r="NHL571" s="633"/>
      <c r="NHM571" s="633"/>
      <c r="NHN571" s="633"/>
      <c r="NHO571" s="633"/>
      <c r="NHP571" s="633"/>
      <c r="NHQ571" s="633"/>
      <c r="NHR571" s="633"/>
      <c r="NHS571" s="633"/>
      <c r="NHT571" s="633"/>
      <c r="NHU571" s="633"/>
      <c r="NHV571" s="633"/>
      <c r="NHW571" s="633"/>
      <c r="NHX571" s="633"/>
      <c r="NHY571" s="633"/>
      <c r="NHZ571" s="633"/>
      <c r="NIA571" s="633"/>
      <c r="NIB571" s="633"/>
      <c r="NIC571" s="633"/>
      <c r="NID571" s="633"/>
      <c r="NIE571" s="633"/>
      <c r="NIF571" s="633"/>
      <c r="NIG571" s="633"/>
      <c r="NIH571" s="633"/>
      <c r="NII571" s="633"/>
      <c r="NIJ571" s="633"/>
      <c r="NIK571" s="633"/>
      <c r="NIL571" s="633"/>
      <c r="NIM571" s="633"/>
      <c r="NIN571" s="633"/>
      <c r="NIO571" s="633"/>
      <c r="NIP571" s="633"/>
      <c r="NIQ571" s="633"/>
      <c r="NIR571" s="633"/>
      <c r="NIS571" s="633"/>
      <c r="NIT571" s="633"/>
      <c r="NIU571" s="633"/>
      <c r="NIV571" s="633"/>
      <c r="NIW571" s="633"/>
      <c r="NIX571" s="633"/>
      <c r="NIY571" s="633"/>
      <c r="NIZ571" s="633"/>
      <c r="NJA571" s="633"/>
      <c r="NJB571" s="633"/>
      <c r="NJC571" s="633"/>
      <c r="NJD571" s="633"/>
      <c r="NJE571" s="633"/>
      <c r="NJF571" s="633"/>
      <c r="NJG571" s="633"/>
      <c r="NJH571" s="633"/>
      <c r="NJI571" s="633"/>
      <c r="NJJ571" s="633"/>
      <c r="NJK571" s="633"/>
      <c r="NJL571" s="633"/>
      <c r="NJM571" s="633"/>
      <c r="NJN571" s="633"/>
      <c r="NJO571" s="633"/>
      <c r="NJP571" s="633"/>
      <c r="NJQ571" s="633"/>
      <c r="NJR571" s="633"/>
      <c r="NJS571" s="633"/>
      <c r="NJT571" s="633"/>
      <c r="NJU571" s="633"/>
      <c r="NJV571" s="633"/>
      <c r="NJW571" s="633"/>
      <c r="NJX571" s="633"/>
      <c r="NJY571" s="633"/>
      <c r="NJZ571" s="633"/>
      <c r="NKA571" s="633"/>
      <c r="NKB571" s="633"/>
      <c r="NKC571" s="633"/>
      <c r="NKD571" s="633"/>
      <c r="NKE571" s="633"/>
      <c r="NKF571" s="633"/>
      <c r="NKG571" s="633"/>
      <c r="NKH571" s="633"/>
      <c r="NKI571" s="633"/>
      <c r="NKJ571" s="633"/>
      <c r="NKK571" s="633"/>
      <c r="NKL571" s="633"/>
      <c r="NKM571" s="633"/>
      <c r="NKN571" s="633"/>
      <c r="NKO571" s="633"/>
      <c r="NKP571" s="633"/>
      <c r="NKQ571" s="633"/>
      <c r="NKR571" s="633"/>
      <c r="NKS571" s="633"/>
      <c r="NKT571" s="633"/>
      <c r="NKU571" s="633"/>
      <c r="NKV571" s="633"/>
      <c r="NKW571" s="633"/>
      <c r="NKX571" s="633"/>
      <c r="NKY571" s="633"/>
      <c r="NKZ571" s="633"/>
      <c r="NLA571" s="633"/>
      <c r="NLB571" s="633"/>
      <c r="NLC571" s="633"/>
      <c r="NLD571" s="633"/>
      <c r="NLE571" s="633"/>
      <c r="NLF571" s="633"/>
      <c r="NLG571" s="633"/>
      <c r="NLH571" s="633"/>
      <c r="NLI571" s="633"/>
      <c r="NLJ571" s="633"/>
      <c r="NLK571" s="633"/>
      <c r="NLL571" s="633"/>
      <c r="NLM571" s="633"/>
      <c r="NLN571" s="633"/>
      <c r="NLO571" s="633"/>
      <c r="NLP571" s="633"/>
      <c r="NLQ571" s="633"/>
      <c r="NLR571" s="633"/>
      <c r="NLS571" s="633"/>
      <c r="NLT571" s="633"/>
      <c r="NLU571" s="633"/>
      <c r="NLV571" s="633"/>
      <c r="NLW571" s="633"/>
      <c r="NLX571" s="633"/>
      <c r="NLY571" s="633"/>
      <c r="NLZ571" s="633"/>
      <c r="NMA571" s="633"/>
      <c r="NMB571" s="633"/>
      <c r="NMC571" s="633"/>
      <c r="NMD571" s="633"/>
      <c r="NME571" s="633"/>
      <c r="NMF571" s="633"/>
      <c r="NMG571" s="633"/>
      <c r="NMH571" s="633"/>
      <c r="NMI571" s="633"/>
      <c r="NMJ571" s="633"/>
      <c r="NMK571" s="633"/>
      <c r="NML571" s="633"/>
      <c r="NMM571" s="633"/>
      <c r="NMN571" s="633"/>
      <c r="NMO571" s="633"/>
      <c r="NMP571" s="633"/>
      <c r="NMQ571" s="633"/>
      <c r="NMR571" s="633"/>
      <c r="NMS571" s="633"/>
      <c r="NMT571" s="633"/>
      <c r="NMU571" s="633"/>
      <c r="NMV571" s="633"/>
      <c r="NMW571" s="633"/>
      <c r="NMX571" s="633"/>
      <c r="NMY571" s="633"/>
      <c r="NMZ571" s="633"/>
      <c r="NNA571" s="633"/>
      <c r="NNB571" s="633"/>
      <c r="NNC571" s="633"/>
      <c r="NND571" s="633"/>
      <c r="NNE571" s="633"/>
      <c r="NNF571" s="633"/>
      <c r="NNG571" s="633"/>
      <c r="NNH571" s="633"/>
      <c r="NNI571" s="633"/>
      <c r="NNJ571" s="633"/>
      <c r="NNK571" s="633"/>
      <c r="NNL571" s="633"/>
      <c r="NNM571" s="633"/>
      <c r="NNN571" s="633"/>
      <c r="NNO571" s="633"/>
      <c r="NNP571" s="633"/>
      <c r="NNQ571" s="633"/>
      <c r="NNR571" s="633"/>
      <c r="NNS571" s="633"/>
      <c r="NNT571" s="633"/>
      <c r="NNU571" s="633"/>
      <c r="NNV571" s="633"/>
      <c r="NNW571" s="633"/>
      <c r="NNX571" s="633"/>
      <c r="NNY571" s="633"/>
      <c r="NNZ571" s="633"/>
      <c r="NOA571" s="633"/>
      <c r="NOB571" s="633"/>
      <c r="NOC571" s="633"/>
      <c r="NOD571" s="633"/>
      <c r="NOE571" s="633"/>
      <c r="NOF571" s="633"/>
      <c r="NOG571" s="633"/>
      <c r="NOH571" s="633"/>
      <c r="NOI571" s="633"/>
      <c r="NOJ571" s="633"/>
      <c r="NOK571" s="633"/>
      <c r="NOL571" s="633"/>
      <c r="NOM571" s="633"/>
      <c r="NON571" s="633"/>
      <c r="NOO571" s="633"/>
      <c r="NOP571" s="633"/>
      <c r="NOQ571" s="633"/>
      <c r="NOR571" s="633"/>
      <c r="NOS571" s="633"/>
      <c r="NOT571" s="633"/>
      <c r="NOU571" s="633"/>
      <c r="NOV571" s="633"/>
      <c r="NOW571" s="633"/>
      <c r="NOX571" s="633"/>
      <c r="NOY571" s="633"/>
      <c r="NOZ571" s="633"/>
      <c r="NPA571" s="633"/>
      <c r="NPB571" s="633"/>
      <c r="NPC571" s="633"/>
      <c r="NPD571" s="633"/>
      <c r="NPE571" s="633"/>
      <c r="NPF571" s="633"/>
      <c r="NPG571" s="633"/>
      <c r="NPH571" s="633"/>
      <c r="NPI571" s="633"/>
      <c r="NPJ571" s="633"/>
      <c r="NPK571" s="633"/>
      <c r="NPL571" s="633"/>
      <c r="NPM571" s="633"/>
      <c r="NPN571" s="633"/>
      <c r="NPO571" s="633"/>
      <c r="NPP571" s="633"/>
      <c r="NPQ571" s="633"/>
      <c r="NPR571" s="633"/>
      <c r="NPS571" s="633"/>
      <c r="NPT571" s="633"/>
      <c r="NPU571" s="633"/>
      <c r="NPV571" s="633"/>
      <c r="NPW571" s="633"/>
      <c r="NPX571" s="633"/>
      <c r="NPY571" s="633"/>
      <c r="NPZ571" s="633"/>
      <c r="NQA571" s="633"/>
      <c r="NQB571" s="633"/>
      <c r="NQC571" s="633"/>
      <c r="NQD571" s="633"/>
      <c r="NQE571" s="633"/>
      <c r="NQF571" s="633"/>
      <c r="NQG571" s="633"/>
      <c r="NQH571" s="633"/>
      <c r="NQI571" s="633"/>
      <c r="NQJ571" s="633"/>
      <c r="NQK571" s="633"/>
      <c r="NQL571" s="633"/>
      <c r="NQM571" s="633"/>
      <c r="NQN571" s="633"/>
      <c r="NQO571" s="633"/>
      <c r="NQP571" s="633"/>
      <c r="NQQ571" s="633"/>
      <c r="NQR571" s="633"/>
      <c r="NQS571" s="633"/>
      <c r="NQT571" s="633"/>
      <c r="NQU571" s="633"/>
      <c r="NQV571" s="633"/>
      <c r="NQW571" s="633"/>
      <c r="NQX571" s="633"/>
      <c r="NQY571" s="633"/>
      <c r="NQZ571" s="633"/>
      <c r="NRA571" s="633"/>
      <c r="NRB571" s="633"/>
      <c r="NRC571" s="633"/>
      <c r="NRD571" s="633"/>
      <c r="NRE571" s="633"/>
      <c r="NRF571" s="633"/>
      <c r="NRG571" s="633"/>
      <c r="NRH571" s="633"/>
      <c r="NRI571" s="633"/>
      <c r="NRJ571" s="633"/>
      <c r="NRK571" s="633"/>
      <c r="NRL571" s="633"/>
      <c r="NRM571" s="633"/>
      <c r="NRN571" s="633"/>
      <c r="NRO571" s="633"/>
      <c r="NRP571" s="633"/>
      <c r="NRQ571" s="633"/>
      <c r="NRR571" s="633"/>
      <c r="NRS571" s="633"/>
      <c r="NRT571" s="633"/>
      <c r="NRU571" s="633"/>
      <c r="NRV571" s="633"/>
      <c r="NRW571" s="633"/>
      <c r="NRX571" s="633"/>
      <c r="NRY571" s="633"/>
      <c r="NRZ571" s="633"/>
      <c r="NSA571" s="633"/>
      <c r="NSB571" s="633"/>
      <c r="NSC571" s="633"/>
      <c r="NSD571" s="633"/>
      <c r="NSE571" s="633"/>
      <c r="NSF571" s="633"/>
      <c r="NSG571" s="633"/>
      <c r="NSH571" s="633"/>
      <c r="NSI571" s="633"/>
      <c r="NSJ571" s="633"/>
      <c r="NSK571" s="633"/>
      <c r="NSL571" s="633"/>
      <c r="NSM571" s="633"/>
      <c r="NSN571" s="633"/>
      <c r="NSO571" s="633"/>
      <c r="NSP571" s="633"/>
      <c r="NSQ571" s="633"/>
      <c r="NSR571" s="633"/>
      <c r="NSS571" s="633"/>
      <c r="NST571" s="633"/>
      <c r="NSU571" s="633"/>
      <c r="NSV571" s="633"/>
      <c r="NSW571" s="633"/>
      <c r="NSX571" s="633"/>
      <c r="NSY571" s="633"/>
      <c r="NSZ571" s="633"/>
      <c r="NTA571" s="633"/>
      <c r="NTB571" s="633"/>
      <c r="NTC571" s="633"/>
      <c r="NTD571" s="633"/>
      <c r="NTE571" s="633"/>
      <c r="NTF571" s="633"/>
      <c r="NTG571" s="633"/>
      <c r="NTH571" s="633"/>
      <c r="NTI571" s="633"/>
      <c r="NTJ571" s="633"/>
      <c r="NTK571" s="633"/>
      <c r="NTL571" s="633"/>
      <c r="NTM571" s="633"/>
      <c r="NTN571" s="633"/>
      <c r="NTO571" s="633"/>
      <c r="NTP571" s="633"/>
      <c r="NTQ571" s="633"/>
      <c r="NTR571" s="633"/>
      <c r="NTS571" s="633"/>
      <c r="NTT571" s="633"/>
      <c r="NTU571" s="633"/>
      <c r="NTV571" s="633"/>
      <c r="NTW571" s="633"/>
      <c r="NTX571" s="633"/>
      <c r="NTY571" s="633"/>
      <c r="NTZ571" s="633"/>
      <c r="NUA571" s="633"/>
      <c r="NUB571" s="633"/>
      <c r="NUC571" s="633"/>
      <c r="NUD571" s="633"/>
      <c r="NUE571" s="633"/>
      <c r="NUF571" s="633"/>
      <c r="NUG571" s="633"/>
      <c r="NUH571" s="633"/>
      <c r="NUI571" s="633"/>
      <c r="NUJ571" s="633"/>
      <c r="NUK571" s="633"/>
      <c r="NUL571" s="633"/>
      <c r="NUM571" s="633"/>
      <c r="NUN571" s="633"/>
      <c r="NUO571" s="633"/>
      <c r="NUP571" s="633"/>
      <c r="NUQ571" s="633"/>
      <c r="NUR571" s="633"/>
      <c r="NUS571" s="633"/>
      <c r="NUT571" s="633"/>
      <c r="NUU571" s="633"/>
      <c r="NUV571" s="633"/>
      <c r="NUW571" s="633"/>
      <c r="NUX571" s="633"/>
      <c r="NUY571" s="633"/>
      <c r="NUZ571" s="633"/>
      <c r="NVA571" s="633"/>
      <c r="NVB571" s="633"/>
      <c r="NVC571" s="633"/>
      <c r="NVD571" s="633"/>
      <c r="NVE571" s="633"/>
      <c r="NVF571" s="633"/>
      <c r="NVG571" s="633"/>
      <c r="NVH571" s="633"/>
      <c r="NVI571" s="633"/>
      <c r="NVJ571" s="633"/>
      <c r="NVK571" s="633"/>
      <c r="NVL571" s="633"/>
      <c r="NVM571" s="633"/>
      <c r="NVN571" s="633"/>
      <c r="NVO571" s="633"/>
      <c r="NVP571" s="633"/>
      <c r="NVQ571" s="633"/>
      <c r="NVR571" s="633"/>
      <c r="NVS571" s="633"/>
      <c r="NVT571" s="633"/>
      <c r="NVU571" s="633"/>
      <c r="NVV571" s="633"/>
      <c r="NVW571" s="633"/>
      <c r="NVX571" s="633"/>
      <c r="NVY571" s="633"/>
      <c r="NVZ571" s="633"/>
      <c r="NWA571" s="633"/>
      <c r="NWB571" s="633"/>
      <c r="NWC571" s="633"/>
      <c r="NWD571" s="633"/>
      <c r="NWE571" s="633"/>
      <c r="NWF571" s="633"/>
      <c r="NWG571" s="633"/>
      <c r="NWH571" s="633"/>
      <c r="NWI571" s="633"/>
      <c r="NWJ571" s="633"/>
      <c r="NWK571" s="633"/>
      <c r="NWL571" s="633"/>
      <c r="NWM571" s="633"/>
      <c r="NWN571" s="633"/>
      <c r="NWO571" s="633"/>
      <c r="NWP571" s="633"/>
      <c r="NWQ571" s="633"/>
      <c r="NWR571" s="633"/>
      <c r="NWS571" s="633"/>
      <c r="NWT571" s="633"/>
      <c r="NWU571" s="633"/>
      <c r="NWV571" s="633"/>
      <c r="NWW571" s="633"/>
      <c r="NWX571" s="633"/>
      <c r="NWY571" s="633"/>
      <c r="NWZ571" s="633"/>
      <c r="NXA571" s="633"/>
      <c r="NXB571" s="633"/>
      <c r="NXC571" s="633"/>
      <c r="NXD571" s="633"/>
      <c r="NXE571" s="633"/>
      <c r="NXF571" s="633"/>
      <c r="NXG571" s="633"/>
      <c r="NXH571" s="633"/>
      <c r="NXI571" s="633"/>
      <c r="NXJ571" s="633"/>
      <c r="NXK571" s="633"/>
      <c r="NXL571" s="633"/>
      <c r="NXM571" s="633"/>
      <c r="NXN571" s="633"/>
      <c r="NXO571" s="633"/>
      <c r="NXP571" s="633"/>
      <c r="NXQ571" s="633"/>
      <c r="NXR571" s="633"/>
      <c r="NXS571" s="633"/>
      <c r="NXT571" s="633"/>
      <c r="NXU571" s="633"/>
      <c r="NXV571" s="633"/>
      <c r="NXW571" s="633"/>
      <c r="NXX571" s="633"/>
      <c r="NXY571" s="633"/>
      <c r="NXZ571" s="633"/>
      <c r="NYA571" s="633"/>
      <c r="NYB571" s="633"/>
      <c r="NYC571" s="633"/>
      <c r="NYD571" s="633"/>
      <c r="NYE571" s="633"/>
      <c r="NYF571" s="633"/>
      <c r="NYG571" s="633"/>
      <c r="NYH571" s="633"/>
      <c r="NYI571" s="633"/>
      <c r="NYJ571" s="633"/>
      <c r="NYK571" s="633"/>
      <c r="NYL571" s="633"/>
      <c r="NYM571" s="633"/>
      <c r="NYN571" s="633"/>
      <c r="NYO571" s="633"/>
      <c r="NYP571" s="633"/>
      <c r="NYQ571" s="633"/>
      <c r="NYR571" s="633"/>
      <c r="NYS571" s="633"/>
      <c r="NYT571" s="633"/>
      <c r="NYU571" s="633"/>
      <c r="NYV571" s="633"/>
      <c r="NYW571" s="633"/>
      <c r="NYX571" s="633"/>
      <c r="NYY571" s="633"/>
      <c r="NYZ571" s="633"/>
      <c r="NZA571" s="633"/>
      <c r="NZB571" s="633"/>
      <c r="NZC571" s="633"/>
      <c r="NZD571" s="633"/>
      <c r="NZE571" s="633"/>
      <c r="NZF571" s="633"/>
      <c r="NZG571" s="633"/>
      <c r="NZH571" s="633"/>
      <c r="NZI571" s="633"/>
      <c r="NZJ571" s="633"/>
      <c r="NZK571" s="633"/>
      <c r="NZL571" s="633"/>
      <c r="NZM571" s="633"/>
      <c r="NZN571" s="633"/>
      <c r="NZO571" s="633"/>
      <c r="NZP571" s="633"/>
      <c r="NZQ571" s="633"/>
      <c r="NZR571" s="633"/>
      <c r="NZS571" s="633"/>
      <c r="NZT571" s="633"/>
      <c r="NZU571" s="633"/>
      <c r="NZV571" s="633"/>
      <c r="NZW571" s="633"/>
      <c r="NZX571" s="633"/>
      <c r="NZY571" s="633"/>
      <c r="NZZ571" s="633"/>
      <c r="OAA571" s="633"/>
      <c r="OAB571" s="633"/>
      <c r="OAC571" s="633"/>
      <c r="OAD571" s="633"/>
      <c r="OAE571" s="633"/>
      <c r="OAF571" s="633"/>
      <c r="OAG571" s="633"/>
      <c r="OAH571" s="633"/>
      <c r="OAI571" s="633"/>
      <c r="OAJ571" s="633"/>
      <c r="OAK571" s="633"/>
      <c r="OAL571" s="633"/>
      <c r="OAM571" s="633"/>
      <c r="OAN571" s="633"/>
      <c r="OAO571" s="633"/>
      <c r="OAP571" s="633"/>
      <c r="OAQ571" s="633"/>
      <c r="OAR571" s="633"/>
      <c r="OAS571" s="633"/>
      <c r="OAT571" s="633"/>
      <c r="OAU571" s="633"/>
      <c r="OAV571" s="633"/>
      <c r="OAW571" s="633"/>
      <c r="OAX571" s="633"/>
      <c r="OAY571" s="633"/>
      <c r="OAZ571" s="633"/>
      <c r="OBA571" s="633"/>
      <c r="OBB571" s="633"/>
      <c r="OBC571" s="633"/>
      <c r="OBD571" s="633"/>
      <c r="OBE571" s="633"/>
      <c r="OBF571" s="633"/>
      <c r="OBG571" s="633"/>
      <c r="OBH571" s="633"/>
      <c r="OBI571" s="633"/>
      <c r="OBJ571" s="633"/>
      <c r="OBK571" s="633"/>
      <c r="OBL571" s="633"/>
      <c r="OBM571" s="633"/>
      <c r="OBN571" s="633"/>
      <c r="OBO571" s="633"/>
      <c r="OBP571" s="633"/>
      <c r="OBQ571" s="633"/>
      <c r="OBR571" s="633"/>
      <c r="OBS571" s="633"/>
      <c r="OBT571" s="633"/>
      <c r="OBU571" s="633"/>
      <c r="OBV571" s="633"/>
      <c r="OBW571" s="633"/>
      <c r="OBX571" s="633"/>
      <c r="OBY571" s="633"/>
      <c r="OBZ571" s="633"/>
      <c r="OCA571" s="633"/>
      <c r="OCB571" s="633"/>
      <c r="OCC571" s="633"/>
      <c r="OCD571" s="633"/>
      <c r="OCE571" s="633"/>
      <c r="OCF571" s="633"/>
      <c r="OCG571" s="633"/>
      <c r="OCH571" s="633"/>
      <c r="OCI571" s="633"/>
      <c r="OCJ571" s="633"/>
      <c r="OCK571" s="633"/>
      <c r="OCL571" s="633"/>
      <c r="OCM571" s="633"/>
      <c r="OCN571" s="633"/>
      <c r="OCO571" s="633"/>
      <c r="OCP571" s="633"/>
      <c r="OCQ571" s="633"/>
      <c r="OCR571" s="633"/>
      <c r="OCS571" s="633"/>
      <c r="OCT571" s="633"/>
      <c r="OCU571" s="633"/>
      <c r="OCV571" s="633"/>
      <c r="OCW571" s="633"/>
      <c r="OCX571" s="633"/>
      <c r="OCY571" s="633"/>
      <c r="OCZ571" s="633"/>
      <c r="ODA571" s="633"/>
      <c r="ODB571" s="633"/>
      <c r="ODC571" s="633"/>
      <c r="ODD571" s="633"/>
      <c r="ODE571" s="633"/>
      <c r="ODF571" s="633"/>
      <c r="ODG571" s="633"/>
      <c r="ODH571" s="633"/>
      <c r="ODI571" s="633"/>
      <c r="ODJ571" s="633"/>
      <c r="ODK571" s="633"/>
      <c r="ODL571" s="633"/>
      <c r="ODM571" s="633"/>
      <c r="ODN571" s="633"/>
      <c r="ODO571" s="633"/>
      <c r="ODP571" s="633"/>
      <c r="ODQ571" s="633"/>
      <c r="ODR571" s="633"/>
      <c r="ODS571" s="633"/>
      <c r="ODT571" s="633"/>
      <c r="ODU571" s="633"/>
      <c r="ODV571" s="633"/>
      <c r="ODW571" s="633"/>
      <c r="ODX571" s="633"/>
      <c r="ODY571" s="633"/>
      <c r="ODZ571" s="633"/>
      <c r="OEA571" s="633"/>
      <c r="OEB571" s="633"/>
      <c r="OEC571" s="633"/>
      <c r="OED571" s="633"/>
      <c r="OEE571" s="633"/>
      <c r="OEF571" s="633"/>
      <c r="OEG571" s="633"/>
      <c r="OEH571" s="633"/>
      <c r="OEI571" s="633"/>
      <c r="OEJ571" s="633"/>
      <c r="OEK571" s="633"/>
      <c r="OEL571" s="633"/>
      <c r="OEM571" s="633"/>
      <c r="OEN571" s="633"/>
      <c r="OEO571" s="633"/>
      <c r="OEP571" s="633"/>
      <c r="OEQ571" s="633"/>
      <c r="OER571" s="633"/>
      <c r="OES571" s="633"/>
      <c r="OET571" s="633"/>
      <c r="OEU571" s="633"/>
      <c r="OEV571" s="633"/>
      <c r="OEW571" s="633"/>
      <c r="OEX571" s="633"/>
      <c r="OEY571" s="633"/>
      <c r="OEZ571" s="633"/>
      <c r="OFA571" s="633"/>
      <c r="OFB571" s="633"/>
      <c r="OFC571" s="633"/>
      <c r="OFD571" s="633"/>
      <c r="OFE571" s="633"/>
      <c r="OFF571" s="633"/>
      <c r="OFG571" s="633"/>
      <c r="OFH571" s="633"/>
      <c r="OFI571" s="633"/>
      <c r="OFJ571" s="633"/>
      <c r="OFK571" s="633"/>
      <c r="OFL571" s="633"/>
      <c r="OFM571" s="633"/>
      <c r="OFN571" s="633"/>
      <c r="OFO571" s="633"/>
      <c r="OFP571" s="633"/>
      <c r="OFQ571" s="633"/>
      <c r="OFR571" s="633"/>
      <c r="OFS571" s="633"/>
      <c r="OFT571" s="633"/>
      <c r="OFU571" s="633"/>
      <c r="OFV571" s="633"/>
      <c r="OFW571" s="633"/>
      <c r="OFX571" s="633"/>
      <c r="OFY571" s="633"/>
      <c r="OFZ571" s="633"/>
      <c r="OGA571" s="633"/>
      <c r="OGB571" s="633"/>
      <c r="OGC571" s="633"/>
      <c r="OGD571" s="633"/>
      <c r="OGE571" s="633"/>
      <c r="OGF571" s="633"/>
      <c r="OGG571" s="633"/>
      <c r="OGH571" s="633"/>
      <c r="OGI571" s="633"/>
      <c r="OGJ571" s="633"/>
      <c r="OGK571" s="633"/>
      <c r="OGL571" s="633"/>
      <c r="OGM571" s="633"/>
      <c r="OGN571" s="633"/>
      <c r="OGO571" s="633"/>
      <c r="OGP571" s="633"/>
      <c r="OGQ571" s="633"/>
      <c r="OGR571" s="633"/>
      <c r="OGS571" s="633"/>
      <c r="OGT571" s="633"/>
      <c r="OGU571" s="633"/>
      <c r="OGV571" s="633"/>
      <c r="OGW571" s="633"/>
      <c r="OGX571" s="633"/>
      <c r="OGY571" s="633"/>
      <c r="OGZ571" s="633"/>
      <c r="OHA571" s="633"/>
      <c r="OHB571" s="633"/>
      <c r="OHC571" s="633"/>
      <c r="OHD571" s="633"/>
      <c r="OHE571" s="633"/>
      <c r="OHF571" s="633"/>
      <c r="OHG571" s="633"/>
      <c r="OHH571" s="633"/>
      <c r="OHI571" s="633"/>
      <c r="OHJ571" s="633"/>
      <c r="OHK571" s="633"/>
      <c r="OHL571" s="633"/>
      <c r="OHM571" s="633"/>
      <c r="OHN571" s="633"/>
      <c r="OHO571" s="633"/>
      <c r="OHP571" s="633"/>
      <c r="OHQ571" s="633"/>
      <c r="OHR571" s="633"/>
      <c r="OHS571" s="633"/>
      <c r="OHT571" s="633"/>
      <c r="OHU571" s="633"/>
      <c r="OHV571" s="633"/>
      <c r="OHW571" s="633"/>
      <c r="OHX571" s="633"/>
      <c r="OHY571" s="633"/>
      <c r="OHZ571" s="633"/>
      <c r="OIA571" s="633"/>
      <c r="OIB571" s="633"/>
      <c r="OIC571" s="633"/>
      <c r="OID571" s="633"/>
      <c r="OIE571" s="633"/>
      <c r="OIF571" s="633"/>
      <c r="OIG571" s="633"/>
      <c r="OIH571" s="633"/>
      <c r="OII571" s="633"/>
      <c r="OIJ571" s="633"/>
      <c r="OIK571" s="633"/>
      <c r="OIL571" s="633"/>
      <c r="OIM571" s="633"/>
      <c r="OIN571" s="633"/>
      <c r="OIO571" s="633"/>
      <c r="OIP571" s="633"/>
      <c r="OIQ571" s="633"/>
      <c r="OIR571" s="633"/>
      <c r="OIS571" s="633"/>
      <c r="OIT571" s="633"/>
      <c r="OIU571" s="633"/>
      <c r="OIV571" s="633"/>
      <c r="OIW571" s="633"/>
      <c r="OIX571" s="633"/>
      <c r="OIY571" s="633"/>
      <c r="OIZ571" s="633"/>
      <c r="OJA571" s="633"/>
      <c r="OJB571" s="633"/>
      <c r="OJC571" s="633"/>
      <c r="OJD571" s="633"/>
      <c r="OJE571" s="633"/>
      <c r="OJF571" s="633"/>
      <c r="OJG571" s="633"/>
      <c r="OJH571" s="633"/>
      <c r="OJI571" s="633"/>
      <c r="OJJ571" s="633"/>
      <c r="OJK571" s="633"/>
      <c r="OJL571" s="633"/>
      <c r="OJM571" s="633"/>
      <c r="OJN571" s="633"/>
      <c r="OJO571" s="633"/>
      <c r="OJP571" s="633"/>
      <c r="OJQ571" s="633"/>
      <c r="OJR571" s="633"/>
      <c r="OJS571" s="633"/>
      <c r="OJT571" s="633"/>
      <c r="OJU571" s="633"/>
      <c r="OJV571" s="633"/>
      <c r="OJW571" s="633"/>
      <c r="OJX571" s="633"/>
      <c r="OJY571" s="633"/>
      <c r="OJZ571" s="633"/>
      <c r="OKA571" s="633"/>
      <c r="OKB571" s="633"/>
      <c r="OKC571" s="633"/>
      <c r="OKD571" s="633"/>
      <c r="OKE571" s="633"/>
      <c r="OKF571" s="633"/>
      <c r="OKG571" s="633"/>
      <c r="OKH571" s="633"/>
      <c r="OKI571" s="633"/>
      <c r="OKJ571" s="633"/>
      <c r="OKK571" s="633"/>
      <c r="OKL571" s="633"/>
      <c r="OKM571" s="633"/>
      <c r="OKN571" s="633"/>
      <c r="OKO571" s="633"/>
      <c r="OKP571" s="633"/>
      <c r="OKQ571" s="633"/>
      <c r="OKR571" s="633"/>
      <c r="OKS571" s="633"/>
      <c r="OKT571" s="633"/>
      <c r="OKU571" s="633"/>
      <c r="OKV571" s="633"/>
      <c r="OKW571" s="633"/>
      <c r="OKX571" s="633"/>
      <c r="OKY571" s="633"/>
      <c r="OKZ571" s="633"/>
      <c r="OLA571" s="633"/>
      <c r="OLB571" s="633"/>
      <c r="OLC571" s="633"/>
      <c r="OLD571" s="633"/>
      <c r="OLE571" s="633"/>
      <c r="OLF571" s="633"/>
      <c r="OLG571" s="633"/>
      <c r="OLH571" s="633"/>
      <c r="OLI571" s="633"/>
      <c r="OLJ571" s="633"/>
      <c r="OLK571" s="633"/>
      <c r="OLL571" s="633"/>
      <c r="OLM571" s="633"/>
      <c r="OLN571" s="633"/>
      <c r="OLO571" s="633"/>
      <c r="OLP571" s="633"/>
      <c r="OLQ571" s="633"/>
      <c r="OLR571" s="633"/>
      <c r="OLS571" s="633"/>
      <c r="OLT571" s="633"/>
      <c r="OLU571" s="633"/>
      <c r="OLV571" s="633"/>
      <c r="OLW571" s="633"/>
      <c r="OLX571" s="633"/>
      <c r="OLY571" s="633"/>
      <c r="OLZ571" s="633"/>
      <c r="OMA571" s="633"/>
      <c r="OMB571" s="633"/>
      <c r="OMC571" s="633"/>
      <c r="OMD571" s="633"/>
      <c r="OME571" s="633"/>
      <c r="OMF571" s="633"/>
      <c r="OMG571" s="633"/>
      <c r="OMH571" s="633"/>
      <c r="OMI571" s="633"/>
      <c r="OMJ571" s="633"/>
      <c r="OMK571" s="633"/>
      <c r="OML571" s="633"/>
      <c r="OMM571" s="633"/>
      <c r="OMN571" s="633"/>
      <c r="OMO571" s="633"/>
      <c r="OMP571" s="633"/>
      <c r="OMQ571" s="633"/>
      <c r="OMR571" s="633"/>
      <c r="OMS571" s="633"/>
      <c r="OMT571" s="633"/>
      <c r="OMU571" s="633"/>
      <c r="OMV571" s="633"/>
      <c r="OMW571" s="633"/>
      <c r="OMX571" s="633"/>
      <c r="OMY571" s="633"/>
      <c r="OMZ571" s="633"/>
      <c r="ONA571" s="633"/>
      <c r="ONB571" s="633"/>
      <c r="ONC571" s="633"/>
      <c r="OND571" s="633"/>
      <c r="ONE571" s="633"/>
      <c r="ONF571" s="633"/>
      <c r="ONG571" s="633"/>
      <c r="ONH571" s="633"/>
      <c r="ONI571" s="633"/>
      <c r="ONJ571" s="633"/>
      <c r="ONK571" s="633"/>
      <c r="ONL571" s="633"/>
      <c r="ONM571" s="633"/>
      <c r="ONN571" s="633"/>
      <c r="ONO571" s="633"/>
      <c r="ONP571" s="633"/>
      <c r="ONQ571" s="633"/>
      <c r="ONR571" s="633"/>
      <c r="ONS571" s="633"/>
      <c r="ONT571" s="633"/>
      <c r="ONU571" s="633"/>
      <c r="ONV571" s="633"/>
      <c r="ONW571" s="633"/>
      <c r="ONX571" s="633"/>
      <c r="ONY571" s="633"/>
      <c r="ONZ571" s="633"/>
      <c r="OOA571" s="633"/>
      <c r="OOB571" s="633"/>
      <c r="OOC571" s="633"/>
      <c r="OOD571" s="633"/>
      <c r="OOE571" s="633"/>
      <c r="OOF571" s="633"/>
      <c r="OOG571" s="633"/>
      <c r="OOH571" s="633"/>
      <c r="OOI571" s="633"/>
      <c r="OOJ571" s="633"/>
      <c r="OOK571" s="633"/>
      <c r="OOL571" s="633"/>
      <c r="OOM571" s="633"/>
      <c r="OON571" s="633"/>
      <c r="OOO571" s="633"/>
      <c r="OOP571" s="633"/>
      <c r="OOQ571" s="633"/>
      <c r="OOR571" s="633"/>
      <c r="OOS571" s="633"/>
      <c r="OOT571" s="633"/>
      <c r="OOU571" s="633"/>
      <c r="OOV571" s="633"/>
      <c r="OOW571" s="633"/>
      <c r="OOX571" s="633"/>
      <c r="OOY571" s="633"/>
      <c r="OOZ571" s="633"/>
      <c r="OPA571" s="633"/>
      <c r="OPB571" s="633"/>
      <c r="OPC571" s="633"/>
      <c r="OPD571" s="633"/>
      <c r="OPE571" s="633"/>
      <c r="OPF571" s="633"/>
      <c r="OPG571" s="633"/>
      <c r="OPH571" s="633"/>
      <c r="OPI571" s="633"/>
      <c r="OPJ571" s="633"/>
      <c r="OPK571" s="633"/>
      <c r="OPL571" s="633"/>
      <c r="OPM571" s="633"/>
      <c r="OPN571" s="633"/>
      <c r="OPO571" s="633"/>
      <c r="OPP571" s="633"/>
      <c r="OPQ571" s="633"/>
      <c r="OPR571" s="633"/>
      <c r="OPS571" s="633"/>
      <c r="OPT571" s="633"/>
      <c r="OPU571" s="633"/>
      <c r="OPV571" s="633"/>
      <c r="OPW571" s="633"/>
      <c r="OPX571" s="633"/>
      <c r="OPY571" s="633"/>
      <c r="OPZ571" s="633"/>
      <c r="OQA571" s="633"/>
      <c r="OQB571" s="633"/>
      <c r="OQC571" s="633"/>
      <c r="OQD571" s="633"/>
      <c r="OQE571" s="633"/>
      <c r="OQF571" s="633"/>
      <c r="OQG571" s="633"/>
      <c r="OQH571" s="633"/>
      <c r="OQI571" s="633"/>
      <c r="OQJ571" s="633"/>
      <c r="OQK571" s="633"/>
      <c r="OQL571" s="633"/>
      <c r="OQM571" s="633"/>
      <c r="OQN571" s="633"/>
      <c r="OQO571" s="633"/>
      <c r="OQP571" s="633"/>
      <c r="OQQ571" s="633"/>
      <c r="OQR571" s="633"/>
      <c r="OQS571" s="633"/>
      <c r="OQT571" s="633"/>
      <c r="OQU571" s="633"/>
      <c r="OQV571" s="633"/>
      <c r="OQW571" s="633"/>
      <c r="OQX571" s="633"/>
      <c r="OQY571" s="633"/>
      <c r="OQZ571" s="633"/>
      <c r="ORA571" s="633"/>
      <c r="ORB571" s="633"/>
      <c r="ORC571" s="633"/>
      <c r="ORD571" s="633"/>
      <c r="ORE571" s="633"/>
      <c r="ORF571" s="633"/>
      <c r="ORG571" s="633"/>
      <c r="ORH571" s="633"/>
      <c r="ORI571" s="633"/>
      <c r="ORJ571" s="633"/>
      <c r="ORK571" s="633"/>
      <c r="ORL571" s="633"/>
      <c r="ORM571" s="633"/>
      <c r="ORN571" s="633"/>
      <c r="ORO571" s="633"/>
      <c r="ORP571" s="633"/>
      <c r="ORQ571" s="633"/>
      <c r="ORR571" s="633"/>
      <c r="ORS571" s="633"/>
      <c r="ORT571" s="633"/>
      <c r="ORU571" s="633"/>
      <c r="ORV571" s="633"/>
      <c r="ORW571" s="633"/>
      <c r="ORX571" s="633"/>
      <c r="ORY571" s="633"/>
      <c r="ORZ571" s="633"/>
      <c r="OSA571" s="633"/>
      <c r="OSB571" s="633"/>
      <c r="OSC571" s="633"/>
      <c r="OSD571" s="633"/>
      <c r="OSE571" s="633"/>
      <c r="OSF571" s="633"/>
      <c r="OSG571" s="633"/>
      <c r="OSH571" s="633"/>
      <c r="OSI571" s="633"/>
      <c r="OSJ571" s="633"/>
      <c r="OSK571" s="633"/>
      <c r="OSL571" s="633"/>
      <c r="OSM571" s="633"/>
      <c r="OSN571" s="633"/>
      <c r="OSO571" s="633"/>
      <c r="OSP571" s="633"/>
      <c r="OSQ571" s="633"/>
      <c r="OSR571" s="633"/>
      <c r="OSS571" s="633"/>
      <c r="OST571" s="633"/>
      <c r="OSU571" s="633"/>
      <c r="OSV571" s="633"/>
      <c r="OSW571" s="633"/>
      <c r="OSX571" s="633"/>
      <c r="OSY571" s="633"/>
      <c r="OSZ571" s="633"/>
      <c r="OTA571" s="633"/>
      <c r="OTB571" s="633"/>
      <c r="OTC571" s="633"/>
      <c r="OTD571" s="633"/>
      <c r="OTE571" s="633"/>
      <c r="OTF571" s="633"/>
      <c r="OTG571" s="633"/>
      <c r="OTH571" s="633"/>
      <c r="OTI571" s="633"/>
      <c r="OTJ571" s="633"/>
      <c r="OTK571" s="633"/>
      <c r="OTL571" s="633"/>
      <c r="OTM571" s="633"/>
      <c r="OTN571" s="633"/>
      <c r="OTO571" s="633"/>
      <c r="OTP571" s="633"/>
      <c r="OTQ571" s="633"/>
      <c r="OTR571" s="633"/>
      <c r="OTS571" s="633"/>
      <c r="OTT571" s="633"/>
      <c r="OTU571" s="633"/>
      <c r="OTV571" s="633"/>
      <c r="OTW571" s="633"/>
      <c r="OTX571" s="633"/>
      <c r="OTY571" s="633"/>
      <c r="OTZ571" s="633"/>
      <c r="OUA571" s="633"/>
      <c r="OUB571" s="633"/>
      <c r="OUC571" s="633"/>
      <c r="OUD571" s="633"/>
      <c r="OUE571" s="633"/>
      <c r="OUF571" s="633"/>
      <c r="OUG571" s="633"/>
      <c r="OUH571" s="633"/>
      <c r="OUI571" s="633"/>
      <c r="OUJ571" s="633"/>
      <c r="OUK571" s="633"/>
      <c r="OUL571" s="633"/>
      <c r="OUM571" s="633"/>
      <c r="OUN571" s="633"/>
      <c r="OUO571" s="633"/>
      <c r="OUP571" s="633"/>
      <c r="OUQ571" s="633"/>
      <c r="OUR571" s="633"/>
      <c r="OUS571" s="633"/>
      <c r="OUT571" s="633"/>
      <c r="OUU571" s="633"/>
      <c r="OUV571" s="633"/>
      <c r="OUW571" s="633"/>
      <c r="OUX571" s="633"/>
      <c r="OUY571" s="633"/>
      <c r="OUZ571" s="633"/>
      <c r="OVA571" s="633"/>
      <c r="OVB571" s="633"/>
      <c r="OVC571" s="633"/>
      <c r="OVD571" s="633"/>
      <c r="OVE571" s="633"/>
      <c r="OVF571" s="633"/>
      <c r="OVG571" s="633"/>
      <c r="OVH571" s="633"/>
      <c r="OVI571" s="633"/>
      <c r="OVJ571" s="633"/>
      <c r="OVK571" s="633"/>
      <c r="OVL571" s="633"/>
      <c r="OVM571" s="633"/>
      <c r="OVN571" s="633"/>
      <c r="OVO571" s="633"/>
      <c r="OVP571" s="633"/>
      <c r="OVQ571" s="633"/>
      <c r="OVR571" s="633"/>
      <c r="OVS571" s="633"/>
      <c r="OVT571" s="633"/>
      <c r="OVU571" s="633"/>
      <c r="OVV571" s="633"/>
      <c r="OVW571" s="633"/>
      <c r="OVX571" s="633"/>
      <c r="OVY571" s="633"/>
      <c r="OVZ571" s="633"/>
      <c r="OWA571" s="633"/>
      <c r="OWB571" s="633"/>
      <c r="OWC571" s="633"/>
      <c r="OWD571" s="633"/>
      <c r="OWE571" s="633"/>
      <c r="OWF571" s="633"/>
      <c r="OWG571" s="633"/>
      <c r="OWH571" s="633"/>
      <c r="OWI571" s="633"/>
      <c r="OWJ571" s="633"/>
      <c r="OWK571" s="633"/>
      <c r="OWL571" s="633"/>
      <c r="OWM571" s="633"/>
      <c r="OWN571" s="633"/>
      <c r="OWO571" s="633"/>
      <c r="OWP571" s="633"/>
      <c r="OWQ571" s="633"/>
      <c r="OWR571" s="633"/>
      <c r="OWS571" s="633"/>
      <c r="OWT571" s="633"/>
      <c r="OWU571" s="633"/>
      <c r="OWV571" s="633"/>
      <c r="OWW571" s="633"/>
      <c r="OWX571" s="633"/>
      <c r="OWY571" s="633"/>
      <c r="OWZ571" s="633"/>
      <c r="OXA571" s="633"/>
      <c r="OXB571" s="633"/>
      <c r="OXC571" s="633"/>
      <c r="OXD571" s="633"/>
      <c r="OXE571" s="633"/>
      <c r="OXF571" s="633"/>
      <c r="OXG571" s="633"/>
      <c r="OXH571" s="633"/>
      <c r="OXI571" s="633"/>
      <c r="OXJ571" s="633"/>
      <c r="OXK571" s="633"/>
      <c r="OXL571" s="633"/>
      <c r="OXM571" s="633"/>
      <c r="OXN571" s="633"/>
      <c r="OXO571" s="633"/>
      <c r="OXP571" s="633"/>
      <c r="OXQ571" s="633"/>
      <c r="OXR571" s="633"/>
      <c r="OXS571" s="633"/>
      <c r="OXT571" s="633"/>
      <c r="OXU571" s="633"/>
      <c r="OXV571" s="633"/>
      <c r="OXW571" s="633"/>
      <c r="OXX571" s="633"/>
      <c r="OXY571" s="633"/>
      <c r="OXZ571" s="633"/>
      <c r="OYA571" s="633"/>
      <c r="OYB571" s="633"/>
      <c r="OYC571" s="633"/>
      <c r="OYD571" s="633"/>
      <c r="OYE571" s="633"/>
      <c r="OYF571" s="633"/>
      <c r="OYG571" s="633"/>
      <c r="OYH571" s="633"/>
      <c r="OYI571" s="633"/>
      <c r="OYJ571" s="633"/>
      <c r="OYK571" s="633"/>
      <c r="OYL571" s="633"/>
      <c r="OYM571" s="633"/>
      <c r="OYN571" s="633"/>
      <c r="OYO571" s="633"/>
      <c r="OYP571" s="633"/>
      <c r="OYQ571" s="633"/>
      <c r="OYR571" s="633"/>
      <c r="OYS571" s="633"/>
      <c r="OYT571" s="633"/>
      <c r="OYU571" s="633"/>
      <c r="OYV571" s="633"/>
      <c r="OYW571" s="633"/>
      <c r="OYX571" s="633"/>
      <c r="OYY571" s="633"/>
      <c r="OYZ571" s="633"/>
      <c r="OZA571" s="633"/>
      <c r="OZB571" s="633"/>
      <c r="OZC571" s="633"/>
      <c r="OZD571" s="633"/>
      <c r="OZE571" s="633"/>
      <c r="OZF571" s="633"/>
      <c r="OZG571" s="633"/>
      <c r="OZH571" s="633"/>
      <c r="OZI571" s="633"/>
      <c r="OZJ571" s="633"/>
      <c r="OZK571" s="633"/>
      <c r="OZL571" s="633"/>
      <c r="OZM571" s="633"/>
      <c r="OZN571" s="633"/>
      <c r="OZO571" s="633"/>
      <c r="OZP571" s="633"/>
      <c r="OZQ571" s="633"/>
      <c r="OZR571" s="633"/>
      <c r="OZS571" s="633"/>
      <c r="OZT571" s="633"/>
      <c r="OZU571" s="633"/>
      <c r="OZV571" s="633"/>
      <c r="OZW571" s="633"/>
      <c r="OZX571" s="633"/>
      <c r="OZY571" s="633"/>
      <c r="OZZ571" s="633"/>
      <c r="PAA571" s="633"/>
      <c r="PAB571" s="633"/>
      <c r="PAC571" s="633"/>
      <c r="PAD571" s="633"/>
      <c r="PAE571" s="633"/>
      <c r="PAF571" s="633"/>
      <c r="PAG571" s="633"/>
      <c r="PAH571" s="633"/>
      <c r="PAI571" s="633"/>
      <c r="PAJ571" s="633"/>
      <c r="PAK571" s="633"/>
      <c r="PAL571" s="633"/>
      <c r="PAM571" s="633"/>
      <c r="PAN571" s="633"/>
      <c r="PAO571" s="633"/>
      <c r="PAP571" s="633"/>
      <c r="PAQ571" s="633"/>
      <c r="PAR571" s="633"/>
      <c r="PAS571" s="633"/>
      <c r="PAT571" s="633"/>
      <c r="PAU571" s="633"/>
      <c r="PAV571" s="633"/>
      <c r="PAW571" s="633"/>
      <c r="PAX571" s="633"/>
      <c r="PAY571" s="633"/>
      <c r="PAZ571" s="633"/>
      <c r="PBA571" s="633"/>
      <c r="PBB571" s="633"/>
      <c r="PBC571" s="633"/>
      <c r="PBD571" s="633"/>
      <c r="PBE571" s="633"/>
      <c r="PBF571" s="633"/>
      <c r="PBG571" s="633"/>
      <c r="PBH571" s="633"/>
      <c r="PBI571" s="633"/>
      <c r="PBJ571" s="633"/>
      <c r="PBK571" s="633"/>
      <c r="PBL571" s="633"/>
      <c r="PBM571" s="633"/>
      <c r="PBN571" s="633"/>
      <c r="PBO571" s="633"/>
      <c r="PBP571" s="633"/>
      <c r="PBQ571" s="633"/>
      <c r="PBR571" s="633"/>
      <c r="PBS571" s="633"/>
      <c r="PBT571" s="633"/>
      <c r="PBU571" s="633"/>
      <c r="PBV571" s="633"/>
      <c r="PBW571" s="633"/>
      <c r="PBX571" s="633"/>
      <c r="PBY571" s="633"/>
      <c r="PBZ571" s="633"/>
      <c r="PCA571" s="633"/>
      <c r="PCB571" s="633"/>
      <c r="PCC571" s="633"/>
      <c r="PCD571" s="633"/>
      <c r="PCE571" s="633"/>
      <c r="PCF571" s="633"/>
      <c r="PCG571" s="633"/>
      <c r="PCH571" s="633"/>
      <c r="PCI571" s="633"/>
      <c r="PCJ571" s="633"/>
      <c r="PCK571" s="633"/>
      <c r="PCL571" s="633"/>
      <c r="PCM571" s="633"/>
      <c r="PCN571" s="633"/>
      <c r="PCO571" s="633"/>
      <c r="PCP571" s="633"/>
      <c r="PCQ571" s="633"/>
      <c r="PCR571" s="633"/>
      <c r="PCS571" s="633"/>
      <c r="PCT571" s="633"/>
      <c r="PCU571" s="633"/>
      <c r="PCV571" s="633"/>
      <c r="PCW571" s="633"/>
      <c r="PCX571" s="633"/>
      <c r="PCY571" s="633"/>
      <c r="PCZ571" s="633"/>
      <c r="PDA571" s="633"/>
      <c r="PDB571" s="633"/>
      <c r="PDC571" s="633"/>
      <c r="PDD571" s="633"/>
      <c r="PDE571" s="633"/>
      <c r="PDF571" s="633"/>
      <c r="PDG571" s="633"/>
      <c r="PDH571" s="633"/>
      <c r="PDI571" s="633"/>
      <c r="PDJ571" s="633"/>
      <c r="PDK571" s="633"/>
      <c r="PDL571" s="633"/>
      <c r="PDM571" s="633"/>
      <c r="PDN571" s="633"/>
      <c r="PDO571" s="633"/>
      <c r="PDP571" s="633"/>
      <c r="PDQ571" s="633"/>
      <c r="PDR571" s="633"/>
      <c r="PDS571" s="633"/>
      <c r="PDT571" s="633"/>
      <c r="PDU571" s="633"/>
      <c r="PDV571" s="633"/>
      <c r="PDW571" s="633"/>
      <c r="PDX571" s="633"/>
      <c r="PDY571" s="633"/>
      <c r="PDZ571" s="633"/>
      <c r="PEA571" s="633"/>
      <c r="PEB571" s="633"/>
      <c r="PEC571" s="633"/>
      <c r="PED571" s="633"/>
      <c r="PEE571" s="633"/>
      <c r="PEF571" s="633"/>
      <c r="PEG571" s="633"/>
      <c r="PEH571" s="633"/>
      <c r="PEI571" s="633"/>
      <c r="PEJ571" s="633"/>
      <c r="PEK571" s="633"/>
      <c r="PEL571" s="633"/>
      <c r="PEM571" s="633"/>
      <c r="PEN571" s="633"/>
      <c r="PEO571" s="633"/>
      <c r="PEP571" s="633"/>
      <c r="PEQ571" s="633"/>
      <c r="PER571" s="633"/>
      <c r="PES571" s="633"/>
      <c r="PET571" s="633"/>
      <c r="PEU571" s="633"/>
      <c r="PEV571" s="633"/>
      <c r="PEW571" s="633"/>
      <c r="PEX571" s="633"/>
      <c r="PEY571" s="633"/>
      <c r="PEZ571" s="633"/>
      <c r="PFA571" s="633"/>
      <c r="PFB571" s="633"/>
      <c r="PFC571" s="633"/>
      <c r="PFD571" s="633"/>
      <c r="PFE571" s="633"/>
      <c r="PFF571" s="633"/>
      <c r="PFG571" s="633"/>
      <c r="PFH571" s="633"/>
      <c r="PFI571" s="633"/>
      <c r="PFJ571" s="633"/>
      <c r="PFK571" s="633"/>
      <c r="PFL571" s="633"/>
      <c r="PFM571" s="633"/>
      <c r="PFN571" s="633"/>
      <c r="PFO571" s="633"/>
      <c r="PFP571" s="633"/>
      <c r="PFQ571" s="633"/>
      <c r="PFR571" s="633"/>
      <c r="PFS571" s="633"/>
      <c r="PFT571" s="633"/>
      <c r="PFU571" s="633"/>
      <c r="PFV571" s="633"/>
      <c r="PFW571" s="633"/>
      <c r="PFX571" s="633"/>
      <c r="PFY571" s="633"/>
      <c r="PFZ571" s="633"/>
      <c r="PGA571" s="633"/>
      <c r="PGB571" s="633"/>
      <c r="PGC571" s="633"/>
      <c r="PGD571" s="633"/>
      <c r="PGE571" s="633"/>
      <c r="PGF571" s="633"/>
      <c r="PGG571" s="633"/>
      <c r="PGH571" s="633"/>
      <c r="PGI571" s="633"/>
      <c r="PGJ571" s="633"/>
      <c r="PGK571" s="633"/>
      <c r="PGL571" s="633"/>
      <c r="PGM571" s="633"/>
      <c r="PGN571" s="633"/>
      <c r="PGO571" s="633"/>
      <c r="PGP571" s="633"/>
      <c r="PGQ571" s="633"/>
      <c r="PGR571" s="633"/>
      <c r="PGS571" s="633"/>
      <c r="PGT571" s="633"/>
      <c r="PGU571" s="633"/>
      <c r="PGV571" s="633"/>
      <c r="PGW571" s="633"/>
      <c r="PGX571" s="633"/>
      <c r="PGY571" s="633"/>
      <c r="PGZ571" s="633"/>
      <c r="PHA571" s="633"/>
      <c r="PHB571" s="633"/>
      <c r="PHC571" s="633"/>
      <c r="PHD571" s="633"/>
      <c r="PHE571" s="633"/>
      <c r="PHF571" s="633"/>
      <c r="PHG571" s="633"/>
      <c r="PHH571" s="633"/>
      <c r="PHI571" s="633"/>
      <c r="PHJ571" s="633"/>
      <c r="PHK571" s="633"/>
      <c r="PHL571" s="633"/>
      <c r="PHM571" s="633"/>
      <c r="PHN571" s="633"/>
      <c r="PHO571" s="633"/>
      <c r="PHP571" s="633"/>
      <c r="PHQ571" s="633"/>
      <c r="PHR571" s="633"/>
      <c r="PHS571" s="633"/>
      <c r="PHT571" s="633"/>
      <c r="PHU571" s="633"/>
      <c r="PHV571" s="633"/>
      <c r="PHW571" s="633"/>
      <c r="PHX571" s="633"/>
      <c r="PHY571" s="633"/>
      <c r="PHZ571" s="633"/>
      <c r="PIA571" s="633"/>
      <c r="PIB571" s="633"/>
      <c r="PIC571" s="633"/>
      <c r="PID571" s="633"/>
      <c r="PIE571" s="633"/>
      <c r="PIF571" s="633"/>
      <c r="PIG571" s="633"/>
      <c r="PIH571" s="633"/>
      <c r="PII571" s="633"/>
      <c r="PIJ571" s="633"/>
      <c r="PIK571" s="633"/>
      <c r="PIL571" s="633"/>
      <c r="PIM571" s="633"/>
      <c r="PIN571" s="633"/>
      <c r="PIO571" s="633"/>
      <c r="PIP571" s="633"/>
      <c r="PIQ571" s="633"/>
      <c r="PIR571" s="633"/>
      <c r="PIS571" s="633"/>
      <c r="PIT571" s="633"/>
      <c r="PIU571" s="633"/>
      <c r="PIV571" s="633"/>
      <c r="PIW571" s="633"/>
      <c r="PIX571" s="633"/>
      <c r="PIY571" s="633"/>
      <c r="PIZ571" s="633"/>
      <c r="PJA571" s="633"/>
      <c r="PJB571" s="633"/>
      <c r="PJC571" s="633"/>
      <c r="PJD571" s="633"/>
      <c r="PJE571" s="633"/>
      <c r="PJF571" s="633"/>
      <c r="PJG571" s="633"/>
      <c r="PJH571" s="633"/>
      <c r="PJI571" s="633"/>
      <c r="PJJ571" s="633"/>
      <c r="PJK571" s="633"/>
      <c r="PJL571" s="633"/>
      <c r="PJM571" s="633"/>
      <c r="PJN571" s="633"/>
      <c r="PJO571" s="633"/>
      <c r="PJP571" s="633"/>
      <c r="PJQ571" s="633"/>
      <c r="PJR571" s="633"/>
      <c r="PJS571" s="633"/>
      <c r="PJT571" s="633"/>
      <c r="PJU571" s="633"/>
      <c r="PJV571" s="633"/>
      <c r="PJW571" s="633"/>
      <c r="PJX571" s="633"/>
      <c r="PJY571" s="633"/>
      <c r="PJZ571" s="633"/>
      <c r="PKA571" s="633"/>
      <c r="PKB571" s="633"/>
      <c r="PKC571" s="633"/>
      <c r="PKD571" s="633"/>
      <c r="PKE571" s="633"/>
      <c r="PKF571" s="633"/>
      <c r="PKG571" s="633"/>
      <c r="PKH571" s="633"/>
      <c r="PKI571" s="633"/>
      <c r="PKJ571" s="633"/>
      <c r="PKK571" s="633"/>
      <c r="PKL571" s="633"/>
      <c r="PKM571" s="633"/>
      <c r="PKN571" s="633"/>
      <c r="PKO571" s="633"/>
      <c r="PKP571" s="633"/>
      <c r="PKQ571" s="633"/>
      <c r="PKR571" s="633"/>
      <c r="PKS571" s="633"/>
      <c r="PKT571" s="633"/>
      <c r="PKU571" s="633"/>
      <c r="PKV571" s="633"/>
      <c r="PKW571" s="633"/>
      <c r="PKX571" s="633"/>
      <c r="PKY571" s="633"/>
      <c r="PKZ571" s="633"/>
      <c r="PLA571" s="633"/>
      <c r="PLB571" s="633"/>
      <c r="PLC571" s="633"/>
      <c r="PLD571" s="633"/>
      <c r="PLE571" s="633"/>
      <c r="PLF571" s="633"/>
      <c r="PLG571" s="633"/>
      <c r="PLH571" s="633"/>
      <c r="PLI571" s="633"/>
      <c r="PLJ571" s="633"/>
      <c r="PLK571" s="633"/>
      <c r="PLL571" s="633"/>
      <c r="PLM571" s="633"/>
      <c r="PLN571" s="633"/>
      <c r="PLO571" s="633"/>
      <c r="PLP571" s="633"/>
      <c r="PLQ571" s="633"/>
      <c r="PLR571" s="633"/>
      <c r="PLS571" s="633"/>
      <c r="PLT571" s="633"/>
      <c r="PLU571" s="633"/>
      <c r="PLV571" s="633"/>
      <c r="PLW571" s="633"/>
      <c r="PLX571" s="633"/>
      <c r="PLY571" s="633"/>
      <c r="PLZ571" s="633"/>
      <c r="PMA571" s="633"/>
      <c r="PMB571" s="633"/>
      <c r="PMC571" s="633"/>
      <c r="PMD571" s="633"/>
      <c r="PME571" s="633"/>
      <c r="PMF571" s="633"/>
      <c r="PMG571" s="633"/>
      <c r="PMH571" s="633"/>
      <c r="PMI571" s="633"/>
      <c r="PMJ571" s="633"/>
      <c r="PMK571" s="633"/>
      <c r="PML571" s="633"/>
      <c r="PMM571" s="633"/>
      <c r="PMN571" s="633"/>
      <c r="PMO571" s="633"/>
      <c r="PMP571" s="633"/>
      <c r="PMQ571" s="633"/>
      <c r="PMR571" s="633"/>
      <c r="PMS571" s="633"/>
      <c r="PMT571" s="633"/>
      <c r="PMU571" s="633"/>
      <c r="PMV571" s="633"/>
      <c r="PMW571" s="633"/>
      <c r="PMX571" s="633"/>
      <c r="PMY571" s="633"/>
      <c r="PMZ571" s="633"/>
      <c r="PNA571" s="633"/>
      <c r="PNB571" s="633"/>
      <c r="PNC571" s="633"/>
      <c r="PND571" s="633"/>
      <c r="PNE571" s="633"/>
      <c r="PNF571" s="633"/>
      <c r="PNG571" s="633"/>
      <c r="PNH571" s="633"/>
      <c r="PNI571" s="633"/>
      <c r="PNJ571" s="633"/>
      <c r="PNK571" s="633"/>
      <c r="PNL571" s="633"/>
      <c r="PNM571" s="633"/>
      <c r="PNN571" s="633"/>
      <c r="PNO571" s="633"/>
      <c r="PNP571" s="633"/>
      <c r="PNQ571" s="633"/>
      <c r="PNR571" s="633"/>
      <c r="PNS571" s="633"/>
      <c r="PNT571" s="633"/>
      <c r="PNU571" s="633"/>
      <c r="PNV571" s="633"/>
      <c r="PNW571" s="633"/>
      <c r="PNX571" s="633"/>
      <c r="PNY571" s="633"/>
      <c r="PNZ571" s="633"/>
      <c r="POA571" s="633"/>
      <c r="POB571" s="633"/>
      <c r="POC571" s="633"/>
      <c r="POD571" s="633"/>
      <c r="POE571" s="633"/>
      <c r="POF571" s="633"/>
      <c r="POG571" s="633"/>
      <c r="POH571" s="633"/>
      <c r="POI571" s="633"/>
      <c r="POJ571" s="633"/>
      <c r="POK571" s="633"/>
      <c r="POL571" s="633"/>
      <c r="POM571" s="633"/>
      <c r="PON571" s="633"/>
      <c r="POO571" s="633"/>
      <c r="POP571" s="633"/>
      <c r="POQ571" s="633"/>
      <c r="POR571" s="633"/>
      <c r="POS571" s="633"/>
      <c r="POT571" s="633"/>
      <c r="POU571" s="633"/>
      <c r="POV571" s="633"/>
      <c r="POW571" s="633"/>
      <c r="POX571" s="633"/>
      <c r="POY571" s="633"/>
      <c r="POZ571" s="633"/>
      <c r="PPA571" s="633"/>
      <c r="PPB571" s="633"/>
      <c r="PPC571" s="633"/>
      <c r="PPD571" s="633"/>
      <c r="PPE571" s="633"/>
      <c r="PPF571" s="633"/>
      <c r="PPG571" s="633"/>
      <c r="PPH571" s="633"/>
      <c r="PPI571" s="633"/>
      <c r="PPJ571" s="633"/>
      <c r="PPK571" s="633"/>
      <c r="PPL571" s="633"/>
      <c r="PPM571" s="633"/>
      <c r="PPN571" s="633"/>
      <c r="PPO571" s="633"/>
      <c r="PPP571" s="633"/>
      <c r="PPQ571" s="633"/>
      <c r="PPR571" s="633"/>
      <c r="PPS571" s="633"/>
      <c r="PPT571" s="633"/>
      <c r="PPU571" s="633"/>
      <c r="PPV571" s="633"/>
      <c r="PPW571" s="633"/>
      <c r="PPX571" s="633"/>
      <c r="PPY571" s="633"/>
      <c r="PPZ571" s="633"/>
      <c r="PQA571" s="633"/>
      <c r="PQB571" s="633"/>
      <c r="PQC571" s="633"/>
      <c r="PQD571" s="633"/>
      <c r="PQE571" s="633"/>
      <c r="PQF571" s="633"/>
      <c r="PQG571" s="633"/>
      <c r="PQH571" s="633"/>
      <c r="PQI571" s="633"/>
      <c r="PQJ571" s="633"/>
      <c r="PQK571" s="633"/>
      <c r="PQL571" s="633"/>
      <c r="PQM571" s="633"/>
      <c r="PQN571" s="633"/>
      <c r="PQO571" s="633"/>
      <c r="PQP571" s="633"/>
      <c r="PQQ571" s="633"/>
      <c r="PQR571" s="633"/>
      <c r="PQS571" s="633"/>
      <c r="PQT571" s="633"/>
      <c r="PQU571" s="633"/>
      <c r="PQV571" s="633"/>
      <c r="PQW571" s="633"/>
      <c r="PQX571" s="633"/>
      <c r="PQY571" s="633"/>
      <c r="PQZ571" s="633"/>
      <c r="PRA571" s="633"/>
      <c r="PRB571" s="633"/>
      <c r="PRC571" s="633"/>
      <c r="PRD571" s="633"/>
      <c r="PRE571" s="633"/>
      <c r="PRF571" s="633"/>
      <c r="PRG571" s="633"/>
      <c r="PRH571" s="633"/>
      <c r="PRI571" s="633"/>
      <c r="PRJ571" s="633"/>
      <c r="PRK571" s="633"/>
      <c r="PRL571" s="633"/>
      <c r="PRM571" s="633"/>
      <c r="PRN571" s="633"/>
      <c r="PRO571" s="633"/>
      <c r="PRP571" s="633"/>
      <c r="PRQ571" s="633"/>
      <c r="PRR571" s="633"/>
      <c r="PRS571" s="633"/>
      <c r="PRT571" s="633"/>
      <c r="PRU571" s="633"/>
      <c r="PRV571" s="633"/>
      <c r="PRW571" s="633"/>
      <c r="PRX571" s="633"/>
      <c r="PRY571" s="633"/>
      <c r="PRZ571" s="633"/>
      <c r="PSA571" s="633"/>
      <c r="PSB571" s="633"/>
      <c r="PSC571" s="633"/>
      <c r="PSD571" s="633"/>
      <c r="PSE571" s="633"/>
      <c r="PSF571" s="633"/>
      <c r="PSG571" s="633"/>
      <c r="PSH571" s="633"/>
      <c r="PSI571" s="633"/>
      <c r="PSJ571" s="633"/>
      <c r="PSK571" s="633"/>
      <c r="PSL571" s="633"/>
      <c r="PSM571" s="633"/>
      <c r="PSN571" s="633"/>
      <c r="PSO571" s="633"/>
      <c r="PSP571" s="633"/>
      <c r="PSQ571" s="633"/>
      <c r="PSR571" s="633"/>
      <c r="PSS571" s="633"/>
      <c r="PST571" s="633"/>
      <c r="PSU571" s="633"/>
      <c r="PSV571" s="633"/>
      <c r="PSW571" s="633"/>
      <c r="PSX571" s="633"/>
      <c r="PSY571" s="633"/>
      <c r="PSZ571" s="633"/>
      <c r="PTA571" s="633"/>
      <c r="PTB571" s="633"/>
      <c r="PTC571" s="633"/>
      <c r="PTD571" s="633"/>
      <c r="PTE571" s="633"/>
      <c r="PTF571" s="633"/>
      <c r="PTG571" s="633"/>
      <c r="PTH571" s="633"/>
      <c r="PTI571" s="633"/>
      <c r="PTJ571" s="633"/>
      <c r="PTK571" s="633"/>
      <c r="PTL571" s="633"/>
      <c r="PTM571" s="633"/>
      <c r="PTN571" s="633"/>
      <c r="PTO571" s="633"/>
      <c r="PTP571" s="633"/>
      <c r="PTQ571" s="633"/>
      <c r="PTR571" s="633"/>
      <c r="PTS571" s="633"/>
      <c r="PTT571" s="633"/>
      <c r="PTU571" s="633"/>
      <c r="PTV571" s="633"/>
      <c r="PTW571" s="633"/>
      <c r="PTX571" s="633"/>
      <c r="PTY571" s="633"/>
      <c r="PTZ571" s="633"/>
      <c r="PUA571" s="633"/>
      <c r="PUB571" s="633"/>
      <c r="PUC571" s="633"/>
      <c r="PUD571" s="633"/>
      <c r="PUE571" s="633"/>
      <c r="PUF571" s="633"/>
      <c r="PUG571" s="633"/>
      <c r="PUH571" s="633"/>
      <c r="PUI571" s="633"/>
      <c r="PUJ571" s="633"/>
      <c r="PUK571" s="633"/>
      <c r="PUL571" s="633"/>
      <c r="PUM571" s="633"/>
      <c r="PUN571" s="633"/>
      <c r="PUO571" s="633"/>
      <c r="PUP571" s="633"/>
      <c r="PUQ571" s="633"/>
      <c r="PUR571" s="633"/>
      <c r="PUS571" s="633"/>
      <c r="PUT571" s="633"/>
      <c r="PUU571" s="633"/>
      <c r="PUV571" s="633"/>
      <c r="PUW571" s="633"/>
      <c r="PUX571" s="633"/>
      <c r="PUY571" s="633"/>
      <c r="PUZ571" s="633"/>
      <c r="PVA571" s="633"/>
      <c r="PVB571" s="633"/>
      <c r="PVC571" s="633"/>
      <c r="PVD571" s="633"/>
      <c r="PVE571" s="633"/>
      <c r="PVF571" s="633"/>
      <c r="PVG571" s="633"/>
      <c r="PVH571" s="633"/>
      <c r="PVI571" s="633"/>
      <c r="PVJ571" s="633"/>
      <c r="PVK571" s="633"/>
      <c r="PVL571" s="633"/>
      <c r="PVM571" s="633"/>
      <c r="PVN571" s="633"/>
      <c r="PVO571" s="633"/>
      <c r="PVP571" s="633"/>
      <c r="PVQ571" s="633"/>
      <c r="PVR571" s="633"/>
      <c r="PVS571" s="633"/>
      <c r="PVT571" s="633"/>
      <c r="PVU571" s="633"/>
      <c r="PVV571" s="633"/>
      <c r="PVW571" s="633"/>
      <c r="PVX571" s="633"/>
      <c r="PVY571" s="633"/>
      <c r="PVZ571" s="633"/>
      <c r="PWA571" s="633"/>
      <c r="PWB571" s="633"/>
      <c r="PWC571" s="633"/>
      <c r="PWD571" s="633"/>
      <c r="PWE571" s="633"/>
      <c r="PWF571" s="633"/>
      <c r="PWG571" s="633"/>
      <c r="PWH571" s="633"/>
      <c r="PWI571" s="633"/>
      <c r="PWJ571" s="633"/>
      <c r="PWK571" s="633"/>
      <c r="PWL571" s="633"/>
      <c r="PWM571" s="633"/>
      <c r="PWN571" s="633"/>
      <c r="PWO571" s="633"/>
      <c r="PWP571" s="633"/>
      <c r="PWQ571" s="633"/>
      <c r="PWR571" s="633"/>
      <c r="PWS571" s="633"/>
      <c r="PWT571" s="633"/>
      <c r="PWU571" s="633"/>
      <c r="PWV571" s="633"/>
      <c r="PWW571" s="633"/>
      <c r="PWX571" s="633"/>
      <c r="PWY571" s="633"/>
      <c r="PWZ571" s="633"/>
      <c r="PXA571" s="633"/>
      <c r="PXB571" s="633"/>
      <c r="PXC571" s="633"/>
      <c r="PXD571" s="633"/>
      <c r="PXE571" s="633"/>
      <c r="PXF571" s="633"/>
      <c r="PXG571" s="633"/>
      <c r="PXH571" s="633"/>
      <c r="PXI571" s="633"/>
      <c r="PXJ571" s="633"/>
      <c r="PXK571" s="633"/>
      <c r="PXL571" s="633"/>
      <c r="PXM571" s="633"/>
      <c r="PXN571" s="633"/>
      <c r="PXO571" s="633"/>
      <c r="PXP571" s="633"/>
      <c r="PXQ571" s="633"/>
      <c r="PXR571" s="633"/>
      <c r="PXS571" s="633"/>
      <c r="PXT571" s="633"/>
      <c r="PXU571" s="633"/>
      <c r="PXV571" s="633"/>
      <c r="PXW571" s="633"/>
      <c r="PXX571" s="633"/>
      <c r="PXY571" s="633"/>
      <c r="PXZ571" s="633"/>
      <c r="PYA571" s="633"/>
      <c r="PYB571" s="633"/>
      <c r="PYC571" s="633"/>
      <c r="PYD571" s="633"/>
      <c r="PYE571" s="633"/>
      <c r="PYF571" s="633"/>
      <c r="PYG571" s="633"/>
      <c r="PYH571" s="633"/>
      <c r="PYI571" s="633"/>
      <c r="PYJ571" s="633"/>
      <c r="PYK571" s="633"/>
      <c r="PYL571" s="633"/>
      <c r="PYM571" s="633"/>
      <c r="PYN571" s="633"/>
      <c r="PYO571" s="633"/>
      <c r="PYP571" s="633"/>
      <c r="PYQ571" s="633"/>
      <c r="PYR571" s="633"/>
      <c r="PYS571" s="633"/>
      <c r="PYT571" s="633"/>
      <c r="PYU571" s="633"/>
      <c r="PYV571" s="633"/>
      <c r="PYW571" s="633"/>
      <c r="PYX571" s="633"/>
      <c r="PYY571" s="633"/>
      <c r="PYZ571" s="633"/>
      <c r="PZA571" s="633"/>
      <c r="PZB571" s="633"/>
      <c r="PZC571" s="633"/>
      <c r="PZD571" s="633"/>
      <c r="PZE571" s="633"/>
      <c r="PZF571" s="633"/>
      <c r="PZG571" s="633"/>
      <c r="PZH571" s="633"/>
      <c r="PZI571" s="633"/>
      <c r="PZJ571" s="633"/>
      <c r="PZK571" s="633"/>
      <c r="PZL571" s="633"/>
      <c r="PZM571" s="633"/>
      <c r="PZN571" s="633"/>
      <c r="PZO571" s="633"/>
      <c r="PZP571" s="633"/>
      <c r="PZQ571" s="633"/>
      <c r="PZR571" s="633"/>
      <c r="PZS571" s="633"/>
      <c r="PZT571" s="633"/>
      <c r="PZU571" s="633"/>
      <c r="PZV571" s="633"/>
      <c r="PZW571" s="633"/>
      <c r="PZX571" s="633"/>
      <c r="PZY571" s="633"/>
      <c r="PZZ571" s="633"/>
      <c r="QAA571" s="633"/>
      <c r="QAB571" s="633"/>
      <c r="QAC571" s="633"/>
      <c r="QAD571" s="633"/>
      <c r="QAE571" s="633"/>
      <c r="QAF571" s="633"/>
      <c r="QAG571" s="633"/>
      <c r="QAH571" s="633"/>
      <c r="QAI571" s="633"/>
      <c r="QAJ571" s="633"/>
      <c r="QAK571" s="633"/>
      <c r="QAL571" s="633"/>
      <c r="QAM571" s="633"/>
      <c r="QAN571" s="633"/>
      <c r="QAO571" s="633"/>
      <c r="QAP571" s="633"/>
      <c r="QAQ571" s="633"/>
      <c r="QAR571" s="633"/>
      <c r="QAS571" s="633"/>
      <c r="QAT571" s="633"/>
      <c r="QAU571" s="633"/>
      <c r="QAV571" s="633"/>
      <c r="QAW571" s="633"/>
      <c r="QAX571" s="633"/>
      <c r="QAY571" s="633"/>
      <c r="QAZ571" s="633"/>
      <c r="QBA571" s="633"/>
      <c r="QBB571" s="633"/>
      <c r="QBC571" s="633"/>
      <c r="QBD571" s="633"/>
      <c r="QBE571" s="633"/>
      <c r="QBF571" s="633"/>
      <c r="QBG571" s="633"/>
      <c r="QBH571" s="633"/>
      <c r="QBI571" s="633"/>
      <c r="QBJ571" s="633"/>
      <c r="QBK571" s="633"/>
      <c r="QBL571" s="633"/>
      <c r="QBM571" s="633"/>
      <c r="QBN571" s="633"/>
      <c r="QBO571" s="633"/>
      <c r="QBP571" s="633"/>
      <c r="QBQ571" s="633"/>
      <c r="QBR571" s="633"/>
      <c r="QBS571" s="633"/>
      <c r="QBT571" s="633"/>
      <c r="QBU571" s="633"/>
      <c r="QBV571" s="633"/>
      <c r="QBW571" s="633"/>
      <c r="QBX571" s="633"/>
      <c r="QBY571" s="633"/>
      <c r="QBZ571" s="633"/>
      <c r="QCA571" s="633"/>
      <c r="QCB571" s="633"/>
      <c r="QCC571" s="633"/>
      <c r="QCD571" s="633"/>
      <c r="QCE571" s="633"/>
      <c r="QCF571" s="633"/>
      <c r="QCG571" s="633"/>
      <c r="QCH571" s="633"/>
      <c r="QCI571" s="633"/>
      <c r="QCJ571" s="633"/>
      <c r="QCK571" s="633"/>
      <c r="QCL571" s="633"/>
      <c r="QCM571" s="633"/>
      <c r="QCN571" s="633"/>
      <c r="QCO571" s="633"/>
      <c r="QCP571" s="633"/>
      <c r="QCQ571" s="633"/>
      <c r="QCR571" s="633"/>
      <c r="QCS571" s="633"/>
      <c r="QCT571" s="633"/>
      <c r="QCU571" s="633"/>
      <c r="QCV571" s="633"/>
      <c r="QCW571" s="633"/>
      <c r="QCX571" s="633"/>
      <c r="QCY571" s="633"/>
      <c r="QCZ571" s="633"/>
      <c r="QDA571" s="633"/>
      <c r="QDB571" s="633"/>
      <c r="QDC571" s="633"/>
      <c r="QDD571" s="633"/>
      <c r="QDE571" s="633"/>
      <c r="QDF571" s="633"/>
      <c r="QDG571" s="633"/>
      <c r="QDH571" s="633"/>
      <c r="QDI571" s="633"/>
      <c r="QDJ571" s="633"/>
      <c r="QDK571" s="633"/>
      <c r="QDL571" s="633"/>
      <c r="QDM571" s="633"/>
      <c r="QDN571" s="633"/>
      <c r="QDO571" s="633"/>
      <c r="QDP571" s="633"/>
      <c r="QDQ571" s="633"/>
      <c r="QDR571" s="633"/>
      <c r="QDS571" s="633"/>
      <c r="QDT571" s="633"/>
      <c r="QDU571" s="633"/>
      <c r="QDV571" s="633"/>
      <c r="QDW571" s="633"/>
      <c r="QDX571" s="633"/>
      <c r="QDY571" s="633"/>
      <c r="QDZ571" s="633"/>
      <c r="QEA571" s="633"/>
      <c r="QEB571" s="633"/>
      <c r="QEC571" s="633"/>
      <c r="QED571" s="633"/>
      <c r="QEE571" s="633"/>
      <c r="QEF571" s="633"/>
      <c r="QEG571" s="633"/>
      <c r="QEH571" s="633"/>
      <c r="QEI571" s="633"/>
      <c r="QEJ571" s="633"/>
      <c r="QEK571" s="633"/>
      <c r="QEL571" s="633"/>
      <c r="QEM571" s="633"/>
      <c r="QEN571" s="633"/>
      <c r="QEO571" s="633"/>
      <c r="QEP571" s="633"/>
      <c r="QEQ571" s="633"/>
      <c r="QER571" s="633"/>
      <c r="QES571" s="633"/>
      <c r="QET571" s="633"/>
      <c r="QEU571" s="633"/>
      <c r="QEV571" s="633"/>
      <c r="QEW571" s="633"/>
      <c r="QEX571" s="633"/>
      <c r="QEY571" s="633"/>
      <c r="QEZ571" s="633"/>
      <c r="QFA571" s="633"/>
      <c r="QFB571" s="633"/>
      <c r="QFC571" s="633"/>
      <c r="QFD571" s="633"/>
      <c r="QFE571" s="633"/>
      <c r="QFF571" s="633"/>
      <c r="QFG571" s="633"/>
      <c r="QFH571" s="633"/>
      <c r="QFI571" s="633"/>
      <c r="QFJ571" s="633"/>
      <c r="QFK571" s="633"/>
      <c r="QFL571" s="633"/>
      <c r="QFM571" s="633"/>
      <c r="QFN571" s="633"/>
      <c r="QFO571" s="633"/>
      <c r="QFP571" s="633"/>
      <c r="QFQ571" s="633"/>
      <c r="QFR571" s="633"/>
      <c r="QFS571" s="633"/>
      <c r="QFT571" s="633"/>
      <c r="QFU571" s="633"/>
      <c r="QFV571" s="633"/>
      <c r="QFW571" s="633"/>
      <c r="QFX571" s="633"/>
      <c r="QFY571" s="633"/>
      <c r="QFZ571" s="633"/>
      <c r="QGA571" s="633"/>
      <c r="QGB571" s="633"/>
      <c r="QGC571" s="633"/>
      <c r="QGD571" s="633"/>
      <c r="QGE571" s="633"/>
      <c r="QGF571" s="633"/>
      <c r="QGG571" s="633"/>
      <c r="QGH571" s="633"/>
      <c r="QGI571" s="633"/>
      <c r="QGJ571" s="633"/>
      <c r="QGK571" s="633"/>
      <c r="QGL571" s="633"/>
      <c r="QGM571" s="633"/>
      <c r="QGN571" s="633"/>
      <c r="QGO571" s="633"/>
      <c r="QGP571" s="633"/>
      <c r="QGQ571" s="633"/>
      <c r="QGR571" s="633"/>
      <c r="QGS571" s="633"/>
      <c r="QGT571" s="633"/>
      <c r="QGU571" s="633"/>
      <c r="QGV571" s="633"/>
      <c r="QGW571" s="633"/>
      <c r="QGX571" s="633"/>
      <c r="QGY571" s="633"/>
      <c r="QGZ571" s="633"/>
      <c r="QHA571" s="633"/>
      <c r="QHB571" s="633"/>
      <c r="QHC571" s="633"/>
      <c r="QHD571" s="633"/>
      <c r="QHE571" s="633"/>
      <c r="QHF571" s="633"/>
      <c r="QHG571" s="633"/>
      <c r="QHH571" s="633"/>
      <c r="QHI571" s="633"/>
      <c r="QHJ571" s="633"/>
      <c r="QHK571" s="633"/>
      <c r="QHL571" s="633"/>
      <c r="QHM571" s="633"/>
      <c r="QHN571" s="633"/>
      <c r="QHO571" s="633"/>
      <c r="QHP571" s="633"/>
      <c r="QHQ571" s="633"/>
      <c r="QHR571" s="633"/>
      <c r="QHS571" s="633"/>
      <c r="QHT571" s="633"/>
      <c r="QHU571" s="633"/>
      <c r="QHV571" s="633"/>
      <c r="QHW571" s="633"/>
      <c r="QHX571" s="633"/>
      <c r="QHY571" s="633"/>
      <c r="QHZ571" s="633"/>
      <c r="QIA571" s="633"/>
      <c r="QIB571" s="633"/>
      <c r="QIC571" s="633"/>
      <c r="QID571" s="633"/>
      <c r="QIE571" s="633"/>
      <c r="QIF571" s="633"/>
      <c r="QIG571" s="633"/>
      <c r="QIH571" s="633"/>
      <c r="QII571" s="633"/>
      <c r="QIJ571" s="633"/>
      <c r="QIK571" s="633"/>
      <c r="QIL571" s="633"/>
      <c r="QIM571" s="633"/>
      <c r="QIN571" s="633"/>
      <c r="QIO571" s="633"/>
      <c r="QIP571" s="633"/>
      <c r="QIQ571" s="633"/>
      <c r="QIR571" s="633"/>
      <c r="QIS571" s="633"/>
      <c r="QIT571" s="633"/>
      <c r="QIU571" s="633"/>
      <c r="QIV571" s="633"/>
      <c r="QIW571" s="633"/>
      <c r="QIX571" s="633"/>
      <c r="QIY571" s="633"/>
      <c r="QIZ571" s="633"/>
      <c r="QJA571" s="633"/>
      <c r="QJB571" s="633"/>
      <c r="QJC571" s="633"/>
      <c r="QJD571" s="633"/>
      <c r="QJE571" s="633"/>
      <c r="QJF571" s="633"/>
      <c r="QJG571" s="633"/>
      <c r="QJH571" s="633"/>
      <c r="QJI571" s="633"/>
      <c r="QJJ571" s="633"/>
      <c r="QJK571" s="633"/>
      <c r="QJL571" s="633"/>
      <c r="QJM571" s="633"/>
      <c r="QJN571" s="633"/>
      <c r="QJO571" s="633"/>
      <c r="QJP571" s="633"/>
      <c r="QJQ571" s="633"/>
      <c r="QJR571" s="633"/>
      <c r="QJS571" s="633"/>
      <c r="QJT571" s="633"/>
      <c r="QJU571" s="633"/>
      <c r="QJV571" s="633"/>
      <c r="QJW571" s="633"/>
      <c r="QJX571" s="633"/>
      <c r="QJY571" s="633"/>
      <c r="QJZ571" s="633"/>
      <c r="QKA571" s="633"/>
      <c r="QKB571" s="633"/>
      <c r="QKC571" s="633"/>
      <c r="QKD571" s="633"/>
      <c r="QKE571" s="633"/>
      <c r="QKF571" s="633"/>
      <c r="QKG571" s="633"/>
      <c r="QKH571" s="633"/>
      <c r="QKI571" s="633"/>
      <c r="QKJ571" s="633"/>
      <c r="QKK571" s="633"/>
      <c r="QKL571" s="633"/>
      <c r="QKM571" s="633"/>
      <c r="QKN571" s="633"/>
      <c r="QKO571" s="633"/>
      <c r="QKP571" s="633"/>
      <c r="QKQ571" s="633"/>
      <c r="QKR571" s="633"/>
      <c r="QKS571" s="633"/>
      <c r="QKT571" s="633"/>
      <c r="QKU571" s="633"/>
      <c r="QKV571" s="633"/>
      <c r="QKW571" s="633"/>
      <c r="QKX571" s="633"/>
      <c r="QKY571" s="633"/>
      <c r="QKZ571" s="633"/>
      <c r="QLA571" s="633"/>
      <c r="QLB571" s="633"/>
      <c r="QLC571" s="633"/>
      <c r="QLD571" s="633"/>
      <c r="QLE571" s="633"/>
      <c r="QLF571" s="633"/>
      <c r="QLG571" s="633"/>
      <c r="QLH571" s="633"/>
      <c r="QLI571" s="633"/>
      <c r="QLJ571" s="633"/>
      <c r="QLK571" s="633"/>
      <c r="QLL571" s="633"/>
      <c r="QLM571" s="633"/>
      <c r="QLN571" s="633"/>
      <c r="QLO571" s="633"/>
      <c r="QLP571" s="633"/>
      <c r="QLQ571" s="633"/>
      <c r="QLR571" s="633"/>
      <c r="QLS571" s="633"/>
      <c r="QLT571" s="633"/>
      <c r="QLU571" s="633"/>
      <c r="QLV571" s="633"/>
      <c r="QLW571" s="633"/>
      <c r="QLX571" s="633"/>
      <c r="QLY571" s="633"/>
      <c r="QLZ571" s="633"/>
      <c r="QMA571" s="633"/>
      <c r="QMB571" s="633"/>
      <c r="QMC571" s="633"/>
      <c r="QMD571" s="633"/>
      <c r="QME571" s="633"/>
      <c r="QMF571" s="633"/>
      <c r="QMG571" s="633"/>
      <c r="QMH571" s="633"/>
      <c r="QMI571" s="633"/>
      <c r="QMJ571" s="633"/>
      <c r="QMK571" s="633"/>
      <c r="QML571" s="633"/>
      <c r="QMM571" s="633"/>
      <c r="QMN571" s="633"/>
      <c r="QMO571" s="633"/>
      <c r="QMP571" s="633"/>
      <c r="QMQ571" s="633"/>
      <c r="QMR571" s="633"/>
      <c r="QMS571" s="633"/>
      <c r="QMT571" s="633"/>
      <c r="QMU571" s="633"/>
      <c r="QMV571" s="633"/>
      <c r="QMW571" s="633"/>
      <c r="QMX571" s="633"/>
      <c r="QMY571" s="633"/>
      <c r="QMZ571" s="633"/>
      <c r="QNA571" s="633"/>
      <c r="QNB571" s="633"/>
      <c r="QNC571" s="633"/>
      <c r="QND571" s="633"/>
      <c r="QNE571" s="633"/>
      <c r="QNF571" s="633"/>
      <c r="QNG571" s="633"/>
      <c r="QNH571" s="633"/>
      <c r="QNI571" s="633"/>
      <c r="QNJ571" s="633"/>
      <c r="QNK571" s="633"/>
      <c r="QNL571" s="633"/>
      <c r="QNM571" s="633"/>
      <c r="QNN571" s="633"/>
      <c r="QNO571" s="633"/>
      <c r="QNP571" s="633"/>
      <c r="QNQ571" s="633"/>
      <c r="QNR571" s="633"/>
      <c r="QNS571" s="633"/>
      <c r="QNT571" s="633"/>
      <c r="QNU571" s="633"/>
      <c r="QNV571" s="633"/>
      <c r="QNW571" s="633"/>
      <c r="QNX571" s="633"/>
      <c r="QNY571" s="633"/>
      <c r="QNZ571" s="633"/>
      <c r="QOA571" s="633"/>
      <c r="QOB571" s="633"/>
      <c r="QOC571" s="633"/>
      <c r="QOD571" s="633"/>
      <c r="QOE571" s="633"/>
      <c r="QOF571" s="633"/>
      <c r="QOG571" s="633"/>
      <c r="QOH571" s="633"/>
      <c r="QOI571" s="633"/>
      <c r="QOJ571" s="633"/>
      <c r="QOK571" s="633"/>
      <c r="QOL571" s="633"/>
      <c r="QOM571" s="633"/>
      <c r="QON571" s="633"/>
      <c r="QOO571" s="633"/>
      <c r="QOP571" s="633"/>
      <c r="QOQ571" s="633"/>
      <c r="QOR571" s="633"/>
      <c r="QOS571" s="633"/>
      <c r="QOT571" s="633"/>
      <c r="QOU571" s="633"/>
      <c r="QOV571" s="633"/>
      <c r="QOW571" s="633"/>
      <c r="QOX571" s="633"/>
      <c r="QOY571" s="633"/>
      <c r="QOZ571" s="633"/>
      <c r="QPA571" s="633"/>
      <c r="QPB571" s="633"/>
      <c r="QPC571" s="633"/>
      <c r="QPD571" s="633"/>
      <c r="QPE571" s="633"/>
      <c r="QPF571" s="633"/>
      <c r="QPG571" s="633"/>
      <c r="QPH571" s="633"/>
      <c r="QPI571" s="633"/>
      <c r="QPJ571" s="633"/>
      <c r="QPK571" s="633"/>
      <c r="QPL571" s="633"/>
      <c r="QPM571" s="633"/>
      <c r="QPN571" s="633"/>
      <c r="QPO571" s="633"/>
      <c r="QPP571" s="633"/>
      <c r="QPQ571" s="633"/>
      <c r="QPR571" s="633"/>
      <c r="QPS571" s="633"/>
      <c r="QPT571" s="633"/>
      <c r="QPU571" s="633"/>
      <c r="QPV571" s="633"/>
      <c r="QPW571" s="633"/>
      <c r="QPX571" s="633"/>
      <c r="QPY571" s="633"/>
      <c r="QPZ571" s="633"/>
      <c r="QQA571" s="633"/>
      <c r="QQB571" s="633"/>
      <c r="QQC571" s="633"/>
      <c r="QQD571" s="633"/>
      <c r="QQE571" s="633"/>
      <c r="QQF571" s="633"/>
      <c r="QQG571" s="633"/>
      <c r="QQH571" s="633"/>
      <c r="QQI571" s="633"/>
      <c r="QQJ571" s="633"/>
      <c r="QQK571" s="633"/>
      <c r="QQL571" s="633"/>
      <c r="QQM571" s="633"/>
      <c r="QQN571" s="633"/>
      <c r="QQO571" s="633"/>
      <c r="QQP571" s="633"/>
      <c r="QQQ571" s="633"/>
      <c r="QQR571" s="633"/>
      <c r="QQS571" s="633"/>
      <c r="QQT571" s="633"/>
      <c r="QQU571" s="633"/>
      <c r="QQV571" s="633"/>
      <c r="QQW571" s="633"/>
      <c r="QQX571" s="633"/>
      <c r="QQY571" s="633"/>
      <c r="QQZ571" s="633"/>
      <c r="QRA571" s="633"/>
      <c r="QRB571" s="633"/>
      <c r="QRC571" s="633"/>
      <c r="QRD571" s="633"/>
      <c r="QRE571" s="633"/>
      <c r="QRF571" s="633"/>
      <c r="QRG571" s="633"/>
      <c r="QRH571" s="633"/>
      <c r="QRI571" s="633"/>
      <c r="QRJ571" s="633"/>
      <c r="QRK571" s="633"/>
      <c r="QRL571" s="633"/>
      <c r="QRM571" s="633"/>
      <c r="QRN571" s="633"/>
      <c r="QRO571" s="633"/>
      <c r="QRP571" s="633"/>
      <c r="QRQ571" s="633"/>
      <c r="QRR571" s="633"/>
      <c r="QRS571" s="633"/>
      <c r="QRT571" s="633"/>
      <c r="QRU571" s="633"/>
      <c r="QRV571" s="633"/>
      <c r="QRW571" s="633"/>
      <c r="QRX571" s="633"/>
      <c r="QRY571" s="633"/>
      <c r="QRZ571" s="633"/>
      <c r="QSA571" s="633"/>
      <c r="QSB571" s="633"/>
      <c r="QSC571" s="633"/>
      <c r="QSD571" s="633"/>
      <c r="QSE571" s="633"/>
      <c r="QSF571" s="633"/>
      <c r="QSG571" s="633"/>
      <c r="QSH571" s="633"/>
      <c r="QSI571" s="633"/>
      <c r="QSJ571" s="633"/>
      <c r="QSK571" s="633"/>
      <c r="QSL571" s="633"/>
      <c r="QSM571" s="633"/>
      <c r="QSN571" s="633"/>
      <c r="QSO571" s="633"/>
      <c r="QSP571" s="633"/>
      <c r="QSQ571" s="633"/>
      <c r="QSR571" s="633"/>
      <c r="QSS571" s="633"/>
      <c r="QST571" s="633"/>
      <c r="QSU571" s="633"/>
      <c r="QSV571" s="633"/>
      <c r="QSW571" s="633"/>
      <c r="QSX571" s="633"/>
      <c r="QSY571" s="633"/>
      <c r="QSZ571" s="633"/>
      <c r="QTA571" s="633"/>
      <c r="QTB571" s="633"/>
      <c r="QTC571" s="633"/>
      <c r="QTD571" s="633"/>
      <c r="QTE571" s="633"/>
      <c r="QTF571" s="633"/>
      <c r="QTG571" s="633"/>
      <c r="QTH571" s="633"/>
      <c r="QTI571" s="633"/>
      <c r="QTJ571" s="633"/>
      <c r="QTK571" s="633"/>
      <c r="QTL571" s="633"/>
      <c r="QTM571" s="633"/>
      <c r="QTN571" s="633"/>
      <c r="QTO571" s="633"/>
      <c r="QTP571" s="633"/>
      <c r="QTQ571" s="633"/>
      <c r="QTR571" s="633"/>
      <c r="QTS571" s="633"/>
      <c r="QTT571" s="633"/>
      <c r="QTU571" s="633"/>
      <c r="QTV571" s="633"/>
      <c r="QTW571" s="633"/>
      <c r="QTX571" s="633"/>
      <c r="QTY571" s="633"/>
      <c r="QTZ571" s="633"/>
      <c r="QUA571" s="633"/>
      <c r="QUB571" s="633"/>
      <c r="QUC571" s="633"/>
      <c r="QUD571" s="633"/>
      <c r="QUE571" s="633"/>
      <c r="QUF571" s="633"/>
      <c r="QUG571" s="633"/>
      <c r="QUH571" s="633"/>
      <c r="QUI571" s="633"/>
      <c r="QUJ571" s="633"/>
      <c r="QUK571" s="633"/>
      <c r="QUL571" s="633"/>
      <c r="QUM571" s="633"/>
      <c r="QUN571" s="633"/>
      <c r="QUO571" s="633"/>
      <c r="QUP571" s="633"/>
      <c r="QUQ571" s="633"/>
      <c r="QUR571" s="633"/>
      <c r="QUS571" s="633"/>
      <c r="QUT571" s="633"/>
      <c r="QUU571" s="633"/>
      <c r="QUV571" s="633"/>
      <c r="QUW571" s="633"/>
      <c r="QUX571" s="633"/>
      <c r="QUY571" s="633"/>
      <c r="QUZ571" s="633"/>
      <c r="QVA571" s="633"/>
      <c r="QVB571" s="633"/>
      <c r="QVC571" s="633"/>
      <c r="QVD571" s="633"/>
      <c r="QVE571" s="633"/>
      <c r="QVF571" s="633"/>
      <c r="QVG571" s="633"/>
      <c r="QVH571" s="633"/>
      <c r="QVI571" s="633"/>
      <c r="QVJ571" s="633"/>
      <c r="QVK571" s="633"/>
      <c r="QVL571" s="633"/>
      <c r="QVM571" s="633"/>
      <c r="QVN571" s="633"/>
      <c r="QVO571" s="633"/>
      <c r="QVP571" s="633"/>
      <c r="QVQ571" s="633"/>
      <c r="QVR571" s="633"/>
      <c r="QVS571" s="633"/>
      <c r="QVT571" s="633"/>
      <c r="QVU571" s="633"/>
      <c r="QVV571" s="633"/>
      <c r="QVW571" s="633"/>
      <c r="QVX571" s="633"/>
      <c r="QVY571" s="633"/>
      <c r="QVZ571" s="633"/>
      <c r="QWA571" s="633"/>
      <c r="QWB571" s="633"/>
      <c r="QWC571" s="633"/>
      <c r="QWD571" s="633"/>
      <c r="QWE571" s="633"/>
      <c r="QWF571" s="633"/>
      <c r="QWG571" s="633"/>
      <c r="QWH571" s="633"/>
      <c r="QWI571" s="633"/>
      <c r="QWJ571" s="633"/>
      <c r="QWK571" s="633"/>
      <c r="QWL571" s="633"/>
      <c r="QWM571" s="633"/>
      <c r="QWN571" s="633"/>
      <c r="QWO571" s="633"/>
      <c r="QWP571" s="633"/>
      <c r="QWQ571" s="633"/>
      <c r="QWR571" s="633"/>
      <c r="QWS571" s="633"/>
      <c r="QWT571" s="633"/>
      <c r="QWU571" s="633"/>
      <c r="QWV571" s="633"/>
      <c r="QWW571" s="633"/>
      <c r="QWX571" s="633"/>
      <c r="QWY571" s="633"/>
      <c r="QWZ571" s="633"/>
      <c r="QXA571" s="633"/>
      <c r="QXB571" s="633"/>
      <c r="QXC571" s="633"/>
      <c r="QXD571" s="633"/>
      <c r="QXE571" s="633"/>
      <c r="QXF571" s="633"/>
      <c r="QXG571" s="633"/>
      <c r="QXH571" s="633"/>
      <c r="QXI571" s="633"/>
      <c r="QXJ571" s="633"/>
      <c r="QXK571" s="633"/>
      <c r="QXL571" s="633"/>
      <c r="QXM571" s="633"/>
      <c r="QXN571" s="633"/>
      <c r="QXO571" s="633"/>
      <c r="QXP571" s="633"/>
      <c r="QXQ571" s="633"/>
      <c r="QXR571" s="633"/>
      <c r="QXS571" s="633"/>
      <c r="QXT571" s="633"/>
      <c r="QXU571" s="633"/>
      <c r="QXV571" s="633"/>
      <c r="QXW571" s="633"/>
      <c r="QXX571" s="633"/>
      <c r="QXY571" s="633"/>
      <c r="QXZ571" s="633"/>
      <c r="QYA571" s="633"/>
      <c r="QYB571" s="633"/>
      <c r="QYC571" s="633"/>
      <c r="QYD571" s="633"/>
      <c r="QYE571" s="633"/>
      <c r="QYF571" s="633"/>
      <c r="QYG571" s="633"/>
      <c r="QYH571" s="633"/>
      <c r="QYI571" s="633"/>
      <c r="QYJ571" s="633"/>
      <c r="QYK571" s="633"/>
      <c r="QYL571" s="633"/>
      <c r="QYM571" s="633"/>
      <c r="QYN571" s="633"/>
      <c r="QYO571" s="633"/>
      <c r="QYP571" s="633"/>
      <c r="QYQ571" s="633"/>
      <c r="QYR571" s="633"/>
      <c r="QYS571" s="633"/>
      <c r="QYT571" s="633"/>
      <c r="QYU571" s="633"/>
      <c r="QYV571" s="633"/>
      <c r="QYW571" s="633"/>
      <c r="QYX571" s="633"/>
      <c r="QYY571" s="633"/>
      <c r="QYZ571" s="633"/>
      <c r="QZA571" s="633"/>
      <c r="QZB571" s="633"/>
      <c r="QZC571" s="633"/>
      <c r="QZD571" s="633"/>
      <c r="QZE571" s="633"/>
      <c r="QZF571" s="633"/>
      <c r="QZG571" s="633"/>
      <c r="QZH571" s="633"/>
      <c r="QZI571" s="633"/>
      <c r="QZJ571" s="633"/>
      <c r="QZK571" s="633"/>
      <c r="QZL571" s="633"/>
      <c r="QZM571" s="633"/>
      <c r="QZN571" s="633"/>
      <c r="QZO571" s="633"/>
      <c r="QZP571" s="633"/>
      <c r="QZQ571" s="633"/>
      <c r="QZR571" s="633"/>
      <c r="QZS571" s="633"/>
      <c r="QZT571" s="633"/>
      <c r="QZU571" s="633"/>
      <c r="QZV571" s="633"/>
      <c r="QZW571" s="633"/>
      <c r="QZX571" s="633"/>
      <c r="QZY571" s="633"/>
      <c r="QZZ571" s="633"/>
      <c r="RAA571" s="633"/>
      <c r="RAB571" s="633"/>
      <c r="RAC571" s="633"/>
      <c r="RAD571" s="633"/>
      <c r="RAE571" s="633"/>
      <c r="RAF571" s="633"/>
      <c r="RAG571" s="633"/>
      <c r="RAH571" s="633"/>
      <c r="RAI571" s="633"/>
      <c r="RAJ571" s="633"/>
      <c r="RAK571" s="633"/>
      <c r="RAL571" s="633"/>
      <c r="RAM571" s="633"/>
      <c r="RAN571" s="633"/>
      <c r="RAO571" s="633"/>
      <c r="RAP571" s="633"/>
      <c r="RAQ571" s="633"/>
      <c r="RAR571" s="633"/>
      <c r="RAS571" s="633"/>
      <c r="RAT571" s="633"/>
      <c r="RAU571" s="633"/>
      <c r="RAV571" s="633"/>
      <c r="RAW571" s="633"/>
      <c r="RAX571" s="633"/>
      <c r="RAY571" s="633"/>
      <c r="RAZ571" s="633"/>
      <c r="RBA571" s="633"/>
      <c r="RBB571" s="633"/>
      <c r="RBC571" s="633"/>
      <c r="RBD571" s="633"/>
      <c r="RBE571" s="633"/>
      <c r="RBF571" s="633"/>
      <c r="RBG571" s="633"/>
      <c r="RBH571" s="633"/>
      <c r="RBI571" s="633"/>
      <c r="RBJ571" s="633"/>
      <c r="RBK571" s="633"/>
      <c r="RBL571" s="633"/>
      <c r="RBM571" s="633"/>
      <c r="RBN571" s="633"/>
      <c r="RBO571" s="633"/>
      <c r="RBP571" s="633"/>
      <c r="RBQ571" s="633"/>
      <c r="RBR571" s="633"/>
      <c r="RBS571" s="633"/>
      <c r="RBT571" s="633"/>
      <c r="RBU571" s="633"/>
      <c r="RBV571" s="633"/>
      <c r="RBW571" s="633"/>
      <c r="RBX571" s="633"/>
      <c r="RBY571" s="633"/>
      <c r="RBZ571" s="633"/>
      <c r="RCA571" s="633"/>
      <c r="RCB571" s="633"/>
      <c r="RCC571" s="633"/>
      <c r="RCD571" s="633"/>
      <c r="RCE571" s="633"/>
      <c r="RCF571" s="633"/>
      <c r="RCG571" s="633"/>
      <c r="RCH571" s="633"/>
      <c r="RCI571" s="633"/>
      <c r="RCJ571" s="633"/>
      <c r="RCK571" s="633"/>
      <c r="RCL571" s="633"/>
      <c r="RCM571" s="633"/>
      <c r="RCN571" s="633"/>
      <c r="RCO571" s="633"/>
      <c r="RCP571" s="633"/>
      <c r="RCQ571" s="633"/>
      <c r="RCR571" s="633"/>
      <c r="RCS571" s="633"/>
      <c r="RCT571" s="633"/>
      <c r="RCU571" s="633"/>
      <c r="RCV571" s="633"/>
      <c r="RCW571" s="633"/>
      <c r="RCX571" s="633"/>
      <c r="RCY571" s="633"/>
      <c r="RCZ571" s="633"/>
      <c r="RDA571" s="633"/>
      <c r="RDB571" s="633"/>
      <c r="RDC571" s="633"/>
      <c r="RDD571" s="633"/>
      <c r="RDE571" s="633"/>
      <c r="RDF571" s="633"/>
      <c r="RDG571" s="633"/>
      <c r="RDH571" s="633"/>
      <c r="RDI571" s="633"/>
      <c r="RDJ571" s="633"/>
      <c r="RDK571" s="633"/>
      <c r="RDL571" s="633"/>
      <c r="RDM571" s="633"/>
      <c r="RDN571" s="633"/>
      <c r="RDO571" s="633"/>
      <c r="RDP571" s="633"/>
      <c r="RDQ571" s="633"/>
      <c r="RDR571" s="633"/>
      <c r="RDS571" s="633"/>
      <c r="RDT571" s="633"/>
      <c r="RDU571" s="633"/>
      <c r="RDV571" s="633"/>
      <c r="RDW571" s="633"/>
      <c r="RDX571" s="633"/>
      <c r="RDY571" s="633"/>
      <c r="RDZ571" s="633"/>
      <c r="REA571" s="633"/>
      <c r="REB571" s="633"/>
      <c r="REC571" s="633"/>
      <c r="RED571" s="633"/>
      <c r="REE571" s="633"/>
      <c r="REF571" s="633"/>
      <c r="REG571" s="633"/>
      <c r="REH571" s="633"/>
      <c r="REI571" s="633"/>
      <c r="REJ571" s="633"/>
      <c r="REK571" s="633"/>
      <c r="REL571" s="633"/>
      <c r="REM571" s="633"/>
      <c r="REN571" s="633"/>
      <c r="REO571" s="633"/>
      <c r="REP571" s="633"/>
      <c r="REQ571" s="633"/>
      <c r="RER571" s="633"/>
      <c r="RES571" s="633"/>
      <c r="RET571" s="633"/>
      <c r="REU571" s="633"/>
      <c r="REV571" s="633"/>
      <c r="REW571" s="633"/>
      <c r="REX571" s="633"/>
      <c r="REY571" s="633"/>
      <c r="REZ571" s="633"/>
      <c r="RFA571" s="633"/>
      <c r="RFB571" s="633"/>
      <c r="RFC571" s="633"/>
      <c r="RFD571" s="633"/>
      <c r="RFE571" s="633"/>
      <c r="RFF571" s="633"/>
      <c r="RFG571" s="633"/>
      <c r="RFH571" s="633"/>
      <c r="RFI571" s="633"/>
      <c r="RFJ571" s="633"/>
      <c r="RFK571" s="633"/>
      <c r="RFL571" s="633"/>
      <c r="RFM571" s="633"/>
      <c r="RFN571" s="633"/>
      <c r="RFO571" s="633"/>
      <c r="RFP571" s="633"/>
      <c r="RFQ571" s="633"/>
      <c r="RFR571" s="633"/>
      <c r="RFS571" s="633"/>
      <c r="RFT571" s="633"/>
      <c r="RFU571" s="633"/>
      <c r="RFV571" s="633"/>
      <c r="RFW571" s="633"/>
      <c r="RFX571" s="633"/>
      <c r="RFY571" s="633"/>
      <c r="RFZ571" s="633"/>
      <c r="RGA571" s="633"/>
      <c r="RGB571" s="633"/>
      <c r="RGC571" s="633"/>
      <c r="RGD571" s="633"/>
      <c r="RGE571" s="633"/>
      <c r="RGF571" s="633"/>
      <c r="RGG571" s="633"/>
      <c r="RGH571" s="633"/>
      <c r="RGI571" s="633"/>
      <c r="RGJ571" s="633"/>
      <c r="RGK571" s="633"/>
      <c r="RGL571" s="633"/>
      <c r="RGM571" s="633"/>
      <c r="RGN571" s="633"/>
      <c r="RGO571" s="633"/>
      <c r="RGP571" s="633"/>
      <c r="RGQ571" s="633"/>
      <c r="RGR571" s="633"/>
      <c r="RGS571" s="633"/>
      <c r="RGT571" s="633"/>
      <c r="RGU571" s="633"/>
      <c r="RGV571" s="633"/>
      <c r="RGW571" s="633"/>
      <c r="RGX571" s="633"/>
      <c r="RGY571" s="633"/>
      <c r="RGZ571" s="633"/>
      <c r="RHA571" s="633"/>
      <c r="RHB571" s="633"/>
      <c r="RHC571" s="633"/>
      <c r="RHD571" s="633"/>
      <c r="RHE571" s="633"/>
      <c r="RHF571" s="633"/>
      <c r="RHG571" s="633"/>
      <c r="RHH571" s="633"/>
      <c r="RHI571" s="633"/>
      <c r="RHJ571" s="633"/>
      <c r="RHK571" s="633"/>
      <c r="RHL571" s="633"/>
      <c r="RHM571" s="633"/>
      <c r="RHN571" s="633"/>
      <c r="RHO571" s="633"/>
      <c r="RHP571" s="633"/>
      <c r="RHQ571" s="633"/>
      <c r="RHR571" s="633"/>
      <c r="RHS571" s="633"/>
      <c r="RHT571" s="633"/>
      <c r="RHU571" s="633"/>
      <c r="RHV571" s="633"/>
      <c r="RHW571" s="633"/>
      <c r="RHX571" s="633"/>
      <c r="RHY571" s="633"/>
      <c r="RHZ571" s="633"/>
      <c r="RIA571" s="633"/>
      <c r="RIB571" s="633"/>
      <c r="RIC571" s="633"/>
      <c r="RID571" s="633"/>
      <c r="RIE571" s="633"/>
      <c r="RIF571" s="633"/>
      <c r="RIG571" s="633"/>
      <c r="RIH571" s="633"/>
      <c r="RII571" s="633"/>
      <c r="RIJ571" s="633"/>
      <c r="RIK571" s="633"/>
      <c r="RIL571" s="633"/>
      <c r="RIM571" s="633"/>
      <c r="RIN571" s="633"/>
      <c r="RIO571" s="633"/>
      <c r="RIP571" s="633"/>
      <c r="RIQ571" s="633"/>
      <c r="RIR571" s="633"/>
      <c r="RIS571" s="633"/>
      <c r="RIT571" s="633"/>
      <c r="RIU571" s="633"/>
      <c r="RIV571" s="633"/>
      <c r="RIW571" s="633"/>
      <c r="RIX571" s="633"/>
      <c r="RIY571" s="633"/>
      <c r="RIZ571" s="633"/>
      <c r="RJA571" s="633"/>
      <c r="RJB571" s="633"/>
      <c r="RJC571" s="633"/>
      <c r="RJD571" s="633"/>
      <c r="RJE571" s="633"/>
      <c r="RJF571" s="633"/>
      <c r="RJG571" s="633"/>
      <c r="RJH571" s="633"/>
      <c r="RJI571" s="633"/>
      <c r="RJJ571" s="633"/>
      <c r="RJK571" s="633"/>
      <c r="RJL571" s="633"/>
      <c r="RJM571" s="633"/>
      <c r="RJN571" s="633"/>
      <c r="RJO571" s="633"/>
      <c r="RJP571" s="633"/>
      <c r="RJQ571" s="633"/>
      <c r="RJR571" s="633"/>
      <c r="RJS571" s="633"/>
      <c r="RJT571" s="633"/>
      <c r="RJU571" s="633"/>
      <c r="RJV571" s="633"/>
      <c r="RJW571" s="633"/>
      <c r="RJX571" s="633"/>
      <c r="RJY571" s="633"/>
      <c r="RJZ571" s="633"/>
      <c r="RKA571" s="633"/>
      <c r="RKB571" s="633"/>
      <c r="RKC571" s="633"/>
      <c r="RKD571" s="633"/>
      <c r="RKE571" s="633"/>
      <c r="RKF571" s="633"/>
      <c r="RKG571" s="633"/>
      <c r="RKH571" s="633"/>
      <c r="RKI571" s="633"/>
      <c r="RKJ571" s="633"/>
      <c r="RKK571" s="633"/>
      <c r="RKL571" s="633"/>
      <c r="RKM571" s="633"/>
      <c r="RKN571" s="633"/>
      <c r="RKO571" s="633"/>
      <c r="RKP571" s="633"/>
      <c r="RKQ571" s="633"/>
      <c r="RKR571" s="633"/>
      <c r="RKS571" s="633"/>
      <c r="RKT571" s="633"/>
      <c r="RKU571" s="633"/>
      <c r="RKV571" s="633"/>
      <c r="RKW571" s="633"/>
      <c r="RKX571" s="633"/>
      <c r="RKY571" s="633"/>
      <c r="RKZ571" s="633"/>
      <c r="RLA571" s="633"/>
      <c r="RLB571" s="633"/>
      <c r="RLC571" s="633"/>
      <c r="RLD571" s="633"/>
      <c r="RLE571" s="633"/>
      <c r="RLF571" s="633"/>
      <c r="RLG571" s="633"/>
      <c r="RLH571" s="633"/>
      <c r="RLI571" s="633"/>
      <c r="RLJ571" s="633"/>
      <c r="RLK571" s="633"/>
      <c r="RLL571" s="633"/>
      <c r="RLM571" s="633"/>
      <c r="RLN571" s="633"/>
      <c r="RLO571" s="633"/>
      <c r="RLP571" s="633"/>
      <c r="RLQ571" s="633"/>
      <c r="RLR571" s="633"/>
      <c r="RLS571" s="633"/>
      <c r="RLT571" s="633"/>
      <c r="RLU571" s="633"/>
      <c r="RLV571" s="633"/>
      <c r="RLW571" s="633"/>
      <c r="RLX571" s="633"/>
      <c r="RLY571" s="633"/>
      <c r="RLZ571" s="633"/>
      <c r="RMA571" s="633"/>
      <c r="RMB571" s="633"/>
      <c r="RMC571" s="633"/>
      <c r="RMD571" s="633"/>
      <c r="RME571" s="633"/>
      <c r="RMF571" s="633"/>
      <c r="RMG571" s="633"/>
      <c r="RMH571" s="633"/>
      <c r="RMI571" s="633"/>
      <c r="RMJ571" s="633"/>
      <c r="RMK571" s="633"/>
      <c r="RML571" s="633"/>
      <c r="RMM571" s="633"/>
      <c r="RMN571" s="633"/>
      <c r="RMO571" s="633"/>
      <c r="RMP571" s="633"/>
      <c r="RMQ571" s="633"/>
      <c r="RMR571" s="633"/>
      <c r="RMS571" s="633"/>
      <c r="RMT571" s="633"/>
      <c r="RMU571" s="633"/>
      <c r="RMV571" s="633"/>
      <c r="RMW571" s="633"/>
      <c r="RMX571" s="633"/>
      <c r="RMY571" s="633"/>
      <c r="RMZ571" s="633"/>
      <c r="RNA571" s="633"/>
      <c r="RNB571" s="633"/>
      <c r="RNC571" s="633"/>
      <c r="RND571" s="633"/>
      <c r="RNE571" s="633"/>
      <c r="RNF571" s="633"/>
      <c r="RNG571" s="633"/>
      <c r="RNH571" s="633"/>
      <c r="RNI571" s="633"/>
      <c r="RNJ571" s="633"/>
      <c r="RNK571" s="633"/>
      <c r="RNL571" s="633"/>
      <c r="RNM571" s="633"/>
      <c r="RNN571" s="633"/>
      <c r="RNO571" s="633"/>
      <c r="RNP571" s="633"/>
      <c r="RNQ571" s="633"/>
      <c r="RNR571" s="633"/>
      <c r="RNS571" s="633"/>
      <c r="RNT571" s="633"/>
      <c r="RNU571" s="633"/>
      <c r="RNV571" s="633"/>
      <c r="RNW571" s="633"/>
      <c r="RNX571" s="633"/>
      <c r="RNY571" s="633"/>
      <c r="RNZ571" s="633"/>
      <c r="ROA571" s="633"/>
      <c r="ROB571" s="633"/>
      <c r="ROC571" s="633"/>
      <c r="ROD571" s="633"/>
      <c r="ROE571" s="633"/>
      <c r="ROF571" s="633"/>
      <c r="ROG571" s="633"/>
      <c r="ROH571" s="633"/>
      <c r="ROI571" s="633"/>
      <c r="ROJ571" s="633"/>
      <c r="ROK571" s="633"/>
      <c r="ROL571" s="633"/>
      <c r="ROM571" s="633"/>
      <c r="RON571" s="633"/>
      <c r="ROO571" s="633"/>
      <c r="ROP571" s="633"/>
      <c r="ROQ571" s="633"/>
      <c r="ROR571" s="633"/>
      <c r="ROS571" s="633"/>
      <c r="ROT571" s="633"/>
      <c r="ROU571" s="633"/>
      <c r="ROV571" s="633"/>
      <c r="ROW571" s="633"/>
      <c r="ROX571" s="633"/>
      <c r="ROY571" s="633"/>
      <c r="ROZ571" s="633"/>
      <c r="RPA571" s="633"/>
      <c r="RPB571" s="633"/>
      <c r="RPC571" s="633"/>
      <c r="RPD571" s="633"/>
      <c r="RPE571" s="633"/>
      <c r="RPF571" s="633"/>
      <c r="RPG571" s="633"/>
      <c r="RPH571" s="633"/>
      <c r="RPI571" s="633"/>
      <c r="RPJ571" s="633"/>
      <c r="RPK571" s="633"/>
      <c r="RPL571" s="633"/>
      <c r="RPM571" s="633"/>
      <c r="RPN571" s="633"/>
      <c r="RPO571" s="633"/>
      <c r="RPP571" s="633"/>
      <c r="RPQ571" s="633"/>
      <c r="RPR571" s="633"/>
      <c r="RPS571" s="633"/>
      <c r="RPT571" s="633"/>
      <c r="RPU571" s="633"/>
      <c r="RPV571" s="633"/>
      <c r="RPW571" s="633"/>
      <c r="RPX571" s="633"/>
      <c r="RPY571" s="633"/>
      <c r="RPZ571" s="633"/>
      <c r="RQA571" s="633"/>
      <c r="RQB571" s="633"/>
      <c r="RQC571" s="633"/>
      <c r="RQD571" s="633"/>
      <c r="RQE571" s="633"/>
      <c r="RQF571" s="633"/>
      <c r="RQG571" s="633"/>
      <c r="RQH571" s="633"/>
      <c r="RQI571" s="633"/>
      <c r="RQJ571" s="633"/>
      <c r="RQK571" s="633"/>
      <c r="RQL571" s="633"/>
      <c r="RQM571" s="633"/>
      <c r="RQN571" s="633"/>
      <c r="RQO571" s="633"/>
      <c r="RQP571" s="633"/>
      <c r="RQQ571" s="633"/>
      <c r="RQR571" s="633"/>
      <c r="RQS571" s="633"/>
      <c r="RQT571" s="633"/>
      <c r="RQU571" s="633"/>
      <c r="RQV571" s="633"/>
      <c r="RQW571" s="633"/>
      <c r="RQX571" s="633"/>
      <c r="RQY571" s="633"/>
      <c r="RQZ571" s="633"/>
      <c r="RRA571" s="633"/>
      <c r="RRB571" s="633"/>
      <c r="RRC571" s="633"/>
      <c r="RRD571" s="633"/>
      <c r="RRE571" s="633"/>
      <c r="RRF571" s="633"/>
      <c r="RRG571" s="633"/>
      <c r="RRH571" s="633"/>
      <c r="RRI571" s="633"/>
      <c r="RRJ571" s="633"/>
      <c r="RRK571" s="633"/>
      <c r="RRL571" s="633"/>
      <c r="RRM571" s="633"/>
      <c r="RRN571" s="633"/>
      <c r="RRO571" s="633"/>
      <c r="RRP571" s="633"/>
      <c r="RRQ571" s="633"/>
      <c r="RRR571" s="633"/>
      <c r="RRS571" s="633"/>
      <c r="RRT571" s="633"/>
      <c r="RRU571" s="633"/>
      <c r="RRV571" s="633"/>
      <c r="RRW571" s="633"/>
      <c r="RRX571" s="633"/>
      <c r="RRY571" s="633"/>
      <c r="RRZ571" s="633"/>
      <c r="RSA571" s="633"/>
      <c r="RSB571" s="633"/>
      <c r="RSC571" s="633"/>
      <c r="RSD571" s="633"/>
      <c r="RSE571" s="633"/>
      <c r="RSF571" s="633"/>
      <c r="RSG571" s="633"/>
      <c r="RSH571" s="633"/>
      <c r="RSI571" s="633"/>
      <c r="RSJ571" s="633"/>
      <c r="RSK571" s="633"/>
      <c r="RSL571" s="633"/>
      <c r="RSM571" s="633"/>
      <c r="RSN571" s="633"/>
      <c r="RSO571" s="633"/>
      <c r="RSP571" s="633"/>
      <c r="RSQ571" s="633"/>
      <c r="RSR571" s="633"/>
      <c r="RSS571" s="633"/>
      <c r="RST571" s="633"/>
      <c r="RSU571" s="633"/>
      <c r="RSV571" s="633"/>
      <c r="RSW571" s="633"/>
      <c r="RSX571" s="633"/>
      <c r="RSY571" s="633"/>
      <c r="RSZ571" s="633"/>
      <c r="RTA571" s="633"/>
      <c r="RTB571" s="633"/>
      <c r="RTC571" s="633"/>
      <c r="RTD571" s="633"/>
      <c r="RTE571" s="633"/>
      <c r="RTF571" s="633"/>
      <c r="RTG571" s="633"/>
      <c r="RTH571" s="633"/>
      <c r="RTI571" s="633"/>
      <c r="RTJ571" s="633"/>
      <c r="RTK571" s="633"/>
      <c r="RTL571" s="633"/>
      <c r="RTM571" s="633"/>
      <c r="RTN571" s="633"/>
      <c r="RTO571" s="633"/>
      <c r="RTP571" s="633"/>
      <c r="RTQ571" s="633"/>
      <c r="RTR571" s="633"/>
      <c r="RTS571" s="633"/>
      <c r="RTT571" s="633"/>
      <c r="RTU571" s="633"/>
      <c r="RTV571" s="633"/>
      <c r="RTW571" s="633"/>
      <c r="RTX571" s="633"/>
      <c r="RTY571" s="633"/>
      <c r="RTZ571" s="633"/>
      <c r="RUA571" s="633"/>
      <c r="RUB571" s="633"/>
      <c r="RUC571" s="633"/>
      <c r="RUD571" s="633"/>
      <c r="RUE571" s="633"/>
      <c r="RUF571" s="633"/>
      <c r="RUG571" s="633"/>
      <c r="RUH571" s="633"/>
      <c r="RUI571" s="633"/>
      <c r="RUJ571" s="633"/>
      <c r="RUK571" s="633"/>
      <c r="RUL571" s="633"/>
      <c r="RUM571" s="633"/>
      <c r="RUN571" s="633"/>
      <c r="RUO571" s="633"/>
      <c r="RUP571" s="633"/>
      <c r="RUQ571" s="633"/>
      <c r="RUR571" s="633"/>
      <c r="RUS571" s="633"/>
      <c r="RUT571" s="633"/>
      <c r="RUU571" s="633"/>
      <c r="RUV571" s="633"/>
      <c r="RUW571" s="633"/>
      <c r="RUX571" s="633"/>
      <c r="RUY571" s="633"/>
      <c r="RUZ571" s="633"/>
      <c r="RVA571" s="633"/>
      <c r="RVB571" s="633"/>
      <c r="RVC571" s="633"/>
      <c r="RVD571" s="633"/>
      <c r="RVE571" s="633"/>
      <c r="RVF571" s="633"/>
      <c r="RVG571" s="633"/>
      <c r="RVH571" s="633"/>
      <c r="RVI571" s="633"/>
      <c r="RVJ571" s="633"/>
      <c r="RVK571" s="633"/>
      <c r="RVL571" s="633"/>
      <c r="RVM571" s="633"/>
      <c r="RVN571" s="633"/>
      <c r="RVO571" s="633"/>
      <c r="RVP571" s="633"/>
      <c r="RVQ571" s="633"/>
      <c r="RVR571" s="633"/>
      <c r="RVS571" s="633"/>
      <c r="RVT571" s="633"/>
      <c r="RVU571" s="633"/>
      <c r="RVV571" s="633"/>
      <c r="RVW571" s="633"/>
      <c r="RVX571" s="633"/>
      <c r="RVY571" s="633"/>
      <c r="RVZ571" s="633"/>
      <c r="RWA571" s="633"/>
      <c r="RWB571" s="633"/>
      <c r="RWC571" s="633"/>
      <c r="RWD571" s="633"/>
      <c r="RWE571" s="633"/>
      <c r="RWF571" s="633"/>
      <c r="RWG571" s="633"/>
      <c r="RWH571" s="633"/>
      <c r="RWI571" s="633"/>
      <c r="RWJ571" s="633"/>
      <c r="RWK571" s="633"/>
      <c r="RWL571" s="633"/>
      <c r="RWM571" s="633"/>
      <c r="RWN571" s="633"/>
      <c r="RWO571" s="633"/>
      <c r="RWP571" s="633"/>
      <c r="RWQ571" s="633"/>
      <c r="RWR571" s="633"/>
      <c r="RWS571" s="633"/>
      <c r="RWT571" s="633"/>
      <c r="RWU571" s="633"/>
      <c r="RWV571" s="633"/>
      <c r="RWW571" s="633"/>
      <c r="RWX571" s="633"/>
      <c r="RWY571" s="633"/>
      <c r="RWZ571" s="633"/>
      <c r="RXA571" s="633"/>
      <c r="RXB571" s="633"/>
      <c r="RXC571" s="633"/>
      <c r="RXD571" s="633"/>
      <c r="RXE571" s="633"/>
      <c r="RXF571" s="633"/>
      <c r="RXG571" s="633"/>
      <c r="RXH571" s="633"/>
      <c r="RXI571" s="633"/>
      <c r="RXJ571" s="633"/>
      <c r="RXK571" s="633"/>
      <c r="RXL571" s="633"/>
      <c r="RXM571" s="633"/>
      <c r="RXN571" s="633"/>
      <c r="RXO571" s="633"/>
      <c r="RXP571" s="633"/>
      <c r="RXQ571" s="633"/>
      <c r="RXR571" s="633"/>
      <c r="RXS571" s="633"/>
      <c r="RXT571" s="633"/>
      <c r="RXU571" s="633"/>
      <c r="RXV571" s="633"/>
      <c r="RXW571" s="633"/>
      <c r="RXX571" s="633"/>
      <c r="RXY571" s="633"/>
      <c r="RXZ571" s="633"/>
      <c r="RYA571" s="633"/>
      <c r="RYB571" s="633"/>
      <c r="RYC571" s="633"/>
      <c r="RYD571" s="633"/>
      <c r="RYE571" s="633"/>
      <c r="RYF571" s="633"/>
      <c r="RYG571" s="633"/>
      <c r="RYH571" s="633"/>
      <c r="RYI571" s="633"/>
      <c r="RYJ571" s="633"/>
      <c r="RYK571" s="633"/>
      <c r="RYL571" s="633"/>
      <c r="RYM571" s="633"/>
      <c r="RYN571" s="633"/>
      <c r="RYO571" s="633"/>
      <c r="RYP571" s="633"/>
      <c r="RYQ571" s="633"/>
      <c r="RYR571" s="633"/>
      <c r="RYS571" s="633"/>
      <c r="RYT571" s="633"/>
      <c r="RYU571" s="633"/>
      <c r="RYV571" s="633"/>
      <c r="RYW571" s="633"/>
      <c r="RYX571" s="633"/>
      <c r="RYY571" s="633"/>
      <c r="RYZ571" s="633"/>
      <c r="RZA571" s="633"/>
      <c r="RZB571" s="633"/>
      <c r="RZC571" s="633"/>
      <c r="RZD571" s="633"/>
      <c r="RZE571" s="633"/>
      <c r="RZF571" s="633"/>
      <c r="RZG571" s="633"/>
      <c r="RZH571" s="633"/>
      <c r="RZI571" s="633"/>
      <c r="RZJ571" s="633"/>
      <c r="RZK571" s="633"/>
      <c r="RZL571" s="633"/>
      <c r="RZM571" s="633"/>
      <c r="RZN571" s="633"/>
      <c r="RZO571" s="633"/>
      <c r="RZP571" s="633"/>
      <c r="RZQ571" s="633"/>
      <c r="RZR571" s="633"/>
      <c r="RZS571" s="633"/>
      <c r="RZT571" s="633"/>
      <c r="RZU571" s="633"/>
      <c r="RZV571" s="633"/>
      <c r="RZW571" s="633"/>
      <c r="RZX571" s="633"/>
      <c r="RZY571" s="633"/>
      <c r="RZZ571" s="633"/>
      <c r="SAA571" s="633"/>
      <c r="SAB571" s="633"/>
      <c r="SAC571" s="633"/>
      <c r="SAD571" s="633"/>
      <c r="SAE571" s="633"/>
      <c r="SAF571" s="633"/>
      <c r="SAG571" s="633"/>
      <c r="SAH571" s="633"/>
      <c r="SAI571" s="633"/>
      <c r="SAJ571" s="633"/>
      <c r="SAK571" s="633"/>
      <c r="SAL571" s="633"/>
      <c r="SAM571" s="633"/>
      <c r="SAN571" s="633"/>
      <c r="SAO571" s="633"/>
      <c r="SAP571" s="633"/>
      <c r="SAQ571" s="633"/>
      <c r="SAR571" s="633"/>
      <c r="SAS571" s="633"/>
      <c r="SAT571" s="633"/>
      <c r="SAU571" s="633"/>
      <c r="SAV571" s="633"/>
      <c r="SAW571" s="633"/>
      <c r="SAX571" s="633"/>
      <c r="SAY571" s="633"/>
      <c r="SAZ571" s="633"/>
      <c r="SBA571" s="633"/>
      <c r="SBB571" s="633"/>
      <c r="SBC571" s="633"/>
      <c r="SBD571" s="633"/>
      <c r="SBE571" s="633"/>
      <c r="SBF571" s="633"/>
      <c r="SBG571" s="633"/>
      <c r="SBH571" s="633"/>
      <c r="SBI571" s="633"/>
      <c r="SBJ571" s="633"/>
      <c r="SBK571" s="633"/>
      <c r="SBL571" s="633"/>
      <c r="SBM571" s="633"/>
      <c r="SBN571" s="633"/>
      <c r="SBO571" s="633"/>
      <c r="SBP571" s="633"/>
      <c r="SBQ571" s="633"/>
      <c r="SBR571" s="633"/>
      <c r="SBS571" s="633"/>
      <c r="SBT571" s="633"/>
      <c r="SBU571" s="633"/>
      <c r="SBV571" s="633"/>
      <c r="SBW571" s="633"/>
      <c r="SBX571" s="633"/>
      <c r="SBY571" s="633"/>
      <c r="SBZ571" s="633"/>
      <c r="SCA571" s="633"/>
      <c r="SCB571" s="633"/>
      <c r="SCC571" s="633"/>
      <c r="SCD571" s="633"/>
      <c r="SCE571" s="633"/>
      <c r="SCF571" s="633"/>
      <c r="SCG571" s="633"/>
      <c r="SCH571" s="633"/>
      <c r="SCI571" s="633"/>
      <c r="SCJ571" s="633"/>
      <c r="SCK571" s="633"/>
      <c r="SCL571" s="633"/>
      <c r="SCM571" s="633"/>
      <c r="SCN571" s="633"/>
      <c r="SCO571" s="633"/>
      <c r="SCP571" s="633"/>
      <c r="SCQ571" s="633"/>
      <c r="SCR571" s="633"/>
      <c r="SCS571" s="633"/>
      <c r="SCT571" s="633"/>
      <c r="SCU571" s="633"/>
      <c r="SCV571" s="633"/>
      <c r="SCW571" s="633"/>
      <c r="SCX571" s="633"/>
      <c r="SCY571" s="633"/>
      <c r="SCZ571" s="633"/>
      <c r="SDA571" s="633"/>
      <c r="SDB571" s="633"/>
      <c r="SDC571" s="633"/>
      <c r="SDD571" s="633"/>
      <c r="SDE571" s="633"/>
      <c r="SDF571" s="633"/>
      <c r="SDG571" s="633"/>
      <c r="SDH571" s="633"/>
      <c r="SDI571" s="633"/>
      <c r="SDJ571" s="633"/>
      <c r="SDK571" s="633"/>
      <c r="SDL571" s="633"/>
      <c r="SDM571" s="633"/>
      <c r="SDN571" s="633"/>
      <c r="SDO571" s="633"/>
      <c r="SDP571" s="633"/>
      <c r="SDQ571" s="633"/>
      <c r="SDR571" s="633"/>
      <c r="SDS571" s="633"/>
      <c r="SDT571" s="633"/>
      <c r="SDU571" s="633"/>
      <c r="SDV571" s="633"/>
      <c r="SDW571" s="633"/>
      <c r="SDX571" s="633"/>
      <c r="SDY571" s="633"/>
      <c r="SDZ571" s="633"/>
      <c r="SEA571" s="633"/>
      <c r="SEB571" s="633"/>
      <c r="SEC571" s="633"/>
      <c r="SED571" s="633"/>
      <c r="SEE571" s="633"/>
      <c r="SEF571" s="633"/>
      <c r="SEG571" s="633"/>
      <c r="SEH571" s="633"/>
      <c r="SEI571" s="633"/>
      <c r="SEJ571" s="633"/>
      <c r="SEK571" s="633"/>
      <c r="SEL571" s="633"/>
      <c r="SEM571" s="633"/>
      <c r="SEN571" s="633"/>
      <c r="SEO571" s="633"/>
      <c r="SEP571" s="633"/>
      <c r="SEQ571" s="633"/>
      <c r="SER571" s="633"/>
      <c r="SES571" s="633"/>
      <c r="SET571" s="633"/>
      <c r="SEU571" s="633"/>
      <c r="SEV571" s="633"/>
      <c r="SEW571" s="633"/>
      <c r="SEX571" s="633"/>
      <c r="SEY571" s="633"/>
      <c r="SEZ571" s="633"/>
      <c r="SFA571" s="633"/>
      <c r="SFB571" s="633"/>
      <c r="SFC571" s="633"/>
      <c r="SFD571" s="633"/>
      <c r="SFE571" s="633"/>
      <c r="SFF571" s="633"/>
      <c r="SFG571" s="633"/>
      <c r="SFH571" s="633"/>
      <c r="SFI571" s="633"/>
      <c r="SFJ571" s="633"/>
      <c r="SFK571" s="633"/>
      <c r="SFL571" s="633"/>
      <c r="SFM571" s="633"/>
      <c r="SFN571" s="633"/>
      <c r="SFO571" s="633"/>
      <c r="SFP571" s="633"/>
      <c r="SFQ571" s="633"/>
      <c r="SFR571" s="633"/>
      <c r="SFS571" s="633"/>
      <c r="SFT571" s="633"/>
      <c r="SFU571" s="633"/>
      <c r="SFV571" s="633"/>
      <c r="SFW571" s="633"/>
      <c r="SFX571" s="633"/>
      <c r="SFY571" s="633"/>
      <c r="SFZ571" s="633"/>
      <c r="SGA571" s="633"/>
      <c r="SGB571" s="633"/>
      <c r="SGC571" s="633"/>
      <c r="SGD571" s="633"/>
      <c r="SGE571" s="633"/>
      <c r="SGF571" s="633"/>
      <c r="SGG571" s="633"/>
      <c r="SGH571" s="633"/>
      <c r="SGI571" s="633"/>
      <c r="SGJ571" s="633"/>
      <c r="SGK571" s="633"/>
      <c r="SGL571" s="633"/>
      <c r="SGM571" s="633"/>
      <c r="SGN571" s="633"/>
      <c r="SGO571" s="633"/>
      <c r="SGP571" s="633"/>
      <c r="SGQ571" s="633"/>
      <c r="SGR571" s="633"/>
      <c r="SGS571" s="633"/>
      <c r="SGT571" s="633"/>
      <c r="SGU571" s="633"/>
      <c r="SGV571" s="633"/>
      <c r="SGW571" s="633"/>
      <c r="SGX571" s="633"/>
      <c r="SGY571" s="633"/>
      <c r="SGZ571" s="633"/>
      <c r="SHA571" s="633"/>
      <c r="SHB571" s="633"/>
      <c r="SHC571" s="633"/>
      <c r="SHD571" s="633"/>
      <c r="SHE571" s="633"/>
      <c r="SHF571" s="633"/>
      <c r="SHG571" s="633"/>
      <c r="SHH571" s="633"/>
      <c r="SHI571" s="633"/>
      <c r="SHJ571" s="633"/>
      <c r="SHK571" s="633"/>
      <c r="SHL571" s="633"/>
      <c r="SHM571" s="633"/>
      <c r="SHN571" s="633"/>
      <c r="SHO571" s="633"/>
      <c r="SHP571" s="633"/>
      <c r="SHQ571" s="633"/>
      <c r="SHR571" s="633"/>
      <c r="SHS571" s="633"/>
      <c r="SHT571" s="633"/>
      <c r="SHU571" s="633"/>
      <c r="SHV571" s="633"/>
      <c r="SHW571" s="633"/>
      <c r="SHX571" s="633"/>
      <c r="SHY571" s="633"/>
      <c r="SHZ571" s="633"/>
      <c r="SIA571" s="633"/>
      <c r="SIB571" s="633"/>
      <c r="SIC571" s="633"/>
      <c r="SID571" s="633"/>
      <c r="SIE571" s="633"/>
      <c r="SIF571" s="633"/>
      <c r="SIG571" s="633"/>
      <c r="SIH571" s="633"/>
      <c r="SII571" s="633"/>
      <c r="SIJ571" s="633"/>
      <c r="SIK571" s="633"/>
      <c r="SIL571" s="633"/>
      <c r="SIM571" s="633"/>
      <c r="SIN571" s="633"/>
      <c r="SIO571" s="633"/>
      <c r="SIP571" s="633"/>
      <c r="SIQ571" s="633"/>
      <c r="SIR571" s="633"/>
      <c r="SIS571" s="633"/>
      <c r="SIT571" s="633"/>
      <c r="SIU571" s="633"/>
      <c r="SIV571" s="633"/>
      <c r="SIW571" s="633"/>
      <c r="SIX571" s="633"/>
      <c r="SIY571" s="633"/>
      <c r="SIZ571" s="633"/>
      <c r="SJA571" s="633"/>
      <c r="SJB571" s="633"/>
      <c r="SJC571" s="633"/>
      <c r="SJD571" s="633"/>
      <c r="SJE571" s="633"/>
      <c r="SJF571" s="633"/>
      <c r="SJG571" s="633"/>
      <c r="SJH571" s="633"/>
      <c r="SJI571" s="633"/>
      <c r="SJJ571" s="633"/>
      <c r="SJK571" s="633"/>
      <c r="SJL571" s="633"/>
      <c r="SJM571" s="633"/>
      <c r="SJN571" s="633"/>
      <c r="SJO571" s="633"/>
      <c r="SJP571" s="633"/>
      <c r="SJQ571" s="633"/>
      <c r="SJR571" s="633"/>
      <c r="SJS571" s="633"/>
      <c r="SJT571" s="633"/>
      <c r="SJU571" s="633"/>
      <c r="SJV571" s="633"/>
      <c r="SJW571" s="633"/>
      <c r="SJX571" s="633"/>
      <c r="SJY571" s="633"/>
      <c r="SJZ571" s="633"/>
      <c r="SKA571" s="633"/>
      <c r="SKB571" s="633"/>
      <c r="SKC571" s="633"/>
      <c r="SKD571" s="633"/>
      <c r="SKE571" s="633"/>
      <c r="SKF571" s="633"/>
      <c r="SKG571" s="633"/>
      <c r="SKH571" s="633"/>
      <c r="SKI571" s="633"/>
      <c r="SKJ571" s="633"/>
      <c r="SKK571" s="633"/>
      <c r="SKL571" s="633"/>
      <c r="SKM571" s="633"/>
      <c r="SKN571" s="633"/>
      <c r="SKO571" s="633"/>
      <c r="SKP571" s="633"/>
      <c r="SKQ571" s="633"/>
      <c r="SKR571" s="633"/>
      <c r="SKS571" s="633"/>
      <c r="SKT571" s="633"/>
      <c r="SKU571" s="633"/>
      <c r="SKV571" s="633"/>
      <c r="SKW571" s="633"/>
      <c r="SKX571" s="633"/>
      <c r="SKY571" s="633"/>
      <c r="SKZ571" s="633"/>
      <c r="SLA571" s="633"/>
      <c r="SLB571" s="633"/>
      <c r="SLC571" s="633"/>
      <c r="SLD571" s="633"/>
      <c r="SLE571" s="633"/>
      <c r="SLF571" s="633"/>
      <c r="SLG571" s="633"/>
      <c r="SLH571" s="633"/>
      <c r="SLI571" s="633"/>
      <c r="SLJ571" s="633"/>
      <c r="SLK571" s="633"/>
      <c r="SLL571" s="633"/>
      <c r="SLM571" s="633"/>
      <c r="SLN571" s="633"/>
      <c r="SLO571" s="633"/>
      <c r="SLP571" s="633"/>
      <c r="SLQ571" s="633"/>
      <c r="SLR571" s="633"/>
      <c r="SLS571" s="633"/>
      <c r="SLT571" s="633"/>
      <c r="SLU571" s="633"/>
      <c r="SLV571" s="633"/>
      <c r="SLW571" s="633"/>
      <c r="SLX571" s="633"/>
      <c r="SLY571" s="633"/>
      <c r="SLZ571" s="633"/>
      <c r="SMA571" s="633"/>
      <c r="SMB571" s="633"/>
      <c r="SMC571" s="633"/>
      <c r="SMD571" s="633"/>
      <c r="SME571" s="633"/>
      <c r="SMF571" s="633"/>
      <c r="SMG571" s="633"/>
      <c r="SMH571" s="633"/>
      <c r="SMI571" s="633"/>
      <c r="SMJ571" s="633"/>
      <c r="SMK571" s="633"/>
      <c r="SML571" s="633"/>
      <c r="SMM571" s="633"/>
      <c r="SMN571" s="633"/>
      <c r="SMO571" s="633"/>
      <c r="SMP571" s="633"/>
      <c r="SMQ571" s="633"/>
      <c r="SMR571" s="633"/>
      <c r="SMS571" s="633"/>
      <c r="SMT571" s="633"/>
      <c r="SMU571" s="633"/>
      <c r="SMV571" s="633"/>
      <c r="SMW571" s="633"/>
      <c r="SMX571" s="633"/>
      <c r="SMY571" s="633"/>
      <c r="SMZ571" s="633"/>
      <c r="SNA571" s="633"/>
      <c r="SNB571" s="633"/>
      <c r="SNC571" s="633"/>
      <c r="SND571" s="633"/>
      <c r="SNE571" s="633"/>
      <c r="SNF571" s="633"/>
      <c r="SNG571" s="633"/>
      <c r="SNH571" s="633"/>
      <c r="SNI571" s="633"/>
      <c r="SNJ571" s="633"/>
      <c r="SNK571" s="633"/>
      <c r="SNL571" s="633"/>
      <c r="SNM571" s="633"/>
      <c r="SNN571" s="633"/>
      <c r="SNO571" s="633"/>
      <c r="SNP571" s="633"/>
      <c r="SNQ571" s="633"/>
      <c r="SNR571" s="633"/>
      <c r="SNS571" s="633"/>
      <c r="SNT571" s="633"/>
      <c r="SNU571" s="633"/>
      <c r="SNV571" s="633"/>
      <c r="SNW571" s="633"/>
      <c r="SNX571" s="633"/>
      <c r="SNY571" s="633"/>
      <c r="SNZ571" s="633"/>
      <c r="SOA571" s="633"/>
      <c r="SOB571" s="633"/>
      <c r="SOC571" s="633"/>
      <c r="SOD571" s="633"/>
      <c r="SOE571" s="633"/>
      <c r="SOF571" s="633"/>
      <c r="SOG571" s="633"/>
      <c r="SOH571" s="633"/>
      <c r="SOI571" s="633"/>
      <c r="SOJ571" s="633"/>
      <c r="SOK571" s="633"/>
      <c r="SOL571" s="633"/>
      <c r="SOM571" s="633"/>
      <c r="SON571" s="633"/>
      <c r="SOO571" s="633"/>
      <c r="SOP571" s="633"/>
      <c r="SOQ571" s="633"/>
      <c r="SOR571" s="633"/>
      <c r="SOS571" s="633"/>
      <c r="SOT571" s="633"/>
      <c r="SOU571" s="633"/>
      <c r="SOV571" s="633"/>
      <c r="SOW571" s="633"/>
      <c r="SOX571" s="633"/>
      <c r="SOY571" s="633"/>
      <c r="SOZ571" s="633"/>
      <c r="SPA571" s="633"/>
      <c r="SPB571" s="633"/>
      <c r="SPC571" s="633"/>
      <c r="SPD571" s="633"/>
      <c r="SPE571" s="633"/>
      <c r="SPF571" s="633"/>
      <c r="SPG571" s="633"/>
      <c r="SPH571" s="633"/>
      <c r="SPI571" s="633"/>
      <c r="SPJ571" s="633"/>
      <c r="SPK571" s="633"/>
      <c r="SPL571" s="633"/>
      <c r="SPM571" s="633"/>
      <c r="SPN571" s="633"/>
      <c r="SPO571" s="633"/>
      <c r="SPP571" s="633"/>
      <c r="SPQ571" s="633"/>
      <c r="SPR571" s="633"/>
      <c r="SPS571" s="633"/>
      <c r="SPT571" s="633"/>
      <c r="SPU571" s="633"/>
      <c r="SPV571" s="633"/>
      <c r="SPW571" s="633"/>
      <c r="SPX571" s="633"/>
      <c r="SPY571" s="633"/>
      <c r="SPZ571" s="633"/>
      <c r="SQA571" s="633"/>
      <c r="SQB571" s="633"/>
      <c r="SQC571" s="633"/>
      <c r="SQD571" s="633"/>
      <c r="SQE571" s="633"/>
      <c r="SQF571" s="633"/>
      <c r="SQG571" s="633"/>
      <c r="SQH571" s="633"/>
      <c r="SQI571" s="633"/>
      <c r="SQJ571" s="633"/>
      <c r="SQK571" s="633"/>
      <c r="SQL571" s="633"/>
      <c r="SQM571" s="633"/>
      <c r="SQN571" s="633"/>
      <c r="SQO571" s="633"/>
      <c r="SQP571" s="633"/>
      <c r="SQQ571" s="633"/>
      <c r="SQR571" s="633"/>
      <c r="SQS571" s="633"/>
      <c r="SQT571" s="633"/>
      <c r="SQU571" s="633"/>
      <c r="SQV571" s="633"/>
      <c r="SQW571" s="633"/>
      <c r="SQX571" s="633"/>
      <c r="SQY571" s="633"/>
      <c r="SQZ571" s="633"/>
      <c r="SRA571" s="633"/>
      <c r="SRB571" s="633"/>
      <c r="SRC571" s="633"/>
      <c r="SRD571" s="633"/>
      <c r="SRE571" s="633"/>
      <c r="SRF571" s="633"/>
      <c r="SRG571" s="633"/>
      <c r="SRH571" s="633"/>
      <c r="SRI571" s="633"/>
      <c r="SRJ571" s="633"/>
      <c r="SRK571" s="633"/>
      <c r="SRL571" s="633"/>
      <c r="SRM571" s="633"/>
      <c r="SRN571" s="633"/>
      <c r="SRO571" s="633"/>
      <c r="SRP571" s="633"/>
      <c r="SRQ571" s="633"/>
      <c r="SRR571" s="633"/>
      <c r="SRS571" s="633"/>
      <c r="SRT571" s="633"/>
      <c r="SRU571" s="633"/>
      <c r="SRV571" s="633"/>
      <c r="SRW571" s="633"/>
      <c r="SRX571" s="633"/>
      <c r="SRY571" s="633"/>
      <c r="SRZ571" s="633"/>
      <c r="SSA571" s="633"/>
      <c r="SSB571" s="633"/>
      <c r="SSC571" s="633"/>
      <c r="SSD571" s="633"/>
      <c r="SSE571" s="633"/>
      <c r="SSF571" s="633"/>
      <c r="SSG571" s="633"/>
      <c r="SSH571" s="633"/>
      <c r="SSI571" s="633"/>
      <c r="SSJ571" s="633"/>
      <c r="SSK571" s="633"/>
      <c r="SSL571" s="633"/>
      <c r="SSM571" s="633"/>
      <c r="SSN571" s="633"/>
      <c r="SSO571" s="633"/>
      <c r="SSP571" s="633"/>
      <c r="SSQ571" s="633"/>
      <c r="SSR571" s="633"/>
      <c r="SSS571" s="633"/>
      <c r="SST571" s="633"/>
      <c r="SSU571" s="633"/>
      <c r="SSV571" s="633"/>
      <c r="SSW571" s="633"/>
      <c r="SSX571" s="633"/>
      <c r="SSY571" s="633"/>
      <c r="SSZ571" s="633"/>
      <c r="STA571" s="633"/>
      <c r="STB571" s="633"/>
      <c r="STC571" s="633"/>
      <c r="STD571" s="633"/>
      <c r="STE571" s="633"/>
      <c r="STF571" s="633"/>
      <c r="STG571" s="633"/>
      <c r="STH571" s="633"/>
      <c r="STI571" s="633"/>
      <c r="STJ571" s="633"/>
      <c r="STK571" s="633"/>
      <c r="STL571" s="633"/>
      <c r="STM571" s="633"/>
      <c r="STN571" s="633"/>
      <c r="STO571" s="633"/>
      <c r="STP571" s="633"/>
      <c r="STQ571" s="633"/>
      <c r="STR571" s="633"/>
      <c r="STS571" s="633"/>
      <c r="STT571" s="633"/>
      <c r="STU571" s="633"/>
      <c r="STV571" s="633"/>
      <c r="STW571" s="633"/>
      <c r="STX571" s="633"/>
      <c r="STY571" s="633"/>
      <c r="STZ571" s="633"/>
      <c r="SUA571" s="633"/>
      <c r="SUB571" s="633"/>
      <c r="SUC571" s="633"/>
      <c r="SUD571" s="633"/>
      <c r="SUE571" s="633"/>
      <c r="SUF571" s="633"/>
      <c r="SUG571" s="633"/>
      <c r="SUH571" s="633"/>
      <c r="SUI571" s="633"/>
      <c r="SUJ571" s="633"/>
      <c r="SUK571" s="633"/>
      <c r="SUL571" s="633"/>
      <c r="SUM571" s="633"/>
      <c r="SUN571" s="633"/>
      <c r="SUO571" s="633"/>
      <c r="SUP571" s="633"/>
      <c r="SUQ571" s="633"/>
      <c r="SUR571" s="633"/>
      <c r="SUS571" s="633"/>
      <c r="SUT571" s="633"/>
      <c r="SUU571" s="633"/>
      <c r="SUV571" s="633"/>
      <c r="SUW571" s="633"/>
      <c r="SUX571" s="633"/>
      <c r="SUY571" s="633"/>
      <c r="SUZ571" s="633"/>
      <c r="SVA571" s="633"/>
      <c r="SVB571" s="633"/>
      <c r="SVC571" s="633"/>
      <c r="SVD571" s="633"/>
      <c r="SVE571" s="633"/>
      <c r="SVF571" s="633"/>
      <c r="SVG571" s="633"/>
      <c r="SVH571" s="633"/>
      <c r="SVI571" s="633"/>
      <c r="SVJ571" s="633"/>
      <c r="SVK571" s="633"/>
      <c r="SVL571" s="633"/>
      <c r="SVM571" s="633"/>
      <c r="SVN571" s="633"/>
      <c r="SVO571" s="633"/>
      <c r="SVP571" s="633"/>
      <c r="SVQ571" s="633"/>
      <c r="SVR571" s="633"/>
      <c r="SVS571" s="633"/>
      <c r="SVT571" s="633"/>
      <c r="SVU571" s="633"/>
      <c r="SVV571" s="633"/>
      <c r="SVW571" s="633"/>
      <c r="SVX571" s="633"/>
      <c r="SVY571" s="633"/>
      <c r="SVZ571" s="633"/>
      <c r="SWA571" s="633"/>
      <c r="SWB571" s="633"/>
      <c r="SWC571" s="633"/>
      <c r="SWD571" s="633"/>
      <c r="SWE571" s="633"/>
      <c r="SWF571" s="633"/>
      <c r="SWG571" s="633"/>
      <c r="SWH571" s="633"/>
      <c r="SWI571" s="633"/>
      <c r="SWJ571" s="633"/>
      <c r="SWK571" s="633"/>
      <c r="SWL571" s="633"/>
      <c r="SWM571" s="633"/>
      <c r="SWN571" s="633"/>
      <c r="SWO571" s="633"/>
      <c r="SWP571" s="633"/>
      <c r="SWQ571" s="633"/>
      <c r="SWR571" s="633"/>
      <c r="SWS571" s="633"/>
      <c r="SWT571" s="633"/>
      <c r="SWU571" s="633"/>
      <c r="SWV571" s="633"/>
      <c r="SWW571" s="633"/>
      <c r="SWX571" s="633"/>
      <c r="SWY571" s="633"/>
      <c r="SWZ571" s="633"/>
      <c r="SXA571" s="633"/>
      <c r="SXB571" s="633"/>
      <c r="SXC571" s="633"/>
      <c r="SXD571" s="633"/>
      <c r="SXE571" s="633"/>
      <c r="SXF571" s="633"/>
      <c r="SXG571" s="633"/>
      <c r="SXH571" s="633"/>
      <c r="SXI571" s="633"/>
      <c r="SXJ571" s="633"/>
      <c r="SXK571" s="633"/>
      <c r="SXL571" s="633"/>
      <c r="SXM571" s="633"/>
      <c r="SXN571" s="633"/>
      <c r="SXO571" s="633"/>
      <c r="SXP571" s="633"/>
      <c r="SXQ571" s="633"/>
      <c r="SXR571" s="633"/>
      <c r="SXS571" s="633"/>
      <c r="SXT571" s="633"/>
      <c r="SXU571" s="633"/>
      <c r="SXV571" s="633"/>
      <c r="SXW571" s="633"/>
      <c r="SXX571" s="633"/>
      <c r="SXY571" s="633"/>
      <c r="SXZ571" s="633"/>
      <c r="SYA571" s="633"/>
      <c r="SYB571" s="633"/>
      <c r="SYC571" s="633"/>
      <c r="SYD571" s="633"/>
      <c r="SYE571" s="633"/>
      <c r="SYF571" s="633"/>
      <c r="SYG571" s="633"/>
      <c r="SYH571" s="633"/>
      <c r="SYI571" s="633"/>
      <c r="SYJ571" s="633"/>
      <c r="SYK571" s="633"/>
      <c r="SYL571" s="633"/>
      <c r="SYM571" s="633"/>
      <c r="SYN571" s="633"/>
      <c r="SYO571" s="633"/>
      <c r="SYP571" s="633"/>
      <c r="SYQ571" s="633"/>
      <c r="SYR571" s="633"/>
      <c r="SYS571" s="633"/>
      <c r="SYT571" s="633"/>
      <c r="SYU571" s="633"/>
      <c r="SYV571" s="633"/>
      <c r="SYW571" s="633"/>
      <c r="SYX571" s="633"/>
      <c r="SYY571" s="633"/>
      <c r="SYZ571" s="633"/>
      <c r="SZA571" s="633"/>
      <c r="SZB571" s="633"/>
      <c r="SZC571" s="633"/>
      <c r="SZD571" s="633"/>
      <c r="SZE571" s="633"/>
      <c r="SZF571" s="633"/>
      <c r="SZG571" s="633"/>
      <c r="SZH571" s="633"/>
      <c r="SZI571" s="633"/>
      <c r="SZJ571" s="633"/>
      <c r="SZK571" s="633"/>
      <c r="SZL571" s="633"/>
      <c r="SZM571" s="633"/>
      <c r="SZN571" s="633"/>
      <c r="SZO571" s="633"/>
      <c r="SZP571" s="633"/>
      <c r="SZQ571" s="633"/>
      <c r="SZR571" s="633"/>
      <c r="SZS571" s="633"/>
      <c r="SZT571" s="633"/>
      <c r="SZU571" s="633"/>
      <c r="SZV571" s="633"/>
      <c r="SZW571" s="633"/>
      <c r="SZX571" s="633"/>
      <c r="SZY571" s="633"/>
      <c r="SZZ571" s="633"/>
      <c r="TAA571" s="633"/>
      <c r="TAB571" s="633"/>
      <c r="TAC571" s="633"/>
      <c r="TAD571" s="633"/>
      <c r="TAE571" s="633"/>
      <c r="TAF571" s="633"/>
      <c r="TAG571" s="633"/>
      <c r="TAH571" s="633"/>
      <c r="TAI571" s="633"/>
      <c r="TAJ571" s="633"/>
      <c r="TAK571" s="633"/>
      <c r="TAL571" s="633"/>
      <c r="TAM571" s="633"/>
      <c r="TAN571" s="633"/>
      <c r="TAO571" s="633"/>
      <c r="TAP571" s="633"/>
      <c r="TAQ571" s="633"/>
      <c r="TAR571" s="633"/>
      <c r="TAS571" s="633"/>
      <c r="TAT571" s="633"/>
      <c r="TAU571" s="633"/>
      <c r="TAV571" s="633"/>
      <c r="TAW571" s="633"/>
      <c r="TAX571" s="633"/>
      <c r="TAY571" s="633"/>
      <c r="TAZ571" s="633"/>
      <c r="TBA571" s="633"/>
      <c r="TBB571" s="633"/>
      <c r="TBC571" s="633"/>
      <c r="TBD571" s="633"/>
      <c r="TBE571" s="633"/>
      <c r="TBF571" s="633"/>
      <c r="TBG571" s="633"/>
      <c r="TBH571" s="633"/>
      <c r="TBI571" s="633"/>
      <c r="TBJ571" s="633"/>
      <c r="TBK571" s="633"/>
      <c r="TBL571" s="633"/>
      <c r="TBM571" s="633"/>
      <c r="TBN571" s="633"/>
      <c r="TBO571" s="633"/>
      <c r="TBP571" s="633"/>
      <c r="TBQ571" s="633"/>
      <c r="TBR571" s="633"/>
      <c r="TBS571" s="633"/>
      <c r="TBT571" s="633"/>
      <c r="TBU571" s="633"/>
      <c r="TBV571" s="633"/>
      <c r="TBW571" s="633"/>
      <c r="TBX571" s="633"/>
      <c r="TBY571" s="633"/>
      <c r="TBZ571" s="633"/>
      <c r="TCA571" s="633"/>
      <c r="TCB571" s="633"/>
      <c r="TCC571" s="633"/>
      <c r="TCD571" s="633"/>
      <c r="TCE571" s="633"/>
      <c r="TCF571" s="633"/>
      <c r="TCG571" s="633"/>
      <c r="TCH571" s="633"/>
      <c r="TCI571" s="633"/>
      <c r="TCJ571" s="633"/>
      <c r="TCK571" s="633"/>
      <c r="TCL571" s="633"/>
      <c r="TCM571" s="633"/>
      <c r="TCN571" s="633"/>
      <c r="TCO571" s="633"/>
      <c r="TCP571" s="633"/>
      <c r="TCQ571" s="633"/>
      <c r="TCR571" s="633"/>
      <c r="TCS571" s="633"/>
      <c r="TCT571" s="633"/>
      <c r="TCU571" s="633"/>
      <c r="TCV571" s="633"/>
      <c r="TCW571" s="633"/>
      <c r="TCX571" s="633"/>
      <c r="TCY571" s="633"/>
      <c r="TCZ571" s="633"/>
      <c r="TDA571" s="633"/>
      <c r="TDB571" s="633"/>
      <c r="TDC571" s="633"/>
      <c r="TDD571" s="633"/>
      <c r="TDE571" s="633"/>
      <c r="TDF571" s="633"/>
      <c r="TDG571" s="633"/>
      <c r="TDH571" s="633"/>
      <c r="TDI571" s="633"/>
      <c r="TDJ571" s="633"/>
      <c r="TDK571" s="633"/>
      <c r="TDL571" s="633"/>
      <c r="TDM571" s="633"/>
      <c r="TDN571" s="633"/>
      <c r="TDO571" s="633"/>
      <c r="TDP571" s="633"/>
      <c r="TDQ571" s="633"/>
      <c r="TDR571" s="633"/>
      <c r="TDS571" s="633"/>
      <c r="TDT571" s="633"/>
      <c r="TDU571" s="633"/>
      <c r="TDV571" s="633"/>
      <c r="TDW571" s="633"/>
      <c r="TDX571" s="633"/>
      <c r="TDY571" s="633"/>
      <c r="TDZ571" s="633"/>
      <c r="TEA571" s="633"/>
      <c r="TEB571" s="633"/>
      <c r="TEC571" s="633"/>
      <c r="TED571" s="633"/>
      <c r="TEE571" s="633"/>
      <c r="TEF571" s="633"/>
      <c r="TEG571" s="633"/>
      <c r="TEH571" s="633"/>
      <c r="TEI571" s="633"/>
      <c r="TEJ571" s="633"/>
      <c r="TEK571" s="633"/>
      <c r="TEL571" s="633"/>
      <c r="TEM571" s="633"/>
      <c r="TEN571" s="633"/>
      <c r="TEO571" s="633"/>
      <c r="TEP571" s="633"/>
      <c r="TEQ571" s="633"/>
      <c r="TER571" s="633"/>
      <c r="TES571" s="633"/>
      <c r="TET571" s="633"/>
      <c r="TEU571" s="633"/>
      <c r="TEV571" s="633"/>
      <c r="TEW571" s="633"/>
      <c r="TEX571" s="633"/>
      <c r="TEY571" s="633"/>
      <c r="TEZ571" s="633"/>
      <c r="TFA571" s="633"/>
      <c r="TFB571" s="633"/>
      <c r="TFC571" s="633"/>
      <c r="TFD571" s="633"/>
      <c r="TFE571" s="633"/>
      <c r="TFF571" s="633"/>
      <c r="TFG571" s="633"/>
      <c r="TFH571" s="633"/>
      <c r="TFI571" s="633"/>
      <c r="TFJ571" s="633"/>
      <c r="TFK571" s="633"/>
      <c r="TFL571" s="633"/>
      <c r="TFM571" s="633"/>
      <c r="TFN571" s="633"/>
      <c r="TFO571" s="633"/>
      <c r="TFP571" s="633"/>
      <c r="TFQ571" s="633"/>
      <c r="TFR571" s="633"/>
      <c r="TFS571" s="633"/>
      <c r="TFT571" s="633"/>
      <c r="TFU571" s="633"/>
      <c r="TFV571" s="633"/>
      <c r="TFW571" s="633"/>
      <c r="TFX571" s="633"/>
      <c r="TFY571" s="633"/>
      <c r="TFZ571" s="633"/>
      <c r="TGA571" s="633"/>
      <c r="TGB571" s="633"/>
      <c r="TGC571" s="633"/>
      <c r="TGD571" s="633"/>
      <c r="TGE571" s="633"/>
      <c r="TGF571" s="633"/>
      <c r="TGG571" s="633"/>
      <c r="TGH571" s="633"/>
      <c r="TGI571" s="633"/>
      <c r="TGJ571" s="633"/>
      <c r="TGK571" s="633"/>
      <c r="TGL571" s="633"/>
      <c r="TGM571" s="633"/>
      <c r="TGN571" s="633"/>
      <c r="TGO571" s="633"/>
      <c r="TGP571" s="633"/>
      <c r="TGQ571" s="633"/>
      <c r="TGR571" s="633"/>
      <c r="TGS571" s="633"/>
      <c r="TGT571" s="633"/>
      <c r="TGU571" s="633"/>
      <c r="TGV571" s="633"/>
      <c r="TGW571" s="633"/>
      <c r="TGX571" s="633"/>
      <c r="TGY571" s="633"/>
      <c r="TGZ571" s="633"/>
      <c r="THA571" s="633"/>
      <c r="THB571" s="633"/>
      <c r="THC571" s="633"/>
      <c r="THD571" s="633"/>
      <c r="THE571" s="633"/>
      <c r="THF571" s="633"/>
      <c r="THG571" s="633"/>
      <c r="THH571" s="633"/>
      <c r="THI571" s="633"/>
      <c r="THJ571" s="633"/>
      <c r="THK571" s="633"/>
      <c r="THL571" s="633"/>
      <c r="THM571" s="633"/>
      <c r="THN571" s="633"/>
      <c r="THO571" s="633"/>
      <c r="THP571" s="633"/>
      <c r="THQ571" s="633"/>
      <c r="THR571" s="633"/>
      <c r="THS571" s="633"/>
      <c r="THT571" s="633"/>
      <c r="THU571" s="633"/>
      <c r="THV571" s="633"/>
      <c r="THW571" s="633"/>
      <c r="THX571" s="633"/>
      <c r="THY571" s="633"/>
      <c r="THZ571" s="633"/>
      <c r="TIA571" s="633"/>
      <c r="TIB571" s="633"/>
      <c r="TIC571" s="633"/>
      <c r="TID571" s="633"/>
      <c r="TIE571" s="633"/>
      <c r="TIF571" s="633"/>
      <c r="TIG571" s="633"/>
      <c r="TIH571" s="633"/>
      <c r="TII571" s="633"/>
      <c r="TIJ571" s="633"/>
      <c r="TIK571" s="633"/>
      <c r="TIL571" s="633"/>
      <c r="TIM571" s="633"/>
      <c r="TIN571" s="633"/>
      <c r="TIO571" s="633"/>
      <c r="TIP571" s="633"/>
      <c r="TIQ571" s="633"/>
      <c r="TIR571" s="633"/>
      <c r="TIS571" s="633"/>
      <c r="TIT571" s="633"/>
      <c r="TIU571" s="633"/>
      <c r="TIV571" s="633"/>
      <c r="TIW571" s="633"/>
      <c r="TIX571" s="633"/>
      <c r="TIY571" s="633"/>
      <c r="TIZ571" s="633"/>
      <c r="TJA571" s="633"/>
      <c r="TJB571" s="633"/>
      <c r="TJC571" s="633"/>
      <c r="TJD571" s="633"/>
      <c r="TJE571" s="633"/>
      <c r="TJF571" s="633"/>
      <c r="TJG571" s="633"/>
      <c r="TJH571" s="633"/>
      <c r="TJI571" s="633"/>
      <c r="TJJ571" s="633"/>
      <c r="TJK571" s="633"/>
      <c r="TJL571" s="633"/>
      <c r="TJM571" s="633"/>
      <c r="TJN571" s="633"/>
      <c r="TJO571" s="633"/>
      <c r="TJP571" s="633"/>
      <c r="TJQ571" s="633"/>
      <c r="TJR571" s="633"/>
      <c r="TJS571" s="633"/>
      <c r="TJT571" s="633"/>
      <c r="TJU571" s="633"/>
      <c r="TJV571" s="633"/>
      <c r="TJW571" s="633"/>
      <c r="TJX571" s="633"/>
      <c r="TJY571" s="633"/>
      <c r="TJZ571" s="633"/>
      <c r="TKA571" s="633"/>
      <c r="TKB571" s="633"/>
      <c r="TKC571" s="633"/>
      <c r="TKD571" s="633"/>
      <c r="TKE571" s="633"/>
      <c r="TKF571" s="633"/>
      <c r="TKG571" s="633"/>
      <c r="TKH571" s="633"/>
      <c r="TKI571" s="633"/>
      <c r="TKJ571" s="633"/>
      <c r="TKK571" s="633"/>
      <c r="TKL571" s="633"/>
      <c r="TKM571" s="633"/>
      <c r="TKN571" s="633"/>
      <c r="TKO571" s="633"/>
      <c r="TKP571" s="633"/>
      <c r="TKQ571" s="633"/>
      <c r="TKR571" s="633"/>
      <c r="TKS571" s="633"/>
      <c r="TKT571" s="633"/>
      <c r="TKU571" s="633"/>
      <c r="TKV571" s="633"/>
      <c r="TKW571" s="633"/>
      <c r="TKX571" s="633"/>
      <c r="TKY571" s="633"/>
      <c r="TKZ571" s="633"/>
      <c r="TLA571" s="633"/>
      <c r="TLB571" s="633"/>
      <c r="TLC571" s="633"/>
      <c r="TLD571" s="633"/>
      <c r="TLE571" s="633"/>
      <c r="TLF571" s="633"/>
      <c r="TLG571" s="633"/>
      <c r="TLH571" s="633"/>
      <c r="TLI571" s="633"/>
      <c r="TLJ571" s="633"/>
      <c r="TLK571" s="633"/>
      <c r="TLL571" s="633"/>
      <c r="TLM571" s="633"/>
      <c r="TLN571" s="633"/>
      <c r="TLO571" s="633"/>
      <c r="TLP571" s="633"/>
      <c r="TLQ571" s="633"/>
      <c r="TLR571" s="633"/>
      <c r="TLS571" s="633"/>
      <c r="TLT571" s="633"/>
      <c r="TLU571" s="633"/>
      <c r="TLV571" s="633"/>
      <c r="TLW571" s="633"/>
      <c r="TLX571" s="633"/>
      <c r="TLY571" s="633"/>
      <c r="TLZ571" s="633"/>
      <c r="TMA571" s="633"/>
      <c r="TMB571" s="633"/>
      <c r="TMC571" s="633"/>
      <c r="TMD571" s="633"/>
      <c r="TME571" s="633"/>
      <c r="TMF571" s="633"/>
      <c r="TMG571" s="633"/>
      <c r="TMH571" s="633"/>
      <c r="TMI571" s="633"/>
      <c r="TMJ571" s="633"/>
      <c r="TMK571" s="633"/>
      <c r="TML571" s="633"/>
      <c r="TMM571" s="633"/>
      <c r="TMN571" s="633"/>
      <c r="TMO571" s="633"/>
      <c r="TMP571" s="633"/>
      <c r="TMQ571" s="633"/>
      <c r="TMR571" s="633"/>
      <c r="TMS571" s="633"/>
      <c r="TMT571" s="633"/>
      <c r="TMU571" s="633"/>
      <c r="TMV571" s="633"/>
      <c r="TMW571" s="633"/>
      <c r="TMX571" s="633"/>
      <c r="TMY571" s="633"/>
      <c r="TMZ571" s="633"/>
      <c r="TNA571" s="633"/>
      <c r="TNB571" s="633"/>
      <c r="TNC571" s="633"/>
      <c r="TND571" s="633"/>
      <c r="TNE571" s="633"/>
      <c r="TNF571" s="633"/>
      <c r="TNG571" s="633"/>
      <c r="TNH571" s="633"/>
      <c r="TNI571" s="633"/>
      <c r="TNJ571" s="633"/>
      <c r="TNK571" s="633"/>
      <c r="TNL571" s="633"/>
      <c r="TNM571" s="633"/>
      <c r="TNN571" s="633"/>
      <c r="TNO571" s="633"/>
      <c r="TNP571" s="633"/>
      <c r="TNQ571" s="633"/>
      <c r="TNR571" s="633"/>
      <c r="TNS571" s="633"/>
      <c r="TNT571" s="633"/>
      <c r="TNU571" s="633"/>
      <c r="TNV571" s="633"/>
      <c r="TNW571" s="633"/>
      <c r="TNX571" s="633"/>
      <c r="TNY571" s="633"/>
      <c r="TNZ571" s="633"/>
      <c r="TOA571" s="633"/>
      <c r="TOB571" s="633"/>
      <c r="TOC571" s="633"/>
      <c r="TOD571" s="633"/>
      <c r="TOE571" s="633"/>
      <c r="TOF571" s="633"/>
      <c r="TOG571" s="633"/>
      <c r="TOH571" s="633"/>
      <c r="TOI571" s="633"/>
      <c r="TOJ571" s="633"/>
      <c r="TOK571" s="633"/>
      <c r="TOL571" s="633"/>
      <c r="TOM571" s="633"/>
      <c r="TON571" s="633"/>
      <c r="TOO571" s="633"/>
      <c r="TOP571" s="633"/>
      <c r="TOQ571" s="633"/>
      <c r="TOR571" s="633"/>
      <c r="TOS571" s="633"/>
      <c r="TOT571" s="633"/>
      <c r="TOU571" s="633"/>
      <c r="TOV571" s="633"/>
      <c r="TOW571" s="633"/>
      <c r="TOX571" s="633"/>
      <c r="TOY571" s="633"/>
      <c r="TOZ571" s="633"/>
      <c r="TPA571" s="633"/>
      <c r="TPB571" s="633"/>
      <c r="TPC571" s="633"/>
      <c r="TPD571" s="633"/>
      <c r="TPE571" s="633"/>
      <c r="TPF571" s="633"/>
      <c r="TPG571" s="633"/>
      <c r="TPH571" s="633"/>
      <c r="TPI571" s="633"/>
      <c r="TPJ571" s="633"/>
      <c r="TPK571" s="633"/>
      <c r="TPL571" s="633"/>
      <c r="TPM571" s="633"/>
      <c r="TPN571" s="633"/>
      <c r="TPO571" s="633"/>
      <c r="TPP571" s="633"/>
      <c r="TPQ571" s="633"/>
      <c r="TPR571" s="633"/>
      <c r="TPS571" s="633"/>
      <c r="TPT571" s="633"/>
      <c r="TPU571" s="633"/>
      <c r="TPV571" s="633"/>
      <c r="TPW571" s="633"/>
      <c r="TPX571" s="633"/>
      <c r="TPY571" s="633"/>
      <c r="TPZ571" s="633"/>
      <c r="TQA571" s="633"/>
      <c r="TQB571" s="633"/>
      <c r="TQC571" s="633"/>
      <c r="TQD571" s="633"/>
      <c r="TQE571" s="633"/>
      <c r="TQF571" s="633"/>
      <c r="TQG571" s="633"/>
      <c r="TQH571" s="633"/>
      <c r="TQI571" s="633"/>
      <c r="TQJ571" s="633"/>
      <c r="TQK571" s="633"/>
      <c r="TQL571" s="633"/>
      <c r="TQM571" s="633"/>
      <c r="TQN571" s="633"/>
      <c r="TQO571" s="633"/>
      <c r="TQP571" s="633"/>
      <c r="TQQ571" s="633"/>
      <c r="TQR571" s="633"/>
      <c r="TQS571" s="633"/>
      <c r="TQT571" s="633"/>
      <c r="TQU571" s="633"/>
      <c r="TQV571" s="633"/>
      <c r="TQW571" s="633"/>
      <c r="TQX571" s="633"/>
      <c r="TQY571" s="633"/>
      <c r="TQZ571" s="633"/>
      <c r="TRA571" s="633"/>
      <c r="TRB571" s="633"/>
      <c r="TRC571" s="633"/>
      <c r="TRD571" s="633"/>
      <c r="TRE571" s="633"/>
      <c r="TRF571" s="633"/>
      <c r="TRG571" s="633"/>
      <c r="TRH571" s="633"/>
      <c r="TRI571" s="633"/>
      <c r="TRJ571" s="633"/>
      <c r="TRK571" s="633"/>
      <c r="TRL571" s="633"/>
      <c r="TRM571" s="633"/>
      <c r="TRN571" s="633"/>
      <c r="TRO571" s="633"/>
      <c r="TRP571" s="633"/>
      <c r="TRQ571" s="633"/>
      <c r="TRR571" s="633"/>
      <c r="TRS571" s="633"/>
      <c r="TRT571" s="633"/>
      <c r="TRU571" s="633"/>
      <c r="TRV571" s="633"/>
      <c r="TRW571" s="633"/>
      <c r="TRX571" s="633"/>
      <c r="TRY571" s="633"/>
      <c r="TRZ571" s="633"/>
      <c r="TSA571" s="633"/>
      <c r="TSB571" s="633"/>
      <c r="TSC571" s="633"/>
      <c r="TSD571" s="633"/>
      <c r="TSE571" s="633"/>
      <c r="TSF571" s="633"/>
      <c r="TSG571" s="633"/>
      <c r="TSH571" s="633"/>
      <c r="TSI571" s="633"/>
      <c r="TSJ571" s="633"/>
      <c r="TSK571" s="633"/>
      <c r="TSL571" s="633"/>
      <c r="TSM571" s="633"/>
      <c r="TSN571" s="633"/>
      <c r="TSO571" s="633"/>
      <c r="TSP571" s="633"/>
      <c r="TSQ571" s="633"/>
      <c r="TSR571" s="633"/>
      <c r="TSS571" s="633"/>
      <c r="TST571" s="633"/>
      <c r="TSU571" s="633"/>
      <c r="TSV571" s="633"/>
      <c r="TSW571" s="633"/>
      <c r="TSX571" s="633"/>
      <c r="TSY571" s="633"/>
      <c r="TSZ571" s="633"/>
      <c r="TTA571" s="633"/>
      <c r="TTB571" s="633"/>
      <c r="TTC571" s="633"/>
      <c r="TTD571" s="633"/>
      <c r="TTE571" s="633"/>
      <c r="TTF571" s="633"/>
      <c r="TTG571" s="633"/>
      <c r="TTH571" s="633"/>
      <c r="TTI571" s="633"/>
      <c r="TTJ571" s="633"/>
      <c r="TTK571" s="633"/>
      <c r="TTL571" s="633"/>
      <c r="TTM571" s="633"/>
      <c r="TTN571" s="633"/>
      <c r="TTO571" s="633"/>
      <c r="TTP571" s="633"/>
      <c r="TTQ571" s="633"/>
      <c r="TTR571" s="633"/>
      <c r="TTS571" s="633"/>
      <c r="TTT571" s="633"/>
      <c r="TTU571" s="633"/>
      <c r="TTV571" s="633"/>
      <c r="TTW571" s="633"/>
      <c r="TTX571" s="633"/>
      <c r="TTY571" s="633"/>
      <c r="TTZ571" s="633"/>
      <c r="TUA571" s="633"/>
      <c r="TUB571" s="633"/>
      <c r="TUC571" s="633"/>
      <c r="TUD571" s="633"/>
      <c r="TUE571" s="633"/>
      <c r="TUF571" s="633"/>
      <c r="TUG571" s="633"/>
      <c r="TUH571" s="633"/>
      <c r="TUI571" s="633"/>
      <c r="TUJ571" s="633"/>
      <c r="TUK571" s="633"/>
      <c r="TUL571" s="633"/>
      <c r="TUM571" s="633"/>
      <c r="TUN571" s="633"/>
      <c r="TUO571" s="633"/>
      <c r="TUP571" s="633"/>
      <c r="TUQ571" s="633"/>
      <c r="TUR571" s="633"/>
      <c r="TUS571" s="633"/>
      <c r="TUT571" s="633"/>
      <c r="TUU571" s="633"/>
      <c r="TUV571" s="633"/>
      <c r="TUW571" s="633"/>
      <c r="TUX571" s="633"/>
      <c r="TUY571" s="633"/>
      <c r="TUZ571" s="633"/>
      <c r="TVA571" s="633"/>
      <c r="TVB571" s="633"/>
      <c r="TVC571" s="633"/>
      <c r="TVD571" s="633"/>
      <c r="TVE571" s="633"/>
      <c r="TVF571" s="633"/>
      <c r="TVG571" s="633"/>
      <c r="TVH571" s="633"/>
      <c r="TVI571" s="633"/>
      <c r="TVJ571" s="633"/>
      <c r="TVK571" s="633"/>
      <c r="TVL571" s="633"/>
      <c r="TVM571" s="633"/>
      <c r="TVN571" s="633"/>
      <c r="TVO571" s="633"/>
      <c r="TVP571" s="633"/>
      <c r="TVQ571" s="633"/>
      <c r="TVR571" s="633"/>
      <c r="TVS571" s="633"/>
      <c r="TVT571" s="633"/>
      <c r="TVU571" s="633"/>
      <c r="TVV571" s="633"/>
      <c r="TVW571" s="633"/>
      <c r="TVX571" s="633"/>
      <c r="TVY571" s="633"/>
      <c r="TVZ571" s="633"/>
      <c r="TWA571" s="633"/>
      <c r="TWB571" s="633"/>
      <c r="TWC571" s="633"/>
      <c r="TWD571" s="633"/>
      <c r="TWE571" s="633"/>
      <c r="TWF571" s="633"/>
      <c r="TWG571" s="633"/>
      <c r="TWH571" s="633"/>
      <c r="TWI571" s="633"/>
      <c r="TWJ571" s="633"/>
      <c r="TWK571" s="633"/>
      <c r="TWL571" s="633"/>
      <c r="TWM571" s="633"/>
      <c r="TWN571" s="633"/>
      <c r="TWO571" s="633"/>
      <c r="TWP571" s="633"/>
      <c r="TWQ571" s="633"/>
      <c r="TWR571" s="633"/>
      <c r="TWS571" s="633"/>
      <c r="TWT571" s="633"/>
      <c r="TWU571" s="633"/>
      <c r="TWV571" s="633"/>
      <c r="TWW571" s="633"/>
      <c r="TWX571" s="633"/>
      <c r="TWY571" s="633"/>
      <c r="TWZ571" s="633"/>
      <c r="TXA571" s="633"/>
      <c r="TXB571" s="633"/>
      <c r="TXC571" s="633"/>
      <c r="TXD571" s="633"/>
      <c r="TXE571" s="633"/>
      <c r="TXF571" s="633"/>
      <c r="TXG571" s="633"/>
      <c r="TXH571" s="633"/>
      <c r="TXI571" s="633"/>
      <c r="TXJ571" s="633"/>
      <c r="TXK571" s="633"/>
      <c r="TXL571" s="633"/>
      <c r="TXM571" s="633"/>
      <c r="TXN571" s="633"/>
      <c r="TXO571" s="633"/>
      <c r="TXP571" s="633"/>
      <c r="TXQ571" s="633"/>
      <c r="TXR571" s="633"/>
      <c r="TXS571" s="633"/>
      <c r="TXT571" s="633"/>
      <c r="TXU571" s="633"/>
      <c r="TXV571" s="633"/>
      <c r="TXW571" s="633"/>
      <c r="TXX571" s="633"/>
      <c r="TXY571" s="633"/>
      <c r="TXZ571" s="633"/>
      <c r="TYA571" s="633"/>
      <c r="TYB571" s="633"/>
      <c r="TYC571" s="633"/>
      <c r="TYD571" s="633"/>
      <c r="TYE571" s="633"/>
      <c r="TYF571" s="633"/>
      <c r="TYG571" s="633"/>
      <c r="TYH571" s="633"/>
      <c r="TYI571" s="633"/>
      <c r="TYJ571" s="633"/>
      <c r="TYK571" s="633"/>
      <c r="TYL571" s="633"/>
      <c r="TYM571" s="633"/>
      <c r="TYN571" s="633"/>
      <c r="TYO571" s="633"/>
      <c r="TYP571" s="633"/>
      <c r="TYQ571" s="633"/>
      <c r="TYR571" s="633"/>
      <c r="TYS571" s="633"/>
      <c r="TYT571" s="633"/>
      <c r="TYU571" s="633"/>
      <c r="TYV571" s="633"/>
      <c r="TYW571" s="633"/>
      <c r="TYX571" s="633"/>
      <c r="TYY571" s="633"/>
      <c r="TYZ571" s="633"/>
      <c r="TZA571" s="633"/>
      <c r="TZB571" s="633"/>
      <c r="TZC571" s="633"/>
      <c r="TZD571" s="633"/>
      <c r="TZE571" s="633"/>
      <c r="TZF571" s="633"/>
      <c r="TZG571" s="633"/>
      <c r="TZH571" s="633"/>
      <c r="TZI571" s="633"/>
      <c r="TZJ571" s="633"/>
      <c r="TZK571" s="633"/>
      <c r="TZL571" s="633"/>
      <c r="TZM571" s="633"/>
      <c r="TZN571" s="633"/>
      <c r="TZO571" s="633"/>
      <c r="TZP571" s="633"/>
      <c r="TZQ571" s="633"/>
      <c r="TZR571" s="633"/>
      <c r="TZS571" s="633"/>
      <c r="TZT571" s="633"/>
      <c r="TZU571" s="633"/>
      <c r="TZV571" s="633"/>
      <c r="TZW571" s="633"/>
      <c r="TZX571" s="633"/>
      <c r="TZY571" s="633"/>
      <c r="TZZ571" s="633"/>
      <c r="UAA571" s="633"/>
      <c r="UAB571" s="633"/>
      <c r="UAC571" s="633"/>
      <c r="UAD571" s="633"/>
      <c r="UAE571" s="633"/>
      <c r="UAF571" s="633"/>
      <c r="UAG571" s="633"/>
      <c r="UAH571" s="633"/>
      <c r="UAI571" s="633"/>
      <c r="UAJ571" s="633"/>
      <c r="UAK571" s="633"/>
      <c r="UAL571" s="633"/>
      <c r="UAM571" s="633"/>
      <c r="UAN571" s="633"/>
      <c r="UAO571" s="633"/>
      <c r="UAP571" s="633"/>
      <c r="UAQ571" s="633"/>
      <c r="UAR571" s="633"/>
      <c r="UAS571" s="633"/>
      <c r="UAT571" s="633"/>
      <c r="UAU571" s="633"/>
      <c r="UAV571" s="633"/>
      <c r="UAW571" s="633"/>
      <c r="UAX571" s="633"/>
      <c r="UAY571" s="633"/>
      <c r="UAZ571" s="633"/>
      <c r="UBA571" s="633"/>
      <c r="UBB571" s="633"/>
      <c r="UBC571" s="633"/>
      <c r="UBD571" s="633"/>
      <c r="UBE571" s="633"/>
      <c r="UBF571" s="633"/>
      <c r="UBG571" s="633"/>
      <c r="UBH571" s="633"/>
      <c r="UBI571" s="633"/>
      <c r="UBJ571" s="633"/>
      <c r="UBK571" s="633"/>
      <c r="UBL571" s="633"/>
      <c r="UBM571" s="633"/>
      <c r="UBN571" s="633"/>
      <c r="UBO571" s="633"/>
      <c r="UBP571" s="633"/>
      <c r="UBQ571" s="633"/>
      <c r="UBR571" s="633"/>
      <c r="UBS571" s="633"/>
      <c r="UBT571" s="633"/>
      <c r="UBU571" s="633"/>
      <c r="UBV571" s="633"/>
      <c r="UBW571" s="633"/>
      <c r="UBX571" s="633"/>
      <c r="UBY571" s="633"/>
      <c r="UBZ571" s="633"/>
      <c r="UCA571" s="633"/>
      <c r="UCB571" s="633"/>
      <c r="UCC571" s="633"/>
      <c r="UCD571" s="633"/>
      <c r="UCE571" s="633"/>
      <c r="UCF571" s="633"/>
      <c r="UCG571" s="633"/>
      <c r="UCH571" s="633"/>
      <c r="UCI571" s="633"/>
      <c r="UCJ571" s="633"/>
      <c r="UCK571" s="633"/>
      <c r="UCL571" s="633"/>
      <c r="UCM571" s="633"/>
      <c r="UCN571" s="633"/>
      <c r="UCO571" s="633"/>
      <c r="UCP571" s="633"/>
      <c r="UCQ571" s="633"/>
      <c r="UCR571" s="633"/>
      <c r="UCS571" s="633"/>
      <c r="UCT571" s="633"/>
      <c r="UCU571" s="633"/>
      <c r="UCV571" s="633"/>
      <c r="UCW571" s="633"/>
      <c r="UCX571" s="633"/>
      <c r="UCY571" s="633"/>
      <c r="UCZ571" s="633"/>
      <c r="UDA571" s="633"/>
      <c r="UDB571" s="633"/>
      <c r="UDC571" s="633"/>
      <c r="UDD571" s="633"/>
      <c r="UDE571" s="633"/>
      <c r="UDF571" s="633"/>
      <c r="UDG571" s="633"/>
      <c r="UDH571" s="633"/>
      <c r="UDI571" s="633"/>
      <c r="UDJ571" s="633"/>
      <c r="UDK571" s="633"/>
      <c r="UDL571" s="633"/>
      <c r="UDM571" s="633"/>
      <c r="UDN571" s="633"/>
      <c r="UDO571" s="633"/>
      <c r="UDP571" s="633"/>
      <c r="UDQ571" s="633"/>
      <c r="UDR571" s="633"/>
      <c r="UDS571" s="633"/>
      <c r="UDT571" s="633"/>
      <c r="UDU571" s="633"/>
      <c r="UDV571" s="633"/>
      <c r="UDW571" s="633"/>
      <c r="UDX571" s="633"/>
      <c r="UDY571" s="633"/>
      <c r="UDZ571" s="633"/>
      <c r="UEA571" s="633"/>
      <c r="UEB571" s="633"/>
      <c r="UEC571" s="633"/>
      <c r="UED571" s="633"/>
      <c r="UEE571" s="633"/>
      <c r="UEF571" s="633"/>
      <c r="UEG571" s="633"/>
      <c r="UEH571" s="633"/>
      <c r="UEI571" s="633"/>
      <c r="UEJ571" s="633"/>
      <c r="UEK571" s="633"/>
      <c r="UEL571" s="633"/>
      <c r="UEM571" s="633"/>
      <c r="UEN571" s="633"/>
      <c r="UEO571" s="633"/>
      <c r="UEP571" s="633"/>
      <c r="UEQ571" s="633"/>
      <c r="UER571" s="633"/>
      <c r="UES571" s="633"/>
      <c r="UET571" s="633"/>
      <c r="UEU571" s="633"/>
      <c r="UEV571" s="633"/>
      <c r="UEW571" s="633"/>
      <c r="UEX571" s="633"/>
      <c r="UEY571" s="633"/>
      <c r="UEZ571" s="633"/>
      <c r="UFA571" s="633"/>
      <c r="UFB571" s="633"/>
      <c r="UFC571" s="633"/>
      <c r="UFD571" s="633"/>
      <c r="UFE571" s="633"/>
      <c r="UFF571" s="633"/>
      <c r="UFG571" s="633"/>
      <c r="UFH571" s="633"/>
      <c r="UFI571" s="633"/>
      <c r="UFJ571" s="633"/>
      <c r="UFK571" s="633"/>
      <c r="UFL571" s="633"/>
      <c r="UFM571" s="633"/>
      <c r="UFN571" s="633"/>
      <c r="UFO571" s="633"/>
      <c r="UFP571" s="633"/>
      <c r="UFQ571" s="633"/>
      <c r="UFR571" s="633"/>
      <c r="UFS571" s="633"/>
      <c r="UFT571" s="633"/>
      <c r="UFU571" s="633"/>
      <c r="UFV571" s="633"/>
      <c r="UFW571" s="633"/>
      <c r="UFX571" s="633"/>
      <c r="UFY571" s="633"/>
      <c r="UFZ571" s="633"/>
      <c r="UGA571" s="633"/>
      <c r="UGB571" s="633"/>
      <c r="UGC571" s="633"/>
      <c r="UGD571" s="633"/>
      <c r="UGE571" s="633"/>
      <c r="UGF571" s="633"/>
      <c r="UGG571" s="633"/>
      <c r="UGH571" s="633"/>
      <c r="UGI571" s="633"/>
      <c r="UGJ571" s="633"/>
      <c r="UGK571" s="633"/>
      <c r="UGL571" s="633"/>
      <c r="UGM571" s="633"/>
      <c r="UGN571" s="633"/>
      <c r="UGO571" s="633"/>
      <c r="UGP571" s="633"/>
      <c r="UGQ571" s="633"/>
      <c r="UGR571" s="633"/>
      <c r="UGS571" s="633"/>
      <c r="UGT571" s="633"/>
      <c r="UGU571" s="633"/>
      <c r="UGV571" s="633"/>
      <c r="UGW571" s="633"/>
      <c r="UGX571" s="633"/>
      <c r="UGY571" s="633"/>
      <c r="UGZ571" s="633"/>
      <c r="UHA571" s="633"/>
      <c r="UHB571" s="633"/>
      <c r="UHC571" s="633"/>
      <c r="UHD571" s="633"/>
      <c r="UHE571" s="633"/>
      <c r="UHF571" s="633"/>
      <c r="UHG571" s="633"/>
      <c r="UHH571" s="633"/>
      <c r="UHI571" s="633"/>
      <c r="UHJ571" s="633"/>
      <c r="UHK571" s="633"/>
      <c r="UHL571" s="633"/>
      <c r="UHM571" s="633"/>
      <c r="UHN571" s="633"/>
      <c r="UHO571" s="633"/>
      <c r="UHP571" s="633"/>
      <c r="UHQ571" s="633"/>
      <c r="UHR571" s="633"/>
      <c r="UHS571" s="633"/>
      <c r="UHT571" s="633"/>
      <c r="UHU571" s="633"/>
      <c r="UHV571" s="633"/>
      <c r="UHW571" s="633"/>
      <c r="UHX571" s="633"/>
      <c r="UHY571" s="633"/>
      <c r="UHZ571" s="633"/>
      <c r="UIA571" s="633"/>
      <c r="UIB571" s="633"/>
      <c r="UIC571" s="633"/>
      <c r="UID571" s="633"/>
      <c r="UIE571" s="633"/>
      <c r="UIF571" s="633"/>
      <c r="UIG571" s="633"/>
      <c r="UIH571" s="633"/>
      <c r="UII571" s="633"/>
      <c r="UIJ571" s="633"/>
      <c r="UIK571" s="633"/>
      <c r="UIL571" s="633"/>
      <c r="UIM571" s="633"/>
      <c r="UIN571" s="633"/>
      <c r="UIO571" s="633"/>
      <c r="UIP571" s="633"/>
      <c r="UIQ571" s="633"/>
      <c r="UIR571" s="633"/>
      <c r="UIS571" s="633"/>
      <c r="UIT571" s="633"/>
      <c r="UIU571" s="633"/>
      <c r="UIV571" s="633"/>
      <c r="UIW571" s="633"/>
      <c r="UIX571" s="633"/>
      <c r="UIY571" s="633"/>
      <c r="UIZ571" s="633"/>
      <c r="UJA571" s="633"/>
      <c r="UJB571" s="633"/>
      <c r="UJC571" s="633"/>
      <c r="UJD571" s="633"/>
      <c r="UJE571" s="633"/>
      <c r="UJF571" s="633"/>
      <c r="UJG571" s="633"/>
      <c r="UJH571" s="633"/>
      <c r="UJI571" s="633"/>
      <c r="UJJ571" s="633"/>
      <c r="UJK571" s="633"/>
      <c r="UJL571" s="633"/>
      <c r="UJM571" s="633"/>
      <c r="UJN571" s="633"/>
      <c r="UJO571" s="633"/>
      <c r="UJP571" s="633"/>
      <c r="UJQ571" s="633"/>
      <c r="UJR571" s="633"/>
      <c r="UJS571" s="633"/>
      <c r="UJT571" s="633"/>
      <c r="UJU571" s="633"/>
      <c r="UJV571" s="633"/>
      <c r="UJW571" s="633"/>
      <c r="UJX571" s="633"/>
      <c r="UJY571" s="633"/>
      <c r="UJZ571" s="633"/>
      <c r="UKA571" s="633"/>
      <c r="UKB571" s="633"/>
      <c r="UKC571" s="633"/>
      <c r="UKD571" s="633"/>
      <c r="UKE571" s="633"/>
      <c r="UKF571" s="633"/>
      <c r="UKG571" s="633"/>
      <c r="UKH571" s="633"/>
      <c r="UKI571" s="633"/>
      <c r="UKJ571" s="633"/>
      <c r="UKK571" s="633"/>
      <c r="UKL571" s="633"/>
      <c r="UKM571" s="633"/>
      <c r="UKN571" s="633"/>
      <c r="UKO571" s="633"/>
      <c r="UKP571" s="633"/>
      <c r="UKQ571" s="633"/>
      <c r="UKR571" s="633"/>
      <c r="UKS571" s="633"/>
      <c r="UKT571" s="633"/>
      <c r="UKU571" s="633"/>
      <c r="UKV571" s="633"/>
      <c r="UKW571" s="633"/>
      <c r="UKX571" s="633"/>
      <c r="UKY571" s="633"/>
      <c r="UKZ571" s="633"/>
      <c r="ULA571" s="633"/>
      <c r="ULB571" s="633"/>
      <c r="ULC571" s="633"/>
      <c r="ULD571" s="633"/>
      <c r="ULE571" s="633"/>
      <c r="ULF571" s="633"/>
      <c r="ULG571" s="633"/>
      <c r="ULH571" s="633"/>
      <c r="ULI571" s="633"/>
      <c r="ULJ571" s="633"/>
      <c r="ULK571" s="633"/>
      <c r="ULL571" s="633"/>
      <c r="ULM571" s="633"/>
      <c r="ULN571" s="633"/>
      <c r="ULO571" s="633"/>
      <c r="ULP571" s="633"/>
      <c r="ULQ571" s="633"/>
      <c r="ULR571" s="633"/>
      <c r="ULS571" s="633"/>
      <c r="ULT571" s="633"/>
      <c r="ULU571" s="633"/>
      <c r="ULV571" s="633"/>
      <c r="ULW571" s="633"/>
      <c r="ULX571" s="633"/>
      <c r="ULY571" s="633"/>
      <c r="ULZ571" s="633"/>
      <c r="UMA571" s="633"/>
      <c r="UMB571" s="633"/>
      <c r="UMC571" s="633"/>
      <c r="UMD571" s="633"/>
      <c r="UME571" s="633"/>
      <c r="UMF571" s="633"/>
      <c r="UMG571" s="633"/>
      <c r="UMH571" s="633"/>
      <c r="UMI571" s="633"/>
      <c r="UMJ571" s="633"/>
      <c r="UMK571" s="633"/>
      <c r="UML571" s="633"/>
      <c r="UMM571" s="633"/>
      <c r="UMN571" s="633"/>
      <c r="UMO571" s="633"/>
      <c r="UMP571" s="633"/>
      <c r="UMQ571" s="633"/>
      <c r="UMR571" s="633"/>
      <c r="UMS571" s="633"/>
      <c r="UMT571" s="633"/>
      <c r="UMU571" s="633"/>
      <c r="UMV571" s="633"/>
      <c r="UMW571" s="633"/>
      <c r="UMX571" s="633"/>
      <c r="UMY571" s="633"/>
      <c r="UMZ571" s="633"/>
      <c r="UNA571" s="633"/>
      <c r="UNB571" s="633"/>
      <c r="UNC571" s="633"/>
      <c r="UND571" s="633"/>
      <c r="UNE571" s="633"/>
      <c r="UNF571" s="633"/>
      <c r="UNG571" s="633"/>
      <c r="UNH571" s="633"/>
      <c r="UNI571" s="633"/>
      <c r="UNJ571" s="633"/>
      <c r="UNK571" s="633"/>
      <c r="UNL571" s="633"/>
      <c r="UNM571" s="633"/>
      <c r="UNN571" s="633"/>
      <c r="UNO571" s="633"/>
      <c r="UNP571" s="633"/>
      <c r="UNQ571" s="633"/>
      <c r="UNR571" s="633"/>
      <c r="UNS571" s="633"/>
      <c r="UNT571" s="633"/>
      <c r="UNU571" s="633"/>
      <c r="UNV571" s="633"/>
      <c r="UNW571" s="633"/>
      <c r="UNX571" s="633"/>
      <c r="UNY571" s="633"/>
      <c r="UNZ571" s="633"/>
      <c r="UOA571" s="633"/>
      <c r="UOB571" s="633"/>
      <c r="UOC571" s="633"/>
      <c r="UOD571" s="633"/>
      <c r="UOE571" s="633"/>
      <c r="UOF571" s="633"/>
      <c r="UOG571" s="633"/>
      <c r="UOH571" s="633"/>
      <c r="UOI571" s="633"/>
      <c r="UOJ571" s="633"/>
      <c r="UOK571" s="633"/>
      <c r="UOL571" s="633"/>
      <c r="UOM571" s="633"/>
      <c r="UON571" s="633"/>
      <c r="UOO571" s="633"/>
      <c r="UOP571" s="633"/>
      <c r="UOQ571" s="633"/>
      <c r="UOR571" s="633"/>
      <c r="UOS571" s="633"/>
      <c r="UOT571" s="633"/>
      <c r="UOU571" s="633"/>
      <c r="UOV571" s="633"/>
      <c r="UOW571" s="633"/>
      <c r="UOX571" s="633"/>
      <c r="UOY571" s="633"/>
      <c r="UOZ571" s="633"/>
      <c r="UPA571" s="633"/>
      <c r="UPB571" s="633"/>
      <c r="UPC571" s="633"/>
      <c r="UPD571" s="633"/>
      <c r="UPE571" s="633"/>
      <c r="UPF571" s="633"/>
      <c r="UPG571" s="633"/>
      <c r="UPH571" s="633"/>
      <c r="UPI571" s="633"/>
      <c r="UPJ571" s="633"/>
      <c r="UPK571" s="633"/>
      <c r="UPL571" s="633"/>
      <c r="UPM571" s="633"/>
      <c r="UPN571" s="633"/>
      <c r="UPO571" s="633"/>
      <c r="UPP571" s="633"/>
      <c r="UPQ571" s="633"/>
      <c r="UPR571" s="633"/>
      <c r="UPS571" s="633"/>
      <c r="UPT571" s="633"/>
      <c r="UPU571" s="633"/>
      <c r="UPV571" s="633"/>
      <c r="UPW571" s="633"/>
      <c r="UPX571" s="633"/>
      <c r="UPY571" s="633"/>
      <c r="UPZ571" s="633"/>
      <c r="UQA571" s="633"/>
      <c r="UQB571" s="633"/>
      <c r="UQC571" s="633"/>
      <c r="UQD571" s="633"/>
      <c r="UQE571" s="633"/>
      <c r="UQF571" s="633"/>
      <c r="UQG571" s="633"/>
      <c r="UQH571" s="633"/>
      <c r="UQI571" s="633"/>
      <c r="UQJ571" s="633"/>
      <c r="UQK571" s="633"/>
      <c r="UQL571" s="633"/>
      <c r="UQM571" s="633"/>
      <c r="UQN571" s="633"/>
      <c r="UQO571" s="633"/>
      <c r="UQP571" s="633"/>
      <c r="UQQ571" s="633"/>
      <c r="UQR571" s="633"/>
      <c r="UQS571" s="633"/>
      <c r="UQT571" s="633"/>
      <c r="UQU571" s="633"/>
      <c r="UQV571" s="633"/>
      <c r="UQW571" s="633"/>
      <c r="UQX571" s="633"/>
      <c r="UQY571" s="633"/>
      <c r="UQZ571" s="633"/>
      <c r="URA571" s="633"/>
      <c r="URB571" s="633"/>
      <c r="URC571" s="633"/>
      <c r="URD571" s="633"/>
      <c r="URE571" s="633"/>
      <c r="URF571" s="633"/>
      <c r="URG571" s="633"/>
      <c r="URH571" s="633"/>
      <c r="URI571" s="633"/>
      <c r="URJ571" s="633"/>
      <c r="URK571" s="633"/>
      <c r="URL571" s="633"/>
      <c r="URM571" s="633"/>
      <c r="URN571" s="633"/>
      <c r="URO571" s="633"/>
      <c r="URP571" s="633"/>
      <c r="URQ571" s="633"/>
      <c r="URR571" s="633"/>
      <c r="URS571" s="633"/>
      <c r="URT571" s="633"/>
      <c r="URU571" s="633"/>
      <c r="URV571" s="633"/>
      <c r="URW571" s="633"/>
      <c r="URX571" s="633"/>
      <c r="URY571" s="633"/>
      <c r="URZ571" s="633"/>
      <c r="USA571" s="633"/>
      <c r="USB571" s="633"/>
      <c r="USC571" s="633"/>
      <c r="USD571" s="633"/>
      <c r="USE571" s="633"/>
      <c r="USF571" s="633"/>
      <c r="USG571" s="633"/>
      <c r="USH571" s="633"/>
      <c r="USI571" s="633"/>
      <c r="USJ571" s="633"/>
      <c r="USK571" s="633"/>
      <c r="USL571" s="633"/>
      <c r="USM571" s="633"/>
      <c r="USN571" s="633"/>
      <c r="USO571" s="633"/>
      <c r="USP571" s="633"/>
      <c r="USQ571" s="633"/>
      <c r="USR571" s="633"/>
      <c r="USS571" s="633"/>
      <c r="UST571" s="633"/>
      <c r="USU571" s="633"/>
      <c r="USV571" s="633"/>
      <c r="USW571" s="633"/>
      <c r="USX571" s="633"/>
      <c r="USY571" s="633"/>
      <c r="USZ571" s="633"/>
      <c r="UTA571" s="633"/>
      <c r="UTB571" s="633"/>
      <c r="UTC571" s="633"/>
      <c r="UTD571" s="633"/>
      <c r="UTE571" s="633"/>
      <c r="UTF571" s="633"/>
      <c r="UTG571" s="633"/>
      <c r="UTH571" s="633"/>
      <c r="UTI571" s="633"/>
      <c r="UTJ571" s="633"/>
      <c r="UTK571" s="633"/>
      <c r="UTL571" s="633"/>
      <c r="UTM571" s="633"/>
      <c r="UTN571" s="633"/>
      <c r="UTO571" s="633"/>
      <c r="UTP571" s="633"/>
      <c r="UTQ571" s="633"/>
      <c r="UTR571" s="633"/>
      <c r="UTS571" s="633"/>
      <c r="UTT571" s="633"/>
      <c r="UTU571" s="633"/>
      <c r="UTV571" s="633"/>
      <c r="UTW571" s="633"/>
      <c r="UTX571" s="633"/>
      <c r="UTY571" s="633"/>
      <c r="UTZ571" s="633"/>
      <c r="UUA571" s="633"/>
      <c r="UUB571" s="633"/>
      <c r="UUC571" s="633"/>
      <c r="UUD571" s="633"/>
      <c r="UUE571" s="633"/>
      <c r="UUF571" s="633"/>
      <c r="UUG571" s="633"/>
      <c r="UUH571" s="633"/>
      <c r="UUI571" s="633"/>
      <c r="UUJ571" s="633"/>
      <c r="UUK571" s="633"/>
      <c r="UUL571" s="633"/>
      <c r="UUM571" s="633"/>
      <c r="UUN571" s="633"/>
      <c r="UUO571" s="633"/>
      <c r="UUP571" s="633"/>
      <c r="UUQ571" s="633"/>
      <c r="UUR571" s="633"/>
      <c r="UUS571" s="633"/>
      <c r="UUT571" s="633"/>
      <c r="UUU571" s="633"/>
      <c r="UUV571" s="633"/>
      <c r="UUW571" s="633"/>
      <c r="UUX571" s="633"/>
      <c r="UUY571" s="633"/>
      <c r="UUZ571" s="633"/>
      <c r="UVA571" s="633"/>
      <c r="UVB571" s="633"/>
      <c r="UVC571" s="633"/>
      <c r="UVD571" s="633"/>
      <c r="UVE571" s="633"/>
      <c r="UVF571" s="633"/>
      <c r="UVG571" s="633"/>
      <c r="UVH571" s="633"/>
      <c r="UVI571" s="633"/>
      <c r="UVJ571" s="633"/>
      <c r="UVK571" s="633"/>
      <c r="UVL571" s="633"/>
      <c r="UVM571" s="633"/>
      <c r="UVN571" s="633"/>
      <c r="UVO571" s="633"/>
      <c r="UVP571" s="633"/>
      <c r="UVQ571" s="633"/>
      <c r="UVR571" s="633"/>
      <c r="UVS571" s="633"/>
      <c r="UVT571" s="633"/>
      <c r="UVU571" s="633"/>
      <c r="UVV571" s="633"/>
      <c r="UVW571" s="633"/>
      <c r="UVX571" s="633"/>
      <c r="UVY571" s="633"/>
      <c r="UVZ571" s="633"/>
      <c r="UWA571" s="633"/>
      <c r="UWB571" s="633"/>
      <c r="UWC571" s="633"/>
      <c r="UWD571" s="633"/>
      <c r="UWE571" s="633"/>
      <c r="UWF571" s="633"/>
      <c r="UWG571" s="633"/>
      <c r="UWH571" s="633"/>
      <c r="UWI571" s="633"/>
      <c r="UWJ571" s="633"/>
      <c r="UWK571" s="633"/>
      <c r="UWL571" s="633"/>
      <c r="UWM571" s="633"/>
      <c r="UWN571" s="633"/>
      <c r="UWO571" s="633"/>
      <c r="UWP571" s="633"/>
      <c r="UWQ571" s="633"/>
      <c r="UWR571" s="633"/>
      <c r="UWS571" s="633"/>
      <c r="UWT571" s="633"/>
      <c r="UWU571" s="633"/>
      <c r="UWV571" s="633"/>
      <c r="UWW571" s="633"/>
      <c r="UWX571" s="633"/>
      <c r="UWY571" s="633"/>
      <c r="UWZ571" s="633"/>
      <c r="UXA571" s="633"/>
      <c r="UXB571" s="633"/>
      <c r="UXC571" s="633"/>
      <c r="UXD571" s="633"/>
      <c r="UXE571" s="633"/>
      <c r="UXF571" s="633"/>
      <c r="UXG571" s="633"/>
      <c r="UXH571" s="633"/>
      <c r="UXI571" s="633"/>
      <c r="UXJ571" s="633"/>
      <c r="UXK571" s="633"/>
      <c r="UXL571" s="633"/>
      <c r="UXM571" s="633"/>
      <c r="UXN571" s="633"/>
      <c r="UXO571" s="633"/>
      <c r="UXP571" s="633"/>
      <c r="UXQ571" s="633"/>
      <c r="UXR571" s="633"/>
      <c r="UXS571" s="633"/>
      <c r="UXT571" s="633"/>
      <c r="UXU571" s="633"/>
      <c r="UXV571" s="633"/>
      <c r="UXW571" s="633"/>
      <c r="UXX571" s="633"/>
      <c r="UXY571" s="633"/>
      <c r="UXZ571" s="633"/>
      <c r="UYA571" s="633"/>
      <c r="UYB571" s="633"/>
      <c r="UYC571" s="633"/>
      <c r="UYD571" s="633"/>
      <c r="UYE571" s="633"/>
      <c r="UYF571" s="633"/>
      <c r="UYG571" s="633"/>
      <c r="UYH571" s="633"/>
      <c r="UYI571" s="633"/>
      <c r="UYJ571" s="633"/>
      <c r="UYK571" s="633"/>
      <c r="UYL571" s="633"/>
      <c r="UYM571" s="633"/>
      <c r="UYN571" s="633"/>
      <c r="UYO571" s="633"/>
      <c r="UYP571" s="633"/>
      <c r="UYQ571" s="633"/>
      <c r="UYR571" s="633"/>
      <c r="UYS571" s="633"/>
      <c r="UYT571" s="633"/>
      <c r="UYU571" s="633"/>
      <c r="UYV571" s="633"/>
      <c r="UYW571" s="633"/>
      <c r="UYX571" s="633"/>
      <c r="UYY571" s="633"/>
      <c r="UYZ571" s="633"/>
      <c r="UZA571" s="633"/>
      <c r="UZB571" s="633"/>
      <c r="UZC571" s="633"/>
      <c r="UZD571" s="633"/>
      <c r="UZE571" s="633"/>
      <c r="UZF571" s="633"/>
      <c r="UZG571" s="633"/>
      <c r="UZH571" s="633"/>
      <c r="UZI571" s="633"/>
      <c r="UZJ571" s="633"/>
      <c r="UZK571" s="633"/>
      <c r="UZL571" s="633"/>
      <c r="UZM571" s="633"/>
      <c r="UZN571" s="633"/>
      <c r="UZO571" s="633"/>
      <c r="UZP571" s="633"/>
      <c r="UZQ571" s="633"/>
      <c r="UZR571" s="633"/>
      <c r="UZS571" s="633"/>
      <c r="UZT571" s="633"/>
      <c r="UZU571" s="633"/>
      <c r="UZV571" s="633"/>
      <c r="UZW571" s="633"/>
      <c r="UZX571" s="633"/>
      <c r="UZY571" s="633"/>
      <c r="UZZ571" s="633"/>
      <c r="VAA571" s="633"/>
      <c r="VAB571" s="633"/>
      <c r="VAC571" s="633"/>
      <c r="VAD571" s="633"/>
      <c r="VAE571" s="633"/>
      <c r="VAF571" s="633"/>
      <c r="VAG571" s="633"/>
      <c r="VAH571" s="633"/>
      <c r="VAI571" s="633"/>
      <c r="VAJ571" s="633"/>
      <c r="VAK571" s="633"/>
      <c r="VAL571" s="633"/>
      <c r="VAM571" s="633"/>
      <c r="VAN571" s="633"/>
      <c r="VAO571" s="633"/>
      <c r="VAP571" s="633"/>
      <c r="VAQ571" s="633"/>
      <c r="VAR571" s="633"/>
      <c r="VAS571" s="633"/>
      <c r="VAT571" s="633"/>
      <c r="VAU571" s="633"/>
      <c r="VAV571" s="633"/>
      <c r="VAW571" s="633"/>
      <c r="VAX571" s="633"/>
      <c r="VAY571" s="633"/>
      <c r="VAZ571" s="633"/>
      <c r="VBA571" s="633"/>
      <c r="VBB571" s="633"/>
      <c r="VBC571" s="633"/>
      <c r="VBD571" s="633"/>
      <c r="VBE571" s="633"/>
      <c r="VBF571" s="633"/>
      <c r="VBG571" s="633"/>
      <c r="VBH571" s="633"/>
      <c r="VBI571" s="633"/>
      <c r="VBJ571" s="633"/>
      <c r="VBK571" s="633"/>
      <c r="VBL571" s="633"/>
      <c r="VBM571" s="633"/>
      <c r="VBN571" s="633"/>
      <c r="VBO571" s="633"/>
      <c r="VBP571" s="633"/>
      <c r="VBQ571" s="633"/>
      <c r="VBR571" s="633"/>
      <c r="VBS571" s="633"/>
      <c r="VBT571" s="633"/>
      <c r="VBU571" s="633"/>
      <c r="VBV571" s="633"/>
      <c r="VBW571" s="633"/>
      <c r="VBX571" s="633"/>
      <c r="VBY571" s="633"/>
      <c r="VBZ571" s="633"/>
      <c r="VCA571" s="633"/>
      <c r="VCB571" s="633"/>
      <c r="VCC571" s="633"/>
      <c r="VCD571" s="633"/>
      <c r="VCE571" s="633"/>
      <c r="VCF571" s="633"/>
      <c r="VCG571" s="633"/>
      <c r="VCH571" s="633"/>
      <c r="VCI571" s="633"/>
      <c r="VCJ571" s="633"/>
      <c r="VCK571" s="633"/>
      <c r="VCL571" s="633"/>
      <c r="VCM571" s="633"/>
      <c r="VCN571" s="633"/>
      <c r="VCO571" s="633"/>
      <c r="VCP571" s="633"/>
      <c r="VCQ571" s="633"/>
      <c r="VCR571" s="633"/>
      <c r="VCS571" s="633"/>
      <c r="VCT571" s="633"/>
      <c r="VCU571" s="633"/>
      <c r="VCV571" s="633"/>
      <c r="VCW571" s="633"/>
      <c r="VCX571" s="633"/>
      <c r="VCY571" s="633"/>
      <c r="VCZ571" s="633"/>
      <c r="VDA571" s="633"/>
      <c r="VDB571" s="633"/>
      <c r="VDC571" s="633"/>
      <c r="VDD571" s="633"/>
      <c r="VDE571" s="633"/>
      <c r="VDF571" s="633"/>
      <c r="VDG571" s="633"/>
      <c r="VDH571" s="633"/>
      <c r="VDI571" s="633"/>
      <c r="VDJ571" s="633"/>
      <c r="VDK571" s="633"/>
      <c r="VDL571" s="633"/>
      <c r="VDM571" s="633"/>
      <c r="VDN571" s="633"/>
      <c r="VDO571" s="633"/>
      <c r="VDP571" s="633"/>
      <c r="VDQ571" s="633"/>
      <c r="VDR571" s="633"/>
      <c r="VDS571" s="633"/>
      <c r="VDT571" s="633"/>
      <c r="VDU571" s="633"/>
      <c r="VDV571" s="633"/>
      <c r="VDW571" s="633"/>
      <c r="VDX571" s="633"/>
      <c r="VDY571" s="633"/>
      <c r="VDZ571" s="633"/>
      <c r="VEA571" s="633"/>
      <c r="VEB571" s="633"/>
      <c r="VEC571" s="633"/>
      <c r="VED571" s="633"/>
      <c r="VEE571" s="633"/>
      <c r="VEF571" s="633"/>
      <c r="VEG571" s="633"/>
      <c r="VEH571" s="633"/>
      <c r="VEI571" s="633"/>
      <c r="VEJ571" s="633"/>
      <c r="VEK571" s="633"/>
      <c r="VEL571" s="633"/>
      <c r="VEM571" s="633"/>
      <c r="VEN571" s="633"/>
      <c r="VEO571" s="633"/>
      <c r="VEP571" s="633"/>
      <c r="VEQ571" s="633"/>
      <c r="VER571" s="633"/>
      <c r="VES571" s="633"/>
      <c r="VET571" s="633"/>
      <c r="VEU571" s="633"/>
      <c r="VEV571" s="633"/>
      <c r="VEW571" s="633"/>
      <c r="VEX571" s="633"/>
      <c r="VEY571" s="633"/>
      <c r="VEZ571" s="633"/>
      <c r="VFA571" s="633"/>
      <c r="VFB571" s="633"/>
      <c r="VFC571" s="633"/>
      <c r="VFD571" s="633"/>
      <c r="VFE571" s="633"/>
      <c r="VFF571" s="633"/>
      <c r="VFG571" s="633"/>
      <c r="VFH571" s="633"/>
      <c r="VFI571" s="633"/>
      <c r="VFJ571" s="633"/>
      <c r="VFK571" s="633"/>
      <c r="VFL571" s="633"/>
      <c r="VFM571" s="633"/>
      <c r="VFN571" s="633"/>
      <c r="VFO571" s="633"/>
      <c r="VFP571" s="633"/>
      <c r="VFQ571" s="633"/>
      <c r="VFR571" s="633"/>
      <c r="VFS571" s="633"/>
      <c r="VFT571" s="633"/>
      <c r="VFU571" s="633"/>
      <c r="VFV571" s="633"/>
      <c r="VFW571" s="633"/>
      <c r="VFX571" s="633"/>
      <c r="VFY571" s="633"/>
      <c r="VFZ571" s="633"/>
      <c r="VGA571" s="633"/>
      <c r="VGB571" s="633"/>
      <c r="VGC571" s="633"/>
      <c r="VGD571" s="633"/>
      <c r="VGE571" s="633"/>
      <c r="VGF571" s="633"/>
      <c r="VGG571" s="633"/>
      <c r="VGH571" s="633"/>
      <c r="VGI571" s="633"/>
      <c r="VGJ571" s="633"/>
      <c r="VGK571" s="633"/>
      <c r="VGL571" s="633"/>
      <c r="VGM571" s="633"/>
      <c r="VGN571" s="633"/>
      <c r="VGO571" s="633"/>
      <c r="VGP571" s="633"/>
      <c r="VGQ571" s="633"/>
      <c r="VGR571" s="633"/>
      <c r="VGS571" s="633"/>
      <c r="VGT571" s="633"/>
      <c r="VGU571" s="633"/>
      <c r="VGV571" s="633"/>
      <c r="VGW571" s="633"/>
      <c r="VGX571" s="633"/>
      <c r="VGY571" s="633"/>
      <c r="VGZ571" s="633"/>
      <c r="VHA571" s="633"/>
      <c r="VHB571" s="633"/>
      <c r="VHC571" s="633"/>
      <c r="VHD571" s="633"/>
      <c r="VHE571" s="633"/>
      <c r="VHF571" s="633"/>
      <c r="VHG571" s="633"/>
      <c r="VHH571" s="633"/>
      <c r="VHI571" s="633"/>
      <c r="VHJ571" s="633"/>
      <c r="VHK571" s="633"/>
      <c r="VHL571" s="633"/>
      <c r="VHM571" s="633"/>
      <c r="VHN571" s="633"/>
      <c r="VHO571" s="633"/>
      <c r="VHP571" s="633"/>
      <c r="VHQ571" s="633"/>
      <c r="VHR571" s="633"/>
      <c r="VHS571" s="633"/>
      <c r="VHT571" s="633"/>
      <c r="VHU571" s="633"/>
      <c r="VHV571" s="633"/>
      <c r="VHW571" s="633"/>
      <c r="VHX571" s="633"/>
      <c r="VHY571" s="633"/>
      <c r="VHZ571" s="633"/>
      <c r="VIA571" s="633"/>
      <c r="VIB571" s="633"/>
      <c r="VIC571" s="633"/>
      <c r="VID571" s="633"/>
      <c r="VIE571" s="633"/>
      <c r="VIF571" s="633"/>
      <c r="VIG571" s="633"/>
      <c r="VIH571" s="633"/>
      <c r="VII571" s="633"/>
      <c r="VIJ571" s="633"/>
      <c r="VIK571" s="633"/>
      <c r="VIL571" s="633"/>
      <c r="VIM571" s="633"/>
      <c r="VIN571" s="633"/>
      <c r="VIO571" s="633"/>
      <c r="VIP571" s="633"/>
      <c r="VIQ571" s="633"/>
      <c r="VIR571" s="633"/>
      <c r="VIS571" s="633"/>
      <c r="VIT571" s="633"/>
      <c r="VIU571" s="633"/>
      <c r="VIV571" s="633"/>
      <c r="VIW571" s="633"/>
      <c r="VIX571" s="633"/>
      <c r="VIY571" s="633"/>
      <c r="VIZ571" s="633"/>
      <c r="VJA571" s="633"/>
      <c r="VJB571" s="633"/>
      <c r="VJC571" s="633"/>
      <c r="VJD571" s="633"/>
      <c r="VJE571" s="633"/>
      <c r="VJF571" s="633"/>
      <c r="VJG571" s="633"/>
      <c r="VJH571" s="633"/>
      <c r="VJI571" s="633"/>
      <c r="VJJ571" s="633"/>
      <c r="VJK571" s="633"/>
      <c r="VJL571" s="633"/>
      <c r="VJM571" s="633"/>
      <c r="VJN571" s="633"/>
      <c r="VJO571" s="633"/>
      <c r="VJP571" s="633"/>
      <c r="VJQ571" s="633"/>
      <c r="VJR571" s="633"/>
      <c r="VJS571" s="633"/>
      <c r="VJT571" s="633"/>
      <c r="VJU571" s="633"/>
      <c r="VJV571" s="633"/>
      <c r="VJW571" s="633"/>
      <c r="VJX571" s="633"/>
      <c r="VJY571" s="633"/>
      <c r="VJZ571" s="633"/>
      <c r="VKA571" s="633"/>
      <c r="VKB571" s="633"/>
      <c r="VKC571" s="633"/>
      <c r="VKD571" s="633"/>
      <c r="VKE571" s="633"/>
      <c r="VKF571" s="633"/>
      <c r="VKG571" s="633"/>
      <c r="VKH571" s="633"/>
      <c r="VKI571" s="633"/>
      <c r="VKJ571" s="633"/>
      <c r="VKK571" s="633"/>
      <c r="VKL571" s="633"/>
      <c r="VKM571" s="633"/>
      <c r="VKN571" s="633"/>
      <c r="VKO571" s="633"/>
      <c r="VKP571" s="633"/>
      <c r="VKQ571" s="633"/>
      <c r="VKR571" s="633"/>
      <c r="VKS571" s="633"/>
      <c r="VKT571" s="633"/>
      <c r="VKU571" s="633"/>
      <c r="VKV571" s="633"/>
      <c r="VKW571" s="633"/>
      <c r="VKX571" s="633"/>
      <c r="VKY571" s="633"/>
      <c r="VKZ571" s="633"/>
      <c r="VLA571" s="633"/>
      <c r="VLB571" s="633"/>
      <c r="VLC571" s="633"/>
      <c r="VLD571" s="633"/>
      <c r="VLE571" s="633"/>
      <c r="VLF571" s="633"/>
      <c r="VLG571" s="633"/>
      <c r="VLH571" s="633"/>
      <c r="VLI571" s="633"/>
      <c r="VLJ571" s="633"/>
      <c r="VLK571" s="633"/>
      <c r="VLL571" s="633"/>
      <c r="VLM571" s="633"/>
      <c r="VLN571" s="633"/>
      <c r="VLO571" s="633"/>
      <c r="VLP571" s="633"/>
      <c r="VLQ571" s="633"/>
      <c r="VLR571" s="633"/>
      <c r="VLS571" s="633"/>
      <c r="VLT571" s="633"/>
      <c r="VLU571" s="633"/>
      <c r="VLV571" s="633"/>
      <c r="VLW571" s="633"/>
      <c r="VLX571" s="633"/>
      <c r="VLY571" s="633"/>
      <c r="VLZ571" s="633"/>
      <c r="VMA571" s="633"/>
      <c r="VMB571" s="633"/>
      <c r="VMC571" s="633"/>
      <c r="VMD571" s="633"/>
      <c r="VME571" s="633"/>
      <c r="VMF571" s="633"/>
      <c r="VMG571" s="633"/>
      <c r="VMH571" s="633"/>
      <c r="VMI571" s="633"/>
      <c r="VMJ571" s="633"/>
      <c r="VMK571" s="633"/>
      <c r="VML571" s="633"/>
      <c r="VMM571" s="633"/>
      <c r="VMN571" s="633"/>
      <c r="VMO571" s="633"/>
      <c r="VMP571" s="633"/>
      <c r="VMQ571" s="633"/>
      <c r="VMR571" s="633"/>
      <c r="VMS571" s="633"/>
      <c r="VMT571" s="633"/>
      <c r="VMU571" s="633"/>
      <c r="VMV571" s="633"/>
      <c r="VMW571" s="633"/>
      <c r="VMX571" s="633"/>
      <c r="VMY571" s="633"/>
      <c r="VMZ571" s="633"/>
      <c r="VNA571" s="633"/>
      <c r="VNB571" s="633"/>
      <c r="VNC571" s="633"/>
      <c r="VND571" s="633"/>
      <c r="VNE571" s="633"/>
      <c r="VNF571" s="633"/>
      <c r="VNG571" s="633"/>
      <c r="VNH571" s="633"/>
      <c r="VNI571" s="633"/>
      <c r="VNJ571" s="633"/>
      <c r="VNK571" s="633"/>
      <c r="VNL571" s="633"/>
      <c r="VNM571" s="633"/>
      <c r="VNN571" s="633"/>
      <c r="VNO571" s="633"/>
      <c r="VNP571" s="633"/>
      <c r="VNQ571" s="633"/>
      <c r="VNR571" s="633"/>
      <c r="VNS571" s="633"/>
      <c r="VNT571" s="633"/>
      <c r="VNU571" s="633"/>
      <c r="VNV571" s="633"/>
      <c r="VNW571" s="633"/>
      <c r="VNX571" s="633"/>
      <c r="VNY571" s="633"/>
      <c r="VNZ571" s="633"/>
      <c r="VOA571" s="633"/>
      <c r="VOB571" s="633"/>
      <c r="VOC571" s="633"/>
      <c r="VOD571" s="633"/>
      <c r="VOE571" s="633"/>
      <c r="VOF571" s="633"/>
      <c r="VOG571" s="633"/>
      <c r="VOH571" s="633"/>
      <c r="VOI571" s="633"/>
      <c r="VOJ571" s="633"/>
      <c r="VOK571" s="633"/>
      <c r="VOL571" s="633"/>
      <c r="VOM571" s="633"/>
      <c r="VON571" s="633"/>
      <c r="VOO571" s="633"/>
      <c r="VOP571" s="633"/>
      <c r="VOQ571" s="633"/>
      <c r="VOR571" s="633"/>
      <c r="VOS571" s="633"/>
      <c r="VOT571" s="633"/>
      <c r="VOU571" s="633"/>
      <c r="VOV571" s="633"/>
      <c r="VOW571" s="633"/>
      <c r="VOX571" s="633"/>
      <c r="VOY571" s="633"/>
      <c r="VOZ571" s="633"/>
      <c r="VPA571" s="633"/>
      <c r="VPB571" s="633"/>
      <c r="VPC571" s="633"/>
      <c r="VPD571" s="633"/>
      <c r="VPE571" s="633"/>
      <c r="VPF571" s="633"/>
      <c r="VPG571" s="633"/>
      <c r="VPH571" s="633"/>
      <c r="VPI571" s="633"/>
      <c r="VPJ571" s="633"/>
      <c r="VPK571" s="633"/>
      <c r="VPL571" s="633"/>
      <c r="VPM571" s="633"/>
      <c r="VPN571" s="633"/>
      <c r="VPO571" s="633"/>
      <c r="VPP571" s="633"/>
      <c r="VPQ571" s="633"/>
      <c r="VPR571" s="633"/>
      <c r="VPS571" s="633"/>
      <c r="VPT571" s="633"/>
      <c r="VPU571" s="633"/>
      <c r="VPV571" s="633"/>
      <c r="VPW571" s="633"/>
      <c r="VPX571" s="633"/>
      <c r="VPY571" s="633"/>
      <c r="VPZ571" s="633"/>
      <c r="VQA571" s="633"/>
      <c r="VQB571" s="633"/>
      <c r="VQC571" s="633"/>
      <c r="VQD571" s="633"/>
      <c r="VQE571" s="633"/>
      <c r="VQF571" s="633"/>
      <c r="VQG571" s="633"/>
      <c r="VQH571" s="633"/>
      <c r="VQI571" s="633"/>
      <c r="VQJ571" s="633"/>
      <c r="VQK571" s="633"/>
      <c r="VQL571" s="633"/>
      <c r="VQM571" s="633"/>
      <c r="VQN571" s="633"/>
      <c r="VQO571" s="633"/>
      <c r="VQP571" s="633"/>
      <c r="VQQ571" s="633"/>
      <c r="VQR571" s="633"/>
      <c r="VQS571" s="633"/>
      <c r="VQT571" s="633"/>
      <c r="VQU571" s="633"/>
      <c r="VQV571" s="633"/>
      <c r="VQW571" s="633"/>
      <c r="VQX571" s="633"/>
      <c r="VQY571" s="633"/>
      <c r="VQZ571" s="633"/>
      <c r="VRA571" s="633"/>
      <c r="VRB571" s="633"/>
      <c r="VRC571" s="633"/>
      <c r="VRD571" s="633"/>
      <c r="VRE571" s="633"/>
      <c r="VRF571" s="633"/>
      <c r="VRG571" s="633"/>
      <c r="VRH571" s="633"/>
      <c r="VRI571" s="633"/>
      <c r="VRJ571" s="633"/>
      <c r="VRK571" s="633"/>
      <c r="VRL571" s="633"/>
      <c r="VRM571" s="633"/>
      <c r="VRN571" s="633"/>
      <c r="VRO571" s="633"/>
      <c r="VRP571" s="633"/>
      <c r="VRQ571" s="633"/>
      <c r="VRR571" s="633"/>
      <c r="VRS571" s="633"/>
      <c r="VRT571" s="633"/>
      <c r="VRU571" s="633"/>
      <c r="VRV571" s="633"/>
      <c r="VRW571" s="633"/>
      <c r="VRX571" s="633"/>
      <c r="VRY571" s="633"/>
      <c r="VRZ571" s="633"/>
      <c r="VSA571" s="633"/>
      <c r="VSB571" s="633"/>
      <c r="VSC571" s="633"/>
      <c r="VSD571" s="633"/>
      <c r="VSE571" s="633"/>
      <c r="VSF571" s="633"/>
      <c r="VSG571" s="633"/>
      <c r="VSH571" s="633"/>
      <c r="VSI571" s="633"/>
      <c r="VSJ571" s="633"/>
      <c r="VSK571" s="633"/>
      <c r="VSL571" s="633"/>
      <c r="VSM571" s="633"/>
      <c r="VSN571" s="633"/>
      <c r="VSO571" s="633"/>
      <c r="VSP571" s="633"/>
      <c r="VSQ571" s="633"/>
      <c r="VSR571" s="633"/>
      <c r="VSS571" s="633"/>
      <c r="VST571" s="633"/>
      <c r="VSU571" s="633"/>
      <c r="VSV571" s="633"/>
      <c r="VSW571" s="633"/>
      <c r="VSX571" s="633"/>
      <c r="VSY571" s="633"/>
      <c r="VSZ571" s="633"/>
      <c r="VTA571" s="633"/>
      <c r="VTB571" s="633"/>
      <c r="VTC571" s="633"/>
      <c r="VTD571" s="633"/>
      <c r="VTE571" s="633"/>
      <c r="VTF571" s="633"/>
      <c r="VTG571" s="633"/>
      <c r="VTH571" s="633"/>
      <c r="VTI571" s="633"/>
      <c r="VTJ571" s="633"/>
      <c r="VTK571" s="633"/>
      <c r="VTL571" s="633"/>
      <c r="VTM571" s="633"/>
      <c r="VTN571" s="633"/>
      <c r="VTO571" s="633"/>
      <c r="VTP571" s="633"/>
      <c r="VTQ571" s="633"/>
      <c r="VTR571" s="633"/>
      <c r="VTS571" s="633"/>
      <c r="VTT571" s="633"/>
      <c r="VTU571" s="633"/>
      <c r="VTV571" s="633"/>
      <c r="VTW571" s="633"/>
      <c r="VTX571" s="633"/>
      <c r="VTY571" s="633"/>
      <c r="VTZ571" s="633"/>
      <c r="VUA571" s="633"/>
      <c r="VUB571" s="633"/>
      <c r="VUC571" s="633"/>
      <c r="VUD571" s="633"/>
      <c r="VUE571" s="633"/>
      <c r="VUF571" s="633"/>
      <c r="VUG571" s="633"/>
      <c r="VUH571" s="633"/>
      <c r="VUI571" s="633"/>
      <c r="VUJ571" s="633"/>
      <c r="VUK571" s="633"/>
      <c r="VUL571" s="633"/>
      <c r="VUM571" s="633"/>
      <c r="VUN571" s="633"/>
      <c r="VUO571" s="633"/>
      <c r="VUP571" s="633"/>
      <c r="VUQ571" s="633"/>
      <c r="VUR571" s="633"/>
      <c r="VUS571" s="633"/>
      <c r="VUT571" s="633"/>
      <c r="VUU571" s="633"/>
      <c r="VUV571" s="633"/>
      <c r="VUW571" s="633"/>
      <c r="VUX571" s="633"/>
      <c r="VUY571" s="633"/>
      <c r="VUZ571" s="633"/>
      <c r="VVA571" s="633"/>
      <c r="VVB571" s="633"/>
      <c r="VVC571" s="633"/>
      <c r="VVD571" s="633"/>
      <c r="VVE571" s="633"/>
      <c r="VVF571" s="633"/>
      <c r="VVG571" s="633"/>
      <c r="VVH571" s="633"/>
      <c r="VVI571" s="633"/>
      <c r="VVJ571" s="633"/>
      <c r="VVK571" s="633"/>
      <c r="VVL571" s="633"/>
      <c r="VVM571" s="633"/>
      <c r="VVN571" s="633"/>
      <c r="VVO571" s="633"/>
      <c r="VVP571" s="633"/>
      <c r="VVQ571" s="633"/>
      <c r="VVR571" s="633"/>
      <c r="VVS571" s="633"/>
      <c r="VVT571" s="633"/>
      <c r="VVU571" s="633"/>
      <c r="VVV571" s="633"/>
      <c r="VVW571" s="633"/>
      <c r="VVX571" s="633"/>
      <c r="VVY571" s="633"/>
      <c r="VVZ571" s="633"/>
      <c r="VWA571" s="633"/>
      <c r="VWB571" s="633"/>
      <c r="VWC571" s="633"/>
      <c r="VWD571" s="633"/>
      <c r="VWE571" s="633"/>
      <c r="VWF571" s="633"/>
      <c r="VWG571" s="633"/>
      <c r="VWH571" s="633"/>
      <c r="VWI571" s="633"/>
      <c r="VWJ571" s="633"/>
      <c r="VWK571" s="633"/>
      <c r="VWL571" s="633"/>
      <c r="VWM571" s="633"/>
      <c r="VWN571" s="633"/>
      <c r="VWO571" s="633"/>
      <c r="VWP571" s="633"/>
      <c r="VWQ571" s="633"/>
      <c r="VWR571" s="633"/>
      <c r="VWS571" s="633"/>
      <c r="VWT571" s="633"/>
      <c r="VWU571" s="633"/>
      <c r="VWV571" s="633"/>
      <c r="VWW571" s="633"/>
      <c r="VWX571" s="633"/>
      <c r="VWY571" s="633"/>
      <c r="VWZ571" s="633"/>
      <c r="VXA571" s="633"/>
      <c r="VXB571" s="633"/>
      <c r="VXC571" s="633"/>
      <c r="VXD571" s="633"/>
      <c r="VXE571" s="633"/>
      <c r="VXF571" s="633"/>
      <c r="VXG571" s="633"/>
      <c r="VXH571" s="633"/>
      <c r="VXI571" s="633"/>
      <c r="VXJ571" s="633"/>
      <c r="VXK571" s="633"/>
      <c r="VXL571" s="633"/>
      <c r="VXM571" s="633"/>
      <c r="VXN571" s="633"/>
      <c r="VXO571" s="633"/>
      <c r="VXP571" s="633"/>
      <c r="VXQ571" s="633"/>
      <c r="VXR571" s="633"/>
      <c r="VXS571" s="633"/>
      <c r="VXT571" s="633"/>
      <c r="VXU571" s="633"/>
      <c r="VXV571" s="633"/>
      <c r="VXW571" s="633"/>
      <c r="VXX571" s="633"/>
      <c r="VXY571" s="633"/>
      <c r="VXZ571" s="633"/>
      <c r="VYA571" s="633"/>
      <c r="VYB571" s="633"/>
      <c r="VYC571" s="633"/>
      <c r="VYD571" s="633"/>
      <c r="VYE571" s="633"/>
      <c r="VYF571" s="633"/>
      <c r="VYG571" s="633"/>
      <c r="VYH571" s="633"/>
      <c r="VYI571" s="633"/>
      <c r="VYJ571" s="633"/>
      <c r="VYK571" s="633"/>
      <c r="VYL571" s="633"/>
      <c r="VYM571" s="633"/>
      <c r="VYN571" s="633"/>
      <c r="VYO571" s="633"/>
      <c r="VYP571" s="633"/>
      <c r="VYQ571" s="633"/>
      <c r="VYR571" s="633"/>
      <c r="VYS571" s="633"/>
      <c r="VYT571" s="633"/>
      <c r="VYU571" s="633"/>
      <c r="VYV571" s="633"/>
      <c r="VYW571" s="633"/>
      <c r="VYX571" s="633"/>
      <c r="VYY571" s="633"/>
      <c r="VYZ571" s="633"/>
      <c r="VZA571" s="633"/>
      <c r="VZB571" s="633"/>
      <c r="VZC571" s="633"/>
      <c r="VZD571" s="633"/>
      <c r="VZE571" s="633"/>
      <c r="VZF571" s="633"/>
      <c r="VZG571" s="633"/>
      <c r="VZH571" s="633"/>
      <c r="VZI571" s="633"/>
      <c r="VZJ571" s="633"/>
      <c r="VZK571" s="633"/>
      <c r="VZL571" s="633"/>
      <c r="VZM571" s="633"/>
      <c r="VZN571" s="633"/>
      <c r="VZO571" s="633"/>
      <c r="VZP571" s="633"/>
      <c r="VZQ571" s="633"/>
      <c r="VZR571" s="633"/>
      <c r="VZS571" s="633"/>
      <c r="VZT571" s="633"/>
      <c r="VZU571" s="633"/>
      <c r="VZV571" s="633"/>
      <c r="VZW571" s="633"/>
      <c r="VZX571" s="633"/>
      <c r="VZY571" s="633"/>
      <c r="VZZ571" s="633"/>
      <c r="WAA571" s="633"/>
      <c r="WAB571" s="633"/>
      <c r="WAC571" s="633"/>
      <c r="WAD571" s="633"/>
      <c r="WAE571" s="633"/>
      <c r="WAF571" s="633"/>
      <c r="WAG571" s="633"/>
      <c r="WAH571" s="633"/>
      <c r="WAI571" s="633"/>
      <c r="WAJ571" s="633"/>
      <c r="WAK571" s="633"/>
      <c r="WAL571" s="633"/>
      <c r="WAM571" s="633"/>
      <c r="WAN571" s="633"/>
      <c r="WAO571" s="633"/>
      <c r="WAP571" s="633"/>
      <c r="WAQ571" s="633"/>
      <c r="WAR571" s="633"/>
      <c r="WAS571" s="633"/>
      <c r="WAT571" s="633"/>
      <c r="WAU571" s="633"/>
      <c r="WAV571" s="633"/>
      <c r="WAW571" s="633"/>
      <c r="WAX571" s="633"/>
      <c r="WAY571" s="633"/>
      <c r="WAZ571" s="633"/>
      <c r="WBA571" s="633"/>
      <c r="WBB571" s="633"/>
      <c r="WBC571" s="633"/>
      <c r="WBD571" s="633"/>
      <c r="WBE571" s="633"/>
      <c r="WBF571" s="633"/>
      <c r="WBG571" s="633"/>
      <c r="WBH571" s="633"/>
      <c r="WBI571" s="633"/>
      <c r="WBJ571" s="633"/>
      <c r="WBK571" s="633"/>
      <c r="WBL571" s="633"/>
      <c r="WBM571" s="633"/>
      <c r="WBN571" s="633"/>
      <c r="WBO571" s="633"/>
      <c r="WBP571" s="633"/>
      <c r="WBQ571" s="633"/>
      <c r="WBR571" s="633"/>
      <c r="WBS571" s="633"/>
      <c r="WBT571" s="633"/>
      <c r="WBU571" s="633"/>
      <c r="WBV571" s="633"/>
      <c r="WBW571" s="633"/>
      <c r="WBX571" s="633"/>
      <c r="WBY571" s="633"/>
      <c r="WBZ571" s="633"/>
      <c r="WCA571" s="633"/>
      <c r="WCB571" s="633"/>
      <c r="WCC571" s="633"/>
      <c r="WCD571" s="633"/>
      <c r="WCE571" s="633"/>
      <c r="WCF571" s="633"/>
      <c r="WCG571" s="633"/>
      <c r="WCH571" s="633"/>
      <c r="WCI571" s="633"/>
      <c r="WCJ571" s="633"/>
      <c r="WCK571" s="633"/>
      <c r="WCL571" s="633"/>
      <c r="WCM571" s="633"/>
      <c r="WCN571" s="633"/>
      <c r="WCO571" s="633"/>
      <c r="WCP571" s="633"/>
      <c r="WCQ571" s="633"/>
      <c r="WCR571" s="633"/>
      <c r="WCS571" s="633"/>
      <c r="WCT571" s="633"/>
      <c r="WCU571" s="633"/>
      <c r="WCV571" s="633"/>
      <c r="WCW571" s="633"/>
      <c r="WCX571" s="633"/>
      <c r="WCY571" s="633"/>
      <c r="WCZ571" s="633"/>
      <c r="WDA571" s="633"/>
      <c r="WDB571" s="633"/>
      <c r="WDC571" s="633"/>
      <c r="WDD571" s="633"/>
      <c r="WDE571" s="633"/>
      <c r="WDF571" s="633"/>
      <c r="WDG571" s="633"/>
      <c r="WDH571" s="633"/>
      <c r="WDI571" s="633"/>
      <c r="WDJ571" s="633"/>
      <c r="WDK571" s="633"/>
      <c r="WDL571" s="633"/>
      <c r="WDM571" s="633"/>
      <c r="WDN571" s="633"/>
      <c r="WDO571" s="633"/>
      <c r="WDP571" s="633"/>
      <c r="WDQ571" s="633"/>
      <c r="WDR571" s="633"/>
      <c r="WDS571" s="633"/>
      <c r="WDT571" s="633"/>
      <c r="WDU571" s="633"/>
      <c r="WDV571" s="633"/>
      <c r="WDW571" s="633"/>
      <c r="WDX571" s="633"/>
      <c r="WDY571" s="633"/>
      <c r="WDZ571" s="633"/>
      <c r="WEA571" s="633"/>
      <c r="WEB571" s="633"/>
      <c r="WEC571" s="633"/>
      <c r="WED571" s="633"/>
      <c r="WEE571" s="633"/>
      <c r="WEF571" s="633"/>
      <c r="WEG571" s="633"/>
      <c r="WEH571" s="633"/>
      <c r="WEI571" s="633"/>
      <c r="WEJ571" s="633"/>
      <c r="WEK571" s="633"/>
      <c r="WEL571" s="633"/>
      <c r="WEM571" s="633"/>
      <c r="WEN571" s="633"/>
      <c r="WEO571" s="633"/>
      <c r="WEP571" s="633"/>
      <c r="WEQ571" s="633"/>
      <c r="WER571" s="633"/>
      <c r="WES571" s="633"/>
      <c r="WET571" s="633"/>
      <c r="WEU571" s="633"/>
      <c r="WEV571" s="633"/>
      <c r="WEW571" s="633"/>
      <c r="WEX571" s="633"/>
      <c r="WEY571" s="633"/>
      <c r="WEZ571" s="633"/>
      <c r="WFA571" s="633"/>
      <c r="WFB571" s="633"/>
      <c r="WFC571" s="633"/>
      <c r="WFD571" s="633"/>
      <c r="WFE571" s="633"/>
      <c r="WFF571" s="633"/>
      <c r="WFG571" s="633"/>
      <c r="WFH571" s="633"/>
      <c r="WFI571" s="633"/>
      <c r="WFJ571" s="633"/>
      <c r="WFK571" s="633"/>
      <c r="WFL571" s="633"/>
      <c r="WFM571" s="633"/>
      <c r="WFN571" s="633"/>
      <c r="WFO571" s="633"/>
      <c r="WFP571" s="633"/>
      <c r="WFQ571" s="633"/>
      <c r="WFR571" s="633"/>
      <c r="WFS571" s="633"/>
      <c r="WFT571" s="633"/>
      <c r="WFU571" s="633"/>
      <c r="WFV571" s="633"/>
      <c r="WFW571" s="633"/>
      <c r="WFX571" s="633"/>
      <c r="WFY571" s="633"/>
      <c r="WFZ571" s="633"/>
      <c r="WGA571" s="633"/>
      <c r="WGB571" s="633"/>
      <c r="WGC571" s="633"/>
      <c r="WGD571" s="633"/>
      <c r="WGE571" s="633"/>
      <c r="WGF571" s="633"/>
      <c r="WGG571" s="633"/>
      <c r="WGH571" s="633"/>
      <c r="WGI571" s="633"/>
      <c r="WGJ571" s="633"/>
      <c r="WGK571" s="633"/>
      <c r="WGL571" s="633"/>
      <c r="WGM571" s="633"/>
      <c r="WGN571" s="633"/>
      <c r="WGO571" s="633"/>
      <c r="WGP571" s="633"/>
      <c r="WGQ571" s="633"/>
      <c r="WGR571" s="633"/>
      <c r="WGS571" s="633"/>
      <c r="WGT571" s="633"/>
      <c r="WGU571" s="633"/>
      <c r="WGV571" s="633"/>
      <c r="WGW571" s="633"/>
      <c r="WGX571" s="633"/>
      <c r="WGY571" s="633"/>
      <c r="WGZ571" s="633"/>
      <c r="WHA571" s="633"/>
      <c r="WHB571" s="633"/>
      <c r="WHC571" s="633"/>
      <c r="WHD571" s="633"/>
      <c r="WHE571" s="633"/>
      <c r="WHF571" s="633"/>
      <c r="WHG571" s="633"/>
      <c r="WHH571" s="633"/>
      <c r="WHI571" s="633"/>
      <c r="WHJ571" s="633"/>
      <c r="WHK571" s="633"/>
      <c r="WHL571" s="633"/>
      <c r="WHM571" s="633"/>
      <c r="WHN571" s="633"/>
      <c r="WHO571" s="633"/>
      <c r="WHP571" s="633"/>
      <c r="WHQ571" s="633"/>
      <c r="WHR571" s="633"/>
      <c r="WHS571" s="633"/>
      <c r="WHT571" s="633"/>
      <c r="WHU571" s="633"/>
      <c r="WHV571" s="633"/>
      <c r="WHW571" s="633"/>
      <c r="WHX571" s="633"/>
      <c r="WHY571" s="633"/>
      <c r="WHZ571" s="633"/>
      <c r="WIA571" s="633"/>
      <c r="WIB571" s="633"/>
      <c r="WIC571" s="633"/>
      <c r="WID571" s="633"/>
      <c r="WIE571" s="633"/>
      <c r="WIF571" s="633"/>
      <c r="WIG571" s="633"/>
      <c r="WIH571" s="633"/>
      <c r="WII571" s="633"/>
      <c r="WIJ571" s="633"/>
      <c r="WIK571" s="633"/>
      <c r="WIL571" s="633"/>
      <c r="WIM571" s="633"/>
      <c r="WIN571" s="633"/>
      <c r="WIO571" s="633"/>
      <c r="WIP571" s="633"/>
      <c r="WIQ571" s="633"/>
      <c r="WIR571" s="633"/>
      <c r="WIS571" s="633"/>
      <c r="WIT571" s="633"/>
      <c r="WIU571" s="633"/>
      <c r="WIV571" s="633"/>
      <c r="WIW571" s="633"/>
      <c r="WIX571" s="633"/>
      <c r="WIY571" s="633"/>
      <c r="WIZ571" s="633"/>
      <c r="WJA571" s="633"/>
      <c r="WJB571" s="633"/>
      <c r="WJC571" s="633"/>
      <c r="WJD571" s="633"/>
      <c r="WJE571" s="633"/>
      <c r="WJF571" s="633"/>
      <c r="WJG571" s="633"/>
      <c r="WJH571" s="633"/>
      <c r="WJI571" s="633"/>
      <c r="WJJ571" s="633"/>
      <c r="WJK571" s="633"/>
      <c r="WJL571" s="633"/>
      <c r="WJM571" s="633"/>
      <c r="WJN571" s="633"/>
      <c r="WJO571" s="633"/>
      <c r="WJP571" s="633"/>
      <c r="WJQ571" s="633"/>
      <c r="WJR571" s="633"/>
      <c r="WJS571" s="633"/>
      <c r="WJT571" s="633"/>
      <c r="WJU571" s="633"/>
      <c r="WJV571" s="633"/>
      <c r="WJW571" s="633"/>
      <c r="WJX571" s="633"/>
      <c r="WJY571" s="633"/>
      <c r="WJZ571" s="633"/>
      <c r="WKA571" s="633"/>
      <c r="WKB571" s="633"/>
      <c r="WKC571" s="633"/>
      <c r="WKD571" s="633"/>
      <c r="WKE571" s="633"/>
      <c r="WKF571" s="633"/>
      <c r="WKG571" s="633"/>
      <c r="WKH571" s="633"/>
      <c r="WKI571" s="633"/>
      <c r="WKJ571" s="633"/>
      <c r="WKK571" s="633"/>
      <c r="WKL571" s="633"/>
      <c r="WKM571" s="633"/>
      <c r="WKN571" s="633"/>
      <c r="WKO571" s="633"/>
      <c r="WKP571" s="633"/>
      <c r="WKQ571" s="633"/>
      <c r="WKR571" s="633"/>
      <c r="WKS571" s="633"/>
      <c r="WKT571" s="633"/>
      <c r="WKU571" s="633"/>
      <c r="WKV571" s="633"/>
      <c r="WKW571" s="633"/>
      <c r="WKX571" s="633"/>
      <c r="WKY571" s="633"/>
      <c r="WKZ571" s="633"/>
      <c r="WLA571" s="633"/>
      <c r="WLB571" s="633"/>
      <c r="WLC571" s="633"/>
      <c r="WLD571" s="633"/>
      <c r="WLE571" s="633"/>
      <c r="WLF571" s="633"/>
      <c r="WLG571" s="633"/>
      <c r="WLH571" s="633"/>
      <c r="WLI571" s="633"/>
      <c r="WLJ571" s="633"/>
      <c r="WLK571" s="633"/>
      <c r="WLL571" s="633"/>
      <c r="WLM571" s="633"/>
      <c r="WLN571" s="633"/>
      <c r="WLO571" s="633"/>
      <c r="WLP571" s="633"/>
      <c r="WLQ571" s="633"/>
      <c r="WLR571" s="633"/>
      <c r="WLS571" s="633"/>
      <c r="WLT571" s="633"/>
      <c r="WLU571" s="633"/>
      <c r="WLV571" s="633"/>
      <c r="WLW571" s="633"/>
      <c r="WLX571" s="633"/>
      <c r="WLY571" s="633"/>
      <c r="WLZ571" s="633"/>
      <c r="WMA571" s="633"/>
      <c r="WMB571" s="633"/>
      <c r="WMC571" s="633"/>
      <c r="WMD571" s="633"/>
      <c r="WME571" s="633"/>
      <c r="WMF571" s="633"/>
      <c r="WMG571" s="633"/>
      <c r="WMH571" s="633"/>
      <c r="WMI571" s="633"/>
      <c r="WMJ571" s="633"/>
      <c r="WMK571" s="633"/>
      <c r="WML571" s="633"/>
      <c r="WMM571" s="633"/>
      <c r="WMN571" s="633"/>
      <c r="WMO571" s="633"/>
      <c r="WMP571" s="633"/>
      <c r="WMQ571" s="633"/>
      <c r="WMR571" s="633"/>
      <c r="WMS571" s="633"/>
      <c r="WMT571" s="633"/>
      <c r="WMU571" s="633"/>
      <c r="WMV571" s="633"/>
      <c r="WMW571" s="633"/>
      <c r="WMX571" s="633"/>
      <c r="WMY571" s="633"/>
      <c r="WMZ571" s="633"/>
      <c r="WNA571" s="633"/>
      <c r="WNB571" s="633"/>
      <c r="WNC571" s="633"/>
      <c r="WND571" s="633"/>
      <c r="WNE571" s="633"/>
      <c r="WNF571" s="633"/>
      <c r="WNG571" s="633"/>
      <c r="WNH571" s="633"/>
      <c r="WNI571" s="633"/>
      <c r="WNJ571" s="633"/>
      <c r="WNK571" s="633"/>
      <c r="WNL571" s="633"/>
      <c r="WNM571" s="633"/>
      <c r="WNN571" s="633"/>
      <c r="WNO571" s="633"/>
      <c r="WNP571" s="633"/>
      <c r="WNQ571" s="633"/>
      <c r="WNR571" s="633"/>
      <c r="WNS571" s="633"/>
      <c r="WNT571" s="633"/>
      <c r="WNU571" s="633"/>
      <c r="WNV571" s="633"/>
      <c r="WNW571" s="633"/>
      <c r="WNX571" s="633"/>
      <c r="WNY571" s="633"/>
      <c r="WNZ571" s="633"/>
      <c r="WOA571" s="633"/>
      <c r="WOB571" s="633"/>
      <c r="WOC571" s="633"/>
      <c r="WOD571" s="633"/>
      <c r="WOE571" s="633"/>
      <c r="WOF571" s="633"/>
      <c r="WOG571" s="633"/>
      <c r="WOH571" s="633"/>
      <c r="WOI571" s="633"/>
      <c r="WOJ571" s="633"/>
      <c r="WOK571" s="633"/>
      <c r="WOL571" s="633"/>
      <c r="WOM571" s="633"/>
      <c r="WON571" s="633"/>
      <c r="WOO571" s="633"/>
      <c r="WOP571" s="633"/>
      <c r="WOQ571" s="633"/>
      <c r="WOR571" s="633"/>
      <c r="WOS571" s="633"/>
      <c r="WOT571" s="633"/>
      <c r="WOU571" s="633"/>
      <c r="WOV571" s="633"/>
      <c r="WOW571" s="633"/>
      <c r="WOX571" s="633"/>
      <c r="WOY571" s="633"/>
      <c r="WOZ571" s="633"/>
      <c r="WPA571" s="633"/>
      <c r="WPB571" s="633"/>
      <c r="WPC571" s="633"/>
      <c r="WPD571" s="633"/>
      <c r="WPE571" s="633"/>
      <c r="WPF571" s="633"/>
      <c r="WPG571" s="633"/>
      <c r="WPH571" s="633"/>
      <c r="WPI571" s="633"/>
      <c r="WPJ571" s="633"/>
      <c r="WPK571" s="633"/>
      <c r="WPL571" s="633"/>
      <c r="WPM571" s="633"/>
      <c r="WPN571" s="633"/>
      <c r="WPO571" s="633"/>
      <c r="WPP571" s="633"/>
      <c r="WPQ571" s="633"/>
      <c r="WPR571" s="633"/>
      <c r="WPS571" s="633"/>
      <c r="WPT571" s="633"/>
      <c r="WPU571" s="633"/>
      <c r="WPV571" s="633"/>
      <c r="WPW571" s="633"/>
      <c r="WPX571" s="633"/>
      <c r="WPY571" s="633"/>
      <c r="WPZ571" s="633"/>
      <c r="WQA571" s="633"/>
      <c r="WQB571" s="633"/>
      <c r="WQC571" s="633"/>
      <c r="WQD571" s="633"/>
      <c r="WQE571" s="633"/>
      <c r="WQF571" s="633"/>
      <c r="WQG571" s="633"/>
      <c r="WQH571" s="633"/>
      <c r="WQI571" s="633"/>
      <c r="WQJ571" s="633"/>
      <c r="WQK571" s="633"/>
      <c r="WQL571" s="633"/>
      <c r="WQM571" s="633"/>
      <c r="WQN571" s="633"/>
      <c r="WQO571" s="633"/>
      <c r="WQP571" s="633"/>
      <c r="WQQ571" s="633"/>
      <c r="WQR571" s="633"/>
      <c r="WQS571" s="633"/>
      <c r="WQT571" s="633"/>
      <c r="WQU571" s="633"/>
      <c r="WQV571" s="633"/>
      <c r="WQW571" s="633"/>
      <c r="WQX571" s="633"/>
      <c r="WQY571" s="633"/>
      <c r="WQZ571" s="633"/>
      <c r="WRA571" s="633"/>
      <c r="WRB571" s="633"/>
      <c r="WRC571" s="633"/>
      <c r="WRD571" s="633"/>
      <c r="WRE571" s="633"/>
      <c r="WRF571" s="633"/>
      <c r="WRG571" s="633"/>
      <c r="WRH571" s="633"/>
      <c r="WRI571" s="633"/>
      <c r="WRJ571" s="633"/>
      <c r="WRK571" s="633"/>
      <c r="WRL571" s="633"/>
      <c r="WRM571" s="633"/>
      <c r="WRN571" s="633"/>
      <c r="WRO571" s="633"/>
      <c r="WRP571" s="633"/>
      <c r="WRQ571" s="633"/>
      <c r="WRR571" s="633"/>
      <c r="WRS571" s="633"/>
      <c r="WRT571" s="633"/>
      <c r="WRU571" s="633"/>
      <c r="WRV571" s="633"/>
      <c r="WRW571" s="633"/>
      <c r="WRX571" s="633"/>
      <c r="WRY571" s="633"/>
      <c r="WRZ571" s="633"/>
      <c r="WSA571" s="633"/>
      <c r="WSB571" s="633"/>
      <c r="WSC571" s="633"/>
      <c r="WSD571" s="633"/>
      <c r="WSE571" s="633"/>
      <c r="WSF571" s="633"/>
      <c r="WSG571" s="633"/>
      <c r="WSH571" s="633"/>
      <c r="WSI571" s="633"/>
      <c r="WSJ571" s="633"/>
      <c r="WSK571" s="633"/>
      <c r="WSL571" s="633"/>
      <c r="WSM571" s="633"/>
      <c r="WSN571" s="633"/>
      <c r="WSO571" s="633"/>
      <c r="WSP571" s="633"/>
      <c r="WSQ571" s="633"/>
      <c r="WSR571" s="633"/>
      <c r="WSS571" s="633"/>
      <c r="WST571" s="633"/>
      <c r="WSU571" s="633"/>
      <c r="WSV571" s="633"/>
      <c r="WSW571" s="633"/>
      <c r="WSX571" s="633"/>
      <c r="WSY571" s="633"/>
      <c r="WSZ571" s="633"/>
      <c r="WTA571" s="633"/>
      <c r="WTB571" s="633"/>
      <c r="WTC571" s="633"/>
      <c r="WTD571" s="633"/>
      <c r="WTE571" s="633"/>
      <c r="WTF571" s="633"/>
      <c r="WTG571" s="633"/>
      <c r="WTH571" s="633"/>
      <c r="WTI571" s="633"/>
      <c r="WTJ571" s="633"/>
      <c r="WTK571" s="633"/>
      <c r="WTL571" s="633"/>
      <c r="WTM571" s="633"/>
      <c r="WTN571" s="633"/>
      <c r="WTO571" s="633"/>
      <c r="WTP571" s="633"/>
      <c r="WTQ571" s="633"/>
      <c r="WTR571" s="633"/>
      <c r="WTS571" s="633"/>
      <c r="WTT571" s="633"/>
      <c r="WTU571" s="633"/>
      <c r="WTV571" s="633"/>
      <c r="WTW571" s="633"/>
      <c r="WTX571" s="633"/>
      <c r="WTY571" s="633"/>
      <c r="WTZ571" s="633"/>
      <c r="WUA571" s="633"/>
      <c r="WUB571" s="633"/>
      <c r="WUC571" s="633"/>
      <c r="WUD571" s="633"/>
      <c r="WUE571" s="633"/>
      <c r="WUF571" s="633"/>
      <c r="WUG571" s="633"/>
      <c r="WUH571" s="633"/>
      <c r="WUI571" s="633"/>
      <c r="WUJ571" s="633"/>
      <c r="WUK571" s="633"/>
      <c r="WUL571" s="633"/>
      <c r="WUM571" s="633"/>
      <c r="WUN571" s="633"/>
      <c r="WUO571" s="633"/>
      <c r="WUP571" s="633"/>
      <c r="WUQ571" s="633"/>
      <c r="WUR571" s="633"/>
      <c r="WUS571" s="633"/>
      <c r="WUT571" s="633"/>
      <c r="WUU571" s="633"/>
      <c r="WUV571" s="633"/>
      <c r="WUW571" s="633"/>
      <c r="WUX571" s="633"/>
      <c r="WUY571" s="633"/>
      <c r="WUZ571" s="633"/>
      <c r="WVA571" s="633"/>
      <c r="WVB571" s="633"/>
      <c r="WVC571" s="633"/>
      <c r="WVD571" s="633"/>
      <c r="WVE571" s="633"/>
      <c r="WVF571" s="633"/>
      <c r="WVG571" s="633"/>
      <c r="WVH571" s="633"/>
      <c r="WVI571" s="633"/>
      <c r="WVJ571" s="633"/>
      <c r="WVK571" s="633"/>
      <c r="WVL571" s="633"/>
      <c r="WVM571" s="633"/>
      <c r="WVN571" s="633"/>
      <c r="WVO571" s="633"/>
      <c r="WVP571" s="633"/>
      <c r="WVQ571" s="633"/>
      <c r="WVR571" s="633"/>
      <c r="WVS571" s="633"/>
      <c r="WVT571" s="633"/>
      <c r="WVU571" s="633"/>
      <c r="WVV571" s="633"/>
      <c r="WVW571" s="633"/>
      <c r="WVX571" s="633"/>
      <c r="WVY571" s="633"/>
      <c r="WVZ571" s="633"/>
      <c r="WWA571" s="633"/>
      <c r="WWB571" s="633"/>
      <c r="WWC571" s="633"/>
      <c r="WWD571" s="633"/>
      <c r="WWE571" s="633"/>
      <c r="WWF571" s="633"/>
      <c r="WWG571" s="633"/>
      <c r="WWH571" s="633"/>
      <c r="WWI571" s="633"/>
      <c r="WWJ571" s="633"/>
      <c r="WWK571" s="633"/>
      <c r="WWL571" s="633"/>
      <c r="WWM571" s="633"/>
      <c r="WWN571" s="633"/>
      <c r="WWO571" s="633"/>
      <c r="WWP571" s="633"/>
      <c r="WWQ571" s="633"/>
      <c r="WWR571" s="633"/>
      <c r="WWS571" s="633"/>
      <c r="WWT571" s="633"/>
      <c r="WWU571" s="633"/>
      <c r="WWV571" s="633"/>
      <c r="WWW571" s="633"/>
      <c r="WWX571" s="633"/>
      <c r="WWY571" s="633"/>
      <c r="WWZ571" s="633"/>
      <c r="WXA571" s="633"/>
      <c r="WXB571" s="633"/>
      <c r="WXC571" s="633"/>
      <c r="WXD571" s="633"/>
      <c r="WXE571" s="633"/>
      <c r="WXF571" s="633"/>
      <c r="WXG571" s="633"/>
      <c r="WXH571" s="633"/>
      <c r="WXI571" s="633"/>
      <c r="WXJ571" s="633"/>
      <c r="WXK571" s="633"/>
      <c r="WXL571" s="633"/>
      <c r="WXM571" s="633"/>
      <c r="WXN571" s="633"/>
      <c r="WXO571" s="633"/>
      <c r="WXP571" s="633"/>
      <c r="WXQ571" s="633"/>
      <c r="WXR571" s="633"/>
      <c r="WXS571" s="633"/>
      <c r="WXT571" s="633"/>
      <c r="WXU571" s="633"/>
      <c r="WXV571" s="633"/>
      <c r="WXW571" s="633"/>
      <c r="WXX571" s="633"/>
      <c r="WXY571" s="633"/>
      <c r="WXZ571" s="633"/>
      <c r="WYA571" s="633"/>
      <c r="WYB571" s="633"/>
      <c r="WYC571" s="633"/>
      <c r="WYD571" s="633"/>
      <c r="WYE571" s="633"/>
      <c r="WYF571" s="633"/>
      <c r="WYG571" s="633"/>
      <c r="WYH571" s="633"/>
      <c r="WYI571" s="633"/>
      <c r="WYJ571" s="633"/>
      <c r="WYK571" s="633"/>
      <c r="WYL571" s="633"/>
      <c r="WYM571" s="633"/>
      <c r="WYN571" s="633"/>
      <c r="WYO571" s="633"/>
      <c r="WYP571" s="633"/>
      <c r="WYQ571" s="633"/>
      <c r="WYR571" s="633"/>
      <c r="WYS571" s="633"/>
      <c r="WYT571" s="633"/>
      <c r="WYU571" s="633"/>
      <c r="WYV571" s="633"/>
      <c r="WYW571" s="633"/>
      <c r="WYX571" s="633"/>
      <c r="WYY571" s="633"/>
      <c r="WYZ571" s="633"/>
      <c r="WZA571" s="633"/>
      <c r="WZB571" s="633"/>
      <c r="WZC571" s="633"/>
      <c r="WZD571" s="633"/>
      <c r="WZE571" s="633"/>
      <c r="WZF571" s="633"/>
      <c r="WZG571" s="633"/>
      <c r="WZH571" s="633"/>
      <c r="WZI571" s="633"/>
      <c r="WZJ571" s="633"/>
      <c r="WZK571" s="633"/>
      <c r="WZL571" s="633"/>
      <c r="WZM571" s="633"/>
      <c r="WZN571" s="633"/>
      <c r="WZO571" s="633"/>
      <c r="WZP571" s="633"/>
      <c r="WZQ571" s="633"/>
      <c r="WZR571" s="633"/>
      <c r="WZS571" s="633"/>
      <c r="WZT571" s="633"/>
      <c r="WZU571" s="633"/>
      <c r="WZV571" s="633"/>
      <c r="WZW571" s="633"/>
      <c r="WZX571" s="633"/>
      <c r="WZY571" s="633"/>
      <c r="WZZ571" s="633"/>
      <c r="XAA571" s="633"/>
      <c r="XAB571" s="633"/>
      <c r="XAC571" s="633"/>
      <c r="XAD571" s="633"/>
      <c r="XAE571" s="633"/>
      <c r="XAF571" s="633"/>
      <c r="XAG571" s="633"/>
      <c r="XAH571" s="633"/>
      <c r="XAI571" s="633"/>
      <c r="XAJ571" s="633"/>
      <c r="XAK571" s="633"/>
      <c r="XAL571" s="633"/>
      <c r="XAM571" s="633"/>
      <c r="XAN571" s="633"/>
      <c r="XAO571" s="633"/>
      <c r="XAP571" s="633"/>
      <c r="XAQ571" s="633"/>
      <c r="XAR571" s="633"/>
      <c r="XAS571" s="633"/>
      <c r="XAT571" s="633"/>
      <c r="XAU571" s="633"/>
      <c r="XAV571" s="633"/>
      <c r="XAW571" s="633"/>
      <c r="XAX571" s="633"/>
      <c r="XAY571" s="633"/>
      <c r="XAZ571" s="633"/>
      <c r="XBA571" s="633"/>
      <c r="XBB571" s="633"/>
      <c r="XBC571" s="633"/>
      <c r="XBD571" s="633"/>
      <c r="XBE571" s="633"/>
      <c r="XBF571" s="633"/>
      <c r="XBG571" s="633"/>
      <c r="XBH571" s="633"/>
      <c r="XBI571" s="633"/>
      <c r="XBJ571" s="633"/>
      <c r="XBK571" s="633"/>
      <c r="XBL571" s="633"/>
      <c r="XBM571" s="633"/>
      <c r="XBN571" s="633"/>
      <c r="XBO571" s="633"/>
      <c r="XBP571" s="633"/>
      <c r="XBQ571" s="633"/>
      <c r="XBR571" s="633"/>
      <c r="XBS571" s="633"/>
      <c r="XBT571" s="633"/>
      <c r="XBU571" s="633"/>
      <c r="XBV571" s="633"/>
      <c r="XBW571" s="633"/>
      <c r="XBX571" s="633"/>
      <c r="XBY571" s="633"/>
      <c r="XBZ571" s="633"/>
      <c r="XCA571" s="633"/>
      <c r="XCB571" s="633"/>
      <c r="XCC571" s="633"/>
      <c r="XCD571" s="633"/>
      <c r="XCE571" s="633"/>
      <c r="XCF571" s="633"/>
      <c r="XCG571" s="633"/>
      <c r="XCH571" s="633"/>
      <c r="XCI571" s="633"/>
      <c r="XCJ571" s="633"/>
      <c r="XCK571" s="633"/>
      <c r="XCL571" s="633"/>
      <c r="XCM571" s="633"/>
      <c r="XCN571" s="633"/>
      <c r="XCO571" s="633"/>
      <c r="XCP571" s="633"/>
      <c r="XCQ571" s="633"/>
      <c r="XCR571" s="633"/>
      <c r="XCS571" s="633"/>
      <c r="XCT571" s="633"/>
      <c r="XCU571" s="633"/>
      <c r="XCV571" s="633"/>
      <c r="XCW571" s="633"/>
      <c r="XCX571" s="633"/>
      <c r="XCY571" s="633"/>
      <c r="XCZ571" s="633"/>
      <c r="XDA571" s="633"/>
      <c r="XDB571" s="633"/>
      <c r="XDC571" s="633"/>
      <c r="XDD571" s="633"/>
      <c r="XDE571" s="633"/>
      <c r="XDF571" s="633"/>
      <c r="XDG571" s="633"/>
      <c r="XDH571" s="633"/>
      <c r="XDI571" s="633"/>
      <c r="XDJ571" s="633"/>
      <c r="XDK571" s="633"/>
      <c r="XDL571" s="633"/>
      <c r="XDM571" s="633"/>
      <c r="XDN571" s="633"/>
      <c r="XDO571" s="633"/>
      <c r="XDP571" s="633"/>
      <c r="XDQ571" s="633"/>
      <c r="XDR571" s="633"/>
      <c r="XDS571" s="633"/>
      <c r="XDT571" s="633"/>
      <c r="XDU571" s="633"/>
      <c r="XDV571" s="633"/>
      <c r="XDW571" s="633"/>
      <c r="XDX571" s="633"/>
      <c r="XDY571" s="633"/>
      <c r="XDZ571" s="633"/>
      <c r="XEA571" s="633"/>
      <c r="XEB571" s="633"/>
    </row>
    <row r="572" spans="1:16356" ht="34.15" customHeight="1">
      <c r="A572" s="628" t="s">
        <v>3463</v>
      </c>
      <c r="B572" s="629" t="s">
        <v>3938</v>
      </c>
      <c r="C572" s="630" t="s">
        <v>4825</v>
      </c>
      <c r="D572" s="629" t="s">
        <v>4622</v>
      </c>
      <c r="E572" s="631" t="s">
        <v>4966</v>
      </c>
      <c r="F572" s="655" t="s">
        <v>4232</v>
      </c>
      <c r="G572" s="632" t="s">
        <v>3313</v>
      </c>
      <c r="H572" s="633" t="s">
        <v>840</v>
      </c>
      <c r="I572" s="633"/>
      <c r="J572" s="629"/>
      <c r="K572" s="629"/>
      <c r="L572" s="629"/>
      <c r="M572" s="629"/>
      <c r="N572" s="633"/>
      <c r="O572" s="633"/>
      <c r="P572" s="633"/>
      <c r="Q572" s="633"/>
      <c r="R572" s="633" t="s">
        <v>4967</v>
      </c>
      <c r="S572" s="629" t="s">
        <v>3435</v>
      </c>
      <c r="T572" s="629" t="s">
        <v>6976</v>
      </c>
      <c r="U572" s="629" t="s">
        <v>4860</v>
      </c>
      <c r="V572" s="629" t="s">
        <v>4656</v>
      </c>
      <c r="W572" s="633"/>
      <c r="X572" s="633"/>
      <c r="Y572" s="633"/>
      <c r="Z572" s="633" t="s">
        <v>4968</v>
      </c>
      <c r="AA572" s="639"/>
      <c r="AB572" s="633"/>
      <c r="AC572" s="633"/>
      <c r="AD572" s="633"/>
      <c r="AE572" s="633"/>
      <c r="AF572" s="633"/>
      <c r="AG572" s="633"/>
      <c r="AH572" s="633"/>
      <c r="AI572" s="742"/>
      <c r="AJ572" s="742"/>
      <c r="AK572" s="742"/>
      <c r="AL572" s="742"/>
      <c r="AM572" s="742"/>
      <c r="AN572" s="742"/>
      <c r="AO572" s="742"/>
      <c r="AP572" s="742"/>
      <c r="AQ572" s="633"/>
      <c r="AR572" s="633"/>
      <c r="AS572" s="633"/>
      <c r="AT572" s="633"/>
      <c r="AU572" s="633"/>
      <c r="AV572" s="633"/>
      <c r="AW572" s="633"/>
      <c r="AX572" s="633"/>
      <c r="AY572" s="633"/>
      <c r="AZ572" s="633"/>
      <c r="BA572" s="633"/>
      <c r="BB572" s="633"/>
      <c r="BC572" s="633"/>
      <c r="BD572" s="633"/>
      <c r="BE572" s="633"/>
      <c r="BF572" s="633"/>
      <c r="BG572" s="633"/>
      <c r="BH572" s="633"/>
      <c r="BI572" s="633"/>
      <c r="BJ572" s="633"/>
      <c r="BK572" s="633"/>
      <c r="BL572" s="633"/>
      <c r="BM572" s="633"/>
      <c r="BN572" s="633"/>
      <c r="BO572" s="633"/>
      <c r="BP572" s="633"/>
      <c r="BQ572" s="633"/>
      <c r="BR572" s="633"/>
      <c r="BS572" s="633"/>
      <c r="BT572" s="633"/>
      <c r="BU572" s="633"/>
      <c r="BV572" s="633"/>
      <c r="BW572" s="633"/>
      <c r="BX572" s="633"/>
      <c r="BY572" s="633"/>
      <c r="BZ572" s="633"/>
      <c r="CA572" s="633"/>
      <c r="CB572" s="633"/>
      <c r="CC572" s="633"/>
      <c r="CD572" s="633"/>
      <c r="CE572" s="633"/>
      <c r="CF572" s="633"/>
      <c r="CG572" s="633"/>
      <c r="CH572" s="633"/>
      <c r="CI572" s="633"/>
      <c r="CJ572" s="633"/>
      <c r="CK572" s="633"/>
      <c r="CL572" s="633"/>
      <c r="CM572" s="633"/>
      <c r="CN572" s="633"/>
      <c r="CO572" s="633"/>
      <c r="CP572" s="633"/>
      <c r="CQ572" s="633"/>
      <c r="CR572" s="633"/>
      <c r="CS572" s="633"/>
      <c r="CT572" s="633"/>
      <c r="CU572" s="633"/>
      <c r="CV572" s="633"/>
      <c r="CW572" s="633"/>
      <c r="CX572" s="633"/>
      <c r="CY572" s="633"/>
      <c r="CZ572" s="633"/>
      <c r="DA572" s="633"/>
      <c r="DB572" s="633"/>
      <c r="DC572" s="633"/>
      <c r="DD572" s="633"/>
      <c r="DE572" s="633"/>
      <c r="DF572" s="633"/>
      <c r="DG572" s="633"/>
      <c r="DH572" s="633"/>
      <c r="DI572" s="633"/>
      <c r="DJ572" s="633"/>
      <c r="DK572" s="633"/>
      <c r="DL572" s="633"/>
      <c r="DM572" s="633"/>
      <c r="DN572" s="633"/>
      <c r="DO572" s="633"/>
      <c r="DP572" s="633"/>
      <c r="DQ572" s="633"/>
      <c r="DR572" s="633"/>
      <c r="DS572" s="633"/>
      <c r="DT572" s="633"/>
      <c r="DU572" s="633"/>
      <c r="DV572" s="633"/>
      <c r="DW572" s="633"/>
      <c r="DX572" s="633"/>
      <c r="DY572" s="633"/>
      <c r="DZ572" s="633"/>
      <c r="EA572" s="633"/>
      <c r="EB572" s="633"/>
      <c r="EC572" s="633"/>
      <c r="ED572" s="633"/>
      <c r="EE572" s="633"/>
      <c r="EF572" s="633"/>
      <c r="EG572" s="633"/>
      <c r="EH572" s="633"/>
      <c r="EI572" s="633"/>
      <c r="EJ572" s="633"/>
      <c r="EK572" s="633"/>
      <c r="EL572" s="633"/>
      <c r="EM572" s="633"/>
      <c r="EN572" s="633"/>
      <c r="EO572" s="633"/>
      <c r="EP572" s="633"/>
      <c r="EQ572" s="633"/>
      <c r="ER572" s="633"/>
      <c r="ES572" s="633"/>
      <c r="ET572" s="633"/>
      <c r="EU572" s="633"/>
      <c r="EV572" s="633"/>
      <c r="EW572" s="633"/>
      <c r="EX572" s="633"/>
      <c r="EY572" s="633"/>
      <c r="EZ572" s="633"/>
      <c r="FA572" s="633"/>
      <c r="FB572" s="633"/>
      <c r="FC572" s="633"/>
      <c r="FD572" s="633"/>
      <c r="FE572" s="633"/>
      <c r="FF572" s="633"/>
      <c r="FG572" s="633"/>
      <c r="FH572" s="633"/>
      <c r="FI572" s="633"/>
      <c r="FJ572" s="633"/>
      <c r="FK572" s="633"/>
      <c r="FL572" s="633"/>
      <c r="FM572" s="633"/>
      <c r="FN572" s="633"/>
      <c r="FO572" s="633"/>
      <c r="FP572" s="633"/>
      <c r="FQ572" s="633"/>
      <c r="FR572" s="633"/>
      <c r="FS572" s="633"/>
      <c r="FT572" s="633"/>
      <c r="FU572" s="633"/>
      <c r="FV572" s="633"/>
      <c r="FW572" s="633"/>
      <c r="FX572" s="633"/>
      <c r="FY572" s="633"/>
      <c r="FZ572" s="633"/>
      <c r="GA572" s="633"/>
      <c r="GB572" s="633"/>
      <c r="GC572" s="633"/>
      <c r="GD572" s="633"/>
      <c r="GE572" s="633"/>
      <c r="GF572" s="633"/>
      <c r="GG572" s="633"/>
      <c r="GH572" s="633"/>
      <c r="GI572" s="633"/>
      <c r="GJ572" s="633"/>
      <c r="GK572" s="633"/>
      <c r="GL572" s="633"/>
      <c r="GM572" s="633"/>
      <c r="GN572" s="633"/>
      <c r="GO572" s="633"/>
      <c r="GP572" s="633"/>
      <c r="GQ572" s="633"/>
      <c r="GR572" s="633"/>
      <c r="GS572" s="633"/>
      <c r="GT572" s="633"/>
      <c r="GU572" s="633"/>
      <c r="GV572" s="633"/>
      <c r="GW572" s="633"/>
      <c r="GX572" s="633"/>
      <c r="GY572" s="633"/>
      <c r="GZ572" s="633"/>
      <c r="HA572" s="633"/>
      <c r="HB572" s="633"/>
      <c r="HC572" s="633"/>
      <c r="HD572" s="633"/>
      <c r="HE572" s="633"/>
      <c r="HF572" s="633"/>
      <c r="HG572" s="633"/>
      <c r="HH572" s="633"/>
      <c r="HI572" s="633"/>
      <c r="HJ572" s="633"/>
      <c r="HK572" s="633"/>
      <c r="HL572" s="633"/>
      <c r="HM572" s="633"/>
      <c r="HN572" s="633"/>
      <c r="HO572" s="633"/>
      <c r="HP572" s="633"/>
      <c r="HQ572" s="633"/>
      <c r="HR572" s="633"/>
      <c r="HS572" s="633"/>
      <c r="HT572" s="633"/>
      <c r="HU572" s="633"/>
      <c r="HV572" s="633"/>
      <c r="HW572" s="633"/>
      <c r="HX572" s="633"/>
      <c r="HY572" s="633"/>
      <c r="HZ572" s="633"/>
      <c r="IA572" s="633"/>
      <c r="IB572" s="633"/>
      <c r="IC572" s="633"/>
      <c r="ID572" s="633"/>
      <c r="IE572" s="633"/>
      <c r="IF572" s="633"/>
      <c r="IG572" s="633"/>
      <c r="IH572" s="633"/>
      <c r="II572" s="633"/>
      <c r="IJ572" s="633"/>
      <c r="IK572" s="633"/>
      <c r="IL572" s="633"/>
      <c r="IM572" s="633"/>
      <c r="IN572" s="633"/>
      <c r="IO572" s="633"/>
      <c r="IP572" s="633"/>
      <c r="IQ572" s="633"/>
      <c r="IR572" s="633"/>
      <c r="IS572" s="633"/>
      <c r="IT572" s="633"/>
      <c r="IU572" s="633"/>
      <c r="IV572" s="633"/>
      <c r="IW572" s="633"/>
      <c r="IX572" s="633"/>
      <c r="IY572" s="633"/>
      <c r="IZ572" s="633"/>
      <c r="JA572" s="633"/>
      <c r="JB572" s="633"/>
      <c r="JC572" s="633"/>
      <c r="JD572" s="633"/>
      <c r="JE572" s="633"/>
      <c r="JF572" s="633"/>
      <c r="JG572" s="633"/>
      <c r="JH572" s="633"/>
      <c r="JI572" s="633"/>
      <c r="JJ572" s="633"/>
      <c r="JK572" s="633"/>
      <c r="JL572" s="633"/>
      <c r="JM572" s="633"/>
      <c r="JN572" s="633"/>
      <c r="JO572" s="633"/>
      <c r="JP572" s="633"/>
      <c r="JQ572" s="633"/>
      <c r="JR572" s="633"/>
      <c r="JS572" s="633"/>
      <c r="JT572" s="633"/>
      <c r="JU572" s="633"/>
      <c r="JV572" s="633"/>
      <c r="JW572" s="633"/>
      <c r="JX572" s="633"/>
      <c r="JY572" s="633"/>
      <c r="JZ572" s="633"/>
      <c r="KA572" s="633"/>
      <c r="KB572" s="633"/>
      <c r="KC572" s="633"/>
      <c r="KD572" s="633"/>
      <c r="KE572" s="633"/>
      <c r="KF572" s="633"/>
      <c r="KG572" s="633"/>
      <c r="KH572" s="633"/>
      <c r="KI572" s="633"/>
      <c r="KJ572" s="633"/>
      <c r="KK572" s="633"/>
      <c r="KL572" s="633"/>
      <c r="KM572" s="633"/>
      <c r="KN572" s="633"/>
      <c r="KO572" s="633"/>
      <c r="KP572" s="633"/>
      <c r="KQ572" s="633"/>
      <c r="KR572" s="633"/>
      <c r="KS572" s="633"/>
      <c r="KT572" s="633"/>
      <c r="KU572" s="633"/>
      <c r="KV572" s="633"/>
      <c r="KW572" s="633"/>
      <c r="KX572" s="633"/>
      <c r="KY572" s="633"/>
      <c r="KZ572" s="633"/>
      <c r="LA572" s="633"/>
      <c r="LB572" s="633"/>
      <c r="LC572" s="633"/>
      <c r="LD572" s="633"/>
      <c r="LE572" s="633"/>
      <c r="LF572" s="633"/>
      <c r="LG572" s="633"/>
      <c r="LH572" s="633"/>
      <c r="LI572" s="633"/>
      <c r="LJ572" s="633"/>
      <c r="LK572" s="633"/>
      <c r="LL572" s="633"/>
      <c r="LM572" s="633"/>
      <c r="LN572" s="633"/>
      <c r="LO572" s="633"/>
      <c r="LP572" s="633"/>
      <c r="LQ572" s="633"/>
      <c r="LR572" s="633"/>
      <c r="LS572" s="633"/>
      <c r="LT572" s="633"/>
      <c r="LU572" s="633"/>
      <c r="LV572" s="633"/>
      <c r="LW572" s="633"/>
      <c r="LX572" s="633"/>
      <c r="LY572" s="633"/>
      <c r="LZ572" s="633"/>
      <c r="MA572" s="633"/>
      <c r="MB572" s="633"/>
      <c r="MC572" s="633"/>
      <c r="MD572" s="633"/>
      <c r="ME572" s="633"/>
      <c r="MF572" s="633"/>
      <c r="MG572" s="633"/>
      <c r="MH572" s="633"/>
      <c r="MI572" s="633"/>
      <c r="MJ572" s="633"/>
      <c r="MK572" s="633"/>
      <c r="ML572" s="633"/>
      <c r="MM572" s="633"/>
      <c r="MN572" s="633"/>
      <c r="MO572" s="633"/>
      <c r="MP572" s="633"/>
      <c r="MQ572" s="633"/>
      <c r="MR572" s="633"/>
      <c r="MS572" s="633"/>
      <c r="MT572" s="633"/>
      <c r="MU572" s="633"/>
      <c r="MV572" s="633"/>
      <c r="MW572" s="633"/>
      <c r="MX572" s="633"/>
      <c r="MY572" s="633"/>
      <c r="MZ572" s="633"/>
      <c r="NA572" s="633"/>
      <c r="NB572" s="633"/>
      <c r="NC572" s="633"/>
      <c r="ND572" s="633"/>
      <c r="NE572" s="633"/>
      <c r="NF572" s="633"/>
      <c r="NG572" s="633"/>
      <c r="NH572" s="633"/>
      <c r="NI572" s="633"/>
      <c r="NJ572" s="633"/>
      <c r="NK572" s="633"/>
      <c r="NL572" s="633"/>
      <c r="NM572" s="633"/>
      <c r="NN572" s="633"/>
      <c r="NO572" s="633"/>
      <c r="NP572" s="633"/>
      <c r="NQ572" s="633"/>
      <c r="NR572" s="633"/>
      <c r="NS572" s="633"/>
      <c r="NT572" s="633"/>
      <c r="NU572" s="633"/>
      <c r="NV572" s="633"/>
      <c r="NW572" s="633"/>
      <c r="NX572" s="633"/>
      <c r="NY572" s="633"/>
      <c r="NZ572" s="633"/>
      <c r="OA572" s="633"/>
      <c r="OB572" s="633"/>
      <c r="OC572" s="633"/>
      <c r="OD572" s="633"/>
      <c r="OE572" s="633"/>
      <c r="OF572" s="633"/>
      <c r="OG572" s="633"/>
      <c r="OH572" s="633"/>
      <c r="OI572" s="633"/>
      <c r="OJ572" s="633"/>
      <c r="OK572" s="633"/>
      <c r="OL572" s="633"/>
      <c r="OM572" s="633"/>
      <c r="ON572" s="633"/>
      <c r="OO572" s="633"/>
      <c r="OP572" s="633"/>
      <c r="OQ572" s="633"/>
      <c r="OR572" s="633"/>
      <c r="OS572" s="633"/>
      <c r="OT572" s="633"/>
      <c r="OU572" s="633"/>
      <c r="OV572" s="633"/>
      <c r="OW572" s="633"/>
      <c r="OX572" s="633"/>
      <c r="OY572" s="633"/>
      <c r="OZ572" s="633"/>
      <c r="PA572" s="633"/>
      <c r="PB572" s="633"/>
      <c r="PC572" s="633"/>
      <c r="PD572" s="633"/>
      <c r="PE572" s="633"/>
      <c r="PF572" s="633"/>
      <c r="PG572" s="633"/>
      <c r="PH572" s="633"/>
      <c r="PI572" s="633"/>
      <c r="PJ572" s="633"/>
      <c r="PK572" s="633"/>
      <c r="PL572" s="633"/>
      <c r="PM572" s="633"/>
      <c r="PN572" s="633"/>
      <c r="PO572" s="633"/>
      <c r="PP572" s="633"/>
      <c r="PQ572" s="633"/>
      <c r="PR572" s="633"/>
      <c r="PS572" s="633"/>
      <c r="PT572" s="633"/>
      <c r="PU572" s="633"/>
      <c r="PV572" s="633"/>
      <c r="PW572" s="633"/>
      <c r="PX572" s="633"/>
      <c r="PY572" s="633"/>
      <c r="PZ572" s="633"/>
      <c r="QA572" s="633"/>
      <c r="QB572" s="633"/>
      <c r="QC572" s="633"/>
      <c r="QD572" s="633"/>
      <c r="QE572" s="633"/>
      <c r="QF572" s="633"/>
      <c r="QG572" s="633"/>
      <c r="QH572" s="633"/>
      <c r="QI572" s="633"/>
      <c r="QJ572" s="633"/>
      <c r="QK572" s="633"/>
      <c r="QL572" s="633"/>
      <c r="QM572" s="633"/>
      <c r="QN572" s="633"/>
      <c r="QO572" s="633"/>
      <c r="QP572" s="633"/>
      <c r="QQ572" s="633"/>
      <c r="QR572" s="633"/>
      <c r="QS572" s="633"/>
      <c r="QT572" s="633"/>
      <c r="QU572" s="633"/>
      <c r="QV572" s="633"/>
      <c r="QW572" s="633"/>
      <c r="QX572" s="633"/>
      <c r="QY572" s="633"/>
      <c r="QZ572" s="633"/>
      <c r="RA572" s="633"/>
      <c r="RB572" s="633"/>
      <c r="RC572" s="633"/>
      <c r="RD572" s="633"/>
      <c r="RE572" s="633"/>
      <c r="RF572" s="633"/>
      <c r="RG572" s="633"/>
      <c r="RH572" s="633"/>
      <c r="RI572" s="633"/>
      <c r="RJ572" s="633"/>
      <c r="RK572" s="633"/>
      <c r="RL572" s="633"/>
      <c r="RM572" s="633"/>
      <c r="RN572" s="633"/>
      <c r="RO572" s="633"/>
      <c r="RP572" s="633"/>
      <c r="RQ572" s="633"/>
      <c r="RR572" s="633"/>
      <c r="RS572" s="633"/>
      <c r="RT572" s="633"/>
      <c r="RU572" s="633"/>
      <c r="RV572" s="633"/>
      <c r="RW572" s="633"/>
      <c r="RX572" s="633"/>
      <c r="RY572" s="633"/>
      <c r="RZ572" s="633"/>
      <c r="SA572" s="633"/>
      <c r="SB572" s="633"/>
      <c r="SC572" s="633"/>
      <c r="SD572" s="633"/>
      <c r="SE572" s="633"/>
      <c r="SF572" s="633"/>
      <c r="SG572" s="633"/>
      <c r="SH572" s="633"/>
      <c r="SI572" s="633"/>
      <c r="SJ572" s="633"/>
      <c r="SK572" s="633"/>
      <c r="SL572" s="633"/>
      <c r="SM572" s="633"/>
      <c r="SN572" s="633"/>
      <c r="SO572" s="633"/>
      <c r="SP572" s="633"/>
      <c r="SQ572" s="633"/>
      <c r="SR572" s="633"/>
      <c r="SS572" s="633"/>
      <c r="ST572" s="633"/>
      <c r="SU572" s="633"/>
      <c r="SV572" s="633"/>
      <c r="SW572" s="633"/>
      <c r="SX572" s="633"/>
      <c r="SY572" s="633"/>
      <c r="SZ572" s="633"/>
      <c r="TA572" s="633"/>
      <c r="TB572" s="633"/>
      <c r="TC572" s="633"/>
      <c r="TD572" s="633"/>
      <c r="TE572" s="633"/>
      <c r="TF572" s="633"/>
      <c r="TG572" s="633"/>
      <c r="TH572" s="633"/>
      <c r="TI572" s="633"/>
      <c r="TJ572" s="633"/>
      <c r="TK572" s="633"/>
      <c r="TL572" s="633"/>
      <c r="TM572" s="633"/>
      <c r="TN572" s="633"/>
      <c r="TO572" s="633"/>
      <c r="TP572" s="633"/>
      <c r="TQ572" s="633"/>
      <c r="TR572" s="633"/>
      <c r="TS572" s="633"/>
      <c r="TT572" s="633"/>
      <c r="TU572" s="633"/>
      <c r="TV572" s="633"/>
      <c r="TW572" s="633"/>
      <c r="TX572" s="633"/>
      <c r="TY572" s="633"/>
      <c r="TZ572" s="633"/>
      <c r="UA572" s="633"/>
      <c r="UB572" s="633"/>
      <c r="UC572" s="633"/>
      <c r="UD572" s="633"/>
      <c r="UE572" s="633"/>
      <c r="UF572" s="633"/>
      <c r="UG572" s="633"/>
      <c r="UH572" s="633"/>
      <c r="UI572" s="633"/>
      <c r="UJ572" s="633"/>
      <c r="UK572" s="633"/>
      <c r="UL572" s="633"/>
      <c r="UM572" s="633"/>
      <c r="UN572" s="633"/>
      <c r="UO572" s="633"/>
      <c r="UP572" s="633"/>
      <c r="UQ572" s="633"/>
      <c r="UR572" s="633"/>
      <c r="US572" s="633"/>
      <c r="UT572" s="633"/>
      <c r="UU572" s="633"/>
      <c r="UV572" s="633"/>
      <c r="UW572" s="633"/>
      <c r="UX572" s="633"/>
      <c r="UY572" s="633"/>
      <c r="UZ572" s="633"/>
      <c r="VA572" s="633"/>
      <c r="VB572" s="633"/>
      <c r="VC572" s="633"/>
      <c r="VD572" s="633"/>
      <c r="VE572" s="633"/>
      <c r="VF572" s="633"/>
      <c r="VG572" s="633"/>
      <c r="VH572" s="633"/>
      <c r="VI572" s="633"/>
      <c r="VJ572" s="633"/>
      <c r="VK572" s="633"/>
      <c r="VL572" s="633"/>
      <c r="VM572" s="633"/>
      <c r="VN572" s="633"/>
      <c r="VO572" s="633"/>
      <c r="VP572" s="633"/>
      <c r="VQ572" s="633"/>
      <c r="VR572" s="633"/>
      <c r="VS572" s="633"/>
      <c r="VT572" s="633"/>
      <c r="VU572" s="633"/>
      <c r="VV572" s="633"/>
      <c r="VW572" s="633"/>
      <c r="VX572" s="633"/>
      <c r="VY572" s="633"/>
      <c r="VZ572" s="633"/>
      <c r="WA572" s="633"/>
      <c r="WB572" s="633"/>
      <c r="WC572" s="633"/>
      <c r="WD572" s="633"/>
      <c r="WE572" s="633"/>
      <c r="WF572" s="633"/>
      <c r="WG572" s="633"/>
      <c r="WH572" s="633"/>
      <c r="WI572" s="633"/>
      <c r="WJ572" s="633"/>
      <c r="WK572" s="633"/>
      <c r="WL572" s="633"/>
      <c r="WM572" s="633"/>
      <c r="WN572" s="633"/>
      <c r="WO572" s="633"/>
      <c r="WP572" s="633"/>
      <c r="WQ572" s="633"/>
      <c r="WR572" s="633"/>
      <c r="WS572" s="633"/>
      <c r="WT572" s="633"/>
      <c r="WU572" s="633"/>
      <c r="WV572" s="633"/>
      <c r="WW572" s="633"/>
      <c r="WX572" s="633"/>
      <c r="WY572" s="633"/>
      <c r="WZ572" s="633"/>
      <c r="XA572" s="633"/>
      <c r="XB572" s="633"/>
      <c r="XC572" s="633"/>
      <c r="XD572" s="633"/>
      <c r="XE572" s="633"/>
      <c r="XF572" s="633"/>
      <c r="XG572" s="633"/>
      <c r="XH572" s="633"/>
      <c r="XI572" s="633"/>
      <c r="XJ572" s="633"/>
      <c r="XK572" s="633"/>
      <c r="XL572" s="633"/>
      <c r="XM572" s="633"/>
      <c r="XN572" s="633"/>
      <c r="XO572" s="633"/>
      <c r="XP572" s="633"/>
      <c r="XQ572" s="633"/>
      <c r="XR572" s="633"/>
      <c r="XS572" s="633"/>
      <c r="XT572" s="633"/>
      <c r="XU572" s="633"/>
      <c r="XV572" s="633"/>
      <c r="XW572" s="633"/>
      <c r="XX572" s="633"/>
      <c r="XY572" s="633"/>
      <c r="XZ572" s="633"/>
      <c r="YA572" s="633"/>
      <c r="YB572" s="633"/>
      <c r="YC572" s="633"/>
      <c r="YD572" s="633"/>
      <c r="YE572" s="633"/>
      <c r="YF572" s="633"/>
      <c r="YG572" s="633"/>
      <c r="YH572" s="633"/>
      <c r="YI572" s="633"/>
      <c r="YJ572" s="633"/>
      <c r="YK572" s="633"/>
      <c r="YL572" s="633"/>
      <c r="YM572" s="633"/>
      <c r="YN572" s="633"/>
      <c r="YO572" s="633"/>
      <c r="YP572" s="633"/>
      <c r="YQ572" s="633"/>
      <c r="YR572" s="633"/>
      <c r="YS572" s="633"/>
      <c r="YT572" s="633"/>
      <c r="YU572" s="633"/>
      <c r="YV572" s="633"/>
      <c r="YW572" s="633"/>
      <c r="YX572" s="633"/>
      <c r="YY572" s="633"/>
      <c r="YZ572" s="633"/>
      <c r="ZA572" s="633"/>
      <c r="ZB572" s="633"/>
      <c r="ZC572" s="633"/>
      <c r="ZD572" s="633"/>
      <c r="ZE572" s="633"/>
      <c r="ZF572" s="633"/>
      <c r="ZG572" s="633"/>
      <c r="ZH572" s="633"/>
      <c r="ZI572" s="633"/>
      <c r="ZJ572" s="633"/>
      <c r="ZK572" s="633"/>
      <c r="ZL572" s="633"/>
      <c r="ZM572" s="633"/>
      <c r="ZN572" s="633"/>
      <c r="ZO572" s="633"/>
      <c r="ZP572" s="633"/>
      <c r="ZQ572" s="633"/>
      <c r="ZR572" s="633"/>
      <c r="ZS572" s="633"/>
      <c r="ZT572" s="633"/>
      <c r="ZU572" s="633"/>
      <c r="ZV572" s="633"/>
      <c r="ZW572" s="633"/>
      <c r="ZX572" s="633"/>
      <c r="ZY572" s="633"/>
      <c r="ZZ572" s="633"/>
      <c r="AAA572" s="633"/>
      <c r="AAB572" s="633"/>
      <c r="AAC572" s="633"/>
      <c r="AAD572" s="633"/>
      <c r="AAE572" s="633"/>
      <c r="AAF572" s="633"/>
      <c r="AAG572" s="633"/>
      <c r="AAH572" s="633"/>
      <c r="AAI572" s="633"/>
      <c r="AAJ572" s="633"/>
      <c r="AAK572" s="633"/>
      <c r="AAL572" s="633"/>
      <c r="AAM572" s="633"/>
      <c r="AAN572" s="633"/>
      <c r="AAO572" s="633"/>
      <c r="AAP572" s="633"/>
      <c r="AAQ572" s="633"/>
      <c r="AAR572" s="633"/>
      <c r="AAS572" s="633"/>
      <c r="AAT572" s="633"/>
      <c r="AAU572" s="633"/>
      <c r="AAV572" s="633"/>
      <c r="AAW572" s="633"/>
      <c r="AAX572" s="633"/>
      <c r="AAY572" s="633"/>
      <c r="AAZ572" s="633"/>
      <c r="ABA572" s="633"/>
      <c r="ABB572" s="633"/>
      <c r="ABC572" s="633"/>
      <c r="ABD572" s="633"/>
      <c r="ABE572" s="633"/>
      <c r="ABF572" s="633"/>
      <c r="ABG572" s="633"/>
      <c r="ABH572" s="633"/>
      <c r="ABI572" s="633"/>
      <c r="ABJ572" s="633"/>
      <c r="ABK572" s="633"/>
      <c r="ABL572" s="633"/>
      <c r="ABM572" s="633"/>
      <c r="ABN572" s="633"/>
      <c r="ABO572" s="633"/>
      <c r="ABP572" s="633"/>
      <c r="ABQ572" s="633"/>
      <c r="ABR572" s="633"/>
      <c r="ABS572" s="633"/>
      <c r="ABT572" s="633"/>
      <c r="ABU572" s="633"/>
      <c r="ABV572" s="633"/>
      <c r="ABW572" s="633"/>
      <c r="ABX572" s="633"/>
      <c r="ABY572" s="633"/>
      <c r="ABZ572" s="633"/>
      <c r="ACA572" s="633"/>
      <c r="ACB572" s="633"/>
      <c r="ACC572" s="633"/>
      <c r="ACD572" s="633"/>
      <c r="ACE572" s="633"/>
      <c r="ACF572" s="633"/>
      <c r="ACG572" s="633"/>
      <c r="ACH572" s="633"/>
      <c r="ACI572" s="633"/>
      <c r="ACJ572" s="633"/>
      <c r="ACK572" s="633"/>
      <c r="ACL572" s="633"/>
      <c r="ACM572" s="633"/>
      <c r="ACN572" s="633"/>
      <c r="ACO572" s="633"/>
      <c r="ACP572" s="633"/>
      <c r="ACQ572" s="633"/>
      <c r="ACR572" s="633"/>
      <c r="ACS572" s="633"/>
      <c r="ACT572" s="633"/>
      <c r="ACU572" s="633"/>
      <c r="ACV572" s="633"/>
      <c r="ACW572" s="633"/>
      <c r="ACX572" s="633"/>
      <c r="ACY572" s="633"/>
      <c r="ACZ572" s="633"/>
      <c r="ADA572" s="633"/>
      <c r="ADB572" s="633"/>
      <c r="ADC572" s="633"/>
      <c r="ADD572" s="633"/>
      <c r="ADE572" s="633"/>
      <c r="ADF572" s="633"/>
      <c r="ADG572" s="633"/>
      <c r="ADH572" s="633"/>
      <c r="ADI572" s="633"/>
      <c r="ADJ572" s="633"/>
      <c r="ADK572" s="633"/>
      <c r="ADL572" s="633"/>
      <c r="ADM572" s="633"/>
      <c r="ADN572" s="633"/>
      <c r="ADO572" s="633"/>
      <c r="ADP572" s="633"/>
      <c r="ADQ572" s="633"/>
      <c r="ADR572" s="633"/>
      <c r="ADS572" s="633"/>
      <c r="ADT572" s="633"/>
      <c r="ADU572" s="633"/>
      <c r="ADV572" s="633"/>
      <c r="ADW572" s="633"/>
      <c r="ADX572" s="633"/>
      <c r="ADY572" s="633"/>
      <c r="ADZ572" s="633"/>
      <c r="AEA572" s="633"/>
      <c r="AEB572" s="633"/>
      <c r="AEC572" s="633"/>
      <c r="AED572" s="633"/>
      <c r="AEE572" s="633"/>
      <c r="AEF572" s="633"/>
      <c r="AEG572" s="633"/>
      <c r="AEH572" s="633"/>
      <c r="AEI572" s="633"/>
      <c r="AEJ572" s="633"/>
      <c r="AEK572" s="633"/>
      <c r="AEL572" s="633"/>
      <c r="AEM572" s="633"/>
      <c r="AEN572" s="633"/>
      <c r="AEO572" s="633"/>
      <c r="AEP572" s="633"/>
      <c r="AEQ572" s="633"/>
      <c r="AER572" s="633"/>
      <c r="AES572" s="633"/>
      <c r="AET572" s="633"/>
      <c r="AEU572" s="633"/>
      <c r="AEV572" s="633"/>
      <c r="AEW572" s="633"/>
      <c r="AEX572" s="633"/>
      <c r="AEY572" s="633"/>
      <c r="AEZ572" s="633"/>
      <c r="AFA572" s="633"/>
      <c r="AFB572" s="633"/>
      <c r="AFC572" s="633"/>
      <c r="AFD572" s="633"/>
      <c r="AFE572" s="633"/>
      <c r="AFF572" s="633"/>
      <c r="AFG572" s="633"/>
      <c r="AFH572" s="633"/>
      <c r="AFI572" s="633"/>
      <c r="AFJ572" s="633"/>
      <c r="AFK572" s="633"/>
      <c r="AFL572" s="633"/>
      <c r="AFM572" s="633"/>
      <c r="AFN572" s="633"/>
      <c r="AFO572" s="633"/>
      <c r="AFP572" s="633"/>
      <c r="AFQ572" s="633"/>
      <c r="AFR572" s="633"/>
      <c r="AFS572" s="633"/>
      <c r="AFT572" s="633"/>
      <c r="AFU572" s="633"/>
      <c r="AFV572" s="633"/>
      <c r="AFW572" s="633"/>
      <c r="AFX572" s="633"/>
      <c r="AFY572" s="633"/>
      <c r="AFZ572" s="633"/>
      <c r="AGA572" s="633"/>
      <c r="AGB572" s="633"/>
      <c r="AGC572" s="633"/>
      <c r="AGD572" s="633"/>
      <c r="AGE572" s="633"/>
      <c r="AGF572" s="633"/>
      <c r="AGG572" s="633"/>
      <c r="AGH572" s="633"/>
      <c r="AGI572" s="633"/>
      <c r="AGJ572" s="633"/>
      <c r="AGK572" s="633"/>
      <c r="AGL572" s="633"/>
      <c r="AGM572" s="633"/>
      <c r="AGN572" s="633"/>
      <c r="AGO572" s="633"/>
      <c r="AGP572" s="633"/>
      <c r="AGQ572" s="633"/>
      <c r="AGR572" s="633"/>
      <c r="AGS572" s="633"/>
      <c r="AGT572" s="633"/>
      <c r="AGU572" s="633"/>
      <c r="AGV572" s="633"/>
      <c r="AGW572" s="633"/>
      <c r="AGX572" s="633"/>
      <c r="AGY572" s="633"/>
      <c r="AGZ572" s="633"/>
      <c r="AHA572" s="633"/>
      <c r="AHB572" s="633"/>
      <c r="AHC572" s="633"/>
      <c r="AHD572" s="633"/>
      <c r="AHE572" s="633"/>
      <c r="AHF572" s="633"/>
      <c r="AHG572" s="633"/>
      <c r="AHH572" s="633"/>
      <c r="AHI572" s="633"/>
      <c r="AHJ572" s="633"/>
      <c r="AHK572" s="633"/>
      <c r="AHL572" s="633"/>
      <c r="AHM572" s="633"/>
      <c r="AHN572" s="633"/>
      <c r="AHO572" s="633"/>
      <c r="AHP572" s="633"/>
      <c r="AHQ572" s="633"/>
      <c r="AHR572" s="633"/>
      <c r="AHS572" s="633"/>
      <c r="AHT572" s="633"/>
      <c r="AHU572" s="633"/>
      <c r="AHV572" s="633"/>
      <c r="AHW572" s="633"/>
      <c r="AHX572" s="633"/>
      <c r="AHY572" s="633"/>
      <c r="AHZ572" s="633"/>
      <c r="AIA572" s="633"/>
      <c r="AIB572" s="633"/>
      <c r="AIC572" s="633"/>
      <c r="AID572" s="633"/>
      <c r="AIE572" s="633"/>
      <c r="AIF572" s="633"/>
      <c r="AIG572" s="633"/>
      <c r="AIH572" s="633"/>
      <c r="AII572" s="633"/>
      <c r="AIJ572" s="633"/>
      <c r="AIK572" s="633"/>
      <c r="AIL572" s="633"/>
      <c r="AIM572" s="633"/>
      <c r="AIN572" s="633"/>
      <c r="AIO572" s="633"/>
      <c r="AIP572" s="633"/>
      <c r="AIQ572" s="633"/>
      <c r="AIR572" s="633"/>
      <c r="AIS572" s="633"/>
      <c r="AIT572" s="633"/>
      <c r="AIU572" s="633"/>
      <c r="AIV572" s="633"/>
      <c r="AIW572" s="633"/>
      <c r="AIX572" s="633"/>
      <c r="AIY572" s="633"/>
      <c r="AIZ572" s="633"/>
      <c r="AJA572" s="633"/>
      <c r="AJB572" s="633"/>
      <c r="AJC572" s="633"/>
      <c r="AJD572" s="633"/>
      <c r="AJE572" s="633"/>
      <c r="AJF572" s="633"/>
      <c r="AJG572" s="633"/>
      <c r="AJH572" s="633"/>
      <c r="AJI572" s="633"/>
      <c r="AJJ572" s="633"/>
      <c r="AJK572" s="633"/>
      <c r="AJL572" s="633"/>
      <c r="AJM572" s="633"/>
      <c r="AJN572" s="633"/>
      <c r="AJO572" s="633"/>
      <c r="AJP572" s="633"/>
      <c r="AJQ572" s="633"/>
      <c r="AJR572" s="633"/>
      <c r="AJS572" s="633"/>
      <c r="AJT572" s="633"/>
      <c r="AJU572" s="633"/>
      <c r="AJV572" s="633"/>
      <c r="AJW572" s="633"/>
      <c r="AJX572" s="633"/>
      <c r="AJY572" s="633"/>
      <c r="AJZ572" s="633"/>
      <c r="AKA572" s="633"/>
      <c r="AKB572" s="633"/>
      <c r="AKC572" s="633"/>
      <c r="AKD572" s="633"/>
      <c r="AKE572" s="633"/>
      <c r="AKF572" s="633"/>
      <c r="AKG572" s="633"/>
      <c r="AKH572" s="633"/>
      <c r="AKI572" s="633"/>
      <c r="AKJ572" s="633"/>
      <c r="AKK572" s="633"/>
      <c r="AKL572" s="633"/>
      <c r="AKM572" s="633"/>
      <c r="AKN572" s="633"/>
      <c r="AKO572" s="633"/>
      <c r="AKP572" s="633"/>
      <c r="AKQ572" s="633"/>
      <c r="AKR572" s="633"/>
      <c r="AKS572" s="633"/>
      <c r="AKT572" s="633"/>
      <c r="AKU572" s="633"/>
      <c r="AKV572" s="633"/>
      <c r="AKW572" s="633"/>
      <c r="AKX572" s="633"/>
      <c r="AKY572" s="633"/>
      <c r="AKZ572" s="633"/>
      <c r="ALA572" s="633"/>
      <c r="ALB572" s="633"/>
      <c r="ALC572" s="633"/>
      <c r="ALD572" s="633"/>
      <c r="ALE572" s="633"/>
      <c r="ALF572" s="633"/>
      <c r="ALG572" s="633"/>
      <c r="ALH572" s="633"/>
      <c r="ALI572" s="633"/>
      <c r="ALJ572" s="633"/>
      <c r="ALK572" s="633"/>
      <c r="ALL572" s="633"/>
      <c r="ALM572" s="633"/>
      <c r="ALN572" s="633"/>
      <c r="ALO572" s="633"/>
      <c r="ALP572" s="633"/>
      <c r="ALQ572" s="633"/>
      <c r="ALR572" s="633"/>
      <c r="ALS572" s="633"/>
      <c r="ALT572" s="633"/>
      <c r="ALU572" s="633"/>
      <c r="ALV572" s="633"/>
      <c r="ALW572" s="633"/>
      <c r="ALX572" s="633"/>
      <c r="ALY572" s="633"/>
      <c r="ALZ572" s="633"/>
      <c r="AMA572" s="633"/>
      <c r="AMB572" s="633"/>
      <c r="AMC572" s="633"/>
      <c r="AMD572" s="633"/>
      <c r="AME572" s="633"/>
      <c r="AMF572" s="633"/>
      <c r="AMG572" s="633"/>
      <c r="AMH572" s="633"/>
      <c r="AMI572" s="633"/>
      <c r="AMJ572" s="633"/>
      <c r="AMK572" s="633"/>
      <c r="AML572" s="633"/>
      <c r="AMM572" s="633"/>
      <c r="AMN572" s="633"/>
      <c r="AMO572" s="633"/>
      <c r="AMP572" s="633"/>
      <c r="AMQ572" s="633"/>
      <c r="AMR572" s="633"/>
      <c r="AMS572" s="633"/>
      <c r="AMT572" s="633"/>
      <c r="AMU572" s="633"/>
      <c r="AMV572" s="633"/>
      <c r="AMW572" s="633"/>
      <c r="AMX572" s="633"/>
      <c r="AMY572" s="633"/>
      <c r="AMZ572" s="633"/>
      <c r="ANA572" s="633"/>
      <c r="ANB572" s="633"/>
      <c r="ANC572" s="633"/>
      <c r="AND572" s="633"/>
      <c r="ANE572" s="633"/>
      <c r="ANF572" s="633"/>
      <c r="ANG572" s="633"/>
      <c r="ANH572" s="633"/>
      <c r="ANI572" s="633"/>
      <c r="ANJ572" s="633"/>
      <c r="ANK572" s="633"/>
      <c r="ANL572" s="633"/>
      <c r="ANM572" s="633"/>
      <c r="ANN572" s="633"/>
      <c r="ANO572" s="633"/>
      <c r="ANP572" s="633"/>
      <c r="ANQ572" s="633"/>
      <c r="ANR572" s="633"/>
      <c r="ANS572" s="633"/>
      <c r="ANT572" s="633"/>
      <c r="ANU572" s="633"/>
      <c r="ANV572" s="633"/>
      <c r="ANW572" s="633"/>
      <c r="ANX572" s="633"/>
      <c r="ANY572" s="633"/>
      <c r="ANZ572" s="633"/>
      <c r="AOA572" s="633"/>
      <c r="AOB572" s="633"/>
      <c r="AOC572" s="633"/>
      <c r="AOD572" s="633"/>
      <c r="AOE572" s="633"/>
      <c r="AOF572" s="633"/>
      <c r="AOG572" s="633"/>
      <c r="AOH572" s="633"/>
      <c r="AOI572" s="633"/>
      <c r="AOJ572" s="633"/>
      <c r="AOK572" s="633"/>
      <c r="AOL572" s="633"/>
      <c r="AOM572" s="633"/>
      <c r="AON572" s="633"/>
      <c r="AOO572" s="633"/>
      <c r="AOP572" s="633"/>
      <c r="AOQ572" s="633"/>
      <c r="AOR572" s="633"/>
      <c r="AOS572" s="633"/>
      <c r="AOT572" s="633"/>
      <c r="AOU572" s="633"/>
      <c r="AOV572" s="633"/>
      <c r="AOW572" s="633"/>
      <c r="AOX572" s="633"/>
      <c r="AOY572" s="633"/>
      <c r="AOZ572" s="633"/>
      <c r="APA572" s="633"/>
      <c r="APB572" s="633"/>
      <c r="APC572" s="633"/>
      <c r="APD572" s="633"/>
      <c r="APE572" s="633"/>
      <c r="APF572" s="633"/>
      <c r="APG572" s="633"/>
      <c r="APH572" s="633"/>
      <c r="API572" s="633"/>
      <c r="APJ572" s="633"/>
      <c r="APK572" s="633"/>
      <c r="APL572" s="633"/>
      <c r="APM572" s="633"/>
      <c r="APN572" s="633"/>
      <c r="APO572" s="633"/>
      <c r="APP572" s="633"/>
      <c r="APQ572" s="633"/>
      <c r="APR572" s="633"/>
      <c r="APS572" s="633"/>
      <c r="APT572" s="633"/>
      <c r="APU572" s="633"/>
      <c r="APV572" s="633"/>
      <c r="APW572" s="633"/>
      <c r="APX572" s="633"/>
      <c r="APY572" s="633"/>
      <c r="APZ572" s="633"/>
      <c r="AQA572" s="633"/>
      <c r="AQB572" s="633"/>
      <c r="AQC572" s="633"/>
      <c r="AQD572" s="633"/>
      <c r="AQE572" s="633"/>
      <c r="AQF572" s="633"/>
      <c r="AQG572" s="633"/>
      <c r="AQH572" s="633"/>
      <c r="AQI572" s="633"/>
      <c r="AQJ572" s="633"/>
      <c r="AQK572" s="633"/>
      <c r="AQL572" s="633"/>
      <c r="AQM572" s="633"/>
      <c r="AQN572" s="633"/>
      <c r="AQO572" s="633"/>
      <c r="AQP572" s="633"/>
      <c r="AQQ572" s="633"/>
      <c r="AQR572" s="633"/>
      <c r="AQS572" s="633"/>
      <c r="AQT572" s="633"/>
      <c r="AQU572" s="633"/>
      <c r="AQV572" s="633"/>
      <c r="AQW572" s="633"/>
      <c r="AQX572" s="633"/>
      <c r="AQY572" s="633"/>
      <c r="AQZ572" s="633"/>
      <c r="ARA572" s="633"/>
      <c r="ARB572" s="633"/>
      <c r="ARC572" s="633"/>
      <c r="ARD572" s="633"/>
      <c r="ARE572" s="633"/>
      <c r="ARF572" s="633"/>
      <c r="ARG572" s="633"/>
      <c r="ARH572" s="633"/>
      <c r="ARI572" s="633"/>
      <c r="ARJ572" s="633"/>
      <c r="ARK572" s="633"/>
      <c r="ARL572" s="633"/>
      <c r="ARM572" s="633"/>
      <c r="ARN572" s="633"/>
      <c r="ARO572" s="633"/>
      <c r="ARP572" s="633"/>
      <c r="ARQ572" s="633"/>
      <c r="ARR572" s="633"/>
      <c r="ARS572" s="633"/>
      <c r="ART572" s="633"/>
      <c r="ARU572" s="633"/>
      <c r="ARV572" s="633"/>
      <c r="ARW572" s="633"/>
      <c r="ARX572" s="633"/>
      <c r="ARY572" s="633"/>
      <c r="ARZ572" s="633"/>
      <c r="ASA572" s="633"/>
      <c r="ASB572" s="633"/>
      <c r="ASC572" s="633"/>
      <c r="ASD572" s="633"/>
      <c r="ASE572" s="633"/>
      <c r="ASF572" s="633"/>
      <c r="ASG572" s="633"/>
      <c r="ASH572" s="633"/>
      <c r="ASI572" s="633"/>
      <c r="ASJ572" s="633"/>
      <c r="ASK572" s="633"/>
      <c r="ASL572" s="633"/>
      <c r="ASM572" s="633"/>
      <c r="ASN572" s="633"/>
      <c r="ASO572" s="633"/>
      <c r="ASP572" s="633"/>
      <c r="ASQ572" s="633"/>
      <c r="ASR572" s="633"/>
      <c r="ASS572" s="633"/>
      <c r="AST572" s="633"/>
      <c r="ASU572" s="633"/>
      <c r="ASV572" s="633"/>
      <c r="ASW572" s="633"/>
      <c r="ASX572" s="633"/>
      <c r="ASY572" s="633"/>
      <c r="ASZ572" s="633"/>
      <c r="ATA572" s="633"/>
      <c r="ATB572" s="633"/>
      <c r="ATC572" s="633"/>
      <c r="ATD572" s="633"/>
      <c r="ATE572" s="633"/>
      <c r="ATF572" s="633"/>
      <c r="ATG572" s="633"/>
      <c r="ATH572" s="633"/>
      <c r="ATI572" s="633"/>
      <c r="ATJ572" s="633"/>
      <c r="ATK572" s="633"/>
      <c r="ATL572" s="633"/>
      <c r="ATM572" s="633"/>
      <c r="ATN572" s="633"/>
      <c r="ATO572" s="633"/>
      <c r="ATP572" s="633"/>
      <c r="ATQ572" s="633"/>
      <c r="ATR572" s="633"/>
      <c r="ATS572" s="633"/>
      <c r="ATT572" s="633"/>
      <c r="ATU572" s="633"/>
      <c r="ATV572" s="633"/>
      <c r="ATW572" s="633"/>
      <c r="ATX572" s="633"/>
      <c r="ATY572" s="633"/>
      <c r="ATZ572" s="633"/>
      <c r="AUA572" s="633"/>
      <c r="AUB572" s="633"/>
      <c r="AUC572" s="633"/>
      <c r="AUD572" s="633"/>
      <c r="AUE572" s="633"/>
      <c r="AUF572" s="633"/>
      <c r="AUG572" s="633"/>
      <c r="AUH572" s="633"/>
      <c r="AUI572" s="633"/>
      <c r="AUJ572" s="633"/>
      <c r="AUK572" s="633"/>
      <c r="AUL572" s="633"/>
      <c r="AUM572" s="633"/>
      <c r="AUN572" s="633"/>
      <c r="AUO572" s="633"/>
      <c r="AUP572" s="633"/>
      <c r="AUQ572" s="633"/>
      <c r="AUR572" s="633"/>
      <c r="AUS572" s="633"/>
      <c r="AUT572" s="633"/>
      <c r="AUU572" s="633"/>
      <c r="AUV572" s="633"/>
      <c r="AUW572" s="633"/>
      <c r="AUX572" s="633"/>
      <c r="AUY572" s="633"/>
      <c r="AUZ572" s="633"/>
      <c r="AVA572" s="633"/>
      <c r="AVB572" s="633"/>
      <c r="AVC572" s="633"/>
      <c r="AVD572" s="633"/>
      <c r="AVE572" s="633"/>
      <c r="AVF572" s="633"/>
      <c r="AVG572" s="633"/>
      <c r="AVH572" s="633"/>
      <c r="AVI572" s="633"/>
      <c r="AVJ572" s="633"/>
      <c r="AVK572" s="633"/>
      <c r="AVL572" s="633"/>
      <c r="AVM572" s="633"/>
      <c r="AVN572" s="633"/>
      <c r="AVO572" s="633"/>
      <c r="AVP572" s="633"/>
      <c r="AVQ572" s="633"/>
      <c r="AVR572" s="633"/>
      <c r="AVS572" s="633"/>
      <c r="AVT572" s="633"/>
      <c r="AVU572" s="633"/>
      <c r="AVV572" s="633"/>
      <c r="AVW572" s="633"/>
      <c r="AVX572" s="633"/>
      <c r="AVY572" s="633"/>
      <c r="AVZ572" s="633"/>
      <c r="AWA572" s="633"/>
      <c r="AWB572" s="633"/>
      <c r="AWC572" s="633"/>
      <c r="AWD572" s="633"/>
      <c r="AWE572" s="633"/>
      <c r="AWF572" s="633"/>
      <c r="AWG572" s="633"/>
      <c r="AWH572" s="633"/>
      <c r="AWI572" s="633"/>
      <c r="AWJ572" s="633"/>
      <c r="AWK572" s="633"/>
      <c r="AWL572" s="633"/>
      <c r="AWM572" s="633"/>
      <c r="AWN572" s="633"/>
      <c r="AWO572" s="633"/>
      <c r="AWP572" s="633"/>
      <c r="AWQ572" s="633"/>
      <c r="AWR572" s="633"/>
      <c r="AWS572" s="633"/>
      <c r="AWT572" s="633"/>
      <c r="AWU572" s="633"/>
      <c r="AWV572" s="633"/>
      <c r="AWW572" s="633"/>
      <c r="AWX572" s="633"/>
      <c r="AWY572" s="633"/>
      <c r="AWZ572" s="633"/>
      <c r="AXA572" s="633"/>
      <c r="AXB572" s="633"/>
      <c r="AXC572" s="633"/>
      <c r="AXD572" s="633"/>
      <c r="AXE572" s="633"/>
      <c r="AXF572" s="633"/>
      <c r="AXG572" s="633"/>
      <c r="AXH572" s="633"/>
      <c r="AXI572" s="633"/>
      <c r="AXJ572" s="633"/>
      <c r="AXK572" s="633"/>
      <c r="AXL572" s="633"/>
      <c r="AXM572" s="633"/>
      <c r="AXN572" s="633"/>
      <c r="AXO572" s="633"/>
      <c r="AXP572" s="633"/>
      <c r="AXQ572" s="633"/>
      <c r="AXR572" s="633"/>
      <c r="AXS572" s="633"/>
      <c r="AXT572" s="633"/>
      <c r="AXU572" s="633"/>
      <c r="AXV572" s="633"/>
      <c r="AXW572" s="633"/>
      <c r="AXX572" s="633"/>
      <c r="AXY572" s="633"/>
      <c r="AXZ572" s="633"/>
      <c r="AYA572" s="633"/>
      <c r="AYB572" s="633"/>
      <c r="AYC572" s="633"/>
      <c r="AYD572" s="633"/>
      <c r="AYE572" s="633"/>
      <c r="AYF572" s="633"/>
      <c r="AYG572" s="633"/>
      <c r="AYH572" s="633"/>
      <c r="AYI572" s="633"/>
      <c r="AYJ572" s="633"/>
      <c r="AYK572" s="633"/>
      <c r="AYL572" s="633"/>
      <c r="AYM572" s="633"/>
      <c r="AYN572" s="633"/>
      <c r="AYO572" s="633"/>
      <c r="AYP572" s="633"/>
      <c r="AYQ572" s="633"/>
      <c r="AYR572" s="633"/>
      <c r="AYS572" s="633"/>
      <c r="AYT572" s="633"/>
      <c r="AYU572" s="633"/>
      <c r="AYV572" s="633"/>
      <c r="AYW572" s="633"/>
      <c r="AYX572" s="633"/>
      <c r="AYY572" s="633"/>
      <c r="AYZ572" s="633"/>
      <c r="AZA572" s="633"/>
      <c r="AZB572" s="633"/>
      <c r="AZC572" s="633"/>
      <c r="AZD572" s="633"/>
      <c r="AZE572" s="633"/>
      <c r="AZF572" s="633"/>
      <c r="AZG572" s="633"/>
      <c r="AZH572" s="633"/>
      <c r="AZI572" s="633"/>
      <c r="AZJ572" s="633"/>
      <c r="AZK572" s="633"/>
      <c r="AZL572" s="633"/>
      <c r="AZM572" s="633"/>
      <c r="AZN572" s="633"/>
      <c r="AZO572" s="633"/>
      <c r="AZP572" s="633"/>
      <c r="AZQ572" s="633"/>
      <c r="AZR572" s="633"/>
      <c r="AZS572" s="633"/>
      <c r="AZT572" s="633"/>
      <c r="AZU572" s="633"/>
      <c r="AZV572" s="633"/>
      <c r="AZW572" s="633"/>
      <c r="AZX572" s="633"/>
      <c r="AZY572" s="633"/>
      <c r="AZZ572" s="633"/>
      <c r="BAA572" s="633"/>
      <c r="BAB572" s="633"/>
      <c r="BAC572" s="633"/>
      <c r="BAD572" s="633"/>
      <c r="BAE572" s="633"/>
      <c r="BAF572" s="633"/>
      <c r="BAG572" s="633"/>
      <c r="BAH572" s="633"/>
      <c r="BAI572" s="633"/>
      <c r="BAJ572" s="633"/>
      <c r="BAK572" s="633"/>
      <c r="BAL572" s="633"/>
      <c r="BAM572" s="633"/>
      <c r="BAN572" s="633"/>
      <c r="BAO572" s="633"/>
      <c r="BAP572" s="633"/>
      <c r="BAQ572" s="633"/>
      <c r="BAR572" s="633"/>
      <c r="BAS572" s="633"/>
      <c r="BAT572" s="633"/>
      <c r="BAU572" s="633"/>
      <c r="BAV572" s="633"/>
      <c r="BAW572" s="633"/>
      <c r="BAX572" s="633"/>
      <c r="BAY572" s="633"/>
      <c r="BAZ572" s="633"/>
      <c r="BBA572" s="633"/>
      <c r="BBB572" s="633"/>
      <c r="BBC572" s="633"/>
      <c r="BBD572" s="633"/>
      <c r="BBE572" s="633"/>
      <c r="BBF572" s="633"/>
      <c r="BBG572" s="633"/>
      <c r="BBH572" s="633"/>
      <c r="BBI572" s="633"/>
      <c r="BBJ572" s="633"/>
      <c r="BBK572" s="633"/>
      <c r="BBL572" s="633"/>
      <c r="BBM572" s="633"/>
      <c r="BBN572" s="633"/>
      <c r="BBO572" s="633"/>
      <c r="BBP572" s="633"/>
      <c r="BBQ572" s="633"/>
      <c r="BBR572" s="633"/>
      <c r="BBS572" s="633"/>
      <c r="BBT572" s="633"/>
      <c r="BBU572" s="633"/>
      <c r="BBV572" s="633"/>
      <c r="BBW572" s="633"/>
      <c r="BBX572" s="633"/>
      <c r="BBY572" s="633"/>
      <c r="BBZ572" s="633"/>
      <c r="BCA572" s="633"/>
      <c r="BCB572" s="633"/>
      <c r="BCC572" s="633"/>
      <c r="BCD572" s="633"/>
      <c r="BCE572" s="633"/>
      <c r="BCF572" s="633"/>
      <c r="BCG572" s="633"/>
      <c r="BCH572" s="633"/>
      <c r="BCI572" s="633"/>
      <c r="BCJ572" s="633"/>
      <c r="BCK572" s="633"/>
      <c r="BCL572" s="633"/>
      <c r="BCM572" s="633"/>
      <c r="BCN572" s="633"/>
      <c r="BCO572" s="633"/>
      <c r="BCP572" s="633"/>
      <c r="BCQ572" s="633"/>
      <c r="BCR572" s="633"/>
      <c r="BCS572" s="633"/>
      <c r="BCT572" s="633"/>
      <c r="BCU572" s="633"/>
      <c r="BCV572" s="633"/>
      <c r="BCW572" s="633"/>
      <c r="BCX572" s="633"/>
      <c r="BCY572" s="633"/>
      <c r="BCZ572" s="633"/>
      <c r="BDA572" s="633"/>
      <c r="BDB572" s="633"/>
      <c r="BDC572" s="633"/>
      <c r="BDD572" s="633"/>
      <c r="BDE572" s="633"/>
      <c r="BDF572" s="633"/>
      <c r="BDG572" s="633"/>
      <c r="BDH572" s="633"/>
      <c r="BDI572" s="633"/>
      <c r="BDJ572" s="633"/>
      <c r="BDK572" s="633"/>
      <c r="BDL572" s="633"/>
      <c r="BDM572" s="633"/>
      <c r="BDN572" s="633"/>
      <c r="BDO572" s="633"/>
      <c r="BDP572" s="633"/>
      <c r="BDQ572" s="633"/>
      <c r="BDR572" s="633"/>
      <c r="BDS572" s="633"/>
      <c r="BDT572" s="633"/>
      <c r="BDU572" s="633"/>
      <c r="BDV572" s="633"/>
      <c r="BDW572" s="633"/>
      <c r="BDX572" s="633"/>
      <c r="BDY572" s="633"/>
      <c r="BDZ572" s="633"/>
      <c r="BEA572" s="633"/>
      <c r="BEB572" s="633"/>
      <c r="BEC572" s="633"/>
      <c r="BED572" s="633"/>
      <c r="BEE572" s="633"/>
      <c r="BEF572" s="633"/>
      <c r="BEG572" s="633"/>
      <c r="BEH572" s="633"/>
      <c r="BEI572" s="633"/>
      <c r="BEJ572" s="633"/>
      <c r="BEK572" s="633"/>
      <c r="BEL572" s="633"/>
      <c r="BEM572" s="633"/>
      <c r="BEN572" s="633"/>
      <c r="BEO572" s="633"/>
      <c r="BEP572" s="633"/>
      <c r="BEQ572" s="633"/>
      <c r="BER572" s="633"/>
      <c r="BES572" s="633"/>
      <c r="BET572" s="633"/>
      <c r="BEU572" s="633"/>
      <c r="BEV572" s="633"/>
      <c r="BEW572" s="633"/>
      <c r="BEX572" s="633"/>
      <c r="BEY572" s="633"/>
      <c r="BEZ572" s="633"/>
      <c r="BFA572" s="633"/>
      <c r="BFB572" s="633"/>
      <c r="BFC572" s="633"/>
      <c r="BFD572" s="633"/>
      <c r="BFE572" s="633"/>
      <c r="BFF572" s="633"/>
      <c r="BFG572" s="633"/>
      <c r="BFH572" s="633"/>
      <c r="BFI572" s="633"/>
      <c r="BFJ572" s="633"/>
      <c r="BFK572" s="633"/>
      <c r="BFL572" s="633"/>
      <c r="BFM572" s="633"/>
      <c r="BFN572" s="633"/>
      <c r="BFO572" s="633"/>
      <c r="BFP572" s="633"/>
      <c r="BFQ572" s="633"/>
      <c r="BFR572" s="633"/>
      <c r="BFS572" s="633"/>
      <c r="BFT572" s="633"/>
      <c r="BFU572" s="633"/>
      <c r="BFV572" s="633"/>
      <c r="BFW572" s="633"/>
      <c r="BFX572" s="633"/>
      <c r="BFY572" s="633"/>
      <c r="BFZ572" s="633"/>
      <c r="BGA572" s="633"/>
      <c r="BGB572" s="633"/>
      <c r="BGC572" s="633"/>
      <c r="BGD572" s="633"/>
      <c r="BGE572" s="633"/>
      <c r="BGF572" s="633"/>
      <c r="BGG572" s="633"/>
      <c r="BGH572" s="633"/>
      <c r="BGI572" s="633"/>
      <c r="BGJ572" s="633"/>
      <c r="BGK572" s="633"/>
      <c r="BGL572" s="633"/>
      <c r="BGM572" s="633"/>
      <c r="BGN572" s="633"/>
      <c r="BGO572" s="633"/>
      <c r="BGP572" s="633"/>
      <c r="BGQ572" s="633"/>
      <c r="BGR572" s="633"/>
      <c r="BGS572" s="633"/>
      <c r="BGT572" s="633"/>
      <c r="BGU572" s="633"/>
      <c r="BGV572" s="633"/>
      <c r="BGW572" s="633"/>
      <c r="BGX572" s="633"/>
      <c r="BGY572" s="633"/>
      <c r="BGZ572" s="633"/>
      <c r="BHA572" s="633"/>
      <c r="BHB572" s="633"/>
      <c r="BHC572" s="633"/>
      <c r="BHD572" s="633"/>
      <c r="BHE572" s="633"/>
      <c r="BHF572" s="633"/>
      <c r="BHG572" s="633"/>
      <c r="BHH572" s="633"/>
      <c r="BHI572" s="633"/>
      <c r="BHJ572" s="633"/>
      <c r="BHK572" s="633"/>
      <c r="BHL572" s="633"/>
      <c r="BHM572" s="633"/>
      <c r="BHN572" s="633"/>
      <c r="BHO572" s="633"/>
      <c r="BHP572" s="633"/>
      <c r="BHQ572" s="633"/>
      <c r="BHR572" s="633"/>
      <c r="BHS572" s="633"/>
      <c r="BHT572" s="633"/>
      <c r="BHU572" s="633"/>
      <c r="BHV572" s="633"/>
      <c r="BHW572" s="633"/>
      <c r="BHX572" s="633"/>
      <c r="BHY572" s="633"/>
      <c r="BHZ572" s="633"/>
      <c r="BIA572" s="633"/>
      <c r="BIB572" s="633"/>
      <c r="BIC572" s="633"/>
      <c r="BID572" s="633"/>
      <c r="BIE572" s="633"/>
      <c r="BIF572" s="633"/>
      <c r="BIG572" s="633"/>
      <c r="BIH572" s="633"/>
      <c r="BII572" s="633"/>
      <c r="BIJ572" s="633"/>
      <c r="BIK572" s="633"/>
      <c r="BIL572" s="633"/>
      <c r="BIM572" s="633"/>
      <c r="BIN572" s="633"/>
      <c r="BIO572" s="633"/>
      <c r="BIP572" s="633"/>
      <c r="BIQ572" s="633"/>
      <c r="BIR572" s="633"/>
      <c r="BIS572" s="633"/>
      <c r="BIT572" s="633"/>
      <c r="BIU572" s="633"/>
      <c r="BIV572" s="633"/>
      <c r="BIW572" s="633"/>
      <c r="BIX572" s="633"/>
      <c r="BIY572" s="633"/>
      <c r="BIZ572" s="633"/>
      <c r="BJA572" s="633"/>
      <c r="BJB572" s="633"/>
      <c r="BJC572" s="633"/>
      <c r="BJD572" s="633"/>
      <c r="BJE572" s="633"/>
      <c r="BJF572" s="633"/>
      <c r="BJG572" s="633"/>
      <c r="BJH572" s="633"/>
      <c r="BJI572" s="633"/>
      <c r="BJJ572" s="633"/>
      <c r="BJK572" s="633"/>
      <c r="BJL572" s="633"/>
      <c r="BJM572" s="633"/>
      <c r="BJN572" s="633"/>
      <c r="BJO572" s="633"/>
      <c r="BJP572" s="633"/>
      <c r="BJQ572" s="633"/>
      <c r="BJR572" s="633"/>
      <c r="BJS572" s="633"/>
      <c r="BJT572" s="633"/>
      <c r="BJU572" s="633"/>
      <c r="BJV572" s="633"/>
      <c r="BJW572" s="633"/>
      <c r="BJX572" s="633"/>
      <c r="BJY572" s="633"/>
      <c r="BJZ572" s="633"/>
      <c r="BKA572" s="633"/>
      <c r="BKB572" s="633"/>
      <c r="BKC572" s="633"/>
      <c r="BKD572" s="633"/>
      <c r="BKE572" s="633"/>
      <c r="BKF572" s="633"/>
      <c r="BKG572" s="633"/>
      <c r="BKH572" s="633"/>
      <c r="BKI572" s="633"/>
      <c r="BKJ572" s="633"/>
      <c r="BKK572" s="633"/>
      <c r="BKL572" s="633"/>
      <c r="BKM572" s="633"/>
      <c r="BKN572" s="633"/>
      <c r="BKO572" s="633"/>
      <c r="BKP572" s="633"/>
      <c r="BKQ572" s="633"/>
      <c r="BKR572" s="633"/>
      <c r="BKS572" s="633"/>
      <c r="BKT572" s="633"/>
      <c r="BKU572" s="633"/>
      <c r="BKV572" s="633"/>
      <c r="BKW572" s="633"/>
      <c r="BKX572" s="633"/>
      <c r="BKY572" s="633"/>
      <c r="BKZ572" s="633"/>
      <c r="BLA572" s="633"/>
      <c r="BLB572" s="633"/>
      <c r="BLC572" s="633"/>
      <c r="BLD572" s="633"/>
      <c r="BLE572" s="633"/>
      <c r="BLF572" s="633"/>
      <c r="BLG572" s="633"/>
      <c r="BLH572" s="633"/>
      <c r="BLI572" s="633"/>
      <c r="BLJ572" s="633"/>
      <c r="BLK572" s="633"/>
      <c r="BLL572" s="633"/>
      <c r="BLM572" s="633"/>
      <c r="BLN572" s="633"/>
      <c r="BLO572" s="633"/>
      <c r="BLP572" s="633"/>
      <c r="BLQ572" s="633"/>
      <c r="BLR572" s="633"/>
      <c r="BLS572" s="633"/>
      <c r="BLT572" s="633"/>
      <c r="BLU572" s="633"/>
      <c r="BLV572" s="633"/>
      <c r="BLW572" s="633"/>
      <c r="BLX572" s="633"/>
      <c r="BLY572" s="633"/>
      <c r="BLZ572" s="633"/>
      <c r="BMA572" s="633"/>
      <c r="BMB572" s="633"/>
      <c r="BMC572" s="633"/>
      <c r="BMD572" s="633"/>
      <c r="BME572" s="633"/>
      <c r="BMF572" s="633"/>
      <c r="BMG572" s="633"/>
      <c r="BMH572" s="633"/>
      <c r="BMI572" s="633"/>
      <c r="BMJ572" s="633"/>
      <c r="BMK572" s="633"/>
      <c r="BML572" s="633"/>
      <c r="BMM572" s="633"/>
      <c r="BMN572" s="633"/>
      <c r="BMO572" s="633"/>
      <c r="BMP572" s="633"/>
      <c r="BMQ572" s="633"/>
      <c r="BMR572" s="633"/>
      <c r="BMS572" s="633"/>
      <c r="BMT572" s="633"/>
      <c r="BMU572" s="633"/>
      <c r="BMV572" s="633"/>
      <c r="BMW572" s="633"/>
      <c r="BMX572" s="633"/>
      <c r="BMY572" s="633"/>
      <c r="BMZ572" s="633"/>
      <c r="BNA572" s="633"/>
      <c r="BNB572" s="633"/>
      <c r="BNC572" s="633"/>
      <c r="BND572" s="633"/>
      <c r="BNE572" s="633"/>
      <c r="BNF572" s="633"/>
      <c r="BNG572" s="633"/>
      <c r="BNH572" s="633"/>
      <c r="BNI572" s="633"/>
      <c r="BNJ572" s="633"/>
      <c r="BNK572" s="633"/>
      <c r="BNL572" s="633"/>
      <c r="BNM572" s="633"/>
      <c r="BNN572" s="633"/>
      <c r="BNO572" s="633"/>
      <c r="BNP572" s="633"/>
      <c r="BNQ572" s="633"/>
      <c r="BNR572" s="633"/>
      <c r="BNS572" s="633"/>
      <c r="BNT572" s="633"/>
      <c r="BNU572" s="633"/>
      <c r="BNV572" s="633"/>
      <c r="BNW572" s="633"/>
      <c r="BNX572" s="633"/>
      <c r="BNY572" s="633"/>
      <c r="BNZ572" s="633"/>
      <c r="BOA572" s="633"/>
      <c r="BOB572" s="633"/>
      <c r="BOC572" s="633"/>
      <c r="BOD572" s="633"/>
      <c r="BOE572" s="633"/>
      <c r="BOF572" s="633"/>
      <c r="BOG572" s="633"/>
      <c r="BOH572" s="633"/>
      <c r="BOI572" s="633"/>
      <c r="BOJ572" s="633"/>
      <c r="BOK572" s="633"/>
      <c r="BOL572" s="633"/>
      <c r="BOM572" s="633"/>
      <c r="BON572" s="633"/>
      <c r="BOO572" s="633"/>
      <c r="BOP572" s="633"/>
      <c r="BOQ572" s="633"/>
      <c r="BOR572" s="633"/>
      <c r="BOS572" s="633"/>
      <c r="BOT572" s="633"/>
      <c r="BOU572" s="633"/>
      <c r="BOV572" s="633"/>
      <c r="BOW572" s="633"/>
      <c r="BOX572" s="633"/>
      <c r="BOY572" s="633"/>
      <c r="BOZ572" s="633"/>
      <c r="BPA572" s="633"/>
      <c r="BPB572" s="633"/>
      <c r="BPC572" s="633"/>
      <c r="BPD572" s="633"/>
      <c r="BPE572" s="633"/>
      <c r="BPF572" s="633"/>
      <c r="BPG572" s="633"/>
      <c r="BPH572" s="633"/>
      <c r="BPI572" s="633"/>
      <c r="BPJ572" s="633"/>
      <c r="BPK572" s="633"/>
      <c r="BPL572" s="633"/>
      <c r="BPM572" s="633"/>
      <c r="BPN572" s="633"/>
      <c r="BPO572" s="633"/>
      <c r="BPP572" s="633"/>
      <c r="BPQ572" s="633"/>
      <c r="BPR572" s="633"/>
      <c r="BPS572" s="633"/>
      <c r="BPT572" s="633"/>
      <c r="BPU572" s="633"/>
      <c r="BPV572" s="633"/>
      <c r="BPW572" s="633"/>
      <c r="BPX572" s="633"/>
      <c r="BPY572" s="633"/>
      <c r="BPZ572" s="633"/>
      <c r="BQA572" s="633"/>
      <c r="BQB572" s="633"/>
      <c r="BQC572" s="633"/>
      <c r="BQD572" s="633"/>
      <c r="BQE572" s="633"/>
      <c r="BQF572" s="633"/>
      <c r="BQG572" s="633"/>
      <c r="BQH572" s="633"/>
      <c r="BQI572" s="633"/>
      <c r="BQJ572" s="633"/>
      <c r="BQK572" s="633"/>
      <c r="BQL572" s="633"/>
      <c r="BQM572" s="633"/>
      <c r="BQN572" s="633"/>
      <c r="BQO572" s="633"/>
      <c r="BQP572" s="633"/>
      <c r="BQQ572" s="633"/>
      <c r="BQR572" s="633"/>
      <c r="BQS572" s="633"/>
      <c r="BQT572" s="633"/>
      <c r="BQU572" s="633"/>
      <c r="BQV572" s="633"/>
      <c r="BQW572" s="633"/>
      <c r="BQX572" s="633"/>
      <c r="BQY572" s="633"/>
      <c r="BQZ572" s="633"/>
      <c r="BRA572" s="633"/>
      <c r="BRB572" s="633"/>
      <c r="BRC572" s="633"/>
      <c r="BRD572" s="633"/>
      <c r="BRE572" s="633"/>
      <c r="BRF572" s="633"/>
      <c r="BRG572" s="633"/>
      <c r="BRH572" s="633"/>
      <c r="BRI572" s="633"/>
      <c r="BRJ572" s="633"/>
      <c r="BRK572" s="633"/>
      <c r="BRL572" s="633"/>
      <c r="BRM572" s="633"/>
      <c r="BRN572" s="633"/>
      <c r="BRO572" s="633"/>
      <c r="BRP572" s="633"/>
      <c r="BRQ572" s="633"/>
      <c r="BRR572" s="633"/>
      <c r="BRS572" s="633"/>
      <c r="BRT572" s="633"/>
      <c r="BRU572" s="633"/>
      <c r="BRV572" s="633"/>
      <c r="BRW572" s="633"/>
      <c r="BRX572" s="633"/>
      <c r="BRY572" s="633"/>
      <c r="BRZ572" s="633"/>
      <c r="BSA572" s="633"/>
      <c r="BSB572" s="633"/>
      <c r="BSC572" s="633"/>
      <c r="BSD572" s="633"/>
      <c r="BSE572" s="633"/>
      <c r="BSF572" s="633"/>
      <c r="BSG572" s="633"/>
      <c r="BSH572" s="633"/>
      <c r="BSI572" s="633"/>
      <c r="BSJ572" s="633"/>
      <c r="BSK572" s="633"/>
      <c r="BSL572" s="633"/>
      <c r="BSM572" s="633"/>
      <c r="BSN572" s="633"/>
      <c r="BSO572" s="633"/>
      <c r="BSP572" s="633"/>
      <c r="BSQ572" s="633"/>
      <c r="BSR572" s="633"/>
      <c r="BSS572" s="633"/>
      <c r="BST572" s="633"/>
      <c r="BSU572" s="633"/>
      <c r="BSV572" s="633"/>
      <c r="BSW572" s="633"/>
      <c r="BSX572" s="633"/>
      <c r="BSY572" s="633"/>
      <c r="BSZ572" s="633"/>
      <c r="BTA572" s="633"/>
      <c r="BTB572" s="633"/>
      <c r="BTC572" s="633"/>
      <c r="BTD572" s="633"/>
      <c r="BTE572" s="633"/>
      <c r="BTF572" s="633"/>
      <c r="BTG572" s="633"/>
      <c r="BTH572" s="633"/>
      <c r="BTI572" s="633"/>
      <c r="BTJ572" s="633"/>
      <c r="BTK572" s="633"/>
      <c r="BTL572" s="633"/>
      <c r="BTM572" s="633"/>
      <c r="BTN572" s="633"/>
      <c r="BTO572" s="633"/>
      <c r="BTP572" s="633"/>
      <c r="BTQ572" s="633"/>
      <c r="BTR572" s="633"/>
      <c r="BTS572" s="633"/>
      <c r="BTT572" s="633"/>
      <c r="BTU572" s="633"/>
      <c r="BTV572" s="633"/>
      <c r="BTW572" s="633"/>
      <c r="BTX572" s="633"/>
      <c r="BTY572" s="633"/>
      <c r="BTZ572" s="633"/>
      <c r="BUA572" s="633"/>
      <c r="BUB572" s="633"/>
      <c r="BUC572" s="633"/>
      <c r="BUD572" s="633"/>
      <c r="BUE572" s="633"/>
      <c r="BUF572" s="633"/>
      <c r="BUG572" s="633"/>
      <c r="BUH572" s="633"/>
      <c r="BUI572" s="633"/>
      <c r="BUJ572" s="633"/>
      <c r="BUK572" s="633"/>
      <c r="BUL572" s="633"/>
      <c r="BUM572" s="633"/>
      <c r="BUN572" s="633"/>
      <c r="BUO572" s="633"/>
      <c r="BUP572" s="633"/>
      <c r="BUQ572" s="633"/>
      <c r="BUR572" s="633"/>
      <c r="BUS572" s="633"/>
      <c r="BUT572" s="633"/>
      <c r="BUU572" s="633"/>
      <c r="BUV572" s="633"/>
      <c r="BUW572" s="633"/>
      <c r="BUX572" s="633"/>
      <c r="BUY572" s="633"/>
      <c r="BUZ572" s="633"/>
      <c r="BVA572" s="633"/>
      <c r="BVB572" s="633"/>
      <c r="BVC572" s="633"/>
      <c r="BVD572" s="633"/>
      <c r="BVE572" s="633"/>
      <c r="BVF572" s="633"/>
      <c r="BVG572" s="633"/>
      <c r="BVH572" s="633"/>
      <c r="BVI572" s="633"/>
      <c r="BVJ572" s="633"/>
      <c r="BVK572" s="633"/>
      <c r="BVL572" s="633"/>
      <c r="BVM572" s="633"/>
      <c r="BVN572" s="633"/>
      <c r="BVO572" s="633"/>
      <c r="BVP572" s="633"/>
      <c r="BVQ572" s="633"/>
      <c r="BVR572" s="633"/>
      <c r="BVS572" s="633"/>
      <c r="BVT572" s="633"/>
      <c r="BVU572" s="633"/>
      <c r="BVV572" s="633"/>
      <c r="BVW572" s="633"/>
      <c r="BVX572" s="633"/>
      <c r="BVY572" s="633"/>
      <c r="BVZ572" s="633"/>
      <c r="BWA572" s="633"/>
      <c r="BWB572" s="633"/>
      <c r="BWC572" s="633"/>
      <c r="BWD572" s="633"/>
      <c r="BWE572" s="633"/>
      <c r="BWF572" s="633"/>
      <c r="BWG572" s="633"/>
      <c r="BWH572" s="633"/>
      <c r="BWI572" s="633"/>
      <c r="BWJ572" s="633"/>
      <c r="BWK572" s="633"/>
      <c r="BWL572" s="633"/>
      <c r="BWM572" s="633"/>
      <c r="BWN572" s="633"/>
      <c r="BWO572" s="633"/>
      <c r="BWP572" s="633"/>
      <c r="BWQ572" s="633"/>
      <c r="BWR572" s="633"/>
      <c r="BWS572" s="633"/>
      <c r="BWT572" s="633"/>
      <c r="BWU572" s="633"/>
      <c r="BWV572" s="633"/>
      <c r="BWW572" s="633"/>
      <c r="BWX572" s="633"/>
      <c r="BWY572" s="633"/>
      <c r="BWZ572" s="633"/>
      <c r="BXA572" s="633"/>
      <c r="BXB572" s="633"/>
      <c r="BXC572" s="633"/>
      <c r="BXD572" s="633"/>
      <c r="BXE572" s="633"/>
      <c r="BXF572" s="633"/>
      <c r="BXG572" s="633"/>
      <c r="BXH572" s="633"/>
      <c r="BXI572" s="633"/>
      <c r="BXJ572" s="633"/>
      <c r="BXK572" s="633"/>
      <c r="BXL572" s="633"/>
      <c r="BXM572" s="633"/>
      <c r="BXN572" s="633"/>
      <c r="BXO572" s="633"/>
      <c r="BXP572" s="633"/>
      <c r="BXQ572" s="633"/>
      <c r="BXR572" s="633"/>
      <c r="BXS572" s="633"/>
      <c r="BXT572" s="633"/>
      <c r="BXU572" s="633"/>
      <c r="BXV572" s="633"/>
      <c r="BXW572" s="633"/>
      <c r="BXX572" s="633"/>
      <c r="BXY572" s="633"/>
      <c r="BXZ572" s="633"/>
      <c r="BYA572" s="633"/>
      <c r="BYB572" s="633"/>
      <c r="BYC572" s="633"/>
      <c r="BYD572" s="633"/>
      <c r="BYE572" s="633"/>
      <c r="BYF572" s="633"/>
      <c r="BYG572" s="633"/>
      <c r="BYH572" s="633"/>
      <c r="BYI572" s="633"/>
      <c r="BYJ572" s="633"/>
      <c r="BYK572" s="633"/>
      <c r="BYL572" s="633"/>
      <c r="BYM572" s="633"/>
      <c r="BYN572" s="633"/>
      <c r="BYO572" s="633"/>
      <c r="BYP572" s="633"/>
      <c r="BYQ572" s="633"/>
      <c r="BYR572" s="633"/>
      <c r="BYS572" s="633"/>
      <c r="BYT572" s="633"/>
      <c r="BYU572" s="633"/>
      <c r="BYV572" s="633"/>
      <c r="BYW572" s="633"/>
      <c r="BYX572" s="633"/>
      <c r="BYY572" s="633"/>
      <c r="BYZ572" s="633"/>
      <c r="BZA572" s="633"/>
      <c r="BZB572" s="633"/>
      <c r="BZC572" s="633"/>
      <c r="BZD572" s="633"/>
      <c r="BZE572" s="633"/>
      <c r="BZF572" s="633"/>
      <c r="BZG572" s="633"/>
      <c r="BZH572" s="633"/>
      <c r="BZI572" s="633"/>
      <c r="BZJ572" s="633"/>
      <c r="BZK572" s="633"/>
      <c r="BZL572" s="633"/>
      <c r="BZM572" s="633"/>
      <c r="BZN572" s="633"/>
      <c r="BZO572" s="633"/>
      <c r="BZP572" s="633"/>
      <c r="BZQ572" s="633"/>
      <c r="BZR572" s="633"/>
      <c r="BZS572" s="633"/>
      <c r="BZT572" s="633"/>
      <c r="BZU572" s="633"/>
      <c r="BZV572" s="633"/>
      <c r="BZW572" s="633"/>
      <c r="BZX572" s="633"/>
      <c r="BZY572" s="633"/>
      <c r="BZZ572" s="633"/>
      <c r="CAA572" s="633"/>
      <c r="CAB572" s="633"/>
      <c r="CAC572" s="633"/>
      <c r="CAD572" s="633"/>
      <c r="CAE572" s="633"/>
      <c r="CAF572" s="633"/>
      <c r="CAG572" s="633"/>
      <c r="CAH572" s="633"/>
      <c r="CAI572" s="633"/>
      <c r="CAJ572" s="633"/>
      <c r="CAK572" s="633"/>
      <c r="CAL572" s="633"/>
      <c r="CAM572" s="633"/>
      <c r="CAN572" s="633"/>
      <c r="CAO572" s="633"/>
      <c r="CAP572" s="633"/>
      <c r="CAQ572" s="633"/>
      <c r="CAR572" s="633"/>
      <c r="CAS572" s="633"/>
      <c r="CAT572" s="633"/>
      <c r="CAU572" s="633"/>
      <c r="CAV572" s="633"/>
      <c r="CAW572" s="633"/>
      <c r="CAX572" s="633"/>
      <c r="CAY572" s="633"/>
      <c r="CAZ572" s="633"/>
      <c r="CBA572" s="633"/>
      <c r="CBB572" s="633"/>
      <c r="CBC572" s="633"/>
      <c r="CBD572" s="633"/>
      <c r="CBE572" s="633"/>
      <c r="CBF572" s="633"/>
      <c r="CBG572" s="633"/>
      <c r="CBH572" s="633"/>
      <c r="CBI572" s="633"/>
      <c r="CBJ572" s="633"/>
      <c r="CBK572" s="633"/>
      <c r="CBL572" s="633"/>
      <c r="CBM572" s="633"/>
      <c r="CBN572" s="633"/>
      <c r="CBO572" s="633"/>
      <c r="CBP572" s="633"/>
      <c r="CBQ572" s="633"/>
      <c r="CBR572" s="633"/>
      <c r="CBS572" s="633"/>
      <c r="CBT572" s="633"/>
      <c r="CBU572" s="633"/>
      <c r="CBV572" s="633"/>
      <c r="CBW572" s="633"/>
      <c r="CBX572" s="633"/>
      <c r="CBY572" s="633"/>
      <c r="CBZ572" s="633"/>
      <c r="CCA572" s="633"/>
      <c r="CCB572" s="633"/>
      <c r="CCC572" s="633"/>
      <c r="CCD572" s="633"/>
      <c r="CCE572" s="633"/>
      <c r="CCF572" s="633"/>
      <c r="CCG572" s="633"/>
      <c r="CCH572" s="633"/>
      <c r="CCI572" s="633"/>
      <c r="CCJ572" s="633"/>
      <c r="CCK572" s="633"/>
      <c r="CCL572" s="633"/>
      <c r="CCM572" s="633"/>
      <c r="CCN572" s="633"/>
      <c r="CCO572" s="633"/>
      <c r="CCP572" s="633"/>
      <c r="CCQ572" s="633"/>
      <c r="CCR572" s="633"/>
      <c r="CCS572" s="633"/>
      <c r="CCT572" s="633"/>
      <c r="CCU572" s="633"/>
      <c r="CCV572" s="633"/>
      <c r="CCW572" s="633"/>
      <c r="CCX572" s="633"/>
      <c r="CCY572" s="633"/>
      <c r="CCZ572" s="633"/>
      <c r="CDA572" s="633"/>
      <c r="CDB572" s="633"/>
      <c r="CDC572" s="633"/>
      <c r="CDD572" s="633"/>
      <c r="CDE572" s="633"/>
      <c r="CDF572" s="633"/>
      <c r="CDG572" s="633"/>
      <c r="CDH572" s="633"/>
      <c r="CDI572" s="633"/>
      <c r="CDJ572" s="633"/>
      <c r="CDK572" s="633"/>
      <c r="CDL572" s="633"/>
      <c r="CDM572" s="633"/>
      <c r="CDN572" s="633"/>
      <c r="CDO572" s="633"/>
      <c r="CDP572" s="633"/>
      <c r="CDQ572" s="633"/>
      <c r="CDR572" s="633"/>
      <c r="CDS572" s="633"/>
      <c r="CDT572" s="633"/>
      <c r="CDU572" s="633"/>
      <c r="CDV572" s="633"/>
      <c r="CDW572" s="633"/>
      <c r="CDX572" s="633"/>
      <c r="CDY572" s="633"/>
      <c r="CDZ572" s="633"/>
      <c r="CEA572" s="633"/>
      <c r="CEB572" s="633"/>
      <c r="CEC572" s="633"/>
      <c r="CED572" s="633"/>
      <c r="CEE572" s="633"/>
      <c r="CEF572" s="633"/>
      <c r="CEG572" s="633"/>
      <c r="CEH572" s="633"/>
      <c r="CEI572" s="633"/>
      <c r="CEJ572" s="633"/>
      <c r="CEK572" s="633"/>
      <c r="CEL572" s="633"/>
      <c r="CEM572" s="633"/>
      <c r="CEN572" s="633"/>
      <c r="CEO572" s="633"/>
      <c r="CEP572" s="633"/>
      <c r="CEQ572" s="633"/>
      <c r="CER572" s="633"/>
      <c r="CES572" s="633"/>
      <c r="CET572" s="633"/>
      <c r="CEU572" s="633"/>
      <c r="CEV572" s="633"/>
      <c r="CEW572" s="633"/>
      <c r="CEX572" s="633"/>
      <c r="CEY572" s="633"/>
      <c r="CEZ572" s="633"/>
      <c r="CFA572" s="633"/>
      <c r="CFB572" s="633"/>
      <c r="CFC572" s="633"/>
      <c r="CFD572" s="633"/>
      <c r="CFE572" s="633"/>
      <c r="CFF572" s="633"/>
      <c r="CFG572" s="633"/>
      <c r="CFH572" s="633"/>
      <c r="CFI572" s="633"/>
      <c r="CFJ572" s="633"/>
      <c r="CFK572" s="633"/>
      <c r="CFL572" s="633"/>
      <c r="CFM572" s="633"/>
      <c r="CFN572" s="633"/>
      <c r="CFO572" s="633"/>
      <c r="CFP572" s="633"/>
      <c r="CFQ572" s="633"/>
      <c r="CFR572" s="633"/>
      <c r="CFS572" s="633"/>
      <c r="CFT572" s="633"/>
      <c r="CFU572" s="633"/>
      <c r="CFV572" s="633"/>
      <c r="CFW572" s="633"/>
      <c r="CFX572" s="633"/>
      <c r="CFY572" s="633"/>
      <c r="CFZ572" s="633"/>
      <c r="CGA572" s="633"/>
      <c r="CGB572" s="633"/>
      <c r="CGC572" s="633"/>
      <c r="CGD572" s="633"/>
      <c r="CGE572" s="633"/>
      <c r="CGF572" s="633"/>
      <c r="CGG572" s="633"/>
      <c r="CGH572" s="633"/>
      <c r="CGI572" s="633"/>
      <c r="CGJ572" s="633"/>
      <c r="CGK572" s="633"/>
      <c r="CGL572" s="633"/>
      <c r="CGM572" s="633"/>
      <c r="CGN572" s="633"/>
      <c r="CGO572" s="633"/>
      <c r="CGP572" s="633"/>
      <c r="CGQ572" s="633"/>
      <c r="CGR572" s="633"/>
      <c r="CGS572" s="633"/>
      <c r="CGT572" s="633"/>
      <c r="CGU572" s="633"/>
      <c r="CGV572" s="633"/>
      <c r="CGW572" s="633"/>
      <c r="CGX572" s="633"/>
      <c r="CGY572" s="633"/>
      <c r="CGZ572" s="633"/>
      <c r="CHA572" s="633"/>
      <c r="CHB572" s="633"/>
      <c r="CHC572" s="633"/>
      <c r="CHD572" s="633"/>
      <c r="CHE572" s="633"/>
      <c r="CHF572" s="633"/>
      <c r="CHG572" s="633"/>
      <c r="CHH572" s="633"/>
      <c r="CHI572" s="633"/>
      <c r="CHJ572" s="633"/>
      <c r="CHK572" s="633"/>
      <c r="CHL572" s="633"/>
      <c r="CHM572" s="633"/>
      <c r="CHN572" s="633"/>
      <c r="CHO572" s="633"/>
      <c r="CHP572" s="633"/>
      <c r="CHQ572" s="633"/>
      <c r="CHR572" s="633"/>
      <c r="CHS572" s="633"/>
      <c r="CHT572" s="633"/>
      <c r="CHU572" s="633"/>
      <c r="CHV572" s="633"/>
      <c r="CHW572" s="633"/>
      <c r="CHX572" s="633"/>
      <c r="CHY572" s="633"/>
      <c r="CHZ572" s="633"/>
      <c r="CIA572" s="633"/>
      <c r="CIB572" s="633"/>
      <c r="CIC572" s="633"/>
      <c r="CID572" s="633"/>
      <c r="CIE572" s="633"/>
      <c r="CIF572" s="633"/>
      <c r="CIG572" s="633"/>
      <c r="CIH572" s="633"/>
      <c r="CII572" s="633"/>
      <c r="CIJ572" s="633"/>
      <c r="CIK572" s="633"/>
      <c r="CIL572" s="633"/>
      <c r="CIM572" s="633"/>
      <c r="CIN572" s="633"/>
      <c r="CIO572" s="633"/>
      <c r="CIP572" s="633"/>
      <c r="CIQ572" s="633"/>
      <c r="CIR572" s="633"/>
      <c r="CIS572" s="633"/>
      <c r="CIT572" s="633"/>
      <c r="CIU572" s="633"/>
      <c r="CIV572" s="633"/>
      <c r="CIW572" s="633"/>
      <c r="CIX572" s="633"/>
      <c r="CIY572" s="633"/>
      <c r="CIZ572" s="633"/>
      <c r="CJA572" s="633"/>
      <c r="CJB572" s="633"/>
      <c r="CJC572" s="633"/>
      <c r="CJD572" s="633"/>
      <c r="CJE572" s="633"/>
      <c r="CJF572" s="633"/>
      <c r="CJG572" s="633"/>
      <c r="CJH572" s="633"/>
      <c r="CJI572" s="633"/>
      <c r="CJJ572" s="633"/>
      <c r="CJK572" s="633"/>
      <c r="CJL572" s="633"/>
      <c r="CJM572" s="633"/>
      <c r="CJN572" s="633"/>
      <c r="CJO572" s="633"/>
      <c r="CJP572" s="633"/>
      <c r="CJQ572" s="633"/>
      <c r="CJR572" s="633"/>
      <c r="CJS572" s="633"/>
      <c r="CJT572" s="633"/>
      <c r="CJU572" s="633"/>
      <c r="CJV572" s="633"/>
      <c r="CJW572" s="633"/>
      <c r="CJX572" s="633"/>
      <c r="CJY572" s="633"/>
      <c r="CJZ572" s="633"/>
      <c r="CKA572" s="633"/>
      <c r="CKB572" s="633"/>
      <c r="CKC572" s="633"/>
      <c r="CKD572" s="633"/>
      <c r="CKE572" s="633"/>
      <c r="CKF572" s="633"/>
      <c r="CKG572" s="633"/>
      <c r="CKH572" s="633"/>
      <c r="CKI572" s="633"/>
      <c r="CKJ572" s="633"/>
      <c r="CKK572" s="633"/>
      <c r="CKL572" s="633"/>
      <c r="CKM572" s="633"/>
      <c r="CKN572" s="633"/>
      <c r="CKO572" s="633"/>
      <c r="CKP572" s="633"/>
      <c r="CKQ572" s="633"/>
      <c r="CKR572" s="633"/>
      <c r="CKS572" s="633"/>
      <c r="CKT572" s="633"/>
      <c r="CKU572" s="633"/>
      <c r="CKV572" s="633"/>
      <c r="CKW572" s="633"/>
      <c r="CKX572" s="633"/>
      <c r="CKY572" s="633"/>
      <c r="CKZ572" s="633"/>
      <c r="CLA572" s="633"/>
      <c r="CLB572" s="633"/>
      <c r="CLC572" s="633"/>
      <c r="CLD572" s="633"/>
      <c r="CLE572" s="633"/>
      <c r="CLF572" s="633"/>
      <c r="CLG572" s="633"/>
      <c r="CLH572" s="633"/>
      <c r="CLI572" s="633"/>
      <c r="CLJ572" s="633"/>
      <c r="CLK572" s="633"/>
      <c r="CLL572" s="633"/>
      <c r="CLM572" s="633"/>
      <c r="CLN572" s="633"/>
      <c r="CLO572" s="633"/>
      <c r="CLP572" s="633"/>
      <c r="CLQ572" s="633"/>
      <c r="CLR572" s="633"/>
      <c r="CLS572" s="633"/>
      <c r="CLT572" s="633"/>
      <c r="CLU572" s="633"/>
      <c r="CLV572" s="633"/>
      <c r="CLW572" s="633"/>
      <c r="CLX572" s="633"/>
      <c r="CLY572" s="633"/>
      <c r="CLZ572" s="633"/>
      <c r="CMA572" s="633"/>
      <c r="CMB572" s="633"/>
      <c r="CMC572" s="633"/>
      <c r="CMD572" s="633"/>
      <c r="CME572" s="633"/>
      <c r="CMF572" s="633"/>
      <c r="CMG572" s="633"/>
      <c r="CMH572" s="633"/>
      <c r="CMI572" s="633"/>
      <c r="CMJ572" s="633"/>
      <c r="CMK572" s="633"/>
      <c r="CML572" s="633"/>
      <c r="CMM572" s="633"/>
      <c r="CMN572" s="633"/>
      <c r="CMO572" s="633"/>
      <c r="CMP572" s="633"/>
      <c r="CMQ572" s="633"/>
      <c r="CMR572" s="633"/>
      <c r="CMS572" s="633"/>
      <c r="CMT572" s="633"/>
      <c r="CMU572" s="633"/>
      <c r="CMV572" s="633"/>
      <c r="CMW572" s="633"/>
      <c r="CMX572" s="633"/>
      <c r="CMY572" s="633"/>
      <c r="CMZ572" s="633"/>
      <c r="CNA572" s="633"/>
      <c r="CNB572" s="633"/>
      <c r="CNC572" s="633"/>
      <c r="CND572" s="633"/>
      <c r="CNE572" s="633"/>
      <c r="CNF572" s="633"/>
      <c r="CNG572" s="633"/>
      <c r="CNH572" s="633"/>
      <c r="CNI572" s="633"/>
      <c r="CNJ572" s="633"/>
      <c r="CNK572" s="633"/>
      <c r="CNL572" s="633"/>
      <c r="CNM572" s="633"/>
      <c r="CNN572" s="633"/>
      <c r="CNO572" s="633"/>
      <c r="CNP572" s="633"/>
      <c r="CNQ572" s="633"/>
      <c r="CNR572" s="633"/>
      <c r="CNS572" s="633"/>
      <c r="CNT572" s="633"/>
      <c r="CNU572" s="633"/>
      <c r="CNV572" s="633"/>
      <c r="CNW572" s="633"/>
      <c r="CNX572" s="633"/>
      <c r="CNY572" s="633"/>
      <c r="CNZ572" s="633"/>
      <c r="COA572" s="633"/>
      <c r="COB572" s="633"/>
      <c r="COC572" s="633"/>
      <c r="COD572" s="633"/>
      <c r="COE572" s="633"/>
      <c r="COF572" s="633"/>
      <c r="COG572" s="633"/>
      <c r="COH572" s="633"/>
      <c r="COI572" s="633"/>
      <c r="COJ572" s="633"/>
      <c r="COK572" s="633"/>
      <c r="COL572" s="633"/>
      <c r="COM572" s="633"/>
      <c r="CON572" s="633"/>
      <c r="COO572" s="633"/>
      <c r="COP572" s="633"/>
      <c r="COQ572" s="633"/>
      <c r="COR572" s="633"/>
      <c r="COS572" s="633"/>
      <c r="COT572" s="633"/>
      <c r="COU572" s="633"/>
      <c r="COV572" s="633"/>
      <c r="COW572" s="633"/>
      <c r="COX572" s="633"/>
      <c r="COY572" s="633"/>
      <c r="COZ572" s="633"/>
      <c r="CPA572" s="633"/>
      <c r="CPB572" s="633"/>
      <c r="CPC572" s="633"/>
      <c r="CPD572" s="633"/>
      <c r="CPE572" s="633"/>
      <c r="CPF572" s="633"/>
      <c r="CPG572" s="633"/>
      <c r="CPH572" s="633"/>
      <c r="CPI572" s="633"/>
      <c r="CPJ572" s="633"/>
      <c r="CPK572" s="633"/>
      <c r="CPL572" s="633"/>
      <c r="CPM572" s="633"/>
      <c r="CPN572" s="633"/>
      <c r="CPO572" s="633"/>
      <c r="CPP572" s="633"/>
      <c r="CPQ572" s="633"/>
      <c r="CPR572" s="633"/>
      <c r="CPS572" s="633"/>
      <c r="CPT572" s="633"/>
      <c r="CPU572" s="633"/>
      <c r="CPV572" s="633"/>
      <c r="CPW572" s="633"/>
      <c r="CPX572" s="633"/>
      <c r="CPY572" s="633"/>
      <c r="CPZ572" s="633"/>
      <c r="CQA572" s="633"/>
      <c r="CQB572" s="633"/>
      <c r="CQC572" s="633"/>
      <c r="CQD572" s="633"/>
      <c r="CQE572" s="633"/>
      <c r="CQF572" s="633"/>
      <c r="CQG572" s="633"/>
      <c r="CQH572" s="633"/>
      <c r="CQI572" s="633"/>
      <c r="CQJ572" s="633"/>
      <c r="CQK572" s="633"/>
      <c r="CQL572" s="633"/>
      <c r="CQM572" s="633"/>
      <c r="CQN572" s="633"/>
      <c r="CQO572" s="633"/>
      <c r="CQP572" s="633"/>
      <c r="CQQ572" s="633"/>
      <c r="CQR572" s="633"/>
      <c r="CQS572" s="633"/>
      <c r="CQT572" s="633"/>
      <c r="CQU572" s="633"/>
      <c r="CQV572" s="633"/>
      <c r="CQW572" s="633"/>
      <c r="CQX572" s="633"/>
      <c r="CQY572" s="633"/>
      <c r="CQZ572" s="633"/>
      <c r="CRA572" s="633"/>
      <c r="CRB572" s="633"/>
      <c r="CRC572" s="633"/>
      <c r="CRD572" s="633"/>
      <c r="CRE572" s="633"/>
      <c r="CRF572" s="633"/>
      <c r="CRG572" s="633"/>
      <c r="CRH572" s="633"/>
      <c r="CRI572" s="633"/>
      <c r="CRJ572" s="633"/>
      <c r="CRK572" s="633"/>
      <c r="CRL572" s="633"/>
      <c r="CRM572" s="633"/>
      <c r="CRN572" s="633"/>
      <c r="CRO572" s="633"/>
      <c r="CRP572" s="633"/>
      <c r="CRQ572" s="633"/>
      <c r="CRR572" s="633"/>
      <c r="CRS572" s="633"/>
      <c r="CRT572" s="633"/>
      <c r="CRU572" s="633"/>
      <c r="CRV572" s="633"/>
      <c r="CRW572" s="633"/>
      <c r="CRX572" s="633"/>
      <c r="CRY572" s="633"/>
      <c r="CRZ572" s="633"/>
      <c r="CSA572" s="633"/>
      <c r="CSB572" s="633"/>
      <c r="CSC572" s="633"/>
      <c r="CSD572" s="633"/>
      <c r="CSE572" s="633"/>
      <c r="CSF572" s="633"/>
      <c r="CSG572" s="633"/>
      <c r="CSH572" s="633"/>
      <c r="CSI572" s="633"/>
      <c r="CSJ572" s="633"/>
      <c r="CSK572" s="633"/>
      <c r="CSL572" s="633"/>
      <c r="CSM572" s="633"/>
      <c r="CSN572" s="633"/>
      <c r="CSO572" s="633"/>
      <c r="CSP572" s="633"/>
      <c r="CSQ572" s="633"/>
      <c r="CSR572" s="633"/>
      <c r="CSS572" s="633"/>
      <c r="CST572" s="633"/>
      <c r="CSU572" s="633"/>
      <c r="CSV572" s="633"/>
      <c r="CSW572" s="633"/>
      <c r="CSX572" s="633"/>
      <c r="CSY572" s="633"/>
      <c r="CSZ572" s="633"/>
      <c r="CTA572" s="633"/>
      <c r="CTB572" s="633"/>
      <c r="CTC572" s="633"/>
      <c r="CTD572" s="633"/>
      <c r="CTE572" s="633"/>
      <c r="CTF572" s="633"/>
      <c r="CTG572" s="633"/>
      <c r="CTH572" s="633"/>
      <c r="CTI572" s="633"/>
      <c r="CTJ572" s="633"/>
      <c r="CTK572" s="633"/>
      <c r="CTL572" s="633"/>
      <c r="CTM572" s="633"/>
      <c r="CTN572" s="633"/>
      <c r="CTO572" s="633"/>
      <c r="CTP572" s="633"/>
      <c r="CTQ572" s="633"/>
      <c r="CTR572" s="633"/>
      <c r="CTS572" s="633"/>
      <c r="CTT572" s="633"/>
      <c r="CTU572" s="633"/>
      <c r="CTV572" s="633"/>
      <c r="CTW572" s="633"/>
      <c r="CTX572" s="633"/>
      <c r="CTY572" s="633"/>
      <c r="CTZ572" s="633"/>
      <c r="CUA572" s="633"/>
      <c r="CUB572" s="633"/>
      <c r="CUC572" s="633"/>
      <c r="CUD572" s="633"/>
      <c r="CUE572" s="633"/>
      <c r="CUF572" s="633"/>
      <c r="CUG572" s="633"/>
      <c r="CUH572" s="633"/>
      <c r="CUI572" s="633"/>
      <c r="CUJ572" s="633"/>
      <c r="CUK572" s="633"/>
      <c r="CUL572" s="633"/>
      <c r="CUM572" s="633"/>
      <c r="CUN572" s="633"/>
      <c r="CUO572" s="633"/>
      <c r="CUP572" s="633"/>
      <c r="CUQ572" s="633"/>
      <c r="CUR572" s="633"/>
      <c r="CUS572" s="633"/>
      <c r="CUT572" s="633"/>
      <c r="CUU572" s="633"/>
      <c r="CUV572" s="633"/>
      <c r="CUW572" s="633"/>
      <c r="CUX572" s="633"/>
      <c r="CUY572" s="633"/>
      <c r="CUZ572" s="633"/>
      <c r="CVA572" s="633"/>
      <c r="CVB572" s="633"/>
      <c r="CVC572" s="633"/>
      <c r="CVD572" s="633"/>
      <c r="CVE572" s="633"/>
      <c r="CVF572" s="633"/>
      <c r="CVG572" s="633"/>
      <c r="CVH572" s="633"/>
      <c r="CVI572" s="633"/>
      <c r="CVJ572" s="633"/>
      <c r="CVK572" s="633"/>
      <c r="CVL572" s="633"/>
      <c r="CVM572" s="633"/>
      <c r="CVN572" s="633"/>
      <c r="CVO572" s="633"/>
      <c r="CVP572" s="633"/>
      <c r="CVQ572" s="633"/>
      <c r="CVR572" s="633"/>
      <c r="CVS572" s="633"/>
      <c r="CVT572" s="633"/>
      <c r="CVU572" s="633"/>
      <c r="CVV572" s="633"/>
      <c r="CVW572" s="633"/>
      <c r="CVX572" s="633"/>
      <c r="CVY572" s="633"/>
      <c r="CVZ572" s="633"/>
      <c r="CWA572" s="633"/>
      <c r="CWB572" s="633"/>
      <c r="CWC572" s="633"/>
      <c r="CWD572" s="633"/>
      <c r="CWE572" s="633"/>
      <c r="CWF572" s="633"/>
      <c r="CWG572" s="633"/>
      <c r="CWH572" s="633"/>
      <c r="CWI572" s="633"/>
      <c r="CWJ572" s="633"/>
      <c r="CWK572" s="633"/>
      <c r="CWL572" s="633"/>
      <c r="CWM572" s="633"/>
      <c r="CWN572" s="633"/>
      <c r="CWO572" s="633"/>
      <c r="CWP572" s="633"/>
      <c r="CWQ572" s="633"/>
      <c r="CWR572" s="633"/>
      <c r="CWS572" s="633"/>
      <c r="CWT572" s="633"/>
      <c r="CWU572" s="633"/>
      <c r="CWV572" s="633"/>
      <c r="CWW572" s="633"/>
      <c r="CWX572" s="633"/>
      <c r="CWY572" s="633"/>
      <c r="CWZ572" s="633"/>
      <c r="CXA572" s="633"/>
      <c r="CXB572" s="633"/>
      <c r="CXC572" s="633"/>
      <c r="CXD572" s="633"/>
      <c r="CXE572" s="633"/>
      <c r="CXF572" s="633"/>
      <c r="CXG572" s="633"/>
      <c r="CXH572" s="633"/>
      <c r="CXI572" s="633"/>
      <c r="CXJ572" s="633"/>
      <c r="CXK572" s="633"/>
      <c r="CXL572" s="633"/>
      <c r="CXM572" s="633"/>
      <c r="CXN572" s="633"/>
      <c r="CXO572" s="633"/>
      <c r="CXP572" s="633"/>
      <c r="CXQ572" s="633"/>
      <c r="CXR572" s="633"/>
      <c r="CXS572" s="633"/>
      <c r="CXT572" s="633"/>
      <c r="CXU572" s="633"/>
      <c r="CXV572" s="633"/>
      <c r="CXW572" s="633"/>
      <c r="CXX572" s="633"/>
      <c r="CXY572" s="633"/>
      <c r="CXZ572" s="633"/>
      <c r="CYA572" s="633"/>
      <c r="CYB572" s="633"/>
      <c r="CYC572" s="633"/>
      <c r="CYD572" s="633"/>
      <c r="CYE572" s="633"/>
      <c r="CYF572" s="633"/>
      <c r="CYG572" s="633"/>
      <c r="CYH572" s="633"/>
      <c r="CYI572" s="633"/>
      <c r="CYJ572" s="633"/>
      <c r="CYK572" s="633"/>
      <c r="CYL572" s="633"/>
      <c r="CYM572" s="633"/>
      <c r="CYN572" s="633"/>
      <c r="CYO572" s="633"/>
      <c r="CYP572" s="633"/>
      <c r="CYQ572" s="633"/>
      <c r="CYR572" s="633"/>
      <c r="CYS572" s="633"/>
      <c r="CYT572" s="633"/>
      <c r="CYU572" s="633"/>
      <c r="CYV572" s="633"/>
      <c r="CYW572" s="633"/>
      <c r="CYX572" s="633"/>
      <c r="CYY572" s="633"/>
      <c r="CYZ572" s="633"/>
      <c r="CZA572" s="633"/>
      <c r="CZB572" s="633"/>
      <c r="CZC572" s="633"/>
      <c r="CZD572" s="633"/>
      <c r="CZE572" s="633"/>
      <c r="CZF572" s="633"/>
      <c r="CZG572" s="633"/>
      <c r="CZH572" s="633"/>
      <c r="CZI572" s="633"/>
      <c r="CZJ572" s="633"/>
      <c r="CZK572" s="633"/>
      <c r="CZL572" s="633"/>
      <c r="CZM572" s="633"/>
      <c r="CZN572" s="633"/>
      <c r="CZO572" s="633"/>
      <c r="CZP572" s="633"/>
      <c r="CZQ572" s="633"/>
      <c r="CZR572" s="633"/>
      <c r="CZS572" s="633"/>
      <c r="CZT572" s="633"/>
      <c r="CZU572" s="633"/>
      <c r="CZV572" s="633"/>
      <c r="CZW572" s="633"/>
      <c r="CZX572" s="633"/>
      <c r="CZY572" s="633"/>
      <c r="CZZ572" s="633"/>
      <c r="DAA572" s="633"/>
      <c r="DAB572" s="633"/>
      <c r="DAC572" s="633"/>
      <c r="DAD572" s="633"/>
      <c r="DAE572" s="633"/>
      <c r="DAF572" s="633"/>
      <c r="DAG572" s="633"/>
      <c r="DAH572" s="633"/>
      <c r="DAI572" s="633"/>
      <c r="DAJ572" s="633"/>
      <c r="DAK572" s="633"/>
      <c r="DAL572" s="633"/>
      <c r="DAM572" s="633"/>
      <c r="DAN572" s="633"/>
      <c r="DAO572" s="633"/>
      <c r="DAP572" s="633"/>
      <c r="DAQ572" s="633"/>
      <c r="DAR572" s="633"/>
      <c r="DAS572" s="633"/>
      <c r="DAT572" s="633"/>
      <c r="DAU572" s="633"/>
      <c r="DAV572" s="633"/>
      <c r="DAW572" s="633"/>
      <c r="DAX572" s="633"/>
      <c r="DAY572" s="633"/>
      <c r="DAZ572" s="633"/>
      <c r="DBA572" s="633"/>
      <c r="DBB572" s="633"/>
      <c r="DBC572" s="633"/>
      <c r="DBD572" s="633"/>
      <c r="DBE572" s="633"/>
      <c r="DBF572" s="633"/>
      <c r="DBG572" s="633"/>
      <c r="DBH572" s="633"/>
      <c r="DBI572" s="633"/>
      <c r="DBJ572" s="633"/>
      <c r="DBK572" s="633"/>
      <c r="DBL572" s="633"/>
      <c r="DBM572" s="633"/>
      <c r="DBN572" s="633"/>
      <c r="DBO572" s="633"/>
      <c r="DBP572" s="633"/>
      <c r="DBQ572" s="633"/>
      <c r="DBR572" s="633"/>
      <c r="DBS572" s="633"/>
      <c r="DBT572" s="633"/>
      <c r="DBU572" s="633"/>
      <c r="DBV572" s="633"/>
      <c r="DBW572" s="633"/>
      <c r="DBX572" s="633"/>
      <c r="DBY572" s="633"/>
      <c r="DBZ572" s="633"/>
      <c r="DCA572" s="633"/>
      <c r="DCB572" s="633"/>
      <c r="DCC572" s="633"/>
      <c r="DCD572" s="633"/>
      <c r="DCE572" s="633"/>
      <c r="DCF572" s="633"/>
      <c r="DCG572" s="633"/>
      <c r="DCH572" s="633"/>
      <c r="DCI572" s="633"/>
      <c r="DCJ572" s="633"/>
      <c r="DCK572" s="633"/>
      <c r="DCL572" s="633"/>
      <c r="DCM572" s="633"/>
      <c r="DCN572" s="633"/>
      <c r="DCO572" s="633"/>
      <c r="DCP572" s="633"/>
      <c r="DCQ572" s="633"/>
      <c r="DCR572" s="633"/>
      <c r="DCS572" s="633"/>
      <c r="DCT572" s="633"/>
      <c r="DCU572" s="633"/>
      <c r="DCV572" s="633"/>
      <c r="DCW572" s="633"/>
      <c r="DCX572" s="633"/>
      <c r="DCY572" s="633"/>
      <c r="DCZ572" s="633"/>
      <c r="DDA572" s="633"/>
      <c r="DDB572" s="633"/>
      <c r="DDC572" s="633"/>
      <c r="DDD572" s="633"/>
      <c r="DDE572" s="633"/>
      <c r="DDF572" s="633"/>
      <c r="DDG572" s="633"/>
      <c r="DDH572" s="633"/>
      <c r="DDI572" s="633"/>
      <c r="DDJ572" s="633"/>
      <c r="DDK572" s="633"/>
      <c r="DDL572" s="633"/>
      <c r="DDM572" s="633"/>
      <c r="DDN572" s="633"/>
      <c r="DDO572" s="633"/>
      <c r="DDP572" s="633"/>
      <c r="DDQ572" s="633"/>
      <c r="DDR572" s="633"/>
      <c r="DDS572" s="633"/>
      <c r="DDT572" s="633"/>
      <c r="DDU572" s="633"/>
      <c r="DDV572" s="633"/>
      <c r="DDW572" s="633"/>
      <c r="DDX572" s="633"/>
      <c r="DDY572" s="633"/>
      <c r="DDZ572" s="633"/>
      <c r="DEA572" s="633"/>
      <c r="DEB572" s="633"/>
      <c r="DEC572" s="633"/>
      <c r="DED572" s="633"/>
      <c r="DEE572" s="633"/>
      <c r="DEF572" s="633"/>
      <c r="DEG572" s="633"/>
      <c r="DEH572" s="633"/>
      <c r="DEI572" s="633"/>
      <c r="DEJ572" s="633"/>
      <c r="DEK572" s="633"/>
      <c r="DEL572" s="633"/>
      <c r="DEM572" s="633"/>
      <c r="DEN572" s="633"/>
      <c r="DEO572" s="633"/>
      <c r="DEP572" s="633"/>
      <c r="DEQ572" s="633"/>
      <c r="DER572" s="633"/>
      <c r="DES572" s="633"/>
      <c r="DET572" s="633"/>
      <c r="DEU572" s="633"/>
      <c r="DEV572" s="633"/>
      <c r="DEW572" s="633"/>
      <c r="DEX572" s="633"/>
      <c r="DEY572" s="633"/>
      <c r="DEZ572" s="633"/>
      <c r="DFA572" s="633"/>
      <c r="DFB572" s="633"/>
      <c r="DFC572" s="633"/>
      <c r="DFD572" s="633"/>
      <c r="DFE572" s="633"/>
      <c r="DFF572" s="633"/>
      <c r="DFG572" s="633"/>
      <c r="DFH572" s="633"/>
      <c r="DFI572" s="633"/>
      <c r="DFJ572" s="633"/>
      <c r="DFK572" s="633"/>
      <c r="DFL572" s="633"/>
      <c r="DFM572" s="633"/>
      <c r="DFN572" s="633"/>
      <c r="DFO572" s="633"/>
      <c r="DFP572" s="633"/>
      <c r="DFQ572" s="633"/>
      <c r="DFR572" s="633"/>
      <c r="DFS572" s="633"/>
      <c r="DFT572" s="633"/>
      <c r="DFU572" s="633"/>
      <c r="DFV572" s="633"/>
      <c r="DFW572" s="633"/>
      <c r="DFX572" s="633"/>
      <c r="DFY572" s="633"/>
      <c r="DFZ572" s="633"/>
      <c r="DGA572" s="633"/>
      <c r="DGB572" s="633"/>
      <c r="DGC572" s="633"/>
      <c r="DGD572" s="633"/>
      <c r="DGE572" s="633"/>
      <c r="DGF572" s="633"/>
      <c r="DGG572" s="633"/>
      <c r="DGH572" s="633"/>
      <c r="DGI572" s="633"/>
      <c r="DGJ572" s="633"/>
      <c r="DGK572" s="633"/>
      <c r="DGL572" s="633"/>
      <c r="DGM572" s="633"/>
      <c r="DGN572" s="633"/>
      <c r="DGO572" s="633"/>
      <c r="DGP572" s="633"/>
      <c r="DGQ572" s="633"/>
      <c r="DGR572" s="633"/>
      <c r="DGS572" s="633"/>
      <c r="DGT572" s="633"/>
      <c r="DGU572" s="633"/>
      <c r="DGV572" s="633"/>
      <c r="DGW572" s="633"/>
      <c r="DGX572" s="633"/>
      <c r="DGY572" s="633"/>
      <c r="DGZ572" s="633"/>
      <c r="DHA572" s="633"/>
      <c r="DHB572" s="633"/>
      <c r="DHC572" s="633"/>
      <c r="DHD572" s="633"/>
      <c r="DHE572" s="633"/>
      <c r="DHF572" s="633"/>
      <c r="DHG572" s="633"/>
      <c r="DHH572" s="633"/>
      <c r="DHI572" s="633"/>
      <c r="DHJ572" s="633"/>
      <c r="DHK572" s="633"/>
      <c r="DHL572" s="633"/>
      <c r="DHM572" s="633"/>
      <c r="DHN572" s="633"/>
      <c r="DHO572" s="633"/>
      <c r="DHP572" s="633"/>
      <c r="DHQ572" s="633"/>
      <c r="DHR572" s="633"/>
      <c r="DHS572" s="633"/>
      <c r="DHT572" s="633"/>
      <c r="DHU572" s="633"/>
      <c r="DHV572" s="633"/>
      <c r="DHW572" s="633"/>
      <c r="DHX572" s="633"/>
      <c r="DHY572" s="633"/>
      <c r="DHZ572" s="633"/>
      <c r="DIA572" s="633"/>
      <c r="DIB572" s="633"/>
      <c r="DIC572" s="633"/>
      <c r="DID572" s="633"/>
      <c r="DIE572" s="633"/>
      <c r="DIF572" s="633"/>
      <c r="DIG572" s="633"/>
      <c r="DIH572" s="633"/>
      <c r="DII572" s="633"/>
      <c r="DIJ572" s="633"/>
      <c r="DIK572" s="633"/>
      <c r="DIL572" s="633"/>
      <c r="DIM572" s="633"/>
      <c r="DIN572" s="633"/>
      <c r="DIO572" s="633"/>
      <c r="DIP572" s="633"/>
      <c r="DIQ572" s="633"/>
      <c r="DIR572" s="633"/>
      <c r="DIS572" s="633"/>
      <c r="DIT572" s="633"/>
      <c r="DIU572" s="633"/>
      <c r="DIV572" s="633"/>
      <c r="DIW572" s="633"/>
      <c r="DIX572" s="633"/>
      <c r="DIY572" s="633"/>
      <c r="DIZ572" s="633"/>
      <c r="DJA572" s="633"/>
      <c r="DJB572" s="633"/>
      <c r="DJC572" s="633"/>
      <c r="DJD572" s="633"/>
      <c r="DJE572" s="633"/>
      <c r="DJF572" s="633"/>
      <c r="DJG572" s="633"/>
      <c r="DJH572" s="633"/>
      <c r="DJI572" s="633"/>
      <c r="DJJ572" s="633"/>
      <c r="DJK572" s="633"/>
      <c r="DJL572" s="633"/>
      <c r="DJM572" s="633"/>
      <c r="DJN572" s="633"/>
      <c r="DJO572" s="633"/>
      <c r="DJP572" s="633"/>
      <c r="DJQ572" s="633"/>
      <c r="DJR572" s="633"/>
      <c r="DJS572" s="633"/>
      <c r="DJT572" s="633"/>
      <c r="DJU572" s="633"/>
      <c r="DJV572" s="633"/>
      <c r="DJW572" s="633"/>
      <c r="DJX572" s="633"/>
      <c r="DJY572" s="633"/>
      <c r="DJZ572" s="633"/>
      <c r="DKA572" s="633"/>
      <c r="DKB572" s="633"/>
      <c r="DKC572" s="633"/>
      <c r="DKD572" s="633"/>
      <c r="DKE572" s="633"/>
      <c r="DKF572" s="633"/>
      <c r="DKG572" s="633"/>
      <c r="DKH572" s="633"/>
      <c r="DKI572" s="633"/>
      <c r="DKJ572" s="633"/>
      <c r="DKK572" s="633"/>
      <c r="DKL572" s="633"/>
      <c r="DKM572" s="633"/>
      <c r="DKN572" s="633"/>
      <c r="DKO572" s="633"/>
      <c r="DKP572" s="633"/>
      <c r="DKQ572" s="633"/>
      <c r="DKR572" s="633"/>
      <c r="DKS572" s="633"/>
      <c r="DKT572" s="633"/>
      <c r="DKU572" s="633"/>
      <c r="DKV572" s="633"/>
      <c r="DKW572" s="633"/>
      <c r="DKX572" s="633"/>
      <c r="DKY572" s="633"/>
      <c r="DKZ572" s="633"/>
      <c r="DLA572" s="633"/>
      <c r="DLB572" s="633"/>
      <c r="DLC572" s="633"/>
      <c r="DLD572" s="633"/>
      <c r="DLE572" s="633"/>
      <c r="DLF572" s="633"/>
      <c r="DLG572" s="633"/>
      <c r="DLH572" s="633"/>
      <c r="DLI572" s="633"/>
      <c r="DLJ572" s="633"/>
      <c r="DLK572" s="633"/>
      <c r="DLL572" s="633"/>
      <c r="DLM572" s="633"/>
      <c r="DLN572" s="633"/>
      <c r="DLO572" s="633"/>
      <c r="DLP572" s="633"/>
      <c r="DLQ572" s="633"/>
      <c r="DLR572" s="633"/>
      <c r="DLS572" s="633"/>
      <c r="DLT572" s="633"/>
      <c r="DLU572" s="633"/>
      <c r="DLV572" s="633"/>
      <c r="DLW572" s="633"/>
      <c r="DLX572" s="633"/>
      <c r="DLY572" s="633"/>
      <c r="DLZ572" s="633"/>
      <c r="DMA572" s="633"/>
      <c r="DMB572" s="633"/>
      <c r="DMC572" s="633"/>
      <c r="DMD572" s="633"/>
      <c r="DME572" s="633"/>
      <c r="DMF572" s="633"/>
      <c r="DMG572" s="633"/>
      <c r="DMH572" s="633"/>
      <c r="DMI572" s="633"/>
      <c r="DMJ572" s="633"/>
      <c r="DMK572" s="633"/>
      <c r="DML572" s="633"/>
      <c r="DMM572" s="633"/>
      <c r="DMN572" s="633"/>
      <c r="DMO572" s="633"/>
      <c r="DMP572" s="633"/>
      <c r="DMQ572" s="633"/>
      <c r="DMR572" s="633"/>
      <c r="DMS572" s="633"/>
      <c r="DMT572" s="633"/>
      <c r="DMU572" s="633"/>
      <c r="DMV572" s="633"/>
      <c r="DMW572" s="633"/>
      <c r="DMX572" s="633"/>
      <c r="DMY572" s="633"/>
      <c r="DMZ572" s="633"/>
      <c r="DNA572" s="633"/>
      <c r="DNB572" s="633"/>
      <c r="DNC572" s="633"/>
      <c r="DND572" s="633"/>
      <c r="DNE572" s="633"/>
      <c r="DNF572" s="633"/>
      <c r="DNG572" s="633"/>
      <c r="DNH572" s="633"/>
      <c r="DNI572" s="633"/>
      <c r="DNJ572" s="633"/>
      <c r="DNK572" s="633"/>
      <c r="DNL572" s="633"/>
      <c r="DNM572" s="633"/>
      <c r="DNN572" s="633"/>
      <c r="DNO572" s="633"/>
      <c r="DNP572" s="633"/>
      <c r="DNQ572" s="633"/>
      <c r="DNR572" s="633"/>
      <c r="DNS572" s="633"/>
      <c r="DNT572" s="633"/>
      <c r="DNU572" s="633"/>
      <c r="DNV572" s="633"/>
      <c r="DNW572" s="633"/>
      <c r="DNX572" s="633"/>
      <c r="DNY572" s="633"/>
      <c r="DNZ572" s="633"/>
      <c r="DOA572" s="633"/>
      <c r="DOB572" s="633"/>
      <c r="DOC572" s="633"/>
      <c r="DOD572" s="633"/>
      <c r="DOE572" s="633"/>
      <c r="DOF572" s="633"/>
      <c r="DOG572" s="633"/>
      <c r="DOH572" s="633"/>
      <c r="DOI572" s="633"/>
      <c r="DOJ572" s="633"/>
      <c r="DOK572" s="633"/>
      <c r="DOL572" s="633"/>
      <c r="DOM572" s="633"/>
      <c r="DON572" s="633"/>
      <c r="DOO572" s="633"/>
      <c r="DOP572" s="633"/>
      <c r="DOQ572" s="633"/>
      <c r="DOR572" s="633"/>
      <c r="DOS572" s="633"/>
      <c r="DOT572" s="633"/>
      <c r="DOU572" s="633"/>
      <c r="DOV572" s="633"/>
      <c r="DOW572" s="633"/>
      <c r="DOX572" s="633"/>
      <c r="DOY572" s="633"/>
      <c r="DOZ572" s="633"/>
      <c r="DPA572" s="633"/>
      <c r="DPB572" s="633"/>
      <c r="DPC572" s="633"/>
      <c r="DPD572" s="633"/>
      <c r="DPE572" s="633"/>
      <c r="DPF572" s="633"/>
      <c r="DPG572" s="633"/>
      <c r="DPH572" s="633"/>
      <c r="DPI572" s="633"/>
      <c r="DPJ572" s="633"/>
      <c r="DPK572" s="633"/>
      <c r="DPL572" s="633"/>
      <c r="DPM572" s="633"/>
      <c r="DPN572" s="633"/>
      <c r="DPO572" s="633"/>
      <c r="DPP572" s="633"/>
      <c r="DPQ572" s="633"/>
      <c r="DPR572" s="633"/>
      <c r="DPS572" s="633"/>
      <c r="DPT572" s="633"/>
      <c r="DPU572" s="633"/>
      <c r="DPV572" s="633"/>
      <c r="DPW572" s="633"/>
      <c r="DPX572" s="633"/>
      <c r="DPY572" s="633"/>
      <c r="DPZ572" s="633"/>
      <c r="DQA572" s="633"/>
      <c r="DQB572" s="633"/>
      <c r="DQC572" s="633"/>
      <c r="DQD572" s="633"/>
      <c r="DQE572" s="633"/>
      <c r="DQF572" s="633"/>
      <c r="DQG572" s="633"/>
      <c r="DQH572" s="633"/>
      <c r="DQI572" s="633"/>
      <c r="DQJ572" s="633"/>
      <c r="DQK572" s="633"/>
      <c r="DQL572" s="633"/>
      <c r="DQM572" s="633"/>
      <c r="DQN572" s="633"/>
      <c r="DQO572" s="633"/>
      <c r="DQP572" s="633"/>
      <c r="DQQ572" s="633"/>
      <c r="DQR572" s="633"/>
      <c r="DQS572" s="633"/>
      <c r="DQT572" s="633"/>
      <c r="DQU572" s="633"/>
      <c r="DQV572" s="633"/>
      <c r="DQW572" s="633"/>
      <c r="DQX572" s="633"/>
      <c r="DQY572" s="633"/>
      <c r="DQZ572" s="633"/>
      <c r="DRA572" s="633"/>
      <c r="DRB572" s="633"/>
      <c r="DRC572" s="633"/>
      <c r="DRD572" s="633"/>
      <c r="DRE572" s="633"/>
      <c r="DRF572" s="633"/>
      <c r="DRG572" s="633"/>
      <c r="DRH572" s="633"/>
      <c r="DRI572" s="633"/>
      <c r="DRJ572" s="633"/>
      <c r="DRK572" s="633"/>
      <c r="DRL572" s="633"/>
      <c r="DRM572" s="633"/>
      <c r="DRN572" s="633"/>
      <c r="DRO572" s="633"/>
      <c r="DRP572" s="633"/>
      <c r="DRQ572" s="633"/>
      <c r="DRR572" s="633"/>
      <c r="DRS572" s="633"/>
      <c r="DRT572" s="633"/>
      <c r="DRU572" s="633"/>
      <c r="DRV572" s="633"/>
      <c r="DRW572" s="633"/>
      <c r="DRX572" s="633"/>
      <c r="DRY572" s="633"/>
      <c r="DRZ572" s="633"/>
      <c r="DSA572" s="633"/>
      <c r="DSB572" s="633"/>
      <c r="DSC572" s="633"/>
      <c r="DSD572" s="633"/>
      <c r="DSE572" s="633"/>
      <c r="DSF572" s="633"/>
      <c r="DSG572" s="633"/>
      <c r="DSH572" s="633"/>
      <c r="DSI572" s="633"/>
      <c r="DSJ572" s="633"/>
      <c r="DSK572" s="633"/>
      <c r="DSL572" s="633"/>
      <c r="DSM572" s="633"/>
      <c r="DSN572" s="633"/>
      <c r="DSO572" s="633"/>
      <c r="DSP572" s="633"/>
      <c r="DSQ572" s="633"/>
      <c r="DSR572" s="633"/>
      <c r="DSS572" s="633"/>
      <c r="DST572" s="633"/>
      <c r="DSU572" s="633"/>
      <c r="DSV572" s="633"/>
      <c r="DSW572" s="633"/>
      <c r="DSX572" s="633"/>
      <c r="DSY572" s="633"/>
      <c r="DSZ572" s="633"/>
      <c r="DTA572" s="633"/>
      <c r="DTB572" s="633"/>
      <c r="DTC572" s="633"/>
      <c r="DTD572" s="633"/>
      <c r="DTE572" s="633"/>
      <c r="DTF572" s="633"/>
      <c r="DTG572" s="633"/>
      <c r="DTH572" s="633"/>
      <c r="DTI572" s="633"/>
      <c r="DTJ572" s="633"/>
      <c r="DTK572" s="633"/>
      <c r="DTL572" s="633"/>
      <c r="DTM572" s="633"/>
      <c r="DTN572" s="633"/>
      <c r="DTO572" s="633"/>
      <c r="DTP572" s="633"/>
      <c r="DTQ572" s="633"/>
      <c r="DTR572" s="633"/>
      <c r="DTS572" s="633"/>
      <c r="DTT572" s="633"/>
      <c r="DTU572" s="633"/>
      <c r="DTV572" s="633"/>
      <c r="DTW572" s="633"/>
      <c r="DTX572" s="633"/>
      <c r="DTY572" s="633"/>
      <c r="DTZ572" s="633"/>
      <c r="DUA572" s="633"/>
      <c r="DUB572" s="633"/>
      <c r="DUC572" s="633"/>
      <c r="DUD572" s="633"/>
      <c r="DUE572" s="633"/>
      <c r="DUF572" s="633"/>
      <c r="DUG572" s="633"/>
      <c r="DUH572" s="633"/>
      <c r="DUI572" s="633"/>
      <c r="DUJ572" s="633"/>
      <c r="DUK572" s="633"/>
      <c r="DUL572" s="633"/>
      <c r="DUM572" s="633"/>
      <c r="DUN572" s="633"/>
      <c r="DUO572" s="633"/>
      <c r="DUP572" s="633"/>
      <c r="DUQ572" s="633"/>
      <c r="DUR572" s="633"/>
      <c r="DUS572" s="633"/>
      <c r="DUT572" s="633"/>
      <c r="DUU572" s="633"/>
      <c r="DUV572" s="633"/>
      <c r="DUW572" s="633"/>
      <c r="DUX572" s="633"/>
      <c r="DUY572" s="633"/>
      <c r="DUZ572" s="633"/>
      <c r="DVA572" s="633"/>
      <c r="DVB572" s="633"/>
      <c r="DVC572" s="633"/>
      <c r="DVD572" s="633"/>
      <c r="DVE572" s="633"/>
      <c r="DVF572" s="633"/>
      <c r="DVG572" s="633"/>
      <c r="DVH572" s="633"/>
      <c r="DVI572" s="633"/>
      <c r="DVJ572" s="633"/>
      <c r="DVK572" s="633"/>
      <c r="DVL572" s="633"/>
      <c r="DVM572" s="633"/>
      <c r="DVN572" s="633"/>
      <c r="DVO572" s="633"/>
      <c r="DVP572" s="633"/>
      <c r="DVQ572" s="633"/>
      <c r="DVR572" s="633"/>
      <c r="DVS572" s="633"/>
      <c r="DVT572" s="633"/>
      <c r="DVU572" s="633"/>
      <c r="DVV572" s="633"/>
      <c r="DVW572" s="633"/>
      <c r="DVX572" s="633"/>
      <c r="DVY572" s="633"/>
      <c r="DVZ572" s="633"/>
      <c r="DWA572" s="633"/>
      <c r="DWB572" s="633"/>
      <c r="DWC572" s="633"/>
      <c r="DWD572" s="633"/>
      <c r="DWE572" s="633"/>
      <c r="DWF572" s="633"/>
      <c r="DWG572" s="633"/>
      <c r="DWH572" s="633"/>
      <c r="DWI572" s="633"/>
      <c r="DWJ572" s="633"/>
      <c r="DWK572" s="633"/>
      <c r="DWL572" s="633"/>
      <c r="DWM572" s="633"/>
      <c r="DWN572" s="633"/>
      <c r="DWO572" s="633"/>
      <c r="DWP572" s="633"/>
      <c r="DWQ572" s="633"/>
      <c r="DWR572" s="633"/>
      <c r="DWS572" s="633"/>
      <c r="DWT572" s="633"/>
      <c r="DWU572" s="633"/>
      <c r="DWV572" s="633"/>
      <c r="DWW572" s="633"/>
      <c r="DWX572" s="633"/>
      <c r="DWY572" s="633"/>
      <c r="DWZ572" s="633"/>
      <c r="DXA572" s="633"/>
      <c r="DXB572" s="633"/>
      <c r="DXC572" s="633"/>
      <c r="DXD572" s="633"/>
      <c r="DXE572" s="633"/>
      <c r="DXF572" s="633"/>
      <c r="DXG572" s="633"/>
      <c r="DXH572" s="633"/>
      <c r="DXI572" s="633"/>
      <c r="DXJ572" s="633"/>
      <c r="DXK572" s="633"/>
      <c r="DXL572" s="633"/>
      <c r="DXM572" s="633"/>
      <c r="DXN572" s="633"/>
      <c r="DXO572" s="633"/>
      <c r="DXP572" s="633"/>
      <c r="DXQ572" s="633"/>
      <c r="DXR572" s="633"/>
      <c r="DXS572" s="633"/>
      <c r="DXT572" s="633"/>
      <c r="DXU572" s="633"/>
      <c r="DXV572" s="633"/>
      <c r="DXW572" s="633"/>
      <c r="DXX572" s="633"/>
      <c r="DXY572" s="633"/>
      <c r="DXZ572" s="633"/>
      <c r="DYA572" s="633"/>
      <c r="DYB572" s="633"/>
      <c r="DYC572" s="633"/>
      <c r="DYD572" s="633"/>
      <c r="DYE572" s="633"/>
      <c r="DYF572" s="633"/>
      <c r="DYG572" s="633"/>
      <c r="DYH572" s="633"/>
      <c r="DYI572" s="633"/>
      <c r="DYJ572" s="633"/>
      <c r="DYK572" s="633"/>
      <c r="DYL572" s="633"/>
      <c r="DYM572" s="633"/>
      <c r="DYN572" s="633"/>
      <c r="DYO572" s="633"/>
      <c r="DYP572" s="633"/>
      <c r="DYQ572" s="633"/>
      <c r="DYR572" s="633"/>
      <c r="DYS572" s="633"/>
      <c r="DYT572" s="633"/>
      <c r="DYU572" s="633"/>
      <c r="DYV572" s="633"/>
      <c r="DYW572" s="633"/>
      <c r="DYX572" s="633"/>
      <c r="DYY572" s="633"/>
      <c r="DYZ572" s="633"/>
      <c r="DZA572" s="633"/>
      <c r="DZB572" s="633"/>
      <c r="DZC572" s="633"/>
      <c r="DZD572" s="633"/>
      <c r="DZE572" s="633"/>
      <c r="DZF572" s="633"/>
      <c r="DZG572" s="633"/>
      <c r="DZH572" s="633"/>
      <c r="DZI572" s="633"/>
      <c r="DZJ572" s="633"/>
      <c r="DZK572" s="633"/>
      <c r="DZL572" s="633"/>
      <c r="DZM572" s="633"/>
      <c r="DZN572" s="633"/>
      <c r="DZO572" s="633"/>
      <c r="DZP572" s="633"/>
      <c r="DZQ572" s="633"/>
      <c r="DZR572" s="633"/>
      <c r="DZS572" s="633"/>
      <c r="DZT572" s="633"/>
      <c r="DZU572" s="633"/>
      <c r="DZV572" s="633"/>
      <c r="DZW572" s="633"/>
      <c r="DZX572" s="633"/>
      <c r="DZY572" s="633"/>
      <c r="DZZ572" s="633"/>
      <c r="EAA572" s="633"/>
      <c r="EAB572" s="633"/>
      <c r="EAC572" s="633"/>
      <c r="EAD572" s="633"/>
      <c r="EAE572" s="633"/>
      <c r="EAF572" s="633"/>
      <c r="EAG572" s="633"/>
      <c r="EAH572" s="633"/>
      <c r="EAI572" s="633"/>
      <c r="EAJ572" s="633"/>
      <c r="EAK572" s="633"/>
      <c r="EAL572" s="633"/>
      <c r="EAM572" s="633"/>
      <c r="EAN572" s="633"/>
      <c r="EAO572" s="633"/>
      <c r="EAP572" s="633"/>
      <c r="EAQ572" s="633"/>
      <c r="EAR572" s="633"/>
      <c r="EAS572" s="633"/>
      <c r="EAT572" s="633"/>
      <c r="EAU572" s="633"/>
      <c r="EAV572" s="633"/>
      <c r="EAW572" s="633"/>
      <c r="EAX572" s="633"/>
      <c r="EAY572" s="633"/>
      <c r="EAZ572" s="633"/>
      <c r="EBA572" s="633"/>
      <c r="EBB572" s="633"/>
      <c r="EBC572" s="633"/>
      <c r="EBD572" s="633"/>
      <c r="EBE572" s="633"/>
      <c r="EBF572" s="633"/>
      <c r="EBG572" s="633"/>
      <c r="EBH572" s="633"/>
      <c r="EBI572" s="633"/>
      <c r="EBJ572" s="633"/>
      <c r="EBK572" s="633"/>
      <c r="EBL572" s="633"/>
      <c r="EBM572" s="633"/>
      <c r="EBN572" s="633"/>
      <c r="EBO572" s="633"/>
      <c r="EBP572" s="633"/>
      <c r="EBQ572" s="633"/>
      <c r="EBR572" s="633"/>
      <c r="EBS572" s="633"/>
      <c r="EBT572" s="633"/>
      <c r="EBU572" s="633"/>
      <c r="EBV572" s="633"/>
      <c r="EBW572" s="633"/>
      <c r="EBX572" s="633"/>
      <c r="EBY572" s="633"/>
      <c r="EBZ572" s="633"/>
      <c r="ECA572" s="633"/>
      <c r="ECB572" s="633"/>
      <c r="ECC572" s="633"/>
      <c r="ECD572" s="633"/>
      <c r="ECE572" s="633"/>
      <c r="ECF572" s="633"/>
      <c r="ECG572" s="633"/>
      <c r="ECH572" s="633"/>
      <c r="ECI572" s="633"/>
      <c r="ECJ572" s="633"/>
      <c r="ECK572" s="633"/>
      <c r="ECL572" s="633"/>
      <c r="ECM572" s="633"/>
      <c r="ECN572" s="633"/>
      <c r="ECO572" s="633"/>
      <c r="ECP572" s="633"/>
      <c r="ECQ572" s="633"/>
      <c r="ECR572" s="633"/>
      <c r="ECS572" s="633"/>
      <c r="ECT572" s="633"/>
      <c r="ECU572" s="633"/>
      <c r="ECV572" s="633"/>
      <c r="ECW572" s="633"/>
      <c r="ECX572" s="633"/>
      <c r="ECY572" s="633"/>
      <c r="ECZ572" s="633"/>
      <c r="EDA572" s="633"/>
      <c r="EDB572" s="633"/>
      <c r="EDC572" s="633"/>
      <c r="EDD572" s="633"/>
      <c r="EDE572" s="633"/>
      <c r="EDF572" s="633"/>
      <c r="EDG572" s="633"/>
      <c r="EDH572" s="633"/>
      <c r="EDI572" s="633"/>
      <c r="EDJ572" s="633"/>
      <c r="EDK572" s="633"/>
      <c r="EDL572" s="633"/>
      <c r="EDM572" s="633"/>
      <c r="EDN572" s="633"/>
      <c r="EDO572" s="633"/>
      <c r="EDP572" s="633"/>
      <c r="EDQ572" s="633"/>
      <c r="EDR572" s="633"/>
      <c r="EDS572" s="633"/>
      <c r="EDT572" s="633"/>
      <c r="EDU572" s="633"/>
      <c r="EDV572" s="633"/>
      <c r="EDW572" s="633"/>
      <c r="EDX572" s="633"/>
      <c r="EDY572" s="633"/>
      <c r="EDZ572" s="633"/>
      <c r="EEA572" s="633"/>
      <c r="EEB572" s="633"/>
      <c r="EEC572" s="633"/>
      <c r="EED572" s="633"/>
      <c r="EEE572" s="633"/>
      <c r="EEF572" s="633"/>
      <c r="EEG572" s="633"/>
      <c r="EEH572" s="633"/>
      <c r="EEI572" s="633"/>
      <c r="EEJ572" s="633"/>
      <c r="EEK572" s="633"/>
      <c r="EEL572" s="633"/>
      <c r="EEM572" s="633"/>
      <c r="EEN572" s="633"/>
      <c r="EEO572" s="633"/>
      <c r="EEP572" s="633"/>
      <c r="EEQ572" s="633"/>
      <c r="EER572" s="633"/>
      <c r="EES572" s="633"/>
      <c r="EET572" s="633"/>
      <c r="EEU572" s="633"/>
      <c r="EEV572" s="633"/>
      <c r="EEW572" s="633"/>
      <c r="EEX572" s="633"/>
      <c r="EEY572" s="633"/>
      <c r="EEZ572" s="633"/>
      <c r="EFA572" s="633"/>
      <c r="EFB572" s="633"/>
      <c r="EFC572" s="633"/>
      <c r="EFD572" s="633"/>
      <c r="EFE572" s="633"/>
      <c r="EFF572" s="633"/>
      <c r="EFG572" s="633"/>
      <c r="EFH572" s="633"/>
      <c r="EFI572" s="633"/>
      <c r="EFJ572" s="633"/>
      <c r="EFK572" s="633"/>
      <c r="EFL572" s="633"/>
      <c r="EFM572" s="633"/>
      <c r="EFN572" s="633"/>
      <c r="EFO572" s="633"/>
      <c r="EFP572" s="633"/>
      <c r="EFQ572" s="633"/>
      <c r="EFR572" s="633"/>
      <c r="EFS572" s="633"/>
      <c r="EFT572" s="633"/>
      <c r="EFU572" s="633"/>
      <c r="EFV572" s="633"/>
      <c r="EFW572" s="633"/>
      <c r="EFX572" s="633"/>
      <c r="EFY572" s="633"/>
      <c r="EFZ572" s="633"/>
      <c r="EGA572" s="633"/>
      <c r="EGB572" s="633"/>
      <c r="EGC572" s="633"/>
      <c r="EGD572" s="633"/>
      <c r="EGE572" s="633"/>
      <c r="EGF572" s="633"/>
      <c r="EGG572" s="633"/>
      <c r="EGH572" s="633"/>
      <c r="EGI572" s="633"/>
      <c r="EGJ572" s="633"/>
      <c r="EGK572" s="633"/>
      <c r="EGL572" s="633"/>
      <c r="EGM572" s="633"/>
      <c r="EGN572" s="633"/>
      <c r="EGO572" s="633"/>
      <c r="EGP572" s="633"/>
      <c r="EGQ572" s="633"/>
      <c r="EGR572" s="633"/>
      <c r="EGS572" s="633"/>
      <c r="EGT572" s="633"/>
      <c r="EGU572" s="633"/>
      <c r="EGV572" s="633"/>
      <c r="EGW572" s="633"/>
      <c r="EGX572" s="633"/>
      <c r="EGY572" s="633"/>
      <c r="EGZ572" s="633"/>
      <c r="EHA572" s="633"/>
      <c r="EHB572" s="633"/>
      <c r="EHC572" s="633"/>
      <c r="EHD572" s="633"/>
      <c r="EHE572" s="633"/>
      <c r="EHF572" s="633"/>
      <c r="EHG572" s="633"/>
      <c r="EHH572" s="633"/>
      <c r="EHI572" s="633"/>
      <c r="EHJ572" s="633"/>
      <c r="EHK572" s="633"/>
      <c r="EHL572" s="633"/>
      <c r="EHM572" s="633"/>
      <c r="EHN572" s="633"/>
      <c r="EHO572" s="633"/>
      <c r="EHP572" s="633"/>
      <c r="EHQ572" s="633"/>
      <c r="EHR572" s="633"/>
      <c r="EHS572" s="633"/>
      <c r="EHT572" s="633"/>
      <c r="EHU572" s="633"/>
      <c r="EHV572" s="633"/>
      <c r="EHW572" s="633"/>
      <c r="EHX572" s="633"/>
      <c r="EHY572" s="633"/>
      <c r="EHZ572" s="633"/>
      <c r="EIA572" s="633"/>
      <c r="EIB572" s="633"/>
      <c r="EIC572" s="633"/>
      <c r="EID572" s="633"/>
      <c r="EIE572" s="633"/>
      <c r="EIF572" s="633"/>
      <c r="EIG572" s="633"/>
      <c r="EIH572" s="633"/>
      <c r="EII572" s="633"/>
      <c r="EIJ572" s="633"/>
      <c r="EIK572" s="633"/>
      <c r="EIL572" s="633"/>
      <c r="EIM572" s="633"/>
      <c r="EIN572" s="633"/>
      <c r="EIO572" s="633"/>
      <c r="EIP572" s="633"/>
      <c r="EIQ572" s="633"/>
      <c r="EIR572" s="633"/>
      <c r="EIS572" s="633"/>
      <c r="EIT572" s="633"/>
      <c r="EIU572" s="633"/>
      <c r="EIV572" s="633"/>
      <c r="EIW572" s="633"/>
      <c r="EIX572" s="633"/>
      <c r="EIY572" s="633"/>
      <c r="EIZ572" s="633"/>
      <c r="EJA572" s="633"/>
      <c r="EJB572" s="633"/>
      <c r="EJC572" s="633"/>
      <c r="EJD572" s="633"/>
      <c r="EJE572" s="633"/>
      <c r="EJF572" s="633"/>
      <c r="EJG572" s="633"/>
      <c r="EJH572" s="633"/>
      <c r="EJI572" s="633"/>
      <c r="EJJ572" s="633"/>
      <c r="EJK572" s="633"/>
      <c r="EJL572" s="633"/>
      <c r="EJM572" s="633"/>
      <c r="EJN572" s="633"/>
      <c r="EJO572" s="633"/>
      <c r="EJP572" s="633"/>
      <c r="EJQ572" s="633"/>
      <c r="EJR572" s="633"/>
      <c r="EJS572" s="633"/>
      <c r="EJT572" s="633"/>
      <c r="EJU572" s="633"/>
      <c r="EJV572" s="633"/>
      <c r="EJW572" s="633"/>
      <c r="EJX572" s="633"/>
      <c r="EJY572" s="633"/>
      <c r="EJZ572" s="633"/>
      <c r="EKA572" s="633"/>
      <c r="EKB572" s="633"/>
      <c r="EKC572" s="633"/>
      <c r="EKD572" s="633"/>
      <c r="EKE572" s="633"/>
      <c r="EKF572" s="633"/>
      <c r="EKG572" s="633"/>
      <c r="EKH572" s="633"/>
      <c r="EKI572" s="633"/>
      <c r="EKJ572" s="633"/>
      <c r="EKK572" s="633"/>
      <c r="EKL572" s="633"/>
      <c r="EKM572" s="633"/>
      <c r="EKN572" s="633"/>
      <c r="EKO572" s="633"/>
      <c r="EKP572" s="633"/>
      <c r="EKQ572" s="633"/>
      <c r="EKR572" s="633"/>
      <c r="EKS572" s="633"/>
      <c r="EKT572" s="633"/>
      <c r="EKU572" s="633"/>
      <c r="EKV572" s="633"/>
      <c r="EKW572" s="633"/>
      <c r="EKX572" s="633"/>
      <c r="EKY572" s="633"/>
      <c r="EKZ572" s="633"/>
      <c r="ELA572" s="633"/>
      <c r="ELB572" s="633"/>
      <c r="ELC572" s="633"/>
      <c r="ELD572" s="633"/>
      <c r="ELE572" s="633"/>
      <c r="ELF572" s="633"/>
      <c r="ELG572" s="633"/>
      <c r="ELH572" s="633"/>
      <c r="ELI572" s="633"/>
      <c r="ELJ572" s="633"/>
      <c r="ELK572" s="633"/>
      <c r="ELL572" s="633"/>
      <c r="ELM572" s="633"/>
      <c r="ELN572" s="633"/>
      <c r="ELO572" s="633"/>
      <c r="ELP572" s="633"/>
      <c r="ELQ572" s="633"/>
      <c r="ELR572" s="633"/>
      <c r="ELS572" s="633"/>
      <c r="ELT572" s="633"/>
      <c r="ELU572" s="633"/>
      <c r="ELV572" s="633"/>
      <c r="ELW572" s="633"/>
      <c r="ELX572" s="633"/>
      <c r="ELY572" s="633"/>
      <c r="ELZ572" s="633"/>
      <c r="EMA572" s="633"/>
      <c r="EMB572" s="633"/>
      <c r="EMC572" s="633"/>
      <c r="EMD572" s="633"/>
      <c r="EME572" s="633"/>
      <c r="EMF572" s="633"/>
      <c r="EMG572" s="633"/>
      <c r="EMH572" s="633"/>
      <c r="EMI572" s="633"/>
      <c r="EMJ572" s="633"/>
      <c r="EMK572" s="633"/>
      <c r="EML572" s="633"/>
      <c r="EMM572" s="633"/>
      <c r="EMN572" s="633"/>
      <c r="EMO572" s="633"/>
      <c r="EMP572" s="633"/>
      <c r="EMQ572" s="633"/>
      <c r="EMR572" s="633"/>
      <c r="EMS572" s="633"/>
      <c r="EMT572" s="633"/>
      <c r="EMU572" s="633"/>
      <c r="EMV572" s="633"/>
      <c r="EMW572" s="633"/>
      <c r="EMX572" s="633"/>
      <c r="EMY572" s="633"/>
      <c r="EMZ572" s="633"/>
      <c r="ENA572" s="633"/>
      <c r="ENB572" s="633"/>
      <c r="ENC572" s="633"/>
      <c r="END572" s="633"/>
      <c r="ENE572" s="633"/>
      <c r="ENF572" s="633"/>
      <c r="ENG572" s="633"/>
      <c r="ENH572" s="633"/>
      <c r="ENI572" s="633"/>
      <c r="ENJ572" s="633"/>
      <c r="ENK572" s="633"/>
      <c r="ENL572" s="633"/>
      <c r="ENM572" s="633"/>
      <c r="ENN572" s="633"/>
      <c r="ENO572" s="633"/>
      <c r="ENP572" s="633"/>
      <c r="ENQ572" s="633"/>
      <c r="ENR572" s="633"/>
      <c r="ENS572" s="633"/>
      <c r="ENT572" s="633"/>
      <c r="ENU572" s="633"/>
      <c r="ENV572" s="633"/>
      <c r="ENW572" s="633"/>
      <c r="ENX572" s="633"/>
      <c r="ENY572" s="633"/>
      <c r="ENZ572" s="633"/>
      <c r="EOA572" s="633"/>
      <c r="EOB572" s="633"/>
      <c r="EOC572" s="633"/>
      <c r="EOD572" s="633"/>
      <c r="EOE572" s="633"/>
      <c r="EOF572" s="633"/>
      <c r="EOG572" s="633"/>
      <c r="EOH572" s="633"/>
      <c r="EOI572" s="633"/>
      <c r="EOJ572" s="633"/>
      <c r="EOK572" s="633"/>
      <c r="EOL572" s="633"/>
      <c r="EOM572" s="633"/>
      <c r="EON572" s="633"/>
      <c r="EOO572" s="633"/>
      <c r="EOP572" s="633"/>
      <c r="EOQ572" s="633"/>
      <c r="EOR572" s="633"/>
      <c r="EOS572" s="633"/>
      <c r="EOT572" s="633"/>
      <c r="EOU572" s="633"/>
      <c r="EOV572" s="633"/>
      <c r="EOW572" s="633"/>
      <c r="EOX572" s="633"/>
      <c r="EOY572" s="633"/>
      <c r="EOZ572" s="633"/>
      <c r="EPA572" s="633"/>
      <c r="EPB572" s="633"/>
      <c r="EPC572" s="633"/>
      <c r="EPD572" s="633"/>
      <c r="EPE572" s="633"/>
      <c r="EPF572" s="633"/>
      <c r="EPG572" s="633"/>
      <c r="EPH572" s="633"/>
      <c r="EPI572" s="633"/>
      <c r="EPJ572" s="633"/>
      <c r="EPK572" s="633"/>
      <c r="EPL572" s="633"/>
      <c r="EPM572" s="633"/>
      <c r="EPN572" s="633"/>
      <c r="EPO572" s="633"/>
      <c r="EPP572" s="633"/>
      <c r="EPQ572" s="633"/>
      <c r="EPR572" s="633"/>
      <c r="EPS572" s="633"/>
      <c r="EPT572" s="633"/>
      <c r="EPU572" s="633"/>
      <c r="EPV572" s="633"/>
      <c r="EPW572" s="633"/>
      <c r="EPX572" s="633"/>
      <c r="EPY572" s="633"/>
      <c r="EPZ572" s="633"/>
      <c r="EQA572" s="633"/>
      <c r="EQB572" s="633"/>
      <c r="EQC572" s="633"/>
      <c r="EQD572" s="633"/>
      <c r="EQE572" s="633"/>
      <c r="EQF572" s="633"/>
      <c r="EQG572" s="633"/>
      <c r="EQH572" s="633"/>
      <c r="EQI572" s="633"/>
      <c r="EQJ572" s="633"/>
      <c r="EQK572" s="633"/>
      <c r="EQL572" s="633"/>
      <c r="EQM572" s="633"/>
      <c r="EQN572" s="633"/>
      <c r="EQO572" s="633"/>
      <c r="EQP572" s="633"/>
      <c r="EQQ572" s="633"/>
      <c r="EQR572" s="633"/>
      <c r="EQS572" s="633"/>
      <c r="EQT572" s="633"/>
      <c r="EQU572" s="633"/>
      <c r="EQV572" s="633"/>
      <c r="EQW572" s="633"/>
      <c r="EQX572" s="633"/>
      <c r="EQY572" s="633"/>
      <c r="EQZ572" s="633"/>
      <c r="ERA572" s="633"/>
      <c r="ERB572" s="633"/>
      <c r="ERC572" s="633"/>
      <c r="ERD572" s="633"/>
      <c r="ERE572" s="633"/>
      <c r="ERF572" s="633"/>
      <c r="ERG572" s="633"/>
      <c r="ERH572" s="633"/>
      <c r="ERI572" s="633"/>
      <c r="ERJ572" s="633"/>
      <c r="ERK572" s="633"/>
      <c r="ERL572" s="633"/>
      <c r="ERM572" s="633"/>
      <c r="ERN572" s="633"/>
      <c r="ERO572" s="633"/>
      <c r="ERP572" s="633"/>
      <c r="ERQ572" s="633"/>
      <c r="ERR572" s="633"/>
      <c r="ERS572" s="633"/>
      <c r="ERT572" s="633"/>
      <c r="ERU572" s="633"/>
      <c r="ERV572" s="633"/>
      <c r="ERW572" s="633"/>
      <c r="ERX572" s="633"/>
      <c r="ERY572" s="633"/>
      <c r="ERZ572" s="633"/>
      <c r="ESA572" s="633"/>
      <c r="ESB572" s="633"/>
      <c r="ESC572" s="633"/>
      <c r="ESD572" s="633"/>
      <c r="ESE572" s="633"/>
      <c r="ESF572" s="633"/>
      <c r="ESG572" s="633"/>
      <c r="ESH572" s="633"/>
      <c r="ESI572" s="633"/>
      <c r="ESJ572" s="633"/>
      <c r="ESK572" s="633"/>
      <c r="ESL572" s="633"/>
      <c r="ESM572" s="633"/>
      <c r="ESN572" s="633"/>
      <c r="ESO572" s="633"/>
      <c r="ESP572" s="633"/>
      <c r="ESQ572" s="633"/>
      <c r="ESR572" s="633"/>
      <c r="ESS572" s="633"/>
      <c r="EST572" s="633"/>
      <c r="ESU572" s="633"/>
      <c r="ESV572" s="633"/>
      <c r="ESW572" s="633"/>
      <c r="ESX572" s="633"/>
      <c r="ESY572" s="633"/>
      <c r="ESZ572" s="633"/>
      <c r="ETA572" s="633"/>
      <c r="ETB572" s="633"/>
      <c r="ETC572" s="633"/>
      <c r="ETD572" s="633"/>
      <c r="ETE572" s="633"/>
      <c r="ETF572" s="633"/>
      <c r="ETG572" s="633"/>
      <c r="ETH572" s="633"/>
      <c r="ETI572" s="633"/>
      <c r="ETJ572" s="633"/>
      <c r="ETK572" s="633"/>
      <c r="ETL572" s="633"/>
      <c r="ETM572" s="633"/>
      <c r="ETN572" s="633"/>
      <c r="ETO572" s="633"/>
      <c r="ETP572" s="633"/>
      <c r="ETQ572" s="633"/>
      <c r="ETR572" s="633"/>
      <c r="ETS572" s="633"/>
      <c r="ETT572" s="633"/>
      <c r="ETU572" s="633"/>
      <c r="ETV572" s="633"/>
      <c r="ETW572" s="633"/>
      <c r="ETX572" s="633"/>
      <c r="ETY572" s="633"/>
      <c r="ETZ572" s="633"/>
      <c r="EUA572" s="633"/>
      <c r="EUB572" s="633"/>
      <c r="EUC572" s="633"/>
      <c r="EUD572" s="633"/>
      <c r="EUE572" s="633"/>
      <c r="EUF572" s="633"/>
      <c r="EUG572" s="633"/>
      <c r="EUH572" s="633"/>
      <c r="EUI572" s="633"/>
      <c r="EUJ572" s="633"/>
      <c r="EUK572" s="633"/>
      <c r="EUL572" s="633"/>
      <c r="EUM572" s="633"/>
      <c r="EUN572" s="633"/>
      <c r="EUO572" s="633"/>
      <c r="EUP572" s="633"/>
      <c r="EUQ572" s="633"/>
      <c r="EUR572" s="633"/>
      <c r="EUS572" s="633"/>
      <c r="EUT572" s="633"/>
      <c r="EUU572" s="633"/>
      <c r="EUV572" s="633"/>
      <c r="EUW572" s="633"/>
      <c r="EUX572" s="633"/>
      <c r="EUY572" s="633"/>
      <c r="EUZ572" s="633"/>
      <c r="EVA572" s="633"/>
      <c r="EVB572" s="633"/>
      <c r="EVC572" s="633"/>
      <c r="EVD572" s="633"/>
      <c r="EVE572" s="633"/>
      <c r="EVF572" s="633"/>
      <c r="EVG572" s="633"/>
      <c r="EVH572" s="633"/>
      <c r="EVI572" s="633"/>
      <c r="EVJ572" s="633"/>
      <c r="EVK572" s="633"/>
      <c r="EVL572" s="633"/>
      <c r="EVM572" s="633"/>
      <c r="EVN572" s="633"/>
      <c r="EVO572" s="633"/>
      <c r="EVP572" s="633"/>
      <c r="EVQ572" s="633"/>
      <c r="EVR572" s="633"/>
      <c r="EVS572" s="633"/>
      <c r="EVT572" s="633"/>
      <c r="EVU572" s="633"/>
      <c r="EVV572" s="633"/>
      <c r="EVW572" s="633"/>
      <c r="EVX572" s="633"/>
      <c r="EVY572" s="633"/>
      <c r="EVZ572" s="633"/>
      <c r="EWA572" s="633"/>
      <c r="EWB572" s="633"/>
      <c r="EWC572" s="633"/>
      <c r="EWD572" s="633"/>
      <c r="EWE572" s="633"/>
      <c r="EWF572" s="633"/>
      <c r="EWG572" s="633"/>
      <c r="EWH572" s="633"/>
      <c r="EWI572" s="633"/>
      <c r="EWJ572" s="633"/>
      <c r="EWK572" s="633"/>
      <c r="EWL572" s="633"/>
      <c r="EWM572" s="633"/>
      <c r="EWN572" s="633"/>
      <c r="EWO572" s="633"/>
      <c r="EWP572" s="633"/>
      <c r="EWQ572" s="633"/>
      <c r="EWR572" s="633"/>
      <c r="EWS572" s="633"/>
      <c r="EWT572" s="633"/>
      <c r="EWU572" s="633"/>
      <c r="EWV572" s="633"/>
      <c r="EWW572" s="633"/>
      <c r="EWX572" s="633"/>
      <c r="EWY572" s="633"/>
      <c r="EWZ572" s="633"/>
      <c r="EXA572" s="633"/>
      <c r="EXB572" s="633"/>
      <c r="EXC572" s="633"/>
      <c r="EXD572" s="633"/>
      <c r="EXE572" s="633"/>
      <c r="EXF572" s="633"/>
      <c r="EXG572" s="633"/>
      <c r="EXH572" s="633"/>
      <c r="EXI572" s="633"/>
      <c r="EXJ572" s="633"/>
      <c r="EXK572" s="633"/>
      <c r="EXL572" s="633"/>
      <c r="EXM572" s="633"/>
      <c r="EXN572" s="633"/>
      <c r="EXO572" s="633"/>
      <c r="EXP572" s="633"/>
      <c r="EXQ572" s="633"/>
      <c r="EXR572" s="633"/>
      <c r="EXS572" s="633"/>
      <c r="EXT572" s="633"/>
      <c r="EXU572" s="633"/>
      <c r="EXV572" s="633"/>
      <c r="EXW572" s="633"/>
      <c r="EXX572" s="633"/>
      <c r="EXY572" s="633"/>
      <c r="EXZ572" s="633"/>
      <c r="EYA572" s="633"/>
      <c r="EYB572" s="633"/>
      <c r="EYC572" s="633"/>
      <c r="EYD572" s="633"/>
      <c r="EYE572" s="633"/>
      <c r="EYF572" s="633"/>
      <c r="EYG572" s="633"/>
      <c r="EYH572" s="633"/>
      <c r="EYI572" s="633"/>
      <c r="EYJ572" s="633"/>
      <c r="EYK572" s="633"/>
      <c r="EYL572" s="633"/>
      <c r="EYM572" s="633"/>
      <c r="EYN572" s="633"/>
      <c r="EYO572" s="633"/>
      <c r="EYP572" s="633"/>
      <c r="EYQ572" s="633"/>
      <c r="EYR572" s="633"/>
      <c r="EYS572" s="633"/>
      <c r="EYT572" s="633"/>
      <c r="EYU572" s="633"/>
      <c r="EYV572" s="633"/>
      <c r="EYW572" s="633"/>
      <c r="EYX572" s="633"/>
      <c r="EYY572" s="633"/>
      <c r="EYZ572" s="633"/>
      <c r="EZA572" s="633"/>
      <c r="EZB572" s="633"/>
      <c r="EZC572" s="633"/>
      <c r="EZD572" s="633"/>
      <c r="EZE572" s="633"/>
      <c r="EZF572" s="633"/>
      <c r="EZG572" s="633"/>
      <c r="EZH572" s="633"/>
      <c r="EZI572" s="633"/>
      <c r="EZJ572" s="633"/>
      <c r="EZK572" s="633"/>
      <c r="EZL572" s="633"/>
      <c r="EZM572" s="633"/>
      <c r="EZN572" s="633"/>
      <c r="EZO572" s="633"/>
      <c r="EZP572" s="633"/>
      <c r="EZQ572" s="633"/>
      <c r="EZR572" s="633"/>
      <c r="EZS572" s="633"/>
      <c r="EZT572" s="633"/>
      <c r="EZU572" s="633"/>
      <c r="EZV572" s="633"/>
      <c r="EZW572" s="633"/>
      <c r="EZX572" s="633"/>
      <c r="EZY572" s="633"/>
      <c r="EZZ572" s="633"/>
      <c r="FAA572" s="633"/>
      <c r="FAB572" s="633"/>
      <c r="FAC572" s="633"/>
      <c r="FAD572" s="633"/>
      <c r="FAE572" s="633"/>
      <c r="FAF572" s="633"/>
      <c r="FAG572" s="633"/>
      <c r="FAH572" s="633"/>
      <c r="FAI572" s="633"/>
      <c r="FAJ572" s="633"/>
      <c r="FAK572" s="633"/>
      <c r="FAL572" s="633"/>
      <c r="FAM572" s="633"/>
      <c r="FAN572" s="633"/>
      <c r="FAO572" s="633"/>
      <c r="FAP572" s="633"/>
      <c r="FAQ572" s="633"/>
      <c r="FAR572" s="633"/>
      <c r="FAS572" s="633"/>
      <c r="FAT572" s="633"/>
      <c r="FAU572" s="633"/>
      <c r="FAV572" s="633"/>
      <c r="FAW572" s="633"/>
      <c r="FAX572" s="633"/>
      <c r="FAY572" s="633"/>
      <c r="FAZ572" s="633"/>
      <c r="FBA572" s="633"/>
      <c r="FBB572" s="633"/>
      <c r="FBC572" s="633"/>
      <c r="FBD572" s="633"/>
      <c r="FBE572" s="633"/>
      <c r="FBF572" s="633"/>
      <c r="FBG572" s="633"/>
      <c r="FBH572" s="633"/>
      <c r="FBI572" s="633"/>
      <c r="FBJ572" s="633"/>
      <c r="FBK572" s="633"/>
      <c r="FBL572" s="633"/>
      <c r="FBM572" s="633"/>
      <c r="FBN572" s="633"/>
      <c r="FBO572" s="633"/>
      <c r="FBP572" s="633"/>
      <c r="FBQ572" s="633"/>
      <c r="FBR572" s="633"/>
      <c r="FBS572" s="633"/>
      <c r="FBT572" s="633"/>
      <c r="FBU572" s="633"/>
      <c r="FBV572" s="633"/>
      <c r="FBW572" s="633"/>
      <c r="FBX572" s="633"/>
      <c r="FBY572" s="633"/>
      <c r="FBZ572" s="633"/>
      <c r="FCA572" s="633"/>
      <c r="FCB572" s="633"/>
      <c r="FCC572" s="633"/>
      <c r="FCD572" s="633"/>
      <c r="FCE572" s="633"/>
      <c r="FCF572" s="633"/>
      <c r="FCG572" s="633"/>
      <c r="FCH572" s="633"/>
      <c r="FCI572" s="633"/>
      <c r="FCJ572" s="633"/>
      <c r="FCK572" s="633"/>
      <c r="FCL572" s="633"/>
      <c r="FCM572" s="633"/>
      <c r="FCN572" s="633"/>
      <c r="FCO572" s="633"/>
      <c r="FCP572" s="633"/>
      <c r="FCQ572" s="633"/>
      <c r="FCR572" s="633"/>
      <c r="FCS572" s="633"/>
      <c r="FCT572" s="633"/>
      <c r="FCU572" s="633"/>
      <c r="FCV572" s="633"/>
      <c r="FCW572" s="633"/>
      <c r="FCX572" s="633"/>
      <c r="FCY572" s="633"/>
      <c r="FCZ572" s="633"/>
      <c r="FDA572" s="633"/>
      <c r="FDB572" s="633"/>
      <c r="FDC572" s="633"/>
      <c r="FDD572" s="633"/>
      <c r="FDE572" s="633"/>
      <c r="FDF572" s="633"/>
      <c r="FDG572" s="633"/>
      <c r="FDH572" s="633"/>
      <c r="FDI572" s="633"/>
      <c r="FDJ572" s="633"/>
      <c r="FDK572" s="633"/>
      <c r="FDL572" s="633"/>
      <c r="FDM572" s="633"/>
      <c r="FDN572" s="633"/>
      <c r="FDO572" s="633"/>
      <c r="FDP572" s="633"/>
      <c r="FDQ572" s="633"/>
      <c r="FDR572" s="633"/>
      <c r="FDS572" s="633"/>
      <c r="FDT572" s="633"/>
      <c r="FDU572" s="633"/>
      <c r="FDV572" s="633"/>
      <c r="FDW572" s="633"/>
      <c r="FDX572" s="633"/>
      <c r="FDY572" s="633"/>
      <c r="FDZ572" s="633"/>
      <c r="FEA572" s="633"/>
      <c r="FEB572" s="633"/>
      <c r="FEC572" s="633"/>
      <c r="FED572" s="633"/>
      <c r="FEE572" s="633"/>
      <c r="FEF572" s="633"/>
      <c r="FEG572" s="633"/>
      <c r="FEH572" s="633"/>
      <c r="FEI572" s="633"/>
      <c r="FEJ572" s="633"/>
      <c r="FEK572" s="633"/>
      <c r="FEL572" s="633"/>
      <c r="FEM572" s="633"/>
      <c r="FEN572" s="633"/>
      <c r="FEO572" s="633"/>
      <c r="FEP572" s="633"/>
      <c r="FEQ572" s="633"/>
      <c r="FER572" s="633"/>
      <c r="FES572" s="633"/>
      <c r="FET572" s="633"/>
      <c r="FEU572" s="633"/>
      <c r="FEV572" s="633"/>
      <c r="FEW572" s="633"/>
      <c r="FEX572" s="633"/>
      <c r="FEY572" s="633"/>
      <c r="FEZ572" s="633"/>
      <c r="FFA572" s="633"/>
      <c r="FFB572" s="633"/>
      <c r="FFC572" s="633"/>
      <c r="FFD572" s="633"/>
      <c r="FFE572" s="633"/>
      <c r="FFF572" s="633"/>
      <c r="FFG572" s="633"/>
      <c r="FFH572" s="633"/>
      <c r="FFI572" s="633"/>
      <c r="FFJ572" s="633"/>
      <c r="FFK572" s="633"/>
      <c r="FFL572" s="633"/>
      <c r="FFM572" s="633"/>
      <c r="FFN572" s="633"/>
      <c r="FFO572" s="633"/>
      <c r="FFP572" s="633"/>
      <c r="FFQ572" s="633"/>
      <c r="FFR572" s="633"/>
      <c r="FFS572" s="633"/>
      <c r="FFT572" s="633"/>
      <c r="FFU572" s="633"/>
      <c r="FFV572" s="633"/>
      <c r="FFW572" s="633"/>
      <c r="FFX572" s="633"/>
      <c r="FFY572" s="633"/>
      <c r="FFZ572" s="633"/>
      <c r="FGA572" s="633"/>
      <c r="FGB572" s="633"/>
      <c r="FGC572" s="633"/>
      <c r="FGD572" s="633"/>
      <c r="FGE572" s="633"/>
      <c r="FGF572" s="633"/>
      <c r="FGG572" s="633"/>
      <c r="FGH572" s="633"/>
      <c r="FGI572" s="633"/>
      <c r="FGJ572" s="633"/>
      <c r="FGK572" s="633"/>
      <c r="FGL572" s="633"/>
      <c r="FGM572" s="633"/>
      <c r="FGN572" s="633"/>
      <c r="FGO572" s="633"/>
      <c r="FGP572" s="633"/>
      <c r="FGQ572" s="633"/>
      <c r="FGR572" s="633"/>
      <c r="FGS572" s="633"/>
      <c r="FGT572" s="633"/>
      <c r="FGU572" s="633"/>
      <c r="FGV572" s="633"/>
      <c r="FGW572" s="633"/>
      <c r="FGX572" s="633"/>
      <c r="FGY572" s="633"/>
      <c r="FGZ572" s="633"/>
      <c r="FHA572" s="633"/>
      <c r="FHB572" s="633"/>
      <c r="FHC572" s="633"/>
      <c r="FHD572" s="633"/>
      <c r="FHE572" s="633"/>
      <c r="FHF572" s="633"/>
      <c r="FHG572" s="633"/>
      <c r="FHH572" s="633"/>
      <c r="FHI572" s="633"/>
      <c r="FHJ572" s="633"/>
      <c r="FHK572" s="633"/>
      <c r="FHL572" s="633"/>
      <c r="FHM572" s="633"/>
      <c r="FHN572" s="633"/>
      <c r="FHO572" s="633"/>
      <c r="FHP572" s="633"/>
      <c r="FHQ572" s="633"/>
      <c r="FHR572" s="633"/>
      <c r="FHS572" s="633"/>
      <c r="FHT572" s="633"/>
      <c r="FHU572" s="633"/>
      <c r="FHV572" s="633"/>
      <c r="FHW572" s="633"/>
      <c r="FHX572" s="633"/>
      <c r="FHY572" s="633"/>
      <c r="FHZ572" s="633"/>
      <c r="FIA572" s="633"/>
      <c r="FIB572" s="633"/>
      <c r="FIC572" s="633"/>
      <c r="FID572" s="633"/>
      <c r="FIE572" s="633"/>
      <c r="FIF572" s="633"/>
      <c r="FIG572" s="633"/>
      <c r="FIH572" s="633"/>
      <c r="FII572" s="633"/>
      <c r="FIJ572" s="633"/>
      <c r="FIK572" s="633"/>
      <c r="FIL572" s="633"/>
      <c r="FIM572" s="633"/>
      <c r="FIN572" s="633"/>
      <c r="FIO572" s="633"/>
      <c r="FIP572" s="633"/>
      <c r="FIQ572" s="633"/>
      <c r="FIR572" s="633"/>
      <c r="FIS572" s="633"/>
      <c r="FIT572" s="633"/>
      <c r="FIU572" s="633"/>
      <c r="FIV572" s="633"/>
      <c r="FIW572" s="633"/>
      <c r="FIX572" s="633"/>
      <c r="FIY572" s="633"/>
      <c r="FIZ572" s="633"/>
      <c r="FJA572" s="633"/>
      <c r="FJB572" s="633"/>
      <c r="FJC572" s="633"/>
      <c r="FJD572" s="633"/>
      <c r="FJE572" s="633"/>
      <c r="FJF572" s="633"/>
      <c r="FJG572" s="633"/>
      <c r="FJH572" s="633"/>
      <c r="FJI572" s="633"/>
      <c r="FJJ572" s="633"/>
      <c r="FJK572" s="633"/>
      <c r="FJL572" s="633"/>
      <c r="FJM572" s="633"/>
      <c r="FJN572" s="633"/>
      <c r="FJO572" s="633"/>
      <c r="FJP572" s="633"/>
      <c r="FJQ572" s="633"/>
      <c r="FJR572" s="633"/>
      <c r="FJS572" s="633"/>
      <c r="FJT572" s="633"/>
      <c r="FJU572" s="633"/>
      <c r="FJV572" s="633"/>
      <c r="FJW572" s="633"/>
      <c r="FJX572" s="633"/>
      <c r="FJY572" s="633"/>
      <c r="FJZ572" s="633"/>
      <c r="FKA572" s="633"/>
      <c r="FKB572" s="633"/>
      <c r="FKC572" s="633"/>
      <c r="FKD572" s="633"/>
      <c r="FKE572" s="633"/>
      <c r="FKF572" s="633"/>
      <c r="FKG572" s="633"/>
      <c r="FKH572" s="633"/>
      <c r="FKI572" s="633"/>
      <c r="FKJ572" s="633"/>
      <c r="FKK572" s="633"/>
      <c r="FKL572" s="633"/>
      <c r="FKM572" s="633"/>
      <c r="FKN572" s="633"/>
      <c r="FKO572" s="633"/>
      <c r="FKP572" s="633"/>
      <c r="FKQ572" s="633"/>
      <c r="FKR572" s="633"/>
      <c r="FKS572" s="633"/>
      <c r="FKT572" s="633"/>
      <c r="FKU572" s="633"/>
      <c r="FKV572" s="633"/>
      <c r="FKW572" s="633"/>
      <c r="FKX572" s="633"/>
      <c r="FKY572" s="633"/>
      <c r="FKZ572" s="633"/>
      <c r="FLA572" s="633"/>
      <c r="FLB572" s="633"/>
      <c r="FLC572" s="633"/>
      <c r="FLD572" s="633"/>
      <c r="FLE572" s="633"/>
      <c r="FLF572" s="633"/>
      <c r="FLG572" s="633"/>
      <c r="FLH572" s="633"/>
      <c r="FLI572" s="633"/>
      <c r="FLJ572" s="633"/>
      <c r="FLK572" s="633"/>
      <c r="FLL572" s="633"/>
      <c r="FLM572" s="633"/>
      <c r="FLN572" s="633"/>
      <c r="FLO572" s="633"/>
      <c r="FLP572" s="633"/>
      <c r="FLQ572" s="633"/>
      <c r="FLR572" s="633"/>
      <c r="FLS572" s="633"/>
      <c r="FLT572" s="633"/>
      <c r="FLU572" s="633"/>
      <c r="FLV572" s="633"/>
      <c r="FLW572" s="633"/>
      <c r="FLX572" s="633"/>
      <c r="FLY572" s="633"/>
      <c r="FLZ572" s="633"/>
      <c r="FMA572" s="633"/>
      <c r="FMB572" s="633"/>
      <c r="FMC572" s="633"/>
      <c r="FMD572" s="633"/>
      <c r="FME572" s="633"/>
      <c r="FMF572" s="633"/>
      <c r="FMG572" s="633"/>
      <c r="FMH572" s="633"/>
      <c r="FMI572" s="633"/>
      <c r="FMJ572" s="633"/>
      <c r="FMK572" s="633"/>
      <c r="FML572" s="633"/>
      <c r="FMM572" s="633"/>
      <c r="FMN572" s="633"/>
      <c r="FMO572" s="633"/>
      <c r="FMP572" s="633"/>
      <c r="FMQ572" s="633"/>
      <c r="FMR572" s="633"/>
      <c r="FMS572" s="633"/>
      <c r="FMT572" s="633"/>
      <c r="FMU572" s="633"/>
      <c r="FMV572" s="633"/>
      <c r="FMW572" s="633"/>
      <c r="FMX572" s="633"/>
      <c r="FMY572" s="633"/>
      <c r="FMZ572" s="633"/>
      <c r="FNA572" s="633"/>
      <c r="FNB572" s="633"/>
      <c r="FNC572" s="633"/>
      <c r="FND572" s="633"/>
      <c r="FNE572" s="633"/>
      <c r="FNF572" s="633"/>
      <c r="FNG572" s="633"/>
      <c r="FNH572" s="633"/>
      <c r="FNI572" s="633"/>
      <c r="FNJ572" s="633"/>
      <c r="FNK572" s="633"/>
      <c r="FNL572" s="633"/>
      <c r="FNM572" s="633"/>
      <c r="FNN572" s="633"/>
      <c r="FNO572" s="633"/>
      <c r="FNP572" s="633"/>
      <c r="FNQ572" s="633"/>
      <c r="FNR572" s="633"/>
      <c r="FNS572" s="633"/>
      <c r="FNT572" s="633"/>
      <c r="FNU572" s="633"/>
      <c r="FNV572" s="633"/>
      <c r="FNW572" s="633"/>
      <c r="FNX572" s="633"/>
      <c r="FNY572" s="633"/>
      <c r="FNZ572" s="633"/>
      <c r="FOA572" s="633"/>
      <c r="FOB572" s="633"/>
      <c r="FOC572" s="633"/>
      <c r="FOD572" s="633"/>
      <c r="FOE572" s="633"/>
      <c r="FOF572" s="633"/>
      <c r="FOG572" s="633"/>
      <c r="FOH572" s="633"/>
      <c r="FOI572" s="633"/>
      <c r="FOJ572" s="633"/>
      <c r="FOK572" s="633"/>
      <c r="FOL572" s="633"/>
      <c r="FOM572" s="633"/>
      <c r="FON572" s="633"/>
      <c r="FOO572" s="633"/>
      <c r="FOP572" s="633"/>
      <c r="FOQ572" s="633"/>
      <c r="FOR572" s="633"/>
      <c r="FOS572" s="633"/>
      <c r="FOT572" s="633"/>
      <c r="FOU572" s="633"/>
      <c r="FOV572" s="633"/>
      <c r="FOW572" s="633"/>
      <c r="FOX572" s="633"/>
      <c r="FOY572" s="633"/>
      <c r="FOZ572" s="633"/>
      <c r="FPA572" s="633"/>
      <c r="FPB572" s="633"/>
      <c r="FPC572" s="633"/>
      <c r="FPD572" s="633"/>
      <c r="FPE572" s="633"/>
      <c r="FPF572" s="633"/>
      <c r="FPG572" s="633"/>
      <c r="FPH572" s="633"/>
      <c r="FPI572" s="633"/>
      <c r="FPJ572" s="633"/>
      <c r="FPK572" s="633"/>
      <c r="FPL572" s="633"/>
      <c r="FPM572" s="633"/>
      <c r="FPN572" s="633"/>
      <c r="FPO572" s="633"/>
      <c r="FPP572" s="633"/>
      <c r="FPQ572" s="633"/>
      <c r="FPR572" s="633"/>
      <c r="FPS572" s="633"/>
      <c r="FPT572" s="633"/>
      <c r="FPU572" s="633"/>
      <c r="FPV572" s="633"/>
      <c r="FPW572" s="633"/>
      <c r="FPX572" s="633"/>
      <c r="FPY572" s="633"/>
      <c r="FPZ572" s="633"/>
      <c r="FQA572" s="633"/>
      <c r="FQB572" s="633"/>
      <c r="FQC572" s="633"/>
      <c r="FQD572" s="633"/>
      <c r="FQE572" s="633"/>
      <c r="FQF572" s="633"/>
      <c r="FQG572" s="633"/>
      <c r="FQH572" s="633"/>
      <c r="FQI572" s="633"/>
      <c r="FQJ572" s="633"/>
      <c r="FQK572" s="633"/>
      <c r="FQL572" s="633"/>
      <c r="FQM572" s="633"/>
      <c r="FQN572" s="633"/>
      <c r="FQO572" s="633"/>
      <c r="FQP572" s="633"/>
      <c r="FQQ572" s="633"/>
      <c r="FQR572" s="633"/>
      <c r="FQS572" s="633"/>
      <c r="FQT572" s="633"/>
      <c r="FQU572" s="633"/>
      <c r="FQV572" s="633"/>
      <c r="FQW572" s="633"/>
      <c r="FQX572" s="633"/>
      <c r="FQY572" s="633"/>
      <c r="FQZ572" s="633"/>
      <c r="FRA572" s="633"/>
      <c r="FRB572" s="633"/>
      <c r="FRC572" s="633"/>
      <c r="FRD572" s="633"/>
      <c r="FRE572" s="633"/>
      <c r="FRF572" s="633"/>
      <c r="FRG572" s="633"/>
      <c r="FRH572" s="633"/>
      <c r="FRI572" s="633"/>
      <c r="FRJ572" s="633"/>
      <c r="FRK572" s="633"/>
      <c r="FRL572" s="633"/>
      <c r="FRM572" s="633"/>
      <c r="FRN572" s="633"/>
      <c r="FRO572" s="633"/>
      <c r="FRP572" s="633"/>
      <c r="FRQ572" s="633"/>
      <c r="FRR572" s="633"/>
      <c r="FRS572" s="633"/>
      <c r="FRT572" s="633"/>
      <c r="FRU572" s="633"/>
      <c r="FRV572" s="633"/>
      <c r="FRW572" s="633"/>
      <c r="FRX572" s="633"/>
      <c r="FRY572" s="633"/>
      <c r="FRZ572" s="633"/>
      <c r="FSA572" s="633"/>
      <c r="FSB572" s="633"/>
      <c r="FSC572" s="633"/>
      <c r="FSD572" s="633"/>
      <c r="FSE572" s="633"/>
      <c r="FSF572" s="633"/>
      <c r="FSG572" s="633"/>
      <c r="FSH572" s="633"/>
      <c r="FSI572" s="633"/>
      <c r="FSJ572" s="633"/>
      <c r="FSK572" s="633"/>
      <c r="FSL572" s="633"/>
      <c r="FSM572" s="633"/>
      <c r="FSN572" s="633"/>
      <c r="FSO572" s="633"/>
      <c r="FSP572" s="633"/>
      <c r="FSQ572" s="633"/>
      <c r="FSR572" s="633"/>
      <c r="FSS572" s="633"/>
      <c r="FST572" s="633"/>
      <c r="FSU572" s="633"/>
      <c r="FSV572" s="633"/>
      <c r="FSW572" s="633"/>
      <c r="FSX572" s="633"/>
      <c r="FSY572" s="633"/>
      <c r="FSZ572" s="633"/>
      <c r="FTA572" s="633"/>
      <c r="FTB572" s="633"/>
      <c r="FTC572" s="633"/>
      <c r="FTD572" s="633"/>
      <c r="FTE572" s="633"/>
      <c r="FTF572" s="633"/>
      <c r="FTG572" s="633"/>
      <c r="FTH572" s="633"/>
      <c r="FTI572" s="633"/>
      <c r="FTJ572" s="633"/>
      <c r="FTK572" s="633"/>
      <c r="FTL572" s="633"/>
      <c r="FTM572" s="633"/>
      <c r="FTN572" s="633"/>
      <c r="FTO572" s="633"/>
      <c r="FTP572" s="633"/>
      <c r="FTQ572" s="633"/>
      <c r="FTR572" s="633"/>
      <c r="FTS572" s="633"/>
      <c r="FTT572" s="633"/>
      <c r="FTU572" s="633"/>
      <c r="FTV572" s="633"/>
      <c r="FTW572" s="633"/>
      <c r="FTX572" s="633"/>
      <c r="FTY572" s="633"/>
      <c r="FTZ572" s="633"/>
      <c r="FUA572" s="633"/>
      <c r="FUB572" s="633"/>
      <c r="FUC572" s="633"/>
      <c r="FUD572" s="633"/>
      <c r="FUE572" s="633"/>
      <c r="FUF572" s="633"/>
      <c r="FUG572" s="633"/>
      <c r="FUH572" s="633"/>
      <c r="FUI572" s="633"/>
      <c r="FUJ572" s="633"/>
      <c r="FUK572" s="633"/>
      <c r="FUL572" s="633"/>
      <c r="FUM572" s="633"/>
      <c r="FUN572" s="633"/>
      <c r="FUO572" s="633"/>
      <c r="FUP572" s="633"/>
      <c r="FUQ572" s="633"/>
      <c r="FUR572" s="633"/>
      <c r="FUS572" s="633"/>
      <c r="FUT572" s="633"/>
      <c r="FUU572" s="633"/>
      <c r="FUV572" s="633"/>
      <c r="FUW572" s="633"/>
      <c r="FUX572" s="633"/>
      <c r="FUY572" s="633"/>
      <c r="FUZ572" s="633"/>
      <c r="FVA572" s="633"/>
      <c r="FVB572" s="633"/>
      <c r="FVC572" s="633"/>
      <c r="FVD572" s="633"/>
      <c r="FVE572" s="633"/>
      <c r="FVF572" s="633"/>
      <c r="FVG572" s="633"/>
      <c r="FVH572" s="633"/>
      <c r="FVI572" s="633"/>
      <c r="FVJ572" s="633"/>
      <c r="FVK572" s="633"/>
      <c r="FVL572" s="633"/>
      <c r="FVM572" s="633"/>
      <c r="FVN572" s="633"/>
      <c r="FVO572" s="633"/>
      <c r="FVP572" s="633"/>
      <c r="FVQ572" s="633"/>
      <c r="FVR572" s="633"/>
      <c r="FVS572" s="633"/>
      <c r="FVT572" s="633"/>
      <c r="FVU572" s="633"/>
      <c r="FVV572" s="633"/>
      <c r="FVW572" s="633"/>
      <c r="FVX572" s="633"/>
      <c r="FVY572" s="633"/>
      <c r="FVZ572" s="633"/>
      <c r="FWA572" s="633"/>
      <c r="FWB572" s="633"/>
      <c r="FWC572" s="633"/>
      <c r="FWD572" s="633"/>
      <c r="FWE572" s="633"/>
      <c r="FWF572" s="633"/>
      <c r="FWG572" s="633"/>
      <c r="FWH572" s="633"/>
      <c r="FWI572" s="633"/>
      <c r="FWJ572" s="633"/>
      <c r="FWK572" s="633"/>
      <c r="FWL572" s="633"/>
      <c r="FWM572" s="633"/>
      <c r="FWN572" s="633"/>
      <c r="FWO572" s="633"/>
      <c r="FWP572" s="633"/>
      <c r="FWQ572" s="633"/>
      <c r="FWR572" s="633"/>
      <c r="FWS572" s="633"/>
      <c r="FWT572" s="633"/>
      <c r="FWU572" s="633"/>
      <c r="FWV572" s="633"/>
      <c r="FWW572" s="633"/>
      <c r="FWX572" s="633"/>
      <c r="FWY572" s="633"/>
      <c r="FWZ572" s="633"/>
      <c r="FXA572" s="633"/>
      <c r="FXB572" s="633"/>
      <c r="FXC572" s="633"/>
      <c r="FXD572" s="633"/>
      <c r="FXE572" s="633"/>
      <c r="FXF572" s="633"/>
      <c r="FXG572" s="633"/>
      <c r="FXH572" s="633"/>
      <c r="FXI572" s="633"/>
      <c r="FXJ572" s="633"/>
      <c r="FXK572" s="633"/>
      <c r="FXL572" s="633"/>
      <c r="FXM572" s="633"/>
      <c r="FXN572" s="633"/>
      <c r="FXO572" s="633"/>
      <c r="FXP572" s="633"/>
      <c r="FXQ572" s="633"/>
      <c r="FXR572" s="633"/>
      <c r="FXS572" s="633"/>
      <c r="FXT572" s="633"/>
      <c r="FXU572" s="633"/>
      <c r="FXV572" s="633"/>
      <c r="FXW572" s="633"/>
      <c r="FXX572" s="633"/>
      <c r="FXY572" s="633"/>
      <c r="FXZ572" s="633"/>
      <c r="FYA572" s="633"/>
      <c r="FYB572" s="633"/>
      <c r="FYC572" s="633"/>
      <c r="FYD572" s="633"/>
      <c r="FYE572" s="633"/>
      <c r="FYF572" s="633"/>
      <c r="FYG572" s="633"/>
      <c r="FYH572" s="633"/>
      <c r="FYI572" s="633"/>
      <c r="FYJ572" s="633"/>
      <c r="FYK572" s="633"/>
      <c r="FYL572" s="633"/>
      <c r="FYM572" s="633"/>
      <c r="FYN572" s="633"/>
      <c r="FYO572" s="633"/>
      <c r="FYP572" s="633"/>
      <c r="FYQ572" s="633"/>
      <c r="FYR572" s="633"/>
      <c r="FYS572" s="633"/>
      <c r="FYT572" s="633"/>
      <c r="FYU572" s="633"/>
      <c r="FYV572" s="633"/>
      <c r="FYW572" s="633"/>
      <c r="FYX572" s="633"/>
      <c r="FYY572" s="633"/>
      <c r="FYZ572" s="633"/>
      <c r="FZA572" s="633"/>
      <c r="FZB572" s="633"/>
      <c r="FZC572" s="633"/>
      <c r="FZD572" s="633"/>
      <c r="FZE572" s="633"/>
      <c r="FZF572" s="633"/>
      <c r="FZG572" s="633"/>
      <c r="FZH572" s="633"/>
      <c r="FZI572" s="633"/>
      <c r="FZJ572" s="633"/>
      <c r="FZK572" s="633"/>
      <c r="FZL572" s="633"/>
      <c r="FZM572" s="633"/>
      <c r="FZN572" s="633"/>
      <c r="FZO572" s="633"/>
      <c r="FZP572" s="633"/>
      <c r="FZQ572" s="633"/>
      <c r="FZR572" s="633"/>
      <c r="FZS572" s="633"/>
      <c r="FZT572" s="633"/>
      <c r="FZU572" s="633"/>
      <c r="FZV572" s="633"/>
      <c r="FZW572" s="633"/>
      <c r="FZX572" s="633"/>
      <c r="FZY572" s="633"/>
      <c r="FZZ572" s="633"/>
      <c r="GAA572" s="633"/>
      <c r="GAB572" s="633"/>
      <c r="GAC572" s="633"/>
      <c r="GAD572" s="633"/>
      <c r="GAE572" s="633"/>
      <c r="GAF572" s="633"/>
      <c r="GAG572" s="633"/>
      <c r="GAH572" s="633"/>
      <c r="GAI572" s="633"/>
      <c r="GAJ572" s="633"/>
      <c r="GAK572" s="633"/>
      <c r="GAL572" s="633"/>
      <c r="GAM572" s="633"/>
      <c r="GAN572" s="633"/>
      <c r="GAO572" s="633"/>
      <c r="GAP572" s="633"/>
      <c r="GAQ572" s="633"/>
      <c r="GAR572" s="633"/>
      <c r="GAS572" s="633"/>
      <c r="GAT572" s="633"/>
      <c r="GAU572" s="633"/>
      <c r="GAV572" s="633"/>
      <c r="GAW572" s="633"/>
      <c r="GAX572" s="633"/>
      <c r="GAY572" s="633"/>
      <c r="GAZ572" s="633"/>
      <c r="GBA572" s="633"/>
      <c r="GBB572" s="633"/>
      <c r="GBC572" s="633"/>
      <c r="GBD572" s="633"/>
      <c r="GBE572" s="633"/>
      <c r="GBF572" s="633"/>
      <c r="GBG572" s="633"/>
      <c r="GBH572" s="633"/>
      <c r="GBI572" s="633"/>
      <c r="GBJ572" s="633"/>
      <c r="GBK572" s="633"/>
      <c r="GBL572" s="633"/>
      <c r="GBM572" s="633"/>
      <c r="GBN572" s="633"/>
      <c r="GBO572" s="633"/>
      <c r="GBP572" s="633"/>
      <c r="GBQ572" s="633"/>
      <c r="GBR572" s="633"/>
      <c r="GBS572" s="633"/>
      <c r="GBT572" s="633"/>
      <c r="GBU572" s="633"/>
      <c r="GBV572" s="633"/>
      <c r="GBW572" s="633"/>
      <c r="GBX572" s="633"/>
      <c r="GBY572" s="633"/>
      <c r="GBZ572" s="633"/>
      <c r="GCA572" s="633"/>
      <c r="GCB572" s="633"/>
      <c r="GCC572" s="633"/>
      <c r="GCD572" s="633"/>
      <c r="GCE572" s="633"/>
      <c r="GCF572" s="633"/>
      <c r="GCG572" s="633"/>
      <c r="GCH572" s="633"/>
      <c r="GCI572" s="633"/>
      <c r="GCJ572" s="633"/>
      <c r="GCK572" s="633"/>
      <c r="GCL572" s="633"/>
      <c r="GCM572" s="633"/>
      <c r="GCN572" s="633"/>
      <c r="GCO572" s="633"/>
      <c r="GCP572" s="633"/>
      <c r="GCQ572" s="633"/>
      <c r="GCR572" s="633"/>
      <c r="GCS572" s="633"/>
      <c r="GCT572" s="633"/>
      <c r="GCU572" s="633"/>
      <c r="GCV572" s="633"/>
      <c r="GCW572" s="633"/>
      <c r="GCX572" s="633"/>
      <c r="GCY572" s="633"/>
      <c r="GCZ572" s="633"/>
      <c r="GDA572" s="633"/>
      <c r="GDB572" s="633"/>
      <c r="GDC572" s="633"/>
      <c r="GDD572" s="633"/>
      <c r="GDE572" s="633"/>
      <c r="GDF572" s="633"/>
      <c r="GDG572" s="633"/>
      <c r="GDH572" s="633"/>
      <c r="GDI572" s="633"/>
      <c r="GDJ572" s="633"/>
      <c r="GDK572" s="633"/>
      <c r="GDL572" s="633"/>
      <c r="GDM572" s="633"/>
      <c r="GDN572" s="633"/>
      <c r="GDO572" s="633"/>
      <c r="GDP572" s="633"/>
      <c r="GDQ572" s="633"/>
      <c r="GDR572" s="633"/>
      <c r="GDS572" s="633"/>
      <c r="GDT572" s="633"/>
      <c r="GDU572" s="633"/>
      <c r="GDV572" s="633"/>
      <c r="GDW572" s="633"/>
      <c r="GDX572" s="633"/>
      <c r="GDY572" s="633"/>
      <c r="GDZ572" s="633"/>
      <c r="GEA572" s="633"/>
      <c r="GEB572" s="633"/>
      <c r="GEC572" s="633"/>
      <c r="GED572" s="633"/>
      <c r="GEE572" s="633"/>
      <c r="GEF572" s="633"/>
      <c r="GEG572" s="633"/>
      <c r="GEH572" s="633"/>
      <c r="GEI572" s="633"/>
      <c r="GEJ572" s="633"/>
      <c r="GEK572" s="633"/>
      <c r="GEL572" s="633"/>
      <c r="GEM572" s="633"/>
      <c r="GEN572" s="633"/>
      <c r="GEO572" s="633"/>
      <c r="GEP572" s="633"/>
      <c r="GEQ572" s="633"/>
      <c r="GER572" s="633"/>
      <c r="GES572" s="633"/>
      <c r="GET572" s="633"/>
      <c r="GEU572" s="633"/>
      <c r="GEV572" s="633"/>
      <c r="GEW572" s="633"/>
      <c r="GEX572" s="633"/>
      <c r="GEY572" s="633"/>
      <c r="GEZ572" s="633"/>
      <c r="GFA572" s="633"/>
      <c r="GFB572" s="633"/>
      <c r="GFC572" s="633"/>
      <c r="GFD572" s="633"/>
      <c r="GFE572" s="633"/>
      <c r="GFF572" s="633"/>
      <c r="GFG572" s="633"/>
      <c r="GFH572" s="633"/>
      <c r="GFI572" s="633"/>
      <c r="GFJ572" s="633"/>
      <c r="GFK572" s="633"/>
      <c r="GFL572" s="633"/>
      <c r="GFM572" s="633"/>
      <c r="GFN572" s="633"/>
      <c r="GFO572" s="633"/>
      <c r="GFP572" s="633"/>
      <c r="GFQ572" s="633"/>
      <c r="GFR572" s="633"/>
      <c r="GFS572" s="633"/>
      <c r="GFT572" s="633"/>
      <c r="GFU572" s="633"/>
      <c r="GFV572" s="633"/>
      <c r="GFW572" s="633"/>
      <c r="GFX572" s="633"/>
      <c r="GFY572" s="633"/>
      <c r="GFZ572" s="633"/>
      <c r="GGA572" s="633"/>
      <c r="GGB572" s="633"/>
      <c r="GGC572" s="633"/>
      <c r="GGD572" s="633"/>
      <c r="GGE572" s="633"/>
      <c r="GGF572" s="633"/>
      <c r="GGG572" s="633"/>
      <c r="GGH572" s="633"/>
      <c r="GGI572" s="633"/>
      <c r="GGJ572" s="633"/>
      <c r="GGK572" s="633"/>
      <c r="GGL572" s="633"/>
      <c r="GGM572" s="633"/>
      <c r="GGN572" s="633"/>
      <c r="GGO572" s="633"/>
      <c r="GGP572" s="633"/>
      <c r="GGQ572" s="633"/>
      <c r="GGR572" s="633"/>
      <c r="GGS572" s="633"/>
      <c r="GGT572" s="633"/>
      <c r="GGU572" s="633"/>
      <c r="GGV572" s="633"/>
      <c r="GGW572" s="633"/>
      <c r="GGX572" s="633"/>
      <c r="GGY572" s="633"/>
      <c r="GGZ572" s="633"/>
      <c r="GHA572" s="633"/>
      <c r="GHB572" s="633"/>
      <c r="GHC572" s="633"/>
      <c r="GHD572" s="633"/>
      <c r="GHE572" s="633"/>
      <c r="GHF572" s="633"/>
      <c r="GHG572" s="633"/>
      <c r="GHH572" s="633"/>
      <c r="GHI572" s="633"/>
      <c r="GHJ572" s="633"/>
      <c r="GHK572" s="633"/>
      <c r="GHL572" s="633"/>
      <c r="GHM572" s="633"/>
      <c r="GHN572" s="633"/>
      <c r="GHO572" s="633"/>
      <c r="GHP572" s="633"/>
      <c r="GHQ572" s="633"/>
      <c r="GHR572" s="633"/>
      <c r="GHS572" s="633"/>
      <c r="GHT572" s="633"/>
      <c r="GHU572" s="633"/>
      <c r="GHV572" s="633"/>
      <c r="GHW572" s="633"/>
      <c r="GHX572" s="633"/>
      <c r="GHY572" s="633"/>
      <c r="GHZ572" s="633"/>
      <c r="GIA572" s="633"/>
      <c r="GIB572" s="633"/>
      <c r="GIC572" s="633"/>
      <c r="GID572" s="633"/>
      <c r="GIE572" s="633"/>
      <c r="GIF572" s="633"/>
      <c r="GIG572" s="633"/>
      <c r="GIH572" s="633"/>
      <c r="GII572" s="633"/>
      <c r="GIJ572" s="633"/>
      <c r="GIK572" s="633"/>
      <c r="GIL572" s="633"/>
      <c r="GIM572" s="633"/>
      <c r="GIN572" s="633"/>
      <c r="GIO572" s="633"/>
      <c r="GIP572" s="633"/>
      <c r="GIQ572" s="633"/>
      <c r="GIR572" s="633"/>
      <c r="GIS572" s="633"/>
      <c r="GIT572" s="633"/>
      <c r="GIU572" s="633"/>
      <c r="GIV572" s="633"/>
      <c r="GIW572" s="633"/>
      <c r="GIX572" s="633"/>
      <c r="GIY572" s="633"/>
      <c r="GIZ572" s="633"/>
      <c r="GJA572" s="633"/>
      <c r="GJB572" s="633"/>
      <c r="GJC572" s="633"/>
      <c r="GJD572" s="633"/>
      <c r="GJE572" s="633"/>
      <c r="GJF572" s="633"/>
      <c r="GJG572" s="633"/>
      <c r="GJH572" s="633"/>
      <c r="GJI572" s="633"/>
      <c r="GJJ572" s="633"/>
      <c r="GJK572" s="633"/>
      <c r="GJL572" s="633"/>
      <c r="GJM572" s="633"/>
      <c r="GJN572" s="633"/>
      <c r="GJO572" s="633"/>
      <c r="GJP572" s="633"/>
      <c r="GJQ572" s="633"/>
      <c r="GJR572" s="633"/>
      <c r="GJS572" s="633"/>
      <c r="GJT572" s="633"/>
      <c r="GJU572" s="633"/>
      <c r="GJV572" s="633"/>
      <c r="GJW572" s="633"/>
      <c r="GJX572" s="633"/>
      <c r="GJY572" s="633"/>
      <c r="GJZ572" s="633"/>
      <c r="GKA572" s="633"/>
      <c r="GKB572" s="633"/>
      <c r="GKC572" s="633"/>
      <c r="GKD572" s="633"/>
      <c r="GKE572" s="633"/>
      <c r="GKF572" s="633"/>
      <c r="GKG572" s="633"/>
      <c r="GKH572" s="633"/>
      <c r="GKI572" s="633"/>
      <c r="GKJ572" s="633"/>
      <c r="GKK572" s="633"/>
      <c r="GKL572" s="633"/>
      <c r="GKM572" s="633"/>
      <c r="GKN572" s="633"/>
      <c r="GKO572" s="633"/>
      <c r="GKP572" s="633"/>
      <c r="GKQ572" s="633"/>
      <c r="GKR572" s="633"/>
      <c r="GKS572" s="633"/>
      <c r="GKT572" s="633"/>
      <c r="GKU572" s="633"/>
      <c r="GKV572" s="633"/>
      <c r="GKW572" s="633"/>
      <c r="GKX572" s="633"/>
      <c r="GKY572" s="633"/>
      <c r="GKZ572" s="633"/>
      <c r="GLA572" s="633"/>
      <c r="GLB572" s="633"/>
      <c r="GLC572" s="633"/>
      <c r="GLD572" s="633"/>
      <c r="GLE572" s="633"/>
      <c r="GLF572" s="633"/>
      <c r="GLG572" s="633"/>
      <c r="GLH572" s="633"/>
      <c r="GLI572" s="633"/>
      <c r="GLJ572" s="633"/>
      <c r="GLK572" s="633"/>
      <c r="GLL572" s="633"/>
      <c r="GLM572" s="633"/>
      <c r="GLN572" s="633"/>
      <c r="GLO572" s="633"/>
      <c r="GLP572" s="633"/>
      <c r="GLQ572" s="633"/>
      <c r="GLR572" s="633"/>
      <c r="GLS572" s="633"/>
      <c r="GLT572" s="633"/>
      <c r="GLU572" s="633"/>
      <c r="GLV572" s="633"/>
      <c r="GLW572" s="633"/>
      <c r="GLX572" s="633"/>
      <c r="GLY572" s="633"/>
      <c r="GLZ572" s="633"/>
      <c r="GMA572" s="633"/>
      <c r="GMB572" s="633"/>
      <c r="GMC572" s="633"/>
      <c r="GMD572" s="633"/>
      <c r="GME572" s="633"/>
      <c r="GMF572" s="633"/>
      <c r="GMG572" s="633"/>
      <c r="GMH572" s="633"/>
      <c r="GMI572" s="633"/>
      <c r="GMJ572" s="633"/>
      <c r="GMK572" s="633"/>
      <c r="GML572" s="633"/>
      <c r="GMM572" s="633"/>
      <c r="GMN572" s="633"/>
      <c r="GMO572" s="633"/>
      <c r="GMP572" s="633"/>
      <c r="GMQ572" s="633"/>
      <c r="GMR572" s="633"/>
      <c r="GMS572" s="633"/>
      <c r="GMT572" s="633"/>
      <c r="GMU572" s="633"/>
      <c r="GMV572" s="633"/>
      <c r="GMW572" s="633"/>
      <c r="GMX572" s="633"/>
      <c r="GMY572" s="633"/>
      <c r="GMZ572" s="633"/>
      <c r="GNA572" s="633"/>
      <c r="GNB572" s="633"/>
      <c r="GNC572" s="633"/>
      <c r="GND572" s="633"/>
      <c r="GNE572" s="633"/>
      <c r="GNF572" s="633"/>
      <c r="GNG572" s="633"/>
      <c r="GNH572" s="633"/>
      <c r="GNI572" s="633"/>
      <c r="GNJ572" s="633"/>
      <c r="GNK572" s="633"/>
      <c r="GNL572" s="633"/>
      <c r="GNM572" s="633"/>
      <c r="GNN572" s="633"/>
      <c r="GNO572" s="633"/>
      <c r="GNP572" s="633"/>
      <c r="GNQ572" s="633"/>
      <c r="GNR572" s="633"/>
      <c r="GNS572" s="633"/>
      <c r="GNT572" s="633"/>
      <c r="GNU572" s="633"/>
      <c r="GNV572" s="633"/>
      <c r="GNW572" s="633"/>
      <c r="GNX572" s="633"/>
      <c r="GNY572" s="633"/>
      <c r="GNZ572" s="633"/>
      <c r="GOA572" s="633"/>
      <c r="GOB572" s="633"/>
      <c r="GOC572" s="633"/>
      <c r="GOD572" s="633"/>
      <c r="GOE572" s="633"/>
      <c r="GOF572" s="633"/>
      <c r="GOG572" s="633"/>
      <c r="GOH572" s="633"/>
      <c r="GOI572" s="633"/>
      <c r="GOJ572" s="633"/>
      <c r="GOK572" s="633"/>
      <c r="GOL572" s="633"/>
      <c r="GOM572" s="633"/>
      <c r="GON572" s="633"/>
      <c r="GOO572" s="633"/>
      <c r="GOP572" s="633"/>
      <c r="GOQ572" s="633"/>
      <c r="GOR572" s="633"/>
      <c r="GOS572" s="633"/>
      <c r="GOT572" s="633"/>
      <c r="GOU572" s="633"/>
      <c r="GOV572" s="633"/>
      <c r="GOW572" s="633"/>
      <c r="GOX572" s="633"/>
      <c r="GOY572" s="633"/>
      <c r="GOZ572" s="633"/>
      <c r="GPA572" s="633"/>
      <c r="GPB572" s="633"/>
      <c r="GPC572" s="633"/>
      <c r="GPD572" s="633"/>
      <c r="GPE572" s="633"/>
      <c r="GPF572" s="633"/>
      <c r="GPG572" s="633"/>
      <c r="GPH572" s="633"/>
      <c r="GPI572" s="633"/>
      <c r="GPJ572" s="633"/>
      <c r="GPK572" s="633"/>
      <c r="GPL572" s="633"/>
      <c r="GPM572" s="633"/>
      <c r="GPN572" s="633"/>
      <c r="GPO572" s="633"/>
      <c r="GPP572" s="633"/>
      <c r="GPQ572" s="633"/>
      <c r="GPR572" s="633"/>
      <c r="GPS572" s="633"/>
      <c r="GPT572" s="633"/>
      <c r="GPU572" s="633"/>
      <c r="GPV572" s="633"/>
      <c r="GPW572" s="633"/>
      <c r="GPX572" s="633"/>
      <c r="GPY572" s="633"/>
      <c r="GPZ572" s="633"/>
      <c r="GQA572" s="633"/>
      <c r="GQB572" s="633"/>
      <c r="GQC572" s="633"/>
      <c r="GQD572" s="633"/>
      <c r="GQE572" s="633"/>
      <c r="GQF572" s="633"/>
      <c r="GQG572" s="633"/>
      <c r="GQH572" s="633"/>
      <c r="GQI572" s="633"/>
      <c r="GQJ572" s="633"/>
      <c r="GQK572" s="633"/>
      <c r="GQL572" s="633"/>
      <c r="GQM572" s="633"/>
      <c r="GQN572" s="633"/>
      <c r="GQO572" s="633"/>
      <c r="GQP572" s="633"/>
      <c r="GQQ572" s="633"/>
      <c r="GQR572" s="633"/>
      <c r="GQS572" s="633"/>
      <c r="GQT572" s="633"/>
      <c r="GQU572" s="633"/>
      <c r="GQV572" s="633"/>
      <c r="GQW572" s="633"/>
      <c r="GQX572" s="633"/>
      <c r="GQY572" s="633"/>
      <c r="GQZ572" s="633"/>
      <c r="GRA572" s="633"/>
      <c r="GRB572" s="633"/>
      <c r="GRC572" s="633"/>
      <c r="GRD572" s="633"/>
      <c r="GRE572" s="633"/>
      <c r="GRF572" s="633"/>
      <c r="GRG572" s="633"/>
      <c r="GRH572" s="633"/>
      <c r="GRI572" s="633"/>
      <c r="GRJ572" s="633"/>
      <c r="GRK572" s="633"/>
      <c r="GRL572" s="633"/>
      <c r="GRM572" s="633"/>
      <c r="GRN572" s="633"/>
      <c r="GRO572" s="633"/>
      <c r="GRP572" s="633"/>
      <c r="GRQ572" s="633"/>
      <c r="GRR572" s="633"/>
      <c r="GRS572" s="633"/>
      <c r="GRT572" s="633"/>
      <c r="GRU572" s="633"/>
      <c r="GRV572" s="633"/>
      <c r="GRW572" s="633"/>
      <c r="GRX572" s="633"/>
      <c r="GRY572" s="633"/>
      <c r="GRZ572" s="633"/>
      <c r="GSA572" s="633"/>
      <c r="GSB572" s="633"/>
      <c r="GSC572" s="633"/>
      <c r="GSD572" s="633"/>
      <c r="GSE572" s="633"/>
      <c r="GSF572" s="633"/>
      <c r="GSG572" s="633"/>
      <c r="GSH572" s="633"/>
      <c r="GSI572" s="633"/>
      <c r="GSJ572" s="633"/>
      <c r="GSK572" s="633"/>
      <c r="GSL572" s="633"/>
      <c r="GSM572" s="633"/>
      <c r="GSN572" s="633"/>
      <c r="GSO572" s="633"/>
      <c r="GSP572" s="633"/>
      <c r="GSQ572" s="633"/>
      <c r="GSR572" s="633"/>
      <c r="GSS572" s="633"/>
      <c r="GST572" s="633"/>
      <c r="GSU572" s="633"/>
      <c r="GSV572" s="633"/>
      <c r="GSW572" s="633"/>
      <c r="GSX572" s="633"/>
      <c r="GSY572" s="633"/>
      <c r="GSZ572" s="633"/>
      <c r="GTA572" s="633"/>
      <c r="GTB572" s="633"/>
      <c r="GTC572" s="633"/>
      <c r="GTD572" s="633"/>
      <c r="GTE572" s="633"/>
      <c r="GTF572" s="633"/>
      <c r="GTG572" s="633"/>
      <c r="GTH572" s="633"/>
      <c r="GTI572" s="633"/>
      <c r="GTJ572" s="633"/>
      <c r="GTK572" s="633"/>
      <c r="GTL572" s="633"/>
      <c r="GTM572" s="633"/>
      <c r="GTN572" s="633"/>
      <c r="GTO572" s="633"/>
      <c r="GTP572" s="633"/>
      <c r="GTQ572" s="633"/>
      <c r="GTR572" s="633"/>
      <c r="GTS572" s="633"/>
      <c r="GTT572" s="633"/>
      <c r="GTU572" s="633"/>
      <c r="GTV572" s="633"/>
      <c r="GTW572" s="633"/>
      <c r="GTX572" s="633"/>
      <c r="GTY572" s="633"/>
      <c r="GTZ572" s="633"/>
      <c r="GUA572" s="633"/>
      <c r="GUB572" s="633"/>
      <c r="GUC572" s="633"/>
      <c r="GUD572" s="633"/>
      <c r="GUE572" s="633"/>
      <c r="GUF572" s="633"/>
      <c r="GUG572" s="633"/>
      <c r="GUH572" s="633"/>
      <c r="GUI572" s="633"/>
      <c r="GUJ572" s="633"/>
      <c r="GUK572" s="633"/>
      <c r="GUL572" s="633"/>
      <c r="GUM572" s="633"/>
      <c r="GUN572" s="633"/>
      <c r="GUO572" s="633"/>
      <c r="GUP572" s="633"/>
      <c r="GUQ572" s="633"/>
      <c r="GUR572" s="633"/>
      <c r="GUS572" s="633"/>
      <c r="GUT572" s="633"/>
      <c r="GUU572" s="633"/>
      <c r="GUV572" s="633"/>
      <c r="GUW572" s="633"/>
      <c r="GUX572" s="633"/>
      <c r="GUY572" s="633"/>
      <c r="GUZ572" s="633"/>
      <c r="GVA572" s="633"/>
      <c r="GVB572" s="633"/>
      <c r="GVC572" s="633"/>
      <c r="GVD572" s="633"/>
      <c r="GVE572" s="633"/>
      <c r="GVF572" s="633"/>
      <c r="GVG572" s="633"/>
      <c r="GVH572" s="633"/>
      <c r="GVI572" s="633"/>
      <c r="GVJ572" s="633"/>
      <c r="GVK572" s="633"/>
      <c r="GVL572" s="633"/>
      <c r="GVM572" s="633"/>
      <c r="GVN572" s="633"/>
      <c r="GVO572" s="633"/>
      <c r="GVP572" s="633"/>
      <c r="GVQ572" s="633"/>
      <c r="GVR572" s="633"/>
      <c r="GVS572" s="633"/>
      <c r="GVT572" s="633"/>
      <c r="GVU572" s="633"/>
      <c r="GVV572" s="633"/>
      <c r="GVW572" s="633"/>
      <c r="GVX572" s="633"/>
      <c r="GVY572" s="633"/>
      <c r="GVZ572" s="633"/>
      <c r="GWA572" s="633"/>
      <c r="GWB572" s="633"/>
      <c r="GWC572" s="633"/>
      <c r="GWD572" s="633"/>
      <c r="GWE572" s="633"/>
      <c r="GWF572" s="633"/>
      <c r="GWG572" s="633"/>
      <c r="GWH572" s="633"/>
      <c r="GWI572" s="633"/>
      <c r="GWJ572" s="633"/>
      <c r="GWK572" s="633"/>
      <c r="GWL572" s="633"/>
      <c r="GWM572" s="633"/>
      <c r="GWN572" s="633"/>
      <c r="GWO572" s="633"/>
      <c r="GWP572" s="633"/>
      <c r="GWQ572" s="633"/>
      <c r="GWR572" s="633"/>
      <c r="GWS572" s="633"/>
      <c r="GWT572" s="633"/>
      <c r="GWU572" s="633"/>
      <c r="GWV572" s="633"/>
      <c r="GWW572" s="633"/>
      <c r="GWX572" s="633"/>
      <c r="GWY572" s="633"/>
      <c r="GWZ572" s="633"/>
      <c r="GXA572" s="633"/>
      <c r="GXB572" s="633"/>
      <c r="GXC572" s="633"/>
      <c r="GXD572" s="633"/>
      <c r="GXE572" s="633"/>
      <c r="GXF572" s="633"/>
      <c r="GXG572" s="633"/>
      <c r="GXH572" s="633"/>
      <c r="GXI572" s="633"/>
      <c r="GXJ572" s="633"/>
      <c r="GXK572" s="633"/>
      <c r="GXL572" s="633"/>
      <c r="GXM572" s="633"/>
      <c r="GXN572" s="633"/>
      <c r="GXO572" s="633"/>
      <c r="GXP572" s="633"/>
      <c r="GXQ572" s="633"/>
      <c r="GXR572" s="633"/>
      <c r="GXS572" s="633"/>
      <c r="GXT572" s="633"/>
      <c r="GXU572" s="633"/>
      <c r="GXV572" s="633"/>
      <c r="GXW572" s="633"/>
      <c r="GXX572" s="633"/>
      <c r="GXY572" s="633"/>
      <c r="GXZ572" s="633"/>
      <c r="GYA572" s="633"/>
      <c r="GYB572" s="633"/>
      <c r="GYC572" s="633"/>
      <c r="GYD572" s="633"/>
      <c r="GYE572" s="633"/>
      <c r="GYF572" s="633"/>
      <c r="GYG572" s="633"/>
      <c r="GYH572" s="633"/>
      <c r="GYI572" s="633"/>
      <c r="GYJ572" s="633"/>
      <c r="GYK572" s="633"/>
      <c r="GYL572" s="633"/>
      <c r="GYM572" s="633"/>
      <c r="GYN572" s="633"/>
      <c r="GYO572" s="633"/>
      <c r="GYP572" s="633"/>
      <c r="GYQ572" s="633"/>
      <c r="GYR572" s="633"/>
      <c r="GYS572" s="633"/>
      <c r="GYT572" s="633"/>
      <c r="GYU572" s="633"/>
      <c r="GYV572" s="633"/>
      <c r="GYW572" s="633"/>
      <c r="GYX572" s="633"/>
      <c r="GYY572" s="633"/>
      <c r="GYZ572" s="633"/>
      <c r="GZA572" s="633"/>
      <c r="GZB572" s="633"/>
      <c r="GZC572" s="633"/>
      <c r="GZD572" s="633"/>
      <c r="GZE572" s="633"/>
      <c r="GZF572" s="633"/>
      <c r="GZG572" s="633"/>
      <c r="GZH572" s="633"/>
      <c r="GZI572" s="633"/>
      <c r="GZJ572" s="633"/>
      <c r="GZK572" s="633"/>
      <c r="GZL572" s="633"/>
      <c r="GZM572" s="633"/>
      <c r="GZN572" s="633"/>
      <c r="GZO572" s="633"/>
      <c r="GZP572" s="633"/>
      <c r="GZQ572" s="633"/>
      <c r="GZR572" s="633"/>
      <c r="GZS572" s="633"/>
      <c r="GZT572" s="633"/>
      <c r="GZU572" s="633"/>
      <c r="GZV572" s="633"/>
      <c r="GZW572" s="633"/>
      <c r="GZX572" s="633"/>
      <c r="GZY572" s="633"/>
      <c r="GZZ572" s="633"/>
      <c r="HAA572" s="633"/>
      <c r="HAB572" s="633"/>
      <c r="HAC572" s="633"/>
      <c r="HAD572" s="633"/>
      <c r="HAE572" s="633"/>
      <c r="HAF572" s="633"/>
      <c r="HAG572" s="633"/>
      <c r="HAH572" s="633"/>
      <c r="HAI572" s="633"/>
      <c r="HAJ572" s="633"/>
      <c r="HAK572" s="633"/>
      <c r="HAL572" s="633"/>
      <c r="HAM572" s="633"/>
      <c r="HAN572" s="633"/>
      <c r="HAO572" s="633"/>
      <c r="HAP572" s="633"/>
      <c r="HAQ572" s="633"/>
      <c r="HAR572" s="633"/>
      <c r="HAS572" s="633"/>
      <c r="HAT572" s="633"/>
      <c r="HAU572" s="633"/>
      <c r="HAV572" s="633"/>
      <c r="HAW572" s="633"/>
      <c r="HAX572" s="633"/>
      <c r="HAY572" s="633"/>
      <c r="HAZ572" s="633"/>
      <c r="HBA572" s="633"/>
      <c r="HBB572" s="633"/>
      <c r="HBC572" s="633"/>
      <c r="HBD572" s="633"/>
      <c r="HBE572" s="633"/>
      <c r="HBF572" s="633"/>
      <c r="HBG572" s="633"/>
      <c r="HBH572" s="633"/>
      <c r="HBI572" s="633"/>
      <c r="HBJ572" s="633"/>
      <c r="HBK572" s="633"/>
      <c r="HBL572" s="633"/>
      <c r="HBM572" s="633"/>
      <c r="HBN572" s="633"/>
      <c r="HBO572" s="633"/>
      <c r="HBP572" s="633"/>
      <c r="HBQ572" s="633"/>
      <c r="HBR572" s="633"/>
      <c r="HBS572" s="633"/>
      <c r="HBT572" s="633"/>
      <c r="HBU572" s="633"/>
      <c r="HBV572" s="633"/>
      <c r="HBW572" s="633"/>
      <c r="HBX572" s="633"/>
      <c r="HBY572" s="633"/>
      <c r="HBZ572" s="633"/>
      <c r="HCA572" s="633"/>
      <c r="HCB572" s="633"/>
      <c r="HCC572" s="633"/>
      <c r="HCD572" s="633"/>
      <c r="HCE572" s="633"/>
      <c r="HCF572" s="633"/>
      <c r="HCG572" s="633"/>
      <c r="HCH572" s="633"/>
      <c r="HCI572" s="633"/>
      <c r="HCJ572" s="633"/>
      <c r="HCK572" s="633"/>
      <c r="HCL572" s="633"/>
      <c r="HCM572" s="633"/>
      <c r="HCN572" s="633"/>
      <c r="HCO572" s="633"/>
      <c r="HCP572" s="633"/>
      <c r="HCQ572" s="633"/>
      <c r="HCR572" s="633"/>
      <c r="HCS572" s="633"/>
      <c r="HCT572" s="633"/>
      <c r="HCU572" s="633"/>
      <c r="HCV572" s="633"/>
      <c r="HCW572" s="633"/>
      <c r="HCX572" s="633"/>
      <c r="HCY572" s="633"/>
      <c r="HCZ572" s="633"/>
      <c r="HDA572" s="633"/>
      <c r="HDB572" s="633"/>
      <c r="HDC572" s="633"/>
      <c r="HDD572" s="633"/>
      <c r="HDE572" s="633"/>
      <c r="HDF572" s="633"/>
      <c r="HDG572" s="633"/>
      <c r="HDH572" s="633"/>
      <c r="HDI572" s="633"/>
      <c r="HDJ572" s="633"/>
      <c r="HDK572" s="633"/>
      <c r="HDL572" s="633"/>
      <c r="HDM572" s="633"/>
      <c r="HDN572" s="633"/>
      <c r="HDO572" s="633"/>
      <c r="HDP572" s="633"/>
      <c r="HDQ572" s="633"/>
      <c r="HDR572" s="633"/>
      <c r="HDS572" s="633"/>
      <c r="HDT572" s="633"/>
      <c r="HDU572" s="633"/>
      <c r="HDV572" s="633"/>
      <c r="HDW572" s="633"/>
      <c r="HDX572" s="633"/>
      <c r="HDY572" s="633"/>
      <c r="HDZ572" s="633"/>
      <c r="HEA572" s="633"/>
      <c r="HEB572" s="633"/>
      <c r="HEC572" s="633"/>
      <c r="HED572" s="633"/>
      <c r="HEE572" s="633"/>
      <c r="HEF572" s="633"/>
      <c r="HEG572" s="633"/>
      <c r="HEH572" s="633"/>
      <c r="HEI572" s="633"/>
      <c r="HEJ572" s="633"/>
      <c r="HEK572" s="633"/>
      <c r="HEL572" s="633"/>
      <c r="HEM572" s="633"/>
      <c r="HEN572" s="633"/>
      <c r="HEO572" s="633"/>
      <c r="HEP572" s="633"/>
      <c r="HEQ572" s="633"/>
      <c r="HER572" s="633"/>
      <c r="HES572" s="633"/>
      <c r="HET572" s="633"/>
      <c r="HEU572" s="633"/>
      <c r="HEV572" s="633"/>
      <c r="HEW572" s="633"/>
      <c r="HEX572" s="633"/>
      <c r="HEY572" s="633"/>
      <c r="HEZ572" s="633"/>
      <c r="HFA572" s="633"/>
      <c r="HFB572" s="633"/>
      <c r="HFC572" s="633"/>
      <c r="HFD572" s="633"/>
      <c r="HFE572" s="633"/>
      <c r="HFF572" s="633"/>
      <c r="HFG572" s="633"/>
      <c r="HFH572" s="633"/>
      <c r="HFI572" s="633"/>
      <c r="HFJ572" s="633"/>
      <c r="HFK572" s="633"/>
      <c r="HFL572" s="633"/>
      <c r="HFM572" s="633"/>
      <c r="HFN572" s="633"/>
      <c r="HFO572" s="633"/>
      <c r="HFP572" s="633"/>
      <c r="HFQ572" s="633"/>
      <c r="HFR572" s="633"/>
      <c r="HFS572" s="633"/>
      <c r="HFT572" s="633"/>
      <c r="HFU572" s="633"/>
      <c r="HFV572" s="633"/>
      <c r="HFW572" s="633"/>
      <c r="HFX572" s="633"/>
      <c r="HFY572" s="633"/>
      <c r="HFZ572" s="633"/>
      <c r="HGA572" s="633"/>
      <c r="HGB572" s="633"/>
      <c r="HGC572" s="633"/>
      <c r="HGD572" s="633"/>
      <c r="HGE572" s="633"/>
      <c r="HGF572" s="633"/>
      <c r="HGG572" s="633"/>
      <c r="HGH572" s="633"/>
      <c r="HGI572" s="633"/>
      <c r="HGJ572" s="633"/>
      <c r="HGK572" s="633"/>
      <c r="HGL572" s="633"/>
      <c r="HGM572" s="633"/>
      <c r="HGN572" s="633"/>
      <c r="HGO572" s="633"/>
      <c r="HGP572" s="633"/>
      <c r="HGQ572" s="633"/>
      <c r="HGR572" s="633"/>
      <c r="HGS572" s="633"/>
      <c r="HGT572" s="633"/>
      <c r="HGU572" s="633"/>
      <c r="HGV572" s="633"/>
      <c r="HGW572" s="633"/>
      <c r="HGX572" s="633"/>
      <c r="HGY572" s="633"/>
      <c r="HGZ572" s="633"/>
      <c r="HHA572" s="633"/>
      <c r="HHB572" s="633"/>
      <c r="HHC572" s="633"/>
      <c r="HHD572" s="633"/>
      <c r="HHE572" s="633"/>
      <c r="HHF572" s="633"/>
      <c r="HHG572" s="633"/>
      <c r="HHH572" s="633"/>
      <c r="HHI572" s="633"/>
      <c r="HHJ572" s="633"/>
      <c r="HHK572" s="633"/>
      <c r="HHL572" s="633"/>
      <c r="HHM572" s="633"/>
      <c r="HHN572" s="633"/>
      <c r="HHO572" s="633"/>
      <c r="HHP572" s="633"/>
      <c r="HHQ572" s="633"/>
      <c r="HHR572" s="633"/>
      <c r="HHS572" s="633"/>
      <c r="HHT572" s="633"/>
      <c r="HHU572" s="633"/>
      <c r="HHV572" s="633"/>
      <c r="HHW572" s="633"/>
      <c r="HHX572" s="633"/>
      <c r="HHY572" s="633"/>
      <c r="HHZ572" s="633"/>
      <c r="HIA572" s="633"/>
      <c r="HIB572" s="633"/>
      <c r="HIC572" s="633"/>
      <c r="HID572" s="633"/>
      <c r="HIE572" s="633"/>
      <c r="HIF572" s="633"/>
      <c r="HIG572" s="633"/>
      <c r="HIH572" s="633"/>
      <c r="HII572" s="633"/>
      <c r="HIJ572" s="633"/>
      <c r="HIK572" s="633"/>
      <c r="HIL572" s="633"/>
      <c r="HIM572" s="633"/>
      <c r="HIN572" s="633"/>
      <c r="HIO572" s="633"/>
      <c r="HIP572" s="633"/>
      <c r="HIQ572" s="633"/>
      <c r="HIR572" s="633"/>
      <c r="HIS572" s="633"/>
      <c r="HIT572" s="633"/>
      <c r="HIU572" s="633"/>
      <c r="HIV572" s="633"/>
      <c r="HIW572" s="633"/>
      <c r="HIX572" s="633"/>
      <c r="HIY572" s="633"/>
      <c r="HIZ572" s="633"/>
      <c r="HJA572" s="633"/>
      <c r="HJB572" s="633"/>
      <c r="HJC572" s="633"/>
      <c r="HJD572" s="633"/>
      <c r="HJE572" s="633"/>
      <c r="HJF572" s="633"/>
      <c r="HJG572" s="633"/>
      <c r="HJH572" s="633"/>
      <c r="HJI572" s="633"/>
      <c r="HJJ572" s="633"/>
      <c r="HJK572" s="633"/>
      <c r="HJL572" s="633"/>
      <c r="HJM572" s="633"/>
      <c r="HJN572" s="633"/>
      <c r="HJO572" s="633"/>
      <c r="HJP572" s="633"/>
      <c r="HJQ572" s="633"/>
      <c r="HJR572" s="633"/>
      <c r="HJS572" s="633"/>
      <c r="HJT572" s="633"/>
      <c r="HJU572" s="633"/>
      <c r="HJV572" s="633"/>
      <c r="HJW572" s="633"/>
      <c r="HJX572" s="633"/>
      <c r="HJY572" s="633"/>
      <c r="HJZ572" s="633"/>
      <c r="HKA572" s="633"/>
      <c r="HKB572" s="633"/>
      <c r="HKC572" s="633"/>
      <c r="HKD572" s="633"/>
      <c r="HKE572" s="633"/>
      <c r="HKF572" s="633"/>
      <c r="HKG572" s="633"/>
      <c r="HKH572" s="633"/>
      <c r="HKI572" s="633"/>
      <c r="HKJ572" s="633"/>
      <c r="HKK572" s="633"/>
      <c r="HKL572" s="633"/>
      <c r="HKM572" s="633"/>
      <c r="HKN572" s="633"/>
      <c r="HKO572" s="633"/>
      <c r="HKP572" s="633"/>
      <c r="HKQ572" s="633"/>
      <c r="HKR572" s="633"/>
      <c r="HKS572" s="633"/>
      <c r="HKT572" s="633"/>
      <c r="HKU572" s="633"/>
      <c r="HKV572" s="633"/>
      <c r="HKW572" s="633"/>
      <c r="HKX572" s="633"/>
      <c r="HKY572" s="633"/>
      <c r="HKZ572" s="633"/>
      <c r="HLA572" s="633"/>
      <c r="HLB572" s="633"/>
      <c r="HLC572" s="633"/>
      <c r="HLD572" s="633"/>
      <c r="HLE572" s="633"/>
      <c r="HLF572" s="633"/>
      <c r="HLG572" s="633"/>
      <c r="HLH572" s="633"/>
      <c r="HLI572" s="633"/>
      <c r="HLJ572" s="633"/>
      <c r="HLK572" s="633"/>
      <c r="HLL572" s="633"/>
      <c r="HLM572" s="633"/>
      <c r="HLN572" s="633"/>
      <c r="HLO572" s="633"/>
      <c r="HLP572" s="633"/>
      <c r="HLQ572" s="633"/>
      <c r="HLR572" s="633"/>
      <c r="HLS572" s="633"/>
      <c r="HLT572" s="633"/>
      <c r="HLU572" s="633"/>
      <c r="HLV572" s="633"/>
      <c r="HLW572" s="633"/>
      <c r="HLX572" s="633"/>
      <c r="HLY572" s="633"/>
      <c r="HLZ572" s="633"/>
      <c r="HMA572" s="633"/>
      <c r="HMB572" s="633"/>
      <c r="HMC572" s="633"/>
      <c r="HMD572" s="633"/>
      <c r="HME572" s="633"/>
      <c r="HMF572" s="633"/>
      <c r="HMG572" s="633"/>
      <c r="HMH572" s="633"/>
      <c r="HMI572" s="633"/>
      <c r="HMJ572" s="633"/>
      <c r="HMK572" s="633"/>
      <c r="HML572" s="633"/>
      <c r="HMM572" s="633"/>
      <c r="HMN572" s="633"/>
      <c r="HMO572" s="633"/>
      <c r="HMP572" s="633"/>
      <c r="HMQ572" s="633"/>
      <c r="HMR572" s="633"/>
      <c r="HMS572" s="633"/>
      <c r="HMT572" s="633"/>
      <c r="HMU572" s="633"/>
      <c r="HMV572" s="633"/>
      <c r="HMW572" s="633"/>
      <c r="HMX572" s="633"/>
      <c r="HMY572" s="633"/>
      <c r="HMZ572" s="633"/>
      <c r="HNA572" s="633"/>
      <c r="HNB572" s="633"/>
      <c r="HNC572" s="633"/>
      <c r="HND572" s="633"/>
      <c r="HNE572" s="633"/>
      <c r="HNF572" s="633"/>
      <c r="HNG572" s="633"/>
      <c r="HNH572" s="633"/>
      <c r="HNI572" s="633"/>
      <c r="HNJ572" s="633"/>
      <c r="HNK572" s="633"/>
      <c r="HNL572" s="633"/>
      <c r="HNM572" s="633"/>
      <c r="HNN572" s="633"/>
      <c r="HNO572" s="633"/>
      <c r="HNP572" s="633"/>
      <c r="HNQ572" s="633"/>
      <c r="HNR572" s="633"/>
      <c r="HNS572" s="633"/>
      <c r="HNT572" s="633"/>
      <c r="HNU572" s="633"/>
      <c r="HNV572" s="633"/>
      <c r="HNW572" s="633"/>
      <c r="HNX572" s="633"/>
      <c r="HNY572" s="633"/>
      <c r="HNZ572" s="633"/>
      <c r="HOA572" s="633"/>
      <c r="HOB572" s="633"/>
      <c r="HOC572" s="633"/>
      <c r="HOD572" s="633"/>
      <c r="HOE572" s="633"/>
      <c r="HOF572" s="633"/>
      <c r="HOG572" s="633"/>
      <c r="HOH572" s="633"/>
      <c r="HOI572" s="633"/>
      <c r="HOJ572" s="633"/>
      <c r="HOK572" s="633"/>
      <c r="HOL572" s="633"/>
      <c r="HOM572" s="633"/>
      <c r="HON572" s="633"/>
      <c r="HOO572" s="633"/>
      <c r="HOP572" s="633"/>
      <c r="HOQ572" s="633"/>
      <c r="HOR572" s="633"/>
      <c r="HOS572" s="633"/>
      <c r="HOT572" s="633"/>
      <c r="HOU572" s="633"/>
      <c r="HOV572" s="633"/>
      <c r="HOW572" s="633"/>
      <c r="HOX572" s="633"/>
      <c r="HOY572" s="633"/>
      <c r="HOZ572" s="633"/>
      <c r="HPA572" s="633"/>
      <c r="HPB572" s="633"/>
      <c r="HPC572" s="633"/>
      <c r="HPD572" s="633"/>
      <c r="HPE572" s="633"/>
      <c r="HPF572" s="633"/>
      <c r="HPG572" s="633"/>
      <c r="HPH572" s="633"/>
      <c r="HPI572" s="633"/>
      <c r="HPJ572" s="633"/>
      <c r="HPK572" s="633"/>
      <c r="HPL572" s="633"/>
      <c r="HPM572" s="633"/>
      <c r="HPN572" s="633"/>
      <c r="HPO572" s="633"/>
      <c r="HPP572" s="633"/>
      <c r="HPQ572" s="633"/>
      <c r="HPR572" s="633"/>
      <c r="HPS572" s="633"/>
      <c r="HPT572" s="633"/>
      <c r="HPU572" s="633"/>
      <c r="HPV572" s="633"/>
      <c r="HPW572" s="633"/>
      <c r="HPX572" s="633"/>
      <c r="HPY572" s="633"/>
      <c r="HPZ572" s="633"/>
      <c r="HQA572" s="633"/>
      <c r="HQB572" s="633"/>
      <c r="HQC572" s="633"/>
      <c r="HQD572" s="633"/>
      <c r="HQE572" s="633"/>
      <c r="HQF572" s="633"/>
      <c r="HQG572" s="633"/>
      <c r="HQH572" s="633"/>
      <c r="HQI572" s="633"/>
      <c r="HQJ572" s="633"/>
      <c r="HQK572" s="633"/>
      <c r="HQL572" s="633"/>
      <c r="HQM572" s="633"/>
      <c r="HQN572" s="633"/>
      <c r="HQO572" s="633"/>
      <c r="HQP572" s="633"/>
      <c r="HQQ572" s="633"/>
      <c r="HQR572" s="633"/>
      <c r="HQS572" s="633"/>
      <c r="HQT572" s="633"/>
      <c r="HQU572" s="633"/>
      <c r="HQV572" s="633"/>
      <c r="HQW572" s="633"/>
      <c r="HQX572" s="633"/>
      <c r="HQY572" s="633"/>
      <c r="HQZ572" s="633"/>
      <c r="HRA572" s="633"/>
      <c r="HRB572" s="633"/>
      <c r="HRC572" s="633"/>
      <c r="HRD572" s="633"/>
      <c r="HRE572" s="633"/>
      <c r="HRF572" s="633"/>
      <c r="HRG572" s="633"/>
      <c r="HRH572" s="633"/>
      <c r="HRI572" s="633"/>
      <c r="HRJ572" s="633"/>
      <c r="HRK572" s="633"/>
      <c r="HRL572" s="633"/>
      <c r="HRM572" s="633"/>
      <c r="HRN572" s="633"/>
      <c r="HRO572" s="633"/>
      <c r="HRP572" s="633"/>
      <c r="HRQ572" s="633"/>
      <c r="HRR572" s="633"/>
      <c r="HRS572" s="633"/>
      <c r="HRT572" s="633"/>
      <c r="HRU572" s="633"/>
      <c r="HRV572" s="633"/>
      <c r="HRW572" s="633"/>
      <c r="HRX572" s="633"/>
      <c r="HRY572" s="633"/>
      <c r="HRZ572" s="633"/>
      <c r="HSA572" s="633"/>
      <c r="HSB572" s="633"/>
      <c r="HSC572" s="633"/>
      <c r="HSD572" s="633"/>
      <c r="HSE572" s="633"/>
      <c r="HSF572" s="633"/>
      <c r="HSG572" s="633"/>
      <c r="HSH572" s="633"/>
      <c r="HSI572" s="633"/>
      <c r="HSJ572" s="633"/>
      <c r="HSK572" s="633"/>
      <c r="HSL572" s="633"/>
      <c r="HSM572" s="633"/>
      <c r="HSN572" s="633"/>
      <c r="HSO572" s="633"/>
      <c r="HSP572" s="633"/>
      <c r="HSQ572" s="633"/>
      <c r="HSR572" s="633"/>
      <c r="HSS572" s="633"/>
      <c r="HST572" s="633"/>
      <c r="HSU572" s="633"/>
      <c r="HSV572" s="633"/>
      <c r="HSW572" s="633"/>
      <c r="HSX572" s="633"/>
      <c r="HSY572" s="633"/>
      <c r="HSZ572" s="633"/>
      <c r="HTA572" s="633"/>
      <c r="HTB572" s="633"/>
      <c r="HTC572" s="633"/>
      <c r="HTD572" s="633"/>
      <c r="HTE572" s="633"/>
      <c r="HTF572" s="633"/>
      <c r="HTG572" s="633"/>
      <c r="HTH572" s="633"/>
      <c r="HTI572" s="633"/>
      <c r="HTJ572" s="633"/>
      <c r="HTK572" s="633"/>
      <c r="HTL572" s="633"/>
      <c r="HTM572" s="633"/>
      <c r="HTN572" s="633"/>
      <c r="HTO572" s="633"/>
      <c r="HTP572" s="633"/>
      <c r="HTQ572" s="633"/>
      <c r="HTR572" s="633"/>
      <c r="HTS572" s="633"/>
      <c r="HTT572" s="633"/>
      <c r="HTU572" s="633"/>
      <c r="HTV572" s="633"/>
      <c r="HTW572" s="633"/>
      <c r="HTX572" s="633"/>
      <c r="HTY572" s="633"/>
      <c r="HTZ572" s="633"/>
      <c r="HUA572" s="633"/>
      <c r="HUB572" s="633"/>
      <c r="HUC572" s="633"/>
      <c r="HUD572" s="633"/>
      <c r="HUE572" s="633"/>
      <c r="HUF572" s="633"/>
      <c r="HUG572" s="633"/>
      <c r="HUH572" s="633"/>
      <c r="HUI572" s="633"/>
      <c r="HUJ572" s="633"/>
      <c r="HUK572" s="633"/>
      <c r="HUL572" s="633"/>
      <c r="HUM572" s="633"/>
      <c r="HUN572" s="633"/>
      <c r="HUO572" s="633"/>
      <c r="HUP572" s="633"/>
      <c r="HUQ572" s="633"/>
      <c r="HUR572" s="633"/>
      <c r="HUS572" s="633"/>
      <c r="HUT572" s="633"/>
      <c r="HUU572" s="633"/>
      <c r="HUV572" s="633"/>
      <c r="HUW572" s="633"/>
      <c r="HUX572" s="633"/>
      <c r="HUY572" s="633"/>
      <c r="HUZ572" s="633"/>
      <c r="HVA572" s="633"/>
      <c r="HVB572" s="633"/>
      <c r="HVC572" s="633"/>
      <c r="HVD572" s="633"/>
      <c r="HVE572" s="633"/>
      <c r="HVF572" s="633"/>
      <c r="HVG572" s="633"/>
      <c r="HVH572" s="633"/>
      <c r="HVI572" s="633"/>
      <c r="HVJ572" s="633"/>
      <c r="HVK572" s="633"/>
      <c r="HVL572" s="633"/>
      <c r="HVM572" s="633"/>
      <c r="HVN572" s="633"/>
      <c r="HVO572" s="633"/>
      <c r="HVP572" s="633"/>
      <c r="HVQ572" s="633"/>
      <c r="HVR572" s="633"/>
      <c r="HVS572" s="633"/>
      <c r="HVT572" s="633"/>
      <c r="HVU572" s="633"/>
      <c r="HVV572" s="633"/>
      <c r="HVW572" s="633"/>
      <c r="HVX572" s="633"/>
      <c r="HVY572" s="633"/>
      <c r="HVZ572" s="633"/>
      <c r="HWA572" s="633"/>
      <c r="HWB572" s="633"/>
      <c r="HWC572" s="633"/>
      <c r="HWD572" s="633"/>
      <c r="HWE572" s="633"/>
      <c r="HWF572" s="633"/>
      <c r="HWG572" s="633"/>
      <c r="HWH572" s="633"/>
      <c r="HWI572" s="633"/>
      <c r="HWJ572" s="633"/>
      <c r="HWK572" s="633"/>
      <c r="HWL572" s="633"/>
      <c r="HWM572" s="633"/>
      <c r="HWN572" s="633"/>
      <c r="HWO572" s="633"/>
      <c r="HWP572" s="633"/>
      <c r="HWQ572" s="633"/>
      <c r="HWR572" s="633"/>
      <c r="HWS572" s="633"/>
      <c r="HWT572" s="633"/>
      <c r="HWU572" s="633"/>
      <c r="HWV572" s="633"/>
      <c r="HWW572" s="633"/>
      <c r="HWX572" s="633"/>
      <c r="HWY572" s="633"/>
      <c r="HWZ572" s="633"/>
      <c r="HXA572" s="633"/>
      <c r="HXB572" s="633"/>
      <c r="HXC572" s="633"/>
      <c r="HXD572" s="633"/>
      <c r="HXE572" s="633"/>
      <c r="HXF572" s="633"/>
      <c r="HXG572" s="633"/>
      <c r="HXH572" s="633"/>
      <c r="HXI572" s="633"/>
      <c r="HXJ572" s="633"/>
      <c r="HXK572" s="633"/>
      <c r="HXL572" s="633"/>
      <c r="HXM572" s="633"/>
      <c r="HXN572" s="633"/>
      <c r="HXO572" s="633"/>
      <c r="HXP572" s="633"/>
      <c r="HXQ572" s="633"/>
      <c r="HXR572" s="633"/>
      <c r="HXS572" s="633"/>
      <c r="HXT572" s="633"/>
      <c r="HXU572" s="633"/>
      <c r="HXV572" s="633"/>
      <c r="HXW572" s="633"/>
      <c r="HXX572" s="633"/>
      <c r="HXY572" s="633"/>
      <c r="HXZ572" s="633"/>
      <c r="HYA572" s="633"/>
      <c r="HYB572" s="633"/>
      <c r="HYC572" s="633"/>
      <c r="HYD572" s="633"/>
      <c r="HYE572" s="633"/>
      <c r="HYF572" s="633"/>
      <c r="HYG572" s="633"/>
      <c r="HYH572" s="633"/>
      <c r="HYI572" s="633"/>
      <c r="HYJ572" s="633"/>
      <c r="HYK572" s="633"/>
      <c r="HYL572" s="633"/>
      <c r="HYM572" s="633"/>
      <c r="HYN572" s="633"/>
      <c r="HYO572" s="633"/>
      <c r="HYP572" s="633"/>
      <c r="HYQ572" s="633"/>
      <c r="HYR572" s="633"/>
      <c r="HYS572" s="633"/>
      <c r="HYT572" s="633"/>
      <c r="HYU572" s="633"/>
      <c r="HYV572" s="633"/>
      <c r="HYW572" s="633"/>
      <c r="HYX572" s="633"/>
      <c r="HYY572" s="633"/>
      <c r="HYZ572" s="633"/>
      <c r="HZA572" s="633"/>
      <c r="HZB572" s="633"/>
      <c r="HZC572" s="633"/>
      <c r="HZD572" s="633"/>
      <c r="HZE572" s="633"/>
      <c r="HZF572" s="633"/>
      <c r="HZG572" s="633"/>
      <c r="HZH572" s="633"/>
      <c r="HZI572" s="633"/>
      <c r="HZJ572" s="633"/>
      <c r="HZK572" s="633"/>
      <c r="HZL572" s="633"/>
      <c r="HZM572" s="633"/>
      <c r="HZN572" s="633"/>
      <c r="HZO572" s="633"/>
      <c r="HZP572" s="633"/>
      <c r="HZQ572" s="633"/>
      <c r="HZR572" s="633"/>
      <c r="HZS572" s="633"/>
      <c r="HZT572" s="633"/>
      <c r="HZU572" s="633"/>
      <c r="HZV572" s="633"/>
      <c r="HZW572" s="633"/>
      <c r="HZX572" s="633"/>
      <c r="HZY572" s="633"/>
      <c r="HZZ572" s="633"/>
      <c r="IAA572" s="633"/>
      <c r="IAB572" s="633"/>
      <c r="IAC572" s="633"/>
      <c r="IAD572" s="633"/>
      <c r="IAE572" s="633"/>
      <c r="IAF572" s="633"/>
      <c r="IAG572" s="633"/>
      <c r="IAH572" s="633"/>
      <c r="IAI572" s="633"/>
      <c r="IAJ572" s="633"/>
      <c r="IAK572" s="633"/>
      <c r="IAL572" s="633"/>
      <c r="IAM572" s="633"/>
      <c r="IAN572" s="633"/>
      <c r="IAO572" s="633"/>
      <c r="IAP572" s="633"/>
      <c r="IAQ572" s="633"/>
      <c r="IAR572" s="633"/>
      <c r="IAS572" s="633"/>
      <c r="IAT572" s="633"/>
      <c r="IAU572" s="633"/>
      <c r="IAV572" s="633"/>
      <c r="IAW572" s="633"/>
      <c r="IAX572" s="633"/>
      <c r="IAY572" s="633"/>
      <c r="IAZ572" s="633"/>
      <c r="IBA572" s="633"/>
      <c r="IBB572" s="633"/>
      <c r="IBC572" s="633"/>
      <c r="IBD572" s="633"/>
      <c r="IBE572" s="633"/>
      <c r="IBF572" s="633"/>
      <c r="IBG572" s="633"/>
      <c r="IBH572" s="633"/>
      <c r="IBI572" s="633"/>
      <c r="IBJ572" s="633"/>
      <c r="IBK572" s="633"/>
      <c r="IBL572" s="633"/>
      <c r="IBM572" s="633"/>
      <c r="IBN572" s="633"/>
      <c r="IBO572" s="633"/>
      <c r="IBP572" s="633"/>
      <c r="IBQ572" s="633"/>
      <c r="IBR572" s="633"/>
      <c r="IBS572" s="633"/>
      <c r="IBT572" s="633"/>
      <c r="IBU572" s="633"/>
      <c r="IBV572" s="633"/>
      <c r="IBW572" s="633"/>
      <c r="IBX572" s="633"/>
      <c r="IBY572" s="633"/>
      <c r="IBZ572" s="633"/>
      <c r="ICA572" s="633"/>
      <c r="ICB572" s="633"/>
      <c r="ICC572" s="633"/>
      <c r="ICD572" s="633"/>
      <c r="ICE572" s="633"/>
      <c r="ICF572" s="633"/>
      <c r="ICG572" s="633"/>
      <c r="ICH572" s="633"/>
      <c r="ICI572" s="633"/>
      <c r="ICJ572" s="633"/>
      <c r="ICK572" s="633"/>
      <c r="ICL572" s="633"/>
      <c r="ICM572" s="633"/>
      <c r="ICN572" s="633"/>
      <c r="ICO572" s="633"/>
      <c r="ICP572" s="633"/>
      <c r="ICQ572" s="633"/>
      <c r="ICR572" s="633"/>
      <c r="ICS572" s="633"/>
      <c r="ICT572" s="633"/>
      <c r="ICU572" s="633"/>
      <c r="ICV572" s="633"/>
      <c r="ICW572" s="633"/>
      <c r="ICX572" s="633"/>
      <c r="ICY572" s="633"/>
      <c r="ICZ572" s="633"/>
      <c r="IDA572" s="633"/>
      <c r="IDB572" s="633"/>
      <c r="IDC572" s="633"/>
      <c r="IDD572" s="633"/>
      <c r="IDE572" s="633"/>
      <c r="IDF572" s="633"/>
      <c r="IDG572" s="633"/>
      <c r="IDH572" s="633"/>
      <c r="IDI572" s="633"/>
      <c r="IDJ572" s="633"/>
      <c r="IDK572" s="633"/>
      <c r="IDL572" s="633"/>
      <c r="IDM572" s="633"/>
      <c r="IDN572" s="633"/>
      <c r="IDO572" s="633"/>
      <c r="IDP572" s="633"/>
      <c r="IDQ572" s="633"/>
      <c r="IDR572" s="633"/>
      <c r="IDS572" s="633"/>
      <c r="IDT572" s="633"/>
      <c r="IDU572" s="633"/>
      <c r="IDV572" s="633"/>
      <c r="IDW572" s="633"/>
      <c r="IDX572" s="633"/>
      <c r="IDY572" s="633"/>
      <c r="IDZ572" s="633"/>
      <c r="IEA572" s="633"/>
      <c r="IEB572" s="633"/>
      <c r="IEC572" s="633"/>
      <c r="IED572" s="633"/>
      <c r="IEE572" s="633"/>
      <c r="IEF572" s="633"/>
      <c r="IEG572" s="633"/>
      <c r="IEH572" s="633"/>
      <c r="IEI572" s="633"/>
      <c r="IEJ572" s="633"/>
      <c r="IEK572" s="633"/>
      <c r="IEL572" s="633"/>
      <c r="IEM572" s="633"/>
      <c r="IEN572" s="633"/>
      <c r="IEO572" s="633"/>
      <c r="IEP572" s="633"/>
      <c r="IEQ572" s="633"/>
      <c r="IER572" s="633"/>
      <c r="IES572" s="633"/>
      <c r="IET572" s="633"/>
      <c r="IEU572" s="633"/>
      <c r="IEV572" s="633"/>
      <c r="IEW572" s="633"/>
      <c r="IEX572" s="633"/>
      <c r="IEY572" s="633"/>
      <c r="IEZ572" s="633"/>
      <c r="IFA572" s="633"/>
      <c r="IFB572" s="633"/>
      <c r="IFC572" s="633"/>
      <c r="IFD572" s="633"/>
      <c r="IFE572" s="633"/>
      <c r="IFF572" s="633"/>
      <c r="IFG572" s="633"/>
      <c r="IFH572" s="633"/>
      <c r="IFI572" s="633"/>
      <c r="IFJ572" s="633"/>
      <c r="IFK572" s="633"/>
      <c r="IFL572" s="633"/>
      <c r="IFM572" s="633"/>
      <c r="IFN572" s="633"/>
      <c r="IFO572" s="633"/>
      <c r="IFP572" s="633"/>
      <c r="IFQ572" s="633"/>
      <c r="IFR572" s="633"/>
      <c r="IFS572" s="633"/>
      <c r="IFT572" s="633"/>
      <c r="IFU572" s="633"/>
      <c r="IFV572" s="633"/>
      <c r="IFW572" s="633"/>
      <c r="IFX572" s="633"/>
      <c r="IFY572" s="633"/>
      <c r="IFZ572" s="633"/>
      <c r="IGA572" s="633"/>
      <c r="IGB572" s="633"/>
      <c r="IGC572" s="633"/>
      <c r="IGD572" s="633"/>
      <c r="IGE572" s="633"/>
      <c r="IGF572" s="633"/>
      <c r="IGG572" s="633"/>
      <c r="IGH572" s="633"/>
      <c r="IGI572" s="633"/>
      <c r="IGJ572" s="633"/>
      <c r="IGK572" s="633"/>
      <c r="IGL572" s="633"/>
      <c r="IGM572" s="633"/>
      <c r="IGN572" s="633"/>
      <c r="IGO572" s="633"/>
      <c r="IGP572" s="633"/>
      <c r="IGQ572" s="633"/>
      <c r="IGR572" s="633"/>
      <c r="IGS572" s="633"/>
      <c r="IGT572" s="633"/>
      <c r="IGU572" s="633"/>
      <c r="IGV572" s="633"/>
      <c r="IGW572" s="633"/>
      <c r="IGX572" s="633"/>
      <c r="IGY572" s="633"/>
      <c r="IGZ572" s="633"/>
      <c r="IHA572" s="633"/>
      <c r="IHB572" s="633"/>
      <c r="IHC572" s="633"/>
      <c r="IHD572" s="633"/>
      <c r="IHE572" s="633"/>
      <c r="IHF572" s="633"/>
      <c r="IHG572" s="633"/>
      <c r="IHH572" s="633"/>
      <c r="IHI572" s="633"/>
      <c r="IHJ572" s="633"/>
      <c r="IHK572" s="633"/>
      <c r="IHL572" s="633"/>
      <c r="IHM572" s="633"/>
      <c r="IHN572" s="633"/>
      <c r="IHO572" s="633"/>
      <c r="IHP572" s="633"/>
      <c r="IHQ572" s="633"/>
      <c r="IHR572" s="633"/>
      <c r="IHS572" s="633"/>
      <c r="IHT572" s="633"/>
      <c r="IHU572" s="633"/>
      <c r="IHV572" s="633"/>
      <c r="IHW572" s="633"/>
      <c r="IHX572" s="633"/>
      <c r="IHY572" s="633"/>
      <c r="IHZ572" s="633"/>
      <c r="IIA572" s="633"/>
      <c r="IIB572" s="633"/>
      <c r="IIC572" s="633"/>
      <c r="IID572" s="633"/>
      <c r="IIE572" s="633"/>
      <c r="IIF572" s="633"/>
      <c r="IIG572" s="633"/>
      <c r="IIH572" s="633"/>
      <c r="III572" s="633"/>
      <c r="IIJ572" s="633"/>
      <c r="IIK572" s="633"/>
      <c r="IIL572" s="633"/>
      <c r="IIM572" s="633"/>
      <c r="IIN572" s="633"/>
      <c r="IIO572" s="633"/>
      <c r="IIP572" s="633"/>
      <c r="IIQ572" s="633"/>
      <c r="IIR572" s="633"/>
      <c r="IIS572" s="633"/>
      <c r="IIT572" s="633"/>
      <c r="IIU572" s="633"/>
      <c r="IIV572" s="633"/>
      <c r="IIW572" s="633"/>
      <c r="IIX572" s="633"/>
      <c r="IIY572" s="633"/>
      <c r="IIZ572" s="633"/>
      <c r="IJA572" s="633"/>
      <c r="IJB572" s="633"/>
      <c r="IJC572" s="633"/>
      <c r="IJD572" s="633"/>
      <c r="IJE572" s="633"/>
      <c r="IJF572" s="633"/>
      <c r="IJG572" s="633"/>
      <c r="IJH572" s="633"/>
      <c r="IJI572" s="633"/>
      <c r="IJJ572" s="633"/>
      <c r="IJK572" s="633"/>
      <c r="IJL572" s="633"/>
      <c r="IJM572" s="633"/>
      <c r="IJN572" s="633"/>
      <c r="IJO572" s="633"/>
      <c r="IJP572" s="633"/>
      <c r="IJQ572" s="633"/>
      <c r="IJR572" s="633"/>
      <c r="IJS572" s="633"/>
      <c r="IJT572" s="633"/>
      <c r="IJU572" s="633"/>
      <c r="IJV572" s="633"/>
      <c r="IJW572" s="633"/>
      <c r="IJX572" s="633"/>
      <c r="IJY572" s="633"/>
      <c r="IJZ572" s="633"/>
      <c r="IKA572" s="633"/>
      <c r="IKB572" s="633"/>
      <c r="IKC572" s="633"/>
      <c r="IKD572" s="633"/>
      <c r="IKE572" s="633"/>
      <c r="IKF572" s="633"/>
      <c r="IKG572" s="633"/>
      <c r="IKH572" s="633"/>
      <c r="IKI572" s="633"/>
      <c r="IKJ572" s="633"/>
      <c r="IKK572" s="633"/>
      <c r="IKL572" s="633"/>
      <c r="IKM572" s="633"/>
      <c r="IKN572" s="633"/>
      <c r="IKO572" s="633"/>
      <c r="IKP572" s="633"/>
      <c r="IKQ572" s="633"/>
      <c r="IKR572" s="633"/>
      <c r="IKS572" s="633"/>
      <c r="IKT572" s="633"/>
      <c r="IKU572" s="633"/>
      <c r="IKV572" s="633"/>
      <c r="IKW572" s="633"/>
      <c r="IKX572" s="633"/>
      <c r="IKY572" s="633"/>
      <c r="IKZ572" s="633"/>
      <c r="ILA572" s="633"/>
      <c r="ILB572" s="633"/>
      <c r="ILC572" s="633"/>
      <c r="ILD572" s="633"/>
      <c r="ILE572" s="633"/>
      <c r="ILF572" s="633"/>
      <c r="ILG572" s="633"/>
      <c r="ILH572" s="633"/>
      <c r="ILI572" s="633"/>
      <c r="ILJ572" s="633"/>
      <c r="ILK572" s="633"/>
      <c r="ILL572" s="633"/>
      <c r="ILM572" s="633"/>
      <c r="ILN572" s="633"/>
      <c r="ILO572" s="633"/>
      <c r="ILP572" s="633"/>
      <c r="ILQ572" s="633"/>
      <c r="ILR572" s="633"/>
      <c r="ILS572" s="633"/>
      <c r="ILT572" s="633"/>
      <c r="ILU572" s="633"/>
      <c r="ILV572" s="633"/>
      <c r="ILW572" s="633"/>
      <c r="ILX572" s="633"/>
      <c r="ILY572" s="633"/>
      <c r="ILZ572" s="633"/>
      <c r="IMA572" s="633"/>
      <c r="IMB572" s="633"/>
      <c r="IMC572" s="633"/>
      <c r="IMD572" s="633"/>
      <c r="IME572" s="633"/>
      <c r="IMF572" s="633"/>
      <c r="IMG572" s="633"/>
      <c r="IMH572" s="633"/>
      <c r="IMI572" s="633"/>
      <c r="IMJ572" s="633"/>
      <c r="IMK572" s="633"/>
      <c r="IML572" s="633"/>
      <c r="IMM572" s="633"/>
      <c r="IMN572" s="633"/>
      <c r="IMO572" s="633"/>
      <c r="IMP572" s="633"/>
      <c r="IMQ572" s="633"/>
      <c r="IMR572" s="633"/>
      <c r="IMS572" s="633"/>
      <c r="IMT572" s="633"/>
      <c r="IMU572" s="633"/>
      <c r="IMV572" s="633"/>
      <c r="IMW572" s="633"/>
      <c r="IMX572" s="633"/>
      <c r="IMY572" s="633"/>
      <c r="IMZ572" s="633"/>
      <c r="INA572" s="633"/>
      <c r="INB572" s="633"/>
      <c r="INC572" s="633"/>
      <c r="IND572" s="633"/>
      <c r="INE572" s="633"/>
      <c r="INF572" s="633"/>
      <c r="ING572" s="633"/>
      <c r="INH572" s="633"/>
      <c r="INI572" s="633"/>
      <c r="INJ572" s="633"/>
      <c r="INK572" s="633"/>
      <c r="INL572" s="633"/>
      <c r="INM572" s="633"/>
      <c r="INN572" s="633"/>
      <c r="INO572" s="633"/>
      <c r="INP572" s="633"/>
      <c r="INQ572" s="633"/>
      <c r="INR572" s="633"/>
      <c r="INS572" s="633"/>
      <c r="INT572" s="633"/>
      <c r="INU572" s="633"/>
      <c r="INV572" s="633"/>
      <c r="INW572" s="633"/>
      <c r="INX572" s="633"/>
      <c r="INY572" s="633"/>
      <c r="INZ572" s="633"/>
      <c r="IOA572" s="633"/>
      <c r="IOB572" s="633"/>
      <c r="IOC572" s="633"/>
      <c r="IOD572" s="633"/>
      <c r="IOE572" s="633"/>
      <c r="IOF572" s="633"/>
      <c r="IOG572" s="633"/>
      <c r="IOH572" s="633"/>
      <c r="IOI572" s="633"/>
      <c r="IOJ572" s="633"/>
      <c r="IOK572" s="633"/>
      <c r="IOL572" s="633"/>
      <c r="IOM572" s="633"/>
      <c r="ION572" s="633"/>
      <c r="IOO572" s="633"/>
      <c r="IOP572" s="633"/>
      <c r="IOQ572" s="633"/>
      <c r="IOR572" s="633"/>
      <c r="IOS572" s="633"/>
      <c r="IOT572" s="633"/>
      <c r="IOU572" s="633"/>
      <c r="IOV572" s="633"/>
      <c r="IOW572" s="633"/>
      <c r="IOX572" s="633"/>
      <c r="IOY572" s="633"/>
      <c r="IOZ572" s="633"/>
      <c r="IPA572" s="633"/>
      <c r="IPB572" s="633"/>
      <c r="IPC572" s="633"/>
      <c r="IPD572" s="633"/>
      <c r="IPE572" s="633"/>
      <c r="IPF572" s="633"/>
      <c r="IPG572" s="633"/>
      <c r="IPH572" s="633"/>
      <c r="IPI572" s="633"/>
      <c r="IPJ572" s="633"/>
      <c r="IPK572" s="633"/>
      <c r="IPL572" s="633"/>
      <c r="IPM572" s="633"/>
      <c r="IPN572" s="633"/>
      <c r="IPO572" s="633"/>
      <c r="IPP572" s="633"/>
      <c r="IPQ572" s="633"/>
      <c r="IPR572" s="633"/>
      <c r="IPS572" s="633"/>
      <c r="IPT572" s="633"/>
      <c r="IPU572" s="633"/>
      <c r="IPV572" s="633"/>
      <c r="IPW572" s="633"/>
      <c r="IPX572" s="633"/>
      <c r="IPY572" s="633"/>
      <c r="IPZ572" s="633"/>
      <c r="IQA572" s="633"/>
      <c r="IQB572" s="633"/>
      <c r="IQC572" s="633"/>
      <c r="IQD572" s="633"/>
      <c r="IQE572" s="633"/>
      <c r="IQF572" s="633"/>
      <c r="IQG572" s="633"/>
      <c r="IQH572" s="633"/>
      <c r="IQI572" s="633"/>
      <c r="IQJ572" s="633"/>
      <c r="IQK572" s="633"/>
      <c r="IQL572" s="633"/>
      <c r="IQM572" s="633"/>
      <c r="IQN572" s="633"/>
      <c r="IQO572" s="633"/>
      <c r="IQP572" s="633"/>
      <c r="IQQ572" s="633"/>
      <c r="IQR572" s="633"/>
      <c r="IQS572" s="633"/>
      <c r="IQT572" s="633"/>
      <c r="IQU572" s="633"/>
      <c r="IQV572" s="633"/>
      <c r="IQW572" s="633"/>
      <c r="IQX572" s="633"/>
      <c r="IQY572" s="633"/>
      <c r="IQZ572" s="633"/>
      <c r="IRA572" s="633"/>
      <c r="IRB572" s="633"/>
      <c r="IRC572" s="633"/>
      <c r="IRD572" s="633"/>
      <c r="IRE572" s="633"/>
      <c r="IRF572" s="633"/>
      <c r="IRG572" s="633"/>
      <c r="IRH572" s="633"/>
      <c r="IRI572" s="633"/>
      <c r="IRJ572" s="633"/>
      <c r="IRK572" s="633"/>
      <c r="IRL572" s="633"/>
      <c r="IRM572" s="633"/>
      <c r="IRN572" s="633"/>
      <c r="IRO572" s="633"/>
      <c r="IRP572" s="633"/>
      <c r="IRQ572" s="633"/>
      <c r="IRR572" s="633"/>
      <c r="IRS572" s="633"/>
      <c r="IRT572" s="633"/>
      <c r="IRU572" s="633"/>
      <c r="IRV572" s="633"/>
      <c r="IRW572" s="633"/>
      <c r="IRX572" s="633"/>
      <c r="IRY572" s="633"/>
      <c r="IRZ572" s="633"/>
      <c r="ISA572" s="633"/>
      <c r="ISB572" s="633"/>
      <c r="ISC572" s="633"/>
      <c r="ISD572" s="633"/>
      <c r="ISE572" s="633"/>
      <c r="ISF572" s="633"/>
      <c r="ISG572" s="633"/>
      <c r="ISH572" s="633"/>
      <c r="ISI572" s="633"/>
      <c r="ISJ572" s="633"/>
      <c r="ISK572" s="633"/>
      <c r="ISL572" s="633"/>
      <c r="ISM572" s="633"/>
      <c r="ISN572" s="633"/>
      <c r="ISO572" s="633"/>
      <c r="ISP572" s="633"/>
      <c r="ISQ572" s="633"/>
      <c r="ISR572" s="633"/>
      <c r="ISS572" s="633"/>
      <c r="IST572" s="633"/>
      <c r="ISU572" s="633"/>
      <c r="ISV572" s="633"/>
      <c r="ISW572" s="633"/>
      <c r="ISX572" s="633"/>
      <c r="ISY572" s="633"/>
      <c r="ISZ572" s="633"/>
      <c r="ITA572" s="633"/>
      <c r="ITB572" s="633"/>
      <c r="ITC572" s="633"/>
      <c r="ITD572" s="633"/>
      <c r="ITE572" s="633"/>
      <c r="ITF572" s="633"/>
      <c r="ITG572" s="633"/>
      <c r="ITH572" s="633"/>
      <c r="ITI572" s="633"/>
      <c r="ITJ572" s="633"/>
      <c r="ITK572" s="633"/>
      <c r="ITL572" s="633"/>
      <c r="ITM572" s="633"/>
      <c r="ITN572" s="633"/>
      <c r="ITO572" s="633"/>
      <c r="ITP572" s="633"/>
      <c r="ITQ572" s="633"/>
      <c r="ITR572" s="633"/>
      <c r="ITS572" s="633"/>
      <c r="ITT572" s="633"/>
      <c r="ITU572" s="633"/>
      <c r="ITV572" s="633"/>
      <c r="ITW572" s="633"/>
      <c r="ITX572" s="633"/>
      <c r="ITY572" s="633"/>
      <c r="ITZ572" s="633"/>
      <c r="IUA572" s="633"/>
      <c r="IUB572" s="633"/>
      <c r="IUC572" s="633"/>
      <c r="IUD572" s="633"/>
      <c r="IUE572" s="633"/>
      <c r="IUF572" s="633"/>
      <c r="IUG572" s="633"/>
      <c r="IUH572" s="633"/>
      <c r="IUI572" s="633"/>
      <c r="IUJ572" s="633"/>
      <c r="IUK572" s="633"/>
      <c r="IUL572" s="633"/>
      <c r="IUM572" s="633"/>
      <c r="IUN572" s="633"/>
      <c r="IUO572" s="633"/>
      <c r="IUP572" s="633"/>
      <c r="IUQ572" s="633"/>
      <c r="IUR572" s="633"/>
      <c r="IUS572" s="633"/>
      <c r="IUT572" s="633"/>
      <c r="IUU572" s="633"/>
      <c r="IUV572" s="633"/>
      <c r="IUW572" s="633"/>
      <c r="IUX572" s="633"/>
      <c r="IUY572" s="633"/>
      <c r="IUZ572" s="633"/>
      <c r="IVA572" s="633"/>
      <c r="IVB572" s="633"/>
      <c r="IVC572" s="633"/>
      <c r="IVD572" s="633"/>
      <c r="IVE572" s="633"/>
      <c r="IVF572" s="633"/>
      <c r="IVG572" s="633"/>
      <c r="IVH572" s="633"/>
      <c r="IVI572" s="633"/>
      <c r="IVJ572" s="633"/>
      <c r="IVK572" s="633"/>
      <c r="IVL572" s="633"/>
      <c r="IVM572" s="633"/>
      <c r="IVN572" s="633"/>
      <c r="IVO572" s="633"/>
      <c r="IVP572" s="633"/>
      <c r="IVQ572" s="633"/>
      <c r="IVR572" s="633"/>
      <c r="IVS572" s="633"/>
      <c r="IVT572" s="633"/>
      <c r="IVU572" s="633"/>
      <c r="IVV572" s="633"/>
      <c r="IVW572" s="633"/>
      <c r="IVX572" s="633"/>
      <c r="IVY572" s="633"/>
      <c r="IVZ572" s="633"/>
      <c r="IWA572" s="633"/>
      <c r="IWB572" s="633"/>
      <c r="IWC572" s="633"/>
      <c r="IWD572" s="633"/>
      <c r="IWE572" s="633"/>
      <c r="IWF572" s="633"/>
      <c r="IWG572" s="633"/>
      <c r="IWH572" s="633"/>
      <c r="IWI572" s="633"/>
      <c r="IWJ572" s="633"/>
      <c r="IWK572" s="633"/>
      <c r="IWL572" s="633"/>
      <c r="IWM572" s="633"/>
      <c r="IWN572" s="633"/>
      <c r="IWO572" s="633"/>
      <c r="IWP572" s="633"/>
      <c r="IWQ572" s="633"/>
      <c r="IWR572" s="633"/>
      <c r="IWS572" s="633"/>
      <c r="IWT572" s="633"/>
      <c r="IWU572" s="633"/>
      <c r="IWV572" s="633"/>
      <c r="IWW572" s="633"/>
      <c r="IWX572" s="633"/>
      <c r="IWY572" s="633"/>
      <c r="IWZ572" s="633"/>
      <c r="IXA572" s="633"/>
      <c r="IXB572" s="633"/>
      <c r="IXC572" s="633"/>
      <c r="IXD572" s="633"/>
      <c r="IXE572" s="633"/>
      <c r="IXF572" s="633"/>
      <c r="IXG572" s="633"/>
      <c r="IXH572" s="633"/>
      <c r="IXI572" s="633"/>
      <c r="IXJ572" s="633"/>
      <c r="IXK572" s="633"/>
      <c r="IXL572" s="633"/>
      <c r="IXM572" s="633"/>
      <c r="IXN572" s="633"/>
      <c r="IXO572" s="633"/>
      <c r="IXP572" s="633"/>
      <c r="IXQ572" s="633"/>
      <c r="IXR572" s="633"/>
      <c r="IXS572" s="633"/>
      <c r="IXT572" s="633"/>
      <c r="IXU572" s="633"/>
      <c r="IXV572" s="633"/>
      <c r="IXW572" s="633"/>
      <c r="IXX572" s="633"/>
      <c r="IXY572" s="633"/>
      <c r="IXZ572" s="633"/>
      <c r="IYA572" s="633"/>
      <c r="IYB572" s="633"/>
      <c r="IYC572" s="633"/>
      <c r="IYD572" s="633"/>
      <c r="IYE572" s="633"/>
      <c r="IYF572" s="633"/>
      <c r="IYG572" s="633"/>
      <c r="IYH572" s="633"/>
      <c r="IYI572" s="633"/>
      <c r="IYJ572" s="633"/>
      <c r="IYK572" s="633"/>
      <c r="IYL572" s="633"/>
      <c r="IYM572" s="633"/>
      <c r="IYN572" s="633"/>
      <c r="IYO572" s="633"/>
      <c r="IYP572" s="633"/>
      <c r="IYQ572" s="633"/>
      <c r="IYR572" s="633"/>
      <c r="IYS572" s="633"/>
      <c r="IYT572" s="633"/>
      <c r="IYU572" s="633"/>
      <c r="IYV572" s="633"/>
      <c r="IYW572" s="633"/>
      <c r="IYX572" s="633"/>
      <c r="IYY572" s="633"/>
      <c r="IYZ572" s="633"/>
      <c r="IZA572" s="633"/>
      <c r="IZB572" s="633"/>
      <c r="IZC572" s="633"/>
      <c r="IZD572" s="633"/>
      <c r="IZE572" s="633"/>
      <c r="IZF572" s="633"/>
      <c r="IZG572" s="633"/>
      <c r="IZH572" s="633"/>
      <c r="IZI572" s="633"/>
      <c r="IZJ572" s="633"/>
      <c r="IZK572" s="633"/>
      <c r="IZL572" s="633"/>
      <c r="IZM572" s="633"/>
      <c r="IZN572" s="633"/>
      <c r="IZO572" s="633"/>
      <c r="IZP572" s="633"/>
      <c r="IZQ572" s="633"/>
      <c r="IZR572" s="633"/>
      <c r="IZS572" s="633"/>
      <c r="IZT572" s="633"/>
      <c r="IZU572" s="633"/>
      <c r="IZV572" s="633"/>
      <c r="IZW572" s="633"/>
      <c r="IZX572" s="633"/>
      <c r="IZY572" s="633"/>
      <c r="IZZ572" s="633"/>
      <c r="JAA572" s="633"/>
      <c r="JAB572" s="633"/>
      <c r="JAC572" s="633"/>
      <c r="JAD572" s="633"/>
      <c r="JAE572" s="633"/>
      <c r="JAF572" s="633"/>
      <c r="JAG572" s="633"/>
      <c r="JAH572" s="633"/>
      <c r="JAI572" s="633"/>
      <c r="JAJ572" s="633"/>
      <c r="JAK572" s="633"/>
      <c r="JAL572" s="633"/>
      <c r="JAM572" s="633"/>
      <c r="JAN572" s="633"/>
      <c r="JAO572" s="633"/>
      <c r="JAP572" s="633"/>
      <c r="JAQ572" s="633"/>
      <c r="JAR572" s="633"/>
      <c r="JAS572" s="633"/>
      <c r="JAT572" s="633"/>
      <c r="JAU572" s="633"/>
      <c r="JAV572" s="633"/>
      <c r="JAW572" s="633"/>
      <c r="JAX572" s="633"/>
      <c r="JAY572" s="633"/>
      <c r="JAZ572" s="633"/>
      <c r="JBA572" s="633"/>
      <c r="JBB572" s="633"/>
      <c r="JBC572" s="633"/>
      <c r="JBD572" s="633"/>
      <c r="JBE572" s="633"/>
      <c r="JBF572" s="633"/>
      <c r="JBG572" s="633"/>
      <c r="JBH572" s="633"/>
      <c r="JBI572" s="633"/>
      <c r="JBJ572" s="633"/>
      <c r="JBK572" s="633"/>
      <c r="JBL572" s="633"/>
      <c r="JBM572" s="633"/>
      <c r="JBN572" s="633"/>
      <c r="JBO572" s="633"/>
      <c r="JBP572" s="633"/>
      <c r="JBQ572" s="633"/>
      <c r="JBR572" s="633"/>
      <c r="JBS572" s="633"/>
      <c r="JBT572" s="633"/>
      <c r="JBU572" s="633"/>
      <c r="JBV572" s="633"/>
      <c r="JBW572" s="633"/>
      <c r="JBX572" s="633"/>
      <c r="JBY572" s="633"/>
      <c r="JBZ572" s="633"/>
      <c r="JCA572" s="633"/>
      <c r="JCB572" s="633"/>
      <c r="JCC572" s="633"/>
      <c r="JCD572" s="633"/>
      <c r="JCE572" s="633"/>
      <c r="JCF572" s="633"/>
      <c r="JCG572" s="633"/>
      <c r="JCH572" s="633"/>
      <c r="JCI572" s="633"/>
      <c r="JCJ572" s="633"/>
      <c r="JCK572" s="633"/>
      <c r="JCL572" s="633"/>
      <c r="JCM572" s="633"/>
      <c r="JCN572" s="633"/>
      <c r="JCO572" s="633"/>
      <c r="JCP572" s="633"/>
      <c r="JCQ572" s="633"/>
      <c r="JCR572" s="633"/>
      <c r="JCS572" s="633"/>
      <c r="JCT572" s="633"/>
      <c r="JCU572" s="633"/>
      <c r="JCV572" s="633"/>
      <c r="JCW572" s="633"/>
      <c r="JCX572" s="633"/>
      <c r="JCY572" s="633"/>
      <c r="JCZ572" s="633"/>
      <c r="JDA572" s="633"/>
      <c r="JDB572" s="633"/>
      <c r="JDC572" s="633"/>
      <c r="JDD572" s="633"/>
      <c r="JDE572" s="633"/>
      <c r="JDF572" s="633"/>
      <c r="JDG572" s="633"/>
      <c r="JDH572" s="633"/>
      <c r="JDI572" s="633"/>
      <c r="JDJ572" s="633"/>
      <c r="JDK572" s="633"/>
      <c r="JDL572" s="633"/>
      <c r="JDM572" s="633"/>
      <c r="JDN572" s="633"/>
      <c r="JDO572" s="633"/>
      <c r="JDP572" s="633"/>
      <c r="JDQ572" s="633"/>
      <c r="JDR572" s="633"/>
      <c r="JDS572" s="633"/>
      <c r="JDT572" s="633"/>
      <c r="JDU572" s="633"/>
      <c r="JDV572" s="633"/>
      <c r="JDW572" s="633"/>
      <c r="JDX572" s="633"/>
      <c r="JDY572" s="633"/>
      <c r="JDZ572" s="633"/>
      <c r="JEA572" s="633"/>
      <c r="JEB572" s="633"/>
      <c r="JEC572" s="633"/>
      <c r="JED572" s="633"/>
      <c r="JEE572" s="633"/>
      <c r="JEF572" s="633"/>
      <c r="JEG572" s="633"/>
      <c r="JEH572" s="633"/>
      <c r="JEI572" s="633"/>
      <c r="JEJ572" s="633"/>
      <c r="JEK572" s="633"/>
      <c r="JEL572" s="633"/>
      <c r="JEM572" s="633"/>
      <c r="JEN572" s="633"/>
      <c r="JEO572" s="633"/>
      <c r="JEP572" s="633"/>
      <c r="JEQ572" s="633"/>
      <c r="JER572" s="633"/>
      <c r="JES572" s="633"/>
      <c r="JET572" s="633"/>
      <c r="JEU572" s="633"/>
      <c r="JEV572" s="633"/>
      <c r="JEW572" s="633"/>
      <c r="JEX572" s="633"/>
      <c r="JEY572" s="633"/>
      <c r="JEZ572" s="633"/>
      <c r="JFA572" s="633"/>
      <c r="JFB572" s="633"/>
      <c r="JFC572" s="633"/>
      <c r="JFD572" s="633"/>
      <c r="JFE572" s="633"/>
      <c r="JFF572" s="633"/>
      <c r="JFG572" s="633"/>
      <c r="JFH572" s="633"/>
      <c r="JFI572" s="633"/>
      <c r="JFJ572" s="633"/>
      <c r="JFK572" s="633"/>
      <c r="JFL572" s="633"/>
      <c r="JFM572" s="633"/>
      <c r="JFN572" s="633"/>
      <c r="JFO572" s="633"/>
      <c r="JFP572" s="633"/>
      <c r="JFQ572" s="633"/>
      <c r="JFR572" s="633"/>
      <c r="JFS572" s="633"/>
      <c r="JFT572" s="633"/>
      <c r="JFU572" s="633"/>
      <c r="JFV572" s="633"/>
      <c r="JFW572" s="633"/>
      <c r="JFX572" s="633"/>
      <c r="JFY572" s="633"/>
      <c r="JFZ572" s="633"/>
      <c r="JGA572" s="633"/>
      <c r="JGB572" s="633"/>
      <c r="JGC572" s="633"/>
      <c r="JGD572" s="633"/>
      <c r="JGE572" s="633"/>
      <c r="JGF572" s="633"/>
      <c r="JGG572" s="633"/>
      <c r="JGH572" s="633"/>
      <c r="JGI572" s="633"/>
      <c r="JGJ572" s="633"/>
      <c r="JGK572" s="633"/>
      <c r="JGL572" s="633"/>
      <c r="JGM572" s="633"/>
      <c r="JGN572" s="633"/>
      <c r="JGO572" s="633"/>
      <c r="JGP572" s="633"/>
      <c r="JGQ572" s="633"/>
      <c r="JGR572" s="633"/>
      <c r="JGS572" s="633"/>
      <c r="JGT572" s="633"/>
      <c r="JGU572" s="633"/>
      <c r="JGV572" s="633"/>
      <c r="JGW572" s="633"/>
      <c r="JGX572" s="633"/>
      <c r="JGY572" s="633"/>
      <c r="JGZ572" s="633"/>
      <c r="JHA572" s="633"/>
      <c r="JHB572" s="633"/>
      <c r="JHC572" s="633"/>
      <c r="JHD572" s="633"/>
      <c r="JHE572" s="633"/>
      <c r="JHF572" s="633"/>
      <c r="JHG572" s="633"/>
      <c r="JHH572" s="633"/>
      <c r="JHI572" s="633"/>
      <c r="JHJ572" s="633"/>
      <c r="JHK572" s="633"/>
      <c r="JHL572" s="633"/>
      <c r="JHM572" s="633"/>
      <c r="JHN572" s="633"/>
      <c r="JHO572" s="633"/>
      <c r="JHP572" s="633"/>
      <c r="JHQ572" s="633"/>
      <c r="JHR572" s="633"/>
      <c r="JHS572" s="633"/>
      <c r="JHT572" s="633"/>
      <c r="JHU572" s="633"/>
      <c r="JHV572" s="633"/>
      <c r="JHW572" s="633"/>
      <c r="JHX572" s="633"/>
      <c r="JHY572" s="633"/>
      <c r="JHZ572" s="633"/>
      <c r="JIA572" s="633"/>
      <c r="JIB572" s="633"/>
      <c r="JIC572" s="633"/>
      <c r="JID572" s="633"/>
      <c r="JIE572" s="633"/>
      <c r="JIF572" s="633"/>
      <c r="JIG572" s="633"/>
      <c r="JIH572" s="633"/>
      <c r="JII572" s="633"/>
      <c r="JIJ572" s="633"/>
      <c r="JIK572" s="633"/>
      <c r="JIL572" s="633"/>
      <c r="JIM572" s="633"/>
      <c r="JIN572" s="633"/>
      <c r="JIO572" s="633"/>
      <c r="JIP572" s="633"/>
      <c r="JIQ572" s="633"/>
      <c r="JIR572" s="633"/>
      <c r="JIS572" s="633"/>
      <c r="JIT572" s="633"/>
      <c r="JIU572" s="633"/>
      <c r="JIV572" s="633"/>
      <c r="JIW572" s="633"/>
      <c r="JIX572" s="633"/>
      <c r="JIY572" s="633"/>
      <c r="JIZ572" s="633"/>
      <c r="JJA572" s="633"/>
      <c r="JJB572" s="633"/>
      <c r="JJC572" s="633"/>
      <c r="JJD572" s="633"/>
      <c r="JJE572" s="633"/>
      <c r="JJF572" s="633"/>
      <c r="JJG572" s="633"/>
      <c r="JJH572" s="633"/>
      <c r="JJI572" s="633"/>
      <c r="JJJ572" s="633"/>
      <c r="JJK572" s="633"/>
      <c r="JJL572" s="633"/>
      <c r="JJM572" s="633"/>
      <c r="JJN572" s="633"/>
      <c r="JJO572" s="633"/>
      <c r="JJP572" s="633"/>
      <c r="JJQ572" s="633"/>
      <c r="JJR572" s="633"/>
      <c r="JJS572" s="633"/>
      <c r="JJT572" s="633"/>
      <c r="JJU572" s="633"/>
      <c r="JJV572" s="633"/>
      <c r="JJW572" s="633"/>
      <c r="JJX572" s="633"/>
      <c r="JJY572" s="633"/>
      <c r="JJZ572" s="633"/>
      <c r="JKA572" s="633"/>
      <c r="JKB572" s="633"/>
      <c r="JKC572" s="633"/>
      <c r="JKD572" s="633"/>
      <c r="JKE572" s="633"/>
      <c r="JKF572" s="633"/>
      <c r="JKG572" s="633"/>
      <c r="JKH572" s="633"/>
      <c r="JKI572" s="633"/>
      <c r="JKJ572" s="633"/>
      <c r="JKK572" s="633"/>
      <c r="JKL572" s="633"/>
      <c r="JKM572" s="633"/>
      <c r="JKN572" s="633"/>
      <c r="JKO572" s="633"/>
      <c r="JKP572" s="633"/>
      <c r="JKQ572" s="633"/>
      <c r="JKR572" s="633"/>
      <c r="JKS572" s="633"/>
      <c r="JKT572" s="633"/>
      <c r="JKU572" s="633"/>
      <c r="JKV572" s="633"/>
      <c r="JKW572" s="633"/>
      <c r="JKX572" s="633"/>
      <c r="JKY572" s="633"/>
      <c r="JKZ572" s="633"/>
      <c r="JLA572" s="633"/>
      <c r="JLB572" s="633"/>
      <c r="JLC572" s="633"/>
      <c r="JLD572" s="633"/>
      <c r="JLE572" s="633"/>
      <c r="JLF572" s="633"/>
      <c r="JLG572" s="633"/>
      <c r="JLH572" s="633"/>
      <c r="JLI572" s="633"/>
      <c r="JLJ572" s="633"/>
      <c r="JLK572" s="633"/>
      <c r="JLL572" s="633"/>
      <c r="JLM572" s="633"/>
      <c r="JLN572" s="633"/>
      <c r="JLO572" s="633"/>
      <c r="JLP572" s="633"/>
      <c r="JLQ572" s="633"/>
      <c r="JLR572" s="633"/>
      <c r="JLS572" s="633"/>
      <c r="JLT572" s="633"/>
      <c r="JLU572" s="633"/>
      <c r="JLV572" s="633"/>
      <c r="JLW572" s="633"/>
      <c r="JLX572" s="633"/>
      <c r="JLY572" s="633"/>
      <c r="JLZ572" s="633"/>
      <c r="JMA572" s="633"/>
      <c r="JMB572" s="633"/>
      <c r="JMC572" s="633"/>
      <c r="JMD572" s="633"/>
      <c r="JME572" s="633"/>
      <c r="JMF572" s="633"/>
      <c r="JMG572" s="633"/>
      <c r="JMH572" s="633"/>
      <c r="JMI572" s="633"/>
      <c r="JMJ572" s="633"/>
      <c r="JMK572" s="633"/>
      <c r="JML572" s="633"/>
      <c r="JMM572" s="633"/>
      <c r="JMN572" s="633"/>
      <c r="JMO572" s="633"/>
      <c r="JMP572" s="633"/>
      <c r="JMQ572" s="633"/>
      <c r="JMR572" s="633"/>
      <c r="JMS572" s="633"/>
      <c r="JMT572" s="633"/>
      <c r="JMU572" s="633"/>
      <c r="JMV572" s="633"/>
      <c r="JMW572" s="633"/>
      <c r="JMX572" s="633"/>
      <c r="JMY572" s="633"/>
      <c r="JMZ572" s="633"/>
      <c r="JNA572" s="633"/>
      <c r="JNB572" s="633"/>
      <c r="JNC572" s="633"/>
      <c r="JND572" s="633"/>
      <c r="JNE572" s="633"/>
      <c r="JNF572" s="633"/>
      <c r="JNG572" s="633"/>
      <c r="JNH572" s="633"/>
      <c r="JNI572" s="633"/>
      <c r="JNJ572" s="633"/>
      <c r="JNK572" s="633"/>
      <c r="JNL572" s="633"/>
      <c r="JNM572" s="633"/>
      <c r="JNN572" s="633"/>
      <c r="JNO572" s="633"/>
      <c r="JNP572" s="633"/>
      <c r="JNQ572" s="633"/>
      <c r="JNR572" s="633"/>
      <c r="JNS572" s="633"/>
      <c r="JNT572" s="633"/>
      <c r="JNU572" s="633"/>
      <c r="JNV572" s="633"/>
      <c r="JNW572" s="633"/>
      <c r="JNX572" s="633"/>
      <c r="JNY572" s="633"/>
      <c r="JNZ572" s="633"/>
      <c r="JOA572" s="633"/>
      <c r="JOB572" s="633"/>
      <c r="JOC572" s="633"/>
      <c r="JOD572" s="633"/>
      <c r="JOE572" s="633"/>
      <c r="JOF572" s="633"/>
      <c r="JOG572" s="633"/>
      <c r="JOH572" s="633"/>
      <c r="JOI572" s="633"/>
      <c r="JOJ572" s="633"/>
      <c r="JOK572" s="633"/>
      <c r="JOL572" s="633"/>
      <c r="JOM572" s="633"/>
      <c r="JON572" s="633"/>
      <c r="JOO572" s="633"/>
      <c r="JOP572" s="633"/>
      <c r="JOQ572" s="633"/>
      <c r="JOR572" s="633"/>
      <c r="JOS572" s="633"/>
      <c r="JOT572" s="633"/>
      <c r="JOU572" s="633"/>
      <c r="JOV572" s="633"/>
      <c r="JOW572" s="633"/>
      <c r="JOX572" s="633"/>
      <c r="JOY572" s="633"/>
      <c r="JOZ572" s="633"/>
      <c r="JPA572" s="633"/>
      <c r="JPB572" s="633"/>
      <c r="JPC572" s="633"/>
      <c r="JPD572" s="633"/>
      <c r="JPE572" s="633"/>
      <c r="JPF572" s="633"/>
      <c r="JPG572" s="633"/>
      <c r="JPH572" s="633"/>
      <c r="JPI572" s="633"/>
      <c r="JPJ572" s="633"/>
      <c r="JPK572" s="633"/>
      <c r="JPL572" s="633"/>
      <c r="JPM572" s="633"/>
      <c r="JPN572" s="633"/>
      <c r="JPO572" s="633"/>
      <c r="JPP572" s="633"/>
      <c r="JPQ572" s="633"/>
      <c r="JPR572" s="633"/>
      <c r="JPS572" s="633"/>
      <c r="JPT572" s="633"/>
      <c r="JPU572" s="633"/>
      <c r="JPV572" s="633"/>
      <c r="JPW572" s="633"/>
      <c r="JPX572" s="633"/>
      <c r="JPY572" s="633"/>
      <c r="JPZ572" s="633"/>
      <c r="JQA572" s="633"/>
      <c r="JQB572" s="633"/>
      <c r="JQC572" s="633"/>
      <c r="JQD572" s="633"/>
      <c r="JQE572" s="633"/>
      <c r="JQF572" s="633"/>
      <c r="JQG572" s="633"/>
      <c r="JQH572" s="633"/>
      <c r="JQI572" s="633"/>
      <c r="JQJ572" s="633"/>
      <c r="JQK572" s="633"/>
      <c r="JQL572" s="633"/>
      <c r="JQM572" s="633"/>
      <c r="JQN572" s="633"/>
      <c r="JQO572" s="633"/>
      <c r="JQP572" s="633"/>
      <c r="JQQ572" s="633"/>
      <c r="JQR572" s="633"/>
      <c r="JQS572" s="633"/>
      <c r="JQT572" s="633"/>
      <c r="JQU572" s="633"/>
      <c r="JQV572" s="633"/>
      <c r="JQW572" s="633"/>
      <c r="JQX572" s="633"/>
      <c r="JQY572" s="633"/>
      <c r="JQZ572" s="633"/>
      <c r="JRA572" s="633"/>
      <c r="JRB572" s="633"/>
      <c r="JRC572" s="633"/>
      <c r="JRD572" s="633"/>
      <c r="JRE572" s="633"/>
      <c r="JRF572" s="633"/>
      <c r="JRG572" s="633"/>
      <c r="JRH572" s="633"/>
      <c r="JRI572" s="633"/>
      <c r="JRJ572" s="633"/>
      <c r="JRK572" s="633"/>
      <c r="JRL572" s="633"/>
      <c r="JRM572" s="633"/>
      <c r="JRN572" s="633"/>
      <c r="JRO572" s="633"/>
      <c r="JRP572" s="633"/>
      <c r="JRQ572" s="633"/>
      <c r="JRR572" s="633"/>
      <c r="JRS572" s="633"/>
      <c r="JRT572" s="633"/>
      <c r="JRU572" s="633"/>
      <c r="JRV572" s="633"/>
      <c r="JRW572" s="633"/>
      <c r="JRX572" s="633"/>
      <c r="JRY572" s="633"/>
      <c r="JRZ572" s="633"/>
      <c r="JSA572" s="633"/>
      <c r="JSB572" s="633"/>
      <c r="JSC572" s="633"/>
      <c r="JSD572" s="633"/>
      <c r="JSE572" s="633"/>
      <c r="JSF572" s="633"/>
      <c r="JSG572" s="633"/>
      <c r="JSH572" s="633"/>
      <c r="JSI572" s="633"/>
      <c r="JSJ572" s="633"/>
      <c r="JSK572" s="633"/>
      <c r="JSL572" s="633"/>
      <c r="JSM572" s="633"/>
      <c r="JSN572" s="633"/>
      <c r="JSO572" s="633"/>
      <c r="JSP572" s="633"/>
      <c r="JSQ572" s="633"/>
      <c r="JSR572" s="633"/>
      <c r="JSS572" s="633"/>
      <c r="JST572" s="633"/>
      <c r="JSU572" s="633"/>
      <c r="JSV572" s="633"/>
      <c r="JSW572" s="633"/>
      <c r="JSX572" s="633"/>
      <c r="JSY572" s="633"/>
      <c r="JSZ572" s="633"/>
      <c r="JTA572" s="633"/>
      <c r="JTB572" s="633"/>
      <c r="JTC572" s="633"/>
      <c r="JTD572" s="633"/>
      <c r="JTE572" s="633"/>
      <c r="JTF572" s="633"/>
      <c r="JTG572" s="633"/>
      <c r="JTH572" s="633"/>
      <c r="JTI572" s="633"/>
      <c r="JTJ572" s="633"/>
      <c r="JTK572" s="633"/>
      <c r="JTL572" s="633"/>
      <c r="JTM572" s="633"/>
      <c r="JTN572" s="633"/>
      <c r="JTO572" s="633"/>
      <c r="JTP572" s="633"/>
      <c r="JTQ572" s="633"/>
      <c r="JTR572" s="633"/>
      <c r="JTS572" s="633"/>
      <c r="JTT572" s="633"/>
      <c r="JTU572" s="633"/>
      <c r="JTV572" s="633"/>
      <c r="JTW572" s="633"/>
      <c r="JTX572" s="633"/>
      <c r="JTY572" s="633"/>
      <c r="JTZ572" s="633"/>
      <c r="JUA572" s="633"/>
      <c r="JUB572" s="633"/>
      <c r="JUC572" s="633"/>
      <c r="JUD572" s="633"/>
      <c r="JUE572" s="633"/>
      <c r="JUF572" s="633"/>
      <c r="JUG572" s="633"/>
      <c r="JUH572" s="633"/>
      <c r="JUI572" s="633"/>
      <c r="JUJ572" s="633"/>
      <c r="JUK572" s="633"/>
      <c r="JUL572" s="633"/>
      <c r="JUM572" s="633"/>
      <c r="JUN572" s="633"/>
      <c r="JUO572" s="633"/>
      <c r="JUP572" s="633"/>
      <c r="JUQ572" s="633"/>
      <c r="JUR572" s="633"/>
      <c r="JUS572" s="633"/>
      <c r="JUT572" s="633"/>
      <c r="JUU572" s="633"/>
      <c r="JUV572" s="633"/>
      <c r="JUW572" s="633"/>
      <c r="JUX572" s="633"/>
      <c r="JUY572" s="633"/>
      <c r="JUZ572" s="633"/>
      <c r="JVA572" s="633"/>
      <c r="JVB572" s="633"/>
      <c r="JVC572" s="633"/>
      <c r="JVD572" s="633"/>
      <c r="JVE572" s="633"/>
      <c r="JVF572" s="633"/>
      <c r="JVG572" s="633"/>
      <c r="JVH572" s="633"/>
      <c r="JVI572" s="633"/>
      <c r="JVJ572" s="633"/>
      <c r="JVK572" s="633"/>
      <c r="JVL572" s="633"/>
      <c r="JVM572" s="633"/>
      <c r="JVN572" s="633"/>
      <c r="JVO572" s="633"/>
      <c r="JVP572" s="633"/>
      <c r="JVQ572" s="633"/>
      <c r="JVR572" s="633"/>
      <c r="JVS572" s="633"/>
      <c r="JVT572" s="633"/>
      <c r="JVU572" s="633"/>
      <c r="JVV572" s="633"/>
      <c r="JVW572" s="633"/>
      <c r="JVX572" s="633"/>
      <c r="JVY572" s="633"/>
      <c r="JVZ572" s="633"/>
      <c r="JWA572" s="633"/>
      <c r="JWB572" s="633"/>
      <c r="JWC572" s="633"/>
      <c r="JWD572" s="633"/>
      <c r="JWE572" s="633"/>
      <c r="JWF572" s="633"/>
      <c r="JWG572" s="633"/>
      <c r="JWH572" s="633"/>
      <c r="JWI572" s="633"/>
      <c r="JWJ572" s="633"/>
      <c r="JWK572" s="633"/>
      <c r="JWL572" s="633"/>
      <c r="JWM572" s="633"/>
      <c r="JWN572" s="633"/>
      <c r="JWO572" s="633"/>
      <c r="JWP572" s="633"/>
      <c r="JWQ572" s="633"/>
      <c r="JWR572" s="633"/>
      <c r="JWS572" s="633"/>
      <c r="JWT572" s="633"/>
      <c r="JWU572" s="633"/>
      <c r="JWV572" s="633"/>
      <c r="JWW572" s="633"/>
      <c r="JWX572" s="633"/>
      <c r="JWY572" s="633"/>
      <c r="JWZ572" s="633"/>
      <c r="JXA572" s="633"/>
      <c r="JXB572" s="633"/>
      <c r="JXC572" s="633"/>
      <c r="JXD572" s="633"/>
      <c r="JXE572" s="633"/>
      <c r="JXF572" s="633"/>
      <c r="JXG572" s="633"/>
      <c r="JXH572" s="633"/>
      <c r="JXI572" s="633"/>
      <c r="JXJ572" s="633"/>
      <c r="JXK572" s="633"/>
      <c r="JXL572" s="633"/>
      <c r="JXM572" s="633"/>
      <c r="JXN572" s="633"/>
      <c r="JXO572" s="633"/>
      <c r="JXP572" s="633"/>
      <c r="JXQ572" s="633"/>
      <c r="JXR572" s="633"/>
      <c r="JXS572" s="633"/>
      <c r="JXT572" s="633"/>
      <c r="JXU572" s="633"/>
      <c r="JXV572" s="633"/>
      <c r="JXW572" s="633"/>
      <c r="JXX572" s="633"/>
      <c r="JXY572" s="633"/>
      <c r="JXZ572" s="633"/>
      <c r="JYA572" s="633"/>
      <c r="JYB572" s="633"/>
      <c r="JYC572" s="633"/>
      <c r="JYD572" s="633"/>
      <c r="JYE572" s="633"/>
      <c r="JYF572" s="633"/>
      <c r="JYG572" s="633"/>
      <c r="JYH572" s="633"/>
      <c r="JYI572" s="633"/>
      <c r="JYJ572" s="633"/>
      <c r="JYK572" s="633"/>
      <c r="JYL572" s="633"/>
      <c r="JYM572" s="633"/>
      <c r="JYN572" s="633"/>
      <c r="JYO572" s="633"/>
      <c r="JYP572" s="633"/>
      <c r="JYQ572" s="633"/>
      <c r="JYR572" s="633"/>
      <c r="JYS572" s="633"/>
      <c r="JYT572" s="633"/>
      <c r="JYU572" s="633"/>
      <c r="JYV572" s="633"/>
      <c r="JYW572" s="633"/>
      <c r="JYX572" s="633"/>
      <c r="JYY572" s="633"/>
      <c r="JYZ572" s="633"/>
      <c r="JZA572" s="633"/>
      <c r="JZB572" s="633"/>
      <c r="JZC572" s="633"/>
      <c r="JZD572" s="633"/>
      <c r="JZE572" s="633"/>
      <c r="JZF572" s="633"/>
      <c r="JZG572" s="633"/>
      <c r="JZH572" s="633"/>
      <c r="JZI572" s="633"/>
      <c r="JZJ572" s="633"/>
      <c r="JZK572" s="633"/>
      <c r="JZL572" s="633"/>
      <c r="JZM572" s="633"/>
      <c r="JZN572" s="633"/>
      <c r="JZO572" s="633"/>
      <c r="JZP572" s="633"/>
      <c r="JZQ572" s="633"/>
      <c r="JZR572" s="633"/>
      <c r="JZS572" s="633"/>
      <c r="JZT572" s="633"/>
      <c r="JZU572" s="633"/>
      <c r="JZV572" s="633"/>
      <c r="JZW572" s="633"/>
      <c r="JZX572" s="633"/>
      <c r="JZY572" s="633"/>
      <c r="JZZ572" s="633"/>
      <c r="KAA572" s="633"/>
      <c r="KAB572" s="633"/>
      <c r="KAC572" s="633"/>
      <c r="KAD572" s="633"/>
      <c r="KAE572" s="633"/>
      <c r="KAF572" s="633"/>
      <c r="KAG572" s="633"/>
      <c r="KAH572" s="633"/>
      <c r="KAI572" s="633"/>
      <c r="KAJ572" s="633"/>
      <c r="KAK572" s="633"/>
      <c r="KAL572" s="633"/>
      <c r="KAM572" s="633"/>
      <c r="KAN572" s="633"/>
      <c r="KAO572" s="633"/>
      <c r="KAP572" s="633"/>
      <c r="KAQ572" s="633"/>
      <c r="KAR572" s="633"/>
      <c r="KAS572" s="633"/>
      <c r="KAT572" s="633"/>
      <c r="KAU572" s="633"/>
      <c r="KAV572" s="633"/>
      <c r="KAW572" s="633"/>
      <c r="KAX572" s="633"/>
      <c r="KAY572" s="633"/>
      <c r="KAZ572" s="633"/>
      <c r="KBA572" s="633"/>
      <c r="KBB572" s="633"/>
      <c r="KBC572" s="633"/>
      <c r="KBD572" s="633"/>
      <c r="KBE572" s="633"/>
      <c r="KBF572" s="633"/>
      <c r="KBG572" s="633"/>
      <c r="KBH572" s="633"/>
      <c r="KBI572" s="633"/>
      <c r="KBJ572" s="633"/>
      <c r="KBK572" s="633"/>
      <c r="KBL572" s="633"/>
      <c r="KBM572" s="633"/>
      <c r="KBN572" s="633"/>
      <c r="KBO572" s="633"/>
      <c r="KBP572" s="633"/>
      <c r="KBQ572" s="633"/>
      <c r="KBR572" s="633"/>
      <c r="KBS572" s="633"/>
      <c r="KBT572" s="633"/>
      <c r="KBU572" s="633"/>
      <c r="KBV572" s="633"/>
      <c r="KBW572" s="633"/>
      <c r="KBX572" s="633"/>
      <c r="KBY572" s="633"/>
      <c r="KBZ572" s="633"/>
      <c r="KCA572" s="633"/>
      <c r="KCB572" s="633"/>
      <c r="KCC572" s="633"/>
      <c r="KCD572" s="633"/>
      <c r="KCE572" s="633"/>
      <c r="KCF572" s="633"/>
      <c r="KCG572" s="633"/>
      <c r="KCH572" s="633"/>
      <c r="KCI572" s="633"/>
      <c r="KCJ572" s="633"/>
      <c r="KCK572" s="633"/>
      <c r="KCL572" s="633"/>
      <c r="KCM572" s="633"/>
      <c r="KCN572" s="633"/>
      <c r="KCO572" s="633"/>
      <c r="KCP572" s="633"/>
      <c r="KCQ572" s="633"/>
      <c r="KCR572" s="633"/>
      <c r="KCS572" s="633"/>
      <c r="KCT572" s="633"/>
      <c r="KCU572" s="633"/>
      <c r="KCV572" s="633"/>
      <c r="KCW572" s="633"/>
      <c r="KCX572" s="633"/>
      <c r="KCY572" s="633"/>
      <c r="KCZ572" s="633"/>
      <c r="KDA572" s="633"/>
      <c r="KDB572" s="633"/>
      <c r="KDC572" s="633"/>
      <c r="KDD572" s="633"/>
      <c r="KDE572" s="633"/>
      <c r="KDF572" s="633"/>
      <c r="KDG572" s="633"/>
      <c r="KDH572" s="633"/>
      <c r="KDI572" s="633"/>
      <c r="KDJ572" s="633"/>
      <c r="KDK572" s="633"/>
      <c r="KDL572" s="633"/>
      <c r="KDM572" s="633"/>
      <c r="KDN572" s="633"/>
      <c r="KDO572" s="633"/>
      <c r="KDP572" s="633"/>
      <c r="KDQ572" s="633"/>
      <c r="KDR572" s="633"/>
      <c r="KDS572" s="633"/>
      <c r="KDT572" s="633"/>
      <c r="KDU572" s="633"/>
      <c r="KDV572" s="633"/>
      <c r="KDW572" s="633"/>
      <c r="KDX572" s="633"/>
      <c r="KDY572" s="633"/>
      <c r="KDZ572" s="633"/>
      <c r="KEA572" s="633"/>
      <c r="KEB572" s="633"/>
      <c r="KEC572" s="633"/>
      <c r="KED572" s="633"/>
      <c r="KEE572" s="633"/>
      <c r="KEF572" s="633"/>
      <c r="KEG572" s="633"/>
      <c r="KEH572" s="633"/>
      <c r="KEI572" s="633"/>
      <c r="KEJ572" s="633"/>
      <c r="KEK572" s="633"/>
      <c r="KEL572" s="633"/>
      <c r="KEM572" s="633"/>
      <c r="KEN572" s="633"/>
      <c r="KEO572" s="633"/>
      <c r="KEP572" s="633"/>
      <c r="KEQ572" s="633"/>
      <c r="KER572" s="633"/>
      <c r="KES572" s="633"/>
      <c r="KET572" s="633"/>
      <c r="KEU572" s="633"/>
      <c r="KEV572" s="633"/>
      <c r="KEW572" s="633"/>
      <c r="KEX572" s="633"/>
      <c r="KEY572" s="633"/>
      <c r="KEZ572" s="633"/>
      <c r="KFA572" s="633"/>
      <c r="KFB572" s="633"/>
      <c r="KFC572" s="633"/>
      <c r="KFD572" s="633"/>
      <c r="KFE572" s="633"/>
      <c r="KFF572" s="633"/>
      <c r="KFG572" s="633"/>
      <c r="KFH572" s="633"/>
      <c r="KFI572" s="633"/>
      <c r="KFJ572" s="633"/>
      <c r="KFK572" s="633"/>
      <c r="KFL572" s="633"/>
      <c r="KFM572" s="633"/>
      <c r="KFN572" s="633"/>
      <c r="KFO572" s="633"/>
      <c r="KFP572" s="633"/>
      <c r="KFQ572" s="633"/>
      <c r="KFR572" s="633"/>
      <c r="KFS572" s="633"/>
      <c r="KFT572" s="633"/>
      <c r="KFU572" s="633"/>
      <c r="KFV572" s="633"/>
      <c r="KFW572" s="633"/>
      <c r="KFX572" s="633"/>
      <c r="KFY572" s="633"/>
      <c r="KFZ572" s="633"/>
      <c r="KGA572" s="633"/>
      <c r="KGB572" s="633"/>
      <c r="KGC572" s="633"/>
      <c r="KGD572" s="633"/>
      <c r="KGE572" s="633"/>
      <c r="KGF572" s="633"/>
      <c r="KGG572" s="633"/>
      <c r="KGH572" s="633"/>
      <c r="KGI572" s="633"/>
      <c r="KGJ572" s="633"/>
      <c r="KGK572" s="633"/>
      <c r="KGL572" s="633"/>
      <c r="KGM572" s="633"/>
      <c r="KGN572" s="633"/>
      <c r="KGO572" s="633"/>
      <c r="KGP572" s="633"/>
      <c r="KGQ572" s="633"/>
      <c r="KGR572" s="633"/>
      <c r="KGS572" s="633"/>
      <c r="KGT572" s="633"/>
      <c r="KGU572" s="633"/>
      <c r="KGV572" s="633"/>
      <c r="KGW572" s="633"/>
      <c r="KGX572" s="633"/>
      <c r="KGY572" s="633"/>
      <c r="KGZ572" s="633"/>
      <c r="KHA572" s="633"/>
      <c r="KHB572" s="633"/>
      <c r="KHC572" s="633"/>
      <c r="KHD572" s="633"/>
      <c r="KHE572" s="633"/>
      <c r="KHF572" s="633"/>
      <c r="KHG572" s="633"/>
      <c r="KHH572" s="633"/>
      <c r="KHI572" s="633"/>
      <c r="KHJ572" s="633"/>
      <c r="KHK572" s="633"/>
      <c r="KHL572" s="633"/>
      <c r="KHM572" s="633"/>
      <c r="KHN572" s="633"/>
      <c r="KHO572" s="633"/>
      <c r="KHP572" s="633"/>
      <c r="KHQ572" s="633"/>
      <c r="KHR572" s="633"/>
      <c r="KHS572" s="633"/>
      <c r="KHT572" s="633"/>
      <c r="KHU572" s="633"/>
      <c r="KHV572" s="633"/>
      <c r="KHW572" s="633"/>
      <c r="KHX572" s="633"/>
      <c r="KHY572" s="633"/>
      <c r="KHZ572" s="633"/>
      <c r="KIA572" s="633"/>
      <c r="KIB572" s="633"/>
      <c r="KIC572" s="633"/>
      <c r="KID572" s="633"/>
      <c r="KIE572" s="633"/>
      <c r="KIF572" s="633"/>
      <c r="KIG572" s="633"/>
      <c r="KIH572" s="633"/>
      <c r="KII572" s="633"/>
      <c r="KIJ572" s="633"/>
      <c r="KIK572" s="633"/>
      <c r="KIL572" s="633"/>
      <c r="KIM572" s="633"/>
      <c r="KIN572" s="633"/>
      <c r="KIO572" s="633"/>
      <c r="KIP572" s="633"/>
      <c r="KIQ572" s="633"/>
      <c r="KIR572" s="633"/>
      <c r="KIS572" s="633"/>
      <c r="KIT572" s="633"/>
      <c r="KIU572" s="633"/>
      <c r="KIV572" s="633"/>
      <c r="KIW572" s="633"/>
      <c r="KIX572" s="633"/>
      <c r="KIY572" s="633"/>
      <c r="KIZ572" s="633"/>
      <c r="KJA572" s="633"/>
      <c r="KJB572" s="633"/>
      <c r="KJC572" s="633"/>
      <c r="KJD572" s="633"/>
      <c r="KJE572" s="633"/>
      <c r="KJF572" s="633"/>
      <c r="KJG572" s="633"/>
      <c r="KJH572" s="633"/>
      <c r="KJI572" s="633"/>
      <c r="KJJ572" s="633"/>
      <c r="KJK572" s="633"/>
      <c r="KJL572" s="633"/>
      <c r="KJM572" s="633"/>
      <c r="KJN572" s="633"/>
      <c r="KJO572" s="633"/>
      <c r="KJP572" s="633"/>
      <c r="KJQ572" s="633"/>
      <c r="KJR572" s="633"/>
      <c r="KJS572" s="633"/>
      <c r="KJT572" s="633"/>
      <c r="KJU572" s="633"/>
      <c r="KJV572" s="633"/>
      <c r="KJW572" s="633"/>
      <c r="KJX572" s="633"/>
      <c r="KJY572" s="633"/>
      <c r="KJZ572" s="633"/>
      <c r="KKA572" s="633"/>
      <c r="KKB572" s="633"/>
      <c r="KKC572" s="633"/>
      <c r="KKD572" s="633"/>
      <c r="KKE572" s="633"/>
      <c r="KKF572" s="633"/>
      <c r="KKG572" s="633"/>
      <c r="KKH572" s="633"/>
      <c r="KKI572" s="633"/>
      <c r="KKJ572" s="633"/>
      <c r="KKK572" s="633"/>
      <c r="KKL572" s="633"/>
      <c r="KKM572" s="633"/>
      <c r="KKN572" s="633"/>
      <c r="KKO572" s="633"/>
      <c r="KKP572" s="633"/>
      <c r="KKQ572" s="633"/>
      <c r="KKR572" s="633"/>
      <c r="KKS572" s="633"/>
      <c r="KKT572" s="633"/>
      <c r="KKU572" s="633"/>
      <c r="KKV572" s="633"/>
      <c r="KKW572" s="633"/>
      <c r="KKX572" s="633"/>
      <c r="KKY572" s="633"/>
      <c r="KKZ572" s="633"/>
      <c r="KLA572" s="633"/>
      <c r="KLB572" s="633"/>
      <c r="KLC572" s="633"/>
      <c r="KLD572" s="633"/>
      <c r="KLE572" s="633"/>
      <c r="KLF572" s="633"/>
      <c r="KLG572" s="633"/>
      <c r="KLH572" s="633"/>
      <c r="KLI572" s="633"/>
      <c r="KLJ572" s="633"/>
      <c r="KLK572" s="633"/>
      <c r="KLL572" s="633"/>
      <c r="KLM572" s="633"/>
      <c r="KLN572" s="633"/>
      <c r="KLO572" s="633"/>
      <c r="KLP572" s="633"/>
      <c r="KLQ572" s="633"/>
      <c r="KLR572" s="633"/>
      <c r="KLS572" s="633"/>
      <c r="KLT572" s="633"/>
      <c r="KLU572" s="633"/>
      <c r="KLV572" s="633"/>
      <c r="KLW572" s="633"/>
      <c r="KLX572" s="633"/>
      <c r="KLY572" s="633"/>
      <c r="KLZ572" s="633"/>
      <c r="KMA572" s="633"/>
      <c r="KMB572" s="633"/>
      <c r="KMC572" s="633"/>
      <c r="KMD572" s="633"/>
      <c r="KME572" s="633"/>
      <c r="KMF572" s="633"/>
      <c r="KMG572" s="633"/>
      <c r="KMH572" s="633"/>
      <c r="KMI572" s="633"/>
      <c r="KMJ572" s="633"/>
      <c r="KMK572" s="633"/>
      <c r="KML572" s="633"/>
      <c r="KMM572" s="633"/>
      <c r="KMN572" s="633"/>
      <c r="KMO572" s="633"/>
      <c r="KMP572" s="633"/>
      <c r="KMQ572" s="633"/>
      <c r="KMR572" s="633"/>
      <c r="KMS572" s="633"/>
      <c r="KMT572" s="633"/>
      <c r="KMU572" s="633"/>
      <c r="KMV572" s="633"/>
      <c r="KMW572" s="633"/>
      <c r="KMX572" s="633"/>
      <c r="KMY572" s="633"/>
      <c r="KMZ572" s="633"/>
      <c r="KNA572" s="633"/>
      <c r="KNB572" s="633"/>
      <c r="KNC572" s="633"/>
      <c r="KND572" s="633"/>
      <c r="KNE572" s="633"/>
      <c r="KNF572" s="633"/>
      <c r="KNG572" s="633"/>
      <c r="KNH572" s="633"/>
      <c r="KNI572" s="633"/>
      <c r="KNJ572" s="633"/>
      <c r="KNK572" s="633"/>
      <c r="KNL572" s="633"/>
      <c r="KNM572" s="633"/>
      <c r="KNN572" s="633"/>
      <c r="KNO572" s="633"/>
      <c r="KNP572" s="633"/>
      <c r="KNQ572" s="633"/>
      <c r="KNR572" s="633"/>
      <c r="KNS572" s="633"/>
      <c r="KNT572" s="633"/>
      <c r="KNU572" s="633"/>
      <c r="KNV572" s="633"/>
      <c r="KNW572" s="633"/>
      <c r="KNX572" s="633"/>
      <c r="KNY572" s="633"/>
      <c r="KNZ572" s="633"/>
      <c r="KOA572" s="633"/>
      <c r="KOB572" s="633"/>
      <c r="KOC572" s="633"/>
      <c r="KOD572" s="633"/>
      <c r="KOE572" s="633"/>
      <c r="KOF572" s="633"/>
      <c r="KOG572" s="633"/>
      <c r="KOH572" s="633"/>
      <c r="KOI572" s="633"/>
      <c r="KOJ572" s="633"/>
      <c r="KOK572" s="633"/>
      <c r="KOL572" s="633"/>
      <c r="KOM572" s="633"/>
      <c r="KON572" s="633"/>
      <c r="KOO572" s="633"/>
      <c r="KOP572" s="633"/>
      <c r="KOQ572" s="633"/>
      <c r="KOR572" s="633"/>
      <c r="KOS572" s="633"/>
      <c r="KOT572" s="633"/>
      <c r="KOU572" s="633"/>
      <c r="KOV572" s="633"/>
      <c r="KOW572" s="633"/>
      <c r="KOX572" s="633"/>
      <c r="KOY572" s="633"/>
      <c r="KOZ572" s="633"/>
      <c r="KPA572" s="633"/>
      <c r="KPB572" s="633"/>
      <c r="KPC572" s="633"/>
      <c r="KPD572" s="633"/>
      <c r="KPE572" s="633"/>
      <c r="KPF572" s="633"/>
      <c r="KPG572" s="633"/>
      <c r="KPH572" s="633"/>
      <c r="KPI572" s="633"/>
      <c r="KPJ572" s="633"/>
      <c r="KPK572" s="633"/>
      <c r="KPL572" s="633"/>
      <c r="KPM572" s="633"/>
      <c r="KPN572" s="633"/>
      <c r="KPO572" s="633"/>
      <c r="KPP572" s="633"/>
      <c r="KPQ572" s="633"/>
      <c r="KPR572" s="633"/>
      <c r="KPS572" s="633"/>
      <c r="KPT572" s="633"/>
      <c r="KPU572" s="633"/>
      <c r="KPV572" s="633"/>
      <c r="KPW572" s="633"/>
      <c r="KPX572" s="633"/>
      <c r="KPY572" s="633"/>
      <c r="KPZ572" s="633"/>
      <c r="KQA572" s="633"/>
      <c r="KQB572" s="633"/>
      <c r="KQC572" s="633"/>
      <c r="KQD572" s="633"/>
      <c r="KQE572" s="633"/>
      <c r="KQF572" s="633"/>
      <c r="KQG572" s="633"/>
      <c r="KQH572" s="633"/>
      <c r="KQI572" s="633"/>
      <c r="KQJ572" s="633"/>
      <c r="KQK572" s="633"/>
      <c r="KQL572" s="633"/>
      <c r="KQM572" s="633"/>
      <c r="KQN572" s="633"/>
      <c r="KQO572" s="633"/>
      <c r="KQP572" s="633"/>
      <c r="KQQ572" s="633"/>
      <c r="KQR572" s="633"/>
      <c r="KQS572" s="633"/>
      <c r="KQT572" s="633"/>
      <c r="KQU572" s="633"/>
      <c r="KQV572" s="633"/>
      <c r="KQW572" s="633"/>
      <c r="KQX572" s="633"/>
      <c r="KQY572" s="633"/>
      <c r="KQZ572" s="633"/>
      <c r="KRA572" s="633"/>
      <c r="KRB572" s="633"/>
      <c r="KRC572" s="633"/>
      <c r="KRD572" s="633"/>
      <c r="KRE572" s="633"/>
      <c r="KRF572" s="633"/>
      <c r="KRG572" s="633"/>
      <c r="KRH572" s="633"/>
      <c r="KRI572" s="633"/>
      <c r="KRJ572" s="633"/>
      <c r="KRK572" s="633"/>
      <c r="KRL572" s="633"/>
      <c r="KRM572" s="633"/>
      <c r="KRN572" s="633"/>
      <c r="KRO572" s="633"/>
      <c r="KRP572" s="633"/>
      <c r="KRQ572" s="633"/>
      <c r="KRR572" s="633"/>
      <c r="KRS572" s="633"/>
      <c r="KRT572" s="633"/>
      <c r="KRU572" s="633"/>
      <c r="KRV572" s="633"/>
      <c r="KRW572" s="633"/>
      <c r="KRX572" s="633"/>
      <c r="KRY572" s="633"/>
      <c r="KRZ572" s="633"/>
      <c r="KSA572" s="633"/>
      <c r="KSB572" s="633"/>
      <c r="KSC572" s="633"/>
      <c r="KSD572" s="633"/>
      <c r="KSE572" s="633"/>
      <c r="KSF572" s="633"/>
      <c r="KSG572" s="633"/>
      <c r="KSH572" s="633"/>
      <c r="KSI572" s="633"/>
      <c r="KSJ572" s="633"/>
      <c r="KSK572" s="633"/>
      <c r="KSL572" s="633"/>
      <c r="KSM572" s="633"/>
      <c r="KSN572" s="633"/>
      <c r="KSO572" s="633"/>
      <c r="KSP572" s="633"/>
      <c r="KSQ572" s="633"/>
      <c r="KSR572" s="633"/>
      <c r="KSS572" s="633"/>
      <c r="KST572" s="633"/>
      <c r="KSU572" s="633"/>
      <c r="KSV572" s="633"/>
      <c r="KSW572" s="633"/>
      <c r="KSX572" s="633"/>
      <c r="KSY572" s="633"/>
      <c r="KSZ572" s="633"/>
      <c r="KTA572" s="633"/>
      <c r="KTB572" s="633"/>
      <c r="KTC572" s="633"/>
      <c r="KTD572" s="633"/>
      <c r="KTE572" s="633"/>
      <c r="KTF572" s="633"/>
      <c r="KTG572" s="633"/>
      <c r="KTH572" s="633"/>
      <c r="KTI572" s="633"/>
      <c r="KTJ572" s="633"/>
      <c r="KTK572" s="633"/>
      <c r="KTL572" s="633"/>
      <c r="KTM572" s="633"/>
      <c r="KTN572" s="633"/>
      <c r="KTO572" s="633"/>
      <c r="KTP572" s="633"/>
      <c r="KTQ572" s="633"/>
      <c r="KTR572" s="633"/>
      <c r="KTS572" s="633"/>
      <c r="KTT572" s="633"/>
      <c r="KTU572" s="633"/>
      <c r="KTV572" s="633"/>
      <c r="KTW572" s="633"/>
      <c r="KTX572" s="633"/>
      <c r="KTY572" s="633"/>
      <c r="KTZ572" s="633"/>
      <c r="KUA572" s="633"/>
      <c r="KUB572" s="633"/>
      <c r="KUC572" s="633"/>
      <c r="KUD572" s="633"/>
      <c r="KUE572" s="633"/>
      <c r="KUF572" s="633"/>
      <c r="KUG572" s="633"/>
      <c r="KUH572" s="633"/>
      <c r="KUI572" s="633"/>
      <c r="KUJ572" s="633"/>
      <c r="KUK572" s="633"/>
      <c r="KUL572" s="633"/>
      <c r="KUM572" s="633"/>
      <c r="KUN572" s="633"/>
      <c r="KUO572" s="633"/>
      <c r="KUP572" s="633"/>
      <c r="KUQ572" s="633"/>
      <c r="KUR572" s="633"/>
      <c r="KUS572" s="633"/>
      <c r="KUT572" s="633"/>
      <c r="KUU572" s="633"/>
      <c r="KUV572" s="633"/>
      <c r="KUW572" s="633"/>
      <c r="KUX572" s="633"/>
      <c r="KUY572" s="633"/>
      <c r="KUZ572" s="633"/>
      <c r="KVA572" s="633"/>
      <c r="KVB572" s="633"/>
      <c r="KVC572" s="633"/>
      <c r="KVD572" s="633"/>
      <c r="KVE572" s="633"/>
      <c r="KVF572" s="633"/>
      <c r="KVG572" s="633"/>
      <c r="KVH572" s="633"/>
      <c r="KVI572" s="633"/>
      <c r="KVJ572" s="633"/>
      <c r="KVK572" s="633"/>
      <c r="KVL572" s="633"/>
      <c r="KVM572" s="633"/>
      <c r="KVN572" s="633"/>
      <c r="KVO572" s="633"/>
      <c r="KVP572" s="633"/>
      <c r="KVQ572" s="633"/>
      <c r="KVR572" s="633"/>
      <c r="KVS572" s="633"/>
      <c r="KVT572" s="633"/>
      <c r="KVU572" s="633"/>
      <c r="KVV572" s="633"/>
      <c r="KVW572" s="633"/>
      <c r="KVX572" s="633"/>
      <c r="KVY572" s="633"/>
      <c r="KVZ572" s="633"/>
      <c r="KWA572" s="633"/>
      <c r="KWB572" s="633"/>
      <c r="KWC572" s="633"/>
      <c r="KWD572" s="633"/>
      <c r="KWE572" s="633"/>
      <c r="KWF572" s="633"/>
      <c r="KWG572" s="633"/>
      <c r="KWH572" s="633"/>
      <c r="KWI572" s="633"/>
      <c r="KWJ572" s="633"/>
      <c r="KWK572" s="633"/>
      <c r="KWL572" s="633"/>
      <c r="KWM572" s="633"/>
      <c r="KWN572" s="633"/>
      <c r="KWO572" s="633"/>
      <c r="KWP572" s="633"/>
      <c r="KWQ572" s="633"/>
      <c r="KWR572" s="633"/>
      <c r="KWS572" s="633"/>
      <c r="KWT572" s="633"/>
      <c r="KWU572" s="633"/>
      <c r="KWV572" s="633"/>
      <c r="KWW572" s="633"/>
      <c r="KWX572" s="633"/>
      <c r="KWY572" s="633"/>
      <c r="KWZ572" s="633"/>
      <c r="KXA572" s="633"/>
      <c r="KXB572" s="633"/>
      <c r="KXC572" s="633"/>
      <c r="KXD572" s="633"/>
      <c r="KXE572" s="633"/>
      <c r="KXF572" s="633"/>
      <c r="KXG572" s="633"/>
      <c r="KXH572" s="633"/>
      <c r="KXI572" s="633"/>
      <c r="KXJ572" s="633"/>
      <c r="KXK572" s="633"/>
      <c r="KXL572" s="633"/>
      <c r="KXM572" s="633"/>
      <c r="KXN572" s="633"/>
      <c r="KXO572" s="633"/>
      <c r="KXP572" s="633"/>
      <c r="KXQ572" s="633"/>
      <c r="KXR572" s="633"/>
      <c r="KXS572" s="633"/>
      <c r="KXT572" s="633"/>
      <c r="KXU572" s="633"/>
      <c r="KXV572" s="633"/>
      <c r="KXW572" s="633"/>
      <c r="KXX572" s="633"/>
      <c r="KXY572" s="633"/>
      <c r="KXZ572" s="633"/>
      <c r="KYA572" s="633"/>
      <c r="KYB572" s="633"/>
      <c r="KYC572" s="633"/>
      <c r="KYD572" s="633"/>
      <c r="KYE572" s="633"/>
      <c r="KYF572" s="633"/>
      <c r="KYG572" s="633"/>
      <c r="KYH572" s="633"/>
      <c r="KYI572" s="633"/>
      <c r="KYJ572" s="633"/>
      <c r="KYK572" s="633"/>
      <c r="KYL572" s="633"/>
      <c r="KYM572" s="633"/>
      <c r="KYN572" s="633"/>
      <c r="KYO572" s="633"/>
      <c r="KYP572" s="633"/>
      <c r="KYQ572" s="633"/>
      <c r="KYR572" s="633"/>
      <c r="KYS572" s="633"/>
      <c r="KYT572" s="633"/>
      <c r="KYU572" s="633"/>
      <c r="KYV572" s="633"/>
      <c r="KYW572" s="633"/>
      <c r="KYX572" s="633"/>
      <c r="KYY572" s="633"/>
      <c r="KYZ572" s="633"/>
      <c r="KZA572" s="633"/>
      <c r="KZB572" s="633"/>
      <c r="KZC572" s="633"/>
      <c r="KZD572" s="633"/>
      <c r="KZE572" s="633"/>
      <c r="KZF572" s="633"/>
      <c r="KZG572" s="633"/>
      <c r="KZH572" s="633"/>
      <c r="KZI572" s="633"/>
      <c r="KZJ572" s="633"/>
      <c r="KZK572" s="633"/>
      <c r="KZL572" s="633"/>
      <c r="KZM572" s="633"/>
      <c r="KZN572" s="633"/>
      <c r="KZO572" s="633"/>
      <c r="KZP572" s="633"/>
      <c r="KZQ572" s="633"/>
      <c r="KZR572" s="633"/>
      <c r="KZS572" s="633"/>
      <c r="KZT572" s="633"/>
      <c r="KZU572" s="633"/>
      <c r="KZV572" s="633"/>
      <c r="KZW572" s="633"/>
      <c r="KZX572" s="633"/>
      <c r="KZY572" s="633"/>
      <c r="KZZ572" s="633"/>
      <c r="LAA572" s="633"/>
      <c r="LAB572" s="633"/>
      <c r="LAC572" s="633"/>
      <c r="LAD572" s="633"/>
      <c r="LAE572" s="633"/>
      <c r="LAF572" s="633"/>
      <c r="LAG572" s="633"/>
      <c r="LAH572" s="633"/>
      <c r="LAI572" s="633"/>
      <c r="LAJ572" s="633"/>
      <c r="LAK572" s="633"/>
      <c r="LAL572" s="633"/>
      <c r="LAM572" s="633"/>
      <c r="LAN572" s="633"/>
      <c r="LAO572" s="633"/>
      <c r="LAP572" s="633"/>
      <c r="LAQ572" s="633"/>
      <c r="LAR572" s="633"/>
      <c r="LAS572" s="633"/>
      <c r="LAT572" s="633"/>
      <c r="LAU572" s="633"/>
      <c r="LAV572" s="633"/>
      <c r="LAW572" s="633"/>
      <c r="LAX572" s="633"/>
      <c r="LAY572" s="633"/>
      <c r="LAZ572" s="633"/>
      <c r="LBA572" s="633"/>
      <c r="LBB572" s="633"/>
      <c r="LBC572" s="633"/>
      <c r="LBD572" s="633"/>
      <c r="LBE572" s="633"/>
      <c r="LBF572" s="633"/>
      <c r="LBG572" s="633"/>
      <c r="LBH572" s="633"/>
      <c r="LBI572" s="633"/>
      <c r="LBJ572" s="633"/>
      <c r="LBK572" s="633"/>
      <c r="LBL572" s="633"/>
      <c r="LBM572" s="633"/>
      <c r="LBN572" s="633"/>
      <c r="LBO572" s="633"/>
      <c r="LBP572" s="633"/>
      <c r="LBQ572" s="633"/>
      <c r="LBR572" s="633"/>
      <c r="LBS572" s="633"/>
      <c r="LBT572" s="633"/>
      <c r="LBU572" s="633"/>
      <c r="LBV572" s="633"/>
      <c r="LBW572" s="633"/>
      <c r="LBX572" s="633"/>
      <c r="LBY572" s="633"/>
      <c r="LBZ572" s="633"/>
      <c r="LCA572" s="633"/>
      <c r="LCB572" s="633"/>
      <c r="LCC572" s="633"/>
      <c r="LCD572" s="633"/>
      <c r="LCE572" s="633"/>
      <c r="LCF572" s="633"/>
      <c r="LCG572" s="633"/>
      <c r="LCH572" s="633"/>
      <c r="LCI572" s="633"/>
      <c r="LCJ572" s="633"/>
      <c r="LCK572" s="633"/>
      <c r="LCL572" s="633"/>
      <c r="LCM572" s="633"/>
      <c r="LCN572" s="633"/>
      <c r="LCO572" s="633"/>
      <c r="LCP572" s="633"/>
      <c r="LCQ572" s="633"/>
      <c r="LCR572" s="633"/>
      <c r="LCS572" s="633"/>
      <c r="LCT572" s="633"/>
      <c r="LCU572" s="633"/>
      <c r="LCV572" s="633"/>
      <c r="LCW572" s="633"/>
      <c r="LCX572" s="633"/>
      <c r="LCY572" s="633"/>
      <c r="LCZ572" s="633"/>
      <c r="LDA572" s="633"/>
      <c r="LDB572" s="633"/>
      <c r="LDC572" s="633"/>
      <c r="LDD572" s="633"/>
      <c r="LDE572" s="633"/>
      <c r="LDF572" s="633"/>
      <c r="LDG572" s="633"/>
      <c r="LDH572" s="633"/>
      <c r="LDI572" s="633"/>
      <c r="LDJ572" s="633"/>
      <c r="LDK572" s="633"/>
      <c r="LDL572" s="633"/>
      <c r="LDM572" s="633"/>
      <c r="LDN572" s="633"/>
      <c r="LDO572" s="633"/>
      <c r="LDP572" s="633"/>
      <c r="LDQ572" s="633"/>
      <c r="LDR572" s="633"/>
      <c r="LDS572" s="633"/>
      <c r="LDT572" s="633"/>
      <c r="LDU572" s="633"/>
      <c r="LDV572" s="633"/>
      <c r="LDW572" s="633"/>
      <c r="LDX572" s="633"/>
      <c r="LDY572" s="633"/>
      <c r="LDZ572" s="633"/>
      <c r="LEA572" s="633"/>
      <c r="LEB572" s="633"/>
      <c r="LEC572" s="633"/>
      <c r="LED572" s="633"/>
      <c r="LEE572" s="633"/>
      <c r="LEF572" s="633"/>
      <c r="LEG572" s="633"/>
      <c r="LEH572" s="633"/>
      <c r="LEI572" s="633"/>
      <c r="LEJ572" s="633"/>
      <c r="LEK572" s="633"/>
      <c r="LEL572" s="633"/>
      <c r="LEM572" s="633"/>
      <c r="LEN572" s="633"/>
      <c r="LEO572" s="633"/>
      <c r="LEP572" s="633"/>
      <c r="LEQ572" s="633"/>
      <c r="LER572" s="633"/>
      <c r="LES572" s="633"/>
      <c r="LET572" s="633"/>
      <c r="LEU572" s="633"/>
      <c r="LEV572" s="633"/>
      <c r="LEW572" s="633"/>
      <c r="LEX572" s="633"/>
      <c r="LEY572" s="633"/>
      <c r="LEZ572" s="633"/>
      <c r="LFA572" s="633"/>
      <c r="LFB572" s="633"/>
      <c r="LFC572" s="633"/>
      <c r="LFD572" s="633"/>
      <c r="LFE572" s="633"/>
      <c r="LFF572" s="633"/>
      <c r="LFG572" s="633"/>
      <c r="LFH572" s="633"/>
      <c r="LFI572" s="633"/>
      <c r="LFJ572" s="633"/>
      <c r="LFK572" s="633"/>
      <c r="LFL572" s="633"/>
      <c r="LFM572" s="633"/>
      <c r="LFN572" s="633"/>
      <c r="LFO572" s="633"/>
      <c r="LFP572" s="633"/>
      <c r="LFQ572" s="633"/>
      <c r="LFR572" s="633"/>
      <c r="LFS572" s="633"/>
      <c r="LFT572" s="633"/>
      <c r="LFU572" s="633"/>
      <c r="LFV572" s="633"/>
      <c r="LFW572" s="633"/>
      <c r="LFX572" s="633"/>
      <c r="LFY572" s="633"/>
      <c r="LFZ572" s="633"/>
      <c r="LGA572" s="633"/>
      <c r="LGB572" s="633"/>
      <c r="LGC572" s="633"/>
      <c r="LGD572" s="633"/>
      <c r="LGE572" s="633"/>
      <c r="LGF572" s="633"/>
      <c r="LGG572" s="633"/>
      <c r="LGH572" s="633"/>
      <c r="LGI572" s="633"/>
      <c r="LGJ572" s="633"/>
      <c r="LGK572" s="633"/>
      <c r="LGL572" s="633"/>
      <c r="LGM572" s="633"/>
      <c r="LGN572" s="633"/>
      <c r="LGO572" s="633"/>
      <c r="LGP572" s="633"/>
      <c r="LGQ572" s="633"/>
      <c r="LGR572" s="633"/>
      <c r="LGS572" s="633"/>
      <c r="LGT572" s="633"/>
      <c r="LGU572" s="633"/>
      <c r="LGV572" s="633"/>
      <c r="LGW572" s="633"/>
      <c r="LGX572" s="633"/>
      <c r="LGY572" s="633"/>
      <c r="LGZ572" s="633"/>
      <c r="LHA572" s="633"/>
      <c r="LHB572" s="633"/>
      <c r="LHC572" s="633"/>
      <c r="LHD572" s="633"/>
      <c r="LHE572" s="633"/>
      <c r="LHF572" s="633"/>
      <c r="LHG572" s="633"/>
      <c r="LHH572" s="633"/>
      <c r="LHI572" s="633"/>
      <c r="LHJ572" s="633"/>
      <c r="LHK572" s="633"/>
      <c r="LHL572" s="633"/>
      <c r="LHM572" s="633"/>
      <c r="LHN572" s="633"/>
      <c r="LHO572" s="633"/>
      <c r="LHP572" s="633"/>
      <c r="LHQ572" s="633"/>
      <c r="LHR572" s="633"/>
      <c r="LHS572" s="633"/>
      <c r="LHT572" s="633"/>
      <c r="LHU572" s="633"/>
      <c r="LHV572" s="633"/>
      <c r="LHW572" s="633"/>
      <c r="LHX572" s="633"/>
      <c r="LHY572" s="633"/>
      <c r="LHZ572" s="633"/>
      <c r="LIA572" s="633"/>
      <c r="LIB572" s="633"/>
      <c r="LIC572" s="633"/>
      <c r="LID572" s="633"/>
      <c r="LIE572" s="633"/>
      <c r="LIF572" s="633"/>
      <c r="LIG572" s="633"/>
      <c r="LIH572" s="633"/>
      <c r="LII572" s="633"/>
      <c r="LIJ572" s="633"/>
      <c r="LIK572" s="633"/>
      <c r="LIL572" s="633"/>
      <c r="LIM572" s="633"/>
      <c r="LIN572" s="633"/>
      <c r="LIO572" s="633"/>
      <c r="LIP572" s="633"/>
      <c r="LIQ572" s="633"/>
      <c r="LIR572" s="633"/>
      <c r="LIS572" s="633"/>
      <c r="LIT572" s="633"/>
      <c r="LIU572" s="633"/>
      <c r="LIV572" s="633"/>
      <c r="LIW572" s="633"/>
      <c r="LIX572" s="633"/>
      <c r="LIY572" s="633"/>
      <c r="LIZ572" s="633"/>
      <c r="LJA572" s="633"/>
      <c r="LJB572" s="633"/>
      <c r="LJC572" s="633"/>
      <c r="LJD572" s="633"/>
      <c r="LJE572" s="633"/>
      <c r="LJF572" s="633"/>
      <c r="LJG572" s="633"/>
      <c r="LJH572" s="633"/>
      <c r="LJI572" s="633"/>
      <c r="LJJ572" s="633"/>
      <c r="LJK572" s="633"/>
      <c r="LJL572" s="633"/>
      <c r="LJM572" s="633"/>
      <c r="LJN572" s="633"/>
      <c r="LJO572" s="633"/>
      <c r="LJP572" s="633"/>
      <c r="LJQ572" s="633"/>
      <c r="LJR572" s="633"/>
      <c r="LJS572" s="633"/>
      <c r="LJT572" s="633"/>
      <c r="LJU572" s="633"/>
      <c r="LJV572" s="633"/>
      <c r="LJW572" s="633"/>
      <c r="LJX572" s="633"/>
      <c r="LJY572" s="633"/>
      <c r="LJZ572" s="633"/>
      <c r="LKA572" s="633"/>
      <c r="LKB572" s="633"/>
      <c r="LKC572" s="633"/>
      <c r="LKD572" s="633"/>
      <c r="LKE572" s="633"/>
      <c r="LKF572" s="633"/>
      <c r="LKG572" s="633"/>
      <c r="LKH572" s="633"/>
      <c r="LKI572" s="633"/>
      <c r="LKJ572" s="633"/>
      <c r="LKK572" s="633"/>
      <c r="LKL572" s="633"/>
      <c r="LKM572" s="633"/>
      <c r="LKN572" s="633"/>
      <c r="LKO572" s="633"/>
      <c r="LKP572" s="633"/>
      <c r="LKQ572" s="633"/>
      <c r="LKR572" s="633"/>
      <c r="LKS572" s="633"/>
      <c r="LKT572" s="633"/>
      <c r="LKU572" s="633"/>
      <c r="LKV572" s="633"/>
      <c r="LKW572" s="633"/>
      <c r="LKX572" s="633"/>
      <c r="LKY572" s="633"/>
      <c r="LKZ572" s="633"/>
      <c r="LLA572" s="633"/>
      <c r="LLB572" s="633"/>
      <c r="LLC572" s="633"/>
      <c r="LLD572" s="633"/>
      <c r="LLE572" s="633"/>
      <c r="LLF572" s="633"/>
      <c r="LLG572" s="633"/>
      <c r="LLH572" s="633"/>
      <c r="LLI572" s="633"/>
      <c r="LLJ572" s="633"/>
      <c r="LLK572" s="633"/>
      <c r="LLL572" s="633"/>
      <c r="LLM572" s="633"/>
      <c r="LLN572" s="633"/>
      <c r="LLO572" s="633"/>
      <c r="LLP572" s="633"/>
      <c r="LLQ572" s="633"/>
      <c r="LLR572" s="633"/>
      <c r="LLS572" s="633"/>
      <c r="LLT572" s="633"/>
      <c r="LLU572" s="633"/>
      <c r="LLV572" s="633"/>
      <c r="LLW572" s="633"/>
      <c r="LLX572" s="633"/>
      <c r="LLY572" s="633"/>
      <c r="LLZ572" s="633"/>
      <c r="LMA572" s="633"/>
      <c r="LMB572" s="633"/>
      <c r="LMC572" s="633"/>
      <c r="LMD572" s="633"/>
      <c r="LME572" s="633"/>
      <c r="LMF572" s="633"/>
      <c r="LMG572" s="633"/>
      <c r="LMH572" s="633"/>
      <c r="LMI572" s="633"/>
      <c r="LMJ572" s="633"/>
      <c r="LMK572" s="633"/>
      <c r="LML572" s="633"/>
      <c r="LMM572" s="633"/>
      <c r="LMN572" s="633"/>
      <c r="LMO572" s="633"/>
      <c r="LMP572" s="633"/>
      <c r="LMQ572" s="633"/>
      <c r="LMR572" s="633"/>
      <c r="LMS572" s="633"/>
      <c r="LMT572" s="633"/>
      <c r="LMU572" s="633"/>
      <c r="LMV572" s="633"/>
      <c r="LMW572" s="633"/>
      <c r="LMX572" s="633"/>
      <c r="LMY572" s="633"/>
      <c r="LMZ572" s="633"/>
      <c r="LNA572" s="633"/>
      <c r="LNB572" s="633"/>
      <c r="LNC572" s="633"/>
      <c r="LND572" s="633"/>
      <c r="LNE572" s="633"/>
      <c r="LNF572" s="633"/>
      <c r="LNG572" s="633"/>
      <c r="LNH572" s="633"/>
      <c r="LNI572" s="633"/>
      <c r="LNJ572" s="633"/>
      <c r="LNK572" s="633"/>
      <c r="LNL572" s="633"/>
      <c r="LNM572" s="633"/>
      <c r="LNN572" s="633"/>
      <c r="LNO572" s="633"/>
      <c r="LNP572" s="633"/>
      <c r="LNQ572" s="633"/>
      <c r="LNR572" s="633"/>
      <c r="LNS572" s="633"/>
      <c r="LNT572" s="633"/>
      <c r="LNU572" s="633"/>
      <c r="LNV572" s="633"/>
      <c r="LNW572" s="633"/>
      <c r="LNX572" s="633"/>
      <c r="LNY572" s="633"/>
      <c r="LNZ572" s="633"/>
      <c r="LOA572" s="633"/>
      <c r="LOB572" s="633"/>
      <c r="LOC572" s="633"/>
      <c r="LOD572" s="633"/>
      <c r="LOE572" s="633"/>
      <c r="LOF572" s="633"/>
      <c r="LOG572" s="633"/>
      <c r="LOH572" s="633"/>
      <c r="LOI572" s="633"/>
      <c r="LOJ572" s="633"/>
      <c r="LOK572" s="633"/>
      <c r="LOL572" s="633"/>
      <c r="LOM572" s="633"/>
      <c r="LON572" s="633"/>
      <c r="LOO572" s="633"/>
      <c r="LOP572" s="633"/>
      <c r="LOQ572" s="633"/>
      <c r="LOR572" s="633"/>
      <c r="LOS572" s="633"/>
      <c r="LOT572" s="633"/>
      <c r="LOU572" s="633"/>
      <c r="LOV572" s="633"/>
      <c r="LOW572" s="633"/>
      <c r="LOX572" s="633"/>
      <c r="LOY572" s="633"/>
      <c r="LOZ572" s="633"/>
      <c r="LPA572" s="633"/>
      <c r="LPB572" s="633"/>
      <c r="LPC572" s="633"/>
      <c r="LPD572" s="633"/>
      <c r="LPE572" s="633"/>
      <c r="LPF572" s="633"/>
      <c r="LPG572" s="633"/>
      <c r="LPH572" s="633"/>
      <c r="LPI572" s="633"/>
      <c r="LPJ572" s="633"/>
      <c r="LPK572" s="633"/>
      <c r="LPL572" s="633"/>
      <c r="LPM572" s="633"/>
      <c r="LPN572" s="633"/>
      <c r="LPO572" s="633"/>
      <c r="LPP572" s="633"/>
      <c r="LPQ572" s="633"/>
      <c r="LPR572" s="633"/>
      <c r="LPS572" s="633"/>
      <c r="LPT572" s="633"/>
      <c r="LPU572" s="633"/>
      <c r="LPV572" s="633"/>
      <c r="LPW572" s="633"/>
      <c r="LPX572" s="633"/>
      <c r="LPY572" s="633"/>
      <c r="LPZ572" s="633"/>
      <c r="LQA572" s="633"/>
      <c r="LQB572" s="633"/>
      <c r="LQC572" s="633"/>
      <c r="LQD572" s="633"/>
      <c r="LQE572" s="633"/>
      <c r="LQF572" s="633"/>
      <c r="LQG572" s="633"/>
      <c r="LQH572" s="633"/>
      <c r="LQI572" s="633"/>
      <c r="LQJ572" s="633"/>
      <c r="LQK572" s="633"/>
      <c r="LQL572" s="633"/>
      <c r="LQM572" s="633"/>
      <c r="LQN572" s="633"/>
      <c r="LQO572" s="633"/>
      <c r="LQP572" s="633"/>
      <c r="LQQ572" s="633"/>
      <c r="LQR572" s="633"/>
      <c r="LQS572" s="633"/>
      <c r="LQT572" s="633"/>
      <c r="LQU572" s="633"/>
      <c r="LQV572" s="633"/>
      <c r="LQW572" s="633"/>
      <c r="LQX572" s="633"/>
      <c r="LQY572" s="633"/>
      <c r="LQZ572" s="633"/>
      <c r="LRA572" s="633"/>
      <c r="LRB572" s="633"/>
      <c r="LRC572" s="633"/>
      <c r="LRD572" s="633"/>
      <c r="LRE572" s="633"/>
      <c r="LRF572" s="633"/>
      <c r="LRG572" s="633"/>
      <c r="LRH572" s="633"/>
      <c r="LRI572" s="633"/>
      <c r="LRJ572" s="633"/>
      <c r="LRK572" s="633"/>
      <c r="LRL572" s="633"/>
      <c r="LRM572" s="633"/>
      <c r="LRN572" s="633"/>
      <c r="LRO572" s="633"/>
      <c r="LRP572" s="633"/>
      <c r="LRQ572" s="633"/>
      <c r="LRR572" s="633"/>
      <c r="LRS572" s="633"/>
      <c r="LRT572" s="633"/>
      <c r="LRU572" s="633"/>
      <c r="LRV572" s="633"/>
      <c r="LRW572" s="633"/>
      <c r="LRX572" s="633"/>
      <c r="LRY572" s="633"/>
      <c r="LRZ572" s="633"/>
      <c r="LSA572" s="633"/>
      <c r="LSB572" s="633"/>
      <c r="LSC572" s="633"/>
      <c r="LSD572" s="633"/>
      <c r="LSE572" s="633"/>
      <c r="LSF572" s="633"/>
      <c r="LSG572" s="633"/>
      <c r="LSH572" s="633"/>
      <c r="LSI572" s="633"/>
      <c r="LSJ572" s="633"/>
      <c r="LSK572" s="633"/>
      <c r="LSL572" s="633"/>
      <c r="LSM572" s="633"/>
      <c r="LSN572" s="633"/>
      <c r="LSO572" s="633"/>
      <c r="LSP572" s="633"/>
      <c r="LSQ572" s="633"/>
      <c r="LSR572" s="633"/>
      <c r="LSS572" s="633"/>
      <c r="LST572" s="633"/>
      <c r="LSU572" s="633"/>
      <c r="LSV572" s="633"/>
      <c r="LSW572" s="633"/>
      <c r="LSX572" s="633"/>
      <c r="LSY572" s="633"/>
      <c r="LSZ572" s="633"/>
      <c r="LTA572" s="633"/>
      <c r="LTB572" s="633"/>
      <c r="LTC572" s="633"/>
      <c r="LTD572" s="633"/>
      <c r="LTE572" s="633"/>
      <c r="LTF572" s="633"/>
      <c r="LTG572" s="633"/>
      <c r="LTH572" s="633"/>
      <c r="LTI572" s="633"/>
      <c r="LTJ572" s="633"/>
      <c r="LTK572" s="633"/>
      <c r="LTL572" s="633"/>
      <c r="LTM572" s="633"/>
      <c r="LTN572" s="633"/>
      <c r="LTO572" s="633"/>
      <c r="LTP572" s="633"/>
      <c r="LTQ572" s="633"/>
      <c r="LTR572" s="633"/>
      <c r="LTS572" s="633"/>
      <c r="LTT572" s="633"/>
      <c r="LTU572" s="633"/>
      <c r="LTV572" s="633"/>
      <c r="LTW572" s="633"/>
      <c r="LTX572" s="633"/>
      <c r="LTY572" s="633"/>
      <c r="LTZ572" s="633"/>
      <c r="LUA572" s="633"/>
      <c r="LUB572" s="633"/>
      <c r="LUC572" s="633"/>
      <c r="LUD572" s="633"/>
      <c r="LUE572" s="633"/>
      <c r="LUF572" s="633"/>
      <c r="LUG572" s="633"/>
      <c r="LUH572" s="633"/>
      <c r="LUI572" s="633"/>
      <c r="LUJ572" s="633"/>
      <c r="LUK572" s="633"/>
      <c r="LUL572" s="633"/>
      <c r="LUM572" s="633"/>
      <c r="LUN572" s="633"/>
      <c r="LUO572" s="633"/>
      <c r="LUP572" s="633"/>
      <c r="LUQ572" s="633"/>
      <c r="LUR572" s="633"/>
      <c r="LUS572" s="633"/>
      <c r="LUT572" s="633"/>
      <c r="LUU572" s="633"/>
      <c r="LUV572" s="633"/>
      <c r="LUW572" s="633"/>
      <c r="LUX572" s="633"/>
      <c r="LUY572" s="633"/>
      <c r="LUZ572" s="633"/>
      <c r="LVA572" s="633"/>
      <c r="LVB572" s="633"/>
      <c r="LVC572" s="633"/>
      <c r="LVD572" s="633"/>
      <c r="LVE572" s="633"/>
      <c r="LVF572" s="633"/>
      <c r="LVG572" s="633"/>
      <c r="LVH572" s="633"/>
      <c r="LVI572" s="633"/>
      <c r="LVJ572" s="633"/>
      <c r="LVK572" s="633"/>
      <c r="LVL572" s="633"/>
      <c r="LVM572" s="633"/>
      <c r="LVN572" s="633"/>
      <c r="LVO572" s="633"/>
      <c r="LVP572" s="633"/>
      <c r="LVQ572" s="633"/>
      <c r="LVR572" s="633"/>
      <c r="LVS572" s="633"/>
      <c r="LVT572" s="633"/>
      <c r="LVU572" s="633"/>
      <c r="LVV572" s="633"/>
      <c r="LVW572" s="633"/>
      <c r="LVX572" s="633"/>
      <c r="LVY572" s="633"/>
      <c r="LVZ572" s="633"/>
      <c r="LWA572" s="633"/>
      <c r="LWB572" s="633"/>
      <c r="LWC572" s="633"/>
      <c r="LWD572" s="633"/>
      <c r="LWE572" s="633"/>
      <c r="LWF572" s="633"/>
      <c r="LWG572" s="633"/>
      <c r="LWH572" s="633"/>
      <c r="LWI572" s="633"/>
      <c r="LWJ572" s="633"/>
      <c r="LWK572" s="633"/>
      <c r="LWL572" s="633"/>
      <c r="LWM572" s="633"/>
      <c r="LWN572" s="633"/>
      <c r="LWO572" s="633"/>
      <c r="LWP572" s="633"/>
      <c r="LWQ572" s="633"/>
      <c r="LWR572" s="633"/>
      <c r="LWS572" s="633"/>
      <c r="LWT572" s="633"/>
      <c r="LWU572" s="633"/>
      <c r="LWV572" s="633"/>
      <c r="LWW572" s="633"/>
      <c r="LWX572" s="633"/>
      <c r="LWY572" s="633"/>
      <c r="LWZ572" s="633"/>
      <c r="LXA572" s="633"/>
      <c r="LXB572" s="633"/>
      <c r="LXC572" s="633"/>
      <c r="LXD572" s="633"/>
      <c r="LXE572" s="633"/>
      <c r="LXF572" s="633"/>
      <c r="LXG572" s="633"/>
      <c r="LXH572" s="633"/>
      <c r="LXI572" s="633"/>
      <c r="LXJ572" s="633"/>
      <c r="LXK572" s="633"/>
      <c r="LXL572" s="633"/>
      <c r="LXM572" s="633"/>
      <c r="LXN572" s="633"/>
      <c r="LXO572" s="633"/>
      <c r="LXP572" s="633"/>
      <c r="LXQ572" s="633"/>
      <c r="LXR572" s="633"/>
      <c r="LXS572" s="633"/>
      <c r="LXT572" s="633"/>
      <c r="LXU572" s="633"/>
      <c r="LXV572" s="633"/>
      <c r="LXW572" s="633"/>
      <c r="LXX572" s="633"/>
      <c r="LXY572" s="633"/>
      <c r="LXZ572" s="633"/>
      <c r="LYA572" s="633"/>
      <c r="LYB572" s="633"/>
      <c r="LYC572" s="633"/>
      <c r="LYD572" s="633"/>
      <c r="LYE572" s="633"/>
      <c r="LYF572" s="633"/>
      <c r="LYG572" s="633"/>
      <c r="LYH572" s="633"/>
      <c r="LYI572" s="633"/>
      <c r="LYJ572" s="633"/>
      <c r="LYK572" s="633"/>
      <c r="LYL572" s="633"/>
      <c r="LYM572" s="633"/>
      <c r="LYN572" s="633"/>
      <c r="LYO572" s="633"/>
      <c r="LYP572" s="633"/>
      <c r="LYQ572" s="633"/>
      <c r="LYR572" s="633"/>
      <c r="LYS572" s="633"/>
      <c r="LYT572" s="633"/>
      <c r="LYU572" s="633"/>
      <c r="LYV572" s="633"/>
      <c r="LYW572" s="633"/>
      <c r="LYX572" s="633"/>
      <c r="LYY572" s="633"/>
      <c r="LYZ572" s="633"/>
      <c r="LZA572" s="633"/>
      <c r="LZB572" s="633"/>
      <c r="LZC572" s="633"/>
      <c r="LZD572" s="633"/>
      <c r="LZE572" s="633"/>
      <c r="LZF572" s="633"/>
      <c r="LZG572" s="633"/>
      <c r="LZH572" s="633"/>
      <c r="LZI572" s="633"/>
      <c r="LZJ572" s="633"/>
      <c r="LZK572" s="633"/>
      <c r="LZL572" s="633"/>
      <c r="LZM572" s="633"/>
      <c r="LZN572" s="633"/>
      <c r="LZO572" s="633"/>
      <c r="LZP572" s="633"/>
      <c r="LZQ572" s="633"/>
      <c r="LZR572" s="633"/>
      <c r="LZS572" s="633"/>
      <c r="LZT572" s="633"/>
      <c r="LZU572" s="633"/>
      <c r="LZV572" s="633"/>
      <c r="LZW572" s="633"/>
      <c r="LZX572" s="633"/>
      <c r="LZY572" s="633"/>
      <c r="LZZ572" s="633"/>
      <c r="MAA572" s="633"/>
      <c r="MAB572" s="633"/>
      <c r="MAC572" s="633"/>
      <c r="MAD572" s="633"/>
      <c r="MAE572" s="633"/>
      <c r="MAF572" s="633"/>
      <c r="MAG572" s="633"/>
      <c r="MAH572" s="633"/>
      <c r="MAI572" s="633"/>
      <c r="MAJ572" s="633"/>
      <c r="MAK572" s="633"/>
      <c r="MAL572" s="633"/>
      <c r="MAM572" s="633"/>
      <c r="MAN572" s="633"/>
      <c r="MAO572" s="633"/>
      <c r="MAP572" s="633"/>
      <c r="MAQ572" s="633"/>
      <c r="MAR572" s="633"/>
      <c r="MAS572" s="633"/>
      <c r="MAT572" s="633"/>
      <c r="MAU572" s="633"/>
      <c r="MAV572" s="633"/>
      <c r="MAW572" s="633"/>
      <c r="MAX572" s="633"/>
      <c r="MAY572" s="633"/>
      <c r="MAZ572" s="633"/>
      <c r="MBA572" s="633"/>
      <c r="MBB572" s="633"/>
      <c r="MBC572" s="633"/>
      <c r="MBD572" s="633"/>
      <c r="MBE572" s="633"/>
      <c r="MBF572" s="633"/>
      <c r="MBG572" s="633"/>
      <c r="MBH572" s="633"/>
      <c r="MBI572" s="633"/>
      <c r="MBJ572" s="633"/>
      <c r="MBK572" s="633"/>
      <c r="MBL572" s="633"/>
      <c r="MBM572" s="633"/>
      <c r="MBN572" s="633"/>
      <c r="MBO572" s="633"/>
      <c r="MBP572" s="633"/>
      <c r="MBQ572" s="633"/>
      <c r="MBR572" s="633"/>
      <c r="MBS572" s="633"/>
      <c r="MBT572" s="633"/>
      <c r="MBU572" s="633"/>
      <c r="MBV572" s="633"/>
      <c r="MBW572" s="633"/>
      <c r="MBX572" s="633"/>
      <c r="MBY572" s="633"/>
      <c r="MBZ572" s="633"/>
      <c r="MCA572" s="633"/>
      <c r="MCB572" s="633"/>
      <c r="MCC572" s="633"/>
      <c r="MCD572" s="633"/>
      <c r="MCE572" s="633"/>
      <c r="MCF572" s="633"/>
      <c r="MCG572" s="633"/>
      <c r="MCH572" s="633"/>
      <c r="MCI572" s="633"/>
      <c r="MCJ572" s="633"/>
      <c r="MCK572" s="633"/>
      <c r="MCL572" s="633"/>
      <c r="MCM572" s="633"/>
      <c r="MCN572" s="633"/>
      <c r="MCO572" s="633"/>
      <c r="MCP572" s="633"/>
      <c r="MCQ572" s="633"/>
      <c r="MCR572" s="633"/>
      <c r="MCS572" s="633"/>
      <c r="MCT572" s="633"/>
      <c r="MCU572" s="633"/>
      <c r="MCV572" s="633"/>
      <c r="MCW572" s="633"/>
      <c r="MCX572" s="633"/>
      <c r="MCY572" s="633"/>
      <c r="MCZ572" s="633"/>
      <c r="MDA572" s="633"/>
      <c r="MDB572" s="633"/>
      <c r="MDC572" s="633"/>
      <c r="MDD572" s="633"/>
      <c r="MDE572" s="633"/>
      <c r="MDF572" s="633"/>
      <c r="MDG572" s="633"/>
      <c r="MDH572" s="633"/>
      <c r="MDI572" s="633"/>
      <c r="MDJ572" s="633"/>
      <c r="MDK572" s="633"/>
      <c r="MDL572" s="633"/>
      <c r="MDM572" s="633"/>
      <c r="MDN572" s="633"/>
      <c r="MDO572" s="633"/>
      <c r="MDP572" s="633"/>
      <c r="MDQ572" s="633"/>
      <c r="MDR572" s="633"/>
      <c r="MDS572" s="633"/>
      <c r="MDT572" s="633"/>
      <c r="MDU572" s="633"/>
      <c r="MDV572" s="633"/>
      <c r="MDW572" s="633"/>
      <c r="MDX572" s="633"/>
      <c r="MDY572" s="633"/>
      <c r="MDZ572" s="633"/>
      <c r="MEA572" s="633"/>
      <c r="MEB572" s="633"/>
      <c r="MEC572" s="633"/>
      <c r="MED572" s="633"/>
      <c r="MEE572" s="633"/>
      <c r="MEF572" s="633"/>
      <c r="MEG572" s="633"/>
      <c r="MEH572" s="633"/>
      <c r="MEI572" s="633"/>
      <c r="MEJ572" s="633"/>
      <c r="MEK572" s="633"/>
      <c r="MEL572" s="633"/>
      <c r="MEM572" s="633"/>
      <c r="MEN572" s="633"/>
      <c r="MEO572" s="633"/>
      <c r="MEP572" s="633"/>
      <c r="MEQ572" s="633"/>
      <c r="MER572" s="633"/>
      <c r="MES572" s="633"/>
      <c r="MET572" s="633"/>
      <c r="MEU572" s="633"/>
      <c r="MEV572" s="633"/>
      <c r="MEW572" s="633"/>
      <c r="MEX572" s="633"/>
      <c r="MEY572" s="633"/>
      <c r="MEZ572" s="633"/>
      <c r="MFA572" s="633"/>
      <c r="MFB572" s="633"/>
      <c r="MFC572" s="633"/>
      <c r="MFD572" s="633"/>
      <c r="MFE572" s="633"/>
      <c r="MFF572" s="633"/>
      <c r="MFG572" s="633"/>
      <c r="MFH572" s="633"/>
      <c r="MFI572" s="633"/>
      <c r="MFJ572" s="633"/>
      <c r="MFK572" s="633"/>
      <c r="MFL572" s="633"/>
      <c r="MFM572" s="633"/>
      <c r="MFN572" s="633"/>
      <c r="MFO572" s="633"/>
      <c r="MFP572" s="633"/>
      <c r="MFQ572" s="633"/>
      <c r="MFR572" s="633"/>
      <c r="MFS572" s="633"/>
      <c r="MFT572" s="633"/>
      <c r="MFU572" s="633"/>
      <c r="MFV572" s="633"/>
      <c r="MFW572" s="633"/>
      <c r="MFX572" s="633"/>
      <c r="MFY572" s="633"/>
      <c r="MFZ572" s="633"/>
      <c r="MGA572" s="633"/>
      <c r="MGB572" s="633"/>
      <c r="MGC572" s="633"/>
      <c r="MGD572" s="633"/>
      <c r="MGE572" s="633"/>
      <c r="MGF572" s="633"/>
      <c r="MGG572" s="633"/>
      <c r="MGH572" s="633"/>
      <c r="MGI572" s="633"/>
      <c r="MGJ572" s="633"/>
      <c r="MGK572" s="633"/>
      <c r="MGL572" s="633"/>
      <c r="MGM572" s="633"/>
      <c r="MGN572" s="633"/>
      <c r="MGO572" s="633"/>
      <c r="MGP572" s="633"/>
      <c r="MGQ572" s="633"/>
      <c r="MGR572" s="633"/>
      <c r="MGS572" s="633"/>
      <c r="MGT572" s="633"/>
      <c r="MGU572" s="633"/>
      <c r="MGV572" s="633"/>
      <c r="MGW572" s="633"/>
      <c r="MGX572" s="633"/>
      <c r="MGY572" s="633"/>
      <c r="MGZ572" s="633"/>
      <c r="MHA572" s="633"/>
      <c r="MHB572" s="633"/>
      <c r="MHC572" s="633"/>
      <c r="MHD572" s="633"/>
      <c r="MHE572" s="633"/>
      <c r="MHF572" s="633"/>
      <c r="MHG572" s="633"/>
      <c r="MHH572" s="633"/>
      <c r="MHI572" s="633"/>
      <c r="MHJ572" s="633"/>
      <c r="MHK572" s="633"/>
      <c r="MHL572" s="633"/>
      <c r="MHM572" s="633"/>
      <c r="MHN572" s="633"/>
      <c r="MHO572" s="633"/>
      <c r="MHP572" s="633"/>
      <c r="MHQ572" s="633"/>
      <c r="MHR572" s="633"/>
      <c r="MHS572" s="633"/>
      <c r="MHT572" s="633"/>
      <c r="MHU572" s="633"/>
      <c r="MHV572" s="633"/>
      <c r="MHW572" s="633"/>
      <c r="MHX572" s="633"/>
      <c r="MHY572" s="633"/>
      <c r="MHZ572" s="633"/>
      <c r="MIA572" s="633"/>
      <c r="MIB572" s="633"/>
      <c r="MIC572" s="633"/>
      <c r="MID572" s="633"/>
      <c r="MIE572" s="633"/>
      <c r="MIF572" s="633"/>
      <c r="MIG572" s="633"/>
      <c r="MIH572" s="633"/>
      <c r="MII572" s="633"/>
      <c r="MIJ572" s="633"/>
      <c r="MIK572" s="633"/>
      <c r="MIL572" s="633"/>
      <c r="MIM572" s="633"/>
      <c r="MIN572" s="633"/>
      <c r="MIO572" s="633"/>
      <c r="MIP572" s="633"/>
      <c r="MIQ572" s="633"/>
      <c r="MIR572" s="633"/>
      <c r="MIS572" s="633"/>
      <c r="MIT572" s="633"/>
      <c r="MIU572" s="633"/>
      <c r="MIV572" s="633"/>
      <c r="MIW572" s="633"/>
      <c r="MIX572" s="633"/>
      <c r="MIY572" s="633"/>
      <c r="MIZ572" s="633"/>
      <c r="MJA572" s="633"/>
      <c r="MJB572" s="633"/>
      <c r="MJC572" s="633"/>
      <c r="MJD572" s="633"/>
      <c r="MJE572" s="633"/>
      <c r="MJF572" s="633"/>
      <c r="MJG572" s="633"/>
      <c r="MJH572" s="633"/>
      <c r="MJI572" s="633"/>
      <c r="MJJ572" s="633"/>
      <c r="MJK572" s="633"/>
      <c r="MJL572" s="633"/>
      <c r="MJM572" s="633"/>
      <c r="MJN572" s="633"/>
      <c r="MJO572" s="633"/>
      <c r="MJP572" s="633"/>
      <c r="MJQ572" s="633"/>
      <c r="MJR572" s="633"/>
      <c r="MJS572" s="633"/>
      <c r="MJT572" s="633"/>
      <c r="MJU572" s="633"/>
      <c r="MJV572" s="633"/>
      <c r="MJW572" s="633"/>
      <c r="MJX572" s="633"/>
      <c r="MJY572" s="633"/>
      <c r="MJZ572" s="633"/>
      <c r="MKA572" s="633"/>
      <c r="MKB572" s="633"/>
      <c r="MKC572" s="633"/>
      <c r="MKD572" s="633"/>
      <c r="MKE572" s="633"/>
      <c r="MKF572" s="633"/>
      <c r="MKG572" s="633"/>
      <c r="MKH572" s="633"/>
      <c r="MKI572" s="633"/>
      <c r="MKJ572" s="633"/>
      <c r="MKK572" s="633"/>
      <c r="MKL572" s="633"/>
      <c r="MKM572" s="633"/>
      <c r="MKN572" s="633"/>
      <c r="MKO572" s="633"/>
      <c r="MKP572" s="633"/>
      <c r="MKQ572" s="633"/>
      <c r="MKR572" s="633"/>
      <c r="MKS572" s="633"/>
      <c r="MKT572" s="633"/>
      <c r="MKU572" s="633"/>
      <c r="MKV572" s="633"/>
      <c r="MKW572" s="633"/>
      <c r="MKX572" s="633"/>
      <c r="MKY572" s="633"/>
      <c r="MKZ572" s="633"/>
      <c r="MLA572" s="633"/>
      <c r="MLB572" s="633"/>
      <c r="MLC572" s="633"/>
      <c r="MLD572" s="633"/>
      <c r="MLE572" s="633"/>
      <c r="MLF572" s="633"/>
      <c r="MLG572" s="633"/>
      <c r="MLH572" s="633"/>
      <c r="MLI572" s="633"/>
      <c r="MLJ572" s="633"/>
      <c r="MLK572" s="633"/>
      <c r="MLL572" s="633"/>
      <c r="MLM572" s="633"/>
      <c r="MLN572" s="633"/>
      <c r="MLO572" s="633"/>
      <c r="MLP572" s="633"/>
      <c r="MLQ572" s="633"/>
      <c r="MLR572" s="633"/>
      <c r="MLS572" s="633"/>
      <c r="MLT572" s="633"/>
      <c r="MLU572" s="633"/>
      <c r="MLV572" s="633"/>
      <c r="MLW572" s="633"/>
      <c r="MLX572" s="633"/>
      <c r="MLY572" s="633"/>
      <c r="MLZ572" s="633"/>
      <c r="MMA572" s="633"/>
      <c r="MMB572" s="633"/>
      <c r="MMC572" s="633"/>
      <c r="MMD572" s="633"/>
      <c r="MME572" s="633"/>
      <c r="MMF572" s="633"/>
      <c r="MMG572" s="633"/>
      <c r="MMH572" s="633"/>
      <c r="MMI572" s="633"/>
      <c r="MMJ572" s="633"/>
      <c r="MMK572" s="633"/>
      <c r="MML572" s="633"/>
      <c r="MMM572" s="633"/>
      <c r="MMN572" s="633"/>
      <c r="MMO572" s="633"/>
      <c r="MMP572" s="633"/>
      <c r="MMQ572" s="633"/>
      <c r="MMR572" s="633"/>
      <c r="MMS572" s="633"/>
      <c r="MMT572" s="633"/>
      <c r="MMU572" s="633"/>
      <c r="MMV572" s="633"/>
      <c r="MMW572" s="633"/>
      <c r="MMX572" s="633"/>
      <c r="MMY572" s="633"/>
      <c r="MMZ572" s="633"/>
      <c r="MNA572" s="633"/>
      <c r="MNB572" s="633"/>
      <c r="MNC572" s="633"/>
      <c r="MND572" s="633"/>
      <c r="MNE572" s="633"/>
      <c r="MNF572" s="633"/>
      <c r="MNG572" s="633"/>
      <c r="MNH572" s="633"/>
      <c r="MNI572" s="633"/>
      <c r="MNJ572" s="633"/>
      <c r="MNK572" s="633"/>
      <c r="MNL572" s="633"/>
      <c r="MNM572" s="633"/>
      <c r="MNN572" s="633"/>
      <c r="MNO572" s="633"/>
      <c r="MNP572" s="633"/>
      <c r="MNQ572" s="633"/>
      <c r="MNR572" s="633"/>
      <c r="MNS572" s="633"/>
      <c r="MNT572" s="633"/>
      <c r="MNU572" s="633"/>
      <c r="MNV572" s="633"/>
      <c r="MNW572" s="633"/>
      <c r="MNX572" s="633"/>
      <c r="MNY572" s="633"/>
      <c r="MNZ572" s="633"/>
      <c r="MOA572" s="633"/>
      <c r="MOB572" s="633"/>
      <c r="MOC572" s="633"/>
      <c r="MOD572" s="633"/>
      <c r="MOE572" s="633"/>
      <c r="MOF572" s="633"/>
      <c r="MOG572" s="633"/>
      <c r="MOH572" s="633"/>
      <c r="MOI572" s="633"/>
      <c r="MOJ572" s="633"/>
      <c r="MOK572" s="633"/>
      <c r="MOL572" s="633"/>
      <c r="MOM572" s="633"/>
      <c r="MON572" s="633"/>
      <c r="MOO572" s="633"/>
      <c r="MOP572" s="633"/>
      <c r="MOQ572" s="633"/>
      <c r="MOR572" s="633"/>
      <c r="MOS572" s="633"/>
      <c r="MOT572" s="633"/>
      <c r="MOU572" s="633"/>
      <c r="MOV572" s="633"/>
      <c r="MOW572" s="633"/>
      <c r="MOX572" s="633"/>
      <c r="MOY572" s="633"/>
      <c r="MOZ572" s="633"/>
      <c r="MPA572" s="633"/>
      <c r="MPB572" s="633"/>
      <c r="MPC572" s="633"/>
      <c r="MPD572" s="633"/>
      <c r="MPE572" s="633"/>
      <c r="MPF572" s="633"/>
      <c r="MPG572" s="633"/>
      <c r="MPH572" s="633"/>
      <c r="MPI572" s="633"/>
      <c r="MPJ572" s="633"/>
      <c r="MPK572" s="633"/>
      <c r="MPL572" s="633"/>
      <c r="MPM572" s="633"/>
      <c r="MPN572" s="633"/>
      <c r="MPO572" s="633"/>
      <c r="MPP572" s="633"/>
      <c r="MPQ572" s="633"/>
      <c r="MPR572" s="633"/>
      <c r="MPS572" s="633"/>
      <c r="MPT572" s="633"/>
      <c r="MPU572" s="633"/>
      <c r="MPV572" s="633"/>
      <c r="MPW572" s="633"/>
      <c r="MPX572" s="633"/>
      <c r="MPY572" s="633"/>
      <c r="MPZ572" s="633"/>
      <c r="MQA572" s="633"/>
      <c r="MQB572" s="633"/>
      <c r="MQC572" s="633"/>
      <c r="MQD572" s="633"/>
      <c r="MQE572" s="633"/>
      <c r="MQF572" s="633"/>
      <c r="MQG572" s="633"/>
      <c r="MQH572" s="633"/>
      <c r="MQI572" s="633"/>
      <c r="MQJ572" s="633"/>
      <c r="MQK572" s="633"/>
      <c r="MQL572" s="633"/>
      <c r="MQM572" s="633"/>
      <c r="MQN572" s="633"/>
      <c r="MQO572" s="633"/>
      <c r="MQP572" s="633"/>
      <c r="MQQ572" s="633"/>
      <c r="MQR572" s="633"/>
      <c r="MQS572" s="633"/>
      <c r="MQT572" s="633"/>
      <c r="MQU572" s="633"/>
      <c r="MQV572" s="633"/>
      <c r="MQW572" s="633"/>
      <c r="MQX572" s="633"/>
      <c r="MQY572" s="633"/>
      <c r="MQZ572" s="633"/>
      <c r="MRA572" s="633"/>
      <c r="MRB572" s="633"/>
      <c r="MRC572" s="633"/>
      <c r="MRD572" s="633"/>
      <c r="MRE572" s="633"/>
      <c r="MRF572" s="633"/>
      <c r="MRG572" s="633"/>
      <c r="MRH572" s="633"/>
      <c r="MRI572" s="633"/>
      <c r="MRJ572" s="633"/>
      <c r="MRK572" s="633"/>
      <c r="MRL572" s="633"/>
      <c r="MRM572" s="633"/>
      <c r="MRN572" s="633"/>
      <c r="MRO572" s="633"/>
      <c r="MRP572" s="633"/>
      <c r="MRQ572" s="633"/>
      <c r="MRR572" s="633"/>
      <c r="MRS572" s="633"/>
      <c r="MRT572" s="633"/>
      <c r="MRU572" s="633"/>
      <c r="MRV572" s="633"/>
      <c r="MRW572" s="633"/>
      <c r="MRX572" s="633"/>
      <c r="MRY572" s="633"/>
      <c r="MRZ572" s="633"/>
      <c r="MSA572" s="633"/>
      <c r="MSB572" s="633"/>
      <c r="MSC572" s="633"/>
      <c r="MSD572" s="633"/>
      <c r="MSE572" s="633"/>
      <c r="MSF572" s="633"/>
      <c r="MSG572" s="633"/>
      <c r="MSH572" s="633"/>
      <c r="MSI572" s="633"/>
      <c r="MSJ572" s="633"/>
      <c r="MSK572" s="633"/>
      <c r="MSL572" s="633"/>
      <c r="MSM572" s="633"/>
      <c r="MSN572" s="633"/>
      <c r="MSO572" s="633"/>
      <c r="MSP572" s="633"/>
      <c r="MSQ572" s="633"/>
      <c r="MSR572" s="633"/>
      <c r="MSS572" s="633"/>
      <c r="MST572" s="633"/>
      <c r="MSU572" s="633"/>
      <c r="MSV572" s="633"/>
      <c r="MSW572" s="633"/>
      <c r="MSX572" s="633"/>
      <c r="MSY572" s="633"/>
      <c r="MSZ572" s="633"/>
      <c r="MTA572" s="633"/>
      <c r="MTB572" s="633"/>
      <c r="MTC572" s="633"/>
      <c r="MTD572" s="633"/>
      <c r="MTE572" s="633"/>
      <c r="MTF572" s="633"/>
      <c r="MTG572" s="633"/>
      <c r="MTH572" s="633"/>
      <c r="MTI572" s="633"/>
      <c r="MTJ572" s="633"/>
      <c r="MTK572" s="633"/>
      <c r="MTL572" s="633"/>
      <c r="MTM572" s="633"/>
      <c r="MTN572" s="633"/>
      <c r="MTO572" s="633"/>
      <c r="MTP572" s="633"/>
      <c r="MTQ572" s="633"/>
      <c r="MTR572" s="633"/>
      <c r="MTS572" s="633"/>
      <c r="MTT572" s="633"/>
      <c r="MTU572" s="633"/>
      <c r="MTV572" s="633"/>
      <c r="MTW572" s="633"/>
      <c r="MTX572" s="633"/>
      <c r="MTY572" s="633"/>
      <c r="MTZ572" s="633"/>
      <c r="MUA572" s="633"/>
      <c r="MUB572" s="633"/>
      <c r="MUC572" s="633"/>
      <c r="MUD572" s="633"/>
      <c r="MUE572" s="633"/>
      <c r="MUF572" s="633"/>
      <c r="MUG572" s="633"/>
      <c r="MUH572" s="633"/>
      <c r="MUI572" s="633"/>
      <c r="MUJ572" s="633"/>
      <c r="MUK572" s="633"/>
      <c r="MUL572" s="633"/>
      <c r="MUM572" s="633"/>
      <c r="MUN572" s="633"/>
      <c r="MUO572" s="633"/>
      <c r="MUP572" s="633"/>
      <c r="MUQ572" s="633"/>
      <c r="MUR572" s="633"/>
      <c r="MUS572" s="633"/>
      <c r="MUT572" s="633"/>
      <c r="MUU572" s="633"/>
      <c r="MUV572" s="633"/>
      <c r="MUW572" s="633"/>
      <c r="MUX572" s="633"/>
      <c r="MUY572" s="633"/>
      <c r="MUZ572" s="633"/>
      <c r="MVA572" s="633"/>
      <c r="MVB572" s="633"/>
      <c r="MVC572" s="633"/>
      <c r="MVD572" s="633"/>
      <c r="MVE572" s="633"/>
      <c r="MVF572" s="633"/>
      <c r="MVG572" s="633"/>
      <c r="MVH572" s="633"/>
      <c r="MVI572" s="633"/>
      <c r="MVJ572" s="633"/>
      <c r="MVK572" s="633"/>
      <c r="MVL572" s="633"/>
      <c r="MVM572" s="633"/>
      <c r="MVN572" s="633"/>
      <c r="MVO572" s="633"/>
      <c r="MVP572" s="633"/>
      <c r="MVQ572" s="633"/>
      <c r="MVR572" s="633"/>
      <c r="MVS572" s="633"/>
      <c r="MVT572" s="633"/>
      <c r="MVU572" s="633"/>
      <c r="MVV572" s="633"/>
      <c r="MVW572" s="633"/>
      <c r="MVX572" s="633"/>
      <c r="MVY572" s="633"/>
      <c r="MVZ572" s="633"/>
      <c r="MWA572" s="633"/>
      <c r="MWB572" s="633"/>
      <c r="MWC572" s="633"/>
      <c r="MWD572" s="633"/>
      <c r="MWE572" s="633"/>
      <c r="MWF572" s="633"/>
      <c r="MWG572" s="633"/>
      <c r="MWH572" s="633"/>
      <c r="MWI572" s="633"/>
      <c r="MWJ572" s="633"/>
      <c r="MWK572" s="633"/>
      <c r="MWL572" s="633"/>
      <c r="MWM572" s="633"/>
      <c r="MWN572" s="633"/>
      <c r="MWO572" s="633"/>
      <c r="MWP572" s="633"/>
      <c r="MWQ572" s="633"/>
      <c r="MWR572" s="633"/>
      <c r="MWS572" s="633"/>
      <c r="MWT572" s="633"/>
      <c r="MWU572" s="633"/>
      <c r="MWV572" s="633"/>
      <c r="MWW572" s="633"/>
      <c r="MWX572" s="633"/>
      <c r="MWY572" s="633"/>
      <c r="MWZ572" s="633"/>
      <c r="MXA572" s="633"/>
      <c r="MXB572" s="633"/>
      <c r="MXC572" s="633"/>
      <c r="MXD572" s="633"/>
      <c r="MXE572" s="633"/>
      <c r="MXF572" s="633"/>
      <c r="MXG572" s="633"/>
      <c r="MXH572" s="633"/>
      <c r="MXI572" s="633"/>
      <c r="MXJ572" s="633"/>
      <c r="MXK572" s="633"/>
      <c r="MXL572" s="633"/>
      <c r="MXM572" s="633"/>
      <c r="MXN572" s="633"/>
      <c r="MXO572" s="633"/>
      <c r="MXP572" s="633"/>
      <c r="MXQ572" s="633"/>
      <c r="MXR572" s="633"/>
      <c r="MXS572" s="633"/>
      <c r="MXT572" s="633"/>
      <c r="MXU572" s="633"/>
      <c r="MXV572" s="633"/>
      <c r="MXW572" s="633"/>
      <c r="MXX572" s="633"/>
      <c r="MXY572" s="633"/>
      <c r="MXZ572" s="633"/>
      <c r="MYA572" s="633"/>
      <c r="MYB572" s="633"/>
      <c r="MYC572" s="633"/>
      <c r="MYD572" s="633"/>
      <c r="MYE572" s="633"/>
      <c r="MYF572" s="633"/>
      <c r="MYG572" s="633"/>
      <c r="MYH572" s="633"/>
      <c r="MYI572" s="633"/>
      <c r="MYJ572" s="633"/>
      <c r="MYK572" s="633"/>
      <c r="MYL572" s="633"/>
      <c r="MYM572" s="633"/>
      <c r="MYN572" s="633"/>
      <c r="MYO572" s="633"/>
      <c r="MYP572" s="633"/>
      <c r="MYQ572" s="633"/>
      <c r="MYR572" s="633"/>
      <c r="MYS572" s="633"/>
      <c r="MYT572" s="633"/>
      <c r="MYU572" s="633"/>
      <c r="MYV572" s="633"/>
      <c r="MYW572" s="633"/>
      <c r="MYX572" s="633"/>
      <c r="MYY572" s="633"/>
      <c r="MYZ572" s="633"/>
      <c r="MZA572" s="633"/>
      <c r="MZB572" s="633"/>
      <c r="MZC572" s="633"/>
      <c r="MZD572" s="633"/>
      <c r="MZE572" s="633"/>
      <c r="MZF572" s="633"/>
      <c r="MZG572" s="633"/>
      <c r="MZH572" s="633"/>
      <c r="MZI572" s="633"/>
      <c r="MZJ572" s="633"/>
      <c r="MZK572" s="633"/>
      <c r="MZL572" s="633"/>
      <c r="MZM572" s="633"/>
      <c r="MZN572" s="633"/>
      <c r="MZO572" s="633"/>
      <c r="MZP572" s="633"/>
      <c r="MZQ572" s="633"/>
      <c r="MZR572" s="633"/>
      <c r="MZS572" s="633"/>
      <c r="MZT572" s="633"/>
      <c r="MZU572" s="633"/>
      <c r="MZV572" s="633"/>
      <c r="MZW572" s="633"/>
      <c r="MZX572" s="633"/>
      <c r="MZY572" s="633"/>
      <c r="MZZ572" s="633"/>
      <c r="NAA572" s="633"/>
      <c r="NAB572" s="633"/>
      <c r="NAC572" s="633"/>
      <c r="NAD572" s="633"/>
      <c r="NAE572" s="633"/>
      <c r="NAF572" s="633"/>
      <c r="NAG572" s="633"/>
      <c r="NAH572" s="633"/>
      <c r="NAI572" s="633"/>
      <c r="NAJ572" s="633"/>
      <c r="NAK572" s="633"/>
      <c r="NAL572" s="633"/>
      <c r="NAM572" s="633"/>
      <c r="NAN572" s="633"/>
      <c r="NAO572" s="633"/>
      <c r="NAP572" s="633"/>
      <c r="NAQ572" s="633"/>
      <c r="NAR572" s="633"/>
      <c r="NAS572" s="633"/>
      <c r="NAT572" s="633"/>
      <c r="NAU572" s="633"/>
      <c r="NAV572" s="633"/>
      <c r="NAW572" s="633"/>
      <c r="NAX572" s="633"/>
      <c r="NAY572" s="633"/>
      <c r="NAZ572" s="633"/>
      <c r="NBA572" s="633"/>
      <c r="NBB572" s="633"/>
      <c r="NBC572" s="633"/>
      <c r="NBD572" s="633"/>
      <c r="NBE572" s="633"/>
      <c r="NBF572" s="633"/>
      <c r="NBG572" s="633"/>
      <c r="NBH572" s="633"/>
      <c r="NBI572" s="633"/>
      <c r="NBJ572" s="633"/>
      <c r="NBK572" s="633"/>
      <c r="NBL572" s="633"/>
      <c r="NBM572" s="633"/>
      <c r="NBN572" s="633"/>
      <c r="NBO572" s="633"/>
      <c r="NBP572" s="633"/>
      <c r="NBQ572" s="633"/>
      <c r="NBR572" s="633"/>
      <c r="NBS572" s="633"/>
      <c r="NBT572" s="633"/>
      <c r="NBU572" s="633"/>
      <c r="NBV572" s="633"/>
      <c r="NBW572" s="633"/>
      <c r="NBX572" s="633"/>
      <c r="NBY572" s="633"/>
      <c r="NBZ572" s="633"/>
      <c r="NCA572" s="633"/>
      <c r="NCB572" s="633"/>
      <c r="NCC572" s="633"/>
      <c r="NCD572" s="633"/>
      <c r="NCE572" s="633"/>
      <c r="NCF572" s="633"/>
      <c r="NCG572" s="633"/>
      <c r="NCH572" s="633"/>
      <c r="NCI572" s="633"/>
      <c r="NCJ572" s="633"/>
      <c r="NCK572" s="633"/>
      <c r="NCL572" s="633"/>
      <c r="NCM572" s="633"/>
      <c r="NCN572" s="633"/>
      <c r="NCO572" s="633"/>
      <c r="NCP572" s="633"/>
      <c r="NCQ572" s="633"/>
      <c r="NCR572" s="633"/>
      <c r="NCS572" s="633"/>
      <c r="NCT572" s="633"/>
      <c r="NCU572" s="633"/>
      <c r="NCV572" s="633"/>
      <c r="NCW572" s="633"/>
      <c r="NCX572" s="633"/>
      <c r="NCY572" s="633"/>
      <c r="NCZ572" s="633"/>
      <c r="NDA572" s="633"/>
      <c r="NDB572" s="633"/>
      <c r="NDC572" s="633"/>
      <c r="NDD572" s="633"/>
      <c r="NDE572" s="633"/>
      <c r="NDF572" s="633"/>
      <c r="NDG572" s="633"/>
      <c r="NDH572" s="633"/>
      <c r="NDI572" s="633"/>
      <c r="NDJ572" s="633"/>
      <c r="NDK572" s="633"/>
      <c r="NDL572" s="633"/>
      <c r="NDM572" s="633"/>
      <c r="NDN572" s="633"/>
      <c r="NDO572" s="633"/>
      <c r="NDP572" s="633"/>
      <c r="NDQ572" s="633"/>
      <c r="NDR572" s="633"/>
      <c r="NDS572" s="633"/>
      <c r="NDT572" s="633"/>
      <c r="NDU572" s="633"/>
      <c r="NDV572" s="633"/>
      <c r="NDW572" s="633"/>
      <c r="NDX572" s="633"/>
      <c r="NDY572" s="633"/>
      <c r="NDZ572" s="633"/>
      <c r="NEA572" s="633"/>
      <c r="NEB572" s="633"/>
      <c r="NEC572" s="633"/>
      <c r="NED572" s="633"/>
      <c r="NEE572" s="633"/>
      <c r="NEF572" s="633"/>
      <c r="NEG572" s="633"/>
      <c r="NEH572" s="633"/>
      <c r="NEI572" s="633"/>
      <c r="NEJ572" s="633"/>
      <c r="NEK572" s="633"/>
      <c r="NEL572" s="633"/>
      <c r="NEM572" s="633"/>
      <c r="NEN572" s="633"/>
      <c r="NEO572" s="633"/>
      <c r="NEP572" s="633"/>
      <c r="NEQ572" s="633"/>
      <c r="NER572" s="633"/>
      <c r="NES572" s="633"/>
      <c r="NET572" s="633"/>
      <c r="NEU572" s="633"/>
      <c r="NEV572" s="633"/>
      <c r="NEW572" s="633"/>
      <c r="NEX572" s="633"/>
      <c r="NEY572" s="633"/>
      <c r="NEZ572" s="633"/>
      <c r="NFA572" s="633"/>
      <c r="NFB572" s="633"/>
      <c r="NFC572" s="633"/>
      <c r="NFD572" s="633"/>
      <c r="NFE572" s="633"/>
      <c r="NFF572" s="633"/>
      <c r="NFG572" s="633"/>
      <c r="NFH572" s="633"/>
      <c r="NFI572" s="633"/>
      <c r="NFJ572" s="633"/>
      <c r="NFK572" s="633"/>
      <c r="NFL572" s="633"/>
      <c r="NFM572" s="633"/>
      <c r="NFN572" s="633"/>
      <c r="NFO572" s="633"/>
      <c r="NFP572" s="633"/>
      <c r="NFQ572" s="633"/>
      <c r="NFR572" s="633"/>
      <c r="NFS572" s="633"/>
      <c r="NFT572" s="633"/>
      <c r="NFU572" s="633"/>
      <c r="NFV572" s="633"/>
      <c r="NFW572" s="633"/>
      <c r="NFX572" s="633"/>
      <c r="NFY572" s="633"/>
      <c r="NFZ572" s="633"/>
      <c r="NGA572" s="633"/>
      <c r="NGB572" s="633"/>
      <c r="NGC572" s="633"/>
      <c r="NGD572" s="633"/>
      <c r="NGE572" s="633"/>
      <c r="NGF572" s="633"/>
      <c r="NGG572" s="633"/>
      <c r="NGH572" s="633"/>
      <c r="NGI572" s="633"/>
      <c r="NGJ572" s="633"/>
      <c r="NGK572" s="633"/>
      <c r="NGL572" s="633"/>
      <c r="NGM572" s="633"/>
      <c r="NGN572" s="633"/>
      <c r="NGO572" s="633"/>
      <c r="NGP572" s="633"/>
      <c r="NGQ572" s="633"/>
      <c r="NGR572" s="633"/>
      <c r="NGS572" s="633"/>
      <c r="NGT572" s="633"/>
      <c r="NGU572" s="633"/>
      <c r="NGV572" s="633"/>
      <c r="NGW572" s="633"/>
      <c r="NGX572" s="633"/>
      <c r="NGY572" s="633"/>
      <c r="NGZ572" s="633"/>
      <c r="NHA572" s="633"/>
      <c r="NHB572" s="633"/>
      <c r="NHC572" s="633"/>
      <c r="NHD572" s="633"/>
      <c r="NHE572" s="633"/>
      <c r="NHF572" s="633"/>
      <c r="NHG572" s="633"/>
      <c r="NHH572" s="633"/>
      <c r="NHI572" s="633"/>
      <c r="NHJ572" s="633"/>
      <c r="NHK572" s="633"/>
      <c r="NHL572" s="633"/>
      <c r="NHM572" s="633"/>
      <c r="NHN572" s="633"/>
      <c r="NHO572" s="633"/>
      <c r="NHP572" s="633"/>
      <c r="NHQ572" s="633"/>
      <c r="NHR572" s="633"/>
      <c r="NHS572" s="633"/>
      <c r="NHT572" s="633"/>
      <c r="NHU572" s="633"/>
      <c r="NHV572" s="633"/>
      <c r="NHW572" s="633"/>
      <c r="NHX572" s="633"/>
      <c r="NHY572" s="633"/>
      <c r="NHZ572" s="633"/>
      <c r="NIA572" s="633"/>
      <c r="NIB572" s="633"/>
      <c r="NIC572" s="633"/>
      <c r="NID572" s="633"/>
      <c r="NIE572" s="633"/>
      <c r="NIF572" s="633"/>
      <c r="NIG572" s="633"/>
      <c r="NIH572" s="633"/>
      <c r="NII572" s="633"/>
      <c r="NIJ572" s="633"/>
      <c r="NIK572" s="633"/>
      <c r="NIL572" s="633"/>
      <c r="NIM572" s="633"/>
      <c r="NIN572" s="633"/>
      <c r="NIO572" s="633"/>
      <c r="NIP572" s="633"/>
      <c r="NIQ572" s="633"/>
      <c r="NIR572" s="633"/>
      <c r="NIS572" s="633"/>
      <c r="NIT572" s="633"/>
      <c r="NIU572" s="633"/>
      <c r="NIV572" s="633"/>
      <c r="NIW572" s="633"/>
      <c r="NIX572" s="633"/>
      <c r="NIY572" s="633"/>
      <c r="NIZ572" s="633"/>
      <c r="NJA572" s="633"/>
      <c r="NJB572" s="633"/>
      <c r="NJC572" s="633"/>
      <c r="NJD572" s="633"/>
      <c r="NJE572" s="633"/>
      <c r="NJF572" s="633"/>
      <c r="NJG572" s="633"/>
      <c r="NJH572" s="633"/>
      <c r="NJI572" s="633"/>
      <c r="NJJ572" s="633"/>
      <c r="NJK572" s="633"/>
      <c r="NJL572" s="633"/>
      <c r="NJM572" s="633"/>
      <c r="NJN572" s="633"/>
      <c r="NJO572" s="633"/>
      <c r="NJP572" s="633"/>
      <c r="NJQ572" s="633"/>
      <c r="NJR572" s="633"/>
      <c r="NJS572" s="633"/>
      <c r="NJT572" s="633"/>
      <c r="NJU572" s="633"/>
      <c r="NJV572" s="633"/>
      <c r="NJW572" s="633"/>
      <c r="NJX572" s="633"/>
      <c r="NJY572" s="633"/>
      <c r="NJZ572" s="633"/>
      <c r="NKA572" s="633"/>
      <c r="NKB572" s="633"/>
      <c r="NKC572" s="633"/>
      <c r="NKD572" s="633"/>
      <c r="NKE572" s="633"/>
      <c r="NKF572" s="633"/>
      <c r="NKG572" s="633"/>
      <c r="NKH572" s="633"/>
      <c r="NKI572" s="633"/>
      <c r="NKJ572" s="633"/>
      <c r="NKK572" s="633"/>
      <c r="NKL572" s="633"/>
      <c r="NKM572" s="633"/>
      <c r="NKN572" s="633"/>
      <c r="NKO572" s="633"/>
      <c r="NKP572" s="633"/>
      <c r="NKQ572" s="633"/>
      <c r="NKR572" s="633"/>
      <c r="NKS572" s="633"/>
      <c r="NKT572" s="633"/>
      <c r="NKU572" s="633"/>
      <c r="NKV572" s="633"/>
      <c r="NKW572" s="633"/>
      <c r="NKX572" s="633"/>
      <c r="NKY572" s="633"/>
      <c r="NKZ572" s="633"/>
      <c r="NLA572" s="633"/>
      <c r="NLB572" s="633"/>
      <c r="NLC572" s="633"/>
      <c r="NLD572" s="633"/>
      <c r="NLE572" s="633"/>
      <c r="NLF572" s="633"/>
      <c r="NLG572" s="633"/>
      <c r="NLH572" s="633"/>
      <c r="NLI572" s="633"/>
      <c r="NLJ572" s="633"/>
      <c r="NLK572" s="633"/>
      <c r="NLL572" s="633"/>
      <c r="NLM572" s="633"/>
      <c r="NLN572" s="633"/>
      <c r="NLO572" s="633"/>
      <c r="NLP572" s="633"/>
      <c r="NLQ572" s="633"/>
      <c r="NLR572" s="633"/>
      <c r="NLS572" s="633"/>
      <c r="NLT572" s="633"/>
      <c r="NLU572" s="633"/>
      <c r="NLV572" s="633"/>
      <c r="NLW572" s="633"/>
      <c r="NLX572" s="633"/>
      <c r="NLY572" s="633"/>
      <c r="NLZ572" s="633"/>
      <c r="NMA572" s="633"/>
      <c r="NMB572" s="633"/>
      <c r="NMC572" s="633"/>
      <c r="NMD572" s="633"/>
      <c r="NME572" s="633"/>
      <c r="NMF572" s="633"/>
      <c r="NMG572" s="633"/>
      <c r="NMH572" s="633"/>
      <c r="NMI572" s="633"/>
      <c r="NMJ572" s="633"/>
      <c r="NMK572" s="633"/>
      <c r="NML572" s="633"/>
      <c r="NMM572" s="633"/>
      <c r="NMN572" s="633"/>
      <c r="NMO572" s="633"/>
      <c r="NMP572" s="633"/>
      <c r="NMQ572" s="633"/>
      <c r="NMR572" s="633"/>
      <c r="NMS572" s="633"/>
      <c r="NMT572" s="633"/>
      <c r="NMU572" s="633"/>
      <c r="NMV572" s="633"/>
      <c r="NMW572" s="633"/>
      <c r="NMX572" s="633"/>
      <c r="NMY572" s="633"/>
      <c r="NMZ572" s="633"/>
      <c r="NNA572" s="633"/>
      <c r="NNB572" s="633"/>
      <c r="NNC572" s="633"/>
      <c r="NND572" s="633"/>
      <c r="NNE572" s="633"/>
      <c r="NNF572" s="633"/>
      <c r="NNG572" s="633"/>
      <c r="NNH572" s="633"/>
      <c r="NNI572" s="633"/>
      <c r="NNJ572" s="633"/>
      <c r="NNK572" s="633"/>
      <c r="NNL572" s="633"/>
      <c r="NNM572" s="633"/>
      <c r="NNN572" s="633"/>
      <c r="NNO572" s="633"/>
      <c r="NNP572" s="633"/>
      <c r="NNQ572" s="633"/>
      <c r="NNR572" s="633"/>
      <c r="NNS572" s="633"/>
      <c r="NNT572" s="633"/>
      <c r="NNU572" s="633"/>
      <c r="NNV572" s="633"/>
      <c r="NNW572" s="633"/>
      <c r="NNX572" s="633"/>
      <c r="NNY572" s="633"/>
      <c r="NNZ572" s="633"/>
      <c r="NOA572" s="633"/>
      <c r="NOB572" s="633"/>
      <c r="NOC572" s="633"/>
      <c r="NOD572" s="633"/>
      <c r="NOE572" s="633"/>
      <c r="NOF572" s="633"/>
      <c r="NOG572" s="633"/>
      <c r="NOH572" s="633"/>
      <c r="NOI572" s="633"/>
      <c r="NOJ572" s="633"/>
      <c r="NOK572" s="633"/>
      <c r="NOL572" s="633"/>
      <c r="NOM572" s="633"/>
      <c r="NON572" s="633"/>
      <c r="NOO572" s="633"/>
      <c r="NOP572" s="633"/>
      <c r="NOQ572" s="633"/>
      <c r="NOR572" s="633"/>
      <c r="NOS572" s="633"/>
      <c r="NOT572" s="633"/>
      <c r="NOU572" s="633"/>
      <c r="NOV572" s="633"/>
      <c r="NOW572" s="633"/>
      <c r="NOX572" s="633"/>
      <c r="NOY572" s="633"/>
      <c r="NOZ572" s="633"/>
      <c r="NPA572" s="633"/>
      <c r="NPB572" s="633"/>
      <c r="NPC572" s="633"/>
      <c r="NPD572" s="633"/>
      <c r="NPE572" s="633"/>
      <c r="NPF572" s="633"/>
      <c r="NPG572" s="633"/>
      <c r="NPH572" s="633"/>
      <c r="NPI572" s="633"/>
      <c r="NPJ572" s="633"/>
      <c r="NPK572" s="633"/>
      <c r="NPL572" s="633"/>
      <c r="NPM572" s="633"/>
      <c r="NPN572" s="633"/>
      <c r="NPO572" s="633"/>
      <c r="NPP572" s="633"/>
      <c r="NPQ572" s="633"/>
      <c r="NPR572" s="633"/>
      <c r="NPS572" s="633"/>
      <c r="NPT572" s="633"/>
      <c r="NPU572" s="633"/>
      <c r="NPV572" s="633"/>
      <c r="NPW572" s="633"/>
      <c r="NPX572" s="633"/>
      <c r="NPY572" s="633"/>
      <c r="NPZ572" s="633"/>
      <c r="NQA572" s="633"/>
      <c r="NQB572" s="633"/>
      <c r="NQC572" s="633"/>
      <c r="NQD572" s="633"/>
      <c r="NQE572" s="633"/>
      <c r="NQF572" s="633"/>
      <c r="NQG572" s="633"/>
      <c r="NQH572" s="633"/>
      <c r="NQI572" s="633"/>
      <c r="NQJ572" s="633"/>
      <c r="NQK572" s="633"/>
      <c r="NQL572" s="633"/>
      <c r="NQM572" s="633"/>
      <c r="NQN572" s="633"/>
      <c r="NQO572" s="633"/>
      <c r="NQP572" s="633"/>
      <c r="NQQ572" s="633"/>
      <c r="NQR572" s="633"/>
      <c r="NQS572" s="633"/>
      <c r="NQT572" s="633"/>
      <c r="NQU572" s="633"/>
      <c r="NQV572" s="633"/>
      <c r="NQW572" s="633"/>
      <c r="NQX572" s="633"/>
      <c r="NQY572" s="633"/>
      <c r="NQZ572" s="633"/>
      <c r="NRA572" s="633"/>
      <c r="NRB572" s="633"/>
      <c r="NRC572" s="633"/>
      <c r="NRD572" s="633"/>
      <c r="NRE572" s="633"/>
      <c r="NRF572" s="633"/>
      <c r="NRG572" s="633"/>
      <c r="NRH572" s="633"/>
      <c r="NRI572" s="633"/>
      <c r="NRJ572" s="633"/>
      <c r="NRK572" s="633"/>
      <c r="NRL572" s="633"/>
      <c r="NRM572" s="633"/>
      <c r="NRN572" s="633"/>
      <c r="NRO572" s="633"/>
      <c r="NRP572" s="633"/>
      <c r="NRQ572" s="633"/>
      <c r="NRR572" s="633"/>
      <c r="NRS572" s="633"/>
      <c r="NRT572" s="633"/>
      <c r="NRU572" s="633"/>
      <c r="NRV572" s="633"/>
      <c r="NRW572" s="633"/>
      <c r="NRX572" s="633"/>
      <c r="NRY572" s="633"/>
      <c r="NRZ572" s="633"/>
      <c r="NSA572" s="633"/>
      <c r="NSB572" s="633"/>
      <c r="NSC572" s="633"/>
      <c r="NSD572" s="633"/>
      <c r="NSE572" s="633"/>
      <c r="NSF572" s="633"/>
      <c r="NSG572" s="633"/>
      <c r="NSH572" s="633"/>
      <c r="NSI572" s="633"/>
      <c r="NSJ572" s="633"/>
      <c r="NSK572" s="633"/>
      <c r="NSL572" s="633"/>
      <c r="NSM572" s="633"/>
      <c r="NSN572" s="633"/>
      <c r="NSO572" s="633"/>
      <c r="NSP572" s="633"/>
      <c r="NSQ572" s="633"/>
      <c r="NSR572" s="633"/>
      <c r="NSS572" s="633"/>
      <c r="NST572" s="633"/>
      <c r="NSU572" s="633"/>
      <c r="NSV572" s="633"/>
      <c r="NSW572" s="633"/>
      <c r="NSX572" s="633"/>
      <c r="NSY572" s="633"/>
      <c r="NSZ572" s="633"/>
      <c r="NTA572" s="633"/>
      <c r="NTB572" s="633"/>
      <c r="NTC572" s="633"/>
      <c r="NTD572" s="633"/>
      <c r="NTE572" s="633"/>
      <c r="NTF572" s="633"/>
      <c r="NTG572" s="633"/>
      <c r="NTH572" s="633"/>
      <c r="NTI572" s="633"/>
      <c r="NTJ572" s="633"/>
      <c r="NTK572" s="633"/>
      <c r="NTL572" s="633"/>
      <c r="NTM572" s="633"/>
      <c r="NTN572" s="633"/>
      <c r="NTO572" s="633"/>
      <c r="NTP572" s="633"/>
      <c r="NTQ572" s="633"/>
      <c r="NTR572" s="633"/>
      <c r="NTS572" s="633"/>
      <c r="NTT572" s="633"/>
      <c r="NTU572" s="633"/>
      <c r="NTV572" s="633"/>
      <c r="NTW572" s="633"/>
      <c r="NTX572" s="633"/>
      <c r="NTY572" s="633"/>
      <c r="NTZ572" s="633"/>
      <c r="NUA572" s="633"/>
      <c r="NUB572" s="633"/>
      <c r="NUC572" s="633"/>
      <c r="NUD572" s="633"/>
      <c r="NUE572" s="633"/>
      <c r="NUF572" s="633"/>
      <c r="NUG572" s="633"/>
      <c r="NUH572" s="633"/>
      <c r="NUI572" s="633"/>
      <c r="NUJ572" s="633"/>
      <c r="NUK572" s="633"/>
      <c r="NUL572" s="633"/>
      <c r="NUM572" s="633"/>
      <c r="NUN572" s="633"/>
      <c r="NUO572" s="633"/>
      <c r="NUP572" s="633"/>
      <c r="NUQ572" s="633"/>
      <c r="NUR572" s="633"/>
      <c r="NUS572" s="633"/>
      <c r="NUT572" s="633"/>
      <c r="NUU572" s="633"/>
      <c r="NUV572" s="633"/>
      <c r="NUW572" s="633"/>
      <c r="NUX572" s="633"/>
      <c r="NUY572" s="633"/>
      <c r="NUZ572" s="633"/>
      <c r="NVA572" s="633"/>
      <c r="NVB572" s="633"/>
      <c r="NVC572" s="633"/>
      <c r="NVD572" s="633"/>
      <c r="NVE572" s="633"/>
      <c r="NVF572" s="633"/>
      <c r="NVG572" s="633"/>
      <c r="NVH572" s="633"/>
      <c r="NVI572" s="633"/>
      <c r="NVJ572" s="633"/>
      <c r="NVK572" s="633"/>
      <c r="NVL572" s="633"/>
      <c r="NVM572" s="633"/>
      <c r="NVN572" s="633"/>
      <c r="NVO572" s="633"/>
      <c r="NVP572" s="633"/>
      <c r="NVQ572" s="633"/>
      <c r="NVR572" s="633"/>
      <c r="NVS572" s="633"/>
      <c r="NVT572" s="633"/>
      <c r="NVU572" s="633"/>
      <c r="NVV572" s="633"/>
      <c r="NVW572" s="633"/>
      <c r="NVX572" s="633"/>
      <c r="NVY572" s="633"/>
      <c r="NVZ572" s="633"/>
      <c r="NWA572" s="633"/>
      <c r="NWB572" s="633"/>
      <c r="NWC572" s="633"/>
      <c r="NWD572" s="633"/>
      <c r="NWE572" s="633"/>
      <c r="NWF572" s="633"/>
      <c r="NWG572" s="633"/>
      <c r="NWH572" s="633"/>
      <c r="NWI572" s="633"/>
      <c r="NWJ572" s="633"/>
      <c r="NWK572" s="633"/>
      <c r="NWL572" s="633"/>
      <c r="NWM572" s="633"/>
      <c r="NWN572" s="633"/>
      <c r="NWO572" s="633"/>
      <c r="NWP572" s="633"/>
      <c r="NWQ572" s="633"/>
      <c r="NWR572" s="633"/>
      <c r="NWS572" s="633"/>
      <c r="NWT572" s="633"/>
      <c r="NWU572" s="633"/>
      <c r="NWV572" s="633"/>
      <c r="NWW572" s="633"/>
      <c r="NWX572" s="633"/>
      <c r="NWY572" s="633"/>
      <c r="NWZ572" s="633"/>
      <c r="NXA572" s="633"/>
      <c r="NXB572" s="633"/>
      <c r="NXC572" s="633"/>
      <c r="NXD572" s="633"/>
      <c r="NXE572" s="633"/>
      <c r="NXF572" s="633"/>
      <c r="NXG572" s="633"/>
      <c r="NXH572" s="633"/>
      <c r="NXI572" s="633"/>
      <c r="NXJ572" s="633"/>
      <c r="NXK572" s="633"/>
      <c r="NXL572" s="633"/>
      <c r="NXM572" s="633"/>
      <c r="NXN572" s="633"/>
      <c r="NXO572" s="633"/>
      <c r="NXP572" s="633"/>
      <c r="NXQ572" s="633"/>
      <c r="NXR572" s="633"/>
      <c r="NXS572" s="633"/>
      <c r="NXT572" s="633"/>
      <c r="NXU572" s="633"/>
      <c r="NXV572" s="633"/>
      <c r="NXW572" s="633"/>
      <c r="NXX572" s="633"/>
      <c r="NXY572" s="633"/>
      <c r="NXZ572" s="633"/>
      <c r="NYA572" s="633"/>
      <c r="NYB572" s="633"/>
      <c r="NYC572" s="633"/>
      <c r="NYD572" s="633"/>
      <c r="NYE572" s="633"/>
      <c r="NYF572" s="633"/>
      <c r="NYG572" s="633"/>
      <c r="NYH572" s="633"/>
      <c r="NYI572" s="633"/>
      <c r="NYJ572" s="633"/>
      <c r="NYK572" s="633"/>
      <c r="NYL572" s="633"/>
      <c r="NYM572" s="633"/>
      <c r="NYN572" s="633"/>
      <c r="NYO572" s="633"/>
      <c r="NYP572" s="633"/>
      <c r="NYQ572" s="633"/>
      <c r="NYR572" s="633"/>
      <c r="NYS572" s="633"/>
      <c r="NYT572" s="633"/>
      <c r="NYU572" s="633"/>
      <c r="NYV572" s="633"/>
      <c r="NYW572" s="633"/>
      <c r="NYX572" s="633"/>
      <c r="NYY572" s="633"/>
      <c r="NYZ572" s="633"/>
      <c r="NZA572" s="633"/>
      <c r="NZB572" s="633"/>
      <c r="NZC572" s="633"/>
      <c r="NZD572" s="633"/>
      <c r="NZE572" s="633"/>
      <c r="NZF572" s="633"/>
      <c r="NZG572" s="633"/>
      <c r="NZH572" s="633"/>
      <c r="NZI572" s="633"/>
      <c r="NZJ572" s="633"/>
      <c r="NZK572" s="633"/>
      <c r="NZL572" s="633"/>
      <c r="NZM572" s="633"/>
      <c r="NZN572" s="633"/>
      <c r="NZO572" s="633"/>
      <c r="NZP572" s="633"/>
      <c r="NZQ572" s="633"/>
      <c r="NZR572" s="633"/>
      <c r="NZS572" s="633"/>
      <c r="NZT572" s="633"/>
      <c r="NZU572" s="633"/>
      <c r="NZV572" s="633"/>
      <c r="NZW572" s="633"/>
      <c r="NZX572" s="633"/>
      <c r="NZY572" s="633"/>
      <c r="NZZ572" s="633"/>
      <c r="OAA572" s="633"/>
      <c r="OAB572" s="633"/>
      <c r="OAC572" s="633"/>
      <c r="OAD572" s="633"/>
      <c r="OAE572" s="633"/>
      <c r="OAF572" s="633"/>
      <c r="OAG572" s="633"/>
      <c r="OAH572" s="633"/>
      <c r="OAI572" s="633"/>
      <c r="OAJ572" s="633"/>
      <c r="OAK572" s="633"/>
      <c r="OAL572" s="633"/>
      <c r="OAM572" s="633"/>
      <c r="OAN572" s="633"/>
      <c r="OAO572" s="633"/>
      <c r="OAP572" s="633"/>
      <c r="OAQ572" s="633"/>
      <c r="OAR572" s="633"/>
      <c r="OAS572" s="633"/>
      <c r="OAT572" s="633"/>
      <c r="OAU572" s="633"/>
      <c r="OAV572" s="633"/>
      <c r="OAW572" s="633"/>
      <c r="OAX572" s="633"/>
      <c r="OAY572" s="633"/>
      <c r="OAZ572" s="633"/>
      <c r="OBA572" s="633"/>
      <c r="OBB572" s="633"/>
      <c r="OBC572" s="633"/>
      <c r="OBD572" s="633"/>
      <c r="OBE572" s="633"/>
      <c r="OBF572" s="633"/>
      <c r="OBG572" s="633"/>
      <c r="OBH572" s="633"/>
      <c r="OBI572" s="633"/>
      <c r="OBJ572" s="633"/>
      <c r="OBK572" s="633"/>
      <c r="OBL572" s="633"/>
      <c r="OBM572" s="633"/>
      <c r="OBN572" s="633"/>
      <c r="OBO572" s="633"/>
      <c r="OBP572" s="633"/>
      <c r="OBQ572" s="633"/>
      <c r="OBR572" s="633"/>
      <c r="OBS572" s="633"/>
      <c r="OBT572" s="633"/>
      <c r="OBU572" s="633"/>
      <c r="OBV572" s="633"/>
      <c r="OBW572" s="633"/>
      <c r="OBX572" s="633"/>
      <c r="OBY572" s="633"/>
      <c r="OBZ572" s="633"/>
      <c r="OCA572" s="633"/>
      <c r="OCB572" s="633"/>
      <c r="OCC572" s="633"/>
      <c r="OCD572" s="633"/>
      <c r="OCE572" s="633"/>
      <c r="OCF572" s="633"/>
      <c r="OCG572" s="633"/>
      <c r="OCH572" s="633"/>
      <c r="OCI572" s="633"/>
      <c r="OCJ572" s="633"/>
      <c r="OCK572" s="633"/>
      <c r="OCL572" s="633"/>
      <c r="OCM572" s="633"/>
      <c r="OCN572" s="633"/>
      <c r="OCO572" s="633"/>
      <c r="OCP572" s="633"/>
      <c r="OCQ572" s="633"/>
      <c r="OCR572" s="633"/>
      <c r="OCS572" s="633"/>
      <c r="OCT572" s="633"/>
      <c r="OCU572" s="633"/>
      <c r="OCV572" s="633"/>
      <c r="OCW572" s="633"/>
      <c r="OCX572" s="633"/>
      <c r="OCY572" s="633"/>
      <c r="OCZ572" s="633"/>
      <c r="ODA572" s="633"/>
      <c r="ODB572" s="633"/>
      <c r="ODC572" s="633"/>
      <c r="ODD572" s="633"/>
      <c r="ODE572" s="633"/>
      <c r="ODF572" s="633"/>
      <c r="ODG572" s="633"/>
      <c r="ODH572" s="633"/>
      <c r="ODI572" s="633"/>
      <c r="ODJ572" s="633"/>
      <c r="ODK572" s="633"/>
      <c r="ODL572" s="633"/>
      <c r="ODM572" s="633"/>
      <c r="ODN572" s="633"/>
      <c r="ODO572" s="633"/>
      <c r="ODP572" s="633"/>
      <c r="ODQ572" s="633"/>
      <c r="ODR572" s="633"/>
      <c r="ODS572" s="633"/>
      <c r="ODT572" s="633"/>
      <c r="ODU572" s="633"/>
      <c r="ODV572" s="633"/>
      <c r="ODW572" s="633"/>
      <c r="ODX572" s="633"/>
      <c r="ODY572" s="633"/>
      <c r="ODZ572" s="633"/>
      <c r="OEA572" s="633"/>
      <c r="OEB572" s="633"/>
      <c r="OEC572" s="633"/>
      <c r="OED572" s="633"/>
      <c r="OEE572" s="633"/>
      <c r="OEF572" s="633"/>
      <c r="OEG572" s="633"/>
      <c r="OEH572" s="633"/>
      <c r="OEI572" s="633"/>
      <c r="OEJ572" s="633"/>
      <c r="OEK572" s="633"/>
      <c r="OEL572" s="633"/>
      <c r="OEM572" s="633"/>
      <c r="OEN572" s="633"/>
      <c r="OEO572" s="633"/>
      <c r="OEP572" s="633"/>
      <c r="OEQ572" s="633"/>
      <c r="OER572" s="633"/>
      <c r="OES572" s="633"/>
      <c r="OET572" s="633"/>
      <c r="OEU572" s="633"/>
      <c r="OEV572" s="633"/>
      <c r="OEW572" s="633"/>
      <c r="OEX572" s="633"/>
      <c r="OEY572" s="633"/>
      <c r="OEZ572" s="633"/>
      <c r="OFA572" s="633"/>
      <c r="OFB572" s="633"/>
      <c r="OFC572" s="633"/>
      <c r="OFD572" s="633"/>
      <c r="OFE572" s="633"/>
      <c r="OFF572" s="633"/>
      <c r="OFG572" s="633"/>
      <c r="OFH572" s="633"/>
      <c r="OFI572" s="633"/>
      <c r="OFJ572" s="633"/>
      <c r="OFK572" s="633"/>
      <c r="OFL572" s="633"/>
      <c r="OFM572" s="633"/>
      <c r="OFN572" s="633"/>
      <c r="OFO572" s="633"/>
      <c r="OFP572" s="633"/>
      <c r="OFQ572" s="633"/>
      <c r="OFR572" s="633"/>
      <c r="OFS572" s="633"/>
      <c r="OFT572" s="633"/>
      <c r="OFU572" s="633"/>
      <c r="OFV572" s="633"/>
      <c r="OFW572" s="633"/>
      <c r="OFX572" s="633"/>
      <c r="OFY572" s="633"/>
      <c r="OFZ572" s="633"/>
      <c r="OGA572" s="633"/>
      <c r="OGB572" s="633"/>
      <c r="OGC572" s="633"/>
      <c r="OGD572" s="633"/>
      <c r="OGE572" s="633"/>
      <c r="OGF572" s="633"/>
      <c r="OGG572" s="633"/>
      <c r="OGH572" s="633"/>
      <c r="OGI572" s="633"/>
      <c r="OGJ572" s="633"/>
      <c r="OGK572" s="633"/>
      <c r="OGL572" s="633"/>
      <c r="OGM572" s="633"/>
      <c r="OGN572" s="633"/>
      <c r="OGO572" s="633"/>
      <c r="OGP572" s="633"/>
      <c r="OGQ572" s="633"/>
      <c r="OGR572" s="633"/>
      <c r="OGS572" s="633"/>
      <c r="OGT572" s="633"/>
      <c r="OGU572" s="633"/>
      <c r="OGV572" s="633"/>
      <c r="OGW572" s="633"/>
      <c r="OGX572" s="633"/>
      <c r="OGY572" s="633"/>
      <c r="OGZ572" s="633"/>
      <c r="OHA572" s="633"/>
      <c r="OHB572" s="633"/>
      <c r="OHC572" s="633"/>
      <c r="OHD572" s="633"/>
      <c r="OHE572" s="633"/>
      <c r="OHF572" s="633"/>
      <c r="OHG572" s="633"/>
      <c r="OHH572" s="633"/>
      <c r="OHI572" s="633"/>
      <c r="OHJ572" s="633"/>
      <c r="OHK572" s="633"/>
      <c r="OHL572" s="633"/>
      <c r="OHM572" s="633"/>
      <c r="OHN572" s="633"/>
      <c r="OHO572" s="633"/>
      <c r="OHP572" s="633"/>
      <c r="OHQ572" s="633"/>
      <c r="OHR572" s="633"/>
      <c r="OHS572" s="633"/>
      <c r="OHT572" s="633"/>
      <c r="OHU572" s="633"/>
      <c r="OHV572" s="633"/>
      <c r="OHW572" s="633"/>
      <c r="OHX572" s="633"/>
      <c r="OHY572" s="633"/>
      <c r="OHZ572" s="633"/>
      <c r="OIA572" s="633"/>
      <c r="OIB572" s="633"/>
      <c r="OIC572" s="633"/>
      <c r="OID572" s="633"/>
      <c r="OIE572" s="633"/>
      <c r="OIF572" s="633"/>
      <c r="OIG572" s="633"/>
      <c r="OIH572" s="633"/>
      <c r="OII572" s="633"/>
      <c r="OIJ572" s="633"/>
      <c r="OIK572" s="633"/>
      <c r="OIL572" s="633"/>
      <c r="OIM572" s="633"/>
      <c r="OIN572" s="633"/>
      <c r="OIO572" s="633"/>
      <c r="OIP572" s="633"/>
      <c r="OIQ572" s="633"/>
      <c r="OIR572" s="633"/>
      <c r="OIS572" s="633"/>
      <c r="OIT572" s="633"/>
      <c r="OIU572" s="633"/>
      <c r="OIV572" s="633"/>
      <c r="OIW572" s="633"/>
      <c r="OIX572" s="633"/>
      <c r="OIY572" s="633"/>
      <c r="OIZ572" s="633"/>
      <c r="OJA572" s="633"/>
      <c r="OJB572" s="633"/>
      <c r="OJC572" s="633"/>
      <c r="OJD572" s="633"/>
      <c r="OJE572" s="633"/>
      <c r="OJF572" s="633"/>
      <c r="OJG572" s="633"/>
      <c r="OJH572" s="633"/>
      <c r="OJI572" s="633"/>
      <c r="OJJ572" s="633"/>
      <c r="OJK572" s="633"/>
      <c r="OJL572" s="633"/>
      <c r="OJM572" s="633"/>
      <c r="OJN572" s="633"/>
      <c r="OJO572" s="633"/>
      <c r="OJP572" s="633"/>
      <c r="OJQ572" s="633"/>
      <c r="OJR572" s="633"/>
      <c r="OJS572" s="633"/>
      <c r="OJT572" s="633"/>
      <c r="OJU572" s="633"/>
      <c r="OJV572" s="633"/>
      <c r="OJW572" s="633"/>
      <c r="OJX572" s="633"/>
      <c r="OJY572" s="633"/>
      <c r="OJZ572" s="633"/>
      <c r="OKA572" s="633"/>
      <c r="OKB572" s="633"/>
      <c r="OKC572" s="633"/>
      <c r="OKD572" s="633"/>
      <c r="OKE572" s="633"/>
      <c r="OKF572" s="633"/>
      <c r="OKG572" s="633"/>
      <c r="OKH572" s="633"/>
      <c r="OKI572" s="633"/>
      <c r="OKJ572" s="633"/>
      <c r="OKK572" s="633"/>
      <c r="OKL572" s="633"/>
      <c r="OKM572" s="633"/>
      <c r="OKN572" s="633"/>
      <c r="OKO572" s="633"/>
      <c r="OKP572" s="633"/>
      <c r="OKQ572" s="633"/>
      <c r="OKR572" s="633"/>
      <c r="OKS572" s="633"/>
      <c r="OKT572" s="633"/>
      <c r="OKU572" s="633"/>
      <c r="OKV572" s="633"/>
      <c r="OKW572" s="633"/>
      <c r="OKX572" s="633"/>
      <c r="OKY572" s="633"/>
      <c r="OKZ572" s="633"/>
      <c r="OLA572" s="633"/>
      <c r="OLB572" s="633"/>
      <c r="OLC572" s="633"/>
      <c r="OLD572" s="633"/>
      <c r="OLE572" s="633"/>
      <c r="OLF572" s="633"/>
      <c r="OLG572" s="633"/>
      <c r="OLH572" s="633"/>
      <c r="OLI572" s="633"/>
      <c r="OLJ572" s="633"/>
      <c r="OLK572" s="633"/>
      <c r="OLL572" s="633"/>
      <c r="OLM572" s="633"/>
      <c r="OLN572" s="633"/>
      <c r="OLO572" s="633"/>
      <c r="OLP572" s="633"/>
      <c r="OLQ572" s="633"/>
      <c r="OLR572" s="633"/>
      <c r="OLS572" s="633"/>
      <c r="OLT572" s="633"/>
      <c r="OLU572" s="633"/>
      <c r="OLV572" s="633"/>
      <c r="OLW572" s="633"/>
      <c r="OLX572" s="633"/>
      <c r="OLY572" s="633"/>
      <c r="OLZ572" s="633"/>
      <c r="OMA572" s="633"/>
      <c r="OMB572" s="633"/>
      <c r="OMC572" s="633"/>
      <c r="OMD572" s="633"/>
      <c r="OME572" s="633"/>
      <c r="OMF572" s="633"/>
      <c r="OMG572" s="633"/>
      <c r="OMH572" s="633"/>
      <c r="OMI572" s="633"/>
      <c r="OMJ572" s="633"/>
      <c r="OMK572" s="633"/>
      <c r="OML572" s="633"/>
      <c r="OMM572" s="633"/>
      <c r="OMN572" s="633"/>
      <c r="OMO572" s="633"/>
      <c r="OMP572" s="633"/>
      <c r="OMQ572" s="633"/>
      <c r="OMR572" s="633"/>
      <c r="OMS572" s="633"/>
      <c r="OMT572" s="633"/>
      <c r="OMU572" s="633"/>
      <c r="OMV572" s="633"/>
      <c r="OMW572" s="633"/>
      <c r="OMX572" s="633"/>
      <c r="OMY572" s="633"/>
      <c r="OMZ572" s="633"/>
      <c r="ONA572" s="633"/>
      <c r="ONB572" s="633"/>
      <c r="ONC572" s="633"/>
      <c r="OND572" s="633"/>
      <c r="ONE572" s="633"/>
      <c r="ONF572" s="633"/>
      <c r="ONG572" s="633"/>
      <c r="ONH572" s="633"/>
      <c r="ONI572" s="633"/>
      <c r="ONJ572" s="633"/>
      <c r="ONK572" s="633"/>
      <c r="ONL572" s="633"/>
      <c r="ONM572" s="633"/>
      <c r="ONN572" s="633"/>
      <c r="ONO572" s="633"/>
      <c r="ONP572" s="633"/>
      <c r="ONQ572" s="633"/>
      <c r="ONR572" s="633"/>
      <c r="ONS572" s="633"/>
      <c r="ONT572" s="633"/>
      <c r="ONU572" s="633"/>
      <c r="ONV572" s="633"/>
      <c r="ONW572" s="633"/>
      <c r="ONX572" s="633"/>
      <c r="ONY572" s="633"/>
      <c r="ONZ572" s="633"/>
      <c r="OOA572" s="633"/>
      <c r="OOB572" s="633"/>
      <c r="OOC572" s="633"/>
      <c r="OOD572" s="633"/>
      <c r="OOE572" s="633"/>
      <c r="OOF572" s="633"/>
      <c r="OOG572" s="633"/>
      <c r="OOH572" s="633"/>
      <c r="OOI572" s="633"/>
      <c r="OOJ572" s="633"/>
      <c r="OOK572" s="633"/>
      <c r="OOL572" s="633"/>
      <c r="OOM572" s="633"/>
      <c r="OON572" s="633"/>
      <c r="OOO572" s="633"/>
      <c r="OOP572" s="633"/>
      <c r="OOQ572" s="633"/>
      <c r="OOR572" s="633"/>
      <c r="OOS572" s="633"/>
      <c r="OOT572" s="633"/>
      <c r="OOU572" s="633"/>
      <c r="OOV572" s="633"/>
      <c r="OOW572" s="633"/>
      <c r="OOX572" s="633"/>
      <c r="OOY572" s="633"/>
      <c r="OOZ572" s="633"/>
      <c r="OPA572" s="633"/>
      <c r="OPB572" s="633"/>
      <c r="OPC572" s="633"/>
      <c r="OPD572" s="633"/>
      <c r="OPE572" s="633"/>
      <c r="OPF572" s="633"/>
      <c r="OPG572" s="633"/>
      <c r="OPH572" s="633"/>
      <c r="OPI572" s="633"/>
      <c r="OPJ572" s="633"/>
      <c r="OPK572" s="633"/>
      <c r="OPL572" s="633"/>
      <c r="OPM572" s="633"/>
      <c r="OPN572" s="633"/>
      <c r="OPO572" s="633"/>
      <c r="OPP572" s="633"/>
      <c r="OPQ572" s="633"/>
      <c r="OPR572" s="633"/>
      <c r="OPS572" s="633"/>
      <c r="OPT572" s="633"/>
      <c r="OPU572" s="633"/>
      <c r="OPV572" s="633"/>
      <c r="OPW572" s="633"/>
      <c r="OPX572" s="633"/>
      <c r="OPY572" s="633"/>
      <c r="OPZ572" s="633"/>
      <c r="OQA572" s="633"/>
      <c r="OQB572" s="633"/>
      <c r="OQC572" s="633"/>
      <c r="OQD572" s="633"/>
      <c r="OQE572" s="633"/>
      <c r="OQF572" s="633"/>
      <c r="OQG572" s="633"/>
      <c r="OQH572" s="633"/>
      <c r="OQI572" s="633"/>
      <c r="OQJ572" s="633"/>
      <c r="OQK572" s="633"/>
      <c r="OQL572" s="633"/>
      <c r="OQM572" s="633"/>
      <c r="OQN572" s="633"/>
      <c r="OQO572" s="633"/>
      <c r="OQP572" s="633"/>
      <c r="OQQ572" s="633"/>
      <c r="OQR572" s="633"/>
      <c r="OQS572" s="633"/>
      <c r="OQT572" s="633"/>
      <c r="OQU572" s="633"/>
      <c r="OQV572" s="633"/>
      <c r="OQW572" s="633"/>
      <c r="OQX572" s="633"/>
      <c r="OQY572" s="633"/>
      <c r="OQZ572" s="633"/>
      <c r="ORA572" s="633"/>
      <c r="ORB572" s="633"/>
      <c r="ORC572" s="633"/>
      <c r="ORD572" s="633"/>
      <c r="ORE572" s="633"/>
      <c r="ORF572" s="633"/>
      <c r="ORG572" s="633"/>
      <c r="ORH572" s="633"/>
      <c r="ORI572" s="633"/>
      <c r="ORJ572" s="633"/>
      <c r="ORK572" s="633"/>
      <c r="ORL572" s="633"/>
      <c r="ORM572" s="633"/>
      <c r="ORN572" s="633"/>
      <c r="ORO572" s="633"/>
      <c r="ORP572" s="633"/>
      <c r="ORQ572" s="633"/>
      <c r="ORR572" s="633"/>
      <c r="ORS572" s="633"/>
      <c r="ORT572" s="633"/>
      <c r="ORU572" s="633"/>
      <c r="ORV572" s="633"/>
      <c r="ORW572" s="633"/>
      <c r="ORX572" s="633"/>
      <c r="ORY572" s="633"/>
      <c r="ORZ572" s="633"/>
      <c r="OSA572" s="633"/>
      <c r="OSB572" s="633"/>
      <c r="OSC572" s="633"/>
      <c r="OSD572" s="633"/>
      <c r="OSE572" s="633"/>
      <c r="OSF572" s="633"/>
      <c r="OSG572" s="633"/>
      <c r="OSH572" s="633"/>
      <c r="OSI572" s="633"/>
      <c r="OSJ572" s="633"/>
      <c r="OSK572" s="633"/>
      <c r="OSL572" s="633"/>
      <c r="OSM572" s="633"/>
      <c r="OSN572" s="633"/>
      <c r="OSO572" s="633"/>
      <c r="OSP572" s="633"/>
      <c r="OSQ572" s="633"/>
      <c r="OSR572" s="633"/>
      <c r="OSS572" s="633"/>
      <c r="OST572" s="633"/>
      <c r="OSU572" s="633"/>
      <c r="OSV572" s="633"/>
      <c r="OSW572" s="633"/>
      <c r="OSX572" s="633"/>
      <c r="OSY572" s="633"/>
      <c r="OSZ572" s="633"/>
      <c r="OTA572" s="633"/>
      <c r="OTB572" s="633"/>
      <c r="OTC572" s="633"/>
      <c r="OTD572" s="633"/>
      <c r="OTE572" s="633"/>
      <c r="OTF572" s="633"/>
      <c r="OTG572" s="633"/>
      <c r="OTH572" s="633"/>
      <c r="OTI572" s="633"/>
      <c r="OTJ572" s="633"/>
      <c r="OTK572" s="633"/>
      <c r="OTL572" s="633"/>
      <c r="OTM572" s="633"/>
      <c r="OTN572" s="633"/>
      <c r="OTO572" s="633"/>
      <c r="OTP572" s="633"/>
      <c r="OTQ572" s="633"/>
      <c r="OTR572" s="633"/>
      <c r="OTS572" s="633"/>
      <c r="OTT572" s="633"/>
      <c r="OTU572" s="633"/>
      <c r="OTV572" s="633"/>
      <c r="OTW572" s="633"/>
      <c r="OTX572" s="633"/>
      <c r="OTY572" s="633"/>
      <c r="OTZ572" s="633"/>
      <c r="OUA572" s="633"/>
      <c r="OUB572" s="633"/>
      <c r="OUC572" s="633"/>
      <c r="OUD572" s="633"/>
      <c r="OUE572" s="633"/>
      <c r="OUF572" s="633"/>
      <c r="OUG572" s="633"/>
      <c r="OUH572" s="633"/>
      <c r="OUI572" s="633"/>
      <c r="OUJ572" s="633"/>
      <c r="OUK572" s="633"/>
      <c r="OUL572" s="633"/>
      <c r="OUM572" s="633"/>
      <c r="OUN572" s="633"/>
      <c r="OUO572" s="633"/>
      <c r="OUP572" s="633"/>
      <c r="OUQ572" s="633"/>
      <c r="OUR572" s="633"/>
      <c r="OUS572" s="633"/>
      <c r="OUT572" s="633"/>
      <c r="OUU572" s="633"/>
      <c r="OUV572" s="633"/>
      <c r="OUW572" s="633"/>
      <c r="OUX572" s="633"/>
      <c r="OUY572" s="633"/>
      <c r="OUZ572" s="633"/>
      <c r="OVA572" s="633"/>
      <c r="OVB572" s="633"/>
      <c r="OVC572" s="633"/>
      <c r="OVD572" s="633"/>
      <c r="OVE572" s="633"/>
      <c r="OVF572" s="633"/>
      <c r="OVG572" s="633"/>
      <c r="OVH572" s="633"/>
      <c r="OVI572" s="633"/>
      <c r="OVJ572" s="633"/>
      <c r="OVK572" s="633"/>
      <c r="OVL572" s="633"/>
      <c r="OVM572" s="633"/>
      <c r="OVN572" s="633"/>
      <c r="OVO572" s="633"/>
      <c r="OVP572" s="633"/>
      <c r="OVQ572" s="633"/>
      <c r="OVR572" s="633"/>
      <c r="OVS572" s="633"/>
      <c r="OVT572" s="633"/>
      <c r="OVU572" s="633"/>
      <c r="OVV572" s="633"/>
      <c r="OVW572" s="633"/>
      <c r="OVX572" s="633"/>
      <c r="OVY572" s="633"/>
      <c r="OVZ572" s="633"/>
      <c r="OWA572" s="633"/>
      <c r="OWB572" s="633"/>
      <c r="OWC572" s="633"/>
      <c r="OWD572" s="633"/>
      <c r="OWE572" s="633"/>
      <c r="OWF572" s="633"/>
      <c r="OWG572" s="633"/>
      <c r="OWH572" s="633"/>
      <c r="OWI572" s="633"/>
      <c r="OWJ572" s="633"/>
      <c r="OWK572" s="633"/>
      <c r="OWL572" s="633"/>
      <c r="OWM572" s="633"/>
      <c r="OWN572" s="633"/>
      <c r="OWO572" s="633"/>
      <c r="OWP572" s="633"/>
      <c r="OWQ572" s="633"/>
      <c r="OWR572" s="633"/>
      <c r="OWS572" s="633"/>
      <c r="OWT572" s="633"/>
      <c r="OWU572" s="633"/>
      <c r="OWV572" s="633"/>
      <c r="OWW572" s="633"/>
      <c r="OWX572" s="633"/>
      <c r="OWY572" s="633"/>
      <c r="OWZ572" s="633"/>
      <c r="OXA572" s="633"/>
      <c r="OXB572" s="633"/>
      <c r="OXC572" s="633"/>
      <c r="OXD572" s="633"/>
      <c r="OXE572" s="633"/>
      <c r="OXF572" s="633"/>
      <c r="OXG572" s="633"/>
      <c r="OXH572" s="633"/>
      <c r="OXI572" s="633"/>
      <c r="OXJ572" s="633"/>
      <c r="OXK572" s="633"/>
      <c r="OXL572" s="633"/>
      <c r="OXM572" s="633"/>
      <c r="OXN572" s="633"/>
      <c r="OXO572" s="633"/>
      <c r="OXP572" s="633"/>
      <c r="OXQ572" s="633"/>
      <c r="OXR572" s="633"/>
      <c r="OXS572" s="633"/>
      <c r="OXT572" s="633"/>
      <c r="OXU572" s="633"/>
      <c r="OXV572" s="633"/>
      <c r="OXW572" s="633"/>
      <c r="OXX572" s="633"/>
      <c r="OXY572" s="633"/>
      <c r="OXZ572" s="633"/>
      <c r="OYA572" s="633"/>
      <c r="OYB572" s="633"/>
      <c r="OYC572" s="633"/>
      <c r="OYD572" s="633"/>
      <c r="OYE572" s="633"/>
      <c r="OYF572" s="633"/>
      <c r="OYG572" s="633"/>
      <c r="OYH572" s="633"/>
      <c r="OYI572" s="633"/>
      <c r="OYJ572" s="633"/>
      <c r="OYK572" s="633"/>
      <c r="OYL572" s="633"/>
      <c r="OYM572" s="633"/>
      <c r="OYN572" s="633"/>
      <c r="OYO572" s="633"/>
      <c r="OYP572" s="633"/>
      <c r="OYQ572" s="633"/>
      <c r="OYR572" s="633"/>
      <c r="OYS572" s="633"/>
      <c r="OYT572" s="633"/>
      <c r="OYU572" s="633"/>
      <c r="OYV572" s="633"/>
      <c r="OYW572" s="633"/>
      <c r="OYX572" s="633"/>
      <c r="OYY572" s="633"/>
      <c r="OYZ572" s="633"/>
      <c r="OZA572" s="633"/>
      <c r="OZB572" s="633"/>
      <c r="OZC572" s="633"/>
      <c r="OZD572" s="633"/>
      <c r="OZE572" s="633"/>
      <c r="OZF572" s="633"/>
      <c r="OZG572" s="633"/>
      <c r="OZH572" s="633"/>
      <c r="OZI572" s="633"/>
      <c r="OZJ572" s="633"/>
      <c r="OZK572" s="633"/>
      <c r="OZL572" s="633"/>
      <c r="OZM572" s="633"/>
      <c r="OZN572" s="633"/>
      <c r="OZO572" s="633"/>
      <c r="OZP572" s="633"/>
      <c r="OZQ572" s="633"/>
      <c r="OZR572" s="633"/>
      <c r="OZS572" s="633"/>
      <c r="OZT572" s="633"/>
      <c r="OZU572" s="633"/>
      <c r="OZV572" s="633"/>
      <c r="OZW572" s="633"/>
      <c r="OZX572" s="633"/>
      <c r="OZY572" s="633"/>
      <c r="OZZ572" s="633"/>
      <c r="PAA572" s="633"/>
      <c r="PAB572" s="633"/>
      <c r="PAC572" s="633"/>
      <c r="PAD572" s="633"/>
      <c r="PAE572" s="633"/>
      <c r="PAF572" s="633"/>
      <c r="PAG572" s="633"/>
      <c r="PAH572" s="633"/>
      <c r="PAI572" s="633"/>
      <c r="PAJ572" s="633"/>
      <c r="PAK572" s="633"/>
      <c r="PAL572" s="633"/>
      <c r="PAM572" s="633"/>
      <c r="PAN572" s="633"/>
      <c r="PAO572" s="633"/>
      <c r="PAP572" s="633"/>
      <c r="PAQ572" s="633"/>
      <c r="PAR572" s="633"/>
      <c r="PAS572" s="633"/>
      <c r="PAT572" s="633"/>
      <c r="PAU572" s="633"/>
      <c r="PAV572" s="633"/>
      <c r="PAW572" s="633"/>
      <c r="PAX572" s="633"/>
      <c r="PAY572" s="633"/>
      <c r="PAZ572" s="633"/>
      <c r="PBA572" s="633"/>
      <c r="PBB572" s="633"/>
      <c r="PBC572" s="633"/>
      <c r="PBD572" s="633"/>
      <c r="PBE572" s="633"/>
      <c r="PBF572" s="633"/>
      <c r="PBG572" s="633"/>
      <c r="PBH572" s="633"/>
      <c r="PBI572" s="633"/>
      <c r="PBJ572" s="633"/>
      <c r="PBK572" s="633"/>
      <c r="PBL572" s="633"/>
      <c r="PBM572" s="633"/>
      <c r="PBN572" s="633"/>
      <c r="PBO572" s="633"/>
      <c r="PBP572" s="633"/>
      <c r="PBQ572" s="633"/>
      <c r="PBR572" s="633"/>
      <c r="PBS572" s="633"/>
      <c r="PBT572" s="633"/>
      <c r="PBU572" s="633"/>
      <c r="PBV572" s="633"/>
      <c r="PBW572" s="633"/>
      <c r="PBX572" s="633"/>
      <c r="PBY572" s="633"/>
      <c r="PBZ572" s="633"/>
      <c r="PCA572" s="633"/>
      <c r="PCB572" s="633"/>
      <c r="PCC572" s="633"/>
      <c r="PCD572" s="633"/>
      <c r="PCE572" s="633"/>
      <c r="PCF572" s="633"/>
      <c r="PCG572" s="633"/>
      <c r="PCH572" s="633"/>
      <c r="PCI572" s="633"/>
      <c r="PCJ572" s="633"/>
      <c r="PCK572" s="633"/>
      <c r="PCL572" s="633"/>
      <c r="PCM572" s="633"/>
      <c r="PCN572" s="633"/>
      <c r="PCO572" s="633"/>
      <c r="PCP572" s="633"/>
      <c r="PCQ572" s="633"/>
      <c r="PCR572" s="633"/>
      <c r="PCS572" s="633"/>
      <c r="PCT572" s="633"/>
      <c r="PCU572" s="633"/>
      <c r="PCV572" s="633"/>
      <c r="PCW572" s="633"/>
      <c r="PCX572" s="633"/>
      <c r="PCY572" s="633"/>
      <c r="PCZ572" s="633"/>
      <c r="PDA572" s="633"/>
      <c r="PDB572" s="633"/>
      <c r="PDC572" s="633"/>
      <c r="PDD572" s="633"/>
      <c r="PDE572" s="633"/>
      <c r="PDF572" s="633"/>
      <c r="PDG572" s="633"/>
      <c r="PDH572" s="633"/>
      <c r="PDI572" s="633"/>
      <c r="PDJ572" s="633"/>
      <c r="PDK572" s="633"/>
      <c r="PDL572" s="633"/>
      <c r="PDM572" s="633"/>
      <c r="PDN572" s="633"/>
      <c r="PDO572" s="633"/>
      <c r="PDP572" s="633"/>
      <c r="PDQ572" s="633"/>
      <c r="PDR572" s="633"/>
      <c r="PDS572" s="633"/>
      <c r="PDT572" s="633"/>
      <c r="PDU572" s="633"/>
      <c r="PDV572" s="633"/>
      <c r="PDW572" s="633"/>
      <c r="PDX572" s="633"/>
      <c r="PDY572" s="633"/>
      <c r="PDZ572" s="633"/>
      <c r="PEA572" s="633"/>
      <c r="PEB572" s="633"/>
      <c r="PEC572" s="633"/>
      <c r="PED572" s="633"/>
      <c r="PEE572" s="633"/>
      <c r="PEF572" s="633"/>
      <c r="PEG572" s="633"/>
      <c r="PEH572" s="633"/>
      <c r="PEI572" s="633"/>
      <c r="PEJ572" s="633"/>
      <c r="PEK572" s="633"/>
      <c r="PEL572" s="633"/>
      <c r="PEM572" s="633"/>
      <c r="PEN572" s="633"/>
      <c r="PEO572" s="633"/>
      <c r="PEP572" s="633"/>
      <c r="PEQ572" s="633"/>
      <c r="PER572" s="633"/>
      <c r="PES572" s="633"/>
      <c r="PET572" s="633"/>
      <c r="PEU572" s="633"/>
      <c r="PEV572" s="633"/>
      <c r="PEW572" s="633"/>
      <c r="PEX572" s="633"/>
      <c r="PEY572" s="633"/>
      <c r="PEZ572" s="633"/>
      <c r="PFA572" s="633"/>
      <c r="PFB572" s="633"/>
      <c r="PFC572" s="633"/>
      <c r="PFD572" s="633"/>
      <c r="PFE572" s="633"/>
      <c r="PFF572" s="633"/>
      <c r="PFG572" s="633"/>
      <c r="PFH572" s="633"/>
      <c r="PFI572" s="633"/>
      <c r="PFJ572" s="633"/>
      <c r="PFK572" s="633"/>
      <c r="PFL572" s="633"/>
      <c r="PFM572" s="633"/>
      <c r="PFN572" s="633"/>
      <c r="PFO572" s="633"/>
      <c r="PFP572" s="633"/>
      <c r="PFQ572" s="633"/>
      <c r="PFR572" s="633"/>
      <c r="PFS572" s="633"/>
      <c r="PFT572" s="633"/>
      <c r="PFU572" s="633"/>
      <c r="PFV572" s="633"/>
      <c r="PFW572" s="633"/>
      <c r="PFX572" s="633"/>
      <c r="PFY572" s="633"/>
      <c r="PFZ572" s="633"/>
      <c r="PGA572" s="633"/>
      <c r="PGB572" s="633"/>
      <c r="PGC572" s="633"/>
      <c r="PGD572" s="633"/>
      <c r="PGE572" s="633"/>
      <c r="PGF572" s="633"/>
      <c r="PGG572" s="633"/>
      <c r="PGH572" s="633"/>
      <c r="PGI572" s="633"/>
      <c r="PGJ572" s="633"/>
      <c r="PGK572" s="633"/>
      <c r="PGL572" s="633"/>
      <c r="PGM572" s="633"/>
      <c r="PGN572" s="633"/>
      <c r="PGO572" s="633"/>
      <c r="PGP572" s="633"/>
      <c r="PGQ572" s="633"/>
      <c r="PGR572" s="633"/>
      <c r="PGS572" s="633"/>
      <c r="PGT572" s="633"/>
      <c r="PGU572" s="633"/>
      <c r="PGV572" s="633"/>
      <c r="PGW572" s="633"/>
      <c r="PGX572" s="633"/>
      <c r="PGY572" s="633"/>
      <c r="PGZ572" s="633"/>
      <c r="PHA572" s="633"/>
      <c r="PHB572" s="633"/>
      <c r="PHC572" s="633"/>
      <c r="PHD572" s="633"/>
      <c r="PHE572" s="633"/>
      <c r="PHF572" s="633"/>
      <c r="PHG572" s="633"/>
      <c r="PHH572" s="633"/>
      <c r="PHI572" s="633"/>
      <c r="PHJ572" s="633"/>
      <c r="PHK572" s="633"/>
      <c r="PHL572" s="633"/>
      <c r="PHM572" s="633"/>
      <c r="PHN572" s="633"/>
      <c r="PHO572" s="633"/>
      <c r="PHP572" s="633"/>
      <c r="PHQ572" s="633"/>
      <c r="PHR572" s="633"/>
      <c r="PHS572" s="633"/>
      <c r="PHT572" s="633"/>
      <c r="PHU572" s="633"/>
      <c r="PHV572" s="633"/>
      <c r="PHW572" s="633"/>
      <c r="PHX572" s="633"/>
      <c r="PHY572" s="633"/>
      <c r="PHZ572" s="633"/>
      <c r="PIA572" s="633"/>
      <c r="PIB572" s="633"/>
      <c r="PIC572" s="633"/>
      <c r="PID572" s="633"/>
      <c r="PIE572" s="633"/>
      <c r="PIF572" s="633"/>
      <c r="PIG572" s="633"/>
      <c r="PIH572" s="633"/>
      <c r="PII572" s="633"/>
      <c r="PIJ572" s="633"/>
      <c r="PIK572" s="633"/>
      <c r="PIL572" s="633"/>
      <c r="PIM572" s="633"/>
      <c r="PIN572" s="633"/>
      <c r="PIO572" s="633"/>
      <c r="PIP572" s="633"/>
      <c r="PIQ572" s="633"/>
      <c r="PIR572" s="633"/>
      <c r="PIS572" s="633"/>
      <c r="PIT572" s="633"/>
      <c r="PIU572" s="633"/>
      <c r="PIV572" s="633"/>
      <c r="PIW572" s="633"/>
      <c r="PIX572" s="633"/>
      <c r="PIY572" s="633"/>
      <c r="PIZ572" s="633"/>
      <c r="PJA572" s="633"/>
      <c r="PJB572" s="633"/>
      <c r="PJC572" s="633"/>
      <c r="PJD572" s="633"/>
      <c r="PJE572" s="633"/>
      <c r="PJF572" s="633"/>
      <c r="PJG572" s="633"/>
      <c r="PJH572" s="633"/>
      <c r="PJI572" s="633"/>
      <c r="PJJ572" s="633"/>
      <c r="PJK572" s="633"/>
      <c r="PJL572" s="633"/>
      <c r="PJM572" s="633"/>
      <c r="PJN572" s="633"/>
      <c r="PJO572" s="633"/>
      <c r="PJP572" s="633"/>
      <c r="PJQ572" s="633"/>
      <c r="PJR572" s="633"/>
      <c r="PJS572" s="633"/>
      <c r="PJT572" s="633"/>
      <c r="PJU572" s="633"/>
      <c r="PJV572" s="633"/>
      <c r="PJW572" s="633"/>
      <c r="PJX572" s="633"/>
      <c r="PJY572" s="633"/>
      <c r="PJZ572" s="633"/>
      <c r="PKA572" s="633"/>
      <c r="PKB572" s="633"/>
      <c r="PKC572" s="633"/>
      <c r="PKD572" s="633"/>
      <c r="PKE572" s="633"/>
      <c r="PKF572" s="633"/>
      <c r="PKG572" s="633"/>
      <c r="PKH572" s="633"/>
      <c r="PKI572" s="633"/>
      <c r="PKJ572" s="633"/>
      <c r="PKK572" s="633"/>
      <c r="PKL572" s="633"/>
      <c r="PKM572" s="633"/>
      <c r="PKN572" s="633"/>
      <c r="PKO572" s="633"/>
      <c r="PKP572" s="633"/>
      <c r="PKQ572" s="633"/>
      <c r="PKR572" s="633"/>
      <c r="PKS572" s="633"/>
      <c r="PKT572" s="633"/>
      <c r="PKU572" s="633"/>
      <c r="PKV572" s="633"/>
      <c r="PKW572" s="633"/>
      <c r="PKX572" s="633"/>
      <c r="PKY572" s="633"/>
      <c r="PKZ572" s="633"/>
      <c r="PLA572" s="633"/>
      <c r="PLB572" s="633"/>
      <c r="PLC572" s="633"/>
      <c r="PLD572" s="633"/>
      <c r="PLE572" s="633"/>
      <c r="PLF572" s="633"/>
      <c r="PLG572" s="633"/>
      <c r="PLH572" s="633"/>
      <c r="PLI572" s="633"/>
      <c r="PLJ572" s="633"/>
      <c r="PLK572" s="633"/>
      <c r="PLL572" s="633"/>
      <c r="PLM572" s="633"/>
      <c r="PLN572" s="633"/>
      <c r="PLO572" s="633"/>
      <c r="PLP572" s="633"/>
      <c r="PLQ572" s="633"/>
      <c r="PLR572" s="633"/>
      <c r="PLS572" s="633"/>
      <c r="PLT572" s="633"/>
      <c r="PLU572" s="633"/>
      <c r="PLV572" s="633"/>
      <c r="PLW572" s="633"/>
      <c r="PLX572" s="633"/>
      <c r="PLY572" s="633"/>
      <c r="PLZ572" s="633"/>
      <c r="PMA572" s="633"/>
      <c r="PMB572" s="633"/>
      <c r="PMC572" s="633"/>
      <c r="PMD572" s="633"/>
      <c r="PME572" s="633"/>
      <c r="PMF572" s="633"/>
      <c r="PMG572" s="633"/>
      <c r="PMH572" s="633"/>
      <c r="PMI572" s="633"/>
      <c r="PMJ572" s="633"/>
      <c r="PMK572" s="633"/>
      <c r="PML572" s="633"/>
      <c r="PMM572" s="633"/>
      <c r="PMN572" s="633"/>
      <c r="PMO572" s="633"/>
      <c r="PMP572" s="633"/>
      <c r="PMQ572" s="633"/>
      <c r="PMR572" s="633"/>
      <c r="PMS572" s="633"/>
      <c r="PMT572" s="633"/>
      <c r="PMU572" s="633"/>
      <c r="PMV572" s="633"/>
      <c r="PMW572" s="633"/>
      <c r="PMX572" s="633"/>
      <c r="PMY572" s="633"/>
      <c r="PMZ572" s="633"/>
      <c r="PNA572" s="633"/>
      <c r="PNB572" s="633"/>
      <c r="PNC572" s="633"/>
      <c r="PND572" s="633"/>
      <c r="PNE572" s="633"/>
      <c r="PNF572" s="633"/>
      <c r="PNG572" s="633"/>
      <c r="PNH572" s="633"/>
      <c r="PNI572" s="633"/>
      <c r="PNJ572" s="633"/>
      <c r="PNK572" s="633"/>
      <c r="PNL572" s="633"/>
      <c r="PNM572" s="633"/>
      <c r="PNN572" s="633"/>
      <c r="PNO572" s="633"/>
      <c r="PNP572" s="633"/>
      <c r="PNQ572" s="633"/>
      <c r="PNR572" s="633"/>
      <c r="PNS572" s="633"/>
      <c r="PNT572" s="633"/>
      <c r="PNU572" s="633"/>
      <c r="PNV572" s="633"/>
      <c r="PNW572" s="633"/>
      <c r="PNX572" s="633"/>
      <c r="PNY572" s="633"/>
      <c r="PNZ572" s="633"/>
      <c r="POA572" s="633"/>
      <c r="POB572" s="633"/>
      <c r="POC572" s="633"/>
      <c r="POD572" s="633"/>
      <c r="POE572" s="633"/>
      <c r="POF572" s="633"/>
      <c r="POG572" s="633"/>
      <c r="POH572" s="633"/>
      <c r="POI572" s="633"/>
      <c r="POJ572" s="633"/>
      <c r="POK572" s="633"/>
      <c r="POL572" s="633"/>
      <c r="POM572" s="633"/>
      <c r="PON572" s="633"/>
      <c r="POO572" s="633"/>
      <c r="POP572" s="633"/>
      <c r="POQ572" s="633"/>
      <c r="POR572" s="633"/>
      <c r="POS572" s="633"/>
      <c r="POT572" s="633"/>
      <c r="POU572" s="633"/>
      <c r="POV572" s="633"/>
      <c r="POW572" s="633"/>
      <c r="POX572" s="633"/>
      <c r="POY572" s="633"/>
      <c r="POZ572" s="633"/>
      <c r="PPA572" s="633"/>
      <c r="PPB572" s="633"/>
      <c r="PPC572" s="633"/>
      <c r="PPD572" s="633"/>
      <c r="PPE572" s="633"/>
      <c r="PPF572" s="633"/>
      <c r="PPG572" s="633"/>
      <c r="PPH572" s="633"/>
      <c r="PPI572" s="633"/>
      <c r="PPJ572" s="633"/>
      <c r="PPK572" s="633"/>
      <c r="PPL572" s="633"/>
      <c r="PPM572" s="633"/>
      <c r="PPN572" s="633"/>
      <c r="PPO572" s="633"/>
      <c r="PPP572" s="633"/>
      <c r="PPQ572" s="633"/>
      <c r="PPR572" s="633"/>
      <c r="PPS572" s="633"/>
      <c r="PPT572" s="633"/>
      <c r="PPU572" s="633"/>
      <c r="PPV572" s="633"/>
      <c r="PPW572" s="633"/>
      <c r="PPX572" s="633"/>
      <c r="PPY572" s="633"/>
      <c r="PPZ572" s="633"/>
      <c r="PQA572" s="633"/>
      <c r="PQB572" s="633"/>
      <c r="PQC572" s="633"/>
      <c r="PQD572" s="633"/>
      <c r="PQE572" s="633"/>
      <c r="PQF572" s="633"/>
      <c r="PQG572" s="633"/>
      <c r="PQH572" s="633"/>
      <c r="PQI572" s="633"/>
      <c r="PQJ572" s="633"/>
      <c r="PQK572" s="633"/>
      <c r="PQL572" s="633"/>
      <c r="PQM572" s="633"/>
      <c r="PQN572" s="633"/>
      <c r="PQO572" s="633"/>
      <c r="PQP572" s="633"/>
      <c r="PQQ572" s="633"/>
      <c r="PQR572" s="633"/>
      <c r="PQS572" s="633"/>
      <c r="PQT572" s="633"/>
      <c r="PQU572" s="633"/>
      <c r="PQV572" s="633"/>
      <c r="PQW572" s="633"/>
      <c r="PQX572" s="633"/>
      <c r="PQY572" s="633"/>
      <c r="PQZ572" s="633"/>
      <c r="PRA572" s="633"/>
      <c r="PRB572" s="633"/>
      <c r="PRC572" s="633"/>
      <c r="PRD572" s="633"/>
      <c r="PRE572" s="633"/>
      <c r="PRF572" s="633"/>
      <c r="PRG572" s="633"/>
      <c r="PRH572" s="633"/>
      <c r="PRI572" s="633"/>
      <c r="PRJ572" s="633"/>
      <c r="PRK572" s="633"/>
      <c r="PRL572" s="633"/>
      <c r="PRM572" s="633"/>
      <c r="PRN572" s="633"/>
      <c r="PRO572" s="633"/>
      <c r="PRP572" s="633"/>
      <c r="PRQ572" s="633"/>
      <c r="PRR572" s="633"/>
      <c r="PRS572" s="633"/>
      <c r="PRT572" s="633"/>
      <c r="PRU572" s="633"/>
      <c r="PRV572" s="633"/>
      <c r="PRW572" s="633"/>
      <c r="PRX572" s="633"/>
      <c r="PRY572" s="633"/>
      <c r="PRZ572" s="633"/>
      <c r="PSA572" s="633"/>
      <c r="PSB572" s="633"/>
      <c r="PSC572" s="633"/>
      <c r="PSD572" s="633"/>
      <c r="PSE572" s="633"/>
      <c r="PSF572" s="633"/>
      <c r="PSG572" s="633"/>
      <c r="PSH572" s="633"/>
      <c r="PSI572" s="633"/>
      <c r="PSJ572" s="633"/>
      <c r="PSK572" s="633"/>
      <c r="PSL572" s="633"/>
      <c r="PSM572" s="633"/>
      <c r="PSN572" s="633"/>
      <c r="PSO572" s="633"/>
      <c r="PSP572" s="633"/>
      <c r="PSQ572" s="633"/>
      <c r="PSR572" s="633"/>
      <c r="PSS572" s="633"/>
      <c r="PST572" s="633"/>
      <c r="PSU572" s="633"/>
      <c r="PSV572" s="633"/>
      <c r="PSW572" s="633"/>
      <c r="PSX572" s="633"/>
      <c r="PSY572" s="633"/>
      <c r="PSZ572" s="633"/>
      <c r="PTA572" s="633"/>
      <c r="PTB572" s="633"/>
      <c r="PTC572" s="633"/>
      <c r="PTD572" s="633"/>
      <c r="PTE572" s="633"/>
      <c r="PTF572" s="633"/>
      <c r="PTG572" s="633"/>
      <c r="PTH572" s="633"/>
      <c r="PTI572" s="633"/>
      <c r="PTJ572" s="633"/>
      <c r="PTK572" s="633"/>
      <c r="PTL572" s="633"/>
      <c r="PTM572" s="633"/>
      <c r="PTN572" s="633"/>
      <c r="PTO572" s="633"/>
      <c r="PTP572" s="633"/>
      <c r="PTQ572" s="633"/>
      <c r="PTR572" s="633"/>
      <c r="PTS572" s="633"/>
      <c r="PTT572" s="633"/>
      <c r="PTU572" s="633"/>
      <c r="PTV572" s="633"/>
      <c r="PTW572" s="633"/>
      <c r="PTX572" s="633"/>
      <c r="PTY572" s="633"/>
      <c r="PTZ572" s="633"/>
      <c r="PUA572" s="633"/>
      <c r="PUB572" s="633"/>
      <c r="PUC572" s="633"/>
      <c r="PUD572" s="633"/>
      <c r="PUE572" s="633"/>
      <c r="PUF572" s="633"/>
      <c r="PUG572" s="633"/>
      <c r="PUH572" s="633"/>
      <c r="PUI572" s="633"/>
      <c r="PUJ572" s="633"/>
      <c r="PUK572" s="633"/>
      <c r="PUL572" s="633"/>
      <c r="PUM572" s="633"/>
      <c r="PUN572" s="633"/>
      <c r="PUO572" s="633"/>
      <c r="PUP572" s="633"/>
      <c r="PUQ572" s="633"/>
      <c r="PUR572" s="633"/>
      <c r="PUS572" s="633"/>
      <c r="PUT572" s="633"/>
      <c r="PUU572" s="633"/>
      <c r="PUV572" s="633"/>
      <c r="PUW572" s="633"/>
      <c r="PUX572" s="633"/>
      <c r="PUY572" s="633"/>
      <c r="PUZ572" s="633"/>
      <c r="PVA572" s="633"/>
      <c r="PVB572" s="633"/>
      <c r="PVC572" s="633"/>
      <c r="PVD572" s="633"/>
      <c r="PVE572" s="633"/>
      <c r="PVF572" s="633"/>
      <c r="PVG572" s="633"/>
      <c r="PVH572" s="633"/>
      <c r="PVI572" s="633"/>
      <c r="PVJ572" s="633"/>
      <c r="PVK572" s="633"/>
      <c r="PVL572" s="633"/>
      <c r="PVM572" s="633"/>
      <c r="PVN572" s="633"/>
      <c r="PVO572" s="633"/>
      <c r="PVP572" s="633"/>
      <c r="PVQ572" s="633"/>
      <c r="PVR572" s="633"/>
      <c r="PVS572" s="633"/>
      <c r="PVT572" s="633"/>
      <c r="PVU572" s="633"/>
      <c r="PVV572" s="633"/>
      <c r="PVW572" s="633"/>
      <c r="PVX572" s="633"/>
      <c r="PVY572" s="633"/>
      <c r="PVZ572" s="633"/>
      <c r="PWA572" s="633"/>
      <c r="PWB572" s="633"/>
      <c r="PWC572" s="633"/>
      <c r="PWD572" s="633"/>
      <c r="PWE572" s="633"/>
      <c r="PWF572" s="633"/>
      <c r="PWG572" s="633"/>
      <c r="PWH572" s="633"/>
      <c r="PWI572" s="633"/>
      <c r="PWJ572" s="633"/>
      <c r="PWK572" s="633"/>
      <c r="PWL572" s="633"/>
      <c r="PWM572" s="633"/>
      <c r="PWN572" s="633"/>
      <c r="PWO572" s="633"/>
      <c r="PWP572" s="633"/>
      <c r="PWQ572" s="633"/>
      <c r="PWR572" s="633"/>
      <c r="PWS572" s="633"/>
      <c r="PWT572" s="633"/>
      <c r="PWU572" s="633"/>
      <c r="PWV572" s="633"/>
      <c r="PWW572" s="633"/>
      <c r="PWX572" s="633"/>
      <c r="PWY572" s="633"/>
      <c r="PWZ572" s="633"/>
      <c r="PXA572" s="633"/>
      <c r="PXB572" s="633"/>
      <c r="PXC572" s="633"/>
      <c r="PXD572" s="633"/>
      <c r="PXE572" s="633"/>
      <c r="PXF572" s="633"/>
      <c r="PXG572" s="633"/>
      <c r="PXH572" s="633"/>
      <c r="PXI572" s="633"/>
      <c r="PXJ572" s="633"/>
      <c r="PXK572" s="633"/>
      <c r="PXL572" s="633"/>
      <c r="PXM572" s="633"/>
      <c r="PXN572" s="633"/>
      <c r="PXO572" s="633"/>
      <c r="PXP572" s="633"/>
      <c r="PXQ572" s="633"/>
      <c r="PXR572" s="633"/>
      <c r="PXS572" s="633"/>
      <c r="PXT572" s="633"/>
      <c r="PXU572" s="633"/>
      <c r="PXV572" s="633"/>
      <c r="PXW572" s="633"/>
      <c r="PXX572" s="633"/>
      <c r="PXY572" s="633"/>
      <c r="PXZ572" s="633"/>
      <c r="PYA572" s="633"/>
      <c r="PYB572" s="633"/>
      <c r="PYC572" s="633"/>
      <c r="PYD572" s="633"/>
      <c r="PYE572" s="633"/>
      <c r="PYF572" s="633"/>
      <c r="PYG572" s="633"/>
      <c r="PYH572" s="633"/>
      <c r="PYI572" s="633"/>
      <c r="PYJ572" s="633"/>
      <c r="PYK572" s="633"/>
      <c r="PYL572" s="633"/>
      <c r="PYM572" s="633"/>
      <c r="PYN572" s="633"/>
      <c r="PYO572" s="633"/>
      <c r="PYP572" s="633"/>
      <c r="PYQ572" s="633"/>
      <c r="PYR572" s="633"/>
      <c r="PYS572" s="633"/>
      <c r="PYT572" s="633"/>
      <c r="PYU572" s="633"/>
      <c r="PYV572" s="633"/>
      <c r="PYW572" s="633"/>
      <c r="PYX572" s="633"/>
      <c r="PYY572" s="633"/>
      <c r="PYZ572" s="633"/>
      <c r="PZA572" s="633"/>
      <c r="PZB572" s="633"/>
      <c r="PZC572" s="633"/>
      <c r="PZD572" s="633"/>
      <c r="PZE572" s="633"/>
      <c r="PZF572" s="633"/>
      <c r="PZG572" s="633"/>
      <c r="PZH572" s="633"/>
      <c r="PZI572" s="633"/>
      <c r="PZJ572" s="633"/>
      <c r="PZK572" s="633"/>
      <c r="PZL572" s="633"/>
      <c r="PZM572" s="633"/>
      <c r="PZN572" s="633"/>
      <c r="PZO572" s="633"/>
      <c r="PZP572" s="633"/>
      <c r="PZQ572" s="633"/>
      <c r="PZR572" s="633"/>
      <c r="PZS572" s="633"/>
      <c r="PZT572" s="633"/>
      <c r="PZU572" s="633"/>
      <c r="PZV572" s="633"/>
      <c r="PZW572" s="633"/>
      <c r="PZX572" s="633"/>
      <c r="PZY572" s="633"/>
      <c r="PZZ572" s="633"/>
      <c r="QAA572" s="633"/>
      <c r="QAB572" s="633"/>
      <c r="QAC572" s="633"/>
      <c r="QAD572" s="633"/>
      <c r="QAE572" s="633"/>
      <c r="QAF572" s="633"/>
      <c r="QAG572" s="633"/>
      <c r="QAH572" s="633"/>
      <c r="QAI572" s="633"/>
      <c r="QAJ572" s="633"/>
      <c r="QAK572" s="633"/>
      <c r="QAL572" s="633"/>
      <c r="QAM572" s="633"/>
      <c r="QAN572" s="633"/>
      <c r="QAO572" s="633"/>
      <c r="QAP572" s="633"/>
      <c r="QAQ572" s="633"/>
      <c r="QAR572" s="633"/>
      <c r="QAS572" s="633"/>
      <c r="QAT572" s="633"/>
      <c r="QAU572" s="633"/>
      <c r="QAV572" s="633"/>
      <c r="QAW572" s="633"/>
      <c r="QAX572" s="633"/>
      <c r="QAY572" s="633"/>
      <c r="QAZ572" s="633"/>
      <c r="QBA572" s="633"/>
      <c r="QBB572" s="633"/>
      <c r="QBC572" s="633"/>
      <c r="QBD572" s="633"/>
      <c r="QBE572" s="633"/>
      <c r="QBF572" s="633"/>
      <c r="QBG572" s="633"/>
      <c r="QBH572" s="633"/>
      <c r="QBI572" s="633"/>
      <c r="QBJ572" s="633"/>
      <c r="QBK572" s="633"/>
      <c r="QBL572" s="633"/>
      <c r="QBM572" s="633"/>
      <c r="QBN572" s="633"/>
      <c r="QBO572" s="633"/>
      <c r="QBP572" s="633"/>
      <c r="QBQ572" s="633"/>
      <c r="QBR572" s="633"/>
      <c r="QBS572" s="633"/>
      <c r="QBT572" s="633"/>
      <c r="QBU572" s="633"/>
      <c r="QBV572" s="633"/>
      <c r="QBW572" s="633"/>
      <c r="QBX572" s="633"/>
      <c r="QBY572" s="633"/>
      <c r="QBZ572" s="633"/>
      <c r="QCA572" s="633"/>
      <c r="QCB572" s="633"/>
      <c r="QCC572" s="633"/>
      <c r="QCD572" s="633"/>
      <c r="QCE572" s="633"/>
      <c r="QCF572" s="633"/>
      <c r="QCG572" s="633"/>
      <c r="QCH572" s="633"/>
      <c r="QCI572" s="633"/>
      <c r="QCJ572" s="633"/>
      <c r="QCK572" s="633"/>
      <c r="QCL572" s="633"/>
      <c r="QCM572" s="633"/>
      <c r="QCN572" s="633"/>
      <c r="QCO572" s="633"/>
      <c r="QCP572" s="633"/>
      <c r="QCQ572" s="633"/>
      <c r="QCR572" s="633"/>
      <c r="QCS572" s="633"/>
      <c r="QCT572" s="633"/>
      <c r="QCU572" s="633"/>
      <c r="QCV572" s="633"/>
      <c r="QCW572" s="633"/>
      <c r="QCX572" s="633"/>
      <c r="QCY572" s="633"/>
      <c r="QCZ572" s="633"/>
      <c r="QDA572" s="633"/>
      <c r="QDB572" s="633"/>
      <c r="QDC572" s="633"/>
      <c r="QDD572" s="633"/>
      <c r="QDE572" s="633"/>
      <c r="QDF572" s="633"/>
      <c r="QDG572" s="633"/>
      <c r="QDH572" s="633"/>
      <c r="QDI572" s="633"/>
      <c r="QDJ572" s="633"/>
      <c r="QDK572" s="633"/>
      <c r="QDL572" s="633"/>
      <c r="QDM572" s="633"/>
      <c r="QDN572" s="633"/>
      <c r="QDO572" s="633"/>
      <c r="QDP572" s="633"/>
      <c r="QDQ572" s="633"/>
      <c r="QDR572" s="633"/>
      <c r="QDS572" s="633"/>
      <c r="QDT572" s="633"/>
      <c r="QDU572" s="633"/>
      <c r="QDV572" s="633"/>
      <c r="QDW572" s="633"/>
      <c r="QDX572" s="633"/>
      <c r="QDY572" s="633"/>
      <c r="QDZ572" s="633"/>
      <c r="QEA572" s="633"/>
      <c r="QEB572" s="633"/>
      <c r="QEC572" s="633"/>
      <c r="QED572" s="633"/>
      <c r="QEE572" s="633"/>
      <c r="QEF572" s="633"/>
      <c r="QEG572" s="633"/>
      <c r="QEH572" s="633"/>
      <c r="QEI572" s="633"/>
      <c r="QEJ572" s="633"/>
      <c r="QEK572" s="633"/>
      <c r="QEL572" s="633"/>
      <c r="QEM572" s="633"/>
      <c r="QEN572" s="633"/>
      <c r="QEO572" s="633"/>
      <c r="QEP572" s="633"/>
      <c r="QEQ572" s="633"/>
      <c r="QER572" s="633"/>
      <c r="QES572" s="633"/>
      <c r="QET572" s="633"/>
      <c r="QEU572" s="633"/>
      <c r="QEV572" s="633"/>
      <c r="QEW572" s="633"/>
      <c r="QEX572" s="633"/>
      <c r="QEY572" s="633"/>
      <c r="QEZ572" s="633"/>
      <c r="QFA572" s="633"/>
      <c r="QFB572" s="633"/>
      <c r="QFC572" s="633"/>
      <c r="QFD572" s="633"/>
      <c r="QFE572" s="633"/>
      <c r="QFF572" s="633"/>
      <c r="QFG572" s="633"/>
      <c r="QFH572" s="633"/>
      <c r="QFI572" s="633"/>
      <c r="QFJ572" s="633"/>
      <c r="QFK572" s="633"/>
      <c r="QFL572" s="633"/>
      <c r="QFM572" s="633"/>
      <c r="QFN572" s="633"/>
      <c r="QFO572" s="633"/>
      <c r="QFP572" s="633"/>
      <c r="QFQ572" s="633"/>
      <c r="QFR572" s="633"/>
      <c r="QFS572" s="633"/>
      <c r="QFT572" s="633"/>
      <c r="QFU572" s="633"/>
      <c r="QFV572" s="633"/>
      <c r="QFW572" s="633"/>
      <c r="QFX572" s="633"/>
      <c r="QFY572" s="633"/>
      <c r="QFZ572" s="633"/>
      <c r="QGA572" s="633"/>
      <c r="QGB572" s="633"/>
      <c r="QGC572" s="633"/>
      <c r="QGD572" s="633"/>
      <c r="QGE572" s="633"/>
      <c r="QGF572" s="633"/>
      <c r="QGG572" s="633"/>
      <c r="QGH572" s="633"/>
      <c r="QGI572" s="633"/>
      <c r="QGJ572" s="633"/>
      <c r="QGK572" s="633"/>
      <c r="QGL572" s="633"/>
      <c r="QGM572" s="633"/>
      <c r="QGN572" s="633"/>
      <c r="QGO572" s="633"/>
      <c r="QGP572" s="633"/>
      <c r="QGQ572" s="633"/>
      <c r="QGR572" s="633"/>
      <c r="QGS572" s="633"/>
      <c r="QGT572" s="633"/>
      <c r="QGU572" s="633"/>
      <c r="QGV572" s="633"/>
      <c r="QGW572" s="633"/>
      <c r="QGX572" s="633"/>
      <c r="QGY572" s="633"/>
      <c r="QGZ572" s="633"/>
      <c r="QHA572" s="633"/>
      <c r="QHB572" s="633"/>
      <c r="QHC572" s="633"/>
      <c r="QHD572" s="633"/>
      <c r="QHE572" s="633"/>
      <c r="QHF572" s="633"/>
      <c r="QHG572" s="633"/>
      <c r="QHH572" s="633"/>
      <c r="QHI572" s="633"/>
      <c r="QHJ572" s="633"/>
      <c r="QHK572" s="633"/>
      <c r="QHL572" s="633"/>
      <c r="QHM572" s="633"/>
      <c r="QHN572" s="633"/>
      <c r="QHO572" s="633"/>
      <c r="QHP572" s="633"/>
      <c r="QHQ572" s="633"/>
      <c r="QHR572" s="633"/>
      <c r="QHS572" s="633"/>
      <c r="QHT572" s="633"/>
      <c r="QHU572" s="633"/>
      <c r="QHV572" s="633"/>
      <c r="QHW572" s="633"/>
      <c r="QHX572" s="633"/>
      <c r="QHY572" s="633"/>
      <c r="QHZ572" s="633"/>
      <c r="QIA572" s="633"/>
      <c r="QIB572" s="633"/>
      <c r="QIC572" s="633"/>
      <c r="QID572" s="633"/>
      <c r="QIE572" s="633"/>
      <c r="QIF572" s="633"/>
      <c r="QIG572" s="633"/>
      <c r="QIH572" s="633"/>
      <c r="QII572" s="633"/>
      <c r="QIJ572" s="633"/>
      <c r="QIK572" s="633"/>
      <c r="QIL572" s="633"/>
      <c r="QIM572" s="633"/>
      <c r="QIN572" s="633"/>
      <c r="QIO572" s="633"/>
      <c r="QIP572" s="633"/>
      <c r="QIQ572" s="633"/>
      <c r="QIR572" s="633"/>
      <c r="QIS572" s="633"/>
      <c r="QIT572" s="633"/>
      <c r="QIU572" s="633"/>
      <c r="QIV572" s="633"/>
      <c r="QIW572" s="633"/>
      <c r="QIX572" s="633"/>
      <c r="QIY572" s="633"/>
      <c r="QIZ572" s="633"/>
      <c r="QJA572" s="633"/>
      <c r="QJB572" s="633"/>
      <c r="QJC572" s="633"/>
      <c r="QJD572" s="633"/>
      <c r="QJE572" s="633"/>
      <c r="QJF572" s="633"/>
      <c r="QJG572" s="633"/>
      <c r="QJH572" s="633"/>
      <c r="QJI572" s="633"/>
      <c r="QJJ572" s="633"/>
      <c r="QJK572" s="633"/>
      <c r="QJL572" s="633"/>
      <c r="QJM572" s="633"/>
      <c r="QJN572" s="633"/>
      <c r="QJO572" s="633"/>
      <c r="QJP572" s="633"/>
      <c r="QJQ572" s="633"/>
      <c r="QJR572" s="633"/>
      <c r="QJS572" s="633"/>
      <c r="QJT572" s="633"/>
      <c r="QJU572" s="633"/>
      <c r="QJV572" s="633"/>
      <c r="QJW572" s="633"/>
      <c r="QJX572" s="633"/>
      <c r="QJY572" s="633"/>
      <c r="QJZ572" s="633"/>
      <c r="QKA572" s="633"/>
      <c r="QKB572" s="633"/>
      <c r="QKC572" s="633"/>
      <c r="QKD572" s="633"/>
      <c r="QKE572" s="633"/>
      <c r="QKF572" s="633"/>
      <c r="QKG572" s="633"/>
      <c r="QKH572" s="633"/>
      <c r="QKI572" s="633"/>
      <c r="QKJ572" s="633"/>
      <c r="QKK572" s="633"/>
      <c r="QKL572" s="633"/>
      <c r="QKM572" s="633"/>
      <c r="QKN572" s="633"/>
      <c r="QKO572" s="633"/>
      <c r="QKP572" s="633"/>
      <c r="QKQ572" s="633"/>
      <c r="QKR572" s="633"/>
      <c r="QKS572" s="633"/>
      <c r="QKT572" s="633"/>
      <c r="QKU572" s="633"/>
      <c r="QKV572" s="633"/>
      <c r="QKW572" s="633"/>
      <c r="QKX572" s="633"/>
      <c r="QKY572" s="633"/>
      <c r="QKZ572" s="633"/>
      <c r="QLA572" s="633"/>
      <c r="QLB572" s="633"/>
      <c r="QLC572" s="633"/>
      <c r="QLD572" s="633"/>
      <c r="QLE572" s="633"/>
      <c r="QLF572" s="633"/>
      <c r="QLG572" s="633"/>
      <c r="QLH572" s="633"/>
      <c r="QLI572" s="633"/>
      <c r="QLJ572" s="633"/>
      <c r="QLK572" s="633"/>
      <c r="QLL572" s="633"/>
      <c r="QLM572" s="633"/>
      <c r="QLN572" s="633"/>
      <c r="QLO572" s="633"/>
      <c r="QLP572" s="633"/>
      <c r="QLQ572" s="633"/>
      <c r="QLR572" s="633"/>
      <c r="QLS572" s="633"/>
      <c r="QLT572" s="633"/>
      <c r="QLU572" s="633"/>
      <c r="QLV572" s="633"/>
      <c r="QLW572" s="633"/>
      <c r="QLX572" s="633"/>
      <c r="QLY572" s="633"/>
      <c r="QLZ572" s="633"/>
      <c r="QMA572" s="633"/>
      <c r="QMB572" s="633"/>
      <c r="QMC572" s="633"/>
      <c r="QMD572" s="633"/>
      <c r="QME572" s="633"/>
      <c r="QMF572" s="633"/>
      <c r="QMG572" s="633"/>
      <c r="QMH572" s="633"/>
      <c r="QMI572" s="633"/>
      <c r="QMJ572" s="633"/>
      <c r="QMK572" s="633"/>
      <c r="QML572" s="633"/>
      <c r="QMM572" s="633"/>
      <c r="QMN572" s="633"/>
      <c r="QMO572" s="633"/>
      <c r="QMP572" s="633"/>
      <c r="QMQ572" s="633"/>
      <c r="QMR572" s="633"/>
      <c r="QMS572" s="633"/>
      <c r="QMT572" s="633"/>
      <c r="QMU572" s="633"/>
      <c r="QMV572" s="633"/>
      <c r="QMW572" s="633"/>
      <c r="QMX572" s="633"/>
      <c r="QMY572" s="633"/>
      <c r="QMZ572" s="633"/>
      <c r="QNA572" s="633"/>
      <c r="QNB572" s="633"/>
      <c r="QNC572" s="633"/>
      <c r="QND572" s="633"/>
      <c r="QNE572" s="633"/>
      <c r="QNF572" s="633"/>
      <c r="QNG572" s="633"/>
      <c r="QNH572" s="633"/>
      <c r="QNI572" s="633"/>
      <c r="QNJ572" s="633"/>
      <c r="QNK572" s="633"/>
      <c r="QNL572" s="633"/>
      <c r="QNM572" s="633"/>
      <c r="QNN572" s="633"/>
      <c r="QNO572" s="633"/>
      <c r="QNP572" s="633"/>
      <c r="QNQ572" s="633"/>
      <c r="QNR572" s="633"/>
      <c r="QNS572" s="633"/>
      <c r="QNT572" s="633"/>
      <c r="QNU572" s="633"/>
      <c r="QNV572" s="633"/>
      <c r="QNW572" s="633"/>
      <c r="QNX572" s="633"/>
      <c r="QNY572" s="633"/>
      <c r="QNZ572" s="633"/>
      <c r="QOA572" s="633"/>
      <c r="QOB572" s="633"/>
      <c r="QOC572" s="633"/>
      <c r="QOD572" s="633"/>
      <c r="QOE572" s="633"/>
      <c r="QOF572" s="633"/>
      <c r="QOG572" s="633"/>
      <c r="QOH572" s="633"/>
      <c r="QOI572" s="633"/>
      <c r="QOJ572" s="633"/>
      <c r="QOK572" s="633"/>
      <c r="QOL572" s="633"/>
      <c r="QOM572" s="633"/>
      <c r="QON572" s="633"/>
      <c r="QOO572" s="633"/>
      <c r="QOP572" s="633"/>
      <c r="QOQ572" s="633"/>
      <c r="QOR572" s="633"/>
      <c r="QOS572" s="633"/>
      <c r="QOT572" s="633"/>
      <c r="QOU572" s="633"/>
      <c r="QOV572" s="633"/>
      <c r="QOW572" s="633"/>
      <c r="QOX572" s="633"/>
      <c r="QOY572" s="633"/>
      <c r="QOZ572" s="633"/>
      <c r="QPA572" s="633"/>
      <c r="QPB572" s="633"/>
      <c r="QPC572" s="633"/>
      <c r="QPD572" s="633"/>
      <c r="QPE572" s="633"/>
      <c r="QPF572" s="633"/>
      <c r="QPG572" s="633"/>
      <c r="QPH572" s="633"/>
      <c r="QPI572" s="633"/>
      <c r="QPJ572" s="633"/>
      <c r="QPK572" s="633"/>
      <c r="QPL572" s="633"/>
      <c r="QPM572" s="633"/>
      <c r="QPN572" s="633"/>
      <c r="QPO572" s="633"/>
      <c r="QPP572" s="633"/>
      <c r="QPQ572" s="633"/>
      <c r="QPR572" s="633"/>
      <c r="QPS572" s="633"/>
      <c r="QPT572" s="633"/>
      <c r="QPU572" s="633"/>
      <c r="QPV572" s="633"/>
      <c r="QPW572" s="633"/>
      <c r="QPX572" s="633"/>
      <c r="QPY572" s="633"/>
      <c r="QPZ572" s="633"/>
      <c r="QQA572" s="633"/>
      <c r="QQB572" s="633"/>
      <c r="QQC572" s="633"/>
      <c r="QQD572" s="633"/>
      <c r="QQE572" s="633"/>
      <c r="QQF572" s="633"/>
      <c r="QQG572" s="633"/>
      <c r="QQH572" s="633"/>
      <c r="QQI572" s="633"/>
      <c r="QQJ572" s="633"/>
      <c r="QQK572" s="633"/>
      <c r="QQL572" s="633"/>
      <c r="QQM572" s="633"/>
      <c r="QQN572" s="633"/>
      <c r="QQO572" s="633"/>
      <c r="QQP572" s="633"/>
      <c r="QQQ572" s="633"/>
      <c r="QQR572" s="633"/>
      <c r="QQS572" s="633"/>
      <c r="QQT572" s="633"/>
      <c r="QQU572" s="633"/>
      <c r="QQV572" s="633"/>
      <c r="QQW572" s="633"/>
      <c r="QQX572" s="633"/>
      <c r="QQY572" s="633"/>
      <c r="QQZ572" s="633"/>
      <c r="QRA572" s="633"/>
      <c r="QRB572" s="633"/>
      <c r="QRC572" s="633"/>
      <c r="QRD572" s="633"/>
      <c r="QRE572" s="633"/>
      <c r="QRF572" s="633"/>
      <c r="QRG572" s="633"/>
      <c r="QRH572" s="633"/>
      <c r="QRI572" s="633"/>
      <c r="QRJ572" s="633"/>
      <c r="QRK572" s="633"/>
      <c r="QRL572" s="633"/>
      <c r="QRM572" s="633"/>
      <c r="QRN572" s="633"/>
      <c r="QRO572" s="633"/>
      <c r="QRP572" s="633"/>
      <c r="QRQ572" s="633"/>
      <c r="QRR572" s="633"/>
      <c r="QRS572" s="633"/>
      <c r="QRT572" s="633"/>
      <c r="QRU572" s="633"/>
      <c r="QRV572" s="633"/>
      <c r="QRW572" s="633"/>
      <c r="QRX572" s="633"/>
      <c r="QRY572" s="633"/>
      <c r="QRZ572" s="633"/>
      <c r="QSA572" s="633"/>
      <c r="QSB572" s="633"/>
      <c r="QSC572" s="633"/>
      <c r="QSD572" s="633"/>
      <c r="QSE572" s="633"/>
      <c r="QSF572" s="633"/>
      <c r="QSG572" s="633"/>
      <c r="QSH572" s="633"/>
      <c r="QSI572" s="633"/>
      <c r="QSJ572" s="633"/>
      <c r="QSK572" s="633"/>
      <c r="QSL572" s="633"/>
      <c r="QSM572" s="633"/>
      <c r="QSN572" s="633"/>
      <c r="QSO572" s="633"/>
      <c r="QSP572" s="633"/>
      <c r="QSQ572" s="633"/>
      <c r="QSR572" s="633"/>
      <c r="QSS572" s="633"/>
      <c r="QST572" s="633"/>
      <c r="QSU572" s="633"/>
      <c r="QSV572" s="633"/>
      <c r="QSW572" s="633"/>
      <c r="QSX572" s="633"/>
      <c r="QSY572" s="633"/>
      <c r="QSZ572" s="633"/>
      <c r="QTA572" s="633"/>
      <c r="QTB572" s="633"/>
      <c r="QTC572" s="633"/>
      <c r="QTD572" s="633"/>
      <c r="QTE572" s="633"/>
      <c r="QTF572" s="633"/>
      <c r="QTG572" s="633"/>
      <c r="QTH572" s="633"/>
      <c r="QTI572" s="633"/>
      <c r="QTJ572" s="633"/>
      <c r="QTK572" s="633"/>
      <c r="QTL572" s="633"/>
      <c r="QTM572" s="633"/>
      <c r="QTN572" s="633"/>
      <c r="QTO572" s="633"/>
      <c r="QTP572" s="633"/>
      <c r="QTQ572" s="633"/>
      <c r="QTR572" s="633"/>
      <c r="QTS572" s="633"/>
      <c r="QTT572" s="633"/>
      <c r="QTU572" s="633"/>
      <c r="QTV572" s="633"/>
      <c r="QTW572" s="633"/>
      <c r="QTX572" s="633"/>
      <c r="QTY572" s="633"/>
      <c r="QTZ572" s="633"/>
      <c r="QUA572" s="633"/>
      <c r="QUB572" s="633"/>
      <c r="QUC572" s="633"/>
      <c r="QUD572" s="633"/>
      <c r="QUE572" s="633"/>
      <c r="QUF572" s="633"/>
      <c r="QUG572" s="633"/>
      <c r="QUH572" s="633"/>
      <c r="QUI572" s="633"/>
      <c r="QUJ572" s="633"/>
      <c r="QUK572" s="633"/>
      <c r="QUL572" s="633"/>
      <c r="QUM572" s="633"/>
      <c r="QUN572" s="633"/>
      <c r="QUO572" s="633"/>
      <c r="QUP572" s="633"/>
      <c r="QUQ572" s="633"/>
      <c r="QUR572" s="633"/>
      <c r="QUS572" s="633"/>
      <c r="QUT572" s="633"/>
      <c r="QUU572" s="633"/>
      <c r="QUV572" s="633"/>
      <c r="QUW572" s="633"/>
      <c r="QUX572" s="633"/>
      <c r="QUY572" s="633"/>
      <c r="QUZ572" s="633"/>
      <c r="QVA572" s="633"/>
      <c r="QVB572" s="633"/>
      <c r="QVC572" s="633"/>
      <c r="QVD572" s="633"/>
      <c r="QVE572" s="633"/>
      <c r="QVF572" s="633"/>
      <c r="QVG572" s="633"/>
      <c r="QVH572" s="633"/>
      <c r="QVI572" s="633"/>
      <c r="QVJ572" s="633"/>
      <c r="QVK572" s="633"/>
      <c r="QVL572" s="633"/>
      <c r="QVM572" s="633"/>
      <c r="QVN572" s="633"/>
      <c r="QVO572" s="633"/>
      <c r="QVP572" s="633"/>
      <c r="QVQ572" s="633"/>
      <c r="QVR572" s="633"/>
      <c r="QVS572" s="633"/>
      <c r="QVT572" s="633"/>
      <c r="QVU572" s="633"/>
      <c r="QVV572" s="633"/>
      <c r="QVW572" s="633"/>
      <c r="QVX572" s="633"/>
      <c r="QVY572" s="633"/>
      <c r="QVZ572" s="633"/>
      <c r="QWA572" s="633"/>
      <c r="QWB572" s="633"/>
      <c r="QWC572" s="633"/>
      <c r="QWD572" s="633"/>
      <c r="QWE572" s="633"/>
      <c r="QWF572" s="633"/>
      <c r="QWG572" s="633"/>
      <c r="QWH572" s="633"/>
      <c r="QWI572" s="633"/>
      <c r="QWJ572" s="633"/>
      <c r="QWK572" s="633"/>
      <c r="QWL572" s="633"/>
      <c r="QWM572" s="633"/>
      <c r="QWN572" s="633"/>
      <c r="QWO572" s="633"/>
      <c r="QWP572" s="633"/>
      <c r="QWQ572" s="633"/>
      <c r="QWR572" s="633"/>
      <c r="QWS572" s="633"/>
      <c r="QWT572" s="633"/>
      <c r="QWU572" s="633"/>
      <c r="QWV572" s="633"/>
      <c r="QWW572" s="633"/>
      <c r="QWX572" s="633"/>
      <c r="QWY572" s="633"/>
      <c r="QWZ572" s="633"/>
      <c r="QXA572" s="633"/>
      <c r="QXB572" s="633"/>
      <c r="QXC572" s="633"/>
      <c r="QXD572" s="633"/>
      <c r="QXE572" s="633"/>
      <c r="QXF572" s="633"/>
      <c r="QXG572" s="633"/>
      <c r="QXH572" s="633"/>
      <c r="QXI572" s="633"/>
      <c r="QXJ572" s="633"/>
      <c r="QXK572" s="633"/>
      <c r="QXL572" s="633"/>
      <c r="QXM572" s="633"/>
      <c r="QXN572" s="633"/>
      <c r="QXO572" s="633"/>
      <c r="QXP572" s="633"/>
      <c r="QXQ572" s="633"/>
      <c r="QXR572" s="633"/>
      <c r="QXS572" s="633"/>
      <c r="QXT572" s="633"/>
      <c r="QXU572" s="633"/>
      <c r="QXV572" s="633"/>
      <c r="QXW572" s="633"/>
      <c r="QXX572" s="633"/>
      <c r="QXY572" s="633"/>
      <c r="QXZ572" s="633"/>
      <c r="QYA572" s="633"/>
      <c r="QYB572" s="633"/>
      <c r="QYC572" s="633"/>
      <c r="QYD572" s="633"/>
      <c r="QYE572" s="633"/>
      <c r="QYF572" s="633"/>
      <c r="QYG572" s="633"/>
      <c r="QYH572" s="633"/>
      <c r="QYI572" s="633"/>
      <c r="QYJ572" s="633"/>
      <c r="QYK572" s="633"/>
      <c r="QYL572" s="633"/>
      <c r="QYM572" s="633"/>
      <c r="QYN572" s="633"/>
      <c r="QYO572" s="633"/>
      <c r="QYP572" s="633"/>
      <c r="QYQ572" s="633"/>
      <c r="QYR572" s="633"/>
      <c r="QYS572" s="633"/>
      <c r="QYT572" s="633"/>
      <c r="QYU572" s="633"/>
      <c r="QYV572" s="633"/>
      <c r="QYW572" s="633"/>
      <c r="QYX572" s="633"/>
      <c r="QYY572" s="633"/>
      <c r="QYZ572" s="633"/>
      <c r="QZA572" s="633"/>
      <c r="QZB572" s="633"/>
      <c r="QZC572" s="633"/>
      <c r="QZD572" s="633"/>
      <c r="QZE572" s="633"/>
      <c r="QZF572" s="633"/>
      <c r="QZG572" s="633"/>
      <c r="QZH572" s="633"/>
      <c r="QZI572" s="633"/>
      <c r="QZJ572" s="633"/>
      <c r="QZK572" s="633"/>
      <c r="QZL572" s="633"/>
      <c r="QZM572" s="633"/>
      <c r="QZN572" s="633"/>
      <c r="QZO572" s="633"/>
      <c r="QZP572" s="633"/>
      <c r="QZQ572" s="633"/>
      <c r="QZR572" s="633"/>
      <c r="QZS572" s="633"/>
      <c r="QZT572" s="633"/>
      <c r="QZU572" s="633"/>
      <c r="QZV572" s="633"/>
      <c r="QZW572" s="633"/>
      <c r="QZX572" s="633"/>
      <c r="QZY572" s="633"/>
      <c r="QZZ572" s="633"/>
      <c r="RAA572" s="633"/>
      <c r="RAB572" s="633"/>
      <c r="RAC572" s="633"/>
      <c r="RAD572" s="633"/>
      <c r="RAE572" s="633"/>
      <c r="RAF572" s="633"/>
      <c r="RAG572" s="633"/>
      <c r="RAH572" s="633"/>
      <c r="RAI572" s="633"/>
      <c r="RAJ572" s="633"/>
      <c r="RAK572" s="633"/>
      <c r="RAL572" s="633"/>
      <c r="RAM572" s="633"/>
      <c r="RAN572" s="633"/>
      <c r="RAO572" s="633"/>
      <c r="RAP572" s="633"/>
      <c r="RAQ572" s="633"/>
      <c r="RAR572" s="633"/>
      <c r="RAS572" s="633"/>
      <c r="RAT572" s="633"/>
      <c r="RAU572" s="633"/>
      <c r="RAV572" s="633"/>
      <c r="RAW572" s="633"/>
      <c r="RAX572" s="633"/>
      <c r="RAY572" s="633"/>
      <c r="RAZ572" s="633"/>
      <c r="RBA572" s="633"/>
      <c r="RBB572" s="633"/>
      <c r="RBC572" s="633"/>
      <c r="RBD572" s="633"/>
      <c r="RBE572" s="633"/>
      <c r="RBF572" s="633"/>
      <c r="RBG572" s="633"/>
      <c r="RBH572" s="633"/>
      <c r="RBI572" s="633"/>
      <c r="RBJ572" s="633"/>
      <c r="RBK572" s="633"/>
      <c r="RBL572" s="633"/>
      <c r="RBM572" s="633"/>
      <c r="RBN572" s="633"/>
      <c r="RBO572" s="633"/>
      <c r="RBP572" s="633"/>
      <c r="RBQ572" s="633"/>
      <c r="RBR572" s="633"/>
      <c r="RBS572" s="633"/>
      <c r="RBT572" s="633"/>
      <c r="RBU572" s="633"/>
      <c r="RBV572" s="633"/>
      <c r="RBW572" s="633"/>
      <c r="RBX572" s="633"/>
      <c r="RBY572" s="633"/>
      <c r="RBZ572" s="633"/>
      <c r="RCA572" s="633"/>
      <c r="RCB572" s="633"/>
      <c r="RCC572" s="633"/>
      <c r="RCD572" s="633"/>
      <c r="RCE572" s="633"/>
      <c r="RCF572" s="633"/>
      <c r="RCG572" s="633"/>
      <c r="RCH572" s="633"/>
      <c r="RCI572" s="633"/>
      <c r="RCJ572" s="633"/>
      <c r="RCK572" s="633"/>
      <c r="RCL572" s="633"/>
      <c r="RCM572" s="633"/>
      <c r="RCN572" s="633"/>
      <c r="RCO572" s="633"/>
      <c r="RCP572" s="633"/>
      <c r="RCQ572" s="633"/>
      <c r="RCR572" s="633"/>
      <c r="RCS572" s="633"/>
      <c r="RCT572" s="633"/>
      <c r="RCU572" s="633"/>
      <c r="RCV572" s="633"/>
      <c r="RCW572" s="633"/>
      <c r="RCX572" s="633"/>
      <c r="RCY572" s="633"/>
      <c r="RCZ572" s="633"/>
      <c r="RDA572" s="633"/>
      <c r="RDB572" s="633"/>
      <c r="RDC572" s="633"/>
      <c r="RDD572" s="633"/>
      <c r="RDE572" s="633"/>
      <c r="RDF572" s="633"/>
      <c r="RDG572" s="633"/>
      <c r="RDH572" s="633"/>
      <c r="RDI572" s="633"/>
      <c r="RDJ572" s="633"/>
      <c r="RDK572" s="633"/>
      <c r="RDL572" s="633"/>
      <c r="RDM572" s="633"/>
      <c r="RDN572" s="633"/>
      <c r="RDO572" s="633"/>
      <c r="RDP572" s="633"/>
      <c r="RDQ572" s="633"/>
      <c r="RDR572" s="633"/>
      <c r="RDS572" s="633"/>
      <c r="RDT572" s="633"/>
      <c r="RDU572" s="633"/>
      <c r="RDV572" s="633"/>
      <c r="RDW572" s="633"/>
      <c r="RDX572" s="633"/>
      <c r="RDY572" s="633"/>
      <c r="RDZ572" s="633"/>
      <c r="REA572" s="633"/>
      <c r="REB572" s="633"/>
      <c r="REC572" s="633"/>
      <c r="RED572" s="633"/>
      <c r="REE572" s="633"/>
      <c r="REF572" s="633"/>
      <c r="REG572" s="633"/>
      <c r="REH572" s="633"/>
      <c r="REI572" s="633"/>
      <c r="REJ572" s="633"/>
      <c r="REK572" s="633"/>
      <c r="REL572" s="633"/>
      <c r="REM572" s="633"/>
      <c r="REN572" s="633"/>
      <c r="REO572" s="633"/>
      <c r="REP572" s="633"/>
      <c r="REQ572" s="633"/>
      <c r="RER572" s="633"/>
      <c r="RES572" s="633"/>
      <c r="RET572" s="633"/>
      <c r="REU572" s="633"/>
      <c r="REV572" s="633"/>
      <c r="REW572" s="633"/>
      <c r="REX572" s="633"/>
      <c r="REY572" s="633"/>
      <c r="REZ572" s="633"/>
      <c r="RFA572" s="633"/>
      <c r="RFB572" s="633"/>
      <c r="RFC572" s="633"/>
      <c r="RFD572" s="633"/>
      <c r="RFE572" s="633"/>
      <c r="RFF572" s="633"/>
      <c r="RFG572" s="633"/>
      <c r="RFH572" s="633"/>
      <c r="RFI572" s="633"/>
      <c r="RFJ572" s="633"/>
      <c r="RFK572" s="633"/>
      <c r="RFL572" s="633"/>
      <c r="RFM572" s="633"/>
      <c r="RFN572" s="633"/>
      <c r="RFO572" s="633"/>
      <c r="RFP572" s="633"/>
      <c r="RFQ572" s="633"/>
      <c r="RFR572" s="633"/>
      <c r="RFS572" s="633"/>
      <c r="RFT572" s="633"/>
      <c r="RFU572" s="633"/>
      <c r="RFV572" s="633"/>
      <c r="RFW572" s="633"/>
      <c r="RFX572" s="633"/>
      <c r="RFY572" s="633"/>
      <c r="RFZ572" s="633"/>
      <c r="RGA572" s="633"/>
      <c r="RGB572" s="633"/>
      <c r="RGC572" s="633"/>
      <c r="RGD572" s="633"/>
      <c r="RGE572" s="633"/>
      <c r="RGF572" s="633"/>
      <c r="RGG572" s="633"/>
      <c r="RGH572" s="633"/>
      <c r="RGI572" s="633"/>
      <c r="RGJ572" s="633"/>
      <c r="RGK572" s="633"/>
      <c r="RGL572" s="633"/>
      <c r="RGM572" s="633"/>
      <c r="RGN572" s="633"/>
      <c r="RGO572" s="633"/>
      <c r="RGP572" s="633"/>
      <c r="RGQ572" s="633"/>
      <c r="RGR572" s="633"/>
      <c r="RGS572" s="633"/>
      <c r="RGT572" s="633"/>
      <c r="RGU572" s="633"/>
      <c r="RGV572" s="633"/>
      <c r="RGW572" s="633"/>
      <c r="RGX572" s="633"/>
      <c r="RGY572" s="633"/>
      <c r="RGZ572" s="633"/>
      <c r="RHA572" s="633"/>
      <c r="RHB572" s="633"/>
      <c r="RHC572" s="633"/>
      <c r="RHD572" s="633"/>
      <c r="RHE572" s="633"/>
      <c r="RHF572" s="633"/>
      <c r="RHG572" s="633"/>
      <c r="RHH572" s="633"/>
      <c r="RHI572" s="633"/>
      <c r="RHJ572" s="633"/>
      <c r="RHK572" s="633"/>
      <c r="RHL572" s="633"/>
      <c r="RHM572" s="633"/>
      <c r="RHN572" s="633"/>
      <c r="RHO572" s="633"/>
      <c r="RHP572" s="633"/>
      <c r="RHQ572" s="633"/>
      <c r="RHR572" s="633"/>
      <c r="RHS572" s="633"/>
      <c r="RHT572" s="633"/>
      <c r="RHU572" s="633"/>
      <c r="RHV572" s="633"/>
      <c r="RHW572" s="633"/>
      <c r="RHX572" s="633"/>
      <c r="RHY572" s="633"/>
      <c r="RHZ572" s="633"/>
      <c r="RIA572" s="633"/>
      <c r="RIB572" s="633"/>
      <c r="RIC572" s="633"/>
      <c r="RID572" s="633"/>
      <c r="RIE572" s="633"/>
      <c r="RIF572" s="633"/>
      <c r="RIG572" s="633"/>
      <c r="RIH572" s="633"/>
      <c r="RII572" s="633"/>
      <c r="RIJ572" s="633"/>
      <c r="RIK572" s="633"/>
      <c r="RIL572" s="633"/>
      <c r="RIM572" s="633"/>
      <c r="RIN572" s="633"/>
      <c r="RIO572" s="633"/>
      <c r="RIP572" s="633"/>
      <c r="RIQ572" s="633"/>
      <c r="RIR572" s="633"/>
      <c r="RIS572" s="633"/>
      <c r="RIT572" s="633"/>
      <c r="RIU572" s="633"/>
      <c r="RIV572" s="633"/>
      <c r="RIW572" s="633"/>
      <c r="RIX572" s="633"/>
      <c r="RIY572" s="633"/>
      <c r="RIZ572" s="633"/>
      <c r="RJA572" s="633"/>
      <c r="RJB572" s="633"/>
      <c r="RJC572" s="633"/>
      <c r="RJD572" s="633"/>
      <c r="RJE572" s="633"/>
      <c r="RJF572" s="633"/>
      <c r="RJG572" s="633"/>
      <c r="RJH572" s="633"/>
      <c r="RJI572" s="633"/>
      <c r="RJJ572" s="633"/>
      <c r="RJK572" s="633"/>
      <c r="RJL572" s="633"/>
      <c r="RJM572" s="633"/>
      <c r="RJN572" s="633"/>
      <c r="RJO572" s="633"/>
      <c r="RJP572" s="633"/>
      <c r="RJQ572" s="633"/>
      <c r="RJR572" s="633"/>
      <c r="RJS572" s="633"/>
      <c r="RJT572" s="633"/>
      <c r="RJU572" s="633"/>
      <c r="RJV572" s="633"/>
      <c r="RJW572" s="633"/>
      <c r="RJX572" s="633"/>
      <c r="RJY572" s="633"/>
      <c r="RJZ572" s="633"/>
      <c r="RKA572" s="633"/>
      <c r="RKB572" s="633"/>
      <c r="RKC572" s="633"/>
      <c r="RKD572" s="633"/>
      <c r="RKE572" s="633"/>
      <c r="RKF572" s="633"/>
      <c r="RKG572" s="633"/>
      <c r="RKH572" s="633"/>
      <c r="RKI572" s="633"/>
      <c r="RKJ572" s="633"/>
      <c r="RKK572" s="633"/>
      <c r="RKL572" s="633"/>
      <c r="RKM572" s="633"/>
      <c r="RKN572" s="633"/>
      <c r="RKO572" s="633"/>
      <c r="RKP572" s="633"/>
      <c r="RKQ572" s="633"/>
      <c r="RKR572" s="633"/>
      <c r="RKS572" s="633"/>
      <c r="RKT572" s="633"/>
      <c r="RKU572" s="633"/>
      <c r="RKV572" s="633"/>
      <c r="RKW572" s="633"/>
      <c r="RKX572" s="633"/>
      <c r="RKY572" s="633"/>
      <c r="RKZ572" s="633"/>
      <c r="RLA572" s="633"/>
      <c r="RLB572" s="633"/>
      <c r="RLC572" s="633"/>
      <c r="RLD572" s="633"/>
      <c r="RLE572" s="633"/>
      <c r="RLF572" s="633"/>
      <c r="RLG572" s="633"/>
      <c r="RLH572" s="633"/>
      <c r="RLI572" s="633"/>
      <c r="RLJ572" s="633"/>
      <c r="RLK572" s="633"/>
      <c r="RLL572" s="633"/>
      <c r="RLM572" s="633"/>
      <c r="RLN572" s="633"/>
      <c r="RLO572" s="633"/>
      <c r="RLP572" s="633"/>
      <c r="RLQ572" s="633"/>
      <c r="RLR572" s="633"/>
      <c r="RLS572" s="633"/>
      <c r="RLT572" s="633"/>
      <c r="RLU572" s="633"/>
      <c r="RLV572" s="633"/>
      <c r="RLW572" s="633"/>
      <c r="RLX572" s="633"/>
      <c r="RLY572" s="633"/>
      <c r="RLZ572" s="633"/>
      <c r="RMA572" s="633"/>
      <c r="RMB572" s="633"/>
      <c r="RMC572" s="633"/>
      <c r="RMD572" s="633"/>
      <c r="RME572" s="633"/>
      <c r="RMF572" s="633"/>
      <c r="RMG572" s="633"/>
      <c r="RMH572" s="633"/>
      <c r="RMI572" s="633"/>
      <c r="RMJ572" s="633"/>
      <c r="RMK572" s="633"/>
      <c r="RML572" s="633"/>
      <c r="RMM572" s="633"/>
      <c r="RMN572" s="633"/>
      <c r="RMO572" s="633"/>
      <c r="RMP572" s="633"/>
      <c r="RMQ572" s="633"/>
      <c r="RMR572" s="633"/>
      <c r="RMS572" s="633"/>
      <c r="RMT572" s="633"/>
      <c r="RMU572" s="633"/>
      <c r="RMV572" s="633"/>
      <c r="RMW572" s="633"/>
      <c r="RMX572" s="633"/>
      <c r="RMY572" s="633"/>
      <c r="RMZ572" s="633"/>
      <c r="RNA572" s="633"/>
      <c r="RNB572" s="633"/>
      <c r="RNC572" s="633"/>
      <c r="RND572" s="633"/>
      <c r="RNE572" s="633"/>
      <c r="RNF572" s="633"/>
      <c r="RNG572" s="633"/>
      <c r="RNH572" s="633"/>
      <c r="RNI572" s="633"/>
      <c r="RNJ572" s="633"/>
      <c r="RNK572" s="633"/>
      <c r="RNL572" s="633"/>
      <c r="RNM572" s="633"/>
      <c r="RNN572" s="633"/>
      <c r="RNO572" s="633"/>
      <c r="RNP572" s="633"/>
      <c r="RNQ572" s="633"/>
      <c r="RNR572" s="633"/>
      <c r="RNS572" s="633"/>
      <c r="RNT572" s="633"/>
      <c r="RNU572" s="633"/>
      <c r="RNV572" s="633"/>
      <c r="RNW572" s="633"/>
      <c r="RNX572" s="633"/>
      <c r="RNY572" s="633"/>
      <c r="RNZ572" s="633"/>
      <c r="ROA572" s="633"/>
      <c r="ROB572" s="633"/>
      <c r="ROC572" s="633"/>
      <c r="ROD572" s="633"/>
      <c r="ROE572" s="633"/>
      <c r="ROF572" s="633"/>
      <c r="ROG572" s="633"/>
      <c r="ROH572" s="633"/>
      <c r="ROI572" s="633"/>
      <c r="ROJ572" s="633"/>
      <c r="ROK572" s="633"/>
      <c r="ROL572" s="633"/>
      <c r="ROM572" s="633"/>
      <c r="RON572" s="633"/>
      <c r="ROO572" s="633"/>
      <c r="ROP572" s="633"/>
      <c r="ROQ572" s="633"/>
      <c r="ROR572" s="633"/>
      <c r="ROS572" s="633"/>
      <c r="ROT572" s="633"/>
      <c r="ROU572" s="633"/>
      <c r="ROV572" s="633"/>
      <c r="ROW572" s="633"/>
      <c r="ROX572" s="633"/>
      <c r="ROY572" s="633"/>
      <c r="ROZ572" s="633"/>
      <c r="RPA572" s="633"/>
      <c r="RPB572" s="633"/>
      <c r="RPC572" s="633"/>
      <c r="RPD572" s="633"/>
      <c r="RPE572" s="633"/>
      <c r="RPF572" s="633"/>
      <c r="RPG572" s="633"/>
      <c r="RPH572" s="633"/>
      <c r="RPI572" s="633"/>
      <c r="RPJ572" s="633"/>
      <c r="RPK572" s="633"/>
      <c r="RPL572" s="633"/>
      <c r="RPM572" s="633"/>
      <c r="RPN572" s="633"/>
      <c r="RPO572" s="633"/>
      <c r="RPP572" s="633"/>
      <c r="RPQ572" s="633"/>
      <c r="RPR572" s="633"/>
      <c r="RPS572" s="633"/>
      <c r="RPT572" s="633"/>
      <c r="RPU572" s="633"/>
      <c r="RPV572" s="633"/>
      <c r="RPW572" s="633"/>
      <c r="RPX572" s="633"/>
      <c r="RPY572" s="633"/>
      <c r="RPZ572" s="633"/>
      <c r="RQA572" s="633"/>
      <c r="RQB572" s="633"/>
      <c r="RQC572" s="633"/>
      <c r="RQD572" s="633"/>
      <c r="RQE572" s="633"/>
      <c r="RQF572" s="633"/>
      <c r="RQG572" s="633"/>
      <c r="RQH572" s="633"/>
      <c r="RQI572" s="633"/>
      <c r="RQJ572" s="633"/>
      <c r="RQK572" s="633"/>
      <c r="RQL572" s="633"/>
      <c r="RQM572" s="633"/>
      <c r="RQN572" s="633"/>
      <c r="RQO572" s="633"/>
      <c r="RQP572" s="633"/>
      <c r="RQQ572" s="633"/>
      <c r="RQR572" s="633"/>
      <c r="RQS572" s="633"/>
      <c r="RQT572" s="633"/>
      <c r="RQU572" s="633"/>
      <c r="RQV572" s="633"/>
      <c r="RQW572" s="633"/>
      <c r="RQX572" s="633"/>
      <c r="RQY572" s="633"/>
      <c r="RQZ572" s="633"/>
      <c r="RRA572" s="633"/>
      <c r="RRB572" s="633"/>
      <c r="RRC572" s="633"/>
      <c r="RRD572" s="633"/>
      <c r="RRE572" s="633"/>
      <c r="RRF572" s="633"/>
      <c r="RRG572" s="633"/>
      <c r="RRH572" s="633"/>
      <c r="RRI572" s="633"/>
      <c r="RRJ572" s="633"/>
      <c r="RRK572" s="633"/>
      <c r="RRL572" s="633"/>
      <c r="RRM572" s="633"/>
      <c r="RRN572" s="633"/>
      <c r="RRO572" s="633"/>
      <c r="RRP572" s="633"/>
      <c r="RRQ572" s="633"/>
      <c r="RRR572" s="633"/>
      <c r="RRS572" s="633"/>
      <c r="RRT572" s="633"/>
      <c r="RRU572" s="633"/>
      <c r="RRV572" s="633"/>
      <c r="RRW572" s="633"/>
      <c r="RRX572" s="633"/>
      <c r="RRY572" s="633"/>
      <c r="RRZ572" s="633"/>
      <c r="RSA572" s="633"/>
      <c r="RSB572" s="633"/>
      <c r="RSC572" s="633"/>
      <c r="RSD572" s="633"/>
      <c r="RSE572" s="633"/>
      <c r="RSF572" s="633"/>
      <c r="RSG572" s="633"/>
      <c r="RSH572" s="633"/>
      <c r="RSI572" s="633"/>
      <c r="RSJ572" s="633"/>
      <c r="RSK572" s="633"/>
      <c r="RSL572" s="633"/>
      <c r="RSM572" s="633"/>
      <c r="RSN572" s="633"/>
      <c r="RSO572" s="633"/>
      <c r="RSP572" s="633"/>
      <c r="RSQ572" s="633"/>
      <c r="RSR572" s="633"/>
      <c r="RSS572" s="633"/>
      <c r="RST572" s="633"/>
      <c r="RSU572" s="633"/>
      <c r="RSV572" s="633"/>
      <c r="RSW572" s="633"/>
      <c r="RSX572" s="633"/>
      <c r="RSY572" s="633"/>
      <c r="RSZ572" s="633"/>
      <c r="RTA572" s="633"/>
      <c r="RTB572" s="633"/>
      <c r="RTC572" s="633"/>
      <c r="RTD572" s="633"/>
      <c r="RTE572" s="633"/>
      <c r="RTF572" s="633"/>
      <c r="RTG572" s="633"/>
      <c r="RTH572" s="633"/>
      <c r="RTI572" s="633"/>
      <c r="RTJ572" s="633"/>
      <c r="RTK572" s="633"/>
      <c r="RTL572" s="633"/>
      <c r="RTM572" s="633"/>
      <c r="RTN572" s="633"/>
      <c r="RTO572" s="633"/>
      <c r="RTP572" s="633"/>
      <c r="RTQ572" s="633"/>
      <c r="RTR572" s="633"/>
      <c r="RTS572" s="633"/>
      <c r="RTT572" s="633"/>
      <c r="RTU572" s="633"/>
      <c r="RTV572" s="633"/>
      <c r="RTW572" s="633"/>
      <c r="RTX572" s="633"/>
      <c r="RTY572" s="633"/>
      <c r="RTZ572" s="633"/>
      <c r="RUA572" s="633"/>
      <c r="RUB572" s="633"/>
      <c r="RUC572" s="633"/>
      <c r="RUD572" s="633"/>
      <c r="RUE572" s="633"/>
      <c r="RUF572" s="633"/>
      <c r="RUG572" s="633"/>
      <c r="RUH572" s="633"/>
      <c r="RUI572" s="633"/>
      <c r="RUJ572" s="633"/>
      <c r="RUK572" s="633"/>
      <c r="RUL572" s="633"/>
      <c r="RUM572" s="633"/>
      <c r="RUN572" s="633"/>
      <c r="RUO572" s="633"/>
      <c r="RUP572" s="633"/>
      <c r="RUQ572" s="633"/>
      <c r="RUR572" s="633"/>
      <c r="RUS572" s="633"/>
      <c r="RUT572" s="633"/>
      <c r="RUU572" s="633"/>
      <c r="RUV572" s="633"/>
      <c r="RUW572" s="633"/>
      <c r="RUX572" s="633"/>
      <c r="RUY572" s="633"/>
      <c r="RUZ572" s="633"/>
      <c r="RVA572" s="633"/>
      <c r="RVB572" s="633"/>
      <c r="RVC572" s="633"/>
      <c r="RVD572" s="633"/>
      <c r="RVE572" s="633"/>
      <c r="RVF572" s="633"/>
      <c r="RVG572" s="633"/>
      <c r="RVH572" s="633"/>
      <c r="RVI572" s="633"/>
      <c r="RVJ572" s="633"/>
      <c r="RVK572" s="633"/>
      <c r="RVL572" s="633"/>
      <c r="RVM572" s="633"/>
      <c r="RVN572" s="633"/>
      <c r="RVO572" s="633"/>
      <c r="RVP572" s="633"/>
      <c r="RVQ572" s="633"/>
      <c r="RVR572" s="633"/>
      <c r="RVS572" s="633"/>
      <c r="RVT572" s="633"/>
      <c r="RVU572" s="633"/>
      <c r="RVV572" s="633"/>
      <c r="RVW572" s="633"/>
      <c r="RVX572" s="633"/>
      <c r="RVY572" s="633"/>
      <c r="RVZ572" s="633"/>
      <c r="RWA572" s="633"/>
      <c r="RWB572" s="633"/>
      <c r="RWC572" s="633"/>
      <c r="RWD572" s="633"/>
      <c r="RWE572" s="633"/>
      <c r="RWF572" s="633"/>
      <c r="RWG572" s="633"/>
      <c r="RWH572" s="633"/>
      <c r="RWI572" s="633"/>
      <c r="RWJ572" s="633"/>
      <c r="RWK572" s="633"/>
      <c r="RWL572" s="633"/>
      <c r="RWM572" s="633"/>
      <c r="RWN572" s="633"/>
      <c r="RWO572" s="633"/>
      <c r="RWP572" s="633"/>
      <c r="RWQ572" s="633"/>
      <c r="RWR572" s="633"/>
      <c r="RWS572" s="633"/>
      <c r="RWT572" s="633"/>
      <c r="RWU572" s="633"/>
      <c r="RWV572" s="633"/>
      <c r="RWW572" s="633"/>
      <c r="RWX572" s="633"/>
      <c r="RWY572" s="633"/>
      <c r="RWZ572" s="633"/>
      <c r="RXA572" s="633"/>
      <c r="RXB572" s="633"/>
      <c r="RXC572" s="633"/>
      <c r="RXD572" s="633"/>
      <c r="RXE572" s="633"/>
      <c r="RXF572" s="633"/>
      <c r="RXG572" s="633"/>
      <c r="RXH572" s="633"/>
      <c r="RXI572" s="633"/>
      <c r="RXJ572" s="633"/>
      <c r="RXK572" s="633"/>
      <c r="RXL572" s="633"/>
      <c r="RXM572" s="633"/>
      <c r="RXN572" s="633"/>
      <c r="RXO572" s="633"/>
      <c r="RXP572" s="633"/>
      <c r="RXQ572" s="633"/>
      <c r="RXR572" s="633"/>
      <c r="RXS572" s="633"/>
      <c r="RXT572" s="633"/>
      <c r="RXU572" s="633"/>
      <c r="RXV572" s="633"/>
      <c r="RXW572" s="633"/>
      <c r="RXX572" s="633"/>
      <c r="RXY572" s="633"/>
      <c r="RXZ572" s="633"/>
      <c r="RYA572" s="633"/>
      <c r="RYB572" s="633"/>
      <c r="RYC572" s="633"/>
      <c r="RYD572" s="633"/>
      <c r="RYE572" s="633"/>
      <c r="RYF572" s="633"/>
      <c r="RYG572" s="633"/>
      <c r="RYH572" s="633"/>
      <c r="RYI572" s="633"/>
      <c r="RYJ572" s="633"/>
      <c r="RYK572" s="633"/>
      <c r="RYL572" s="633"/>
      <c r="RYM572" s="633"/>
      <c r="RYN572" s="633"/>
      <c r="RYO572" s="633"/>
      <c r="RYP572" s="633"/>
      <c r="RYQ572" s="633"/>
      <c r="RYR572" s="633"/>
      <c r="RYS572" s="633"/>
      <c r="RYT572" s="633"/>
      <c r="RYU572" s="633"/>
      <c r="RYV572" s="633"/>
      <c r="RYW572" s="633"/>
      <c r="RYX572" s="633"/>
      <c r="RYY572" s="633"/>
      <c r="RYZ572" s="633"/>
      <c r="RZA572" s="633"/>
      <c r="RZB572" s="633"/>
      <c r="RZC572" s="633"/>
      <c r="RZD572" s="633"/>
      <c r="RZE572" s="633"/>
      <c r="RZF572" s="633"/>
      <c r="RZG572" s="633"/>
      <c r="RZH572" s="633"/>
      <c r="RZI572" s="633"/>
      <c r="RZJ572" s="633"/>
      <c r="RZK572" s="633"/>
      <c r="RZL572" s="633"/>
      <c r="RZM572" s="633"/>
      <c r="RZN572" s="633"/>
      <c r="RZO572" s="633"/>
      <c r="RZP572" s="633"/>
      <c r="RZQ572" s="633"/>
      <c r="RZR572" s="633"/>
      <c r="RZS572" s="633"/>
      <c r="RZT572" s="633"/>
      <c r="RZU572" s="633"/>
      <c r="RZV572" s="633"/>
      <c r="RZW572" s="633"/>
      <c r="RZX572" s="633"/>
      <c r="RZY572" s="633"/>
      <c r="RZZ572" s="633"/>
      <c r="SAA572" s="633"/>
      <c r="SAB572" s="633"/>
      <c r="SAC572" s="633"/>
      <c r="SAD572" s="633"/>
      <c r="SAE572" s="633"/>
      <c r="SAF572" s="633"/>
      <c r="SAG572" s="633"/>
      <c r="SAH572" s="633"/>
      <c r="SAI572" s="633"/>
      <c r="SAJ572" s="633"/>
      <c r="SAK572" s="633"/>
      <c r="SAL572" s="633"/>
      <c r="SAM572" s="633"/>
      <c r="SAN572" s="633"/>
      <c r="SAO572" s="633"/>
      <c r="SAP572" s="633"/>
      <c r="SAQ572" s="633"/>
      <c r="SAR572" s="633"/>
      <c r="SAS572" s="633"/>
      <c r="SAT572" s="633"/>
      <c r="SAU572" s="633"/>
      <c r="SAV572" s="633"/>
      <c r="SAW572" s="633"/>
      <c r="SAX572" s="633"/>
      <c r="SAY572" s="633"/>
      <c r="SAZ572" s="633"/>
      <c r="SBA572" s="633"/>
      <c r="SBB572" s="633"/>
      <c r="SBC572" s="633"/>
      <c r="SBD572" s="633"/>
      <c r="SBE572" s="633"/>
      <c r="SBF572" s="633"/>
      <c r="SBG572" s="633"/>
      <c r="SBH572" s="633"/>
      <c r="SBI572" s="633"/>
      <c r="SBJ572" s="633"/>
      <c r="SBK572" s="633"/>
      <c r="SBL572" s="633"/>
      <c r="SBM572" s="633"/>
      <c r="SBN572" s="633"/>
      <c r="SBO572" s="633"/>
      <c r="SBP572" s="633"/>
      <c r="SBQ572" s="633"/>
      <c r="SBR572" s="633"/>
      <c r="SBS572" s="633"/>
      <c r="SBT572" s="633"/>
      <c r="SBU572" s="633"/>
      <c r="SBV572" s="633"/>
      <c r="SBW572" s="633"/>
      <c r="SBX572" s="633"/>
      <c r="SBY572" s="633"/>
      <c r="SBZ572" s="633"/>
      <c r="SCA572" s="633"/>
      <c r="SCB572" s="633"/>
      <c r="SCC572" s="633"/>
      <c r="SCD572" s="633"/>
      <c r="SCE572" s="633"/>
      <c r="SCF572" s="633"/>
      <c r="SCG572" s="633"/>
      <c r="SCH572" s="633"/>
      <c r="SCI572" s="633"/>
      <c r="SCJ572" s="633"/>
      <c r="SCK572" s="633"/>
      <c r="SCL572" s="633"/>
      <c r="SCM572" s="633"/>
      <c r="SCN572" s="633"/>
      <c r="SCO572" s="633"/>
      <c r="SCP572" s="633"/>
      <c r="SCQ572" s="633"/>
      <c r="SCR572" s="633"/>
      <c r="SCS572" s="633"/>
      <c r="SCT572" s="633"/>
      <c r="SCU572" s="633"/>
      <c r="SCV572" s="633"/>
      <c r="SCW572" s="633"/>
      <c r="SCX572" s="633"/>
      <c r="SCY572" s="633"/>
      <c r="SCZ572" s="633"/>
      <c r="SDA572" s="633"/>
      <c r="SDB572" s="633"/>
      <c r="SDC572" s="633"/>
      <c r="SDD572" s="633"/>
      <c r="SDE572" s="633"/>
      <c r="SDF572" s="633"/>
      <c r="SDG572" s="633"/>
      <c r="SDH572" s="633"/>
      <c r="SDI572" s="633"/>
      <c r="SDJ572" s="633"/>
      <c r="SDK572" s="633"/>
      <c r="SDL572" s="633"/>
      <c r="SDM572" s="633"/>
      <c r="SDN572" s="633"/>
      <c r="SDO572" s="633"/>
      <c r="SDP572" s="633"/>
      <c r="SDQ572" s="633"/>
      <c r="SDR572" s="633"/>
      <c r="SDS572" s="633"/>
      <c r="SDT572" s="633"/>
      <c r="SDU572" s="633"/>
      <c r="SDV572" s="633"/>
      <c r="SDW572" s="633"/>
      <c r="SDX572" s="633"/>
      <c r="SDY572" s="633"/>
      <c r="SDZ572" s="633"/>
      <c r="SEA572" s="633"/>
      <c r="SEB572" s="633"/>
      <c r="SEC572" s="633"/>
      <c r="SED572" s="633"/>
      <c r="SEE572" s="633"/>
      <c r="SEF572" s="633"/>
      <c r="SEG572" s="633"/>
      <c r="SEH572" s="633"/>
      <c r="SEI572" s="633"/>
      <c r="SEJ572" s="633"/>
      <c r="SEK572" s="633"/>
      <c r="SEL572" s="633"/>
      <c r="SEM572" s="633"/>
      <c r="SEN572" s="633"/>
      <c r="SEO572" s="633"/>
      <c r="SEP572" s="633"/>
      <c r="SEQ572" s="633"/>
      <c r="SER572" s="633"/>
      <c r="SES572" s="633"/>
      <c r="SET572" s="633"/>
      <c r="SEU572" s="633"/>
      <c r="SEV572" s="633"/>
      <c r="SEW572" s="633"/>
      <c r="SEX572" s="633"/>
      <c r="SEY572" s="633"/>
      <c r="SEZ572" s="633"/>
      <c r="SFA572" s="633"/>
      <c r="SFB572" s="633"/>
      <c r="SFC572" s="633"/>
      <c r="SFD572" s="633"/>
      <c r="SFE572" s="633"/>
      <c r="SFF572" s="633"/>
      <c r="SFG572" s="633"/>
      <c r="SFH572" s="633"/>
      <c r="SFI572" s="633"/>
      <c r="SFJ572" s="633"/>
      <c r="SFK572" s="633"/>
      <c r="SFL572" s="633"/>
      <c r="SFM572" s="633"/>
      <c r="SFN572" s="633"/>
      <c r="SFO572" s="633"/>
      <c r="SFP572" s="633"/>
      <c r="SFQ572" s="633"/>
      <c r="SFR572" s="633"/>
      <c r="SFS572" s="633"/>
      <c r="SFT572" s="633"/>
      <c r="SFU572" s="633"/>
      <c r="SFV572" s="633"/>
      <c r="SFW572" s="633"/>
      <c r="SFX572" s="633"/>
      <c r="SFY572" s="633"/>
      <c r="SFZ572" s="633"/>
      <c r="SGA572" s="633"/>
      <c r="SGB572" s="633"/>
      <c r="SGC572" s="633"/>
      <c r="SGD572" s="633"/>
      <c r="SGE572" s="633"/>
      <c r="SGF572" s="633"/>
      <c r="SGG572" s="633"/>
      <c r="SGH572" s="633"/>
      <c r="SGI572" s="633"/>
      <c r="SGJ572" s="633"/>
      <c r="SGK572" s="633"/>
      <c r="SGL572" s="633"/>
      <c r="SGM572" s="633"/>
      <c r="SGN572" s="633"/>
      <c r="SGO572" s="633"/>
      <c r="SGP572" s="633"/>
      <c r="SGQ572" s="633"/>
      <c r="SGR572" s="633"/>
      <c r="SGS572" s="633"/>
      <c r="SGT572" s="633"/>
      <c r="SGU572" s="633"/>
      <c r="SGV572" s="633"/>
      <c r="SGW572" s="633"/>
      <c r="SGX572" s="633"/>
      <c r="SGY572" s="633"/>
      <c r="SGZ572" s="633"/>
      <c r="SHA572" s="633"/>
      <c r="SHB572" s="633"/>
      <c r="SHC572" s="633"/>
      <c r="SHD572" s="633"/>
      <c r="SHE572" s="633"/>
      <c r="SHF572" s="633"/>
      <c r="SHG572" s="633"/>
      <c r="SHH572" s="633"/>
      <c r="SHI572" s="633"/>
      <c r="SHJ572" s="633"/>
      <c r="SHK572" s="633"/>
      <c r="SHL572" s="633"/>
      <c r="SHM572" s="633"/>
      <c r="SHN572" s="633"/>
      <c r="SHO572" s="633"/>
      <c r="SHP572" s="633"/>
      <c r="SHQ572" s="633"/>
      <c r="SHR572" s="633"/>
      <c r="SHS572" s="633"/>
      <c r="SHT572" s="633"/>
      <c r="SHU572" s="633"/>
      <c r="SHV572" s="633"/>
      <c r="SHW572" s="633"/>
      <c r="SHX572" s="633"/>
      <c r="SHY572" s="633"/>
      <c r="SHZ572" s="633"/>
      <c r="SIA572" s="633"/>
      <c r="SIB572" s="633"/>
      <c r="SIC572" s="633"/>
      <c r="SID572" s="633"/>
      <c r="SIE572" s="633"/>
      <c r="SIF572" s="633"/>
      <c r="SIG572" s="633"/>
      <c r="SIH572" s="633"/>
      <c r="SII572" s="633"/>
      <c r="SIJ572" s="633"/>
      <c r="SIK572" s="633"/>
      <c r="SIL572" s="633"/>
      <c r="SIM572" s="633"/>
      <c r="SIN572" s="633"/>
      <c r="SIO572" s="633"/>
      <c r="SIP572" s="633"/>
      <c r="SIQ572" s="633"/>
      <c r="SIR572" s="633"/>
      <c r="SIS572" s="633"/>
      <c r="SIT572" s="633"/>
      <c r="SIU572" s="633"/>
      <c r="SIV572" s="633"/>
      <c r="SIW572" s="633"/>
      <c r="SIX572" s="633"/>
      <c r="SIY572" s="633"/>
      <c r="SIZ572" s="633"/>
      <c r="SJA572" s="633"/>
      <c r="SJB572" s="633"/>
      <c r="SJC572" s="633"/>
      <c r="SJD572" s="633"/>
      <c r="SJE572" s="633"/>
      <c r="SJF572" s="633"/>
      <c r="SJG572" s="633"/>
      <c r="SJH572" s="633"/>
      <c r="SJI572" s="633"/>
      <c r="SJJ572" s="633"/>
      <c r="SJK572" s="633"/>
      <c r="SJL572" s="633"/>
      <c r="SJM572" s="633"/>
      <c r="SJN572" s="633"/>
      <c r="SJO572" s="633"/>
      <c r="SJP572" s="633"/>
      <c r="SJQ572" s="633"/>
      <c r="SJR572" s="633"/>
      <c r="SJS572" s="633"/>
      <c r="SJT572" s="633"/>
      <c r="SJU572" s="633"/>
      <c r="SJV572" s="633"/>
      <c r="SJW572" s="633"/>
      <c r="SJX572" s="633"/>
      <c r="SJY572" s="633"/>
      <c r="SJZ572" s="633"/>
      <c r="SKA572" s="633"/>
      <c r="SKB572" s="633"/>
      <c r="SKC572" s="633"/>
      <c r="SKD572" s="633"/>
      <c r="SKE572" s="633"/>
      <c r="SKF572" s="633"/>
      <c r="SKG572" s="633"/>
      <c r="SKH572" s="633"/>
      <c r="SKI572" s="633"/>
      <c r="SKJ572" s="633"/>
      <c r="SKK572" s="633"/>
      <c r="SKL572" s="633"/>
      <c r="SKM572" s="633"/>
      <c r="SKN572" s="633"/>
      <c r="SKO572" s="633"/>
      <c r="SKP572" s="633"/>
      <c r="SKQ572" s="633"/>
      <c r="SKR572" s="633"/>
      <c r="SKS572" s="633"/>
      <c r="SKT572" s="633"/>
      <c r="SKU572" s="633"/>
      <c r="SKV572" s="633"/>
      <c r="SKW572" s="633"/>
      <c r="SKX572" s="633"/>
      <c r="SKY572" s="633"/>
      <c r="SKZ572" s="633"/>
      <c r="SLA572" s="633"/>
      <c r="SLB572" s="633"/>
      <c r="SLC572" s="633"/>
      <c r="SLD572" s="633"/>
      <c r="SLE572" s="633"/>
      <c r="SLF572" s="633"/>
      <c r="SLG572" s="633"/>
      <c r="SLH572" s="633"/>
      <c r="SLI572" s="633"/>
      <c r="SLJ572" s="633"/>
      <c r="SLK572" s="633"/>
      <c r="SLL572" s="633"/>
      <c r="SLM572" s="633"/>
      <c r="SLN572" s="633"/>
      <c r="SLO572" s="633"/>
      <c r="SLP572" s="633"/>
      <c r="SLQ572" s="633"/>
      <c r="SLR572" s="633"/>
      <c r="SLS572" s="633"/>
      <c r="SLT572" s="633"/>
      <c r="SLU572" s="633"/>
      <c r="SLV572" s="633"/>
      <c r="SLW572" s="633"/>
      <c r="SLX572" s="633"/>
      <c r="SLY572" s="633"/>
      <c r="SLZ572" s="633"/>
      <c r="SMA572" s="633"/>
      <c r="SMB572" s="633"/>
      <c r="SMC572" s="633"/>
      <c r="SMD572" s="633"/>
      <c r="SME572" s="633"/>
      <c r="SMF572" s="633"/>
      <c r="SMG572" s="633"/>
      <c r="SMH572" s="633"/>
      <c r="SMI572" s="633"/>
      <c r="SMJ572" s="633"/>
      <c r="SMK572" s="633"/>
      <c r="SML572" s="633"/>
      <c r="SMM572" s="633"/>
      <c r="SMN572" s="633"/>
      <c r="SMO572" s="633"/>
      <c r="SMP572" s="633"/>
      <c r="SMQ572" s="633"/>
      <c r="SMR572" s="633"/>
      <c r="SMS572" s="633"/>
      <c r="SMT572" s="633"/>
      <c r="SMU572" s="633"/>
      <c r="SMV572" s="633"/>
      <c r="SMW572" s="633"/>
      <c r="SMX572" s="633"/>
      <c r="SMY572" s="633"/>
      <c r="SMZ572" s="633"/>
      <c r="SNA572" s="633"/>
      <c r="SNB572" s="633"/>
      <c r="SNC572" s="633"/>
      <c r="SND572" s="633"/>
      <c r="SNE572" s="633"/>
      <c r="SNF572" s="633"/>
      <c r="SNG572" s="633"/>
      <c r="SNH572" s="633"/>
      <c r="SNI572" s="633"/>
      <c r="SNJ572" s="633"/>
      <c r="SNK572" s="633"/>
      <c r="SNL572" s="633"/>
      <c r="SNM572" s="633"/>
      <c r="SNN572" s="633"/>
      <c r="SNO572" s="633"/>
      <c r="SNP572" s="633"/>
      <c r="SNQ572" s="633"/>
      <c r="SNR572" s="633"/>
      <c r="SNS572" s="633"/>
      <c r="SNT572" s="633"/>
      <c r="SNU572" s="633"/>
      <c r="SNV572" s="633"/>
      <c r="SNW572" s="633"/>
      <c r="SNX572" s="633"/>
      <c r="SNY572" s="633"/>
      <c r="SNZ572" s="633"/>
      <c r="SOA572" s="633"/>
      <c r="SOB572" s="633"/>
      <c r="SOC572" s="633"/>
      <c r="SOD572" s="633"/>
      <c r="SOE572" s="633"/>
      <c r="SOF572" s="633"/>
      <c r="SOG572" s="633"/>
      <c r="SOH572" s="633"/>
      <c r="SOI572" s="633"/>
      <c r="SOJ572" s="633"/>
      <c r="SOK572" s="633"/>
      <c r="SOL572" s="633"/>
      <c r="SOM572" s="633"/>
      <c r="SON572" s="633"/>
      <c r="SOO572" s="633"/>
      <c r="SOP572" s="633"/>
      <c r="SOQ572" s="633"/>
      <c r="SOR572" s="633"/>
      <c r="SOS572" s="633"/>
      <c r="SOT572" s="633"/>
      <c r="SOU572" s="633"/>
      <c r="SOV572" s="633"/>
      <c r="SOW572" s="633"/>
      <c r="SOX572" s="633"/>
      <c r="SOY572" s="633"/>
      <c r="SOZ572" s="633"/>
      <c r="SPA572" s="633"/>
      <c r="SPB572" s="633"/>
      <c r="SPC572" s="633"/>
      <c r="SPD572" s="633"/>
      <c r="SPE572" s="633"/>
      <c r="SPF572" s="633"/>
      <c r="SPG572" s="633"/>
      <c r="SPH572" s="633"/>
      <c r="SPI572" s="633"/>
      <c r="SPJ572" s="633"/>
      <c r="SPK572" s="633"/>
      <c r="SPL572" s="633"/>
      <c r="SPM572" s="633"/>
      <c r="SPN572" s="633"/>
      <c r="SPO572" s="633"/>
      <c r="SPP572" s="633"/>
      <c r="SPQ572" s="633"/>
      <c r="SPR572" s="633"/>
      <c r="SPS572" s="633"/>
      <c r="SPT572" s="633"/>
      <c r="SPU572" s="633"/>
      <c r="SPV572" s="633"/>
      <c r="SPW572" s="633"/>
      <c r="SPX572" s="633"/>
      <c r="SPY572" s="633"/>
      <c r="SPZ572" s="633"/>
      <c r="SQA572" s="633"/>
      <c r="SQB572" s="633"/>
      <c r="SQC572" s="633"/>
      <c r="SQD572" s="633"/>
      <c r="SQE572" s="633"/>
      <c r="SQF572" s="633"/>
      <c r="SQG572" s="633"/>
      <c r="SQH572" s="633"/>
      <c r="SQI572" s="633"/>
      <c r="SQJ572" s="633"/>
      <c r="SQK572" s="633"/>
      <c r="SQL572" s="633"/>
      <c r="SQM572" s="633"/>
      <c r="SQN572" s="633"/>
      <c r="SQO572" s="633"/>
      <c r="SQP572" s="633"/>
      <c r="SQQ572" s="633"/>
      <c r="SQR572" s="633"/>
      <c r="SQS572" s="633"/>
      <c r="SQT572" s="633"/>
      <c r="SQU572" s="633"/>
      <c r="SQV572" s="633"/>
      <c r="SQW572" s="633"/>
      <c r="SQX572" s="633"/>
      <c r="SQY572" s="633"/>
      <c r="SQZ572" s="633"/>
      <c r="SRA572" s="633"/>
      <c r="SRB572" s="633"/>
      <c r="SRC572" s="633"/>
      <c r="SRD572" s="633"/>
      <c r="SRE572" s="633"/>
      <c r="SRF572" s="633"/>
      <c r="SRG572" s="633"/>
      <c r="SRH572" s="633"/>
      <c r="SRI572" s="633"/>
      <c r="SRJ572" s="633"/>
      <c r="SRK572" s="633"/>
      <c r="SRL572" s="633"/>
      <c r="SRM572" s="633"/>
      <c r="SRN572" s="633"/>
      <c r="SRO572" s="633"/>
      <c r="SRP572" s="633"/>
      <c r="SRQ572" s="633"/>
      <c r="SRR572" s="633"/>
      <c r="SRS572" s="633"/>
      <c r="SRT572" s="633"/>
      <c r="SRU572" s="633"/>
      <c r="SRV572" s="633"/>
      <c r="SRW572" s="633"/>
      <c r="SRX572" s="633"/>
      <c r="SRY572" s="633"/>
      <c r="SRZ572" s="633"/>
      <c r="SSA572" s="633"/>
      <c r="SSB572" s="633"/>
      <c r="SSC572" s="633"/>
      <c r="SSD572" s="633"/>
      <c r="SSE572" s="633"/>
      <c r="SSF572" s="633"/>
      <c r="SSG572" s="633"/>
      <c r="SSH572" s="633"/>
      <c r="SSI572" s="633"/>
      <c r="SSJ572" s="633"/>
      <c r="SSK572" s="633"/>
      <c r="SSL572" s="633"/>
      <c r="SSM572" s="633"/>
      <c r="SSN572" s="633"/>
      <c r="SSO572" s="633"/>
      <c r="SSP572" s="633"/>
      <c r="SSQ572" s="633"/>
      <c r="SSR572" s="633"/>
      <c r="SSS572" s="633"/>
      <c r="SST572" s="633"/>
      <c r="SSU572" s="633"/>
      <c r="SSV572" s="633"/>
      <c r="SSW572" s="633"/>
      <c r="SSX572" s="633"/>
      <c r="SSY572" s="633"/>
      <c r="SSZ572" s="633"/>
      <c r="STA572" s="633"/>
      <c r="STB572" s="633"/>
      <c r="STC572" s="633"/>
      <c r="STD572" s="633"/>
      <c r="STE572" s="633"/>
      <c r="STF572" s="633"/>
      <c r="STG572" s="633"/>
      <c r="STH572" s="633"/>
      <c r="STI572" s="633"/>
      <c r="STJ572" s="633"/>
      <c r="STK572" s="633"/>
      <c r="STL572" s="633"/>
      <c r="STM572" s="633"/>
      <c r="STN572" s="633"/>
      <c r="STO572" s="633"/>
      <c r="STP572" s="633"/>
      <c r="STQ572" s="633"/>
      <c r="STR572" s="633"/>
      <c r="STS572" s="633"/>
      <c r="STT572" s="633"/>
      <c r="STU572" s="633"/>
      <c r="STV572" s="633"/>
      <c r="STW572" s="633"/>
      <c r="STX572" s="633"/>
      <c r="STY572" s="633"/>
      <c r="STZ572" s="633"/>
      <c r="SUA572" s="633"/>
      <c r="SUB572" s="633"/>
      <c r="SUC572" s="633"/>
      <c r="SUD572" s="633"/>
      <c r="SUE572" s="633"/>
      <c r="SUF572" s="633"/>
      <c r="SUG572" s="633"/>
      <c r="SUH572" s="633"/>
      <c r="SUI572" s="633"/>
      <c r="SUJ572" s="633"/>
      <c r="SUK572" s="633"/>
      <c r="SUL572" s="633"/>
      <c r="SUM572" s="633"/>
      <c r="SUN572" s="633"/>
      <c r="SUO572" s="633"/>
      <c r="SUP572" s="633"/>
      <c r="SUQ572" s="633"/>
      <c r="SUR572" s="633"/>
      <c r="SUS572" s="633"/>
      <c r="SUT572" s="633"/>
      <c r="SUU572" s="633"/>
      <c r="SUV572" s="633"/>
      <c r="SUW572" s="633"/>
      <c r="SUX572" s="633"/>
      <c r="SUY572" s="633"/>
      <c r="SUZ572" s="633"/>
      <c r="SVA572" s="633"/>
      <c r="SVB572" s="633"/>
      <c r="SVC572" s="633"/>
      <c r="SVD572" s="633"/>
      <c r="SVE572" s="633"/>
      <c r="SVF572" s="633"/>
      <c r="SVG572" s="633"/>
      <c r="SVH572" s="633"/>
      <c r="SVI572" s="633"/>
      <c r="SVJ572" s="633"/>
      <c r="SVK572" s="633"/>
      <c r="SVL572" s="633"/>
      <c r="SVM572" s="633"/>
      <c r="SVN572" s="633"/>
      <c r="SVO572" s="633"/>
      <c r="SVP572" s="633"/>
      <c r="SVQ572" s="633"/>
      <c r="SVR572" s="633"/>
      <c r="SVS572" s="633"/>
      <c r="SVT572" s="633"/>
      <c r="SVU572" s="633"/>
      <c r="SVV572" s="633"/>
      <c r="SVW572" s="633"/>
      <c r="SVX572" s="633"/>
      <c r="SVY572" s="633"/>
      <c r="SVZ572" s="633"/>
      <c r="SWA572" s="633"/>
      <c r="SWB572" s="633"/>
      <c r="SWC572" s="633"/>
      <c r="SWD572" s="633"/>
      <c r="SWE572" s="633"/>
      <c r="SWF572" s="633"/>
      <c r="SWG572" s="633"/>
      <c r="SWH572" s="633"/>
      <c r="SWI572" s="633"/>
      <c r="SWJ572" s="633"/>
      <c r="SWK572" s="633"/>
      <c r="SWL572" s="633"/>
      <c r="SWM572" s="633"/>
      <c r="SWN572" s="633"/>
      <c r="SWO572" s="633"/>
      <c r="SWP572" s="633"/>
      <c r="SWQ572" s="633"/>
      <c r="SWR572" s="633"/>
      <c r="SWS572" s="633"/>
      <c r="SWT572" s="633"/>
      <c r="SWU572" s="633"/>
      <c r="SWV572" s="633"/>
      <c r="SWW572" s="633"/>
      <c r="SWX572" s="633"/>
      <c r="SWY572" s="633"/>
      <c r="SWZ572" s="633"/>
      <c r="SXA572" s="633"/>
      <c r="SXB572" s="633"/>
      <c r="SXC572" s="633"/>
      <c r="SXD572" s="633"/>
      <c r="SXE572" s="633"/>
      <c r="SXF572" s="633"/>
      <c r="SXG572" s="633"/>
      <c r="SXH572" s="633"/>
      <c r="SXI572" s="633"/>
      <c r="SXJ572" s="633"/>
      <c r="SXK572" s="633"/>
      <c r="SXL572" s="633"/>
      <c r="SXM572" s="633"/>
      <c r="SXN572" s="633"/>
      <c r="SXO572" s="633"/>
      <c r="SXP572" s="633"/>
      <c r="SXQ572" s="633"/>
      <c r="SXR572" s="633"/>
      <c r="SXS572" s="633"/>
      <c r="SXT572" s="633"/>
      <c r="SXU572" s="633"/>
      <c r="SXV572" s="633"/>
      <c r="SXW572" s="633"/>
      <c r="SXX572" s="633"/>
      <c r="SXY572" s="633"/>
      <c r="SXZ572" s="633"/>
      <c r="SYA572" s="633"/>
      <c r="SYB572" s="633"/>
      <c r="SYC572" s="633"/>
      <c r="SYD572" s="633"/>
      <c r="SYE572" s="633"/>
      <c r="SYF572" s="633"/>
      <c r="SYG572" s="633"/>
      <c r="SYH572" s="633"/>
      <c r="SYI572" s="633"/>
      <c r="SYJ572" s="633"/>
      <c r="SYK572" s="633"/>
      <c r="SYL572" s="633"/>
      <c r="SYM572" s="633"/>
      <c r="SYN572" s="633"/>
      <c r="SYO572" s="633"/>
      <c r="SYP572" s="633"/>
      <c r="SYQ572" s="633"/>
      <c r="SYR572" s="633"/>
      <c r="SYS572" s="633"/>
      <c r="SYT572" s="633"/>
      <c r="SYU572" s="633"/>
      <c r="SYV572" s="633"/>
      <c r="SYW572" s="633"/>
      <c r="SYX572" s="633"/>
      <c r="SYY572" s="633"/>
      <c r="SYZ572" s="633"/>
      <c r="SZA572" s="633"/>
      <c r="SZB572" s="633"/>
      <c r="SZC572" s="633"/>
      <c r="SZD572" s="633"/>
      <c r="SZE572" s="633"/>
      <c r="SZF572" s="633"/>
      <c r="SZG572" s="633"/>
      <c r="SZH572" s="633"/>
      <c r="SZI572" s="633"/>
      <c r="SZJ572" s="633"/>
      <c r="SZK572" s="633"/>
      <c r="SZL572" s="633"/>
      <c r="SZM572" s="633"/>
      <c r="SZN572" s="633"/>
      <c r="SZO572" s="633"/>
      <c r="SZP572" s="633"/>
      <c r="SZQ572" s="633"/>
      <c r="SZR572" s="633"/>
      <c r="SZS572" s="633"/>
      <c r="SZT572" s="633"/>
      <c r="SZU572" s="633"/>
      <c r="SZV572" s="633"/>
      <c r="SZW572" s="633"/>
      <c r="SZX572" s="633"/>
      <c r="SZY572" s="633"/>
      <c r="SZZ572" s="633"/>
      <c r="TAA572" s="633"/>
      <c r="TAB572" s="633"/>
      <c r="TAC572" s="633"/>
      <c r="TAD572" s="633"/>
      <c r="TAE572" s="633"/>
      <c r="TAF572" s="633"/>
      <c r="TAG572" s="633"/>
      <c r="TAH572" s="633"/>
      <c r="TAI572" s="633"/>
      <c r="TAJ572" s="633"/>
      <c r="TAK572" s="633"/>
      <c r="TAL572" s="633"/>
      <c r="TAM572" s="633"/>
      <c r="TAN572" s="633"/>
      <c r="TAO572" s="633"/>
      <c r="TAP572" s="633"/>
      <c r="TAQ572" s="633"/>
      <c r="TAR572" s="633"/>
      <c r="TAS572" s="633"/>
      <c r="TAT572" s="633"/>
      <c r="TAU572" s="633"/>
      <c r="TAV572" s="633"/>
      <c r="TAW572" s="633"/>
      <c r="TAX572" s="633"/>
      <c r="TAY572" s="633"/>
      <c r="TAZ572" s="633"/>
      <c r="TBA572" s="633"/>
      <c r="TBB572" s="633"/>
      <c r="TBC572" s="633"/>
      <c r="TBD572" s="633"/>
      <c r="TBE572" s="633"/>
      <c r="TBF572" s="633"/>
      <c r="TBG572" s="633"/>
      <c r="TBH572" s="633"/>
      <c r="TBI572" s="633"/>
      <c r="TBJ572" s="633"/>
      <c r="TBK572" s="633"/>
      <c r="TBL572" s="633"/>
      <c r="TBM572" s="633"/>
      <c r="TBN572" s="633"/>
      <c r="TBO572" s="633"/>
      <c r="TBP572" s="633"/>
      <c r="TBQ572" s="633"/>
      <c r="TBR572" s="633"/>
      <c r="TBS572" s="633"/>
      <c r="TBT572" s="633"/>
      <c r="TBU572" s="633"/>
      <c r="TBV572" s="633"/>
      <c r="TBW572" s="633"/>
      <c r="TBX572" s="633"/>
      <c r="TBY572" s="633"/>
      <c r="TBZ572" s="633"/>
      <c r="TCA572" s="633"/>
      <c r="TCB572" s="633"/>
      <c r="TCC572" s="633"/>
      <c r="TCD572" s="633"/>
      <c r="TCE572" s="633"/>
      <c r="TCF572" s="633"/>
      <c r="TCG572" s="633"/>
      <c r="TCH572" s="633"/>
      <c r="TCI572" s="633"/>
      <c r="TCJ572" s="633"/>
      <c r="TCK572" s="633"/>
      <c r="TCL572" s="633"/>
      <c r="TCM572" s="633"/>
      <c r="TCN572" s="633"/>
      <c r="TCO572" s="633"/>
      <c r="TCP572" s="633"/>
      <c r="TCQ572" s="633"/>
      <c r="TCR572" s="633"/>
      <c r="TCS572" s="633"/>
      <c r="TCT572" s="633"/>
      <c r="TCU572" s="633"/>
      <c r="TCV572" s="633"/>
      <c r="TCW572" s="633"/>
      <c r="TCX572" s="633"/>
      <c r="TCY572" s="633"/>
      <c r="TCZ572" s="633"/>
      <c r="TDA572" s="633"/>
      <c r="TDB572" s="633"/>
      <c r="TDC572" s="633"/>
      <c r="TDD572" s="633"/>
      <c r="TDE572" s="633"/>
      <c r="TDF572" s="633"/>
      <c r="TDG572" s="633"/>
      <c r="TDH572" s="633"/>
      <c r="TDI572" s="633"/>
      <c r="TDJ572" s="633"/>
      <c r="TDK572" s="633"/>
      <c r="TDL572" s="633"/>
      <c r="TDM572" s="633"/>
      <c r="TDN572" s="633"/>
      <c r="TDO572" s="633"/>
      <c r="TDP572" s="633"/>
      <c r="TDQ572" s="633"/>
      <c r="TDR572" s="633"/>
      <c r="TDS572" s="633"/>
      <c r="TDT572" s="633"/>
      <c r="TDU572" s="633"/>
      <c r="TDV572" s="633"/>
      <c r="TDW572" s="633"/>
      <c r="TDX572" s="633"/>
      <c r="TDY572" s="633"/>
      <c r="TDZ572" s="633"/>
      <c r="TEA572" s="633"/>
      <c r="TEB572" s="633"/>
      <c r="TEC572" s="633"/>
      <c r="TED572" s="633"/>
      <c r="TEE572" s="633"/>
      <c r="TEF572" s="633"/>
      <c r="TEG572" s="633"/>
      <c r="TEH572" s="633"/>
      <c r="TEI572" s="633"/>
      <c r="TEJ572" s="633"/>
      <c r="TEK572" s="633"/>
      <c r="TEL572" s="633"/>
      <c r="TEM572" s="633"/>
      <c r="TEN572" s="633"/>
      <c r="TEO572" s="633"/>
      <c r="TEP572" s="633"/>
      <c r="TEQ572" s="633"/>
      <c r="TER572" s="633"/>
      <c r="TES572" s="633"/>
      <c r="TET572" s="633"/>
      <c r="TEU572" s="633"/>
      <c r="TEV572" s="633"/>
      <c r="TEW572" s="633"/>
      <c r="TEX572" s="633"/>
      <c r="TEY572" s="633"/>
      <c r="TEZ572" s="633"/>
      <c r="TFA572" s="633"/>
      <c r="TFB572" s="633"/>
      <c r="TFC572" s="633"/>
      <c r="TFD572" s="633"/>
      <c r="TFE572" s="633"/>
      <c r="TFF572" s="633"/>
      <c r="TFG572" s="633"/>
      <c r="TFH572" s="633"/>
      <c r="TFI572" s="633"/>
      <c r="TFJ572" s="633"/>
      <c r="TFK572" s="633"/>
      <c r="TFL572" s="633"/>
      <c r="TFM572" s="633"/>
      <c r="TFN572" s="633"/>
      <c r="TFO572" s="633"/>
      <c r="TFP572" s="633"/>
      <c r="TFQ572" s="633"/>
      <c r="TFR572" s="633"/>
      <c r="TFS572" s="633"/>
      <c r="TFT572" s="633"/>
      <c r="TFU572" s="633"/>
      <c r="TFV572" s="633"/>
      <c r="TFW572" s="633"/>
      <c r="TFX572" s="633"/>
      <c r="TFY572" s="633"/>
      <c r="TFZ572" s="633"/>
      <c r="TGA572" s="633"/>
      <c r="TGB572" s="633"/>
      <c r="TGC572" s="633"/>
      <c r="TGD572" s="633"/>
      <c r="TGE572" s="633"/>
      <c r="TGF572" s="633"/>
      <c r="TGG572" s="633"/>
      <c r="TGH572" s="633"/>
      <c r="TGI572" s="633"/>
      <c r="TGJ572" s="633"/>
      <c r="TGK572" s="633"/>
      <c r="TGL572" s="633"/>
      <c r="TGM572" s="633"/>
      <c r="TGN572" s="633"/>
      <c r="TGO572" s="633"/>
      <c r="TGP572" s="633"/>
      <c r="TGQ572" s="633"/>
      <c r="TGR572" s="633"/>
      <c r="TGS572" s="633"/>
      <c r="TGT572" s="633"/>
      <c r="TGU572" s="633"/>
      <c r="TGV572" s="633"/>
      <c r="TGW572" s="633"/>
      <c r="TGX572" s="633"/>
      <c r="TGY572" s="633"/>
      <c r="TGZ572" s="633"/>
      <c r="THA572" s="633"/>
      <c r="THB572" s="633"/>
      <c r="THC572" s="633"/>
      <c r="THD572" s="633"/>
      <c r="THE572" s="633"/>
      <c r="THF572" s="633"/>
      <c r="THG572" s="633"/>
      <c r="THH572" s="633"/>
      <c r="THI572" s="633"/>
      <c r="THJ572" s="633"/>
      <c r="THK572" s="633"/>
      <c r="THL572" s="633"/>
      <c r="THM572" s="633"/>
      <c r="THN572" s="633"/>
      <c r="THO572" s="633"/>
      <c r="THP572" s="633"/>
      <c r="THQ572" s="633"/>
      <c r="THR572" s="633"/>
      <c r="THS572" s="633"/>
      <c r="THT572" s="633"/>
      <c r="THU572" s="633"/>
      <c r="THV572" s="633"/>
      <c r="THW572" s="633"/>
      <c r="THX572" s="633"/>
      <c r="THY572" s="633"/>
      <c r="THZ572" s="633"/>
      <c r="TIA572" s="633"/>
      <c r="TIB572" s="633"/>
      <c r="TIC572" s="633"/>
      <c r="TID572" s="633"/>
      <c r="TIE572" s="633"/>
      <c r="TIF572" s="633"/>
      <c r="TIG572" s="633"/>
      <c r="TIH572" s="633"/>
      <c r="TII572" s="633"/>
      <c r="TIJ572" s="633"/>
      <c r="TIK572" s="633"/>
      <c r="TIL572" s="633"/>
      <c r="TIM572" s="633"/>
      <c r="TIN572" s="633"/>
      <c r="TIO572" s="633"/>
      <c r="TIP572" s="633"/>
      <c r="TIQ572" s="633"/>
      <c r="TIR572" s="633"/>
      <c r="TIS572" s="633"/>
      <c r="TIT572" s="633"/>
      <c r="TIU572" s="633"/>
      <c r="TIV572" s="633"/>
      <c r="TIW572" s="633"/>
      <c r="TIX572" s="633"/>
      <c r="TIY572" s="633"/>
      <c r="TIZ572" s="633"/>
      <c r="TJA572" s="633"/>
      <c r="TJB572" s="633"/>
      <c r="TJC572" s="633"/>
      <c r="TJD572" s="633"/>
      <c r="TJE572" s="633"/>
      <c r="TJF572" s="633"/>
      <c r="TJG572" s="633"/>
      <c r="TJH572" s="633"/>
      <c r="TJI572" s="633"/>
      <c r="TJJ572" s="633"/>
      <c r="TJK572" s="633"/>
      <c r="TJL572" s="633"/>
      <c r="TJM572" s="633"/>
      <c r="TJN572" s="633"/>
      <c r="TJO572" s="633"/>
      <c r="TJP572" s="633"/>
      <c r="TJQ572" s="633"/>
      <c r="TJR572" s="633"/>
      <c r="TJS572" s="633"/>
      <c r="TJT572" s="633"/>
      <c r="TJU572" s="633"/>
      <c r="TJV572" s="633"/>
      <c r="TJW572" s="633"/>
      <c r="TJX572" s="633"/>
      <c r="TJY572" s="633"/>
      <c r="TJZ572" s="633"/>
      <c r="TKA572" s="633"/>
      <c r="TKB572" s="633"/>
      <c r="TKC572" s="633"/>
      <c r="TKD572" s="633"/>
      <c r="TKE572" s="633"/>
      <c r="TKF572" s="633"/>
      <c r="TKG572" s="633"/>
      <c r="TKH572" s="633"/>
      <c r="TKI572" s="633"/>
      <c r="TKJ572" s="633"/>
      <c r="TKK572" s="633"/>
      <c r="TKL572" s="633"/>
      <c r="TKM572" s="633"/>
      <c r="TKN572" s="633"/>
      <c r="TKO572" s="633"/>
      <c r="TKP572" s="633"/>
      <c r="TKQ572" s="633"/>
      <c r="TKR572" s="633"/>
      <c r="TKS572" s="633"/>
      <c r="TKT572" s="633"/>
      <c r="TKU572" s="633"/>
      <c r="TKV572" s="633"/>
      <c r="TKW572" s="633"/>
      <c r="TKX572" s="633"/>
      <c r="TKY572" s="633"/>
      <c r="TKZ572" s="633"/>
      <c r="TLA572" s="633"/>
      <c r="TLB572" s="633"/>
      <c r="TLC572" s="633"/>
      <c r="TLD572" s="633"/>
      <c r="TLE572" s="633"/>
      <c r="TLF572" s="633"/>
      <c r="TLG572" s="633"/>
      <c r="TLH572" s="633"/>
      <c r="TLI572" s="633"/>
      <c r="TLJ572" s="633"/>
      <c r="TLK572" s="633"/>
      <c r="TLL572" s="633"/>
      <c r="TLM572" s="633"/>
      <c r="TLN572" s="633"/>
      <c r="TLO572" s="633"/>
      <c r="TLP572" s="633"/>
      <c r="TLQ572" s="633"/>
      <c r="TLR572" s="633"/>
      <c r="TLS572" s="633"/>
      <c r="TLT572" s="633"/>
      <c r="TLU572" s="633"/>
      <c r="TLV572" s="633"/>
      <c r="TLW572" s="633"/>
      <c r="TLX572" s="633"/>
      <c r="TLY572" s="633"/>
      <c r="TLZ572" s="633"/>
      <c r="TMA572" s="633"/>
      <c r="TMB572" s="633"/>
      <c r="TMC572" s="633"/>
      <c r="TMD572" s="633"/>
      <c r="TME572" s="633"/>
      <c r="TMF572" s="633"/>
      <c r="TMG572" s="633"/>
      <c r="TMH572" s="633"/>
      <c r="TMI572" s="633"/>
      <c r="TMJ572" s="633"/>
      <c r="TMK572" s="633"/>
      <c r="TML572" s="633"/>
      <c r="TMM572" s="633"/>
      <c r="TMN572" s="633"/>
      <c r="TMO572" s="633"/>
      <c r="TMP572" s="633"/>
      <c r="TMQ572" s="633"/>
      <c r="TMR572" s="633"/>
      <c r="TMS572" s="633"/>
      <c r="TMT572" s="633"/>
      <c r="TMU572" s="633"/>
      <c r="TMV572" s="633"/>
      <c r="TMW572" s="633"/>
      <c r="TMX572" s="633"/>
      <c r="TMY572" s="633"/>
      <c r="TMZ572" s="633"/>
      <c r="TNA572" s="633"/>
      <c r="TNB572" s="633"/>
      <c r="TNC572" s="633"/>
      <c r="TND572" s="633"/>
      <c r="TNE572" s="633"/>
      <c r="TNF572" s="633"/>
      <c r="TNG572" s="633"/>
      <c r="TNH572" s="633"/>
      <c r="TNI572" s="633"/>
      <c r="TNJ572" s="633"/>
      <c r="TNK572" s="633"/>
      <c r="TNL572" s="633"/>
      <c r="TNM572" s="633"/>
      <c r="TNN572" s="633"/>
      <c r="TNO572" s="633"/>
      <c r="TNP572" s="633"/>
      <c r="TNQ572" s="633"/>
      <c r="TNR572" s="633"/>
      <c r="TNS572" s="633"/>
      <c r="TNT572" s="633"/>
      <c r="TNU572" s="633"/>
      <c r="TNV572" s="633"/>
      <c r="TNW572" s="633"/>
      <c r="TNX572" s="633"/>
      <c r="TNY572" s="633"/>
      <c r="TNZ572" s="633"/>
      <c r="TOA572" s="633"/>
      <c r="TOB572" s="633"/>
      <c r="TOC572" s="633"/>
      <c r="TOD572" s="633"/>
      <c r="TOE572" s="633"/>
      <c r="TOF572" s="633"/>
      <c r="TOG572" s="633"/>
      <c r="TOH572" s="633"/>
      <c r="TOI572" s="633"/>
      <c r="TOJ572" s="633"/>
      <c r="TOK572" s="633"/>
      <c r="TOL572" s="633"/>
      <c r="TOM572" s="633"/>
      <c r="TON572" s="633"/>
      <c r="TOO572" s="633"/>
      <c r="TOP572" s="633"/>
      <c r="TOQ572" s="633"/>
      <c r="TOR572" s="633"/>
      <c r="TOS572" s="633"/>
      <c r="TOT572" s="633"/>
      <c r="TOU572" s="633"/>
      <c r="TOV572" s="633"/>
      <c r="TOW572" s="633"/>
      <c r="TOX572" s="633"/>
      <c r="TOY572" s="633"/>
      <c r="TOZ572" s="633"/>
      <c r="TPA572" s="633"/>
      <c r="TPB572" s="633"/>
      <c r="TPC572" s="633"/>
      <c r="TPD572" s="633"/>
      <c r="TPE572" s="633"/>
      <c r="TPF572" s="633"/>
      <c r="TPG572" s="633"/>
      <c r="TPH572" s="633"/>
      <c r="TPI572" s="633"/>
      <c r="TPJ572" s="633"/>
      <c r="TPK572" s="633"/>
      <c r="TPL572" s="633"/>
      <c r="TPM572" s="633"/>
      <c r="TPN572" s="633"/>
      <c r="TPO572" s="633"/>
      <c r="TPP572" s="633"/>
      <c r="TPQ572" s="633"/>
      <c r="TPR572" s="633"/>
      <c r="TPS572" s="633"/>
      <c r="TPT572" s="633"/>
      <c r="TPU572" s="633"/>
      <c r="TPV572" s="633"/>
      <c r="TPW572" s="633"/>
      <c r="TPX572" s="633"/>
      <c r="TPY572" s="633"/>
      <c r="TPZ572" s="633"/>
      <c r="TQA572" s="633"/>
      <c r="TQB572" s="633"/>
      <c r="TQC572" s="633"/>
      <c r="TQD572" s="633"/>
      <c r="TQE572" s="633"/>
      <c r="TQF572" s="633"/>
      <c r="TQG572" s="633"/>
      <c r="TQH572" s="633"/>
      <c r="TQI572" s="633"/>
      <c r="TQJ572" s="633"/>
      <c r="TQK572" s="633"/>
      <c r="TQL572" s="633"/>
      <c r="TQM572" s="633"/>
      <c r="TQN572" s="633"/>
      <c r="TQO572" s="633"/>
      <c r="TQP572" s="633"/>
      <c r="TQQ572" s="633"/>
      <c r="TQR572" s="633"/>
      <c r="TQS572" s="633"/>
      <c r="TQT572" s="633"/>
      <c r="TQU572" s="633"/>
      <c r="TQV572" s="633"/>
      <c r="TQW572" s="633"/>
      <c r="TQX572" s="633"/>
      <c r="TQY572" s="633"/>
      <c r="TQZ572" s="633"/>
      <c r="TRA572" s="633"/>
      <c r="TRB572" s="633"/>
      <c r="TRC572" s="633"/>
      <c r="TRD572" s="633"/>
      <c r="TRE572" s="633"/>
      <c r="TRF572" s="633"/>
      <c r="TRG572" s="633"/>
      <c r="TRH572" s="633"/>
      <c r="TRI572" s="633"/>
      <c r="TRJ572" s="633"/>
      <c r="TRK572" s="633"/>
      <c r="TRL572" s="633"/>
      <c r="TRM572" s="633"/>
      <c r="TRN572" s="633"/>
      <c r="TRO572" s="633"/>
      <c r="TRP572" s="633"/>
      <c r="TRQ572" s="633"/>
      <c r="TRR572" s="633"/>
      <c r="TRS572" s="633"/>
      <c r="TRT572" s="633"/>
      <c r="TRU572" s="633"/>
      <c r="TRV572" s="633"/>
      <c r="TRW572" s="633"/>
      <c r="TRX572" s="633"/>
      <c r="TRY572" s="633"/>
      <c r="TRZ572" s="633"/>
      <c r="TSA572" s="633"/>
      <c r="TSB572" s="633"/>
      <c r="TSC572" s="633"/>
      <c r="TSD572" s="633"/>
      <c r="TSE572" s="633"/>
      <c r="TSF572" s="633"/>
      <c r="TSG572" s="633"/>
      <c r="TSH572" s="633"/>
      <c r="TSI572" s="633"/>
      <c r="TSJ572" s="633"/>
      <c r="TSK572" s="633"/>
      <c r="TSL572" s="633"/>
      <c r="TSM572" s="633"/>
      <c r="TSN572" s="633"/>
      <c r="TSO572" s="633"/>
      <c r="TSP572" s="633"/>
      <c r="TSQ572" s="633"/>
      <c r="TSR572" s="633"/>
      <c r="TSS572" s="633"/>
      <c r="TST572" s="633"/>
      <c r="TSU572" s="633"/>
      <c r="TSV572" s="633"/>
      <c r="TSW572" s="633"/>
      <c r="TSX572" s="633"/>
      <c r="TSY572" s="633"/>
      <c r="TSZ572" s="633"/>
      <c r="TTA572" s="633"/>
      <c r="TTB572" s="633"/>
      <c r="TTC572" s="633"/>
      <c r="TTD572" s="633"/>
      <c r="TTE572" s="633"/>
      <c r="TTF572" s="633"/>
      <c r="TTG572" s="633"/>
      <c r="TTH572" s="633"/>
      <c r="TTI572" s="633"/>
      <c r="TTJ572" s="633"/>
      <c r="TTK572" s="633"/>
      <c r="TTL572" s="633"/>
      <c r="TTM572" s="633"/>
      <c r="TTN572" s="633"/>
      <c r="TTO572" s="633"/>
      <c r="TTP572" s="633"/>
      <c r="TTQ572" s="633"/>
      <c r="TTR572" s="633"/>
      <c r="TTS572" s="633"/>
      <c r="TTT572" s="633"/>
      <c r="TTU572" s="633"/>
      <c r="TTV572" s="633"/>
      <c r="TTW572" s="633"/>
      <c r="TTX572" s="633"/>
      <c r="TTY572" s="633"/>
      <c r="TTZ572" s="633"/>
      <c r="TUA572" s="633"/>
      <c r="TUB572" s="633"/>
      <c r="TUC572" s="633"/>
      <c r="TUD572" s="633"/>
      <c r="TUE572" s="633"/>
      <c r="TUF572" s="633"/>
      <c r="TUG572" s="633"/>
      <c r="TUH572" s="633"/>
      <c r="TUI572" s="633"/>
      <c r="TUJ572" s="633"/>
      <c r="TUK572" s="633"/>
      <c r="TUL572" s="633"/>
      <c r="TUM572" s="633"/>
      <c r="TUN572" s="633"/>
      <c r="TUO572" s="633"/>
      <c r="TUP572" s="633"/>
      <c r="TUQ572" s="633"/>
      <c r="TUR572" s="633"/>
      <c r="TUS572" s="633"/>
      <c r="TUT572" s="633"/>
      <c r="TUU572" s="633"/>
      <c r="TUV572" s="633"/>
      <c r="TUW572" s="633"/>
      <c r="TUX572" s="633"/>
      <c r="TUY572" s="633"/>
      <c r="TUZ572" s="633"/>
      <c r="TVA572" s="633"/>
      <c r="TVB572" s="633"/>
      <c r="TVC572" s="633"/>
      <c r="TVD572" s="633"/>
      <c r="TVE572" s="633"/>
      <c r="TVF572" s="633"/>
      <c r="TVG572" s="633"/>
      <c r="TVH572" s="633"/>
      <c r="TVI572" s="633"/>
      <c r="TVJ572" s="633"/>
      <c r="TVK572" s="633"/>
      <c r="TVL572" s="633"/>
      <c r="TVM572" s="633"/>
      <c r="TVN572" s="633"/>
      <c r="TVO572" s="633"/>
      <c r="TVP572" s="633"/>
      <c r="TVQ572" s="633"/>
      <c r="TVR572" s="633"/>
      <c r="TVS572" s="633"/>
      <c r="TVT572" s="633"/>
      <c r="TVU572" s="633"/>
      <c r="TVV572" s="633"/>
      <c r="TVW572" s="633"/>
      <c r="TVX572" s="633"/>
      <c r="TVY572" s="633"/>
      <c r="TVZ572" s="633"/>
      <c r="TWA572" s="633"/>
      <c r="TWB572" s="633"/>
      <c r="TWC572" s="633"/>
      <c r="TWD572" s="633"/>
      <c r="TWE572" s="633"/>
      <c r="TWF572" s="633"/>
      <c r="TWG572" s="633"/>
      <c r="TWH572" s="633"/>
      <c r="TWI572" s="633"/>
      <c r="TWJ572" s="633"/>
      <c r="TWK572" s="633"/>
      <c r="TWL572" s="633"/>
      <c r="TWM572" s="633"/>
      <c r="TWN572" s="633"/>
      <c r="TWO572" s="633"/>
      <c r="TWP572" s="633"/>
      <c r="TWQ572" s="633"/>
      <c r="TWR572" s="633"/>
      <c r="TWS572" s="633"/>
      <c r="TWT572" s="633"/>
      <c r="TWU572" s="633"/>
      <c r="TWV572" s="633"/>
      <c r="TWW572" s="633"/>
      <c r="TWX572" s="633"/>
      <c r="TWY572" s="633"/>
      <c r="TWZ572" s="633"/>
      <c r="TXA572" s="633"/>
      <c r="TXB572" s="633"/>
      <c r="TXC572" s="633"/>
      <c r="TXD572" s="633"/>
      <c r="TXE572" s="633"/>
      <c r="TXF572" s="633"/>
      <c r="TXG572" s="633"/>
      <c r="TXH572" s="633"/>
      <c r="TXI572" s="633"/>
      <c r="TXJ572" s="633"/>
      <c r="TXK572" s="633"/>
      <c r="TXL572" s="633"/>
      <c r="TXM572" s="633"/>
      <c r="TXN572" s="633"/>
      <c r="TXO572" s="633"/>
      <c r="TXP572" s="633"/>
      <c r="TXQ572" s="633"/>
      <c r="TXR572" s="633"/>
      <c r="TXS572" s="633"/>
      <c r="TXT572" s="633"/>
      <c r="TXU572" s="633"/>
      <c r="TXV572" s="633"/>
      <c r="TXW572" s="633"/>
      <c r="TXX572" s="633"/>
      <c r="TXY572" s="633"/>
      <c r="TXZ572" s="633"/>
      <c r="TYA572" s="633"/>
      <c r="TYB572" s="633"/>
      <c r="TYC572" s="633"/>
      <c r="TYD572" s="633"/>
      <c r="TYE572" s="633"/>
      <c r="TYF572" s="633"/>
      <c r="TYG572" s="633"/>
      <c r="TYH572" s="633"/>
      <c r="TYI572" s="633"/>
      <c r="TYJ572" s="633"/>
      <c r="TYK572" s="633"/>
      <c r="TYL572" s="633"/>
      <c r="TYM572" s="633"/>
      <c r="TYN572" s="633"/>
      <c r="TYO572" s="633"/>
      <c r="TYP572" s="633"/>
      <c r="TYQ572" s="633"/>
      <c r="TYR572" s="633"/>
      <c r="TYS572" s="633"/>
      <c r="TYT572" s="633"/>
      <c r="TYU572" s="633"/>
      <c r="TYV572" s="633"/>
      <c r="TYW572" s="633"/>
      <c r="TYX572" s="633"/>
      <c r="TYY572" s="633"/>
      <c r="TYZ572" s="633"/>
      <c r="TZA572" s="633"/>
      <c r="TZB572" s="633"/>
      <c r="TZC572" s="633"/>
      <c r="TZD572" s="633"/>
      <c r="TZE572" s="633"/>
      <c r="TZF572" s="633"/>
      <c r="TZG572" s="633"/>
      <c r="TZH572" s="633"/>
      <c r="TZI572" s="633"/>
      <c r="TZJ572" s="633"/>
      <c r="TZK572" s="633"/>
      <c r="TZL572" s="633"/>
      <c r="TZM572" s="633"/>
      <c r="TZN572" s="633"/>
      <c r="TZO572" s="633"/>
      <c r="TZP572" s="633"/>
      <c r="TZQ572" s="633"/>
      <c r="TZR572" s="633"/>
      <c r="TZS572" s="633"/>
      <c r="TZT572" s="633"/>
      <c r="TZU572" s="633"/>
      <c r="TZV572" s="633"/>
      <c r="TZW572" s="633"/>
      <c r="TZX572" s="633"/>
      <c r="TZY572" s="633"/>
      <c r="TZZ572" s="633"/>
      <c r="UAA572" s="633"/>
      <c r="UAB572" s="633"/>
      <c r="UAC572" s="633"/>
      <c r="UAD572" s="633"/>
      <c r="UAE572" s="633"/>
      <c r="UAF572" s="633"/>
      <c r="UAG572" s="633"/>
      <c r="UAH572" s="633"/>
      <c r="UAI572" s="633"/>
      <c r="UAJ572" s="633"/>
      <c r="UAK572" s="633"/>
      <c r="UAL572" s="633"/>
      <c r="UAM572" s="633"/>
      <c r="UAN572" s="633"/>
      <c r="UAO572" s="633"/>
      <c r="UAP572" s="633"/>
      <c r="UAQ572" s="633"/>
      <c r="UAR572" s="633"/>
      <c r="UAS572" s="633"/>
      <c r="UAT572" s="633"/>
      <c r="UAU572" s="633"/>
      <c r="UAV572" s="633"/>
      <c r="UAW572" s="633"/>
      <c r="UAX572" s="633"/>
      <c r="UAY572" s="633"/>
      <c r="UAZ572" s="633"/>
      <c r="UBA572" s="633"/>
      <c r="UBB572" s="633"/>
      <c r="UBC572" s="633"/>
      <c r="UBD572" s="633"/>
      <c r="UBE572" s="633"/>
      <c r="UBF572" s="633"/>
      <c r="UBG572" s="633"/>
      <c r="UBH572" s="633"/>
      <c r="UBI572" s="633"/>
      <c r="UBJ572" s="633"/>
      <c r="UBK572" s="633"/>
      <c r="UBL572" s="633"/>
      <c r="UBM572" s="633"/>
      <c r="UBN572" s="633"/>
      <c r="UBO572" s="633"/>
      <c r="UBP572" s="633"/>
      <c r="UBQ572" s="633"/>
      <c r="UBR572" s="633"/>
      <c r="UBS572" s="633"/>
      <c r="UBT572" s="633"/>
      <c r="UBU572" s="633"/>
      <c r="UBV572" s="633"/>
      <c r="UBW572" s="633"/>
      <c r="UBX572" s="633"/>
      <c r="UBY572" s="633"/>
      <c r="UBZ572" s="633"/>
      <c r="UCA572" s="633"/>
      <c r="UCB572" s="633"/>
      <c r="UCC572" s="633"/>
      <c r="UCD572" s="633"/>
      <c r="UCE572" s="633"/>
      <c r="UCF572" s="633"/>
      <c r="UCG572" s="633"/>
      <c r="UCH572" s="633"/>
      <c r="UCI572" s="633"/>
      <c r="UCJ572" s="633"/>
      <c r="UCK572" s="633"/>
      <c r="UCL572" s="633"/>
      <c r="UCM572" s="633"/>
      <c r="UCN572" s="633"/>
      <c r="UCO572" s="633"/>
      <c r="UCP572" s="633"/>
      <c r="UCQ572" s="633"/>
      <c r="UCR572" s="633"/>
      <c r="UCS572" s="633"/>
      <c r="UCT572" s="633"/>
      <c r="UCU572" s="633"/>
      <c r="UCV572" s="633"/>
      <c r="UCW572" s="633"/>
      <c r="UCX572" s="633"/>
      <c r="UCY572" s="633"/>
      <c r="UCZ572" s="633"/>
      <c r="UDA572" s="633"/>
      <c r="UDB572" s="633"/>
      <c r="UDC572" s="633"/>
      <c r="UDD572" s="633"/>
      <c r="UDE572" s="633"/>
      <c r="UDF572" s="633"/>
      <c r="UDG572" s="633"/>
      <c r="UDH572" s="633"/>
      <c r="UDI572" s="633"/>
      <c r="UDJ572" s="633"/>
      <c r="UDK572" s="633"/>
      <c r="UDL572" s="633"/>
      <c r="UDM572" s="633"/>
      <c r="UDN572" s="633"/>
      <c r="UDO572" s="633"/>
      <c r="UDP572" s="633"/>
      <c r="UDQ572" s="633"/>
      <c r="UDR572" s="633"/>
      <c r="UDS572" s="633"/>
      <c r="UDT572" s="633"/>
      <c r="UDU572" s="633"/>
      <c r="UDV572" s="633"/>
      <c r="UDW572" s="633"/>
      <c r="UDX572" s="633"/>
      <c r="UDY572" s="633"/>
      <c r="UDZ572" s="633"/>
      <c r="UEA572" s="633"/>
      <c r="UEB572" s="633"/>
      <c r="UEC572" s="633"/>
      <c r="UED572" s="633"/>
      <c r="UEE572" s="633"/>
      <c r="UEF572" s="633"/>
      <c r="UEG572" s="633"/>
      <c r="UEH572" s="633"/>
      <c r="UEI572" s="633"/>
      <c r="UEJ572" s="633"/>
      <c r="UEK572" s="633"/>
      <c r="UEL572" s="633"/>
      <c r="UEM572" s="633"/>
      <c r="UEN572" s="633"/>
      <c r="UEO572" s="633"/>
      <c r="UEP572" s="633"/>
      <c r="UEQ572" s="633"/>
      <c r="UER572" s="633"/>
      <c r="UES572" s="633"/>
      <c r="UET572" s="633"/>
      <c r="UEU572" s="633"/>
      <c r="UEV572" s="633"/>
      <c r="UEW572" s="633"/>
      <c r="UEX572" s="633"/>
      <c r="UEY572" s="633"/>
      <c r="UEZ572" s="633"/>
      <c r="UFA572" s="633"/>
      <c r="UFB572" s="633"/>
      <c r="UFC572" s="633"/>
      <c r="UFD572" s="633"/>
      <c r="UFE572" s="633"/>
      <c r="UFF572" s="633"/>
      <c r="UFG572" s="633"/>
      <c r="UFH572" s="633"/>
      <c r="UFI572" s="633"/>
      <c r="UFJ572" s="633"/>
      <c r="UFK572" s="633"/>
      <c r="UFL572" s="633"/>
      <c r="UFM572" s="633"/>
      <c r="UFN572" s="633"/>
      <c r="UFO572" s="633"/>
      <c r="UFP572" s="633"/>
      <c r="UFQ572" s="633"/>
      <c r="UFR572" s="633"/>
      <c r="UFS572" s="633"/>
      <c r="UFT572" s="633"/>
      <c r="UFU572" s="633"/>
      <c r="UFV572" s="633"/>
      <c r="UFW572" s="633"/>
      <c r="UFX572" s="633"/>
      <c r="UFY572" s="633"/>
      <c r="UFZ572" s="633"/>
      <c r="UGA572" s="633"/>
      <c r="UGB572" s="633"/>
      <c r="UGC572" s="633"/>
      <c r="UGD572" s="633"/>
      <c r="UGE572" s="633"/>
      <c r="UGF572" s="633"/>
      <c r="UGG572" s="633"/>
      <c r="UGH572" s="633"/>
      <c r="UGI572" s="633"/>
      <c r="UGJ572" s="633"/>
      <c r="UGK572" s="633"/>
      <c r="UGL572" s="633"/>
      <c r="UGM572" s="633"/>
      <c r="UGN572" s="633"/>
      <c r="UGO572" s="633"/>
      <c r="UGP572" s="633"/>
      <c r="UGQ572" s="633"/>
      <c r="UGR572" s="633"/>
      <c r="UGS572" s="633"/>
      <c r="UGT572" s="633"/>
      <c r="UGU572" s="633"/>
      <c r="UGV572" s="633"/>
      <c r="UGW572" s="633"/>
      <c r="UGX572" s="633"/>
      <c r="UGY572" s="633"/>
      <c r="UGZ572" s="633"/>
      <c r="UHA572" s="633"/>
      <c r="UHB572" s="633"/>
      <c r="UHC572" s="633"/>
      <c r="UHD572" s="633"/>
      <c r="UHE572" s="633"/>
      <c r="UHF572" s="633"/>
      <c r="UHG572" s="633"/>
      <c r="UHH572" s="633"/>
      <c r="UHI572" s="633"/>
      <c r="UHJ572" s="633"/>
      <c r="UHK572" s="633"/>
      <c r="UHL572" s="633"/>
      <c r="UHM572" s="633"/>
      <c r="UHN572" s="633"/>
      <c r="UHO572" s="633"/>
      <c r="UHP572" s="633"/>
      <c r="UHQ572" s="633"/>
      <c r="UHR572" s="633"/>
      <c r="UHS572" s="633"/>
      <c r="UHT572" s="633"/>
      <c r="UHU572" s="633"/>
      <c r="UHV572" s="633"/>
      <c r="UHW572" s="633"/>
      <c r="UHX572" s="633"/>
      <c r="UHY572" s="633"/>
      <c r="UHZ572" s="633"/>
      <c r="UIA572" s="633"/>
      <c r="UIB572" s="633"/>
      <c r="UIC572" s="633"/>
      <c r="UID572" s="633"/>
      <c r="UIE572" s="633"/>
      <c r="UIF572" s="633"/>
      <c r="UIG572" s="633"/>
      <c r="UIH572" s="633"/>
      <c r="UII572" s="633"/>
      <c r="UIJ572" s="633"/>
      <c r="UIK572" s="633"/>
      <c r="UIL572" s="633"/>
      <c r="UIM572" s="633"/>
      <c r="UIN572" s="633"/>
      <c r="UIO572" s="633"/>
      <c r="UIP572" s="633"/>
      <c r="UIQ572" s="633"/>
      <c r="UIR572" s="633"/>
      <c r="UIS572" s="633"/>
      <c r="UIT572" s="633"/>
      <c r="UIU572" s="633"/>
      <c r="UIV572" s="633"/>
      <c r="UIW572" s="633"/>
      <c r="UIX572" s="633"/>
      <c r="UIY572" s="633"/>
      <c r="UIZ572" s="633"/>
      <c r="UJA572" s="633"/>
      <c r="UJB572" s="633"/>
      <c r="UJC572" s="633"/>
      <c r="UJD572" s="633"/>
      <c r="UJE572" s="633"/>
      <c r="UJF572" s="633"/>
      <c r="UJG572" s="633"/>
      <c r="UJH572" s="633"/>
      <c r="UJI572" s="633"/>
      <c r="UJJ572" s="633"/>
      <c r="UJK572" s="633"/>
      <c r="UJL572" s="633"/>
      <c r="UJM572" s="633"/>
      <c r="UJN572" s="633"/>
      <c r="UJO572" s="633"/>
      <c r="UJP572" s="633"/>
      <c r="UJQ572" s="633"/>
      <c r="UJR572" s="633"/>
      <c r="UJS572" s="633"/>
      <c r="UJT572" s="633"/>
      <c r="UJU572" s="633"/>
      <c r="UJV572" s="633"/>
      <c r="UJW572" s="633"/>
      <c r="UJX572" s="633"/>
      <c r="UJY572" s="633"/>
      <c r="UJZ572" s="633"/>
      <c r="UKA572" s="633"/>
      <c r="UKB572" s="633"/>
      <c r="UKC572" s="633"/>
      <c r="UKD572" s="633"/>
      <c r="UKE572" s="633"/>
      <c r="UKF572" s="633"/>
      <c r="UKG572" s="633"/>
      <c r="UKH572" s="633"/>
      <c r="UKI572" s="633"/>
      <c r="UKJ572" s="633"/>
      <c r="UKK572" s="633"/>
      <c r="UKL572" s="633"/>
      <c r="UKM572" s="633"/>
      <c r="UKN572" s="633"/>
      <c r="UKO572" s="633"/>
      <c r="UKP572" s="633"/>
      <c r="UKQ572" s="633"/>
      <c r="UKR572" s="633"/>
      <c r="UKS572" s="633"/>
      <c r="UKT572" s="633"/>
      <c r="UKU572" s="633"/>
      <c r="UKV572" s="633"/>
      <c r="UKW572" s="633"/>
      <c r="UKX572" s="633"/>
      <c r="UKY572" s="633"/>
      <c r="UKZ572" s="633"/>
      <c r="ULA572" s="633"/>
      <c r="ULB572" s="633"/>
      <c r="ULC572" s="633"/>
      <c r="ULD572" s="633"/>
      <c r="ULE572" s="633"/>
      <c r="ULF572" s="633"/>
      <c r="ULG572" s="633"/>
      <c r="ULH572" s="633"/>
      <c r="ULI572" s="633"/>
      <c r="ULJ572" s="633"/>
      <c r="ULK572" s="633"/>
      <c r="ULL572" s="633"/>
      <c r="ULM572" s="633"/>
      <c r="ULN572" s="633"/>
      <c r="ULO572" s="633"/>
      <c r="ULP572" s="633"/>
      <c r="ULQ572" s="633"/>
      <c r="ULR572" s="633"/>
      <c r="ULS572" s="633"/>
      <c r="ULT572" s="633"/>
      <c r="ULU572" s="633"/>
      <c r="ULV572" s="633"/>
      <c r="ULW572" s="633"/>
      <c r="ULX572" s="633"/>
      <c r="ULY572" s="633"/>
      <c r="ULZ572" s="633"/>
      <c r="UMA572" s="633"/>
      <c r="UMB572" s="633"/>
      <c r="UMC572" s="633"/>
      <c r="UMD572" s="633"/>
      <c r="UME572" s="633"/>
      <c r="UMF572" s="633"/>
      <c r="UMG572" s="633"/>
      <c r="UMH572" s="633"/>
      <c r="UMI572" s="633"/>
      <c r="UMJ572" s="633"/>
      <c r="UMK572" s="633"/>
      <c r="UML572" s="633"/>
      <c r="UMM572" s="633"/>
      <c r="UMN572" s="633"/>
      <c r="UMO572" s="633"/>
      <c r="UMP572" s="633"/>
      <c r="UMQ572" s="633"/>
      <c r="UMR572" s="633"/>
      <c r="UMS572" s="633"/>
      <c r="UMT572" s="633"/>
      <c r="UMU572" s="633"/>
      <c r="UMV572" s="633"/>
      <c r="UMW572" s="633"/>
      <c r="UMX572" s="633"/>
      <c r="UMY572" s="633"/>
      <c r="UMZ572" s="633"/>
      <c r="UNA572" s="633"/>
      <c r="UNB572" s="633"/>
      <c r="UNC572" s="633"/>
      <c r="UND572" s="633"/>
      <c r="UNE572" s="633"/>
      <c r="UNF572" s="633"/>
      <c r="UNG572" s="633"/>
      <c r="UNH572" s="633"/>
      <c r="UNI572" s="633"/>
      <c r="UNJ572" s="633"/>
      <c r="UNK572" s="633"/>
      <c r="UNL572" s="633"/>
      <c r="UNM572" s="633"/>
      <c r="UNN572" s="633"/>
      <c r="UNO572" s="633"/>
      <c r="UNP572" s="633"/>
      <c r="UNQ572" s="633"/>
      <c r="UNR572" s="633"/>
      <c r="UNS572" s="633"/>
      <c r="UNT572" s="633"/>
      <c r="UNU572" s="633"/>
      <c r="UNV572" s="633"/>
      <c r="UNW572" s="633"/>
      <c r="UNX572" s="633"/>
      <c r="UNY572" s="633"/>
      <c r="UNZ572" s="633"/>
      <c r="UOA572" s="633"/>
      <c r="UOB572" s="633"/>
      <c r="UOC572" s="633"/>
      <c r="UOD572" s="633"/>
      <c r="UOE572" s="633"/>
      <c r="UOF572" s="633"/>
      <c r="UOG572" s="633"/>
      <c r="UOH572" s="633"/>
      <c r="UOI572" s="633"/>
      <c r="UOJ572" s="633"/>
      <c r="UOK572" s="633"/>
      <c r="UOL572" s="633"/>
      <c r="UOM572" s="633"/>
      <c r="UON572" s="633"/>
      <c r="UOO572" s="633"/>
      <c r="UOP572" s="633"/>
      <c r="UOQ572" s="633"/>
      <c r="UOR572" s="633"/>
      <c r="UOS572" s="633"/>
      <c r="UOT572" s="633"/>
      <c r="UOU572" s="633"/>
      <c r="UOV572" s="633"/>
      <c r="UOW572" s="633"/>
      <c r="UOX572" s="633"/>
      <c r="UOY572" s="633"/>
      <c r="UOZ572" s="633"/>
      <c r="UPA572" s="633"/>
      <c r="UPB572" s="633"/>
      <c r="UPC572" s="633"/>
      <c r="UPD572" s="633"/>
      <c r="UPE572" s="633"/>
      <c r="UPF572" s="633"/>
      <c r="UPG572" s="633"/>
      <c r="UPH572" s="633"/>
      <c r="UPI572" s="633"/>
      <c r="UPJ572" s="633"/>
      <c r="UPK572" s="633"/>
      <c r="UPL572" s="633"/>
      <c r="UPM572" s="633"/>
      <c r="UPN572" s="633"/>
      <c r="UPO572" s="633"/>
      <c r="UPP572" s="633"/>
      <c r="UPQ572" s="633"/>
      <c r="UPR572" s="633"/>
      <c r="UPS572" s="633"/>
      <c r="UPT572" s="633"/>
      <c r="UPU572" s="633"/>
      <c r="UPV572" s="633"/>
      <c r="UPW572" s="633"/>
      <c r="UPX572" s="633"/>
      <c r="UPY572" s="633"/>
      <c r="UPZ572" s="633"/>
      <c r="UQA572" s="633"/>
      <c r="UQB572" s="633"/>
      <c r="UQC572" s="633"/>
      <c r="UQD572" s="633"/>
      <c r="UQE572" s="633"/>
      <c r="UQF572" s="633"/>
      <c r="UQG572" s="633"/>
      <c r="UQH572" s="633"/>
      <c r="UQI572" s="633"/>
      <c r="UQJ572" s="633"/>
      <c r="UQK572" s="633"/>
      <c r="UQL572" s="633"/>
      <c r="UQM572" s="633"/>
      <c r="UQN572" s="633"/>
      <c r="UQO572" s="633"/>
      <c r="UQP572" s="633"/>
      <c r="UQQ572" s="633"/>
      <c r="UQR572" s="633"/>
      <c r="UQS572" s="633"/>
      <c r="UQT572" s="633"/>
      <c r="UQU572" s="633"/>
      <c r="UQV572" s="633"/>
      <c r="UQW572" s="633"/>
      <c r="UQX572" s="633"/>
      <c r="UQY572" s="633"/>
      <c r="UQZ572" s="633"/>
      <c r="URA572" s="633"/>
      <c r="URB572" s="633"/>
      <c r="URC572" s="633"/>
      <c r="URD572" s="633"/>
      <c r="URE572" s="633"/>
      <c r="URF572" s="633"/>
      <c r="URG572" s="633"/>
      <c r="URH572" s="633"/>
      <c r="URI572" s="633"/>
      <c r="URJ572" s="633"/>
      <c r="URK572" s="633"/>
      <c r="URL572" s="633"/>
      <c r="URM572" s="633"/>
      <c r="URN572" s="633"/>
      <c r="URO572" s="633"/>
      <c r="URP572" s="633"/>
      <c r="URQ572" s="633"/>
      <c r="URR572" s="633"/>
      <c r="URS572" s="633"/>
      <c r="URT572" s="633"/>
      <c r="URU572" s="633"/>
      <c r="URV572" s="633"/>
      <c r="URW572" s="633"/>
      <c r="URX572" s="633"/>
      <c r="URY572" s="633"/>
      <c r="URZ572" s="633"/>
      <c r="USA572" s="633"/>
      <c r="USB572" s="633"/>
      <c r="USC572" s="633"/>
      <c r="USD572" s="633"/>
      <c r="USE572" s="633"/>
      <c r="USF572" s="633"/>
      <c r="USG572" s="633"/>
      <c r="USH572" s="633"/>
      <c r="USI572" s="633"/>
      <c r="USJ572" s="633"/>
      <c r="USK572" s="633"/>
      <c r="USL572" s="633"/>
      <c r="USM572" s="633"/>
      <c r="USN572" s="633"/>
      <c r="USO572" s="633"/>
      <c r="USP572" s="633"/>
      <c r="USQ572" s="633"/>
      <c r="USR572" s="633"/>
      <c r="USS572" s="633"/>
      <c r="UST572" s="633"/>
      <c r="USU572" s="633"/>
      <c r="USV572" s="633"/>
      <c r="USW572" s="633"/>
      <c r="USX572" s="633"/>
      <c r="USY572" s="633"/>
      <c r="USZ572" s="633"/>
      <c r="UTA572" s="633"/>
      <c r="UTB572" s="633"/>
      <c r="UTC572" s="633"/>
      <c r="UTD572" s="633"/>
      <c r="UTE572" s="633"/>
      <c r="UTF572" s="633"/>
      <c r="UTG572" s="633"/>
      <c r="UTH572" s="633"/>
      <c r="UTI572" s="633"/>
      <c r="UTJ572" s="633"/>
      <c r="UTK572" s="633"/>
      <c r="UTL572" s="633"/>
      <c r="UTM572" s="633"/>
      <c r="UTN572" s="633"/>
      <c r="UTO572" s="633"/>
      <c r="UTP572" s="633"/>
      <c r="UTQ572" s="633"/>
      <c r="UTR572" s="633"/>
      <c r="UTS572" s="633"/>
      <c r="UTT572" s="633"/>
      <c r="UTU572" s="633"/>
      <c r="UTV572" s="633"/>
      <c r="UTW572" s="633"/>
      <c r="UTX572" s="633"/>
      <c r="UTY572" s="633"/>
      <c r="UTZ572" s="633"/>
      <c r="UUA572" s="633"/>
      <c r="UUB572" s="633"/>
      <c r="UUC572" s="633"/>
      <c r="UUD572" s="633"/>
      <c r="UUE572" s="633"/>
      <c r="UUF572" s="633"/>
      <c r="UUG572" s="633"/>
      <c r="UUH572" s="633"/>
      <c r="UUI572" s="633"/>
      <c r="UUJ572" s="633"/>
      <c r="UUK572" s="633"/>
      <c r="UUL572" s="633"/>
      <c r="UUM572" s="633"/>
      <c r="UUN572" s="633"/>
      <c r="UUO572" s="633"/>
      <c r="UUP572" s="633"/>
      <c r="UUQ572" s="633"/>
      <c r="UUR572" s="633"/>
      <c r="UUS572" s="633"/>
      <c r="UUT572" s="633"/>
      <c r="UUU572" s="633"/>
      <c r="UUV572" s="633"/>
      <c r="UUW572" s="633"/>
      <c r="UUX572" s="633"/>
      <c r="UUY572" s="633"/>
      <c r="UUZ572" s="633"/>
      <c r="UVA572" s="633"/>
      <c r="UVB572" s="633"/>
      <c r="UVC572" s="633"/>
      <c r="UVD572" s="633"/>
      <c r="UVE572" s="633"/>
      <c r="UVF572" s="633"/>
      <c r="UVG572" s="633"/>
      <c r="UVH572" s="633"/>
      <c r="UVI572" s="633"/>
      <c r="UVJ572" s="633"/>
      <c r="UVK572" s="633"/>
      <c r="UVL572" s="633"/>
      <c r="UVM572" s="633"/>
      <c r="UVN572" s="633"/>
      <c r="UVO572" s="633"/>
      <c r="UVP572" s="633"/>
      <c r="UVQ572" s="633"/>
      <c r="UVR572" s="633"/>
      <c r="UVS572" s="633"/>
      <c r="UVT572" s="633"/>
      <c r="UVU572" s="633"/>
      <c r="UVV572" s="633"/>
      <c r="UVW572" s="633"/>
      <c r="UVX572" s="633"/>
      <c r="UVY572" s="633"/>
      <c r="UVZ572" s="633"/>
      <c r="UWA572" s="633"/>
      <c r="UWB572" s="633"/>
      <c r="UWC572" s="633"/>
      <c r="UWD572" s="633"/>
      <c r="UWE572" s="633"/>
      <c r="UWF572" s="633"/>
      <c r="UWG572" s="633"/>
      <c r="UWH572" s="633"/>
      <c r="UWI572" s="633"/>
      <c r="UWJ572" s="633"/>
      <c r="UWK572" s="633"/>
      <c r="UWL572" s="633"/>
      <c r="UWM572" s="633"/>
      <c r="UWN572" s="633"/>
      <c r="UWO572" s="633"/>
      <c r="UWP572" s="633"/>
      <c r="UWQ572" s="633"/>
      <c r="UWR572" s="633"/>
      <c r="UWS572" s="633"/>
      <c r="UWT572" s="633"/>
      <c r="UWU572" s="633"/>
      <c r="UWV572" s="633"/>
      <c r="UWW572" s="633"/>
      <c r="UWX572" s="633"/>
      <c r="UWY572" s="633"/>
      <c r="UWZ572" s="633"/>
      <c r="UXA572" s="633"/>
      <c r="UXB572" s="633"/>
      <c r="UXC572" s="633"/>
      <c r="UXD572" s="633"/>
      <c r="UXE572" s="633"/>
      <c r="UXF572" s="633"/>
      <c r="UXG572" s="633"/>
      <c r="UXH572" s="633"/>
      <c r="UXI572" s="633"/>
      <c r="UXJ572" s="633"/>
      <c r="UXK572" s="633"/>
      <c r="UXL572" s="633"/>
      <c r="UXM572" s="633"/>
      <c r="UXN572" s="633"/>
      <c r="UXO572" s="633"/>
      <c r="UXP572" s="633"/>
      <c r="UXQ572" s="633"/>
      <c r="UXR572" s="633"/>
      <c r="UXS572" s="633"/>
      <c r="UXT572" s="633"/>
      <c r="UXU572" s="633"/>
      <c r="UXV572" s="633"/>
      <c r="UXW572" s="633"/>
      <c r="UXX572" s="633"/>
      <c r="UXY572" s="633"/>
      <c r="UXZ572" s="633"/>
      <c r="UYA572" s="633"/>
      <c r="UYB572" s="633"/>
      <c r="UYC572" s="633"/>
      <c r="UYD572" s="633"/>
      <c r="UYE572" s="633"/>
      <c r="UYF572" s="633"/>
      <c r="UYG572" s="633"/>
      <c r="UYH572" s="633"/>
      <c r="UYI572" s="633"/>
      <c r="UYJ572" s="633"/>
      <c r="UYK572" s="633"/>
      <c r="UYL572" s="633"/>
      <c r="UYM572" s="633"/>
      <c r="UYN572" s="633"/>
      <c r="UYO572" s="633"/>
      <c r="UYP572" s="633"/>
      <c r="UYQ572" s="633"/>
      <c r="UYR572" s="633"/>
      <c r="UYS572" s="633"/>
      <c r="UYT572" s="633"/>
      <c r="UYU572" s="633"/>
      <c r="UYV572" s="633"/>
      <c r="UYW572" s="633"/>
      <c r="UYX572" s="633"/>
      <c r="UYY572" s="633"/>
      <c r="UYZ572" s="633"/>
      <c r="UZA572" s="633"/>
      <c r="UZB572" s="633"/>
      <c r="UZC572" s="633"/>
      <c r="UZD572" s="633"/>
      <c r="UZE572" s="633"/>
      <c r="UZF572" s="633"/>
      <c r="UZG572" s="633"/>
      <c r="UZH572" s="633"/>
      <c r="UZI572" s="633"/>
      <c r="UZJ572" s="633"/>
      <c r="UZK572" s="633"/>
      <c r="UZL572" s="633"/>
      <c r="UZM572" s="633"/>
      <c r="UZN572" s="633"/>
      <c r="UZO572" s="633"/>
      <c r="UZP572" s="633"/>
      <c r="UZQ572" s="633"/>
      <c r="UZR572" s="633"/>
      <c r="UZS572" s="633"/>
      <c r="UZT572" s="633"/>
      <c r="UZU572" s="633"/>
      <c r="UZV572" s="633"/>
      <c r="UZW572" s="633"/>
      <c r="UZX572" s="633"/>
      <c r="UZY572" s="633"/>
      <c r="UZZ572" s="633"/>
      <c r="VAA572" s="633"/>
      <c r="VAB572" s="633"/>
      <c r="VAC572" s="633"/>
      <c r="VAD572" s="633"/>
      <c r="VAE572" s="633"/>
      <c r="VAF572" s="633"/>
      <c r="VAG572" s="633"/>
      <c r="VAH572" s="633"/>
      <c r="VAI572" s="633"/>
      <c r="VAJ572" s="633"/>
      <c r="VAK572" s="633"/>
      <c r="VAL572" s="633"/>
      <c r="VAM572" s="633"/>
      <c r="VAN572" s="633"/>
      <c r="VAO572" s="633"/>
      <c r="VAP572" s="633"/>
      <c r="VAQ572" s="633"/>
      <c r="VAR572" s="633"/>
      <c r="VAS572" s="633"/>
      <c r="VAT572" s="633"/>
      <c r="VAU572" s="633"/>
      <c r="VAV572" s="633"/>
      <c r="VAW572" s="633"/>
      <c r="VAX572" s="633"/>
      <c r="VAY572" s="633"/>
      <c r="VAZ572" s="633"/>
      <c r="VBA572" s="633"/>
      <c r="VBB572" s="633"/>
      <c r="VBC572" s="633"/>
      <c r="VBD572" s="633"/>
      <c r="VBE572" s="633"/>
      <c r="VBF572" s="633"/>
      <c r="VBG572" s="633"/>
      <c r="VBH572" s="633"/>
      <c r="VBI572" s="633"/>
      <c r="VBJ572" s="633"/>
      <c r="VBK572" s="633"/>
      <c r="VBL572" s="633"/>
      <c r="VBM572" s="633"/>
      <c r="VBN572" s="633"/>
      <c r="VBO572" s="633"/>
      <c r="VBP572" s="633"/>
      <c r="VBQ572" s="633"/>
      <c r="VBR572" s="633"/>
      <c r="VBS572" s="633"/>
      <c r="VBT572" s="633"/>
      <c r="VBU572" s="633"/>
      <c r="VBV572" s="633"/>
      <c r="VBW572" s="633"/>
      <c r="VBX572" s="633"/>
      <c r="VBY572" s="633"/>
      <c r="VBZ572" s="633"/>
      <c r="VCA572" s="633"/>
      <c r="VCB572" s="633"/>
      <c r="VCC572" s="633"/>
      <c r="VCD572" s="633"/>
      <c r="VCE572" s="633"/>
      <c r="VCF572" s="633"/>
      <c r="VCG572" s="633"/>
      <c r="VCH572" s="633"/>
      <c r="VCI572" s="633"/>
      <c r="VCJ572" s="633"/>
      <c r="VCK572" s="633"/>
      <c r="VCL572" s="633"/>
      <c r="VCM572" s="633"/>
      <c r="VCN572" s="633"/>
      <c r="VCO572" s="633"/>
      <c r="VCP572" s="633"/>
      <c r="VCQ572" s="633"/>
      <c r="VCR572" s="633"/>
      <c r="VCS572" s="633"/>
      <c r="VCT572" s="633"/>
      <c r="VCU572" s="633"/>
      <c r="VCV572" s="633"/>
      <c r="VCW572" s="633"/>
      <c r="VCX572" s="633"/>
      <c r="VCY572" s="633"/>
      <c r="VCZ572" s="633"/>
      <c r="VDA572" s="633"/>
      <c r="VDB572" s="633"/>
      <c r="VDC572" s="633"/>
      <c r="VDD572" s="633"/>
      <c r="VDE572" s="633"/>
      <c r="VDF572" s="633"/>
      <c r="VDG572" s="633"/>
      <c r="VDH572" s="633"/>
      <c r="VDI572" s="633"/>
      <c r="VDJ572" s="633"/>
      <c r="VDK572" s="633"/>
      <c r="VDL572" s="633"/>
      <c r="VDM572" s="633"/>
      <c r="VDN572" s="633"/>
      <c r="VDO572" s="633"/>
      <c r="VDP572" s="633"/>
      <c r="VDQ572" s="633"/>
      <c r="VDR572" s="633"/>
      <c r="VDS572" s="633"/>
      <c r="VDT572" s="633"/>
      <c r="VDU572" s="633"/>
      <c r="VDV572" s="633"/>
      <c r="VDW572" s="633"/>
      <c r="VDX572" s="633"/>
      <c r="VDY572" s="633"/>
      <c r="VDZ572" s="633"/>
      <c r="VEA572" s="633"/>
      <c r="VEB572" s="633"/>
      <c r="VEC572" s="633"/>
      <c r="VED572" s="633"/>
      <c r="VEE572" s="633"/>
      <c r="VEF572" s="633"/>
      <c r="VEG572" s="633"/>
      <c r="VEH572" s="633"/>
      <c r="VEI572" s="633"/>
      <c r="VEJ572" s="633"/>
      <c r="VEK572" s="633"/>
      <c r="VEL572" s="633"/>
      <c r="VEM572" s="633"/>
      <c r="VEN572" s="633"/>
      <c r="VEO572" s="633"/>
      <c r="VEP572" s="633"/>
      <c r="VEQ572" s="633"/>
      <c r="VER572" s="633"/>
      <c r="VES572" s="633"/>
      <c r="VET572" s="633"/>
      <c r="VEU572" s="633"/>
      <c r="VEV572" s="633"/>
      <c r="VEW572" s="633"/>
      <c r="VEX572" s="633"/>
      <c r="VEY572" s="633"/>
      <c r="VEZ572" s="633"/>
      <c r="VFA572" s="633"/>
      <c r="VFB572" s="633"/>
      <c r="VFC572" s="633"/>
      <c r="VFD572" s="633"/>
      <c r="VFE572" s="633"/>
      <c r="VFF572" s="633"/>
      <c r="VFG572" s="633"/>
      <c r="VFH572" s="633"/>
      <c r="VFI572" s="633"/>
      <c r="VFJ572" s="633"/>
      <c r="VFK572" s="633"/>
      <c r="VFL572" s="633"/>
      <c r="VFM572" s="633"/>
      <c r="VFN572" s="633"/>
      <c r="VFO572" s="633"/>
      <c r="VFP572" s="633"/>
      <c r="VFQ572" s="633"/>
      <c r="VFR572" s="633"/>
      <c r="VFS572" s="633"/>
      <c r="VFT572" s="633"/>
      <c r="VFU572" s="633"/>
      <c r="VFV572" s="633"/>
      <c r="VFW572" s="633"/>
      <c r="VFX572" s="633"/>
      <c r="VFY572" s="633"/>
      <c r="VFZ572" s="633"/>
      <c r="VGA572" s="633"/>
      <c r="VGB572" s="633"/>
      <c r="VGC572" s="633"/>
      <c r="VGD572" s="633"/>
      <c r="VGE572" s="633"/>
      <c r="VGF572" s="633"/>
      <c r="VGG572" s="633"/>
      <c r="VGH572" s="633"/>
      <c r="VGI572" s="633"/>
      <c r="VGJ572" s="633"/>
      <c r="VGK572" s="633"/>
      <c r="VGL572" s="633"/>
      <c r="VGM572" s="633"/>
      <c r="VGN572" s="633"/>
      <c r="VGO572" s="633"/>
      <c r="VGP572" s="633"/>
      <c r="VGQ572" s="633"/>
      <c r="VGR572" s="633"/>
      <c r="VGS572" s="633"/>
      <c r="VGT572" s="633"/>
      <c r="VGU572" s="633"/>
      <c r="VGV572" s="633"/>
      <c r="VGW572" s="633"/>
      <c r="VGX572" s="633"/>
      <c r="VGY572" s="633"/>
      <c r="VGZ572" s="633"/>
      <c r="VHA572" s="633"/>
      <c r="VHB572" s="633"/>
      <c r="VHC572" s="633"/>
      <c r="VHD572" s="633"/>
      <c r="VHE572" s="633"/>
      <c r="VHF572" s="633"/>
      <c r="VHG572" s="633"/>
      <c r="VHH572" s="633"/>
      <c r="VHI572" s="633"/>
      <c r="VHJ572" s="633"/>
      <c r="VHK572" s="633"/>
      <c r="VHL572" s="633"/>
      <c r="VHM572" s="633"/>
      <c r="VHN572" s="633"/>
      <c r="VHO572" s="633"/>
      <c r="VHP572" s="633"/>
      <c r="VHQ572" s="633"/>
      <c r="VHR572" s="633"/>
      <c r="VHS572" s="633"/>
      <c r="VHT572" s="633"/>
      <c r="VHU572" s="633"/>
      <c r="VHV572" s="633"/>
      <c r="VHW572" s="633"/>
      <c r="VHX572" s="633"/>
      <c r="VHY572" s="633"/>
      <c r="VHZ572" s="633"/>
      <c r="VIA572" s="633"/>
      <c r="VIB572" s="633"/>
      <c r="VIC572" s="633"/>
      <c r="VID572" s="633"/>
      <c r="VIE572" s="633"/>
      <c r="VIF572" s="633"/>
      <c r="VIG572" s="633"/>
      <c r="VIH572" s="633"/>
      <c r="VII572" s="633"/>
      <c r="VIJ572" s="633"/>
      <c r="VIK572" s="633"/>
      <c r="VIL572" s="633"/>
      <c r="VIM572" s="633"/>
      <c r="VIN572" s="633"/>
      <c r="VIO572" s="633"/>
      <c r="VIP572" s="633"/>
      <c r="VIQ572" s="633"/>
      <c r="VIR572" s="633"/>
      <c r="VIS572" s="633"/>
      <c r="VIT572" s="633"/>
      <c r="VIU572" s="633"/>
      <c r="VIV572" s="633"/>
      <c r="VIW572" s="633"/>
      <c r="VIX572" s="633"/>
      <c r="VIY572" s="633"/>
      <c r="VIZ572" s="633"/>
      <c r="VJA572" s="633"/>
      <c r="VJB572" s="633"/>
      <c r="VJC572" s="633"/>
      <c r="VJD572" s="633"/>
      <c r="VJE572" s="633"/>
      <c r="VJF572" s="633"/>
      <c r="VJG572" s="633"/>
      <c r="VJH572" s="633"/>
      <c r="VJI572" s="633"/>
      <c r="VJJ572" s="633"/>
      <c r="VJK572" s="633"/>
      <c r="VJL572" s="633"/>
      <c r="VJM572" s="633"/>
      <c r="VJN572" s="633"/>
      <c r="VJO572" s="633"/>
      <c r="VJP572" s="633"/>
      <c r="VJQ572" s="633"/>
      <c r="VJR572" s="633"/>
      <c r="VJS572" s="633"/>
      <c r="VJT572" s="633"/>
      <c r="VJU572" s="633"/>
      <c r="VJV572" s="633"/>
      <c r="VJW572" s="633"/>
      <c r="VJX572" s="633"/>
      <c r="VJY572" s="633"/>
      <c r="VJZ572" s="633"/>
      <c r="VKA572" s="633"/>
      <c r="VKB572" s="633"/>
      <c r="VKC572" s="633"/>
      <c r="VKD572" s="633"/>
      <c r="VKE572" s="633"/>
      <c r="VKF572" s="633"/>
      <c r="VKG572" s="633"/>
      <c r="VKH572" s="633"/>
      <c r="VKI572" s="633"/>
      <c r="VKJ572" s="633"/>
      <c r="VKK572" s="633"/>
      <c r="VKL572" s="633"/>
      <c r="VKM572" s="633"/>
      <c r="VKN572" s="633"/>
      <c r="VKO572" s="633"/>
      <c r="VKP572" s="633"/>
      <c r="VKQ572" s="633"/>
      <c r="VKR572" s="633"/>
      <c r="VKS572" s="633"/>
      <c r="VKT572" s="633"/>
      <c r="VKU572" s="633"/>
      <c r="VKV572" s="633"/>
      <c r="VKW572" s="633"/>
      <c r="VKX572" s="633"/>
      <c r="VKY572" s="633"/>
      <c r="VKZ572" s="633"/>
      <c r="VLA572" s="633"/>
      <c r="VLB572" s="633"/>
      <c r="VLC572" s="633"/>
      <c r="VLD572" s="633"/>
      <c r="VLE572" s="633"/>
      <c r="VLF572" s="633"/>
      <c r="VLG572" s="633"/>
      <c r="VLH572" s="633"/>
      <c r="VLI572" s="633"/>
      <c r="VLJ572" s="633"/>
      <c r="VLK572" s="633"/>
      <c r="VLL572" s="633"/>
      <c r="VLM572" s="633"/>
      <c r="VLN572" s="633"/>
      <c r="VLO572" s="633"/>
      <c r="VLP572" s="633"/>
      <c r="VLQ572" s="633"/>
      <c r="VLR572" s="633"/>
      <c r="VLS572" s="633"/>
      <c r="VLT572" s="633"/>
      <c r="VLU572" s="633"/>
      <c r="VLV572" s="633"/>
      <c r="VLW572" s="633"/>
      <c r="VLX572" s="633"/>
      <c r="VLY572" s="633"/>
      <c r="VLZ572" s="633"/>
      <c r="VMA572" s="633"/>
      <c r="VMB572" s="633"/>
      <c r="VMC572" s="633"/>
      <c r="VMD572" s="633"/>
      <c r="VME572" s="633"/>
      <c r="VMF572" s="633"/>
      <c r="VMG572" s="633"/>
      <c r="VMH572" s="633"/>
      <c r="VMI572" s="633"/>
      <c r="VMJ572" s="633"/>
      <c r="VMK572" s="633"/>
      <c r="VML572" s="633"/>
      <c r="VMM572" s="633"/>
      <c r="VMN572" s="633"/>
      <c r="VMO572" s="633"/>
      <c r="VMP572" s="633"/>
      <c r="VMQ572" s="633"/>
      <c r="VMR572" s="633"/>
      <c r="VMS572" s="633"/>
      <c r="VMT572" s="633"/>
      <c r="VMU572" s="633"/>
      <c r="VMV572" s="633"/>
      <c r="VMW572" s="633"/>
      <c r="VMX572" s="633"/>
      <c r="VMY572" s="633"/>
      <c r="VMZ572" s="633"/>
      <c r="VNA572" s="633"/>
      <c r="VNB572" s="633"/>
      <c r="VNC572" s="633"/>
      <c r="VND572" s="633"/>
      <c r="VNE572" s="633"/>
      <c r="VNF572" s="633"/>
      <c r="VNG572" s="633"/>
      <c r="VNH572" s="633"/>
      <c r="VNI572" s="633"/>
      <c r="VNJ572" s="633"/>
      <c r="VNK572" s="633"/>
      <c r="VNL572" s="633"/>
      <c r="VNM572" s="633"/>
      <c r="VNN572" s="633"/>
      <c r="VNO572" s="633"/>
      <c r="VNP572" s="633"/>
      <c r="VNQ572" s="633"/>
      <c r="VNR572" s="633"/>
      <c r="VNS572" s="633"/>
      <c r="VNT572" s="633"/>
      <c r="VNU572" s="633"/>
      <c r="VNV572" s="633"/>
      <c r="VNW572" s="633"/>
      <c r="VNX572" s="633"/>
      <c r="VNY572" s="633"/>
      <c r="VNZ572" s="633"/>
      <c r="VOA572" s="633"/>
      <c r="VOB572" s="633"/>
      <c r="VOC572" s="633"/>
      <c r="VOD572" s="633"/>
      <c r="VOE572" s="633"/>
      <c r="VOF572" s="633"/>
      <c r="VOG572" s="633"/>
      <c r="VOH572" s="633"/>
      <c r="VOI572" s="633"/>
      <c r="VOJ572" s="633"/>
      <c r="VOK572" s="633"/>
      <c r="VOL572" s="633"/>
      <c r="VOM572" s="633"/>
      <c r="VON572" s="633"/>
      <c r="VOO572" s="633"/>
      <c r="VOP572" s="633"/>
      <c r="VOQ572" s="633"/>
      <c r="VOR572" s="633"/>
      <c r="VOS572" s="633"/>
      <c r="VOT572" s="633"/>
      <c r="VOU572" s="633"/>
      <c r="VOV572" s="633"/>
      <c r="VOW572" s="633"/>
      <c r="VOX572" s="633"/>
      <c r="VOY572" s="633"/>
      <c r="VOZ572" s="633"/>
      <c r="VPA572" s="633"/>
      <c r="VPB572" s="633"/>
      <c r="VPC572" s="633"/>
      <c r="VPD572" s="633"/>
      <c r="VPE572" s="633"/>
      <c r="VPF572" s="633"/>
      <c r="VPG572" s="633"/>
      <c r="VPH572" s="633"/>
      <c r="VPI572" s="633"/>
      <c r="VPJ572" s="633"/>
      <c r="VPK572" s="633"/>
      <c r="VPL572" s="633"/>
      <c r="VPM572" s="633"/>
      <c r="VPN572" s="633"/>
      <c r="VPO572" s="633"/>
      <c r="VPP572" s="633"/>
      <c r="VPQ572" s="633"/>
      <c r="VPR572" s="633"/>
      <c r="VPS572" s="633"/>
      <c r="VPT572" s="633"/>
      <c r="VPU572" s="633"/>
      <c r="VPV572" s="633"/>
      <c r="VPW572" s="633"/>
      <c r="VPX572" s="633"/>
      <c r="VPY572" s="633"/>
      <c r="VPZ572" s="633"/>
      <c r="VQA572" s="633"/>
      <c r="VQB572" s="633"/>
      <c r="VQC572" s="633"/>
      <c r="VQD572" s="633"/>
      <c r="VQE572" s="633"/>
      <c r="VQF572" s="633"/>
      <c r="VQG572" s="633"/>
      <c r="VQH572" s="633"/>
      <c r="VQI572" s="633"/>
      <c r="VQJ572" s="633"/>
      <c r="VQK572" s="633"/>
      <c r="VQL572" s="633"/>
      <c r="VQM572" s="633"/>
      <c r="VQN572" s="633"/>
      <c r="VQO572" s="633"/>
      <c r="VQP572" s="633"/>
      <c r="VQQ572" s="633"/>
      <c r="VQR572" s="633"/>
      <c r="VQS572" s="633"/>
      <c r="VQT572" s="633"/>
      <c r="VQU572" s="633"/>
      <c r="VQV572" s="633"/>
      <c r="VQW572" s="633"/>
      <c r="VQX572" s="633"/>
      <c r="VQY572" s="633"/>
      <c r="VQZ572" s="633"/>
      <c r="VRA572" s="633"/>
      <c r="VRB572" s="633"/>
      <c r="VRC572" s="633"/>
      <c r="VRD572" s="633"/>
      <c r="VRE572" s="633"/>
      <c r="VRF572" s="633"/>
      <c r="VRG572" s="633"/>
      <c r="VRH572" s="633"/>
      <c r="VRI572" s="633"/>
      <c r="VRJ572" s="633"/>
      <c r="VRK572" s="633"/>
      <c r="VRL572" s="633"/>
      <c r="VRM572" s="633"/>
      <c r="VRN572" s="633"/>
      <c r="VRO572" s="633"/>
      <c r="VRP572" s="633"/>
      <c r="VRQ572" s="633"/>
      <c r="VRR572" s="633"/>
      <c r="VRS572" s="633"/>
      <c r="VRT572" s="633"/>
      <c r="VRU572" s="633"/>
      <c r="VRV572" s="633"/>
      <c r="VRW572" s="633"/>
      <c r="VRX572" s="633"/>
      <c r="VRY572" s="633"/>
      <c r="VRZ572" s="633"/>
      <c r="VSA572" s="633"/>
      <c r="VSB572" s="633"/>
      <c r="VSC572" s="633"/>
      <c r="VSD572" s="633"/>
      <c r="VSE572" s="633"/>
      <c r="VSF572" s="633"/>
      <c r="VSG572" s="633"/>
      <c r="VSH572" s="633"/>
      <c r="VSI572" s="633"/>
      <c r="VSJ572" s="633"/>
      <c r="VSK572" s="633"/>
      <c r="VSL572" s="633"/>
      <c r="VSM572" s="633"/>
      <c r="VSN572" s="633"/>
      <c r="VSO572" s="633"/>
      <c r="VSP572" s="633"/>
      <c r="VSQ572" s="633"/>
      <c r="VSR572" s="633"/>
      <c r="VSS572" s="633"/>
      <c r="VST572" s="633"/>
      <c r="VSU572" s="633"/>
      <c r="VSV572" s="633"/>
      <c r="VSW572" s="633"/>
      <c r="VSX572" s="633"/>
      <c r="VSY572" s="633"/>
      <c r="VSZ572" s="633"/>
      <c r="VTA572" s="633"/>
      <c r="VTB572" s="633"/>
      <c r="VTC572" s="633"/>
      <c r="VTD572" s="633"/>
      <c r="VTE572" s="633"/>
      <c r="VTF572" s="633"/>
      <c r="VTG572" s="633"/>
      <c r="VTH572" s="633"/>
      <c r="VTI572" s="633"/>
      <c r="VTJ572" s="633"/>
      <c r="VTK572" s="633"/>
      <c r="VTL572" s="633"/>
      <c r="VTM572" s="633"/>
      <c r="VTN572" s="633"/>
      <c r="VTO572" s="633"/>
      <c r="VTP572" s="633"/>
      <c r="VTQ572" s="633"/>
      <c r="VTR572" s="633"/>
      <c r="VTS572" s="633"/>
      <c r="VTT572" s="633"/>
      <c r="VTU572" s="633"/>
      <c r="VTV572" s="633"/>
      <c r="VTW572" s="633"/>
      <c r="VTX572" s="633"/>
      <c r="VTY572" s="633"/>
      <c r="VTZ572" s="633"/>
      <c r="VUA572" s="633"/>
      <c r="VUB572" s="633"/>
      <c r="VUC572" s="633"/>
      <c r="VUD572" s="633"/>
      <c r="VUE572" s="633"/>
      <c r="VUF572" s="633"/>
      <c r="VUG572" s="633"/>
      <c r="VUH572" s="633"/>
      <c r="VUI572" s="633"/>
      <c r="VUJ572" s="633"/>
      <c r="VUK572" s="633"/>
      <c r="VUL572" s="633"/>
      <c r="VUM572" s="633"/>
      <c r="VUN572" s="633"/>
      <c r="VUO572" s="633"/>
      <c r="VUP572" s="633"/>
      <c r="VUQ572" s="633"/>
      <c r="VUR572" s="633"/>
      <c r="VUS572" s="633"/>
      <c r="VUT572" s="633"/>
      <c r="VUU572" s="633"/>
      <c r="VUV572" s="633"/>
      <c r="VUW572" s="633"/>
      <c r="VUX572" s="633"/>
      <c r="VUY572" s="633"/>
      <c r="VUZ572" s="633"/>
      <c r="VVA572" s="633"/>
      <c r="VVB572" s="633"/>
      <c r="VVC572" s="633"/>
      <c r="VVD572" s="633"/>
      <c r="VVE572" s="633"/>
      <c r="VVF572" s="633"/>
      <c r="VVG572" s="633"/>
      <c r="VVH572" s="633"/>
      <c r="VVI572" s="633"/>
      <c r="VVJ572" s="633"/>
      <c r="VVK572" s="633"/>
      <c r="VVL572" s="633"/>
      <c r="VVM572" s="633"/>
      <c r="VVN572" s="633"/>
      <c r="VVO572" s="633"/>
      <c r="VVP572" s="633"/>
      <c r="VVQ572" s="633"/>
      <c r="VVR572" s="633"/>
      <c r="VVS572" s="633"/>
      <c r="VVT572" s="633"/>
      <c r="VVU572" s="633"/>
      <c r="VVV572" s="633"/>
      <c r="VVW572" s="633"/>
      <c r="VVX572" s="633"/>
      <c r="VVY572" s="633"/>
      <c r="VVZ572" s="633"/>
      <c r="VWA572" s="633"/>
      <c r="VWB572" s="633"/>
      <c r="VWC572" s="633"/>
      <c r="VWD572" s="633"/>
      <c r="VWE572" s="633"/>
      <c r="VWF572" s="633"/>
      <c r="VWG572" s="633"/>
      <c r="VWH572" s="633"/>
      <c r="VWI572" s="633"/>
      <c r="VWJ572" s="633"/>
      <c r="VWK572" s="633"/>
      <c r="VWL572" s="633"/>
      <c r="VWM572" s="633"/>
      <c r="VWN572" s="633"/>
      <c r="VWO572" s="633"/>
      <c r="VWP572" s="633"/>
      <c r="VWQ572" s="633"/>
      <c r="VWR572" s="633"/>
      <c r="VWS572" s="633"/>
      <c r="VWT572" s="633"/>
      <c r="VWU572" s="633"/>
      <c r="VWV572" s="633"/>
      <c r="VWW572" s="633"/>
      <c r="VWX572" s="633"/>
      <c r="VWY572" s="633"/>
      <c r="VWZ572" s="633"/>
      <c r="VXA572" s="633"/>
      <c r="VXB572" s="633"/>
      <c r="VXC572" s="633"/>
      <c r="VXD572" s="633"/>
      <c r="VXE572" s="633"/>
      <c r="VXF572" s="633"/>
      <c r="VXG572" s="633"/>
      <c r="VXH572" s="633"/>
      <c r="VXI572" s="633"/>
      <c r="VXJ572" s="633"/>
      <c r="VXK572" s="633"/>
      <c r="VXL572" s="633"/>
      <c r="VXM572" s="633"/>
      <c r="VXN572" s="633"/>
      <c r="VXO572" s="633"/>
      <c r="VXP572" s="633"/>
      <c r="VXQ572" s="633"/>
      <c r="VXR572" s="633"/>
      <c r="VXS572" s="633"/>
      <c r="VXT572" s="633"/>
      <c r="VXU572" s="633"/>
      <c r="VXV572" s="633"/>
      <c r="VXW572" s="633"/>
      <c r="VXX572" s="633"/>
      <c r="VXY572" s="633"/>
      <c r="VXZ572" s="633"/>
      <c r="VYA572" s="633"/>
      <c r="VYB572" s="633"/>
      <c r="VYC572" s="633"/>
      <c r="VYD572" s="633"/>
      <c r="VYE572" s="633"/>
      <c r="VYF572" s="633"/>
      <c r="VYG572" s="633"/>
      <c r="VYH572" s="633"/>
      <c r="VYI572" s="633"/>
      <c r="VYJ572" s="633"/>
      <c r="VYK572" s="633"/>
      <c r="VYL572" s="633"/>
      <c r="VYM572" s="633"/>
      <c r="VYN572" s="633"/>
      <c r="VYO572" s="633"/>
      <c r="VYP572" s="633"/>
      <c r="VYQ572" s="633"/>
      <c r="VYR572" s="633"/>
      <c r="VYS572" s="633"/>
      <c r="VYT572" s="633"/>
      <c r="VYU572" s="633"/>
      <c r="VYV572" s="633"/>
      <c r="VYW572" s="633"/>
      <c r="VYX572" s="633"/>
      <c r="VYY572" s="633"/>
      <c r="VYZ572" s="633"/>
      <c r="VZA572" s="633"/>
      <c r="VZB572" s="633"/>
      <c r="VZC572" s="633"/>
      <c r="VZD572" s="633"/>
      <c r="VZE572" s="633"/>
      <c r="VZF572" s="633"/>
      <c r="VZG572" s="633"/>
      <c r="VZH572" s="633"/>
      <c r="VZI572" s="633"/>
      <c r="VZJ572" s="633"/>
      <c r="VZK572" s="633"/>
      <c r="VZL572" s="633"/>
      <c r="VZM572" s="633"/>
      <c r="VZN572" s="633"/>
      <c r="VZO572" s="633"/>
      <c r="VZP572" s="633"/>
      <c r="VZQ572" s="633"/>
      <c r="VZR572" s="633"/>
      <c r="VZS572" s="633"/>
      <c r="VZT572" s="633"/>
      <c r="VZU572" s="633"/>
      <c r="VZV572" s="633"/>
      <c r="VZW572" s="633"/>
      <c r="VZX572" s="633"/>
      <c r="VZY572" s="633"/>
      <c r="VZZ572" s="633"/>
      <c r="WAA572" s="633"/>
      <c r="WAB572" s="633"/>
      <c r="WAC572" s="633"/>
      <c r="WAD572" s="633"/>
      <c r="WAE572" s="633"/>
      <c r="WAF572" s="633"/>
      <c r="WAG572" s="633"/>
      <c r="WAH572" s="633"/>
      <c r="WAI572" s="633"/>
      <c r="WAJ572" s="633"/>
      <c r="WAK572" s="633"/>
      <c r="WAL572" s="633"/>
      <c r="WAM572" s="633"/>
      <c r="WAN572" s="633"/>
      <c r="WAO572" s="633"/>
      <c r="WAP572" s="633"/>
      <c r="WAQ572" s="633"/>
      <c r="WAR572" s="633"/>
      <c r="WAS572" s="633"/>
      <c r="WAT572" s="633"/>
      <c r="WAU572" s="633"/>
      <c r="WAV572" s="633"/>
      <c r="WAW572" s="633"/>
      <c r="WAX572" s="633"/>
      <c r="WAY572" s="633"/>
      <c r="WAZ572" s="633"/>
      <c r="WBA572" s="633"/>
      <c r="WBB572" s="633"/>
      <c r="WBC572" s="633"/>
      <c r="WBD572" s="633"/>
      <c r="WBE572" s="633"/>
      <c r="WBF572" s="633"/>
      <c r="WBG572" s="633"/>
      <c r="WBH572" s="633"/>
      <c r="WBI572" s="633"/>
      <c r="WBJ572" s="633"/>
      <c r="WBK572" s="633"/>
      <c r="WBL572" s="633"/>
      <c r="WBM572" s="633"/>
      <c r="WBN572" s="633"/>
      <c r="WBO572" s="633"/>
      <c r="WBP572" s="633"/>
      <c r="WBQ572" s="633"/>
      <c r="WBR572" s="633"/>
      <c r="WBS572" s="633"/>
      <c r="WBT572" s="633"/>
      <c r="WBU572" s="633"/>
      <c r="WBV572" s="633"/>
      <c r="WBW572" s="633"/>
      <c r="WBX572" s="633"/>
      <c r="WBY572" s="633"/>
      <c r="WBZ572" s="633"/>
      <c r="WCA572" s="633"/>
      <c r="WCB572" s="633"/>
      <c r="WCC572" s="633"/>
      <c r="WCD572" s="633"/>
      <c r="WCE572" s="633"/>
      <c r="WCF572" s="633"/>
      <c r="WCG572" s="633"/>
      <c r="WCH572" s="633"/>
      <c r="WCI572" s="633"/>
      <c r="WCJ572" s="633"/>
      <c r="WCK572" s="633"/>
      <c r="WCL572" s="633"/>
      <c r="WCM572" s="633"/>
      <c r="WCN572" s="633"/>
      <c r="WCO572" s="633"/>
      <c r="WCP572" s="633"/>
      <c r="WCQ572" s="633"/>
      <c r="WCR572" s="633"/>
      <c r="WCS572" s="633"/>
      <c r="WCT572" s="633"/>
      <c r="WCU572" s="633"/>
      <c r="WCV572" s="633"/>
      <c r="WCW572" s="633"/>
      <c r="WCX572" s="633"/>
      <c r="WCY572" s="633"/>
      <c r="WCZ572" s="633"/>
      <c r="WDA572" s="633"/>
      <c r="WDB572" s="633"/>
      <c r="WDC572" s="633"/>
      <c r="WDD572" s="633"/>
      <c r="WDE572" s="633"/>
      <c r="WDF572" s="633"/>
      <c r="WDG572" s="633"/>
      <c r="WDH572" s="633"/>
      <c r="WDI572" s="633"/>
      <c r="WDJ572" s="633"/>
      <c r="WDK572" s="633"/>
      <c r="WDL572" s="633"/>
      <c r="WDM572" s="633"/>
      <c r="WDN572" s="633"/>
      <c r="WDO572" s="633"/>
      <c r="WDP572" s="633"/>
      <c r="WDQ572" s="633"/>
      <c r="WDR572" s="633"/>
      <c r="WDS572" s="633"/>
      <c r="WDT572" s="633"/>
      <c r="WDU572" s="633"/>
      <c r="WDV572" s="633"/>
      <c r="WDW572" s="633"/>
      <c r="WDX572" s="633"/>
      <c r="WDY572" s="633"/>
      <c r="WDZ572" s="633"/>
      <c r="WEA572" s="633"/>
      <c r="WEB572" s="633"/>
      <c r="WEC572" s="633"/>
      <c r="WED572" s="633"/>
      <c r="WEE572" s="633"/>
      <c r="WEF572" s="633"/>
      <c r="WEG572" s="633"/>
      <c r="WEH572" s="633"/>
      <c r="WEI572" s="633"/>
      <c r="WEJ572" s="633"/>
      <c r="WEK572" s="633"/>
      <c r="WEL572" s="633"/>
      <c r="WEM572" s="633"/>
      <c r="WEN572" s="633"/>
      <c r="WEO572" s="633"/>
      <c r="WEP572" s="633"/>
      <c r="WEQ572" s="633"/>
      <c r="WER572" s="633"/>
      <c r="WES572" s="633"/>
      <c r="WET572" s="633"/>
      <c r="WEU572" s="633"/>
      <c r="WEV572" s="633"/>
      <c r="WEW572" s="633"/>
      <c r="WEX572" s="633"/>
      <c r="WEY572" s="633"/>
      <c r="WEZ572" s="633"/>
      <c r="WFA572" s="633"/>
      <c r="WFB572" s="633"/>
      <c r="WFC572" s="633"/>
      <c r="WFD572" s="633"/>
      <c r="WFE572" s="633"/>
      <c r="WFF572" s="633"/>
      <c r="WFG572" s="633"/>
      <c r="WFH572" s="633"/>
      <c r="WFI572" s="633"/>
      <c r="WFJ572" s="633"/>
      <c r="WFK572" s="633"/>
      <c r="WFL572" s="633"/>
      <c r="WFM572" s="633"/>
      <c r="WFN572" s="633"/>
      <c r="WFO572" s="633"/>
      <c r="WFP572" s="633"/>
      <c r="WFQ572" s="633"/>
      <c r="WFR572" s="633"/>
      <c r="WFS572" s="633"/>
      <c r="WFT572" s="633"/>
      <c r="WFU572" s="633"/>
      <c r="WFV572" s="633"/>
      <c r="WFW572" s="633"/>
      <c r="WFX572" s="633"/>
      <c r="WFY572" s="633"/>
      <c r="WFZ572" s="633"/>
      <c r="WGA572" s="633"/>
      <c r="WGB572" s="633"/>
      <c r="WGC572" s="633"/>
      <c r="WGD572" s="633"/>
      <c r="WGE572" s="633"/>
      <c r="WGF572" s="633"/>
      <c r="WGG572" s="633"/>
      <c r="WGH572" s="633"/>
      <c r="WGI572" s="633"/>
      <c r="WGJ572" s="633"/>
      <c r="WGK572" s="633"/>
      <c r="WGL572" s="633"/>
      <c r="WGM572" s="633"/>
      <c r="WGN572" s="633"/>
      <c r="WGO572" s="633"/>
      <c r="WGP572" s="633"/>
      <c r="WGQ572" s="633"/>
      <c r="WGR572" s="633"/>
      <c r="WGS572" s="633"/>
      <c r="WGT572" s="633"/>
      <c r="WGU572" s="633"/>
      <c r="WGV572" s="633"/>
      <c r="WGW572" s="633"/>
      <c r="WGX572" s="633"/>
      <c r="WGY572" s="633"/>
      <c r="WGZ572" s="633"/>
      <c r="WHA572" s="633"/>
      <c r="WHB572" s="633"/>
      <c r="WHC572" s="633"/>
      <c r="WHD572" s="633"/>
      <c r="WHE572" s="633"/>
      <c r="WHF572" s="633"/>
      <c r="WHG572" s="633"/>
      <c r="WHH572" s="633"/>
      <c r="WHI572" s="633"/>
      <c r="WHJ572" s="633"/>
      <c r="WHK572" s="633"/>
      <c r="WHL572" s="633"/>
      <c r="WHM572" s="633"/>
      <c r="WHN572" s="633"/>
      <c r="WHO572" s="633"/>
      <c r="WHP572" s="633"/>
      <c r="WHQ572" s="633"/>
      <c r="WHR572" s="633"/>
      <c r="WHS572" s="633"/>
      <c r="WHT572" s="633"/>
      <c r="WHU572" s="633"/>
      <c r="WHV572" s="633"/>
      <c r="WHW572" s="633"/>
      <c r="WHX572" s="633"/>
      <c r="WHY572" s="633"/>
      <c r="WHZ572" s="633"/>
      <c r="WIA572" s="633"/>
      <c r="WIB572" s="633"/>
      <c r="WIC572" s="633"/>
      <c r="WID572" s="633"/>
      <c r="WIE572" s="633"/>
      <c r="WIF572" s="633"/>
      <c r="WIG572" s="633"/>
      <c r="WIH572" s="633"/>
      <c r="WII572" s="633"/>
      <c r="WIJ572" s="633"/>
      <c r="WIK572" s="633"/>
      <c r="WIL572" s="633"/>
      <c r="WIM572" s="633"/>
      <c r="WIN572" s="633"/>
      <c r="WIO572" s="633"/>
      <c r="WIP572" s="633"/>
      <c r="WIQ572" s="633"/>
      <c r="WIR572" s="633"/>
      <c r="WIS572" s="633"/>
      <c r="WIT572" s="633"/>
      <c r="WIU572" s="633"/>
      <c r="WIV572" s="633"/>
      <c r="WIW572" s="633"/>
      <c r="WIX572" s="633"/>
      <c r="WIY572" s="633"/>
      <c r="WIZ572" s="633"/>
      <c r="WJA572" s="633"/>
      <c r="WJB572" s="633"/>
      <c r="WJC572" s="633"/>
      <c r="WJD572" s="633"/>
      <c r="WJE572" s="633"/>
      <c r="WJF572" s="633"/>
      <c r="WJG572" s="633"/>
      <c r="WJH572" s="633"/>
      <c r="WJI572" s="633"/>
      <c r="WJJ572" s="633"/>
      <c r="WJK572" s="633"/>
      <c r="WJL572" s="633"/>
      <c r="WJM572" s="633"/>
      <c r="WJN572" s="633"/>
      <c r="WJO572" s="633"/>
      <c r="WJP572" s="633"/>
      <c r="WJQ572" s="633"/>
      <c r="WJR572" s="633"/>
      <c r="WJS572" s="633"/>
      <c r="WJT572" s="633"/>
      <c r="WJU572" s="633"/>
      <c r="WJV572" s="633"/>
      <c r="WJW572" s="633"/>
      <c r="WJX572" s="633"/>
      <c r="WJY572" s="633"/>
      <c r="WJZ572" s="633"/>
      <c r="WKA572" s="633"/>
      <c r="WKB572" s="633"/>
      <c r="WKC572" s="633"/>
      <c r="WKD572" s="633"/>
      <c r="WKE572" s="633"/>
      <c r="WKF572" s="633"/>
      <c r="WKG572" s="633"/>
      <c r="WKH572" s="633"/>
      <c r="WKI572" s="633"/>
      <c r="WKJ572" s="633"/>
      <c r="WKK572" s="633"/>
      <c r="WKL572" s="633"/>
      <c r="WKM572" s="633"/>
      <c r="WKN572" s="633"/>
      <c r="WKO572" s="633"/>
      <c r="WKP572" s="633"/>
      <c r="WKQ572" s="633"/>
      <c r="WKR572" s="633"/>
      <c r="WKS572" s="633"/>
      <c r="WKT572" s="633"/>
      <c r="WKU572" s="633"/>
      <c r="WKV572" s="633"/>
      <c r="WKW572" s="633"/>
      <c r="WKX572" s="633"/>
      <c r="WKY572" s="633"/>
      <c r="WKZ572" s="633"/>
      <c r="WLA572" s="633"/>
      <c r="WLB572" s="633"/>
      <c r="WLC572" s="633"/>
      <c r="WLD572" s="633"/>
      <c r="WLE572" s="633"/>
      <c r="WLF572" s="633"/>
      <c r="WLG572" s="633"/>
      <c r="WLH572" s="633"/>
      <c r="WLI572" s="633"/>
      <c r="WLJ572" s="633"/>
      <c r="WLK572" s="633"/>
      <c r="WLL572" s="633"/>
      <c r="WLM572" s="633"/>
      <c r="WLN572" s="633"/>
      <c r="WLO572" s="633"/>
      <c r="WLP572" s="633"/>
      <c r="WLQ572" s="633"/>
      <c r="WLR572" s="633"/>
      <c r="WLS572" s="633"/>
      <c r="WLT572" s="633"/>
      <c r="WLU572" s="633"/>
      <c r="WLV572" s="633"/>
      <c r="WLW572" s="633"/>
      <c r="WLX572" s="633"/>
      <c r="WLY572" s="633"/>
      <c r="WLZ572" s="633"/>
      <c r="WMA572" s="633"/>
      <c r="WMB572" s="633"/>
      <c r="WMC572" s="633"/>
      <c r="WMD572" s="633"/>
      <c r="WME572" s="633"/>
      <c r="WMF572" s="633"/>
      <c r="WMG572" s="633"/>
      <c r="WMH572" s="633"/>
      <c r="WMI572" s="633"/>
      <c r="WMJ572" s="633"/>
      <c r="WMK572" s="633"/>
      <c r="WML572" s="633"/>
      <c r="WMM572" s="633"/>
      <c r="WMN572" s="633"/>
      <c r="WMO572" s="633"/>
      <c r="WMP572" s="633"/>
      <c r="WMQ572" s="633"/>
      <c r="WMR572" s="633"/>
      <c r="WMS572" s="633"/>
      <c r="WMT572" s="633"/>
      <c r="WMU572" s="633"/>
      <c r="WMV572" s="633"/>
      <c r="WMW572" s="633"/>
      <c r="WMX572" s="633"/>
      <c r="WMY572" s="633"/>
      <c r="WMZ572" s="633"/>
      <c r="WNA572" s="633"/>
      <c r="WNB572" s="633"/>
      <c r="WNC572" s="633"/>
      <c r="WND572" s="633"/>
      <c r="WNE572" s="633"/>
      <c r="WNF572" s="633"/>
      <c r="WNG572" s="633"/>
      <c r="WNH572" s="633"/>
      <c r="WNI572" s="633"/>
      <c r="WNJ572" s="633"/>
      <c r="WNK572" s="633"/>
      <c r="WNL572" s="633"/>
      <c r="WNM572" s="633"/>
      <c r="WNN572" s="633"/>
      <c r="WNO572" s="633"/>
      <c r="WNP572" s="633"/>
      <c r="WNQ572" s="633"/>
      <c r="WNR572" s="633"/>
      <c r="WNS572" s="633"/>
      <c r="WNT572" s="633"/>
      <c r="WNU572" s="633"/>
      <c r="WNV572" s="633"/>
      <c r="WNW572" s="633"/>
      <c r="WNX572" s="633"/>
      <c r="WNY572" s="633"/>
      <c r="WNZ572" s="633"/>
      <c r="WOA572" s="633"/>
      <c r="WOB572" s="633"/>
      <c r="WOC572" s="633"/>
      <c r="WOD572" s="633"/>
      <c r="WOE572" s="633"/>
      <c r="WOF572" s="633"/>
      <c r="WOG572" s="633"/>
      <c r="WOH572" s="633"/>
      <c r="WOI572" s="633"/>
      <c r="WOJ572" s="633"/>
      <c r="WOK572" s="633"/>
      <c r="WOL572" s="633"/>
      <c r="WOM572" s="633"/>
      <c r="WON572" s="633"/>
      <c r="WOO572" s="633"/>
      <c r="WOP572" s="633"/>
      <c r="WOQ572" s="633"/>
      <c r="WOR572" s="633"/>
      <c r="WOS572" s="633"/>
      <c r="WOT572" s="633"/>
      <c r="WOU572" s="633"/>
      <c r="WOV572" s="633"/>
      <c r="WOW572" s="633"/>
      <c r="WOX572" s="633"/>
      <c r="WOY572" s="633"/>
      <c r="WOZ572" s="633"/>
      <c r="WPA572" s="633"/>
      <c r="WPB572" s="633"/>
      <c r="WPC572" s="633"/>
      <c r="WPD572" s="633"/>
      <c r="WPE572" s="633"/>
      <c r="WPF572" s="633"/>
      <c r="WPG572" s="633"/>
      <c r="WPH572" s="633"/>
      <c r="WPI572" s="633"/>
      <c r="WPJ572" s="633"/>
      <c r="WPK572" s="633"/>
      <c r="WPL572" s="633"/>
      <c r="WPM572" s="633"/>
      <c r="WPN572" s="633"/>
      <c r="WPO572" s="633"/>
      <c r="WPP572" s="633"/>
      <c r="WPQ572" s="633"/>
      <c r="WPR572" s="633"/>
      <c r="WPS572" s="633"/>
      <c r="WPT572" s="633"/>
      <c r="WPU572" s="633"/>
      <c r="WPV572" s="633"/>
      <c r="WPW572" s="633"/>
      <c r="WPX572" s="633"/>
      <c r="WPY572" s="633"/>
      <c r="WPZ572" s="633"/>
      <c r="WQA572" s="633"/>
      <c r="WQB572" s="633"/>
      <c r="WQC572" s="633"/>
      <c r="WQD572" s="633"/>
      <c r="WQE572" s="633"/>
      <c r="WQF572" s="633"/>
      <c r="WQG572" s="633"/>
      <c r="WQH572" s="633"/>
      <c r="WQI572" s="633"/>
      <c r="WQJ572" s="633"/>
      <c r="WQK572" s="633"/>
      <c r="WQL572" s="633"/>
      <c r="WQM572" s="633"/>
      <c r="WQN572" s="633"/>
      <c r="WQO572" s="633"/>
      <c r="WQP572" s="633"/>
      <c r="WQQ572" s="633"/>
      <c r="WQR572" s="633"/>
      <c r="WQS572" s="633"/>
      <c r="WQT572" s="633"/>
      <c r="WQU572" s="633"/>
      <c r="WQV572" s="633"/>
      <c r="WQW572" s="633"/>
      <c r="WQX572" s="633"/>
      <c r="WQY572" s="633"/>
      <c r="WQZ572" s="633"/>
      <c r="WRA572" s="633"/>
      <c r="WRB572" s="633"/>
      <c r="WRC572" s="633"/>
      <c r="WRD572" s="633"/>
      <c r="WRE572" s="633"/>
      <c r="WRF572" s="633"/>
      <c r="WRG572" s="633"/>
      <c r="WRH572" s="633"/>
      <c r="WRI572" s="633"/>
      <c r="WRJ572" s="633"/>
      <c r="WRK572" s="633"/>
      <c r="WRL572" s="633"/>
      <c r="WRM572" s="633"/>
      <c r="WRN572" s="633"/>
      <c r="WRO572" s="633"/>
      <c r="WRP572" s="633"/>
      <c r="WRQ572" s="633"/>
      <c r="WRR572" s="633"/>
      <c r="WRS572" s="633"/>
      <c r="WRT572" s="633"/>
      <c r="WRU572" s="633"/>
      <c r="WRV572" s="633"/>
      <c r="WRW572" s="633"/>
      <c r="WRX572" s="633"/>
      <c r="WRY572" s="633"/>
      <c r="WRZ572" s="633"/>
      <c r="WSA572" s="633"/>
      <c r="WSB572" s="633"/>
      <c r="WSC572" s="633"/>
      <c r="WSD572" s="633"/>
      <c r="WSE572" s="633"/>
      <c r="WSF572" s="633"/>
      <c r="WSG572" s="633"/>
      <c r="WSH572" s="633"/>
      <c r="WSI572" s="633"/>
      <c r="WSJ572" s="633"/>
      <c r="WSK572" s="633"/>
      <c r="WSL572" s="633"/>
      <c r="WSM572" s="633"/>
      <c r="WSN572" s="633"/>
      <c r="WSO572" s="633"/>
      <c r="WSP572" s="633"/>
      <c r="WSQ572" s="633"/>
      <c r="WSR572" s="633"/>
      <c r="WSS572" s="633"/>
      <c r="WST572" s="633"/>
      <c r="WSU572" s="633"/>
      <c r="WSV572" s="633"/>
      <c r="WSW572" s="633"/>
      <c r="WSX572" s="633"/>
      <c r="WSY572" s="633"/>
      <c r="WSZ572" s="633"/>
      <c r="WTA572" s="633"/>
      <c r="WTB572" s="633"/>
      <c r="WTC572" s="633"/>
      <c r="WTD572" s="633"/>
      <c r="WTE572" s="633"/>
      <c r="WTF572" s="633"/>
      <c r="WTG572" s="633"/>
      <c r="WTH572" s="633"/>
      <c r="WTI572" s="633"/>
      <c r="WTJ572" s="633"/>
      <c r="WTK572" s="633"/>
      <c r="WTL572" s="633"/>
      <c r="WTM572" s="633"/>
      <c r="WTN572" s="633"/>
      <c r="WTO572" s="633"/>
      <c r="WTP572" s="633"/>
      <c r="WTQ572" s="633"/>
      <c r="WTR572" s="633"/>
      <c r="WTS572" s="633"/>
      <c r="WTT572" s="633"/>
      <c r="WTU572" s="633"/>
      <c r="WTV572" s="633"/>
      <c r="WTW572" s="633"/>
      <c r="WTX572" s="633"/>
      <c r="WTY572" s="633"/>
      <c r="WTZ572" s="633"/>
      <c r="WUA572" s="633"/>
      <c r="WUB572" s="633"/>
      <c r="WUC572" s="633"/>
      <c r="WUD572" s="633"/>
      <c r="WUE572" s="633"/>
      <c r="WUF572" s="633"/>
      <c r="WUG572" s="633"/>
      <c r="WUH572" s="633"/>
      <c r="WUI572" s="633"/>
      <c r="WUJ572" s="633"/>
      <c r="WUK572" s="633"/>
      <c r="WUL572" s="633"/>
      <c r="WUM572" s="633"/>
      <c r="WUN572" s="633"/>
      <c r="WUO572" s="633"/>
      <c r="WUP572" s="633"/>
      <c r="WUQ572" s="633"/>
      <c r="WUR572" s="633"/>
      <c r="WUS572" s="633"/>
      <c r="WUT572" s="633"/>
      <c r="WUU572" s="633"/>
      <c r="WUV572" s="633"/>
      <c r="WUW572" s="633"/>
      <c r="WUX572" s="633"/>
      <c r="WUY572" s="633"/>
      <c r="WUZ572" s="633"/>
      <c r="WVA572" s="633"/>
      <c r="WVB572" s="633"/>
      <c r="WVC572" s="633"/>
      <c r="WVD572" s="633"/>
      <c r="WVE572" s="633"/>
      <c r="WVF572" s="633"/>
      <c r="WVG572" s="633"/>
      <c r="WVH572" s="633"/>
      <c r="WVI572" s="633"/>
      <c r="WVJ572" s="633"/>
      <c r="WVK572" s="633"/>
      <c r="WVL572" s="633"/>
      <c r="WVM572" s="633"/>
      <c r="WVN572" s="633"/>
      <c r="WVO572" s="633"/>
      <c r="WVP572" s="633"/>
      <c r="WVQ572" s="633"/>
      <c r="WVR572" s="633"/>
      <c r="WVS572" s="633"/>
      <c r="WVT572" s="633"/>
      <c r="WVU572" s="633"/>
      <c r="WVV572" s="633"/>
      <c r="WVW572" s="633"/>
      <c r="WVX572" s="633"/>
      <c r="WVY572" s="633"/>
      <c r="WVZ572" s="633"/>
      <c r="WWA572" s="633"/>
      <c r="WWB572" s="633"/>
      <c r="WWC572" s="633"/>
      <c r="WWD572" s="633"/>
      <c r="WWE572" s="633"/>
      <c r="WWF572" s="633"/>
      <c r="WWG572" s="633"/>
      <c r="WWH572" s="633"/>
      <c r="WWI572" s="633"/>
      <c r="WWJ572" s="633"/>
      <c r="WWK572" s="633"/>
      <c r="WWL572" s="633"/>
      <c r="WWM572" s="633"/>
      <c r="WWN572" s="633"/>
      <c r="WWO572" s="633"/>
      <c r="WWP572" s="633"/>
      <c r="WWQ572" s="633"/>
      <c r="WWR572" s="633"/>
      <c r="WWS572" s="633"/>
      <c r="WWT572" s="633"/>
      <c r="WWU572" s="633"/>
      <c r="WWV572" s="633"/>
      <c r="WWW572" s="633"/>
      <c r="WWX572" s="633"/>
      <c r="WWY572" s="633"/>
      <c r="WWZ572" s="633"/>
      <c r="WXA572" s="633"/>
      <c r="WXB572" s="633"/>
      <c r="WXC572" s="633"/>
      <c r="WXD572" s="633"/>
      <c r="WXE572" s="633"/>
      <c r="WXF572" s="633"/>
      <c r="WXG572" s="633"/>
      <c r="WXH572" s="633"/>
      <c r="WXI572" s="633"/>
      <c r="WXJ572" s="633"/>
      <c r="WXK572" s="633"/>
      <c r="WXL572" s="633"/>
      <c r="WXM572" s="633"/>
      <c r="WXN572" s="633"/>
      <c r="WXO572" s="633"/>
      <c r="WXP572" s="633"/>
      <c r="WXQ572" s="633"/>
      <c r="WXR572" s="633"/>
      <c r="WXS572" s="633"/>
      <c r="WXT572" s="633"/>
      <c r="WXU572" s="633"/>
      <c r="WXV572" s="633"/>
      <c r="WXW572" s="633"/>
      <c r="WXX572" s="633"/>
      <c r="WXY572" s="633"/>
      <c r="WXZ572" s="633"/>
      <c r="WYA572" s="633"/>
      <c r="WYB572" s="633"/>
      <c r="WYC572" s="633"/>
      <c r="WYD572" s="633"/>
      <c r="WYE572" s="633"/>
      <c r="WYF572" s="633"/>
      <c r="WYG572" s="633"/>
      <c r="WYH572" s="633"/>
      <c r="WYI572" s="633"/>
      <c r="WYJ572" s="633"/>
      <c r="WYK572" s="633"/>
      <c r="WYL572" s="633"/>
      <c r="WYM572" s="633"/>
      <c r="WYN572" s="633"/>
      <c r="WYO572" s="633"/>
      <c r="WYP572" s="633"/>
      <c r="WYQ572" s="633"/>
      <c r="WYR572" s="633"/>
      <c r="WYS572" s="633"/>
      <c r="WYT572" s="633"/>
      <c r="WYU572" s="633"/>
      <c r="WYV572" s="633"/>
      <c r="WYW572" s="633"/>
      <c r="WYX572" s="633"/>
      <c r="WYY572" s="633"/>
      <c r="WYZ572" s="633"/>
      <c r="WZA572" s="633"/>
      <c r="WZB572" s="633"/>
      <c r="WZC572" s="633"/>
      <c r="WZD572" s="633"/>
      <c r="WZE572" s="633"/>
      <c r="WZF572" s="633"/>
      <c r="WZG572" s="633"/>
      <c r="WZH572" s="633"/>
      <c r="WZI572" s="633"/>
      <c r="WZJ572" s="633"/>
      <c r="WZK572" s="633"/>
      <c r="WZL572" s="633"/>
      <c r="WZM572" s="633"/>
      <c r="WZN572" s="633"/>
      <c r="WZO572" s="633"/>
      <c r="WZP572" s="633"/>
      <c r="WZQ572" s="633"/>
      <c r="WZR572" s="633"/>
      <c r="WZS572" s="633"/>
      <c r="WZT572" s="633"/>
      <c r="WZU572" s="633"/>
      <c r="WZV572" s="633"/>
      <c r="WZW572" s="633"/>
      <c r="WZX572" s="633"/>
      <c r="WZY572" s="633"/>
      <c r="WZZ572" s="633"/>
      <c r="XAA572" s="633"/>
      <c r="XAB572" s="633"/>
      <c r="XAC572" s="633"/>
      <c r="XAD572" s="633"/>
      <c r="XAE572" s="633"/>
      <c r="XAF572" s="633"/>
      <c r="XAG572" s="633"/>
      <c r="XAH572" s="633"/>
      <c r="XAI572" s="633"/>
      <c r="XAJ572" s="633"/>
      <c r="XAK572" s="633"/>
      <c r="XAL572" s="633"/>
      <c r="XAM572" s="633"/>
      <c r="XAN572" s="633"/>
      <c r="XAO572" s="633"/>
      <c r="XAP572" s="633"/>
      <c r="XAQ572" s="633"/>
      <c r="XAR572" s="633"/>
      <c r="XAS572" s="633"/>
      <c r="XAT572" s="633"/>
      <c r="XAU572" s="633"/>
      <c r="XAV572" s="633"/>
      <c r="XAW572" s="633"/>
      <c r="XAX572" s="633"/>
      <c r="XAY572" s="633"/>
      <c r="XAZ572" s="633"/>
      <c r="XBA572" s="633"/>
      <c r="XBB572" s="633"/>
      <c r="XBC572" s="633"/>
      <c r="XBD572" s="633"/>
      <c r="XBE572" s="633"/>
      <c r="XBF572" s="633"/>
      <c r="XBG572" s="633"/>
      <c r="XBH572" s="633"/>
      <c r="XBI572" s="633"/>
      <c r="XBJ572" s="633"/>
      <c r="XBK572" s="633"/>
      <c r="XBL572" s="633"/>
      <c r="XBM572" s="633"/>
      <c r="XBN572" s="633"/>
      <c r="XBO572" s="633"/>
      <c r="XBP572" s="633"/>
      <c r="XBQ572" s="633"/>
      <c r="XBR572" s="633"/>
      <c r="XBS572" s="633"/>
      <c r="XBT572" s="633"/>
      <c r="XBU572" s="633"/>
      <c r="XBV572" s="633"/>
      <c r="XBW572" s="633"/>
      <c r="XBX572" s="633"/>
      <c r="XBY572" s="633"/>
      <c r="XBZ572" s="633"/>
      <c r="XCA572" s="633"/>
      <c r="XCB572" s="633"/>
      <c r="XCC572" s="633"/>
      <c r="XCD572" s="633"/>
      <c r="XCE572" s="633"/>
      <c r="XCF572" s="633"/>
      <c r="XCG572" s="633"/>
      <c r="XCH572" s="633"/>
      <c r="XCI572" s="633"/>
      <c r="XCJ572" s="633"/>
      <c r="XCK572" s="633"/>
      <c r="XCL572" s="633"/>
      <c r="XCM572" s="633"/>
      <c r="XCN572" s="633"/>
      <c r="XCO572" s="633"/>
      <c r="XCP572" s="633"/>
      <c r="XCQ572" s="633"/>
      <c r="XCR572" s="633"/>
      <c r="XCS572" s="633"/>
      <c r="XCT572" s="633"/>
      <c r="XCU572" s="633"/>
      <c r="XCV572" s="633"/>
      <c r="XCW572" s="633"/>
      <c r="XCX572" s="633"/>
      <c r="XCY572" s="633"/>
      <c r="XCZ572" s="633"/>
      <c r="XDA572" s="633"/>
      <c r="XDB572" s="633"/>
      <c r="XDC572" s="633"/>
      <c r="XDD572" s="633"/>
      <c r="XDE572" s="633"/>
      <c r="XDF572" s="633"/>
      <c r="XDG572" s="633"/>
      <c r="XDH572" s="633"/>
      <c r="XDI572" s="633"/>
      <c r="XDJ572" s="633"/>
      <c r="XDK572" s="633"/>
      <c r="XDL572" s="633"/>
      <c r="XDM572" s="633"/>
      <c r="XDN572" s="633"/>
      <c r="XDO572" s="633"/>
      <c r="XDP572" s="633"/>
      <c r="XDQ572" s="633"/>
      <c r="XDR572" s="633"/>
      <c r="XDS572" s="633"/>
      <c r="XDT572" s="633"/>
      <c r="XDU572" s="633"/>
      <c r="XDV572" s="633"/>
      <c r="XDW572" s="633"/>
      <c r="XDX572" s="633"/>
      <c r="XDY572" s="633"/>
      <c r="XDZ572" s="633"/>
      <c r="XEA572" s="633"/>
      <c r="XEB572" s="633"/>
    </row>
    <row r="573" spans="1:16356" ht="34.15" customHeight="1">
      <c r="A573" s="628" t="s">
        <v>3463</v>
      </c>
      <c r="B573" s="629" t="s">
        <v>3938</v>
      </c>
      <c r="C573" s="630" t="s">
        <v>4825</v>
      </c>
      <c r="D573" s="629" t="s">
        <v>4622</v>
      </c>
      <c r="E573" s="631" t="s">
        <v>4966</v>
      </c>
      <c r="F573" s="655" t="s">
        <v>4232</v>
      </c>
      <c r="G573" s="632" t="s">
        <v>3313</v>
      </c>
      <c r="H573" s="633" t="s">
        <v>840</v>
      </c>
      <c r="I573" s="633"/>
      <c r="J573" s="629"/>
      <c r="K573" s="629"/>
      <c r="L573" s="629"/>
      <c r="M573" s="629"/>
      <c r="N573" s="633"/>
      <c r="O573" s="633"/>
      <c r="P573" s="633"/>
      <c r="Q573" s="633"/>
      <c r="R573" s="633" t="s">
        <v>4967</v>
      </c>
      <c r="S573" s="629" t="s">
        <v>3435</v>
      </c>
      <c r="T573" s="629" t="s">
        <v>6977</v>
      </c>
      <c r="U573" s="629" t="s">
        <v>4860</v>
      </c>
      <c r="V573" s="629" t="s">
        <v>4656</v>
      </c>
      <c r="W573" s="633"/>
      <c r="X573" s="633"/>
      <c r="Y573" s="633"/>
      <c r="Z573" s="633" t="s">
        <v>4968</v>
      </c>
      <c r="AA573" s="639"/>
      <c r="AB573" s="633"/>
      <c r="AC573" s="633"/>
      <c r="AD573" s="633"/>
      <c r="AE573" s="633"/>
      <c r="AF573" s="633"/>
      <c r="AG573" s="633"/>
      <c r="AH573" s="633"/>
      <c r="AI573" s="742"/>
      <c r="AJ573" s="742"/>
      <c r="AK573" s="742"/>
      <c r="AL573" s="742"/>
      <c r="AM573" s="742"/>
      <c r="AN573" s="742"/>
      <c r="AO573" s="742"/>
      <c r="AP573" s="742"/>
      <c r="AQ573" s="633"/>
      <c r="AR573" s="633"/>
      <c r="AS573" s="633"/>
      <c r="AT573" s="633"/>
      <c r="AU573" s="633"/>
      <c r="AV573" s="633"/>
      <c r="AW573" s="633"/>
      <c r="AX573" s="633"/>
      <c r="AY573" s="633"/>
      <c r="AZ573" s="633"/>
      <c r="BA573" s="633"/>
      <c r="BB573" s="633"/>
      <c r="BC573" s="633"/>
      <c r="BD573" s="633"/>
      <c r="BE573" s="633"/>
      <c r="BF573" s="633"/>
      <c r="BG573" s="633"/>
      <c r="BH573" s="633"/>
      <c r="BI573" s="633"/>
      <c r="BJ573" s="633"/>
      <c r="BK573" s="633"/>
      <c r="BL573" s="633"/>
      <c r="BM573" s="633"/>
      <c r="BN573" s="633"/>
      <c r="BO573" s="633"/>
      <c r="BP573" s="633"/>
      <c r="BQ573" s="633"/>
      <c r="BR573" s="633"/>
      <c r="BS573" s="633"/>
      <c r="BT573" s="633"/>
      <c r="BU573" s="633"/>
      <c r="BV573" s="633"/>
      <c r="BW573" s="633"/>
      <c r="BX573" s="633"/>
      <c r="BY573" s="633"/>
      <c r="BZ573" s="633"/>
      <c r="CA573" s="633"/>
      <c r="CB573" s="633"/>
      <c r="CC573" s="633"/>
      <c r="CD573" s="633"/>
      <c r="CE573" s="633"/>
      <c r="CF573" s="633"/>
      <c r="CG573" s="633"/>
      <c r="CH573" s="633"/>
      <c r="CI573" s="633"/>
      <c r="CJ573" s="633"/>
      <c r="CK573" s="633"/>
      <c r="CL573" s="633"/>
      <c r="CM573" s="633"/>
      <c r="CN573" s="633"/>
      <c r="CO573" s="633"/>
      <c r="CP573" s="633"/>
      <c r="CQ573" s="633"/>
      <c r="CR573" s="633"/>
      <c r="CS573" s="633"/>
      <c r="CT573" s="633"/>
      <c r="CU573" s="633"/>
      <c r="CV573" s="633"/>
      <c r="CW573" s="633"/>
      <c r="CX573" s="633"/>
      <c r="CY573" s="633"/>
      <c r="CZ573" s="633"/>
      <c r="DA573" s="633"/>
      <c r="DB573" s="633"/>
      <c r="DC573" s="633"/>
      <c r="DD573" s="633"/>
      <c r="DE573" s="633"/>
      <c r="DF573" s="633"/>
      <c r="DG573" s="633"/>
      <c r="DH573" s="633"/>
      <c r="DI573" s="633"/>
      <c r="DJ573" s="633"/>
      <c r="DK573" s="633"/>
      <c r="DL573" s="633"/>
      <c r="DM573" s="633"/>
      <c r="DN573" s="633"/>
      <c r="DO573" s="633"/>
      <c r="DP573" s="633"/>
      <c r="DQ573" s="633"/>
      <c r="DR573" s="633"/>
      <c r="DS573" s="633"/>
      <c r="DT573" s="633"/>
      <c r="DU573" s="633"/>
      <c r="DV573" s="633"/>
      <c r="DW573" s="633"/>
      <c r="DX573" s="633"/>
      <c r="DY573" s="633"/>
      <c r="DZ573" s="633"/>
      <c r="EA573" s="633"/>
      <c r="EB573" s="633"/>
      <c r="EC573" s="633"/>
      <c r="ED573" s="633"/>
      <c r="EE573" s="633"/>
      <c r="EF573" s="633"/>
      <c r="EG573" s="633"/>
      <c r="EH573" s="633"/>
      <c r="EI573" s="633"/>
      <c r="EJ573" s="633"/>
      <c r="EK573" s="633"/>
      <c r="EL573" s="633"/>
      <c r="EM573" s="633"/>
      <c r="EN573" s="633"/>
      <c r="EO573" s="633"/>
      <c r="EP573" s="633"/>
      <c r="EQ573" s="633"/>
      <c r="ER573" s="633"/>
      <c r="ES573" s="633"/>
      <c r="ET573" s="633"/>
      <c r="EU573" s="633"/>
      <c r="EV573" s="633"/>
      <c r="EW573" s="633"/>
      <c r="EX573" s="633"/>
      <c r="EY573" s="633"/>
      <c r="EZ573" s="633"/>
      <c r="FA573" s="633"/>
      <c r="FB573" s="633"/>
      <c r="FC573" s="633"/>
      <c r="FD573" s="633"/>
      <c r="FE573" s="633"/>
      <c r="FF573" s="633"/>
      <c r="FG573" s="633"/>
      <c r="FH573" s="633"/>
      <c r="FI573" s="633"/>
      <c r="FJ573" s="633"/>
      <c r="FK573" s="633"/>
      <c r="FL573" s="633"/>
      <c r="FM573" s="633"/>
      <c r="FN573" s="633"/>
      <c r="FO573" s="633"/>
      <c r="FP573" s="633"/>
      <c r="FQ573" s="633"/>
      <c r="FR573" s="633"/>
      <c r="FS573" s="633"/>
      <c r="FT573" s="633"/>
      <c r="FU573" s="633"/>
      <c r="FV573" s="633"/>
      <c r="FW573" s="633"/>
      <c r="FX573" s="633"/>
      <c r="FY573" s="633"/>
      <c r="FZ573" s="633"/>
      <c r="GA573" s="633"/>
      <c r="GB573" s="633"/>
      <c r="GC573" s="633"/>
      <c r="GD573" s="633"/>
      <c r="GE573" s="633"/>
      <c r="GF573" s="633"/>
      <c r="GG573" s="633"/>
      <c r="GH573" s="633"/>
      <c r="GI573" s="633"/>
      <c r="GJ573" s="633"/>
      <c r="GK573" s="633"/>
      <c r="GL573" s="633"/>
      <c r="GM573" s="633"/>
      <c r="GN573" s="633"/>
      <c r="GO573" s="633"/>
      <c r="GP573" s="633"/>
      <c r="GQ573" s="633"/>
      <c r="GR573" s="633"/>
      <c r="GS573" s="633"/>
      <c r="GT573" s="633"/>
      <c r="GU573" s="633"/>
      <c r="GV573" s="633"/>
      <c r="GW573" s="633"/>
      <c r="GX573" s="633"/>
      <c r="GY573" s="633"/>
      <c r="GZ573" s="633"/>
      <c r="HA573" s="633"/>
      <c r="HB573" s="633"/>
      <c r="HC573" s="633"/>
      <c r="HD573" s="633"/>
      <c r="HE573" s="633"/>
      <c r="HF573" s="633"/>
      <c r="HG573" s="633"/>
      <c r="HH573" s="633"/>
      <c r="HI573" s="633"/>
      <c r="HJ573" s="633"/>
      <c r="HK573" s="633"/>
      <c r="HL573" s="633"/>
      <c r="HM573" s="633"/>
      <c r="HN573" s="633"/>
      <c r="HO573" s="633"/>
      <c r="HP573" s="633"/>
      <c r="HQ573" s="633"/>
      <c r="HR573" s="633"/>
      <c r="HS573" s="633"/>
      <c r="HT573" s="633"/>
      <c r="HU573" s="633"/>
      <c r="HV573" s="633"/>
      <c r="HW573" s="633"/>
      <c r="HX573" s="633"/>
      <c r="HY573" s="633"/>
      <c r="HZ573" s="633"/>
      <c r="IA573" s="633"/>
      <c r="IB573" s="633"/>
      <c r="IC573" s="633"/>
      <c r="ID573" s="633"/>
      <c r="IE573" s="633"/>
      <c r="IF573" s="633"/>
      <c r="IG573" s="633"/>
      <c r="IH573" s="633"/>
      <c r="II573" s="633"/>
      <c r="IJ573" s="633"/>
      <c r="IK573" s="633"/>
      <c r="IL573" s="633"/>
      <c r="IM573" s="633"/>
      <c r="IN573" s="633"/>
      <c r="IO573" s="633"/>
      <c r="IP573" s="633"/>
      <c r="IQ573" s="633"/>
      <c r="IR573" s="633"/>
      <c r="IS573" s="633"/>
      <c r="IT573" s="633"/>
      <c r="IU573" s="633"/>
      <c r="IV573" s="633"/>
      <c r="IW573" s="633"/>
      <c r="IX573" s="633"/>
      <c r="IY573" s="633"/>
      <c r="IZ573" s="633"/>
      <c r="JA573" s="633"/>
      <c r="JB573" s="633"/>
      <c r="JC573" s="633"/>
      <c r="JD573" s="633"/>
      <c r="JE573" s="633"/>
      <c r="JF573" s="633"/>
      <c r="JG573" s="633"/>
      <c r="JH573" s="633"/>
      <c r="JI573" s="633"/>
      <c r="JJ573" s="633"/>
      <c r="JK573" s="633"/>
      <c r="JL573" s="633"/>
      <c r="JM573" s="633"/>
      <c r="JN573" s="633"/>
      <c r="JO573" s="633"/>
      <c r="JP573" s="633"/>
      <c r="JQ573" s="633"/>
      <c r="JR573" s="633"/>
      <c r="JS573" s="633"/>
      <c r="JT573" s="633"/>
      <c r="JU573" s="633"/>
      <c r="JV573" s="633"/>
      <c r="JW573" s="633"/>
      <c r="JX573" s="633"/>
      <c r="JY573" s="633"/>
      <c r="JZ573" s="633"/>
      <c r="KA573" s="633"/>
      <c r="KB573" s="633"/>
      <c r="KC573" s="633"/>
      <c r="KD573" s="633"/>
      <c r="KE573" s="633"/>
      <c r="KF573" s="633"/>
      <c r="KG573" s="633"/>
      <c r="KH573" s="633"/>
      <c r="KI573" s="633"/>
      <c r="KJ573" s="633"/>
      <c r="KK573" s="633"/>
      <c r="KL573" s="633"/>
      <c r="KM573" s="633"/>
      <c r="KN573" s="633"/>
      <c r="KO573" s="633"/>
      <c r="KP573" s="633"/>
      <c r="KQ573" s="633"/>
      <c r="KR573" s="633"/>
      <c r="KS573" s="633"/>
      <c r="KT573" s="633"/>
      <c r="KU573" s="633"/>
      <c r="KV573" s="633"/>
      <c r="KW573" s="633"/>
      <c r="KX573" s="633"/>
      <c r="KY573" s="633"/>
      <c r="KZ573" s="633"/>
      <c r="LA573" s="633"/>
      <c r="LB573" s="633"/>
      <c r="LC573" s="633"/>
      <c r="LD573" s="633"/>
      <c r="LE573" s="633"/>
      <c r="LF573" s="633"/>
      <c r="LG573" s="633"/>
      <c r="LH573" s="633"/>
      <c r="LI573" s="633"/>
      <c r="LJ573" s="633"/>
      <c r="LK573" s="633"/>
      <c r="LL573" s="633"/>
      <c r="LM573" s="633"/>
      <c r="LN573" s="633"/>
      <c r="LO573" s="633"/>
      <c r="LP573" s="633"/>
      <c r="LQ573" s="633"/>
      <c r="LR573" s="633"/>
      <c r="LS573" s="633"/>
      <c r="LT573" s="633"/>
      <c r="LU573" s="633"/>
      <c r="LV573" s="633"/>
      <c r="LW573" s="633"/>
      <c r="LX573" s="633"/>
      <c r="LY573" s="633"/>
      <c r="LZ573" s="633"/>
      <c r="MA573" s="633"/>
      <c r="MB573" s="633"/>
      <c r="MC573" s="633"/>
      <c r="MD573" s="633"/>
      <c r="ME573" s="633"/>
      <c r="MF573" s="633"/>
      <c r="MG573" s="633"/>
      <c r="MH573" s="633"/>
      <c r="MI573" s="633"/>
      <c r="MJ573" s="633"/>
      <c r="MK573" s="633"/>
      <c r="ML573" s="633"/>
      <c r="MM573" s="633"/>
      <c r="MN573" s="633"/>
      <c r="MO573" s="633"/>
      <c r="MP573" s="633"/>
      <c r="MQ573" s="633"/>
      <c r="MR573" s="633"/>
      <c r="MS573" s="633"/>
      <c r="MT573" s="633"/>
      <c r="MU573" s="633"/>
      <c r="MV573" s="633"/>
      <c r="MW573" s="633"/>
      <c r="MX573" s="633"/>
      <c r="MY573" s="633"/>
      <c r="MZ573" s="633"/>
      <c r="NA573" s="633"/>
      <c r="NB573" s="633"/>
      <c r="NC573" s="633"/>
      <c r="ND573" s="633"/>
      <c r="NE573" s="633"/>
      <c r="NF573" s="633"/>
      <c r="NG573" s="633"/>
      <c r="NH573" s="633"/>
      <c r="NI573" s="633"/>
      <c r="NJ573" s="633"/>
      <c r="NK573" s="633"/>
      <c r="NL573" s="633"/>
      <c r="NM573" s="633"/>
      <c r="NN573" s="633"/>
      <c r="NO573" s="633"/>
      <c r="NP573" s="633"/>
      <c r="NQ573" s="633"/>
      <c r="NR573" s="633"/>
      <c r="NS573" s="633"/>
      <c r="NT573" s="633"/>
      <c r="NU573" s="633"/>
      <c r="NV573" s="633"/>
      <c r="NW573" s="633"/>
      <c r="NX573" s="633"/>
      <c r="NY573" s="633"/>
      <c r="NZ573" s="633"/>
      <c r="OA573" s="633"/>
      <c r="OB573" s="633"/>
      <c r="OC573" s="633"/>
      <c r="OD573" s="633"/>
      <c r="OE573" s="633"/>
      <c r="OF573" s="633"/>
      <c r="OG573" s="633"/>
      <c r="OH573" s="633"/>
      <c r="OI573" s="633"/>
      <c r="OJ573" s="633"/>
      <c r="OK573" s="633"/>
      <c r="OL573" s="633"/>
      <c r="OM573" s="633"/>
      <c r="ON573" s="633"/>
      <c r="OO573" s="633"/>
      <c r="OP573" s="633"/>
      <c r="OQ573" s="633"/>
      <c r="OR573" s="633"/>
      <c r="OS573" s="633"/>
      <c r="OT573" s="633"/>
      <c r="OU573" s="633"/>
      <c r="OV573" s="633"/>
      <c r="OW573" s="633"/>
      <c r="OX573" s="633"/>
      <c r="OY573" s="633"/>
      <c r="OZ573" s="633"/>
      <c r="PA573" s="633"/>
      <c r="PB573" s="633"/>
      <c r="PC573" s="633"/>
      <c r="PD573" s="633"/>
      <c r="PE573" s="633"/>
      <c r="PF573" s="633"/>
      <c r="PG573" s="633"/>
      <c r="PH573" s="633"/>
      <c r="PI573" s="633"/>
      <c r="PJ573" s="633"/>
      <c r="PK573" s="633"/>
      <c r="PL573" s="633"/>
      <c r="PM573" s="633"/>
      <c r="PN573" s="633"/>
      <c r="PO573" s="633"/>
      <c r="PP573" s="633"/>
      <c r="PQ573" s="633"/>
      <c r="PR573" s="633"/>
      <c r="PS573" s="633"/>
      <c r="PT573" s="633"/>
      <c r="PU573" s="633"/>
      <c r="PV573" s="633"/>
      <c r="PW573" s="633"/>
      <c r="PX573" s="633"/>
      <c r="PY573" s="633"/>
      <c r="PZ573" s="633"/>
      <c r="QA573" s="633"/>
      <c r="QB573" s="633"/>
      <c r="QC573" s="633"/>
      <c r="QD573" s="633"/>
      <c r="QE573" s="633"/>
      <c r="QF573" s="633"/>
      <c r="QG573" s="633"/>
      <c r="QH573" s="633"/>
      <c r="QI573" s="633"/>
      <c r="QJ573" s="633"/>
      <c r="QK573" s="633"/>
      <c r="QL573" s="633"/>
      <c r="QM573" s="633"/>
      <c r="QN573" s="633"/>
      <c r="QO573" s="633"/>
      <c r="QP573" s="633"/>
      <c r="QQ573" s="633"/>
      <c r="QR573" s="633"/>
      <c r="QS573" s="633"/>
      <c r="QT573" s="633"/>
      <c r="QU573" s="633"/>
      <c r="QV573" s="633"/>
      <c r="QW573" s="633"/>
      <c r="QX573" s="633"/>
      <c r="QY573" s="633"/>
      <c r="QZ573" s="633"/>
      <c r="RA573" s="633"/>
      <c r="RB573" s="633"/>
      <c r="RC573" s="633"/>
      <c r="RD573" s="633"/>
      <c r="RE573" s="633"/>
      <c r="RF573" s="633"/>
      <c r="RG573" s="633"/>
      <c r="RH573" s="633"/>
      <c r="RI573" s="633"/>
      <c r="RJ573" s="633"/>
      <c r="RK573" s="633"/>
      <c r="RL573" s="633"/>
      <c r="RM573" s="633"/>
      <c r="RN573" s="633"/>
      <c r="RO573" s="633"/>
      <c r="RP573" s="633"/>
      <c r="RQ573" s="633"/>
      <c r="RR573" s="633"/>
      <c r="RS573" s="633"/>
      <c r="RT573" s="633"/>
      <c r="RU573" s="633"/>
      <c r="RV573" s="633"/>
      <c r="RW573" s="633"/>
      <c r="RX573" s="633"/>
      <c r="RY573" s="633"/>
      <c r="RZ573" s="633"/>
      <c r="SA573" s="633"/>
      <c r="SB573" s="633"/>
      <c r="SC573" s="633"/>
      <c r="SD573" s="633"/>
      <c r="SE573" s="633"/>
      <c r="SF573" s="633"/>
      <c r="SG573" s="633"/>
      <c r="SH573" s="633"/>
      <c r="SI573" s="633"/>
      <c r="SJ573" s="633"/>
      <c r="SK573" s="633"/>
      <c r="SL573" s="633"/>
      <c r="SM573" s="633"/>
      <c r="SN573" s="633"/>
      <c r="SO573" s="633"/>
      <c r="SP573" s="633"/>
      <c r="SQ573" s="633"/>
      <c r="SR573" s="633"/>
      <c r="SS573" s="633"/>
      <c r="ST573" s="633"/>
      <c r="SU573" s="633"/>
      <c r="SV573" s="633"/>
      <c r="SW573" s="633"/>
      <c r="SX573" s="633"/>
      <c r="SY573" s="633"/>
      <c r="SZ573" s="633"/>
      <c r="TA573" s="633"/>
      <c r="TB573" s="633"/>
      <c r="TC573" s="633"/>
      <c r="TD573" s="633"/>
      <c r="TE573" s="633"/>
      <c r="TF573" s="633"/>
      <c r="TG573" s="633"/>
      <c r="TH573" s="633"/>
      <c r="TI573" s="633"/>
      <c r="TJ573" s="633"/>
      <c r="TK573" s="633"/>
      <c r="TL573" s="633"/>
      <c r="TM573" s="633"/>
      <c r="TN573" s="633"/>
      <c r="TO573" s="633"/>
      <c r="TP573" s="633"/>
      <c r="TQ573" s="633"/>
      <c r="TR573" s="633"/>
      <c r="TS573" s="633"/>
      <c r="TT573" s="633"/>
      <c r="TU573" s="633"/>
      <c r="TV573" s="633"/>
      <c r="TW573" s="633"/>
      <c r="TX573" s="633"/>
      <c r="TY573" s="633"/>
      <c r="TZ573" s="633"/>
      <c r="UA573" s="633"/>
      <c r="UB573" s="633"/>
      <c r="UC573" s="633"/>
      <c r="UD573" s="633"/>
      <c r="UE573" s="633"/>
      <c r="UF573" s="633"/>
      <c r="UG573" s="633"/>
      <c r="UH573" s="633"/>
      <c r="UI573" s="633"/>
      <c r="UJ573" s="633"/>
      <c r="UK573" s="633"/>
      <c r="UL573" s="633"/>
      <c r="UM573" s="633"/>
      <c r="UN573" s="633"/>
      <c r="UO573" s="633"/>
      <c r="UP573" s="633"/>
      <c r="UQ573" s="633"/>
      <c r="UR573" s="633"/>
      <c r="US573" s="633"/>
      <c r="UT573" s="633"/>
      <c r="UU573" s="633"/>
      <c r="UV573" s="633"/>
      <c r="UW573" s="633"/>
      <c r="UX573" s="633"/>
      <c r="UY573" s="633"/>
      <c r="UZ573" s="633"/>
      <c r="VA573" s="633"/>
      <c r="VB573" s="633"/>
      <c r="VC573" s="633"/>
      <c r="VD573" s="633"/>
      <c r="VE573" s="633"/>
      <c r="VF573" s="633"/>
      <c r="VG573" s="633"/>
      <c r="VH573" s="633"/>
      <c r="VI573" s="633"/>
      <c r="VJ573" s="633"/>
      <c r="VK573" s="633"/>
      <c r="VL573" s="633"/>
      <c r="VM573" s="633"/>
      <c r="VN573" s="633"/>
      <c r="VO573" s="633"/>
      <c r="VP573" s="633"/>
      <c r="VQ573" s="633"/>
      <c r="VR573" s="633"/>
      <c r="VS573" s="633"/>
      <c r="VT573" s="633"/>
      <c r="VU573" s="633"/>
      <c r="VV573" s="633"/>
      <c r="VW573" s="633"/>
      <c r="VX573" s="633"/>
      <c r="VY573" s="633"/>
      <c r="VZ573" s="633"/>
      <c r="WA573" s="633"/>
      <c r="WB573" s="633"/>
      <c r="WC573" s="633"/>
      <c r="WD573" s="633"/>
      <c r="WE573" s="633"/>
      <c r="WF573" s="633"/>
      <c r="WG573" s="633"/>
      <c r="WH573" s="633"/>
      <c r="WI573" s="633"/>
      <c r="WJ573" s="633"/>
      <c r="WK573" s="633"/>
      <c r="WL573" s="633"/>
      <c r="WM573" s="633"/>
      <c r="WN573" s="633"/>
      <c r="WO573" s="633"/>
      <c r="WP573" s="633"/>
      <c r="WQ573" s="633"/>
      <c r="WR573" s="633"/>
      <c r="WS573" s="633"/>
      <c r="WT573" s="633"/>
      <c r="WU573" s="633"/>
      <c r="WV573" s="633"/>
      <c r="WW573" s="633"/>
      <c r="WX573" s="633"/>
      <c r="WY573" s="633"/>
      <c r="WZ573" s="633"/>
      <c r="XA573" s="633"/>
      <c r="XB573" s="633"/>
      <c r="XC573" s="633"/>
      <c r="XD573" s="633"/>
      <c r="XE573" s="633"/>
      <c r="XF573" s="633"/>
      <c r="XG573" s="633"/>
      <c r="XH573" s="633"/>
      <c r="XI573" s="633"/>
      <c r="XJ573" s="633"/>
      <c r="XK573" s="633"/>
      <c r="XL573" s="633"/>
      <c r="XM573" s="633"/>
      <c r="XN573" s="633"/>
      <c r="XO573" s="633"/>
      <c r="XP573" s="633"/>
      <c r="XQ573" s="633"/>
      <c r="XR573" s="633"/>
      <c r="XS573" s="633"/>
      <c r="XT573" s="633"/>
      <c r="XU573" s="633"/>
      <c r="XV573" s="633"/>
      <c r="XW573" s="633"/>
      <c r="XX573" s="633"/>
      <c r="XY573" s="633"/>
      <c r="XZ573" s="633"/>
      <c r="YA573" s="633"/>
      <c r="YB573" s="633"/>
      <c r="YC573" s="633"/>
      <c r="YD573" s="633"/>
      <c r="YE573" s="633"/>
      <c r="YF573" s="633"/>
      <c r="YG573" s="633"/>
      <c r="YH573" s="633"/>
      <c r="YI573" s="633"/>
      <c r="YJ573" s="633"/>
      <c r="YK573" s="633"/>
      <c r="YL573" s="633"/>
      <c r="YM573" s="633"/>
      <c r="YN573" s="633"/>
      <c r="YO573" s="633"/>
      <c r="YP573" s="633"/>
      <c r="YQ573" s="633"/>
      <c r="YR573" s="633"/>
      <c r="YS573" s="633"/>
      <c r="YT573" s="633"/>
      <c r="YU573" s="633"/>
      <c r="YV573" s="633"/>
      <c r="YW573" s="633"/>
      <c r="YX573" s="633"/>
      <c r="YY573" s="633"/>
      <c r="YZ573" s="633"/>
      <c r="ZA573" s="633"/>
      <c r="ZB573" s="633"/>
      <c r="ZC573" s="633"/>
      <c r="ZD573" s="633"/>
      <c r="ZE573" s="633"/>
      <c r="ZF573" s="633"/>
      <c r="ZG573" s="633"/>
      <c r="ZH573" s="633"/>
      <c r="ZI573" s="633"/>
      <c r="ZJ573" s="633"/>
      <c r="ZK573" s="633"/>
      <c r="ZL573" s="633"/>
      <c r="ZM573" s="633"/>
      <c r="ZN573" s="633"/>
      <c r="ZO573" s="633"/>
      <c r="ZP573" s="633"/>
      <c r="ZQ573" s="633"/>
      <c r="ZR573" s="633"/>
      <c r="ZS573" s="633"/>
      <c r="ZT573" s="633"/>
      <c r="ZU573" s="633"/>
      <c r="ZV573" s="633"/>
      <c r="ZW573" s="633"/>
      <c r="ZX573" s="633"/>
      <c r="ZY573" s="633"/>
      <c r="ZZ573" s="633"/>
      <c r="AAA573" s="633"/>
      <c r="AAB573" s="633"/>
      <c r="AAC573" s="633"/>
      <c r="AAD573" s="633"/>
      <c r="AAE573" s="633"/>
      <c r="AAF573" s="633"/>
      <c r="AAG573" s="633"/>
      <c r="AAH573" s="633"/>
      <c r="AAI573" s="633"/>
      <c r="AAJ573" s="633"/>
      <c r="AAK573" s="633"/>
      <c r="AAL573" s="633"/>
      <c r="AAM573" s="633"/>
      <c r="AAN573" s="633"/>
      <c r="AAO573" s="633"/>
      <c r="AAP573" s="633"/>
      <c r="AAQ573" s="633"/>
      <c r="AAR573" s="633"/>
      <c r="AAS573" s="633"/>
      <c r="AAT573" s="633"/>
      <c r="AAU573" s="633"/>
      <c r="AAV573" s="633"/>
      <c r="AAW573" s="633"/>
      <c r="AAX573" s="633"/>
      <c r="AAY573" s="633"/>
      <c r="AAZ573" s="633"/>
      <c r="ABA573" s="633"/>
      <c r="ABB573" s="633"/>
      <c r="ABC573" s="633"/>
      <c r="ABD573" s="633"/>
      <c r="ABE573" s="633"/>
      <c r="ABF573" s="633"/>
      <c r="ABG573" s="633"/>
      <c r="ABH573" s="633"/>
      <c r="ABI573" s="633"/>
      <c r="ABJ573" s="633"/>
      <c r="ABK573" s="633"/>
      <c r="ABL573" s="633"/>
      <c r="ABM573" s="633"/>
      <c r="ABN573" s="633"/>
      <c r="ABO573" s="633"/>
      <c r="ABP573" s="633"/>
      <c r="ABQ573" s="633"/>
      <c r="ABR573" s="633"/>
      <c r="ABS573" s="633"/>
      <c r="ABT573" s="633"/>
      <c r="ABU573" s="633"/>
      <c r="ABV573" s="633"/>
      <c r="ABW573" s="633"/>
      <c r="ABX573" s="633"/>
      <c r="ABY573" s="633"/>
      <c r="ABZ573" s="633"/>
      <c r="ACA573" s="633"/>
      <c r="ACB573" s="633"/>
      <c r="ACC573" s="633"/>
      <c r="ACD573" s="633"/>
      <c r="ACE573" s="633"/>
      <c r="ACF573" s="633"/>
      <c r="ACG573" s="633"/>
      <c r="ACH573" s="633"/>
      <c r="ACI573" s="633"/>
      <c r="ACJ573" s="633"/>
      <c r="ACK573" s="633"/>
      <c r="ACL573" s="633"/>
      <c r="ACM573" s="633"/>
      <c r="ACN573" s="633"/>
      <c r="ACO573" s="633"/>
      <c r="ACP573" s="633"/>
      <c r="ACQ573" s="633"/>
      <c r="ACR573" s="633"/>
      <c r="ACS573" s="633"/>
      <c r="ACT573" s="633"/>
      <c r="ACU573" s="633"/>
      <c r="ACV573" s="633"/>
      <c r="ACW573" s="633"/>
      <c r="ACX573" s="633"/>
      <c r="ACY573" s="633"/>
      <c r="ACZ573" s="633"/>
      <c r="ADA573" s="633"/>
      <c r="ADB573" s="633"/>
      <c r="ADC573" s="633"/>
      <c r="ADD573" s="633"/>
      <c r="ADE573" s="633"/>
      <c r="ADF573" s="633"/>
      <c r="ADG573" s="633"/>
      <c r="ADH573" s="633"/>
      <c r="ADI573" s="633"/>
      <c r="ADJ573" s="633"/>
      <c r="ADK573" s="633"/>
      <c r="ADL573" s="633"/>
      <c r="ADM573" s="633"/>
      <c r="ADN573" s="633"/>
      <c r="ADO573" s="633"/>
      <c r="ADP573" s="633"/>
      <c r="ADQ573" s="633"/>
      <c r="ADR573" s="633"/>
      <c r="ADS573" s="633"/>
      <c r="ADT573" s="633"/>
      <c r="ADU573" s="633"/>
      <c r="ADV573" s="633"/>
      <c r="ADW573" s="633"/>
      <c r="ADX573" s="633"/>
      <c r="ADY573" s="633"/>
      <c r="ADZ573" s="633"/>
      <c r="AEA573" s="633"/>
      <c r="AEB573" s="633"/>
      <c r="AEC573" s="633"/>
      <c r="AED573" s="633"/>
      <c r="AEE573" s="633"/>
      <c r="AEF573" s="633"/>
      <c r="AEG573" s="633"/>
      <c r="AEH573" s="633"/>
      <c r="AEI573" s="633"/>
      <c r="AEJ573" s="633"/>
      <c r="AEK573" s="633"/>
      <c r="AEL573" s="633"/>
      <c r="AEM573" s="633"/>
      <c r="AEN573" s="633"/>
      <c r="AEO573" s="633"/>
      <c r="AEP573" s="633"/>
      <c r="AEQ573" s="633"/>
      <c r="AER573" s="633"/>
      <c r="AES573" s="633"/>
      <c r="AET573" s="633"/>
      <c r="AEU573" s="633"/>
      <c r="AEV573" s="633"/>
      <c r="AEW573" s="633"/>
      <c r="AEX573" s="633"/>
      <c r="AEY573" s="633"/>
      <c r="AEZ573" s="633"/>
      <c r="AFA573" s="633"/>
      <c r="AFB573" s="633"/>
      <c r="AFC573" s="633"/>
      <c r="AFD573" s="633"/>
      <c r="AFE573" s="633"/>
      <c r="AFF573" s="633"/>
      <c r="AFG573" s="633"/>
      <c r="AFH573" s="633"/>
      <c r="AFI573" s="633"/>
      <c r="AFJ573" s="633"/>
      <c r="AFK573" s="633"/>
      <c r="AFL573" s="633"/>
      <c r="AFM573" s="633"/>
      <c r="AFN573" s="633"/>
      <c r="AFO573" s="633"/>
      <c r="AFP573" s="633"/>
      <c r="AFQ573" s="633"/>
      <c r="AFR573" s="633"/>
      <c r="AFS573" s="633"/>
      <c r="AFT573" s="633"/>
      <c r="AFU573" s="633"/>
      <c r="AFV573" s="633"/>
      <c r="AFW573" s="633"/>
      <c r="AFX573" s="633"/>
      <c r="AFY573" s="633"/>
      <c r="AFZ573" s="633"/>
      <c r="AGA573" s="633"/>
      <c r="AGB573" s="633"/>
      <c r="AGC573" s="633"/>
      <c r="AGD573" s="633"/>
      <c r="AGE573" s="633"/>
      <c r="AGF573" s="633"/>
      <c r="AGG573" s="633"/>
      <c r="AGH573" s="633"/>
      <c r="AGI573" s="633"/>
      <c r="AGJ573" s="633"/>
      <c r="AGK573" s="633"/>
      <c r="AGL573" s="633"/>
      <c r="AGM573" s="633"/>
      <c r="AGN573" s="633"/>
      <c r="AGO573" s="633"/>
      <c r="AGP573" s="633"/>
      <c r="AGQ573" s="633"/>
      <c r="AGR573" s="633"/>
      <c r="AGS573" s="633"/>
      <c r="AGT573" s="633"/>
      <c r="AGU573" s="633"/>
      <c r="AGV573" s="633"/>
      <c r="AGW573" s="633"/>
      <c r="AGX573" s="633"/>
      <c r="AGY573" s="633"/>
      <c r="AGZ573" s="633"/>
      <c r="AHA573" s="633"/>
      <c r="AHB573" s="633"/>
      <c r="AHC573" s="633"/>
      <c r="AHD573" s="633"/>
      <c r="AHE573" s="633"/>
      <c r="AHF573" s="633"/>
      <c r="AHG573" s="633"/>
      <c r="AHH573" s="633"/>
      <c r="AHI573" s="633"/>
      <c r="AHJ573" s="633"/>
      <c r="AHK573" s="633"/>
      <c r="AHL573" s="633"/>
      <c r="AHM573" s="633"/>
      <c r="AHN573" s="633"/>
      <c r="AHO573" s="633"/>
      <c r="AHP573" s="633"/>
      <c r="AHQ573" s="633"/>
      <c r="AHR573" s="633"/>
      <c r="AHS573" s="633"/>
      <c r="AHT573" s="633"/>
      <c r="AHU573" s="633"/>
      <c r="AHV573" s="633"/>
      <c r="AHW573" s="633"/>
      <c r="AHX573" s="633"/>
      <c r="AHY573" s="633"/>
      <c r="AHZ573" s="633"/>
      <c r="AIA573" s="633"/>
      <c r="AIB573" s="633"/>
      <c r="AIC573" s="633"/>
      <c r="AID573" s="633"/>
      <c r="AIE573" s="633"/>
      <c r="AIF573" s="633"/>
      <c r="AIG573" s="633"/>
      <c r="AIH573" s="633"/>
      <c r="AII573" s="633"/>
      <c r="AIJ573" s="633"/>
      <c r="AIK573" s="633"/>
      <c r="AIL573" s="633"/>
      <c r="AIM573" s="633"/>
      <c r="AIN573" s="633"/>
      <c r="AIO573" s="633"/>
      <c r="AIP573" s="633"/>
      <c r="AIQ573" s="633"/>
      <c r="AIR573" s="633"/>
      <c r="AIS573" s="633"/>
      <c r="AIT573" s="633"/>
      <c r="AIU573" s="633"/>
      <c r="AIV573" s="633"/>
      <c r="AIW573" s="633"/>
      <c r="AIX573" s="633"/>
      <c r="AIY573" s="633"/>
      <c r="AIZ573" s="633"/>
      <c r="AJA573" s="633"/>
      <c r="AJB573" s="633"/>
      <c r="AJC573" s="633"/>
      <c r="AJD573" s="633"/>
      <c r="AJE573" s="633"/>
      <c r="AJF573" s="633"/>
      <c r="AJG573" s="633"/>
      <c r="AJH573" s="633"/>
      <c r="AJI573" s="633"/>
      <c r="AJJ573" s="633"/>
      <c r="AJK573" s="633"/>
      <c r="AJL573" s="633"/>
      <c r="AJM573" s="633"/>
      <c r="AJN573" s="633"/>
      <c r="AJO573" s="633"/>
      <c r="AJP573" s="633"/>
      <c r="AJQ573" s="633"/>
      <c r="AJR573" s="633"/>
      <c r="AJS573" s="633"/>
      <c r="AJT573" s="633"/>
      <c r="AJU573" s="633"/>
      <c r="AJV573" s="633"/>
      <c r="AJW573" s="633"/>
      <c r="AJX573" s="633"/>
      <c r="AJY573" s="633"/>
      <c r="AJZ573" s="633"/>
      <c r="AKA573" s="633"/>
      <c r="AKB573" s="633"/>
      <c r="AKC573" s="633"/>
      <c r="AKD573" s="633"/>
      <c r="AKE573" s="633"/>
      <c r="AKF573" s="633"/>
      <c r="AKG573" s="633"/>
      <c r="AKH573" s="633"/>
      <c r="AKI573" s="633"/>
      <c r="AKJ573" s="633"/>
      <c r="AKK573" s="633"/>
      <c r="AKL573" s="633"/>
      <c r="AKM573" s="633"/>
      <c r="AKN573" s="633"/>
      <c r="AKO573" s="633"/>
      <c r="AKP573" s="633"/>
      <c r="AKQ573" s="633"/>
      <c r="AKR573" s="633"/>
      <c r="AKS573" s="633"/>
      <c r="AKT573" s="633"/>
      <c r="AKU573" s="633"/>
      <c r="AKV573" s="633"/>
      <c r="AKW573" s="633"/>
      <c r="AKX573" s="633"/>
      <c r="AKY573" s="633"/>
      <c r="AKZ573" s="633"/>
      <c r="ALA573" s="633"/>
      <c r="ALB573" s="633"/>
      <c r="ALC573" s="633"/>
      <c r="ALD573" s="633"/>
      <c r="ALE573" s="633"/>
      <c r="ALF573" s="633"/>
      <c r="ALG573" s="633"/>
      <c r="ALH573" s="633"/>
      <c r="ALI573" s="633"/>
      <c r="ALJ573" s="633"/>
      <c r="ALK573" s="633"/>
      <c r="ALL573" s="633"/>
      <c r="ALM573" s="633"/>
      <c r="ALN573" s="633"/>
      <c r="ALO573" s="633"/>
      <c r="ALP573" s="633"/>
      <c r="ALQ573" s="633"/>
      <c r="ALR573" s="633"/>
      <c r="ALS573" s="633"/>
      <c r="ALT573" s="633"/>
      <c r="ALU573" s="633"/>
      <c r="ALV573" s="633"/>
      <c r="ALW573" s="633"/>
      <c r="ALX573" s="633"/>
      <c r="ALY573" s="633"/>
      <c r="ALZ573" s="633"/>
      <c r="AMA573" s="633"/>
      <c r="AMB573" s="633"/>
      <c r="AMC573" s="633"/>
      <c r="AMD573" s="633"/>
      <c r="AME573" s="633"/>
      <c r="AMF573" s="633"/>
      <c r="AMG573" s="633"/>
      <c r="AMH573" s="633"/>
      <c r="AMI573" s="633"/>
      <c r="AMJ573" s="633"/>
      <c r="AMK573" s="633"/>
      <c r="AML573" s="633"/>
      <c r="AMM573" s="633"/>
      <c r="AMN573" s="633"/>
      <c r="AMO573" s="633"/>
      <c r="AMP573" s="633"/>
      <c r="AMQ573" s="633"/>
      <c r="AMR573" s="633"/>
      <c r="AMS573" s="633"/>
      <c r="AMT573" s="633"/>
      <c r="AMU573" s="633"/>
      <c r="AMV573" s="633"/>
      <c r="AMW573" s="633"/>
      <c r="AMX573" s="633"/>
      <c r="AMY573" s="633"/>
      <c r="AMZ573" s="633"/>
      <c r="ANA573" s="633"/>
      <c r="ANB573" s="633"/>
      <c r="ANC573" s="633"/>
      <c r="AND573" s="633"/>
      <c r="ANE573" s="633"/>
      <c r="ANF573" s="633"/>
      <c r="ANG573" s="633"/>
      <c r="ANH573" s="633"/>
      <c r="ANI573" s="633"/>
      <c r="ANJ573" s="633"/>
      <c r="ANK573" s="633"/>
      <c r="ANL573" s="633"/>
      <c r="ANM573" s="633"/>
      <c r="ANN573" s="633"/>
      <c r="ANO573" s="633"/>
      <c r="ANP573" s="633"/>
      <c r="ANQ573" s="633"/>
      <c r="ANR573" s="633"/>
      <c r="ANS573" s="633"/>
      <c r="ANT573" s="633"/>
      <c r="ANU573" s="633"/>
      <c r="ANV573" s="633"/>
      <c r="ANW573" s="633"/>
      <c r="ANX573" s="633"/>
      <c r="ANY573" s="633"/>
      <c r="ANZ573" s="633"/>
      <c r="AOA573" s="633"/>
      <c r="AOB573" s="633"/>
      <c r="AOC573" s="633"/>
      <c r="AOD573" s="633"/>
      <c r="AOE573" s="633"/>
      <c r="AOF573" s="633"/>
      <c r="AOG573" s="633"/>
      <c r="AOH573" s="633"/>
      <c r="AOI573" s="633"/>
      <c r="AOJ573" s="633"/>
      <c r="AOK573" s="633"/>
      <c r="AOL573" s="633"/>
      <c r="AOM573" s="633"/>
      <c r="AON573" s="633"/>
      <c r="AOO573" s="633"/>
      <c r="AOP573" s="633"/>
      <c r="AOQ573" s="633"/>
      <c r="AOR573" s="633"/>
      <c r="AOS573" s="633"/>
      <c r="AOT573" s="633"/>
      <c r="AOU573" s="633"/>
      <c r="AOV573" s="633"/>
      <c r="AOW573" s="633"/>
      <c r="AOX573" s="633"/>
      <c r="AOY573" s="633"/>
      <c r="AOZ573" s="633"/>
      <c r="APA573" s="633"/>
      <c r="APB573" s="633"/>
      <c r="APC573" s="633"/>
      <c r="APD573" s="633"/>
      <c r="APE573" s="633"/>
      <c r="APF573" s="633"/>
      <c r="APG573" s="633"/>
      <c r="APH573" s="633"/>
      <c r="API573" s="633"/>
      <c r="APJ573" s="633"/>
      <c r="APK573" s="633"/>
      <c r="APL573" s="633"/>
      <c r="APM573" s="633"/>
      <c r="APN573" s="633"/>
      <c r="APO573" s="633"/>
      <c r="APP573" s="633"/>
      <c r="APQ573" s="633"/>
      <c r="APR573" s="633"/>
      <c r="APS573" s="633"/>
      <c r="APT573" s="633"/>
      <c r="APU573" s="633"/>
      <c r="APV573" s="633"/>
      <c r="APW573" s="633"/>
      <c r="APX573" s="633"/>
      <c r="APY573" s="633"/>
      <c r="APZ573" s="633"/>
      <c r="AQA573" s="633"/>
      <c r="AQB573" s="633"/>
      <c r="AQC573" s="633"/>
      <c r="AQD573" s="633"/>
      <c r="AQE573" s="633"/>
      <c r="AQF573" s="633"/>
      <c r="AQG573" s="633"/>
      <c r="AQH573" s="633"/>
      <c r="AQI573" s="633"/>
      <c r="AQJ573" s="633"/>
      <c r="AQK573" s="633"/>
      <c r="AQL573" s="633"/>
      <c r="AQM573" s="633"/>
      <c r="AQN573" s="633"/>
      <c r="AQO573" s="633"/>
      <c r="AQP573" s="633"/>
      <c r="AQQ573" s="633"/>
      <c r="AQR573" s="633"/>
      <c r="AQS573" s="633"/>
      <c r="AQT573" s="633"/>
      <c r="AQU573" s="633"/>
      <c r="AQV573" s="633"/>
      <c r="AQW573" s="633"/>
      <c r="AQX573" s="633"/>
      <c r="AQY573" s="633"/>
      <c r="AQZ573" s="633"/>
      <c r="ARA573" s="633"/>
      <c r="ARB573" s="633"/>
      <c r="ARC573" s="633"/>
      <c r="ARD573" s="633"/>
      <c r="ARE573" s="633"/>
      <c r="ARF573" s="633"/>
      <c r="ARG573" s="633"/>
      <c r="ARH573" s="633"/>
      <c r="ARI573" s="633"/>
      <c r="ARJ573" s="633"/>
      <c r="ARK573" s="633"/>
      <c r="ARL573" s="633"/>
      <c r="ARM573" s="633"/>
      <c r="ARN573" s="633"/>
      <c r="ARO573" s="633"/>
      <c r="ARP573" s="633"/>
      <c r="ARQ573" s="633"/>
      <c r="ARR573" s="633"/>
      <c r="ARS573" s="633"/>
      <c r="ART573" s="633"/>
      <c r="ARU573" s="633"/>
      <c r="ARV573" s="633"/>
      <c r="ARW573" s="633"/>
      <c r="ARX573" s="633"/>
      <c r="ARY573" s="633"/>
      <c r="ARZ573" s="633"/>
      <c r="ASA573" s="633"/>
      <c r="ASB573" s="633"/>
      <c r="ASC573" s="633"/>
      <c r="ASD573" s="633"/>
      <c r="ASE573" s="633"/>
      <c r="ASF573" s="633"/>
      <c r="ASG573" s="633"/>
      <c r="ASH573" s="633"/>
      <c r="ASI573" s="633"/>
      <c r="ASJ573" s="633"/>
      <c r="ASK573" s="633"/>
      <c r="ASL573" s="633"/>
      <c r="ASM573" s="633"/>
      <c r="ASN573" s="633"/>
      <c r="ASO573" s="633"/>
      <c r="ASP573" s="633"/>
      <c r="ASQ573" s="633"/>
      <c r="ASR573" s="633"/>
      <c r="ASS573" s="633"/>
      <c r="AST573" s="633"/>
      <c r="ASU573" s="633"/>
      <c r="ASV573" s="633"/>
      <c r="ASW573" s="633"/>
      <c r="ASX573" s="633"/>
      <c r="ASY573" s="633"/>
      <c r="ASZ573" s="633"/>
      <c r="ATA573" s="633"/>
      <c r="ATB573" s="633"/>
      <c r="ATC573" s="633"/>
      <c r="ATD573" s="633"/>
      <c r="ATE573" s="633"/>
      <c r="ATF573" s="633"/>
      <c r="ATG573" s="633"/>
      <c r="ATH573" s="633"/>
      <c r="ATI573" s="633"/>
      <c r="ATJ573" s="633"/>
      <c r="ATK573" s="633"/>
      <c r="ATL573" s="633"/>
      <c r="ATM573" s="633"/>
      <c r="ATN573" s="633"/>
      <c r="ATO573" s="633"/>
      <c r="ATP573" s="633"/>
      <c r="ATQ573" s="633"/>
      <c r="ATR573" s="633"/>
      <c r="ATS573" s="633"/>
      <c r="ATT573" s="633"/>
      <c r="ATU573" s="633"/>
      <c r="ATV573" s="633"/>
      <c r="ATW573" s="633"/>
      <c r="ATX573" s="633"/>
      <c r="ATY573" s="633"/>
      <c r="ATZ573" s="633"/>
      <c r="AUA573" s="633"/>
      <c r="AUB573" s="633"/>
      <c r="AUC573" s="633"/>
      <c r="AUD573" s="633"/>
      <c r="AUE573" s="633"/>
      <c r="AUF573" s="633"/>
      <c r="AUG573" s="633"/>
      <c r="AUH573" s="633"/>
      <c r="AUI573" s="633"/>
      <c r="AUJ573" s="633"/>
      <c r="AUK573" s="633"/>
      <c r="AUL573" s="633"/>
      <c r="AUM573" s="633"/>
      <c r="AUN573" s="633"/>
      <c r="AUO573" s="633"/>
      <c r="AUP573" s="633"/>
      <c r="AUQ573" s="633"/>
      <c r="AUR573" s="633"/>
      <c r="AUS573" s="633"/>
      <c r="AUT573" s="633"/>
      <c r="AUU573" s="633"/>
      <c r="AUV573" s="633"/>
      <c r="AUW573" s="633"/>
      <c r="AUX573" s="633"/>
      <c r="AUY573" s="633"/>
      <c r="AUZ573" s="633"/>
      <c r="AVA573" s="633"/>
      <c r="AVB573" s="633"/>
      <c r="AVC573" s="633"/>
      <c r="AVD573" s="633"/>
      <c r="AVE573" s="633"/>
      <c r="AVF573" s="633"/>
      <c r="AVG573" s="633"/>
      <c r="AVH573" s="633"/>
      <c r="AVI573" s="633"/>
      <c r="AVJ573" s="633"/>
      <c r="AVK573" s="633"/>
      <c r="AVL573" s="633"/>
      <c r="AVM573" s="633"/>
      <c r="AVN573" s="633"/>
      <c r="AVO573" s="633"/>
      <c r="AVP573" s="633"/>
      <c r="AVQ573" s="633"/>
      <c r="AVR573" s="633"/>
      <c r="AVS573" s="633"/>
      <c r="AVT573" s="633"/>
      <c r="AVU573" s="633"/>
      <c r="AVV573" s="633"/>
      <c r="AVW573" s="633"/>
      <c r="AVX573" s="633"/>
      <c r="AVY573" s="633"/>
      <c r="AVZ573" s="633"/>
      <c r="AWA573" s="633"/>
      <c r="AWB573" s="633"/>
      <c r="AWC573" s="633"/>
      <c r="AWD573" s="633"/>
      <c r="AWE573" s="633"/>
      <c r="AWF573" s="633"/>
      <c r="AWG573" s="633"/>
      <c r="AWH573" s="633"/>
      <c r="AWI573" s="633"/>
      <c r="AWJ573" s="633"/>
      <c r="AWK573" s="633"/>
      <c r="AWL573" s="633"/>
      <c r="AWM573" s="633"/>
      <c r="AWN573" s="633"/>
      <c r="AWO573" s="633"/>
      <c r="AWP573" s="633"/>
      <c r="AWQ573" s="633"/>
      <c r="AWR573" s="633"/>
      <c r="AWS573" s="633"/>
      <c r="AWT573" s="633"/>
      <c r="AWU573" s="633"/>
      <c r="AWV573" s="633"/>
      <c r="AWW573" s="633"/>
      <c r="AWX573" s="633"/>
      <c r="AWY573" s="633"/>
      <c r="AWZ573" s="633"/>
      <c r="AXA573" s="633"/>
      <c r="AXB573" s="633"/>
      <c r="AXC573" s="633"/>
      <c r="AXD573" s="633"/>
      <c r="AXE573" s="633"/>
      <c r="AXF573" s="633"/>
      <c r="AXG573" s="633"/>
      <c r="AXH573" s="633"/>
      <c r="AXI573" s="633"/>
      <c r="AXJ573" s="633"/>
      <c r="AXK573" s="633"/>
      <c r="AXL573" s="633"/>
      <c r="AXM573" s="633"/>
      <c r="AXN573" s="633"/>
      <c r="AXO573" s="633"/>
      <c r="AXP573" s="633"/>
      <c r="AXQ573" s="633"/>
      <c r="AXR573" s="633"/>
      <c r="AXS573" s="633"/>
      <c r="AXT573" s="633"/>
      <c r="AXU573" s="633"/>
      <c r="AXV573" s="633"/>
      <c r="AXW573" s="633"/>
      <c r="AXX573" s="633"/>
      <c r="AXY573" s="633"/>
      <c r="AXZ573" s="633"/>
      <c r="AYA573" s="633"/>
      <c r="AYB573" s="633"/>
      <c r="AYC573" s="633"/>
      <c r="AYD573" s="633"/>
      <c r="AYE573" s="633"/>
      <c r="AYF573" s="633"/>
      <c r="AYG573" s="633"/>
      <c r="AYH573" s="633"/>
      <c r="AYI573" s="633"/>
      <c r="AYJ573" s="633"/>
      <c r="AYK573" s="633"/>
      <c r="AYL573" s="633"/>
      <c r="AYM573" s="633"/>
      <c r="AYN573" s="633"/>
      <c r="AYO573" s="633"/>
      <c r="AYP573" s="633"/>
      <c r="AYQ573" s="633"/>
      <c r="AYR573" s="633"/>
      <c r="AYS573" s="633"/>
      <c r="AYT573" s="633"/>
      <c r="AYU573" s="633"/>
      <c r="AYV573" s="633"/>
      <c r="AYW573" s="633"/>
      <c r="AYX573" s="633"/>
      <c r="AYY573" s="633"/>
      <c r="AYZ573" s="633"/>
      <c r="AZA573" s="633"/>
      <c r="AZB573" s="633"/>
      <c r="AZC573" s="633"/>
      <c r="AZD573" s="633"/>
      <c r="AZE573" s="633"/>
      <c r="AZF573" s="633"/>
      <c r="AZG573" s="633"/>
      <c r="AZH573" s="633"/>
      <c r="AZI573" s="633"/>
      <c r="AZJ573" s="633"/>
      <c r="AZK573" s="633"/>
      <c r="AZL573" s="633"/>
      <c r="AZM573" s="633"/>
      <c r="AZN573" s="633"/>
      <c r="AZO573" s="633"/>
      <c r="AZP573" s="633"/>
      <c r="AZQ573" s="633"/>
      <c r="AZR573" s="633"/>
      <c r="AZS573" s="633"/>
      <c r="AZT573" s="633"/>
      <c r="AZU573" s="633"/>
      <c r="AZV573" s="633"/>
      <c r="AZW573" s="633"/>
      <c r="AZX573" s="633"/>
      <c r="AZY573" s="633"/>
      <c r="AZZ573" s="633"/>
      <c r="BAA573" s="633"/>
      <c r="BAB573" s="633"/>
      <c r="BAC573" s="633"/>
      <c r="BAD573" s="633"/>
      <c r="BAE573" s="633"/>
      <c r="BAF573" s="633"/>
      <c r="BAG573" s="633"/>
      <c r="BAH573" s="633"/>
      <c r="BAI573" s="633"/>
      <c r="BAJ573" s="633"/>
      <c r="BAK573" s="633"/>
      <c r="BAL573" s="633"/>
      <c r="BAM573" s="633"/>
      <c r="BAN573" s="633"/>
      <c r="BAO573" s="633"/>
      <c r="BAP573" s="633"/>
      <c r="BAQ573" s="633"/>
      <c r="BAR573" s="633"/>
      <c r="BAS573" s="633"/>
      <c r="BAT573" s="633"/>
      <c r="BAU573" s="633"/>
      <c r="BAV573" s="633"/>
      <c r="BAW573" s="633"/>
      <c r="BAX573" s="633"/>
      <c r="BAY573" s="633"/>
      <c r="BAZ573" s="633"/>
      <c r="BBA573" s="633"/>
      <c r="BBB573" s="633"/>
      <c r="BBC573" s="633"/>
      <c r="BBD573" s="633"/>
      <c r="BBE573" s="633"/>
      <c r="BBF573" s="633"/>
      <c r="BBG573" s="633"/>
      <c r="BBH573" s="633"/>
      <c r="BBI573" s="633"/>
      <c r="BBJ573" s="633"/>
      <c r="BBK573" s="633"/>
      <c r="BBL573" s="633"/>
      <c r="BBM573" s="633"/>
      <c r="BBN573" s="633"/>
      <c r="BBO573" s="633"/>
      <c r="BBP573" s="633"/>
      <c r="BBQ573" s="633"/>
      <c r="BBR573" s="633"/>
      <c r="BBS573" s="633"/>
      <c r="BBT573" s="633"/>
      <c r="BBU573" s="633"/>
      <c r="BBV573" s="633"/>
      <c r="BBW573" s="633"/>
      <c r="BBX573" s="633"/>
      <c r="BBY573" s="633"/>
      <c r="BBZ573" s="633"/>
      <c r="BCA573" s="633"/>
      <c r="BCB573" s="633"/>
      <c r="BCC573" s="633"/>
      <c r="BCD573" s="633"/>
      <c r="BCE573" s="633"/>
      <c r="BCF573" s="633"/>
      <c r="BCG573" s="633"/>
      <c r="BCH573" s="633"/>
      <c r="BCI573" s="633"/>
      <c r="BCJ573" s="633"/>
      <c r="BCK573" s="633"/>
      <c r="BCL573" s="633"/>
      <c r="BCM573" s="633"/>
      <c r="BCN573" s="633"/>
      <c r="BCO573" s="633"/>
      <c r="BCP573" s="633"/>
      <c r="BCQ573" s="633"/>
      <c r="BCR573" s="633"/>
      <c r="BCS573" s="633"/>
      <c r="BCT573" s="633"/>
      <c r="BCU573" s="633"/>
      <c r="BCV573" s="633"/>
      <c r="BCW573" s="633"/>
      <c r="BCX573" s="633"/>
      <c r="BCY573" s="633"/>
      <c r="BCZ573" s="633"/>
      <c r="BDA573" s="633"/>
      <c r="BDB573" s="633"/>
      <c r="BDC573" s="633"/>
      <c r="BDD573" s="633"/>
      <c r="BDE573" s="633"/>
      <c r="BDF573" s="633"/>
      <c r="BDG573" s="633"/>
      <c r="BDH573" s="633"/>
      <c r="BDI573" s="633"/>
      <c r="BDJ573" s="633"/>
      <c r="BDK573" s="633"/>
      <c r="BDL573" s="633"/>
      <c r="BDM573" s="633"/>
      <c r="BDN573" s="633"/>
      <c r="BDO573" s="633"/>
      <c r="BDP573" s="633"/>
      <c r="BDQ573" s="633"/>
      <c r="BDR573" s="633"/>
      <c r="BDS573" s="633"/>
      <c r="BDT573" s="633"/>
      <c r="BDU573" s="633"/>
      <c r="BDV573" s="633"/>
      <c r="BDW573" s="633"/>
      <c r="BDX573" s="633"/>
      <c r="BDY573" s="633"/>
      <c r="BDZ573" s="633"/>
      <c r="BEA573" s="633"/>
      <c r="BEB573" s="633"/>
      <c r="BEC573" s="633"/>
      <c r="BED573" s="633"/>
      <c r="BEE573" s="633"/>
      <c r="BEF573" s="633"/>
      <c r="BEG573" s="633"/>
      <c r="BEH573" s="633"/>
      <c r="BEI573" s="633"/>
      <c r="BEJ573" s="633"/>
      <c r="BEK573" s="633"/>
      <c r="BEL573" s="633"/>
      <c r="BEM573" s="633"/>
      <c r="BEN573" s="633"/>
      <c r="BEO573" s="633"/>
      <c r="BEP573" s="633"/>
      <c r="BEQ573" s="633"/>
      <c r="BER573" s="633"/>
      <c r="BES573" s="633"/>
      <c r="BET573" s="633"/>
      <c r="BEU573" s="633"/>
      <c r="BEV573" s="633"/>
      <c r="BEW573" s="633"/>
      <c r="BEX573" s="633"/>
      <c r="BEY573" s="633"/>
      <c r="BEZ573" s="633"/>
      <c r="BFA573" s="633"/>
      <c r="BFB573" s="633"/>
      <c r="BFC573" s="633"/>
      <c r="BFD573" s="633"/>
      <c r="BFE573" s="633"/>
      <c r="BFF573" s="633"/>
      <c r="BFG573" s="633"/>
      <c r="BFH573" s="633"/>
      <c r="BFI573" s="633"/>
      <c r="BFJ573" s="633"/>
      <c r="BFK573" s="633"/>
      <c r="BFL573" s="633"/>
      <c r="BFM573" s="633"/>
      <c r="BFN573" s="633"/>
      <c r="BFO573" s="633"/>
      <c r="BFP573" s="633"/>
      <c r="BFQ573" s="633"/>
      <c r="BFR573" s="633"/>
      <c r="BFS573" s="633"/>
      <c r="BFT573" s="633"/>
      <c r="BFU573" s="633"/>
      <c r="BFV573" s="633"/>
      <c r="BFW573" s="633"/>
      <c r="BFX573" s="633"/>
      <c r="BFY573" s="633"/>
      <c r="BFZ573" s="633"/>
      <c r="BGA573" s="633"/>
      <c r="BGB573" s="633"/>
      <c r="BGC573" s="633"/>
      <c r="BGD573" s="633"/>
      <c r="BGE573" s="633"/>
      <c r="BGF573" s="633"/>
      <c r="BGG573" s="633"/>
      <c r="BGH573" s="633"/>
      <c r="BGI573" s="633"/>
      <c r="BGJ573" s="633"/>
      <c r="BGK573" s="633"/>
      <c r="BGL573" s="633"/>
      <c r="BGM573" s="633"/>
      <c r="BGN573" s="633"/>
      <c r="BGO573" s="633"/>
      <c r="BGP573" s="633"/>
      <c r="BGQ573" s="633"/>
      <c r="BGR573" s="633"/>
      <c r="BGS573" s="633"/>
      <c r="BGT573" s="633"/>
      <c r="BGU573" s="633"/>
      <c r="BGV573" s="633"/>
      <c r="BGW573" s="633"/>
      <c r="BGX573" s="633"/>
      <c r="BGY573" s="633"/>
      <c r="BGZ573" s="633"/>
      <c r="BHA573" s="633"/>
      <c r="BHB573" s="633"/>
      <c r="BHC573" s="633"/>
      <c r="BHD573" s="633"/>
      <c r="BHE573" s="633"/>
      <c r="BHF573" s="633"/>
      <c r="BHG573" s="633"/>
      <c r="BHH573" s="633"/>
      <c r="BHI573" s="633"/>
      <c r="BHJ573" s="633"/>
      <c r="BHK573" s="633"/>
      <c r="BHL573" s="633"/>
      <c r="BHM573" s="633"/>
      <c r="BHN573" s="633"/>
      <c r="BHO573" s="633"/>
      <c r="BHP573" s="633"/>
      <c r="BHQ573" s="633"/>
      <c r="BHR573" s="633"/>
      <c r="BHS573" s="633"/>
      <c r="BHT573" s="633"/>
      <c r="BHU573" s="633"/>
      <c r="BHV573" s="633"/>
      <c r="BHW573" s="633"/>
      <c r="BHX573" s="633"/>
      <c r="BHY573" s="633"/>
      <c r="BHZ573" s="633"/>
      <c r="BIA573" s="633"/>
      <c r="BIB573" s="633"/>
      <c r="BIC573" s="633"/>
      <c r="BID573" s="633"/>
      <c r="BIE573" s="633"/>
      <c r="BIF573" s="633"/>
      <c r="BIG573" s="633"/>
      <c r="BIH573" s="633"/>
      <c r="BII573" s="633"/>
      <c r="BIJ573" s="633"/>
      <c r="BIK573" s="633"/>
      <c r="BIL573" s="633"/>
      <c r="BIM573" s="633"/>
      <c r="BIN573" s="633"/>
      <c r="BIO573" s="633"/>
      <c r="BIP573" s="633"/>
      <c r="BIQ573" s="633"/>
      <c r="BIR573" s="633"/>
      <c r="BIS573" s="633"/>
      <c r="BIT573" s="633"/>
      <c r="BIU573" s="633"/>
      <c r="BIV573" s="633"/>
      <c r="BIW573" s="633"/>
      <c r="BIX573" s="633"/>
      <c r="BIY573" s="633"/>
      <c r="BIZ573" s="633"/>
      <c r="BJA573" s="633"/>
      <c r="BJB573" s="633"/>
      <c r="BJC573" s="633"/>
      <c r="BJD573" s="633"/>
      <c r="BJE573" s="633"/>
      <c r="BJF573" s="633"/>
      <c r="BJG573" s="633"/>
      <c r="BJH573" s="633"/>
      <c r="BJI573" s="633"/>
      <c r="BJJ573" s="633"/>
      <c r="BJK573" s="633"/>
      <c r="BJL573" s="633"/>
      <c r="BJM573" s="633"/>
      <c r="BJN573" s="633"/>
      <c r="BJO573" s="633"/>
      <c r="BJP573" s="633"/>
      <c r="BJQ573" s="633"/>
      <c r="BJR573" s="633"/>
      <c r="BJS573" s="633"/>
      <c r="BJT573" s="633"/>
      <c r="BJU573" s="633"/>
      <c r="BJV573" s="633"/>
      <c r="BJW573" s="633"/>
      <c r="BJX573" s="633"/>
      <c r="BJY573" s="633"/>
      <c r="BJZ573" s="633"/>
      <c r="BKA573" s="633"/>
      <c r="BKB573" s="633"/>
      <c r="BKC573" s="633"/>
      <c r="BKD573" s="633"/>
      <c r="BKE573" s="633"/>
      <c r="BKF573" s="633"/>
      <c r="BKG573" s="633"/>
      <c r="BKH573" s="633"/>
      <c r="BKI573" s="633"/>
      <c r="BKJ573" s="633"/>
      <c r="BKK573" s="633"/>
      <c r="BKL573" s="633"/>
      <c r="BKM573" s="633"/>
      <c r="BKN573" s="633"/>
      <c r="BKO573" s="633"/>
      <c r="BKP573" s="633"/>
      <c r="BKQ573" s="633"/>
      <c r="BKR573" s="633"/>
      <c r="BKS573" s="633"/>
      <c r="BKT573" s="633"/>
      <c r="BKU573" s="633"/>
      <c r="BKV573" s="633"/>
      <c r="BKW573" s="633"/>
      <c r="BKX573" s="633"/>
      <c r="BKY573" s="633"/>
      <c r="BKZ573" s="633"/>
      <c r="BLA573" s="633"/>
      <c r="BLB573" s="633"/>
      <c r="BLC573" s="633"/>
      <c r="BLD573" s="633"/>
      <c r="BLE573" s="633"/>
      <c r="BLF573" s="633"/>
      <c r="BLG573" s="633"/>
      <c r="BLH573" s="633"/>
      <c r="BLI573" s="633"/>
      <c r="BLJ573" s="633"/>
      <c r="BLK573" s="633"/>
      <c r="BLL573" s="633"/>
      <c r="BLM573" s="633"/>
      <c r="BLN573" s="633"/>
      <c r="BLO573" s="633"/>
      <c r="BLP573" s="633"/>
      <c r="BLQ573" s="633"/>
      <c r="BLR573" s="633"/>
      <c r="BLS573" s="633"/>
      <c r="BLT573" s="633"/>
      <c r="BLU573" s="633"/>
      <c r="BLV573" s="633"/>
      <c r="BLW573" s="633"/>
      <c r="BLX573" s="633"/>
      <c r="BLY573" s="633"/>
      <c r="BLZ573" s="633"/>
      <c r="BMA573" s="633"/>
      <c r="BMB573" s="633"/>
      <c r="BMC573" s="633"/>
      <c r="BMD573" s="633"/>
      <c r="BME573" s="633"/>
      <c r="BMF573" s="633"/>
      <c r="BMG573" s="633"/>
      <c r="BMH573" s="633"/>
      <c r="BMI573" s="633"/>
      <c r="BMJ573" s="633"/>
      <c r="BMK573" s="633"/>
      <c r="BML573" s="633"/>
      <c r="BMM573" s="633"/>
      <c r="BMN573" s="633"/>
      <c r="BMO573" s="633"/>
      <c r="BMP573" s="633"/>
      <c r="BMQ573" s="633"/>
      <c r="BMR573" s="633"/>
      <c r="BMS573" s="633"/>
      <c r="BMT573" s="633"/>
      <c r="BMU573" s="633"/>
      <c r="BMV573" s="633"/>
      <c r="BMW573" s="633"/>
      <c r="BMX573" s="633"/>
      <c r="BMY573" s="633"/>
      <c r="BMZ573" s="633"/>
      <c r="BNA573" s="633"/>
      <c r="BNB573" s="633"/>
      <c r="BNC573" s="633"/>
      <c r="BND573" s="633"/>
      <c r="BNE573" s="633"/>
      <c r="BNF573" s="633"/>
      <c r="BNG573" s="633"/>
      <c r="BNH573" s="633"/>
      <c r="BNI573" s="633"/>
      <c r="BNJ573" s="633"/>
      <c r="BNK573" s="633"/>
      <c r="BNL573" s="633"/>
      <c r="BNM573" s="633"/>
      <c r="BNN573" s="633"/>
      <c r="BNO573" s="633"/>
      <c r="BNP573" s="633"/>
      <c r="BNQ573" s="633"/>
      <c r="BNR573" s="633"/>
      <c r="BNS573" s="633"/>
      <c r="BNT573" s="633"/>
      <c r="BNU573" s="633"/>
      <c r="BNV573" s="633"/>
      <c r="BNW573" s="633"/>
      <c r="BNX573" s="633"/>
      <c r="BNY573" s="633"/>
      <c r="BNZ573" s="633"/>
      <c r="BOA573" s="633"/>
      <c r="BOB573" s="633"/>
      <c r="BOC573" s="633"/>
      <c r="BOD573" s="633"/>
      <c r="BOE573" s="633"/>
      <c r="BOF573" s="633"/>
      <c r="BOG573" s="633"/>
      <c r="BOH573" s="633"/>
      <c r="BOI573" s="633"/>
      <c r="BOJ573" s="633"/>
      <c r="BOK573" s="633"/>
      <c r="BOL573" s="633"/>
      <c r="BOM573" s="633"/>
      <c r="BON573" s="633"/>
      <c r="BOO573" s="633"/>
      <c r="BOP573" s="633"/>
      <c r="BOQ573" s="633"/>
      <c r="BOR573" s="633"/>
      <c r="BOS573" s="633"/>
      <c r="BOT573" s="633"/>
      <c r="BOU573" s="633"/>
      <c r="BOV573" s="633"/>
      <c r="BOW573" s="633"/>
      <c r="BOX573" s="633"/>
      <c r="BOY573" s="633"/>
      <c r="BOZ573" s="633"/>
      <c r="BPA573" s="633"/>
      <c r="BPB573" s="633"/>
      <c r="BPC573" s="633"/>
      <c r="BPD573" s="633"/>
      <c r="BPE573" s="633"/>
      <c r="BPF573" s="633"/>
      <c r="BPG573" s="633"/>
      <c r="BPH573" s="633"/>
      <c r="BPI573" s="633"/>
      <c r="BPJ573" s="633"/>
      <c r="BPK573" s="633"/>
      <c r="BPL573" s="633"/>
      <c r="BPM573" s="633"/>
      <c r="BPN573" s="633"/>
      <c r="BPO573" s="633"/>
      <c r="BPP573" s="633"/>
      <c r="BPQ573" s="633"/>
      <c r="BPR573" s="633"/>
      <c r="BPS573" s="633"/>
      <c r="BPT573" s="633"/>
      <c r="BPU573" s="633"/>
      <c r="BPV573" s="633"/>
      <c r="BPW573" s="633"/>
      <c r="BPX573" s="633"/>
      <c r="BPY573" s="633"/>
      <c r="BPZ573" s="633"/>
      <c r="BQA573" s="633"/>
      <c r="BQB573" s="633"/>
      <c r="BQC573" s="633"/>
      <c r="BQD573" s="633"/>
      <c r="BQE573" s="633"/>
      <c r="BQF573" s="633"/>
      <c r="BQG573" s="633"/>
      <c r="BQH573" s="633"/>
      <c r="BQI573" s="633"/>
      <c r="BQJ573" s="633"/>
      <c r="BQK573" s="633"/>
      <c r="BQL573" s="633"/>
      <c r="BQM573" s="633"/>
      <c r="BQN573" s="633"/>
      <c r="BQO573" s="633"/>
      <c r="BQP573" s="633"/>
      <c r="BQQ573" s="633"/>
      <c r="BQR573" s="633"/>
      <c r="BQS573" s="633"/>
      <c r="BQT573" s="633"/>
      <c r="BQU573" s="633"/>
      <c r="BQV573" s="633"/>
      <c r="BQW573" s="633"/>
      <c r="BQX573" s="633"/>
      <c r="BQY573" s="633"/>
      <c r="BQZ573" s="633"/>
      <c r="BRA573" s="633"/>
      <c r="BRB573" s="633"/>
      <c r="BRC573" s="633"/>
      <c r="BRD573" s="633"/>
      <c r="BRE573" s="633"/>
      <c r="BRF573" s="633"/>
      <c r="BRG573" s="633"/>
      <c r="BRH573" s="633"/>
      <c r="BRI573" s="633"/>
      <c r="BRJ573" s="633"/>
      <c r="BRK573" s="633"/>
      <c r="BRL573" s="633"/>
      <c r="BRM573" s="633"/>
      <c r="BRN573" s="633"/>
      <c r="BRO573" s="633"/>
      <c r="BRP573" s="633"/>
      <c r="BRQ573" s="633"/>
      <c r="BRR573" s="633"/>
      <c r="BRS573" s="633"/>
      <c r="BRT573" s="633"/>
      <c r="BRU573" s="633"/>
      <c r="BRV573" s="633"/>
      <c r="BRW573" s="633"/>
      <c r="BRX573" s="633"/>
      <c r="BRY573" s="633"/>
      <c r="BRZ573" s="633"/>
      <c r="BSA573" s="633"/>
      <c r="BSB573" s="633"/>
      <c r="BSC573" s="633"/>
      <c r="BSD573" s="633"/>
      <c r="BSE573" s="633"/>
      <c r="BSF573" s="633"/>
      <c r="BSG573" s="633"/>
      <c r="BSH573" s="633"/>
      <c r="BSI573" s="633"/>
      <c r="BSJ573" s="633"/>
      <c r="BSK573" s="633"/>
      <c r="BSL573" s="633"/>
      <c r="BSM573" s="633"/>
      <c r="BSN573" s="633"/>
      <c r="BSO573" s="633"/>
      <c r="BSP573" s="633"/>
      <c r="BSQ573" s="633"/>
      <c r="BSR573" s="633"/>
      <c r="BSS573" s="633"/>
      <c r="BST573" s="633"/>
      <c r="BSU573" s="633"/>
      <c r="BSV573" s="633"/>
      <c r="BSW573" s="633"/>
      <c r="BSX573" s="633"/>
      <c r="BSY573" s="633"/>
      <c r="BSZ573" s="633"/>
      <c r="BTA573" s="633"/>
      <c r="BTB573" s="633"/>
      <c r="BTC573" s="633"/>
      <c r="BTD573" s="633"/>
      <c r="BTE573" s="633"/>
      <c r="BTF573" s="633"/>
      <c r="BTG573" s="633"/>
      <c r="BTH573" s="633"/>
      <c r="BTI573" s="633"/>
      <c r="BTJ573" s="633"/>
      <c r="BTK573" s="633"/>
      <c r="BTL573" s="633"/>
      <c r="BTM573" s="633"/>
      <c r="BTN573" s="633"/>
      <c r="BTO573" s="633"/>
      <c r="BTP573" s="633"/>
      <c r="BTQ573" s="633"/>
      <c r="BTR573" s="633"/>
      <c r="BTS573" s="633"/>
      <c r="BTT573" s="633"/>
      <c r="BTU573" s="633"/>
      <c r="BTV573" s="633"/>
      <c r="BTW573" s="633"/>
      <c r="BTX573" s="633"/>
      <c r="BTY573" s="633"/>
      <c r="BTZ573" s="633"/>
      <c r="BUA573" s="633"/>
      <c r="BUB573" s="633"/>
      <c r="BUC573" s="633"/>
      <c r="BUD573" s="633"/>
      <c r="BUE573" s="633"/>
      <c r="BUF573" s="633"/>
      <c r="BUG573" s="633"/>
      <c r="BUH573" s="633"/>
      <c r="BUI573" s="633"/>
      <c r="BUJ573" s="633"/>
      <c r="BUK573" s="633"/>
      <c r="BUL573" s="633"/>
      <c r="BUM573" s="633"/>
      <c r="BUN573" s="633"/>
      <c r="BUO573" s="633"/>
      <c r="BUP573" s="633"/>
      <c r="BUQ573" s="633"/>
      <c r="BUR573" s="633"/>
      <c r="BUS573" s="633"/>
      <c r="BUT573" s="633"/>
      <c r="BUU573" s="633"/>
      <c r="BUV573" s="633"/>
      <c r="BUW573" s="633"/>
      <c r="BUX573" s="633"/>
      <c r="BUY573" s="633"/>
      <c r="BUZ573" s="633"/>
      <c r="BVA573" s="633"/>
      <c r="BVB573" s="633"/>
      <c r="BVC573" s="633"/>
      <c r="BVD573" s="633"/>
      <c r="BVE573" s="633"/>
      <c r="BVF573" s="633"/>
      <c r="BVG573" s="633"/>
      <c r="BVH573" s="633"/>
      <c r="BVI573" s="633"/>
      <c r="BVJ573" s="633"/>
      <c r="BVK573" s="633"/>
      <c r="BVL573" s="633"/>
      <c r="BVM573" s="633"/>
      <c r="BVN573" s="633"/>
      <c r="BVO573" s="633"/>
      <c r="BVP573" s="633"/>
      <c r="BVQ573" s="633"/>
      <c r="BVR573" s="633"/>
      <c r="BVS573" s="633"/>
      <c r="BVT573" s="633"/>
      <c r="BVU573" s="633"/>
      <c r="BVV573" s="633"/>
      <c r="BVW573" s="633"/>
      <c r="BVX573" s="633"/>
      <c r="BVY573" s="633"/>
      <c r="BVZ573" s="633"/>
      <c r="BWA573" s="633"/>
      <c r="BWB573" s="633"/>
      <c r="BWC573" s="633"/>
      <c r="BWD573" s="633"/>
      <c r="BWE573" s="633"/>
      <c r="BWF573" s="633"/>
      <c r="BWG573" s="633"/>
      <c r="BWH573" s="633"/>
      <c r="BWI573" s="633"/>
      <c r="BWJ573" s="633"/>
      <c r="BWK573" s="633"/>
      <c r="BWL573" s="633"/>
      <c r="BWM573" s="633"/>
      <c r="BWN573" s="633"/>
      <c r="BWO573" s="633"/>
      <c r="BWP573" s="633"/>
      <c r="BWQ573" s="633"/>
      <c r="BWR573" s="633"/>
      <c r="BWS573" s="633"/>
      <c r="BWT573" s="633"/>
      <c r="BWU573" s="633"/>
      <c r="BWV573" s="633"/>
      <c r="BWW573" s="633"/>
      <c r="BWX573" s="633"/>
      <c r="BWY573" s="633"/>
      <c r="BWZ573" s="633"/>
      <c r="BXA573" s="633"/>
      <c r="BXB573" s="633"/>
      <c r="BXC573" s="633"/>
      <c r="BXD573" s="633"/>
      <c r="BXE573" s="633"/>
      <c r="BXF573" s="633"/>
      <c r="BXG573" s="633"/>
      <c r="BXH573" s="633"/>
      <c r="BXI573" s="633"/>
      <c r="BXJ573" s="633"/>
      <c r="BXK573" s="633"/>
      <c r="BXL573" s="633"/>
      <c r="BXM573" s="633"/>
      <c r="BXN573" s="633"/>
      <c r="BXO573" s="633"/>
      <c r="BXP573" s="633"/>
      <c r="BXQ573" s="633"/>
      <c r="BXR573" s="633"/>
      <c r="BXS573" s="633"/>
      <c r="BXT573" s="633"/>
      <c r="BXU573" s="633"/>
      <c r="BXV573" s="633"/>
      <c r="BXW573" s="633"/>
      <c r="BXX573" s="633"/>
      <c r="BXY573" s="633"/>
      <c r="BXZ573" s="633"/>
      <c r="BYA573" s="633"/>
      <c r="BYB573" s="633"/>
      <c r="BYC573" s="633"/>
      <c r="BYD573" s="633"/>
      <c r="BYE573" s="633"/>
      <c r="BYF573" s="633"/>
      <c r="BYG573" s="633"/>
      <c r="BYH573" s="633"/>
      <c r="BYI573" s="633"/>
      <c r="BYJ573" s="633"/>
      <c r="BYK573" s="633"/>
      <c r="BYL573" s="633"/>
      <c r="BYM573" s="633"/>
      <c r="BYN573" s="633"/>
      <c r="BYO573" s="633"/>
      <c r="BYP573" s="633"/>
      <c r="BYQ573" s="633"/>
      <c r="BYR573" s="633"/>
      <c r="BYS573" s="633"/>
      <c r="BYT573" s="633"/>
      <c r="BYU573" s="633"/>
      <c r="BYV573" s="633"/>
      <c r="BYW573" s="633"/>
      <c r="BYX573" s="633"/>
      <c r="BYY573" s="633"/>
      <c r="BYZ573" s="633"/>
      <c r="BZA573" s="633"/>
      <c r="BZB573" s="633"/>
      <c r="BZC573" s="633"/>
      <c r="BZD573" s="633"/>
      <c r="BZE573" s="633"/>
      <c r="BZF573" s="633"/>
      <c r="BZG573" s="633"/>
      <c r="BZH573" s="633"/>
      <c r="BZI573" s="633"/>
      <c r="BZJ573" s="633"/>
      <c r="BZK573" s="633"/>
      <c r="BZL573" s="633"/>
      <c r="BZM573" s="633"/>
      <c r="BZN573" s="633"/>
      <c r="BZO573" s="633"/>
      <c r="BZP573" s="633"/>
      <c r="BZQ573" s="633"/>
      <c r="BZR573" s="633"/>
      <c r="BZS573" s="633"/>
      <c r="BZT573" s="633"/>
      <c r="BZU573" s="633"/>
      <c r="BZV573" s="633"/>
      <c r="BZW573" s="633"/>
      <c r="BZX573" s="633"/>
      <c r="BZY573" s="633"/>
      <c r="BZZ573" s="633"/>
      <c r="CAA573" s="633"/>
      <c r="CAB573" s="633"/>
      <c r="CAC573" s="633"/>
      <c r="CAD573" s="633"/>
      <c r="CAE573" s="633"/>
      <c r="CAF573" s="633"/>
      <c r="CAG573" s="633"/>
      <c r="CAH573" s="633"/>
      <c r="CAI573" s="633"/>
      <c r="CAJ573" s="633"/>
      <c r="CAK573" s="633"/>
      <c r="CAL573" s="633"/>
      <c r="CAM573" s="633"/>
      <c r="CAN573" s="633"/>
      <c r="CAO573" s="633"/>
      <c r="CAP573" s="633"/>
      <c r="CAQ573" s="633"/>
      <c r="CAR573" s="633"/>
      <c r="CAS573" s="633"/>
      <c r="CAT573" s="633"/>
      <c r="CAU573" s="633"/>
      <c r="CAV573" s="633"/>
      <c r="CAW573" s="633"/>
      <c r="CAX573" s="633"/>
      <c r="CAY573" s="633"/>
      <c r="CAZ573" s="633"/>
      <c r="CBA573" s="633"/>
      <c r="CBB573" s="633"/>
      <c r="CBC573" s="633"/>
      <c r="CBD573" s="633"/>
      <c r="CBE573" s="633"/>
      <c r="CBF573" s="633"/>
      <c r="CBG573" s="633"/>
      <c r="CBH573" s="633"/>
      <c r="CBI573" s="633"/>
      <c r="CBJ573" s="633"/>
      <c r="CBK573" s="633"/>
      <c r="CBL573" s="633"/>
      <c r="CBM573" s="633"/>
      <c r="CBN573" s="633"/>
      <c r="CBO573" s="633"/>
      <c r="CBP573" s="633"/>
      <c r="CBQ573" s="633"/>
      <c r="CBR573" s="633"/>
      <c r="CBS573" s="633"/>
      <c r="CBT573" s="633"/>
      <c r="CBU573" s="633"/>
      <c r="CBV573" s="633"/>
      <c r="CBW573" s="633"/>
      <c r="CBX573" s="633"/>
      <c r="CBY573" s="633"/>
      <c r="CBZ573" s="633"/>
      <c r="CCA573" s="633"/>
      <c r="CCB573" s="633"/>
      <c r="CCC573" s="633"/>
      <c r="CCD573" s="633"/>
      <c r="CCE573" s="633"/>
      <c r="CCF573" s="633"/>
      <c r="CCG573" s="633"/>
      <c r="CCH573" s="633"/>
      <c r="CCI573" s="633"/>
      <c r="CCJ573" s="633"/>
      <c r="CCK573" s="633"/>
      <c r="CCL573" s="633"/>
      <c r="CCM573" s="633"/>
      <c r="CCN573" s="633"/>
      <c r="CCO573" s="633"/>
      <c r="CCP573" s="633"/>
      <c r="CCQ573" s="633"/>
      <c r="CCR573" s="633"/>
      <c r="CCS573" s="633"/>
      <c r="CCT573" s="633"/>
      <c r="CCU573" s="633"/>
      <c r="CCV573" s="633"/>
      <c r="CCW573" s="633"/>
      <c r="CCX573" s="633"/>
      <c r="CCY573" s="633"/>
      <c r="CCZ573" s="633"/>
      <c r="CDA573" s="633"/>
      <c r="CDB573" s="633"/>
      <c r="CDC573" s="633"/>
      <c r="CDD573" s="633"/>
      <c r="CDE573" s="633"/>
      <c r="CDF573" s="633"/>
      <c r="CDG573" s="633"/>
      <c r="CDH573" s="633"/>
      <c r="CDI573" s="633"/>
      <c r="CDJ573" s="633"/>
      <c r="CDK573" s="633"/>
      <c r="CDL573" s="633"/>
      <c r="CDM573" s="633"/>
      <c r="CDN573" s="633"/>
      <c r="CDO573" s="633"/>
      <c r="CDP573" s="633"/>
      <c r="CDQ573" s="633"/>
      <c r="CDR573" s="633"/>
      <c r="CDS573" s="633"/>
      <c r="CDT573" s="633"/>
      <c r="CDU573" s="633"/>
      <c r="CDV573" s="633"/>
      <c r="CDW573" s="633"/>
      <c r="CDX573" s="633"/>
      <c r="CDY573" s="633"/>
      <c r="CDZ573" s="633"/>
      <c r="CEA573" s="633"/>
      <c r="CEB573" s="633"/>
      <c r="CEC573" s="633"/>
      <c r="CED573" s="633"/>
      <c r="CEE573" s="633"/>
      <c r="CEF573" s="633"/>
      <c r="CEG573" s="633"/>
      <c r="CEH573" s="633"/>
      <c r="CEI573" s="633"/>
      <c r="CEJ573" s="633"/>
      <c r="CEK573" s="633"/>
      <c r="CEL573" s="633"/>
      <c r="CEM573" s="633"/>
      <c r="CEN573" s="633"/>
      <c r="CEO573" s="633"/>
      <c r="CEP573" s="633"/>
      <c r="CEQ573" s="633"/>
      <c r="CER573" s="633"/>
      <c r="CES573" s="633"/>
      <c r="CET573" s="633"/>
      <c r="CEU573" s="633"/>
      <c r="CEV573" s="633"/>
      <c r="CEW573" s="633"/>
      <c r="CEX573" s="633"/>
      <c r="CEY573" s="633"/>
      <c r="CEZ573" s="633"/>
      <c r="CFA573" s="633"/>
      <c r="CFB573" s="633"/>
      <c r="CFC573" s="633"/>
      <c r="CFD573" s="633"/>
      <c r="CFE573" s="633"/>
      <c r="CFF573" s="633"/>
      <c r="CFG573" s="633"/>
      <c r="CFH573" s="633"/>
      <c r="CFI573" s="633"/>
      <c r="CFJ573" s="633"/>
      <c r="CFK573" s="633"/>
      <c r="CFL573" s="633"/>
      <c r="CFM573" s="633"/>
      <c r="CFN573" s="633"/>
      <c r="CFO573" s="633"/>
      <c r="CFP573" s="633"/>
      <c r="CFQ573" s="633"/>
      <c r="CFR573" s="633"/>
      <c r="CFS573" s="633"/>
      <c r="CFT573" s="633"/>
      <c r="CFU573" s="633"/>
      <c r="CFV573" s="633"/>
      <c r="CFW573" s="633"/>
      <c r="CFX573" s="633"/>
      <c r="CFY573" s="633"/>
      <c r="CFZ573" s="633"/>
      <c r="CGA573" s="633"/>
      <c r="CGB573" s="633"/>
      <c r="CGC573" s="633"/>
      <c r="CGD573" s="633"/>
      <c r="CGE573" s="633"/>
      <c r="CGF573" s="633"/>
      <c r="CGG573" s="633"/>
      <c r="CGH573" s="633"/>
      <c r="CGI573" s="633"/>
      <c r="CGJ573" s="633"/>
      <c r="CGK573" s="633"/>
      <c r="CGL573" s="633"/>
      <c r="CGM573" s="633"/>
      <c r="CGN573" s="633"/>
      <c r="CGO573" s="633"/>
      <c r="CGP573" s="633"/>
      <c r="CGQ573" s="633"/>
      <c r="CGR573" s="633"/>
      <c r="CGS573" s="633"/>
      <c r="CGT573" s="633"/>
      <c r="CGU573" s="633"/>
      <c r="CGV573" s="633"/>
      <c r="CGW573" s="633"/>
      <c r="CGX573" s="633"/>
      <c r="CGY573" s="633"/>
      <c r="CGZ573" s="633"/>
      <c r="CHA573" s="633"/>
      <c r="CHB573" s="633"/>
      <c r="CHC573" s="633"/>
      <c r="CHD573" s="633"/>
      <c r="CHE573" s="633"/>
      <c r="CHF573" s="633"/>
      <c r="CHG573" s="633"/>
      <c r="CHH573" s="633"/>
      <c r="CHI573" s="633"/>
      <c r="CHJ573" s="633"/>
      <c r="CHK573" s="633"/>
      <c r="CHL573" s="633"/>
      <c r="CHM573" s="633"/>
      <c r="CHN573" s="633"/>
      <c r="CHO573" s="633"/>
      <c r="CHP573" s="633"/>
      <c r="CHQ573" s="633"/>
      <c r="CHR573" s="633"/>
      <c r="CHS573" s="633"/>
      <c r="CHT573" s="633"/>
      <c r="CHU573" s="633"/>
      <c r="CHV573" s="633"/>
      <c r="CHW573" s="633"/>
      <c r="CHX573" s="633"/>
      <c r="CHY573" s="633"/>
      <c r="CHZ573" s="633"/>
      <c r="CIA573" s="633"/>
      <c r="CIB573" s="633"/>
      <c r="CIC573" s="633"/>
      <c r="CID573" s="633"/>
      <c r="CIE573" s="633"/>
      <c r="CIF573" s="633"/>
      <c r="CIG573" s="633"/>
      <c r="CIH573" s="633"/>
      <c r="CII573" s="633"/>
      <c r="CIJ573" s="633"/>
      <c r="CIK573" s="633"/>
      <c r="CIL573" s="633"/>
      <c r="CIM573" s="633"/>
      <c r="CIN573" s="633"/>
      <c r="CIO573" s="633"/>
      <c r="CIP573" s="633"/>
      <c r="CIQ573" s="633"/>
      <c r="CIR573" s="633"/>
      <c r="CIS573" s="633"/>
      <c r="CIT573" s="633"/>
      <c r="CIU573" s="633"/>
      <c r="CIV573" s="633"/>
      <c r="CIW573" s="633"/>
      <c r="CIX573" s="633"/>
      <c r="CIY573" s="633"/>
      <c r="CIZ573" s="633"/>
      <c r="CJA573" s="633"/>
      <c r="CJB573" s="633"/>
      <c r="CJC573" s="633"/>
      <c r="CJD573" s="633"/>
      <c r="CJE573" s="633"/>
      <c r="CJF573" s="633"/>
      <c r="CJG573" s="633"/>
      <c r="CJH573" s="633"/>
      <c r="CJI573" s="633"/>
      <c r="CJJ573" s="633"/>
      <c r="CJK573" s="633"/>
      <c r="CJL573" s="633"/>
      <c r="CJM573" s="633"/>
      <c r="CJN573" s="633"/>
      <c r="CJO573" s="633"/>
      <c r="CJP573" s="633"/>
      <c r="CJQ573" s="633"/>
      <c r="CJR573" s="633"/>
      <c r="CJS573" s="633"/>
      <c r="CJT573" s="633"/>
      <c r="CJU573" s="633"/>
      <c r="CJV573" s="633"/>
      <c r="CJW573" s="633"/>
      <c r="CJX573" s="633"/>
      <c r="CJY573" s="633"/>
      <c r="CJZ573" s="633"/>
      <c r="CKA573" s="633"/>
      <c r="CKB573" s="633"/>
      <c r="CKC573" s="633"/>
      <c r="CKD573" s="633"/>
      <c r="CKE573" s="633"/>
      <c r="CKF573" s="633"/>
      <c r="CKG573" s="633"/>
      <c r="CKH573" s="633"/>
      <c r="CKI573" s="633"/>
      <c r="CKJ573" s="633"/>
      <c r="CKK573" s="633"/>
      <c r="CKL573" s="633"/>
      <c r="CKM573" s="633"/>
      <c r="CKN573" s="633"/>
      <c r="CKO573" s="633"/>
      <c r="CKP573" s="633"/>
      <c r="CKQ573" s="633"/>
      <c r="CKR573" s="633"/>
      <c r="CKS573" s="633"/>
      <c r="CKT573" s="633"/>
      <c r="CKU573" s="633"/>
      <c r="CKV573" s="633"/>
      <c r="CKW573" s="633"/>
      <c r="CKX573" s="633"/>
      <c r="CKY573" s="633"/>
      <c r="CKZ573" s="633"/>
      <c r="CLA573" s="633"/>
      <c r="CLB573" s="633"/>
      <c r="CLC573" s="633"/>
      <c r="CLD573" s="633"/>
      <c r="CLE573" s="633"/>
      <c r="CLF573" s="633"/>
      <c r="CLG573" s="633"/>
      <c r="CLH573" s="633"/>
      <c r="CLI573" s="633"/>
      <c r="CLJ573" s="633"/>
      <c r="CLK573" s="633"/>
      <c r="CLL573" s="633"/>
      <c r="CLM573" s="633"/>
      <c r="CLN573" s="633"/>
      <c r="CLO573" s="633"/>
      <c r="CLP573" s="633"/>
      <c r="CLQ573" s="633"/>
      <c r="CLR573" s="633"/>
      <c r="CLS573" s="633"/>
      <c r="CLT573" s="633"/>
      <c r="CLU573" s="633"/>
      <c r="CLV573" s="633"/>
      <c r="CLW573" s="633"/>
      <c r="CLX573" s="633"/>
      <c r="CLY573" s="633"/>
      <c r="CLZ573" s="633"/>
      <c r="CMA573" s="633"/>
      <c r="CMB573" s="633"/>
      <c r="CMC573" s="633"/>
      <c r="CMD573" s="633"/>
      <c r="CME573" s="633"/>
      <c r="CMF573" s="633"/>
      <c r="CMG573" s="633"/>
      <c r="CMH573" s="633"/>
      <c r="CMI573" s="633"/>
      <c r="CMJ573" s="633"/>
      <c r="CMK573" s="633"/>
      <c r="CML573" s="633"/>
      <c r="CMM573" s="633"/>
      <c r="CMN573" s="633"/>
      <c r="CMO573" s="633"/>
      <c r="CMP573" s="633"/>
      <c r="CMQ573" s="633"/>
      <c r="CMR573" s="633"/>
      <c r="CMS573" s="633"/>
      <c r="CMT573" s="633"/>
      <c r="CMU573" s="633"/>
      <c r="CMV573" s="633"/>
      <c r="CMW573" s="633"/>
      <c r="CMX573" s="633"/>
      <c r="CMY573" s="633"/>
      <c r="CMZ573" s="633"/>
      <c r="CNA573" s="633"/>
      <c r="CNB573" s="633"/>
      <c r="CNC573" s="633"/>
      <c r="CND573" s="633"/>
      <c r="CNE573" s="633"/>
      <c r="CNF573" s="633"/>
      <c r="CNG573" s="633"/>
      <c r="CNH573" s="633"/>
      <c r="CNI573" s="633"/>
      <c r="CNJ573" s="633"/>
      <c r="CNK573" s="633"/>
      <c r="CNL573" s="633"/>
      <c r="CNM573" s="633"/>
      <c r="CNN573" s="633"/>
      <c r="CNO573" s="633"/>
      <c r="CNP573" s="633"/>
      <c r="CNQ573" s="633"/>
      <c r="CNR573" s="633"/>
      <c r="CNS573" s="633"/>
      <c r="CNT573" s="633"/>
      <c r="CNU573" s="633"/>
      <c r="CNV573" s="633"/>
      <c r="CNW573" s="633"/>
      <c r="CNX573" s="633"/>
      <c r="CNY573" s="633"/>
      <c r="CNZ573" s="633"/>
      <c r="COA573" s="633"/>
      <c r="COB573" s="633"/>
      <c r="COC573" s="633"/>
      <c r="COD573" s="633"/>
      <c r="COE573" s="633"/>
      <c r="COF573" s="633"/>
      <c r="COG573" s="633"/>
      <c r="COH573" s="633"/>
      <c r="COI573" s="633"/>
      <c r="COJ573" s="633"/>
      <c r="COK573" s="633"/>
      <c r="COL573" s="633"/>
      <c r="COM573" s="633"/>
      <c r="CON573" s="633"/>
      <c r="COO573" s="633"/>
      <c r="COP573" s="633"/>
      <c r="COQ573" s="633"/>
      <c r="COR573" s="633"/>
      <c r="COS573" s="633"/>
      <c r="COT573" s="633"/>
      <c r="COU573" s="633"/>
      <c r="COV573" s="633"/>
      <c r="COW573" s="633"/>
      <c r="COX573" s="633"/>
      <c r="COY573" s="633"/>
      <c r="COZ573" s="633"/>
      <c r="CPA573" s="633"/>
      <c r="CPB573" s="633"/>
      <c r="CPC573" s="633"/>
      <c r="CPD573" s="633"/>
      <c r="CPE573" s="633"/>
      <c r="CPF573" s="633"/>
      <c r="CPG573" s="633"/>
      <c r="CPH573" s="633"/>
      <c r="CPI573" s="633"/>
      <c r="CPJ573" s="633"/>
      <c r="CPK573" s="633"/>
      <c r="CPL573" s="633"/>
      <c r="CPM573" s="633"/>
      <c r="CPN573" s="633"/>
      <c r="CPO573" s="633"/>
      <c r="CPP573" s="633"/>
      <c r="CPQ573" s="633"/>
      <c r="CPR573" s="633"/>
      <c r="CPS573" s="633"/>
      <c r="CPT573" s="633"/>
      <c r="CPU573" s="633"/>
      <c r="CPV573" s="633"/>
      <c r="CPW573" s="633"/>
      <c r="CPX573" s="633"/>
      <c r="CPY573" s="633"/>
      <c r="CPZ573" s="633"/>
      <c r="CQA573" s="633"/>
      <c r="CQB573" s="633"/>
      <c r="CQC573" s="633"/>
      <c r="CQD573" s="633"/>
      <c r="CQE573" s="633"/>
      <c r="CQF573" s="633"/>
      <c r="CQG573" s="633"/>
      <c r="CQH573" s="633"/>
      <c r="CQI573" s="633"/>
      <c r="CQJ573" s="633"/>
      <c r="CQK573" s="633"/>
      <c r="CQL573" s="633"/>
      <c r="CQM573" s="633"/>
      <c r="CQN573" s="633"/>
      <c r="CQO573" s="633"/>
      <c r="CQP573" s="633"/>
      <c r="CQQ573" s="633"/>
      <c r="CQR573" s="633"/>
      <c r="CQS573" s="633"/>
      <c r="CQT573" s="633"/>
      <c r="CQU573" s="633"/>
      <c r="CQV573" s="633"/>
      <c r="CQW573" s="633"/>
      <c r="CQX573" s="633"/>
      <c r="CQY573" s="633"/>
      <c r="CQZ573" s="633"/>
      <c r="CRA573" s="633"/>
      <c r="CRB573" s="633"/>
      <c r="CRC573" s="633"/>
      <c r="CRD573" s="633"/>
      <c r="CRE573" s="633"/>
      <c r="CRF573" s="633"/>
      <c r="CRG573" s="633"/>
      <c r="CRH573" s="633"/>
      <c r="CRI573" s="633"/>
      <c r="CRJ573" s="633"/>
      <c r="CRK573" s="633"/>
      <c r="CRL573" s="633"/>
      <c r="CRM573" s="633"/>
      <c r="CRN573" s="633"/>
      <c r="CRO573" s="633"/>
      <c r="CRP573" s="633"/>
      <c r="CRQ573" s="633"/>
      <c r="CRR573" s="633"/>
      <c r="CRS573" s="633"/>
      <c r="CRT573" s="633"/>
      <c r="CRU573" s="633"/>
      <c r="CRV573" s="633"/>
      <c r="CRW573" s="633"/>
      <c r="CRX573" s="633"/>
      <c r="CRY573" s="633"/>
      <c r="CRZ573" s="633"/>
      <c r="CSA573" s="633"/>
      <c r="CSB573" s="633"/>
      <c r="CSC573" s="633"/>
      <c r="CSD573" s="633"/>
      <c r="CSE573" s="633"/>
      <c r="CSF573" s="633"/>
      <c r="CSG573" s="633"/>
      <c r="CSH573" s="633"/>
      <c r="CSI573" s="633"/>
      <c r="CSJ573" s="633"/>
      <c r="CSK573" s="633"/>
      <c r="CSL573" s="633"/>
      <c r="CSM573" s="633"/>
      <c r="CSN573" s="633"/>
      <c r="CSO573" s="633"/>
      <c r="CSP573" s="633"/>
      <c r="CSQ573" s="633"/>
      <c r="CSR573" s="633"/>
      <c r="CSS573" s="633"/>
      <c r="CST573" s="633"/>
      <c r="CSU573" s="633"/>
      <c r="CSV573" s="633"/>
      <c r="CSW573" s="633"/>
      <c r="CSX573" s="633"/>
      <c r="CSY573" s="633"/>
      <c r="CSZ573" s="633"/>
      <c r="CTA573" s="633"/>
      <c r="CTB573" s="633"/>
      <c r="CTC573" s="633"/>
      <c r="CTD573" s="633"/>
      <c r="CTE573" s="633"/>
      <c r="CTF573" s="633"/>
      <c r="CTG573" s="633"/>
      <c r="CTH573" s="633"/>
      <c r="CTI573" s="633"/>
      <c r="CTJ573" s="633"/>
      <c r="CTK573" s="633"/>
      <c r="CTL573" s="633"/>
      <c r="CTM573" s="633"/>
      <c r="CTN573" s="633"/>
      <c r="CTO573" s="633"/>
      <c r="CTP573" s="633"/>
      <c r="CTQ573" s="633"/>
      <c r="CTR573" s="633"/>
      <c r="CTS573" s="633"/>
      <c r="CTT573" s="633"/>
      <c r="CTU573" s="633"/>
      <c r="CTV573" s="633"/>
      <c r="CTW573" s="633"/>
      <c r="CTX573" s="633"/>
      <c r="CTY573" s="633"/>
      <c r="CTZ573" s="633"/>
      <c r="CUA573" s="633"/>
      <c r="CUB573" s="633"/>
      <c r="CUC573" s="633"/>
      <c r="CUD573" s="633"/>
      <c r="CUE573" s="633"/>
      <c r="CUF573" s="633"/>
      <c r="CUG573" s="633"/>
      <c r="CUH573" s="633"/>
      <c r="CUI573" s="633"/>
      <c r="CUJ573" s="633"/>
      <c r="CUK573" s="633"/>
      <c r="CUL573" s="633"/>
      <c r="CUM573" s="633"/>
      <c r="CUN573" s="633"/>
      <c r="CUO573" s="633"/>
      <c r="CUP573" s="633"/>
      <c r="CUQ573" s="633"/>
      <c r="CUR573" s="633"/>
      <c r="CUS573" s="633"/>
      <c r="CUT573" s="633"/>
      <c r="CUU573" s="633"/>
      <c r="CUV573" s="633"/>
      <c r="CUW573" s="633"/>
      <c r="CUX573" s="633"/>
      <c r="CUY573" s="633"/>
      <c r="CUZ573" s="633"/>
      <c r="CVA573" s="633"/>
      <c r="CVB573" s="633"/>
      <c r="CVC573" s="633"/>
      <c r="CVD573" s="633"/>
      <c r="CVE573" s="633"/>
      <c r="CVF573" s="633"/>
      <c r="CVG573" s="633"/>
      <c r="CVH573" s="633"/>
      <c r="CVI573" s="633"/>
      <c r="CVJ573" s="633"/>
      <c r="CVK573" s="633"/>
      <c r="CVL573" s="633"/>
      <c r="CVM573" s="633"/>
      <c r="CVN573" s="633"/>
      <c r="CVO573" s="633"/>
      <c r="CVP573" s="633"/>
      <c r="CVQ573" s="633"/>
      <c r="CVR573" s="633"/>
      <c r="CVS573" s="633"/>
      <c r="CVT573" s="633"/>
      <c r="CVU573" s="633"/>
      <c r="CVV573" s="633"/>
      <c r="CVW573" s="633"/>
      <c r="CVX573" s="633"/>
      <c r="CVY573" s="633"/>
      <c r="CVZ573" s="633"/>
      <c r="CWA573" s="633"/>
      <c r="CWB573" s="633"/>
      <c r="CWC573" s="633"/>
      <c r="CWD573" s="633"/>
      <c r="CWE573" s="633"/>
      <c r="CWF573" s="633"/>
      <c r="CWG573" s="633"/>
      <c r="CWH573" s="633"/>
      <c r="CWI573" s="633"/>
      <c r="CWJ573" s="633"/>
      <c r="CWK573" s="633"/>
      <c r="CWL573" s="633"/>
      <c r="CWM573" s="633"/>
      <c r="CWN573" s="633"/>
      <c r="CWO573" s="633"/>
      <c r="CWP573" s="633"/>
      <c r="CWQ573" s="633"/>
      <c r="CWR573" s="633"/>
      <c r="CWS573" s="633"/>
      <c r="CWT573" s="633"/>
      <c r="CWU573" s="633"/>
      <c r="CWV573" s="633"/>
      <c r="CWW573" s="633"/>
      <c r="CWX573" s="633"/>
      <c r="CWY573" s="633"/>
      <c r="CWZ573" s="633"/>
      <c r="CXA573" s="633"/>
      <c r="CXB573" s="633"/>
      <c r="CXC573" s="633"/>
      <c r="CXD573" s="633"/>
      <c r="CXE573" s="633"/>
      <c r="CXF573" s="633"/>
      <c r="CXG573" s="633"/>
      <c r="CXH573" s="633"/>
      <c r="CXI573" s="633"/>
      <c r="CXJ573" s="633"/>
      <c r="CXK573" s="633"/>
      <c r="CXL573" s="633"/>
      <c r="CXM573" s="633"/>
      <c r="CXN573" s="633"/>
      <c r="CXO573" s="633"/>
      <c r="CXP573" s="633"/>
      <c r="CXQ573" s="633"/>
      <c r="CXR573" s="633"/>
      <c r="CXS573" s="633"/>
      <c r="CXT573" s="633"/>
      <c r="CXU573" s="633"/>
      <c r="CXV573" s="633"/>
      <c r="CXW573" s="633"/>
      <c r="CXX573" s="633"/>
      <c r="CXY573" s="633"/>
      <c r="CXZ573" s="633"/>
      <c r="CYA573" s="633"/>
      <c r="CYB573" s="633"/>
      <c r="CYC573" s="633"/>
      <c r="CYD573" s="633"/>
      <c r="CYE573" s="633"/>
      <c r="CYF573" s="633"/>
      <c r="CYG573" s="633"/>
      <c r="CYH573" s="633"/>
      <c r="CYI573" s="633"/>
      <c r="CYJ573" s="633"/>
      <c r="CYK573" s="633"/>
      <c r="CYL573" s="633"/>
      <c r="CYM573" s="633"/>
      <c r="CYN573" s="633"/>
      <c r="CYO573" s="633"/>
      <c r="CYP573" s="633"/>
      <c r="CYQ573" s="633"/>
      <c r="CYR573" s="633"/>
      <c r="CYS573" s="633"/>
      <c r="CYT573" s="633"/>
      <c r="CYU573" s="633"/>
      <c r="CYV573" s="633"/>
      <c r="CYW573" s="633"/>
      <c r="CYX573" s="633"/>
      <c r="CYY573" s="633"/>
      <c r="CYZ573" s="633"/>
      <c r="CZA573" s="633"/>
      <c r="CZB573" s="633"/>
      <c r="CZC573" s="633"/>
      <c r="CZD573" s="633"/>
      <c r="CZE573" s="633"/>
      <c r="CZF573" s="633"/>
      <c r="CZG573" s="633"/>
      <c r="CZH573" s="633"/>
      <c r="CZI573" s="633"/>
      <c r="CZJ573" s="633"/>
      <c r="CZK573" s="633"/>
      <c r="CZL573" s="633"/>
      <c r="CZM573" s="633"/>
      <c r="CZN573" s="633"/>
      <c r="CZO573" s="633"/>
      <c r="CZP573" s="633"/>
      <c r="CZQ573" s="633"/>
      <c r="CZR573" s="633"/>
      <c r="CZS573" s="633"/>
      <c r="CZT573" s="633"/>
      <c r="CZU573" s="633"/>
      <c r="CZV573" s="633"/>
      <c r="CZW573" s="633"/>
      <c r="CZX573" s="633"/>
      <c r="CZY573" s="633"/>
      <c r="CZZ573" s="633"/>
      <c r="DAA573" s="633"/>
      <c r="DAB573" s="633"/>
      <c r="DAC573" s="633"/>
      <c r="DAD573" s="633"/>
      <c r="DAE573" s="633"/>
      <c r="DAF573" s="633"/>
      <c r="DAG573" s="633"/>
      <c r="DAH573" s="633"/>
      <c r="DAI573" s="633"/>
      <c r="DAJ573" s="633"/>
      <c r="DAK573" s="633"/>
      <c r="DAL573" s="633"/>
      <c r="DAM573" s="633"/>
      <c r="DAN573" s="633"/>
      <c r="DAO573" s="633"/>
      <c r="DAP573" s="633"/>
      <c r="DAQ573" s="633"/>
      <c r="DAR573" s="633"/>
      <c r="DAS573" s="633"/>
      <c r="DAT573" s="633"/>
      <c r="DAU573" s="633"/>
      <c r="DAV573" s="633"/>
      <c r="DAW573" s="633"/>
      <c r="DAX573" s="633"/>
      <c r="DAY573" s="633"/>
      <c r="DAZ573" s="633"/>
      <c r="DBA573" s="633"/>
      <c r="DBB573" s="633"/>
      <c r="DBC573" s="633"/>
      <c r="DBD573" s="633"/>
      <c r="DBE573" s="633"/>
      <c r="DBF573" s="633"/>
      <c r="DBG573" s="633"/>
      <c r="DBH573" s="633"/>
      <c r="DBI573" s="633"/>
      <c r="DBJ573" s="633"/>
      <c r="DBK573" s="633"/>
      <c r="DBL573" s="633"/>
      <c r="DBM573" s="633"/>
      <c r="DBN573" s="633"/>
      <c r="DBO573" s="633"/>
      <c r="DBP573" s="633"/>
      <c r="DBQ573" s="633"/>
      <c r="DBR573" s="633"/>
      <c r="DBS573" s="633"/>
      <c r="DBT573" s="633"/>
      <c r="DBU573" s="633"/>
      <c r="DBV573" s="633"/>
      <c r="DBW573" s="633"/>
      <c r="DBX573" s="633"/>
      <c r="DBY573" s="633"/>
      <c r="DBZ573" s="633"/>
      <c r="DCA573" s="633"/>
      <c r="DCB573" s="633"/>
      <c r="DCC573" s="633"/>
      <c r="DCD573" s="633"/>
      <c r="DCE573" s="633"/>
      <c r="DCF573" s="633"/>
      <c r="DCG573" s="633"/>
      <c r="DCH573" s="633"/>
      <c r="DCI573" s="633"/>
      <c r="DCJ573" s="633"/>
      <c r="DCK573" s="633"/>
      <c r="DCL573" s="633"/>
      <c r="DCM573" s="633"/>
      <c r="DCN573" s="633"/>
      <c r="DCO573" s="633"/>
      <c r="DCP573" s="633"/>
      <c r="DCQ573" s="633"/>
      <c r="DCR573" s="633"/>
      <c r="DCS573" s="633"/>
      <c r="DCT573" s="633"/>
      <c r="DCU573" s="633"/>
      <c r="DCV573" s="633"/>
      <c r="DCW573" s="633"/>
      <c r="DCX573" s="633"/>
      <c r="DCY573" s="633"/>
      <c r="DCZ573" s="633"/>
      <c r="DDA573" s="633"/>
      <c r="DDB573" s="633"/>
      <c r="DDC573" s="633"/>
      <c r="DDD573" s="633"/>
      <c r="DDE573" s="633"/>
      <c r="DDF573" s="633"/>
      <c r="DDG573" s="633"/>
      <c r="DDH573" s="633"/>
      <c r="DDI573" s="633"/>
      <c r="DDJ573" s="633"/>
      <c r="DDK573" s="633"/>
      <c r="DDL573" s="633"/>
      <c r="DDM573" s="633"/>
      <c r="DDN573" s="633"/>
      <c r="DDO573" s="633"/>
      <c r="DDP573" s="633"/>
      <c r="DDQ573" s="633"/>
      <c r="DDR573" s="633"/>
      <c r="DDS573" s="633"/>
      <c r="DDT573" s="633"/>
      <c r="DDU573" s="633"/>
      <c r="DDV573" s="633"/>
      <c r="DDW573" s="633"/>
      <c r="DDX573" s="633"/>
      <c r="DDY573" s="633"/>
      <c r="DDZ573" s="633"/>
      <c r="DEA573" s="633"/>
      <c r="DEB573" s="633"/>
      <c r="DEC573" s="633"/>
      <c r="DED573" s="633"/>
      <c r="DEE573" s="633"/>
      <c r="DEF573" s="633"/>
      <c r="DEG573" s="633"/>
      <c r="DEH573" s="633"/>
      <c r="DEI573" s="633"/>
      <c r="DEJ573" s="633"/>
      <c r="DEK573" s="633"/>
      <c r="DEL573" s="633"/>
      <c r="DEM573" s="633"/>
      <c r="DEN573" s="633"/>
      <c r="DEO573" s="633"/>
      <c r="DEP573" s="633"/>
      <c r="DEQ573" s="633"/>
      <c r="DER573" s="633"/>
      <c r="DES573" s="633"/>
      <c r="DET573" s="633"/>
      <c r="DEU573" s="633"/>
      <c r="DEV573" s="633"/>
      <c r="DEW573" s="633"/>
      <c r="DEX573" s="633"/>
      <c r="DEY573" s="633"/>
      <c r="DEZ573" s="633"/>
      <c r="DFA573" s="633"/>
      <c r="DFB573" s="633"/>
      <c r="DFC573" s="633"/>
      <c r="DFD573" s="633"/>
      <c r="DFE573" s="633"/>
      <c r="DFF573" s="633"/>
      <c r="DFG573" s="633"/>
      <c r="DFH573" s="633"/>
      <c r="DFI573" s="633"/>
      <c r="DFJ573" s="633"/>
      <c r="DFK573" s="633"/>
      <c r="DFL573" s="633"/>
      <c r="DFM573" s="633"/>
      <c r="DFN573" s="633"/>
      <c r="DFO573" s="633"/>
      <c r="DFP573" s="633"/>
      <c r="DFQ573" s="633"/>
      <c r="DFR573" s="633"/>
      <c r="DFS573" s="633"/>
      <c r="DFT573" s="633"/>
      <c r="DFU573" s="633"/>
      <c r="DFV573" s="633"/>
      <c r="DFW573" s="633"/>
      <c r="DFX573" s="633"/>
      <c r="DFY573" s="633"/>
      <c r="DFZ573" s="633"/>
      <c r="DGA573" s="633"/>
      <c r="DGB573" s="633"/>
      <c r="DGC573" s="633"/>
      <c r="DGD573" s="633"/>
      <c r="DGE573" s="633"/>
      <c r="DGF573" s="633"/>
      <c r="DGG573" s="633"/>
      <c r="DGH573" s="633"/>
      <c r="DGI573" s="633"/>
      <c r="DGJ573" s="633"/>
      <c r="DGK573" s="633"/>
      <c r="DGL573" s="633"/>
      <c r="DGM573" s="633"/>
      <c r="DGN573" s="633"/>
      <c r="DGO573" s="633"/>
      <c r="DGP573" s="633"/>
      <c r="DGQ573" s="633"/>
      <c r="DGR573" s="633"/>
      <c r="DGS573" s="633"/>
      <c r="DGT573" s="633"/>
      <c r="DGU573" s="633"/>
      <c r="DGV573" s="633"/>
      <c r="DGW573" s="633"/>
      <c r="DGX573" s="633"/>
      <c r="DGY573" s="633"/>
      <c r="DGZ573" s="633"/>
      <c r="DHA573" s="633"/>
      <c r="DHB573" s="633"/>
      <c r="DHC573" s="633"/>
      <c r="DHD573" s="633"/>
      <c r="DHE573" s="633"/>
      <c r="DHF573" s="633"/>
      <c r="DHG573" s="633"/>
      <c r="DHH573" s="633"/>
      <c r="DHI573" s="633"/>
      <c r="DHJ573" s="633"/>
      <c r="DHK573" s="633"/>
      <c r="DHL573" s="633"/>
      <c r="DHM573" s="633"/>
      <c r="DHN573" s="633"/>
      <c r="DHO573" s="633"/>
      <c r="DHP573" s="633"/>
      <c r="DHQ573" s="633"/>
      <c r="DHR573" s="633"/>
      <c r="DHS573" s="633"/>
      <c r="DHT573" s="633"/>
      <c r="DHU573" s="633"/>
      <c r="DHV573" s="633"/>
      <c r="DHW573" s="633"/>
      <c r="DHX573" s="633"/>
      <c r="DHY573" s="633"/>
      <c r="DHZ573" s="633"/>
      <c r="DIA573" s="633"/>
      <c r="DIB573" s="633"/>
      <c r="DIC573" s="633"/>
      <c r="DID573" s="633"/>
      <c r="DIE573" s="633"/>
      <c r="DIF573" s="633"/>
      <c r="DIG573" s="633"/>
      <c r="DIH573" s="633"/>
      <c r="DII573" s="633"/>
      <c r="DIJ573" s="633"/>
      <c r="DIK573" s="633"/>
      <c r="DIL573" s="633"/>
      <c r="DIM573" s="633"/>
      <c r="DIN573" s="633"/>
      <c r="DIO573" s="633"/>
      <c r="DIP573" s="633"/>
      <c r="DIQ573" s="633"/>
      <c r="DIR573" s="633"/>
      <c r="DIS573" s="633"/>
      <c r="DIT573" s="633"/>
      <c r="DIU573" s="633"/>
      <c r="DIV573" s="633"/>
      <c r="DIW573" s="633"/>
      <c r="DIX573" s="633"/>
      <c r="DIY573" s="633"/>
      <c r="DIZ573" s="633"/>
      <c r="DJA573" s="633"/>
      <c r="DJB573" s="633"/>
      <c r="DJC573" s="633"/>
      <c r="DJD573" s="633"/>
      <c r="DJE573" s="633"/>
      <c r="DJF573" s="633"/>
      <c r="DJG573" s="633"/>
      <c r="DJH573" s="633"/>
      <c r="DJI573" s="633"/>
      <c r="DJJ573" s="633"/>
      <c r="DJK573" s="633"/>
      <c r="DJL573" s="633"/>
      <c r="DJM573" s="633"/>
      <c r="DJN573" s="633"/>
      <c r="DJO573" s="633"/>
      <c r="DJP573" s="633"/>
      <c r="DJQ573" s="633"/>
      <c r="DJR573" s="633"/>
      <c r="DJS573" s="633"/>
      <c r="DJT573" s="633"/>
      <c r="DJU573" s="633"/>
      <c r="DJV573" s="633"/>
      <c r="DJW573" s="633"/>
      <c r="DJX573" s="633"/>
      <c r="DJY573" s="633"/>
      <c r="DJZ573" s="633"/>
      <c r="DKA573" s="633"/>
      <c r="DKB573" s="633"/>
      <c r="DKC573" s="633"/>
      <c r="DKD573" s="633"/>
      <c r="DKE573" s="633"/>
      <c r="DKF573" s="633"/>
      <c r="DKG573" s="633"/>
      <c r="DKH573" s="633"/>
      <c r="DKI573" s="633"/>
      <c r="DKJ573" s="633"/>
      <c r="DKK573" s="633"/>
      <c r="DKL573" s="633"/>
      <c r="DKM573" s="633"/>
      <c r="DKN573" s="633"/>
      <c r="DKO573" s="633"/>
      <c r="DKP573" s="633"/>
      <c r="DKQ573" s="633"/>
      <c r="DKR573" s="633"/>
      <c r="DKS573" s="633"/>
      <c r="DKT573" s="633"/>
      <c r="DKU573" s="633"/>
      <c r="DKV573" s="633"/>
      <c r="DKW573" s="633"/>
      <c r="DKX573" s="633"/>
      <c r="DKY573" s="633"/>
      <c r="DKZ573" s="633"/>
      <c r="DLA573" s="633"/>
      <c r="DLB573" s="633"/>
      <c r="DLC573" s="633"/>
      <c r="DLD573" s="633"/>
      <c r="DLE573" s="633"/>
      <c r="DLF573" s="633"/>
      <c r="DLG573" s="633"/>
      <c r="DLH573" s="633"/>
      <c r="DLI573" s="633"/>
      <c r="DLJ573" s="633"/>
      <c r="DLK573" s="633"/>
      <c r="DLL573" s="633"/>
      <c r="DLM573" s="633"/>
      <c r="DLN573" s="633"/>
      <c r="DLO573" s="633"/>
      <c r="DLP573" s="633"/>
      <c r="DLQ573" s="633"/>
      <c r="DLR573" s="633"/>
      <c r="DLS573" s="633"/>
      <c r="DLT573" s="633"/>
      <c r="DLU573" s="633"/>
      <c r="DLV573" s="633"/>
      <c r="DLW573" s="633"/>
      <c r="DLX573" s="633"/>
      <c r="DLY573" s="633"/>
      <c r="DLZ573" s="633"/>
      <c r="DMA573" s="633"/>
      <c r="DMB573" s="633"/>
      <c r="DMC573" s="633"/>
      <c r="DMD573" s="633"/>
      <c r="DME573" s="633"/>
      <c r="DMF573" s="633"/>
      <c r="DMG573" s="633"/>
      <c r="DMH573" s="633"/>
      <c r="DMI573" s="633"/>
      <c r="DMJ573" s="633"/>
      <c r="DMK573" s="633"/>
      <c r="DML573" s="633"/>
      <c r="DMM573" s="633"/>
      <c r="DMN573" s="633"/>
      <c r="DMO573" s="633"/>
      <c r="DMP573" s="633"/>
      <c r="DMQ573" s="633"/>
      <c r="DMR573" s="633"/>
      <c r="DMS573" s="633"/>
      <c r="DMT573" s="633"/>
      <c r="DMU573" s="633"/>
      <c r="DMV573" s="633"/>
      <c r="DMW573" s="633"/>
      <c r="DMX573" s="633"/>
      <c r="DMY573" s="633"/>
      <c r="DMZ573" s="633"/>
      <c r="DNA573" s="633"/>
      <c r="DNB573" s="633"/>
      <c r="DNC573" s="633"/>
      <c r="DND573" s="633"/>
      <c r="DNE573" s="633"/>
      <c r="DNF573" s="633"/>
      <c r="DNG573" s="633"/>
      <c r="DNH573" s="633"/>
      <c r="DNI573" s="633"/>
      <c r="DNJ573" s="633"/>
      <c r="DNK573" s="633"/>
      <c r="DNL573" s="633"/>
      <c r="DNM573" s="633"/>
      <c r="DNN573" s="633"/>
      <c r="DNO573" s="633"/>
      <c r="DNP573" s="633"/>
      <c r="DNQ573" s="633"/>
      <c r="DNR573" s="633"/>
      <c r="DNS573" s="633"/>
      <c r="DNT573" s="633"/>
      <c r="DNU573" s="633"/>
      <c r="DNV573" s="633"/>
      <c r="DNW573" s="633"/>
      <c r="DNX573" s="633"/>
      <c r="DNY573" s="633"/>
      <c r="DNZ573" s="633"/>
      <c r="DOA573" s="633"/>
      <c r="DOB573" s="633"/>
      <c r="DOC573" s="633"/>
      <c r="DOD573" s="633"/>
      <c r="DOE573" s="633"/>
      <c r="DOF573" s="633"/>
      <c r="DOG573" s="633"/>
      <c r="DOH573" s="633"/>
      <c r="DOI573" s="633"/>
      <c r="DOJ573" s="633"/>
      <c r="DOK573" s="633"/>
      <c r="DOL573" s="633"/>
      <c r="DOM573" s="633"/>
      <c r="DON573" s="633"/>
      <c r="DOO573" s="633"/>
      <c r="DOP573" s="633"/>
      <c r="DOQ573" s="633"/>
      <c r="DOR573" s="633"/>
      <c r="DOS573" s="633"/>
      <c r="DOT573" s="633"/>
      <c r="DOU573" s="633"/>
      <c r="DOV573" s="633"/>
      <c r="DOW573" s="633"/>
      <c r="DOX573" s="633"/>
      <c r="DOY573" s="633"/>
      <c r="DOZ573" s="633"/>
      <c r="DPA573" s="633"/>
      <c r="DPB573" s="633"/>
      <c r="DPC573" s="633"/>
      <c r="DPD573" s="633"/>
      <c r="DPE573" s="633"/>
      <c r="DPF573" s="633"/>
      <c r="DPG573" s="633"/>
      <c r="DPH573" s="633"/>
      <c r="DPI573" s="633"/>
      <c r="DPJ573" s="633"/>
      <c r="DPK573" s="633"/>
      <c r="DPL573" s="633"/>
      <c r="DPM573" s="633"/>
      <c r="DPN573" s="633"/>
      <c r="DPO573" s="633"/>
      <c r="DPP573" s="633"/>
      <c r="DPQ573" s="633"/>
      <c r="DPR573" s="633"/>
      <c r="DPS573" s="633"/>
      <c r="DPT573" s="633"/>
      <c r="DPU573" s="633"/>
      <c r="DPV573" s="633"/>
      <c r="DPW573" s="633"/>
      <c r="DPX573" s="633"/>
      <c r="DPY573" s="633"/>
      <c r="DPZ573" s="633"/>
      <c r="DQA573" s="633"/>
      <c r="DQB573" s="633"/>
      <c r="DQC573" s="633"/>
      <c r="DQD573" s="633"/>
      <c r="DQE573" s="633"/>
      <c r="DQF573" s="633"/>
      <c r="DQG573" s="633"/>
      <c r="DQH573" s="633"/>
      <c r="DQI573" s="633"/>
      <c r="DQJ573" s="633"/>
      <c r="DQK573" s="633"/>
      <c r="DQL573" s="633"/>
      <c r="DQM573" s="633"/>
      <c r="DQN573" s="633"/>
      <c r="DQO573" s="633"/>
      <c r="DQP573" s="633"/>
      <c r="DQQ573" s="633"/>
      <c r="DQR573" s="633"/>
      <c r="DQS573" s="633"/>
      <c r="DQT573" s="633"/>
      <c r="DQU573" s="633"/>
      <c r="DQV573" s="633"/>
      <c r="DQW573" s="633"/>
      <c r="DQX573" s="633"/>
      <c r="DQY573" s="633"/>
      <c r="DQZ573" s="633"/>
      <c r="DRA573" s="633"/>
      <c r="DRB573" s="633"/>
      <c r="DRC573" s="633"/>
      <c r="DRD573" s="633"/>
      <c r="DRE573" s="633"/>
      <c r="DRF573" s="633"/>
      <c r="DRG573" s="633"/>
      <c r="DRH573" s="633"/>
      <c r="DRI573" s="633"/>
      <c r="DRJ573" s="633"/>
      <c r="DRK573" s="633"/>
      <c r="DRL573" s="633"/>
      <c r="DRM573" s="633"/>
      <c r="DRN573" s="633"/>
      <c r="DRO573" s="633"/>
      <c r="DRP573" s="633"/>
      <c r="DRQ573" s="633"/>
      <c r="DRR573" s="633"/>
      <c r="DRS573" s="633"/>
      <c r="DRT573" s="633"/>
      <c r="DRU573" s="633"/>
      <c r="DRV573" s="633"/>
      <c r="DRW573" s="633"/>
      <c r="DRX573" s="633"/>
      <c r="DRY573" s="633"/>
      <c r="DRZ573" s="633"/>
      <c r="DSA573" s="633"/>
      <c r="DSB573" s="633"/>
      <c r="DSC573" s="633"/>
      <c r="DSD573" s="633"/>
      <c r="DSE573" s="633"/>
      <c r="DSF573" s="633"/>
      <c r="DSG573" s="633"/>
      <c r="DSH573" s="633"/>
      <c r="DSI573" s="633"/>
      <c r="DSJ573" s="633"/>
      <c r="DSK573" s="633"/>
      <c r="DSL573" s="633"/>
      <c r="DSM573" s="633"/>
      <c r="DSN573" s="633"/>
      <c r="DSO573" s="633"/>
      <c r="DSP573" s="633"/>
      <c r="DSQ573" s="633"/>
      <c r="DSR573" s="633"/>
      <c r="DSS573" s="633"/>
      <c r="DST573" s="633"/>
      <c r="DSU573" s="633"/>
      <c r="DSV573" s="633"/>
      <c r="DSW573" s="633"/>
      <c r="DSX573" s="633"/>
      <c r="DSY573" s="633"/>
      <c r="DSZ573" s="633"/>
      <c r="DTA573" s="633"/>
      <c r="DTB573" s="633"/>
      <c r="DTC573" s="633"/>
      <c r="DTD573" s="633"/>
      <c r="DTE573" s="633"/>
      <c r="DTF573" s="633"/>
      <c r="DTG573" s="633"/>
      <c r="DTH573" s="633"/>
      <c r="DTI573" s="633"/>
      <c r="DTJ573" s="633"/>
      <c r="DTK573" s="633"/>
      <c r="DTL573" s="633"/>
      <c r="DTM573" s="633"/>
      <c r="DTN573" s="633"/>
      <c r="DTO573" s="633"/>
      <c r="DTP573" s="633"/>
      <c r="DTQ573" s="633"/>
      <c r="DTR573" s="633"/>
      <c r="DTS573" s="633"/>
      <c r="DTT573" s="633"/>
      <c r="DTU573" s="633"/>
      <c r="DTV573" s="633"/>
      <c r="DTW573" s="633"/>
      <c r="DTX573" s="633"/>
      <c r="DTY573" s="633"/>
      <c r="DTZ573" s="633"/>
      <c r="DUA573" s="633"/>
      <c r="DUB573" s="633"/>
      <c r="DUC573" s="633"/>
      <c r="DUD573" s="633"/>
      <c r="DUE573" s="633"/>
      <c r="DUF573" s="633"/>
      <c r="DUG573" s="633"/>
      <c r="DUH573" s="633"/>
      <c r="DUI573" s="633"/>
      <c r="DUJ573" s="633"/>
      <c r="DUK573" s="633"/>
      <c r="DUL573" s="633"/>
      <c r="DUM573" s="633"/>
      <c r="DUN573" s="633"/>
      <c r="DUO573" s="633"/>
      <c r="DUP573" s="633"/>
      <c r="DUQ573" s="633"/>
      <c r="DUR573" s="633"/>
      <c r="DUS573" s="633"/>
      <c r="DUT573" s="633"/>
      <c r="DUU573" s="633"/>
      <c r="DUV573" s="633"/>
      <c r="DUW573" s="633"/>
      <c r="DUX573" s="633"/>
      <c r="DUY573" s="633"/>
      <c r="DUZ573" s="633"/>
      <c r="DVA573" s="633"/>
      <c r="DVB573" s="633"/>
      <c r="DVC573" s="633"/>
      <c r="DVD573" s="633"/>
      <c r="DVE573" s="633"/>
      <c r="DVF573" s="633"/>
      <c r="DVG573" s="633"/>
      <c r="DVH573" s="633"/>
      <c r="DVI573" s="633"/>
      <c r="DVJ573" s="633"/>
      <c r="DVK573" s="633"/>
      <c r="DVL573" s="633"/>
      <c r="DVM573" s="633"/>
      <c r="DVN573" s="633"/>
      <c r="DVO573" s="633"/>
      <c r="DVP573" s="633"/>
      <c r="DVQ573" s="633"/>
      <c r="DVR573" s="633"/>
      <c r="DVS573" s="633"/>
      <c r="DVT573" s="633"/>
      <c r="DVU573" s="633"/>
      <c r="DVV573" s="633"/>
      <c r="DVW573" s="633"/>
      <c r="DVX573" s="633"/>
      <c r="DVY573" s="633"/>
      <c r="DVZ573" s="633"/>
      <c r="DWA573" s="633"/>
      <c r="DWB573" s="633"/>
      <c r="DWC573" s="633"/>
      <c r="DWD573" s="633"/>
      <c r="DWE573" s="633"/>
      <c r="DWF573" s="633"/>
      <c r="DWG573" s="633"/>
      <c r="DWH573" s="633"/>
      <c r="DWI573" s="633"/>
      <c r="DWJ573" s="633"/>
      <c r="DWK573" s="633"/>
      <c r="DWL573" s="633"/>
      <c r="DWM573" s="633"/>
      <c r="DWN573" s="633"/>
      <c r="DWO573" s="633"/>
      <c r="DWP573" s="633"/>
      <c r="DWQ573" s="633"/>
      <c r="DWR573" s="633"/>
      <c r="DWS573" s="633"/>
      <c r="DWT573" s="633"/>
      <c r="DWU573" s="633"/>
      <c r="DWV573" s="633"/>
      <c r="DWW573" s="633"/>
      <c r="DWX573" s="633"/>
      <c r="DWY573" s="633"/>
      <c r="DWZ573" s="633"/>
      <c r="DXA573" s="633"/>
      <c r="DXB573" s="633"/>
      <c r="DXC573" s="633"/>
      <c r="DXD573" s="633"/>
      <c r="DXE573" s="633"/>
      <c r="DXF573" s="633"/>
      <c r="DXG573" s="633"/>
      <c r="DXH573" s="633"/>
      <c r="DXI573" s="633"/>
      <c r="DXJ573" s="633"/>
      <c r="DXK573" s="633"/>
      <c r="DXL573" s="633"/>
      <c r="DXM573" s="633"/>
      <c r="DXN573" s="633"/>
      <c r="DXO573" s="633"/>
      <c r="DXP573" s="633"/>
      <c r="DXQ573" s="633"/>
      <c r="DXR573" s="633"/>
      <c r="DXS573" s="633"/>
      <c r="DXT573" s="633"/>
      <c r="DXU573" s="633"/>
      <c r="DXV573" s="633"/>
      <c r="DXW573" s="633"/>
      <c r="DXX573" s="633"/>
      <c r="DXY573" s="633"/>
      <c r="DXZ573" s="633"/>
      <c r="DYA573" s="633"/>
      <c r="DYB573" s="633"/>
      <c r="DYC573" s="633"/>
      <c r="DYD573" s="633"/>
      <c r="DYE573" s="633"/>
      <c r="DYF573" s="633"/>
      <c r="DYG573" s="633"/>
      <c r="DYH573" s="633"/>
      <c r="DYI573" s="633"/>
      <c r="DYJ573" s="633"/>
      <c r="DYK573" s="633"/>
      <c r="DYL573" s="633"/>
      <c r="DYM573" s="633"/>
      <c r="DYN573" s="633"/>
      <c r="DYO573" s="633"/>
      <c r="DYP573" s="633"/>
      <c r="DYQ573" s="633"/>
      <c r="DYR573" s="633"/>
      <c r="DYS573" s="633"/>
      <c r="DYT573" s="633"/>
      <c r="DYU573" s="633"/>
      <c r="DYV573" s="633"/>
      <c r="DYW573" s="633"/>
      <c r="DYX573" s="633"/>
      <c r="DYY573" s="633"/>
      <c r="DYZ573" s="633"/>
      <c r="DZA573" s="633"/>
      <c r="DZB573" s="633"/>
      <c r="DZC573" s="633"/>
      <c r="DZD573" s="633"/>
      <c r="DZE573" s="633"/>
      <c r="DZF573" s="633"/>
      <c r="DZG573" s="633"/>
      <c r="DZH573" s="633"/>
      <c r="DZI573" s="633"/>
      <c r="DZJ573" s="633"/>
      <c r="DZK573" s="633"/>
      <c r="DZL573" s="633"/>
      <c r="DZM573" s="633"/>
      <c r="DZN573" s="633"/>
      <c r="DZO573" s="633"/>
      <c r="DZP573" s="633"/>
      <c r="DZQ573" s="633"/>
      <c r="DZR573" s="633"/>
      <c r="DZS573" s="633"/>
      <c r="DZT573" s="633"/>
      <c r="DZU573" s="633"/>
      <c r="DZV573" s="633"/>
      <c r="DZW573" s="633"/>
      <c r="DZX573" s="633"/>
      <c r="DZY573" s="633"/>
      <c r="DZZ573" s="633"/>
      <c r="EAA573" s="633"/>
      <c r="EAB573" s="633"/>
      <c r="EAC573" s="633"/>
      <c r="EAD573" s="633"/>
      <c r="EAE573" s="633"/>
      <c r="EAF573" s="633"/>
      <c r="EAG573" s="633"/>
      <c r="EAH573" s="633"/>
      <c r="EAI573" s="633"/>
      <c r="EAJ573" s="633"/>
      <c r="EAK573" s="633"/>
      <c r="EAL573" s="633"/>
      <c r="EAM573" s="633"/>
      <c r="EAN573" s="633"/>
      <c r="EAO573" s="633"/>
      <c r="EAP573" s="633"/>
      <c r="EAQ573" s="633"/>
      <c r="EAR573" s="633"/>
      <c r="EAS573" s="633"/>
      <c r="EAT573" s="633"/>
      <c r="EAU573" s="633"/>
      <c r="EAV573" s="633"/>
      <c r="EAW573" s="633"/>
      <c r="EAX573" s="633"/>
      <c r="EAY573" s="633"/>
      <c r="EAZ573" s="633"/>
      <c r="EBA573" s="633"/>
      <c r="EBB573" s="633"/>
      <c r="EBC573" s="633"/>
      <c r="EBD573" s="633"/>
      <c r="EBE573" s="633"/>
      <c r="EBF573" s="633"/>
      <c r="EBG573" s="633"/>
      <c r="EBH573" s="633"/>
      <c r="EBI573" s="633"/>
      <c r="EBJ573" s="633"/>
      <c r="EBK573" s="633"/>
      <c r="EBL573" s="633"/>
      <c r="EBM573" s="633"/>
      <c r="EBN573" s="633"/>
      <c r="EBO573" s="633"/>
      <c r="EBP573" s="633"/>
      <c r="EBQ573" s="633"/>
      <c r="EBR573" s="633"/>
      <c r="EBS573" s="633"/>
      <c r="EBT573" s="633"/>
      <c r="EBU573" s="633"/>
      <c r="EBV573" s="633"/>
      <c r="EBW573" s="633"/>
      <c r="EBX573" s="633"/>
      <c r="EBY573" s="633"/>
      <c r="EBZ573" s="633"/>
      <c r="ECA573" s="633"/>
      <c r="ECB573" s="633"/>
      <c r="ECC573" s="633"/>
      <c r="ECD573" s="633"/>
      <c r="ECE573" s="633"/>
      <c r="ECF573" s="633"/>
      <c r="ECG573" s="633"/>
      <c r="ECH573" s="633"/>
      <c r="ECI573" s="633"/>
      <c r="ECJ573" s="633"/>
      <c r="ECK573" s="633"/>
      <c r="ECL573" s="633"/>
      <c r="ECM573" s="633"/>
      <c r="ECN573" s="633"/>
      <c r="ECO573" s="633"/>
      <c r="ECP573" s="633"/>
      <c r="ECQ573" s="633"/>
      <c r="ECR573" s="633"/>
      <c r="ECS573" s="633"/>
      <c r="ECT573" s="633"/>
      <c r="ECU573" s="633"/>
      <c r="ECV573" s="633"/>
      <c r="ECW573" s="633"/>
      <c r="ECX573" s="633"/>
      <c r="ECY573" s="633"/>
      <c r="ECZ573" s="633"/>
      <c r="EDA573" s="633"/>
      <c r="EDB573" s="633"/>
      <c r="EDC573" s="633"/>
      <c r="EDD573" s="633"/>
      <c r="EDE573" s="633"/>
      <c r="EDF573" s="633"/>
      <c r="EDG573" s="633"/>
      <c r="EDH573" s="633"/>
      <c r="EDI573" s="633"/>
      <c r="EDJ573" s="633"/>
      <c r="EDK573" s="633"/>
      <c r="EDL573" s="633"/>
      <c r="EDM573" s="633"/>
      <c r="EDN573" s="633"/>
      <c r="EDO573" s="633"/>
      <c r="EDP573" s="633"/>
      <c r="EDQ573" s="633"/>
      <c r="EDR573" s="633"/>
      <c r="EDS573" s="633"/>
      <c r="EDT573" s="633"/>
      <c r="EDU573" s="633"/>
      <c r="EDV573" s="633"/>
      <c r="EDW573" s="633"/>
      <c r="EDX573" s="633"/>
      <c r="EDY573" s="633"/>
      <c r="EDZ573" s="633"/>
      <c r="EEA573" s="633"/>
      <c r="EEB573" s="633"/>
      <c r="EEC573" s="633"/>
      <c r="EED573" s="633"/>
      <c r="EEE573" s="633"/>
      <c r="EEF573" s="633"/>
      <c r="EEG573" s="633"/>
      <c r="EEH573" s="633"/>
      <c r="EEI573" s="633"/>
      <c r="EEJ573" s="633"/>
      <c r="EEK573" s="633"/>
      <c r="EEL573" s="633"/>
      <c r="EEM573" s="633"/>
      <c r="EEN573" s="633"/>
      <c r="EEO573" s="633"/>
      <c r="EEP573" s="633"/>
      <c r="EEQ573" s="633"/>
      <c r="EER573" s="633"/>
      <c r="EES573" s="633"/>
      <c r="EET573" s="633"/>
      <c r="EEU573" s="633"/>
      <c r="EEV573" s="633"/>
      <c r="EEW573" s="633"/>
      <c r="EEX573" s="633"/>
      <c r="EEY573" s="633"/>
      <c r="EEZ573" s="633"/>
      <c r="EFA573" s="633"/>
      <c r="EFB573" s="633"/>
      <c r="EFC573" s="633"/>
      <c r="EFD573" s="633"/>
      <c r="EFE573" s="633"/>
      <c r="EFF573" s="633"/>
      <c r="EFG573" s="633"/>
      <c r="EFH573" s="633"/>
      <c r="EFI573" s="633"/>
      <c r="EFJ573" s="633"/>
      <c r="EFK573" s="633"/>
      <c r="EFL573" s="633"/>
      <c r="EFM573" s="633"/>
      <c r="EFN573" s="633"/>
      <c r="EFO573" s="633"/>
      <c r="EFP573" s="633"/>
      <c r="EFQ573" s="633"/>
      <c r="EFR573" s="633"/>
      <c r="EFS573" s="633"/>
      <c r="EFT573" s="633"/>
      <c r="EFU573" s="633"/>
      <c r="EFV573" s="633"/>
      <c r="EFW573" s="633"/>
      <c r="EFX573" s="633"/>
      <c r="EFY573" s="633"/>
      <c r="EFZ573" s="633"/>
      <c r="EGA573" s="633"/>
      <c r="EGB573" s="633"/>
      <c r="EGC573" s="633"/>
      <c r="EGD573" s="633"/>
      <c r="EGE573" s="633"/>
      <c r="EGF573" s="633"/>
      <c r="EGG573" s="633"/>
      <c r="EGH573" s="633"/>
      <c r="EGI573" s="633"/>
      <c r="EGJ573" s="633"/>
      <c r="EGK573" s="633"/>
      <c r="EGL573" s="633"/>
      <c r="EGM573" s="633"/>
      <c r="EGN573" s="633"/>
      <c r="EGO573" s="633"/>
      <c r="EGP573" s="633"/>
      <c r="EGQ573" s="633"/>
      <c r="EGR573" s="633"/>
      <c r="EGS573" s="633"/>
      <c r="EGT573" s="633"/>
      <c r="EGU573" s="633"/>
      <c r="EGV573" s="633"/>
      <c r="EGW573" s="633"/>
      <c r="EGX573" s="633"/>
      <c r="EGY573" s="633"/>
      <c r="EGZ573" s="633"/>
      <c r="EHA573" s="633"/>
      <c r="EHB573" s="633"/>
      <c r="EHC573" s="633"/>
      <c r="EHD573" s="633"/>
      <c r="EHE573" s="633"/>
      <c r="EHF573" s="633"/>
      <c r="EHG573" s="633"/>
      <c r="EHH573" s="633"/>
      <c r="EHI573" s="633"/>
      <c r="EHJ573" s="633"/>
      <c r="EHK573" s="633"/>
      <c r="EHL573" s="633"/>
      <c r="EHM573" s="633"/>
      <c r="EHN573" s="633"/>
      <c r="EHO573" s="633"/>
      <c r="EHP573" s="633"/>
      <c r="EHQ573" s="633"/>
      <c r="EHR573" s="633"/>
      <c r="EHS573" s="633"/>
      <c r="EHT573" s="633"/>
      <c r="EHU573" s="633"/>
      <c r="EHV573" s="633"/>
      <c r="EHW573" s="633"/>
      <c r="EHX573" s="633"/>
      <c r="EHY573" s="633"/>
      <c r="EHZ573" s="633"/>
      <c r="EIA573" s="633"/>
      <c r="EIB573" s="633"/>
      <c r="EIC573" s="633"/>
      <c r="EID573" s="633"/>
      <c r="EIE573" s="633"/>
      <c r="EIF573" s="633"/>
      <c r="EIG573" s="633"/>
      <c r="EIH573" s="633"/>
      <c r="EII573" s="633"/>
      <c r="EIJ573" s="633"/>
      <c r="EIK573" s="633"/>
      <c r="EIL573" s="633"/>
      <c r="EIM573" s="633"/>
      <c r="EIN573" s="633"/>
      <c r="EIO573" s="633"/>
      <c r="EIP573" s="633"/>
      <c r="EIQ573" s="633"/>
      <c r="EIR573" s="633"/>
      <c r="EIS573" s="633"/>
      <c r="EIT573" s="633"/>
      <c r="EIU573" s="633"/>
      <c r="EIV573" s="633"/>
      <c r="EIW573" s="633"/>
      <c r="EIX573" s="633"/>
      <c r="EIY573" s="633"/>
      <c r="EIZ573" s="633"/>
      <c r="EJA573" s="633"/>
      <c r="EJB573" s="633"/>
      <c r="EJC573" s="633"/>
      <c r="EJD573" s="633"/>
      <c r="EJE573" s="633"/>
      <c r="EJF573" s="633"/>
      <c r="EJG573" s="633"/>
      <c r="EJH573" s="633"/>
      <c r="EJI573" s="633"/>
      <c r="EJJ573" s="633"/>
      <c r="EJK573" s="633"/>
      <c r="EJL573" s="633"/>
      <c r="EJM573" s="633"/>
      <c r="EJN573" s="633"/>
      <c r="EJO573" s="633"/>
      <c r="EJP573" s="633"/>
      <c r="EJQ573" s="633"/>
      <c r="EJR573" s="633"/>
      <c r="EJS573" s="633"/>
      <c r="EJT573" s="633"/>
      <c r="EJU573" s="633"/>
      <c r="EJV573" s="633"/>
      <c r="EJW573" s="633"/>
      <c r="EJX573" s="633"/>
      <c r="EJY573" s="633"/>
      <c r="EJZ573" s="633"/>
      <c r="EKA573" s="633"/>
      <c r="EKB573" s="633"/>
      <c r="EKC573" s="633"/>
      <c r="EKD573" s="633"/>
      <c r="EKE573" s="633"/>
      <c r="EKF573" s="633"/>
      <c r="EKG573" s="633"/>
      <c r="EKH573" s="633"/>
      <c r="EKI573" s="633"/>
      <c r="EKJ573" s="633"/>
      <c r="EKK573" s="633"/>
      <c r="EKL573" s="633"/>
      <c r="EKM573" s="633"/>
      <c r="EKN573" s="633"/>
      <c r="EKO573" s="633"/>
      <c r="EKP573" s="633"/>
      <c r="EKQ573" s="633"/>
      <c r="EKR573" s="633"/>
      <c r="EKS573" s="633"/>
      <c r="EKT573" s="633"/>
      <c r="EKU573" s="633"/>
      <c r="EKV573" s="633"/>
      <c r="EKW573" s="633"/>
      <c r="EKX573" s="633"/>
      <c r="EKY573" s="633"/>
      <c r="EKZ573" s="633"/>
      <c r="ELA573" s="633"/>
      <c r="ELB573" s="633"/>
      <c r="ELC573" s="633"/>
      <c r="ELD573" s="633"/>
      <c r="ELE573" s="633"/>
      <c r="ELF573" s="633"/>
      <c r="ELG573" s="633"/>
      <c r="ELH573" s="633"/>
      <c r="ELI573" s="633"/>
      <c r="ELJ573" s="633"/>
      <c r="ELK573" s="633"/>
      <c r="ELL573" s="633"/>
      <c r="ELM573" s="633"/>
      <c r="ELN573" s="633"/>
      <c r="ELO573" s="633"/>
      <c r="ELP573" s="633"/>
      <c r="ELQ573" s="633"/>
      <c r="ELR573" s="633"/>
      <c r="ELS573" s="633"/>
      <c r="ELT573" s="633"/>
      <c r="ELU573" s="633"/>
      <c r="ELV573" s="633"/>
      <c r="ELW573" s="633"/>
      <c r="ELX573" s="633"/>
      <c r="ELY573" s="633"/>
      <c r="ELZ573" s="633"/>
      <c r="EMA573" s="633"/>
      <c r="EMB573" s="633"/>
      <c r="EMC573" s="633"/>
      <c r="EMD573" s="633"/>
      <c r="EME573" s="633"/>
      <c r="EMF573" s="633"/>
      <c r="EMG573" s="633"/>
      <c r="EMH573" s="633"/>
      <c r="EMI573" s="633"/>
      <c r="EMJ573" s="633"/>
      <c r="EMK573" s="633"/>
      <c r="EML573" s="633"/>
      <c r="EMM573" s="633"/>
      <c r="EMN573" s="633"/>
      <c r="EMO573" s="633"/>
      <c r="EMP573" s="633"/>
      <c r="EMQ573" s="633"/>
      <c r="EMR573" s="633"/>
      <c r="EMS573" s="633"/>
      <c r="EMT573" s="633"/>
      <c r="EMU573" s="633"/>
      <c r="EMV573" s="633"/>
      <c r="EMW573" s="633"/>
      <c r="EMX573" s="633"/>
      <c r="EMY573" s="633"/>
      <c r="EMZ573" s="633"/>
      <c r="ENA573" s="633"/>
      <c r="ENB573" s="633"/>
      <c r="ENC573" s="633"/>
      <c r="END573" s="633"/>
      <c r="ENE573" s="633"/>
      <c r="ENF573" s="633"/>
      <c r="ENG573" s="633"/>
      <c r="ENH573" s="633"/>
      <c r="ENI573" s="633"/>
      <c r="ENJ573" s="633"/>
      <c r="ENK573" s="633"/>
      <c r="ENL573" s="633"/>
      <c r="ENM573" s="633"/>
      <c r="ENN573" s="633"/>
      <c r="ENO573" s="633"/>
      <c r="ENP573" s="633"/>
      <c r="ENQ573" s="633"/>
      <c r="ENR573" s="633"/>
      <c r="ENS573" s="633"/>
      <c r="ENT573" s="633"/>
      <c r="ENU573" s="633"/>
      <c r="ENV573" s="633"/>
      <c r="ENW573" s="633"/>
      <c r="ENX573" s="633"/>
      <c r="ENY573" s="633"/>
      <c r="ENZ573" s="633"/>
      <c r="EOA573" s="633"/>
      <c r="EOB573" s="633"/>
      <c r="EOC573" s="633"/>
      <c r="EOD573" s="633"/>
      <c r="EOE573" s="633"/>
      <c r="EOF573" s="633"/>
      <c r="EOG573" s="633"/>
      <c r="EOH573" s="633"/>
      <c r="EOI573" s="633"/>
      <c r="EOJ573" s="633"/>
      <c r="EOK573" s="633"/>
      <c r="EOL573" s="633"/>
      <c r="EOM573" s="633"/>
      <c r="EON573" s="633"/>
      <c r="EOO573" s="633"/>
      <c r="EOP573" s="633"/>
      <c r="EOQ573" s="633"/>
      <c r="EOR573" s="633"/>
      <c r="EOS573" s="633"/>
      <c r="EOT573" s="633"/>
      <c r="EOU573" s="633"/>
      <c r="EOV573" s="633"/>
      <c r="EOW573" s="633"/>
      <c r="EOX573" s="633"/>
      <c r="EOY573" s="633"/>
      <c r="EOZ573" s="633"/>
      <c r="EPA573" s="633"/>
      <c r="EPB573" s="633"/>
      <c r="EPC573" s="633"/>
      <c r="EPD573" s="633"/>
      <c r="EPE573" s="633"/>
      <c r="EPF573" s="633"/>
      <c r="EPG573" s="633"/>
      <c r="EPH573" s="633"/>
      <c r="EPI573" s="633"/>
      <c r="EPJ573" s="633"/>
      <c r="EPK573" s="633"/>
      <c r="EPL573" s="633"/>
      <c r="EPM573" s="633"/>
      <c r="EPN573" s="633"/>
      <c r="EPO573" s="633"/>
      <c r="EPP573" s="633"/>
      <c r="EPQ573" s="633"/>
      <c r="EPR573" s="633"/>
      <c r="EPS573" s="633"/>
      <c r="EPT573" s="633"/>
      <c r="EPU573" s="633"/>
      <c r="EPV573" s="633"/>
      <c r="EPW573" s="633"/>
      <c r="EPX573" s="633"/>
      <c r="EPY573" s="633"/>
      <c r="EPZ573" s="633"/>
      <c r="EQA573" s="633"/>
      <c r="EQB573" s="633"/>
      <c r="EQC573" s="633"/>
      <c r="EQD573" s="633"/>
      <c r="EQE573" s="633"/>
      <c r="EQF573" s="633"/>
      <c r="EQG573" s="633"/>
      <c r="EQH573" s="633"/>
      <c r="EQI573" s="633"/>
      <c r="EQJ573" s="633"/>
      <c r="EQK573" s="633"/>
      <c r="EQL573" s="633"/>
      <c r="EQM573" s="633"/>
      <c r="EQN573" s="633"/>
      <c r="EQO573" s="633"/>
      <c r="EQP573" s="633"/>
      <c r="EQQ573" s="633"/>
      <c r="EQR573" s="633"/>
      <c r="EQS573" s="633"/>
      <c r="EQT573" s="633"/>
      <c r="EQU573" s="633"/>
      <c r="EQV573" s="633"/>
      <c r="EQW573" s="633"/>
      <c r="EQX573" s="633"/>
      <c r="EQY573" s="633"/>
      <c r="EQZ573" s="633"/>
      <c r="ERA573" s="633"/>
      <c r="ERB573" s="633"/>
      <c r="ERC573" s="633"/>
      <c r="ERD573" s="633"/>
      <c r="ERE573" s="633"/>
      <c r="ERF573" s="633"/>
      <c r="ERG573" s="633"/>
      <c r="ERH573" s="633"/>
      <c r="ERI573" s="633"/>
      <c r="ERJ573" s="633"/>
      <c r="ERK573" s="633"/>
      <c r="ERL573" s="633"/>
      <c r="ERM573" s="633"/>
      <c r="ERN573" s="633"/>
      <c r="ERO573" s="633"/>
      <c r="ERP573" s="633"/>
      <c r="ERQ573" s="633"/>
      <c r="ERR573" s="633"/>
      <c r="ERS573" s="633"/>
      <c r="ERT573" s="633"/>
      <c r="ERU573" s="633"/>
      <c r="ERV573" s="633"/>
      <c r="ERW573" s="633"/>
      <c r="ERX573" s="633"/>
      <c r="ERY573" s="633"/>
      <c r="ERZ573" s="633"/>
      <c r="ESA573" s="633"/>
      <c r="ESB573" s="633"/>
      <c r="ESC573" s="633"/>
      <c r="ESD573" s="633"/>
      <c r="ESE573" s="633"/>
      <c r="ESF573" s="633"/>
      <c r="ESG573" s="633"/>
      <c r="ESH573" s="633"/>
      <c r="ESI573" s="633"/>
      <c r="ESJ573" s="633"/>
      <c r="ESK573" s="633"/>
      <c r="ESL573" s="633"/>
      <c r="ESM573" s="633"/>
      <c r="ESN573" s="633"/>
      <c r="ESO573" s="633"/>
      <c r="ESP573" s="633"/>
      <c r="ESQ573" s="633"/>
      <c r="ESR573" s="633"/>
      <c r="ESS573" s="633"/>
      <c r="EST573" s="633"/>
      <c r="ESU573" s="633"/>
      <c r="ESV573" s="633"/>
      <c r="ESW573" s="633"/>
      <c r="ESX573" s="633"/>
      <c r="ESY573" s="633"/>
      <c r="ESZ573" s="633"/>
      <c r="ETA573" s="633"/>
      <c r="ETB573" s="633"/>
      <c r="ETC573" s="633"/>
      <c r="ETD573" s="633"/>
      <c r="ETE573" s="633"/>
      <c r="ETF573" s="633"/>
      <c r="ETG573" s="633"/>
      <c r="ETH573" s="633"/>
      <c r="ETI573" s="633"/>
      <c r="ETJ573" s="633"/>
      <c r="ETK573" s="633"/>
      <c r="ETL573" s="633"/>
      <c r="ETM573" s="633"/>
      <c r="ETN573" s="633"/>
      <c r="ETO573" s="633"/>
      <c r="ETP573" s="633"/>
      <c r="ETQ573" s="633"/>
      <c r="ETR573" s="633"/>
      <c r="ETS573" s="633"/>
      <c r="ETT573" s="633"/>
      <c r="ETU573" s="633"/>
      <c r="ETV573" s="633"/>
      <c r="ETW573" s="633"/>
      <c r="ETX573" s="633"/>
      <c r="ETY573" s="633"/>
      <c r="ETZ573" s="633"/>
      <c r="EUA573" s="633"/>
      <c r="EUB573" s="633"/>
      <c r="EUC573" s="633"/>
      <c r="EUD573" s="633"/>
      <c r="EUE573" s="633"/>
      <c r="EUF573" s="633"/>
      <c r="EUG573" s="633"/>
      <c r="EUH573" s="633"/>
      <c r="EUI573" s="633"/>
      <c r="EUJ573" s="633"/>
      <c r="EUK573" s="633"/>
      <c r="EUL573" s="633"/>
      <c r="EUM573" s="633"/>
      <c r="EUN573" s="633"/>
      <c r="EUO573" s="633"/>
      <c r="EUP573" s="633"/>
      <c r="EUQ573" s="633"/>
      <c r="EUR573" s="633"/>
      <c r="EUS573" s="633"/>
      <c r="EUT573" s="633"/>
      <c r="EUU573" s="633"/>
      <c r="EUV573" s="633"/>
      <c r="EUW573" s="633"/>
      <c r="EUX573" s="633"/>
      <c r="EUY573" s="633"/>
      <c r="EUZ573" s="633"/>
      <c r="EVA573" s="633"/>
      <c r="EVB573" s="633"/>
      <c r="EVC573" s="633"/>
      <c r="EVD573" s="633"/>
      <c r="EVE573" s="633"/>
      <c r="EVF573" s="633"/>
      <c r="EVG573" s="633"/>
      <c r="EVH573" s="633"/>
      <c r="EVI573" s="633"/>
      <c r="EVJ573" s="633"/>
      <c r="EVK573" s="633"/>
      <c r="EVL573" s="633"/>
      <c r="EVM573" s="633"/>
      <c r="EVN573" s="633"/>
      <c r="EVO573" s="633"/>
      <c r="EVP573" s="633"/>
      <c r="EVQ573" s="633"/>
      <c r="EVR573" s="633"/>
      <c r="EVS573" s="633"/>
      <c r="EVT573" s="633"/>
      <c r="EVU573" s="633"/>
      <c r="EVV573" s="633"/>
      <c r="EVW573" s="633"/>
      <c r="EVX573" s="633"/>
      <c r="EVY573" s="633"/>
      <c r="EVZ573" s="633"/>
      <c r="EWA573" s="633"/>
      <c r="EWB573" s="633"/>
      <c r="EWC573" s="633"/>
      <c r="EWD573" s="633"/>
      <c r="EWE573" s="633"/>
      <c r="EWF573" s="633"/>
      <c r="EWG573" s="633"/>
      <c r="EWH573" s="633"/>
      <c r="EWI573" s="633"/>
      <c r="EWJ573" s="633"/>
      <c r="EWK573" s="633"/>
      <c r="EWL573" s="633"/>
      <c r="EWM573" s="633"/>
      <c r="EWN573" s="633"/>
      <c r="EWO573" s="633"/>
      <c r="EWP573" s="633"/>
      <c r="EWQ573" s="633"/>
      <c r="EWR573" s="633"/>
      <c r="EWS573" s="633"/>
      <c r="EWT573" s="633"/>
      <c r="EWU573" s="633"/>
      <c r="EWV573" s="633"/>
      <c r="EWW573" s="633"/>
      <c r="EWX573" s="633"/>
      <c r="EWY573" s="633"/>
      <c r="EWZ573" s="633"/>
      <c r="EXA573" s="633"/>
      <c r="EXB573" s="633"/>
      <c r="EXC573" s="633"/>
      <c r="EXD573" s="633"/>
      <c r="EXE573" s="633"/>
      <c r="EXF573" s="633"/>
      <c r="EXG573" s="633"/>
      <c r="EXH573" s="633"/>
      <c r="EXI573" s="633"/>
      <c r="EXJ573" s="633"/>
      <c r="EXK573" s="633"/>
      <c r="EXL573" s="633"/>
      <c r="EXM573" s="633"/>
      <c r="EXN573" s="633"/>
      <c r="EXO573" s="633"/>
      <c r="EXP573" s="633"/>
      <c r="EXQ573" s="633"/>
      <c r="EXR573" s="633"/>
      <c r="EXS573" s="633"/>
      <c r="EXT573" s="633"/>
      <c r="EXU573" s="633"/>
      <c r="EXV573" s="633"/>
      <c r="EXW573" s="633"/>
      <c r="EXX573" s="633"/>
      <c r="EXY573" s="633"/>
      <c r="EXZ573" s="633"/>
      <c r="EYA573" s="633"/>
      <c r="EYB573" s="633"/>
      <c r="EYC573" s="633"/>
      <c r="EYD573" s="633"/>
      <c r="EYE573" s="633"/>
      <c r="EYF573" s="633"/>
      <c r="EYG573" s="633"/>
      <c r="EYH573" s="633"/>
      <c r="EYI573" s="633"/>
      <c r="EYJ573" s="633"/>
      <c r="EYK573" s="633"/>
      <c r="EYL573" s="633"/>
      <c r="EYM573" s="633"/>
      <c r="EYN573" s="633"/>
      <c r="EYO573" s="633"/>
      <c r="EYP573" s="633"/>
      <c r="EYQ573" s="633"/>
      <c r="EYR573" s="633"/>
      <c r="EYS573" s="633"/>
      <c r="EYT573" s="633"/>
      <c r="EYU573" s="633"/>
      <c r="EYV573" s="633"/>
      <c r="EYW573" s="633"/>
      <c r="EYX573" s="633"/>
      <c r="EYY573" s="633"/>
      <c r="EYZ573" s="633"/>
      <c r="EZA573" s="633"/>
      <c r="EZB573" s="633"/>
      <c r="EZC573" s="633"/>
      <c r="EZD573" s="633"/>
      <c r="EZE573" s="633"/>
      <c r="EZF573" s="633"/>
      <c r="EZG573" s="633"/>
      <c r="EZH573" s="633"/>
      <c r="EZI573" s="633"/>
      <c r="EZJ573" s="633"/>
      <c r="EZK573" s="633"/>
      <c r="EZL573" s="633"/>
      <c r="EZM573" s="633"/>
      <c r="EZN573" s="633"/>
      <c r="EZO573" s="633"/>
      <c r="EZP573" s="633"/>
      <c r="EZQ573" s="633"/>
      <c r="EZR573" s="633"/>
      <c r="EZS573" s="633"/>
      <c r="EZT573" s="633"/>
      <c r="EZU573" s="633"/>
      <c r="EZV573" s="633"/>
      <c r="EZW573" s="633"/>
      <c r="EZX573" s="633"/>
      <c r="EZY573" s="633"/>
      <c r="EZZ573" s="633"/>
      <c r="FAA573" s="633"/>
      <c r="FAB573" s="633"/>
      <c r="FAC573" s="633"/>
      <c r="FAD573" s="633"/>
      <c r="FAE573" s="633"/>
      <c r="FAF573" s="633"/>
      <c r="FAG573" s="633"/>
      <c r="FAH573" s="633"/>
      <c r="FAI573" s="633"/>
      <c r="FAJ573" s="633"/>
      <c r="FAK573" s="633"/>
      <c r="FAL573" s="633"/>
      <c r="FAM573" s="633"/>
      <c r="FAN573" s="633"/>
      <c r="FAO573" s="633"/>
      <c r="FAP573" s="633"/>
      <c r="FAQ573" s="633"/>
      <c r="FAR573" s="633"/>
      <c r="FAS573" s="633"/>
      <c r="FAT573" s="633"/>
      <c r="FAU573" s="633"/>
      <c r="FAV573" s="633"/>
      <c r="FAW573" s="633"/>
      <c r="FAX573" s="633"/>
      <c r="FAY573" s="633"/>
      <c r="FAZ573" s="633"/>
      <c r="FBA573" s="633"/>
      <c r="FBB573" s="633"/>
      <c r="FBC573" s="633"/>
      <c r="FBD573" s="633"/>
      <c r="FBE573" s="633"/>
      <c r="FBF573" s="633"/>
      <c r="FBG573" s="633"/>
      <c r="FBH573" s="633"/>
      <c r="FBI573" s="633"/>
      <c r="FBJ573" s="633"/>
      <c r="FBK573" s="633"/>
      <c r="FBL573" s="633"/>
      <c r="FBM573" s="633"/>
      <c r="FBN573" s="633"/>
      <c r="FBO573" s="633"/>
      <c r="FBP573" s="633"/>
      <c r="FBQ573" s="633"/>
      <c r="FBR573" s="633"/>
      <c r="FBS573" s="633"/>
      <c r="FBT573" s="633"/>
      <c r="FBU573" s="633"/>
      <c r="FBV573" s="633"/>
      <c r="FBW573" s="633"/>
      <c r="FBX573" s="633"/>
      <c r="FBY573" s="633"/>
      <c r="FBZ573" s="633"/>
      <c r="FCA573" s="633"/>
      <c r="FCB573" s="633"/>
      <c r="FCC573" s="633"/>
      <c r="FCD573" s="633"/>
      <c r="FCE573" s="633"/>
      <c r="FCF573" s="633"/>
      <c r="FCG573" s="633"/>
      <c r="FCH573" s="633"/>
      <c r="FCI573" s="633"/>
      <c r="FCJ573" s="633"/>
      <c r="FCK573" s="633"/>
      <c r="FCL573" s="633"/>
      <c r="FCM573" s="633"/>
      <c r="FCN573" s="633"/>
      <c r="FCO573" s="633"/>
      <c r="FCP573" s="633"/>
      <c r="FCQ573" s="633"/>
      <c r="FCR573" s="633"/>
      <c r="FCS573" s="633"/>
      <c r="FCT573" s="633"/>
      <c r="FCU573" s="633"/>
      <c r="FCV573" s="633"/>
      <c r="FCW573" s="633"/>
      <c r="FCX573" s="633"/>
      <c r="FCY573" s="633"/>
      <c r="FCZ573" s="633"/>
      <c r="FDA573" s="633"/>
      <c r="FDB573" s="633"/>
      <c r="FDC573" s="633"/>
      <c r="FDD573" s="633"/>
      <c r="FDE573" s="633"/>
      <c r="FDF573" s="633"/>
      <c r="FDG573" s="633"/>
      <c r="FDH573" s="633"/>
      <c r="FDI573" s="633"/>
      <c r="FDJ573" s="633"/>
      <c r="FDK573" s="633"/>
      <c r="FDL573" s="633"/>
      <c r="FDM573" s="633"/>
      <c r="FDN573" s="633"/>
      <c r="FDO573" s="633"/>
      <c r="FDP573" s="633"/>
      <c r="FDQ573" s="633"/>
      <c r="FDR573" s="633"/>
      <c r="FDS573" s="633"/>
      <c r="FDT573" s="633"/>
      <c r="FDU573" s="633"/>
      <c r="FDV573" s="633"/>
      <c r="FDW573" s="633"/>
      <c r="FDX573" s="633"/>
      <c r="FDY573" s="633"/>
      <c r="FDZ573" s="633"/>
      <c r="FEA573" s="633"/>
      <c r="FEB573" s="633"/>
      <c r="FEC573" s="633"/>
      <c r="FED573" s="633"/>
      <c r="FEE573" s="633"/>
      <c r="FEF573" s="633"/>
      <c r="FEG573" s="633"/>
      <c r="FEH573" s="633"/>
      <c r="FEI573" s="633"/>
      <c r="FEJ573" s="633"/>
      <c r="FEK573" s="633"/>
      <c r="FEL573" s="633"/>
      <c r="FEM573" s="633"/>
      <c r="FEN573" s="633"/>
      <c r="FEO573" s="633"/>
      <c r="FEP573" s="633"/>
      <c r="FEQ573" s="633"/>
      <c r="FER573" s="633"/>
      <c r="FES573" s="633"/>
      <c r="FET573" s="633"/>
      <c r="FEU573" s="633"/>
      <c r="FEV573" s="633"/>
      <c r="FEW573" s="633"/>
      <c r="FEX573" s="633"/>
      <c r="FEY573" s="633"/>
      <c r="FEZ573" s="633"/>
      <c r="FFA573" s="633"/>
      <c r="FFB573" s="633"/>
      <c r="FFC573" s="633"/>
      <c r="FFD573" s="633"/>
      <c r="FFE573" s="633"/>
      <c r="FFF573" s="633"/>
      <c r="FFG573" s="633"/>
      <c r="FFH573" s="633"/>
      <c r="FFI573" s="633"/>
      <c r="FFJ573" s="633"/>
      <c r="FFK573" s="633"/>
      <c r="FFL573" s="633"/>
      <c r="FFM573" s="633"/>
      <c r="FFN573" s="633"/>
      <c r="FFO573" s="633"/>
      <c r="FFP573" s="633"/>
      <c r="FFQ573" s="633"/>
      <c r="FFR573" s="633"/>
      <c r="FFS573" s="633"/>
      <c r="FFT573" s="633"/>
      <c r="FFU573" s="633"/>
      <c r="FFV573" s="633"/>
      <c r="FFW573" s="633"/>
      <c r="FFX573" s="633"/>
      <c r="FFY573" s="633"/>
      <c r="FFZ573" s="633"/>
      <c r="FGA573" s="633"/>
      <c r="FGB573" s="633"/>
      <c r="FGC573" s="633"/>
      <c r="FGD573" s="633"/>
      <c r="FGE573" s="633"/>
      <c r="FGF573" s="633"/>
      <c r="FGG573" s="633"/>
      <c r="FGH573" s="633"/>
      <c r="FGI573" s="633"/>
      <c r="FGJ573" s="633"/>
      <c r="FGK573" s="633"/>
      <c r="FGL573" s="633"/>
      <c r="FGM573" s="633"/>
      <c r="FGN573" s="633"/>
      <c r="FGO573" s="633"/>
      <c r="FGP573" s="633"/>
      <c r="FGQ573" s="633"/>
      <c r="FGR573" s="633"/>
      <c r="FGS573" s="633"/>
      <c r="FGT573" s="633"/>
      <c r="FGU573" s="633"/>
      <c r="FGV573" s="633"/>
      <c r="FGW573" s="633"/>
      <c r="FGX573" s="633"/>
      <c r="FGY573" s="633"/>
      <c r="FGZ573" s="633"/>
      <c r="FHA573" s="633"/>
      <c r="FHB573" s="633"/>
      <c r="FHC573" s="633"/>
      <c r="FHD573" s="633"/>
      <c r="FHE573" s="633"/>
      <c r="FHF573" s="633"/>
      <c r="FHG573" s="633"/>
      <c r="FHH573" s="633"/>
      <c r="FHI573" s="633"/>
      <c r="FHJ573" s="633"/>
      <c r="FHK573" s="633"/>
      <c r="FHL573" s="633"/>
      <c r="FHM573" s="633"/>
      <c r="FHN573" s="633"/>
      <c r="FHO573" s="633"/>
      <c r="FHP573" s="633"/>
      <c r="FHQ573" s="633"/>
      <c r="FHR573" s="633"/>
      <c r="FHS573" s="633"/>
      <c r="FHT573" s="633"/>
      <c r="FHU573" s="633"/>
      <c r="FHV573" s="633"/>
      <c r="FHW573" s="633"/>
      <c r="FHX573" s="633"/>
      <c r="FHY573" s="633"/>
      <c r="FHZ573" s="633"/>
      <c r="FIA573" s="633"/>
      <c r="FIB573" s="633"/>
      <c r="FIC573" s="633"/>
      <c r="FID573" s="633"/>
      <c r="FIE573" s="633"/>
      <c r="FIF573" s="633"/>
      <c r="FIG573" s="633"/>
      <c r="FIH573" s="633"/>
      <c r="FII573" s="633"/>
      <c r="FIJ573" s="633"/>
      <c r="FIK573" s="633"/>
      <c r="FIL573" s="633"/>
      <c r="FIM573" s="633"/>
      <c r="FIN573" s="633"/>
      <c r="FIO573" s="633"/>
      <c r="FIP573" s="633"/>
      <c r="FIQ573" s="633"/>
      <c r="FIR573" s="633"/>
      <c r="FIS573" s="633"/>
      <c r="FIT573" s="633"/>
      <c r="FIU573" s="633"/>
      <c r="FIV573" s="633"/>
      <c r="FIW573" s="633"/>
      <c r="FIX573" s="633"/>
      <c r="FIY573" s="633"/>
      <c r="FIZ573" s="633"/>
      <c r="FJA573" s="633"/>
      <c r="FJB573" s="633"/>
      <c r="FJC573" s="633"/>
      <c r="FJD573" s="633"/>
      <c r="FJE573" s="633"/>
      <c r="FJF573" s="633"/>
      <c r="FJG573" s="633"/>
      <c r="FJH573" s="633"/>
      <c r="FJI573" s="633"/>
      <c r="FJJ573" s="633"/>
      <c r="FJK573" s="633"/>
      <c r="FJL573" s="633"/>
      <c r="FJM573" s="633"/>
      <c r="FJN573" s="633"/>
      <c r="FJO573" s="633"/>
      <c r="FJP573" s="633"/>
      <c r="FJQ573" s="633"/>
      <c r="FJR573" s="633"/>
      <c r="FJS573" s="633"/>
      <c r="FJT573" s="633"/>
      <c r="FJU573" s="633"/>
      <c r="FJV573" s="633"/>
      <c r="FJW573" s="633"/>
      <c r="FJX573" s="633"/>
      <c r="FJY573" s="633"/>
      <c r="FJZ573" s="633"/>
      <c r="FKA573" s="633"/>
      <c r="FKB573" s="633"/>
      <c r="FKC573" s="633"/>
      <c r="FKD573" s="633"/>
      <c r="FKE573" s="633"/>
      <c r="FKF573" s="633"/>
      <c r="FKG573" s="633"/>
      <c r="FKH573" s="633"/>
      <c r="FKI573" s="633"/>
      <c r="FKJ573" s="633"/>
      <c r="FKK573" s="633"/>
      <c r="FKL573" s="633"/>
      <c r="FKM573" s="633"/>
      <c r="FKN573" s="633"/>
      <c r="FKO573" s="633"/>
      <c r="FKP573" s="633"/>
      <c r="FKQ573" s="633"/>
      <c r="FKR573" s="633"/>
      <c r="FKS573" s="633"/>
      <c r="FKT573" s="633"/>
      <c r="FKU573" s="633"/>
      <c r="FKV573" s="633"/>
      <c r="FKW573" s="633"/>
      <c r="FKX573" s="633"/>
      <c r="FKY573" s="633"/>
      <c r="FKZ573" s="633"/>
      <c r="FLA573" s="633"/>
      <c r="FLB573" s="633"/>
      <c r="FLC573" s="633"/>
      <c r="FLD573" s="633"/>
      <c r="FLE573" s="633"/>
      <c r="FLF573" s="633"/>
      <c r="FLG573" s="633"/>
      <c r="FLH573" s="633"/>
      <c r="FLI573" s="633"/>
      <c r="FLJ573" s="633"/>
      <c r="FLK573" s="633"/>
      <c r="FLL573" s="633"/>
      <c r="FLM573" s="633"/>
      <c r="FLN573" s="633"/>
      <c r="FLO573" s="633"/>
      <c r="FLP573" s="633"/>
      <c r="FLQ573" s="633"/>
      <c r="FLR573" s="633"/>
      <c r="FLS573" s="633"/>
      <c r="FLT573" s="633"/>
      <c r="FLU573" s="633"/>
      <c r="FLV573" s="633"/>
      <c r="FLW573" s="633"/>
      <c r="FLX573" s="633"/>
      <c r="FLY573" s="633"/>
      <c r="FLZ573" s="633"/>
      <c r="FMA573" s="633"/>
      <c r="FMB573" s="633"/>
      <c r="FMC573" s="633"/>
      <c r="FMD573" s="633"/>
      <c r="FME573" s="633"/>
      <c r="FMF573" s="633"/>
      <c r="FMG573" s="633"/>
      <c r="FMH573" s="633"/>
      <c r="FMI573" s="633"/>
      <c r="FMJ573" s="633"/>
      <c r="FMK573" s="633"/>
      <c r="FML573" s="633"/>
      <c r="FMM573" s="633"/>
      <c r="FMN573" s="633"/>
      <c r="FMO573" s="633"/>
      <c r="FMP573" s="633"/>
      <c r="FMQ573" s="633"/>
      <c r="FMR573" s="633"/>
      <c r="FMS573" s="633"/>
      <c r="FMT573" s="633"/>
      <c r="FMU573" s="633"/>
      <c r="FMV573" s="633"/>
      <c r="FMW573" s="633"/>
      <c r="FMX573" s="633"/>
      <c r="FMY573" s="633"/>
      <c r="FMZ573" s="633"/>
      <c r="FNA573" s="633"/>
      <c r="FNB573" s="633"/>
      <c r="FNC573" s="633"/>
      <c r="FND573" s="633"/>
      <c r="FNE573" s="633"/>
      <c r="FNF573" s="633"/>
      <c r="FNG573" s="633"/>
      <c r="FNH573" s="633"/>
      <c r="FNI573" s="633"/>
      <c r="FNJ573" s="633"/>
      <c r="FNK573" s="633"/>
      <c r="FNL573" s="633"/>
      <c r="FNM573" s="633"/>
      <c r="FNN573" s="633"/>
      <c r="FNO573" s="633"/>
      <c r="FNP573" s="633"/>
      <c r="FNQ573" s="633"/>
      <c r="FNR573" s="633"/>
      <c r="FNS573" s="633"/>
      <c r="FNT573" s="633"/>
      <c r="FNU573" s="633"/>
      <c r="FNV573" s="633"/>
      <c r="FNW573" s="633"/>
      <c r="FNX573" s="633"/>
      <c r="FNY573" s="633"/>
      <c r="FNZ573" s="633"/>
      <c r="FOA573" s="633"/>
      <c r="FOB573" s="633"/>
      <c r="FOC573" s="633"/>
      <c r="FOD573" s="633"/>
      <c r="FOE573" s="633"/>
      <c r="FOF573" s="633"/>
      <c r="FOG573" s="633"/>
      <c r="FOH573" s="633"/>
      <c r="FOI573" s="633"/>
      <c r="FOJ573" s="633"/>
      <c r="FOK573" s="633"/>
      <c r="FOL573" s="633"/>
      <c r="FOM573" s="633"/>
      <c r="FON573" s="633"/>
      <c r="FOO573" s="633"/>
      <c r="FOP573" s="633"/>
      <c r="FOQ573" s="633"/>
      <c r="FOR573" s="633"/>
      <c r="FOS573" s="633"/>
      <c r="FOT573" s="633"/>
      <c r="FOU573" s="633"/>
      <c r="FOV573" s="633"/>
      <c r="FOW573" s="633"/>
      <c r="FOX573" s="633"/>
      <c r="FOY573" s="633"/>
      <c r="FOZ573" s="633"/>
      <c r="FPA573" s="633"/>
      <c r="FPB573" s="633"/>
      <c r="FPC573" s="633"/>
      <c r="FPD573" s="633"/>
      <c r="FPE573" s="633"/>
      <c r="FPF573" s="633"/>
      <c r="FPG573" s="633"/>
      <c r="FPH573" s="633"/>
      <c r="FPI573" s="633"/>
      <c r="FPJ573" s="633"/>
      <c r="FPK573" s="633"/>
      <c r="FPL573" s="633"/>
      <c r="FPM573" s="633"/>
      <c r="FPN573" s="633"/>
      <c r="FPO573" s="633"/>
      <c r="FPP573" s="633"/>
      <c r="FPQ573" s="633"/>
      <c r="FPR573" s="633"/>
      <c r="FPS573" s="633"/>
      <c r="FPT573" s="633"/>
      <c r="FPU573" s="633"/>
      <c r="FPV573" s="633"/>
      <c r="FPW573" s="633"/>
      <c r="FPX573" s="633"/>
      <c r="FPY573" s="633"/>
      <c r="FPZ573" s="633"/>
      <c r="FQA573" s="633"/>
      <c r="FQB573" s="633"/>
      <c r="FQC573" s="633"/>
      <c r="FQD573" s="633"/>
      <c r="FQE573" s="633"/>
      <c r="FQF573" s="633"/>
      <c r="FQG573" s="633"/>
      <c r="FQH573" s="633"/>
      <c r="FQI573" s="633"/>
      <c r="FQJ573" s="633"/>
      <c r="FQK573" s="633"/>
      <c r="FQL573" s="633"/>
      <c r="FQM573" s="633"/>
      <c r="FQN573" s="633"/>
      <c r="FQO573" s="633"/>
      <c r="FQP573" s="633"/>
      <c r="FQQ573" s="633"/>
      <c r="FQR573" s="633"/>
      <c r="FQS573" s="633"/>
      <c r="FQT573" s="633"/>
      <c r="FQU573" s="633"/>
      <c r="FQV573" s="633"/>
      <c r="FQW573" s="633"/>
      <c r="FQX573" s="633"/>
      <c r="FQY573" s="633"/>
      <c r="FQZ573" s="633"/>
      <c r="FRA573" s="633"/>
      <c r="FRB573" s="633"/>
      <c r="FRC573" s="633"/>
      <c r="FRD573" s="633"/>
      <c r="FRE573" s="633"/>
      <c r="FRF573" s="633"/>
      <c r="FRG573" s="633"/>
      <c r="FRH573" s="633"/>
      <c r="FRI573" s="633"/>
      <c r="FRJ573" s="633"/>
      <c r="FRK573" s="633"/>
      <c r="FRL573" s="633"/>
      <c r="FRM573" s="633"/>
      <c r="FRN573" s="633"/>
      <c r="FRO573" s="633"/>
      <c r="FRP573" s="633"/>
      <c r="FRQ573" s="633"/>
      <c r="FRR573" s="633"/>
      <c r="FRS573" s="633"/>
      <c r="FRT573" s="633"/>
      <c r="FRU573" s="633"/>
      <c r="FRV573" s="633"/>
      <c r="FRW573" s="633"/>
      <c r="FRX573" s="633"/>
      <c r="FRY573" s="633"/>
      <c r="FRZ573" s="633"/>
      <c r="FSA573" s="633"/>
      <c r="FSB573" s="633"/>
      <c r="FSC573" s="633"/>
      <c r="FSD573" s="633"/>
      <c r="FSE573" s="633"/>
      <c r="FSF573" s="633"/>
      <c r="FSG573" s="633"/>
      <c r="FSH573" s="633"/>
      <c r="FSI573" s="633"/>
      <c r="FSJ573" s="633"/>
      <c r="FSK573" s="633"/>
      <c r="FSL573" s="633"/>
      <c r="FSM573" s="633"/>
      <c r="FSN573" s="633"/>
      <c r="FSO573" s="633"/>
      <c r="FSP573" s="633"/>
      <c r="FSQ573" s="633"/>
      <c r="FSR573" s="633"/>
      <c r="FSS573" s="633"/>
      <c r="FST573" s="633"/>
      <c r="FSU573" s="633"/>
      <c r="FSV573" s="633"/>
      <c r="FSW573" s="633"/>
      <c r="FSX573" s="633"/>
      <c r="FSY573" s="633"/>
      <c r="FSZ573" s="633"/>
      <c r="FTA573" s="633"/>
      <c r="FTB573" s="633"/>
      <c r="FTC573" s="633"/>
      <c r="FTD573" s="633"/>
      <c r="FTE573" s="633"/>
      <c r="FTF573" s="633"/>
      <c r="FTG573" s="633"/>
      <c r="FTH573" s="633"/>
      <c r="FTI573" s="633"/>
      <c r="FTJ573" s="633"/>
      <c r="FTK573" s="633"/>
      <c r="FTL573" s="633"/>
      <c r="FTM573" s="633"/>
      <c r="FTN573" s="633"/>
      <c r="FTO573" s="633"/>
      <c r="FTP573" s="633"/>
      <c r="FTQ573" s="633"/>
      <c r="FTR573" s="633"/>
      <c r="FTS573" s="633"/>
      <c r="FTT573" s="633"/>
      <c r="FTU573" s="633"/>
      <c r="FTV573" s="633"/>
      <c r="FTW573" s="633"/>
      <c r="FTX573" s="633"/>
      <c r="FTY573" s="633"/>
      <c r="FTZ573" s="633"/>
      <c r="FUA573" s="633"/>
      <c r="FUB573" s="633"/>
      <c r="FUC573" s="633"/>
      <c r="FUD573" s="633"/>
      <c r="FUE573" s="633"/>
      <c r="FUF573" s="633"/>
      <c r="FUG573" s="633"/>
      <c r="FUH573" s="633"/>
      <c r="FUI573" s="633"/>
      <c r="FUJ573" s="633"/>
      <c r="FUK573" s="633"/>
      <c r="FUL573" s="633"/>
      <c r="FUM573" s="633"/>
      <c r="FUN573" s="633"/>
      <c r="FUO573" s="633"/>
      <c r="FUP573" s="633"/>
      <c r="FUQ573" s="633"/>
      <c r="FUR573" s="633"/>
      <c r="FUS573" s="633"/>
      <c r="FUT573" s="633"/>
      <c r="FUU573" s="633"/>
      <c r="FUV573" s="633"/>
      <c r="FUW573" s="633"/>
      <c r="FUX573" s="633"/>
      <c r="FUY573" s="633"/>
      <c r="FUZ573" s="633"/>
      <c r="FVA573" s="633"/>
      <c r="FVB573" s="633"/>
      <c r="FVC573" s="633"/>
      <c r="FVD573" s="633"/>
      <c r="FVE573" s="633"/>
      <c r="FVF573" s="633"/>
      <c r="FVG573" s="633"/>
      <c r="FVH573" s="633"/>
      <c r="FVI573" s="633"/>
      <c r="FVJ573" s="633"/>
      <c r="FVK573" s="633"/>
      <c r="FVL573" s="633"/>
      <c r="FVM573" s="633"/>
      <c r="FVN573" s="633"/>
      <c r="FVO573" s="633"/>
      <c r="FVP573" s="633"/>
      <c r="FVQ573" s="633"/>
      <c r="FVR573" s="633"/>
      <c r="FVS573" s="633"/>
      <c r="FVT573" s="633"/>
      <c r="FVU573" s="633"/>
      <c r="FVV573" s="633"/>
      <c r="FVW573" s="633"/>
      <c r="FVX573" s="633"/>
      <c r="FVY573" s="633"/>
      <c r="FVZ573" s="633"/>
      <c r="FWA573" s="633"/>
      <c r="FWB573" s="633"/>
      <c r="FWC573" s="633"/>
      <c r="FWD573" s="633"/>
      <c r="FWE573" s="633"/>
      <c r="FWF573" s="633"/>
      <c r="FWG573" s="633"/>
      <c r="FWH573" s="633"/>
      <c r="FWI573" s="633"/>
      <c r="FWJ573" s="633"/>
      <c r="FWK573" s="633"/>
      <c r="FWL573" s="633"/>
      <c r="FWM573" s="633"/>
      <c r="FWN573" s="633"/>
      <c r="FWO573" s="633"/>
      <c r="FWP573" s="633"/>
      <c r="FWQ573" s="633"/>
      <c r="FWR573" s="633"/>
      <c r="FWS573" s="633"/>
      <c r="FWT573" s="633"/>
      <c r="FWU573" s="633"/>
      <c r="FWV573" s="633"/>
      <c r="FWW573" s="633"/>
      <c r="FWX573" s="633"/>
      <c r="FWY573" s="633"/>
      <c r="FWZ573" s="633"/>
      <c r="FXA573" s="633"/>
      <c r="FXB573" s="633"/>
      <c r="FXC573" s="633"/>
      <c r="FXD573" s="633"/>
      <c r="FXE573" s="633"/>
      <c r="FXF573" s="633"/>
      <c r="FXG573" s="633"/>
      <c r="FXH573" s="633"/>
      <c r="FXI573" s="633"/>
      <c r="FXJ573" s="633"/>
      <c r="FXK573" s="633"/>
      <c r="FXL573" s="633"/>
      <c r="FXM573" s="633"/>
      <c r="FXN573" s="633"/>
      <c r="FXO573" s="633"/>
      <c r="FXP573" s="633"/>
      <c r="FXQ573" s="633"/>
      <c r="FXR573" s="633"/>
      <c r="FXS573" s="633"/>
      <c r="FXT573" s="633"/>
      <c r="FXU573" s="633"/>
      <c r="FXV573" s="633"/>
      <c r="FXW573" s="633"/>
      <c r="FXX573" s="633"/>
      <c r="FXY573" s="633"/>
      <c r="FXZ573" s="633"/>
      <c r="FYA573" s="633"/>
      <c r="FYB573" s="633"/>
      <c r="FYC573" s="633"/>
      <c r="FYD573" s="633"/>
      <c r="FYE573" s="633"/>
      <c r="FYF573" s="633"/>
      <c r="FYG573" s="633"/>
      <c r="FYH573" s="633"/>
      <c r="FYI573" s="633"/>
      <c r="FYJ573" s="633"/>
      <c r="FYK573" s="633"/>
      <c r="FYL573" s="633"/>
      <c r="FYM573" s="633"/>
      <c r="FYN573" s="633"/>
      <c r="FYO573" s="633"/>
      <c r="FYP573" s="633"/>
      <c r="FYQ573" s="633"/>
      <c r="FYR573" s="633"/>
      <c r="FYS573" s="633"/>
      <c r="FYT573" s="633"/>
      <c r="FYU573" s="633"/>
      <c r="FYV573" s="633"/>
      <c r="FYW573" s="633"/>
      <c r="FYX573" s="633"/>
      <c r="FYY573" s="633"/>
      <c r="FYZ573" s="633"/>
      <c r="FZA573" s="633"/>
      <c r="FZB573" s="633"/>
      <c r="FZC573" s="633"/>
      <c r="FZD573" s="633"/>
      <c r="FZE573" s="633"/>
      <c r="FZF573" s="633"/>
      <c r="FZG573" s="633"/>
      <c r="FZH573" s="633"/>
      <c r="FZI573" s="633"/>
      <c r="FZJ573" s="633"/>
      <c r="FZK573" s="633"/>
      <c r="FZL573" s="633"/>
      <c r="FZM573" s="633"/>
      <c r="FZN573" s="633"/>
      <c r="FZO573" s="633"/>
      <c r="FZP573" s="633"/>
      <c r="FZQ573" s="633"/>
      <c r="FZR573" s="633"/>
      <c r="FZS573" s="633"/>
      <c r="FZT573" s="633"/>
      <c r="FZU573" s="633"/>
      <c r="FZV573" s="633"/>
      <c r="FZW573" s="633"/>
      <c r="FZX573" s="633"/>
      <c r="FZY573" s="633"/>
      <c r="FZZ573" s="633"/>
      <c r="GAA573" s="633"/>
      <c r="GAB573" s="633"/>
      <c r="GAC573" s="633"/>
      <c r="GAD573" s="633"/>
      <c r="GAE573" s="633"/>
      <c r="GAF573" s="633"/>
      <c r="GAG573" s="633"/>
      <c r="GAH573" s="633"/>
      <c r="GAI573" s="633"/>
      <c r="GAJ573" s="633"/>
      <c r="GAK573" s="633"/>
      <c r="GAL573" s="633"/>
      <c r="GAM573" s="633"/>
      <c r="GAN573" s="633"/>
      <c r="GAO573" s="633"/>
      <c r="GAP573" s="633"/>
      <c r="GAQ573" s="633"/>
      <c r="GAR573" s="633"/>
      <c r="GAS573" s="633"/>
      <c r="GAT573" s="633"/>
      <c r="GAU573" s="633"/>
      <c r="GAV573" s="633"/>
      <c r="GAW573" s="633"/>
      <c r="GAX573" s="633"/>
      <c r="GAY573" s="633"/>
      <c r="GAZ573" s="633"/>
      <c r="GBA573" s="633"/>
      <c r="GBB573" s="633"/>
      <c r="GBC573" s="633"/>
      <c r="GBD573" s="633"/>
      <c r="GBE573" s="633"/>
      <c r="GBF573" s="633"/>
      <c r="GBG573" s="633"/>
      <c r="GBH573" s="633"/>
      <c r="GBI573" s="633"/>
      <c r="GBJ573" s="633"/>
      <c r="GBK573" s="633"/>
      <c r="GBL573" s="633"/>
      <c r="GBM573" s="633"/>
      <c r="GBN573" s="633"/>
      <c r="GBO573" s="633"/>
      <c r="GBP573" s="633"/>
      <c r="GBQ573" s="633"/>
      <c r="GBR573" s="633"/>
      <c r="GBS573" s="633"/>
      <c r="GBT573" s="633"/>
      <c r="GBU573" s="633"/>
      <c r="GBV573" s="633"/>
      <c r="GBW573" s="633"/>
      <c r="GBX573" s="633"/>
      <c r="GBY573" s="633"/>
      <c r="GBZ573" s="633"/>
      <c r="GCA573" s="633"/>
      <c r="GCB573" s="633"/>
      <c r="GCC573" s="633"/>
      <c r="GCD573" s="633"/>
      <c r="GCE573" s="633"/>
      <c r="GCF573" s="633"/>
      <c r="GCG573" s="633"/>
      <c r="GCH573" s="633"/>
      <c r="GCI573" s="633"/>
      <c r="GCJ573" s="633"/>
      <c r="GCK573" s="633"/>
      <c r="GCL573" s="633"/>
      <c r="GCM573" s="633"/>
      <c r="GCN573" s="633"/>
      <c r="GCO573" s="633"/>
      <c r="GCP573" s="633"/>
      <c r="GCQ573" s="633"/>
      <c r="GCR573" s="633"/>
      <c r="GCS573" s="633"/>
      <c r="GCT573" s="633"/>
      <c r="GCU573" s="633"/>
      <c r="GCV573" s="633"/>
      <c r="GCW573" s="633"/>
      <c r="GCX573" s="633"/>
      <c r="GCY573" s="633"/>
      <c r="GCZ573" s="633"/>
      <c r="GDA573" s="633"/>
      <c r="GDB573" s="633"/>
      <c r="GDC573" s="633"/>
      <c r="GDD573" s="633"/>
      <c r="GDE573" s="633"/>
      <c r="GDF573" s="633"/>
      <c r="GDG573" s="633"/>
      <c r="GDH573" s="633"/>
      <c r="GDI573" s="633"/>
      <c r="GDJ573" s="633"/>
      <c r="GDK573" s="633"/>
      <c r="GDL573" s="633"/>
      <c r="GDM573" s="633"/>
      <c r="GDN573" s="633"/>
      <c r="GDO573" s="633"/>
      <c r="GDP573" s="633"/>
      <c r="GDQ573" s="633"/>
      <c r="GDR573" s="633"/>
      <c r="GDS573" s="633"/>
      <c r="GDT573" s="633"/>
      <c r="GDU573" s="633"/>
      <c r="GDV573" s="633"/>
      <c r="GDW573" s="633"/>
      <c r="GDX573" s="633"/>
      <c r="GDY573" s="633"/>
      <c r="GDZ573" s="633"/>
      <c r="GEA573" s="633"/>
      <c r="GEB573" s="633"/>
      <c r="GEC573" s="633"/>
      <c r="GED573" s="633"/>
      <c r="GEE573" s="633"/>
      <c r="GEF573" s="633"/>
      <c r="GEG573" s="633"/>
      <c r="GEH573" s="633"/>
      <c r="GEI573" s="633"/>
      <c r="GEJ573" s="633"/>
      <c r="GEK573" s="633"/>
      <c r="GEL573" s="633"/>
      <c r="GEM573" s="633"/>
      <c r="GEN573" s="633"/>
      <c r="GEO573" s="633"/>
      <c r="GEP573" s="633"/>
      <c r="GEQ573" s="633"/>
      <c r="GER573" s="633"/>
      <c r="GES573" s="633"/>
      <c r="GET573" s="633"/>
      <c r="GEU573" s="633"/>
      <c r="GEV573" s="633"/>
      <c r="GEW573" s="633"/>
      <c r="GEX573" s="633"/>
      <c r="GEY573" s="633"/>
      <c r="GEZ573" s="633"/>
      <c r="GFA573" s="633"/>
      <c r="GFB573" s="633"/>
      <c r="GFC573" s="633"/>
      <c r="GFD573" s="633"/>
      <c r="GFE573" s="633"/>
      <c r="GFF573" s="633"/>
      <c r="GFG573" s="633"/>
      <c r="GFH573" s="633"/>
      <c r="GFI573" s="633"/>
      <c r="GFJ573" s="633"/>
      <c r="GFK573" s="633"/>
      <c r="GFL573" s="633"/>
      <c r="GFM573" s="633"/>
      <c r="GFN573" s="633"/>
      <c r="GFO573" s="633"/>
      <c r="GFP573" s="633"/>
      <c r="GFQ573" s="633"/>
      <c r="GFR573" s="633"/>
      <c r="GFS573" s="633"/>
      <c r="GFT573" s="633"/>
      <c r="GFU573" s="633"/>
      <c r="GFV573" s="633"/>
      <c r="GFW573" s="633"/>
      <c r="GFX573" s="633"/>
      <c r="GFY573" s="633"/>
      <c r="GFZ573" s="633"/>
      <c r="GGA573" s="633"/>
      <c r="GGB573" s="633"/>
      <c r="GGC573" s="633"/>
      <c r="GGD573" s="633"/>
      <c r="GGE573" s="633"/>
      <c r="GGF573" s="633"/>
      <c r="GGG573" s="633"/>
      <c r="GGH573" s="633"/>
      <c r="GGI573" s="633"/>
      <c r="GGJ573" s="633"/>
      <c r="GGK573" s="633"/>
      <c r="GGL573" s="633"/>
      <c r="GGM573" s="633"/>
      <c r="GGN573" s="633"/>
      <c r="GGO573" s="633"/>
      <c r="GGP573" s="633"/>
      <c r="GGQ573" s="633"/>
      <c r="GGR573" s="633"/>
      <c r="GGS573" s="633"/>
      <c r="GGT573" s="633"/>
      <c r="GGU573" s="633"/>
      <c r="GGV573" s="633"/>
      <c r="GGW573" s="633"/>
      <c r="GGX573" s="633"/>
      <c r="GGY573" s="633"/>
      <c r="GGZ573" s="633"/>
      <c r="GHA573" s="633"/>
      <c r="GHB573" s="633"/>
      <c r="GHC573" s="633"/>
      <c r="GHD573" s="633"/>
      <c r="GHE573" s="633"/>
      <c r="GHF573" s="633"/>
      <c r="GHG573" s="633"/>
      <c r="GHH573" s="633"/>
      <c r="GHI573" s="633"/>
      <c r="GHJ573" s="633"/>
      <c r="GHK573" s="633"/>
      <c r="GHL573" s="633"/>
      <c r="GHM573" s="633"/>
      <c r="GHN573" s="633"/>
      <c r="GHO573" s="633"/>
      <c r="GHP573" s="633"/>
      <c r="GHQ573" s="633"/>
      <c r="GHR573" s="633"/>
      <c r="GHS573" s="633"/>
      <c r="GHT573" s="633"/>
      <c r="GHU573" s="633"/>
      <c r="GHV573" s="633"/>
      <c r="GHW573" s="633"/>
      <c r="GHX573" s="633"/>
      <c r="GHY573" s="633"/>
      <c r="GHZ573" s="633"/>
      <c r="GIA573" s="633"/>
      <c r="GIB573" s="633"/>
      <c r="GIC573" s="633"/>
      <c r="GID573" s="633"/>
      <c r="GIE573" s="633"/>
      <c r="GIF573" s="633"/>
      <c r="GIG573" s="633"/>
      <c r="GIH573" s="633"/>
      <c r="GII573" s="633"/>
      <c r="GIJ573" s="633"/>
      <c r="GIK573" s="633"/>
      <c r="GIL573" s="633"/>
      <c r="GIM573" s="633"/>
      <c r="GIN573" s="633"/>
      <c r="GIO573" s="633"/>
      <c r="GIP573" s="633"/>
      <c r="GIQ573" s="633"/>
      <c r="GIR573" s="633"/>
      <c r="GIS573" s="633"/>
      <c r="GIT573" s="633"/>
      <c r="GIU573" s="633"/>
      <c r="GIV573" s="633"/>
      <c r="GIW573" s="633"/>
      <c r="GIX573" s="633"/>
      <c r="GIY573" s="633"/>
      <c r="GIZ573" s="633"/>
      <c r="GJA573" s="633"/>
      <c r="GJB573" s="633"/>
      <c r="GJC573" s="633"/>
      <c r="GJD573" s="633"/>
      <c r="GJE573" s="633"/>
      <c r="GJF573" s="633"/>
      <c r="GJG573" s="633"/>
      <c r="GJH573" s="633"/>
      <c r="GJI573" s="633"/>
      <c r="GJJ573" s="633"/>
      <c r="GJK573" s="633"/>
      <c r="GJL573" s="633"/>
      <c r="GJM573" s="633"/>
      <c r="GJN573" s="633"/>
      <c r="GJO573" s="633"/>
      <c r="GJP573" s="633"/>
      <c r="GJQ573" s="633"/>
      <c r="GJR573" s="633"/>
      <c r="GJS573" s="633"/>
      <c r="GJT573" s="633"/>
      <c r="GJU573" s="633"/>
      <c r="GJV573" s="633"/>
      <c r="GJW573" s="633"/>
      <c r="GJX573" s="633"/>
      <c r="GJY573" s="633"/>
      <c r="GJZ573" s="633"/>
      <c r="GKA573" s="633"/>
      <c r="GKB573" s="633"/>
      <c r="GKC573" s="633"/>
      <c r="GKD573" s="633"/>
      <c r="GKE573" s="633"/>
      <c r="GKF573" s="633"/>
      <c r="GKG573" s="633"/>
      <c r="GKH573" s="633"/>
      <c r="GKI573" s="633"/>
      <c r="GKJ573" s="633"/>
      <c r="GKK573" s="633"/>
      <c r="GKL573" s="633"/>
      <c r="GKM573" s="633"/>
      <c r="GKN573" s="633"/>
      <c r="GKO573" s="633"/>
      <c r="GKP573" s="633"/>
      <c r="GKQ573" s="633"/>
      <c r="GKR573" s="633"/>
      <c r="GKS573" s="633"/>
      <c r="GKT573" s="633"/>
      <c r="GKU573" s="633"/>
      <c r="GKV573" s="633"/>
      <c r="GKW573" s="633"/>
      <c r="GKX573" s="633"/>
      <c r="GKY573" s="633"/>
      <c r="GKZ573" s="633"/>
      <c r="GLA573" s="633"/>
      <c r="GLB573" s="633"/>
      <c r="GLC573" s="633"/>
      <c r="GLD573" s="633"/>
      <c r="GLE573" s="633"/>
      <c r="GLF573" s="633"/>
      <c r="GLG573" s="633"/>
      <c r="GLH573" s="633"/>
      <c r="GLI573" s="633"/>
      <c r="GLJ573" s="633"/>
      <c r="GLK573" s="633"/>
      <c r="GLL573" s="633"/>
      <c r="GLM573" s="633"/>
      <c r="GLN573" s="633"/>
      <c r="GLO573" s="633"/>
      <c r="GLP573" s="633"/>
      <c r="GLQ573" s="633"/>
      <c r="GLR573" s="633"/>
      <c r="GLS573" s="633"/>
      <c r="GLT573" s="633"/>
      <c r="GLU573" s="633"/>
      <c r="GLV573" s="633"/>
      <c r="GLW573" s="633"/>
      <c r="GLX573" s="633"/>
      <c r="GLY573" s="633"/>
      <c r="GLZ573" s="633"/>
      <c r="GMA573" s="633"/>
      <c r="GMB573" s="633"/>
      <c r="GMC573" s="633"/>
      <c r="GMD573" s="633"/>
      <c r="GME573" s="633"/>
      <c r="GMF573" s="633"/>
      <c r="GMG573" s="633"/>
      <c r="GMH573" s="633"/>
      <c r="GMI573" s="633"/>
      <c r="GMJ573" s="633"/>
      <c r="GMK573" s="633"/>
      <c r="GML573" s="633"/>
      <c r="GMM573" s="633"/>
      <c r="GMN573" s="633"/>
      <c r="GMO573" s="633"/>
      <c r="GMP573" s="633"/>
      <c r="GMQ573" s="633"/>
      <c r="GMR573" s="633"/>
      <c r="GMS573" s="633"/>
      <c r="GMT573" s="633"/>
      <c r="GMU573" s="633"/>
      <c r="GMV573" s="633"/>
      <c r="GMW573" s="633"/>
      <c r="GMX573" s="633"/>
      <c r="GMY573" s="633"/>
      <c r="GMZ573" s="633"/>
      <c r="GNA573" s="633"/>
      <c r="GNB573" s="633"/>
      <c r="GNC573" s="633"/>
      <c r="GND573" s="633"/>
      <c r="GNE573" s="633"/>
      <c r="GNF573" s="633"/>
      <c r="GNG573" s="633"/>
      <c r="GNH573" s="633"/>
      <c r="GNI573" s="633"/>
      <c r="GNJ573" s="633"/>
      <c r="GNK573" s="633"/>
      <c r="GNL573" s="633"/>
      <c r="GNM573" s="633"/>
      <c r="GNN573" s="633"/>
      <c r="GNO573" s="633"/>
      <c r="GNP573" s="633"/>
      <c r="GNQ573" s="633"/>
      <c r="GNR573" s="633"/>
      <c r="GNS573" s="633"/>
      <c r="GNT573" s="633"/>
      <c r="GNU573" s="633"/>
      <c r="GNV573" s="633"/>
      <c r="GNW573" s="633"/>
      <c r="GNX573" s="633"/>
      <c r="GNY573" s="633"/>
      <c r="GNZ573" s="633"/>
      <c r="GOA573" s="633"/>
      <c r="GOB573" s="633"/>
      <c r="GOC573" s="633"/>
      <c r="GOD573" s="633"/>
      <c r="GOE573" s="633"/>
      <c r="GOF573" s="633"/>
      <c r="GOG573" s="633"/>
      <c r="GOH573" s="633"/>
      <c r="GOI573" s="633"/>
      <c r="GOJ573" s="633"/>
      <c r="GOK573" s="633"/>
      <c r="GOL573" s="633"/>
      <c r="GOM573" s="633"/>
      <c r="GON573" s="633"/>
      <c r="GOO573" s="633"/>
      <c r="GOP573" s="633"/>
      <c r="GOQ573" s="633"/>
      <c r="GOR573" s="633"/>
      <c r="GOS573" s="633"/>
      <c r="GOT573" s="633"/>
      <c r="GOU573" s="633"/>
      <c r="GOV573" s="633"/>
      <c r="GOW573" s="633"/>
      <c r="GOX573" s="633"/>
      <c r="GOY573" s="633"/>
      <c r="GOZ573" s="633"/>
      <c r="GPA573" s="633"/>
      <c r="GPB573" s="633"/>
      <c r="GPC573" s="633"/>
      <c r="GPD573" s="633"/>
      <c r="GPE573" s="633"/>
      <c r="GPF573" s="633"/>
      <c r="GPG573" s="633"/>
      <c r="GPH573" s="633"/>
      <c r="GPI573" s="633"/>
      <c r="GPJ573" s="633"/>
      <c r="GPK573" s="633"/>
      <c r="GPL573" s="633"/>
      <c r="GPM573" s="633"/>
      <c r="GPN573" s="633"/>
      <c r="GPO573" s="633"/>
      <c r="GPP573" s="633"/>
      <c r="GPQ573" s="633"/>
      <c r="GPR573" s="633"/>
      <c r="GPS573" s="633"/>
      <c r="GPT573" s="633"/>
      <c r="GPU573" s="633"/>
      <c r="GPV573" s="633"/>
      <c r="GPW573" s="633"/>
      <c r="GPX573" s="633"/>
      <c r="GPY573" s="633"/>
      <c r="GPZ573" s="633"/>
      <c r="GQA573" s="633"/>
      <c r="GQB573" s="633"/>
      <c r="GQC573" s="633"/>
      <c r="GQD573" s="633"/>
      <c r="GQE573" s="633"/>
      <c r="GQF573" s="633"/>
      <c r="GQG573" s="633"/>
      <c r="GQH573" s="633"/>
      <c r="GQI573" s="633"/>
      <c r="GQJ573" s="633"/>
      <c r="GQK573" s="633"/>
      <c r="GQL573" s="633"/>
      <c r="GQM573" s="633"/>
      <c r="GQN573" s="633"/>
      <c r="GQO573" s="633"/>
      <c r="GQP573" s="633"/>
      <c r="GQQ573" s="633"/>
      <c r="GQR573" s="633"/>
      <c r="GQS573" s="633"/>
      <c r="GQT573" s="633"/>
      <c r="GQU573" s="633"/>
      <c r="GQV573" s="633"/>
      <c r="GQW573" s="633"/>
      <c r="GQX573" s="633"/>
      <c r="GQY573" s="633"/>
      <c r="GQZ573" s="633"/>
      <c r="GRA573" s="633"/>
      <c r="GRB573" s="633"/>
      <c r="GRC573" s="633"/>
      <c r="GRD573" s="633"/>
      <c r="GRE573" s="633"/>
      <c r="GRF573" s="633"/>
      <c r="GRG573" s="633"/>
      <c r="GRH573" s="633"/>
      <c r="GRI573" s="633"/>
      <c r="GRJ573" s="633"/>
      <c r="GRK573" s="633"/>
      <c r="GRL573" s="633"/>
      <c r="GRM573" s="633"/>
      <c r="GRN573" s="633"/>
      <c r="GRO573" s="633"/>
      <c r="GRP573" s="633"/>
      <c r="GRQ573" s="633"/>
      <c r="GRR573" s="633"/>
      <c r="GRS573" s="633"/>
      <c r="GRT573" s="633"/>
      <c r="GRU573" s="633"/>
      <c r="GRV573" s="633"/>
      <c r="GRW573" s="633"/>
      <c r="GRX573" s="633"/>
      <c r="GRY573" s="633"/>
      <c r="GRZ573" s="633"/>
      <c r="GSA573" s="633"/>
      <c r="GSB573" s="633"/>
      <c r="GSC573" s="633"/>
      <c r="GSD573" s="633"/>
      <c r="GSE573" s="633"/>
      <c r="GSF573" s="633"/>
      <c r="GSG573" s="633"/>
      <c r="GSH573" s="633"/>
      <c r="GSI573" s="633"/>
      <c r="GSJ573" s="633"/>
      <c r="GSK573" s="633"/>
      <c r="GSL573" s="633"/>
      <c r="GSM573" s="633"/>
      <c r="GSN573" s="633"/>
      <c r="GSO573" s="633"/>
      <c r="GSP573" s="633"/>
      <c r="GSQ573" s="633"/>
      <c r="GSR573" s="633"/>
      <c r="GSS573" s="633"/>
      <c r="GST573" s="633"/>
      <c r="GSU573" s="633"/>
      <c r="GSV573" s="633"/>
      <c r="GSW573" s="633"/>
      <c r="GSX573" s="633"/>
      <c r="GSY573" s="633"/>
      <c r="GSZ573" s="633"/>
      <c r="GTA573" s="633"/>
      <c r="GTB573" s="633"/>
      <c r="GTC573" s="633"/>
      <c r="GTD573" s="633"/>
      <c r="GTE573" s="633"/>
      <c r="GTF573" s="633"/>
      <c r="GTG573" s="633"/>
      <c r="GTH573" s="633"/>
      <c r="GTI573" s="633"/>
      <c r="GTJ573" s="633"/>
      <c r="GTK573" s="633"/>
      <c r="GTL573" s="633"/>
      <c r="GTM573" s="633"/>
      <c r="GTN573" s="633"/>
      <c r="GTO573" s="633"/>
      <c r="GTP573" s="633"/>
      <c r="GTQ573" s="633"/>
      <c r="GTR573" s="633"/>
      <c r="GTS573" s="633"/>
      <c r="GTT573" s="633"/>
      <c r="GTU573" s="633"/>
      <c r="GTV573" s="633"/>
      <c r="GTW573" s="633"/>
      <c r="GTX573" s="633"/>
      <c r="GTY573" s="633"/>
      <c r="GTZ573" s="633"/>
      <c r="GUA573" s="633"/>
      <c r="GUB573" s="633"/>
      <c r="GUC573" s="633"/>
      <c r="GUD573" s="633"/>
      <c r="GUE573" s="633"/>
      <c r="GUF573" s="633"/>
      <c r="GUG573" s="633"/>
      <c r="GUH573" s="633"/>
      <c r="GUI573" s="633"/>
      <c r="GUJ573" s="633"/>
      <c r="GUK573" s="633"/>
      <c r="GUL573" s="633"/>
      <c r="GUM573" s="633"/>
      <c r="GUN573" s="633"/>
      <c r="GUO573" s="633"/>
      <c r="GUP573" s="633"/>
      <c r="GUQ573" s="633"/>
      <c r="GUR573" s="633"/>
      <c r="GUS573" s="633"/>
      <c r="GUT573" s="633"/>
      <c r="GUU573" s="633"/>
      <c r="GUV573" s="633"/>
      <c r="GUW573" s="633"/>
      <c r="GUX573" s="633"/>
      <c r="GUY573" s="633"/>
      <c r="GUZ573" s="633"/>
      <c r="GVA573" s="633"/>
      <c r="GVB573" s="633"/>
      <c r="GVC573" s="633"/>
      <c r="GVD573" s="633"/>
      <c r="GVE573" s="633"/>
      <c r="GVF573" s="633"/>
      <c r="GVG573" s="633"/>
      <c r="GVH573" s="633"/>
      <c r="GVI573" s="633"/>
      <c r="GVJ573" s="633"/>
      <c r="GVK573" s="633"/>
      <c r="GVL573" s="633"/>
      <c r="GVM573" s="633"/>
      <c r="GVN573" s="633"/>
      <c r="GVO573" s="633"/>
      <c r="GVP573" s="633"/>
      <c r="GVQ573" s="633"/>
      <c r="GVR573" s="633"/>
      <c r="GVS573" s="633"/>
      <c r="GVT573" s="633"/>
      <c r="GVU573" s="633"/>
      <c r="GVV573" s="633"/>
      <c r="GVW573" s="633"/>
      <c r="GVX573" s="633"/>
      <c r="GVY573" s="633"/>
      <c r="GVZ573" s="633"/>
      <c r="GWA573" s="633"/>
      <c r="GWB573" s="633"/>
      <c r="GWC573" s="633"/>
      <c r="GWD573" s="633"/>
      <c r="GWE573" s="633"/>
      <c r="GWF573" s="633"/>
      <c r="GWG573" s="633"/>
      <c r="GWH573" s="633"/>
      <c r="GWI573" s="633"/>
      <c r="GWJ573" s="633"/>
      <c r="GWK573" s="633"/>
      <c r="GWL573" s="633"/>
      <c r="GWM573" s="633"/>
      <c r="GWN573" s="633"/>
      <c r="GWO573" s="633"/>
      <c r="GWP573" s="633"/>
      <c r="GWQ573" s="633"/>
      <c r="GWR573" s="633"/>
      <c r="GWS573" s="633"/>
      <c r="GWT573" s="633"/>
      <c r="GWU573" s="633"/>
      <c r="GWV573" s="633"/>
      <c r="GWW573" s="633"/>
      <c r="GWX573" s="633"/>
      <c r="GWY573" s="633"/>
      <c r="GWZ573" s="633"/>
      <c r="GXA573" s="633"/>
      <c r="GXB573" s="633"/>
      <c r="GXC573" s="633"/>
      <c r="GXD573" s="633"/>
      <c r="GXE573" s="633"/>
      <c r="GXF573" s="633"/>
      <c r="GXG573" s="633"/>
      <c r="GXH573" s="633"/>
      <c r="GXI573" s="633"/>
      <c r="GXJ573" s="633"/>
      <c r="GXK573" s="633"/>
      <c r="GXL573" s="633"/>
      <c r="GXM573" s="633"/>
      <c r="GXN573" s="633"/>
      <c r="GXO573" s="633"/>
      <c r="GXP573" s="633"/>
      <c r="GXQ573" s="633"/>
      <c r="GXR573" s="633"/>
      <c r="GXS573" s="633"/>
      <c r="GXT573" s="633"/>
      <c r="GXU573" s="633"/>
      <c r="GXV573" s="633"/>
      <c r="GXW573" s="633"/>
      <c r="GXX573" s="633"/>
      <c r="GXY573" s="633"/>
      <c r="GXZ573" s="633"/>
      <c r="GYA573" s="633"/>
      <c r="GYB573" s="633"/>
      <c r="GYC573" s="633"/>
      <c r="GYD573" s="633"/>
      <c r="GYE573" s="633"/>
      <c r="GYF573" s="633"/>
      <c r="GYG573" s="633"/>
      <c r="GYH573" s="633"/>
      <c r="GYI573" s="633"/>
      <c r="GYJ573" s="633"/>
      <c r="GYK573" s="633"/>
      <c r="GYL573" s="633"/>
      <c r="GYM573" s="633"/>
      <c r="GYN573" s="633"/>
      <c r="GYO573" s="633"/>
      <c r="GYP573" s="633"/>
      <c r="GYQ573" s="633"/>
      <c r="GYR573" s="633"/>
      <c r="GYS573" s="633"/>
      <c r="GYT573" s="633"/>
      <c r="GYU573" s="633"/>
      <c r="GYV573" s="633"/>
      <c r="GYW573" s="633"/>
      <c r="GYX573" s="633"/>
      <c r="GYY573" s="633"/>
      <c r="GYZ573" s="633"/>
      <c r="GZA573" s="633"/>
      <c r="GZB573" s="633"/>
      <c r="GZC573" s="633"/>
      <c r="GZD573" s="633"/>
      <c r="GZE573" s="633"/>
      <c r="GZF573" s="633"/>
      <c r="GZG573" s="633"/>
      <c r="GZH573" s="633"/>
      <c r="GZI573" s="633"/>
      <c r="GZJ573" s="633"/>
      <c r="GZK573" s="633"/>
      <c r="GZL573" s="633"/>
      <c r="GZM573" s="633"/>
      <c r="GZN573" s="633"/>
      <c r="GZO573" s="633"/>
      <c r="GZP573" s="633"/>
      <c r="GZQ573" s="633"/>
      <c r="GZR573" s="633"/>
      <c r="GZS573" s="633"/>
      <c r="GZT573" s="633"/>
      <c r="GZU573" s="633"/>
      <c r="GZV573" s="633"/>
      <c r="GZW573" s="633"/>
      <c r="GZX573" s="633"/>
      <c r="GZY573" s="633"/>
      <c r="GZZ573" s="633"/>
      <c r="HAA573" s="633"/>
      <c r="HAB573" s="633"/>
      <c r="HAC573" s="633"/>
      <c r="HAD573" s="633"/>
      <c r="HAE573" s="633"/>
      <c r="HAF573" s="633"/>
      <c r="HAG573" s="633"/>
      <c r="HAH573" s="633"/>
      <c r="HAI573" s="633"/>
      <c r="HAJ573" s="633"/>
      <c r="HAK573" s="633"/>
      <c r="HAL573" s="633"/>
      <c r="HAM573" s="633"/>
      <c r="HAN573" s="633"/>
      <c r="HAO573" s="633"/>
      <c r="HAP573" s="633"/>
      <c r="HAQ573" s="633"/>
      <c r="HAR573" s="633"/>
      <c r="HAS573" s="633"/>
      <c r="HAT573" s="633"/>
      <c r="HAU573" s="633"/>
      <c r="HAV573" s="633"/>
      <c r="HAW573" s="633"/>
      <c r="HAX573" s="633"/>
      <c r="HAY573" s="633"/>
      <c r="HAZ573" s="633"/>
      <c r="HBA573" s="633"/>
      <c r="HBB573" s="633"/>
      <c r="HBC573" s="633"/>
      <c r="HBD573" s="633"/>
      <c r="HBE573" s="633"/>
      <c r="HBF573" s="633"/>
      <c r="HBG573" s="633"/>
      <c r="HBH573" s="633"/>
      <c r="HBI573" s="633"/>
      <c r="HBJ573" s="633"/>
      <c r="HBK573" s="633"/>
      <c r="HBL573" s="633"/>
      <c r="HBM573" s="633"/>
      <c r="HBN573" s="633"/>
      <c r="HBO573" s="633"/>
      <c r="HBP573" s="633"/>
      <c r="HBQ573" s="633"/>
      <c r="HBR573" s="633"/>
      <c r="HBS573" s="633"/>
      <c r="HBT573" s="633"/>
      <c r="HBU573" s="633"/>
      <c r="HBV573" s="633"/>
      <c r="HBW573" s="633"/>
      <c r="HBX573" s="633"/>
      <c r="HBY573" s="633"/>
      <c r="HBZ573" s="633"/>
      <c r="HCA573" s="633"/>
      <c r="HCB573" s="633"/>
      <c r="HCC573" s="633"/>
      <c r="HCD573" s="633"/>
      <c r="HCE573" s="633"/>
      <c r="HCF573" s="633"/>
      <c r="HCG573" s="633"/>
      <c r="HCH573" s="633"/>
      <c r="HCI573" s="633"/>
      <c r="HCJ573" s="633"/>
      <c r="HCK573" s="633"/>
      <c r="HCL573" s="633"/>
      <c r="HCM573" s="633"/>
      <c r="HCN573" s="633"/>
      <c r="HCO573" s="633"/>
      <c r="HCP573" s="633"/>
      <c r="HCQ573" s="633"/>
      <c r="HCR573" s="633"/>
      <c r="HCS573" s="633"/>
      <c r="HCT573" s="633"/>
      <c r="HCU573" s="633"/>
      <c r="HCV573" s="633"/>
      <c r="HCW573" s="633"/>
      <c r="HCX573" s="633"/>
      <c r="HCY573" s="633"/>
      <c r="HCZ573" s="633"/>
      <c r="HDA573" s="633"/>
      <c r="HDB573" s="633"/>
      <c r="HDC573" s="633"/>
      <c r="HDD573" s="633"/>
      <c r="HDE573" s="633"/>
      <c r="HDF573" s="633"/>
      <c r="HDG573" s="633"/>
      <c r="HDH573" s="633"/>
      <c r="HDI573" s="633"/>
      <c r="HDJ573" s="633"/>
      <c r="HDK573" s="633"/>
      <c r="HDL573" s="633"/>
      <c r="HDM573" s="633"/>
      <c r="HDN573" s="633"/>
      <c r="HDO573" s="633"/>
      <c r="HDP573" s="633"/>
      <c r="HDQ573" s="633"/>
      <c r="HDR573" s="633"/>
      <c r="HDS573" s="633"/>
      <c r="HDT573" s="633"/>
      <c r="HDU573" s="633"/>
      <c r="HDV573" s="633"/>
      <c r="HDW573" s="633"/>
      <c r="HDX573" s="633"/>
      <c r="HDY573" s="633"/>
      <c r="HDZ573" s="633"/>
      <c r="HEA573" s="633"/>
      <c r="HEB573" s="633"/>
      <c r="HEC573" s="633"/>
      <c r="HED573" s="633"/>
      <c r="HEE573" s="633"/>
      <c r="HEF573" s="633"/>
      <c r="HEG573" s="633"/>
      <c r="HEH573" s="633"/>
      <c r="HEI573" s="633"/>
      <c r="HEJ573" s="633"/>
      <c r="HEK573" s="633"/>
      <c r="HEL573" s="633"/>
      <c r="HEM573" s="633"/>
      <c r="HEN573" s="633"/>
      <c r="HEO573" s="633"/>
      <c r="HEP573" s="633"/>
      <c r="HEQ573" s="633"/>
      <c r="HER573" s="633"/>
      <c r="HES573" s="633"/>
      <c r="HET573" s="633"/>
      <c r="HEU573" s="633"/>
      <c r="HEV573" s="633"/>
      <c r="HEW573" s="633"/>
      <c r="HEX573" s="633"/>
      <c r="HEY573" s="633"/>
      <c r="HEZ573" s="633"/>
      <c r="HFA573" s="633"/>
      <c r="HFB573" s="633"/>
      <c r="HFC573" s="633"/>
      <c r="HFD573" s="633"/>
      <c r="HFE573" s="633"/>
      <c r="HFF573" s="633"/>
      <c r="HFG573" s="633"/>
      <c r="HFH573" s="633"/>
      <c r="HFI573" s="633"/>
      <c r="HFJ573" s="633"/>
      <c r="HFK573" s="633"/>
      <c r="HFL573" s="633"/>
      <c r="HFM573" s="633"/>
      <c r="HFN573" s="633"/>
      <c r="HFO573" s="633"/>
      <c r="HFP573" s="633"/>
      <c r="HFQ573" s="633"/>
      <c r="HFR573" s="633"/>
      <c r="HFS573" s="633"/>
      <c r="HFT573" s="633"/>
      <c r="HFU573" s="633"/>
      <c r="HFV573" s="633"/>
      <c r="HFW573" s="633"/>
      <c r="HFX573" s="633"/>
      <c r="HFY573" s="633"/>
      <c r="HFZ573" s="633"/>
      <c r="HGA573" s="633"/>
      <c r="HGB573" s="633"/>
      <c r="HGC573" s="633"/>
      <c r="HGD573" s="633"/>
      <c r="HGE573" s="633"/>
      <c r="HGF573" s="633"/>
      <c r="HGG573" s="633"/>
      <c r="HGH573" s="633"/>
      <c r="HGI573" s="633"/>
      <c r="HGJ573" s="633"/>
      <c r="HGK573" s="633"/>
      <c r="HGL573" s="633"/>
      <c r="HGM573" s="633"/>
      <c r="HGN573" s="633"/>
      <c r="HGO573" s="633"/>
      <c r="HGP573" s="633"/>
      <c r="HGQ573" s="633"/>
      <c r="HGR573" s="633"/>
      <c r="HGS573" s="633"/>
      <c r="HGT573" s="633"/>
      <c r="HGU573" s="633"/>
      <c r="HGV573" s="633"/>
      <c r="HGW573" s="633"/>
      <c r="HGX573" s="633"/>
      <c r="HGY573" s="633"/>
      <c r="HGZ573" s="633"/>
      <c r="HHA573" s="633"/>
      <c r="HHB573" s="633"/>
      <c r="HHC573" s="633"/>
      <c r="HHD573" s="633"/>
      <c r="HHE573" s="633"/>
      <c r="HHF573" s="633"/>
      <c r="HHG573" s="633"/>
      <c r="HHH573" s="633"/>
      <c r="HHI573" s="633"/>
      <c r="HHJ573" s="633"/>
      <c r="HHK573" s="633"/>
      <c r="HHL573" s="633"/>
      <c r="HHM573" s="633"/>
      <c r="HHN573" s="633"/>
      <c r="HHO573" s="633"/>
      <c r="HHP573" s="633"/>
      <c r="HHQ573" s="633"/>
      <c r="HHR573" s="633"/>
      <c r="HHS573" s="633"/>
      <c r="HHT573" s="633"/>
      <c r="HHU573" s="633"/>
      <c r="HHV573" s="633"/>
      <c r="HHW573" s="633"/>
      <c r="HHX573" s="633"/>
      <c r="HHY573" s="633"/>
      <c r="HHZ573" s="633"/>
      <c r="HIA573" s="633"/>
      <c r="HIB573" s="633"/>
      <c r="HIC573" s="633"/>
      <c r="HID573" s="633"/>
      <c r="HIE573" s="633"/>
      <c r="HIF573" s="633"/>
      <c r="HIG573" s="633"/>
      <c r="HIH573" s="633"/>
      <c r="HII573" s="633"/>
      <c r="HIJ573" s="633"/>
      <c r="HIK573" s="633"/>
      <c r="HIL573" s="633"/>
      <c r="HIM573" s="633"/>
      <c r="HIN573" s="633"/>
      <c r="HIO573" s="633"/>
      <c r="HIP573" s="633"/>
      <c r="HIQ573" s="633"/>
      <c r="HIR573" s="633"/>
      <c r="HIS573" s="633"/>
      <c r="HIT573" s="633"/>
      <c r="HIU573" s="633"/>
      <c r="HIV573" s="633"/>
      <c r="HIW573" s="633"/>
      <c r="HIX573" s="633"/>
      <c r="HIY573" s="633"/>
      <c r="HIZ573" s="633"/>
      <c r="HJA573" s="633"/>
      <c r="HJB573" s="633"/>
      <c r="HJC573" s="633"/>
      <c r="HJD573" s="633"/>
      <c r="HJE573" s="633"/>
      <c r="HJF573" s="633"/>
      <c r="HJG573" s="633"/>
      <c r="HJH573" s="633"/>
      <c r="HJI573" s="633"/>
      <c r="HJJ573" s="633"/>
      <c r="HJK573" s="633"/>
      <c r="HJL573" s="633"/>
      <c r="HJM573" s="633"/>
      <c r="HJN573" s="633"/>
      <c r="HJO573" s="633"/>
      <c r="HJP573" s="633"/>
      <c r="HJQ573" s="633"/>
      <c r="HJR573" s="633"/>
      <c r="HJS573" s="633"/>
      <c r="HJT573" s="633"/>
      <c r="HJU573" s="633"/>
      <c r="HJV573" s="633"/>
      <c r="HJW573" s="633"/>
      <c r="HJX573" s="633"/>
      <c r="HJY573" s="633"/>
      <c r="HJZ573" s="633"/>
      <c r="HKA573" s="633"/>
      <c r="HKB573" s="633"/>
      <c r="HKC573" s="633"/>
      <c r="HKD573" s="633"/>
      <c r="HKE573" s="633"/>
      <c r="HKF573" s="633"/>
      <c r="HKG573" s="633"/>
      <c r="HKH573" s="633"/>
      <c r="HKI573" s="633"/>
      <c r="HKJ573" s="633"/>
      <c r="HKK573" s="633"/>
      <c r="HKL573" s="633"/>
      <c r="HKM573" s="633"/>
      <c r="HKN573" s="633"/>
      <c r="HKO573" s="633"/>
      <c r="HKP573" s="633"/>
      <c r="HKQ573" s="633"/>
      <c r="HKR573" s="633"/>
      <c r="HKS573" s="633"/>
      <c r="HKT573" s="633"/>
      <c r="HKU573" s="633"/>
      <c r="HKV573" s="633"/>
      <c r="HKW573" s="633"/>
      <c r="HKX573" s="633"/>
      <c r="HKY573" s="633"/>
      <c r="HKZ573" s="633"/>
      <c r="HLA573" s="633"/>
      <c r="HLB573" s="633"/>
      <c r="HLC573" s="633"/>
      <c r="HLD573" s="633"/>
      <c r="HLE573" s="633"/>
      <c r="HLF573" s="633"/>
      <c r="HLG573" s="633"/>
      <c r="HLH573" s="633"/>
      <c r="HLI573" s="633"/>
      <c r="HLJ573" s="633"/>
      <c r="HLK573" s="633"/>
      <c r="HLL573" s="633"/>
      <c r="HLM573" s="633"/>
      <c r="HLN573" s="633"/>
      <c r="HLO573" s="633"/>
      <c r="HLP573" s="633"/>
      <c r="HLQ573" s="633"/>
      <c r="HLR573" s="633"/>
      <c r="HLS573" s="633"/>
      <c r="HLT573" s="633"/>
      <c r="HLU573" s="633"/>
      <c r="HLV573" s="633"/>
      <c r="HLW573" s="633"/>
      <c r="HLX573" s="633"/>
      <c r="HLY573" s="633"/>
      <c r="HLZ573" s="633"/>
      <c r="HMA573" s="633"/>
      <c r="HMB573" s="633"/>
      <c r="HMC573" s="633"/>
      <c r="HMD573" s="633"/>
      <c r="HME573" s="633"/>
      <c r="HMF573" s="633"/>
      <c r="HMG573" s="633"/>
      <c r="HMH573" s="633"/>
      <c r="HMI573" s="633"/>
      <c r="HMJ573" s="633"/>
      <c r="HMK573" s="633"/>
      <c r="HML573" s="633"/>
      <c r="HMM573" s="633"/>
      <c r="HMN573" s="633"/>
      <c r="HMO573" s="633"/>
      <c r="HMP573" s="633"/>
      <c r="HMQ573" s="633"/>
      <c r="HMR573" s="633"/>
      <c r="HMS573" s="633"/>
      <c r="HMT573" s="633"/>
      <c r="HMU573" s="633"/>
      <c r="HMV573" s="633"/>
      <c r="HMW573" s="633"/>
      <c r="HMX573" s="633"/>
      <c r="HMY573" s="633"/>
      <c r="HMZ573" s="633"/>
      <c r="HNA573" s="633"/>
      <c r="HNB573" s="633"/>
      <c r="HNC573" s="633"/>
      <c r="HND573" s="633"/>
      <c r="HNE573" s="633"/>
      <c r="HNF573" s="633"/>
      <c r="HNG573" s="633"/>
      <c r="HNH573" s="633"/>
      <c r="HNI573" s="633"/>
      <c r="HNJ573" s="633"/>
      <c r="HNK573" s="633"/>
      <c r="HNL573" s="633"/>
      <c r="HNM573" s="633"/>
      <c r="HNN573" s="633"/>
      <c r="HNO573" s="633"/>
      <c r="HNP573" s="633"/>
      <c r="HNQ573" s="633"/>
      <c r="HNR573" s="633"/>
      <c r="HNS573" s="633"/>
      <c r="HNT573" s="633"/>
      <c r="HNU573" s="633"/>
      <c r="HNV573" s="633"/>
      <c r="HNW573" s="633"/>
      <c r="HNX573" s="633"/>
      <c r="HNY573" s="633"/>
      <c r="HNZ573" s="633"/>
      <c r="HOA573" s="633"/>
      <c r="HOB573" s="633"/>
      <c r="HOC573" s="633"/>
      <c r="HOD573" s="633"/>
      <c r="HOE573" s="633"/>
      <c r="HOF573" s="633"/>
      <c r="HOG573" s="633"/>
      <c r="HOH573" s="633"/>
      <c r="HOI573" s="633"/>
      <c r="HOJ573" s="633"/>
      <c r="HOK573" s="633"/>
      <c r="HOL573" s="633"/>
      <c r="HOM573" s="633"/>
      <c r="HON573" s="633"/>
      <c r="HOO573" s="633"/>
      <c r="HOP573" s="633"/>
      <c r="HOQ573" s="633"/>
      <c r="HOR573" s="633"/>
      <c r="HOS573" s="633"/>
      <c r="HOT573" s="633"/>
      <c r="HOU573" s="633"/>
      <c r="HOV573" s="633"/>
      <c r="HOW573" s="633"/>
      <c r="HOX573" s="633"/>
      <c r="HOY573" s="633"/>
      <c r="HOZ573" s="633"/>
      <c r="HPA573" s="633"/>
      <c r="HPB573" s="633"/>
      <c r="HPC573" s="633"/>
      <c r="HPD573" s="633"/>
      <c r="HPE573" s="633"/>
      <c r="HPF573" s="633"/>
      <c r="HPG573" s="633"/>
      <c r="HPH573" s="633"/>
      <c r="HPI573" s="633"/>
      <c r="HPJ573" s="633"/>
      <c r="HPK573" s="633"/>
      <c r="HPL573" s="633"/>
      <c r="HPM573" s="633"/>
      <c r="HPN573" s="633"/>
      <c r="HPO573" s="633"/>
      <c r="HPP573" s="633"/>
      <c r="HPQ573" s="633"/>
      <c r="HPR573" s="633"/>
      <c r="HPS573" s="633"/>
      <c r="HPT573" s="633"/>
      <c r="HPU573" s="633"/>
      <c r="HPV573" s="633"/>
      <c r="HPW573" s="633"/>
      <c r="HPX573" s="633"/>
      <c r="HPY573" s="633"/>
      <c r="HPZ573" s="633"/>
      <c r="HQA573" s="633"/>
      <c r="HQB573" s="633"/>
      <c r="HQC573" s="633"/>
      <c r="HQD573" s="633"/>
      <c r="HQE573" s="633"/>
      <c r="HQF573" s="633"/>
      <c r="HQG573" s="633"/>
      <c r="HQH573" s="633"/>
      <c r="HQI573" s="633"/>
      <c r="HQJ573" s="633"/>
      <c r="HQK573" s="633"/>
      <c r="HQL573" s="633"/>
      <c r="HQM573" s="633"/>
      <c r="HQN573" s="633"/>
      <c r="HQO573" s="633"/>
      <c r="HQP573" s="633"/>
      <c r="HQQ573" s="633"/>
      <c r="HQR573" s="633"/>
      <c r="HQS573" s="633"/>
      <c r="HQT573" s="633"/>
      <c r="HQU573" s="633"/>
      <c r="HQV573" s="633"/>
      <c r="HQW573" s="633"/>
      <c r="HQX573" s="633"/>
      <c r="HQY573" s="633"/>
      <c r="HQZ573" s="633"/>
      <c r="HRA573" s="633"/>
      <c r="HRB573" s="633"/>
      <c r="HRC573" s="633"/>
      <c r="HRD573" s="633"/>
      <c r="HRE573" s="633"/>
      <c r="HRF573" s="633"/>
      <c r="HRG573" s="633"/>
      <c r="HRH573" s="633"/>
      <c r="HRI573" s="633"/>
      <c r="HRJ573" s="633"/>
      <c r="HRK573" s="633"/>
      <c r="HRL573" s="633"/>
      <c r="HRM573" s="633"/>
      <c r="HRN573" s="633"/>
      <c r="HRO573" s="633"/>
      <c r="HRP573" s="633"/>
      <c r="HRQ573" s="633"/>
      <c r="HRR573" s="633"/>
      <c r="HRS573" s="633"/>
      <c r="HRT573" s="633"/>
      <c r="HRU573" s="633"/>
      <c r="HRV573" s="633"/>
      <c r="HRW573" s="633"/>
      <c r="HRX573" s="633"/>
      <c r="HRY573" s="633"/>
      <c r="HRZ573" s="633"/>
      <c r="HSA573" s="633"/>
      <c r="HSB573" s="633"/>
      <c r="HSC573" s="633"/>
      <c r="HSD573" s="633"/>
      <c r="HSE573" s="633"/>
      <c r="HSF573" s="633"/>
      <c r="HSG573" s="633"/>
      <c r="HSH573" s="633"/>
      <c r="HSI573" s="633"/>
      <c r="HSJ573" s="633"/>
      <c r="HSK573" s="633"/>
      <c r="HSL573" s="633"/>
      <c r="HSM573" s="633"/>
      <c r="HSN573" s="633"/>
      <c r="HSO573" s="633"/>
      <c r="HSP573" s="633"/>
      <c r="HSQ573" s="633"/>
      <c r="HSR573" s="633"/>
      <c r="HSS573" s="633"/>
      <c r="HST573" s="633"/>
      <c r="HSU573" s="633"/>
      <c r="HSV573" s="633"/>
      <c r="HSW573" s="633"/>
      <c r="HSX573" s="633"/>
      <c r="HSY573" s="633"/>
      <c r="HSZ573" s="633"/>
      <c r="HTA573" s="633"/>
      <c r="HTB573" s="633"/>
      <c r="HTC573" s="633"/>
      <c r="HTD573" s="633"/>
      <c r="HTE573" s="633"/>
      <c r="HTF573" s="633"/>
      <c r="HTG573" s="633"/>
      <c r="HTH573" s="633"/>
      <c r="HTI573" s="633"/>
      <c r="HTJ573" s="633"/>
      <c r="HTK573" s="633"/>
      <c r="HTL573" s="633"/>
      <c r="HTM573" s="633"/>
      <c r="HTN573" s="633"/>
      <c r="HTO573" s="633"/>
      <c r="HTP573" s="633"/>
      <c r="HTQ573" s="633"/>
      <c r="HTR573" s="633"/>
      <c r="HTS573" s="633"/>
      <c r="HTT573" s="633"/>
      <c r="HTU573" s="633"/>
      <c r="HTV573" s="633"/>
      <c r="HTW573" s="633"/>
      <c r="HTX573" s="633"/>
      <c r="HTY573" s="633"/>
      <c r="HTZ573" s="633"/>
      <c r="HUA573" s="633"/>
      <c r="HUB573" s="633"/>
      <c r="HUC573" s="633"/>
      <c r="HUD573" s="633"/>
      <c r="HUE573" s="633"/>
      <c r="HUF573" s="633"/>
      <c r="HUG573" s="633"/>
      <c r="HUH573" s="633"/>
      <c r="HUI573" s="633"/>
      <c r="HUJ573" s="633"/>
      <c r="HUK573" s="633"/>
      <c r="HUL573" s="633"/>
      <c r="HUM573" s="633"/>
      <c r="HUN573" s="633"/>
      <c r="HUO573" s="633"/>
      <c r="HUP573" s="633"/>
      <c r="HUQ573" s="633"/>
      <c r="HUR573" s="633"/>
      <c r="HUS573" s="633"/>
      <c r="HUT573" s="633"/>
      <c r="HUU573" s="633"/>
      <c r="HUV573" s="633"/>
      <c r="HUW573" s="633"/>
      <c r="HUX573" s="633"/>
      <c r="HUY573" s="633"/>
      <c r="HUZ573" s="633"/>
      <c r="HVA573" s="633"/>
      <c r="HVB573" s="633"/>
      <c r="HVC573" s="633"/>
      <c r="HVD573" s="633"/>
      <c r="HVE573" s="633"/>
      <c r="HVF573" s="633"/>
      <c r="HVG573" s="633"/>
      <c r="HVH573" s="633"/>
      <c r="HVI573" s="633"/>
      <c r="HVJ573" s="633"/>
      <c r="HVK573" s="633"/>
      <c r="HVL573" s="633"/>
      <c r="HVM573" s="633"/>
      <c r="HVN573" s="633"/>
      <c r="HVO573" s="633"/>
      <c r="HVP573" s="633"/>
      <c r="HVQ573" s="633"/>
      <c r="HVR573" s="633"/>
      <c r="HVS573" s="633"/>
      <c r="HVT573" s="633"/>
      <c r="HVU573" s="633"/>
      <c r="HVV573" s="633"/>
      <c r="HVW573" s="633"/>
      <c r="HVX573" s="633"/>
      <c r="HVY573" s="633"/>
      <c r="HVZ573" s="633"/>
      <c r="HWA573" s="633"/>
      <c r="HWB573" s="633"/>
      <c r="HWC573" s="633"/>
      <c r="HWD573" s="633"/>
      <c r="HWE573" s="633"/>
      <c r="HWF573" s="633"/>
      <c r="HWG573" s="633"/>
      <c r="HWH573" s="633"/>
      <c r="HWI573" s="633"/>
      <c r="HWJ573" s="633"/>
      <c r="HWK573" s="633"/>
      <c r="HWL573" s="633"/>
      <c r="HWM573" s="633"/>
      <c r="HWN573" s="633"/>
      <c r="HWO573" s="633"/>
      <c r="HWP573" s="633"/>
      <c r="HWQ573" s="633"/>
      <c r="HWR573" s="633"/>
      <c r="HWS573" s="633"/>
      <c r="HWT573" s="633"/>
      <c r="HWU573" s="633"/>
      <c r="HWV573" s="633"/>
      <c r="HWW573" s="633"/>
      <c r="HWX573" s="633"/>
      <c r="HWY573" s="633"/>
      <c r="HWZ573" s="633"/>
      <c r="HXA573" s="633"/>
      <c r="HXB573" s="633"/>
      <c r="HXC573" s="633"/>
      <c r="HXD573" s="633"/>
      <c r="HXE573" s="633"/>
      <c r="HXF573" s="633"/>
      <c r="HXG573" s="633"/>
      <c r="HXH573" s="633"/>
      <c r="HXI573" s="633"/>
      <c r="HXJ573" s="633"/>
      <c r="HXK573" s="633"/>
      <c r="HXL573" s="633"/>
      <c r="HXM573" s="633"/>
      <c r="HXN573" s="633"/>
      <c r="HXO573" s="633"/>
      <c r="HXP573" s="633"/>
      <c r="HXQ573" s="633"/>
      <c r="HXR573" s="633"/>
      <c r="HXS573" s="633"/>
      <c r="HXT573" s="633"/>
      <c r="HXU573" s="633"/>
      <c r="HXV573" s="633"/>
      <c r="HXW573" s="633"/>
      <c r="HXX573" s="633"/>
      <c r="HXY573" s="633"/>
      <c r="HXZ573" s="633"/>
      <c r="HYA573" s="633"/>
      <c r="HYB573" s="633"/>
      <c r="HYC573" s="633"/>
      <c r="HYD573" s="633"/>
      <c r="HYE573" s="633"/>
      <c r="HYF573" s="633"/>
      <c r="HYG573" s="633"/>
      <c r="HYH573" s="633"/>
      <c r="HYI573" s="633"/>
      <c r="HYJ573" s="633"/>
      <c r="HYK573" s="633"/>
      <c r="HYL573" s="633"/>
      <c r="HYM573" s="633"/>
      <c r="HYN573" s="633"/>
      <c r="HYO573" s="633"/>
      <c r="HYP573" s="633"/>
      <c r="HYQ573" s="633"/>
      <c r="HYR573" s="633"/>
      <c r="HYS573" s="633"/>
      <c r="HYT573" s="633"/>
      <c r="HYU573" s="633"/>
      <c r="HYV573" s="633"/>
      <c r="HYW573" s="633"/>
      <c r="HYX573" s="633"/>
      <c r="HYY573" s="633"/>
      <c r="HYZ573" s="633"/>
      <c r="HZA573" s="633"/>
      <c r="HZB573" s="633"/>
      <c r="HZC573" s="633"/>
      <c r="HZD573" s="633"/>
      <c r="HZE573" s="633"/>
      <c r="HZF573" s="633"/>
      <c r="HZG573" s="633"/>
      <c r="HZH573" s="633"/>
      <c r="HZI573" s="633"/>
      <c r="HZJ573" s="633"/>
      <c r="HZK573" s="633"/>
      <c r="HZL573" s="633"/>
      <c r="HZM573" s="633"/>
      <c r="HZN573" s="633"/>
      <c r="HZO573" s="633"/>
      <c r="HZP573" s="633"/>
      <c r="HZQ573" s="633"/>
      <c r="HZR573" s="633"/>
      <c r="HZS573" s="633"/>
      <c r="HZT573" s="633"/>
      <c r="HZU573" s="633"/>
      <c r="HZV573" s="633"/>
      <c r="HZW573" s="633"/>
      <c r="HZX573" s="633"/>
      <c r="HZY573" s="633"/>
      <c r="HZZ573" s="633"/>
      <c r="IAA573" s="633"/>
      <c r="IAB573" s="633"/>
      <c r="IAC573" s="633"/>
      <c r="IAD573" s="633"/>
      <c r="IAE573" s="633"/>
      <c r="IAF573" s="633"/>
      <c r="IAG573" s="633"/>
      <c r="IAH573" s="633"/>
      <c r="IAI573" s="633"/>
      <c r="IAJ573" s="633"/>
      <c r="IAK573" s="633"/>
      <c r="IAL573" s="633"/>
      <c r="IAM573" s="633"/>
      <c r="IAN573" s="633"/>
      <c r="IAO573" s="633"/>
      <c r="IAP573" s="633"/>
      <c r="IAQ573" s="633"/>
      <c r="IAR573" s="633"/>
      <c r="IAS573" s="633"/>
      <c r="IAT573" s="633"/>
      <c r="IAU573" s="633"/>
      <c r="IAV573" s="633"/>
      <c r="IAW573" s="633"/>
      <c r="IAX573" s="633"/>
      <c r="IAY573" s="633"/>
      <c r="IAZ573" s="633"/>
      <c r="IBA573" s="633"/>
      <c r="IBB573" s="633"/>
      <c r="IBC573" s="633"/>
      <c r="IBD573" s="633"/>
      <c r="IBE573" s="633"/>
      <c r="IBF573" s="633"/>
      <c r="IBG573" s="633"/>
      <c r="IBH573" s="633"/>
      <c r="IBI573" s="633"/>
      <c r="IBJ573" s="633"/>
      <c r="IBK573" s="633"/>
      <c r="IBL573" s="633"/>
      <c r="IBM573" s="633"/>
      <c r="IBN573" s="633"/>
      <c r="IBO573" s="633"/>
      <c r="IBP573" s="633"/>
      <c r="IBQ573" s="633"/>
      <c r="IBR573" s="633"/>
      <c r="IBS573" s="633"/>
      <c r="IBT573" s="633"/>
      <c r="IBU573" s="633"/>
      <c r="IBV573" s="633"/>
      <c r="IBW573" s="633"/>
      <c r="IBX573" s="633"/>
      <c r="IBY573" s="633"/>
      <c r="IBZ573" s="633"/>
      <c r="ICA573" s="633"/>
      <c r="ICB573" s="633"/>
      <c r="ICC573" s="633"/>
      <c r="ICD573" s="633"/>
      <c r="ICE573" s="633"/>
      <c r="ICF573" s="633"/>
      <c r="ICG573" s="633"/>
      <c r="ICH573" s="633"/>
      <c r="ICI573" s="633"/>
      <c r="ICJ573" s="633"/>
      <c r="ICK573" s="633"/>
      <c r="ICL573" s="633"/>
      <c r="ICM573" s="633"/>
      <c r="ICN573" s="633"/>
      <c r="ICO573" s="633"/>
      <c r="ICP573" s="633"/>
      <c r="ICQ573" s="633"/>
      <c r="ICR573" s="633"/>
      <c r="ICS573" s="633"/>
      <c r="ICT573" s="633"/>
      <c r="ICU573" s="633"/>
      <c r="ICV573" s="633"/>
      <c r="ICW573" s="633"/>
      <c r="ICX573" s="633"/>
      <c r="ICY573" s="633"/>
      <c r="ICZ573" s="633"/>
      <c r="IDA573" s="633"/>
      <c r="IDB573" s="633"/>
      <c r="IDC573" s="633"/>
      <c r="IDD573" s="633"/>
      <c r="IDE573" s="633"/>
      <c r="IDF573" s="633"/>
      <c r="IDG573" s="633"/>
      <c r="IDH573" s="633"/>
      <c r="IDI573" s="633"/>
      <c r="IDJ573" s="633"/>
      <c r="IDK573" s="633"/>
      <c r="IDL573" s="633"/>
      <c r="IDM573" s="633"/>
      <c r="IDN573" s="633"/>
      <c r="IDO573" s="633"/>
      <c r="IDP573" s="633"/>
      <c r="IDQ573" s="633"/>
      <c r="IDR573" s="633"/>
      <c r="IDS573" s="633"/>
      <c r="IDT573" s="633"/>
      <c r="IDU573" s="633"/>
      <c r="IDV573" s="633"/>
      <c r="IDW573" s="633"/>
      <c r="IDX573" s="633"/>
      <c r="IDY573" s="633"/>
      <c r="IDZ573" s="633"/>
      <c r="IEA573" s="633"/>
      <c r="IEB573" s="633"/>
      <c r="IEC573" s="633"/>
      <c r="IED573" s="633"/>
      <c r="IEE573" s="633"/>
      <c r="IEF573" s="633"/>
      <c r="IEG573" s="633"/>
      <c r="IEH573" s="633"/>
      <c r="IEI573" s="633"/>
      <c r="IEJ573" s="633"/>
      <c r="IEK573" s="633"/>
      <c r="IEL573" s="633"/>
      <c r="IEM573" s="633"/>
      <c r="IEN573" s="633"/>
      <c r="IEO573" s="633"/>
      <c r="IEP573" s="633"/>
      <c r="IEQ573" s="633"/>
      <c r="IER573" s="633"/>
      <c r="IES573" s="633"/>
      <c r="IET573" s="633"/>
      <c r="IEU573" s="633"/>
      <c r="IEV573" s="633"/>
      <c r="IEW573" s="633"/>
      <c r="IEX573" s="633"/>
      <c r="IEY573" s="633"/>
      <c r="IEZ573" s="633"/>
      <c r="IFA573" s="633"/>
      <c r="IFB573" s="633"/>
      <c r="IFC573" s="633"/>
      <c r="IFD573" s="633"/>
      <c r="IFE573" s="633"/>
      <c r="IFF573" s="633"/>
      <c r="IFG573" s="633"/>
      <c r="IFH573" s="633"/>
      <c r="IFI573" s="633"/>
      <c r="IFJ573" s="633"/>
      <c r="IFK573" s="633"/>
      <c r="IFL573" s="633"/>
      <c r="IFM573" s="633"/>
      <c r="IFN573" s="633"/>
      <c r="IFO573" s="633"/>
      <c r="IFP573" s="633"/>
      <c r="IFQ573" s="633"/>
      <c r="IFR573" s="633"/>
      <c r="IFS573" s="633"/>
      <c r="IFT573" s="633"/>
      <c r="IFU573" s="633"/>
      <c r="IFV573" s="633"/>
      <c r="IFW573" s="633"/>
      <c r="IFX573" s="633"/>
      <c r="IFY573" s="633"/>
      <c r="IFZ573" s="633"/>
      <c r="IGA573" s="633"/>
      <c r="IGB573" s="633"/>
      <c r="IGC573" s="633"/>
      <c r="IGD573" s="633"/>
      <c r="IGE573" s="633"/>
      <c r="IGF573" s="633"/>
      <c r="IGG573" s="633"/>
      <c r="IGH573" s="633"/>
      <c r="IGI573" s="633"/>
      <c r="IGJ573" s="633"/>
      <c r="IGK573" s="633"/>
      <c r="IGL573" s="633"/>
      <c r="IGM573" s="633"/>
      <c r="IGN573" s="633"/>
      <c r="IGO573" s="633"/>
      <c r="IGP573" s="633"/>
      <c r="IGQ573" s="633"/>
      <c r="IGR573" s="633"/>
      <c r="IGS573" s="633"/>
      <c r="IGT573" s="633"/>
      <c r="IGU573" s="633"/>
      <c r="IGV573" s="633"/>
      <c r="IGW573" s="633"/>
      <c r="IGX573" s="633"/>
      <c r="IGY573" s="633"/>
      <c r="IGZ573" s="633"/>
      <c r="IHA573" s="633"/>
      <c r="IHB573" s="633"/>
      <c r="IHC573" s="633"/>
      <c r="IHD573" s="633"/>
      <c r="IHE573" s="633"/>
      <c r="IHF573" s="633"/>
      <c r="IHG573" s="633"/>
      <c r="IHH573" s="633"/>
      <c r="IHI573" s="633"/>
      <c r="IHJ573" s="633"/>
      <c r="IHK573" s="633"/>
      <c r="IHL573" s="633"/>
      <c r="IHM573" s="633"/>
      <c r="IHN573" s="633"/>
      <c r="IHO573" s="633"/>
      <c r="IHP573" s="633"/>
      <c r="IHQ573" s="633"/>
      <c r="IHR573" s="633"/>
      <c r="IHS573" s="633"/>
      <c r="IHT573" s="633"/>
      <c r="IHU573" s="633"/>
      <c r="IHV573" s="633"/>
      <c r="IHW573" s="633"/>
      <c r="IHX573" s="633"/>
      <c r="IHY573" s="633"/>
      <c r="IHZ573" s="633"/>
      <c r="IIA573" s="633"/>
      <c r="IIB573" s="633"/>
      <c r="IIC573" s="633"/>
      <c r="IID573" s="633"/>
      <c r="IIE573" s="633"/>
      <c r="IIF573" s="633"/>
      <c r="IIG573" s="633"/>
      <c r="IIH573" s="633"/>
      <c r="III573" s="633"/>
      <c r="IIJ573" s="633"/>
      <c r="IIK573" s="633"/>
      <c r="IIL573" s="633"/>
      <c r="IIM573" s="633"/>
      <c r="IIN573" s="633"/>
      <c r="IIO573" s="633"/>
      <c r="IIP573" s="633"/>
      <c r="IIQ573" s="633"/>
      <c r="IIR573" s="633"/>
      <c r="IIS573" s="633"/>
      <c r="IIT573" s="633"/>
      <c r="IIU573" s="633"/>
      <c r="IIV573" s="633"/>
      <c r="IIW573" s="633"/>
      <c r="IIX573" s="633"/>
      <c r="IIY573" s="633"/>
      <c r="IIZ573" s="633"/>
      <c r="IJA573" s="633"/>
      <c r="IJB573" s="633"/>
      <c r="IJC573" s="633"/>
      <c r="IJD573" s="633"/>
      <c r="IJE573" s="633"/>
      <c r="IJF573" s="633"/>
      <c r="IJG573" s="633"/>
      <c r="IJH573" s="633"/>
      <c r="IJI573" s="633"/>
      <c r="IJJ573" s="633"/>
      <c r="IJK573" s="633"/>
      <c r="IJL573" s="633"/>
      <c r="IJM573" s="633"/>
      <c r="IJN573" s="633"/>
      <c r="IJO573" s="633"/>
      <c r="IJP573" s="633"/>
      <c r="IJQ573" s="633"/>
      <c r="IJR573" s="633"/>
      <c r="IJS573" s="633"/>
      <c r="IJT573" s="633"/>
      <c r="IJU573" s="633"/>
      <c r="IJV573" s="633"/>
      <c r="IJW573" s="633"/>
      <c r="IJX573" s="633"/>
      <c r="IJY573" s="633"/>
      <c r="IJZ573" s="633"/>
      <c r="IKA573" s="633"/>
      <c r="IKB573" s="633"/>
      <c r="IKC573" s="633"/>
      <c r="IKD573" s="633"/>
      <c r="IKE573" s="633"/>
      <c r="IKF573" s="633"/>
      <c r="IKG573" s="633"/>
      <c r="IKH573" s="633"/>
      <c r="IKI573" s="633"/>
      <c r="IKJ573" s="633"/>
      <c r="IKK573" s="633"/>
      <c r="IKL573" s="633"/>
      <c r="IKM573" s="633"/>
      <c r="IKN573" s="633"/>
      <c r="IKO573" s="633"/>
      <c r="IKP573" s="633"/>
      <c r="IKQ573" s="633"/>
      <c r="IKR573" s="633"/>
      <c r="IKS573" s="633"/>
      <c r="IKT573" s="633"/>
      <c r="IKU573" s="633"/>
      <c r="IKV573" s="633"/>
      <c r="IKW573" s="633"/>
      <c r="IKX573" s="633"/>
      <c r="IKY573" s="633"/>
      <c r="IKZ573" s="633"/>
      <c r="ILA573" s="633"/>
      <c r="ILB573" s="633"/>
      <c r="ILC573" s="633"/>
      <c r="ILD573" s="633"/>
      <c r="ILE573" s="633"/>
      <c r="ILF573" s="633"/>
      <c r="ILG573" s="633"/>
      <c r="ILH573" s="633"/>
      <c r="ILI573" s="633"/>
      <c r="ILJ573" s="633"/>
      <c r="ILK573" s="633"/>
      <c r="ILL573" s="633"/>
      <c r="ILM573" s="633"/>
      <c r="ILN573" s="633"/>
      <c r="ILO573" s="633"/>
      <c r="ILP573" s="633"/>
      <c r="ILQ573" s="633"/>
      <c r="ILR573" s="633"/>
      <c r="ILS573" s="633"/>
      <c r="ILT573" s="633"/>
      <c r="ILU573" s="633"/>
      <c r="ILV573" s="633"/>
      <c r="ILW573" s="633"/>
      <c r="ILX573" s="633"/>
      <c r="ILY573" s="633"/>
      <c r="ILZ573" s="633"/>
      <c r="IMA573" s="633"/>
      <c r="IMB573" s="633"/>
      <c r="IMC573" s="633"/>
      <c r="IMD573" s="633"/>
      <c r="IME573" s="633"/>
      <c r="IMF573" s="633"/>
      <c r="IMG573" s="633"/>
      <c r="IMH573" s="633"/>
      <c r="IMI573" s="633"/>
      <c r="IMJ573" s="633"/>
      <c r="IMK573" s="633"/>
      <c r="IML573" s="633"/>
      <c r="IMM573" s="633"/>
      <c r="IMN573" s="633"/>
      <c r="IMO573" s="633"/>
      <c r="IMP573" s="633"/>
      <c r="IMQ573" s="633"/>
      <c r="IMR573" s="633"/>
      <c r="IMS573" s="633"/>
      <c r="IMT573" s="633"/>
      <c r="IMU573" s="633"/>
      <c r="IMV573" s="633"/>
      <c r="IMW573" s="633"/>
      <c r="IMX573" s="633"/>
      <c r="IMY573" s="633"/>
      <c r="IMZ573" s="633"/>
      <c r="INA573" s="633"/>
      <c r="INB573" s="633"/>
      <c r="INC573" s="633"/>
      <c r="IND573" s="633"/>
      <c r="INE573" s="633"/>
      <c r="INF573" s="633"/>
      <c r="ING573" s="633"/>
      <c r="INH573" s="633"/>
      <c r="INI573" s="633"/>
      <c r="INJ573" s="633"/>
      <c r="INK573" s="633"/>
      <c r="INL573" s="633"/>
      <c r="INM573" s="633"/>
      <c r="INN573" s="633"/>
      <c r="INO573" s="633"/>
      <c r="INP573" s="633"/>
      <c r="INQ573" s="633"/>
      <c r="INR573" s="633"/>
      <c r="INS573" s="633"/>
      <c r="INT573" s="633"/>
      <c r="INU573" s="633"/>
      <c r="INV573" s="633"/>
      <c r="INW573" s="633"/>
      <c r="INX573" s="633"/>
      <c r="INY573" s="633"/>
      <c r="INZ573" s="633"/>
      <c r="IOA573" s="633"/>
      <c r="IOB573" s="633"/>
      <c r="IOC573" s="633"/>
      <c r="IOD573" s="633"/>
      <c r="IOE573" s="633"/>
      <c r="IOF573" s="633"/>
      <c r="IOG573" s="633"/>
      <c r="IOH573" s="633"/>
      <c r="IOI573" s="633"/>
      <c r="IOJ573" s="633"/>
      <c r="IOK573" s="633"/>
      <c r="IOL573" s="633"/>
      <c r="IOM573" s="633"/>
      <c r="ION573" s="633"/>
      <c r="IOO573" s="633"/>
      <c r="IOP573" s="633"/>
      <c r="IOQ573" s="633"/>
      <c r="IOR573" s="633"/>
      <c r="IOS573" s="633"/>
      <c r="IOT573" s="633"/>
      <c r="IOU573" s="633"/>
      <c r="IOV573" s="633"/>
      <c r="IOW573" s="633"/>
      <c r="IOX573" s="633"/>
      <c r="IOY573" s="633"/>
      <c r="IOZ573" s="633"/>
      <c r="IPA573" s="633"/>
      <c r="IPB573" s="633"/>
      <c r="IPC573" s="633"/>
      <c r="IPD573" s="633"/>
      <c r="IPE573" s="633"/>
      <c r="IPF573" s="633"/>
      <c r="IPG573" s="633"/>
      <c r="IPH573" s="633"/>
      <c r="IPI573" s="633"/>
      <c r="IPJ573" s="633"/>
      <c r="IPK573" s="633"/>
      <c r="IPL573" s="633"/>
      <c r="IPM573" s="633"/>
      <c r="IPN573" s="633"/>
      <c r="IPO573" s="633"/>
      <c r="IPP573" s="633"/>
      <c r="IPQ573" s="633"/>
      <c r="IPR573" s="633"/>
      <c r="IPS573" s="633"/>
      <c r="IPT573" s="633"/>
      <c r="IPU573" s="633"/>
      <c r="IPV573" s="633"/>
      <c r="IPW573" s="633"/>
      <c r="IPX573" s="633"/>
      <c r="IPY573" s="633"/>
      <c r="IPZ573" s="633"/>
      <c r="IQA573" s="633"/>
      <c r="IQB573" s="633"/>
      <c r="IQC573" s="633"/>
      <c r="IQD573" s="633"/>
      <c r="IQE573" s="633"/>
      <c r="IQF573" s="633"/>
      <c r="IQG573" s="633"/>
      <c r="IQH573" s="633"/>
      <c r="IQI573" s="633"/>
      <c r="IQJ573" s="633"/>
      <c r="IQK573" s="633"/>
      <c r="IQL573" s="633"/>
      <c r="IQM573" s="633"/>
      <c r="IQN573" s="633"/>
      <c r="IQO573" s="633"/>
      <c r="IQP573" s="633"/>
      <c r="IQQ573" s="633"/>
      <c r="IQR573" s="633"/>
      <c r="IQS573" s="633"/>
      <c r="IQT573" s="633"/>
      <c r="IQU573" s="633"/>
      <c r="IQV573" s="633"/>
      <c r="IQW573" s="633"/>
      <c r="IQX573" s="633"/>
      <c r="IQY573" s="633"/>
      <c r="IQZ573" s="633"/>
      <c r="IRA573" s="633"/>
      <c r="IRB573" s="633"/>
      <c r="IRC573" s="633"/>
      <c r="IRD573" s="633"/>
      <c r="IRE573" s="633"/>
      <c r="IRF573" s="633"/>
      <c r="IRG573" s="633"/>
      <c r="IRH573" s="633"/>
      <c r="IRI573" s="633"/>
      <c r="IRJ573" s="633"/>
      <c r="IRK573" s="633"/>
      <c r="IRL573" s="633"/>
      <c r="IRM573" s="633"/>
      <c r="IRN573" s="633"/>
      <c r="IRO573" s="633"/>
      <c r="IRP573" s="633"/>
      <c r="IRQ573" s="633"/>
      <c r="IRR573" s="633"/>
      <c r="IRS573" s="633"/>
      <c r="IRT573" s="633"/>
      <c r="IRU573" s="633"/>
      <c r="IRV573" s="633"/>
      <c r="IRW573" s="633"/>
      <c r="IRX573" s="633"/>
      <c r="IRY573" s="633"/>
      <c r="IRZ573" s="633"/>
      <c r="ISA573" s="633"/>
      <c r="ISB573" s="633"/>
      <c r="ISC573" s="633"/>
      <c r="ISD573" s="633"/>
      <c r="ISE573" s="633"/>
      <c r="ISF573" s="633"/>
      <c r="ISG573" s="633"/>
      <c r="ISH573" s="633"/>
      <c r="ISI573" s="633"/>
      <c r="ISJ573" s="633"/>
      <c r="ISK573" s="633"/>
      <c r="ISL573" s="633"/>
      <c r="ISM573" s="633"/>
      <c r="ISN573" s="633"/>
      <c r="ISO573" s="633"/>
      <c r="ISP573" s="633"/>
      <c r="ISQ573" s="633"/>
      <c r="ISR573" s="633"/>
      <c r="ISS573" s="633"/>
      <c r="IST573" s="633"/>
      <c r="ISU573" s="633"/>
      <c r="ISV573" s="633"/>
      <c r="ISW573" s="633"/>
      <c r="ISX573" s="633"/>
      <c r="ISY573" s="633"/>
      <c r="ISZ573" s="633"/>
      <c r="ITA573" s="633"/>
      <c r="ITB573" s="633"/>
      <c r="ITC573" s="633"/>
      <c r="ITD573" s="633"/>
      <c r="ITE573" s="633"/>
      <c r="ITF573" s="633"/>
      <c r="ITG573" s="633"/>
      <c r="ITH573" s="633"/>
      <c r="ITI573" s="633"/>
      <c r="ITJ573" s="633"/>
      <c r="ITK573" s="633"/>
      <c r="ITL573" s="633"/>
      <c r="ITM573" s="633"/>
      <c r="ITN573" s="633"/>
      <c r="ITO573" s="633"/>
      <c r="ITP573" s="633"/>
      <c r="ITQ573" s="633"/>
      <c r="ITR573" s="633"/>
      <c r="ITS573" s="633"/>
      <c r="ITT573" s="633"/>
      <c r="ITU573" s="633"/>
      <c r="ITV573" s="633"/>
      <c r="ITW573" s="633"/>
      <c r="ITX573" s="633"/>
      <c r="ITY573" s="633"/>
      <c r="ITZ573" s="633"/>
      <c r="IUA573" s="633"/>
      <c r="IUB573" s="633"/>
      <c r="IUC573" s="633"/>
      <c r="IUD573" s="633"/>
      <c r="IUE573" s="633"/>
      <c r="IUF573" s="633"/>
      <c r="IUG573" s="633"/>
      <c r="IUH573" s="633"/>
      <c r="IUI573" s="633"/>
      <c r="IUJ573" s="633"/>
      <c r="IUK573" s="633"/>
      <c r="IUL573" s="633"/>
      <c r="IUM573" s="633"/>
      <c r="IUN573" s="633"/>
      <c r="IUO573" s="633"/>
      <c r="IUP573" s="633"/>
      <c r="IUQ573" s="633"/>
      <c r="IUR573" s="633"/>
      <c r="IUS573" s="633"/>
      <c r="IUT573" s="633"/>
      <c r="IUU573" s="633"/>
      <c r="IUV573" s="633"/>
      <c r="IUW573" s="633"/>
      <c r="IUX573" s="633"/>
      <c r="IUY573" s="633"/>
      <c r="IUZ573" s="633"/>
      <c r="IVA573" s="633"/>
      <c r="IVB573" s="633"/>
      <c r="IVC573" s="633"/>
      <c r="IVD573" s="633"/>
      <c r="IVE573" s="633"/>
      <c r="IVF573" s="633"/>
      <c r="IVG573" s="633"/>
      <c r="IVH573" s="633"/>
      <c r="IVI573" s="633"/>
      <c r="IVJ573" s="633"/>
      <c r="IVK573" s="633"/>
      <c r="IVL573" s="633"/>
      <c r="IVM573" s="633"/>
      <c r="IVN573" s="633"/>
      <c r="IVO573" s="633"/>
      <c r="IVP573" s="633"/>
      <c r="IVQ573" s="633"/>
      <c r="IVR573" s="633"/>
      <c r="IVS573" s="633"/>
      <c r="IVT573" s="633"/>
      <c r="IVU573" s="633"/>
      <c r="IVV573" s="633"/>
      <c r="IVW573" s="633"/>
      <c r="IVX573" s="633"/>
      <c r="IVY573" s="633"/>
      <c r="IVZ573" s="633"/>
      <c r="IWA573" s="633"/>
      <c r="IWB573" s="633"/>
      <c r="IWC573" s="633"/>
      <c r="IWD573" s="633"/>
      <c r="IWE573" s="633"/>
      <c r="IWF573" s="633"/>
      <c r="IWG573" s="633"/>
      <c r="IWH573" s="633"/>
      <c r="IWI573" s="633"/>
      <c r="IWJ573" s="633"/>
      <c r="IWK573" s="633"/>
      <c r="IWL573" s="633"/>
      <c r="IWM573" s="633"/>
      <c r="IWN573" s="633"/>
      <c r="IWO573" s="633"/>
      <c r="IWP573" s="633"/>
      <c r="IWQ573" s="633"/>
      <c r="IWR573" s="633"/>
      <c r="IWS573" s="633"/>
      <c r="IWT573" s="633"/>
      <c r="IWU573" s="633"/>
      <c r="IWV573" s="633"/>
      <c r="IWW573" s="633"/>
      <c r="IWX573" s="633"/>
      <c r="IWY573" s="633"/>
      <c r="IWZ573" s="633"/>
      <c r="IXA573" s="633"/>
      <c r="IXB573" s="633"/>
      <c r="IXC573" s="633"/>
      <c r="IXD573" s="633"/>
      <c r="IXE573" s="633"/>
      <c r="IXF573" s="633"/>
      <c r="IXG573" s="633"/>
      <c r="IXH573" s="633"/>
      <c r="IXI573" s="633"/>
      <c r="IXJ573" s="633"/>
      <c r="IXK573" s="633"/>
      <c r="IXL573" s="633"/>
      <c r="IXM573" s="633"/>
      <c r="IXN573" s="633"/>
      <c r="IXO573" s="633"/>
      <c r="IXP573" s="633"/>
      <c r="IXQ573" s="633"/>
      <c r="IXR573" s="633"/>
      <c r="IXS573" s="633"/>
      <c r="IXT573" s="633"/>
      <c r="IXU573" s="633"/>
      <c r="IXV573" s="633"/>
      <c r="IXW573" s="633"/>
      <c r="IXX573" s="633"/>
      <c r="IXY573" s="633"/>
      <c r="IXZ573" s="633"/>
      <c r="IYA573" s="633"/>
      <c r="IYB573" s="633"/>
      <c r="IYC573" s="633"/>
      <c r="IYD573" s="633"/>
      <c r="IYE573" s="633"/>
      <c r="IYF573" s="633"/>
      <c r="IYG573" s="633"/>
      <c r="IYH573" s="633"/>
      <c r="IYI573" s="633"/>
      <c r="IYJ573" s="633"/>
      <c r="IYK573" s="633"/>
      <c r="IYL573" s="633"/>
      <c r="IYM573" s="633"/>
      <c r="IYN573" s="633"/>
      <c r="IYO573" s="633"/>
      <c r="IYP573" s="633"/>
      <c r="IYQ573" s="633"/>
      <c r="IYR573" s="633"/>
      <c r="IYS573" s="633"/>
      <c r="IYT573" s="633"/>
      <c r="IYU573" s="633"/>
      <c r="IYV573" s="633"/>
      <c r="IYW573" s="633"/>
      <c r="IYX573" s="633"/>
      <c r="IYY573" s="633"/>
      <c r="IYZ573" s="633"/>
      <c r="IZA573" s="633"/>
      <c r="IZB573" s="633"/>
      <c r="IZC573" s="633"/>
      <c r="IZD573" s="633"/>
      <c r="IZE573" s="633"/>
      <c r="IZF573" s="633"/>
      <c r="IZG573" s="633"/>
      <c r="IZH573" s="633"/>
      <c r="IZI573" s="633"/>
      <c r="IZJ573" s="633"/>
      <c r="IZK573" s="633"/>
      <c r="IZL573" s="633"/>
      <c r="IZM573" s="633"/>
      <c r="IZN573" s="633"/>
      <c r="IZO573" s="633"/>
      <c r="IZP573" s="633"/>
      <c r="IZQ573" s="633"/>
      <c r="IZR573" s="633"/>
      <c r="IZS573" s="633"/>
      <c r="IZT573" s="633"/>
      <c r="IZU573" s="633"/>
      <c r="IZV573" s="633"/>
      <c r="IZW573" s="633"/>
      <c r="IZX573" s="633"/>
      <c r="IZY573" s="633"/>
      <c r="IZZ573" s="633"/>
      <c r="JAA573" s="633"/>
      <c r="JAB573" s="633"/>
      <c r="JAC573" s="633"/>
      <c r="JAD573" s="633"/>
      <c r="JAE573" s="633"/>
      <c r="JAF573" s="633"/>
      <c r="JAG573" s="633"/>
      <c r="JAH573" s="633"/>
      <c r="JAI573" s="633"/>
      <c r="JAJ573" s="633"/>
      <c r="JAK573" s="633"/>
      <c r="JAL573" s="633"/>
      <c r="JAM573" s="633"/>
      <c r="JAN573" s="633"/>
      <c r="JAO573" s="633"/>
      <c r="JAP573" s="633"/>
      <c r="JAQ573" s="633"/>
      <c r="JAR573" s="633"/>
      <c r="JAS573" s="633"/>
      <c r="JAT573" s="633"/>
      <c r="JAU573" s="633"/>
      <c r="JAV573" s="633"/>
      <c r="JAW573" s="633"/>
      <c r="JAX573" s="633"/>
      <c r="JAY573" s="633"/>
      <c r="JAZ573" s="633"/>
      <c r="JBA573" s="633"/>
      <c r="JBB573" s="633"/>
      <c r="JBC573" s="633"/>
      <c r="JBD573" s="633"/>
      <c r="JBE573" s="633"/>
      <c r="JBF573" s="633"/>
      <c r="JBG573" s="633"/>
      <c r="JBH573" s="633"/>
      <c r="JBI573" s="633"/>
      <c r="JBJ573" s="633"/>
      <c r="JBK573" s="633"/>
      <c r="JBL573" s="633"/>
      <c r="JBM573" s="633"/>
      <c r="JBN573" s="633"/>
      <c r="JBO573" s="633"/>
      <c r="JBP573" s="633"/>
      <c r="JBQ573" s="633"/>
      <c r="JBR573" s="633"/>
      <c r="JBS573" s="633"/>
      <c r="JBT573" s="633"/>
      <c r="JBU573" s="633"/>
      <c r="JBV573" s="633"/>
      <c r="JBW573" s="633"/>
      <c r="JBX573" s="633"/>
      <c r="JBY573" s="633"/>
      <c r="JBZ573" s="633"/>
      <c r="JCA573" s="633"/>
      <c r="JCB573" s="633"/>
      <c r="JCC573" s="633"/>
      <c r="JCD573" s="633"/>
      <c r="JCE573" s="633"/>
      <c r="JCF573" s="633"/>
      <c r="JCG573" s="633"/>
      <c r="JCH573" s="633"/>
      <c r="JCI573" s="633"/>
      <c r="JCJ573" s="633"/>
      <c r="JCK573" s="633"/>
      <c r="JCL573" s="633"/>
      <c r="JCM573" s="633"/>
      <c r="JCN573" s="633"/>
      <c r="JCO573" s="633"/>
      <c r="JCP573" s="633"/>
      <c r="JCQ573" s="633"/>
      <c r="JCR573" s="633"/>
      <c r="JCS573" s="633"/>
      <c r="JCT573" s="633"/>
      <c r="JCU573" s="633"/>
      <c r="JCV573" s="633"/>
      <c r="JCW573" s="633"/>
      <c r="JCX573" s="633"/>
      <c r="JCY573" s="633"/>
      <c r="JCZ573" s="633"/>
      <c r="JDA573" s="633"/>
      <c r="JDB573" s="633"/>
      <c r="JDC573" s="633"/>
      <c r="JDD573" s="633"/>
      <c r="JDE573" s="633"/>
      <c r="JDF573" s="633"/>
      <c r="JDG573" s="633"/>
      <c r="JDH573" s="633"/>
      <c r="JDI573" s="633"/>
      <c r="JDJ573" s="633"/>
      <c r="JDK573" s="633"/>
      <c r="JDL573" s="633"/>
      <c r="JDM573" s="633"/>
      <c r="JDN573" s="633"/>
      <c r="JDO573" s="633"/>
      <c r="JDP573" s="633"/>
      <c r="JDQ573" s="633"/>
      <c r="JDR573" s="633"/>
      <c r="JDS573" s="633"/>
      <c r="JDT573" s="633"/>
      <c r="JDU573" s="633"/>
      <c r="JDV573" s="633"/>
      <c r="JDW573" s="633"/>
      <c r="JDX573" s="633"/>
      <c r="JDY573" s="633"/>
      <c r="JDZ573" s="633"/>
      <c r="JEA573" s="633"/>
      <c r="JEB573" s="633"/>
      <c r="JEC573" s="633"/>
      <c r="JED573" s="633"/>
      <c r="JEE573" s="633"/>
      <c r="JEF573" s="633"/>
      <c r="JEG573" s="633"/>
      <c r="JEH573" s="633"/>
      <c r="JEI573" s="633"/>
      <c r="JEJ573" s="633"/>
      <c r="JEK573" s="633"/>
      <c r="JEL573" s="633"/>
      <c r="JEM573" s="633"/>
      <c r="JEN573" s="633"/>
      <c r="JEO573" s="633"/>
      <c r="JEP573" s="633"/>
      <c r="JEQ573" s="633"/>
      <c r="JER573" s="633"/>
      <c r="JES573" s="633"/>
      <c r="JET573" s="633"/>
      <c r="JEU573" s="633"/>
      <c r="JEV573" s="633"/>
      <c r="JEW573" s="633"/>
      <c r="JEX573" s="633"/>
      <c r="JEY573" s="633"/>
      <c r="JEZ573" s="633"/>
      <c r="JFA573" s="633"/>
      <c r="JFB573" s="633"/>
      <c r="JFC573" s="633"/>
      <c r="JFD573" s="633"/>
      <c r="JFE573" s="633"/>
      <c r="JFF573" s="633"/>
      <c r="JFG573" s="633"/>
      <c r="JFH573" s="633"/>
      <c r="JFI573" s="633"/>
      <c r="JFJ573" s="633"/>
      <c r="JFK573" s="633"/>
      <c r="JFL573" s="633"/>
      <c r="JFM573" s="633"/>
      <c r="JFN573" s="633"/>
      <c r="JFO573" s="633"/>
      <c r="JFP573" s="633"/>
      <c r="JFQ573" s="633"/>
      <c r="JFR573" s="633"/>
      <c r="JFS573" s="633"/>
      <c r="JFT573" s="633"/>
      <c r="JFU573" s="633"/>
      <c r="JFV573" s="633"/>
      <c r="JFW573" s="633"/>
      <c r="JFX573" s="633"/>
      <c r="JFY573" s="633"/>
      <c r="JFZ573" s="633"/>
      <c r="JGA573" s="633"/>
      <c r="JGB573" s="633"/>
      <c r="JGC573" s="633"/>
      <c r="JGD573" s="633"/>
      <c r="JGE573" s="633"/>
      <c r="JGF573" s="633"/>
      <c r="JGG573" s="633"/>
      <c r="JGH573" s="633"/>
      <c r="JGI573" s="633"/>
      <c r="JGJ573" s="633"/>
      <c r="JGK573" s="633"/>
      <c r="JGL573" s="633"/>
      <c r="JGM573" s="633"/>
      <c r="JGN573" s="633"/>
      <c r="JGO573" s="633"/>
      <c r="JGP573" s="633"/>
      <c r="JGQ573" s="633"/>
      <c r="JGR573" s="633"/>
      <c r="JGS573" s="633"/>
      <c r="JGT573" s="633"/>
      <c r="JGU573" s="633"/>
      <c r="JGV573" s="633"/>
      <c r="JGW573" s="633"/>
      <c r="JGX573" s="633"/>
      <c r="JGY573" s="633"/>
      <c r="JGZ573" s="633"/>
      <c r="JHA573" s="633"/>
      <c r="JHB573" s="633"/>
      <c r="JHC573" s="633"/>
      <c r="JHD573" s="633"/>
      <c r="JHE573" s="633"/>
      <c r="JHF573" s="633"/>
      <c r="JHG573" s="633"/>
      <c r="JHH573" s="633"/>
      <c r="JHI573" s="633"/>
      <c r="JHJ573" s="633"/>
      <c r="JHK573" s="633"/>
      <c r="JHL573" s="633"/>
      <c r="JHM573" s="633"/>
      <c r="JHN573" s="633"/>
      <c r="JHO573" s="633"/>
      <c r="JHP573" s="633"/>
      <c r="JHQ573" s="633"/>
      <c r="JHR573" s="633"/>
      <c r="JHS573" s="633"/>
      <c r="JHT573" s="633"/>
      <c r="JHU573" s="633"/>
      <c r="JHV573" s="633"/>
      <c r="JHW573" s="633"/>
      <c r="JHX573" s="633"/>
      <c r="JHY573" s="633"/>
      <c r="JHZ573" s="633"/>
      <c r="JIA573" s="633"/>
      <c r="JIB573" s="633"/>
      <c r="JIC573" s="633"/>
      <c r="JID573" s="633"/>
      <c r="JIE573" s="633"/>
      <c r="JIF573" s="633"/>
      <c r="JIG573" s="633"/>
      <c r="JIH573" s="633"/>
      <c r="JII573" s="633"/>
      <c r="JIJ573" s="633"/>
      <c r="JIK573" s="633"/>
      <c r="JIL573" s="633"/>
      <c r="JIM573" s="633"/>
      <c r="JIN573" s="633"/>
      <c r="JIO573" s="633"/>
      <c r="JIP573" s="633"/>
      <c r="JIQ573" s="633"/>
      <c r="JIR573" s="633"/>
      <c r="JIS573" s="633"/>
      <c r="JIT573" s="633"/>
      <c r="JIU573" s="633"/>
      <c r="JIV573" s="633"/>
      <c r="JIW573" s="633"/>
      <c r="JIX573" s="633"/>
      <c r="JIY573" s="633"/>
      <c r="JIZ573" s="633"/>
      <c r="JJA573" s="633"/>
      <c r="JJB573" s="633"/>
      <c r="JJC573" s="633"/>
      <c r="JJD573" s="633"/>
      <c r="JJE573" s="633"/>
      <c r="JJF573" s="633"/>
      <c r="JJG573" s="633"/>
      <c r="JJH573" s="633"/>
      <c r="JJI573" s="633"/>
      <c r="JJJ573" s="633"/>
      <c r="JJK573" s="633"/>
      <c r="JJL573" s="633"/>
      <c r="JJM573" s="633"/>
      <c r="JJN573" s="633"/>
      <c r="JJO573" s="633"/>
      <c r="JJP573" s="633"/>
      <c r="JJQ573" s="633"/>
      <c r="JJR573" s="633"/>
      <c r="JJS573" s="633"/>
      <c r="JJT573" s="633"/>
      <c r="JJU573" s="633"/>
      <c r="JJV573" s="633"/>
      <c r="JJW573" s="633"/>
      <c r="JJX573" s="633"/>
      <c r="JJY573" s="633"/>
      <c r="JJZ573" s="633"/>
      <c r="JKA573" s="633"/>
      <c r="JKB573" s="633"/>
      <c r="JKC573" s="633"/>
      <c r="JKD573" s="633"/>
      <c r="JKE573" s="633"/>
      <c r="JKF573" s="633"/>
      <c r="JKG573" s="633"/>
      <c r="JKH573" s="633"/>
      <c r="JKI573" s="633"/>
      <c r="JKJ573" s="633"/>
      <c r="JKK573" s="633"/>
      <c r="JKL573" s="633"/>
      <c r="JKM573" s="633"/>
      <c r="JKN573" s="633"/>
      <c r="JKO573" s="633"/>
      <c r="JKP573" s="633"/>
      <c r="JKQ573" s="633"/>
      <c r="JKR573" s="633"/>
      <c r="JKS573" s="633"/>
      <c r="JKT573" s="633"/>
      <c r="JKU573" s="633"/>
      <c r="JKV573" s="633"/>
      <c r="JKW573" s="633"/>
      <c r="JKX573" s="633"/>
      <c r="JKY573" s="633"/>
      <c r="JKZ573" s="633"/>
      <c r="JLA573" s="633"/>
      <c r="JLB573" s="633"/>
      <c r="JLC573" s="633"/>
      <c r="JLD573" s="633"/>
      <c r="JLE573" s="633"/>
      <c r="JLF573" s="633"/>
      <c r="JLG573" s="633"/>
      <c r="JLH573" s="633"/>
      <c r="JLI573" s="633"/>
      <c r="JLJ573" s="633"/>
      <c r="JLK573" s="633"/>
      <c r="JLL573" s="633"/>
      <c r="JLM573" s="633"/>
      <c r="JLN573" s="633"/>
      <c r="JLO573" s="633"/>
      <c r="JLP573" s="633"/>
      <c r="JLQ573" s="633"/>
      <c r="JLR573" s="633"/>
      <c r="JLS573" s="633"/>
      <c r="JLT573" s="633"/>
      <c r="JLU573" s="633"/>
      <c r="JLV573" s="633"/>
      <c r="JLW573" s="633"/>
      <c r="JLX573" s="633"/>
      <c r="JLY573" s="633"/>
      <c r="JLZ573" s="633"/>
      <c r="JMA573" s="633"/>
      <c r="JMB573" s="633"/>
      <c r="JMC573" s="633"/>
      <c r="JMD573" s="633"/>
      <c r="JME573" s="633"/>
      <c r="JMF573" s="633"/>
      <c r="JMG573" s="633"/>
      <c r="JMH573" s="633"/>
      <c r="JMI573" s="633"/>
      <c r="JMJ573" s="633"/>
      <c r="JMK573" s="633"/>
      <c r="JML573" s="633"/>
      <c r="JMM573" s="633"/>
      <c r="JMN573" s="633"/>
      <c r="JMO573" s="633"/>
      <c r="JMP573" s="633"/>
      <c r="JMQ573" s="633"/>
      <c r="JMR573" s="633"/>
      <c r="JMS573" s="633"/>
      <c r="JMT573" s="633"/>
      <c r="JMU573" s="633"/>
      <c r="JMV573" s="633"/>
      <c r="JMW573" s="633"/>
      <c r="JMX573" s="633"/>
      <c r="JMY573" s="633"/>
      <c r="JMZ573" s="633"/>
      <c r="JNA573" s="633"/>
      <c r="JNB573" s="633"/>
      <c r="JNC573" s="633"/>
      <c r="JND573" s="633"/>
      <c r="JNE573" s="633"/>
      <c r="JNF573" s="633"/>
      <c r="JNG573" s="633"/>
      <c r="JNH573" s="633"/>
      <c r="JNI573" s="633"/>
      <c r="JNJ573" s="633"/>
      <c r="JNK573" s="633"/>
      <c r="JNL573" s="633"/>
      <c r="JNM573" s="633"/>
      <c r="JNN573" s="633"/>
      <c r="JNO573" s="633"/>
      <c r="JNP573" s="633"/>
      <c r="JNQ573" s="633"/>
      <c r="JNR573" s="633"/>
      <c r="JNS573" s="633"/>
      <c r="JNT573" s="633"/>
      <c r="JNU573" s="633"/>
      <c r="JNV573" s="633"/>
      <c r="JNW573" s="633"/>
      <c r="JNX573" s="633"/>
      <c r="JNY573" s="633"/>
      <c r="JNZ573" s="633"/>
      <c r="JOA573" s="633"/>
      <c r="JOB573" s="633"/>
      <c r="JOC573" s="633"/>
      <c r="JOD573" s="633"/>
      <c r="JOE573" s="633"/>
      <c r="JOF573" s="633"/>
      <c r="JOG573" s="633"/>
      <c r="JOH573" s="633"/>
      <c r="JOI573" s="633"/>
      <c r="JOJ573" s="633"/>
      <c r="JOK573" s="633"/>
      <c r="JOL573" s="633"/>
      <c r="JOM573" s="633"/>
      <c r="JON573" s="633"/>
      <c r="JOO573" s="633"/>
      <c r="JOP573" s="633"/>
      <c r="JOQ573" s="633"/>
      <c r="JOR573" s="633"/>
      <c r="JOS573" s="633"/>
      <c r="JOT573" s="633"/>
      <c r="JOU573" s="633"/>
      <c r="JOV573" s="633"/>
      <c r="JOW573" s="633"/>
      <c r="JOX573" s="633"/>
      <c r="JOY573" s="633"/>
      <c r="JOZ573" s="633"/>
      <c r="JPA573" s="633"/>
      <c r="JPB573" s="633"/>
      <c r="JPC573" s="633"/>
      <c r="JPD573" s="633"/>
      <c r="JPE573" s="633"/>
      <c r="JPF573" s="633"/>
      <c r="JPG573" s="633"/>
      <c r="JPH573" s="633"/>
      <c r="JPI573" s="633"/>
      <c r="JPJ573" s="633"/>
      <c r="JPK573" s="633"/>
      <c r="JPL573" s="633"/>
      <c r="JPM573" s="633"/>
      <c r="JPN573" s="633"/>
      <c r="JPO573" s="633"/>
      <c r="JPP573" s="633"/>
      <c r="JPQ573" s="633"/>
      <c r="JPR573" s="633"/>
      <c r="JPS573" s="633"/>
      <c r="JPT573" s="633"/>
      <c r="JPU573" s="633"/>
      <c r="JPV573" s="633"/>
      <c r="JPW573" s="633"/>
      <c r="JPX573" s="633"/>
      <c r="JPY573" s="633"/>
      <c r="JPZ573" s="633"/>
      <c r="JQA573" s="633"/>
      <c r="JQB573" s="633"/>
      <c r="JQC573" s="633"/>
      <c r="JQD573" s="633"/>
      <c r="JQE573" s="633"/>
      <c r="JQF573" s="633"/>
      <c r="JQG573" s="633"/>
      <c r="JQH573" s="633"/>
      <c r="JQI573" s="633"/>
      <c r="JQJ573" s="633"/>
      <c r="JQK573" s="633"/>
      <c r="JQL573" s="633"/>
      <c r="JQM573" s="633"/>
      <c r="JQN573" s="633"/>
      <c r="JQO573" s="633"/>
      <c r="JQP573" s="633"/>
      <c r="JQQ573" s="633"/>
      <c r="JQR573" s="633"/>
      <c r="JQS573" s="633"/>
      <c r="JQT573" s="633"/>
      <c r="JQU573" s="633"/>
      <c r="JQV573" s="633"/>
      <c r="JQW573" s="633"/>
      <c r="JQX573" s="633"/>
      <c r="JQY573" s="633"/>
      <c r="JQZ573" s="633"/>
      <c r="JRA573" s="633"/>
      <c r="JRB573" s="633"/>
      <c r="JRC573" s="633"/>
      <c r="JRD573" s="633"/>
      <c r="JRE573" s="633"/>
      <c r="JRF573" s="633"/>
      <c r="JRG573" s="633"/>
      <c r="JRH573" s="633"/>
      <c r="JRI573" s="633"/>
      <c r="JRJ573" s="633"/>
      <c r="JRK573" s="633"/>
      <c r="JRL573" s="633"/>
      <c r="JRM573" s="633"/>
      <c r="JRN573" s="633"/>
      <c r="JRO573" s="633"/>
      <c r="JRP573" s="633"/>
      <c r="JRQ573" s="633"/>
      <c r="JRR573" s="633"/>
      <c r="JRS573" s="633"/>
      <c r="JRT573" s="633"/>
      <c r="JRU573" s="633"/>
      <c r="JRV573" s="633"/>
      <c r="JRW573" s="633"/>
      <c r="JRX573" s="633"/>
      <c r="JRY573" s="633"/>
      <c r="JRZ573" s="633"/>
      <c r="JSA573" s="633"/>
      <c r="JSB573" s="633"/>
      <c r="JSC573" s="633"/>
      <c r="JSD573" s="633"/>
      <c r="JSE573" s="633"/>
      <c r="JSF573" s="633"/>
      <c r="JSG573" s="633"/>
      <c r="JSH573" s="633"/>
      <c r="JSI573" s="633"/>
      <c r="JSJ573" s="633"/>
      <c r="JSK573" s="633"/>
      <c r="JSL573" s="633"/>
      <c r="JSM573" s="633"/>
      <c r="JSN573" s="633"/>
      <c r="JSO573" s="633"/>
      <c r="JSP573" s="633"/>
      <c r="JSQ573" s="633"/>
      <c r="JSR573" s="633"/>
      <c r="JSS573" s="633"/>
      <c r="JST573" s="633"/>
      <c r="JSU573" s="633"/>
      <c r="JSV573" s="633"/>
      <c r="JSW573" s="633"/>
      <c r="JSX573" s="633"/>
      <c r="JSY573" s="633"/>
      <c r="JSZ573" s="633"/>
      <c r="JTA573" s="633"/>
      <c r="JTB573" s="633"/>
      <c r="JTC573" s="633"/>
      <c r="JTD573" s="633"/>
      <c r="JTE573" s="633"/>
      <c r="JTF573" s="633"/>
      <c r="JTG573" s="633"/>
      <c r="JTH573" s="633"/>
      <c r="JTI573" s="633"/>
      <c r="JTJ573" s="633"/>
      <c r="JTK573" s="633"/>
      <c r="JTL573" s="633"/>
      <c r="JTM573" s="633"/>
      <c r="JTN573" s="633"/>
      <c r="JTO573" s="633"/>
      <c r="JTP573" s="633"/>
      <c r="JTQ573" s="633"/>
      <c r="JTR573" s="633"/>
      <c r="JTS573" s="633"/>
      <c r="JTT573" s="633"/>
      <c r="JTU573" s="633"/>
      <c r="JTV573" s="633"/>
      <c r="JTW573" s="633"/>
      <c r="JTX573" s="633"/>
      <c r="JTY573" s="633"/>
      <c r="JTZ573" s="633"/>
      <c r="JUA573" s="633"/>
      <c r="JUB573" s="633"/>
      <c r="JUC573" s="633"/>
      <c r="JUD573" s="633"/>
      <c r="JUE573" s="633"/>
      <c r="JUF573" s="633"/>
      <c r="JUG573" s="633"/>
      <c r="JUH573" s="633"/>
      <c r="JUI573" s="633"/>
      <c r="JUJ573" s="633"/>
      <c r="JUK573" s="633"/>
      <c r="JUL573" s="633"/>
      <c r="JUM573" s="633"/>
      <c r="JUN573" s="633"/>
      <c r="JUO573" s="633"/>
      <c r="JUP573" s="633"/>
      <c r="JUQ573" s="633"/>
      <c r="JUR573" s="633"/>
      <c r="JUS573" s="633"/>
      <c r="JUT573" s="633"/>
      <c r="JUU573" s="633"/>
      <c r="JUV573" s="633"/>
      <c r="JUW573" s="633"/>
      <c r="JUX573" s="633"/>
      <c r="JUY573" s="633"/>
      <c r="JUZ573" s="633"/>
      <c r="JVA573" s="633"/>
      <c r="JVB573" s="633"/>
      <c r="JVC573" s="633"/>
      <c r="JVD573" s="633"/>
      <c r="JVE573" s="633"/>
      <c r="JVF573" s="633"/>
      <c r="JVG573" s="633"/>
      <c r="JVH573" s="633"/>
      <c r="JVI573" s="633"/>
      <c r="JVJ573" s="633"/>
      <c r="JVK573" s="633"/>
      <c r="JVL573" s="633"/>
      <c r="JVM573" s="633"/>
      <c r="JVN573" s="633"/>
      <c r="JVO573" s="633"/>
      <c r="JVP573" s="633"/>
      <c r="JVQ573" s="633"/>
      <c r="JVR573" s="633"/>
      <c r="JVS573" s="633"/>
      <c r="JVT573" s="633"/>
      <c r="JVU573" s="633"/>
      <c r="JVV573" s="633"/>
      <c r="JVW573" s="633"/>
      <c r="JVX573" s="633"/>
      <c r="JVY573" s="633"/>
      <c r="JVZ573" s="633"/>
      <c r="JWA573" s="633"/>
      <c r="JWB573" s="633"/>
      <c r="JWC573" s="633"/>
      <c r="JWD573" s="633"/>
      <c r="JWE573" s="633"/>
      <c r="JWF573" s="633"/>
      <c r="JWG573" s="633"/>
      <c r="JWH573" s="633"/>
      <c r="JWI573" s="633"/>
      <c r="JWJ573" s="633"/>
      <c r="JWK573" s="633"/>
      <c r="JWL573" s="633"/>
      <c r="JWM573" s="633"/>
      <c r="JWN573" s="633"/>
      <c r="JWO573" s="633"/>
      <c r="JWP573" s="633"/>
      <c r="JWQ573" s="633"/>
      <c r="JWR573" s="633"/>
      <c r="JWS573" s="633"/>
      <c r="JWT573" s="633"/>
      <c r="JWU573" s="633"/>
      <c r="JWV573" s="633"/>
      <c r="JWW573" s="633"/>
      <c r="JWX573" s="633"/>
      <c r="JWY573" s="633"/>
      <c r="JWZ573" s="633"/>
      <c r="JXA573" s="633"/>
      <c r="JXB573" s="633"/>
      <c r="JXC573" s="633"/>
      <c r="JXD573" s="633"/>
      <c r="JXE573" s="633"/>
      <c r="JXF573" s="633"/>
      <c r="JXG573" s="633"/>
      <c r="JXH573" s="633"/>
      <c r="JXI573" s="633"/>
      <c r="JXJ573" s="633"/>
      <c r="JXK573" s="633"/>
      <c r="JXL573" s="633"/>
      <c r="JXM573" s="633"/>
      <c r="JXN573" s="633"/>
      <c r="JXO573" s="633"/>
      <c r="JXP573" s="633"/>
      <c r="JXQ573" s="633"/>
      <c r="JXR573" s="633"/>
      <c r="JXS573" s="633"/>
      <c r="JXT573" s="633"/>
      <c r="JXU573" s="633"/>
      <c r="JXV573" s="633"/>
      <c r="JXW573" s="633"/>
      <c r="JXX573" s="633"/>
      <c r="JXY573" s="633"/>
      <c r="JXZ573" s="633"/>
      <c r="JYA573" s="633"/>
      <c r="JYB573" s="633"/>
      <c r="JYC573" s="633"/>
      <c r="JYD573" s="633"/>
      <c r="JYE573" s="633"/>
      <c r="JYF573" s="633"/>
      <c r="JYG573" s="633"/>
      <c r="JYH573" s="633"/>
      <c r="JYI573" s="633"/>
      <c r="JYJ573" s="633"/>
      <c r="JYK573" s="633"/>
      <c r="JYL573" s="633"/>
      <c r="JYM573" s="633"/>
      <c r="JYN573" s="633"/>
      <c r="JYO573" s="633"/>
      <c r="JYP573" s="633"/>
      <c r="JYQ573" s="633"/>
      <c r="JYR573" s="633"/>
      <c r="JYS573" s="633"/>
      <c r="JYT573" s="633"/>
      <c r="JYU573" s="633"/>
      <c r="JYV573" s="633"/>
      <c r="JYW573" s="633"/>
      <c r="JYX573" s="633"/>
      <c r="JYY573" s="633"/>
      <c r="JYZ573" s="633"/>
      <c r="JZA573" s="633"/>
      <c r="JZB573" s="633"/>
      <c r="JZC573" s="633"/>
      <c r="JZD573" s="633"/>
      <c r="JZE573" s="633"/>
      <c r="JZF573" s="633"/>
      <c r="JZG573" s="633"/>
      <c r="JZH573" s="633"/>
      <c r="JZI573" s="633"/>
      <c r="JZJ573" s="633"/>
      <c r="JZK573" s="633"/>
      <c r="JZL573" s="633"/>
      <c r="JZM573" s="633"/>
      <c r="JZN573" s="633"/>
      <c r="JZO573" s="633"/>
      <c r="JZP573" s="633"/>
      <c r="JZQ573" s="633"/>
      <c r="JZR573" s="633"/>
      <c r="JZS573" s="633"/>
      <c r="JZT573" s="633"/>
      <c r="JZU573" s="633"/>
      <c r="JZV573" s="633"/>
      <c r="JZW573" s="633"/>
      <c r="JZX573" s="633"/>
      <c r="JZY573" s="633"/>
      <c r="JZZ573" s="633"/>
      <c r="KAA573" s="633"/>
      <c r="KAB573" s="633"/>
      <c r="KAC573" s="633"/>
      <c r="KAD573" s="633"/>
      <c r="KAE573" s="633"/>
      <c r="KAF573" s="633"/>
      <c r="KAG573" s="633"/>
      <c r="KAH573" s="633"/>
      <c r="KAI573" s="633"/>
      <c r="KAJ573" s="633"/>
      <c r="KAK573" s="633"/>
      <c r="KAL573" s="633"/>
      <c r="KAM573" s="633"/>
      <c r="KAN573" s="633"/>
      <c r="KAO573" s="633"/>
      <c r="KAP573" s="633"/>
      <c r="KAQ573" s="633"/>
      <c r="KAR573" s="633"/>
      <c r="KAS573" s="633"/>
      <c r="KAT573" s="633"/>
      <c r="KAU573" s="633"/>
      <c r="KAV573" s="633"/>
      <c r="KAW573" s="633"/>
      <c r="KAX573" s="633"/>
      <c r="KAY573" s="633"/>
      <c r="KAZ573" s="633"/>
      <c r="KBA573" s="633"/>
      <c r="KBB573" s="633"/>
      <c r="KBC573" s="633"/>
      <c r="KBD573" s="633"/>
      <c r="KBE573" s="633"/>
      <c r="KBF573" s="633"/>
      <c r="KBG573" s="633"/>
      <c r="KBH573" s="633"/>
      <c r="KBI573" s="633"/>
      <c r="KBJ573" s="633"/>
      <c r="KBK573" s="633"/>
      <c r="KBL573" s="633"/>
      <c r="KBM573" s="633"/>
      <c r="KBN573" s="633"/>
      <c r="KBO573" s="633"/>
      <c r="KBP573" s="633"/>
      <c r="KBQ573" s="633"/>
      <c r="KBR573" s="633"/>
      <c r="KBS573" s="633"/>
      <c r="KBT573" s="633"/>
      <c r="KBU573" s="633"/>
      <c r="KBV573" s="633"/>
      <c r="KBW573" s="633"/>
      <c r="KBX573" s="633"/>
      <c r="KBY573" s="633"/>
      <c r="KBZ573" s="633"/>
      <c r="KCA573" s="633"/>
      <c r="KCB573" s="633"/>
      <c r="KCC573" s="633"/>
      <c r="KCD573" s="633"/>
      <c r="KCE573" s="633"/>
      <c r="KCF573" s="633"/>
      <c r="KCG573" s="633"/>
      <c r="KCH573" s="633"/>
      <c r="KCI573" s="633"/>
      <c r="KCJ573" s="633"/>
      <c r="KCK573" s="633"/>
      <c r="KCL573" s="633"/>
      <c r="KCM573" s="633"/>
      <c r="KCN573" s="633"/>
      <c r="KCO573" s="633"/>
      <c r="KCP573" s="633"/>
      <c r="KCQ573" s="633"/>
      <c r="KCR573" s="633"/>
      <c r="KCS573" s="633"/>
      <c r="KCT573" s="633"/>
      <c r="KCU573" s="633"/>
      <c r="KCV573" s="633"/>
      <c r="KCW573" s="633"/>
      <c r="KCX573" s="633"/>
      <c r="KCY573" s="633"/>
      <c r="KCZ573" s="633"/>
      <c r="KDA573" s="633"/>
      <c r="KDB573" s="633"/>
      <c r="KDC573" s="633"/>
      <c r="KDD573" s="633"/>
      <c r="KDE573" s="633"/>
      <c r="KDF573" s="633"/>
      <c r="KDG573" s="633"/>
      <c r="KDH573" s="633"/>
      <c r="KDI573" s="633"/>
      <c r="KDJ573" s="633"/>
      <c r="KDK573" s="633"/>
      <c r="KDL573" s="633"/>
      <c r="KDM573" s="633"/>
      <c r="KDN573" s="633"/>
      <c r="KDO573" s="633"/>
      <c r="KDP573" s="633"/>
      <c r="KDQ573" s="633"/>
      <c r="KDR573" s="633"/>
      <c r="KDS573" s="633"/>
      <c r="KDT573" s="633"/>
      <c r="KDU573" s="633"/>
      <c r="KDV573" s="633"/>
      <c r="KDW573" s="633"/>
      <c r="KDX573" s="633"/>
      <c r="KDY573" s="633"/>
      <c r="KDZ573" s="633"/>
      <c r="KEA573" s="633"/>
      <c r="KEB573" s="633"/>
      <c r="KEC573" s="633"/>
      <c r="KED573" s="633"/>
      <c r="KEE573" s="633"/>
      <c r="KEF573" s="633"/>
      <c r="KEG573" s="633"/>
      <c r="KEH573" s="633"/>
      <c r="KEI573" s="633"/>
      <c r="KEJ573" s="633"/>
      <c r="KEK573" s="633"/>
      <c r="KEL573" s="633"/>
      <c r="KEM573" s="633"/>
      <c r="KEN573" s="633"/>
      <c r="KEO573" s="633"/>
      <c r="KEP573" s="633"/>
      <c r="KEQ573" s="633"/>
      <c r="KER573" s="633"/>
      <c r="KES573" s="633"/>
      <c r="KET573" s="633"/>
      <c r="KEU573" s="633"/>
      <c r="KEV573" s="633"/>
      <c r="KEW573" s="633"/>
      <c r="KEX573" s="633"/>
      <c r="KEY573" s="633"/>
      <c r="KEZ573" s="633"/>
      <c r="KFA573" s="633"/>
      <c r="KFB573" s="633"/>
      <c r="KFC573" s="633"/>
      <c r="KFD573" s="633"/>
      <c r="KFE573" s="633"/>
      <c r="KFF573" s="633"/>
      <c r="KFG573" s="633"/>
      <c r="KFH573" s="633"/>
      <c r="KFI573" s="633"/>
      <c r="KFJ573" s="633"/>
      <c r="KFK573" s="633"/>
      <c r="KFL573" s="633"/>
      <c r="KFM573" s="633"/>
      <c r="KFN573" s="633"/>
      <c r="KFO573" s="633"/>
      <c r="KFP573" s="633"/>
      <c r="KFQ573" s="633"/>
      <c r="KFR573" s="633"/>
      <c r="KFS573" s="633"/>
      <c r="KFT573" s="633"/>
      <c r="KFU573" s="633"/>
      <c r="KFV573" s="633"/>
      <c r="KFW573" s="633"/>
      <c r="KFX573" s="633"/>
      <c r="KFY573" s="633"/>
      <c r="KFZ573" s="633"/>
      <c r="KGA573" s="633"/>
      <c r="KGB573" s="633"/>
      <c r="KGC573" s="633"/>
      <c r="KGD573" s="633"/>
      <c r="KGE573" s="633"/>
      <c r="KGF573" s="633"/>
      <c r="KGG573" s="633"/>
      <c r="KGH573" s="633"/>
      <c r="KGI573" s="633"/>
      <c r="KGJ573" s="633"/>
      <c r="KGK573" s="633"/>
      <c r="KGL573" s="633"/>
      <c r="KGM573" s="633"/>
      <c r="KGN573" s="633"/>
      <c r="KGO573" s="633"/>
      <c r="KGP573" s="633"/>
      <c r="KGQ573" s="633"/>
      <c r="KGR573" s="633"/>
      <c r="KGS573" s="633"/>
      <c r="KGT573" s="633"/>
      <c r="KGU573" s="633"/>
      <c r="KGV573" s="633"/>
      <c r="KGW573" s="633"/>
      <c r="KGX573" s="633"/>
      <c r="KGY573" s="633"/>
      <c r="KGZ573" s="633"/>
      <c r="KHA573" s="633"/>
      <c r="KHB573" s="633"/>
      <c r="KHC573" s="633"/>
      <c r="KHD573" s="633"/>
      <c r="KHE573" s="633"/>
      <c r="KHF573" s="633"/>
      <c r="KHG573" s="633"/>
      <c r="KHH573" s="633"/>
      <c r="KHI573" s="633"/>
      <c r="KHJ573" s="633"/>
      <c r="KHK573" s="633"/>
      <c r="KHL573" s="633"/>
      <c r="KHM573" s="633"/>
      <c r="KHN573" s="633"/>
      <c r="KHO573" s="633"/>
      <c r="KHP573" s="633"/>
      <c r="KHQ573" s="633"/>
      <c r="KHR573" s="633"/>
      <c r="KHS573" s="633"/>
      <c r="KHT573" s="633"/>
      <c r="KHU573" s="633"/>
      <c r="KHV573" s="633"/>
      <c r="KHW573" s="633"/>
      <c r="KHX573" s="633"/>
      <c r="KHY573" s="633"/>
      <c r="KHZ573" s="633"/>
      <c r="KIA573" s="633"/>
      <c r="KIB573" s="633"/>
      <c r="KIC573" s="633"/>
      <c r="KID573" s="633"/>
      <c r="KIE573" s="633"/>
      <c r="KIF573" s="633"/>
      <c r="KIG573" s="633"/>
      <c r="KIH573" s="633"/>
      <c r="KII573" s="633"/>
      <c r="KIJ573" s="633"/>
      <c r="KIK573" s="633"/>
      <c r="KIL573" s="633"/>
      <c r="KIM573" s="633"/>
      <c r="KIN573" s="633"/>
      <c r="KIO573" s="633"/>
      <c r="KIP573" s="633"/>
      <c r="KIQ573" s="633"/>
      <c r="KIR573" s="633"/>
      <c r="KIS573" s="633"/>
      <c r="KIT573" s="633"/>
      <c r="KIU573" s="633"/>
      <c r="KIV573" s="633"/>
      <c r="KIW573" s="633"/>
      <c r="KIX573" s="633"/>
      <c r="KIY573" s="633"/>
      <c r="KIZ573" s="633"/>
      <c r="KJA573" s="633"/>
      <c r="KJB573" s="633"/>
      <c r="KJC573" s="633"/>
      <c r="KJD573" s="633"/>
      <c r="KJE573" s="633"/>
      <c r="KJF573" s="633"/>
      <c r="KJG573" s="633"/>
      <c r="KJH573" s="633"/>
      <c r="KJI573" s="633"/>
      <c r="KJJ573" s="633"/>
      <c r="KJK573" s="633"/>
      <c r="KJL573" s="633"/>
      <c r="KJM573" s="633"/>
      <c r="KJN573" s="633"/>
      <c r="KJO573" s="633"/>
      <c r="KJP573" s="633"/>
      <c r="KJQ573" s="633"/>
      <c r="KJR573" s="633"/>
      <c r="KJS573" s="633"/>
      <c r="KJT573" s="633"/>
      <c r="KJU573" s="633"/>
      <c r="KJV573" s="633"/>
      <c r="KJW573" s="633"/>
      <c r="KJX573" s="633"/>
      <c r="KJY573" s="633"/>
      <c r="KJZ573" s="633"/>
      <c r="KKA573" s="633"/>
      <c r="KKB573" s="633"/>
      <c r="KKC573" s="633"/>
      <c r="KKD573" s="633"/>
      <c r="KKE573" s="633"/>
      <c r="KKF573" s="633"/>
      <c r="KKG573" s="633"/>
      <c r="KKH573" s="633"/>
      <c r="KKI573" s="633"/>
      <c r="KKJ573" s="633"/>
      <c r="KKK573" s="633"/>
      <c r="KKL573" s="633"/>
      <c r="KKM573" s="633"/>
      <c r="KKN573" s="633"/>
      <c r="KKO573" s="633"/>
      <c r="KKP573" s="633"/>
      <c r="KKQ573" s="633"/>
      <c r="KKR573" s="633"/>
      <c r="KKS573" s="633"/>
      <c r="KKT573" s="633"/>
      <c r="KKU573" s="633"/>
      <c r="KKV573" s="633"/>
      <c r="KKW573" s="633"/>
      <c r="KKX573" s="633"/>
      <c r="KKY573" s="633"/>
      <c r="KKZ573" s="633"/>
      <c r="KLA573" s="633"/>
      <c r="KLB573" s="633"/>
      <c r="KLC573" s="633"/>
      <c r="KLD573" s="633"/>
      <c r="KLE573" s="633"/>
      <c r="KLF573" s="633"/>
      <c r="KLG573" s="633"/>
      <c r="KLH573" s="633"/>
      <c r="KLI573" s="633"/>
      <c r="KLJ573" s="633"/>
      <c r="KLK573" s="633"/>
      <c r="KLL573" s="633"/>
      <c r="KLM573" s="633"/>
      <c r="KLN573" s="633"/>
      <c r="KLO573" s="633"/>
      <c r="KLP573" s="633"/>
      <c r="KLQ573" s="633"/>
      <c r="KLR573" s="633"/>
      <c r="KLS573" s="633"/>
      <c r="KLT573" s="633"/>
      <c r="KLU573" s="633"/>
      <c r="KLV573" s="633"/>
      <c r="KLW573" s="633"/>
      <c r="KLX573" s="633"/>
      <c r="KLY573" s="633"/>
      <c r="KLZ573" s="633"/>
      <c r="KMA573" s="633"/>
      <c r="KMB573" s="633"/>
      <c r="KMC573" s="633"/>
      <c r="KMD573" s="633"/>
      <c r="KME573" s="633"/>
      <c r="KMF573" s="633"/>
      <c r="KMG573" s="633"/>
      <c r="KMH573" s="633"/>
      <c r="KMI573" s="633"/>
      <c r="KMJ573" s="633"/>
      <c r="KMK573" s="633"/>
      <c r="KML573" s="633"/>
      <c r="KMM573" s="633"/>
      <c r="KMN573" s="633"/>
      <c r="KMO573" s="633"/>
      <c r="KMP573" s="633"/>
      <c r="KMQ573" s="633"/>
      <c r="KMR573" s="633"/>
      <c r="KMS573" s="633"/>
      <c r="KMT573" s="633"/>
      <c r="KMU573" s="633"/>
      <c r="KMV573" s="633"/>
      <c r="KMW573" s="633"/>
      <c r="KMX573" s="633"/>
      <c r="KMY573" s="633"/>
      <c r="KMZ573" s="633"/>
      <c r="KNA573" s="633"/>
      <c r="KNB573" s="633"/>
      <c r="KNC573" s="633"/>
      <c r="KND573" s="633"/>
      <c r="KNE573" s="633"/>
      <c r="KNF573" s="633"/>
      <c r="KNG573" s="633"/>
      <c r="KNH573" s="633"/>
      <c r="KNI573" s="633"/>
      <c r="KNJ573" s="633"/>
      <c r="KNK573" s="633"/>
      <c r="KNL573" s="633"/>
      <c r="KNM573" s="633"/>
      <c r="KNN573" s="633"/>
      <c r="KNO573" s="633"/>
      <c r="KNP573" s="633"/>
      <c r="KNQ573" s="633"/>
      <c r="KNR573" s="633"/>
      <c r="KNS573" s="633"/>
      <c r="KNT573" s="633"/>
      <c r="KNU573" s="633"/>
      <c r="KNV573" s="633"/>
      <c r="KNW573" s="633"/>
      <c r="KNX573" s="633"/>
      <c r="KNY573" s="633"/>
      <c r="KNZ573" s="633"/>
      <c r="KOA573" s="633"/>
      <c r="KOB573" s="633"/>
      <c r="KOC573" s="633"/>
      <c r="KOD573" s="633"/>
      <c r="KOE573" s="633"/>
      <c r="KOF573" s="633"/>
      <c r="KOG573" s="633"/>
      <c r="KOH573" s="633"/>
      <c r="KOI573" s="633"/>
      <c r="KOJ573" s="633"/>
      <c r="KOK573" s="633"/>
      <c r="KOL573" s="633"/>
      <c r="KOM573" s="633"/>
      <c r="KON573" s="633"/>
      <c r="KOO573" s="633"/>
      <c r="KOP573" s="633"/>
      <c r="KOQ573" s="633"/>
      <c r="KOR573" s="633"/>
      <c r="KOS573" s="633"/>
      <c r="KOT573" s="633"/>
      <c r="KOU573" s="633"/>
      <c r="KOV573" s="633"/>
      <c r="KOW573" s="633"/>
      <c r="KOX573" s="633"/>
      <c r="KOY573" s="633"/>
      <c r="KOZ573" s="633"/>
      <c r="KPA573" s="633"/>
      <c r="KPB573" s="633"/>
      <c r="KPC573" s="633"/>
      <c r="KPD573" s="633"/>
      <c r="KPE573" s="633"/>
      <c r="KPF573" s="633"/>
      <c r="KPG573" s="633"/>
      <c r="KPH573" s="633"/>
      <c r="KPI573" s="633"/>
      <c r="KPJ573" s="633"/>
      <c r="KPK573" s="633"/>
      <c r="KPL573" s="633"/>
      <c r="KPM573" s="633"/>
      <c r="KPN573" s="633"/>
      <c r="KPO573" s="633"/>
      <c r="KPP573" s="633"/>
      <c r="KPQ573" s="633"/>
      <c r="KPR573" s="633"/>
      <c r="KPS573" s="633"/>
      <c r="KPT573" s="633"/>
      <c r="KPU573" s="633"/>
      <c r="KPV573" s="633"/>
      <c r="KPW573" s="633"/>
      <c r="KPX573" s="633"/>
      <c r="KPY573" s="633"/>
      <c r="KPZ573" s="633"/>
      <c r="KQA573" s="633"/>
      <c r="KQB573" s="633"/>
      <c r="KQC573" s="633"/>
      <c r="KQD573" s="633"/>
      <c r="KQE573" s="633"/>
      <c r="KQF573" s="633"/>
      <c r="KQG573" s="633"/>
      <c r="KQH573" s="633"/>
      <c r="KQI573" s="633"/>
      <c r="KQJ573" s="633"/>
      <c r="KQK573" s="633"/>
      <c r="KQL573" s="633"/>
      <c r="KQM573" s="633"/>
      <c r="KQN573" s="633"/>
      <c r="KQO573" s="633"/>
      <c r="KQP573" s="633"/>
      <c r="KQQ573" s="633"/>
      <c r="KQR573" s="633"/>
      <c r="KQS573" s="633"/>
      <c r="KQT573" s="633"/>
      <c r="KQU573" s="633"/>
      <c r="KQV573" s="633"/>
      <c r="KQW573" s="633"/>
      <c r="KQX573" s="633"/>
      <c r="KQY573" s="633"/>
      <c r="KQZ573" s="633"/>
      <c r="KRA573" s="633"/>
      <c r="KRB573" s="633"/>
      <c r="KRC573" s="633"/>
      <c r="KRD573" s="633"/>
      <c r="KRE573" s="633"/>
      <c r="KRF573" s="633"/>
      <c r="KRG573" s="633"/>
      <c r="KRH573" s="633"/>
      <c r="KRI573" s="633"/>
      <c r="KRJ573" s="633"/>
      <c r="KRK573" s="633"/>
      <c r="KRL573" s="633"/>
      <c r="KRM573" s="633"/>
      <c r="KRN573" s="633"/>
      <c r="KRO573" s="633"/>
      <c r="KRP573" s="633"/>
      <c r="KRQ573" s="633"/>
      <c r="KRR573" s="633"/>
      <c r="KRS573" s="633"/>
      <c r="KRT573" s="633"/>
      <c r="KRU573" s="633"/>
      <c r="KRV573" s="633"/>
      <c r="KRW573" s="633"/>
      <c r="KRX573" s="633"/>
      <c r="KRY573" s="633"/>
      <c r="KRZ573" s="633"/>
      <c r="KSA573" s="633"/>
      <c r="KSB573" s="633"/>
      <c r="KSC573" s="633"/>
      <c r="KSD573" s="633"/>
      <c r="KSE573" s="633"/>
      <c r="KSF573" s="633"/>
      <c r="KSG573" s="633"/>
      <c r="KSH573" s="633"/>
      <c r="KSI573" s="633"/>
      <c r="KSJ573" s="633"/>
      <c r="KSK573" s="633"/>
      <c r="KSL573" s="633"/>
      <c r="KSM573" s="633"/>
      <c r="KSN573" s="633"/>
      <c r="KSO573" s="633"/>
      <c r="KSP573" s="633"/>
      <c r="KSQ573" s="633"/>
      <c r="KSR573" s="633"/>
      <c r="KSS573" s="633"/>
      <c r="KST573" s="633"/>
      <c r="KSU573" s="633"/>
      <c r="KSV573" s="633"/>
      <c r="KSW573" s="633"/>
      <c r="KSX573" s="633"/>
      <c r="KSY573" s="633"/>
      <c r="KSZ573" s="633"/>
      <c r="KTA573" s="633"/>
      <c r="KTB573" s="633"/>
      <c r="KTC573" s="633"/>
      <c r="KTD573" s="633"/>
      <c r="KTE573" s="633"/>
      <c r="KTF573" s="633"/>
      <c r="KTG573" s="633"/>
      <c r="KTH573" s="633"/>
      <c r="KTI573" s="633"/>
      <c r="KTJ573" s="633"/>
      <c r="KTK573" s="633"/>
      <c r="KTL573" s="633"/>
      <c r="KTM573" s="633"/>
      <c r="KTN573" s="633"/>
      <c r="KTO573" s="633"/>
      <c r="KTP573" s="633"/>
      <c r="KTQ573" s="633"/>
      <c r="KTR573" s="633"/>
      <c r="KTS573" s="633"/>
      <c r="KTT573" s="633"/>
      <c r="KTU573" s="633"/>
      <c r="KTV573" s="633"/>
      <c r="KTW573" s="633"/>
      <c r="KTX573" s="633"/>
      <c r="KTY573" s="633"/>
      <c r="KTZ573" s="633"/>
      <c r="KUA573" s="633"/>
      <c r="KUB573" s="633"/>
      <c r="KUC573" s="633"/>
      <c r="KUD573" s="633"/>
      <c r="KUE573" s="633"/>
      <c r="KUF573" s="633"/>
      <c r="KUG573" s="633"/>
      <c r="KUH573" s="633"/>
      <c r="KUI573" s="633"/>
      <c r="KUJ573" s="633"/>
      <c r="KUK573" s="633"/>
      <c r="KUL573" s="633"/>
      <c r="KUM573" s="633"/>
      <c r="KUN573" s="633"/>
      <c r="KUO573" s="633"/>
      <c r="KUP573" s="633"/>
      <c r="KUQ573" s="633"/>
      <c r="KUR573" s="633"/>
      <c r="KUS573" s="633"/>
      <c r="KUT573" s="633"/>
      <c r="KUU573" s="633"/>
      <c r="KUV573" s="633"/>
      <c r="KUW573" s="633"/>
      <c r="KUX573" s="633"/>
      <c r="KUY573" s="633"/>
      <c r="KUZ573" s="633"/>
      <c r="KVA573" s="633"/>
      <c r="KVB573" s="633"/>
      <c r="KVC573" s="633"/>
      <c r="KVD573" s="633"/>
      <c r="KVE573" s="633"/>
      <c r="KVF573" s="633"/>
      <c r="KVG573" s="633"/>
      <c r="KVH573" s="633"/>
      <c r="KVI573" s="633"/>
      <c r="KVJ573" s="633"/>
      <c r="KVK573" s="633"/>
      <c r="KVL573" s="633"/>
      <c r="KVM573" s="633"/>
      <c r="KVN573" s="633"/>
      <c r="KVO573" s="633"/>
      <c r="KVP573" s="633"/>
      <c r="KVQ573" s="633"/>
      <c r="KVR573" s="633"/>
      <c r="KVS573" s="633"/>
      <c r="KVT573" s="633"/>
      <c r="KVU573" s="633"/>
      <c r="KVV573" s="633"/>
      <c r="KVW573" s="633"/>
      <c r="KVX573" s="633"/>
      <c r="KVY573" s="633"/>
      <c r="KVZ573" s="633"/>
      <c r="KWA573" s="633"/>
      <c r="KWB573" s="633"/>
      <c r="KWC573" s="633"/>
      <c r="KWD573" s="633"/>
      <c r="KWE573" s="633"/>
      <c r="KWF573" s="633"/>
      <c r="KWG573" s="633"/>
      <c r="KWH573" s="633"/>
      <c r="KWI573" s="633"/>
      <c r="KWJ573" s="633"/>
      <c r="KWK573" s="633"/>
      <c r="KWL573" s="633"/>
      <c r="KWM573" s="633"/>
      <c r="KWN573" s="633"/>
      <c r="KWO573" s="633"/>
      <c r="KWP573" s="633"/>
      <c r="KWQ573" s="633"/>
      <c r="KWR573" s="633"/>
      <c r="KWS573" s="633"/>
      <c r="KWT573" s="633"/>
      <c r="KWU573" s="633"/>
      <c r="KWV573" s="633"/>
      <c r="KWW573" s="633"/>
      <c r="KWX573" s="633"/>
      <c r="KWY573" s="633"/>
      <c r="KWZ573" s="633"/>
      <c r="KXA573" s="633"/>
      <c r="KXB573" s="633"/>
      <c r="KXC573" s="633"/>
      <c r="KXD573" s="633"/>
      <c r="KXE573" s="633"/>
      <c r="KXF573" s="633"/>
      <c r="KXG573" s="633"/>
      <c r="KXH573" s="633"/>
      <c r="KXI573" s="633"/>
      <c r="KXJ573" s="633"/>
      <c r="KXK573" s="633"/>
      <c r="KXL573" s="633"/>
      <c r="KXM573" s="633"/>
      <c r="KXN573" s="633"/>
      <c r="KXO573" s="633"/>
      <c r="KXP573" s="633"/>
      <c r="KXQ573" s="633"/>
      <c r="KXR573" s="633"/>
      <c r="KXS573" s="633"/>
      <c r="KXT573" s="633"/>
      <c r="KXU573" s="633"/>
      <c r="KXV573" s="633"/>
      <c r="KXW573" s="633"/>
      <c r="KXX573" s="633"/>
      <c r="KXY573" s="633"/>
      <c r="KXZ573" s="633"/>
      <c r="KYA573" s="633"/>
      <c r="KYB573" s="633"/>
      <c r="KYC573" s="633"/>
      <c r="KYD573" s="633"/>
      <c r="KYE573" s="633"/>
      <c r="KYF573" s="633"/>
      <c r="KYG573" s="633"/>
      <c r="KYH573" s="633"/>
      <c r="KYI573" s="633"/>
      <c r="KYJ573" s="633"/>
      <c r="KYK573" s="633"/>
      <c r="KYL573" s="633"/>
      <c r="KYM573" s="633"/>
      <c r="KYN573" s="633"/>
      <c r="KYO573" s="633"/>
      <c r="KYP573" s="633"/>
      <c r="KYQ573" s="633"/>
      <c r="KYR573" s="633"/>
      <c r="KYS573" s="633"/>
      <c r="KYT573" s="633"/>
      <c r="KYU573" s="633"/>
      <c r="KYV573" s="633"/>
      <c r="KYW573" s="633"/>
      <c r="KYX573" s="633"/>
      <c r="KYY573" s="633"/>
      <c r="KYZ573" s="633"/>
      <c r="KZA573" s="633"/>
      <c r="KZB573" s="633"/>
      <c r="KZC573" s="633"/>
      <c r="KZD573" s="633"/>
      <c r="KZE573" s="633"/>
      <c r="KZF573" s="633"/>
      <c r="KZG573" s="633"/>
      <c r="KZH573" s="633"/>
      <c r="KZI573" s="633"/>
      <c r="KZJ573" s="633"/>
      <c r="KZK573" s="633"/>
      <c r="KZL573" s="633"/>
      <c r="KZM573" s="633"/>
      <c r="KZN573" s="633"/>
      <c r="KZO573" s="633"/>
      <c r="KZP573" s="633"/>
      <c r="KZQ573" s="633"/>
      <c r="KZR573" s="633"/>
      <c r="KZS573" s="633"/>
      <c r="KZT573" s="633"/>
      <c r="KZU573" s="633"/>
      <c r="KZV573" s="633"/>
      <c r="KZW573" s="633"/>
      <c r="KZX573" s="633"/>
      <c r="KZY573" s="633"/>
      <c r="KZZ573" s="633"/>
      <c r="LAA573" s="633"/>
      <c r="LAB573" s="633"/>
      <c r="LAC573" s="633"/>
      <c r="LAD573" s="633"/>
      <c r="LAE573" s="633"/>
      <c r="LAF573" s="633"/>
      <c r="LAG573" s="633"/>
      <c r="LAH573" s="633"/>
      <c r="LAI573" s="633"/>
      <c r="LAJ573" s="633"/>
      <c r="LAK573" s="633"/>
      <c r="LAL573" s="633"/>
      <c r="LAM573" s="633"/>
      <c r="LAN573" s="633"/>
      <c r="LAO573" s="633"/>
      <c r="LAP573" s="633"/>
      <c r="LAQ573" s="633"/>
      <c r="LAR573" s="633"/>
      <c r="LAS573" s="633"/>
      <c r="LAT573" s="633"/>
      <c r="LAU573" s="633"/>
      <c r="LAV573" s="633"/>
      <c r="LAW573" s="633"/>
      <c r="LAX573" s="633"/>
      <c r="LAY573" s="633"/>
      <c r="LAZ573" s="633"/>
      <c r="LBA573" s="633"/>
      <c r="LBB573" s="633"/>
      <c r="LBC573" s="633"/>
      <c r="LBD573" s="633"/>
      <c r="LBE573" s="633"/>
      <c r="LBF573" s="633"/>
      <c r="LBG573" s="633"/>
      <c r="LBH573" s="633"/>
      <c r="LBI573" s="633"/>
      <c r="LBJ573" s="633"/>
      <c r="LBK573" s="633"/>
      <c r="LBL573" s="633"/>
      <c r="LBM573" s="633"/>
      <c r="LBN573" s="633"/>
      <c r="LBO573" s="633"/>
      <c r="LBP573" s="633"/>
      <c r="LBQ573" s="633"/>
      <c r="LBR573" s="633"/>
      <c r="LBS573" s="633"/>
      <c r="LBT573" s="633"/>
      <c r="LBU573" s="633"/>
      <c r="LBV573" s="633"/>
      <c r="LBW573" s="633"/>
      <c r="LBX573" s="633"/>
      <c r="LBY573" s="633"/>
      <c r="LBZ573" s="633"/>
      <c r="LCA573" s="633"/>
      <c r="LCB573" s="633"/>
      <c r="LCC573" s="633"/>
      <c r="LCD573" s="633"/>
      <c r="LCE573" s="633"/>
      <c r="LCF573" s="633"/>
      <c r="LCG573" s="633"/>
      <c r="LCH573" s="633"/>
      <c r="LCI573" s="633"/>
      <c r="LCJ573" s="633"/>
      <c r="LCK573" s="633"/>
      <c r="LCL573" s="633"/>
      <c r="LCM573" s="633"/>
      <c r="LCN573" s="633"/>
      <c r="LCO573" s="633"/>
      <c r="LCP573" s="633"/>
      <c r="LCQ573" s="633"/>
      <c r="LCR573" s="633"/>
      <c r="LCS573" s="633"/>
      <c r="LCT573" s="633"/>
      <c r="LCU573" s="633"/>
      <c r="LCV573" s="633"/>
      <c r="LCW573" s="633"/>
      <c r="LCX573" s="633"/>
      <c r="LCY573" s="633"/>
      <c r="LCZ573" s="633"/>
      <c r="LDA573" s="633"/>
      <c r="LDB573" s="633"/>
      <c r="LDC573" s="633"/>
      <c r="LDD573" s="633"/>
      <c r="LDE573" s="633"/>
      <c r="LDF573" s="633"/>
      <c r="LDG573" s="633"/>
      <c r="LDH573" s="633"/>
      <c r="LDI573" s="633"/>
      <c r="LDJ573" s="633"/>
      <c r="LDK573" s="633"/>
      <c r="LDL573" s="633"/>
      <c r="LDM573" s="633"/>
      <c r="LDN573" s="633"/>
      <c r="LDO573" s="633"/>
      <c r="LDP573" s="633"/>
      <c r="LDQ573" s="633"/>
      <c r="LDR573" s="633"/>
      <c r="LDS573" s="633"/>
      <c r="LDT573" s="633"/>
      <c r="LDU573" s="633"/>
      <c r="LDV573" s="633"/>
      <c r="LDW573" s="633"/>
      <c r="LDX573" s="633"/>
      <c r="LDY573" s="633"/>
      <c r="LDZ573" s="633"/>
      <c r="LEA573" s="633"/>
      <c r="LEB573" s="633"/>
      <c r="LEC573" s="633"/>
      <c r="LED573" s="633"/>
      <c r="LEE573" s="633"/>
      <c r="LEF573" s="633"/>
      <c r="LEG573" s="633"/>
      <c r="LEH573" s="633"/>
      <c r="LEI573" s="633"/>
      <c r="LEJ573" s="633"/>
      <c r="LEK573" s="633"/>
      <c r="LEL573" s="633"/>
      <c r="LEM573" s="633"/>
      <c r="LEN573" s="633"/>
      <c r="LEO573" s="633"/>
      <c r="LEP573" s="633"/>
      <c r="LEQ573" s="633"/>
      <c r="LER573" s="633"/>
      <c r="LES573" s="633"/>
      <c r="LET573" s="633"/>
      <c r="LEU573" s="633"/>
      <c r="LEV573" s="633"/>
      <c r="LEW573" s="633"/>
      <c r="LEX573" s="633"/>
      <c r="LEY573" s="633"/>
      <c r="LEZ573" s="633"/>
      <c r="LFA573" s="633"/>
      <c r="LFB573" s="633"/>
      <c r="LFC573" s="633"/>
      <c r="LFD573" s="633"/>
      <c r="LFE573" s="633"/>
      <c r="LFF573" s="633"/>
      <c r="LFG573" s="633"/>
      <c r="LFH573" s="633"/>
      <c r="LFI573" s="633"/>
      <c r="LFJ573" s="633"/>
      <c r="LFK573" s="633"/>
      <c r="LFL573" s="633"/>
      <c r="LFM573" s="633"/>
      <c r="LFN573" s="633"/>
      <c r="LFO573" s="633"/>
      <c r="LFP573" s="633"/>
      <c r="LFQ573" s="633"/>
      <c r="LFR573" s="633"/>
      <c r="LFS573" s="633"/>
      <c r="LFT573" s="633"/>
      <c r="LFU573" s="633"/>
      <c r="LFV573" s="633"/>
      <c r="LFW573" s="633"/>
      <c r="LFX573" s="633"/>
      <c r="LFY573" s="633"/>
      <c r="LFZ573" s="633"/>
      <c r="LGA573" s="633"/>
      <c r="LGB573" s="633"/>
      <c r="LGC573" s="633"/>
      <c r="LGD573" s="633"/>
      <c r="LGE573" s="633"/>
      <c r="LGF573" s="633"/>
      <c r="LGG573" s="633"/>
      <c r="LGH573" s="633"/>
      <c r="LGI573" s="633"/>
      <c r="LGJ573" s="633"/>
      <c r="LGK573" s="633"/>
      <c r="LGL573" s="633"/>
      <c r="LGM573" s="633"/>
      <c r="LGN573" s="633"/>
      <c r="LGO573" s="633"/>
      <c r="LGP573" s="633"/>
      <c r="LGQ573" s="633"/>
      <c r="LGR573" s="633"/>
      <c r="LGS573" s="633"/>
      <c r="LGT573" s="633"/>
      <c r="LGU573" s="633"/>
      <c r="LGV573" s="633"/>
      <c r="LGW573" s="633"/>
      <c r="LGX573" s="633"/>
      <c r="LGY573" s="633"/>
      <c r="LGZ573" s="633"/>
      <c r="LHA573" s="633"/>
      <c r="LHB573" s="633"/>
      <c r="LHC573" s="633"/>
      <c r="LHD573" s="633"/>
      <c r="LHE573" s="633"/>
      <c r="LHF573" s="633"/>
      <c r="LHG573" s="633"/>
      <c r="LHH573" s="633"/>
      <c r="LHI573" s="633"/>
      <c r="LHJ573" s="633"/>
      <c r="LHK573" s="633"/>
      <c r="LHL573" s="633"/>
      <c r="LHM573" s="633"/>
      <c r="LHN573" s="633"/>
      <c r="LHO573" s="633"/>
      <c r="LHP573" s="633"/>
      <c r="LHQ573" s="633"/>
      <c r="LHR573" s="633"/>
      <c r="LHS573" s="633"/>
      <c r="LHT573" s="633"/>
      <c r="LHU573" s="633"/>
      <c r="LHV573" s="633"/>
      <c r="LHW573" s="633"/>
      <c r="LHX573" s="633"/>
      <c r="LHY573" s="633"/>
      <c r="LHZ573" s="633"/>
      <c r="LIA573" s="633"/>
      <c r="LIB573" s="633"/>
      <c r="LIC573" s="633"/>
      <c r="LID573" s="633"/>
      <c r="LIE573" s="633"/>
      <c r="LIF573" s="633"/>
      <c r="LIG573" s="633"/>
      <c r="LIH573" s="633"/>
      <c r="LII573" s="633"/>
      <c r="LIJ573" s="633"/>
      <c r="LIK573" s="633"/>
      <c r="LIL573" s="633"/>
      <c r="LIM573" s="633"/>
      <c r="LIN573" s="633"/>
      <c r="LIO573" s="633"/>
      <c r="LIP573" s="633"/>
      <c r="LIQ573" s="633"/>
      <c r="LIR573" s="633"/>
      <c r="LIS573" s="633"/>
      <c r="LIT573" s="633"/>
      <c r="LIU573" s="633"/>
      <c r="LIV573" s="633"/>
      <c r="LIW573" s="633"/>
      <c r="LIX573" s="633"/>
      <c r="LIY573" s="633"/>
      <c r="LIZ573" s="633"/>
      <c r="LJA573" s="633"/>
      <c r="LJB573" s="633"/>
      <c r="LJC573" s="633"/>
      <c r="LJD573" s="633"/>
      <c r="LJE573" s="633"/>
      <c r="LJF573" s="633"/>
      <c r="LJG573" s="633"/>
      <c r="LJH573" s="633"/>
      <c r="LJI573" s="633"/>
      <c r="LJJ573" s="633"/>
      <c r="LJK573" s="633"/>
      <c r="LJL573" s="633"/>
      <c r="LJM573" s="633"/>
      <c r="LJN573" s="633"/>
      <c r="LJO573" s="633"/>
      <c r="LJP573" s="633"/>
      <c r="LJQ573" s="633"/>
      <c r="LJR573" s="633"/>
      <c r="LJS573" s="633"/>
      <c r="LJT573" s="633"/>
      <c r="LJU573" s="633"/>
      <c r="LJV573" s="633"/>
      <c r="LJW573" s="633"/>
      <c r="LJX573" s="633"/>
      <c r="LJY573" s="633"/>
      <c r="LJZ573" s="633"/>
      <c r="LKA573" s="633"/>
      <c r="LKB573" s="633"/>
      <c r="LKC573" s="633"/>
      <c r="LKD573" s="633"/>
      <c r="LKE573" s="633"/>
      <c r="LKF573" s="633"/>
      <c r="LKG573" s="633"/>
      <c r="LKH573" s="633"/>
      <c r="LKI573" s="633"/>
      <c r="LKJ573" s="633"/>
      <c r="LKK573" s="633"/>
      <c r="LKL573" s="633"/>
      <c r="LKM573" s="633"/>
      <c r="LKN573" s="633"/>
      <c r="LKO573" s="633"/>
      <c r="LKP573" s="633"/>
      <c r="LKQ573" s="633"/>
      <c r="LKR573" s="633"/>
      <c r="LKS573" s="633"/>
      <c r="LKT573" s="633"/>
      <c r="LKU573" s="633"/>
      <c r="LKV573" s="633"/>
      <c r="LKW573" s="633"/>
      <c r="LKX573" s="633"/>
      <c r="LKY573" s="633"/>
      <c r="LKZ573" s="633"/>
      <c r="LLA573" s="633"/>
      <c r="LLB573" s="633"/>
      <c r="LLC573" s="633"/>
      <c r="LLD573" s="633"/>
      <c r="LLE573" s="633"/>
      <c r="LLF573" s="633"/>
      <c r="LLG573" s="633"/>
      <c r="LLH573" s="633"/>
      <c r="LLI573" s="633"/>
      <c r="LLJ573" s="633"/>
      <c r="LLK573" s="633"/>
      <c r="LLL573" s="633"/>
      <c r="LLM573" s="633"/>
      <c r="LLN573" s="633"/>
      <c r="LLO573" s="633"/>
      <c r="LLP573" s="633"/>
      <c r="LLQ573" s="633"/>
      <c r="LLR573" s="633"/>
      <c r="LLS573" s="633"/>
      <c r="LLT573" s="633"/>
      <c r="LLU573" s="633"/>
      <c r="LLV573" s="633"/>
      <c r="LLW573" s="633"/>
      <c r="LLX573" s="633"/>
      <c r="LLY573" s="633"/>
      <c r="LLZ573" s="633"/>
      <c r="LMA573" s="633"/>
      <c r="LMB573" s="633"/>
      <c r="LMC573" s="633"/>
      <c r="LMD573" s="633"/>
      <c r="LME573" s="633"/>
      <c r="LMF573" s="633"/>
      <c r="LMG573" s="633"/>
      <c r="LMH573" s="633"/>
      <c r="LMI573" s="633"/>
      <c r="LMJ573" s="633"/>
      <c r="LMK573" s="633"/>
      <c r="LML573" s="633"/>
      <c r="LMM573" s="633"/>
      <c r="LMN573" s="633"/>
      <c r="LMO573" s="633"/>
      <c r="LMP573" s="633"/>
      <c r="LMQ573" s="633"/>
      <c r="LMR573" s="633"/>
      <c r="LMS573" s="633"/>
      <c r="LMT573" s="633"/>
      <c r="LMU573" s="633"/>
      <c r="LMV573" s="633"/>
      <c r="LMW573" s="633"/>
      <c r="LMX573" s="633"/>
      <c r="LMY573" s="633"/>
      <c r="LMZ573" s="633"/>
      <c r="LNA573" s="633"/>
      <c r="LNB573" s="633"/>
      <c r="LNC573" s="633"/>
      <c r="LND573" s="633"/>
      <c r="LNE573" s="633"/>
      <c r="LNF573" s="633"/>
      <c r="LNG573" s="633"/>
      <c r="LNH573" s="633"/>
      <c r="LNI573" s="633"/>
      <c r="LNJ573" s="633"/>
      <c r="LNK573" s="633"/>
      <c r="LNL573" s="633"/>
      <c r="LNM573" s="633"/>
      <c r="LNN573" s="633"/>
      <c r="LNO573" s="633"/>
      <c r="LNP573" s="633"/>
      <c r="LNQ573" s="633"/>
      <c r="LNR573" s="633"/>
      <c r="LNS573" s="633"/>
      <c r="LNT573" s="633"/>
      <c r="LNU573" s="633"/>
      <c r="LNV573" s="633"/>
      <c r="LNW573" s="633"/>
      <c r="LNX573" s="633"/>
      <c r="LNY573" s="633"/>
      <c r="LNZ573" s="633"/>
      <c r="LOA573" s="633"/>
      <c r="LOB573" s="633"/>
      <c r="LOC573" s="633"/>
      <c r="LOD573" s="633"/>
      <c r="LOE573" s="633"/>
      <c r="LOF573" s="633"/>
      <c r="LOG573" s="633"/>
      <c r="LOH573" s="633"/>
      <c r="LOI573" s="633"/>
      <c r="LOJ573" s="633"/>
      <c r="LOK573" s="633"/>
      <c r="LOL573" s="633"/>
      <c r="LOM573" s="633"/>
      <c r="LON573" s="633"/>
      <c r="LOO573" s="633"/>
      <c r="LOP573" s="633"/>
      <c r="LOQ573" s="633"/>
      <c r="LOR573" s="633"/>
      <c r="LOS573" s="633"/>
      <c r="LOT573" s="633"/>
      <c r="LOU573" s="633"/>
      <c r="LOV573" s="633"/>
      <c r="LOW573" s="633"/>
      <c r="LOX573" s="633"/>
      <c r="LOY573" s="633"/>
      <c r="LOZ573" s="633"/>
      <c r="LPA573" s="633"/>
      <c r="LPB573" s="633"/>
      <c r="LPC573" s="633"/>
      <c r="LPD573" s="633"/>
      <c r="LPE573" s="633"/>
      <c r="LPF573" s="633"/>
      <c r="LPG573" s="633"/>
      <c r="LPH573" s="633"/>
      <c r="LPI573" s="633"/>
      <c r="LPJ573" s="633"/>
      <c r="LPK573" s="633"/>
      <c r="LPL573" s="633"/>
      <c r="LPM573" s="633"/>
      <c r="LPN573" s="633"/>
      <c r="LPO573" s="633"/>
      <c r="LPP573" s="633"/>
      <c r="LPQ573" s="633"/>
      <c r="LPR573" s="633"/>
      <c r="LPS573" s="633"/>
      <c r="LPT573" s="633"/>
      <c r="LPU573" s="633"/>
      <c r="LPV573" s="633"/>
      <c r="LPW573" s="633"/>
      <c r="LPX573" s="633"/>
      <c r="LPY573" s="633"/>
      <c r="LPZ573" s="633"/>
      <c r="LQA573" s="633"/>
      <c r="LQB573" s="633"/>
      <c r="LQC573" s="633"/>
      <c r="LQD573" s="633"/>
      <c r="LQE573" s="633"/>
      <c r="LQF573" s="633"/>
      <c r="LQG573" s="633"/>
      <c r="LQH573" s="633"/>
      <c r="LQI573" s="633"/>
      <c r="LQJ573" s="633"/>
      <c r="LQK573" s="633"/>
      <c r="LQL573" s="633"/>
      <c r="LQM573" s="633"/>
      <c r="LQN573" s="633"/>
      <c r="LQO573" s="633"/>
      <c r="LQP573" s="633"/>
      <c r="LQQ573" s="633"/>
      <c r="LQR573" s="633"/>
      <c r="LQS573" s="633"/>
      <c r="LQT573" s="633"/>
      <c r="LQU573" s="633"/>
      <c r="LQV573" s="633"/>
      <c r="LQW573" s="633"/>
      <c r="LQX573" s="633"/>
      <c r="LQY573" s="633"/>
      <c r="LQZ573" s="633"/>
      <c r="LRA573" s="633"/>
      <c r="LRB573" s="633"/>
      <c r="LRC573" s="633"/>
      <c r="LRD573" s="633"/>
      <c r="LRE573" s="633"/>
      <c r="LRF573" s="633"/>
      <c r="LRG573" s="633"/>
      <c r="LRH573" s="633"/>
      <c r="LRI573" s="633"/>
      <c r="LRJ573" s="633"/>
      <c r="LRK573" s="633"/>
      <c r="LRL573" s="633"/>
      <c r="LRM573" s="633"/>
      <c r="LRN573" s="633"/>
      <c r="LRO573" s="633"/>
      <c r="LRP573" s="633"/>
      <c r="LRQ573" s="633"/>
      <c r="LRR573" s="633"/>
      <c r="LRS573" s="633"/>
      <c r="LRT573" s="633"/>
      <c r="LRU573" s="633"/>
      <c r="LRV573" s="633"/>
      <c r="LRW573" s="633"/>
      <c r="LRX573" s="633"/>
      <c r="LRY573" s="633"/>
      <c r="LRZ573" s="633"/>
      <c r="LSA573" s="633"/>
      <c r="LSB573" s="633"/>
      <c r="LSC573" s="633"/>
      <c r="LSD573" s="633"/>
      <c r="LSE573" s="633"/>
      <c r="LSF573" s="633"/>
      <c r="LSG573" s="633"/>
      <c r="LSH573" s="633"/>
      <c r="LSI573" s="633"/>
      <c r="LSJ573" s="633"/>
      <c r="LSK573" s="633"/>
      <c r="LSL573" s="633"/>
      <c r="LSM573" s="633"/>
      <c r="LSN573" s="633"/>
      <c r="LSO573" s="633"/>
      <c r="LSP573" s="633"/>
      <c r="LSQ573" s="633"/>
      <c r="LSR573" s="633"/>
      <c r="LSS573" s="633"/>
      <c r="LST573" s="633"/>
      <c r="LSU573" s="633"/>
      <c r="LSV573" s="633"/>
      <c r="LSW573" s="633"/>
      <c r="LSX573" s="633"/>
      <c r="LSY573" s="633"/>
      <c r="LSZ573" s="633"/>
      <c r="LTA573" s="633"/>
      <c r="LTB573" s="633"/>
      <c r="LTC573" s="633"/>
      <c r="LTD573" s="633"/>
      <c r="LTE573" s="633"/>
      <c r="LTF573" s="633"/>
      <c r="LTG573" s="633"/>
      <c r="LTH573" s="633"/>
      <c r="LTI573" s="633"/>
      <c r="LTJ573" s="633"/>
      <c r="LTK573" s="633"/>
      <c r="LTL573" s="633"/>
      <c r="LTM573" s="633"/>
      <c r="LTN573" s="633"/>
      <c r="LTO573" s="633"/>
      <c r="LTP573" s="633"/>
      <c r="LTQ573" s="633"/>
      <c r="LTR573" s="633"/>
      <c r="LTS573" s="633"/>
      <c r="LTT573" s="633"/>
      <c r="LTU573" s="633"/>
      <c r="LTV573" s="633"/>
      <c r="LTW573" s="633"/>
      <c r="LTX573" s="633"/>
      <c r="LTY573" s="633"/>
      <c r="LTZ573" s="633"/>
      <c r="LUA573" s="633"/>
      <c r="LUB573" s="633"/>
      <c r="LUC573" s="633"/>
      <c r="LUD573" s="633"/>
      <c r="LUE573" s="633"/>
      <c r="LUF573" s="633"/>
      <c r="LUG573" s="633"/>
      <c r="LUH573" s="633"/>
      <c r="LUI573" s="633"/>
      <c r="LUJ573" s="633"/>
      <c r="LUK573" s="633"/>
      <c r="LUL573" s="633"/>
      <c r="LUM573" s="633"/>
      <c r="LUN573" s="633"/>
      <c r="LUO573" s="633"/>
      <c r="LUP573" s="633"/>
      <c r="LUQ573" s="633"/>
      <c r="LUR573" s="633"/>
      <c r="LUS573" s="633"/>
      <c r="LUT573" s="633"/>
      <c r="LUU573" s="633"/>
      <c r="LUV573" s="633"/>
      <c r="LUW573" s="633"/>
      <c r="LUX573" s="633"/>
      <c r="LUY573" s="633"/>
      <c r="LUZ573" s="633"/>
      <c r="LVA573" s="633"/>
      <c r="LVB573" s="633"/>
      <c r="LVC573" s="633"/>
      <c r="LVD573" s="633"/>
      <c r="LVE573" s="633"/>
      <c r="LVF573" s="633"/>
      <c r="LVG573" s="633"/>
      <c r="LVH573" s="633"/>
      <c r="LVI573" s="633"/>
      <c r="LVJ573" s="633"/>
      <c r="LVK573" s="633"/>
      <c r="LVL573" s="633"/>
      <c r="LVM573" s="633"/>
      <c r="LVN573" s="633"/>
      <c r="LVO573" s="633"/>
      <c r="LVP573" s="633"/>
      <c r="LVQ573" s="633"/>
      <c r="LVR573" s="633"/>
      <c r="LVS573" s="633"/>
      <c r="LVT573" s="633"/>
      <c r="LVU573" s="633"/>
      <c r="LVV573" s="633"/>
      <c r="LVW573" s="633"/>
      <c r="LVX573" s="633"/>
      <c r="LVY573" s="633"/>
      <c r="LVZ573" s="633"/>
      <c r="LWA573" s="633"/>
      <c r="LWB573" s="633"/>
      <c r="LWC573" s="633"/>
      <c r="LWD573" s="633"/>
      <c r="LWE573" s="633"/>
      <c r="LWF573" s="633"/>
      <c r="LWG573" s="633"/>
      <c r="LWH573" s="633"/>
      <c r="LWI573" s="633"/>
      <c r="LWJ573" s="633"/>
      <c r="LWK573" s="633"/>
      <c r="LWL573" s="633"/>
      <c r="LWM573" s="633"/>
      <c r="LWN573" s="633"/>
      <c r="LWO573" s="633"/>
      <c r="LWP573" s="633"/>
      <c r="LWQ573" s="633"/>
      <c r="LWR573" s="633"/>
      <c r="LWS573" s="633"/>
      <c r="LWT573" s="633"/>
      <c r="LWU573" s="633"/>
      <c r="LWV573" s="633"/>
      <c r="LWW573" s="633"/>
      <c r="LWX573" s="633"/>
      <c r="LWY573" s="633"/>
      <c r="LWZ573" s="633"/>
      <c r="LXA573" s="633"/>
      <c r="LXB573" s="633"/>
      <c r="LXC573" s="633"/>
      <c r="LXD573" s="633"/>
      <c r="LXE573" s="633"/>
      <c r="LXF573" s="633"/>
      <c r="LXG573" s="633"/>
      <c r="LXH573" s="633"/>
      <c r="LXI573" s="633"/>
      <c r="LXJ573" s="633"/>
      <c r="LXK573" s="633"/>
      <c r="LXL573" s="633"/>
      <c r="LXM573" s="633"/>
      <c r="LXN573" s="633"/>
      <c r="LXO573" s="633"/>
      <c r="LXP573" s="633"/>
      <c r="LXQ573" s="633"/>
      <c r="LXR573" s="633"/>
      <c r="LXS573" s="633"/>
      <c r="LXT573" s="633"/>
      <c r="LXU573" s="633"/>
      <c r="LXV573" s="633"/>
      <c r="LXW573" s="633"/>
      <c r="LXX573" s="633"/>
      <c r="LXY573" s="633"/>
      <c r="LXZ573" s="633"/>
      <c r="LYA573" s="633"/>
      <c r="LYB573" s="633"/>
      <c r="LYC573" s="633"/>
      <c r="LYD573" s="633"/>
      <c r="LYE573" s="633"/>
      <c r="LYF573" s="633"/>
      <c r="LYG573" s="633"/>
      <c r="LYH573" s="633"/>
      <c r="LYI573" s="633"/>
      <c r="LYJ573" s="633"/>
      <c r="LYK573" s="633"/>
      <c r="LYL573" s="633"/>
      <c r="LYM573" s="633"/>
      <c r="LYN573" s="633"/>
      <c r="LYO573" s="633"/>
      <c r="LYP573" s="633"/>
      <c r="LYQ573" s="633"/>
      <c r="LYR573" s="633"/>
      <c r="LYS573" s="633"/>
      <c r="LYT573" s="633"/>
      <c r="LYU573" s="633"/>
      <c r="LYV573" s="633"/>
      <c r="LYW573" s="633"/>
      <c r="LYX573" s="633"/>
      <c r="LYY573" s="633"/>
      <c r="LYZ573" s="633"/>
      <c r="LZA573" s="633"/>
      <c r="LZB573" s="633"/>
      <c r="LZC573" s="633"/>
      <c r="LZD573" s="633"/>
      <c r="LZE573" s="633"/>
      <c r="LZF573" s="633"/>
      <c r="LZG573" s="633"/>
      <c r="LZH573" s="633"/>
      <c r="LZI573" s="633"/>
      <c r="LZJ573" s="633"/>
      <c r="LZK573" s="633"/>
      <c r="LZL573" s="633"/>
      <c r="LZM573" s="633"/>
      <c r="LZN573" s="633"/>
      <c r="LZO573" s="633"/>
      <c r="LZP573" s="633"/>
      <c r="LZQ573" s="633"/>
      <c r="LZR573" s="633"/>
      <c r="LZS573" s="633"/>
      <c r="LZT573" s="633"/>
      <c r="LZU573" s="633"/>
      <c r="LZV573" s="633"/>
      <c r="LZW573" s="633"/>
      <c r="LZX573" s="633"/>
      <c r="LZY573" s="633"/>
      <c r="LZZ573" s="633"/>
      <c r="MAA573" s="633"/>
      <c r="MAB573" s="633"/>
      <c r="MAC573" s="633"/>
      <c r="MAD573" s="633"/>
      <c r="MAE573" s="633"/>
      <c r="MAF573" s="633"/>
      <c r="MAG573" s="633"/>
      <c r="MAH573" s="633"/>
      <c r="MAI573" s="633"/>
      <c r="MAJ573" s="633"/>
      <c r="MAK573" s="633"/>
      <c r="MAL573" s="633"/>
      <c r="MAM573" s="633"/>
      <c r="MAN573" s="633"/>
      <c r="MAO573" s="633"/>
      <c r="MAP573" s="633"/>
      <c r="MAQ573" s="633"/>
      <c r="MAR573" s="633"/>
      <c r="MAS573" s="633"/>
      <c r="MAT573" s="633"/>
      <c r="MAU573" s="633"/>
      <c r="MAV573" s="633"/>
      <c r="MAW573" s="633"/>
      <c r="MAX573" s="633"/>
      <c r="MAY573" s="633"/>
      <c r="MAZ573" s="633"/>
      <c r="MBA573" s="633"/>
      <c r="MBB573" s="633"/>
      <c r="MBC573" s="633"/>
      <c r="MBD573" s="633"/>
      <c r="MBE573" s="633"/>
      <c r="MBF573" s="633"/>
      <c r="MBG573" s="633"/>
      <c r="MBH573" s="633"/>
      <c r="MBI573" s="633"/>
      <c r="MBJ573" s="633"/>
      <c r="MBK573" s="633"/>
      <c r="MBL573" s="633"/>
      <c r="MBM573" s="633"/>
      <c r="MBN573" s="633"/>
      <c r="MBO573" s="633"/>
      <c r="MBP573" s="633"/>
      <c r="MBQ573" s="633"/>
      <c r="MBR573" s="633"/>
      <c r="MBS573" s="633"/>
      <c r="MBT573" s="633"/>
      <c r="MBU573" s="633"/>
      <c r="MBV573" s="633"/>
      <c r="MBW573" s="633"/>
      <c r="MBX573" s="633"/>
      <c r="MBY573" s="633"/>
      <c r="MBZ573" s="633"/>
      <c r="MCA573" s="633"/>
      <c r="MCB573" s="633"/>
      <c r="MCC573" s="633"/>
      <c r="MCD573" s="633"/>
      <c r="MCE573" s="633"/>
      <c r="MCF573" s="633"/>
      <c r="MCG573" s="633"/>
      <c r="MCH573" s="633"/>
      <c r="MCI573" s="633"/>
      <c r="MCJ573" s="633"/>
      <c r="MCK573" s="633"/>
      <c r="MCL573" s="633"/>
      <c r="MCM573" s="633"/>
      <c r="MCN573" s="633"/>
      <c r="MCO573" s="633"/>
      <c r="MCP573" s="633"/>
      <c r="MCQ573" s="633"/>
      <c r="MCR573" s="633"/>
      <c r="MCS573" s="633"/>
      <c r="MCT573" s="633"/>
      <c r="MCU573" s="633"/>
      <c r="MCV573" s="633"/>
      <c r="MCW573" s="633"/>
      <c r="MCX573" s="633"/>
      <c r="MCY573" s="633"/>
      <c r="MCZ573" s="633"/>
      <c r="MDA573" s="633"/>
      <c r="MDB573" s="633"/>
      <c r="MDC573" s="633"/>
      <c r="MDD573" s="633"/>
      <c r="MDE573" s="633"/>
      <c r="MDF573" s="633"/>
      <c r="MDG573" s="633"/>
      <c r="MDH573" s="633"/>
      <c r="MDI573" s="633"/>
      <c r="MDJ573" s="633"/>
      <c r="MDK573" s="633"/>
      <c r="MDL573" s="633"/>
      <c r="MDM573" s="633"/>
      <c r="MDN573" s="633"/>
      <c r="MDO573" s="633"/>
      <c r="MDP573" s="633"/>
      <c r="MDQ573" s="633"/>
      <c r="MDR573" s="633"/>
      <c r="MDS573" s="633"/>
      <c r="MDT573" s="633"/>
      <c r="MDU573" s="633"/>
      <c r="MDV573" s="633"/>
      <c r="MDW573" s="633"/>
      <c r="MDX573" s="633"/>
      <c r="MDY573" s="633"/>
      <c r="MDZ573" s="633"/>
      <c r="MEA573" s="633"/>
      <c r="MEB573" s="633"/>
      <c r="MEC573" s="633"/>
      <c r="MED573" s="633"/>
      <c r="MEE573" s="633"/>
      <c r="MEF573" s="633"/>
      <c r="MEG573" s="633"/>
      <c r="MEH573" s="633"/>
      <c r="MEI573" s="633"/>
      <c r="MEJ573" s="633"/>
      <c r="MEK573" s="633"/>
      <c r="MEL573" s="633"/>
      <c r="MEM573" s="633"/>
      <c r="MEN573" s="633"/>
      <c r="MEO573" s="633"/>
      <c r="MEP573" s="633"/>
      <c r="MEQ573" s="633"/>
      <c r="MER573" s="633"/>
      <c r="MES573" s="633"/>
      <c r="MET573" s="633"/>
      <c r="MEU573" s="633"/>
      <c r="MEV573" s="633"/>
      <c r="MEW573" s="633"/>
      <c r="MEX573" s="633"/>
      <c r="MEY573" s="633"/>
      <c r="MEZ573" s="633"/>
      <c r="MFA573" s="633"/>
      <c r="MFB573" s="633"/>
      <c r="MFC573" s="633"/>
      <c r="MFD573" s="633"/>
      <c r="MFE573" s="633"/>
      <c r="MFF573" s="633"/>
      <c r="MFG573" s="633"/>
      <c r="MFH573" s="633"/>
      <c r="MFI573" s="633"/>
      <c r="MFJ573" s="633"/>
      <c r="MFK573" s="633"/>
      <c r="MFL573" s="633"/>
      <c r="MFM573" s="633"/>
      <c r="MFN573" s="633"/>
      <c r="MFO573" s="633"/>
      <c r="MFP573" s="633"/>
      <c r="MFQ573" s="633"/>
      <c r="MFR573" s="633"/>
      <c r="MFS573" s="633"/>
      <c r="MFT573" s="633"/>
      <c r="MFU573" s="633"/>
      <c r="MFV573" s="633"/>
      <c r="MFW573" s="633"/>
      <c r="MFX573" s="633"/>
      <c r="MFY573" s="633"/>
      <c r="MFZ573" s="633"/>
      <c r="MGA573" s="633"/>
      <c r="MGB573" s="633"/>
      <c r="MGC573" s="633"/>
      <c r="MGD573" s="633"/>
      <c r="MGE573" s="633"/>
      <c r="MGF573" s="633"/>
      <c r="MGG573" s="633"/>
      <c r="MGH573" s="633"/>
      <c r="MGI573" s="633"/>
      <c r="MGJ573" s="633"/>
      <c r="MGK573" s="633"/>
      <c r="MGL573" s="633"/>
      <c r="MGM573" s="633"/>
      <c r="MGN573" s="633"/>
      <c r="MGO573" s="633"/>
      <c r="MGP573" s="633"/>
      <c r="MGQ573" s="633"/>
      <c r="MGR573" s="633"/>
      <c r="MGS573" s="633"/>
      <c r="MGT573" s="633"/>
      <c r="MGU573" s="633"/>
      <c r="MGV573" s="633"/>
      <c r="MGW573" s="633"/>
      <c r="MGX573" s="633"/>
      <c r="MGY573" s="633"/>
      <c r="MGZ573" s="633"/>
      <c r="MHA573" s="633"/>
      <c r="MHB573" s="633"/>
      <c r="MHC573" s="633"/>
      <c r="MHD573" s="633"/>
      <c r="MHE573" s="633"/>
      <c r="MHF573" s="633"/>
      <c r="MHG573" s="633"/>
      <c r="MHH573" s="633"/>
      <c r="MHI573" s="633"/>
      <c r="MHJ573" s="633"/>
      <c r="MHK573" s="633"/>
      <c r="MHL573" s="633"/>
      <c r="MHM573" s="633"/>
      <c r="MHN573" s="633"/>
      <c r="MHO573" s="633"/>
      <c r="MHP573" s="633"/>
      <c r="MHQ573" s="633"/>
      <c r="MHR573" s="633"/>
      <c r="MHS573" s="633"/>
      <c r="MHT573" s="633"/>
      <c r="MHU573" s="633"/>
      <c r="MHV573" s="633"/>
      <c r="MHW573" s="633"/>
      <c r="MHX573" s="633"/>
      <c r="MHY573" s="633"/>
      <c r="MHZ573" s="633"/>
      <c r="MIA573" s="633"/>
      <c r="MIB573" s="633"/>
      <c r="MIC573" s="633"/>
      <c r="MID573" s="633"/>
      <c r="MIE573" s="633"/>
      <c r="MIF573" s="633"/>
      <c r="MIG573" s="633"/>
      <c r="MIH573" s="633"/>
      <c r="MII573" s="633"/>
      <c r="MIJ573" s="633"/>
      <c r="MIK573" s="633"/>
      <c r="MIL573" s="633"/>
      <c r="MIM573" s="633"/>
      <c r="MIN573" s="633"/>
      <c r="MIO573" s="633"/>
      <c r="MIP573" s="633"/>
      <c r="MIQ573" s="633"/>
      <c r="MIR573" s="633"/>
      <c r="MIS573" s="633"/>
      <c r="MIT573" s="633"/>
      <c r="MIU573" s="633"/>
      <c r="MIV573" s="633"/>
      <c r="MIW573" s="633"/>
      <c r="MIX573" s="633"/>
      <c r="MIY573" s="633"/>
      <c r="MIZ573" s="633"/>
      <c r="MJA573" s="633"/>
      <c r="MJB573" s="633"/>
      <c r="MJC573" s="633"/>
      <c r="MJD573" s="633"/>
      <c r="MJE573" s="633"/>
      <c r="MJF573" s="633"/>
      <c r="MJG573" s="633"/>
      <c r="MJH573" s="633"/>
      <c r="MJI573" s="633"/>
      <c r="MJJ573" s="633"/>
      <c r="MJK573" s="633"/>
      <c r="MJL573" s="633"/>
      <c r="MJM573" s="633"/>
      <c r="MJN573" s="633"/>
      <c r="MJO573" s="633"/>
      <c r="MJP573" s="633"/>
      <c r="MJQ573" s="633"/>
      <c r="MJR573" s="633"/>
      <c r="MJS573" s="633"/>
      <c r="MJT573" s="633"/>
      <c r="MJU573" s="633"/>
      <c r="MJV573" s="633"/>
      <c r="MJW573" s="633"/>
      <c r="MJX573" s="633"/>
      <c r="MJY573" s="633"/>
      <c r="MJZ573" s="633"/>
      <c r="MKA573" s="633"/>
      <c r="MKB573" s="633"/>
      <c r="MKC573" s="633"/>
      <c r="MKD573" s="633"/>
      <c r="MKE573" s="633"/>
      <c r="MKF573" s="633"/>
      <c r="MKG573" s="633"/>
      <c r="MKH573" s="633"/>
      <c r="MKI573" s="633"/>
      <c r="MKJ573" s="633"/>
      <c r="MKK573" s="633"/>
      <c r="MKL573" s="633"/>
      <c r="MKM573" s="633"/>
      <c r="MKN573" s="633"/>
      <c r="MKO573" s="633"/>
      <c r="MKP573" s="633"/>
      <c r="MKQ573" s="633"/>
      <c r="MKR573" s="633"/>
      <c r="MKS573" s="633"/>
      <c r="MKT573" s="633"/>
      <c r="MKU573" s="633"/>
      <c r="MKV573" s="633"/>
      <c r="MKW573" s="633"/>
      <c r="MKX573" s="633"/>
      <c r="MKY573" s="633"/>
      <c r="MKZ573" s="633"/>
      <c r="MLA573" s="633"/>
      <c r="MLB573" s="633"/>
      <c r="MLC573" s="633"/>
      <c r="MLD573" s="633"/>
      <c r="MLE573" s="633"/>
      <c r="MLF573" s="633"/>
      <c r="MLG573" s="633"/>
      <c r="MLH573" s="633"/>
      <c r="MLI573" s="633"/>
      <c r="MLJ573" s="633"/>
      <c r="MLK573" s="633"/>
      <c r="MLL573" s="633"/>
      <c r="MLM573" s="633"/>
      <c r="MLN573" s="633"/>
      <c r="MLO573" s="633"/>
      <c r="MLP573" s="633"/>
      <c r="MLQ573" s="633"/>
      <c r="MLR573" s="633"/>
      <c r="MLS573" s="633"/>
      <c r="MLT573" s="633"/>
      <c r="MLU573" s="633"/>
      <c r="MLV573" s="633"/>
      <c r="MLW573" s="633"/>
      <c r="MLX573" s="633"/>
      <c r="MLY573" s="633"/>
      <c r="MLZ573" s="633"/>
      <c r="MMA573" s="633"/>
      <c r="MMB573" s="633"/>
      <c r="MMC573" s="633"/>
      <c r="MMD573" s="633"/>
      <c r="MME573" s="633"/>
      <c r="MMF573" s="633"/>
      <c r="MMG573" s="633"/>
      <c r="MMH573" s="633"/>
      <c r="MMI573" s="633"/>
      <c r="MMJ573" s="633"/>
      <c r="MMK573" s="633"/>
      <c r="MML573" s="633"/>
      <c r="MMM573" s="633"/>
      <c r="MMN573" s="633"/>
      <c r="MMO573" s="633"/>
      <c r="MMP573" s="633"/>
      <c r="MMQ573" s="633"/>
      <c r="MMR573" s="633"/>
      <c r="MMS573" s="633"/>
      <c r="MMT573" s="633"/>
      <c r="MMU573" s="633"/>
      <c r="MMV573" s="633"/>
      <c r="MMW573" s="633"/>
      <c r="MMX573" s="633"/>
      <c r="MMY573" s="633"/>
      <c r="MMZ573" s="633"/>
      <c r="MNA573" s="633"/>
      <c r="MNB573" s="633"/>
      <c r="MNC573" s="633"/>
      <c r="MND573" s="633"/>
      <c r="MNE573" s="633"/>
      <c r="MNF573" s="633"/>
      <c r="MNG573" s="633"/>
      <c r="MNH573" s="633"/>
      <c r="MNI573" s="633"/>
      <c r="MNJ573" s="633"/>
      <c r="MNK573" s="633"/>
      <c r="MNL573" s="633"/>
      <c r="MNM573" s="633"/>
      <c r="MNN573" s="633"/>
      <c r="MNO573" s="633"/>
      <c r="MNP573" s="633"/>
      <c r="MNQ573" s="633"/>
      <c r="MNR573" s="633"/>
      <c r="MNS573" s="633"/>
      <c r="MNT573" s="633"/>
      <c r="MNU573" s="633"/>
      <c r="MNV573" s="633"/>
      <c r="MNW573" s="633"/>
      <c r="MNX573" s="633"/>
      <c r="MNY573" s="633"/>
      <c r="MNZ573" s="633"/>
      <c r="MOA573" s="633"/>
      <c r="MOB573" s="633"/>
      <c r="MOC573" s="633"/>
      <c r="MOD573" s="633"/>
      <c r="MOE573" s="633"/>
      <c r="MOF573" s="633"/>
      <c r="MOG573" s="633"/>
      <c r="MOH573" s="633"/>
      <c r="MOI573" s="633"/>
      <c r="MOJ573" s="633"/>
      <c r="MOK573" s="633"/>
      <c r="MOL573" s="633"/>
      <c r="MOM573" s="633"/>
      <c r="MON573" s="633"/>
      <c r="MOO573" s="633"/>
      <c r="MOP573" s="633"/>
      <c r="MOQ573" s="633"/>
      <c r="MOR573" s="633"/>
      <c r="MOS573" s="633"/>
      <c r="MOT573" s="633"/>
      <c r="MOU573" s="633"/>
      <c r="MOV573" s="633"/>
      <c r="MOW573" s="633"/>
      <c r="MOX573" s="633"/>
      <c r="MOY573" s="633"/>
      <c r="MOZ573" s="633"/>
      <c r="MPA573" s="633"/>
      <c r="MPB573" s="633"/>
      <c r="MPC573" s="633"/>
      <c r="MPD573" s="633"/>
      <c r="MPE573" s="633"/>
      <c r="MPF573" s="633"/>
      <c r="MPG573" s="633"/>
      <c r="MPH573" s="633"/>
      <c r="MPI573" s="633"/>
      <c r="MPJ573" s="633"/>
      <c r="MPK573" s="633"/>
      <c r="MPL573" s="633"/>
      <c r="MPM573" s="633"/>
      <c r="MPN573" s="633"/>
      <c r="MPO573" s="633"/>
      <c r="MPP573" s="633"/>
      <c r="MPQ573" s="633"/>
      <c r="MPR573" s="633"/>
      <c r="MPS573" s="633"/>
      <c r="MPT573" s="633"/>
      <c r="MPU573" s="633"/>
      <c r="MPV573" s="633"/>
      <c r="MPW573" s="633"/>
      <c r="MPX573" s="633"/>
      <c r="MPY573" s="633"/>
      <c r="MPZ573" s="633"/>
      <c r="MQA573" s="633"/>
      <c r="MQB573" s="633"/>
      <c r="MQC573" s="633"/>
      <c r="MQD573" s="633"/>
      <c r="MQE573" s="633"/>
      <c r="MQF573" s="633"/>
      <c r="MQG573" s="633"/>
      <c r="MQH573" s="633"/>
      <c r="MQI573" s="633"/>
      <c r="MQJ573" s="633"/>
      <c r="MQK573" s="633"/>
      <c r="MQL573" s="633"/>
      <c r="MQM573" s="633"/>
      <c r="MQN573" s="633"/>
      <c r="MQO573" s="633"/>
      <c r="MQP573" s="633"/>
      <c r="MQQ573" s="633"/>
      <c r="MQR573" s="633"/>
      <c r="MQS573" s="633"/>
      <c r="MQT573" s="633"/>
      <c r="MQU573" s="633"/>
      <c r="MQV573" s="633"/>
      <c r="MQW573" s="633"/>
      <c r="MQX573" s="633"/>
      <c r="MQY573" s="633"/>
      <c r="MQZ573" s="633"/>
      <c r="MRA573" s="633"/>
      <c r="MRB573" s="633"/>
      <c r="MRC573" s="633"/>
      <c r="MRD573" s="633"/>
      <c r="MRE573" s="633"/>
      <c r="MRF573" s="633"/>
      <c r="MRG573" s="633"/>
      <c r="MRH573" s="633"/>
      <c r="MRI573" s="633"/>
      <c r="MRJ573" s="633"/>
      <c r="MRK573" s="633"/>
      <c r="MRL573" s="633"/>
      <c r="MRM573" s="633"/>
      <c r="MRN573" s="633"/>
      <c r="MRO573" s="633"/>
      <c r="MRP573" s="633"/>
      <c r="MRQ573" s="633"/>
      <c r="MRR573" s="633"/>
      <c r="MRS573" s="633"/>
      <c r="MRT573" s="633"/>
      <c r="MRU573" s="633"/>
      <c r="MRV573" s="633"/>
      <c r="MRW573" s="633"/>
      <c r="MRX573" s="633"/>
      <c r="MRY573" s="633"/>
      <c r="MRZ573" s="633"/>
      <c r="MSA573" s="633"/>
      <c r="MSB573" s="633"/>
      <c r="MSC573" s="633"/>
      <c r="MSD573" s="633"/>
      <c r="MSE573" s="633"/>
      <c r="MSF573" s="633"/>
      <c r="MSG573" s="633"/>
      <c r="MSH573" s="633"/>
      <c r="MSI573" s="633"/>
      <c r="MSJ573" s="633"/>
      <c r="MSK573" s="633"/>
      <c r="MSL573" s="633"/>
      <c r="MSM573" s="633"/>
      <c r="MSN573" s="633"/>
      <c r="MSO573" s="633"/>
      <c r="MSP573" s="633"/>
      <c r="MSQ573" s="633"/>
      <c r="MSR573" s="633"/>
      <c r="MSS573" s="633"/>
      <c r="MST573" s="633"/>
      <c r="MSU573" s="633"/>
      <c r="MSV573" s="633"/>
      <c r="MSW573" s="633"/>
      <c r="MSX573" s="633"/>
      <c r="MSY573" s="633"/>
      <c r="MSZ573" s="633"/>
      <c r="MTA573" s="633"/>
      <c r="MTB573" s="633"/>
      <c r="MTC573" s="633"/>
      <c r="MTD573" s="633"/>
      <c r="MTE573" s="633"/>
      <c r="MTF573" s="633"/>
      <c r="MTG573" s="633"/>
      <c r="MTH573" s="633"/>
      <c r="MTI573" s="633"/>
      <c r="MTJ573" s="633"/>
      <c r="MTK573" s="633"/>
      <c r="MTL573" s="633"/>
      <c r="MTM573" s="633"/>
      <c r="MTN573" s="633"/>
      <c r="MTO573" s="633"/>
      <c r="MTP573" s="633"/>
      <c r="MTQ573" s="633"/>
      <c r="MTR573" s="633"/>
      <c r="MTS573" s="633"/>
      <c r="MTT573" s="633"/>
      <c r="MTU573" s="633"/>
      <c r="MTV573" s="633"/>
      <c r="MTW573" s="633"/>
      <c r="MTX573" s="633"/>
      <c r="MTY573" s="633"/>
      <c r="MTZ573" s="633"/>
      <c r="MUA573" s="633"/>
      <c r="MUB573" s="633"/>
      <c r="MUC573" s="633"/>
      <c r="MUD573" s="633"/>
      <c r="MUE573" s="633"/>
      <c r="MUF573" s="633"/>
      <c r="MUG573" s="633"/>
      <c r="MUH573" s="633"/>
      <c r="MUI573" s="633"/>
      <c r="MUJ573" s="633"/>
      <c r="MUK573" s="633"/>
      <c r="MUL573" s="633"/>
      <c r="MUM573" s="633"/>
      <c r="MUN573" s="633"/>
      <c r="MUO573" s="633"/>
      <c r="MUP573" s="633"/>
      <c r="MUQ573" s="633"/>
      <c r="MUR573" s="633"/>
      <c r="MUS573" s="633"/>
      <c r="MUT573" s="633"/>
      <c r="MUU573" s="633"/>
      <c r="MUV573" s="633"/>
      <c r="MUW573" s="633"/>
      <c r="MUX573" s="633"/>
      <c r="MUY573" s="633"/>
      <c r="MUZ573" s="633"/>
      <c r="MVA573" s="633"/>
      <c r="MVB573" s="633"/>
      <c r="MVC573" s="633"/>
      <c r="MVD573" s="633"/>
      <c r="MVE573" s="633"/>
      <c r="MVF573" s="633"/>
      <c r="MVG573" s="633"/>
      <c r="MVH573" s="633"/>
      <c r="MVI573" s="633"/>
      <c r="MVJ573" s="633"/>
      <c r="MVK573" s="633"/>
      <c r="MVL573" s="633"/>
      <c r="MVM573" s="633"/>
      <c r="MVN573" s="633"/>
      <c r="MVO573" s="633"/>
      <c r="MVP573" s="633"/>
      <c r="MVQ573" s="633"/>
      <c r="MVR573" s="633"/>
      <c r="MVS573" s="633"/>
      <c r="MVT573" s="633"/>
      <c r="MVU573" s="633"/>
      <c r="MVV573" s="633"/>
      <c r="MVW573" s="633"/>
      <c r="MVX573" s="633"/>
      <c r="MVY573" s="633"/>
      <c r="MVZ573" s="633"/>
      <c r="MWA573" s="633"/>
      <c r="MWB573" s="633"/>
      <c r="MWC573" s="633"/>
      <c r="MWD573" s="633"/>
      <c r="MWE573" s="633"/>
      <c r="MWF573" s="633"/>
      <c r="MWG573" s="633"/>
      <c r="MWH573" s="633"/>
      <c r="MWI573" s="633"/>
      <c r="MWJ573" s="633"/>
      <c r="MWK573" s="633"/>
      <c r="MWL573" s="633"/>
      <c r="MWM573" s="633"/>
      <c r="MWN573" s="633"/>
      <c r="MWO573" s="633"/>
      <c r="MWP573" s="633"/>
      <c r="MWQ573" s="633"/>
      <c r="MWR573" s="633"/>
      <c r="MWS573" s="633"/>
      <c r="MWT573" s="633"/>
      <c r="MWU573" s="633"/>
      <c r="MWV573" s="633"/>
      <c r="MWW573" s="633"/>
      <c r="MWX573" s="633"/>
      <c r="MWY573" s="633"/>
      <c r="MWZ573" s="633"/>
      <c r="MXA573" s="633"/>
      <c r="MXB573" s="633"/>
      <c r="MXC573" s="633"/>
      <c r="MXD573" s="633"/>
      <c r="MXE573" s="633"/>
      <c r="MXF573" s="633"/>
      <c r="MXG573" s="633"/>
      <c r="MXH573" s="633"/>
      <c r="MXI573" s="633"/>
      <c r="MXJ573" s="633"/>
      <c r="MXK573" s="633"/>
      <c r="MXL573" s="633"/>
      <c r="MXM573" s="633"/>
      <c r="MXN573" s="633"/>
      <c r="MXO573" s="633"/>
      <c r="MXP573" s="633"/>
      <c r="MXQ573" s="633"/>
      <c r="MXR573" s="633"/>
      <c r="MXS573" s="633"/>
      <c r="MXT573" s="633"/>
      <c r="MXU573" s="633"/>
      <c r="MXV573" s="633"/>
      <c r="MXW573" s="633"/>
      <c r="MXX573" s="633"/>
      <c r="MXY573" s="633"/>
      <c r="MXZ573" s="633"/>
      <c r="MYA573" s="633"/>
      <c r="MYB573" s="633"/>
      <c r="MYC573" s="633"/>
      <c r="MYD573" s="633"/>
      <c r="MYE573" s="633"/>
      <c r="MYF573" s="633"/>
      <c r="MYG573" s="633"/>
      <c r="MYH573" s="633"/>
      <c r="MYI573" s="633"/>
      <c r="MYJ573" s="633"/>
      <c r="MYK573" s="633"/>
      <c r="MYL573" s="633"/>
      <c r="MYM573" s="633"/>
      <c r="MYN573" s="633"/>
      <c r="MYO573" s="633"/>
      <c r="MYP573" s="633"/>
      <c r="MYQ573" s="633"/>
      <c r="MYR573" s="633"/>
      <c r="MYS573" s="633"/>
      <c r="MYT573" s="633"/>
      <c r="MYU573" s="633"/>
      <c r="MYV573" s="633"/>
      <c r="MYW573" s="633"/>
      <c r="MYX573" s="633"/>
      <c r="MYY573" s="633"/>
      <c r="MYZ573" s="633"/>
      <c r="MZA573" s="633"/>
      <c r="MZB573" s="633"/>
      <c r="MZC573" s="633"/>
      <c r="MZD573" s="633"/>
      <c r="MZE573" s="633"/>
      <c r="MZF573" s="633"/>
      <c r="MZG573" s="633"/>
      <c r="MZH573" s="633"/>
      <c r="MZI573" s="633"/>
      <c r="MZJ573" s="633"/>
      <c r="MZK573" s="633"/>
      <c r="MZL573" s="633"/>
      <c r="MZM573" s="633"/>
      <c r="MZN573" s="633"/>
      <c r="MZO573" s="633"/>
      <c r="MZP573" s="633"/>
      <c r="MZQ573" s="633"/>
      <c r="MZR573" s="633"/>
      <c r="MZS573" s="633"/>
      <c r="MZT573" s="633"/>
      <c r="MZU573" s="633"/>
      <c r="MZV573" s="633"/>
      <c r="MZW573" s="633"/>
      <c r="MZX573" s="633"/>
      <c r="MZY573" s="633"/>
      <c r="MZZ573" s="633"/>
      <c r="NAA573" s="633"/>
      <c r="NAB573" s="633"/>
      <c r="NAC573" s="633"/>
      <c r="NAD573" s="633"/>
      <c r="NAE573" s="633"/>
      <c r="NAF573" s="633"/>
      <c r="NAG573" s="633"/>
      <c r="NAH573" s="633"/>
      <c r="NAI573" s="633"/>
      <c r="NAJ573" s="633"/>
      <c r="NAK573" s="633"/>
      <c r="NAL573" s="633"/>
      <c r="NAM573" s="633"/>
      <c r="NAN573" s="633"/>
      <c r="NAO573" s="633"/>
      <c r="NAP573" s="633"/>
      <c r="NAQ573" s="633"/>
      <c r="NAR573" s="633"/>
      <c r="NAS573" s="633"/>
      <c r="NAT573" s="633"/>
      <c r="NAU573" s="633"/>
      <c r="NAV573" s="633"/>
      <c r="NAW573" s="633"/>
      <c r="NAX573" s="633"/>
      <c r="NAY573" s="633"/>
      <c r="NAZ573" s="633"/>
      <c r="NBA573" s="633"/>
      <c r="NBB573" s="633"/>
      <c r="NBC573" s="633"/>
      <c r="NBD573" s="633"/>
      <c r="NBE573" s="633"/>
      <c r="NBF573" s="633"/>
      <c r="NBG573" s="633"/>
      <c r="NBH573" s="633"/>
      <c r="NBI573" s="633"/>
      <c r="NBJ573" s="633"/>
      <c r="NBK573" s="633"/>
      <c r="NBL573" s="633"/>
      <c r="NBM573" s="633"/>
      <c r="NBN573" s="633"/>
      <c r="NBO573" s="633"/>
      <c r="NBP573" s="633"/>
      <c r="NBQ573" s="633"/>
      <c r="NBR573" s="633"/>
      <c r="NBS573" s="633"/>
      <c r="NBT573" s="633"/>
      <c r="NBU573" s="633"/>
      <c r="NBV573" s="633"/>
      <c r="NBW573" s="633"/>
      <c r="NBX573" s="633"/>
      <c r="NBY573" s="633"/>
      <c r="NBZ573" s="633"/>
      <c r="NCA573" s="633"/>
      <c r="NCB573" s="633"/>
      <c r="NCC573" s="633"/>
      <c r="NCD573" s="633"/>
      <c r="NCE573" s="633"/>
      <c r="NCF573" s="633"/>
      <c r="NCG573" s="633"/>
      <c r="NCH573" s="633"/>
      <c r="NCI573" s="633"/>
      <c r="NCJ573" s="633"/>
      <c r="NCK573" s="633"/>
      <c r="NCL573" s="633"/>
      <c r="NCM573" s="633"/>
      <c r="NCN573" s="633"/>
      <c r="NCO573" s="633"/>
      <c r="NCP573" s="633"/>
      <c r="NCQ573" s="633"/>
      <c r="NCR573" s="633"/>
      <c r="NCS573" s="633"/>
      <c r="NCT573" s="633"/>
      <c r="NCU573" s="633"/>
      <c r="NCV573" s="633"/>
      <c r="NCW573" s="633"/>
      <c r="NCX573" s="633"/>
      <c r="NCY573" s="633"/>
      <c r="NCZ573" s="633"/>
      <c r="NDA573" s="633"/>
      <c r="NDB573" s="633"/>
      <c r="NDC573" s="633"/>
      <c r="NDD573" s="633"/>
      <c r="NDE573" s="633"/>
      <c r="NDF573" s="633"/>
      <c r="NDG573" s="633"/>
      <c r="NDH573" s="633"/>
      <c r="NDI573" s="633"/>
      <c r="NDJ573" s="633"/>
      <c r="NDK573" s="633"/>
      <c r="NDL573" s="633"/>
      <c r="NDM573" s="633"/>
      <c r="NDN573" s="633"/>
      <c r="NDO573" s="633"/>
      <c r="NDP573" s="633"/>
      <c r="NDQ573" s="633"/>
      <c r="NDR573" s="633"/>
      <c r="NDS573" s="633"/>
      <c r="NDT573" s="633"/>
      <c r="NDU573" s="633"/>
      <c r="NDV573" s="633"/>
      <c r="NDW573" s="633"/>
      <c r="NDX573" s="633"/>
      <c r="NDY573" s="633"/>
      <c r="NDZ573" s="633"/>
      <c r="NEA573" s="633"/>
      <c r="NEB573" s="633"/>
      <c r="NEC573" s="633"/>
      <c r="NED573" s="633"/>
      <c r="NEE573" s="633"/>
      <c r="NEF573" s="633"/>
      <c r="NEG573" s="633"/>
      <c r="NEH573" s="633"/>
      <c r="NEI573" s="633"/>
      <c r="NEJ573" s="633"/>
      <c r="NEK573" s="633"/>
      <c r="NEL573" s="633"/>
      <c r="NEM573" s="633"/>
      <c r="NEN573" s="633"/>
      <c r="NEO573" s="633"/>
      <c r="NEP573" s="633"/>
      <c r="NEQ573" s="633"/>
      <c r="NER573" s="633"/>
      <c r="NES573" s="633"/>
      <c r="NET573" s="633"/>
      <c r="NEU573" s="633"/>
      <c r="NEV573" s="633"/>
      <c r="NEW573" s="633"/>
      <c r="NEX573" s="633"/>
      <c r="NEY573" s="633"/>
      <c r="NEZ573" s="633"/>
      <c r="NFA573" s="633"/>
      <c r="NFB573" s="633"/>
      <c r="NFC573" s="633"/>
      <c r="NFD573" s="633"/>
      <c r="NFE573" s="633"/>
      <c r="NFF573" s="633"/>
      <c r="NFG573" s="633"/>
      <c r="NFH573" s="633"/>
      <c r="NFI573" s="633"/>
      <c r="NFJ573" s="633"/>
      <c r="NFK573" s="633"/>
      <c r="NFL573" s="633"/>
      <c r="NFM573" s="633"/>
      <c r="NFN573" s="633"/>
      <c r="NFO573" s="633"/>
      <c r="NFP573" s="633"/>
      <c r="NFQ573" s="633"/>
      <c r="NFR573" s="633"/>
      <c r="NFS573" s="633"/>
      <c r="NFT573" s="633"/>
      <c r="NFU573" s="633"/>
      <c r="NFV573" s="633"/>
      <c r="NFW573" s="633"/>
      <c r="NFX573" s="633"/>
      <c r="NFY573" s="633"/>
      <c r="NFZ573" s="633"/>
      <c r="NGA573" s="633"/>
      <c r="NGB573" s="633"/>
      <c r="NGC573" s="633"/>
      <c r="NGD573" s="633"/>
      <c r="NGE573" s="633"/>
      <c r="NGF573" s="633"/>
      <c r="NGG573" s="633"/>
      <c r="NGH573" s="633"/>
      <c r="NGI573" s="633"/>
      <c r="NGJ573" s="633"/>
      <c r="NGK573" s="633"/>
      <c r="NGL573" s="633"/>
      <c r="NGM573" s="633"/>
      <c r="NGN573" s="633"/>
      <c r="NGO573" s="633"/>
      <c r="NGP573" s="633"/>
      <c r="NGQ573" s="633"/>
      <c r="NGR573" s="633"/>
      <c r="NGS573" s="633"/>
      <c r="NGT573" s="633"/>
      <c r="NGU573" s="633"/>
      <c r="NGV573" s="633"/>
      <c r="NGW573" s="633"/>
      <c r="NGX573" s="633"/>
      <c r="NGY573" s="633"/>
      <c r="NGZ573" s="633"/>
      <c r="NHA573" s="633"/>
      <c r="NHB573" s="633"/>
      <c r="NHC573" s="633"/>
      <c r="NHD573" s="633"/>
      <c r="NHE573" s="633"/>
      <c r="NHF573" s="633"/>
      <c r="NHG573" s="633"/>
      <c r="NHH573" s="633"/>
      <c r="NHI573" s="633"/>
      <c r="NHJ573" s="633"/>
      <c r="NHK573" s="633"/>
      <c r="NHL573" s="633"/>
      <c r="NHM573" s="633"/>
      <c r="NHN573" s="633"/>
      <c r="NHO573" s="633"/>
      <c r="NHP573" s="633"/>
      <c r="NHQ573" s="633"/>
      <c r="NHR573" s="633"/>
      <c r="NHS573" s="633"/>
      <c r="NHT573" s="633"/>
      <c r="NHU573" s="633"/>
      <c r="NHV573" s="633"/>
      <c r="NHW573" s="633"/>
      <c r="NHX573" s="633"/>
      <c r="NHY573" s="633"/>
      <c r="NHZ573" s="633"/>
      <c r="NIA573" s="633"/>
      <c r="NIB573" s="633"/>
      <c r="NIC573" s="633"/>
      <c r="NID573" s="633"/>
      <c r="NIE573" s="633"/>
      <c r="NIF573" s="633"/>
      <c r="NIG573" s="633"/>
      <c r="NIH573" s="633"/>
      <c r="NII573" s="633"/>
      <c r="NIJ573" s="633"/>
      <c r="NIK573" s="633"/>
      <c r="NIL573" s="633"/>
      <c r="NIM573" s="633"/>
      <c r="NIN573" s="633"/>
      <c r="NIO573" s="633"/>
      <c r="NIP573" s="633"/>
      <c r="NIQ573" s="633"/>
      <c r="NIR573" s="633"/>
      <c r="NIS573" s="633"/>
      <c r="NIT573" s="633"/>
      <c r="NIU573" s="633"/>
      <c r="NIV573" s="633"/>
      <c r="NIW573" s="633"/>
      <c r="NIX573" s="633"/>
      <c r="NIY573" s="633"/>
      <c r="NIZ573" s="633"/>
      <c r="NJA573" s="633"/>
      <c r="NJB573" s="633"/>
      <c r="NJC573" s="633"/>
      <c r="NJD573" s="633"/>
      <c r="NJE573" s="633"/>
      <c r="NJF573" s="633"/>
      <c r="NJG573" s="633"/>
      <c r="NJH573" s="633"/>
      <c r="NJI573" s="633"/>
      <c r="NJJ573" s="633"/>
      <c r="NJK573" s="633"/>
      <c r="NJL573" s="633"/>
      <c r="NJM573" s="633"/>
      <c r="NJN573" s="633"/>
      <c r="NJO573" s="633"/>
      <c r="NJP573" s="633"/>
      <c r="NJQ573" s="633"/>
      <c r="NJR573" s="633"/>
      <c r="NJS573" s="633"/>
      <c r="NJT573" s="633"/>
      <c r="NJU573" s="633"/>
      <c r="NJV573" s="633"/>
      <c r="NJW573" s="633"/>
      <c r="NJX573" s="633"/>
      <c r="NJY573" s="633"/>
      <c r="NJZ573" s="633"/>
      <c r="NKA573" s="633"/>
      <c r="NKB573" s="633"/>
      <c r="NKC573" s="633"/>
      <c r="NKD573" s="633"/>
      <c r="NKE573" s="633"/>
      <c r="NKF573" s="633"/>
      <c r="NKG573" s="633"/>
      <c r="NKH573" s="633"/>
      <c r="NKI573" s="633"/>
      <c r="NKJ573" s="633"/>
      <c r="NKK573" s="633"/>
      <c r="NKL573" s="633"/>
      <c r="NKM573" s="633"/>
      <c r="NKN573" s="633"/>
      <c r="NKO573" s="633"/>
      <c r="NKP573" s="633"/>
      <c r="NKQ573" s="633"/>
      <c r="NKR573" s="633"/>
      <c r="NKS573" s="633"/>
      <c r="NKT573" s="633"/>
      <c r="NKU573" s="633"/>
      <c r="NKV573" s="633"/>
      <c r="NKW573" s="633"/>
      <c r="NKX573" s="633"/>
      <c r="NKY573" s="633"/>
      <c r="NKZ573" s="633"/>
      <c r="NLA573" s="633"/>
      <c r="NLB573" s="633"/>
      <c r="NLC573" s="633"/>
      <c r="NLD573" s="633"/>
      <c r="NLE573" s="633"/>
      <c r="NLF573" s="633"/>
      <c r="NLG573" s="633"/>
      <c r="NLH573" s="633"/>
      <c r="NLI573" s="633"/>
      <c r="NLJ573" s="633"/>
      <c r="NLK573" s="633"/>
      <c r="NLL573" s="633"/>
      <c r="NLM573" s="633"/>
      <c r="NLN573" s="633"/>
      <c r="NLO573" s="633"/>
      <c r="NLP573" s="633"/>
      <c r="NLQ573" s="633"/>
      <c r="NLR573" s="633"/>
      <c r="NLS573" s="633"/>
      <c r="NLT573" s="633"/>
      <c r="NLU573" s="633"/>
      <c r="NLV573" s="633"/>
      <c r="NLW573" s="633"/>
      <c r="NLX573" s="633"/>
      <c r="NLY573" s="633"/>
      <c r="NLZ573" s="633"/>
      <c r="NMA573" s="633"/>
      <c r="NMB573" s="633"/>
      <c r="NMC573" s="633"/>
      <c r="NMD573" s="633"/>
      <c r="NME573" s="633"/>
      <c r="NMF573" s="633"/>
      <c r="NMG573" s="633"/>
      <c r="NMH573" s="633"/>
      <c r="NMI573" s="633"/>
      <c r="NMJ573" s="633"/>
      <c r="NMK573" s="633"/>
      <c r="NML573" s="633"/>
      <c r="NMM573" s="633"/>
      <c r="NMN573" s="633"/>
      <c r="NMO573" s="633"/>
      <c r="NMP573" s="633"/>
      <c r="NMQ573" s="633"/>
      <c r="NMR573" s="633"/>
      <c r="NMS573" s="633"/>
      <c r="NMT573" s="633"/>
      <c r="NMU573" s="633"/>
      <c r="NMV573" s="633"/>
      <c r="NMW573" s="633"/>
      <c r="NMX573" s="633"/>
      <c r="NMY573" s="633"/>
      <c r="NMZ573" s="633"/>
      <c r="NNA573" s="633"/>
      <c r="NNB573" s="633"/>
      <c r="NNC573" s="633"/>
      <c r="NND573" s="633"/>
      <c r="NNE573" s="633"/>
      <c r="NNF573" s="633"/>
      <c r="NNG573" s="633"/>
      <c r="NNH573" s="633"/>
      <c r="NNI573" s="633"/>
      <c r="NNJ573" s="633"/>
      <c r="NNK573" s="633"/>
      <c r="NNL573" s="633"/>
      <c r="NNM573" s="633"/>
      <c r="NNN573" s="633"/>
      <c r="NNO573" s="633"/>
      <c r="NNP573" s="633"/>
      <c r="NNQ573" s="633"/>
      <c r="NNR573" s="633"/>
      <c r="NNS573" s="633"/>
      <c r="NNT573" s="633"/>
      <c r="NNU573" s="633"/>
      <c r="NNV573" s="633"/>
      <c r="NNW573" s="633"/>
      <c r="NNX573" s="633"/>
      <c r="NNY573" s="633"/>
      <c r="NNZ573" s="633"/>
      <c r="NOA573" s="633"/>
      <c r="NOB573" s="633"/>
      <c r="NOC573" s="633"/>
      <c r="NOD573" s="633"/>
      <c r="NOE573" s="633"/>
      <c r="NOF573" s="633"/>
      <c r="NOG573" s="633"/>
      <c r="NOH573" s="633"/>
      <c r="NOI573" s="633"/>
      <c r="NOJ573" s="633"/>
      <c r="NOK573" s="633"/>
      <c r="NOL573" s="633"/>
      <c r="NOM573" s="633"/>
      <c r="NON573" s="633"/>
      <c r="NOO573" s="633"/>
      <c r="NOP573" s="633"/>
      <c r="NOQ573" s="633"/>
      <c r="NOR573" s="633"/>
      <c r="NOS573" s="633"/>
      <c r="NOT573" s="633"/>
      <c r="NOU573" s="633"/>
      <c r="NOV573" s="633"/>
      <c r="NOW573" s="633"/>
      <c r="NOX573" s="633"/>
      <c r="NOY573" s="633"/>
      <c r="NOZ573" s="633"/>
      <c r="NPA573" s="633"/>
      <c r="NPB573" s="633"/>
      <c r="NPC573" s="633"/>
      <c r="NPD573" s="633"/>
      <c r="NPE573" s="633"/>
      <c r="NPF573" s="633"/>
      <c r="NPG573" s="633"/>
      <c r="NPH573" s="633"/>
      <c r="NPI573" s="633"/>
      <c r="NPJ573" s="633"/>
      <c r="NPK573" s="633"/>
      <c r="NPL573" s="633"/>
      <c r="NPM573" s="633"/>
      <c r="NPN573" s="633"/>
      <c r="NPO573" s="633"/>
      <c r="NPP573" s="633"/>
      <c r="NPQ573" s="633"/>
      <c r="NPR573" s="633"/>
      <c r="NPS573" s="633"/>
      <c r="NPT573" s="633"/>
      <c r="NPU573" s="633"/>
      <c r="NPV573" s="633"/>
      <c r="NPW573" s="633"/>
      <c r="NPX573" s="633"/>
      <c r="NPY573" s="633"/>
      <c r="NPZ573" s="633"/>
      <c r="NQA573" s="633"/>
      <c r="NQB573" s="633"/>
      <c r="NQC573" s="633"/>
      <c r="NQD573" s="633"/>
      <c r="NQE573" s="633"/>
      <c r="NQF573" s="633"/>
      <c r="NQG573" s="633"/>
      <c r="NQH573" s="633"/>
      <c r="NQI573" s="633"/>
      <c r="NQJ573" s="633"/>
      <c r="NQK573" s="633"/>
      <c r="NQL573" s="633"/>
      <c r="NQM573" s="633"/>
      <c r="NQN573" s="633"/>
      <c r="NQO573" s="633"/>
      <c r="NQP573" s="633"/>
      <c r="NQQ573" s="633"/>
      <c r="NQR573" s="633"/>
      <c r="NQS573" s="633"/>
      <c r="NQT573" s="633"/>
      <c r="NQU573" s="633"/>
      <c r="NQV573" s="633"/>
      <c r="NQW573" s="633"/>
      <c r="NQX573" s="633"/>
      <c r="NQY573" s="633"/>
      <c r="NQZ573" s="633"/>
      <c r="NRA573" s="633"/>
      <c r="NRB573" s="633"/>
      <c r="NRC573" s="633"/>
      <c r="NRD573" s="633"/>
      <c r="NRE573" s="633"/>
      <c r="NRF573" s="633"/>
      <c r="NRG573" s="633"/>
      <c r="NRH573" s="633"/>
      <c r="NRI573" s="633"/>
      <c r="NRJ573" s="633"/>
      <c r="NRK573" s="633"/>
      <c r="NRL573" s="633"/>
      <c r="NRM573" s="633"/>
      <c r="NRN573" s="633"/>
      <c r="NRO573" s="633"/>
      <c r="NRP573" s="633"/>
      <c r="NRQ573" s="633"/>
      <c r="NRR573" s="633"/>
      <c r="NRS573" s="633"/>
      <c r="NRT573" s="633"/>
      <c r="NRU573" s="633"/>
      <c r="NRV573" s="633"/>
      <c r="NRW573" s="633"/>
      <c r="NRX573" s="633"/>
      <c r="NRY573" s="633"/>
      <c r="NRZ573" s="633"/>
      <c r="NSA573" s="633"/>
      <c r="NSB573" s="633"/>
      <c r="NSC573" s="633"/>
      <c r="NSD573" s="633"/>
      <c r="NSE573" s="633"/>
      <c r="NSF573" s="633"/>
      <c r="NSG573" s="633"/>
      <c r="NSH573" s="633"/>
      <c r="NSI573" s="633"/>
      <c r="NSJ573" s="633"/>
      <c r="NSK573" s="633"/>
      <c r="NSL573" s="633"/>
      <c r="NSM573" s="633"/>
      <c r="NSN573" s="633"/>
      <c r="NSO573" s="633"/>
      <c r="NSP573" s="633"/>
      <c r="NSQ573" s="633"/>
      <c r="NSR573" s="633"/>
      <c r="NSS573" s="633"/>
      <c r="NST573" s="633"/>
      <c r="NSU573" s="633"/>
      <c r="NSV573" s="633"/>
      <c r="NSW573" s="633"/>
      <c r="NSX573" s="633"/>
      <c r="NSY573" s="633"/>
      <c r="NSZ573" s="633"/>
      <c r="NTA573" s="633"/>
      <c r="NTB573" s="633"/>
      <c r="NTC573" s="633"/>
      <c r="NTD573" s="633"/>
      <c r="NTE573" s="633"/>
      <c r="NTF573" s="633"/>
      <c r="NTG573" s="633"/>
      <c r="NTH573" s="633"/>
      <c r="NTI573" s="633"/>
      <c r="NTJ573" s="633"/>
      <c r="NTK573" s="633"/>
      <c r="NTL573" s="633"/>
      <c r="NTM573" s="633"/>
      <c r="NTN573" s="633"/>
      <c r="NTO573" s="633"/>
      <c r="NTP573" s="633"/>
      <c r="NTQ573" s="633"/>
      <c r="NTR573" s="633"/>
      <c r="NTS573" s="633"/>
      <c r="NTT573" s="633"/>
      <c r="NTU573" s="633"/>
      <c r="NTV573" s="633"/>
      <c r="NTW573" s="633"/>
      <c r="NTX573" s="633"/>
      <c r="NTY573" s="633"/>
      <c r="NTZ573" s="633"/>
      <c r="NUA573" s="633"/>
      <c r="NUB573" s="633"/>
      <c r="NUC573" s="633"/>
      <c r="NUD573" s="633"/>
      <c r="NUE573" s="633"/>
      <c r="NUF573" s="633"/>
      <c r="NUG573" s="633"/>
      <c r="NUH573" s="633"/>
      <c r="NUI573" s="633"/>
      <c r="NUJ573" s="633"/>
      <c r="NUK573" s="633"/>
      <c r="NUL573" s="633"/>
      <c r="NUM573" s="633"/>
      <c r="NUN573" s="633"/>
      <c r="NUO573" s="633"/>
      <c r="NUP573" s="633"/>
      <c r="NUQ573" s="633"/>
      <c r="NUR573" s="633"/>
      <c r="NUS573" s="633"/>
      <c r="NUT573" s="633"/>
      <c r="NUU573" s="633"/>
      <c r="NUV573" s="633"/>
      <c r="NUW573" s="633"/>
      <c r="NUX573" s="633"/>
      <c r="NUY573" s="633"/>
      <c r="NUZ573" s="633"/>
      <c r="NVA573" s="633"/>
      <c r="NVB573" s="633"/>
      <c r="NVC573" s="633"/>
      <c r="NVD573" s="633"/>
      <c r="NVE573" s="633"/>
      <c r="NVF573" s="633"/>
      <c r="NVG573" s="633"/>
      <c r="NVH573" s="633"/>
      <c r="NVI573" s="633"/>
      <c r="NVJ573" s="633"/>
      <c r="NVK573" s="633"/>
      <c r="NVL573" s="633"/>
      <c r="NVM573" s="633"/>
      <c r="NVN573" s="633"/>
      <c r="NVO573" s="633"/>
      <c r="NVP573" s="633"/>
      <c r="NVQ573" s="633"/>
      <c r="NVR573" s="633"/>
      <c r="NVS573" s="633"/>
      <c r="NVT573" s="633"/>
      <c r="NVU573" s="633"/>
      <c r="NVV573" s="633"/>
      <c r="NVW573" s="633"/>
      <c r="NVX573" s="633"/>
      <c r="NVY573" s="633"/>
      <c r="NVZ573" s="633"/>
      <c r="NWA573" s="633"/>
      <c r="NWB573" s="633"/>
      <c r="NWC573" s="633"/>
      <c r="NWD573" s="633"/>
      <c r="NWE573" s="633"/>
      <c r="NWF573" s="633"/>
      <c r="NWG573" s="633"/>
      <c r="NWH573" s="633"/>
      <c r="NWI573" s="633"/>
      <c r="NWJ573" s="633"/>
      <c r="NWK573" s="633"/>
      <c r="NWL573" s="633"/>
      <c r="NWM573" s="633"/>
      <c r="NWN573" s="633"/>
      <c r="NWO573" s="633"/>
      <c r="NWP573" s="633"/>
      <c r="NWQ573" s="633"/>
      <c r="NWR573" s="633"/>
      <c r="NWS573" s="633"/>
      <c r="NWT573" s="633"/>
      <c r="NWU573" s="633"/>
      <c r="NWV573" s="633"/>
      <c r="NWW573" s="633"/>
      <c r="NWX573" s="633"/>
      <c r="NWY573" s="633"/>
      <c r="NWZ573" s="633"/>
      <c r="NXA573" s="633"/>
      <c r="NXB573" s="633"/>
      <c r="NXC573" s="633"/>
      <c r="NXD573" s="633"/>
      <c r="NXE573" s="633"/>
      <c r="NXF573" s="633"/>
      <c r="NXG573" s="633"/>
      <c r="NXH573" s="633"/>
      <c r="NXI573" s="633"/>
      <c r="NXJ573" s="633"/>
      <c r="NXK573" s="633"/>
      <c r="NXL573" s="633"/>
      <c r="NXM573" s="633"/>
      <c r="NXN573" s="633"/>
      <c r="NXO573" s="633"/>
      <c r="NXP573" s="633"/>
      <c r="NXQ573" s="633"/>
      <c r="NXR573" s="633"/>
      <c r="NXS573" s="633"/>
      <c r="NXT573" s="633"/>
      <c r="NXU573" s="633"/>
      <c r="NXV573" s="633"/>
      <c r="NXW573" s="633"/>
      <c r="NXX573" s="633"/>
      <c r="NXY573" s="633"/>
      <c r="NXZ573" s="633"/>
      <c r="NYA573" s="633"/>
      <c r="NYB573" s="633"/>
      <c r="NYC573" s="633"/>
      <c r="NYD573" s="633"/>
      <c r="NYE573" s="633"/>
      <c r="NYF573" s="633"/>
      <c r="NYG573" s="633"/>
      <c r="NYH573" s="633"/>
      <c r="NYI573" s="633"/>
      <c r="NYJ573" s="633"/>
      <c r="NYK573" s="633"/>
      <c r="NYL573" s="633"/>
      <c r="NYM573" s="633"/>
      <c r="NYN573" s="633"/>
      <c r="NYO573" s="633"/>
      <c r="NYP573" s="633"/>
      <c r="NYQ573" s="633"/>
      <c r="NYR573" s="633"/>
      <c r="NYS573" s="633"/>
      <c r="NYT573" s="633"/>
      <c r="NYU573" s="633"/>
      <c r="NYV573" s="633"/>
      <c r="NYW573" s="633"/>
      <c r="NYX573" s="633"/>
      <c r="NYY573" s="633"/>
      <c r="NYZ573" s="633"/>
      <c r="NZA573" s="633"/>
      <c r="NZB573" s="633"/>
      <c r="NZC573" s="633"/>
      <c r="NZD573" s="633"/>
      <c r="NZE573" s="633"/>
      <c r="NZF573" s="633"/>
      <c r="NZG573" s="633"/>
      <c r="NZH573" s="633"/>
      <c r="NZI573" s="633"/>
      <c r="NZJ573" s="633"/>
      <c r="NZK573" s="633"/>
      <c r="NZL573" s="633"/>
      <c r="NZM573" s="633"/>
      <c r="NZN573" s="633"/>
      <c r="NZO573" s="633"/>
      <c r="NZP573" s="633"/>
      <c r="NZQ573" s="633"/>
      <c r="NZR573" s="633"/>
      <c r="NZS573" s="633"/>
      <c r="NZT573" s="633"/>
      <c r="NZU573" s="633"/>
      <c r="NZV573" s="633"/>
      <c r="NZW573" s="633"/>
      <c r="NZX573" s="633"/>
      <c r="NZY573" s="633"/>
      <c r="NZZ573" s="633"/>
      <c r="OAA573" s="633"/>
      <c r="OAB573" s="633"/>
      <c r="OAC573" s="633"/>
      <c r="OAD573" s="633"/>
      <c r="OAE573" s="633"/>
      <c r="OAF573" s="633"/>
      <c r="OAG573" s="633"/>
      <c r="OAH573" s="633"/>
      <c r="OAI573" s="633"/>
      <c r="OAJ573" s="633"/>
      <c r="OAK573" s="633"/>
      <c r="OAL573" s="633"/>
      <c r="OAM573" s="633"/>
      <c r="OAN573" s="633"/>
      <c r="OAO573" s="633"/>
      <c r="OAP573" s="633"/>
      <c r="OAQ573" s="633"/>
      <c r="OAR573" s="633"/>
      <c r="OAS573" s="633"/>
      <c r="OAT573" s="633"/>
      <c r="OAU573" s="633"/>
      <c r="OAV573" s="633"/>
      <c r="OAW573" s="633"/>
      <c r="OAX573" s="633"/>
      <c r="OAY573" s="633"/>
      <c r="OAZ573" s="633"/>
      <c r="OBA573" s="633"/>
      <c r="OBB573" s="633"/>
      <c r="OBC573" s="633"/>
      <c r="OBD573" s="633"/>
      <c r="OBE573" s="633"/>
      <c r="OBF573" s="633"/>
      <c r="OBG573" s="633"/>
      <c r="OBH573" s="633"/>
      <c r="OBI573" s="633"/>
      <c r="OBJ573" s="633"/>
      <c r="OBK573" s="633"/>
      <c r="OBL573" s="633"/>
      <c r="OBM573" s="633"/>
      <c r="OBN573" s="633"/>
      <c r="OBO573" s="633"/>
      <c r="OBP573" s="633"/>
      <c r="OBQ573" s="633"/>
      <c r="OBR573" s="633"/>
      <c r="OBS573" s="633"/>
      <c r="OBT573" s="633"/>
      <c r="OBU573" s="633"/>
      <c r="OBV573" s="633"/>
      <c r="OBW573" s="633"/>
      <c r="OBX573" s="633"/>
      <c r="OBY573" s="633"/>
      <c r="OBZ573" s="633"/>
      <c r="OCA573" s="633"/>
      <c r="OCB573" s="633"/>
      <c r="OCC573" s="633"/>
      <c r="OCD573" s="633"/>
      <c r="OCE573" s="633"/>
      <c r="OCF573" s="633"/>
      <c r="OCG573" s="633"/>
      <c r="OCH573" s="633"/>
      <c r="OCI573" s="633"/>
      <c r="OCJ573" s="633"/>
      <c r="OCK573" s="633"/>
      <c r="OCL573" s="633"/>
      <c r="OCM573" s="633"/>
      <c r="OCN573" s="633"/>
      <c r="OCO573" s="633"/>
      <c r="OCP573" s="633"/>
      <c r="OCQ573" s="633"/>
      <c r="OCR573" s="633"/>
      <c r="OCS573" s="633"/>
      <c r="OCT573" s="633"/>
      <c r="OCU573" s="633"/>
      <c r="OCV573" s="633"/>
      <c r="OCW573" s="633"/>
      <c r="OCX573" s="633"/>
      <c r="OCY573" s="633"/>
      <c r="OCZ573" s="633"/>
      <c r="ODA573" s="633"/>
      <c r="ODB573" s="633"/>
      <c r="ODC573" s="633"/>
      <c r="ODD573" s="633"/>
      <c r="ODE573" s="633"/>
      <c r="ODF573" s="633"/>
      <c r="ODG573" s="633"/>
      <c r="ODH573" s="633"/>
      <c r="ODI573" s="633"/>
      <c r="ODJ573" s="633"/>
      <c r="ODK573" s="633"/>
      <c r="ODL573" s="633"/>
      <c r="ODM573" s="633"/>
      <c r="ODN573" s="633"/>
      <c r="ODO573" s="633"/>
      <c r="ODP573" s="633"/>
      <c r="ODQ573" s="633"/>
      <c r="ODR573" s="633"/>
      <c r="ODS573" s="633"/>
      <c r="ODT573" s="633"/>
      <c r="ODU573" s="633"/>
      <c r="ODV573" s="633"/>
      <c r="ODW573" s="633"/>
      <c r="ODX573" s="633"/>
      <c r="ODY573" s="633"/>
      <c r="ODZ573" s="633"/>
      <c r="OEA573" s="633"/>
      <c r="OEB573" s="633"/>
      <c r="OEC573" s="633"/>
      <c r="OED573" s="633"/>
      <c r="OEE573" s="633"/>
      <c r="OEF573" s="633"/>
      <c r="OEG573" s="633"/>
      <c r="OEH573" s="633"/>
      <c r="OEI573" s="633"/>
      <c r="OEJ573" s="633"/>
      <c r="OEK573" s="633"/>
      <c r="OEL573" s="633"/>
      <c r="OEM573" s="633"/>
      <c r="OEN573" s="633"/>
      <c r="OEO573" s="633"/>
      <c r="OEP573" s="633"/>
      <c r="OEQ573" s="633"/>
      <c r="OER573" s="633"/>
      <c r="OES573" s="633"/>
      <c r="OET573" s="633"/>
      <c r="OEU573" s="633"/>
      <c r="OEV573" s="633"/>
      <c r="OEW573" s="633"/>
      <c r="OEX573" s="633"/>
      <c r="OEY573" s="633"/>
      <c r="OEZ573" s="633"/>
      <c r="OFA573" s="633"/>
      <c r="OFB573" s="633"/>
      <c r="OFC573" s="633"/>
      <c r="OFD573" s="633"/>
      <c r="OFE573" s="633"/>
      <c r="OFF573" s="633"/>
      <c r="OFG573" s="633"/>
      <c r="OFH573" s="633"/>
      <c r="OFI573" s="633"/>
      <c r="OFJ573" s="633"/>
      <c r="OFK573" s="633"/>
      <c r="OFL573" s="633"/>
      <c r="OFM573" s="633"/>
      <c r="OFN573" s="633"/>
      <c r="OFO573" s="633"/>
      <c r="OFP573" s="633"/>
      <c r="OFQ573" s="633"/>
      <c r="OFR573" s="633"/>
      <c r="OFS573" s="633"/>
      <c r="OFT573" s="633"/>
      <c r="OFU573" s="633"/>
      <c r="OFV573" s="633"/>
      <c r="OFW573" s="633"/>
      <c r="OFX573" s="633"/>
      <c r="OFY573" s="633"/>
      <c r="OFZ573" s="633"/>
      <c r="OGA573" s="633"/>
      <c r="OGB573" s="633"/>
      <c r="OGC573" s="633"/>
      <c r="OGD573" s="633"/>
      <c r="OGE573" s="633"/>
      <c r="OGF573" s="633"/>
      <c r="OGG573" s="633"/>
      <c r="OGH573" s="633"/>
      <c r="OGI573" s="633"/>
      <c r="OGJ573" s="633"/>
      <c r="OGK573" s="633"/>
      <c r="OGL573" s="633"/>
      <c r="OGM573" s="633"/>
      <c r="OGN573" s="633"/>
      <c r="OGO573" s="633"/>
      <c r="OGP573" s="633"/>
      <c r="OGQ573" s="633"/>
      <c r="OGR573" s="633"/>
      <c r="OGS573" s="633"/>
      <c r="OGT573" s="633"/>
      <c r="OGU573" s="633"/>
      <c r="OGV573" s="633"/>
      <c r="OGW573" s="633"/>
      <c r="OGX573" s="633"/>
      <c r="OGY573" s="633"/>
      <c r="OGZ573" s="633"/>
      <c r="OHA573" s="633"/>
      <c r="OHB573" s="633"/>
      <c r="OHC573" s="633"/>
      <c r="OHD573" s="633"/>
      <c r="OHE573" s="633"/>
      <c r="OHF573" s="633"/>
      <c r="OHG573" s="633"/>
      <c r="OHH573" s="633"/>
      <c r="OHI573" s="633"/>
      <c r="OHJ573" s="633"/>
      <c r="OHK573" s="633"/>
      <c r="OHL573" s="633"/>
      <c r="OHM573" s="633"/>
      <c r="OHN573" s="633"/>
      <c r="OHO573" s="633"/>
      <c r="OHP573" s="633"/>
      <c r="OHQ573" s="633"/>
      <c r="OHR573" s="633"/>
      <c r="OHS573" s="633"/>
      <c r="OHT573" s="633"/>
      <c r="OHU573" s="633"/>
      <c r="OHV573" s="633"/>
      <c r="OHW573" s="633"/>
      <c r="OHX573" s="633"/>
      <c r="OHY573" s="633"/>
      <c r="OHZ573" s="633"/>
      <c r="OIA573" s="633"/>
      <c r="OIB573" s="633"/>
      <c r="OIC573" s="633"/>
      <c r="OID573" s="633"/>
      <c r="OIE573" s="633"/>
      <c r="OIF573" s="633"/>
      <c r="OIG573" s="633"/>
      <c r="OIH573" s="633"/>
      <c r="OII573" s="633"/>
      <c r="OIJ573" s="633"/>
      <c r="OIK573" s="633"/>
      <c r="OIL573" s="633"/>
      <c r="OIM573" s="633"/>
      <c r="OIN573" s="633"/>
      <c r="OIO573" s="633"/>
      <c r="OIP573" s="633"/>
      <c r="OIQ573" s="633"/>
      <c r="OIR573" s="633"/>
      <c r="OIS573" s="633"/>
      <c r="OIT573" s="633"/>
      <c r="OIU573" s="633"/>
      <c r="OIV573" s="633"/>
      <c r="OIW573" s="633"/>
      <c r="OIX573" s="633"/>
      <c r="OIY573" s="633"/>
      <c r="OIZ573" s="633"/>
      <c r="OJA573" s="633"/>
      <c r="OJB573" s="633"/>
      <c r="OJC573" s="633"/>
      <c r="OJD573" s="633"/>
      <c r="OJE573" s="633"/>
      <c r="OJF573" s="633"/>
      <c r="OJG573" s="633"/>
      <c r="OJH573" s="633"/>
      <c r="OJI573" s="633"/>
      <c r="OJJ573" s="633"/>
      <c r="OJK573" s="633"/>
      <c r="OJL573" s="633"/>
      <c r="OJM573" s="633"/>
      <c r="OJN573" s="633"/>
      <c r="OJO573" s="633"/>
      <c r="OJP573" s="633"/>
      <c r="OJQ573" s="633"/>
      <c r="OJR573" s="633"/>
      <c r="OJS573" s="633"/>
      <c r="OJT573" s="633"/>
      <c r="OJU573" s="633"/>
      <c r="OJV573" s="633"/>
      <c r="OJW573" s="633"/>
      <c r="OJX573" s="633"/>
      <c r="OJY573" s="633"/>
      <c r="OJZ573" s="633"/>
      <c r="OKA573" s="633"/>
      <c r="OKB573" s="633"/>
      <c r="OKC573" s="633"/>
      <c r="OKD573" s="633"/>
      <c r="OKE573" s="633"/>
      <c r="OKF573" s="633"/>
      <c r="OKG573" s="633"/>
      <c r="OKH573" s="633"/>
      <c r="OKI573" s="633"/>
      <c r="OKJ573" s="633"/>
      <c r="OKK573" s="633"/>
      <c r="OKL573" s="633"/>
      <c r="OKM573" s="633"/>
      <c r="OKN573" s="633"/>
      <c r="OKO573" s="633"/>
      <c r="OKP573" s="633"/>
      <c r="OKQ573" s="633"/>
      <c r="OKR573" s="633"/>
      <c r="OKS573" s="633"/>
      <c r="OKT573" s="633"/>
      <c r="OKU573" s="633"/>
      <c r="OKV573" s="633"/>
      <c r="OKW573" s="633"/>
      <c r="OKX573" s="633"/>
      <c r="OKY573" s="633"/>
      <c r="OKZ573" s="633"/>
      <c r="OLA573" s="633"/>
      <c r="OLB573" s="633"/>
      <c r="OLC573" s="633"/>
      <c r="OLD573" s="633"/>
      <c r="OLE573" s="633"/>
      <c r="OLF573" s="633"/>
      <c r="OLG573" s="633"/>
      <c r="OLH573" s="633"/>
      <c r="OLI573" s="633"/>
      <c r="OLJ573" s="633"/>
      <c r="OLK573" s="633"/>
      <c r="OLL573" s="633"/>
      <c r="OLM573" s="633"/>
      <c r="OLN573" s="633"/>
      <c r="OLO573" s="633"/>
      <c r="OLP573" s="633"/>
      <c r="OLQ573" s="633"/>
      <c r="OLR573" s="633"/>
      <c r="OLS573" s="633"/>
      <c r="OLT573" s="633"/>
      <c r="OLU573" s="633"/>
      <c r="OLV573" s="633"/>
      <c r="OLW573" s="633"/>
      <c r="OLX573" s="633"/>
      <c r="OLY573" s="633"/>
      <c r="OLZ573" s="633"/>
      <c r="OMA573" s="633"/>
      <c r="OMB573" s="633"/>
      <c r="OMC573" s="633"/>
      <c r="OMD573" s="633"/>
      <c r="OME573" s="633"/>
      <c r="OMF573" s="633"/>
      <c r="OMG573" s="633"/>
      <c r="OMH573" s="633"/>
      <c r="OMI573" s="633"/>
      <c r="OMJ573" s="633"/>
      <c r="OMK573" s="633"/>
      <c r="OML573" s="633"/>
      <c r="OMM573" s="633"/>
      <c r="OMN573" s="633"/>
      <c r="OMO573" s="633"/>
      <c r="OMP573" s="633"/>
      <c r="OMQ573" s="633"/>
      <c r="OMR573" s="633"/>
      <c r="OMS573" s="633"/>
      <c r="OMT573" s="633"/>
      <c r="OMU573" s="633"/>
      <c r="OMV573" s="633"/>
      <c r="OMW573" s="633"/>
      <c r="OMX573" s="633"/>
      <c r="OMY573" s="633"/>
      <c r="OMZ573" s="633"/>
      <c r="ONA573" s="633"/>
      <c r="ONB573" s="633"/>
      <c r="ONC573" s="633"/>
      <c r="OND573" s="633"/>
      <c r="ONE573" s="633"/>
      <c r="ONF573" s="633"/>
      <c r="ONG573" s="633"/>
      <c r="ONH573" s="633"/>
      <c r="ONI573" s="633"/>
      <c r="ONJ573" s="633"/>
      <c r="ONK573" s="633"/>
      <c r="ONL573" s="633"/>
      <c r="ONM573" s="633"/>
      <c r="ONN573" s="633"/>
      <c r="ONO573" s="633"/>
      <c r="ONP573" s="633"/>
      <c r="ONQ573" s="633"/>
      <c r="ONR573" s="633"/>
      <c r="ONS573" s="633"/>
      <c r="ONT573" s="633"/>
      <c r="ONU573" s="633"/>
      <c r="ONV573" s="633"/>
      <c r="ONW573" s="633"/>
      <c r="ONX573" s="633"/>
      <c r="ONY573" s="633"/>
      <c r="ONZ573" s="633"/>
      <c r="OOA573" s="633"/>
      <c r="OOB573" s="633"/>
      <c r="OOC573" s="633"/>
      <c r="OOD573" s="633"/>
      <c r="OOE573" s="633"/>
      <c r="OOF573" s="633"/>
      <c r="OOG573" s="633"/>
      <c r="OOH573" s="633"/>
      <c r="OOI573" s="633"/>
      <c r="OOJ573" s="633"/>
      <c r="OOK573" s="633"/>
      <c r="OOL573" s="633"/>
      <c r="OOM573" s="633"/>
      <c r="OON573" s="633"/>
      <c r="OOO573" s="633"/>
      <c r="OOP573" s="633"/>
      <c r="OOQ573" s="633"/>
      <c r="OOR573" s="633"/>
      <c r="OOS573" s="633"/>
      <c r="OOT573" s="633"/>
      <c r="OOU573" s="633"/>
      <c r="OOV573" s="633"/>
      <c r="OOW573" s="633"/>
      <c r="OOX573" s="633"/>
      <c r="OOY573" s="633"/>
      <c r="OOZ573" s="633"/>
      <c r="OPA573" s="633"/>
      <c r="OPB573" s="633"/>
      <c r="OPC573" s="633"/>
      <c r="OPD573" s="633"/>
      <c r="OPE573" s="633"/>
      <c r="OPF573" s="633"/>
      <c r="OPG573" s="633"/>
      <c r="OPH573" s="633"/>
      <c r="OPI573" s="633"/>
      <c r="OPJ573" s="633"/>
      <c r="OPK573" s="633"/>
      <c r="OPL573" s="633"/>
      <c r="OPM573" s="633"/>
      <c r="OPN573" s="633"/>
      <c r="OPO573" s="633"/>
      <c r="OPP573" s="633"/>
      <c r="OPQ573" s="633"/>
      <c r="OPR573" s="633"/>
      <c r="OPS573" s="633"/>
      <c r="OPT573" s="633"/>
      <c r="OPU573" s="633"/>
      <c r="OPV573" s="633"/>
      <c r="OPW573" s="633"/>
      <c r="OPX573" s="633"/>
      <c r="OPY573" s="633"/>
      <c r="OPZ573" s="633"/>
      <c r="OQA573" s="633"/>
      <c r="OQB573" s="633"/>
      <c r="OQC573" s="633"/>
      <c r="OQD573" s="633"/>
      <c r="OQE573" s="633"/>
      <c r="OQF573" s="633"/>
      <c r="OQG573" s="633"/>
      <c r="OQH573" s="633"/>
      <c r="OQI573" s="633"/>
      <c r="OQJ573" s="633"/>
      <c r="OQK573" s="633"/>
      <c r="OQL573" s="633"/>
      <c r="OQM573" s="633"/>
      <c r="OQN573" s="633"/>
      <c r="OQO573" s="633"/>
      <c r="OQP573" s="633"/>
      <c r="OQQ573" s="633"/>
      <c r="OQR573" s="633"/>
      <c r="OQS573" s="633"/>
      <c r="OQT573" s="633"/>
      <c r="OQU573" s="633"/>
      <c r="OQV573" s="633"/>
      <c r="OQW573" s="633"/>
      <c r="OQX573" s="633"/>
      <c r="OQY573" s="633"/>
      <c r="OQZ573" s="633"/>
      <c r="ORA573" s="633"/>
      <c r="ORB573" s="633"/>
      <c r="ORC573" s="633"/>
      <c r="ORD573" s="633"/>
      <c r="ORE573" s="633"/>
      <c r="ORF573" s="633"/>
      <c r="ORG573" s="633"/>
      <c r="ORH573" s="633"/>
      <c r="ORI573" s="633"/>
      <c r="ORJ573" s="633"/>
      <c r="ORK573" s="633"/>
      <c r="ORL573" s="633"/>
      <c r="ORM573" s="633"/>
      <c r="ORN573" s="633"/>
      <c r="ORO573" s="633"/>
      <c r="ORP573" s="633"/>
      <c r="ORQ573" s="633"/>
      <c r="ORR573" s="633"/>
      <c r="ORS573" s="633"/>
      <c r="ORT573" s="633"/>
      <c r="ORU573" s="633"/>
      <c r="ORV573" s="633"/>
      <c r="ORW573" s="633"/>
      <c r="ORX573" s="633"/>
      <c r="ORY573" s="633"/>
      <c r="ORZ573" s="633"/>
      <c r="OSA573" s="633"/>
      <c r="OSB573" s="633"/>
      <c r="OSC573" s="633"/>
      <c r="OSD573" s="633"/>
      <c r="OSE573" s="633"/>
      <c r="OSF573" s="633"/>
      <c r="OSG573" s="633"/>
      <c r="OSH573" s="633"/>
      <c r="OSI573" s="633"/>
      <c r="OSJ573" s="633"/>
      <c r="OSK573" s="633"/>
      <c r="OSL573" s="633"/>
      <c r="OSM573" s="633"/>
      <c r="OSN573" s="633"/>
      <c r="OSO573" s="633"/>
      <c r="OSP573" s="633"/>
      <c r="OSQ573" s="633"/>
      <c r="OSR573" s="633"/>
      <c r="OSS573" s="633"/>
      <c r="OST573" s="633"/>
      <c r="OSU573" s="633"/>
      <c r="OSV573" s="633"/>
      <c r="OSW573" s="633"/>
      <c r="OSX573" s="633"/>
      <c r="OSY573" s="633"/>
      <c r="OSZ573" s="633"/>
      <c r="OTA573" s="633"/>
      <c r="OTB573" s="633"/>
      <c r="OTC573" s="633"/>
      <c r="OTD573" s="633"/>
      <c r="OTE573" s="633"/>
      <c r="OTF573" s="633"/>
      <c r="OTG573" s="633"/>
      <c r="OTH573" s="633"/>
      <c r="OTI573" s="633"/>
      <c r="OTJ573" s="633"/>
      <c r="OTK573" s="633"/>
      <c r="OTL573" s="633"/>
      <c r="OTM573" s="633"/>
      <c r="OTN573" s="633"/>
      <c r="OTO573" s="633"/>
      <c r="OTP573" s="633"/>
      <c r="OTQ573" s="633"/>
      <c r="OTR573" s="633"/>
      <c r="OTS573" s="633"/>
      <c r="OTT573" s="633"/>
      <c r="OTU573" s="633"/>
      <c r="OTV573" s="633"/>
      <c r="OTW573" s="633"/>
      <c r="OTX573" s="633"/>
      <c r="OTY573" s="633"/>
      <c r="OTZ573" s="633"/>
      <c r="OUA573" s="633"/>
      <c r="OUB573" s="633"/>
      <c r="OUC573" s="633"/>
      <c r="OUD573" s="633"/>
      <c r="OUE573" s="633"/>
      <c r="OUF573" s="633"/>
      <c r="OUG573" s="633"/>
      <c r="OUH573" s="633"/>
      <c r="OUI573" s="633"/>
      <c r="OUJ573" s="633"/>
      <c r="OUK573" s="633"/>
      <c r="OUL573" s="633"/>
      <c r="OUM573" s="633"/>
      <c r="OUN573" s="633"/>
      <c r="OUO573" s="633"/>
      <c r="OUP573" s="633"/>
      <c r="OUQ573" s="633"/>
      <c r="OUR573" s="633"/>
      <c r="OUS573" s="633"/>
      <c r="OUT573" s="633"/>
      <c r="OUU573" s="633"/>
      <c r="OUV573" s="633"/>
      <c r="OUW573" s="633"/>
      <c r="OUX573" s="633"/>
      <c r="OUY573" s="633"/>
      <c r="OUZ573" s="633"/>
      <c r="OVA573" s="633"/>
      <c r="OVB573" s="633"/>
      <c r="OVC573" s="633"/>
      <c r="OVD573" s="633"/>
      <c r="OVE573" s="633"/>
      <c r="OVF573" s="633"/>
      <c r="OVG573" s="633"/>
      <c r="OVH573" s="633"/>
      <c r="OVI573" s="633"/>
      <c r="OVJ573" s="633"/>
      <c r="OVK573" s="633"/>
      <c r="OVL573" s="633"/>
      <c r="OVM573" s="633"/>
      <c r="OVN573" s="633"/>
      <c r="OVO573" s="633"/>
      <c r="OVP573" s="633"/>
      <c r="OVQ573" s="633"/>
      <c r="OVR573" s="633"/>
      <c r="OVS573" s="633"/>
      <c r="OVT573" s="633"/>
      <c r="OVU573" s="633"/>
      <c r="OVV573" s="633"/>
      <c r="OVW573" s="633"/>
      <c r="OVX573" s="633"/>
      <c r="OVY573" s="633"/>
      <c r="OVZ573" s="633"/>
      <c r="OWA573" s="633"/>
      <c r="OWB573" s="633"/>
      <c r="OWC573" s="633"/>
      <c r="OWD573" s="633"/>
      <c r="OWE573" s="633"/>
      <c r="OWF573" s="633"/>
      <c r="OWG573" s="633"/>
      <c r="OWH573" s="633"/>
      <c r="OWI573" s="633"/>
      <c r="OWJ573" s="633"/>
      <c r="OWK573" s="633"/>
      <c r="OWL573" s="633"/>
      <c r="OWM573" s="633"/>
      <c r="OWN573" s="633"/>
      <c r="OWO573" s="633"/>
      <c r="OWP573" s="633"/>
      <c r="OWQ573" s="633"/>
      <c r="OWR573" s="633"/>
      <c r="OWS573" s="633"/>
      <c r="OWT573" s="633"/>
      <c r="OWU573" s="633"/>
      <c r="OWV573" s="633"/>
      <c r="OWW573" s="633"/>
      <c r="OWX573" s="633"/>
      <c r="OWY573" s="633"/>
      <c r="OWZ573" s="633"/>
      <c r="OXA573" s="633"/>
      <c r="OXB573" s="633"/>
      <c r="OXC573" s="633"/>
      <c r="OXD573" s="633"/>
      <c r="OXE573" s="633"/>
      <c r="OXF573" s="633"/>
      <c r="OXG573" s="633"/>
      <c r="OXH573" s="633"/>
      <c r="OXI573" s="633"/>
      <c r="OXJ573" s="633"/>
      <c r="OXK573" s="633"/>
      <c r="OXL573" s="633"/>
      <c r="OXM573" s="633"/>
      <c r="OXN573" s="633"/>
      <c r="OXO573" s="633"/>
      <c r="OXP573" s="633"/>
      <c r="OXQ573" s="633"/>
      <c r="OXR573" s="633"/>
      <c r="OXS573" s="633"/>
      <c r="OXT573" s="633"/>
      <c r="OXU573" s="633"/>
      <c r="OXV573" s="633"/>
      <c r="OXW573" s="633"/>
      <c r="OXX573" s="633"/>
      <c r="OXY573" s="633"/>
      <c r="OXZ573" s="633"/>
      <c r="OYA573" s="633"/>
      <c r="OYB573" s="633"/>
      <c r="OYC573" s="633"/>
      <c r="OYD573" s="633"/>
      <c r="OYE573" s="633"/>
      <c r="OYF573" s="633"/>
      <c r="OYG573" s="633"/>
      <c r="OYH573" s="633"/>
      <c r="OYI573" s="633"/>
      <c r="OYJ573" s="633"/>
      <c r="OYK573" s="633"/>
      <c r="OYL573" s="633"/>
      <c r="OYM573" s="633"/>
      <c r="OYN573" s="633"/>
      <c r="OYO573" s="633"/>
      <c r="OYP573" s="633"/>
      <c r="OYQ573" s="633"/>
      <c r="OYR573" s="633"/>
      <c r="OYS573" s="633"/>
      <c r="OYT573" s="633"/>
      <c r="OYU573" s="633"/>
      <c r="OYV573" s="633"/>
      <c r="OYW573" s="633"/>
      <c r="OYX573" s="633"/>
      <c r="OYY573" s="633"/>
      <c r="OYZ573" s="633"/>
      <c r="OZA573" s="633"/>
      <c r="OZB573" s="633"/>
      <c r="OZC573" s="633"/>
      <c r="OZD573" s="633"/>
      <c r="OZE573" s="633"/>
      <c r="OZF573" s="633"/>
      <c r="OZG573" s="633"/>
      <c r="OZH573" s="633"/>
      <c r="OZI573" s="633"/>
      <c r="OZJ573" s="633"/>
      <c r="OZK573" s="633"/>
      <c r="OZL573" s="633"/>
      <c r="OZM573" s="633"/>
      <c r="OZN573" s="633"/>
      <c r="OZO573" s="633"/>
      <c r="OZP573" s="633"/>
      <c r="OZQ573" s="633"/>
      <c r="OZR573" s="633"/>
      <c r="OZS573" s="633"/>
      <c r="OZT573" s="633"/>
      <c r="OZU573" s="633"/>
      <c r="OZV573" s="633"/>
      <c r="OZW573" s="633"/>
      <c r="OZX573" s="633"/>
      <c r="OZY573" s="633"/>
      <c r="OZZ573" s="633"/>
      <c r="PAA573" s="633"/>
      <c r="PAB573" s="633"/>
      <c r="PAC573" s="633"/>
      <c r="PAD573" s="633"/>
      <c r="PAE573" s="633"/>
      <c r="PAF573" s="633"/>
      <c r="PAG573" s="633"/>
      <c r="PAH573" s="633"/>
      <c r="PAI573" s="633"/>
      <c r="PAJ573" s="633"/>
      <c r="PAK573" s="633"/>
      <c r="PAL573" s="633"/>
      <c r="PAM573" s="633"/>
      <c r="PAN573" s="633"/>
      <c r="PAO573" s="633"/>
      <c r="PAP573" s="633"/>
      <c r="PAQ573" s="633"/>
      <c r="PAR573" s="633"/>
      <c r="PAS573" s="633"/>
      <c r="PAT573" s="633"/>
      <c r="PAU573" s="633"/>
      <c r="PAV573" s="633"/>
      <c r="PAW573" s="633"/>
      <c r="PAX573" s="633"/>
      <c r="PAY573" s="633"/>
      <c r="PAZ573" s="633"/>
      <c r="PBA573" s="633"/>
      <c r="PBB573" s="633"/>
      <c r="PBC573" s="633"/>
      <c r="PBD573" s="633"/>
      <c r="PBE573" s="633"/>
      <c r="PBF573" s="633"/>
      <c r="PBG573" s="633"/>
      <c r="PBH573" s="633"/>
      <c r="PBI573" s="633"/>
      <c r="PBJ573" s="633"/>
      <c r="PBK573" s="633"/>
      <c r="PBL573" s="633"/>
      <c r="PBM573" s="633"/>
      <c r="PBN573" s="633"/>
      <c r="PBO573" s="633"/>
      <c r="PBP573" s="633"/>
      <c r="PBQ573" s="633"/>
      <c r="PBR573" s="633"/>
      <c r="PBS573" s="633"/>
      <c r="PBT573" s="633"/>
      <c r="PBU573" s="633"/>
      <c r="PBV573" s="633"/>
      <c r="PBW573" s="633"/>
      <c r="PBX573" s="633"/>
      <c r="PBY573" s="633"/>
      <c r="PBZ573" s="633"/>
      <c r="PCA573" s="633"/>
      <c r="PCB573" s="633"/>
      <c r="PCC573" s="633"/>
      <c r="PCD573" s="633"/>
      <c r="PCE573" s="633"/>
      <c r="PCF573" s="633"/>
      <c r="PCG573" s="633"/>
      <c r="PCH573" s="633"/>
      <c r="PCI573" s="633"/>
      <c r="PCJ573" s="633"/>
      <c r="PCK573" s="633"/>
      <c r="PCL573" s="633"/>
      <c r="PCM573" s="633"/>
      <c r="PCN573" s="633"/>
      <c r="PCO573" s="633"/>
      <c r="PCP573" s="633"/>
      <c r="PCQ573" s="633"/>
      <c r="PCR573" s="633"/>
      <c r="PCS573" s="633"/>
      <c r="PCT573" s="633"/>
      <c r="PCU573" s="633"/>
      <c r="PCV573" s="633"/>
      <c r="PCW573" s="633"/>
      <c r="PCX573" s="633"/>
      <c r="PCY573" s="633"/>
      <c r="PCZ573" s="633"/>
      <c r="PDA573" s="633"/>
      <c r="PDB573" s="633"/>
      <c r="PDC573" s="633"/>
      <c r="PDD573" s="633"/>
      <c r="PDE573" s="633"/>
      <c r="PDF573" s="633"/>
      <c r="PDG573" s="633"/>
      <c r="PDH573" s="633"/>
      <c r="PDI573" s="633"/>
      <c r="PDJ573" s="633"/>
      <c r="PDK573" s="633"/>
      <c r="PDL573" s="633"/>
      <c r="PDM573" s="633"/>
      <c r="PDN573" s="633"/>
      <c r="PDO573" s="633"/>
      <c r="PDP573" s="633"/>
      <c r="PDQ573" s="633"/>
      <c r="PDR573" s="633"/>
      <c r="PDS573" s="633"/>
      <c r="PDT573" s="633"/>
      <c r="PDU573" s="633"/>
      <c r="PDV573" s="633"/>
      <c r="PDW573" s="633"/>
      <c r="PDX573" s="633"/>
      <c r="PDY573" s="633"/>
      <c r="PDZ573" s="633"/>
      <c r="PEA573" s="633"/>
      <c r="PEB573" s="633"/>
      <c r="PEC573" s="633"/>
      <c r="PED573" s="633"/>
      <c r="PEE573" s="633"/>
      <c r="PEF573" s="633"/>
      <c r="PEG573" s="633"/>
      <c r="PEH573" s="633"/>
      <c r="PEI573" s="633"/>
      <c r="PEJ573" s="633"/>
      <c r="PEK573" s="633"/>
      <c r="PEL573" s="633"/>
      <c r="PEM573" s="633"/>
      <c r="PEN573" s="633"/>
      <c r="PEO573" s="633"/>
      <c r="PEP573" s="633"/>
      <c r="PEQ573" s="633"/>
      <c r="PER573" s="633"/>
      <c r="PES573" s="633"/>
      <c r="PET573" s="633"/>
      <c r="PEU573" s="633"/>
      <c r="PEV573" s="633"/>
      <c r="PEW573" s="633"/>
      <c r="PEX573" s="633"/>
      <c r="PEY573" s="633"/>
      <c r="PEZ573" s="633"/>
      <c r="PFA573" s="633"/>
      <c r="PFB573" s="633"/>
      <c r="PFC573" s="633"/>
      <c r="PFD573" s="633"/>
      <c r="PFE573" s="633"/>
      <c r="PFF573" s="633"/>
      <c r="PFG573" s="633"/>
      <c r="PFH573" s="633"/>
      <c r="PFI573" s="633"/>
      <c r="PFJ573" s="633"/>
      <c r="PFK573" s="633"/>
      <c r="PFL573" s="633"/>
      <c r="PFM573" s="633"/>
      <c r="PFN573" s="633"/>
      <c r="PFO573" s="633"/>
      <c r="PFP573" s="633"/>
      <c r="PFQ573" s="633"/>
      <c r="PFR573" s="633"/>
      <c r="PFS573" s="633"/>
      <c r="PFT573" s="633"/>
      <c r="PFU573" s="633"/>
      <c r="PFV573" s="633"/>
      <c r="PFW573" s="633"/>
      <c r="PFX573" s="633"/>
      <c r="PFY573" s="633"/>
      <c r="PFZ573" s="633"/>
      <c r="PGA573" s="633"/>
      <c r="PGB573" s="633"/>
      <c r="PGC573" s="633"/>
      <c r="PGD573" s="633"/>
      <c r="PGE573" s="633"/>
      <c r="PGF573" s="633"/>
      <c r="PGG573" s="633"/>
      <c r="PGH573" s="633"/>
      <c r="PGI573" s="633"/>
      <c r="PGJ573" s="633"/>
      <c r="PGK573" s="633"/>
      <c r="PGL573" s="633"/>
      <c r="PGM573" s="633"/>
      <c r="PGN573" s="633"/>
      <c r="PGO573" s="633"/>
      <c r="PGP573" s="633"/>
      <c r="PGQ573" s="633"/>
      <c r="PGR573" s="633"/>
      <c r="PGS573" s="633"/>
      <c r="PGT573" s="633"/>
      <c r="PGU573" s="633"/>
      <c r="PGV573" s="633"/>
      <c r="PGW573" s="633"/>
      <c r="PGX573" s="633"/>
      <c r="PGY573" s="633"/>
      <c r="PGZ573" s="633"/>
      <c r="PHA573" s="633"/>
      <c r="PHB573" s="633"/>
      <c r="PHC573" s="633"/>
      <c r="PHD573" s="633"/>
      <c r="PHE573" s="633"/>
      <c r="PHF573" s="633"/>
      <c r="PHG573" s="633"/>
      <c r="PHH573" s="633"/>
      <c r="PHI573" s="633"/>
      <c r="PHJ573" s="633"/>
      <c r="PHK573" s="633"/>
      <c r="PHL573" s="633"/>
      <c r="PHM573" s="633"/>
      <c r="PHN573" s="633"/>
      <c r="PHO573" s="633"/>
      <c r="PHP573" s="633"/>
      <c r="PHQ573" s="633"/>
      <c r="PHR573" s="633"/>
      <c r="PHS573" s="633"/>
      <c r="PHT573" s="633"/>
      <c r="PHU573" s="633"/>
      <c r="PHV573" s="633"/>
      <c r="PHW573" s="633"/>
      <c r="PHX573" s="633"/>
      <c r="PHY573" s="633"/>
      <c r="PHZ573" s="633"/>
      <c r="PIA573" s="633"/>
      <c r="PIB573" s="633"/>
      <c r="PIC573" s="633"/>
      <c r="PID573" s="633"/>
      <c r="PIE573" s="633"/>
      <c r="PIF573" s="633"/>
      <c r="PIG573" s="633"/>
      <c r="PIH573" s="633"/>
      <c r="PII573" s="633"/>
      <c r="PIJ573" s="633"/>
      <c r="PIK573" s="633"/>
      <c r="PIL573" s="633"/>
      <c r="PIM573" s="633"/>
      <c r="PIN573" s="633"/>
      <c r="PIO573" s="633"/>
      <c r="PIP573" s="633"/>
      <c r="PIQ573" s="633"/>
      <c r="PIR573" s="633"/>
      <c r="PIS573" s="633"/>
      <c r="PIT573" s="633"/>
      <c r="PIU573" s="633"/>
      <c r="PIV573" s="633"/>
      <c r="PIW573" s="633"/>
      <c r="PIX573" s="633"/>
      <c r="PIY573" s="633"/>
      <c r="PIZ573" s="633"/>
      <c r="PJA573" s="633"/>
      <c r="PJB573" s="633"/>
      <c r="PJC573" s="633"/>
      <c r="PJD573" s="633"/>
      <c r="PJE573" s="633"/>
      <c r="PJF573" s="633"/>
      <c r="PJG573" s="633"/>
      <c r="PJH573" s="633"/>
      <c r="PJI573" s="633"/>
      <c r="PJJ573" s="633"/>
      <c r="PJK573" s="633"/>
      <c r="PJL573" s="633"/>
      <c r="PJM573" s="633"/>
      <c r="PJN573" s="633"/>
      <c r="PJO573" s="633"/>
      <c r="PJP573" s="633"/>
      <c r="PJQ573" s="633"/>
      <c r="PJR573" s="633"/>
      <c r="PJS573" s="633"/>
      <c r="PJT573" s="633"/>
      <c r="PJU573" s="633"/>
      <c r="PJV573" s="633"/>
      <c r="PJW573" s="633"/>
      <c r="PJX573" s="633"/>
      <c r="PJY573" s="633"/>
      <c r="PJZ573" s="633"/>
      <c r="PKA573" s="633"/>
      <c r="PKB573" s="633"/>
      <c r="PKC573" s="633"/>
      <c r="PKD573" s="633"/>
      <c r="PKE573" s="633"/>
      <c r="PKF573" s="633"/>
      <c r="PKG573" s="633"/>
      <c r="PKH573" s="633"/>
      <c r="PKI573" s="633"/>
      <c r="PKJ573" s="633"/>
      <c r="PKK573" s="633"/>
      <c r="PKL573" s="633"/>
      <c r="PKM573" s="633"/>
      <c r="PKN573" s="633"/>
      <c r="PKO573" s="633"/>
      <c r="PKP573" s="633"/>
      <c r="PKQ573" s="633"/>
      <c r="PKR573" s="633"/>
      <c r="PKS573" s="633"/>
      <c r="PKT573" s="633"/>
      <c r="PKU573" s="633"/>
      <c r="PKV573" s="633"/>
      <c r="PKW573" s="633"/>
      <c r="PKX573" s="633"/>
      <c r="PKY573" s="633"/>
      <c r="PKZ573" s="633"/>
      <c r="PLA573" s="633"/>
      <c r="PLB573" s="633"/>
      <c r="PLC573" s="633"/>
      <c r="PLD573" s="633"/>
      <c r="PLE573" s="633"/>
      <c r="PLF573" s="633"/>
      <c r="PLG573" s="633"/>
      <c r="PLH573" s="633"/>
      <c r="PLI573" s="633"/>
      <c r="PLJ573" s="633"/>
      <c r="PLK573" s="633"/>
      <c r="PLL573" s="633"/>
      <c r="PLM573" s="633"/>
      <c r="PLN573" s="633"/>
      <c r="PLO573" s="633"/>
      <c r="PLP573" s="633"/>
      <c r="PLQ573" s="633"/>
      <c r="PLR573" s="633"/>
      <c r="PLS573" s="633"/>
      <c r="PLT573" s="633"/>
      <c r="PLU573" s="633"/>
      <c r="PLV573" s="633"/>
      <c r="PLW573" s="633"/>
      <c r="PLX573" s="633"/>
      <c r="PLY573" s="633"/>
      <c r="PLZ573" s="633"/>
      <c r="PMA573" s="633"/>
      <c r="PMB573" s="633"/>
      <c r="PMC573" s="633"/>
      <c r="PMD573" s="633"/>
      <c r="PME573" s="633"/>
      <c r="PMF573" s="633"/>
      <c r="PMG573" s="633"/>
      <c r="PMH573" s="633"/>
      <c r="PMI573" s="633"/>
      <c r="PMJ573" s="633"/>
      <c r="PMK573" s="633"/>
      <c r="PML573" s="633"/>
      <c r="PMM573" s="633"/>
      <c r="PMN573" s="633"/>
      <c r="PMO573" s="633"/>
      <c r="PMP573" s="633"/>
      <c r="PMQ573" s="633"/>
      <c r="PMR573" s="633"/>
      <c r="PMS573" s="633"/>
      <c r="PMT573" s="633"/>
      <c r="PMU573" s="633"/>
      <c r="PMV573" s="633"/>
      <c r="PMW573" s="633"/>
      <c r="PMX573" s="633"/>
      <c r="PMY573" s="633"/>
      <c r="PMZ573" s="633"/>
      <c r="PNA573" s="633"/>
      <c r="PNB573" s="633"/>
      <c r="PNC573" s="633"/>
      <c r="PND573" s="633"/>
      <c r="PNE573" s="633"/>
      <c r="PNF573" s="633"/>
      <c r="PNG573" s="633"/>
      <c r="PNH573" s="633"/>
      <c r="PNI573" s="633"/>
      <c r="PNJ573" s="633"/>
      <c r="PNK573" s="633"/>
      <c r="PNL573" s="633"/>
      <c r="PNM573" s="633"/>
      <c r="PNN573" s="633"/>
      <c r="PNO573" s="633"/>
      <c r="PNP573" s="633"/>
      <c r="PNQ573" s="633"/>
      <c r="PNR573" s="633"/>
      <c r="PNS573" s="633"/>
      <c r="PNT573" s="633"/>
      <c r="PNU573" s="633"/>
      <c r="PNV573" s="633"/>
      <c r="PNW573" s="633"/>
      <c r="PNX573" s="633"/>
      <c r="PNY573" s="633"/>
      <c r="PNZ573" s="633"/>
      <c r="POA573" s="633"/>
      <c r="POB573" s="633"/>
      <c r="POC573" s="633"/>
      <c r="POD573" s="633"/>
      <c r="POE573" s="633"/>
      <c r="POF573" s="633"/>
      <c r="POG573" s="633"/>
      <c r="POH573" s="633"/>
      <c r="POI573" s="633"/>
      <c r="POJ573" s="633"/>
      <c r="POK573" s="633"/>
      <c r="POL573" s="633"/>
      <c r="POM573" s="633"/>
      <c r="PON573" s="633"/>
      <c r="POO573" s="633"/>
      <c r="POP573" s="633"/>
      <c r="POQ573" s="633"/>
      <c r="POR573" s="633"/>
      <c r="POS573" s="633"/>
      <c r="POT573" s="633"/>
      <c r="POU573" s="633"/>
      <c r="POV573" s="633"/>
      <c r="POW573" s="633"/>
      <c r="POX573" s="633"/>
      <c r="POY573" s="633"/>
      <c r="POZ573" s="633"/>
      <c r="PPA573" s="633"/>
      <c r="PPB573" s="633"/>
      <c r="PPC573" s="633"/>
      <c r="PPD573" s="633"/>
      <c r="PPE573" s="633"/>
      <c r="PPF573" s="633"/>
      <c r="PPG573" s="633"/>
      <c r="PPH573" s="633"/>
      <c r="PPI573" s="633"/>
      <c r="PPJ573" s="633"/>
      <c r="PPK573" s="633"/>
      <c r="PPL573" s="633"/>
      <c r="PPM573" s="633"/>
      <c r="PPN573" s="633"/>
      <c r="PPO573" s="633"/>
      <c r="PPP573" s="633"/>
      <c r="PPQ573" s="633"/>
      <c r="PPR573" s="633"/>
      <c r="PPS573" s="633"/>
      <c r="PPT573" s="633"/>
      <c r="PPU573" s="633"/>
      <c r="PPV573" s="633"/>
      <c r="PPW573" s="633"/>
      <c r="PPX573" s="633"/>
      <c r="PPY573" s="633"/>
      <c r="PPZ573" s="633"/>
      <c r="PQA573" s="633"/>
      <c r="PQB573" s="633"/>
      <c r="PQC573" s="633"/>
      <c r="PQD573" s="633"/>
      <c r="PQE573" s="633"/>
      <c r="PQF573" s="633"/>
      <c r="PQG573" s="633"/>
      <c r="PQH573" s="633"/>
      <c r="PQI573" s="633"/>
      <c r="PQJ573" s="633"/>
      <c r="PQK573" s="633"/>
      <c r="PQL573" s="633"/>
      <c r="PQM573" s="633"/>
      <c r="PQN573" s="633"/>
      <c r="PQO573" s="633"/>
      <c r="PQP573" s="633"/>
      <c r="PQQ573" s="633"/>
      <c r="PQR573" s="633"/>
      <c r="PQS573" s="633"/>
      <c r="PQT573" s="633"/>
      <c r="PQU573" s="633"/>
      <c r="PQV573" s="633"/>
      <c r="PQW573" s="633"/>
      <c r="PQX573" s="633"/>
      <c r="PQY573" s="633"/>
      <c r="PQZ573" s="633"/>
      <c r="PRA573" s="633"/>
      <c r="PRB573" s="633"/>
      <c r="PRC573" s="633"/>
      <c r="PRD573" s="633"/>
      <c r="PRE573" s="633"/>
      <c r="PRF573" s="633"/>
      <c r="PRG573" s="633"/>
      <c r="PRH573" s="633"/>
      <c r="PRI573" s="633"/>
      <c r="PRJ573" s="633"/>
      <c r="PRK573" s="633"/>
      <c r="PRL573" s="633"/>
      <c r="PRM573" s="633"/>
      <c r="PRN573" s="633"/>
      <c r="PRO573" s="633"/>
      <c r="PRP573" s="633"/>
      <c r="PRQ573" s="633"/>
      <c r="PRR573" s="633"/>
      <c r="PRS573" s="633"/>
      <c r="PRT573" s="633"/>
      <c r="PRU573" s="633"/>
      <c r="PRV573" s="633"/>
      <c r="PRW573" s="633"/>
      <c r="PRX573" s="633"/>
      <c r="PRY573" s="633"/>
      <c r="PRZ573" s="633"/>
      <c r="PSA573" s="633"/>
      <c r="PSB573" s="633"/>
      <c r="PSC573" s="633"/>
      <c r="PSD573" s="633"/>
      <c r="PSE573" s="633"/>
      <c r="PSF573" s="633"/>
      <c r="PSG573" s="633"/>
      <c r="PSH573" s="633"/>
      <c r="PSI573" s="633"/>
      <c r="PSJ573" s="633"/>
      <c r="PSK573" s="633"/>
      <c r="PSL573" s="633"/>
      <c r="PSM573" s="633"/>
      <c r="PSN573" s="633"/>
      <c r="PSO573" s="633"/>
      <c r="PSP573" s="633"/>
      <c r="PSQ573" s="633"/>
      <c r="PSR573" s="633"/>
      <c r="PSS573" s="633"/>
      <c r="PST573" s="633"/>
      <c r="PSU573" s="633"/>
      <c r="PSV573" s="633"/>
      <c r="PSW573" s="633"/>
      <c r="PSX573" s="633"/>
      <c r="PSY573" s="633"/>
      <c r="PSZ573" s="633"/>
      <c r="PTA573" s="633"/>
      <c r="PTB573" s="633"/>
      <c r="PTC573" s="633"/>
      <c r="PTD573" s="633"/>
      <c r="PTE573" s="633"/>
      <c r="PTF573" s="633"/>
      <c r="PTG573" s="633"/>
      <c r="PTH573" s="633"/>
      <c r="PTI573" s="633"/>
      <c r="PTJ573" s="633"/>
      <c r="PTK573" s="633"/>
      <c r="PTL573" s="633"/>
      <c r="PTM573" s="633"/>
      <c r="PTN573" s="633"/>
      <c r="PTO573" s="633"/>
      <c r="PTP573" s="633"/>
      <c r="PTQ573" s="633"/>
      <c r="PTR573" s="633"/>
      <c r="PTS573" s="633"/>
      <c r="PTT573" s="633"/>
      <c r="PTU573" s="633"/>
      <c r="PTV573" s="633"/>
      <c r="PTW573" s="633"/>
      <c r="PTX573" s="633"/>
      <c r="PTY573" s="633"/>
      <c r="PTZ573" s="633"/>
      <c r="PUA573" s="633"/>
      <c r="PUB573" s="633"/>
      <c r="PUC573" s="633"/>
      <c r="PUD573" s="633"/>
      <c r="PUE573" s="633"/>
      <c r="PUF573" s="633"/>
      <c r="PUG573" s="633"/>
      <c r="PUH573" s="633"/>
      <c r="PUI573" s="633"/>
      <c r="PUJ573" s="633"/>
      <c r="PUK573" s="633"/>
      <c r="PUL573" s="633"/>
      <c r="PUM573" s="633"/>
      <c r="PUN573" s="633"/>
      <c r="PUO573" s="633"/>
      <c r="PUP573" s="633"/>
      <c r="PUQ573" s="633"/>
      <c r="PUR573" s="633"/>
      <c r="PUS573" s="633"/>
      <c r="PUT573" s="633"/>
      <c r="PUU573" s="633"/>
      <c r="PUV573" s="633"/>
      <c r="PUW573" s="633"/>
      <c r="PUX573" s="633"/>
      <c r="PUY573" s="633"/>
      <c r="PUZ573" s="633"/>
      <c r="PVA573" s="633"/>
      <c r="PVB573" s="633"/>
      <c r="PVC573" s="633"/>
      <c r="PVD573" s="633"/>
      <c r="PVE573" s="633"/>
      <c r="PVF573" s="633"/>
      <c r="PVG573" s="633"/>
      <c r="PVH573" s="633"/>
      <c r="PVI573" s="633"/>
      <c r="PVJ573" s="633"/>
      <c r="PVK573" s="633"/>
      <c r="PVL573" s="633"/>
      <c r="PVM573" s="633"/>
      <c r="PVN573" s="633"/>
      <c r="PVO573" s="633"/>
      <c r="PVP573" s="633"/>
      <c r="PVQ573" s="633"/>
      <c r="PVR573" s="633"/>
      <c r="PVS573" s="633"/>
      <c r="PVT573" s="633"/>
      <c r="PVU573" s="633"/>
      <c r="PVV573" s="633"/>
      <c r="PVW573" s="633"/>
      <c r="PVX573" s="633"/>
      <c r="PVY573" s="633"/>
      <c r="PVZ573" s="633"/>
      <c r="PWA573" s="633"/>
      <c r="PWB573" s="633"/>
      <c r="PWC573" s="633"/>
      <c r="PWD573" s="633"/>
      <c r="PWE573" s="633"/>
      <c r="PWF573" s="633"/>
      <c r="PWG573" s="633"/>
      <c r="PWH573" s="633"/>
      <c r="PWI573" s="633"/>
      <c r="PWJ573" s="633"/>
      <c r="PWK573" s="633"/>
      <c r="PWL573" s="633"/>
      <c r="PWM573" s="633"/>
      <c r="PWN573" s="633"/>
      <c r="PWO573" s="633"/>
      <c r="PWP573" s="633"/>
      <c r="PWQ573" s="633"/>
      <c r="PWR573" s="633"/>
      <c r="PWS573" s="633"/>
      <c r="PWT573" s="633"/>
      <c r="PWU573" s="633"/>
      <c r="PWV573" s="633"/>
      <c r="PWW573" s="633"/>
      <c r="PWX573" s="633"/>
      <c r="PWY573" s="633"/>
      <c r="PWZ573" s="633"/>
      <c r="PXA573" s="633"/>
      <c r="PXB573" s="633"/>
      <c r="PXC573" s="633"/>
      <c r="PXD573" s="633"/>
      <c r="PXE573" s="633"/>
      <c r="PXF573" s="633"/>
      <c r="PXG573" s="633"/>
      <c r="PXH573" s="633"/>
      <c r="PXI573" s="633"/>
      <c r="PXJ573" s="633"/>
      <c r="PXK573" s="633"/>
      <c r="PXL573" s="633"/>
      <c r="PXM573" s="633"/>
      <c r="PXN573" s="633"/>
      <c r="PXO573" s="633"/>
      <c r="PXP573" s="633"/>
      <c r="PXQ573" s="633"/>
      <c r="PXR573" s="633"/>
      <c r="PXS573" s="633"/>
      <c r="PXT573" s="633"/>
      <c r="PXU573" s="633"/>
      <c r="PXV573" s="633"/>
      <c r="PXW573" s="633"/>
      <c r="PXX573" s="633"/>
      <c r="PXY573" s="633"/>
      <c r="PXZ573" s="633"/>
      <c r="PYA573" s="633"/>
      <c r="PYB573" s="633"/>
      <c r="PYC573" s="633"/>
      <c r="PYD573" s="633"/>
      <c r="PYE573" s="633"/>
      <c r="PYF573" s="633"/>
      <c r="PYG573" s="633"/>
      <c r="PYH573" s="633"/>
      <c r="PYI573" s="633"/>
      <c r="PYJ573" s="633"/>
      <c r="PYK573" s="633"/>
      <c r="PYL573" s="633"/>
      <c r="PYM573" s="633"/>
      <c r="PYN573" s="633"/>
      <c r="PYO573" s="633"/>
      <c r="PYP573" s="633"/>
      <c r="PYQ573" s="633"/>
      <c r="PYR573" s="633"/>
      <c r="PYS573" s="633"/>
      <c r="PYT573" s="633"/>
      <c r="PYU573" s="633"/>
      <c r="PYV573" s="633"/>
      <c r="PYW573" s="633"/>
      <c r="PYX573" s="633"/>
      <c r="PYY573" s="633"/>
      <c r="PYZ573" s="633"/>
      <c r="PZA573" s="633"/>
      <c r="PZB573" s="633"/>
      <c r="PZC573" s="633"/>
      <c r="PZD573" s="633"/>
      <c r="PZE573" s="633"/>
      <c r="PZF573" s="633"/>
      <c r="PZG573" s="633"/>
      <c r="PZH573" s="633"/>
      <c r="PZI573" s="633"/>
      <c r="PZJ573" s="633"/>
      <c r="PZK573" s="633"/>
      <c r="PZL573" s="633"/>
      <c r="PZM573" s="633"/>
      <c r="PZN573" s="633"/>
      <c r="PZO573" s="633"/>
      <c r="PZP573" s="633"/>
      <c r="PZQ573" s="633"/>
      <c r="PZR573" s="633"/>
      <c r="PZS573" s="633"/>
      <c r="PZT573" s="633"/>
      <c r="PZU573" s="633"/>
      <c r="PZV573" s="633"/>
      <c r="PZW573" s="633"/>
      <c r="PZX573" s="633"/>
      <c r="PZY573" s="633"/>
      <c r="PZZ573" s="633"/>
      <c r="QAA573" s="633"/>
      <c r="QAB573" s="633"/>
      <c r="QAC573" s="633"/>
      <c r="QAD573" s="633"/>
      <c r="QAE573" s="633"/>
      <c r="QAF573" s="633"/>
      <c r="QAG573" s="633"/>
      <c r="QAH573" s="633"/>
      <c r="QAI573" s="633"/>
      <c r="QAJ573" s="633"/>
      <c r="QAK573" s="633"/>
      <c r="QAL573" s="633"/>
      <c r="QAM573" s="633"/>
      <c r="QAN573" s="633"/>
      <c r="QAO573" s="633"/>
      <c r="QAP573" s="633"/>
      <c r="QAQ573" s="633"/>
      <c r="QAR573" s="633"/>
      <c r="QAS573" s="633"/>
      <c r="QAT573" s="633"/>
      <c r="QAU573" s="633"/>
      <c r="QAV573" s="633"/>
      <c r="QAW573" s="633"/>
      <c r="QAX573" s="633"/>
      <c r="QAY573" s="633"/>
      <c r="QAZ573" s="633"/>
      <c r="QBA573" s="633"/>
      <c r="QBB573" s="633"/>
      <c r="QBC573" s="633"/>
      <c r="QBD573" s="633"/>
      <c r="QBE573" s="633"/>
      <c r="QBF573" s="633"/>
      <c r="QBG573" s="633"/>
      <c r="QBH573" s="633"/>
      <c r="QBI573" s="633"/>
      <c r="QBJ573" s="633"/>
      <c r="QBK573" s="633"/>
      <c r="QBL573" s="633"/>
      <c r="QBM573" s="633"/>
      <c r="QBN573" s="633"/>
      <c r="QBO573" s="633"/>
      <c r="QBP573" s="633"/>
      <c r="QBQ573" s="633"/>
      <c r="QBR573" s="633"/>
      <c r="QBS573" s="633"/>
      <c r="QBT573" s="633"/>
      <c r="QBU573" s="633"/>
      <c r="QBV573" s="633"/>
      <c r="QBW573" s="633"/>
      <c r="QBX573" s="633"/>
      <c r="QBY573" s="633"/>
      <c r="QBZ573" s="633"/>
      <c r="QCA573" s="633"/>
      <c r="QCB573" s="633"/>
      <c r="QCC573" s="633"/>
      <c r="QCD573" s="633"/>
      <c r="QCE573" s="633"/>
      <c r="QCF573" s="633"/>
      <c r="QCG573" s="633"/>
      <c r="QCH573" s="633"/>
      <c r="QCI573" s="633"/>
      <c r="QCJ573" s="633"/>
      <c r="QCK573" s="633"/>
      <c r="QCL573" s="633"/>
      <c r="QCM573" s="633"/>
      <c r="QCN573" s="633"/>
      <c r="QCO573" s="633"/>
      <c r="QCP573" s="633"/>
      <c r="QCQ573" s="633"/>
      <c r="QCR573" s="633"/>
      <c r="QCS573" s="633"/>
      <c r="QCT573" s="633"/>
      <c r="QCU573" s="633"/>
      <c r="QCV573" s="633"/>
      <c r="QCW573" s="633"/>
      <c r="QCX573" s="633"/>
      <c r="QCY573" s="633"/>
      <c r="QCZ573" s="633"/>
      <c r="QDA573" s="633"/>
      <c r="QDB573" s="633"/>
      <c r="QDC573" s="633"/>
      <c r="QDD573" s="633"/>
      <c r="QDE573" s="633"/>
      <c r="QDF573" s="633"/>
      <c r="QDG573" s="633"/>
      <c r="QDH573" s="633"/>
      <c r="QDI573" s="633"/>
      <c r="QDJ573" s="633"/>
      <c r="QDK573" s="633"/>
      <c r="QDL573" s="633"/>
      <c r="QDM573" s="633"/>
      <c r="QDN573" s="633"/>
      <c r="QDO573" s="633"/>
      <c r="QDP573" s="633"/>
      <c r="QDQ573" s="633"/>
      <c r="QDR573" s="633"/>
      <c r="QDS573" s="633"/>
      <c r="QDT573" s="633"/>
      <c r="QDU573" s="633"/>
      <c r="QDV573" s="633"/>
      <c r="QDW573" s="633"/>
      <c r="QDX573" s="633"/>
      <c r="QDY573" s="633"/>
      <c r="QDZ573" s="633"/>
      <c r="QEA573" s="633"/>
      <c r="QEB573" s="633"/>
      <c r="QEC573" s="633"/>
      <c r="QED573" s="633"/>
      <c r="QEE573" s="633"/>
      <c r="QEF573" s="633"/>
      <c r="QEG573" s="633"/>
      <c r="QEH573" s="633"/>
      <c r="QEI573" s="633"/>
      <c r="QEJ573" s="633"/>
      <c r="QEK573" s="633"/>
      <c r="QEL573" s="633"/>
      <c r="QEM573" s="633"/>
      <c r="QEN573" s="633"/>
      <c r="QEO573" s="633"/>
      <c r="QEP573" s="633"/>
      <c r="QEQ573" s="633"/>
      <c r="QER573" s="633"/>
      <c r="QES573" s="633"/>
      <c r="QET573" s="633"/>
      <c r="QEU573" s="633"/>
      <c r="QEV573" s="633"/>
      <c r="QEW573" s="633"/>
      <c r="QEX573" s="633"/>
      <c r="QEY573" s="633"/>
      <c r="QEZ573" s="633"/>
      <c r="QFA573" s="633"/>
      <c r="QFB573" s="633"/>
      <c r="QFC573" s="633"/>
      <c r="QFD573" s="633"/>
      <c r="QFE573" s="633"/>
      <c r="QFF573" s="633"/>
      <c r="QFG573" s="633"/>
      <c r="QFH573" s="633"/>
      <c r="QFI573" s="633"/>
      <c r="QFJ573" s="633"/>
      <c r="QFK573" s="633"/>
      <c r="QFL573" s="633"/>
      <c r="QFM573" s="633"/>
      <c r="QFN573" s="633"/>
      <c r="QFO573" s="633"/>
      <c r="QFP573" s="633"/>
      <c r="QFQ573" s="633"/>
      <c r="QFR573" s="633"/>
      <c r="QFS573" s="633"/>
      <c r="QFT573" s="633"/>
      <c r="QFU573" s="633"/>
      <c r="QFV573" s="633"/>
      <c r="QFW573" s="633"/>
      <c r="QFX573" s="633"/>
      <c r="QFY573" s="633"/>
      <c r="QFZ573" s="633"/>
      <c r="QGA573" s="633"/>
      <c r="QGB573" s="633"/>
      <c r="QGC573" s="633"/>
      <c r="QGD573" s="633"/>
      <c r="QGE573" s="633"/>
      <c r="QGF573" s="633"/>
      <c r="QGG573" s="633"/>
      <c r="QGH573" s="633"/>
      <c r="QGI573" s="633"/>
      <c r="QGJ573" s="633"/>
      <c r="QGK573" s="633"/>
      <c r="QGL573" s="633"/>
      <c r="QGM573" s="633"/>
      <c r="QGN573" s="633"/>
      <c r="QGO573" s="633"/>
      <c r="QGP573" s="633"/>
      <c r="QGQ573" s="633"/>
      <c r="QGR573" s="633"/>
      <c r="QGS573" s="633"/>
      <c r="QGT573" s="633"/>
      <c r="QGU573" s="633"/>
      <c r="QGV573" s="633"/>
      <c r="QGW573" s="633"/>
      <c r="QGX573" s="633"/>
      <c r="QGY573" s="633"/>
      <c r="QGZ573" s="633"/>
      <c r="QHA573" s="633"/>
      <c r="QHB573" s="633"/>
      <c r="QHC573" s="633"/>
      <c r="QHD573" s="633"/>
      <c r="QHE573" s="633"/>
      <c r="QHF573" s="633"/>
      <c r="QHG573" s="633"/>
      <c r="QHH573" s="633"/>
      <c r="QHI573" s="633"/>
      <c r="QHJ573" s="633"/>
      <c r="QHK573" s="633"/>
      <c r="QHL573" s="633"/>
      <c r="QHM573" s="633"/>
      <c r="QHN573" s="633"/>
      <c r="QHO573" s="633"/>
      <c r="QHP573" s="633"/>
      <c r="QHQ573" s="633"/>
      <c r="QHR573" s="633"/>
      <c r="QHS573" s="633"/>
      <c r="QHT573" s="633"/>
      <c r="QHU573" s="633"/>
      <c r="QHV573" s="633"/>
      <c r="QHW573" s="633"/>
      <c r="QHX573" s="633"/>
      <c r="QHY573" s="633"/>
      <c r="QHZ573" s="633"/>
      <c r="QIA573" s="633"/>
      <c r="QIB573" s="633"/>
      <c r="QIC573" s="633"/>
      <c r="QID573" s="633"/>
      <c r="QIE573" s="633"/>
      <c r="QIF573" s="633"/>
      <c r="QIG573" s="633"/>
      <c r="QIH573" s="633"/>
      <c r="QII573" s="633"/>
      <c r="QIJ573" s="633"/>
      <c r="QIK573" s="633"/>
      <c r="QIL573" s="633"/>
      <c r="QIM573" s="633"/>
      <c r="QIN573" s="633"/>
      <c r="QIO573" s="633"/>
      <c r="QIP573" s="633"/>
      <c r="QIQ573" s="633"/>
      <c r="QIR573" s="633"/>
      <c r="QIS573" s="633"/>
      <c r="QIT573" s="633"/>
      <c r="QIU573" s="633"/>
      <c r="QIV573" s="633"/>
      <c r="QIW573" s="633"/>
      <c r="QIX573" s="633"/>
      <c r="QIY573" s="633"/>
      <c r="QIZ573" s="633"/>
      <c r="QJA573" s="633"/>
      <c r="QJB573" s="633"/>
      <c r="QJC573" s="633"/>
      <c r="QJD573" s="633"/>
      <c r="QJE573" s="633"/>
      <c r="QJF573" s="633"/>
      <c r="QJG573" s="633"/>
      <c r="QJH573" s="633"/>
      <c r="QJI573" s="633"/>
      <c r="QJJ573" s="633"/>
      <c r="QJK573" s="633"/>
      <c r="QJL573" s="633"/>
      <c r="QJM573" s="633"/>
      <c r="QJN573" s="633"/>
      <c r="QJO573" s="633"/>
      <c r="QJP573" s="633"/>
      <c r="QJQ573" s="633"/>
      <c r="QJR573" s="633"/>
      <c r="QJS573" s="633"/>
      <c r="QJT573" s="633"/>
      <c r="QJU573" s="633"/>
      <c r="QJV573" s="633"/>
      <c r="QJW573" s="633"/>
      <c r="QJX573" s="633"/>
      <c r="QJY573" s="633"/>
      <c r="QJZ573" s="633"/>
      <c r="QKA573" s="633"/>
      <c r="QKB573" s="633"/>
      <c r="QKC573" s="633"/>
      <c r="QKD573" s="633"/>
      <c r="QKE573" s="633"/>
      <c r="QKF573" s="633"/>
      <c r="QKG573" s="633"/>
      <c r="QKH573" s="633"/>
      <c r="QKI573" s="633"/>
      <c r="QKJ573" s="633"/>
      <c r="QKK573" s="633"/>
      <c r="QKL573" s="633"/>
      <c r="QKM573" s="633"/>
      <c r="QKN573" s="633"/>
      <c r="QKO573" s="633"/>
      <c r="QKP573" s="633"/>
      <c r="QKQ573" s="633"/>
      <c r="QKR573" s="633"/>
      <c r="QKS573" s="633"/>
      <c r="QKT573" s="633"/>
      <c r="QKU573" s="633"/>
      <c r="QKV573" s="633"/>
      <c r="QKW573" s="633"/>
      <c r="QKX573" s="633"/>
      <c r="QKY573" s="633"/>
      <c r="QKZ573" s="633"/>
      <c r="QLA573" s="633"/>
      <c r="QLB573" s="633"/>
      <c r="QLC573" s="633"/>
      <c r="QLD573" s="633"/>
      <c r="QLE573" s="633"/>
      <c r="QLF573" s="633"/>
      <c r="QLG573" s="633"/>
      <c r="QLH573" s="633"/>
      <c r="QLI573" s="633"/>
      <c r="QLJ573" s="633"/>
      <c r="QLK573" s="633"/>
      <c r="QLL573" s="633"/>
      <c r="QLM573" s="633"/>
      <c r="QLN573" s="633"/>
      <c r="QLO573" s="633"/>
      <c r="QLP573" s="633"/>
      <c r="QLQ573" s="633"/>
      <c r="QLR573" s="633"/>
      <c r="QLS573" s="633"/>
      <c r="QLT573" s="633"/>
      <c r="QLU573" s="633"/>
      <c r="QLV573" s="633"/>
      <c r="QLW573" s="633"/>
      <c r="QLX573" s="633"/>
      <c r="QLY573" s="633"/>
      <c r="QLZ573" s="633"/>
      <c r="QMA573" s="633"/>
      <c r="QMB573" s="633"/>
      <c r="QMC573" s="633"/>
      <c r="QMD573" s="633"/>
      <c r="QME573" s="633"/>
      <c r="QMF573" s="633"/>
      <c r="QMG573" s="633"/>
      <c r="QMH573" s="633"/>
      <c r="QMI573" s="633"/>
      <c r="QMJ573" s="633"/>
      <c r="QMK573" s="633"/>
      <c r="QML573" s="633"/>
      <c r="QMM573" s="633"/>
      <c r="QMN573" s="633"/>
      <c r="QMO573" s="633"/>
      <c r="QMP573" s="633"/>
      <c r="QMQ573" s="633"/>
      <c r="QMR573" s="633"/>
      <c r="QMS573" s="633"/>
      <c r="QMT573" s="633"/>
      <c r="QMU573" s="633"/>
      <c r="QMV573" s="633"/>
      <c r="QMW573" s="633"/>
      <c r="QMX573" s="633"/>
      <c r="QMY573" s="633"/>
      <c r="QMZ573" s="633"/>
      <c r="QNA573" s="633"/>
      <c r="QNB573" s="633"/>
      <c r="QNC573" s="633"/>
      <c r="QND573" s="633"/>
      <c r="QNE573" s="633"/>
      <c r="QNF573" s="633"/>
      <c r="QNG573" s="633"/>
      <c r="QNH573" s="633"/>
      <c r="QNI573" s="633"/>
      <c r="QNJ573" s="633"/>
      <c r="QNK573" s="633"/>
      <c r="QNL573" s="633"/>
      <c r="QNM573" s="633"/>
      <c r="QNN573" s="633"/>
      <c r="QNO573" s="633"/>
      <c r="QNP573" s="633"/>
      <c r="QNQ573" s="633"/>
      <c r="QNR573" s="633"/>
      <c r="QNS573" s="633"/>
      <c r="QNT573" s="633"/>
      <c r="QNU573" s="633"/>
      <c r="QNV573" s="633"/>
      <c r="QNW573" s="633"/>
      <c r="QNX573" s="633"/>
      <c r="QNY573" s="633"/>
      <c r="QNZ573" s="633"/>
      <c r="QOA573" s="633"/>
      <c r="QOB573" s="633"/>
      <c r="QOC573" s="633"/>
      <c r="QOD573" s="633"/>
      <c r="QOE573" s="633"/>
      <c r="QOF573" s="633"/>
      <c r="QOG573" s="633"/>
      <c r="QOH573" s="633"/>
      <c r="QOI573" s="633"/>
      <c r="QOJ573" s="633"/>
      <c r="QOK573" s="633"/>
      <c r="QOL573" s="633"/>
      <c r="QOM573" s="633"/>
      <c r="QON573" s="633"/>
      <c r="QOO573" s="633"/>
      <c r="QOP573" s="633"/>
      <c r="QOQ573" s="633"/>
      <c r="QOR573" s="633"/>
      <c r="QOS573" s="633"/>
      <c r="QOT573" s="633"/>
      <c r="QOU573" s="633"/>
      <c r="QOV573" s="633"/>
      <c r="QOW573" s="633"/>
      <c r="QOX573" s="633"/>
      <c r="QOY573" s="633"/>
      <c r="QOZ573" s="633"/>
      <c r="QPA573" s="633"/>
      <c r="QPB573" s="633"/>
      <c r="QPC573" s="633"/>
      <c r="QPD573" s="633"/>
      <c r="QPE573" s="633"/>
      <c r="QPF573" s="633"/>
      <c r="QPG573" s="633"/>
      <c r="QPH573" s="633"/>
      <c r="QPI573" s="633"/>
      <c r="QPJ573" s="633"/>
      <c r="QPK573" s="633"/>
      <c r="QPL573" s="633"/>
      <c r="QPM573" s="633"/>
      <c r="QPN573" s="633"/>
      <c r="QPO573" s="633"/>
      <c r="QPP573" s="633"/>
      <c r="QPQ573" s="633"/>
      <c r="QPR573" s="633"/>
      <c r="QPS573" s="633"/>
      <c r="QPT573" s="633"/>
      <c r="QPU573" s="633"/>
      <c r="QPV573" s="633"/>
      <c r="QPW573" s="633"/>
      <c r="QPX573" s="633"/>
      <c r="QPY573" s="633"/>
      <c r="QPZ573" s="633"/>
      <c r="QQA573" s="633"/>
      <c r="QQB573" s="633"/>
      <c r="QQC573" s="633"/>
      <c r="QQD573" s="633"/>
      <c r="QQE573" s="633"/>
      <c r="QQF573" s="633"/>
      <c r="QQG573" s="633"/>
      <c r="QQH573" s="633"/>
      <c r="QQI573" s="633"/>
      <c r="QQJ573" s="633"/>
      <c r="QQK573" s="633"/>
      <c r="QQL573" s="633"/>
      <c r="QQM573" s="633"/>
      <c r="QQN573" s="633"/>
      <c r="QQO573" s="633"/>
      <c r="QQP573" s="633"/>
      <c r="QQQ573" s="633"/>
      <c r="QQR573" s="633"/>
      <c r="QQS573" s="633"/>
      <c r="QQT573" s="633"/>
      <c r="QQU573" s="633"/>
      <c r="QQV573" s="633"/>
      <c r="QQW573" s="633"/>
      <c r="QQX573" s="633"/>
      <c r="QQY573" s="633"/>
      <c r="QQZ573" s="633"/>
      <c r="QRA573" s="633"/>
      <c r="QRB573" s="633"/>
      <c r="QRC573" s="633"/>
      <c r="QRD573" s="633"/>
      <c r="QRE573" s="633"/>
      <c r="QRF573" s="633"/>
      <c r="QRG573" s="633"/>
      <c r="QRH573" s="633"/>
      <c r="QRI573" s="633"/>
      <c r="QRJ573" s="633"/>
      <c r="QRK573" s="633"/>
      <c r="QRL573" s="633"/>
      <c r="QRM573" s="633"/>
      <c r="QRN573" s="633"/>
      <c r="QRO573" s="633"/>
      <c r="QRP573" s="633"/>
      <c r="QRQ573" s="633"/>
      <c r="QRR573" s="633"/>
      <c r="QRS573" s="633"/>
      <c r="QRT573" s="633"/>
      <c r="QRU573" s="633"/>
      <c r="QRV573" s="633"/>
      <c r="QRW573" s="633"/>
      <c r="QRX573" s="633"/>
      <c r="QRY573" s="633"/>
      <c r="QRZ573" s="633"/>
      <c r="QSA573" s="633"/>
      <c r="QSB573" s="633"/>
      <c r="QSC573" s="633"/>
      <c r="QSD573" s="633"/>
      <c r="QSE573" s="633"/>
      <c r="QSF573" s="633"/>
      <c r="QSG573" s="633"/>
      <c r="QSH573" s="633"/>
      <c r="QSI573" s="633"/>
      <c r="QSJ573" s="633"/>
      <c r="QSK573" s="633"/>
      <c r="QSL573" s="633"/>
      <c r="QSM573" s="633"/>
      <c r="QSN573" s="633"/>
      <c r="QSO573" s="633"/>
      <c r="QSP573" s="633"/>
      <c r="QSQ573" s="633"/>
      <c r="QSR573" s="633"/>
      <c r="QSS573" s="633"/>
      <c r="QST573" s="633"/>
      <c r="QSU573" s="633"/>
      <c r="QSV573" s="633"/>
      <c r="QSW573" s="633"/>
      <c r="QSX573" s="633"/>
      <c r="QSY573" s="633"/>
      <c r="QSZ573" s="633"/>
      <c r="QTA573" s="633"/>
      <c r="QTB573" s="633"/>
      <c r="QTC573" s="633"/>
      <c r="QTD573" s="633"/>
      <c r="QTE573" s="633"/>
      <c r="QTF573" s="633"/>
      <c r="QTG573" s="633"/>
      <c r="QTH573" s="633"/>
      <c r="QTI573" s="633"/>
      <c r="QTJ573" s="633"/>
      <c r="QTK573" s="633"/>
      <c r="QTL573" s="633"/>
      <c r="QTM573" s="633"/>
      <c r="QTN573" s="633"/>
      <c r="QTO573" s="633"/>
      <c r="QTP573" s="633"/>
      <c r="QTQ573" s="633"/>
      <c r="QTR573" s="633"/>
      <c r="QTS573" s="633"/>
      <c r="QTT573" s="633"/>
      <c r="QTU573" s="633"/>
      <c r="QTV573" s="633"/>
      <c r="QTW573" s="633"/>
      <c r="QTX573" s="633"/>
      <c r="QTY573" s="633"/>
      <c r="QTZ573" s="633"/>
      <c r="QUA573" s="633"/>
      <c r="QUB573" s="633"/>
      <c r="QUC573" s="633"/>
      <c r="QUD573" s="633"/>
      <c r="QUE573" s="633"/>
      <c r="QUF573" s="633"/>
      <c r="QUG573" s="633"/>
      <c r="QUH573" s="633"/>
      <c r="QUI573" s="633"/>
      <c r="QUJ573" s="633"/>
      <c r="QUK573" s="633"/>
      <c r="QUL573" s="633"/>
      <c r="QUM573" s="633"/>
      <c r="QUN573" s="633"/>
      <c r="QUO573" s="633"/>
      <c r="QUP573" s="633"/>
      <c r="QUQ573" s="633"/>
      <c r="QUR573" s="633"/>
      <c r="QUS573" s="633"/>
      <c r="QUT573" s="633"/>
      <c r="QUU573" s="633"/>
      <c r="QUV573" s="633"/>
      <c r="QUW573" s="633"/>
      <c r="QUX573" s="633"/>
      <c r="QUY573" s="633"/>
      <c r="QUZ573" s="633"/>
      <c r="QVA573" s="633"/>
      <c r="QVB573" s="633"/>
      <c r="QVC573" s="633"/>
      <c r="QVD573" s="633"/>
      <c r="QVE573" s="633"/>
      <c r="QVF573" s="633"/>
      <c r="QVG573" s="633"/>
      <c r="QVH573" s="633"/>
      <c r="QVI573" s="633"/>
      <c r="QVJ573" s="633"/>
      <c r="QVK573" s="633"/>
      <c r="QVL573" s="633"/>
      <c r="QVM573" s="633"/>
      <c r="QVN573" s="633"/>
      <c r="QVO573" s="633"/>
      <c r="QVP573" s="633"/>
      <c r="QVQ573" s="633"/>
      <c r="QVR573" s="633"/>
      <c r="QVS573" s="633"/>
      <c r="QVT573" s="633"/>
      <c r="QVU573" s="633"/>
      <c r="QVV573" s="633"/>
      <c r="QVW573" s="633"/>
      <c r="QVX573" s="633"/>
      <c r="QVY573" s="633"/>
      <c r="QVZ573" s="633"/>
      <c r="QWA573" s="633"/>
      <c r="QWB573" s="633"/>
      <c r="QWC573" s="633"/>
      <c r="QWD573" s="633"/>
      <c r="QWE573" s="633"/>
      <c r="QWF573" s="633"/>
      <c r="QWG573" s="633"/>
      <c r="QWH573" s="633"/>
      <c r="QWI573" s="633"/>
      <c r="QWJ573" s="633"/>
      <c r="QWK573" s="633"/>
      <c r="QWL573" s="633"/>
      <c r="QWM573" s="633"/>
      <c r="QWN573" s="633"/>
      <c r="QWO573" s="633"/>
      <c r="QWP573" s="633"/>
      <c r="QWQ573" s="633"/>
      <c r="QWR573" s="633"/>
      <c r="QWS573" s="633"/>
      <c r="QWT573" s="633"/>
      <c r="QWU573" s="633"/>
      <c r="QWV573" s="633"/>
      <c r="QWW573" s="633"/>
      <c r="QWX573" s="633"/>
      <c r="QWY573" s="633"/>
      <c r="QWZ573" s="633"/>
      <c r="QXA573" s="633"/>
      <c r="QXB573" s="633"/>
      <c r="QXC573" s="633"/>
      <c r="QXD573" s="633"/>
      <c r="QXE573" s="633"/>
      <c r="QXF573" s="633"/>
      <c r="QXG573" s="633"/>
      <c r="QXH573" s="633"/>
      <c r="QXI573" s="633"/>
      <c r="QXJ573" s="633"/>
      <c r="QXK573" s="633"/>
      <c r="QXL573" s="633"/>
      <c r="QXM573" s="633"/>
      <c r="QXN573" s="633"/>
      <c r="QXO573" s="633"/>
      <c r="QXP573" s="633"/>
      <c r="QXQ573" s="633"/>
      <c r="QXR573" s="633"/>
      <c r="QXS573" s="633"/>
      <c r="QXT573" s="633"/>
      <c r="QXU573" s="633"/>
      <c r="QXV573" s="633"/>
      <c r="QXW573" s="633"/>
      <c r="QXX573" s="633"/>
      <c r="QXY573" s="633"/>
      <c r="QXZ573" s="633"/>
      <c r="QYA573" s="633"/>
      <c r="QYB573" s="633"/>
      <c r="QYC573" s="633"/>
      <c r="QYD573" s="633"/>
      <c r="QYE573" s="633"/>
      <c r="QYF573" s="633"/>
      <c r="QYG573" s="633"/>
      <c r="QYH573" s="633"/>
      <c r="QYI573" s="633"/>
      <c r="QYJ573" s="633"/>
      <c r="QYK573" s="633"/>
      <c r="QYL573" s="633"/>
      <c r="QYM573" s="633"/>
      <c r="QYN573" s="633"/>
      <c r="QYO573" s="633"/>
      <c r="QYP573" s="633"/>
      <c r="QYQ573" s="633"/>
      <c r="QYR573" s="633"/>
      <c r="QYS573" s="633"/>
      <c r="QYT573" s="633"/>
      <c r="QYU573" s="633"/>
      <c r="QYV573" s="633"/>
      <c r="QYW573" s="633"/>
      <c r="QYX573" s="633"/>
      <c r="QYY573" s="633"/>
      <c r="QYZ573" s="633"/>
      <c r="QZA573" s="633"/>
      <c r="QZB573" s="633"/>
      <c r="QZC573" s="633"/>
      <c r="QZD573" s="633"/>
      <c r="QZE573" s="633"/>
      <c r="QZF573" s="633"/>
      <c r="QZG573" s="633"/>
      <c r="QZH573" s="633"/>
      <c r="QZI573" s="633"/>
      <c r="QZJ573" s="633"/>
      <c r="QZK573" s="633"/>
      <c r="QZL573" s="633"/>
      <c r="QZM573" s="633"/>
      <c r="QZN573" s="633"/>
      <c r="QZO573" s="633"/>
      <c r="QZP573" s="633"/>
      <c r="QZQ573" s="633"/>
      <c r="QZR573" s="633"/>
      <c r="QZS573" s="633"/>
      <c r="QZT573" s="633"/>
      <c r="QZU573" s="633"/>
      <c r="QZV573" s="633"/>
      <c r="QZW573" s="633"/>
      <c r="QZX573" s="633"/>
      <c r="QZY573" s="633"/>
      <c r="QZZ573" s="633"/>
      <c r="RAA573" s="633"/>
      <c r="RAB573" s="633"/>
      <c r="RAC573" s="633"/>
      <c r="RAD573" s="633"/>
      <c r="RAE573" s="633"/>
      <c r="RAF573" s="633"/>
      <c r="RAG573" s="633"/>
      <c r="RAH573" s="633"/>
      <c r="RAI573" s="633"/>
      <c r="RAJ573" s="633"/>
      <c r="RAK573" s="633"/>
      <c r="RAL573" s="633"/>
      <c r="RAM573" s="633"/>
      <c r="RAN573" s="633"/>
      <c r="RAO573" s="633"/>
      <c r="RAP573" s="633"/>
      <c r="RAQ573" s="633"/>
      <c r="RAR573" s="633"/>
      <c r="RAS573" s="633"/>
      <c r="RAT573" s="633"/>
      <c r="RAU573" s="633"/>
      <c r="RAV573" s="633"/>
      <c r="RAW573" s="633"/>
      <c r="RAX573" s="633"/>
      <c r="RAY573" s="633"/>
      <c r="RAZ573" s="633"/>
      <c r="RBA573" s="633"/>
      <c r="RBB573" s="633"/>
      <c r="RBC573" s="633"/>
      <c r="RBD573" s="633"/>
      <c r="RBE573" s="633"/>
      <c r="RBF573" s="633"/>
      <c r="RBG573" s="633"/>
      <c r="RBH573" s="633"/>
      <c r="RBI573" s="633"/>
      <c r="RBJ573" s="633"/>
      <c r="RBK573" s="633"/>
      <c r="RBL573" s="633"/>
      <c r="RBM573" s="633"/>
      <c r="RBN573" s="633"/>
      <c r="RBO573" s="633"/>
      <c r="RBP573" s="633"/>
      <c r="RBQ573" s="633"/>
      <c r="RBR573" s="633"/>
      <c r="RBS573" s="633"/>
      <c r="RBT573" s="633"/>
      <c r="RBU573" s="633"/>
      <c r="RBV573" s="633"/>
      <c r="RBW573" s="633"/>
      <c r="RBX573" s="633"/>
      <c r="RBY573" s="633"/>
      <c r="RBZ573" s="633"/>
      <c r="RCA573" s="633"/>
      <c r="RCB573" s="633"/>
      <c r="RCC573" s="633"/>
      <c r="RCD573" s="633"/>
      <c r="RCE573" s="633"/>
      <c r="RCF573" s="633"/>
      <c r="RCG573" s="633"/>
      <c r="RCH573" s="633"/>
      <c r="RCI573" s="633"/>
      <c r="RCJ573" s="633"/>
      <c r="RCK573" s="633"/>
      <c r="RCL573" s="633"/>
      <c r="RCM573" s="633"/>
      <c r="RCN573" s="633"/>
      <c r="RCO573" s="633"/>
      <c r="RCP573" s="633"/>
      <c r="RCQ573" s="633"/>
      <c r="RCR573" s="633"/>
      <c r="RCS573" s="633"/>
      <c r="RCT573" s="633"/>
      <c r="RCU573" s="633"/>
      <c r="RCV573" s="633"/>
      <c r="RCW573" s="633"/>
      <c r="RCX573" s="633"/>
      <c r="RCY573" s="633"/>
      <c r="RCZ573" s="633"/>
      <c r="RDA573" s="633"/>
      <c r="RDB573" s="633"/>
      <c r="RDC573" s="633"/>
      <c r="RDD573" s="633"/>
      <c r="RDE573" s="633"/>
      <c r="RDF573" s="633"/>
      <c r="RDG573" s="633"/>
      <c r="RDH573" s="633"/>
      <c r="RDI573" s="633"/>
      <c r="RDJ573" s="633"/>
      <c r="RDK573" s="633"/>
      <c r="RDL573" s="633"/>
      <c r="RDM573" s="633"/>
      <c r="RDN573" s="633"/>
      <c r="RDO573" s="633"/>
      <c r="RDP573" s="633"/>
      <c r="RDQ573" s="633"/>
      <c r="RDR573" s="633"/>
      <c r="RDS573" s="633"/>
      <c r="RDT573" s="633"/>
      <c r="RDU573" s="633"/>
      <c r="RDV573" s="633"/>
      <c r="RDW573" s="633"/>
      <c r="RDX573" s="633"/>
      <c r="RDY573" s="633"/>
      <c r="RDZ573" s="633"/>
      <c r="REA573" s="633"/>
      <c r="REB573" s="633"/>
      <c r="REC573" s="633"/>
      <c r="RED573" s="633"/>
      <c r="REE573" s="633"/>
      <c r="REF573" s="633"/>
      <c r="REG573" s="633"/>
      <c r="REH573" s="633"/>
      <c r="REI573" s="633"/>
      <c r="REJ573" s="633"/>
      <c r="REK573" s="633"/>
      <c r="REL573" s="633"/>
      <c r="REM573" s="633"/>
      <c r="REN573" s="633"/>
      <c r="REO573" s="633"/>
      <c r="REP573" s="633"/>
      <c r="REQ573" s="633"/>
      <c r="RER573" s="633"/>
      <c r="RES573" s="633"/>
      <c r="RET573" s="633"/>
      <c r="REU573" s="633"/>
      <c r="REV573" s="633"/>
      <c r="REW573" s="633"/>
      <c r="REX573" s="633"/>
      <c r="REY573" s="633"/>
      <c r="REZ573" s="633"/>
      <c r="RFA573" s="633"/>
      <c r="RFB573" s="633"/>
      <c r="RFC573" s="633"/>
      <c r="RFD573" s="633"/>
      <c r="RFE573" s="633"/>
      <c r="RFF573" s="633"/>
      <c r="RFG573" s="633"/>
      <c r="RFH573" s="633"/>
      <c r="RFI573" s="633"/>
      <c r="RFJ573" s="633"/>
      <c r="RFK573" s="633"/>
      <c r="RFL573" s="633"/>
      <c r="RFM573" s="633"/>
      <c r="RFN573" s="633"/>
      <c r="RFO573" s="633"/>
      <c r="RFP573" s="633"/>
      <c r="RFQ573" s="633"/>
      <c r="RFR573" s="633"/>
      <c r="RFS573" s="633"/>
      <c r="RFT573" s="633"/>
      <c r="RFU573" s="633"/>
      <c r="RFV573" s="633"/>
      <c r="RFW573" s="633"/>
      <c r="RFX573" s="633"/>
      <c r="RFY573" s="633"/>
      <c r="RFZ573" s="633"/>
      <c r="RGA573" s="633"/>
      <c r="RGB573" s="633"/>
      <c r="RGC573" s="633"/>
      <c r="RGD573" s="633"/>
      <c r="RGE573" s="633"/>
      <c r="RGF573" s="633"/>
      <c r="RGG573" s="633"/>
      <c r="RGH573" s="633"/>
      <c r="RGI573" s="633"/>
      <c r="RGJ573" s="633"/>
      <c r="RGK573" s="633"/>
      <c r="RGL573" s="633"/>
      <c r="RGM573" s="633"/>
      <c r="RGN573" s="633"/>
      <c r="RGO573" s="633"/>
      <c r="RGP573" s="633"/>
      <c r="RGQ573" s="633"/>
      <c r="RGR573" s="633"/>
      <c r="RGS573" s="633"/>
      <c r="RGT573" s="633"/>
      <c r="RGU573" s="633"/>
      <c r="RGV573" s="633"/>
      <c r="RGW573" s="633"/>
      <c r="RGX573" s="633"/>
      <c r="RGY573" s="633"/>
      <c r="RGZ573" s="633"/>
      <c r="RHA573" s="633"/>
      <c r="RHB573" s="633"/>
      <c r="RHC573" s="633"/>
      <c r="RHD573" s="633"/>
      <c r="RHE573" s="633"/>
      <c r="RHF573" s="633"/>
      <c r="RHG573" s="633"/>
      <c r="RHH573" s="633"/>
      <c r="RHI573" s="633"/>
      <c r="RHJ573" s="633"/>
      <c r="RHK573" s="633"/>
      <c r="RHL573" s="633"/>
      <c r="RHM573" s="633"/>
      <c r="RHN573" s="633"/>
      <c r="RHO573" s="633"/>
      <c r="RHP573" s="633"/>
      <c r="RHQ573" s="633"/>
      <c r="RHR573" s="633"/>
      <c r="RHS573" s="633"/>
      <c r="RHT573" s="633"/>
      <c r="RHU573" s="633"/>
      <c r="RHV573" s="633"/>
      <c r="RHW573" s="633"/>
      <c r="RHX573" s="633"/>
      <c r="RHY573" s="633"/>
      <c r="RHZ573" s="633"/>
      <c r="RIA573" s="633"/>
      <c r="RIB573" s="633"/>
      <c r="RIC573" s="633"/>
      <c r="RID573" s="633"/>
      <c r="RIE573" s="633"/>
      <c r="RIF573" s="633"/>
      <c r="RIG573" s="633"/>
      <c r="RIH573" s="633"/>
      <c r="RII573" s="633"/>
      <c r="RIJ573" s="633"/>
      <c r="RIK573" s="633"/>
      <c r="RIL573" s="633"/>
      <c r="RIM573" s="633"/>
      <c r="RIN573" s="633"/>
      <c r="RIO573" s="633"/>
      <c r="RIP573" s="633"/>
      <c r="RIQ573" s="633"/>
      <c r="RIR573" s="633"/>
      <c r="RIS573" s="633"/>
      <c r="RIT573" s="633"/>
      <c r="RIU573" s="633"/>
      <c r="RIV573" s="633"/>
      <c r="RIW573" s="633"/>
      <c r="RIX573" s="633"/>
      <c r="RIY573" s="633"/>
      <c r="RIZ573" s="633"/>
      <c r="RJA573" s="633"/>
      <c r="RJB573" s="633"/>
      <c r="RJC573" s="633"/>
      <c r="RJD573" s="633"/>
      <c r="RJE573" s="633"/>
      <c r="RJF573" s="633"/>
      <c r="RJG573" s="633"/>
      <c r="RJH573" s="633"/>
      <c r="RJI573" s="633"/>
      <c r="RJJ573" s="633"/>
      <c r="RJK573" s="633"/>
      <c r="RJL573" s="633"/>
      <c r="RJM573" s="633"/>
      <c r="RJN573" s="633"/>
      <c r="RJO573" s="633"/>
      <c r="RJP573" s="633"/>
      <c r="RJQ573" s="633"/>
      <c r="RJR573" s="633"/>
      <c r="RJS573" s="633"/>
      <c r="RJT573" s="633"/>
      <c r="RJU573" s="633"/>
      <c r="RJV573" s="633"/>
      <c r="RJW573" s="633"/>
      <c r="RJX573" s="633"/>
      <c r="RJY573" s="633"/>
      <c r="RJZ573" s="633"/>
      <c r="RKA573" s="633"/>
      <c r="RKB573" s="633"/>
      <c r="RKC573" s="633"/>
      <c r="RKD573" s="633"/>
      <c r="RKE573" s="633"/>
      <c r="RKF573" s="633"/>
      <c r="RKG573" s="633"/>
      <c r="RKH573" s="633"/>
      <c r="RKI573" s="633"/>
      <c r="RKJ573" s="633"/>
      <c r="RKK573" s="633"/>
      <c r="RKL573" s="633"/>
      <c r="RKM573" s="633"/>
      <c r="RKN573" s="633"/>
      <c r="RKO573" s="633"/>
      <c r="RKP573" s="633"/>
      <c r="RKQ573" s="633"/>
      <c r="RKR573" s="633"/>
      <c r="RKS573" s="633"/>
      <c r="RKT573" s="633"/>
      <c r="RKU573" s="633"/>
      <c r="RKV573" s="633"/>
      <c r="RKW573" s="633"/>
      <c r="RKX573" s="633"/>
      <c r="RKY573" s="633"/>
      <c r="RKZ573" s="633"/>
      <c r="RLA573" s="633"/>
      <c r="RLB573" s="633"/>
      <c r="RLC573" s="633"/>
      <c r="RLD573" s="633"/>
      <c r="RLE573" s="633"/>
      <c r="RLF573" s="633"/>
      <c r="RLG573" s="633"/>
      <c r="RLH573" s="633"/>
      <c r="RLI573" s="633"/>
      <c r="RLJ573" s="633"/>
      <c r="RLK573" s="633"/>
      <c r="RLL573" s="633"/>
      <c r="RLM573" s="633"/>
      <c r="RLN573" s="633"/>
      <c r="RLO573" s="633"/>
      <c r="RLP573" s="633"/>
      <c r="RLQ573" s="633"/>
      <c r="RLR573" s="633"/>
      <c r="RLS573" s="633"/>
      <c r="RLT573" s="633"/>
      <c r="RLU573" s="633"/>
      <c r="RLV573" s="633"/>
      <c r="RLW573" s="633"/>
      <c r="RLX573" s="633"/>
      <c r="RLY573" s="633"/>
      <c r="RLZ573" s="633"/>
      <c r="RMA573" s="633"/>
      <c r="RMB573" s="633"/>
      <c r="RMC573" s="633"/>
      <c r="RMD573" s="633"/>
      <c r="RME573" s="633"/>
      <c r="RMF573" s="633"/>
      <c r="RMG573" s="633"/>
      <c r="RMH573" s="633"/>
      <c r="RMI573" s="633"/>
      <c r="RMJ573" s="633"/>
      <c r="RMK573" s="633"/>
      <c r="RML573" s="633"/>
      <c r="RMM573" s="633"/>
      <c r="RMN573" s="633"/>
      <c r="RMO573" s="633"/>
      <c r="RMP573" s="633"/>
      <c r="RMQ573" s="633"/>
      <c r="RMR573" s="633"/>
      <c r="RMS573" s="633"/>
      <c r="RMT573" s="633"/>
      <c r="RMU573" s="633"/>
      <c r="RMV573" s="633"/>
      <c r="RMW573" s="633"/>
      <c r="RMX573" s="633"/>
      <c r="RMY573" s="633"/>
      <c r="RMZ573" s="633"/>
      <c r="RNA573" s="633"/>
      <c r="RNB573" s="633"/>
      <c r="RNC573" s="633"/>
      <c r="RND573" s="633"/>
      <c r="RNE573" s="633"/>
      <c r="RNF573" s="633"/>
      <c r="RNG573" s="633"/>
      <c r="RNH573" s="633"/>
      <c r="RNI573" s="633"/>
      <c r="RNJ573" s="633"/>
      <c r="RNK573" s="633"/>
      <c r="RNL573" s="633"/>
      <c r="RNM573" s="633"/>
      <c r="RNN573" s="633"/>
      <c r="RNO573" s="633"/>
      <c r="RNP573" s="633"/>
      <c r="RNQ573" s="633"/>
      <c r="RNR573" s="633"/>
      <c r="RNS573" s="633"/>
      <c r="RNT573" s="633"/>
      <c r="RNU573" s="633"/>
      <c r="RNV573" s="633"/>
      <c r="RNW573" s="633"/>
      <c r="RNX573" s="633"/>
      <c r="RNY573" s="633"/>
      <c r="RNZ573" s="633"/>
      <c r="ROA573" s="633"/>
      <c r="ROB573" s="633"/>
      <c r="ROC573" s="633"/>
      <c r="ROD573" s="633"/>
      <c r="ROE573" s="633"/>
      <c r="ROF573" s="633"/>
      <c r="ROG573" s="633"/>
      <c r="ROH573" s="633"/>
      <c r="ROI573" s="633"/>
      <c r="ROJ573" s="633"/>
      <c r="ROK573" s="633"/>
      <c r="ROL573" s="633"/>
      <c r="ROM573" s="633"/>
      <c r="RON573" s="633"/>
      <c r="ROO573" s="633"/>
      <c r="ROP573" s="633"/>
      <c r="ROQ573" s="633"/>
      <c r="ROR573" s="633"/>
      <c r="ROS573" s="633"/>
      <c r="ROT573" s="633"/>
      <c r="ROU573" s="633"/>
      <c r="ROV573" s="633"/>
      <c r="ROW573" s="633"/>
      <c r="ROX573" s="633"/>
      <c r="ROY573" s="633"/>
      <c r="ROZ573" s="633"/>
      <c r="RPA573" s="633"/>
      <c r="RPB573" s="633"/>
      <c r="RPC573" s="633"/>
      <c r="RPD573" s="633"/>
      <c r="RPE573" s="633"/>
      <c r="RPF573" s="633"/>
      <c r="RPG573" s="633"/>
      <c r="RPH573" s="633"/>
      <c r="RPI573" s="633"/>
      <c r="RPJ573" s="633"/>
      <c r="RPK573" s="633"/>
      <c r="RPL573" s="633"/>
      <c r="RPM573" s="633"/>
      <c r="RPN573" s="633"/>
      <c r="RPO573" s="633"/>
      <c r="RPP573" s="633"/>
      <c r="RPQ573" s="633"/>
      <c r="RPR573" s="633"/>
      <c r="RPS573" s="633"/>
      <c r="RPT573" s="633"/>
      <c r="RPU573" s="633"/>
      <c r="RPV573" s="633"/>
      <c r="RPW573" s="633"/>
      <c r="RPX573" s="633"/>
      <c r="RPY573" s="633"/>
      <c r="RPZ573" s="633"/>
      <c r="RQA573" s="633"/>
      <c r="RQB573" s="633"/>
      <c r="RQC573" s="633"/>
      <c r="RQD573" s="633"/>
      <c r="RQE573" s="633"/>
      <c r="RQF573" s="633"/>
      <c r="RQG573" s="633"/>
      <c r="RQH573" s="633"/>
      <c r="RQI573" s="633"/>
      <c r="RQJ573" s="633"/>
      <c r="RQK573" s="633"/>
      <c r="RQL573" s="633"/>
      <c r="RQM573" s="633"/>
      <c r="RQN573" s="633"/>
      <c r="RQO573" s="633"/>
      <c r="RQP573" s="633"/>
      <c r="RQQ573" s="633"/>
      <c r="RQR573" s="633"/>
      <c r="RQS573" s="633"/>
      <c r="RQT573" s="633"/>
      <c r="RQU573" s="633"/>
      <c r="RQV573" s="633"/>
      <c r="RQW573" s="633"/>
      <c r="RQX573" s="633"/>
      <c r="RQY573" s="633"/>
      <c r="RQZ573" s="633"/>
      <c r="RRA573" s="633"/>
      <c r="RRB573" s="633"/>
      <c r="RRC573" s="633"/>
      <c r="RRD573" s="633"/>
      <c r="RRE573" s="633"/>
      <c r="RRF573" s="633"/>
      <c r="RRG573" s="633"/>
      <c r="RRH573" s="633"/>
      <c r="RRI573" s="633"/>
      <c r="RRJ573" s="633"/>
      <c r="RRK573" s="633"/>
      <c r="RRL573" s="633"/>
      <c r="RRM573" s="633"/>
      <c r="RRN573" s="633"/>
      <c r="RRO573" s="633"/>
      <c r="RRP573" s="633"/>
      <c r="RRQ573" s="633"/>
      <c r="RRR573" s="633"/>
      <c r="RRS573" s="633"/>
      <c r="RRT573" s="633"/>
      <c r="RRU573" s="633"/>
      <c r="RRV573" s="633"/>
      <c r="RRW573" s="633"/>
      <c r="RRX573" s="633"/>
      <c r="RRY573" s="633"/>
      <c r="RRZ573" s="633"/>
      <c r="RSA573" s="633"/>
      <c r="RSB573" s="633"/>
      <c r="RSC573" s="633"/>
      <c r="RSD573" s="633"/>
      <c r="RSE573" s="633"/>
      <c r="RSF573" s="633"/>
      <c r="RSG573" s="633"/>
      <c r="RSH573" s="633"/>
      <c r="RSI573" s="633"/>
      <c r="RSJ573" s="633"/>
      <c r="RSK573" s="633"/>
      <c r="RSL573" s="633"/>
      <c r="RSM573" s="633"/>
      <c r="RSN573" s="633"/>
      <c r="RSO573" s="633"/>
      <c r="RSP573" s="633"/>
      <c r="RSQ573" s="633"/>
      <c r="RSR573" s="633"/>
      <c r="RSS573" s="633"/>
      <c r="RST573" s="633"/>
      <c r="RSU573" s="633"/>
      <c r="RSV573" s="633"/>
      <c r="RSW573" s="633"/>
      <c r="RSX573" s="633"/>
      <c r="RSY573" s="633"/>
      <c r="RSZ573" s="633"/>
      <c r="RTA573" s="633"/>
      <c r="RTB573" s="633"/>
      <c r="RTC573" s="633"/>
      <c r="RTD573" s="633"/>
      <c r="RTE573" s="633"/>
      <c r="RTF573" s="633"/>
      <c r="RTG573" s="633"/>
      <c r="RTH573" s="633"/>
      <c r="RTI573" s="633"/>
      <c r="RTJ573" s="633"/>
      <c r="RTK573" s="633"/>
      <c r="RTL573" s="633"/>
      <c r="RTM573" s="633"/>
      <c r="RTN573" s="633"/>
      <c r="RTO573" s="633"/>
      <c r="RTP573" s="633"/>
      <c r="RTQ573" s="633"/>
      <c r="RTR573" s="633"/>
      <c r="RTS573" s="633"/>
      <c r="RTT573" s="633"/>
      <c r="RTU573" s="633"/>
      <c r="RTV573" s="633"/>
      <c r="RTW573" s="633"/>
      <c r="RTX573" s="633"/>
      <c r="RTY573" s="633"/>
      <c r="RTZ573" s="633"/>
      <c r="RUA573" s="633"/>
      <c r="RUB573" s="633"/>
      <c r="RUC573" s="633"/>
      <c r="RUD573" s="633"/>
      <c r="RUE573" s="633"/>
      <c r="RUF573" s="633"/>
      <c r="RUG573" s="633"/>
      <c r="RUH573" s="633"/>
      <c r="RUI573" s="633"/>
      <c r="RUJ573" s="633"/>
      <c r="RUK573" s="633"/>
      <c r="RUL573" s="633"/>
      <c r="RUM573" s="633"/>
      <c r="RUN573" s="633"/>
      <c r="RUO573" s="633"/>
      <c r="RUP573" s="633"/>
      <c r="RUQ573" s="633"/>
      <c r="RUR573" s="633"/>
      <c r="RUS573" s="633"/>
      <c r="RUT573" s="633"/>
      <c r="RUU573" s="633"/>
      <c r="RUV573" s="633"/>
      <c r="RUW573" s="633"/>
      <c r="RUX573" s="633"/>
      <c r="RUY573" s="633"/>
      <c r="RUZ573" s="633"/>
      <c r="RVA573" s="633"/>
      <c r="RVB573" s="633"/>
      <c r="RVC573" s="633"/>
      <c r="RVD573" s="633"/>
      <c r="RVE573" s="633"/>
      <c r="RVF573" s="633"/>
      <c r="RVG573" s="633"/>
      <c r="RVH573" s="633"/>
      <c r="RVI573" s="633"/>
      <c r="RVJ573" s="633"/>
      <c r="RVK573" s="633"/>
      <c r="RVL573" s="633"/>
      <c r="RVM573" s="633"/>
      <c r="RVN573" s="633"/>
      <c r="RVO573" s="633"/>
      <c r="RVP573" s="633"/>
      <c r="RVQ573" s="633"/>
      <c r="RVR573" s="633"/>
      <c r="RVS573" s="633"/>
      <c r="RVT573" s="633"/>
      <c r="RVU573" s="633"/>
      <c r="RVV573" s="633"/>
      <c r="RVW573" s="633"/>
      <c r="RVX573" s="633"/>
      <c r="RVY573" s="633"/>
      <c r="RVZ573" s="633"/>
      <c r="RWA573" s="633"/>
      <c r="RWB573" s="633"/>
      <c r="RWC573" s="633"/>
      <c r="RWD573" s="633"/>
      <c r="RWE573" s="633"/>
      <c r="RWF573" s="633"/>
      <c r="RWG573" s="633"/>
      <c r="RWH573" s="633"/>
      <c r="RWI573" s="633"/>
      <c r="RWJ573" s="633"/>
      <c r="RWK573" s="633"/>
      <c r="RWL573" s="633"/>
      <c r="RWM573" s="633"/>
      <c r="RWN573" s="633"/>
      <c r="RWO573" s="633"/>
      <c r="RWP573" s="633"/>
      <c r="RWQ573" s="633"/>
      <c r="RWR573" s="633"/>
      <c r="RWS573" s="633"/>
      <c r="RWT573" s="633"/>
      <c r="RWU573" s="633"/>
      <c r="RWV573" s="633"/>
      <c r="RWW573" s="633"/>
      <c r="RWX573" s="633"/>
      <c r="RWY573" s="633"/>
      <c r="RWZ573" s="633"/>
      <c r="RXA573" s="633"/>
      <c r="RXB573" s="633"/>
      <c r="RXC573" s="633"/>
      <c r="RXD573" s="633"/>
      <c r="RXE573" s="633"/>
      <c r="RXF573" s="633"/>
      <c r="RXG573" s="633"/>
      <c r="RXH573" s="633"/>
      <c r="RXI573" s="633"/>
      <c r="RXJ573" s="633"/>
      <c r="RXK573" s="633"/>
      <c r="RXL573" s="633"/>
      <c r="RXM573" s="633"/>
      <c r="RXN573" s="633"/>
      <c r="RXO573" s="633"/>
      <c r="RXP573" s="633"/>
      <c r="RXQ573" s="633"/>
      <c r="RXR573" s="633"/>
      <c r="RXS573" s="633"/>
      <c r="RXT573" s="633"/>
      <c r="RXU573" s="633"/>
      <c r="RXV573" s="633"/>
      <c r="RXW573" s="633"/>
      <c r="RXX573" s="633"/>
      <c r="RXY573" s="633"/>
      <c r="RXZ573" s="633"/>
      <c r="RYA573" s="633"/>
      <c r="RYB573" s="633"/>
      <c r="RYC573" s="633"/>
      <c r="RYD573" s="633"/>
      <c r="RYE573" s="633"/>
      <c r="RYF573" s="633"/>
      <c r="RYG573" s="633"/>
      <c r="RYH573" s="633"/>
      <c r="RYI573" s="633"/>
      <c r="RYJ573" s="633"/>
      <c r="RYK573" s="633"/>
      <c r="RYL573" s="633"/>
      <c r="RYM573" s="633"/>
      <c r="RYN573" s="633"/>
      <c r="RYO573" s="633"/>
      <c r="RYP573" s="633"/>
      <c r="RYQ573" s="633"/>
      <c r="RYR573" s="633"/>
      <c r="RYS573" s="633"/>
      <c r="RYT573" s="633"/>
      <c r="RYU573" s="633"/>
      <c r="RYV573" s="633"/>
      <c r="RYW573" s="633"/>
      <c r="RYX573" s="633"/>
      <c r="RYY573" s="633"/>
      <c r="RYZ573" s="633"/>
      <c r="RZA573" s="633"/>
      <c r="RZB573" s="633"/>
      <c r="RZC573" s="633"/>
      <c r="RZD573" s="633"/>
      <c r="RZE573" s="633"/>
      <c r="RZF573" s="633"/>
      <c r="RZG573" s="633"/>
      <c r="RZH573" s="633"/>
      <c r="RZI573" s="633"/>
      <c r="RZJ573" s="633"/>
      <c r="RZK573" s="633"/>
      <c r="RZL573" s="633"/>
      <c r="RZM573" s="633"/>
      <c r="RZN573" s="633"/>
      <c r="RZO573" s="633"/>
      <c r="RZP573" s="633"/>
      <c r="RZQ573" s="633"/>
      <c r="RZR573" s="633"/>
      <c r="RZS573" s="633"/>
      <c r="RZT573" s="633"/>
      <c r="RZU573" s="633"/>
      <c r="RZV573" s="633"/>
      <c r="RZW573" s="633"/>
      <c r="RZX573" s="633"/>
      <c r="RZY573" s="633"/>
      <c r="RZZ573" s="633"/>
      <c r="SAA573" s="633"/>
      <c r="SAB573" s="633"/>
      <c r="SAC573" s="633"/>
      <c r="SAD573" s="633"/>
      <c r="SAE573" s="633"/>
      <c r="SAF573" s="633"/>
      <c r="SAG573" s="633"/>
      <c r="SAH573" s="633"/>
      <c r="SAI573" s="633"/>
      <c r="SAJ573" s="633"/>
      <c r="SAK573" s="633"/>
      <c r="SAL573" s="633"/>
      <c r="SAM573" s="633"/>
      <c r="SAN573" s="633"/>
      <c r="SAO573" s="633"/>
      <c r="SAP573" s="633"/>
      <c r="SAQ573" s="633"/>
      <c r="SAR573" s="633"/>
      <c r="SAS573" s="633"/>
      <c r="SAT573" s="633"/>
      <c r="SAU573" s="633"/>
      <c r="SAV573" s="633"/>
      <c r="SAW573" s="633"/>
      <c r="SAX573" s="633"/>
      <c r="SAY573" s="633"/>
      <c r="SAZ573" s="633"/>
      <c r="SBA573" s="633"/>
      <c r="SBB573" s="633"/>
      <c r="SBC573" s="633"/>
      <c r="SBD573" s="633"/>
      <c r="SBE573" s="633"/>
      <c r="SBF573" s="633"/>
      <c r="SBG573" s="633"/>
      <c r="SBH573" s="633"/>
      <c r="SBI573" s="633"/>
      <c r="SBJ573" s="633"/>
      <c r="SBK573" s="633"/>
      <c r="SBL573" s="633"/>
      <c r="SBM573" s="633"/>
      <c r="SBN573" s="633"/>
      <c r="SBO573" s="633"/>
      <c r="SBP573" s="633"/>
      <c r="SBQ573" s="633"/>
      <c r="SBR573" s="633"/>
      <c r="SBS573" s="633"/>
      <c r="SBT573" s="633"/>
      <c r="SBU573" s="633"/>
      <c r="SBV573" s="633"/>
      <c r="SBW573" s="633"/>
      <c r="SBX573" s="633"/>
      <c r="SBY573" s="633"/>
      <c r="SBZ573" s="633"/>
      <c r="SCA573" s="633"/>
      <c r="SCB573" s="633"/>
      <c r="SCC573" s="633"/>
      <c r="SCD573" s="633"/>
      <c r="SCE573" s="633"/>
      <c r="SCF573" s="633"/>
      <c r="SCG573" s="633"/>
      <c r="SCH573" s="633"/>
      <c r="SCI573" s="633"/>
      <c r="SCJ573" s="633"/>
      <c r="SCK573" s="633"/>
      <c r="SCL573" s="633"/>
      <c r="SCM573" s="633"/>
      <c r="SCN573" s="633"/>
      <c r="SCO573" s="633"/>
      <c r="SCP573" s="633"/>
      <c r="SCQ573" s="633"/>
      <c r="SCR573" s="633"/>
      <c r="SCS573" s="633"/>
      <c r="SCT573" s="633"/>
      <c r="SCU573" s="633"/>
      <c r="SCV573" s="633"/>
      <c r="SCW573" s="633"/>
      <c r="SCX573" s="633"/>
      <c r="SCY573" s="633"/>
      <c r="SCZ573" s="633"/>
      <c r="SDA573" s="633"/>
      <c r="SDB573" s="633"/>
      <c r="SDC573" s="633"/>
      <c r="SDD573" s="633"/>
      <c r="SDE573" s="633"/>
      <c r="SDF573" s="633"/>
      <c r="SDG573" s="633"/>
      <c r="SDH573" s="633"/>
      <c r="SDI573" s="633"/>
      <c r="SDJ573" s="633"/>
      <c r="SDK573" s="633"/>
      <c r="SDL573" s="633"/>
      <c r="SDM573" s="633"/>
      <c r="SDN573" s="633"/>
      <c r="SDO573" s="633"/>
      <c r="SDP573" s="633"/>
      <c r="SDQ573" s="633"/>
      <c r="SDR573" s="633"/>
      <c r="SDS573" s="633"/>
      <c r="SDT573" s="633"/>
      <c r="SDU573" s="633"/>
      <c r="SDV573" s="633"/>
      <c r="SDW573" s="633"/>
      <c r="SDX573" s="633"/>
      <c r="SDY573" s="633"/>
      <c r="SDZ573" s="633"/>
      <c r="SEA573" s="633"/>
      <c r="SEB573" s="633"/>
      <c r="SEC573" s="633"/>
      <c r="SED573" s="633"/>
      <c r="SEE573" s="633"/>
      <c r="SEF573" s="633"/>
      <c r="SEG573" s="633"/>
      <c r="SEH573" s="633"/>
      <c r="SEI573" s="633"/>
      <c r="SEJ573" s="633"/>
      <c r="SEK573" s="633"/>
      <c r="SEL573" s="633"/>
      <c r="SEM573" s="633"/>
      <c r="SEN573" s="633"/>
      <c r="SEO573" s="633"/>
      <c r="SEP573" s="633"/>
      <c r="SEQ573" s="633"/>
      <c r="SER573" s="633"/>
      <c r="SES573" s="633"/>
      <c r="SET573" s="633"/>
      <c r="SEU573" s="633"/>
      <c r="SEV573" s="633"/>
      <c r="SEW573" s="633"/>
      <c r="SEX573" s="633"/>
      <c r="SEY573" s="633"/>
      <c r="SEZ573" s="633"/>
      <c r="SFA573" s="633"/>
      <c r="SFB573" s="633"/>
      <c r="SFC573" s="633"/>
      <c r="SFD573" s="633"/>
      <c r="SFE573" s="633"/>
      <c r="SFF573" s="633"/>
      <c r="SFG573" s="633"/>
      <c r="SFH573" s="633"/>
      <c r="SFI573" s="633"/>
      <c r="SFJ573" s="633"/>
      <c r="SFK573" s="633"/>
      <c r="SFL573" s="633"/>
      <c r="SFM573" s="633"/>
      <c r="SFN573" s="633"/>
      <c r="SFO573" s="633"/>
      <c r="SFP573" s="633"/>
      <c r="SFQ573" s="633"/>
      <c r="SFR573" s="633"/>
      <c r="SFS573" s="633"/>
      <c r="SFT573" s="633"/>
      <c r="SFU573" s="633"/>
      <c r="SFV573" s="633"/>
      <c r="SFW573" s="633"/>
      <c r="SFX573" s="633"/>
      <c r="SFY573" s="633"/>
      <c r="SFZ573" s="633"/>
      <c r="SGA573" s="633"/>
      <c r="SGB573" s="633"/>
      <c r="SGC573" s="633"/>
      <c r="SGD573" s="633"/>
      <c r="SGE573" s="633"/>
      <c r="SGF573" s="633"/>
      <c r="SGG573" s="633"/>
      <c r="SGH573" s="633"/>
      <c r="SGI573" s="633"/>
      <c r="SGJ573" s="633"/>
      <c r="SGK573" s="633"/>
      <c r="SGL573" s="633"/>
      <c r="SGM573" s="633"/>
      <c r="SGN573" s="633"/>
      <c r="SGO573" s="633"/>
      <c r="SGP573" s="633"/>
      <c r="SGQ573" s="633"/>
      <c r="SGR573" s="633"/>
      <c r="SGS573" s="633"/>
      <c r="SGT573" s="633"/>
      <c r="SGU573" s="633"/>
      <c r="SGV573" s="633"/>
      <c r="SGW573" s="633"/>
      <c r="SGX573" s="633"/>
      <c r="SGY573" s="633"/>
      <c r="SGZ573" s="633"/>
      <c r="SHA573" s="633"/>
      <c r="SHB573" s="633"/>
      <c r="SHC573" s="633"/>
      <c r="SHD573" s="633"/>
      <c r="SHE573" s="633"/>
      <c r="SHF573" s="633"/>
      <c r="SHG573" s="633"/>
      <c r="SHH573" s="633"/>
      <c r="SHI573" s="633"/>
      <c r="SHJ573" s="633"/>
      <c r="SHK573" s="633"/>
      <c r="SHL573" s="633"/>
      <c r="SHM573" s="633"/>
      <c r="SHN573" s="633"/>
      <c r="SHO573" s="633"/>
      <c r="SHP573" s="633"/>
      <c r="SHQ573" s="633"/>
      <c r="SHR573" s="633"/>
      <c r="SHS573" s="633"/>
      <c r="SHT573" s="633"/>
      <c r="SHU573" s="633"/>
      <c r="SHV573" s="633"/>
      <c r="SHW573" s="633"/>
      <c r="SHX573" s="633"/>
      <c r="SHY573" s="633"/>
      <c r="SHZ573" s="633"/>
      <c r="SIA573" s="633"/>
      <c r="SIB573" s="633"/>
      <c r="SIC573" s="633"/>
      <c r="SID573" s="633"/>
      <c r="SIE573" s="633"/>
      <c r="SIF573" s="633"/>
      <c r="SIG573" s="633"/>
      <c r="SIH573" s="633"/>
      <c r="SII573" s="633"/>
      <c r="SIJ573" s="633"/>
      <c r="SIK573" s="633"/>
      <c r="SIL573" s="633"/>
      <c r="SIM573" s="633"/>
      <c r="SIN573" s="633"/>
      <c r="SIO573" s="633"/>
      <c r="SIP573" s="633"/>
      <c r="SIQ573" s="633"/>
      <c r="SIR573" s="633"/>
      <c r="SIS573" s="633"/>
      <c r="SIT573" s="633"/>
      <c r="SIU573" s="633"/>
      <c r="SIV573" s="633"/>
      <c r="SIW573" s="633"/>
      <c r="SIX573" s="633"/>
      <c r="SIY573" s="633"/>
      <c r="SIZ573" s="633"/>
      <c r="SJA573" s="633"/>
      <c r="SJB573" s="633"/>
      <c r="SJC573" s="633"/>
      <c r="SJD573" s="633"/>
      <c r="SJE573" s="633"/>
      <c r="SJF573" s="633"/>
      <c r="SJG573" s="633"/>
      <c r="SJH573" s="633"/>
      <c r="SJI573" s="633"/>
      <c r="SJJ573" s="633"/>
      <c r="SJK573" s="633"/>
      <c r="SJL573" s="633"/>
      <c r="SJM573" s="633"/>
      <c r="SJN573" s="633"/>
      <c r="SJO573" s="633"/>
      <c r="SJP573" s="633"/>
      <c r="SJQ573" s="633"/>
      <c r="SJR573" s="633"/>
      <c r="SJS573" s="633"/>
      <c r="SJT573" s="633"/>
      <c r="SJU573" s="633"/>
      <c r="SJV573" s="633"/>
      <c r="SJW573" s="633"/>
      <c r="SJX573" s="633"/>
      <c r="SJY573" s="633"/>
      <c r="SJZ573" s="633"/>
      <c r="SKA573" s="633"/>
      <c r="SKB573" s="633"/>
      <c r="SKC573" s="633"/>
      <c r="SKD573" s="633"/>
      <c r="SKE573" s="633"/>
      <c r="SKF573" s="633"/>
      <c r="SKG573" s="633"/>
      <c r="SKH573" s="633"/>
      <c r="SKI573" s="633"/>
      <c r="SKJ573" s="633"/>
      <c r="SKK573" s="633"/>
      <c r="SKL573" s="633"/>
      <c r="SKM573" s="633"/>
      <c r="SKN573" s="633"/>
      <c r="SKO573" s="633"/>
      <c r="SKP573" s="633"/>
      <c r="SKQ573" s="633"/>
      <c r="SKR573" s="633"/>
      <c r="SKS573" s="633"/>
      <c r="SKT573" s="633"/>
      <c r="SKU573" s="633"/>
      <c r="SKV573" s="633"/>
      <c r="SKW573" s="633"/>
      <c r="SKX573" s="633"/>
      <c r="SKY573" s="633"/>
      <c r="SKZ573" s="633"/>
      <c r="SLA573" s="633"/>
      <c r="SLB573" s="633"/>
      <c r="SLC573" s="633"/>
      <c r="SLD573" s="633"/>
      <c r="SLE573" s="633"/>
      <c r="SLF573" s="633"/>
      <c r="SLG573" s="633"/>
      <c r="SLH573" s="633"/>
      <c r="SLI573" s="633"/>
      <c r="SLJ573" s="633"/>
      <c r="SLK573" s="633"/>
      <c r="SLL573" s="633"/>
      <c r="SLM573" s="633"/>
      <c r="SLN573" s="633"/>
      <c r="SLO573" s="633"/>
      <c r="SLP573" s="633"/>
      <c r="SLQ573" s="633"/>
      <c r="SLR573" s="633"/>
      <c r="SLS573" s="633"/>
      <c r="SLT573" s="633"/>
      <c r="SLU573" s="633"/>
      <c r="SLV573" s="633"/>
      <c r="SLW573" s="633"/>
      <c r="SLX573" s="633"/>
      <c r="SLY573" s="633"/>
      <c r="SLZ573" s="633"/>
      <c r="SMA573" s="633"/>
      <c r="SMB573" s="633"/>
      <c r="SMC573" s="633"/>
      <c r="SMD573" s="633"/>
      <c r="SME573" s="633"/>
      <c r="SMF573" s="633"/>
      <c r="SMG573" s="633"/>
      <c r="SMH573" s="633"/>
      <c r="SMI573" s="633"/>
      <c r="SMJ573" s="633"/>
      <c r="SMK573" s="633"/>
      <c r="SML573" s="633"/>
      <c r="SMM573" s="633"/>
      <c r="SMN573" s="633"/>
      <c r="SMO573" s="633"/>
      <c r="SMP573" s="633"/>
      <c r="SMQ573" s="633"/>
      <c r="SMR573" s="633"/>
      <c r="SMS573" s="633"/>
      <c r="SMT573" s="633"/>
      <c r="SMU573" s="633"/>
      <c r="SMV573" s="633"/>
      <c r="SMW573" s="633"/>
      <c r="SMX573" s="633"/>
      <c r="SMY573" s="633"/>
      <c r="SMZ573" s="633"/>
      <c r="SNA573" s="633"/>
      <c r="SNB573" s="633"/>
      <c r="SNC573" s="633"/>
      <c r="SND573" s="633"/>
      <c r="SNE573" s="633"/>
      <c r="SNF573" s="633"/>
      <c r="SNG573" s="633"/>
      <c r="SNH573" s="633"/>
      <c r="SNI573" s="633"/>
      <c r="SNJ573" s="633"/>
      <c r="SNK573" s="633"/>
      <c r="SNL573" s="633"/>
      <c r="SNM573" s="633"/>
      <c r="SNN573" s="633"/>
      <c r="SNO573" s="633"/>
      <c r="SNP573" s="633"/>
      <c r="SNQ573" s="633"/>
      <c r="SNR573" s="633"/>
      <c r="SNS573" s="633"/>
      <c r="SNT573" s="633"/>
      <c r="SNU573" s="633"/>
      <c r="SNV573" s="633"/>
      <c r="SNW573" s="633"/>
      <c r="SNX573" s="633"/>
      <c r="SNY573" s="633"/>
      <c r="SNZ573" s="633"/>
      <c r="SOA573" s="633"/>
      <c r="SOB573" s="633"/>
      <c r="SOC573" s="633"/>
      <c r="SOD573" s="633"/>
      <c r="SOE573" s="633"/>
      <c r="SOF573" s="633"/>
      <c r="SOG573" s="633"/>
      <c r="SOH573" s="633"/>
      <c r="SOI573" s="633"/>
      <c r="SOJ573" s="633"/>
      <c r="SOK573" s="633"/>
      <c r="SOL573" s="633"/>
      <c r="SOM573" s="633"/>
      <c r="SON573" s="633"/>
      <c r="SOO573" s="633"/>
      <c r="SOP573" s="633"/>
      <c r="SOQ573" s="633"/>
      <c r="SOR573" s="633"/>
      <c r="SOS573" s="633"/>
      <c r="SOT573" s="633"/>
      <c r="SOU573" s="633"/>
      <c r="SOV573" s="633"/>
      <c r="SOW573" s="633"/>
      <c r="SOX573" s="633"/>
      <c r="SOY573" s="633"/>
      <c r="SOZ573" s="633"/>
      <c r="SPA573" s="633"/>
      <c r="SPB573" s="633"/>
      <c r="SPC573" s="633"/>
      <c r="SPD573" s="633"/>
      <c r="SPE573" s="633"/>
      <c r="SPF573" s="633"/>
      <c r="SPG573" s="633"/>
      <c r="SPH573" s="633"/>
      <c r="SPI573" s="633"/>
      <c r="SPJ573" s="633"/>
      <c r="SPK573" s="633"/>
      <c r="SPL573" s="633"/>
      <c r="SPM573" s="633"/>
      <c r="SPN573" s="633"/>
      <c r="SPO573" s="633"/>
      <c r="SPP573" s="633"/>
      <c r="SPQ573" s="633"/>
      <c r="SPR573" s="633"/>
      <c r="SPS573" s="633"/>
      <c r="SPT573" s="633"/>
      <c r="SPU573" s="633"/>
      <c r="SPV573" s="633"/>
      <c r="SPW573" s="633"/>
      <c r="SPX573" s="633"/>
      <c r="SPY573" s="633"/>
      <c r="SPZ573" s="633"/>
      <c r="SQA573" s="633"/>
      <c r="SQB573" s="633"/>
      <c r="SQC573" s="633"/>
      <c r="SQD573" s="633"/>
      <c r="SQE573" s="633"/>
      <c r="SQF573" s="633"/>
      <c r="SQG573" s="633"/>
      <c r="SQH573" s="633"/>
      <c r="SQI573" s="633"/>
      <c r="SQJ573" s="633"/>
      <c r="SQK573" s="633"/>
      <c r="SQL573" s="633"/>
      <c r="SQM573" s="633"/>
      <c r="SQN573" s="633"/>
      <c r="SQO573" s="633"/>
      <c r="SQP573" s="633"/>
      <c r="SQQ573" s="633"/>
      <c r="SQR573" s="633"/>
      <c r="SQS573" s="633"/>
      <c r="SQT573" s="633"/>
      <c r="SQU573" s="633"/>
      <c r="SQV573" s="633"/>
      <c r="SQW573" s="633"/>
      <c r="SQX573" s="633"/>
      <c r="SQY573" s="633"/>
      <c r="SQZ573" s="633"/>
      <c r="SRA573" s="633"/>
      <c r="SRB573" s="633"/>
      <c r="SRC573" s="633"/>
      <c r="SRD573" s="633"/>
      <c r="SRE573" s="633"/>
      <c r="SRF573" s="633"/>
      <c r="SRG573" s="633"/>
      <c r="SRH573" s="633"/>
      <c r="SRI573" s="633"/>
      <c r="SRJ573" s="633"/>
      <c r="SRK573" s="633"/>
      <c r="SRL573" s="633"/>
      <c r="SRM573" s="633"/>
      <c r="SRN573" s="633"/>
      <c r="SRO573" s="633"/>
      <c r="SRP573" s="633"/>
      <c r="SRQ573" s="633"/>
      <c r="SRR573" s="633"/>
      <c r="SRS573" s="633"/>
      <c r="SRT573" s="633"/>
      <c r="SRU573" s="633"/>
      <c r="SRV573" s="633"/>
      <c r="SRW573" s="633"/>
      <c r="SRX573" s="633"/>
      <c r="SRY573" s="633"/>
      <c r="SRZ573" s="633"/>
      <c r="SSA573" s="633"/>
      <c r="SSB573" s="633"/>
      <c r="SSC573" s="633"/>
      <c r="SSD573" s="633"/>
      <c r="SSE573" s="633"/>
      <c r="SSF573" s="633"/>
      <c r="SSG573" s="633"/>
      <c r="SSH573" s="633"/>
      <c r="SSI573" s="633"/>
      <c r="SSJ573" s="633"/>
      <c r="SSK573" s="633"/>
      <c r="SSL573" s="633"/>
      <c r="SSM573" s="633"/>
      <c r="SSN573" s="633"/>
      <c r="SSO573" s="633"/>
      <c r="SSP573" s="633"/>
      <c r="SSQ573" s="633"/>
      <c r="SSR573" s="633"/>
      <c r="SSS573" s="633"/>
      <c r="SST573" s="633"/>
      <c r="SSU573" s="633"/>
      <c r="SSV573" s="633"/>
      <c r="SSW573" s="633"/>
      <c r="SSX573" s="633"/>
      <c r="SSY573" s="633"/>
      <c r="SSZ573" s="633"/>
      <c r="STA573" s="633"/>
      <c r="STB573" s="633"/>
      <c r="STC573" s="633"/>
      <c r="STD573" s="633"/>
      <c r="STE573" s="633"/>
      <c r="STF573" s="633"/>
      <c r="STG573" s="633"/>
      <c r="STH573" s="633"/>
      <c r="STI573" s="633"/>
      <c r="STJ573" s="633"/>
      <c r="STK573" s="633"/>
      <c r="STL573" s="633"/>
      <c r="STM573" s="633"/>
      <c r="STN573" s="633"/>
      <c r="STO573" s="633"/>
      <c r="STP573" s="633"/>
      <c r="STQ573" s="633"/>
      <c r="STR573" s="633"/>
      <c r="STS573" s="633"/>
      <c r="STT573" s="633"/>
      <c r="STU573" s="633"/>
      <c r="STV573" s="633"/>
      <c r="STW573" s="633"/>
      <c r="STX573" s="633"/>
      <c r="STY573" s="633"/>
      <c r="STZ573" s="633"/>
      <c r="SUA573" s="633"/>
      <c r="SUB573" s="633"/>
      <c r="SUC573" s="633"/>
      <c r="SUD573" s="633"/>
      <c r="SUE573" s="633"/>
      <c r="SUF573" s="633"/>
      <c r="SUG573" s="633"/>
      <c r="SUH573" s="633"/>
      <c r="SUI573" s="633"/>
      <c r="SUJ573" s="633"/>
      <c r="SUK573" s="633"/>
      <c r="SUL573" s="633"/>
      <c r="SUM573" s="633"/>
      <c r="SUN573" s="633"/>
      <c r="SUO573" s="633"/>
      <c r="SUP573" s="633"/>
      <c r="SUQ573" s="633"/>
      <c r="SUR573" s="633"/>
      <c r="SUS573" s="633"/>
      <c r="SUT573" s="633"/>
      <c r="SUU573" s="633"/>
      <c r="SUV573" s="633"/>
      <c r="SUW573" s="633"/>
      <c r="SUX573" s="633"/>
      <c r="SUY573" s="633"/>
      <c r="SUZ573" s="633"/>
      <c r="SVA573" s="633"/>
      <c r="SVB573" s="633"/>
      <c r="SVC573" s="633"/>
      <c r="SVD573" s="633"/>
      <c r="SVE573" s="633"/>
      <c r="SVF573" s="633"/>
      <c r="SVG573" s="633"/>
      <c r="SVH573" s="633"/>
      <c r="SVI573" s="633"/>
      <c r="SVJ573" s="633"/>
      <c r="SVK573" s="633"/>
      <c r="SVL573" s="633"/>
      <c r="SVM573" s="633"/>
      <c r="SVN573" s="633"/>
      <c r="SVO573" s="633"/>
      <c r="SVP573" s="633"/>
      <c r="SVQ573" s="633"/>
      <c r="SVR573" s="633"/>
      <c r="SVS573" s="633"/>
      <c r="SVT573" s="633"/>
      <c r="SVU573" s="633"/>
      <c r="SVV573" s="633"/>
      <c r="SVW573" s="633"/>
      <c r="SVX573" s="633"/>
      <c r="SVY573" s="633"/>
      <c r="SVZ573" s="633"/>
      <c r="SWA573" s="633"/>
      <c r="SWB573" s="633"/>
      <c r="SWC573" s="633"/>
      <c r="SWD573" s="633"/>
      <c r="SWE573" s="633"/>
      <c r="SWF573" s="633"/>
      <c r="SWG573" s="633"/>
      <c r="SWH573" s="633"/>
      <c r="SWI573" s="633"/>
      <c r="SWJ573" s="633"/>
      <c r="SWK573" s="633"/>
      <c r="SWL573" s="633"/>
      <c r="SWM573" s="633"/>
      <c r="SWN573" s="633"/>
      <c r="SWO573" s="633"/>
      <c r="SWP573" s="633"/>
      <c r="SWQ573" s="633"/>
      <c r="SWR573" s="633"/>
      <c r="SWS573" s="633"/>
      <c r="SWT573" s="633"/>
      <c r="SWU573" s="633"/>
      <c r="SWV573" s="633"/>
      <c r="SWW573" s="633"/>
      <c r="SWX573" s="633"/>
      <c r="SWY573" s="633"/>
      <c r="SWZ573" s="633"/>
      <c r="SXA573" s="633"/>
      <c r="SXB573" s="633"/>
      <c r="SXC573" s="633"/>
      <c r="SXD573" s="633"/>
      <c r="SXE573" s="633"/>
      <c r="SXF573" s="633"/>
      <c r="SXG573" s="633"/>
      <c r="SXH573" s="633"/>
      <c r="SXI573" s="633"/>
      <c r="SXJ573" s="633"/>
      <c r="SXK573" s="633"/>
      <c r="SXL573" s="633"/>
      <c r="SXM573" s="633"/>
      <c r="SXN573" s="633"/>
      <c r="SXO573" s="633"/>
      <c r="SXP573" s="633"/>
      <c r="SXQ573" s="633"/>
      <c r="SXR573" s="633"/>
      <c r="SXS573" s="633"/>
      <c r="SXT573" s="633"/>
      <c r="SXU573" s="633"/>
      <c r="SXV573" s="633"/>
      <c r="SXW573" s="633"/>
      <c r="SXX573" s="633"/>
      <c r="SXY573" s="633"/>
      <c r="SXZ573" s="633"/>
      <c r="SYA573" s="633"/>
      <c r="SYB573" s="633"/>
      <c r="SYC573" s="633"/>
      <c r="SYD573" s="633"/>
      <c r="SYE573" s="633"/>
      <c r="SYF573" s="633"/>
      <c r="SYG573" s="633"/>
      <c r="SYH573" s="633"/>
      <c r="SYI573" s="633"/>
      <c r="SYJ573" s="633"/>
      <c r="SYK573" s="633"/>
      <c r="SYL573" s="633"/>
      <c r="SYM573" s="633"/>
      <c r="SYN573" s="633"/>
      <c r="SYO573" s="633"/>
      <c r="SYP573" s="633"/>
      <c r="SYQ573" s="633"/>
      <c r="SYR573" s="633"/>
      <c r="SYS573" s="633"/>
      <c r="SYT573" s="633"/>
      <c r="SYU573" s="633"/>
      <c r="SYV573" s="633"/>
      <c r="SYW573" s="633"/>
      <c r="SYX573" s="633"/>
      <c r="SYY573" s="633"/>
      <c r="SYZ573" s="633"/>
      <c r="SZA573" s="633"/>
      <c r="SZB573" s="633"/>
      <c r="SZC573" s="633"/>
      <c r="SZD573" s="633"/>
      <c r="SZE573" s="633"/>
      <c r="SZF573" s="633"/>
      <c r="SZG573" s="633"/>
      <c r="SZH573" s="633"/>
      <c r="SZI573" s="633"/>
      <c r="SZJ573" s="633"/>
      <c r="SZK573" s="633"/>
      <c r="SZL573" s="633"/>
      <c r="SZM573" s="633"/>
      <c r="SZN573" s="633"/>
      <c r="SZO573" s="633"/>
      <c r="SZP573" s="633"/>
      <c r="SZQ573" s="633"/>
      <c r="SZR573" s="633"/>
      <c r="SZS573" s="633"/>
      <c r="SZT573" s="633"/>
      <c r="SZU573" s="633"/>
      <c r="SZV573" s="633"/>
      <c r="SZW573" s="633"/>
      <c r="SZX573" s="633"/>
      <c r="SZY573" s="633"/>
      <c r="SZZ573" s="633"/>
      <c r="TAA573" s="633"/>
      <c r="TAB573" s="633"/>
      <c r="TAC573" s="633"/>
      <c r="TAD573" s="633"/>
      <c r="TAE573" s="633"/>
      <c r="TAF573" s="633"/>
      <c r="TAG573" s="633"/>
      <c r="TAH573" s="633"/>
      <c r="TAI573" s="633"/>
      <c r="TAJ573" s="633"/>
      <c r="TAK573" s="633"/>
      <c r="TAL573" s="633"/>
      <c r="TAM573" s="633"/>
      <c r="TAN573" s="633"/>
      <c r="TAO573" s="633"/>
      <c r="TAP573" s="633"/>
      <c r="TAQ573" s="633"/>
      <c r="TAR573" s="633"/>
      <c r="TAS573" s="633"/>
      <c r="TAT573" s="633"/>
      <c r="TAU573" s="633"/>
      <c r="TAV573" s="633"/>
      <c r="TAW573" s="633"/>
      <c r="TAX573" s="633"/>
      <c r="TAY573" s="633"/>
      <c r="TAZ573" s="633"/>
      <c r="TBA573" s="633"/>
      <c r="TBB573" s="633"/>
      <c r="TBC573" s="633"/>
      <c r="TBD573" s="633"/>
      <c r="TBE573" s="633"/>
      <c r="TBF573" s="633"/>
      <c r="TBG573" s="633"/>
      <c r="TBH573" s="633"/>
      <c r="TBI573" s="633"/>
      <c r="TBJ573" s="633"/>
      <c r="TBK573" s="633"/>
      <c r="TBL573" s="633"/>
      <c r="TBM573" s="633"/>
      <c r="TBN573" s="633"/>
      <c r="TBO573" s="633"/>
      <c r="TBP573" s="633"/>
      <c r="TBQ573" s="633"/>
      <c r="TBR573" s="633"/>
      <c r="TBS573" s="633"/>
      <c r="TBT573" s="633"/>
      <c r="TBU573" s="633"/>
      <c r="TBV573" s="633"/>
      <c r="TBW573" s="633"/>
      <c r="TBX573" s="633"/>
      <c r="TBY573" s="633"/>
      <c r="TBZ573" s="633"/>
      <c r="TCA573" s="633"/>
      <c r="TCB573" s="633"/>
      <c r="TCC573" s="633"/>
      <c r="TCD573" s="633"/>
      <c r="TCE573" s="633"/>
      <c r="TCF573" s="633"/>
      <c r="TCG573" s="633"/>
      <c r="TCH573" s="633"/>
      <c r="TCI573" s="633"/>
      <c r="TCJ573" s="633"/>
      <c r="TCK573" s="633"/>
      <c r="TCL573" s="633"/>
      <c r="TCM573" s="633"/>
      <c r="TCN573" s="633"/>
      <c r="TCO573" s="633"/>
      <c r="TCP573" s="633"/>
      <c r="TCQ573" s="633"/>
      <c r="TCR573" s="633"/>
      <c r="TCS573" s="633"/>
      <c r="TCT573" s="633"/>
      <c r="TCU573" s="633"/>
      <c r="TCV573" s="633"/>
      <c r="TCW573" s="633"/>
      <c r="TCX573" s="633"/>
      <c r="TCY573" s="633"/>
      <c r="TCZ573" s="633"/>
      <c r="TDA573" s="633"/>
      <c r="TDB573" s="633"/>
      <c r="TDC573" s="633"/>
      <c r="TDD573" s="633"/>
      <c r="TDE573" s="633"/>
      <c r="TDF573" s="633"/>
      <c r="TDG573" s="633"/>
      <c r="TDH573" s="633"/>
      <c r="TDI573" s="633"/>
      <c r="TDJ573" s="633"/>
      <c r="TDK573" s="633"/>
      <c r="TDL573" s="633"/>
      <c r="TDM573" s="633"/>
      <c r="TDN573" s="633"/>
      <c r="TDO573" s="633"/>
      <c r="TDP573" s="633"/>
      <c r="TDQ573" s="633"/>
      <c r="TDR573" s="633"/>
      <c r="TDS573" s="633"/>
      <c r="TDT573" s="633"/>
      <c r="TDU573" s="633"/>
      <c r="TDV573" s="633"/>
      <c r="TDW573" s="633"/>
      <c r="TDX573" s="633"/>
      <c r="TDY573" s="633"/>
      <c r="TDZ573" s="633"/>
      <c r="TEA573" s="633"/>
      <c r="TEB573" s="633"/>
      <c r="TEC573" s="633"/>
      <c r="TED573" s="633"/>
      <c r="TEE573" s="633"/>
      <c r="TEF573" s="633"/>
      <c r="TEG573" s="633"/>
      <c r="TEH573" s="633"/>
      <c r="TEI573" s="633"/>
      <c r="TEJ573" s="633"/>
      <c r="TEK573" s="633"/>
      <c r="TEL573" s="633"/>
      <c r="TEM573" s="633"/>
      <c r="TEN573" s="633"/>
      <c r="TEO573" s="633"/>
      <c r="TEP573" s="633"/>
      <c r="TEQ573" s="633"/>
      <c r="TER573" s="633"/>
      <c r="TES573" s="633"/>
      <c r="TET573" s="633"/>
      <c r="TEU573" s="633"/>
      <c r="TEV573" s="633"/>
      <c r="TEW573" s="633"/>
      <c r="TEX573" s="633"/>
      <c r="TEY573" s="633"/>
      <c r="TEZ573" s="633"/>
      <c r="TFA573" s="633"/>
      <c r="TFB573" s="633"/>
      <c r="TFC573" s="633"/>
      <c r="TFD573" s="633"/>
      <c r="TFE573" s="633"/>
      <c r="TFF573" s="633"/>
      <c r="TFG573" s="633"/>
      <c r="TFH573" s="633"/>
      <c r="TFI573" s="633"/>
      <c r="TFJ573" s="633"/>
      <c r="TFK573" s="633"/>
      <c r="TFL573" s="633"/>
      <c r="TFM573" s="633"/>
      <c r="TFN573" s="633"/>
      <c r="TFO573" s="633"/>
      <c r="TFP573" s="633"/>
      <c r="TFQ573" s="633"/>
      <c r="TFR573" s="633"/>
      <c r="TFS573" s="633"/>
      <c r="TFT573" s="633"/>
      <c r="TFU573" s="633"/>
      <c r="TFV573" s="633"/>
      <c r="TFW573" s="633"/>
      <c r="TFX573" s="633"/>
      <c r="TFY573" s="633"/>
      <c r="TFZ573" s="633"/>
      <c r="TGA573" s="633"/>
      <c r="TGB573" s="633"/>
      <c r="TGC573" s="633"/>
      <c r="TGD573" s="633"/>
      <c r="TGE573" s="633"/>
      <c r="TGF573" s="633"/>
      <c r="TGG573" s="633"/>
      <c r="TGH573" s="633"/>
      <c r="TGI573" s="633"/>
      <c r="TGJ573" s="633"/>
      <c r="TGK573" s="633"/>
      <c r="TGL573" s="633"/>
      <c r="TGM573" s="633"/>
      <c r="TGN573" s="633"/>
      <c r="TGO573" s="633"/>
      <c r="TGP573" s="633"/>
      <c r="TGQ573" s="633"/>
      <c r="TGR573" s="633"/>
      <c r="TGS573" s="633"/>
      <c r="TGT573" s="633"/>
      <c r="TGU573" s="633"/>
      <c r="TGV573" s="633"/>
      <c r="TGW573" s="633"/>
      <c r="TGX573" s="633"/>
      <c r="TGY573" s="633"/>
      <c r="TGZ573" s="633"/>
      <c r="THA573" s="633"/>
      <c r="THB573" s="633"/>
      <c r="THC573" s="633"/>
      <c r="THD573" s="633"/>
      <c r="THE573" s="633"/>
      <c r="THF573" s="633"/>
      <c r="THG573" s="633"/>
      <c r="THH573" s="633"/>
      <c r="THI573" s="633"/>
      <c r="THJ573" s="633"/>
      <c r="THK573" s="633"/>
      <c r="THL573" s="633"/>
      <c r="THM573" s="633"/>
      <c r="THN573" s="633"/>
      <c r="THO573" s="633"/>
      <c r="THP573" s="633"/>
      <c r="THQ573" s="633"/>
      <c r="THR573" s="633"/>
      <c r="THS573" s="633"/>
      <c r="THT573" s="633"/>
      <c r="THU573" s="633"/>
      <c r="THV573" s="633"/>
      <c r="THW573" s="633"/>
      <c r="THX573" s="633"/>
      <c r="THY573" s="633"/>
      <c r="THZ573" s="633"/>
      <c r="TIA573" s="633"/>
      <c r="TIB573" s="633"/>
      <c r="TIC573" s="633"/>
      <c r="TID573" s="633"/>
      <c r="TIE573" s="633"/>
      <c r="TIF573" s="633"/>
      <c r="TIG573" s="633"/>
      <c r="TIH573" s="633"/>
      <c r="TII573" s="633"/>
      <c r="TIJ573" s="633"/>
      <c r="TIK573" s="633"/>
      <c r="TIL573" s="633"/>
      <c r="TIM573" s="633"/>
      <c r="TIN573" s="633"/>
      <c r="TIO573" s="633"/>
      <c r="TIP573" s="633"/>
      <c r="TIQ573" s="633"/>
      <c r="TIR573" s="633"/>
      <c r="TIS573" s="633"/>
      <c r="TIT573" s="633"/>
      <c r="TIU573" s="633"/>
      <c r="TIV573" s="633"/>
      <c r="TIW573" s="633"/>
      <c r="TIX573" s="633"/>
      <c r="TIY573" s="633"/>
      <c r="TIZ573" s="633"/>
      <c r="TJA573" s="633"/>
      <c r="TJB573" s="633"/>
      <c r="TJC573" s="633"/>
      <c r="TJD573" s="633"/>
      <c r="TJE573" s="633"/>
      <c r="TJF573" s="633"/>
      <c r="TJG573" s="633"/>
      <c r="TJH573" s="633"/>
      <c r="TJI573" s="633"/>
      <c r="TJJ573" s="633"/>
      <c r="TJK573" s="633"/>
      <c r="TJL573" s="633"/>
      <c r="TJM573" s="633"/>
      <c r="TJN573" s="633"/>
      <c r="TJO573" s="633"/>
      <c r="TJP573" s="633"/>
      <c r="TJQ573" s="633"/>
      <c r="TJR573" s="633"/>
      <c r="TJS573" s="633"/>
      <c r="TJT573" s="633"/>
      <c r="TJU573" s="633"/>
      <c r="TJV573" s="633"/>
      <c r="TJW573" s="633"/>
      <c r="TJX573" s="633"/>
      <c r="TJY573" s="633"/>
      <c r="TJZ573" s="633"/>
      <c r="TKA573" s="633"/>
      <c r="TKB573" s="633"/>
      <c r="TKC573" s="633"/>
      <c r="TKD573" s="633"/>
      <c r="TKE573" s="633"/>
      <c r="TKF573" s="633"/>
      <c r="TKG573" s="633"/>
      <c r="TKH573" s="633"/>
      <c r="TKI573" s="633"/>
      <c r="TKJ573" s="633"/>
      <c r="TKK573" s="633"/>
      <c r="TKL573" s="633"/>
      <c r="TKM573" s="633"/>
      <c r="TKN573" s="633"/>
      <c r="TKO573" s="633"/>
      <c r="TKP573" s="633"/>
      <c r="TKQ573" s="633"/>
      <c r="TKR573" s="633"/>
      <c r="TKS573" s="633"/>
      <c r="TKT573" s="633"/>
      <c r="TKU573" s="633"/>
      <c r="TKV573" s="633"/>
      <c r="TKW573" s="633"/>
      <c r="TKX573" s="633"/>
      <c r="TKY573" s="633"/>
      <c r="TKZ573" s="633"/>
      <c r="TLA573" s="633"/>
      <c r="TLB573" s="633"/>
      <c r="TLC573" s="633"/>
      <c r="TLD573" s="633"/>
      <c r="TLE573" s="633"/>
      <c r="TLF573" s="633"/>
      <c r="TLG573" s="633"/>
      <c r="TLH573" s="633"/>
      <c r="TLI573" s="633"/>
      <c r="TLJ573" s="633"/>
      <c r="TLK573" s="633"/>
      <c r="TLL573" s="633"/>
      <c r="TLM573" s="633"/>
      <c r="TLN573" s="633"/>
      <c r="TLO573" s="633"/>
      <c r="TLP573" s="633"/>
      <c r="TLQ573" s="633"/>
      <c r="TLR573" s="633"/>
      <c r="TLS573" s="633"/>
      <c r="TLT573" s="633"/>
      <c r="TLU573" s="633"/>
      <c r="TLV573" s="633"/>
      <c r="TLW573" s="633"/>
      <c r="TLX573" s="633"/>
      <c r="TLY573" s="633"/>
      <c r="TLZ573" s="633"/>
      <c r="TMA573" s="633"/>
      <c r="TMB573" s="633"/>
      <c r="TMC573" s="633"/>
      <c r="TMD573" s="633"/>
      <c r="TME573" s="633"/>
      <c r="TMF573" s="633"/>
      <c r="TMG573" s="633"/>
      <c r="TMH573" s="633"/>
      <c r="TMI573" s="633"/>
      <c r="TMJ573" s="633"/>
      <c r="TMK573" s="633"/>
      <c r="TML573" s="633"/>
      <c r="TMM573" s="633"/>
      <c r="TMN573" s="633"/>
      <c r="TMO573" s="633"/>
      <c r="TMP573" s="633"/>
      <c r="TMQ573" s="633"/>
      <c r="TMR573" s="633"/>
      <c r="TMS573" s="633"/>
      <c r="TMT573" s="633"/>
      <c r="TMU573" s="633"/>
      <c r="TMV573" s="633"/>
      <c r="TMW573" s="633"/>
      <c r="TMX573" s="633"/>
      <c r="TMY573" s="633"/>
      <c r="TMZ573" s="633"/>
      <c r="TNA573" s="633"/>
      <c r="TNB573" s="633"/>
      <c r="TNC573" s="633"/>
      <c r="TND573" s="633"/>
      <c r="TNE573" s="633"/>
      <c r="TNF573" s="633"/>
      <c r="TNG573" s="633"/>
      <c r="TNH573" s="633"/>
      <c r="TNI573" s="633"/>
      <c r="TNJ573" s="633"/>
      <c r="TNK573" s="633"/>
      <c r="TNL573" s="633"/>
      <c r="TNM573" s="633"/>
      <c r="TNN573" s="633"/>
      <c r="TNO573" s="633"/>
      <c r="TNP573" s="633"/>
      <c r="TNQ573" s="633"/>
      <c r="TNR573" s="633"/>
      <c r="TNS573" s="633"/>
      <c r="TNT573" s="633"/>
      <c r="TNU573" s="633"/>
      <c r="TNV573" s="633"/>
      <c r="TNW573" s="633"/>
      <c r="TNX573" s="633"/>
      <c r="TNY573" s="633"/>
      <c r="TNZ573" s="633"/>
      <c r="TOA573" s="633"/>
      <c r="TOB573" s="633"/>
      <c r="TOC573" s="633"/>
      <c r="TOD573" s="633"/>
      <c r="TOE573" s="633"/>
      <c r="TOF573" s="633"/>
      <c r="TOG573" s="633"/>
      <c r="TOH573" s="633"/>
      <c r="TOI573" s="633"/>
      <c r="TOJ573" s="633"/>
      <c r="TOK573" s="633"/>
      <c r="TOL573" s="633"/>
      <c r="TOM573" s="633"/>
      <c r="TON573" s="633"/>
      <c r="TOO573" s="633"/>
      <c r="TOP573" s="633"/>
      <c r="TOQ573" s="633"/>
      <c r="TOR573" s="633"/>
      <c r="TOS573" s="633"/>
      <c r="TOT573" s="633"/>
      <c r="TOU573" s="633"/>
      <c r="TOV573" s="633"/>
      <c r="TOW573" s="633"/>
      <c r="TOX573" s="633"/>
      <c r="TOY573" s="633"/>
      <c r="TOZ573" s="633"/>
      <c r="TPA573" s="633"/>
      <c r="TPB573" s="633"/>
      <c r="TPC573" s="633"/>
      <c r="TPD573" s="633"/>
      <c r="TPE573" s="633"/>
      <c r="TPF573" s="633"/>
      <c r="TPG573" s="633"/>
      <c r="TPH573" s="633"/>
      <c r="TPI573" s="633"/>
      <c r="TPJ573" s="633"/>
      <c r="TPK573" s="633"/>
      <c r="TPL573" s="633"/>
      <c r="TPM573" s="633"/>
      <c r="TPN573" s="633"/>
      <c r="TPO573" s="633"/>
      <c r="TPP573" s="633"/>
      <c r="TPQ573" s="633"/>
      <c r="TPR573" s="633"/>
      <c r="TPS573" s="633"/>
      <c r="TPT573" s="633"/>
      <c r="TPU573" s="633"/>
      <c r="TPV573" s="633"/>
      <c r="TPW573" s="633"/>
      <c r="TPX573" s="633"/>
      <c r="TPY573" s="633"/>
      <c r="TPZ573" s="633"/>
      <c r="TQA573" s="633"/>
      <c r="TQB573" s="633"/>
      <c r="TQC573" s="633"/>
      <c r="TQD573" s="633"/>
      <c r="TQE573" s="633"/>
      <c r="TQF573" s="633"/>
      <c r="TQG573" s="633"/>
      <c r="TQH573" s="633"/>
      <c r="TQI573" s="633"/>
      <c r="TQJ573" s="633"/>
      <c r="TQK573" s="633"/>
      <c r="TQL573" s="633"/>
      <c r="TQM573" s="633"/>
      <c r="TQN573" s="633"/>
      <c r="TQO573" s="633"/>
      <c r="TQP573" s="633"/>
      <c r="TQQ573" s="633"/>
      <c r="TQR573" s="633"/>
      <c r="TQS573" s="633"/>
      <c r="TQT573" s="633"/>
      <c r="TQU573" s="633"/>
      <c r="TQV573" s="633"/>
      <c r="TQW573" s="633"/>
      <c r="TQX573" s="633"/>
      <c r="TQY573" s="633"/>
      <c r="TQZ573" s="633"/>
      <c r="TRA573" s="633"/>
      <c r="TRB573" s="633"/>
      <c r="TRC573" s="633"/>
      <c r="TRD573" s="633"/>
      <c r="TRE573" s="633"/>
      <c r="TRF573" s="633"/>
      <c r="TRG573" s="633"/>
      <c r="TRH573" s="633"/>
      <c r="TRI573" s="633"/>
      <c r="TRJ573" s="633"/>
      <c r="TRK573" s="633"/>
      <c r="TRL573" s="633"/>
      <c r="TRM573" s="633"/>
      <c r="TRN573" s="633"/>
      <c r="TRO573" s="633"/>
      <c r="TRP573" s="633"/>
      <c r="TRQ573" s="633"/>
      <c r="TRR573" s="633"/>
      <c r="TRS573" s="633"/>
      <c r="TRT573" s="633"/>
      <c r="TRU573" s="633"/>
      <c r="TRV573" s="633"/>
      <c r="TRW573" s="633"/>
      <c r="TRX573" s="633"/>
      <c r="TRY573" s="633"/>
      <c r="TRZ573" s="633"/>
      <c r="TSA573" s="633"/>
      <c r="TSB573" s="633"/>
      <c r="TSC573" s="633"/>
      <c r="TSD573" s="633"/>
      <c r="TSE573" s="633"/>
      <c r="TSF573" s="633"/>
      <c r="TSG573" s="633"/>
      <c r="TSH573" s="633"/>
      <c r="TSI573" s="633"/>
      <c r="TSJ573" s="633"/>
      <c r="TSK573" s="633"/>
      <c r="TSL573" s="633"/>
      <c r="TSM573" s="633"/>
      <c r="TSN573" s="633"/>
      <c r="TSO573" s="633"/>
      <c r="TSP573" s="633"/>
      <c r="TSQ573" s="633"/>
      <c r="TSR573" s="633"/>
      <c r="TSS573" s="633"/>
      <c r="TST573" s="633"/>
      <c r="TSU573" s="633"/>
      <c r="TSV573" s="633"/>
      <c r="TSW573" s="633"/>
      <c r="TSX573" s="633"/>
      <c r="TSY573" s="633"/>
      <c r="TSZ573" s="633"/>
      <c r="TTA573" s="633"/>
      <c r="TTB573" s="633"/>
      <c r="TTC573" s="633"/>
      <c r="TTD573" s="633"/>
      <c r="TTE573" s="633"/>
      <c r="TTF573" s="633"/>
      <c r="TTG573" s="633"/>
      <c r="TTH573" s="633"/>
      <c r="TTI573" s="633"/>
      <c r="TTJ573" s="633"/>
      <c r="TTK573" s="633"/>
      <c r="TTL573" s="633"/>
      <c r="TTM573" s="633"/>
      <c r="TTN573" s="633"/>
      <c r="TTO573" s="633"/>
      <c r="TTP573" s="633"/>
      <c r="TTQ573" s="633"/>
      <c r="TTR573" s="633"/>
      <c r="TTS573" s="633"/>
      <c r="TTT573" s="633"/>
      <c r="TTU573" s="633"/>
      <c r="TTV573" s="633"/>
      <c r="TTW573" s="633"/>
      <c r="TTX573" s="633"/>
      <c r="TTY573" s="633"/>
      <c r="TTZ573" s="633"/>
      <c r="TUA573" s="633"/>
      <c r="TUB573" s="633"/>
      <c r="TUC573" s="633"/>
      <c r="TUD573" s="633"/>
      <c r="TUE573" s="633"/>
      <c r="TUF573" s="633"/>
      <c r="TUG573" s="633"/>
      <c r="TUH573" s="633"/>
      <c r="TUI573" s="633"/>
      <c r="TUJ573" s="633"/>
      <c r="TUK573" s="633"/>
      <c r="TUL573" s="633"/>
      <c r="TUM573" s="633"/>
      <c r="TUN573" s="633"/>
      <c r="TUO573" s="633"/>
      <c r="TUP573" s="633"/>
      <c r="TUQ573" s="633"/>
      <c r="TUR573" s="633"/>
      <c r="TUS573" s="633"/>
      <c r="TUT573" s="633"/>
      <c r="TUU573" s="633"/>
      <c r="TUV573" s="633"/>
      <c r="TUW573" s="633"/>
      <c r="TUX573" s="633"/>
      <c r="TUY573" s="633"/>
      <c r="TUZ573" s="633"/>
      <c r="TVA573" s="633"/>
      <c r="TVB573" s="633"/>
      <c r="TVC573" s="633"/>
      <c r="TVD573" s="633"/>
      <c r="TVE573" s="633"/>
      <c r="TVF573" s="633"/>
      <c r="TVG573" s="633"/>
      <c r="TVH573" s="633"/>
      <c r="TVI573" s="633"/>
      <c r="TVJ573" s="633"/>
      <c r="TVK573" s="633"/>
      <c r="TVL573" s="633"/>
      <c r="TVM573" s="633"/>
      <c r="TVN573" s="633"/>
      <c r="TVO573" s="633"/>
      <c r="TVP573" s="633"/>
      <c r="TVQ573" s="633"/>
      <c r="TVR573" s="633"/>
      <c r="TVS573" s="633"/>
      <c r="TVT573" s="633"/>
      <c r="TVU573" s="633"/>
      <c r="TVV573" s="633"/>
      <c r="TVW573" s="633"/>
      <c r="TVX573" s="633"/>
      <c r="TVY573" s="633"/>
      <c r="TVZ573" s="633"/>
      <c r="TWA573" s="633"/>
      <c r="TWB573" s="633"/>
      <c r="TWC573" s="633"/>
      <c r="TWD573" s="633"/>
      <c r="TWE573" s="633"/>
      <c r="TWF573" s="633"/>
      <c r="TWG573" s="633"/>
      <c r="TWH573" s="633"/>
      <c r="TWI573" s="633"/>
      <c r="TWJ573" s="633"/>
      <c r="TWK573" s="633"/>
      <c r="TWL573" s="633"/>
      <c r="TWM573" s="633"/>
      <c r="TWN573" s="633"/>
      <c r="TWO573" s="633"/>
      <c r="TWP573" s="633"/>
      <c r="TWQ573" s="633"/>
      <c r="TWR573" s="633"/>
      <c r="TWS573" s="633"/>
      <c r="TWT573" s="633"/>
      <c r="TWU573" s="633"/>
      <c r="TWV573" s="633"/>
      <c r="TWW573" s="633"/>
      <c r="TWX573" s="633"/>
      <c r="TWY573" s="633"/>
      <c r="TWZ573" s="633"/>
      <c r="TXA573" s="633"/>
      <c r="TXB573" s="633"/>
      <c r="TXC573" s="633"/>
      <c r="TXD573" s="633"/>
      <c r="TXE573" s="633"/>
      <c r="TXF573" s="633"/>
      <c r="TXG573" s="633"/>
      <c r="TXH573" s="633"/>
      <c r="TXI573" s="633"/>
      <c r="TXJ573" s="633"/>
      <c r="TXK573" s="633"/>
      <c r="TXL573" s="633"/>
      <c r="TXM573" s="633"/>
      <c r="TXN573" s="633"/>
      <c r="TXO573" s="633"/>
      <c r="TXP573" s="633"/>
      <c r="TXQ573" s="633"/>
      <c r="TXR573" s="633"/>
      <c r="TXS573" s="633"/>
      <c r="TXT573" s="633"/>
      <c r="TXU573" s="633"/>
      <c r="TXV573" s="633"/>
      <c r="TXW573" s="633"/>
      <c r="TXX573" s="633"/>
      <c r="TXY573" s="633"/>
      <c r="TXZ573" s="633"/>
      <c r="TYA573" s="633"/>
      <c r="TYB573" s="633"/>
      <c r="TYC573" s="633"/>
      <c r="TYD573" s="633"/>
      <c r="TYE573" s="633"/>
      <c r="TYF573" s="633"/>
      <c r="TYG573" s="633"/>
      <c r="TYH573" s="633"/>
      <c r="TYI573" s="633"/>
      <c r="TYJ573" s="633"/>
      <c r="TYK573" s="633"/>
      <c r="TYL573" s="633"/>
      <c r="TYM573" s="633"/>
      <c r="TYN573" s="633"/>
      <c r="TYO573" s="633"/>
      <c r="TYP573" s="633"/>
      <c r="TYQ573" s="633"/>
      <c r="TYR573" s="633"/>
      <c r="TYS573" s="633"/>
      <c r="TYT573" s="633"/>
      <c r="TYU573" s="633"/>
      <c r="TYV573" s="633"/>
      <c r="TYW573" s="633"/>
      <c r="TYX573" s="633"/>
      <c r="TYY573" s="633"/>
      <c r="TYZ573" s="633"/>
      <c r="TZA573" s="633"/>
      <c r="TZB573" s="633"/>
      <c r="TZC573" s="633"/>
      <c r="TZD573" s="633"/>
      <c r="TZE573" s="633"/>
      <c r="TZF573" s="633"/>
      <c r="TZG573" s="633"/>
      <c r="TZH573" s="633"/>
      <c r="TZI573" s="633"/>
      <c r="TZJ573" s="633"/>
      <c r="TZK573" s="633"/>
      <c r="TZL573" s="633"/>
      <c r="TZM573" s="633"/>
      <c r="TZN573" s="633"/>
      <c r="TZO573" s="633"/>
      <c r="TZP573" s="633"/>
      <c r="TZQ573" s="633"/>
      <c r="TZR573" s="633"/>
      <c r="TZS573" s="633"/>
      <c r="TZT573" s="633"/>
      <c r="TZU573" s="633"/>
      <c r="TZV573" s="633"/>
      <c r="TZW573" s="633"/>
      <c r="TZX573" s="633"/>
      <c r="TZY573" s="633"/>
      <c r="TZZ573" s="633"/>
      <c r="UAA573" s="633"/>
      <c r="UAB573" s="633"/>
      <c r="UAC573" s="633"/>
      <c r="UAD573" s="633"/>
      <c r="UAE573" s="633"/>
      <c r="UAF573" s="633"/>
      <c r="UAG573" s="633"/>
      <c r="UAH573" s="633"/>
      <c r="UAI573" s="633"/>
      <c r="UAJ573" s="633"/>
      <c r="UAK573" s="633"/>
      <c r="UAL573" s="633"/>
      <c r="UAM573" s="633"/>
      <c r="UAN573" s="633"/>
      <c r="UAO573" s="633"/>
      <c r="UAP573" s="633"/>
      <c r="UAQ573" s="633"/>
      <c r="UAR573" s="633"/>
      <c r="UAS573" s="633"/>
      <c r="UAT573" s="633"/>
      <c r="UAU573" s="633"/>
      <c r="UAV573" s="633"/>
      <c r="UAW573" s="633"/>
      <c r="UAX573" s="633"/>
      <c r="UAY573" s="633"/>
      <c r="UAZ573" s="633"/>
      <c r="UBA573" s="633"/>
      <c r="UBB573" s="633"/>
      <c r="UBC573" s="633"/>
      <c r="UBD573" s="633"/>
      <c r="UBE573" s="633"/>
      <c r="UBF573" s="633"/>
      <c r="UBG573" s="633"/>
      <c r="UBH573" s="633"/>
      <c r="UBI573" s="633"/>
      <c r="UBJ573" s="633"/>
      <c r="UBK573" s="633"/>
      <c r="UBL573" s="633"/>
      <c r="UBM573" s="633"/>
      <c r="UBN573" s="633"/>
      <c r="UBO573" s="633"/>
      <c r="UBP573" s="633"/>
      <c r="UBQ573" s="633"/>
      <c r="UBR573" s="633"/>
      <c r="UBS573" s="633"/>
      <c r="UBT573" s="633"/>
      <c r="UBU573" s="633"/>
      <c r="UBV573" s="633"/>
      <c r="UBW573" s="633"/>
      <c r="UBX573" s="633"/>
      <c r="UBY573" s="633"/>
      <c r="UBZ573" s="633"/>
      <c r="UCA573" s="633"/>
      <c r="UCB573" s="633"/>
      <c r="UCC573" s="633"/>
      <c r="UCD573" s="633"/>
      <c r="UCE573" s="633"/>
      <c r="UCF573" s="633"/>
      <c r="UCG573" s="633"/>
      <c r="UCH573" s="633"/>
      <c r="UCI573" s="633"/>
      <c r="UCJ573" s="633"/>
      <c r="UCK573" s="633"/>
      <c r="UCL573" s="633"/>
      <c r="UCM573" s="633"/>
      <c r="UCN573" s="633"/>
      <c r="UCO573" s="633"/>
      <c r="UCP573" s="633"/>
      <c r="UCQ573" s="633"/>
      <c r="UCR573" s="633"/>
      <c r="UCS573" s="633"/>
      <c r="UCT573" s="633"/>
      <c r="UCU573" s="633"/>
      <c r="UCV573" s="633"/>
      <c r="UCW573" s="633"/>
      <c r="UCX573" s="633"/>
      <c r="UCY573" s="633"/>
      <c r="UCZ573" s="633"/>
      <c r="UDA573" s="633"/>
      <c r="UDB573" s="633"/>
      <c r="UDC573" s="633"/>
      <c r="UDD573" s="633"/>
      <c r="UDE573" s="633"/>
      <c r="UDF573" s="633"/>
      <c r="UDG573" s="633"/>
      <c r="UDH573" s="633"/>
      <c r="UDI573" s="633"/>
      <c r="UDJ573" s="633"/>
      <c r="UDK573" s="633"/>
      <c r="UDL573" s="633"/>
      <c r="UDM573" s="633"/>
      <c r="UDN573" s="633"/>
      <c r="UDO573" s="633"/>
      <c r="UDP573" s="633"/>
      <c r="UDQ573" s="633"/>
      <c r="UDR573" s="633"/>
      <c r="UDS573" s="633"/>
      <c r="UDT573" s="633"/>
      <c r="UDU573" s="633"/>
      <c r="UDV573" s="633"/>
      <c r="UDW573" s="633"/>
      <c r="UDX573" s="633"/>
      <c r="UDY573" s="633"/>
      <c r="UDZ573" s="633"/>
      <c r="UEA573" s="633"/>
      <c r="UEB573" s="633"/>
      <c r="UEC573" s="633"/>
      <c r="UED573" s="633"/>
      <c r="UEE573" s="633"/>
      <c r="UEF573" s="633"/>
      <c r="UEG573" s="633"/>
      <c r="UEH573" s="633"/>
      <c r="UEI573" s="633"/>
      <c r="UEJ573" s="633"/>
      <c r="UEK573" s="633"/>
      <c r="UEL573" s="633"/>
      <c r="UEM573" s="633"/>
      <c r="UEN573" s="633"/>
      <c r="UEO573" s="633"/>
      <c r="UEP573" s="633"/>
      <c r="UEQ573" s="633"/>
      <c r="UER573" s="633"/>
      <c r="UES573" s="633"/>
      <c r="UET573" s="633"/>
      <c r="UEU573" s="633"/>
      <c r="UEV573" s="633"/>
      <c r="UEW573" s="633"/>
      <c r="UEX573" s="633"/>
      <c r="UEY573" s="633"/>
      <c r="UEZ573" s="633"/>
      <c r="UFA573" s="633"/>
      <c r="UFB573" s="633"/>
      <c r="UFC573" s="633"/>
      <c r="UFD573" s="633"/>
      <c r="UFE573" s="633"/>
      <c r="UFF573" s="633"/>
      <c r="UFG573" s="633"/>
      <c r="UFH573" s="633"/>
      <c r="UFI573" s="633"/>
      <c r="UFJ573" s="633"/>
      <c r="UFK573" s="633"/>
      <c r="UFL573" s="633"/>
      <c r="UFM573" s="633"/>
      <c r="UFN573" s="633"/>
      <c r="UFO573" s="633"/>
      <c r="UFP573" s="633"/>
      <c r="UFQ573" s="633"/>
      <c r="UFR573" s="633"/>
      <c r="UFS573" s="633"/>
      <c r="UFT573" s="633"/>
      <c r="UFU573" s="633"/>
      <c r="UFV573" s="633"/>
      <c r="UFW573" s="633"/>
      <c r="UFX573" s="633"/>
      <c r="UFY573" s="633"/>
      <c r="UFZ573" s="633"/>
      <c r="UGA573" s="633"/>
      <c r="UGB573" s="633"/>
      <c r="UGC573" s="633"/>
      <c r="UGD573" s="633"/>
      <c r="UGE573" s="633"/>
      <c r="UGF573" s="633"/>
      <c r="UGG573" s="633"/>
      <c r="UGH573" s="633"/>
      <c r="UGI573" s="633"/>
      <c r="UGJ573" s="633"/>
      <c r="UGK573" s="633"/>
      <c r="UGL573" s="633"/>
      <c r="UGM573" s="633"/>
      <c r="UGN573" s="633"/>
      <c r="UGO573" s="633"/>
      <c r="UGP573" s="633"/>
      <c r="UGQ573" s="633"/>
      <c r="UGR573" s="633"/>
      <c r="UGS573" s="633"/>
      <c r="UGT573" s="633"/>
      <c r="UGU573" s="633"/>
      <c r="UGV573" s="633"/>
      <c r="UGW573" s="633"/>
      <c r="UGX573" s="633"/>
      <c r="UGY573" s="633"/>
      <c r="UGZ573" s="633"/>
      <c r="UHA573" s="633"/>
      <c r="UHB573" s="633"/>
      <c r="UHC573" s="633"/>
      <c r="UHD573" s="633"/>
      <c r="UHE573" s="633"/>
      <c r="UHF573" s="633"/>
      <c r="UHG573" s="633"/>
      <c r="UHH573" s="633"/>
      <c r="UHI573" s="633"/>
      <c r="UHJ573" s="633"/>
      <c r="UHK573" s="633"/>
      <c r="UHL573" s="633"/>
      <c r="UHM573" s="633"/>
      <c r="UHN573" s="633"/>
      <c r="UHO573" s="633"/>
      <c r="UHP573" s="633"/>
      <c r="UHQ573" s="633"/>
      <c r="UHR573" s="633"/>
      <c r="UHS573" s="633"/>
      <c r="UHT573" s="633"/>
      <c r="UHU573" s="633"/>
      <c r="UHV573" s="633"/>
      <c r="UHW573" s="633"/>
      <c r="UHX573" s="633"/>
      <c r="UHY573" s="633"/>
      <c r="UHZ573" s="633"/>
      <c r="UIA573" s="633"/>
      <c r="UIB573" s="633"/>
      <c r="UIC573" s="633"/>
      <c r="UID573" s="633"/>
      <c r="UIE573" s="633"/>
      <c r="UIF573" s="633"/>
      <c r="UIG573" s="633"/>
      <c r="UIH573" s="633"/>
      <c r="UII573" s="633"/>
      <c r="UIJ573" s="633"/>
      <c r="UIK573" s="633"/>
      <c r="UIL573" s="633"/>
      <c r="UIM573" s="633"/>
      <c r="UIN573" s="633"/>
      <c r="UIO573" s="633"/>
      <c r="UIP573" s="633"/>
      <c r="UIQ573" s="633"/>
      <c r="UIR573" s="633"/>
      <c r="UIS573" s="633"/>
      <c r="UIT573" s="633"/>
      <c r="UIU573" s="633"/>
      <c r="UIV573" s="633"/>
      <c r="UIW573" s="633"/>
      <c r="UIX573" s="633"/>
      <c r="UIY573" s="633"/>
      <c r="UIZ573" s="633"/>
      <c r="UJA573" s="633"/>
      <c r="UJB573" s="633"/>
      <c r="UJC573" s="633"/>
      <c r="UJD573" s="633"/>
      <c r="UJE573" s="633"/>
      <c r="UJF573" s="633"/>
      <c r="UJG573" s="633"/>
      <c r="UJH573" s="633"/>
      <c r="UJI573" s="633"/>
      <c r="UJJ573" s="633"/>
      <c r="UJK573" s="633"/>
      <c r="UJL573" s="633"/>
      <c r="UJM573" s="633"/>
      <c r="UJN573" s="633"/>
      <c r="UJO573" s="633"/>
      <c r="UJP573" s="633"/>
      <c r="UJQ573" s="633"/>
      <c r="UJR573" s="633"/>
      <c r="UJS573" s="633"/>
      <c r="UJT573" s="633"/>
      <c r="UJU573" s="633"/>
      <c r="UJV573" s="633"/>
      <c r="UJW573" s="633"/>
      <c r="UJX573" s="633"/>
      <c r="UJY573" s="633"/>
      <c r="UJZ573" s="633"/>
      <c r="UKA573" s="633"/>
      <c r="UKB573" s="633"/>
      <c r="UKC573" s="633"/>
      <c r="UKD573" s="633"/>
      <c r="UKE573" s="633"/>
      <c r="UKF573" s="633"/>
      <c r="UKG573" s="633"/>
      <c r="UKH573" s="633"/>
      <c r="UKI573" s="633"/>
      <c r="UKJ573" s="633"/>
      <c r="UKK573" s="633"/>
      <c r="UKL573" s="633"/>
      <c r="UKM573" s="633"/>
      <c r="UKN573" s="633"/>
      <c r="UKO573" s="633"/>
      <c r="UKP573" s="633"/>
      <c r="UKQ573" s="633"/>
      <c r="UKR573" s="633"/>
      <c r="UKS573" s="633"/>
      <c r="UKT573" s="633"/>
      <c r="UKU573" s="633"/>
      <c r="UKV573" s="633"/>
      <c r="UKW573" s="633"/>
      <c r="UKX573" s="633"/>
      <c r="UKY573" s="633"/>
      <c r="UKZ573" s="633"/>
      <c r="ULA573" s="633"/>
      <c r="ULB573" s="633"/>
      <c r="ULC573" s="633"/>
      <c r="ULD573" s="633"/>
      <c r="ULE573" s="633"/>
      <c r="ULF573" s="633"/>
      <c r="ULG573" s="633"/>
      <c r="ULH573" s="633"/>
      <c r="ULI573" s="633"/>
      <c r="ULJ573" s="633"/>
      <c r="ULK573" s="633"/>
      <c r="ULL573" s="633"/>
      <c r="ULM573" s="633"/>
      <c r="ULN573" s="633"/>
      <c r="ULO573" s="633"/>
      <c r="ULP573" s="633"/>
      <c r="ULQ573" s="633"/>
      <c r="ULR573" s="633"/>
      <c r="ULS573" s="633"/>
      <c r="ULT573" s="633"/>
      <c r="ULU573" s="633"/>
      <c r="ULV573" s="633"/>
      <c r="ULW573" s="633"/>
      <c r="ULX573" s="633"/>
      <c r="ULY573" s="633"/>
      <c r="ULZ573" s="633"/>
      <c r="UMA573" s="633"/>
      <c r="UMB573" s="633"/>
      <c r="UMC573" s="633"/>
      <c r="UMD573" s="633"/>
      <c r="UME573" s="633"/>
      <c r="UMF573" s="633"/>
      <c r="UMG573" s="633"/>
      <c r="UMH573" s="633"/>
      <c r="UMI573" s="633"/>
      <c r="UMJ573" s="633"/>
      <c r="UMK573" s="633"/>
      <c r="UML573" s="633"/>
      <c r="UMM573" s="633"/>
      <c r="UMN573" s="633"/>
      <c r="UMO573" s="633"/>
      <c r="UMP573" s="633"/>
      <c r="UMQ573" s="633"/>
      <c r="UMR573" s="633"/>
      <c r="UMS573" s="633"/>
      <c r="UMT573" s="633"/>
      <c r="UMU573" s="633"/>
      <c r="UMV573" s="633"/>
      <c r="UMW573" s="633"/>
      <c r="UMX573" s="633"/>
      <c r="UMY573" s="633"/>
      <c r="UMZ573" s="633"/>
      <c r="UNA573" s="633"/>
      <c r="UNB573" s="633"/>
      <c r="UNC573" s="633"/>
      <c r="UND573" s="633"/>
      <c r="UNE573" s="633"/>
      <c r="UNF573" s="633"/>
      <c r="UNG573" s="633"/>
      <c r="UNH573" s="633"/>
      <c r="UNI573" s="633"/>
      <c r="UNJ573" s="633"/>
      <c r="UNK573" s="633"/>
      <c r="UNL573" s="633"/>
      <c r="UNM573" s="633"/>
      <c r="UNN573" s="633"/>
      <c r="UNO573" s="633"/>
      <c r="UNP573" s="633"/>
      <c r="UNQ573" s="633"/>
      <c r="UNR573" s="633"/>
      <c r="UNS573" s="633"/>
      <c r="UNT573" s="633"/>
      <c r="UNU573" s="633"/>
      <c r="UNV573" s="633"/>
      <c r="UNW573" s="633"/>
      <c r="UNX573" s="633"/>
      <c r="UNY573" s="633"/>
      <c r="UNZ573" s="633"/>
      <c r="UOA573" s="633"/>
      <c r="UOB573" s="633"/>
      <c r="UOC573" s="633"/>
      <c r="UOD573" s="633"/>
      <c r="UOE573" s="633"/>
      <c r="UOF573" s="633"/>
      <c r="UOG573" s="633"/>
      <c r="UOH573" s="633"/>
      <c r="UOI573" s="633"/>
      <c r="UOJ573" s="633"/>
      <c r="UOK573" s="633"/>
      <c r="UOL573" s="633"/>
      <c r="UOM573" s="633"/>
      <c r="UON573" s="633"/>
      <c r="UOO573" s="633"/>
      <c r="UOP573" s="633"/>
      <c r="UOQ573" s="633"/>
      <c r="UOR573" s="633"/>
      <c r="UOS573" s="633"/>
      <c r="UOT573" s="633"/>
      <c r="UOU573" s="633"/>
      <c r="UOV573" s="633"/>
      <c r="UOW573" s="633"/>
      <c r="UOX573" s="633"/>
      <c r="UOY573" s="633"/>
      <c r="UOZ573" s="633"/>
      <c r="UPA573" s="633"/>
      <c r="UPB573" s="633"/>
      <c r="UPC573" s="633"/>
      <c r="UPD573" s="633"/>
      <c r="UPE573" s="633"/>
      <c r="UPF573" s="633"/>
      <c r="UPG573" s="633"/>
      <c r="UPH573" s="633"/>
      <c r="UPI573" s="633"/>
      <c r="UPJ573" s="633"/>
      <c r="UPK573" s="633"/>
      <c r="UPL573" s="633"/>
      <c r="UPM573" s="633"/>
      <c r="UPN573" s="633"/>
      <c r="UPO573" s="633"/>
      <c r="UPP573" s="633"/>
      <c r="UPQ573" s="633"/>
      <c r="UPR573" s="633"/>
      <c r="UPS573" s="633"/>
      <c r="UPT573" s="633"/>
      <c r="UPU573" s="633"/>
      <c r="UPV573" s="633"/>
      <c r="UPW573" s="633"/>
      <c r="UPX573" s="633"/>
      <c r="UPY573" s="633"/>
      <c r="UPZ573" s="633"/>
      <c r="UQA573" s="633"/>
      <c r="UQB573" s="633"/>
      <c r="UQC573" s="633"/>
      <c r="UQD573" s="633"/>
      <c r="UQE573" s="633"/>
      <c r="UQF573" s="633"/>
      <c r="UQG573" s="633"/>
      <c r="UQH573" s="633"/>
      <c r="UQI573" s="633"/>
      <c r="UQJ573" s="633"/>
      <c r="UQK573" s="633"/>
      <c r="UQL573" s="633"/>
      <c r="UQM573" s="633"/>
      <c r="UQN573" s="633"/>
      <c r="UQO573" s="633"/>
      <c r="UQP573" s="633"/>
      <c r="UQQ573" s="633"/>
      <c r="UQR573" s="633"/>
      <c r="UQS573" s="633"/>
      <c r="UQT573" s="633"/>
      <c r="UQU573" s="633"/>
      <c r="UQV573" s="633"/>
      <c r="UQW573" s="633"/>
      <c r="UQX573" s="633"/>
      <c r="UQY573" s="633"/>
      <c r="UQZ573" s="633"/>
      <c r="URA573" s="633"/>
      <c r="URB573" s="633"/>
      <c r="URC573" s="633"/>
      <c r="URD573" s="633"/>
      <c r="URE573" s="633"/>
      <c r="URF573" s="633"/>
      <c r="URG573" s="633"/>
      <c r="URH573" s="633"/>
      <c r="URI573" s="633"/>
      <c r="URJ573" s="633"/>
      <c r="URK573" s="633"/>
      <c r="URL573" s="633"/>
      <c r="URM573" s="633"/>
      <c r="URN573" s="633"/>
      <c r="URO573" s="633"/>
      <c r="URP573" s="633"/>
      <c r="URQ573" s="633"/>
      <c r="URR573" s="633"/>
      <c r="URS573" s="633"/>
      <c r="URT573" s="633"/>
      <c r="URU573" s="633"/>
      <c r="URV573" s="633"/>
      <c r="URW573" s="633"/>
      <c r="URX573" s="633"/>
      <c r="URY573" s="633"/>
      <c r="URZ573" s="633"/>
      <c r="USA573" s="633"/>
      <c r="USB573" s="633"/>
      <c r="USC573" s="633"/>
      <c r="USD573" s="633"/>
      <c r="USE573" s="633"/>
      <c r="USF573" s="633"/>
      <c r="USG573" s="633"/>
      <c r="USH573" s="633"/>
      <c r="USI573" s="633"/>
      <c r="USJ573" s="633"/>
      <c r="USK573" s="633"/>
      <c r="USL573" s="633"/>
      <c r="USM573" s="633"/>
      <c r="USN573" s="633"/>
      <c r="USO573" s="633"/>
      <c r="USP573" s="633"/>
      <c r="USQ573" s="633"/>
      <c r="USR573" s="633"/>
      <c r="USS573" s="633"/>
      <c r="UST573" s="633"/>
      <c r="USU573" s="633"/>
      <c r="USV573" s="633"/>
      <c r="USW573" s="633"/>
      <c r="USX573" s="633"/>
      <c r="USY573" s="633"/>
      <c r="USZ573" s="633"/>
      <c r="UTA573" s="633"/>
      <c r="UTB573" s="633"/>
      <c r="UTC573" s="633"/>
      <c r="UTD573" s="633"/>
      <c r="UTE573" s="633"/>
      <c r="UTF573" s="633"/>
      <c r="UTG573" s="633"/>
      <c r="UTH573" s="633"/>
      <c r="UTI573" s="633"/>
      <c r="UTJ573" s="633"/>
      <c r="UTK573" s="633"/>
      <c r="UTL573" s="633"/>
      <c r="UTM573" s="633"/>
      <c r="UTN573" s="633"/>
      <c r="UTO573" s="633"/>
      <c r="UTP573" s="633"/>
      <c r="UTQ573" s="633"/>
      <c r="UTR573" s="633"/>
      <c r="UTS573" s="633"/>
      <c r="UTT573" s="633"/>
      <c r="UTU573" s="633"/>
      <c r="UTV573" s="633"/>
      <c r="UTW573" s="633"/>
      <c r="UTX573" s="633"/>
      <c r="UTY573" s="633"/>
      <c r="UTZ573" s="633"/>
      <c r="UUA573" s="633"/>
      <c r="UUB573" s="633"/>
      <c r="UUC573" s="633"/>
      <c r="UUD573" s="633"/>
      <c r="UUE573" s="633"/>
      <c r="UUF573" s="633"/>
      <c r="UUG573" s="633"/>
      <c r="UUH573" s="633"/>
      <c r="UUI573" s="633"/>
      <c r="UUJ573" s="633"/>
      <c r="UUK573" s="633"/>
      <c r="UUL573" s="633"/>
      <c r="UUM573" s="633"/>
      <c r="UUN573" s="633"/>
      <c r="UUO573" s="633"/>
      <c r="UUP573" s="633"/>
      <c r="UUQ573" s="633"/>
      <c r="UUR573" s="633"/>
      <c r="UUS573" s="633"/>
      <c r="UUT573" s="633"/>
      <c r="UUU573" s="633"/>
      <c r="UUV573" s="633"/>
      <c r="UUW573" s="633"/>
      <c r="UUX573" s="633"/>
      <c r="UUY573" s="633"/>
      <c r="UUZ573" s="633"/>
      <c r="UVA573" s="633"/>
      <c r="UVB573" s="633"/>
      <c r="UVC573" s="633"/>
      <c r="UVD573" s="633"/>
      <c r="UVE573" s="633"/>
      <c r="UVF573" s="633"/>
      <c r="UVG573" s="633"/>
      <c r="UVH573" s="633"/>
      <c r="UVI573" s="633"/>
      <c r="UVJ573" s="633"/>
      <c r="UVK573" s="633"/>
      <c r="UVL573" s="633"/>
      <c r="UVM573" s="633"/>
      <c r="UVN573" s="633"/>
      <c r="UVO573" s="633"/>
      <c r="UVP573" s="633"/>
      <c r="UVQ573" s="633"/>
      <c r="UVR573" s="633"/>
      <c r="UVS573" s="633"/>
      <c r="UVT573" s="633"/>
      <c r="UVU573" s="633"/>
      <c r="UVV573" s="633"/>
      <c r="UVW573" s="633"/>
      <c r="UVX573" s="633"/>
      <c r="UVY573" s="633"/>
      <c r="UVZ573" s="633"/>
      <c r="UWA573" s="633"/>
      <c r="UWB573" s="633"/>
      <c r="UWC573" s="633"/>
      <c r="UWD573" s="633"/>
      <c r="UWE573" s="633"/>
      <c r="UWF573" s="633"/>
      <c r="UWG573" s="633"/>
      <c r="UWH573" s="633"/>
      <c r="UWI573" s="633"/>
      <c r="UWJ573" s="633"/>
      <c r="UWK573" s="633"/>
      <c r="UWL573" s="633"/>
      <c r="UWM573" s="633"/>
      <c r="UWN573" s="633"/>
      <c r="UWO573" s="633"/>
      <c r="UWP573" s="633"/>
      <c r="UWQ573" s="633"/>
      <c r="UWR573" s="633"/>
      <c r="UWS573" s="633"/>
      <c r="UWT573" s="633"/>
      <c r="UWU573" s="633"/>
      <c r="UWV573" s="633"/>
      <c r="UWW573" s="633"/>
      <c r="UWX573" s="633"/>
      <c r="UWY573" s="633"/>
      <c r="UWZ573" s="633"/>
      <c r="UXA573" s="633"/>
      <c r="UXB573" s="633"/>
      <c r="UXC573" s="633"/>
      <c r="UXD573" s="633"/>
      <c r="UXE573" s="633"/>
      <c r="UXF573" s="633"/>
      <c r="UXG573" s="633"/>
      <c r="UXH573" s="633"/>
      <c r="UXI573" s="633"/>
      <c r="UXJ573" s="633"/>
      <c r="UXK573" s="633"/>
      <c r="UXL573" s="633"/>
      <c r="UXM573" s="633"/>
      <c r="UXN573" s="633"/>
      <c r="UXO573" s="633"/>
      <c r="UXP573" s="633"/>
      <c r="UXQ573" s="633"/>
      <c r="UXR573" s="633"/>
      <c r="UXS573" s="633"/>
      <c r="UXT573" s="633"/>
      <c r="UXU573" s="633"/>
      <c r="UXV573" s="633"/>
      <c r="UXW573" s="633"/>
      <c r="UXX573" s="633"/>
      <c r="UXY573" s="633"/>
      <c r="UXZ573" s="633"/>
      <c r="UYA573" s="633"/>
      <c r="UYB573" s="633"/>
      <c r="UYC573" s="633"/>
      <c r="UYD573" s="633"/>
      <c r="UYE573" s="633"/>
      <c r="UYF573" s="633"/>
      <c r="UYG573" s="633"/>
      <c r="UYH573" s="633"/>
      <c r="UYI573" s="633"/>
      <c r="UYJ573" s="633"/>
      <c r="UYK573" s="633"/>
      <c r="UYL573" s="633"/>
      <c r="UYM573" s="633"/>
      <c r="UYN573" s="633"/>
      <c r="UYO573" s="633"/>
      <c r="UYP573" s="633"/>
      <c r="UYQ573" s="633"/>
      <c r="UYR573" s="633"/>
      <c r="UYS573" s="633"/>
      <c r="UYT573" s="633"/>
      <c r="UYU573" s="633"/>
      <c r="UYV573" s="633"/>
      <c r="UYW573" s="633"/>
      <c r="UYX573" s="633"/>
      <c r="UYY573" s="633"/>
      <c r="UYZ573" s="633"/>
      <c r="UZA573" s="633"/>
      <c r="UZB573" s="633"/>
      <c r="UZC573" s="633"/>
      <c r="UZD573" s="633"/>
      <c r="UZE573" s="633"/>
      <c r="UZF573" s="633"/>
      <c r="UZG573" s="633"/>
      <c r="UZH573" s="633"/>
      <c r="UZI573" s="633"/>
      <c r="UZJ573" s="633"/>
      <c r="UZK573" s="633"/>
      <c r="UZL573" s="633"/>
      <c r="UZM573" s="633"/>
      <c r="UZN573" s="633"/>
      <c r="UZO573" s="633"/>
      <c r="UZP573" s="633"/>
      <c r="UZQ573" s="633"/>
      <c r="UZR573" s="633"/>
      <c r="UZS573" s="633"/>
      <c r="UZT573" s="633"/>
      <c r="UZU573" s="633"/>
      <c r="UZV573" s="633"/>
      <c r="UZW573" s="633"/>
      <c r="UZX573" s="633"/>
      <c r="UZY573" s="633"/>
      <c r="UZZ573" s="633"/>
      <c r="VAA573" s="633"/>
      <c r="VAB573" s="633"/>
      <c r="VAC573" s="633"/>
      <c r="VAD573" s="633"/>
      <c r="VAE573" s="633"/>
      <c r="VAF573" s="633"/>
      <c r="VAG573" s="633"/>
      <c r="VAH573" s="633"/>
      <c r="VAI573" s="633"/>
      <c r="VAJ573" s="633"/>
      <c r="VAK573" s="633"/>
      <c r="VAL573" s="633"/>
      <c r="VAM573" s="633"/>
      <c r="VAN573" s="633"/>
      <c r="VAO573" s="633"/>
      <c r="VAP573" s="633"/>
      <c r="VAQ573" s="633"/>
      <c r="VAR573" s="633"/>
      <c r="VAS573" s="633"/>
      <c r="VAT573" s="633"/>
      <c r="VAU573" s="633"/>
      <c r="VAV573" s="633"/>
      <c r="VAW573" s="633"/>
      <c r="VAX573" s="633"/>
      <c r="VAY573" s="633"/>
      <c r="VAZ573" s="633"/>
      <c r="VBA573" s="633"/>
      <c r="VBB573" s="633"/>
      <c r="VBC573" s="633"/>
      <c r="VBD573" s="633"/>
      <c r="VBE573" s="633"/>
      <c r="VBF573" s="633"/>
      <c r="VBG573" s="633"/>
      <c r="VBH573" s="633"/>
      <c r="VBI573" s="633"/>
      <c r="VBJ573" s="633"/>
      <c r="VBK573" s="633"/>
      <c r="VBL573" s="633"/>
      <c r="VBM573" s="633"/>
      <c r="VBN573" s="633"/>
      <c r="VBO573" s="633"/>
      <c r="VBP573" s="633"/>
      <c r="VBQ573" s="633"/>
      <c r="VBR573" s="633"/>
      <c r="VBS573" s="633"/>
      <c r="VBT573" s="633"/>
      <c r="VBU573" s="633"/>
      <c r="VBV573" s="633"/>
      <c r="VBW573" s="633"/>
      <c r="VBX573" s="633"/>
      <c r="VBY573" s="633"/>
      <c r="VBZ573" s="633"/>
      <c r="VCA573" s="633"/>
      <c r="VCB573" s="633"/>
      <c r="VCC573" s="633"/>
      <c r="VCD573" s="633"/>
      <c r="VCE573" s="633"/>
      <c r="VCF573" s="633"/>
      <c r="VCG573" s="633"/>
      <c r="VCH573" s="633"/>
      <c r="VCI573" s="633"/>
      <c r="VCJ573" s="633"/>
      <c r="VCK573" s="633"/>
      <c r="VCL573" s="633"/>
      <c r="VCM573" s="633"/>
      <c r="VCN573" s="633"/>
      <c r="VCO573" s="633"/>
      <c r="VCP573" s="633"/>
      <c r="VCQ573" s="633"/>
      <c r="VCR573" s="633"/>
      <c r="VCS573" s="633"/>
      <c r="VCT573" s="633"/>
      <c r="VCU573" s="633"/>
      <c r="VCV573" s="633"/>
      <c r="VCW573" s="633"/>
      <c r="VCX573" s="633"/>
      <c r="VCY573" s="633"/>
      <c r="VCZ573" s="633"/>
      <c r="VDA573" s="633"/>
      <c r="VDB573" s="633"/>
      <c r="VDC573" s="633"/>
      <c r="VDD573" s="633"/>
      <c r="VDE573" s="633"/>
      <c r="VDF573" s="633"/>
      <c r="VDG573" s="633"/>
      <c r="VDH573" s="633"/>
      <c r="VDI573" s="633"/>
      <c r="VDJ573" s="633"/>
      <c r="VDK573" s="633"/>
      <c r="VDL573" s="633"/>
      <c r="VDM573" s="633"/>
      <c r="VDN573" s="633"/>
      <c r="VDO573" s="633"/>
      <c r="VDP573" s="633"/>
      <c r="VDQ573" s="633"/>
      <c r="VDR573" s="633"/>
      <c r="VDS573" s="633"/>
      <c r="VDT573" s="633"/>
      <c r="VDU573" s="633"/>
      <c r="VDV573" s="633"/>
      <c r="VDW573" s="633"/>
      <c r="VDX573" s="633"/>
      <c r="VDY573" s="633"/>
      <c r="VDZ573" s="633"/>
      <c r="VEA573" s="633"/>
      <c r="VEB573" s="633"/>
      <c r="VEC573" s="633"/>
      <c r="VED573" s="633"/>
      <c r="VEE573" s="633"/>
      <c r="VEF573" s="633"/>
      <c r="VEG573" s="633"/>
      <c r="VEH573" s="633"/>
      <c r="VEI573" s="633"/>
      <c r="VEJ573" s="633"/>
      <c r="VEK573" s="633"/>
      <c r="VEL573" s="633"/>
      <c r="VEM573" s="633"/>
      <c r="VEN573" s="633"/>
      <c r="VEO573" s="633"/>
      <c r="VEP573" s="633"/>
      <c r="VEQ573" s="633"/>
      <c r="VER573" s="633"/>
      <c r="VES573" s="633"/>
      <c r="VET573" s="633"/>
      <c r="VEU573" s="633"/>
      <c r="VEV573" s="633"/>
      <c r="VEW573" s="633"/>
      <c r="VEX573" s="633"/>
      <c r="VEY573" s="633"/>
      <c r="VEZ573" s="633"/>
      <c r="VFA573" s="633"/>
      <c r="VFB573" s="633"/>
      <c r="VFC573" s="633"/>
      <c r="VFD573" s="633"/>
      <c r="VFE573" s="633"/>
      <c r="VFF573" s="633"/>
      <c r="VFG573" s="633"/>
      <c r="VFH573" s="633"/>
      <c r="VFI573" s="633"/>
      <c r="VFJ573" s="633"/>
      <c r="VFK573" s="633"/>
      <c r="VFL573" s="633"/>
      <c r="VFM573" s="633"/>
      <c r="VFN573" s="633"/>
      <c r="VFO573" s="633"/>
      <c r="VFP573" s="633"/>
      <c r="VFQ573" s="633"/>
      <c r="VFR573" s="633"/>
      <c r="VFS573" s="633"/>
      <c r="VFT573" s="633"/>
      <c r="VFU573" s="633"/>
      <c r="VFV573" s="633"/>
      <c r="VFW573" s="633"/>
      <c r="VFX573" s="633"/>
      <c r="VFY573" s="633"/>
      <c r="VFZ573" s="633"/>
      <c r="VGA573" s="633"/>
      <c r="VGB573" s="633"/>
      <c r="VGC573" s="633"/>
      <c r="VGD573" s="633"/>
      <c r="VGE573" s="633"/>
      <c r="VGF573" s="633"/>
      <c r="VGG573" s="633"/>
      <c r="VGH573" s="633"/>
      <c r="VGI573" s="633"/>
      <c r="VGJ573" s="633"/>
      <c r="VGK573" s="633"/>
      <c r="VGL573" s="633"/>
      <c r="VGM573" s="633"/>
      <c r="VGN573" s="633"/>
      <c r="VGO573" s="633"/>
      <c r="VGP573" s="633"/>
      <c r="VGQ573" s="633"/>
      <c r="VGR573" s="633"/>
      <c r="VGS573" s="633"/>
      <c r="VGT573" s="633"/>
      <c r="VGU573" s="633"/>
      <c r="VGV573" s="633"/>
      <c r="VGW573" s="633"/>
      <c r="VGX573" s="633"/>
      <c r="VGY573" s="633"/>
      <c r="VGZ573" s="633"/>
      <c r="VHA573" s="633"/>
      <c r="VHB573" s="633"/>
      <c r="VHC573" s="633"/>
      <c r="VHD573" s="633"/>
      <c r="VHE573" s="633"/>
      <c r="VHF573" s="633"/>
      <c r="VHG573" s="633"/>
      <c r="VHH573" s="633"/>
      <c r="VHI573" s="633"/>
      <c r="VHJ573" s="633"/>
      <c r="VHK573" s="633"/>
      <c r="VHL573" s="633"/>
      <c r="VHM573" s="633"/>
      <c r="VHN573" s="633"/>
      <c r="VHO573" s="633"/>
      <c r="VHP573" s="633"/>
      <c r="VHQ573" s="633"/>
      <c r="VHR573" s="633"/>
      <c r="VHS573" s="633"/>
      <c r="VHT573" s="633"/>
      <c r="VHU573" s="633"/>
      <c r="VHV573" s="633"/>
      <c r="VHW573" s="633"/>
      <c r="VHX573" s="633"/>
      <c r="VHY573" s="633"/>
      <c r="VHZ573" s="633"/>
      <c r="VIA573" s="633"/>
      <c r="VIB573" s="633"/>
      <c r="VIC573" s="633"/>
      <c r="VID573" s="633"/>
      <c r="VIE573" s="633"/>
      <c r="VIF573" s="633"/>
      <c r="VIG573" s="633"/>
      <c r="VIH573" s="633"/>
      <c r="VII573" s="633"/>
      <c r="VIJ573" s="633"/>
      <c r="VIK573" s="633"/>
      <c r="VIL573" s="633"/>
      <c r="VIM573" s="633"/>
      <c r="VIN573" s="633"/>
      <c r="VIO573" s="633"/>
      <c r="VIP573" s="633"/>
      <c r="VIQ573" s="633"/>
      <c r="VIR573" s="633"/>
      <c r="VIS573" s="633"/>
      <c r="VIT573" s="633"/>
      <c r="VIU573" s="633"/>
      <c r="VIV573" s="633"/>
      <c r="VIW573" s="633"/>
      <c r="VIX573" s="633"/>
      <c r="VIY573" s="633"/>
      <c r="VIZ573" s="633"/>
      <c r="VJA573" s="633"/>
      <c r="VJB573" s="633"/>
      <c r="VJC573" s="633"/>
      <c r="VJD573" s="633"/>
      <c r="VJE573" s="633"/>
      <c r="VJF573" s="633"/>
      <c r="VJG573" s="633"/>
      <c r="VJH573" s="633"/>
      <c r="VJI573" s="633"/>
      <c r="VJJ573" s="633"/>
      <c r="VJK573" s="633"/>
      <c r="VJL573" s="633"/>
      <c r="VJM573" s="633"/>
      <c r="VJN573" s="633"/>
      <c r="VJO573" s="633"/>
      <c r="VJP573" s="633"/>
      <c r="VJQ573" s="633"/>
      <c r="VJR573" s="633"/>
      <c r="VJS573" s="633"/>
      <c r="VJT573" s="633"/>
      <c r="VJU573" s="633"/>
      <c r="VJV573" s="633"/>
      <c r="VJW573" s="633"/>
      <c r="VJX573" s="633"/>
      <c r="VJY573" s="633"/>
      <c r="VJZ573" s="633"/>
      <c r="VKA573" s="633"/>
      <c r="VKB573" s="633"/>
      <c r="VKC573" s="633"/>
      <c r="VKD573" s="633"/>
      <c r="VKE573" s="633"/>
      <c r="VKF573" s="633"/>
      <c r="VKG573" s="633"/>
      <c r="VKH573" s="633"/>
      <c r="VKI573" s="633"/>
      <c r="VKJ573" s="633"/>
      <c r="VKK573" s="633"/>
      <c r="VKL573" s="633"/>
      <c r="VKM573" s="633"/>
      <c r="VKN573" s="633"/>
      <c r="VKO573" s="633"/>
      <c r="VKP573" s="633"/>
      <c r="VKQ573" s="633"/>
      <c r="VKR573" s="633"/>
      <c r="VKS573" s="633"/>
      <c r="VKT573" s="633"/>
      <c r="VKU573" s="633"/>
      <c r="VKV573" s="633"/>
      <c r="VKW573" s="633"/>
      <c r="VKX573" s="633"/>
      <c r="VKY573" s="633"/>
      <c r="VKZ573" s="633"/>
      <c r="VLA573" s="633"/>
      <c r="VLB573" s="633"/>
      <c r="VLC573" s="633"/>
      <c r="VLD573" s="633"/>
      <c r="VLE573" s="633"/>
      <c r="VLF573" s="633"/>
      <c r="VLG573" s="633"/>
      <c r="VLH573" s="633"/>
      <c r="VLI573" s="633"/>
      <c r="VLJ573" s="633"/>
      <c r="VLK573" s="633"/>
      <c r="VLL573" s="633"/>
      <c r="VLM573" s="633"/>
      <c r="VLN573" s="633"/>
      <c r="VLO573" s="633"/>
      <c r="VLP573" s="633"/>
      <c r="VLQ573" s="633"/>
      <c r="VLR573" s="633"/>
      <c r="VLS573" s="633"/>
      <c r="VLT573" s="633"/>
      <c r="VLU573" s="633"/>
      <c r="VLV573" s="633"/>
      <c r="VLW573" s="633"/>
      <c r="VLX573" s="633"/>
      <c r="VLY573" s="633"/>
      <c r="VLZ573" s="633"/>
      <c r="VMA573" s="633"/>
      <c r="VMB573" s="633"/>
      <c r="VMC573" s="633"/>
      <c r="VMD573" s="633"/>
      <c r="VME573" s="633"/>
      <c r="VMF573" s="633"/>
      <c r="VMG573" s="633"/>
      <c r="VMH573" s="633"/>
      <c r="VMI573" s="633"/>
      <c r="VMJ573" s="633"/>
      <c r="VMK573" s="633"/>
      <c r="VML573" s="633"/>
      <c r="VMM573" s="633"/>
      <c r="VMN573" s="633"/>
      <c r="VMO573" s="633"/>
      <c r="VMP573" s="633"/>
      <c r="VMQ573" s="633"/>
      <c r="VMR573" s="633"/>
      <c r="VMS573" s="633"/>
      <c r="VMT573" s="633"/>
      <c r="VMU573" s="633"/>
      <c r="VMV573" s="633"/>
      <c r="VMW573" s="633"/>
      <c r="VMX573" s="633"/>
      <c r="VMY573" s="633"/>
      <c r="VMZ573" s="633"/>
      <c r="VNA573" s="633"/>
      <c r="VNB573" s="633"/>
      <c r="VNC573" s="633"/>
      <c r="VND573" s="633"/>
      <c r="VNE573" s="633"/>
      <c r="VNF573" s="633"/>
      <c r="VNG573" s="633"/>
      <c r="VNH573" s="633"/>
      <c r="VNI573" s="633"/>
      <c r="VNJ573" s="633"/>
      <c r="VNK573" s="633"/>
      <c r="VNL573" s="633"/>
      <c r="VNM573" s="633"/>
      <c r="VNN573" s="633"/>
      <c r="VNO573" s="633"/>
      <c r="VNP573" s="633"/>
      <c r="VNQ573" s="633"/>
      <c r="VNR573" s="633"/>
      <c r="VNS573" s="633"/>
      <c r="VNT573" s="633"/>
      <c r="VNU573" s="633"/>
      <c r="VNV573" s="633"/>
      <c r="VNW573" s="633"/>
      <c r="VNX573" s="633"/>
      <c r="VNY573" s="633"/>
      <c r="VNZ573" s="633"/>
      <c r="VOA573" s="633"/>
      <c r="VOB573" s="633"/>
      <c r="VOC573" s="633"/>
      <c r="VOD573" s="633"/>
      <c r="VOE573" s="633"/>
      <c r="VOF573" s="633"/>
      <c r="VOG573" s="633"/>
      <c r="VOH573" s="633"/>
      <c r="VOI573" s="633"/>
      <c r="VOJ573" s="633"/>
      <c r="VOK573" s="633"/>
      <c r="VOL573" s="633"/>
      <c r="VOM573" s="633"/>
      <c r="VON573" s="633"/>
      <c r="VOO573" s="633"/>
      <c r="VOP573" s="633"/>
      <c r="VOQ573" s="633"/>
      <c r="VOR573" s="633"/>
      <c r="VOS573" s="633"/>
      <c r="VOT573" s="633"/>
      <c r="VOU573" s="633"/>
      <c r="VOV573" s="633"/>
      <c r="VOW573" s="633"/>
      <c r="VOX573" s="633"/>
      <c r="VOY573" s="633"/>
      <c r="VOZ573" s="633"/>
      <c r="VPA573" s="633"/>
      <c r="VPB573" s="633"/>
      <c r="VPC573" s="633"/>
      <c r="VPD573" s="633"/>
      <c r="VPE573" s="633"/>
      <c r="VPF573" s="633"/>
      <c r="VPG573" s="633"/>
      <c r="VPH573" s="633"/>
      <c r="VPI573" s="633"/>
      <c r="VPJ573" s="633"/>
      <c r="VPK573" s="633"/>
      <c r="VPL573" s="633"/>
      <c r="VPM573" s="633"/>
      <c r="VPN573" s="633"/>
      <c r="VPO573" s="633"/>
      <c r="VPP573" s="633"/>
      <c r="VPQ573" s="633"/>
      <c r="VPR573" s="633"/>
      <c r="VPS573" s="633"/>
      <c r="VPT573" s="633"/>
      <c r="VPU573" s="633"/>
      <c r="VPV573" s="633"/>
      <c r="VPW573" s="633"/>
      <c r="VPX573" s="633"/>
      <c r="VPY573" s="633"/>
      <c r="VPZ573" s="633"/>
      <c r="VQA573" s="633"/>
      <c r="VQB573" s="633"/>
      <c r="VQC573" s="633"/>
      <c r="VQD573" s="633"/>
      <c r="VQE573" s="633"/>
      <c r="VQF573" s="633"/>
      <c r="VQG573" s="633"/>
      <c r="VQH573" s="633"/>
      <c r="VQI573" s="633"/>
      <c r="VQJ573" s="633"/>
      <c r="VQK573" s="633"/>
      <c r="VQL573" s="633"/>
      <c r="VQM573" s="633"/>
      <c r="VQN573" s="633"/>
      <c r="VQO573" s="633"/>
      <c r="VQP573" s="633"/>
      <c r="VQQ573" s="633"/>
      <c r="VQR573" s="633"/>
      <c r="VQS573" s="633"/>
      <c r="VQT573" s="633"/>
      <c r="VQU573" s="633"/>
      <c r="VQV573" s="633"/>
      <c r="VQW573" s="633"/>
      <c r="VQX573" s="633"/>
      <c r="VQY573" s="633"/>
      <c r="VQZ573" s="633"/>
      <c r="VRA573" s="633"/>
      <c r="VRB573" s="633"/>
      <c r="VRC573" s="633"/>
      <c r="VRD573" s="633"/>
      <c r="VRE573" s="633"/>
      <c r="VRF573" s="633"/>
      <c r="VRG573" s="633"/>
      <c r="VRH573" s="633"/>
      <c r="VRI573" s="633"/>
      <c r="VRJ573" s="633"/>
      <c r="VRK573" s="633"/>
      <c r="VRL573" s="633"/>
      <c r="VRM573" s="633"/>
      <c r="VRN573" s="633"/>
      <c r="VRO573" s="633"/>
      <c r="VRP573" s="633"/>
      <c r="VRQ573" s="633"/>
      <c r="VRR573" s="633"/>
      <c r="VRS573" s="633"/>
      <c r="VRT573" s="633"/>
      <c r="VRU573" s="633"/>
      <c r="VRV573" s="633"/>
      <c r="VRW573" s="633"/>
      <c r="VRX573" s="633"/>
      <c r="VRY573" s="633"/>
      <c r="VRZ573" s="633"/>
      <c r="VSA573" s="633"/>
      <c r="VSB573" s="633"/>
      <c r="VSC573" s="633"/>
      <c r="VSD573" s="633"/>
      <c r="VSE573" s="633"/>
      <c r="VSF573" s="633"/>
      <c r="VSG573" s="633"/>
      <c r="VSH573" s="633"/>
      <c r="VSI573" s="633"/>
      <c r="VSJ573" s="633"/>
      <c r="VSK573" s="633"/>
      <c r="VSL573" s="633"/>
      <c r="VSM573" s="633"/>
      <c r="VSN573" s="633"/>
      <c r="VSO573" s="633"/>
      <c r="VSP573" s="633"/>
      <c r="VSQ573" s="633"/>
      <c r="VSR573" s="633"/>
      <c r="VSS573" s="633"/>
      <c r="VST573" s="633"/>
      <c r="VSU573" s="633"/>
      <c r="VSV573" s="633"/>
      <c r="VSW573" s="633"/>
      <c r="VSX573" s="633"/>
      <c r="VSY573" s="633"/>
      <c r="VSZ573" s="633"/>
      <c r="VTA573" s="633"/>
      <c r="VTB573" s="633"/>
      <c r="VTC573" s="633"/>
      <c r="VTD573" s="633"/>
      <c r="VTE573" s="633"/>
      <c r="VTF573" s="633"/>
      <c r="VTG573" s="633"/>
      <c r="VTH573" s="633"/>
      <c r="VTI573" s="633"/>
      <c r="VTJ573" s="633"/>
      <c r="VTK573" s="633"/>
      <c r="VTL573" s="633"/>
      <c r="VTM573" s="633"/>
      <c r="VTN573" s="633"/>
      <c r="VTO573" s="633"/>
      <c r="VTP573" s="633"/>
      <c r="VTQ573" s="633"/>
      <c r="VTR573" s="633"/>
      <c r="VTS573" s="633"/>
      <c r="VTT573" s="633"/>
      <c r="VTU573" s="633"/>
      <c r="VTV573" s="633"/>
      <c r="VTW573" s="633"/>
      <c r="VTX573" s="633"/>
      <c r="VTY573" s="633"/>
      <c r="VTZ573" s="633"/>
      <c r="VUA573" s="633"/>
      <c r="VUB573" s="633"/>
      <c r="VUC573" s="633"/>
      <c r="VUD573" s="633"/>
      <c r="VUE573" s="633"/>
      <c r="VUF573" s="633"/>
      <c r="VUG573" s="633"/>
      <c r="VUH573" s="633"/>
      <c r="VUI573" s="633"/>
      <c r="VUJ573" s="633"/>
      <c r="VUK573" s="633"/>
      <c r="VUL573" s="633"/>
      <c r="VUM573" s="633"/>
      <c r="VUN573" s="633"/>
      <c r="VUO573" s="633"/>
      <c r="VUP573" s="633"/>
      <c r="VUQ573" s="633"/>
      <c r="VUR573" s="633"/>
      <c r="VUS573" s="633"/>
      <c r="VUT573" s="633"/>
      <c r="VUU573" s="633"/>
      <c r="VUV573" s="633"/>
      <c r="VUW573" s="633"/>
      <c r="VUX573" s="633"/>
      <c r="VUY573" s="633"/>
      <c r="VUZ573" s="633"/>
      <c r="VVA573" s="633"/>
      <c r="VVB573" s="633"/>
      <c r="VVC573" s="633"/>
      <c r="VVD573" s="633"/>
      <c r="VVE573" s="633"/>
      <c r="VVF573" s="633"/>
      <c r="VVG573" s="633"/>
      <c r="VVH573" s="633"/>
      <c r="VVI573" s="633"/>
      <c r="VVJ573" s="633"/>
      <c r="VVK573" s="633"/>
      <c r="VVL573" s="633"/>
      <c r="VVM573" s="633"/>
      <c r="VVN573" s="633"/>
      <c r="VVO573" s="633"/>
      <c r="VVP573" s="633"/>
      <c r="VVQ573" s="633"/>
      <c r="VVR573" s="633"/>
      <c r="VVS573" s="633"/>
      <c r="VVT573" s="633"/>
      <c r="VVU573" s="633"/>
      <c r="VVV573" s="633"/>
      <c r="VVW573" s="633"/>
      <c r="VVX573" s="633"/>
      <c r="VVY573" s="633"/>
      <c r="VVZ573" s="633"/>
      <c r="VWA573" s="633"/>
      <c r="VWB573" s="633"/>
      <c r="VWC573" s="633"/>
      <c r="VWD573" s="633"/>
      <c r="VWE573" s="633"/>
      <c r="VWF573" s="633"/>
      <c r="VWG573" s="633"/>
      <c r="VWH573" s="633"/>
      <c r="VWI573" s="633"/>
      <c r="VWJ573" s="633"/>
      <c r="VWK573" s="633"/>
      <c r="VWL573" s="633"/>
      <c r="VWM573" s="633"/>
      <c r="VWN573" s="633"/>
      <c r="VWO573" s="633"/>
      <c r="VWP573" s="633"/>
      <c r="VWQ573" s="633"/>
      <c r="VWR573" s="633"/>
      <c r="VWS573" s="633"/>
      <c r="VWT573" s="633"/>
      <c r="VWU573" s="633"/>
      <c r="VWV573" s="633"/>
      <c r="VWW573" s="633"/>
      <c r="VWX573" s="633"/>
      <c r="VWY573" s="633"/>
      <c r="VWZ573" s="633"/>
      <c r="VXA573" s="633"/>
      <c r="VXB573" s="633"/>
      <c r="VXC573" s="633"/>
      <c r="VXD573" s="633"/>
      <c r="VXE573" s="633"/>
      <c r="VXF573" s="633"/>
      <c r="VXG573" s="633"/>
      <c r="VXH573" s="633"/>
      <c r="VXI573" s="633"/>
      <c r="VXJ573" s="633"/>
      <c r="VXK573" s="633"/>
      <c r="VXL573" s="633"/>
      <c r="VXM573" s="633"/>
      <c r="VXN573" s="633"/>
      <c r="VXO573" s="633"/>
      <c r="VXP573" s="633"/>
      <c r="VXQ573" s="633"/>
      <c r="VXR573" s="633"/>
      <c r="VXS573" s="633"/>
      <c r="VXT573" s="633"/>
      <c r="VXU573" s="633"/>
      <c r="VXV573" s="633"/>
      <c r="VXW573" s="633"/>
      <c r="VXX573" s="633"/>
      <c r="VXY573" s="633"/>
      <c r="VXZ573" s="633"/>
      <c r="VYA573" s="633"/>
      <c r="VYB573" s="633"/>
      <c r="VYC573" s="633"/>
      <c r="VYD573" s="633"/>
      <c r="VYE573" s="633"/>
      <c r="VYF573" s="633"/>
      <c r="VYG573" s="633"/>
      <c r="VYH573" s="633"/>
      <c r="VYI573" s="633"/>
      <c r="VYJ573" s="633"/>
      <c r="VYK573" s="633"/>
      <c r="VYL573" s="633"/>
      <c r="VYM573" s="633"/>
      <c r="VYN573" s="633"/>
      <c r="VYO573" s="633"/>
      <c r="VYP573" s="633"/>
      <c r="VYQ573" s="633"/>
      <c r="VYR573" s="633"/>
      <c r="VYS573" s="633"/>
      <c r="VYT573" s="633"/>
      <c r="VYU573" s="633"/>
      <c r="VYV573" s="633"/>
      <c r="VYW573" s="633"/>
      <c r="VYX573" s="633"/>
      <c r="VYY573" s="633"/>
      <c r="VYZ573" s="633"/>
      <c r="VZA573" s="633"/>
      <c r="VZB573" s="633"/>
      <c r="VZC573" s="633"/>
      <c r="VZD573" s="633"/>
      <c r="VZE573" s="633"/>
      <c r="VZF573" s="633"/>
      <c r="VZG573" s="633"/>
      <c r="VZH573" s="633"/>
      <c r="VZI573" s="633"/>
      <c r="VZJ573" s="633"/>
      <c r="VZK573" s="633"/>
      <c r="VZL573" s="633"/>
      <c r="VZM573" s="633"/>
      <c r="VZN573" s="633"/>
      <c r="VZO573" s="633"/>
      <c r="VZP573" s="633"/>
      <c r="VZQ573" s="633"/>
      <c r="VZR573" s="633"/>
      <c r="VZS573" s="633"/>
      <c r="VZT573" s="633"/>
      <c r="VZU573" s="633"/>
      <c r="VZV573" s="633"/>
      <c r="VZW573" s="633"/>
      <c r="VZX573" s="633"/>
      <c r="VZY573" s="633"/>
      <c r="VZZ573" s="633"/>
      <c r="WAA573" s="633"/>
      <c r="WAB573" s="633"/>
      <c r="WAC573" s="633"/>
      <c r="WAD573" s="633"/>
      <c r="WAE573" s="633"/>
      <c r="WAF573" s="633"/>
      <c r="WAG573" s="633"/>
      <c r="WAH573" s="633"/>
      <c r="WAI573" s="633"/>
      <c r="WAJ573" s="633"/>
      <c r="WAK573" s="633"/>
      <c r="WAL573" s="633"/>
      <c r="WAM573" s="633"/>
      <c r="WAN573" s="633"/>
      <c r="WAO573" s="633"/>
      <c r="WAP573" s="633"/>
      <c r="WAQ573" s="633"/>
      <c r="WAR573" s="633"/>
      <c r="WAS573" s="633"/>
      <c r="WAT573" s="633"/>
      <c r="WAU573" s="633"/>
      <c r="WAV573" s="633"/>
      <c r="WAW573" s="633"/>
      <c r="WAX573" s="633"/>
      <c r="WAY573" s="633"/>
      <c r="WAZ573" s="633"/>
      <c r="WBA573" s="633"/>
      <c r="WBB573" s="633"/>
      <c r="WBC573" s="633"/>
      <c r="WBD573" s="633"/>
      <c r="WBE573" s="633"/>
      <c r="WBF573" s="633"/>
      <c r="WBG573" s="633"/>
      <c r="WBH573" s="633"/>
      <c r="WBI573" s="633"/>
      <c r="WBJ573" s="633"/>
      <c r="WBK573" s="633"/>
      <c r="WBL573" s="633"/>
      <c r="WBM573" s="633"/>
      <c r="WBN573" s="633"/>
      <c r="WBO573" s="633"/>
      <c r="WBP573" s="633"/>
      <c r="WBQ573" s="633"/>
      <c r="WBR573" s="633"/>
      <c r="WBS573" s="633"/>
      <c r="WBT573" s="633"/>
      <c r="WBU573" s="633"/>
      <c r="WBV573" s="633"/>
      <c r="WBW573" s="633"/>
      <c r="WBX573" s="633"/>
      <c r="WBY573" s="633"/>
      <c r="WBZ573" s="633"/>
      <c r="WCA573" s="633"/>
      <c r="WCB573" s="633"/>
      <c r="WCC573" s="633"/>
      <c r="WCD573" s="633"/>
      <c r="WCE573" s="633"/>
      <c r="WCF573" s="633"/>
      <c r="WCG573" s="633"/>
      <c r="WCH573" s="633"/>
      <c r="WCI573" s="633"/>
      <c r="WCJ573" s="633"/>
      <c r="WCK573" s="633"/>
      <c r="WCL573" s="633"/>
      <c r="WCM573" s="633"/>
      <c r="WCN573" s="633"/>
      <c r="WCO573" s="633"/>
      <c r="WCP573" s="633"/>
      <c r="WCQ573" s="633"/>
      <c r="WCR573" s="633"/>
      <c r="WCS573" s="633"/>
      <c r="WCT573" s="633"/>
      <c r="WCU573" s="633"/>
      <c r="WCV573" s="633"/>
      <c r="WCW573" s="633"/>
      <c r="WCX573" s="633"/>
      <c r="WCY573" s="633"/>
      <c r="WCZ573" s="633"/>
      <c r="WDA573" s="633"/>
      <c r="WDB573" s="633"/>
      <c r="WDC573" s="633"/>
      <c r="WDD573" s="633"/>
      <c r="WDE573" s="633"/>
      <c r="WDF573" s="633"/>
      <c r="WDG573" s="633"/>
      <c r="WDH573" s="633"/>
      <c r="WDI573" s="633"/>
      <c r="WDJ573" s="633"/>
      <c r="WDK573" s="633"/>
      <c r="WDL573" s="633"/>
      <c r="WDM573" s="633"/>
      <c r="WDN573" s="633"/>
      <c r="WDO573" s="633"/>
      <c r="WDP573" s="633"/>
      <c r="WDQ573" s="633"/>
      <c r="WDR573" s="633"/>
      <c r="WDS573" s="633"/>
      <c r="WDT573" s="633"/>
      <c r="WDU573" s="633"/>
      <c r="WDV573" s="633"/>
      <c r="WDW573" s="633"/>
      <c r="WDX573" s="633"/>
      <c r="WDY573" s="633"/>
      <c r="WDZ573" s="633"/>
      <c r="WEA573" s="633"/>
      <c r="WEB573" s="633"/>
      <c r="WEC573" s="633"/>
      <c r="WED573" s="633"/>
      <c r="WEE573" s="633"/>
      <c r="WEF573" s="633"/>
      <c r="WEG573" s="633"/>
      <c r="WEH573" s="633"/>
      <c r="WEI573" s="633"/>
      <c r="WEJ573" s="633"/>
      <c r="WEK573" s="633"/>
      <c r="WEL573" s="633"/>
      <c r="WEM573" s="633"/>
      <c r="WEN573" s="633"/>
      <c r="WEO573" s="633"/>
      <c r="WEP573" s="633"/>
      <c r="WEQ573" s="633"/>
      <c r="WER573" s="633"/>
      <c r="WES573" s="633"/>
      <c r="WET573" s="633"/>
      <c r="WEU573" s="633"/>
      <c r="WEV573" s="633"/>
      <c r="WEW573" s="633"/>
      <c r="WEX573" s="633"/>
      <c r="WEY573" s="633"/>
      <c r="WEZ573" s="633"/>
      <c r="WFA573" s="633"/>
      <c r="WFB573" s="633"/>
      <c r="WFC573" s="633"/>
      <c r="WFD573" s="633"/>
      <c r="WFE573" s="633"/>
      <c r="WFF573" s="633"/>
      <c r="WFG573" s="633"/>
      <c r="WFH573" s="633"/>
      <c r="WFI573" s="633"/>
      <c r="WFJ573" s="633"/>
      <c r="WFK573" s="633"/>
      <c r="WFL573" s="633"/>
      <c r="WFM573" s="633"/>
      <c r="WFN573" s="633"/>
      <c r="WFO573" s="633"/>
      <c r="WFP573" s="633"/>
      <c r="WFQ573" s="633"/>
      <c r="WFR573" s="633"/>
      <c r="WFS573" s="633"/>
      <c r="WFT573" s="633"/>
      <c r="WFU573" s="633"/>
      <c r="WFV573" s="633"/>
      <c r="WFW573" s="633"/>
      <c r="WFX573" s="633"/>
      <c r="WFY573" s="633"/>
      <c r="WFZ573" s="633"/>
      <c r="WGA573" s="633"/>
      <c r="WGB573" s="633"/>
      <c r="WGC573" s="633"/>
      <c r="WGD573" s="633"/>
      <c r="WGE573" s="633"/>
      <c r="WGF573" s="633"/>
      <c r="WGG573" s="633"/>
      <c r="WGH573" s="633"/>
      <c r="WGI573" s="633"/>
      <c r="WGJ573" s="633"/>
      <c r="WGK573" s="633"/>
      <c r="WGL573" s="633"/>
      <c r="WGM573" s="633"/>
      <c r="WGN573" s="633"/>
      <c r="WGO573" s="633"/>
      <c r="WGP573" s="633"/>
      <c r="WGQ573" s="633"/>
      <c r="WGR573" s="633"/>
      <c r="WGS573" s="633"/>
      <c r="WGT573" s="633"/>
      <c r="WGU573" s="633"/>
      <c r="WGV573" s="633"/>
      <c r="WGW573" s="633"/>
      <c r="WGX573" s="633"/>
      <c r="WGY573" s="633"/>
      <c r="WGZ573" s="633"/>
      <c r="WHA573" s="633"/>
      <c r="WHB573" s="633"/>
      <c r="WHC573" s="633"/>
      <c r="WHD573" s="633"/>
      <c r="WHE573" s="633"/>
      <c r="WHF573" s="633"/>
      <c r="WHG573" s="633"/>
      <c r="WHH573" s="633"/>
      <c r="WHI573" s="633"/>
      <c r="WHJ573" s="633"/>
      <c r="WHK573" s="633"/>
      <c r="WHL573" s="633"/>
      <c r="WHM573" s="633"/>
      <c r="WHN573" s="633"/>
      <c r="WHO573" s="633"/>
      <c r="WHP573" s="633"/>
      <c r="WHQ573" s="633"/>
      <c r="WHR573" s="633"/>
      <c r="WHS573" s="633"/>
      <c r="WHT573" s="633"/>
      <c r="WHU573" s="633"/>
      <c r="WHV573" s="633"/>
      <c r="WHW573" s="633"/>
      <c r="WHX573" s="633"/>
      <c r="WHY573" s="633"/>
      <c r="WHZ573" s="633"/>
      <c r="WIA573" s="633"/>
      <c r="WIB573" s="633"/>
      <c r="WIC573" s="633"/>
      <c r="WID573" s="633"/>
      <c r="WIE573" s="633"/>
      <c r="WIF573" s="633"/>
      <c r="WIG573" s="633"/>
      <c r="WIH573" s="633"/>
      <c r="WII573" s="633"/>
      <c r="WIJ573" s="633"/>
      <c r="WIK573" s="633"/>
      <c r="WIL573" s="633"/>
      <c r="WIM573" s="633"/>
      <c r="WIN573" s="633"/>
      <c r="WIO573" s="633"/>
      <c r="WIP573" s="633"/>
      <c r="WIQ573" s="633"/>
      <c r="WIR573" s="633"/>
      <c r="WIS573" s="633"/>
      <c r="WIT573" s="633"/>
      <c r="WIU573" s="633"/>
      <c r="WIV573" s="633"/>
      <c r="WIW573" s="633"/>
      <c r="WIX573" s="633"/>
      <c r="WIY573" s="633"/>
      <c r="WIZ573" s="633"/>
      <c r="WJA573" s="633"/>
      <c r="WJB573" s="633"/>
      <c r="WJC573" s="633"/>
      <c r="WJD573" s="633"/>
      <c r="WJE573" s="633"/>
      <c r="WJF573" s="633"/>
      <c r="WJG573" s="633"/>
      <c r="WJH573" s="633"/>
      <c r="WJI573" s="633"/>
      <c r="WJJ573" s="633"/>
      <c r="WJK573" s="633"/>
      <c r="WJL573" s="633"/>
      <c r="WJM573" s="633"/>
      <c r="WJN573" s="633"/>
      <c r="WJO573" s="633"/>
      <c r="WJP573" s="633"/>
      <c r="WJQ573" s="633"/>
      <c r="WJR573" s="633"/>
      <c r="WJS573" s="633"/>
      <c r="WJT573" s="633"/>
      <c r="WJU573" s="633"/>
      <c r="WJV573" s="633"/>
      <c r="WJW573" s="633"/>
      <c r="WJX573" s="633"/>
      <c r="WJY573" s="633"/>
      <c r="WJZ573" s="633"/>
      <c r="WKA573" s="633"/>
      <c r="WKB573" s="633"/>
      <c r="WKC573" s="633"/>
      <c r="WKD573" s="633"/>
      <c r="WKE573" s="633"/>
      <c r="WKF573" s="633"/>
      <c r="WKG573" s="633"/>
      <c r="WKH573" s="633"/>
      <c r="WKI573" s="633"/>
      <c r="WKJ573" s="633"/>
      <c r="WKK573" s="633"/>
      <c r="WKL573" s="633"/>
      <c r="WKM573" s="633"/>
      <c r="WKN573" s="633"/>
      <c r="WKO573" s="633"/>
      <c r="WKP573" s="633"/>
      <c r="WKQ573" s="633"/>
      <c r="WKR573" s="633"/>
      <c r="WKS573" s="633"/>
      <c r="WKT573" s="633"/>
      <c r="WKU573" s="633"/>
      <c r="WKV573" s="633"/>
      <c r="WKW573" s="633"/>
      <c r="WKX573" s="633"/>
      <c r="WKY573" s="633"/>
      <c r="WKZ573" s="633"/>
      <c r="WLA573" s="633"/>
      <c r="WLB573" s="633"/>
      <c r="WLC573" s="633"/>
      <c r="WLD573" s="633"/>
      <c r="WLE573" s="633"/>
      <c r="WLF573" s="633"/>
      <c r="WLG573" s="633"/>
      <c r="WLH573" s="633"/>
      <c r="WLI573" s="633"/>
      <c r="WLJ573" s="633"/>
      <c r="WLK573" s="633"/>
      <c r="WLL573" s="633"/>
      <c r="WLM573" s="633"/>
      <c r="WLN573" s="633"/>
      <c r="WLO573" s="633"/>
      <c r="WLP573" s="633"/>
      <c r="WLQ573" s="633"/>
      <c r="WLR573" s="633"/>
      <c r="WLS573" s="633"/>
      <c r="WLT573" s="633"/>
      <c r="WLU573" s="633"/>
      <c r="WLV573" s="633"/>
      <c r="WLW573" s="633"/>
      <c r="WLX573" s="633"/>
      <c r="WLY573" s="633"/>
      <c r="WLZ573" s="633"/>
      <c r="WMA573" s="633"/>
      <c r="WMB573" s="633"/>
      <c r="WMC573" s="633"/>
      <c r="WMD573" s="633"/>
      <c r="WME573" s="633"/>
      <c r="WMF573" s="633"/>
      <c r="WMG573" s="633"/>
      <c r="WMH573" s="633"/>
      <c r="WMI573" s="633"/>
      <c r="WMJ573" s="633"/>
      <c r="WMK573" s="633"/>
      <c r="WML573" s="633"/>
      <c r="WMM573" s="633"/>
      <c r="WMN573" s="633"/>
      <c r="WMO573" s="633"/>
      <c r="WMP573" s="633"/>
      <c r="WMQ573" s="633"/>
      <c r="WMR573" s="633"/>
      <c r="WMS573" s="633"/>
      <c r="WMT573" s="633"/>
      <c r="WMU573" s="633"/>
      <c r="WMV573" s="633"/>
      <c r="WMW573" s="633"/>
      <c r="WMX573" s="633"/>
      <c r="WMY573" s="633"/>
      <c r="WMZ573" s="633"/>
      <c r="WNA573" s="633"/>
      <c r="WNB573" s="633"/>
      <c r="WNC573" s="633"/>
      <c r="WND573" s="633"/>
      <c r="WNE573" s="633"/>
      <c r="WNF573" s="633"/>
      <c r="WNG573" s="633"/>
      <c r="WNH573" s="633"/>
      <c r="WNI573" s="633"/>
      <c r="WNJ573" s="633"/>
      <c r="WNK573" s="633"/>
      <c r="WNL573" s="633"/>
      <c r="WNM573" s="633"/>
      <c r="WNN573" s="633"/>
      <c r="WNO573" s="633"/>
      <c r="WNP573" s="633"/>
      <c r="WNQ573" s="633"/>
      <c r="WNR573" s="633"/>
      <c r="WNS573" s="633"/>
      <c r="WNT573" s="633"/>
      <c r="WNU573" s="633"/>
      <c r="WNV573" s="633"/>
      <c r="WNW573" s="633"/>
      <c r="WNX573" s="633"/>
      <c r="WNY573" s="633"/>
      <c r="WNZ573" s="633"/>
      <c r="WOA573" s="633"/>
      <c r="WOB573" s="633"/>
      <c r="WOC573" s="633"/>
      <c r="WOD573" s="633"/>
      <c r="WOE573" s="633"/>
      <c r="WOF573" s="633"/>
      <c r="WOG573" s="633"/>
      <c r="WOH573" s="633"/>
      <c r="WOI573" s="633"/>
      <c r="WOJ573" s="633"/>
      <c r="WOK573" s="633"/>
      <c r="WOL573" s="633"/>
      <c r="WOM573" s="633"/>
      <c r="WON573" s="633"/>
      <c r="WOO573" s="633"/>
      <c r="WOP573" s="633"/>
      <c r="WOQ573" s="633"/>
      <c r="WOR573" s="633"/>
      <c r="WOS573" s="633"/>
      <c r="WOT573" s="633"/>
      <c r="WOU573" s="633"/>
      <c r="WOV573" s="633"/>
      <c r="WOW573" s="633"/>
      <c r="WOX573" s="633"/>
      <c r="WOY573" s="633"/>
      <c r="WOZ573" s="633"/>
      <c r="WPA573" s="633"/>
      <c r="WPB573" s="633"/>
      <c r="WPC573" s="633"/>
      <c r="WPD573" s="633"/>
      <c r="WPE573" s="633"/>
      <c r="WPF573" s="633"/>
      <c r="WPG573" s="633"/>
      <c r="WPH573" s="633"/>
      <c r="WPI573" s="633"/>
      <c r="WPJ573" s="633"/>
      <c r="WPK573" s="633"/>
      <c r="WPL573" s="633"/>
      <c r="WPM573" s="633"/>
      <c r="WPN573" s="633"/>
      <c r="WPO573" s="633"/>
      <c r="WPP573" s="633"/>
      <c r="WPQ573" s="633"/>
      <c r="WPR573" s="633"/>
      <c r="WPS573" s="633"/>
      <c r="WPT573" s="633"/>
      <c r="WPU573" s="633"/>
      <c r="WPV573" s="633"/>
      <c r="WPW573" s="633"/>
      <c r="WPX573" s="633"/>
      <c r="WPY573" s="633"/>
      <c r="WPZ573" s="633"/>
      <c r="WQA573" s="633"/>
      <c r="WQB573" s="633"/>
      <c r="WQC573" s="633"/>
      <c r="WQD573" s="633"/>
      <c r="WQE573" s="633"/>
      <c r="WQF573" s="633"/>
      <c r="WQG573" s="633"/>
      <c r="WQH573" s="633"/>
      <c r="WQI573" s="633"/>
      <c r="WQJ573" s="633"/>
      <c r="WQK573" s="633"/>
      <c r="WQL573" s="633"/>
      <c r="WQM573" s="633"/>
      <c r="WQN573" s="633"/>
      <c r="WQO573" s="633"/>
      <c r="WQP573" s="633"/>
      <c r="WQQ573" s="633"/>
      <c r="WQR573" s="633"/>
      <c r="WQS573" s="633"/>
      <c r="WQT573" s="633"/>
      <c r="WQU573" s="633"/>
      <c r="WQV573" s="633"/>
      <c r="WQW573" s="633"/>
      <c r="WQX573" s="633"/>
      <c r="WQY573" s="633"/>
      <c r="WQZ573" s="633"/>
      <c r="WRA573" s="633"/>
      <c r="WRB573" s="633"/>
      <c r="WRC573" s="633"/>
      <c r="WRD573" s="633"/>
      <c r="WRE573" s="633"/>
      <c r="WRF573" s="633"/>
      <c r="WRG573" s="633"/>
      <c r="WRH573" s="633"/>
      <c r="WRI573" s="633"/>
      <c r="WRJ573" s="633"/>
      <c r="WRK573" s="633"/>
      <c r="WRL573" s="633"/>
      <c r="WRM573" s="633"/>
      <c r="WRN573" s="633"/>
      <c r="WRO573" s="633"/>
      <c r="WRP573" s="633"/>
      <c r="WRQ573" s="633"/>
      <c r="WRR573" s="633"/>
      <c r="WRS573" s="633"/>
      <c r="WRT573" s="633"/>
      <c r="WRU573" s="633"/>
      <c r="WRV573" s="633"/>
      <c r="WRW573" s="633"/>
      <c r="WRX573" s="633"/>
      <c r="WRY573" s="633"/>
      <c r="WRZ573" s="633"/>
      <c r="WSA573" s="633"/>
      <c r="WSB573" s="633"/>
      <c r="WSC573" s="633"/>
      <c r="WSD573" s="633"/>
      <c r="WSE573" s="633"/>
      <c r="WSF573" s="633"/>
      <c r="WSG573" s="633"/>
      <c r="WSH573" s="633"/>
      <c r="WSI573" s="633"/>
      <c r="WSJ573" s="633"/>
      <c r="WSK573" s="633"/>
      <c r="WSL573" s="633"/>
      <c r="WSM573" s="633"/>
      <c r="WSN573" s="633"/>
      <c r="WSO573" s="633"/>
      <c r="WSP573" s="633"/>
      <c r="WSQ573" s="633"/>
      <c r="WSR573" s="633"/>
      <c r="WSS573" s="633"/>
      <c r="WST573" s="633"/>
      <c r="WSU573" s="633"/>
      <c r="WSV573" s="633"/>
      <c r="WSW573" s="633"/>
      <c r="WSX573" s="633"/>
      <c r="WSY573" s="633"/>
      <c r="WSZ573" s="633"/>
      <c r="WTA573" s="633"/>
      <c r="WTB573" s="633"/>
      <c r="WTC573" s="633"/>
      <c r="WTD573" s="633"/>
      <c r="WTE573" s="633"/>
      <c r="WTF573" s="633"/>
      <c r="WTG573" s="633"/>
      <c r="WTH573" s="633"/>
      <c r="WTI573" s="633"/>
      <c r="WTJ573" s="633"/>
      <c r="WTK573" s="633"/>
      <c r="WTL573" s="633"/>
      <c r="WTM573" s="633"/>
      <c r="WTN573" s="633"/>
      <c r="WTO573" s="633"/>
      <c r="WTP573" s="633"/>
      <c r="WTQ573" s="633"/>
      <c r="WTR573" s="633"/>
      <c r="WTS573" s="633"/>
      <c r="WTT573" s="633"/>
      <c r="WTU573" s="633"/>
      <c r="WTV573" s="633"/>
      <c r="WTW573" s="633"/>
      <c r="WTX573" s="633"/>
      <c r="WTY573" s="633"/>
      <c r="WTZ573" s="633"/>
      <c r="WUA573" s="633"/>
      <c r="WUB573" s="633"/>
      <c r="WUC573" s="633"/>
      <c r="WUD573" s="633"/>
      <c r="WUE573" s="633"/>
      <c r="WUF573" s="633"/>
      <c r="WUG573" s="633"/>
      <c r="WUH573" s="633"/>
      <c r="WUI573" s="633"/>
      <c r="WUJ573" s="633"/>
      <c r="WUK573" s="633"/>
      <c r="WUL573" s="633"/>
      <c r="WUM573" s="633"/>
      <c r="WUN573" s="633"/>
      <c r="WUO573" s="633"/>
      <c r="WUP573" s="633"/>
      <c r="WUQ573" s="633"/>
      <c r="WUR573" s="633"/>
      <c r="WUS573" s="633"/>
      <c r="WUT573" s="633"/>
      <c r="WUU573" s="633"/>
      <c r="WUV573" s="633"/>
      <c r="WUW573" s="633"/>
      <c r="WUX573" s="633"/>
      <c r="WUY573" s="633"/>
      <c r="WUZ573" s="633"/>
      <c r="WVA573" s="633"/>
      <c r="WVB573" s="633"/>
      <c r="WVC573" s="633"/>
      <c r="WVD573" s="633"/>
      <c r="WVE573" s="633"/>
      <c r="WVF573" s="633"/>
      <c r="WVG573" s="633"/>
      <c r="WVH573" s="633"/>
      <c r="WVI573" s="633"/>
      <c r="WVJ573" s="633"/>
      <c r="WVK573" s="633"/>
      <c r="WVL573" s="633"/>
      <c r="WVM573" s="633"/>
      <c r="WVN573" s="633"/>
      <c r="WVO573" s="633"/>
      <c r="WVP573" s="633"/>
      <c r="WVQ573" s="633"/>
      <c r="WVR573" s="633"/>
      <c r="WVS573" s="633"/>
      <c r="WVT573" s="633"/>
      <c r="WVU573" s="633"/>
      <c r="WVV573" s="633"/>
      <c r="WVW573" s="633"/>
      <c r="WVX573" s="633"/>
      <c r="WVY573" s="633"/>
      <c r="WVZ573" s="633"/>
      <c r="WWA573" s="633"/>
      <c r="WWB573" s="633"/>
      <c r="WWC573" s="633"/>
      <c r="WWD573" s="633"/>
      <c r="WWE573" s="633"/>
      <c r="WWF573" s="633"/>
      <c r="WWG573" s="633"/>
      <c r="WWH573" s="633"/>
      <c r="WWI573" s="633"/>
      <c r="WWJ573" s="633"/>
      <c r="WWK573" s="633"/>
      <c r="WWL573" s="633"/>
      <c r="WWM573" s="633"/>
      <c r="WWN573" s="633"/>
      <c r="WWO573" s="633"/>
      <c r="WWP573" s="633"/>
      <c r="WWQ573" s="633"/>
      <c r="WWR573" s="633"/>
      <c r="WWS573" s="633"/>
      <c r="WWT573" s="633"/>
      <c r="WWU573" s="633"/>
      <c r="WWV573" s="633"/>
      <c r="WWW573" s="633"/>
      <c r="WWX573" s="633"/>
      <c r="WWY573" s="633"/>
      <c r="WWZ573" s="633"/>
      <c r="WXA573" s="633"/>
      <c r="WXB573" s="633"/>
      <c r="WXC573" s="633"/>
      <c r="WXD573" s="633"/>
      <c r="WXE573" s="633"/>
      <c r="WXF573" s="633"/>
      <c r="WXG573" s="633"/>
      <c r="WXH573" s="633"/>
      <c r="WXI573" s="633"/>
      <c r="WXJ573" s="633"/>
      <c r="WXK573" s="633"/>
      <c r="WXL573" s="633"/>
      <c r="WXM573" s="633"/>
      <c r="WXN573" s="633"/>
      <c r="WXO573" s="633"/>
      <c r="WXP573" s="633"/>
      <c r="WXQ573" s="633"/>
      <c r="WXR573" s="633"/>
      <c r="WXS573" s="633"/>
      <c r="WXT573" s="633"/>
      <c r="WXU573" s="633"/>
      <c r="WXV573" s="633"/>
      <c r="WXW573" s="633"/>
      <c r="WXX573" s="633"/>
      <c r="WXY573" s="633"/>
      <c r="WXZ573" s="633"/>
      <c r="WYA573" s="633"/>
      <c r="WYB573" s="633"/>
      <c r="WYC573" s="633"/>
      <c r="WYD573" s="633"/>
      <c r="WYE573" s="633"/>
      <c r="WYF573" s="633"/>
      <c r="WYG573" s="633"/>
      <c r="WYH573" s="633"/>
      <c r="WYI573" s="633"/>
      <c r="WYJ573" s="633"/>
      <c r="WYK573" s="633"/>
      <c r="WYL573" s="633"/>
      <c r="WYM573" s="633"/>
      <c r="WYN573" s="633"/>
      <c r="WYO573" s="633"/>
      <c r="WYP573" s="633"/>
      <c r="WYQ573" s="633"/>
      <c r="WYR573" s="633"/>
      <c r="WYS573" s="633"/>
      <c r="WYT573" s="633"/>
      <c r="WYU573" s="633"/>
      <c r="WYV573" s="633"/>
      <c r="WYW573" s="633"/>
      <c r="WYX573" s="633"/>
      <c r="WYY573" s="633"/>
      <c r="WYZ573" s="633"/>
      <c r="WZA573" s="633"/>
      <c r="WZB573" s="633"/>
      <c r="WZC573" s="633"/>
      <c r="WZD573" s="633"/>
      <c r="WZE573" s="633"/>
      <c r="WZF573" s="633"/>
      <c r="WZG573" s="633"/>
      <c r="WZH573" s="633"/>
      <c r="WZI573" s="633"/>
      <c r="WZJ573" s="633"/>
      <c r="WZK573" s="633"/>
      <c r="WZL573" s="633"/>
      <c r="WZM573" s="633"/>
      <c r="WZN573" s="633"/>
      <c r="WZO573" s="633"/>
      <c r="WZP573" s="633"/>
      <c r="WZQ573" s="633"/>
      <c r="WZR573" s="633"/>
      <c r="WZS573" s="633"/>
      <c r="WZT573" s="633"/>
      <c r="WZU573" s="633"/>
      <c r="WZV573" s="633"/>
      <c r="WZW573" s="633"/>
      <c r="WZX573" s="633"/>
      <c r="WZY573" s="633"/>
      <c r="WZZ573" s="633"/>
      <c r="XAA573" s="633"/>
      <c r="XAB573" s="633"/>
      <c r="XAC573" s="633"/>
      <c r="XAD573" s="633"/>
      <c r="XAE573" s="633"/>
      <c r="XAF573" s="633"/>
      <c r="XAG573" s="633"/>
      <c r="XAH573" s="633"/>
      <c r="XAI573" s="633"/>
      <c r="XAJ573" s="633"/>
      <c r="XAK573" s="633"/>
      <c r="XAL573" s="633"/>
      <c r="XAM573" s="633"/>
      <c r="XAN573" s="633"/>
      <c r="XAO573" s="633"/>
      <c r="XAP573" s="633"/>
      <c r="XAQ573" s="633"/>
      <c r="XAR573" s="633"/>
      <c r="XAS573" s="633"/>
      <c r="XAT573" s="633"/>
      <c r="XAU573" s="633"/>
      <c r="XAV573" s="633"/>
      <c r="XAW573" s="633"/>
      <c r="XAX573" s="633"/>
      <c r="XAY573" s="633"/>
      <c r="XAZ573" s="633"/>
      <c r="XBA573" s="633"/>
      <c r="XBB573" s="633"/>
      <c r="XBC573" s="633"/>
      <c r="XBD573" s="633"/>
      <c r="XBE573" s="633"/>
      <c r="XBF573" s="633"/>
      <c r="XBG573" s="633"/>
      <c r="XBH573" s="633"/>
      <c r="XBI573" s="633"/>
      <c r="XBJ573" s="633"/>
      <c r="XBK573" s="633"/>
      <c r="XBL573" s="633"/>
      <c r="XBM573" s="633"/>
      <c r="XBN573" s="633"/>
      <c r="XBO573" s="633"/>
      <c r="XBP573" s="633"/>
      <c r="XBQ573" s="633"/>
      <c r="XBR573" s="633"/>
      <c r="XBS573" s="633"/>
      <c r="XBT573" s="633"/>
      <c r="XBU573" s="633"/>
      <c r="XBV573" s="633"/>
      <c r="XBW573" s="633"/>
      <c r="XBX573" s="633"/>
      <c r="XBY573" s="633"/>
      <c r="XBZ573" s="633"/>
      <c r="XCA573" s="633"/>
      <c r="XCB573" s="633"/>
      <c r="XCC573" s="633"/>
      <c r="XCD573" s="633"/>
      <c r="XCE573" s="633"/>
      <c r="XCF573" s="633"/>
      <c r="XCG573" s="633"/>
      <c r="XCH573" s="633"/>
      <c r="XCI573" s="633"/>
      <c r="XCJ573" s="633"/>
      <c r="XCK573" s="633"/>
      <c r="XCL573" s="633"/>
      <c r="XCM573" s="633"/>
      <c r="XCN573" s="633"/>
      <c r="XCO573" s="633"/>
      <c r="XCP573" s="633"/>
      <c r="XCQ573" s="633"/>
      <c r="XCR573" s="633"/>
      <c r="XCS573" s="633"/>
      <c r="XCT573" s="633"/>
      <c r="XCU573" s="633"/>
      <c r="XCV573" s="633"/>
      <c r="XCW573" s="633"/>
      <c r="XCX573" s="633"/>
      <c r="XCY573" s="633"/>
      <c r="XCZ573" s="633"/>
      <c r="XDA573" s="633"/>
      <c r="XDB573" s="633"/>
      <c r="XDC573" s="633"/>
      <c r="XDD573" s="633"/>
      <c r="XDE573" s="633"/>
      <c r="XDF573" s="633"/>
      <c r="XDG573" s="633"/>
      <c r="XDH573" s="633"/>
      <c r="XDI573" s="633"/>
      <c r="XDJ573" s="633"/>
      <c r="XDK573" s="633"/>
      <c r="XDL573" s="633"/>
      <c r="XDM573" s="633"/>
      <c r="XDN573" s="633"/>
      <c r="XDO573" s="633"/>
      <c r="XDP573" s="633"/>
      <c r="XDQ573" s="633"/>
      <c r="XDR573" s="633"/>
      <c r="XDS573" s="633"/>
      <c r="XDT573" s="633"/>
      <c r="XDU573" s="633"/>
      <c r="XDV573" s="633"/>
      <c r="XDW573" s="633"/>
      <c r="XDX573" s="633"/>
      <c r="XDY573" s="633"/>
      <c r="XDZ573" s="633"/>
      <c r="XEA573" s="633"/>
      <c r="XEB573" s="633"/>
    </row>
    <row r="574" spans="1:16356" ht="34.15" customHeight="1">
      <c r="A574" s="628" t="s">
        <v>3463</v>
      </c>
      <c r="B574" s="629" t="s">
        <v>3938</v>
      </c>
      <c r="C574" s="630" t="s">
        <v>4825</v>
      </c>
      <c r="D574" s="629" t="s">
        <v>4622</v>
      </c>
      <c r="E574" s="631" t="s">
        <v>4966</v>
      </c>
      <c r="F574" s="655" t="s">
        <v>4232</v>
      </c>
      <c r="G574" s="632" t="s">
        <v>3313</v>
      </c>
      <c r="H574" s="633" t="s">
        <v>840</v>
      </c>
      <c r="I574" s="633"/>
      <c r="J574" s="629"/>
      <c r="K574" s="629"/>
      <c r="L574" s="629"/>
      <c r="M574" s="629"/>
      <c r="N574" s="633"/>
      <c r="O574" s="633"/>
      <c r="P574" s="633"/>
      <c r="Q574" s="633"/>
      <c r="R574" s="633" t="s">
        <v>4967</v>
      </c>
      <c r="S574" s="629" t="s">
        <v>3435</v>
      </c>
      <c r="T574" s="629" t="s">
        <v>6978</v>
      </c>
      <c r="U574" s="629" t="s">
        <v>4860</v>
      </c>
      <c r="V574" s="629" t="s">
        <v>4656</v>
      </c>
      <c r="W574" s="633"/>
      <c r="X574" s="633"/>
      <c r="Y574" s="633"/>
      <c r="Z574" s="633" t="s">
        <v>4968</v>
      </c>
      <c r="AA574" s="639"/>
      <c r="AB574" s="633"/>
      <c r="AC574" s="633"/>
      <c r="AD574" s="633"/>
      <c r="AE574" s="633"/>
      <c r="AF574" s="633"/>
      <c r="AG574" s="633"/>
      <c r="AH574" s="633"/>
      <c r="AI574" s="742"/>
      <c r="AJ574" s="742"/>
      <c r="AK574" s="742"/>
      <c r="AL574" s="742"/>
      <c r="AM574" s="742"/>
      <c r="AN574" s="742"/>
      <c r="AO574" s="742"/>
      <c r="AP574" s="742"/>
      <c r="AQ574" s="633"/>
      <c r="AR574" s="633"/>
      <c r="AS574" s="633"/>
      <c r="AT574" s="633"/>
      <c r="AU574" s="633"/>
      <c r="AV574" s="633"/>
      <c r="AW574" s="633"/>
      <c r="AX574" s="633"/>
      <c r="AY574" s="633"/>
      <c r="AZ574" s="633"/>
      <c r="BA574" s="633"/>
      <c r="BB574" s="633"/>
      <c r="BC574" s="633"/>
      <c r="BD574" s="633"/>
      <c r="BE574" s="633"/>
      <c r="BF574" s="633"/>
      <c r="BG574" s="633"/>
      <c r="BH574" s="633"/>
      <c r="BI574" s="633"/>
      <c r="BJ574" s="633"/>
      <c r="BK574" s="633"/>
      <c r="BL574" s="633"/>
      <c r="BM574" s="633"/>
      <c r="BN574" s="633"/>
      <c r="BO574" s="633"/>
      <c r="BP574" s="633"/>
      <c r="BQ574" s="633"/>
      <c r="BR574" s="633"/>
      <c r="BS574" s="633"/>
      <c r="BT574" s="633"/>
      <c r="BU574" s="633"/>
      <c r="BV574" s="633"/>
      <c r="BW574" s="633"/>
      <c r="BX574" s="633"/>
      <c r="BY574" s="633"/>
      <c r="BZ574" s="633"/>
      <c r="CA574" s="633"/>
      <c r="CB574" s="633"/>
      <c r="CC574" s="633"/>
      <c r="CD574" s="633"/>
      <c r="CE574" s="633"/>
      <c r="CF574" s="633"/>
      <c r="CG574" s="633"/>
      <c r="CH574" s="633"/>
      <c r="CI574" s="633"/>
      <c r="CJ574" s="633"/>
      <c r="CK574" s="633"/>
      <c r="CL574" s="633"/>
      <c r="CM574" s="633"/>
      <c r="CN574" s="633"/>
      <c r="CO574" s="633"/>
      <c r="CP574" s="633"/>
      <c r="CQ574" s="633"/>
      <c r="CR574" s="633"/>
      <c r="CS574" s="633"/>
      <c r="CT574" s="633"/>
      <c r="CU574" s="633"/>
      <c r="CV574" s="633"/>
      <c r="CW574" s="633"/>
      <c r="CX574" s="633"/>
      <c r="CY574" s="633"/>
      <c r="CZ574" s="633"/>
      <c r="DA574" s="633"/>
      <c r="DB574" s="633"/>
      <c r="DC574" s="633"/>
      <c r="DD574" s="633"/>
      <c r="DE574" s="633"/>
      <c r="DF574" s="633"/>
      <c r="DG574" s="633"/>
      <c r="DH574" s="633"/>
      <c r="DI574" s="633"/>
      <c r="DJ574" s="633"/>
      <c r="DK574" s="633"/>
      <c r="DL574" s="633"/>
      <c r="DM574" s="633"/>
      <c r="DN574" s="633"/>
      <c r="DO574" s="633"/>
      <c r="DP574" s="633"/>
      <c r="DQ574" s="633"/>
      <c r="DR574" s="633"/>
      <c r="DS574" s="633"/>
      <c r="DT574" s="633"/>
      <c r="DU574" s="633"/>
      <c r="DV574" s="633"/>
      <c r="DW574" s="633"/>
      <c r="DX574" s="633"/>
      <c r="DY574" s="633"/>
      <c r="DZ574" s="633"/>
      <c r="EA574" s="633"/>
      <c r="EB574" s="633"/>
      <c r="EC574" s="633"/>
      <c r="ED574" s="633"/>
      <c r="EE574" s="633"/>
      <c r="EF574" s="633"/>
      <c r="EG574" s="633"/>
      <c r="EH574" s="633"/>
      <c r="EI574" s="633"/>
      <c r="EJ574" s="633"/>
      <c r="EK574" s="633"/>
      <c r="EL574" s="633"/>
      <c r="EM574" s="633"/>
      <c r="EN574" s="633"/>
      <c r="EO574" s="633"/>
      <c r="EP574" s="633"/>
      <c r="EQ574" s="633"/>
      <c r="ER574" s="633"/>
      <c r="ES574" s="633"/>
      <c r="ET574" s="633"/>
      <c r="EU574" s="633"/>
      <c r="EV574" s="633"/>
      <c r="EW574" s="633"/>
      <c r="EX574" s="633"/>
      <c r="EY574" s="633"/>
      <c r="EZ574" s="633"/>
      <c r="FA574" s="633"/>
      <c r="FB574" s="633"/>
      <c r="FC574" s="633"/>
      <c r="FD574" s="633"/>
      <c r="FE574" s="633"/>
      <c r="FF574" s="633"/>
      <c r="FG574" s="633"/>
      <c r="FH574" s="633"/>
      <c r="FI574" s="633"/>
      <c r="FJ574" s="633"/>
      <c r="FK574" s="633"/>
      <c r="FL574" s="633"/>
      <c r="FM574" s="633"/>
      <c r="FN574" s="633"/>
      <c r="FO574" s="633"/>
      <c r="FP574" s="633"/>
      <c r="FQ574" s="633"/>
      <c r="FR574" s="633"/>
      <c r="FS574" s="633"/>
      <c r="FT574" s="633"/>
      <c r="FU574" s="633"/>
      <c r="FV574" s="633"/>
      <c r="FW574" s="633"/>
      <c r="FX574" s="633"/>
      <c r="FY574" s="633"/>
      <c r="FZ574" s="633"/>
      <c r="GA574" s="633"/>
      <c r="GB574" s="633"/>
      <c r="GC574" s="633"/>
      <c r="GD574" s="633"/>
      <c r="GE574" s="633"/>
      <c r="GF574" s="633"/>
      <c r="GG574" s="633"/>
      <c r="GH574" s="633"/>
      <c r="GI574" s="633"/>
      <c r="GJ574" s="633"/>
      <c r="GK574" s="633"/>
      <c r="GL574" s="633"/>
      <c r="GM574" s="633"/>
      <c r="GN574" s="633"/>
      <c r="GO574" s="633"/>
      <c r="GP574" s="633"/>
      <c r="GQ574" s="633"/>
      <c r="GR574" s="633"/>
      <c r="GS574" s="633"/>
      <c r="GT574" s="633"/>
      <c r="GU574" s="633"/>
      <c r="GV574" s="633"/>
      <c r="GW574" s="633"/>
      <c r="GX574" s="633"/>
      <c r="GY574" s="633"/>
      <c r="GZ574" s="633"/>
      <c r="HA574" s="633"/>
      <c r="HB574" s="633"/>
      <c r="HC574" s="633"/>
      <c r="HD574" s="633"/>
      <c r="HE574" s="633"/>
      <c r="HF574" s="633"/>
      <c r="HG574" s="633"/>
      <c r="HH574" s="633"/>
      <c r="HI574" s="633"/>
      <c r="HJ574" s="633"/>
      <c r="HK574" s="633"/>
      <c r="HL574" s="633"/>
      <c r="HM574" s="633"/>
      <c r="HN574" s="633"/>
      <c r="HO574" s="633"/>
      <c r="HP574" s="633"/>
      <c r="HQ574" s="633"/>
      <c r="HR574" s="633"/>
      <c r="HS574" s="633"/>
      <c r="HT574" s="633"/>
      <c r="HU574" s="633"/>
      <c r="HV574" s="633"/>
      <c r="HW574" s="633"/>
      <c r="HX574" s="633"/>
      <c r="HY574" s="633"/>
      <c r="HZ574" s="633"/>
      <c r="IA574" s="633"/>
      <c r="IB574" s="633"/>
      <c r="IC574" s="633"/>
      <c r="ID574" s="633"/>
      <c r="IE574" s="633"/>
      <c r="IF574" s="633"/>
      <c r="IG574" s="633"/>
      <c r="IH574" s="633"/>
      <c r="II574" s="633"/>
      <c r="IJ574" s="633"/>
      <c r="IK574" s="633"/>
      <c r="IL574" s="633"/>
      <c r="IM574" s="633"/>
      <c r="IN574" s="633"/>
      <c r="IO574" s="633"/>
      <c r="IP574" s="633"/>
      <c r="IQ574" s="633"/>
      <c r="IR574" s="633"/>
      <c r="IS574" s="633"/>
      <c r="IT574" s="633"/>
      <c r="IU574" s="633"/>
      <c r="IV574" s="633"/>
      <c r="IW574" s="633"/>
      <c r="IX574" s="633"/>
      <c r="IY574" s="633"/>
      <c r="IZ574" s="633"/>
      <c r="JA574" s="633"/>
      <c r="JB574" s="633"/>
      <c r="JC574" s="633"/>
      <c r="JD574" s="633"/>
      <c r="JE574" s="633"/>
      <c r="JF574" s="633"/>
      <c r="JG574" s="633"/>
      <c r="JH574" s="633"/>
      <c r="JI574" s="633"/>
      <c r="JJ574" s="633"/>
      <c r="JK574" s="633"/>
      <c r="JL574" s="633"/>
      <c r="JM574" s="633"/>
      <c r="JN574" s="633"/>
      <c r="JO574" s="633"/>
      <c r="JP574" s="633"/>
      <c r="JQ574" s="633"/>
      <c r="JR574" s="633"/>
      <c r="JS574" s="633"/>
      <c r="JT574" s="633"/>
      <c r="JU574" s="633"/>
      <c r="JV574" s="633"/>
      <c r="JW574" s="633"/>
      <c r="JX574" s="633"/>
      <c r="JY574" s="633"/>
      <c r="JZ574" s="633"/>
      <c r="KA574" s="633"/>
      <c r="KB574" s="633"/>
      <c r="KC574" s="633"/>
      <c r="KD574" s="633"/>
      <c r="KE574" s="633"/>
      <c r="KF574" s="633"/>
      <c r="KG574" s="633"/>
      <c r="KH574" s="633"/>
      <c r="KI574" s="633"/>
      <c r="KJ574" s="633"/>
      <c r="KK574" s="633"/>
      <c r="KL574" s="633"/>
      <c r="KM574" s="633"/>
      <c r="KN574" s="633"/>
      <c r="KO574" s="633"/>
      <c r="KP574" s="633"/>
      <c r="KQ574" s="633"/>
      <c r="KR574" s="633"/>
      <c r="KS574" s="633"/>
      <c r="KT574" s="633"/>
      <c r="KU574" s="633"/>
      <c r="KV574" s="633"/>
      <c r="KW574" s="633"/>
      <c r="KX574" s="633"/>
      <c r="KY574" s="633"/>
      <c r="KZ574" s="633"/>
      <c r="LA574" s="633"/>
      <c r="LB574" s="633"/>
      <c r="LC574" s="633"/>
      <c r="LD574" s="633"/>
      <c r="LE574" s="633"/>
      <c r="LF574" s="633"/>
      <c r="LG574" s="633"/>
      <c r="LH574" s="633"/>
      <c r="LI574" s="633"/>
      <c r="LJ574" s="633"/>
      <c r="LK574" s="633"/>
      <c r="LL574" s="633"/>
      <c r="LM574" s="633"/>
      <c r="LN574" s="633"/>
      <c r="LO574" s="633"/>
      <c r="LP574" s="633"/>
      <c r="LQ574" s="633"/>
      <c r="LR574" s="633"/>
      <c r="LS574" s="633"/>
      <c r="LT574" s="633"/>
      <c r="LU574" s="633"/>
      <c r="LV574" s="633"/>
      <c r="LW574" s="633"/>
      <c r="LX574" s="633"/>
      <c r="LY574" s="633"/>
      <c r="LZ574" s="633"/>
      <c r="MA574" s="633"/>
      <c r="MB574" s="633"/>
      <c r="MC574" s="633"/>
      <c r="MD574" s="633"/>
      <c r="ME574" s="633"/>
      <c r="MF574" s="633"/>
      <c r="MG574" s="633"/>
      <c r="MH574" s="633"/>
      <c r="MI574" s="633"/>
      <c r="MJ574" s="633"/>
      <c r="MK574" s="633"/>
      <c r="ML574" s="633"/>
      <c r="MM574" s="633"/>
      <c r="MN574" s="633"/>
      <c r="MO574" s="633"/>
      <c r="MP574" s="633"/>
      <c r="MQ574" s="633"/>
      <c r="MR574" s="633"/>
      <c r="MS574" s="633"/>
      <c r="MT574" s="633"/>
      <c r="MU574" s="633"/>
      <c r="MV574" s="633"/>
      <c r="MW574" s="633"/>
      <c r="MX574" s="633"/>
      <c r="MY574" s="633"/>
      <c r="MZ574" s="633"/>
      <c r="NA574" s="633"/>
      <c r="NB574" s="633"/>
      <c r="NC574" s="633"/>
      <c r="ND574" s="633"/>
      <c r="NE574" s="633"/>
      <c r="NF574" s="633"/>
      <c r="NG574" s="633"/>
      <c r="NH574" s="633"/>
      <c r="NI574" s="633"/>
      <c r="NJ574" s="633"/>
      <c r="NK574" s="633"/>
      <c r="NL574" s="633"/>
      <c r="NM574" s="633"/>
      <c r="NN574" s="633"/>
      <c r="NO574" s="633"/>
      <c r="NP574" s="633"/>
      <c r="NQ574" s="633"/>
      <c r="NR574" s="633"/>
      <c r="NS574" s="633"/>
      <c r="NT574" s="633"/>
      <c r="NU574" s="633"/>
      <c r="NV574" s="633"/>
      <c r="NW574" s="633"/>
      <c r="NX574" s="633"/>
      <c r="NY574" s="633"/>
      <c r="NZ574" s="633"/>
      <c r="OA574" s="633"/>
      <c r="OB574" s="633"/>
      <c r="OC574" s="633"/>
      <c r="OD574" s="633"/>
      <c r="OE574" s="633"/>
      <c r="OF574" s="633"/>
      <c r="OG574" s="633"/>
      <c r="OH574" s="633"/>
      <c r="OI574" s="633"/>
      <c r="OJ574" s="633"/>
      <c r="OK574" s="633"/>
      <c r="OL574" s="633"/>
      <c r="OM574" s="633"/>
      <c r="ON574" s="633"/>
      <c r="OO574" s="633"/>
      <c r="OP574" s="633"/>
      <c r="OQ574" s="633"/>
      <c r="OR574" s="633"/>
      <c r="OS574" s="633"/>
      <c r="OT574" s="633"/>
      <c r="OU574" s="633"/>
      <c r="OV574" s="633"/>
      <c r="OW574" s="633"/>
      <c r="OX574" s="633"/>
      <c r="OY574" s="633"/>
      <c r="OZ574" s="633"/>
      <c r="PA574" s="633"/>
      <c r="PB574" s="633"/>
      <c r="PC574" s="633"/>
      <c r="PD574" s="633"/>
      <c r="PE574" s="633"/>
      <c r="PF574" s="633"/>
      <c r="PG574" s="633"/>
      <c r="PH574" s="633"/>
      <c r="PI574" s="633"/>
      <c r="PJ574" s="633"/>
      <c r="PK574" s="633"/>
      <c r="PL574" s="633"/>
      <c r="PM574" s="633"/>
      <c r="PN574" s="633"/>
      <c r="PO574" s="633"/>
      <c r="PP574" s="633"/>
      <c r="PQ574" s="633"/>
      <c r="PR574" s="633"/>
      <c r="PS574" s="633"/>
      <c r="PT574" s="633"/>
      <c r="PU574" s="633"/>
      <c r="PV574" s="633"/>
      <c r="PW574" s="633"/>
      <c r="PX574" s="633"/>
      <c r="PY574" s="633"/>
      <c r="PZ574" s="633"/>
      <c r="QA574" s="633"/>
      <c r="QB574" s="633"/>
      <c r="QC574" s="633"/>
      <c r="QD574" s="633"/>
      <c r="QE574" s="633"/>
      <c r="QF574" s="633"/>
      <c r="QG574" s="633"/>
      <c r="QH574" s="633"/>
      <c r="QI574" s="633"/>
      <c r="QJ574" s="633"/>
      <c r="QK574" s="633"/>
      <c r="QL574" s="633"/>
      <c r="QM574" s="633"/>
      <c r="QN574" s="633"/>
      <c r="QO574" s="633"/>
      <c r="QP574" s="633"/>
      <c r="QQ574" s="633"/>
      <c r="QR574" s="633"/>
      <c r="QS574" s="633"/>
      <c r="QT574" s="633"/>
      <c r="QU574" s="633"/>
      <c r="QV574" s="633"/>
      <c r="QW574" s="633"/>
      <c r="QX574" s="633"/>
      <c r="QY574" s="633"/>
      <c r="QZ574" s="633"/>
      <c r="RA574" s="633"/>
      <c r="RB574" s="633"/>
      <c r="RC574" s="633"/>
      <c r="RD574" s="633"/>
      <c r="RE574" s="633"/>
      <c r="RF574" s="633"/>
      <c r="RG574" s="633"/>
      <c r="RH574" s="633"/>
      <c r="RI574" s="633"/>
      <c r="RJ574" s="633"/>
      <c r="RK574" s="633"/>
      <c r="RL574" s="633"/>
      <c r="RM574" s="633"/>
      <c r="RN574" s="633"/>
      <c r="RO574" s="633"/>
      <c r="RP574" s="633"/>
      <c r="RQ574" s="633"/>
      <c r="RR574" s="633"/>
      <c r="RS574" s="633"/>
      <c r="RT574" s="633"/>
      <c r="RU574" s="633"/>
      <c r="RV574" s="633"/>
      <c r="RW574" s="633"/>
      <c r="RX574" s="633"/>
      <c r="RY574" s="633"/>
      <c r="RZ574" s="633"/>
      <c r="SA574" s="633"/>
      <c r="SB574" s="633"/>
      <c r="SC574" s="633"/>
      <c r="SD574" s="633"/>
      <c r="SE574" s="633"/>
      <c r="SF574" s="633"/>
      <c r="SG574" s="633"/>
      <c r="SH574" s="633"/>
      <c r="SI574" s="633"/>
      <c r="SJ574" s="633"/>
      <c r="SK574" s="633"/>
      <c r="SL574" s="633"/>
      <c r="SM574" s="633"/>
      <c r="SN574" s="633"/>
      <c r="SO574" s="633"/>
      <c r="SP574" s="633"/>
      <c r="SQ574" s="633"/>
      <c r="SR574" s="633"/>
      <c r="SS574" s="633"/>
      <c r="ST574" s="633"/>
      <c r="SU574" s="633"/>
      <c r="SV574" s="633"/>
      <c r="SW574" s="633"/>
      <c r="SX574" s="633"/>
      <c r="SY574" s="633"/>
      <c r="SZ574" s="633"/>
      <c r="TA574" s="633"/>
      <c r="TB574" s="633"/>
      <c r="TC574" s="633"/>
      <c r="TD574" s="633"/>
      <c r="TE574" s="633"/>
      <c r="TF574" s="633"/>
      <c r="TG574" s="633"/>
      <c r="TH574" s="633"/>
      <c r="TI574" s="633"/>
      <c r="TJ574" s="633"/>
      <c r="TK574" s="633"/>
      <c r="TL574" s="633"/>
      <c r="TM574" s="633"/>
      <c r="TN574" s="633"/>
      <c r="TO574" s="633"/>
      <c r="TP574" s="633"/>
      <c r="TQ574" s="633"/>
      <c r="TR574" s="633"/>
      <c r="TS574" s="633"/>
      <c r="TT574" s="633"/>
      <c r="TU574" s="633"/>
      <c r="TV574" s="633"/>
      <c r="TW574" s="633"/>
      <c r="TX574" s="633"/>
      <c r="TY574" s="633"/>
      <c r="TZ574" s="633"/>
      <c r="UA574" s="633"/>
      <c r="UB574" s="633"/>
      <c r="UC574" s="633"/>
      <c r="UD574" s="633"/>
      <c r="UE574" s="633"/>
      <c r="UF574" s="633"/>
      <c r="UG574" s="633"/>
      <c r="UH574" s="633"/>
      <c r="UI574" s="633"/>
      <c r="UJ574" s="633"/>
      <c r="UK574" s="633"/>
      <c r="UL574" s="633"/>
      <c r="UM574" s="633"/>
      <c r="UN574" s="633"/>
      <c r="UO574" s="633"/>
      <c r="UP574" s="633"/>
      <c r="UQ574" s="633"/>
      <c r="UR574" s="633"/>
      <c r="US574" s="633"/>
      <c r="UT574" s="633"/>
      <c r="UU574" s="633"/>
      <c r="UV574" s="633"/>
      <c r="UW574" s="633"/>
      <c r="UX574" s="633"/>
      <c r="UY574" s="633"/>
      <c r="UZ574" s="633"/>
      <c r="VA574" s="633"/>
      <c r="VB574" s="633"/>
      <c r="VC574" s="633"/>
      <c r="VD574" s="633"/>
      <c r="VE574" s="633"/>
      <c r="VF574" s="633"/>
      <c r="VG574" s="633"/>
      <c r="VH574" s="633"/>
      <c r="VI574" s="633"/>
      <c r="VJ574" s="633"/>
      <c r="VK574" s="633"/>
      <c r="VL574" s="633"/>
      <c r="VM574" s="633"/>
      <c r="VN574" s="633"/>
      <c r="VO574" s="633"/>
      <c r="VP574" s="633"/>
      <c r="VQ574" s="633"/>
      <c r="VR574" s="633"/>
      <c r="VS574" s="633"/>
      <c r="VT574" s="633"/>
      <c r="VU574" s="633"/>
      <c r="VV574" s="633"/>
      <c r="VW574" s="633"/>
      <c r="VX574" s="633"/>
      <c r="VY574" s="633"/>
      <c r="VZ574" s="633"/>
      <c r="WA574" s="633"/>
      <c r="WB574" s="633"/>
      <c r="WC574" s="633"/>
      <c r="WD574" s="633"/>
      <c r="WE574" s="633"/>
      <c r="WF574" s="633"/>
      <c r="WG574" s="633"/>
      <c r="WH574" s="633"/>
      <c r="WI574" s="633"/>
      <c r="WJ574" s="633"/>
      <c r="WK574" s="633"/>
      <c r="WL574" s="633"/>
      <c r="WM574" s="633"/>
      <c r="WN574" s="633"/>
      <c r="WO574" s="633"/>
      <c r="WP574" s="633"/>
      <c r="WQ574" s="633"/>
      <c r="WR574" s="633"/>
      <c r="WS574" s="633"/>
      <c r="WT574" s="633"/>
      <c r="WU574" s="633"/>
      <c r="WV574" s="633"/>
      <c r="WW574" s="633"/>
      <c r="WX574" s="633"/>
      <c r="WY574" s="633"/>
      <c r="WZ574" s="633"/>
      <c r="XA574" s="633"/>
      <c r="XB574" s="633"/>
      <c r="XC574" s="633"/>
      <c r="XD574" s="633"/>
      <c r="XE574" s="633"/>
      <c r="XF574" s="633"/>
      <c r="XG574" s="633"/>
      <c r="XH574" s="633"/>
      <c r="XI574" s="633"/>
      <c r="XJ574" s="633"/>
      <c r="XK574" s="633"/>
      <c r="XL574" s="633"/>
      <c r="XM574" s="633"/>
      <c r="XN574" s="633"/>
      <c r="XO574" s="633"/>
      <c r="XP574" s="633"/>
      <c r="XQ574" s="633"/>
      <c r="XR574" s="633"/>
      <c r="XS574" s="633"/>
      <c r="XT574" s="633"/>
      <c r="XU574" s="633"/>
      <c r="XV574" s="633"/>
      <c r="XW574" s="633"/>
      <c r="XX574" s="633"/>
      <c r="XY574" s="633"/>
      <c r="XZ574" s="633"/>
      <c r="YA574" s="633"/>
      <c r="YB574" s="633"/>
      <c r="YC574" s="633"/>
      <c r="YD574" s="633"/>
      <c r="YE574" s="633"/>
      <c r="YF574" s="633"/>
      <c r="YG574" s="633"/>
      <c r="YH574" s="633"/>
      <c r="YI574" s="633"/>
      <c r="YJ574" s="633"/>
      <c r="YK574" s="633"/>
      <c r="YL574" s="633"/>
      <c r="YM574" s="633"/>
      <c r="YN574" s="633"/>
      <c r="YO574" s="633"/>
      <c r="YP574" s="633"/>
      <c r="YQ574" s="633"/>
      <c r="YR574" s="633"/>
      <c r="YS574" s="633"/>
      <c r="YT574" s="633"/>
      <c r="YU574" s="633"/>
      <c r="YV574" s="633"/>
      <c r="YW574" s="633"/>
      <c r="YX574" s="633"/>
      <c r="YY574" s="633"/>
      <c r="YZ574" s="633"/>
      <c r="ZA574" s="633"/>
      <c r="ZB574" s="633"/>
      <c r="ZC574" s="633"/>
      <c r="ZD574" s="633"/>
      <c r="ZE574" s="633"/>
      <c r="ZF574" s="633"/>
      <c r="ZG574" s="633"/>
      <c r="ZH574" s="633"/>
      <c r="ZI574" s="633"/>
      <c r="ZJ574" s="633"/>
      <c r="ZK574" s="633"/>
      <c r="ZL574" s="633"/>
      <c r="ZM574" s="633"/>
      <c r="ZN574" s="633"/>
      <c r="ZO574" s="633"/>
      <c r="ZP574" s="633"/>
      <c r="ZQ574" s="633"/>
      <c r="ZR574" s="633"/>
      <c r="ZS574" s="633"/>
      <c r="ZT574" s="633"/>
      <c r="ZU574" s="633"/>
      <c r="ZV574" s="633"/>
      <c r="ZW574" s="633"/>
      <c r="ZX574" s="633"/>
      <c r="ZY574" s="633"/>
      <c r="ZZ574" s="633"/>
      <c r="AAA574" s="633"/>
      <c r="AAB574" s="633"/>
      <c r="AAC574" s="633"/>
      <c r="AAD574" s="633"/>
      <c r="AAE574" s="633"/>
      <c r="AAF574" s="633"/>
      <c r="AAG574" s="633"/>
      <c r="AAH574" s="633"/>
      <c r="AAI574" s="633"/>
      <c r="AAJ574" s="633"/>
      <c r="AAK574" s="633"/>
      <c r="AAL574" s="633"/>
      <c r="AAM574" s="633"/>
      <c r="AAN574" s="633"/>
      <c r="AAO574" s="633"/>
      <c r="AAP574" s="633"/>
      <c r="AAQ574" s="633"/>
      <c r="AAR574" s="633"/>
      <c r="AAS574" s="633"/>
      <c r="AAT574" s="633"/>
      <c r="AAU574" s="633"/>
      <c r="AAV574" s="633"/>
      <c r="AAW574" s="633"/>
      <c r="AAX574" s="633"/>
      <c r="AAY574" s="633"/>
      <c r="AAZ574" s="633"/>
      <c r="ABA574" s="633"/>
      <c r="ABB574" s="633"/>
      <c r="ABC574" s="633"/>
      <c r="ABD574" s="633"/>
      <c r="ABE574" s="633"/>
      <c r="ABF574" s="633"/>
      <c r="ABG574" s="633"/>
      <c r="ABH574" s="633"/>
      <c r="ABI574" s="633"/>
      <c r="ABJ574" s="633"/>
      <c r="ABK574" s="633"/>
      <c r="ABL574" s="633"/>
      <c r="ABM574" s="633"/>
      <c r="ABN574" s="633"/>
      <c r="ABO574" s="633"/>
      <c r="ABP574" s="633"/>
      <c r="ABQ574" s="633"/>
      <c r="ABR574" s="633"/>
      <c r="ABS574" s="633"/>
      <c r="ABT574" s="633"/>
      <c r="ABU574" s="633"/>
      <c r="ABV574" s="633"/>
      <c r="ABW574" s="633"/>
      <c r="ABX574" s="633"/>
      <c r="ABY574" s="633"/>
      <c r="ABZ574" s="633"/>
      <c r="ACA574" s="633"/>
      <c r="ACB574" s="633"/>
      <c r="ACC574" s="633"/>
      <c r="ACD574" s="633"/>
      <c r="ACE574" s="633"/>
      <c r="ACF574" s="633"/>
      <c r="ACG574" s="633"/>
      <c r="ACH574" s="633"/>
      <c r="ACI574" s="633"/>
      <c r="ACJ574" s="633"/>
      <c r="ACK574" s="633"/>
      <c r="ACL574" s="633"/>
      <c r="ACM574" s="633"/>
      <c r="ACN574" s="633"/>
      <c r="ACO574" s="633"/>
      <c r="ACP574" s="633"/>
      <c r="ACQ574" s="633"/>
      <c r="ACR574" s="633"/>
      <c r="ACS574" s="633"/>
      <c r="ACT574" s="633"/>
      <c r="ACU574" s="633"/>
      <c r="ACV574" s="633"/>
      <c r="ACW574" s="633"/>
      <c r="ACX574" s="633"/>
      <c r="ACY574" s="633"/>
      <c r="ACZ574" s="633"/>
      <c r="ADA574" s="633"/>
      <c r="ADB574" s="633"/>
      <c r="ADC574" s="633"/>
      <c r="ADD574" s="633"/>
      <c r="ADE574" s="633"/>
      <c r="ADF574" s="633"/>
      <c r="ADG574" s="633"/>
      <c r="ADH574" s="633"/>
      <c r="ADI574" s="633"/>
      <c r="ADJ574" s="633"/>
      <c r="ADK574" s="633"/>
      <c r="ADL574" s="633"/>
      <c r="ADM574" s="633"/>
      <c r="ADN574" s="633"/>
      <c r="ADO574" s="633"/>
      <c r="ADP574" s="633"/>
      <c r="ADQ574" s="633"/>
      <c r="ADR574" s="633"/>
      <c r="ADS574" s="633"/>
      <c r="ADT574" s="633"/>
      <c r="ADU574" s="633"/>
      <c r="ADV574" s="633"/>
      <c r="ADW574" s="633"/>
      <c r="ADX574" s="633"/>
      <c r="ADY574" s="633"/>
      <c r="ADZ574" s="633"/>
      <c r="AEA574" s="633"/>
      <c r="AEB574" s="633"/>
      <c r="AEC574" s="633"/>
      <c r="AED574" s="633"/>
      <c r="AEE574" s="633"/>
      <c r="AEF574" s="633"/>
      <c r="AEG574" s="633"/>
      <c r="AEH574" s="633"/>
      <c r="AEI574" s="633"/>
      <c r="AEJ574" s="633"/>
      <c r="AEK574" s="633"/>
      <c r="AEL574" s="633"/>
      <c r="AEM574" s="633"/>
      <c r="AEN574" s="633"/>
      <c r="AEO574" s="633"/>
      <c r="AEP574" s="633"/>
      <c r="AEQ574" s="633"/>
      <c r="AER574" s="633"/>
      <c r="AES574" s="633"/>
      <c r="AET574" s="633"/>
      <c r="AEU574" s="633"/>
      <c r="AEV574" s="633"/>
      <c r="AEW574" s="633"/>
      <c r="AEX574" s="633"/>
      <c r="AEY574" s="633"/>
      <c r="AEZ574" s="633"/>
      <c r="AFA574" s="633"/>
      <c r="AFB574" s="633"/>
      <c r="AFC574" s="633"/>
      <c r="AFD574" s="633"/>
      <c r="AFE574" s="633"/>
      <c r="AFF574" s="633"/>
      <c r="AFG574" s="633"/>
      <c r="AFH574" s="633"/>
      <c r="AFI574" s="633"/>
      <c r="AFJ574" s="633"/>
      <c r="AFK574" s="633"/>
      <c r="AFL574" s="633"/>
      <c r="AFM574" s="633"/>
      <c r="AFN574" s="633"/>
      <c r="AFO574" s="633"/>
      <c r="AFP574" s="633"/>
      <c r="AFQ574" s="633"/>
      <c r="AFR574" s="633"/>
      <c r="AFS574" s="633"/>
      <c r="AFT574" s="633"/>
      <c r="AFU574" s="633"/>
      <c r="AFV574" s="633"/>
      <c r="AFW574" s="633"/>
      <c r="AFX574" s="633"/>
      <c r="AFY574" s="633"/>
      <c r="AFZ574" s="633"/>
      <c r="AGA574" s="633"/>
      <c r="AGB574" s="633"/>
      <c r="AGC574" s="633"/>
      <c r="AGD574" s="633"/>
      <c r="AGE574" s="633"/>
      <c r="AGF574" s="633"/>
      <c r="AGG574" s="633"/>
      <c r="AGH574" s="633"/>
      <c r="AGI574" s="633"/>
      <c r="AGJ574" s="633"/>
      <c r="AGK574" s="633"/>
      <c r="AGL574" s="633"/>
      <c r="AGM574" s="633"/>
      <c r="AGN574" s="633"/>
      <c r="AGO574" s="633"/>
      <c r="AGP574" s="633"/>
      <c r="AGQ574" s="633"/>
      <c r="AGR574" s="633"/>
      <c r="AGS574" s="633"/>
      <c r="AGT574" s="633"/>
      <c r="AGU574" s="633"/>
      <c r="AGV574" s="633"/>
      <c r="AGW574" s="633"/>
      <c r="AGX574" s="633"/>
      <c r="AGY574" s="633"/>
      <c r="AGZ574" s="633"/>
      <c r="AHA574" s="633"/>
      <c r="AHB574" s="633"/>
      <c r="AHC574" s="633"/>
      <c r="AHD574" s="633"/>
      <c r="AHE574" s="633"/>
      <c r="AHF574" s="633"/>
      <c r="AHG574" s="633"/>
      <c r="AHH574" s="633"/>
      <c r="AHI574" s="633"/>
      <c r="AHJ574" s="633"/>
      <c r="AHK574" s="633"/>
      <c r="AHL574" s="633"/>
      <c r="AHM574" s="633"/>
      <c r="AHN574" s="633"/>
      <c r="AHO574" s="633"/>
      <c r="AHP574" s="633"/>
      <c r="AHQ574" s="633"/>
      <c r="AHR574" s="633"/>
      <c r="AHS574" s="633"/>
      <c r="AHT574" s="633"/>
      <c r="AHU574" s="633"/>
      <c r="AHV574" s="633"/>
      <c r="AHW574" s="633"/>
      <c r="AHX574" s="633"/>
      <c r="AHY574" s="633"/>
      <c r="AHZ574" s="633"/>
      <c r="AIA574" s="633"/>
      <c r="AIB574" s="633"/>
      <c r="AIC574" s="633"/>
      <c r="AID574" s="633"/>
      <c r="AIE574" s="633"/>
      <c r="AIF574" s="633"/>
      <c r="AIG574" s="633"/>
      <c r="AIH574" s="633"/>
      <c r="AII574" s="633"/>
      <c r="AIJ574" s="633"/>
      <c r="AIK574" s="633"/>
      <c r="AIL574" s="633"/>
      <c r="AIM574" s="633"/>
      <c r="AIN574" s="633"/>
      <c r="AIO574" s="633"/>
      <c r="AIP574" s="633"/>
      <c r="AIQ574" s="633"/>
      <c r="AIR574" s="633"/>
      <c r="AIS574" s="633"/>
      <c r="AIT574" s="633"/>
      <c r="AIU574" s="633"/>
      <c r="AIV574" s="633"/>
      <c r="AIW574" s="633"/>
      <c r="AIX574" s="633"/>
      <c r="AIY574" s="633"/>
      <c r="AIZ574" s="633"/>
      <c r="AJA574" s="633"/>
      <c r="AJB574" s="633"/>
      <c r="AJC574" s="633"/>
      <c r="AJD574" s="633"/>
      <c r="AJE574" s="633"/>
      <c r="AJF574" s="633"/>
      <c r="AJG574" s="633"/>
      <c r="AJH574" s="633"/>
      <c r="AJI574" s="633"/>
      <c r="AJJ574" s="633"/>
      <c r="AJK574" s="633"/>
      <c r="AJL574" s="633"/>
      <c r="AJM574" s="633"/>
      <c r="AJN574" s="633"/>
      <c r="AJO574" s="633"/>
      <c r="AJP574" s="633"/>
      <c r="AJQ574" s="633"/>
      <c r="AJR574" s="633"/>
      <c r="AJS574" s="633"/>
      <c r="AJT574" s="633"/>
      <c r="AJU574" s="633"/>
      <c r="AJV574" s="633"/>
      <c r="AJW574" s="633"/>
      <c r="AJX574" s="633"/>
      <c r="AJY574" s="633"/>
      <c r="AJZ574" s="633"/>
      <c r="AKA574" s="633"/>
      <c r="AKB574" s="633"/>
      <c r="AKC574" s="633"/>
      <c r="AKD574" s="633"/>
      <c r="AKE574" s="633"/>
      <c r="AKF574" s="633"/>
      <c r="AKG574" s="633"/>
      <c r="AKH574" s="633"/>
      <c r="AKI574" s="633"/>
      <c r="AKJ574" s="633"/>
      <c r="AKK574" s="633"/>
      <c r="AKL574" s="633"/>
      <c r="AKM574" s="633"/>
      <c r="AKN574" s="633"/>
      <c r="AKO574" s="633"/>
      <c r="AKP574" s="633"/>
      <c r="AKQ574" s="633"/>
      <c r="AKR574" s="633"/>
      <c r="AKS574" s="633"/>
      <c r="AKT574" s="633"/>
      <c r="AKU574" s="633"/>
      <c r="AKV574" s="633"/>
      <c r="AKW574" s="633"/>
      <c r="AKX574" s="633"/>
      <c r="AKY574" s="633"/>
      <c r="AKZ574" s="633"/>
      <c r="ALA574" s="633"/>
      <c r="ALB574" s="633"/>
      <c r="ALC574" s="633"/>
      <c r="ALD574" s="633"/>
      <c r="ALE574" s="633"/>
      <c r="ALF574" s="633"/>
      <c r="ALG574" s="633"/>
      <c r="ALH574" s="633"/>
      <c r="ALI574" s="633"/>
      <c r="ALJ574" s="633"/>
      <c r="ALK574" s="633"/>
      <c r="ALL574" s="633"/>
      <c r="ALM574" s="633"/>
      <c r="ALN574" s="633"/>
      <c r="ALO574" s="633"/>
      <c r="ALP574" s="633"/>
      <c r="ALQ574" s="633"/>
      <c r="ALR574" s="633"/>
      <c r="ALS574" s="633"/>
      <c r="ALT574" s="633"/>
      <c r="ALU574" s="633"/>
      <c r="ALV574" s="633"/>
      <c r="ALW574" s="633"/>
      <c r="ALX574" s="633"/>
      <c r="ALY574" s="633"/>
      <c r="ALZ574" s="633"/>
      <c r="AMA574" s="633"/>
      <c r="AMB574" s="633"/>
      <c r="AMC574" s="633"/>
      <c r="AMD574" s="633"/>
      <c r="AME574" s="633"/>
      <c r="AMF574" s="633"/>
      <c r="AMG574" s="633"/>
      <c r="AMH574" s="633"/>
      <c r="AMI574" s="633"/>
      <c r="AMJ574" s="633"/>
      <c r="AMK574" s="633"/>
      <c r="AML574" s="633"/>
      <c r="AMM574" s="633"/>
      <c r="AMN574" s="633"/>
      <c r="AMO574" s="633"/>
      <c r="AMP574" s="633"/>
      <c r="AMQ574" s="633"/>
      <c r="AMR574" s="633"/>
      <c r="AMS574" s="633"/>
      <c r="AMT574" s="633"/>
      <c r="AMU574" s="633"/>
      <c r="AMV574" s="633"/>
      <c r="AMW574" s="633"/>
      <c r="AMX574" s="633"/>
      <c r="AMY574" s="633"/>
      <c r="AMZ574" s="633"/>
      <c r="ANA574" s="633"/>
      <c r="ANB574" s="633"/>
      <c r="ANC574" s="633"/>
      <c r="AND574" s="633"/>
      <c r="ANE574" s="633"/>
      <c r="ANF574" s="633"/>
      <c r="ANG574" s="633"/>
      <c r="ANH574" s="633"/>
      <c r="ANI574" s="633"/>
      <c r="ANJ574" s="633"/>
      <c r="ANK574" s="633"/>
      <c r="ANL574" s="633"/>
      <c r="ANM574" s="633"/>
      <c r="ANN574" s="633"/>
      <c r="ANO574" s="633"/>
      <c r="ANP574" s="633"/>
      <c r="ANQ574" s="633"/>
      <c r="ANR574" s="633"/>
      <c r="ANS574" s="633"/>
      <c r="ANT574" s="633"/>
      <c r="ANU574" s="633"/>
      <c r="ANV574" s="633"/>
      <c r="ANW574" s="633"/>
      <c r="ANX574" s="633"/>
      <c r="ANY574" s="633"/>
      <c r="ANZ574" s="633"/>
      <c r="AOA574" s="633"/>
      <c r="AOB574" s="633"/>
      <c r="AOC574" s="633"/>
      <c r="AOD574" s="633"/>
      <c r="AOE574" s="633"/>
      <c r="AOF574" s="633"/>
      <c r="AOG574" s="633"/>
      <c r="AOH574" s="633"/>
      <c r="AOI574" s="633"/>
      <c r="AOJ574" s="633"/>
      <c r="AOK574" s="633"/>
      <c r="AOL574" s="633"/>
      <c r="AOM574" s="633"/>
      <c r="AON574" s="633"/>
      <c r="AOO574" s="633"/>
      <c r="AOP574" s="633"/>
      <c r="AOQ574" s="633"/>
      <c r="AOR574" s="633"/>
      <c r="AOS574" s="633"/>
      <c r="AOT574" s="633"/>
      <c r="AOU574" s="633"/>
      <c r="AOV574" s="633"/>
      <c r="AOW574" s="633"/>
      <c r="AOX574" s="633"/>
      <c r="AOY574" s="633"/>
      <c r="AOZ574" s="633"/>
      <c r="APA574" s="633"/>
      <c r="APB574" s="633"/>
      <c r="APC574" s="633"/>
      <c r="APD574" s="633"/>
      <c r="APE574" s="633"/>
      <c r="APF574" s="633"/>
      <c r="APG574" s="633"/>
      <c r="APH574" s="633"/>
      <c r="API574" s="633"/>
      <c r="APJ574" s="633"/>
      <c r="APK574" s="633"/>
      <c r="APL574" s="633"/>
      <c r="APM574" s="633"/>
      <c r="APN574" s="633"/>
      <c r="APO574" s="633"/>
      <c r="APP574" s="633"/>
      <c r="APQ574" s="633"/>
      <c r="APR574" s="633"/>
      <c r="APS574" s="633"/>
      <c r="APT574" s="633"/>
      <c r="APU574" s="633"/>
      <c r="APV574" s="633"/>
      <c r="APW574" s="633"/>
      <c r="APX574" s="633"/>
      <c r="APY574" s="633"/>
      <c r="APZ574" s="633"/>
      <c r="AQA574" s="633"/>
      <c r="AQB574" s="633"/>
      <c r="AQC574" s="633"/>
      <c r="AQD574" s="633"/>
      <c r="AQE574" s="633"/>
      <c r="AQF574" s="633"/>
      <c r="AQG574" s="633"/>
      <c r="AQH574" s="633"/>
      <c r="AQI574" s="633"/>
      <c r="AQJ574" s="633"/>
      <c r="AQK574" s="633"/>
      <c r="AQL574" s="633"/>
      <c r="AQM574" s="633"/>
      <c r="AQN574" s="633"/>
      <c r="AQO574" s="633"/>
      <c r="AQP574" s="633"/>
      <c r="AQQ574" s="633"/>
      <c r="AQR574" s="633"/>
      <c r="AQS574" s="633"/>
      <c r="AQT574" s="633"/>
      <c r="AQU574" s="633"/>
      <c r="AQV574" s="633"/>
      <c r="AQW574" s="633"/>
      <c r="AQX574" s="633"/>
      <c r="AQY574" s="633"/>
      <c r="AQZ574" s="633"/>
      <c r="ARA574" s="633"/>
      <c r="ARB574" s="633"/>
      <c r="ARC574" s="633"/>
      <c r="ARD574" s="633"/>
      <c r="ARE574" s="633"/>
      <c r="ARF574" s="633"/>
      <c r="ARG574" s="633"/>
      <c r="ARH574" s="633"/>
      <c r="ARI574" s="633"/>
      <c r="ARJ574" s="633"/>
      <c r="ARK574" s="633"/>
      <c r="ARL574" s="633"/>
      <c r="ARM574" s="633"/>
      <c r="ARN574" s="633"/>
      <c r="ARO574" s="633"/>
      <c r="ARP574" s="633"/>
      <c r="ARQ574" s="633"/>
      <c r="ARR574" s="633"/>
      <c r="ARS574" s="633"/>
      <c r="ART574" s="633"/>
      <c r="ARU574" s="633"/>
      <c r="ARV574" s="633"/>
      <c r="ARW574" s="633"/>
      <c r="ARX574" s="633"/>
      <c r="ARY574" s="633"/>
      <c r="ARZ574" s="633"/>
      <c r="ASA574" s="633"/>
      <c r="ASB574" s="633"/>
      <c r="ASC574" s="633"/>
      <c r="ASD574" s="633"/>
      <c r="ASE574" s="633"/>
      <c r="ASF574" s="633"/>
      <c r="ASG574" s="633"/>
      <c r="ASH574" s="633"/>
      <c r="ASI574" s="633"/>
      <c r="ASJ574" s="633"/>
      <c r="ASK574" s="633"/>
      <c r="ASL574" s="633"/>
      <c r="ASM574" s="633"/>
      <c r="ASN574" s="633"/>
      <c r="ASO574" s="633"/>
      <c r="ASP574" s="633"/>
      <c r="ASQ574" s="633"/>
      <c r="ASR574" s="633"/>
      <c r="ASS574" s="633"/>
      <c r="AST574" s="633"/>
      <c r="ASU574" s="633"/>
      <c r="ASV574" s="633"/>
      <c r="ASW574" s="633"/>
      <c r="ASX574" s="633"/>
      <c r="ASY574" s="633"/>
      <c r="ASZ574" s="633"/>
      <c r="ATA574" s="633"/>
      <c r="ATB574" s="633"/>
      <c r="ATC574" s="633"/>
      <c r="ATD574" s="633"/>
      <c r="ATE574" s="633"/>
      <c r="ATF574" s="633"/>
      <c r="ATG574" s="633"/>
      <c r="ATH574" s="633"/>
      <c r="ATI574" s="633"/>
      <c r="ATJ574" s="633"/>
      <c r="ATK574" s="633"/>
      <c r="ATL574" s="633"/>
      <c r="ATM574" s="633"/>
      <c r="ATN574" s="633"/>
      <c r="ATO574" s="633"/>
      <c r="ATP574" s="633"/>
      <c r="ATQ574" s="633"/>
      <c r="ATR574" s="633"/>
      <c r="ATS574" s="633"/>
      <c r="ATT574" s="633"/>
      <c r="ATU574" s="633"/>
      <c r="ATV574" s="633"/>
      <c r="ATW574" s="633"/>
      <c r="ATX574" s="633"/>
      <c r="ATY574" s="633"/>
      <c r="ATZ574" s="633"/>
      <c r="AUA574" s="633"/>
      <c r="AUB574" s="633"/>
      <c r="AUC574" s="633"/>
      <c r="AUD574" s="633"/>
      <c r="AUE574" s="633"/>
      <c r="AUF574" s="633"/>
      <c r="AUG574" s="633"/>
      <c r="AUH574" s="633"/>
      <c r="AUI574" s="633"/>
      <c r="AUJ574" s="633"/>
      <c r="AUK574" s="633"/>
      <c r="AUL574" s="633"/>
      <c r="AUM574" s="633"/>
      <c r="AUN574" s="633"/>
      <c r="AUO574" s="633"/>
      <c r="AUP574" s="633"/>
      <c r="AUQ574" s="633"/>
      <c r="AUR574" s="633"/>
      <c r="AUS574" s="633"/>
      <c r="AUT574" s="633"/>
      <c r="AUU574" s="633"/>
      <c r="AUV574" s="633"/>
      <c r="AUW574" s="633"/>
      <c r="AUX574" s="633"/>
      <c r="AUY574" s="633"/>
      <c r="AUZ574" s="633"/>
      <c r="AVA574" s="633"/>
      <c r="AVB574" s="633"/>
      <c r="AVC574" s="633"/>
      <c r="AVD574" s="633"/>
      <c r="AVE574" s="633"/>
      <c r="AVF574" s="633"/>
      <c r="AVG574" s="633"/>
      <c r="AVH574" s="633"/>
      <c r="AVI574" s="633"/>
      <c r="AVJ574" s="633"/>
      <c r="AVK574" s="633"/>
      <c r="AVL574" s="633"/>
      <c r="AVM574" s="633"/>
      <c r="AVN574" s="633"/>
      <c r="AVO574" s="633"/>
      <c r="AVP574" s="633"/>
      <c r="AVQ574" s="633"/>
      <c r="AVR574" s="633"/>
      <c r="AVS574" s="633"/>
      <c r="AVT574" s="633"/>
      <c r="AVU574" s="633"/>
      <c r="AVV574" s="633"/>
      <c r="AVW574" s="633"/>
      <c r="AVX574" s="633"/>
      <c r="AVY574" s="633"/>
      <c r="AVZ574" s="633"/>
      <c r="AWA574" s="633"/>
      <c r="AWB574" s="633"/>
      <c r="AWC574" s="633"/>
      <c r="AWD574" s="633"/>
      <c r="AWE574" s="633"/>
      <c r="AWF574" s="633"/>
      <c r="AWG574" s="633"/>
      <c r="AWH574" s="633"/>
      <c r="AWI574" s="633"/>
      <c r="AWJ574" s="633"/>
      <c r="AWK574" s="633"/>
      <c r="AWL574" s="633"/>
      <c r="AWM574" s="633"/>
      <c r="AWN574" s="633"/>
      <c r="AWO574" s="633"/>
      <c r="AWP574" s="633"/>
      <c r="AWQ574" s="633"/>
      <c r="AWR574" s="633"/>
      <c r="AWS574" s="633"/>
      <c r="AWT574" s="633"/>
      <c r="AWU574" s="633"/>
      <c r="AWV574" s="633"/>
      <c r="AWW574" s="633"/>
      <c r="AWX574" s="633"/>
      <c r="AWY574" s="633"/>
      <c r="AWZ574" s="633"/>
      <c r="AXA574" s="633"/>
      <c r="AXB574" s="633"/>
      <c r="AXC574" s="633"/>
      <c r="AXD574" s="633"/>
      <c r="AXE574" s="633"/>
      <c r="AXF574" s="633"/>
      <c r="AXG574" s="633"/>
      <c r="AXH574" s="633"/>
      <c r="AXI574" s="633"/>
      <c r="AXJ574" s="633"/>
      <c r="AXK574" s="633"/>
      <c r="AXL574" s="633"/>
      <c r="AXM574" s="633"/>
      <c r="AXN574" s="633"/>
      <c r="AXO574" s="633"/>
      <c r="AXP574" s="633"/>
      <c r="AXQ574" s="633"/>
      <c r="AXR574" s="633"/>
      <c r="AXS574" s="633"/>
      <c r="AXT574" s="633"/>
      <c r="AXU574" s="633"/>
      <c r="AXV574" s="633"/>
      <c r="AXW574" s="633"/>
      <c r="AXX574" s="633"/>
      <c r="AXY574" s="633"/>
      <c r="AXZ574" s="633"/>
      <c r="AYA574" s="633"/>
      <c r="AYB574" s="633"/>
      <c r="AYC574" s="633"/>
      <c r="AYD574" s="633"/>
      <c r="AYE574" s="633"/>
      <c r="AYF574" s="633"/>
      <c r="AYG574" s="633"/>
      <c r="AYH574" s="633"/>
      <c r="AYI574" s="633"/>
      <c r="AYJ574" s="633"/>
      <c r="AYK574" s="633"/>
      <c r="AYL574" s="633"/>
      <c r="AYM574" s="633"/>
      <c r="AYN574" s="633"/>
      <c r="AYO574" s="633"/>
      <c r="AYP574" s="633"/>
      <c r="AYQ574" s="633"/>
      <c r="AYR574" s="633"/>
      <c r="AYS574" s="633"/>
      <c r="AYT574" s="633"/>
      <c r="AYU574" s="633"/>
      <c r="AYV574" s="633"/>
      <c r="AYW574" s="633"/>
      <c r="AYX574" s="633"/>
      <c r="AYY574" s="633"/>
      <c r="AYZ574" s="633"/>
      <c r="AZA574" s="633"/>
      <c r="AZB574" s="633"/>
      <c r="AZC574" s="633"/>
      <c r="AZD574" s="633"/>
      <c r="AZE574" s="633"/>
      <c r="AZF574" s="633"/>
      <c r="AZG574" s="633"/>
      <c r="AZH574" s="633"/>
      <c r="AZI574" s="633"/>
      <c r="AZJ574" s="633"/>
      <c r="AZK574" s="633"/>
      <c r="AZL574" s="633"/>
      <c r="AZM574" s="633"/>
      <c r="AZN574" s="633"/>
      <c r="AZO574" s="633"/>
      <c r="AZP574" s="633"/>
      <c r="AZQ574" s="633"/>
      <c r="AZR574" s="633"/>
      <c r="AZS574" s="633"/>
      <c r="AZT574" s="633"/>
      <c r="AZU574" s="633"/>
      <c r="AZV574" s="633"/>
      <c r="AZW574" s="633"/>
      <c r="AZX574" s="633"/>
      <c r="AZY574" s="633"/>
      <c r="AZZ574" s="633"/>
      <c r="BAA574" s="633"/>
      <c r="BAB574" s="633"/>
      <c r="BAC574" s="633"/>
      <c r="BAD574" s="633"/>
      <c r="BAE574" s="633"/>
      <c r="BAF574" s="633"/>
      <c r="BAG574" s="633"/>
      <c r="BAH574" s="633"/>
      <c r="BAI574" s="633"/>
      <c r="BAJ574" s="633"/>
      <c r="BAK574" s="633"/>
      <c r="BAL574" s="633"/>
      <c r="BAM574" s="633"/>
      <c r="BAN574" s="633"/>
      <c r="BAO574" s="633"/>
      <c r="BAP574" s="633"/>
      <c r="BAQ574" s="633"/>
      <c r="BAR574" s="633"/>
      <c r="BAS574" s="633"/>
      <c r="BAT574" s="633"/>
      <c r="BAU574" s="633"/>
      <c r="BAV574" s="633"/>
      <c r="BAW574" s="633"/>
      <c r="BAX574" s="633"/>
      <c r="BAY574" s="633"/>
      <c r="BAZ574" s="633"/>
      <c r="BBA574" s="633"/>
      <c r="BBB574" s="633"/>
      <c r="BBC574" s="633"/>
      <c r="BBD574" s="633"/>
      <c r="BBE574" s="633"/>
      <c r="BBF574" s="633"/>
      <c r="BBG574" s="633"/>
      <c r="BBH574" s="633"/>
      <c r="BBI574" s="633"/>
      <c r="BBJ574" s="633"/>
      <c r="BBK574" s="633"/>
      <c r="BBL574" s="633"/>
      <c r="BBM574" s="633"/>
      <c r="BBN574" s="633"/>
      <c r="BBO574" s="633"/>
      <c r="BBP574" s="633"/>
      <c r="BBQ574" s="633"/>
      <c r="BBR574" s="633"/>
      <c r="BBS574" s="633"/>
      <c r="BBT574" s="633"/>
      <c r="BBU574" s="633"/>
      <c r="BBV574" s="633"/>
      <c r="BBW574" s="633"/>
      <c r="BBX574" s="633"/>
      <c r="BBY574" s="633"/>
      <c r="BBZ574" s="633"/>
      <c r="BCA574" s="633"/>
      <c r="BCB574" s="633"/>
      <c r="BCC574" s="633"/>
      <c r="BCD574" s="633"/>
      <c r="BCE574" s="633"/>
      <c r="BCF574" s="633"/>
      <c r="BCG574" s="633"/>
      <c r="BCH574" s="633"/>
      <c r="BCI574" s="633"/>
      <c r="BCJ574" s="633"/>
      <c r="BCK574" s="633"/>
      <c r="BCL574" s="633"/>
      <c r="BCM574" s="633"/>
      <c r="BCN574" s="633"/>
      <c r="BCO574" s="633"/>
      <c r="BCP574" s="633"/>
      <c r="BCQ574" s="633"/>
      <c r="BCR574" s="633"/>
      <c r="BCS574" s="633"/>
      <c r="BCT574" s="633"/>
      <c r="BCU574" s="633"/>
      <c r="BCV574" s="633"/>
      <c r="BCW574" s="633"/>
      <c r="BCX574" s="633"/>
      <c r="BCY574" s="633"/>
      <c r="BCZ574" s="633"/>
      <c r="BDA574" s="633"/>
      <c r="BDB574" s="633"/>
      <c r="BDC574" s="633"/>
      <c r="BDD574" s="633"/>
      <c r="BDE574" s="633"/>
      <c r="BDF574" s="633"/>
      <c r="BDG574" s="633"/>
      <c r="BDH574" s="633"/>
      <c r="BDI574" s="633"/>
      <c r="BDJ574" s="633"/>
      <c r="BDK574" s="633"/>
      <c r="BDL574" s="633"/>
      <c r="BDM574" s="633"/>
      <c r="BDN574" s="633"/>
      <c r="BDO574" s="633"/>
      <c r="BDP574" s="633"/>
      <c r="BDQ574" s="633"/>
      <c r="BDR574" s="633"/>
      <c r="BDS574" s="633"/>
      <c r="BDT574" s="633"/>
      <c r="BDU574" s="633"/>
      <c r="BDV574" s="633"/>
      <c r="BDW574" s="633"/>
      <c r="BDX574" s="633"/>
      <c r="BDY574" s="633"/>
      <c r="BDZ574" s="633"/>
      <c r="BEA574" s="633"/>
      <c r="BEB574" s="633"/>
      <c r="BEC574" s="633"/>
      <c r="BED574" s="633"/>
      <c r="BEE574" s="633"/>
      <c r="BEF574" s="633"/>
      <c r="BEG574" s="633"/>
      <c r="BEH574" s="633"/>
      <c r="BEI574" s="633"/>
      <c r="BEJ574" s="633"/>
      <c r="BEK574" s="633"/>
      <c r="BEL574" s="633"/>
      <c r="BEM574" s="633"/>
      <c r="BEN574" s="633"/>
      <c r="BEO574" s="633"/>
      <c r="BEP574" s="633"/>
      <c r="BEQ574" s="633"/>
      <c r="BER574" s="633"/>
      <c r="BES574" s="633"/>
      <c r="BET574" s="633"/>
      <c r="BEU574" s="633"/>
      <c r="BEV574" s="633"/>
      <c r="BEW574" s="633"/>
      <c r="BEX574" s="633"/>
      <c r="BEY574" s="633"/>
      <c r="BEZ574" s="633"/>
      <c r="BFA574" s="633"/>
      <c r="BFB574" s="633"/>
      <c r="BFC574" s="633"/>
      <c r="BFD574" s="633"/>
      <c r="BFE574" s="633"/>
      <c r="BFF574" s="633"/>
      <c r="BFG574" s="633"/>
      <c r="BFH574" s="633"/>
      <c r="BFI574" s="633"/>
      <c r="BFJ574" s="633"/>
      <c r="BFK574" s="633"/>
      <c r="BFL574" s="633"/>
      <c r="BFM574" s="633"/>
      <c r="BFN574" s="633"/>
      <c r="BFO574" s="633"/>
      <c r="BFP574" s="633"/>
      <c r="BFQ574" s="633"/>
      <c r="BFR574" s="633"/>
      <c r="BFS574" s="633"/>
      <c r="BFT574" s="633"/>
      <c r="BFU574" s="633"/>
      <c r="BFV574" s="633"/>
      <c r="BFW574" s="633"/>
      <c r="BFX574" s="633"/>
      <c r="BFY574" s="633"/>
      <c r="BFZ574" s="633"/>
      <c r="BGA574" s="633"/>
      <c r="BGB574" s="633"/>
      <c r="BGC574" s="633"/>
      <c r="BGD574" s="633"/>
      <c r="BGE574" s="633"/>
      <c r="BGF574" s="633"/>
      <c r="BGG574" s="633"/>
      <c r="BGH574" s="633"/>
      <c r="BGI574" s="633"/>
      <c r="BGJ574" s="633"/>
      <c r="BGK574" s="633"/>
      <c r="BGL574" s="633"/>
      <c r="BGM574" s="633"/>
      <c r="BGN574" s="633"/>
      <c r="BGO574" s="633"/>
      <c r="BGP574" s="633"/>
      <c r="BGQ574" s="633"/>
      <c r="BGR574" s="633"/>
      <c r="BGS574" s="633"/>
      <c r="BGT574" s="633"/>
      <c r="BGU574" s="633"/>
      <c r="BGV574" s="633"/>
      <c r="BGW574" s="633"/>
      <c r="BGX574" s="633"/>
      <c r="BGY574" s="633"/>
      <c r="BGZ574" s="633"/>
      <c r="BHA574" s="633"/>
      <c r="BHB574" s="633"/>
      <c r="BHC574" s="633"/>
      <c r="BHD574" s="633"/>
      <c r="BHE574" s="633"/>
      <c r="BHF574" s="633"/>
      <c r="BHG574" s="633"/>
      <c r="BHH574" s="633"/>
      <c r="BHI574" s="633"/>
      <c r="BHJ574" s="633"/>
      <c r="BHK574" s="633"/>
      <c r="BHL574" s="633"/>
      <c r="BHM574" s="633"/>
      <c r="BHN574" s="633"/>
      <c r="BHO574" s="633"/>
      <c r="BHP574" s="633"/>
      <c r="BHQ574" s="633"/>
      <c r="BHR574" s="633"/>
      <c r="BHS574" s="633"/>
      <c r="BHT574" s="633"/>
      <c r="BHU574" s="633"/>
      <c r="BHV574" s="633"/>
      <c r="BHW574" s="633"/>
      <c r="BHX574" s="633"/>
      <c r="BHY574" s="633"/>
      <c r="BHZ574" s="633"/>
      <c r="BIA574" s="633"/>
      <c r="BIB574" s="633"/>
      <c r="BIC574" s="633"/>
      <c r="BID574" s="633"/>
      <c r="BIE574" s="633"/>
      <c r="BIF574" s="633"/>
      <c r="BIG574" s="633"/>
      <c r="BIH574" s="633"/>
      <c r="BII574" s="633"/>
      <c r="BIJ574" s="633"/>
      <c r="BIK574" s="633"/>
      <c r="BIL574" s="633"/>
      <c r="BIM574" s="633"/>
      <c r="BIN574" s="633"/>
      <c r="BIO574" s="633"/>
      <c r="BIP574" s="633"/>
      <c r="BIQ574" s="633"/>
      <c r="BIR574" s="633"/>
      <c r="BIS574" s="633"/>
      <c r="BIT574" s="633"/>
      <c r="BIU574" s="633"/>
      <c r="BIV574" s="633"/>
      <c r="BIW574" s="633"/>
      <c r="BIX574" s="633"/>
      <c r="BIY574" s="633"/>
      <c r="BIZ574" s="633"/>
      <c r="BJA574" s="633"/>
      <c r="BJB574" s="633"/>
      <c r="BJC574" s="633"/>
      <c r="BJD574" s="633"/>
      <c r="BJE574" s="633"/>
      <c r="BJF574" s="633"/>
      <c r="BJG574" s="633"/>
      <c r="BJH574" s="633"/>
      <c r="BJI574" s="633"/>
      <c r="BJJ574" s="633"/>
      <c r="BJK574" s="633"/>
      <c r="BJL574" s="633"/>
      <c r="BJM574" s="633"/>
      <c r="BJN574" s="633"/>
      <c r="BJO574" s="633"/>
      <c r="BJP574" s="633"/>
      <c r="BJQ574" s="633"/>
      <c r="BJR574" s="633"/>
      <c r="BJS574" s="633"/>
      <c r="BJT574" s="633"/>
      <c r="BJU574" s="633"/>
      <c r="BJV574" s="633"/>
      <c r="BJW574" s="633"/>
      <c r="BJX574" s="633"/>
      <c r="BJY574" s="633"/>
      <c r="BJZ574" s="633"/>
      <c r="BKA574" s="633"/>
      <c r="BKB574" s="633"/>
      <c r="BKC574" s="633"/>
      <c r="BKD574" s="633"/>
      <c r="BKE574" s="633"/>
      <c r="BKF574" s="633"/>
      <c r="BKG574" s="633"/>
      <c r="BKH574" s="633"/>
      <c r="BKI574" s="633"/>
      <c r="BKJ574" s="633"/>
      <c r="BKK574" s="633"/>
      <c r="BKL574" s="633"/>
      <c r="BKM574" s="633"/>
      <c r="BKN574" s="633"/>
      <c r="BKO574" s="633"/>
      <c r="BKP574" s="633"/>
      <c r="BKQ574" s="633"/>
      <c r="BKR574" s="633"/>
      <c r="BKS574" s="633"/>
      <c r="BKT574" s="633"/>
      <c r="BKU574" s="633"/>
      <c r="BKV574" s="633"/>
      <c r="BKW574" s="633"/>
      <c r="BKX574" s="633"/>
      <c r="BKY574" s="633"/>
      <c r="BKZ574" s="633"/>
      <c r="BLA574" s="633"/>
      <c r="BLB574" s="633"/>
      <c r="BLC574" s="633"/>
      <c r="BLD574" s="633"/>
      <c r="BLE574" s="633"/>
      <c r="BLF574" s="633"/>
      <c r="BLG574" s="633"/>
      <c r="BLH574" s="633"/>
      <c r="BLI574" s="633"/>
      <c r="BLJ574" s="633"/>
      <c r="BLK574" s="633"/>
      <c r="BLL574" s="633"/>
      <c r="BLM574" s="633"/>
      <c r="BLN574" s="633"/>
      <c r="BLO574" s="633"/>
      <c r="BLP574" s="633"/>
      <c r="BLQ574" s="633"/>
      <c r="BLR574" s="633"/>
      <c r="BLS574" s="633"/>
      <c r="BLT574" s="633"/>
      <c r="BLU574" s="633"/>
      <c r="BLV574" s="633"/>
      <c r="BLW574" s="633"/>
      <c r="BLX574" s="633"/>
      <c r="BLY574" s="633"/>
      <c r="BLZ574" s="633"/>
      <c r="BMA574" s="633"/>
      <c r="BMB574" s="633"/>
      <c r="BMC574" s="633"/>
      <c r="BMD574" s="633"/>
      <c r="BME574" s="633"/>
      <c r="BMF574" s="633"/>
      <c r="BMG574" s="633"/>
      <c r="BMH574" s="633"/>
      <c r="BMI574" s="633"/>
      <c r="BMJ574" s="633"/>
      <c r="BMK574" s="633"/>
      <c r="BML574" s="633"/>
      <c r="BMM574" s="633"/>
      <c r="BMN574" s="633"/>
      <c r="BMO574" s="633"/>
      <c r="BMP574" s="633"/>
      <c r="BMQ574" s="633"/>
      <c r="BMR574" s="633"/>
      <c r="BMS574" s="633"/>
      <c r="BMT574" s="633"/>
      <c r="BMU574" s="633"/>
      <c r="BMV574" s="633"/>
      <c r="BMW574" s="633"/>
      <c r="BMX574" s="633"/>
      <c r="BMY574" s="633"/>
      <c r="BMZ574" s="633"/>
      <c r="BNA574" s="633"/>
      <c r="BNB574" s="633"/>
      <c r="BNC574" s="633"/>
      <c r="BND574" s="633"/>
      <c r="BNE574" s="633"/>
      <c r="BNF574" s="633"/>
      <c r="BNG574" s="633"/>
      <c r="BNH574" s="633"/>
      <c r="BNI574" s="633"/>
      <c r="BNJ574" s="633"/>
      <c r="BNK574" s="633"/>
      <c r="BNL574" s="633"/>
      <c r="BNM574" s="633"/>
      <c r="BNN574" s="633"/>
      <c r="BNO574" s="633"/>
      <c r="BNP574" s="633"/>
      <c r="BNQ574" s="633"/>
      <c r="BNR574" s="633"/>
      <c r="BNS574" s="633"/>
      <c r="BNT574" s="633"/>
      <c r="BNU574" s="633"/>
      <c r="BNV574" s="633"/>
      <c r="BNW574" s="633"/>
      <c r="BNX574" s="633"/>
      <c r="BNY574" s="633"/>
      <c r="BNZ574" s="633"/>
      <c r="BOA574" s="633"/>
      <c r="BOB574" s="633"/>
      <c r="BOC574" s="633"/>
      <c r="BOD574" s="633"/>
      <c r="BOE574" s="633"/>
      <c r="BOF574" s="633"/>
      <c r="BOG574" s="633"/>
      <c r="BOH574" s="633"/>
      <c r="BOI574" s="633"/>
      <c r="BOJ574" s="633"/>
      <c r="BOK574" s="633"/>
      <c r="BOL574" s="633"/>
      <c r="BOM574" s="633"/>
      <c r="BON574" s="633"/>
      <c r="BOO574" s="633"/>
      <c r="BOP574" s="633"/>
      <c r="BOQ574" s="633"/>
      <c r="BOR574" s="633"/>
      <c r="BOS574" s="633"/>
      <c r="BOT574" s="633"/>
      <c r="BOU574" s="633"/>
      <c r="BOV574" s="633"/>
      <c r="BOW574" s="633"/>
      <c r="BOX574" s="633"/>
      <c r="BOY574" s="633"/>
      <c r="BOZ574" s="633"/>
      <c r="BPA574" s="633"/>
      <c r="BPB574" s="633"/>
      <c r="BPC574" s="633"/>
      <c r="BPD574" s="633"/>
      <c r="BPE574" s="633"/>
      <c r="BPF574" s="633"/>
      <c r="BPG574" s="633"/>
      <c r="BPH574" s="633"/>
      <c r="BPI574" s="633"/>
      <c r="BPJ574" s="633"/>
      <c r="BPK574" s="633"/>
      <c r="BPL574" s="633"/>
      <c r="BPM574" s="633"/>
      <c r="BPN574" s="633"/>
      <c r="BPO574" s="633"/>
      <c r="BPP574" s="633"/>
      <c r="BPQ574" s="633"/>
      <c r="BPR574" s="633"/>
      <c r="BPS574" s="633"/>
      <c r="BPT574" s="633"/>
      <c r="BPU574" s="633"/>
      <c r="BPV574" s="633"/>
      <c r="BPW574" s="633"/>
      <c r="BPX574" s="633"/>
      <c r="BPY574" s="633"/>
      <c r="BPZ574" s="633"/>
      <c r="BQA574" s="633"/>
      <c r="BQB574" s="633"/>
      <c r="BQC574" s="633"/>
      <c r="BQD574" s="633"/>
      <c r="BQE574" s="633"/>
      <c r="BQF574" s="633"/>
      <c r="BQG574" s="633"/>
      <c r="BQH574" s="633"/>
      <c r="BQI574" s="633"/>
      <c r="BQJ574" s="633"/>
      <c r="BQK574" s="633"/>
      <c r="BQL574" s="633"/>
      <c r="BQM574" s="633"/>
      <c r="BQN574" s="633"/>
      <c r="BQO574" s="633"/>
      <c r="BQP574" s="633"/>
      <c r="BQQ574" s="633"/>
      <c r="BQR574" s="633"/>
      <c r="BQS574" s="633"/>
      <c r="BQT574" s="633"/>
      <c r="BQU574" s="633"/>
      <c r="BQV574" s="633"/>
      <c r="BQW574" s="633"/>
      <c r="BQX574" s="633"/>
      <c r="BQY574" s="633"/>
      <c r="BQZ574" s="633"/>
      <c r="BRA574" s="633"/>
      <c r="BRB574" s="633"/>
      <c r="BRC574" s="633"/>
      <c r="BRD574" s="633"/>
      <c r="BRE574" s="633"/>
      <c r="BRF574" s="633"/>
      <c r="BRG574" s="633"/>
      <c r="BRH574" s="633"/>
      <c r="BRI574" s="633"/>
      <c r="BRJ574" s="633"/>
      <c r="BRK574" s="633"/>
      <c r="BRL574" s="633"/>
      <c r="BRM574" s="633"/>
      <c r="BRN574" s="633"/>
      <c r="BRO574" s="633"/>
      <c r="BRP574" s="633"/>
      <c r="BRQ574" s="633"/>
      <c r="BRR574" s="633"/>
      <c r="BRS574" s="633"/>
      <c r="BRT574" s="633"/>
      <c r="BRU574" s="633"/>
      <c r="BRV574" s="633"/>
      <c r="BRW574" s="633"/>
      <c r="BRX574" s="633"/>
      <c r="BRY574" s="633"/>
      <c r="BRZ574" s="633"/>
      <c r="BSA574" s="633"/>
      <c r="BSB574" s="633"/>
      <c r="BSC574" s="633"/>
      <c r="BSD574" s="633"/>
      <c r="BSE574" s="633"/>
      <c r="BSF574" s="633"/>
      <c r="BSG574" s="633"/>
      <c r="BSH574" s="633"/>
      <c r="BSI574" s="633"/>
      <c r="BSJ574" s="633"/>
      <c r="BSK574" s="633"/>
      <c r="BSL574" s="633"/>
      <c r="BSM574" s="633"/>
      <c r="BSN574" s="633"/>
      <c r="BSO574" s="633"/>
      <c r="BSP574" s="633"/>
      <c r="BSQ574" s="633"/>
      <c r="BSR574" s="633"/>
      <c r="BSS574" s="633"/>
      <c r="BST574" s="633"/>
      <c r="BSU574" s="633"/>
      <c r="BSV574" s="633"/>
      <c r="BSW574" s="633"/>
      <c r="BSX574" s="633"/>
      <c r="BSY574" s="633"/>
      <c r="BSZ574" s="633"/>
      <c r="BTA574" s="633"/>
      <c r="BTB574" s="633"/>
      <c r="BTC574" s="633"/>
      <c r="BTD574" s="633"/>
      <c r="BTE574" s="633"/>
      <c r="BTF574" s="633"/>
      <c r="BTG574" s="633"/>
      <c r="BTH574" s="633"/>
      <c r="BTI574" s="633"/>
      <c r="BTJ574" s="633"/>
      <c r="BTK574" s="633"/>
      <c r="BTL574" s="633"/>
      <c r="BTM574" s="633"/>
      <c r="BTN574" s="633"/>
      <c r="BTO574" s="633"/>
      <c r="BTP574" s="633"/>
      <c r="BTQ574" s="633"/>
      <c r="BTR574" s="633"/>
      <c r="BTS574" s="633"/>
      <c r="BTT574" s="633"/>
      <c r="BTU574" s="633"/>
      <c r="BTV574" s="633"/>
      <c r="BTW574" s="633"/>
      <c r="BTX574" s="633"/>
      <c r="BTY574" s="633"/>
      <c r="BTZ574" s="633"/>
      <c r="BUA574" s="633"/>
      <c r="BUB574" s="633"/>
      <c r="BUC574" s="633"/>
      <c r="BUD574" s="633"/>
      <c r="BUE574" s="633"/>
      <c r="BUF574" s="633"/>
      <c r="BUG574" s="633"/>
      <c r="BUH574" s="633"/>
      <c r="BUI574" s="633"/>
      <c r="BUJ574" s="633"/>
      <c r="BUK574" s="633"/>
      <c r="BUL574" s="633"/>
      <c r="BUM574" s="633"/>
      <c r="BUN574" s="633"/>
      <c r="BUO574" s="633"/>
      <c r="BUP574" s="633"/>
      <c r="BUQ574" s="633"/>
      <c r="BUR574" s="633"/>
      <c r="BUS574" s="633"/>
      <c r="BUT574" s="633"/>
      <c r="BUU574" s="633"/>
      <c r="BUV574" s="633"/>
      <c r="BUW574" s="633"/>
      <c r="BUX574" s="633"/>
      <c r="BUY574" s="633"/>
      <c r="BUZ574" s="633"/>
      <c r="BVA574" s="633"/>
      <c r="BVB574" s="633"/>
      <c r="BVC574" s="633"/>
      <c r="BVD574" s="633"/>
      <c r="BVE574" s="633"/>
      <c r="BVF574" s="633"/>
      <c r="BVG574" s="633"/>
      <c r="BVH574" s="633"/>
      <c r="BVI574" s="633"/>
      <c r="BVJ574" s="633"/>
      <c r="BVK574" s="633"/>
      <c r="BVL574" s="633"/>
      <c r="BVM574" s="633"/>
      <c r="BVN574" s="633"/>
      <c r="BVO574" s="633"/>
      <c r="BVP574" s="633"/>
      <c r="BVQ574" s="633"/>
      <c r="BVR574" s="633"/>
      <c r="BVS574" s="633"/>
      <c r="BVT574" s="633"/>
      <c r="BVU574" s="633"/>
      <c r="BVV574" s="633"/>
      <c r="BVW574" s="633"/>
      <c r="BVX574" s="633"/>
      <c r="BVY574" s="633"/>
      <c r="BVZ574" s="633"/>
      <c r="BWA574" s="633"/>
      <c r="BWB574" s="633"/>
      <c r="BWC574" s="633"/>
      <c r="BWD574" s="633"/>
      <c r="BWE574" s="633"/>
      <c r="BWF574" s="633"/>
      <c r="BWG574" s="633"/>
      <c r="BWH574" s="633"/>
      <c r="BWI574" s="633"/>
      <c r="BWJ574" s="633"/>
      <c r="BWK574" s="633"/>
      <c r="BWL574" s="633"/>
      <c r="BWM574" s="633"/>
      <c r="BWN574" s="633"/>
      <c r="BWO574" s="633"/>
      <c r="BWP574" s="633"/>
      <c r="BWQ574" s="633"/>
      <c r="BWR574" s="633"/>
      <c r="BWS574" s="633"/>
      <c r="BWT574" s="633"/>
      <c r="BWU574" s="633"/>
      <c r="BWV574" s="633"/>
      <c r="BWW574" s="633"/>
      <c r="BWX574" s="633"/>
      <c r="BWY574" s="633"/>
      <c r="BWZ574" s="633"/>
      <c r="BXA574" s="633"/>
      <c r="BXB574" s="633"/>
      <c r="BXC574" s="633"/>
      <c r="BXD574" s="633"/>
      <c r="BXE574" s="633"/>
      <c r="BXF574" s="633"/>
      <c r="BXG574" s="633"/>
      <c r="BXH574" s="633"/>
      <c r="BXI574" s="633"/>
      <c r="BXJ574" s="633"/>
      <c r="BXK574" s="633"/>
      <c r="BXL574" s="633"/>
      <c r="BXM574" s="633"/>
      <c r="BXN574" s="633"/>
      <c r="BXO574" s="633"/>
      <c r="BXP574" s="633"/>
      <c r="BXQ574" s="633"/>
      <c r="BXR574" s="633"/>
      <c r="BXS574" s="633"/>
      <c r="BXT574" s="633"/>
      <c r="BXU574" s="633"/>
      <c r="BXV574" s="633"/>
      <c r="BXW574" s="633"/>
      <c r="BXX574" s="633"/>
      <c r="BXY574" s="633"/>
      <c r="BXZ574" s="633"/>
      <c r="BYA574" s="633"/>
      <c r="BYB574" s="633"/>
      <c r="BYC574" s="633"/>
      <c r="BYD574" s="633"/>
      <c r="BYE574" s="633"/>
      <c r="BYF574" s="633"/>
      <c r="BYG574" s="633"/>
      <c r="BYH574" s="633"/>
      <c r="BYI574" s="633"/>
      <c r="BYJ574" s="633"/>
      <c r="BYK574" s="633"/>
      <c r="BYL574" s="633"/>
      <c r="BYM574" s="633"/>
      <c r="BYN574" s="633"/>
      <c r="BYO574" s="633"/>
      <c r="BYP574" s="633"/>
      <c r="BYQ574" s="633"/>
      <c r="BYR574" s="633"/>
      <c r="BYS574" s="633"/>
      <c r="BYT574" s="633"/>
      <c r="BYU574" s="633"/>
      <c r="BYV574" s="633"/>
      <c r="BYW574" s="633"/>
      <c r="BYX574" s="633"/>
      <c r="BYY574" s="633"/>
      <c r="BYZ574" s="633"/>
      <c r="BZA574" s="633"/>
      <c r="BZB574" s="633"/>
      <c r="BZC574" s="633"/>
      <c r="BZD574" s="633"/>
      <c r="BZE574" s="633"/>
      <c r="BZF574" s="633"/>
      <c r="BZG574" s="633"/>
      <c r="BZH574" s="633"/>
      <c r="BZI574" s="633"/>
      <c r="BZJ574" s="633"/>
      <c r="BZK574" s="633"/>
      <c r="BZL574" s="633"/>
      <c r="BZM574" s="633"/>
      <c r="BZN574" s="633"/>
      <c r="BZO574" s="633"/>
      <c r="BZP574" s="633"/>
      <c r="BZQ574" s="633"/>
      <c r="BZR574" s="633"/>
      <c r="BZS574" s="633"/>
      <c r="BZT574" s="633"/>
      <c r="BZU574" s="633"/>
      <c r="BZV574" s="633"/>
      <c r="BZW574" s="633"/>
      <c r="BZX574" s="633"/>
      <c r="BZY574" s="633"/>
      <c r="BZZ574" s="633"/>
      <c r="CAA574" s="633"/>
      <c r="CAB574" s="633"/>
      <c r="CAC574" s="633"/>
      <c r="CAD574" s="633"/>
      <c r="CAE574" s="633"/>
      <c r="CAF574" s="633"/>
      <c r="CAG574" s="633"/>
      <c r="CAH574" s="633"/>
      <c r="CAI574" s="633"/>
      <c r="CAJ574" s="633"/>
      <c r="CAK574" s="633"/>
      <c r="CAL574" s="633"/>
      <c r="CAM574" s="633"/>
      <c r="CAN574" s="633"/>
      <c r="CAO574" s="633"/>
      <c r="CAP574" s="633"/>
      <c r="CAQ574" s="633"/>
      <c r="CAR574" s="633"/>
      <c r="CAS574" s="633"/>
      <c r="CAT574" s="633"/>
      <c r="CAU574" s="633"/>
      <c r="CAV574" s="633"/>
      <c r="CAW574" s="633"/>
      <c r="CAX574" s="633"/>
      <c r="CAY574" s="633"/>
      <c r="CAZ574" s="633"/>
      <c r="CBA574" s="633"/>
      <c r="CBB574" s="633"/>
      <c r="CBC574" s="633"/>
      <c r="CBD574" s="633"/>
      <c r="CBE574" s="633"/>
      <c r="CBF574" s="633"/>
      <c r="CBG574" s="633"/>
      <c r="CBH574" s="633"/>
      <c r="CBI574" s="633"/>
      <c r="CBJ574" s="633"/>
      <c r="CBK574" s="633"/>
      <c r="CBL574" s="633"/>
      <c r="CBM574" s="633"/>
      <c r="CBN574" s="633"/>
      <c r="CBO574" s="633"/>
      <c r="CBP574" s="633"/>
      <c r="CBQ574" s="633"/>
      <c r="CBR574" s="633"/>
      <c r="CBS574" s="633"/>
      <c r="CBT574" s="633"/>
      <c r="CBU574" s="633"/>
      <c r="CBV574" s="633"/>
      <c r="CBW574" s="633"/>
      <c r="CBX574" s="633"/>
      <c r="CBY574" s="633"/>
      <c r="CBZ574" s="633"/>
      <c r="CCA574" s="633"/>
      <c r="CCB574" s="633"/>
      <c r="CCC574" s="633"/>
      <c r="CCD574" s="633"/>
      <c r="CCE574" s="633"/>
      <c r="CCF574" s="633"/>
      <c r="CCG574" s="633"/>
      <c r="CCH574" s="633"/>
      <c r="CCI574" s="633"/>
      <c r="CCJ574" s="633"/>
      <c r="CCK574" s="633"/>
      <c r="CCL574" s="633"/>
      <c r="CCM574" s="633"/>
      <c r="CCN574" s="633"/>
      <c r="CCO574" s="633"/>
      <c r="CCP574" s="633"/>
      <c r="CCQ574" s="633"/>
      <c r="CCR574" s="633"/>
      <c r="CCS574" s="633"/>
      <c r="CCT574" s="633"/>
      <c r="CCU574" s="633"/>
      <c r="CCV574" s="633"/>
      <c r="CCW574" s="633"/>
      <c r="CCX574" s="633"/>
      <c r="CCY574" s="633"/>
      <c r="CCZ574" s="633"/>
      <c r="CDA574" s="633"/>
      <c r="CDB574" s="633"/>
      <c r="CDC574" s="633"/>
      <c r="CDD574" s="633"/>
      <c r="CDE574" s="633"/>
      <c r="CDF574" s="633"/>
      <c r="CDG574" s="633"/>
      <c r="CDH574" s="633"/>
      <c r="CDI574" s="633"/>
      <c r="CDJ574" s="633"/>
      <c r="CDK574" s="633"/>
      <c r="CDL574" s="633"/>
      <c r="CDM574" s="633"/>
      <c r="CDN574" s="633"/>
      <c r="CDO574" s="633"/>
      <c r="CDP574" s="633"/>
      <c r="CDQ574" s="633"/>
      <c r="CDR574" s="633"/>
      <c r="CDS574" s="633"/>
      <c r="CDT574" s="633"/>
      <c r="CDU574" s="633"/>
      <c r="CDV574" s="633"/>
      <c r="CDW574" s="633"/>
      <c r="CDX574" s="633"/>
      <c r="CDY574" s="633"/>
      <c r="CDZ574" s="633"/>
      <c r="CEA574" s="633"/>
      <c r="CEB574" s="633"/>
      <c r="CEC574" s="633"/>
      <c r="CED574" s="633"/>
      <c r="CEE574" s="633"/>
      <c r="CEF574" s="633"/>
      <c r="CEG574" s="633"/>
      <c r="CEH574" s="633"/>
      <c r="CEI574" s="633"/>
      <c r="CEJ574" s="633"/>
      <c r="CEK574" s="633"/>
      <c r="CEL574" s="633"/>
      <c r="CEM574" s="633"/>
      <c r="CEN574" s="633"/>
      <c r="CEO574" s="633"/>
      <c r="CEP574" s="633"/>
      <c r="CEQ574" s="633"/>
      <c r="CER574" s="633"/>
      <c r="CES574" s="633"/>
      <c r="CET574" s="633"/>
      <c r="CEU574" s="633"/>
      <c r="CEV574" s="633"/>
      <c r="CEW574" s="633"/>
      <c r="CEX574" s="633"/>
      <c r="CEY574" s="633"/>
      <c r="CEZ574" s="633"/>
      <c r="CFA574" s="633"/>
      <c r="CFB574" s="633"/>
      <c r="CFC574" s="633"/>
      <c r="CFD574" s="633"/>
      <c r="CFE574" s="633"/>
      <c r="CFF574" s="633"/>
      <c r="CFG574" s="633"/>
      <c r="CFH574" s="633"/>
      <c r="CFI574" s="633"/>
      <c r="CFJ574" s="633"/>
      <c r="CFK574" s="633"/>
      <c r="CFL574" s="633"/>
      <c r="CFM574" s="633"/>
      <c r="CFN574" s="633"/>
      <c r="CFO574" s="633"/>
      <c r="CFP574" s="633"/>
      <c r="CFQ574" s="633"/>
      <c r="CFR574" s="633"/>
      <c r="CFS574" s="633"/>
      <c r="CFT574" s="633"/>
      <c r="CFU574" s="633"/>
      <c r="CFV574" s="633"/>
      <c r="CFW574" s="633"/>
      <c r="CFX574" s="633"/>
      <c r="CFY574" s="633"/>
      <c r="CFZ574" s="633"/>
      <c r="CGA574" s="633"/>
      <c r="CGB574" s="633"/>
      <c r="CGC574" s="633"/>
      <c r="CGD574" s="633"/>
      <c r="CGE574" s="633"/>
      <c r="CGF574" s="633"/>
      <c r="CGG574" s="633"/>
      <c r="CGH574" s="633"/>
      <c r="CGI574" s="633"/>
      <c r="CGJ574" s="633"/>
      <c r="CGK574" s="633"/>
      <c r="CGL574" s="633"/>
      <c r="CGM574" s="633"/>
      <c r="CGN574" s="633"/>
      <c r="CGO574" s="633"/>
      <c r="CGP574" s="633"/>
      <c r="CGQ574" s="633"/>
      <c r="CGR574" s="633"/>
      <c r="CGS574" s="633"/>
      <c r="CGT574" s="633"/>
      <c r="CGU574" s="633"/>
      <c r="CGV574" s="633"/>
      <c r="CGW574" s="633"/>
      <c r="CGX574" s="633"/>
      <c r="CGY574" s="633"/>
      <c r="CGZ574" s="633"/>
      <c r="CHA574" s="633"/>
      <c r="CHB574" s="633"/>
      <c r="CHC574" s="633"/>
      <c r="CHD574" s="633"/>
      <c r="CHE574" s="633"/>
      <c r="CHF574" s="633"/>
      <c r="CHG574" s="633"/>
      <c r="CHH574" s="633"/>
      <c r="CHI574" s="633"/>
      <c r="CHJ574" s="633"/>
      <c r="CHK574" s="633"/>
      <c r="CHL574" s="633"/>
      <c r="CHM574" s="633"/>
      <c r="CHN574" s="633"/>
      <c r="CHO574" s="633"/>
      <c r="CHP574" s="633"/>
      <c r="CHQ574" s="633"/>
      <c r="CHR574" s="633"/>
      <c r="CHS574" s="633"/>
      <c r="CHT574" s="633"/>
      <c r="CHU574" s="633"/>
      <c r="CHV574" s="633"/>
      <c r="CHW574" s="633"/>
      <c r="CHX574" s="633"/>
      <c r="CHY574" s="633"/>
      <c r="CHZ574" s="633"/>
      <c r="CIA574" s="633"/>
      <c r="CIB574" s="633"/>
      <c r="CIC574" s="633"/>
      <c r="CID574" s="633"/>
      <c r="CIE574" s="633"/>
      <c r="CIF574" s="633"/>
      <c r="CIG574" s="633"/>
      <c r="CIH574" s="633"/>
      <c r="CII574" s="633"/>
      <c r="CIJ574" s="633"/>
      <c r="CIK574" s="633"/>
      <c r="CIL574" s="633"/>
      <c r="CIM574" s="633"/>
      <c r="CIN574" s="633"/>
      <c r="CIO574" s="633"/>
      <c r="CIP574" s="633"/>
      <c r="CIQ574" s="633"/>
      <c r="CIR574" s="633"/>
      <c r="CIS574" s="633"/>
      <c r="CIT574" s="633"/>
      <c r="CIU574" s="633"/>
      <c r="CIV574" s="633"/>
      <c r="CIW574" s="633"/>
      <c r="CIX574" s="633"/>
      <c r="CIY574" s="633"/>
      <c r="CIZ574" s="633"/>
      <c r="CJA574" s="633"/>
      <c r="CJB574" s="633"/>
      <c r="CJC574" s="633"/>
      <c r="CJD574" s="633"/>
      <c r="CJE574" s="633"/>
      <c r="CJF574" s="633"/>
      <c r="CJG574" s="633"/>
      <c r="CJH574" s="633"/>
      <c r="CJI574" s="633"/>
      <c r="CJJ574" s="633"/>
      <c r="CJK574" s="633"/>
      <c r="CJL574" s="633"/>
      <c r="CJM574" s="633"/>
      <c r="CJN574" s="633"/>
      <c r="CJO574" s="633"/>
      <c r="CJP574" s="633"/>
      <c r="CJQ574" s="633"/>
      <c r="CJR574" s="633"/>
      <c r="CJS574" s="633"/>
      <c r="CJT574" s="633"/>
      <c r="CJU574" s="633"/>
      <c r="CJV574" s="633"/>
      <c r="CJW574" s="633"/>
      <c r="CJX574" s="633"/>
      <c r="CJY574" s="633"/>
      <c r="CJZ574" s="633"/>
      <c r="CKA574" s="633"/>
      <c r="CKB574" s="633"/>
      <c r="CKC574" s="633"/>
      <c r="CKD574" s="633"/>
      <c r="CKE574" s="633"/>
      <c r="CKF574" s="633"/>
      <c r="CKG574" s="633"/>
      <c r="CKH574" s="633"/>
      <c r="CKI574" s="633"/>
      <c r="CKJ574" s="633"/>
      <c r="CKK574" s="633"/>
      <c r="CKL574" s="633"/>
      <c r="CKM574" s="633"/>
      <c r="CKN574" s="633"/>
      <c r="CKO574" s="633"/>
      <c r="CKP574" s="633"/>
      <c r="CKQ574" s="633"/>
      <c r="CKR574" s="633"/>
      <c r="CKS574" s="633"/>
      <c r="CKT574" s="633"/>
      <c r="CKU574" s="633"/>
      <c r="CKV574" s="633"/>
      <c r="CKW574" s="633"/>
      <c r="CKX574" s="633"/>
      <c r="CKY574" s="633"/>
      <c r="CKZ574" s="633"/>
      <c r="CLA574" s="633"/>
      <c r="CLB574" s="633"/>
      <c r="CLC574" s="633"/>
      <c r="CLD574" s="633"/>
      <c r="CLE574" s="633"/>
      <c r="CLF574" s="633"/>
      <c r="CLG574" s="633"/>
      <c r="CLH574" s="633"/>
      <c r="CLI574" s="633"/>
      <c r="CLJ574" s="633"/>
      <c r="CLK574" s="633"/>
      <c r="CLL574" s="633"/>
      <c r="CLM574" s="633"/>
      <c r="CLN574" s="633"/>
      <c r="CLO574" s="633"/>
      <c r="CLP574" s="633"/>
      <c r="CLQ574" s="633"/>
      <c r="CLR574" s="633"/>
      <c r="CLS574" s="633"/>
      <c r="CLT574" s="633"/>
      <c r="CLU574" s="633"/>
      <c r="CLV574" s="633"/>
      <c r="CLW574" s="633"/>
      <c r="CLX574" s="633"/>
      <c r="CLY574" s="633"/>
      <c r="CLZ574" s="633"/>
      <c r="CMA574" s="633"/>
      <c r="CMB574" s="633"/>
      <c r="CMC574" s="633"/>
      <c r="CMD574" s="633"/>
      <c r="CME574" s="633"/>
      <c r="CMF574" s="633"/>
      <c r="CMG574" s="633"/>
      <c r="CMH574" s="633"/>
      <c r="CMI574" s="633"/>
      <c r="CMJ574" s="633"/>
      <c r="CMK574" s="633"/>
      <c r="CML574" s="633"/>
      <c r="CMM574" s="633"/>
      <c r="CMN574" s="633"/>
      <c r="CMO574" s="633"/>
      <c r="CMP574" s="633"/>
      <c r="CMQ574" s="633"/>
      <c r="CMR574" s="633"/>
      <c r="CMS574" s="633"/>
      <c r="CMT574" s="633"/>
      <c r="CMU574" s="633"/>
      <c r="CMV574" s="633"/>
      <c r="CMW574" s="633"/>
      <c r="CMX574" s="633"/>
      <c r="CMY574" s="633"/>
      <c r="CMZ574" s="633"/>
      <c r="CNA574" s="633"/>
      <c r="CNB574" s="633"/>
      <c r="CNC574" s="633"/>
      <c r="CND574" s="633"/>
      <c r="CNE574" s="633"/>
      <c r="CNF574" s="633"/>
      <c r="CNG574" s="633"/>
      <c r="CNH574" s="633"/>
      <c r="CNI574" s="633"/>
      <c r="CNJ574" s="633"/>
      <c r="CNK574" s="633"/>
      <c r="CNL574" s="633"/>
      <c r="CNM574" s="633"/>
      <c r="CNN574" s="633"/>
      <c r="CNO574" s="633"/>
      <c r="CNP574" s="633"/>
      <c r="CNQ574" s="633"/>
      <c r="CNR574" s="633"/>
      <c r="CNS574" s="633"/>
      <c r="CNT574" s="633"/>
      <c r="CNU574" s="633"/>
      <c r="CNV574" s="633"/>
      <c r="CNW574" s="633"/>
      <c r="CNX574" s="633"/>
      <c r="CNY574" s="633"/>
      <c r="CNZ574" s="633"/>
      <c r="COA574" s="633"/>
      <c r="COB574" s="633"/>
      <c r="COC574" s="633"/>
      <c r="COD574" s="633"/>
      <c r="COE574" s="633"/>
      <c r="COF574" s="633"/>
      <c r="COG574" s="633"/>
      <c r="COH574" s="633"/>
      <c r="COI574" s="633"/>
      <c r="COJ574" s="633"/>
      <c r="COK574" s="633"/>
      <c r="COL574" s="633"/>
      <c r="COM574" s="633"/>
      <c r="CON574" s="633"/>
      <c r="COO574" s="633"/>
      <c r="COP574" s="633"/>
      <c r="COQ574" s="633"/>
      <c r="COR574" s="633"/>
      <c r="COS574" s="633"/>
      <c r="COT574" s="633"/>
      <c r="COU574" s="633"/>
      <c r="COV574" s="633"/>
      <c r="COW574" s="633"/>
      <c r="COX574" s="633"/>
      <c r="COY574" s="633"/>
      <c r="COZ574" s="633"/>
      <c r="CPA574" s="633"/>
      <c r="CPB574" s="633"/>
      <c r="CPC574" s="633"/>
      <c r="CPD574" s="633"/>
      <c r="CPE574" s="633"/>
      <c r="CPF574" s="633"/>
      <c r="CPG574" s="633"/>
      <c r="CPH574" s="633"/>
      <c r="CPI574" s="633"/>
      <c r="CPJ574" s="633"/>
      <c r="CPK574" s="633"/>
      <c r="CPL574" s="633"/>
      <c r="CPM574" s="633"/>
      <c r="CPN574" s="633"/>
      <c r="CPO574" s="633"/>
      <c r="CPP574" s="633"/>
      <c r="CPQ574" s="633"/>
      <c r="CPR574" s="633"/>
      <c r="CPS574" s="633"/>
      <c r="CPT574" s="633"/>
      <c r="CPU574" s="633"/>
      <c r="CPV574" s="633"/>
      <c r="CPW574" s="633"/>
      <c r="CPX574" s="633"/>
      <c r="CPY574" s="633"/>
      <c r="CPZ574" s="633"/>
      <c r="CQA574" s="633"/>
      <c r="CQB574" s="633"/>
      <c r="CQC574" s="633"/>
      <c r="CQD574" s="633"/>
      <c r="CQE574" s="633"/>
      <c r="CQF574" s="633"/>
      <c r="CQG574" s="633"/>
      <c r="CQH574" s="633"/>
      <c r="CQI574" s="633"/>
      <c r="CQJ574" s="633"/>
      <c r="CQK574" s="633"/>
      <c r="CQL574" s="633"/>
      <c r="CQM574" s="633"/>
      <c r="CQN574" s="633"/>
      <c r="CQO574" s="633"/>
      <c r="CQP574" s="633"/>
      <c r="CQQ574" s="633"/>
      <c r="CQR574" s="633"/>
      <c r="CQS574" s="633"/>
      <c r="CQT574" s="633"/>
      <c r="CQU574" s="633"/>
      <c r="CQV574" s="633"/>
      <c r="CQW574" s="633"/>
      <c r="CQX574" s="633"/>
      <c r="CQY574" s="633"/>
      <c r="CQZ574" s="633"/>
      <c r="CRA574" s="633"/>
      <c r="CRB574" s="633"/>
      <c r="CRC574" s="633"/>
      <c r="CRD574" s="633"/>
      <c r="CRE574" s="633"/>
      <c r="CRF574" s="633"/>
      <c r="CRG574" s="633"/>
      <c r="CRH574" s="633"/>
      <c r="CRI574" s="633"/>
      <c r="CRJ574" s="633"/>
      <c r="CRK574" s="633"/>
      <c r="CRL574" s="633"/>
      <c r="CRM574" s="633"/>
      <c r="CRN574" s="633"/>
      <c r="CRO574" s="633"/>
      <c r="CRP574" s="633"/>
      <c r="CRQ574" s="633"/>
      <c r="CRR574" s="633"/>
      <c r="CRS574" s="633"/>
      <c r="CRT574" s="633"/>
      <c r="CRU574" s="633"/>
      <c r="CRV574" s="633"/>
      <c r="CRW574" s="633"/>
      <c r="CRX574" s="633"/>
      <c r="CRY574" s="633"/>
      <c r="CRZ574" s="633"/>
      <c r="CSA574" s="633"/>
      <c r="CSB574" s="633"/>
      <c r="CSC574" s="633"/>
      <c r="CSD574" s="633"/>
      <c r="CSE574" s="633"/>
      <c r="CSF574" s="633"/>
      <c r="CSG574" s="633"/>
      <c r="CSH574" s="633"/>
      <c r="CSI574" s="633"/>
      <c r="CSJ574" s="633"/>
      <c r="CSK574" s="633"/>
      <c r="CSL574" s="633"/>
      <c r="CSM574" s="633"/>
      <c r="CSN574" s="633"/>
      <c r="CSO574" s="633"/>
      <c r="CSP574" s="633"/>
      <c r="CSQ574" s="633"/>
      <c r="CSR574" s="633"/>
      <c r="CSS574" s="633"/>
      <c r="CST574" s="633"/>
      <c r="CSU574" s="633"/>
      <c r="CSV574" s="633"/>
      <c r="CSW574" s="633"/>
      <c r="CSX574" s="633"/>
      <c r="CSY574" s="633"/>
      <c r="CSZ574" s="633"/>
      <c r="CTA574" s="633"/>
      <c r="CTB574" s="633"/>
      <c r="CTC574" s="633"/>
      <c r="CTD574" s="633"/>
      <c r="CTE574" s="633"/>
      <c r="CTF574" s="633"/>
      <c r="CTG574" s="633"/>
      <c r="CTH574" s="633"/>
      <c r="CTI574" s="633"/>
      <c r="CTJ574" s="633"/>
      <c r="CTK574" s="633"/>
      <c r="CTL574" s="633"/>
      <c r="CTM574" s="633"/>
      <c r="CTN574" s="633"/>
      <c r="CTO574" s="633"/>
      <c r="CTP574" s="633"/>
      <c r="CTQ574" s="633"/>
      <c r="CTR574" s="633"/>
      <c r="CTS574" s="633"/>
      <c r="CTT574" s="633"/>
      <c r="CTU574" s="633"/>
      <c r="CTV574" s="633"/>
      <c r="CTW574" s="633"/>
      <c r="CTX574" s="633"/>
      <c r="CTY574" s="633"/>
      <c r="CTZ574" s="633"/>
      <c r="CUA574" s="633"/>
      <c r="CUB574" s="633"/>
      <c r="CUC574" s="633"/>
      <c r="CUD574" s="633"/>
      <c r="CUE574" s="633"/>
      <c r="CUF574" s="633"/>
      <c r="CUG574" s="633"/>
      <c r="CUH574" s="633"/>
      <c r="CUI574" s="633"/>
      <c r="CUJ574" s="633"/>
      <c r="CUK574" s="633"/>
      <c r="CUL574" s="633"/>
      <c r="CUM574" s="633"/>
      <c r="CUN574" s="633"/>
      <c r="CUO574" s="633"/>
      <c r="CUP574" s="633"/>
      <c r="CUQ574" s="633"/>
      <c r="CUR574" s="633"/>
      <c r="CUS574" s="633"/>
      <c r="CUT574" s="633"/>
      <c r="CUU574" s="633"/>
      <c r="CUV574" s="633"/>
      <c r="CUW574" s="633"/>
      <c r="CUX574" s="633"/>
      <c r="CUY574" s="633"/>
      <c r="CUZ574" s="633"/>
      <c r="CVA574" s="633"/>
      <c r="CVB574" s="633"/>
      <c r="CVC574" s="633"/>
      <c r="CVD574" s="633"/>
      <c r="CVE574" s="633"/>
      <c r="CVF574" s="633"/>
      <c r="CVG574" s="633"/>
      <c r="CVH574" s="633"/>
      <c r="CVI574" s="633"/>
      <c r="CVJ574" s="633"/>
      <c r="CVK574" s="633"/>
      <c r="CVL574" s="633"/>
      <c r="CVM574" s="633"/>
      <c r="CVN574" s="633"/>
      <c r="CVO574" s="633"/>
      <c r="CVP574" s="633"/>
      <c r="CVQ574" s="633"/>
      <c r="CVR574" s="633"/>
      <c r="CVS574" s="633"/>
      <c r="CVT574" s="633"/>
      <c r="CVU574" s="633"/>
      <c r="CVV574" s="633"/>
      <c r="CVW574" s="633"/>
      <c r="CVX574" s="633"/>
      <c r="CVY574" s="633"/>
      <c r="CVZ574" s="633"/>
      <c r="CWA574" s="633"/>
      <c r="CWB574" s="633"/>
      <c r="CWC574" s="633"/>
      <c r="CWD574" s="633"/>
      <c r="CWE574" s="633"/>
      <c r="CWF574" s="633"/>
      <c r="CWG574" s="633"/>
      <c r="CWH574" s="633"/>
      <c r="CWI574" s="633"/>
      <c r="CWJ574" s="633"/>
      <c r="CWK574" s="633"/>
      <c r="CWL574" s="633"/>
      <c r="CWM574" s="633"/>
      <c r="CWN574" s="633"/>
      <c r="CWO574" s="633"/>
      <c r="CWP574" s="633"/>
      <c r="CWQ574" s="633"/>
      <c r="CWR574" s="633"/>
      <c r="CWS574" s="633"/>
      <c r="CWT574" s="633"/>
      <c r="CWU574" s="633"/>
      <c r="CWV574" s="633"/>
      <c r="CWW574" s="633"/>
      <c r="CWX574" s="633"/>
      <c r="CWY574" s="633"/>
      <c r="CWZ574" s="633"/>
      <c r="CXA574" s="633"/>
      <c r="CXB574" s="633"/>
      <c r="CXC574" s="633"/>
      <c r="CXD574" s="633"/>
      <c r="CXE574" s="633"/>
      <c r="CXF574" s="633"/>
      <c r="CXG574" s="633"/>
      <c r="CXH574" s="633"/>
      <c r="CXI574" s="633"/>
      <c r="CXJ574" s="633"/>
      <c r="CXK574" s="633"/>
      <c r="CXL574" s="633"/>
      <c r="CXM574" s="633"/>
      <c r="CXN574" s="633"/>
      <c r="CXO574" s="633"/>
      <c r="CXP574" s="633"/>
      <c r="CXQ574" s="633"/>
      <c r="CXR574" s="633"/>
      <c r="CXS574" s="633"/>
      <c r="CXT574" s="633"/>
      <c r="CXU574" s="633"/>
      <c r="CXV574" s="633"/>
      <c r="CXW574" s="633"/>
      <c r="CXX574" s="633"/>
      <c r="CXY574" s="633"/>
      <c r="CXZ574" s="633"/>
      <c r="CYA574" s="633"/>
      <c r="CYB574" s="633"/>
      <c r="CYC574" s="633"/>
      <c r="CYD574" s="633"/>
      <c r="CYE574" s="633"/>
      <c r="CYF574" s="633"/>
      <c r="CYG574" s="633"/>
      <c r="CYH574" s="633"/>
      <c r="CYI574" s="633"/>
      <c r="CYJ574" s="633"/>
      <c r="CYK574" s="633"/>
      <c r="CYL574" s="633"/>
      <c r="CYM574" s="633"/>
      <c r="CYN574" s="633"/>
      <c r="CYO574" s="633"/>
      <c r="CYP574" s="633"/>
      <c r="CYQ574" s="633"/>
      <c r="CYR574" s="633"/>
      <c r="CYS574" s="633"/>
      <c r="CYT574" s="633"/>
      <c r="CYU574" s="633"/>
      <c r="CYV574" s="633"/>
      <c r="CYW574" s="633"/>
      <c r="CYX574" s="633"/>
      <c r="CYY574" s="633"/>
      <c r="CYZ574" s="633"/>
      <c r="CZA574" s="633"/>
      <c r="CZB574" s="633"/>
      <c r="CZC574" s="633"/>
      <c r="CZD574" s="633"/>
      <c r="CZE574" s="633"/>
      <c r="CZF574" s="633"/>
      <c r="CZG574" s="633"/>
      <c r="CZH574" s="633"/>
      <c r="CZI574" s="633"/>
      <c r="CZJ574" s="633"/>
      <c r="CZK574" s="633"/>
      <c r="CZL574" s="633"/>
      <c r="CZM574" s="633"/>
      <c r="CZN574" s="633"/>
      <c r="CZO574" s="633"/>
      <c r="CZP574" s="633"/>
      <c r="CZQ574" s="633"/>
      <c r="CZR574" s="633"/>
      <c r="CZS574" s="633"/>
      <c r="CZT574" s="633"/>
      <c r="CZU574" s="633"/>
      <c r="CZV574" s="633"/>
      <c r="CZW574" s="633"/>
      <c r="CZX574" s="633"/>
      <c r="CZY574" s="633"/>
      <c r="CZZ574" s="633"/>
      <c r="DAA574" s="633"/>
      <c r="DAB574" s="633"/>
      <c r="DAC574" s="633"/>
      <c r="DAD574" s="633"/>
      <c r="DAE574" s="633"/>
      <c r="DAF574" s="633"/>
      <c r="DAG574" s="633"/>
      <c r="DAH574" s="633"/>
      <c r="DAI574" s="633"/>
      <c r="DAJ574" s="633"/>
      <c r="DAK574" s="633"/>
      <c r="DAL574" s="633"/>
      <c r="DAM574" s="633"/>
      <c r="DAN574" s="633"/>
      <c r="DAO574" s="633"/>
      <c r="DAP574" s="633"/>
      <c r="DAQ574" s="633"/>
      <c r="DAR574" s="633"/>
      <c r="DAS574" s="633"/>
      <c r="DAT574" s="633"/>
      <c r="DAU574" s="633"/>
      <c r="DAV574" s="633"/>
      <c r="DAW574" s="633"/>
      <c r="DAX574" s="633"/>
      <c r="DAY574" s="633"/>
      <c r="DAZ574" s="633"/>
      <c r="DBA574" s="633"/>
      <c r="DBB574" s="633"/>
      <c r="DBC574" s="633"/>
      <c r="DBD574" s="633"/>
      <c r="DBE574" s="633"/>
      <c r="DBF574" s="633"/>
      <c r="DBG574" s="633"/>
      <c r="DBH574" s="633"/>
      <c r="DBI574" s="633"/>
      <c r="DBJ574" s="633"/>
      <c r="DBK574" s="633"/>
      <c r="DBL574" s="633"/>
      <c r="DBM574" s="633"/>
      <c r="DBN574" s="633"/>
      <c r="DBO574" s="633"/>
      <c r="DBP574" s="633"/>
      <c r="DBQ574" s="633"/>
      <c r="DBR574" s="633"/>
      <c r="DBS574" s="633"/>
      <c r="DBT574" s="633"/>
      <c r="DBU574" s="633"/>
      <c r="DBV574" s="633"/>
      <c r="DBW574" s="633"/>
      <c r="DBX574" s="633"/>
      <c r="DBY574" s="633"/>
      <c r="DBZ574" s="633"/>
      <c r="DCA574" s="633"/>
      <c r="DCB574" s="633"/>
      <c r="DCC574" s="633"/>
      <c r="DCD574" s="633"/>
      <c r="DCE574" s="633"/>
      <c r="DCF574" s="633"/>
      <c r="DCG574" s="633"/>
      <c r="DCH574" s="633"/>
      <c r="DCI574" s="633"/>
      <c r="DCJ574" s="633"/>
      <c r="DCK574" s="633"/>
      <c r="DCL574" s="633"/>
      <c r="DCM574" s="633"/>
      <c r="DCN574" s="633"/>
      <c r="DCO574" s="633"/>
      <c r="DCP574" s="633"/>
      <c r="DCQ574" s="633"/>
      <c r="DCR574" s="633"/>
      <c r="DCS574" s="633"/>
      <c r="DCT574" s="633"/>
      <c r="DCU574" s="633"/>
      <c r="DCV574" s="633"/>
      <c r="DCW574" s="633"/>
      <c r="DCX574" s="633"/>
      <c r="DCY574" s="633"/>
      <c r="DCZ574" s="633"/>
      <c r="DDA574" s="633"/>
      <c r="DDB574" s="633"/>
      <c r="DDC574" s="633"/>
      <c r="DDD574" s="633"/>
      <c r="DDE574" s="633"/>
      <c r="DDF574" s="633"/>
      <c r="DDG574" s="633"/>
      <c r="DDH574" s="633"/>
      <c r="DDI574" s="633"/>
      <c r="DDJ574" s="633"/>
      <c r="DDK574" s="633"/>
      <c r="DDL574" s="633"/>
      <c r="DDM574" s="633"/>
      <c r="DDN574" s="633"/>
      <c r="DDO574" s="633"/>
      <c r="DDP574" s="633"/>
      <c r="DDQ574" s="633"/>
      <c r="DDR574" s="633"/>
      <c r="DDS574" s="633"/>
      <c r="DDT574" s="633"/>
      <c r="DDU574" s="633"/>
      <c r="DDV574" s="633"/>
      <c r="DDW574" s="633"/>
      <c r="DDX574" s="633"/>
      <c r="DDY574" s="633"/>
      <c r="DDZ574" s="633"/>
      <c r="DEA574" s="633"/>
      <c r="DEB574" s="633"/>
      <c r="DEC574" s="633"/>
      <c r="DED574" s="633"/>
      <c r="DEE574" s="633"/>
      <c r="DEF574" s="633"/>
      <c r="DEG574" s="633"/>
      <c r="DEH574" s="633"/>
      <c r="DEI574" s="633"/>
      <c r="DEJ574" s="633"/>
      <c r="DEK574" s="633"/>
      <c r="DEL574" s="633"/>
      <c r="DEM574" s="633"/>
      <c r="DEN574" s="633"/>
      <c r="DEO574" s="633"/>
      <c r="DEP574" s="633"/>
      <c r="DEQ574" s="633"/>
      <c r="DER574" s="633"/>
      <c r="DES574" s="633"/>
      <c r="DET574" s="633"/>
      <c r="DEU574" s="633"/>
      <c r="DEV574" s="633"/>
      <c r="DEW574" s="633"/>
      <c r="DEX574" s="633"/>
      <c r="DEY574" s="633"/>
      <c r="DEZ574" s="633"/>
      <c r="DFA574" s="633"/>
      <c r="DFB574" s="633"/>
      <c r="DFC574" s="633"/>
      <c r="DFD574" s="633"/>
      <c r="DFE574" s="633"/>
      <c r="DFF574" s="633"/>
      <c r="DFG574" s="633"/>
      <c r="DFH574" s="633"/>
      <c r="DFI574" s="633"/>
      <c r="DFJ574" s="633"/>
      <c r="DFK574" s="633"/>
      <c r="DFL574" s="633"/>
      <c r="DFM574" s="633"/>
      <c r="DFN574" s="633"/>
      <c r="DFO574" s="633"/>
      <c r="DFP574" s="633"/>
      <c r="DFQ574" s="633"/>
      <c r="DFR574" s="633"/>
      <c r="DFS574" s="633"/>
      <c r="DFT574" s="633"/>
      <c r="DFU574" s="633"/>
      <c r="DFV574" s="633"/>
      <c r="DFW574" s="633"/>
      <c r="DFX574" s="633"/>
      <c r="DFY574" s="633"/>
      <c r="DFZ574" s="633"/>
      <c r="DGA574" s="633"/>
      <c r="DGB574" s="633"/>
      <c r="DGC574" s="633"/>
      <c r="DGD574" s="633"/>
      <c r="DGE574" s="633"/>
      <c r="DGF574" s="633"/>
      <c r="DGG574" s="633"/>
      <c r="DGH574" s="633"/>
      <c r="DGI574" s="633"/>
      <c r="DGJ574" s="633"/>
      <c r="DGK574" s="633"/>
      <c r="DGL574" s="633"/>
      <c r="DGM574" s="633"/>
      <c r="DGN574" s="633"/>
      <c r="DGO574" s="633"/>
      <c r="DGP574" s="633"/>
      <c r="DGQ574" s="633"/>
      <c r="DGR574" s="633"/>
      <c r="DGS574" s="633"/>
      <c r="DGT574" s="633"/>
      <c r="DGU574" s="633"/>
      <c r="DGV574" s="633"/>
      <c r="DGW574" s="633"/>
      <c r="DGX574" s="633"/>
      <c r="DGY574" s="633"/>
      <c r="DGZ574" s="633"/>
      <c r="DHA574" s="633"/>
      <c r="DHB574" s="633"/>
      <c r="DHC574" s="633"/>
      <c r="DHD574" s="633"/>
      <c r="DHE574" s="633"/>
      <c r="DHF574" s="633"/>
      <c r="DHG574" s="633"/>
      <c r="DHH574" s="633"/>
      <c r="DHI574" s="633"/>
      <c r="DHJ574" s="633"/>
      <c r="DHK574" s="633"/>
      <c r="DHL574" s="633"/>
      <c r="DHM574" s="633"/>
      <c r="DHN574" s="633"/>
      <c r="DHO574" s="633"/>
      <c r="DHP574" s="633"/>
      <c r="DHQ574" s="633"/>
      <c r="DHR574" s="633"/>
      <c r="DHS574" s="633"/>
      <c r="DHT574" s="633"/>
      <c r="DHU574" s="633"/>
      <c r="DHV574" s="633"/>
      <c r="DHW574" s="633"/>
      <c r="DHX574" s="633"/>
      <c r="DHY574" s="633"/>
      <c r="DHZ574" s="633"/>
      <c r="DIA574" s="633"/>
      <c r="DIB574" s="633"/>
      <c r="DIC574" s="633"/>
      <c r="DID574" s="633"/>
      <c r="DIE574" s="633"/>
      <c r="DIF574" s="633"/>
      <c r="DIG574" s="633"/>
      <c r="DIH574" s="633"/>
      <c r="DII574" s="633"/>
      <c r="DIJ574" s="633"/>
      <c r="DIK574" s="633"/>
      <c r="DIL574" s="633"/>
      <c r="DIM574" s="633"/>
      <c r="DIN574" s="633"/>
      <c r="DIO574" s="633"/>
      <c r="DIP574" s="633"/>
      <c r="DIQ574" s="633"/>
      <c r="DIR574" s="633"/>
      <c r="DIS574" s="633"/>
      <c r="DIT574" s="633"/>
      <c r="DIU574" s="633"/>
      <c r="DIV574" s="633"/>
      <c r="DIW574" s="633"/>
      <c r="DIX574" s="633"/>
      <c r="DIY574" s="633"/>
      <c r="DIZ574" s="633"/>
      <c r="DJA574" s="633"/>
      <c r="DJB574" s="633"/>
      <c r="DJC574" s="633"/>
      <c r="DJD574" s="633"/>
      <c r="DJE574" s="633"/>
      <c r="DJF574" s="633"/>
      <c r="DJG574" s="633"/>
      <c r="DJH574" s="633"/>
      <c r="DJI574" s="633"/>
      <c r="DJJ574" s="633"/>
      <c r="DJK574" s="633"/>
      <c r="DJL574" s="633"/>
      <c r="DJM574" s="633"/>
      <c r="DJN574" s="633"/>
      <c r="DJO574" s="633"/>
      <c r="DJP574" s="633"/>
      <c r="DJQ574" s="633"/>
      <c r="DJR574" s="633"/>
      <c r="DJS574" s="633"/>
      <c r="DJT574" s="633"/>
      <c r="DJU574" s="633"/>
      <c r="DJV574" s="633"/>
      <c r="DJW574" s="633"/>
      <c r="DJX574" s="633"/>
      <c r="DJY574" s="633"/>
      <c r="DJZ574" s="633"/>
      <c r="DKA574" s="633"/>
      <c r="DKB574" s="633"/>
      <c r="DKC574" s="633"/>
      <c r="DKD574" s="633"/>
      <c r="DKE574" s="633"/>
      <c r="DKF574" s="633"/>
      <c r="DKG574" s="633"/>
      <c r="DKH574" s="633"/>
      <c r="DKI574" s="633"/>
      <c r="DKJ574" s="633"/>
      <c r="DKK574" s="633"/>
      <c r="DKL574" s="633"/>
      <c r="DKM574" s="633"/>
      <c r="DKN574" s="633"/>
      <c r="DKO574" s="633"/>
      <c r="DKP574" s="633"/>
      <c r="DKQ574" s="633"/>
      <c r="DKR574" s="633"/>
      <c r="DKS574" s="633"/>
      <c r="DKT574" s="633"/>
      <c r="DKU574" s="633"/>
      <c r="DKV574" s="633"/>
      <c r="DKW574" s="633"/>
      <c r="DKX574" s="633"/>
      <c r="DKY574" s="633"/>
      <c r="DKZ574" s="633"/>
      <c r="DLA574" s="633"/>
      <c r="DLB574" s="633"/>
      <c r="DLC574" s="633"/>
      <c r="DLD574" s="633"/>
      <c r="DLE574" s="633"/>
      <c r="DLF574" s="633"/>
      <c r="DLG574" s="633"/>
      <c r="DLH574" s="633"/>
      <c r="DLI574" s="633"/>
      <c r="DLJ574" s="633"/>
      <c r="DLK574" s="633"/>
      <c r="DLL574" s="633"/>
      <c r="DLM574" s="633"/>
      <c r="DLN574" s="633"/>
      <c r="DLO574" s="633"/>
      <c r="DLP574" s="633"/>
      <c r="DLQ574" s="633"/>
      <c r="DLR574" s="633"/>
      <c r="DLS574" s="633"/>
      <c r="DLT574" s="633"/>
      <c r="DLU574" s="633"/>
      <c r="DLV574" s="633"/>
      <c r="DLW574" s="633"/>
      <c r="DLX574" s="633"/>
      <c r="DLY574" s="633"/>
      <c r="DLZ574" s="633"/>
      <c r="DMA574" s="633"/>
      <c r="DMB574" s="633"/>
      <c r="DMC574" s="633"/>
      <c r="DMD574" s="633"/>
      <c r="DME574" s="633"/>
      <c r="DMF574" s="633"/>
      <c r="DMG574" s="633"/>
      <c r="DMH574" s="633"/>
      <c r="DMI574" s="633"/>
      <c r="DMJ574" s="633"/>
      <c r="DMK574" s="633"/>
      <c r="DML574" s="633"/>
      <c r="DMM574" s="633"/>
      <c r="DMN574" s="633"/>
      <c r="DMO574" s="633"/>
      <c r="DMP574" s="633"/>
      <c r="DMQ574" s="633"/>
      <c r="DMR574" s="633"/>
      <c r="DMS574" s="633"/>
      <c r="DMT574" s="633"/>
      <c r="DMU574" s="633"/>
      <c r="DMV574" s="633"/>
      <c r="DMW574" s="633"/>
      <c r="DMX574" s="633"/>
      <c r="DMY574" s="633"/>
      <c r="DMZ574" s="633"/>
      <c r="DNA574" s="633"/>
      <c r="DNB574" s="633"/>
      <c r="DNC574" s="633"/>
      <c r="DND574" s="633"/>
      <c r="DNE574" s="633"/>
      <c r="DNF574" s="633"/>
      <c r="DNG574" s="633"/>
      <c r="DNH574" s="633"/>
      <c r="DNI574" s="633"/>
      <c r="DNJ574" s="633"/>
      <c r="DNK574" s="633"/>
      <c r="DNL574" s="633"/>
      <c r="DNM574" s="633"/>
      <c r="DNN574" s="633"/>
      <c r="DNO574" s="633"/>
      <c r="DNP574" s="633"/>
      <c r="DNQ574" s="633"/>
      <c r="DNR574" s="633"/>
      <c r="DNS574" s="633"/>
      <c r="DNT574" s="633"/>
      <c r="DNU574" s="633"/>
      <c r="DNV574" s="633"/>
      <c r="DNW574" s="633"/>
      <c r="DNX574" s="633"/>
      <c r="DNY574" s="633"/>
      <c r="DNZ574" s="633"/>
      <c r="DOA574" s="633"/>
      <c r="DOB574" s="633"/>
      <c r="DOC574" s="633"/>
      <c r="DOD574" s="633"/>
      <c r="DOE574" s="633"/>
      <c r="DOF574" s="633"/>
      <c r="DOG574" s="633"/>
      <c r="DOH574" s="633"/>
      <c r="DOI574" s="633"/>
      <c r="DOJ574" s="633"/>
      <c r="DOK574" s="633"/>
      <c r="DOL574" s="633"/>
      <c r="DOM574" s="633"/>
      <c r="DON574" s="633"/>
      <c r="DOO574" s="633"/>
      <c r="DOP574" s="633"/>
      <c r="DOQ574" s="633"/>
      <c r="DOR574" s="633"/>
      <c r="DOS574" s="633"/>
      <c r="DOT574" s="633"/>
      <c r="DOU574" s="633"/>
      <c r="DOV574" s="633"/>
      <c r="DOW574" s="633"/>
      <c r="DOX574" s="633"/>
      <c r="DOY574" s="633"/>
      <c r="DOZ574" s="633"/>
      <c r="DPA574" s="633"/>
      <c r="DPB574" s="633"/>
      <c r="DPC574" s="633"/>
      <c r="DPD574" s="633"/>
      <c r="DPE574" s="633"/>
      <c r="DPF574" s="633"/>
      <c r="DPG574" s="633"/>
      <c r="DPH574" s="633"/>
      <c r="DPI574" s="633"/>
      <c r="DPJ574" s="633"/>
      <c r="DPK574" s="633"/>
      <c r="DPL574" s="633"/>
      <c r="DPM574" s="633"/>
      <c r="DPN574" s="633"/>
      <c r="DPO574" s="633"/>
      <c r="DPP574" s="633"/>
      <c r="DPQ574" s="633"/>
      <c r="DPR574" s="633"/>
      <c r="DPS574" s="633"/>
      <c r="DPT574" s="633"/>
      <c r="DPU574" s="633"/>
      <c r="DPV574" s="633"/>
      <c r="DPW574" s="633"/>
      <c r="DPX574" s="633"/>
      <c r="DPY574" s="633"/>
      <c r="DPZ574" s="633"/>
      <c r="DQA574" s="633"/>
      <c r="DQB574" s="633"/>
      <c r="DQC574" s="633"/>
      <c r="DQD574" s="633"/>
      <c r="DQE574" s="633"/>
      <c r="DQF574" s="633"/>
      <c r="DQG574" s="633"/>
      <c r="DQH574" s="633"/>
      <c r="DQI574" s="633"/>
      <c r="DQJ574" s="633"/>
      <c r="DQK574" s="633"/>
      <c r="DQL574" s="633"/>
      <c r="DQM574" s="633"/>
      <c r="DQN574" s="633"/>
      <c r="DQO574" s="633"/>
      <c r="DQP574" s="633"/>
      <c r="DQQ574" s="633"/>
      <c r="DQR574" s="633"/>
      <c r="DQS574" s="633"/>
      <c r="DQT574" s="633"/>
      <c r="DQU574" s="633"/>
      <c r="DQV574" s="633"/>
      <c r="DQW574" s="633"/>
      <c r="DQX574" s="633"/>
      <c r="DQY574" s="633"/>
      <c r="DQZ574" s="633"/>
      <c r="DRA574" s="633"/>
      <c r="DRB574" s="633"/>
      <c r="DRC574" s="633"/>
      <c r="DRD574" s="633"/>
      <c r="DRE574" s="633"/>
      <c r="DRF574" s="633"/>
      <c r="DRG574" s="633"/>
      <c r="DRH574" s="633"/>
      <c r="DRI574" s="633"/>
      <c r="DRJ574" s="633"/>
      <c r="DRK574" s="633"/>
      <c r="DRL574" s="633"/>
      <c r="DRM574" s="633"/>
      <c r="DRN574" s="633"/>
      <c r="DRO574" s="633"/>
      <c r="DRP574" s="633"/>
      <c r="DRQ574" s="633"/>
      <c r="DRR574" s="633"/>
      <c r="DRS574" s="633"/>
      <c r="DRT574" s="633"/>
      <c r="DRU574" s="633"/>
      <c r="DRV574" s="633"/>
      <c r="DRW574" s="633"/>
      <c r="DRX574" s="633"/>
      <c r="DRY574" s="633"/>
      <c r="DRZ574" s="633"/>
      <c r="DSA574" s="633"/>
      <c r="DSB574" s="633"/>
      <c r="DSC574" s="633"/>
      <c r="DSD574" s="633"/>
      <c r="DSE574" s="633"/>
      <c r="DSF574" s="633"/>
      <c r="DSG574" s="633"/>
      <c r="DSH574" s="633"/>
      <c r="DSI574" s="633"/>
      <c r="DSJ574" s="633"/>
      <c r="DSK574" s="633"/>
      <c r="DSL574" s="633"/>
      <c r="DSM574" s="633"/>
      <c r="DSN574" s="633"/>
      <c r="DSO574" s="633"/>
      <c r="DSP574" s="633"/>
      <c r="DSQ574" s="633"/>
      <c r="DSR574" s="633"/>
      <c r="DSS574" s="633"/>
      <c r="DST574" s="633"/>
      <c r="DSU574" s="633"/>
      <c r="DSV574" s="633"/>
      <c r="DSW574" s="633"/>
      <c r="DSX574" s="633"/>
      <c r="DSY574" s="633"/>
      <c r="DSZ574" s="633"/>
      <c r="DTA574" s="633"/>
      <c r="DTB574" s="633"/>
      <c r="DTC574" s="633"/>
      <c r="DTD574" s="633"/>
      <c r="DTE574" s="633"/>
      <c r="DTF574" s="633"/>
      <c r="DTG574" s="633"/>
      <c r="DTH574" s="633"/>
      <c r="DTI574" s="633"/>
      <c r="DTJ574" s="633"/>
      <c r="DTK574" s="633"/>
      <c r="DTL574" s="633"/>
      <c r="DTM574" s="633"/>
      <c r="DTN574" s="633"/>
      <c r="DTO574" s="633"/>
      <c r="DTP574" s="633"/>
      <c r="DTQ574" s="633"/>
      <c r="DTR574" s="633"/>
      <c r="DTS574" s="633"/>
      <c r="DTT574" s="633"/>
      <c r="DTU574" s="633"/>
      <c r="DTV574" s="633"/>
      <c r="DTW574" s="633"/>
      <c r="DTX574" s="633"/>
      <c r="DTY574" s="633"/>
      <c r="DTZ574" s="633"/>
      <c r="DUA574" s="633"/>
      <c r="DUB574" s="633"/>
      <c r="DUC574" s="633"/>
      <c r="DUD574" s="633"/>
      <c r="DUE574" s="633"/>
      <c r="DUF574" s="633"/>
      <c r="DUG574" s="633"/>
      <c r="DUH574" s="633"/>
      <c r="DUI574" s="633"/>
      <c r="DUJ574" s="633"/>
      <c r="DUK574" s="633"/>
      <c r="DUL574" s="633"/>
      <c r="DUM574" s="633"/>
      <c r="DUN574" s="633"/>
      <c r="DUO574" s="633"/>
      <c r="DUP574" s="633"/>
      <c r="DUQ574" s="633"/>
      <c r="DUR574" s="633"/>
      <c r="DUS574" s="633"/>
      <c r="DUT574" s="633"/>
      <c r="DUU574" s="633"/>
      <c r="DUV574" s="633"/>
      <c r="DUW574" s="633"/>
      <c r="DUX574" s="633"/>
      <c r="DUY574" s="633"/>
      <c r="DUZ574" s="633"/>
      <c r="DVA574" s="633"/>
      <c r="DVB574" s="633"/>
      <c r="DVC574" s="633"/>
      <c r="DVD574" s="633"/>
      <c r="DVE574" s="633"/>
      <c r="DVF574" s="633"/>
      <c r="DVG574" s="633"/>
      <c r="DVH574" s="633"/>
      <c r="DVI574" s="633"/>
      <c r="DVJ574" s="633"/>
      <c r="DVK574" s="633"/>
      <c r="DVL574" s="633"/>
      <c r="DVM574" s="633"/>
      <c r="DVN574" s="633"/>
      <c r="DVO574" s="633"/>
      <c r="DVP574" s="633"/>
      <c r="DVQ574" s="633"/>
      <c r="DVR574" s="633"/>
      <c r="DVS574" s="633"/>
      <c r="DVT574" s="633"/>
      <c r="DVU574" s="633"/>
      <c r="DVV574" s="633"/>
      <c r="DVW574" s="633"/>
      <c r="DVX574" s="633"/>
      <c r="DVY574" s="633"/>
      <c r="DVZ574" s="633"/>
      <c r="DWA574" s="633"/>
      <c r="DWB574" s="633"/>
      <c r="DWC574" s="633"/>
      <c r="DWD574" s="633"/>
      <c r="DWE574" s="633"/>
      <c r="DWF574" s="633"/>
      <c r="DWG574" s="633"/>
      <c r="DWH574" s="633"/>
      <c r="DWI574" s="633"/>
      <c r="DWJ574" s="633"/>
      <c r="DWK574" s="633"/>
      <c r="DWL574" s="633"/>
      <c r="DWM574" s="633"/>
      <c r="DWN574" s="633"/>
      <c r="DWO574" s="633"/>
      <c r="DWP574" s="633"/>
      <c r="DWQ574" s="633"/>
      <c r="DWR574" s="633"/>
      <c r="DWS574" s="633"/>
      <c r="DWT574" s="633"/>
      <c r="DWU574" s="633"/>
      <c r="DWV574" s="633"/>
      <c r="DWW574" s="633"/>
      <c r="DWX574" s="633"/>
      <c r="DWY574" s="633"/>
      <c r="DWZ574" s="633"/>
      <c r="DXA574" s="633"/>
      <c r="DXB574" s="633"/>
      <c r="DXC574" s="633"/>
      <c r="DXD574" s="633"/>
      <c r="DXE574" s="633"/>
      <c r="DXF574" s="633"/>
      <c r="DXG574" s="633"/>
      <c r="DXH574" s="633"/>
      <c r="DXI574" s="633"/>
      <c r="DXJ574" s="633"/>
      <c r="DXK574" s="633"/>
      <c r="DXL574" s="633"/>
      <c r="DXM574" s="633"/>
      <c r="DXN574" s="633"/>
      <c r="DXO574" s="633"/>
      <c r="DXP574" s="633"/>
      <c r="DXQ574" s="633"/>
      <c r="DXR574" s="633"/>
      <c r="DXS574" s="633"/>
      <c r="DXT574" s="633"/>
      <c r="DXU574" s="633"/>
      <c r="DXV574" s="633"/>
      <c r="DXW574" s="633"/>
      <c r="DXX574" s="633"/>
      <c r="DXY574" s="633"/>
      <c r="DXZ574" s="633"/>
      <c r="DYA574" s="633"/>
      <c r="DYB574" s="633"/>
      <c r="DYC574" s="633"/>
      <c r="DYD574" s="633"/>
      <c r="DYE574" s="633"/>
      <c r="DYF574" s="633"/>
      <c r="DYG574" s="633"/>
      <c r="DYH574" s="633"/>
      <c r="DYI574" s="633"/>
      <c r="DYJ574" s="633"/>
      <c r="DYK574" s="633"/>
      <c r="DYL574" s="633"/>
      <c r="DYM574" s="633"/>
      <c r="DYN574" s="633"/>
      <c r="DYO574" s="633"/>
      <c r="DYP574" s="633"/>
      <c r="DYQ574" s="633"/>
      <c r="DYR574" s="633"/>
      <c r="DYS574" s="633"/>
      <c r="DYT574" s="633"/>
      <c r="DYU574" s="633"/>
      <c r="DYV574" s="633"/>
      <c r="DYW574" s="633"/>
      <c r="DYX574" s="633"/>
      <c r="DYY574" s="633"/>
      <c r="DYZ574" s="633"/>
      <c r="DZA574" s="633"/>
      <c r="DZB574" s="633"/>
      <c r="DZC574" s="633"/>
      <c r="DZD574" s="633"/>
      <c r="DZE574" s="633"/>
      <c r="DZF574" s="633"/>
      <c r="DZG574" s="633"/>
      <c r="DZH574" s="633"/>
      <c r="DZI574" s="633"/>
      <c r="DZJ574" s="633"/>
      <c r="DZK574" s="633"/>
      <c r="DZL574" s="633"/>
      <c r="DZM574" s="633"/>
      <c r="DZN574" s="633"/>
      <c r="DZO574" s="633"/>
      <c r="DZP574" s="633"/>
      <c r="DZQ574" s="633"/>
      <c r="DZR574" s="633"/>
      <c r="DZS574" s="633"/>
      <c r="DZT574" s="633"/>
      <c r="DZU574" s="633"/>
      <c r="DZV574" s="633"/>
      <c r="DZW574" s="633"/>
      <c r="DZX574" s="633"/>
      <c r="DZY574" s="633"/>
      <c r="DZZ574" s="633"/>
      <c r="EAA574" s="633"/>
      <c r="EAB574" s="633"/>
      <c r="EAC574" s="633"/>
      <c r="EAD574" s="633"/>
      <c r="EAE574" s="633"/>
      <c r="EAF574" s="633"/>
      <c r="EAG574" s="633"/>
      <c r="EAH574" s="633"/>
      <c r="EAI574" s="633"/>
      <c r="EAJ574" s="633"/>
      <c r="EAK574" s="633"/>
      <c r="EAL574" s="633"/>
      <c r="EAM574" s="633"/>
      <c r="EAN574" s="633"/>
      <c r="EAO574" s="633"/>
      <c r="EAP574" s="633"/>
      <c r="EAQ574" s="633"/>
      <c r="EAR574" s="633"/>
      <c r="EAS574" s="633"/>
      <c r="EAT574" s="633"/>
      <c r="EAU574" s="633"/>
      <c r="EAV574" s="633"/>
      <c r="EAW574" s="633"/>
      <c r="EAX574" s="633"/>
      <c r="EAY574" s="633"/>
      <c r="EAZ574" s="633"/>
      <c r="EBA574" s="633"/>
      <c r="EBB574" s="633"/>
      <c r="EBC574" s="633"/>
      <c r="EBD574" s="633"/>
      <c r="EBE574" s="633"/>
      <c r="EBF574" s="633"/>
      <c r="EBG574" s="633"/>
      <c r="EBH574" s="633"/>
      <c r="EBI574" s="633"/>
      <c r="EBJ574" s="633"/>
      <c r="EBK574" s="633"/>
      <c r="EBL574" s="633"/>
      <c r="EBM574" s="633"/>
      <c r="EBN574" s="633"/>
      <c r="EBO574" s="633"/>
      <c r="EBP574" s="633"/>
      <c r="EBQ574" s="633"/>
      <c r="EBR574" s="633"/>
      <c r="EBS574" s="633"/>
      <c r="EBT574" s="633"/>
      <c r="EBU574" s="633"/>
      <c r="EBV574" s="633"/>
      <c r="EBW574" s="633"/>
      <c r="EBX574" s="633"/>
      <c r="EBY574" s="633"/>
      <c r="EBZ574" s="633"/>
      <c r="ECA574" s="633"/>
      <c r="ECB574" s="633"/>
      <c r="ECC574" s="633"/>
      <c r="ECD574" s="633"/>
      <c r="ECE574" s="633"/>
      <c r="ECF574" s="633"/>
      <c r="ECG574" s="633"/>
      <c r="ECH574" s="633"/>
      <c r="ECI574" s="633"/>
      <c r="ECJ574" s="633"/>
      <c r="ECK574" s="633"/>
      <c r="ECL574" s="633"/>
      <c r="ECM574" s="633"/>
      <c r="ECN574" s="633"/>
      <c r="ECO574" s="633"/>
      <c r="ECP574" s="633"/>
      <c r="ECQ574" s="633"/>
      <c r="ECR574" s="633"/>
      <c r="ECS574" s="633"/>
      <c r="ECT574" s="633"/>
      <c r="ECU574" s="633"/>
      <c r="ECV574" s="633"/>
      <c r="ECW574" s="633"/>
      <c r="ECX574" s="633"/>
      <c r="ECY574" s="633"/>
      <c r="ECZ574" s="633"/>
      <c r="EDA574" s="633"/>
      <c r="EDB574" s="633"/>
      <c r="EDC574" s="633"/>
      <c r="EDD574" s="633"/>
      <c r="EDE574" s="633"/>
      <c r="EDF574" s="633"/>
      <c r="EDG574" s="633"/>
      <c r="EDH574" s="633"/>
      <c r="EDI574" s="633"/>
      <c r="EDJ574" s="633"/>
      <c r="EDK574" s="633"/>
      <c r="EDL574" s="633"/>
      <c r="EDM574" s="633"/>
      <c r="EDN574" s="633"/>
      <c r="EDO574" s="633"/>
      <c r="EDP574" s="633"/>
      <c r="EDQ574" s="633"/>
      <c r="EDR574" s="633"/>
      <c r="EDS574" s="633"/>
      <c r="EDT574" s="633"/>
      <c r="EDU574" s="633"/>
      <c r="EDV574" s="633"/>
      <c r="EDW574" s="633"/>
      <c r="EDX574" s="633"/>
      <c r="EDY574" s="633"/>
      <c r="EDZ574" s="633"/>
      <c r="EEA574" s="633"/>
      <c r="EEB574" s="633"/>
      <c r="EEC574" s="633"/>
      <c r="EED574" s="633"/>
      <c r="EEE574" s="633"/>
      <c r="EEF574" s="633"/>
      <c r="EEG574" s="633"/>
      <c r="EEH574" s="633"/>
      <c r="EEI574" s="633"/>
      <c r="EEJ574" s="633"/>
      <c r="EEK574" s="633"/>
      <c r="EEL574" s="633"/>
      <c r="EEM574" s="633"/>
      <c r="EEN574" s="633"/>
      <c r="EEO574" s="633"/>
      <c r="EEP574" s="633"/>
      <c r="EEQ574" s="633"/>
      <c r="EER574" s="633"/>
      <c r="EES574" s="633"/>
      <c r="EET574" s="633"/>
      <c r="EEU574" s="633"/>
      <c r="EEV574" s="633"/>
      <c r="EEW574" s="633"/>
      <c r="EEX574" s="633"/>
      <c r="EEY574" s="633"/>
      <c r="EEZ574" s="633"/>
      <c r="EFA574" s="633"/>
      <c r="EFB574" s="633"/>
      <c r="EFC574" s="633"/>
      <c r="EFD574" s="633"/>
      <c r="EFE574" s="633"/>
      <c r="EFF574" s="633"/>
      <c r="EFG574" s="633"/>
      <c r="EFH574" s="633"/>
      <c r="EFI574" s="633"/>
      <c r="EFJ574" s="633"/>
      <c r="EFK574" s="633"/>
      <c r="EFL574" s="633"/>
      <c r="EFM574" s="633"/>
      <c r="EFN574" s="633"/>
      <c r="EFO574" s="633"/>
      <c r="EFP574" s="633"/>
      <c r="EFQ574" s="633"/>
      <c r="EFR574" s="633"/>
      <c r="EFS574" s="633"/>
      <c r="EFT574" s="633"/>
      <c r="EFU574" s="633"/>
      <c r="EFV574" s="633"/>
      <c r="EFW574" s="633"/>
      <c r="EFX574" s="633"/>
      <c r="EFY574" s="633"/>
      <c r="EFZ574" s="633"/>
      <c r="EGA574" s="633"/>
      <c r="EGB574" s="633"/>
      <c r="EGC574" s="633"/>
      <c r="EGD574" s="633"/>
      <c r="EGE574" s="633"/>
      <c r="EGF574" s="633"/>
      <c r="EGG574" s="633"/>
      <c r="EGH574" s="633"/>
      <c r="EGI574" s="633"/>
      <c r="EGJ574" s="633"/>
      <c r="EGK574" s="633"/>
      <c r="EGL574" s="633"/>
      <c r="EGM574" s="633"/>
      <c r="EGN574" s="633"/>
      <c r="EGO574" s="633"/>
      <c r="EGP574" s="633"/>
      <c r="EGQ574" s="633"/>
      <c r="EGR574" s="633"/>
      <c r="EGS574" s="633"/>
      <c r="EGT574" s="633"/>
      <c r="EGU574" s="633"/>
      <c r="EGV574" s="633"/>
      <c r="EGW574" s="633"/>
      <c r="EGX574" s="633"/>
      <c r="EGY574" s="633"/>
      <c r="EGZ574" s="633"/>
      <c r="EHA574" s="633"/>
      <c r="EHB574" s="633"/>
      <c r="EHC574" s="633"/>
      <c r="EHD574" s="633"/>
      <c r="EHE574" s="633"/>
      <c r="EHF574" s="633"/>
      <c r="EHG574" s="633"/>
      <c r="EHH574" s="633"/>
      <c r="EHI574" s="633"/>
      <c r="EHJ574" s="633"/>
      <c r="EHK574" s="633"/>
      <c r="EHL574" s="633"/>
      <c r="EHM574" s="633"/>
      <c r="EHN574" s="633"/>
      <c r="EHO574" s="633"/>
      <c r="EHP574" s="633"/>
      <c r="EHQ574" s="633"/>
      <c r="EHR574" s="633"/>
      <c r="EHS574" s="633"/>
      <c r="EHT574" s="633"/>
      <c r="EHU574" s="633"/>
      <c r="EHV574" s="633"/>
      <c r="EHW574" s="633"/>
      <c r="EHX574" s="633"/>
      <c r="EHY574" s="633"/>
      <c r="EHZ574" s="633"/>
      <c r="EIA574" s="633"/>
      <c r="EIB574" s="633"/>
      <c r="EIC574" s="633"/>
      <c r="EID574" s="633"/>
      <c r="EIE574" s="633"/>
      <c r="EIF574" s="633"/>
      <c r="EIG574" s="633"/>
      <c r="EIH574" s="633"/>
      <c r="EII574" s="633"/>
      <c r="EIJ574" s="633"/>
      <c r="EIK574" s="633"/>
      <c r="EIL574" s="633"/>
      <c r="EIM574" s="633"/>
      <c r="EIN574" s="633"/>
      <c r="EIO574" s="633"/>
      <c r="EIP574" s="633"/>
      <c r="EIQ574" s="633"/>
      <c r="EIR574" s="633"/>
      <c r="EIS574" s="633"/>
      <c r="EIT574" s="633"/>
      <c r="EIU574" s="633"/>
      <c r="EIV574" s="633"/>
      <c r="EIW574" s="633"/>
      <c r="EIX574" s="633"/>
      <c r="EIY574" s="633"/>
      <c r="EIZ574" s="633"/>
      <c r="EJA574" s="633"/>
      <c r="EJB574" s="633"/>
      <c r="EJC574" s="633"/>
      <c r="EJD574" s="633"/>
      <c r="EJE574" s="633"/>
      <c r="EJF574" s="633"/>
      <c r="EJG574" s="633"/>
      <c r="EJH574" s="633"/>
      <c r="EJI574" s="633"/>
      <c r="EJJ574" s="633"/>
      <c r="EJK574" s="633"/>
      <c r="EJL574" s="633"/>
      <c r="EJM574" s="633"/>
      <c r="EJN574" s="633"/>
      <c r="EJO574" s="633"/>
      <c r="EJP574" s="633"/>
      <c r="EJQ574" s="633"/>
      <c r="EJR574" s="633"/>
      <c r="EJS574" s="633"/>
      <c r="EJT574" s="633"/>
      <c r="EJU574" s="633"/>
      <c r="EJV574" s="633"/>
      <c r="EJW574" s="633"/>
      <c r="EJX574" s="633"/>
      <c r="EJY574" s="633"/>
      <c r="EJZ574" s="633"/>
      <c r="EKA574" s="633"/>
      <c r="EKB574" s="633"/>
      <c r="EKC574" s="633"/>
      <c r="EKD574" s="633"/>
      <c r="EKE574" s="633"/>
      <c r="EKF574" s="633"/>
      <c r="EKG574" s="633"/>
      <c r="EKH574" s="633"/>
      <c r="EKI574" s="633"/>
      <c r="EKJ574" s="633"/>
      <c r="EKK574" s="633"/>
      <c r="EKL574" s="633"/>
      <c r="EKM574" s="633"/>
      <c r="EKN574" s="633"/>
      <c r="EKO574" s="633"/>
      <c r="EKP574" s="633"/>
      <c r="EKQ574" s="633"/>
      <c r="EKR574" s="633"/>
      <c r="EKS574" s="633"/>
      <c r="EKT574" s="633"/>
      <c r="EKU574" s="633"/>
      <c r="EKV574" s="633"/>
      <c r="EKW574" s="633"/>
      <c r="EKX574" s="633"/>
      <c r="EKY574" s="633"/>
      <c r="EKZ574" s="633"/>
      <c r="ELA574" s="633"/>
      <c r="ELB574" s="633"/>
      <c r="ELC574" s="633"/>
      <c r="ELD574" s="633"/>
      <c r="ELE574" s="633"/>
      <c r="ELF574" s="633"/>
      <c r="ELG574" s="633"/>
      <c r="ELH574" s="633"/>
      <c r="ELI574" s="633"/>
      <c r="ELJ574" s="633"/>
      <c r="ELK574" s="633"/>
      <c r="ELL574" s="633"/>
      <c r="ELM574" s="633"/>
      <c r="ELN574" s="633"/>
      <c r="ELO574" s="633"/>
      <c r="ELP574" s="633"/>
      <c r="ELQ574" s="633"/>
      <c r="ELR574" s="633"/>
      <c r="ELS574" s="633"/>
      <c r="ELT574" s="633"/>
      <c r="ELU574" s="633"/>
      <c r="ELV574" s="633"/>
      <c r="ELW574" s="633"/>
      <c r="ELX574" s="633"/>
      <c r="ELY574" s="633"/>
      <c r="ELZ574" s="633"/>
      <c r="EMA574" s="633"/>
      <c r="EMB574" s="633"/>
      <c r="EMC574" s="633"/>
      <c r="EMD574" s="633"/>
      <c r="EME574" s="633"/>
      <c r="EMF574" s="633"/>
      <c r="EMG574" s="633"/>
      <c r="EMH574" s="633"/>
      <c r="EMI574" s="633"/>
      <c r="EMJ574" s="633"/>
      <c r="EMK574" s="633"/>
      <c r="EML574" s="633"/>
      <c r="EMM574" s="633"/>
      <c r="EMN574" s="633"/>
      <c r="EMO574" s="633"/>
      <c r="EMP574" s="633"/>
      <c r="EMQ574" s="633"/>
      <c r="EMR574" s="633"/>
      <c r="EMS574" s="633"/>
      <c r="EMT574" s="633"/>
      <c r="EMU574" s="633"/>
      <c r="EMV574" s="633"/>
      <c r="EMW574" s="633"/>
      <c r="EMX574" s="633"/>
      <c r="EMY574" s="633"/>
      <c r="EMZ574" s="633"/>
      <c r="ENA574" s="633"/>
      <c r="ENB574" s="633"/>
      <c r="ENC574" s="633"/>
      <c r="END574" s="633"/>
      <c r="ENE574" s="633"/>
      <c r="ENF574" s="633"/>
      <c r="ENG574" s="633"/>
      <c r="ENH574" s="633"/>
      <c r="ENI574" s="633"/>
      <c r="ENJ574" s="633"/>
      <c r="ENK574" s="633"/>
      <c r="ENL574" s="633"/>
      <c r="ENM574" s="633"/>
      <c r="ENN574" s="633"/>
      <c r="ENO574" s="633"/>
      <c r="ENP574" s="633"/>
      <c r="ENQ574" s="633"/>
      <c r="ENR574" s="633"/>
      <c r="ENS574" s="633"/>
      <c r="ENT574" s="633"/>
      <c r="ENU574" s="633"/>
      <c r="ENV574" s="633"/>
      <c r="ENW574" s="633"/>
      <c r="ENX574" s="633"/>
      <c r="ENY574" s="633"/>
      <c r="ENZ574" s="633"/>
      <c r="EOA574" s="633"/>
      <c r="EOB574" s="633"/>
      <c r="EOC574" s="633"/>
      <c r="EOD574" s="633"/>
      <c r="EOE574" s="633"/>
      <c r="EOF574" s="633"/>
      <c r="EOG574" s="633"/>
      <c r="EOH574" s="633"/>
      <c r="EOI574" s="633"/>
      <c r="EOJ574" s="633"/>
      <c r="EOK574" s="633"/>
      <c r="EOL574" s="633"/>
      <c r="EOM574" s="633"/>
      <c r="EON574" s="633"/>
      <c r="EOO574" s="633"/>
      <c r="EOP574" s="633"/>
      <c r="EOQ574" s="633"/>
      <c r="EOR574" s="633"/>
      <c r="EOS574" s="633"/>
      <c r="EOT574" s="633"/>
      <c r="EOU574" s="633"/>
      <c r="EOV574" s="633"/>
      <c r="EOW574" s="633"/>
      <c r="EOX574" s="633"/>
      <c r="EOY574" s="633"/>
      <c r="EOZ574" s="633"/>
      <c r="EPA574" s="633"/>
      <c r="EPB574" s="633"/>
      <c r="EPC574" s="633"/>
      <c r="EPD574" s="633"/>
      <c r="EPE574" s="633"/>
      <c r="EPF574" s="633"/>
      <c r="EPG574" s="633"/>
      <c r="EPH574" s="633"/>
      <c r="EPI574" s="633"/>
      <c r="EPJ574" s="633"/>
      <c r="EPK574" s="633"/>
      <c r="EPL574" s="633"/>
      <c r="EPM574" s="633"/>
      <c r="EPN574" s="633"/>
      <c r="EPO574" s="633"/>
      <c r="EPP574" s="633"/>
      <c r="EPQ574" s="633"/>
      <c r="EPR574" s="633"/>
      <c r="EPS574" s="633"/>
      <c r="EPT574" s="633"/>
      <c r="EPU574" s="633"/>
      <c r="EPV574" s="633"/>
      <c r="EPW574" s="633"/>
      <c r="EPX574" s="633"/>
      <c r="EPY574" s="633"/>
      <c r="EPZ574" s="633"/>
      <c r="EQA574" s="633"/>
      <c r="EQB574" s="633"/>
      <c r="EQC574" s="633"/>
      <c r="EQD574" s="633"/>
      <c r="EQE574" s="633"/>
      <c r="EQF574" s="633"/>
      <c r="EQG574" s="633"/>
      <c r="EQH574" s="633"/>
      <c r="EQI574" s="633"/>
      <c r="EQJ574" s="633"/>
      <c r="EQK574" s="633"/>
      <c r="EQL574" s="633"/>
      <c r="EQM574" s="633"/>
      <c r="EQN574" s="633"/>
      <c r="EQO574" s="633"/>
      <c r="EQP574" s="633"/>
      <c r="EQQ574" s="633"/>
      <c r="EQR574" s="633"/>
      <c r="EQS574" s="633"/>
      <c r="EQT574" s="633"/>
      <c r="EQU574" s="633"/>
      <c r="EQV574" s="633"/>
      <c r="EQW574" s="633"/>
      <c r="EQX574" s="633"/>
      <c r="EQY574" s="633"/>
      <c r="EQZ574" s="633"/>
      <c r="ERA574" s="633"/>
      <c r="ERB574" s="633"/>
      <c r="ERC574" s="633"/>
      <c r="ERD574" s="633"/>
      <c r="ERE574" s="633"/>
      <c r="ERF574" s="633"/>
      <c r="ERG574" s="633"/>
      <c r="ERH574" s="633"/>
      <c r="ERI574" s="633"/>
      <c r="ERJ574" s="633"/>
      <c r="ERK574" s="633"/>
      <c r="ERL574" s="633"/>
      <c r="ERM574" s="633"/>
      <c r="ERN574" s="633"/>
      <c r="ERO574" s="633"/>
      <c r="ERP574" s="633"/>
      <c r="ERQ574" s="633"/>
      <c r="ERR574" s="633"/>
      <c r="ERS574" s="633"/>
      <c r="ERT574" s="633"/>
      <c r="ERU574" s="633"/>
      <c r="ERV574" s="633"/>
      <c r="ERW574" s="633"/>
      <c r="ERX574" s="633"/>
      <c r="ERY574" s="633"/>
      <c r="ERZ574" s="633"/>
      <c r="ESA574" s="633"/>
      <c r="ESB574" s="633"/>
      <c r="ESC574" s="633"/>
      <c r="ESD574" s="633"/>
      <c r="ESE574" s="633"/>
      <c r="ESF574" s="633"/>
      <c r="ESG574" s="633"/>
      <c r="ESH574" s="633"/>
      <c r="ESI574" s="633"/>
      <c r="ESJ574" s="633"/>
      <c r="ESK574" s="633"/>
      <c r="ESL574" s="633"/>
      <c r="ESM574" s="633"/>
      <c r="ESN574" s="633"/>
      <c r="ESO574" s="633"/>
      <c r="ESP574" s="633"/>
      <c r="ESQ574" s="633"/>
      <c r="ESR574" s="633"/>
      <c r="ESS574" s="633"/>
      <c r="EST574" s="633"/>
      <c r="ESU574" s="633"/>
      <c r="ESV574" s="633"/>
      <c r="ESW574" s="633"/>
      <c r="ESX574" s="633"/>
      <c r="ESY574" s="633"/>
      <c r="ESZ574" s="633"/>
      <c r="ETA574" s="633"/>
      <c r="ETB574" s="633"/>
      <c r="ETC574" s="633"/>
      <c r="ETD574" s="633"/>
      <c r="ETE574" s="633"/>
      <c r="ETF574" s="633"/>
      <c r="ETG574" s="633"/>
      <c r="ETH574" s="633"/>
      <c r="ETI574" s="633"/>
      <c r="ETJ574" s="633"/>
      <c r="ETK574" s="633"/>
      <c r="ETL574" s="633"/>
      <c r="ETM574" s="633"/>
      <c r="ETN574" s="633"/>
      <c r="ETO574" s="633"/>
      <c r="ETP574" s="633"/>
      <c r="ETQ574" s="633"/>
      <c r="ETR574" s="633"/>
      <c r="ETS574" s="633"/>
      <c r="ETT574" s="633"/>
      <c r="ETU574" s="633"/>
      <c r="ETV574" s="633"/>
      <c r="ETW574" s="633"/>
      <c r="ETX574" s="633"/>
      <c r="ETY574" s="633"/>
      <c r="ETZ574" s="633"/>
      <c r="EUA574" s="633"/>
      <c r="EUB574" s="633"/>
      <c r="EUC574" s="633"/>
      <c r="EUD574" s="633"/>
      <c r="EUE574" s="633"/>
      <c r="EUF574" s="633"/>
      <c r="EUG574" s="633"/>
      <c r="EUH574" s="633"/>
      <c r="EUI574" s="633"/>
      <c r="EUJ574" s="633"/>
      <c r="EUK574" s="633"/>
      <c r="EUL574" s="633"/>
      <c r="EUM574" s="633"/>
      <c r="EUN574" s="633"/>
      <c r="EUO574" s="633"/>
      <c r="EUP574" s="633"/>
      <c r="EUQ574" s="633"/>
      <c r="EUR574" s="633"/>
      <c r="EUS574" s="633"/>
      <c r="EUT574" s="633"/>
      <c r="EUU574" s="633"/>
      <c r="EUV574" s="633"/>
      <c r="EUW574" s="633"/>
      <c r="EUX574" s="633"/>
      <c r="EUY574" s="633"/>
      <c r="EUZ574" s="633"/>
      <c r="EVA574" s="633"/>
      <c r="EVB574" s="633"/>
      <c r="EVC574" s="633"/>
      <c r="EVD574" s="633"/>
      <c r="EVE574" s="633"/>
      <c r="EVF574" s="633"/>
      <c r="EVG574" s="633"/>
      <c r="EVH574" s="633"/>
      <c r="EVI574" s="633"/>
      <c r="EVJ574" s="633"/>
      <c r="EVK574" s="633"/>
      <c r="EVL574" s="633"/>
      <c r="EVM574" s="633"/>
      <c r="EVN574" s="633"/>
      <c r="EVO574" s="633"/>
      <c r="EVP574" s="633"/>
      <c r="EVQ574" s="633"/>
      <c r="EVR574" s="633"/>
      <c r="EVS574" s="633"/>
      <c r="EVT574" s="633"/>
      <c r="EVU574" s="633"/>
      <c r="EVV574" s="633"/>
      <c r="EVW574" s="633"/>
      <c r="EVX574" s="633"/>
      <c r="EVY574" s="633"/>
      <c r="EVZ574" s="633"/>
      <c r="EWA574" s="633"/>
      <c r="EWB574" s="633"/>
      <c r="EWC574" s="633"/>
      <c r="EWD574" s="633"/>
      <c r="EWE574" s="633"/>
      <c r="EWF574" s="633"/>
      <c r="EWG574" s="633"/>
      <c r="EWH574" s="633"/>
      <c r="EWI574" s="633"/>
      <c r="EWJ574" s="633"/>
      <c r="EWK574" s="633"/>
      <c r="EWL574" s="633"/>
      <c r="EWM574" s="633"/>
      <c r="EWN574" s="633"/>
      <c r="EWO574" s="633"/>
      <c r="EWP574" s="633"/>
      <c r="EWQ574" s="633"/>
      <c r="EWR574" s="633"/>
      <c r="EWS574" s="633"/>
      <c r="EWT574" s="633"/>
      <c r="EWU574" s="633"/>
      <c r="EWV574" s="633"/>
      <c r="EWW574" s="633"/>
      <c r="EWX574" s="633"/>
      <c r="EWY574" s="633"/>
      <c r="EWZ574" s="633"/>
      <c r="EXA574" s="633"/>
      <c r="EXB574" s="633"/>
      <c r="EXC574" s="633"/>
      <c r="EXD574" s="633"/>
      <c r="EXE574" s="633"/>
      <c r="EXF574" s="633"/>
      <c r="EXG574" s="633"/>
      <c r="EXH574" s="633"/>
      <c r="EXI574" s="633"/>
      <c r="EXJ574" s="633"/>
      <c r="EXK574" s="633"/>
      <c r="EXL574" s="633"/>
      <c r="EXM574" s="633"/>
      <c r="EXN574" s="633"/>
      <c r="EXO574" s="633"/>
      <c r="EXP574" s="633"/>
      <c r="EXQ574" s="633"/>
      <c r="EXR574" s="633"/>
      <c r="EXS574" s="633"/>
      <c r="EXT574" s="633"/>
      <c r="EXU574" s="633"/>
      <c r="EXV574" s="633"/>
      <c r="EXW574" s="633"/>
      <c r="EXX574" s="633"/>
      <c r="EXY574" s="633"/>
      <c r="EXZ574" s="633"/>
      <c r="EYA574" s="633"/>
      <c r="EYB574" s="633"/>
      <c r="EYC574" s="633"/>
      <c r="EYD574" s="633"/>
      <c r="EYE574" s="633"/>
      <c r="EYF574" s="633"/>
      <c r="EYG574" s="633"/>
      <c r="EYH574" s="633"/>
      <c r="EYI574" s="633"/>
      <c r="EYJ574" s="633"/>
      <c r="EYK574" s="633"/>
      <c r="EYL574" s="633"/>
      <c r="EYM574" s="633"/>
      <c r="EYN574" s="633"/>
      <c r="EYO574" s="633"/>
      <c r="EYP574" s="633"/>
      <c r="EYQ574" s="633"/>
      <c r="EYR574" s="633"/>
      <c r="EYS574" s="633"/>
      <c r="EYT574" s="633"/>
      <c r="EYU574" s="633"/>
      <c r="EYV574" s="633"/>
      <c r="EYW574" s="633"/>
      <c r="EYX574" s="633"/>
      <c r="EYY574" s="633"/>
      <c r="EYZ574" s="633"/>
      <c r="EZA574" s="633"/>
      <c r="EZB574" s="633"/>
      <c r="EZC574" s="633"/>
      <c r="EZD574" s="633"/>
      <c r="EZE574" s="633"/>
      <c r="EZF574" s="633"/>
      <c r="EZG574" s="633"/>
      <c r="EZH574" s="633"/>
      <c r="EZI574" s="633"/>
      <c r="EZJ574" s="633"/>
      <c r="EZK574" s="633"/>
      <c r="EZL574" s="633"/>
      <c r="EZM574" s="633"/>
      <c r="EZN574" s="633"/>
      <c r="EZO574" s="633"/>
      <c r="EZP574" s="633"/>
      <c r="EZQ574" s="633"/>
      <c r="EZR574" s="633"/>
      <c r="EZS574" s="633"/>
      <c r="EZT574" s="633"/>
      <c r="EZU574" s="633"/>
      <c r="EZV574" s="633"/>
      <c r="EZW574" s="633"/>
      <c r="EZX574" s="633"/>
      <c r="EZY574" s="633"/>
      <c r="EZZ574" s="633"/>
      <c r="FAA574" s="633"/>
      <c r="FAB574" s="633"/>
      <c r="FAC574" s="633"/>
      <c r="FAD574" s="633"/>
      <c r="FAE574" s="633"/>
      <c r="FAF574" s="633"/>
      <c r="FAG574" s="633"/>
      <c r="FAH574" s="633"/>
      <c r="FAI574" s="633"/>
      <c r="FAJ574" s="633"/>
      <c r="FAK574" s="633"/>
      <c r="FAL574" s="633"/>
      <c r="FAM574" s="633"/>
      <c r="FAN574" s="633"/>
      <c r="FAO574" s="633"/>
      <c r="FAP574" s="633"/>
      <c r="FAQ574" s="633"/>
      <c r="FAR574" s="633"/>
      <c r="FAS574" s="633"/>
      <c r="FAT574" s="633"/>
      <c r="FAU574" s="633"/>
      <c r="FAV574" s="633"/>
      <c r="FAW574" s="633"/>
      <c r="FAX574" s="633"/>
      <c r="FAY574" s="633"/>
      <c r="FAZ574" s="633"/>
      <c r="FBA574" s="633"/>
      <c r="FBB574" s="633"/>
      <c r="FBC574" s="633"/>
      <c r="FBD574" s="633"/>
      <c r="FBE574" s="633"/>
      <c r="FBF574" s="633"/>
      <c r="FBG574" s="633"/>
      <c r="FBH574" s="633"/>
      <c r="FBI574" s="633"/>
      <c r="FBJ574" s="633"/>
      <c r="FBK574" s="633"/>
      <c r="FBL574" s="633"/>
      <c r="FBM574" s="633"/>
      <c r="FBN574" s="633"/>
      <c r="FBO574" s="633"/>
      <c r="FBP574" s="633"/>
      <c r="FBQ574" s="633"/>
      <c r="FBR574" s="633"/>
      <c r="FBS574" s="633"/>
      <c r="FBT574" s="633"/>
      <c r="FBU574" s="633"/>
      <c r="FBV574" s="633"/>
      <c r="FBW574" s="633"/>
      <c r="FBX574" s="633"/>
      <c r="FBY574" s="633"/>
      <c r="FBZ574" s="633"/>
      <c r="FCA574" s="633"/>
      <c r="FCB574" s="633"/>
      <c r="FCC574" s="633"/>
      <c r="FCD574" s="633"/>
      <c r="FCE574" s="633"/>
      <c r="FCF574" s="633"/>
      <c r="FCG574" s="633"/>
      <c r="FCH574" s="633"/>
      <c r="FCI574" s="633"/>
      <c r="FCJ574" s="633"/>
      <c r="FCK574" s="633"/>
      <c r="FCL574" s="633"/>
      <c r="FCM574" s="633"/>
      <c r="FCN574" s="633"/>
      <c r="FCO574" s="633"/>
      <c r="FCP574" s="633"/>
      <c r="FCQ574" s="633"/>
      <c r="FCR574" s="633"/>
      <c r="FCS574" s="633"/>
      <c r="FCT574" s="633"/>
      <c r="FCU574" s="633"/>
      <c r="FCV574" s="633"/>
      <c r="FCW574" s="633"/>
      <c r="FCX574" s="633"/>
      <c r="FCY574" s="633"/>
      <c r="FCZ574" s="633"/>
      <c r="FDA574" s="633"/>
      <c r="FDB574" s="633"/>
      <c r="FDC574" s="633"/>
      <c r="FDD574" s="633"/>
      <c r="FDE574" s="633"/>
      <c r="FDF574" s="633"/>
      <c r="FDG574" s="633"/>
      <c r="FDH574" s="633"/>
      <c r="FDI574" s="633"/>
      <c r="FDJ574" s="633"/>
      <c r="FDK574" s="633"/>
      <c r="FDL574" s="633"/>
      <c r="FDM574" s="633"/>
      <c r="FDN574" s="633"/>
      <c r="FDO574" s="633"/>
      <c r="FDP574" s="633"/>
      <c r="FDQ574" s="633"/>
      <c r="FDR574" s="633"/>
      <c r="FDS574" s="633"/>
      <c r="FDT574" s="633"/>
      <c r="FDU574" s="633"/>
      <c r="FDV574" s="633"/>
      <c r="FDW574" s="633"/>
      <c r="FDX574" s="633"/>
      <c r="FDY574" s="633"/>
      <c r="FDZ574" s="633"/>
      <c r="FEA574" s="633"/>
      <c r="FEB574" s="633"/>
      <c r="FEC574" s="633"/>
      <c r="FED574" s="633"/>
      <c r="FEE574" s="633"/>
      <c r="FEF574" s="633"/>
      <c r="FEG574" s="633"/>
      <c r="FEH574" s="633"/>
      <c r="FEI574" s="633"/>
      <c r="FEJ574" s="633"/>
      <c r="FEK574" s="633"/>
      <c r="FEL574" s="633"/>
      <c r="FEM574" s="633"/>
      <c r="FEN574" s="633"/>
      <c r="FEO574" s="633"/>
      <c r="FEP574" s="633"/>
      <c r="FEQ574" s="633"/>
      <c r="FER574" s="633"/>
      <c r="FES574" s="633"/>
      <c r="FET574" s="633"/>
      <c r="FEU574" s="633"/>
      <c r="FEV574" s="633"/>
      <c r="FEW574" s="633"/>
      <c r="FEX574" s="633"/>
      <c r="FEY574" s="633"/>
      <c r="FEZ574" s="633"/>
      <c r="FFA574" s="633"/>
      <c r="FFB574" s="633"/>
      <c r="FFC574" s="633"/>
      <c r="FFD574" s="633"/>
      <c r="FFE574" s="633"/>
      <c r="FFF574" s="633"/>
      <c r="FFG574" s="633"/>
      <c r="FFH574" s="633"/>
      <c r="FFI574" s="633"/>
      <c r="FFJ574" s="633"/>
      <c r="FFK574" s="633"/>
      <c r="FFL574" s="633"/>
      <c r="FFM574" s="633"/>
      <c r="FFN574" s="633"/>
      <c r="FFO574" s="633"/>
      <c r="FFP574" s="633"/>
      <c r="FFQ574" s="633"/>
      <c r="FFR574" s="633"/>
      <c r="FFS574" s="633"/>
      <c r="FFT574" s="633"/>
      <c r="FFU574" s="633"/>
      <c r="FFV574" s="633"/>
      <c r="FFW574" s="633"/>
      <c r="FFX574" s="633"/>
      <c r="FFY574" s="633"/>
      <c r="FFZ574" s="633"/>
      <c r="FGA574" s="633"/>
      <c r="FGB574" s="633"/>
      <c r="FGC574" s="633"/>
      <c r="FGD574" s="633"/>
      <c r="FGE574" s="633"/>
      <c r="FGF574" s="633"/>
      <c r="FGG574" s="633"/>
      <c r="FGH574" s="633"/>
      <c r="FGI574" s="633"/>
      <c r="FGJ574" s="633"/>
      <c r="FGK574" s="633"/>
      <c r="FGL574" s="633"/>
      <c r="FGM574" s="633"/>
      <c r="FGN574" s="633"/>
      <c r="FGO574" s="633"/>
      <c r="FGP574" s="633"/>
      <c r="FGQ574" s="633"/>
      <c r="FGR574" s="633"/>
      <c r="FGS574" s="633"/>
      <c r="FGT574" s="633"/>
      <c r="FGU574" s="633"/>
      <c r="FGV574" s="633"/>
      <c r="FGW574" s="633"/>
      <c r="FGX574" s="633"/>
      <c r="FGY574" s="633"/>
      <c r="FGZ574" s="633"/>
      <c r="FHA574" s="633"/>
      <c r="FHB574" s="633"/>
      <c r="FHC574" s="633"/>
      <c r="FHD574" s="633"/>
      <c r="FHE574" s="633"/>
      <c r="FHF574" s="633"/>
      <c r="FHG574" s="633"/>
      <c r="FHH574" s="633"/>
      <c r="FHI574" s="633"/>
      <c r="FHJ574" s="633"/>
      <c r="FHK574" s="633"/>
      <c r="FHL574" s="633"/>
      <c r="FHM574" s="633"/>
      <c r="FHN574" s="633"/>
      <c r="FHO574" s="633"/>
      <c r="FHP574" s="633"/>
      <c r="FHQ574" s="633"/>
      <c r="FHR574" s="633"/>
      <c r="FHS574" s="633"/>
      <c r="FHT574" s="633"/>
      <c r="FHU574" s="633"/>
      <c r="FHV574" s="633"/>
      <c r="FHW574" s="633"/>
      <c r="FHX574" s="633"/>
      <c r="FHY574" s="633"/>
      <c r="FHZ574" s="633"/>
      <c r="FIA574" s="633"/>
      <c r="FIB574" s="633"/>
      <c r="FIC574" s="633"/>
      <c r="FID574" s="633"/>
      <c r="FIE574" s="633"/>
      <c r="FIF574" s="633"/>
      <c r="FIG574" s="633"/>
      <c r="FIH574" s="633"/>
      <c r="FII574" s="633"/>
      <c r="FIJ574" s="633"/>
      <c r="FIK574" s="633"/>
      <c r="FIL574" s="633"/>
      <c r="FIM574" s="633"/>
      <c r="FIN574" s="633"/>
      <c r="FIO574" s="633"/>
      <c r="FIP574" s="633"/>
      <c r="FIQ574" s="633"/>
      <c r="FIR574" s="633"/>
      <c r="FIS574" s="633"/>
      <c r="FIT574" s="633"/>
      <c r="FIU574" s="633"/>
      <c r="FIV574" s="633"/>
      <c r="FIW574" s="633"/>
      <c r="FIX574" s="633"/>
      <c r="FIY574" s="633"/>
      <c r="FIZ574" s="633"/>
      <c r="FJA574" s="633"/>
      <c r="FJB574" s="633"/>
      <c r="FJC574" s="633"/>
      <c r="FJD574" s="633"/>
      <c r="FJE574" s="633"/>
      <c r="FJF574" s="633"/>
      <c r="FJG574" s="633"/>
      <c r="FJH574" s="633"/>
      <c r="FJI574" s="633"/>
      <c r="FJJ574" s="633"/>
      <c r="FJK574" s="633"/>
      <c r="FJL574" s="633"/>
      <c r="FJM574" s="633"/>
      <c r="FJN574" s="633"/>
      <c r="FJO574" s="633"/>
      <c r="FJP574" s="633"/>
      <c r="FJQ574" s="633"/>
      <c r="FJR574" s="633"/>
      <c r="FJS574" s="633"/>
      <c r="FJT574" s="633"/>
      <c r="FJU574" s="633"/>
      <c r="FJV574" s="633"/>
      <c r="FJW574" s="633"/>
      <c r="FJX574" s="633"/>
      <c r="FJY574" s="633"/>
      <c r="FJZ574" s="633"/>
      <c r="FKA574" s="633"/>
      <c r="FKB574" s="633"/>
      <c r="FKC574" s="633"/>
      <c r="FKD574" s="633"/>
      <c r="FKE574" s="633"/>
      <c r="FKF574" s="633"/>
      <c r="FKG574" s="633"/>
      <c r="FKH574" s="633"/>
      <c r="FKI574" s="633"/>
      <c r="FKJ574" s="633"/>
      <c r="FKK574" s="633"/>
      <c r="FKL574" s="633"/>
      <c r="FKM574" s="633"/>
      <c r="FKN574" s="633"/>
      <c r="FKO574" s="633"/>
      <c r="FKP574" s="633"/>
      <c r="FKQ574" s="633"/>
      <c r="FKR574" s="633"/>
      <c r="FKS574" s="633"/>
      <c r="FKT574" s="633"/>
      <c r="FKU574" s="633"/>
      <c r="FKV574" s="633"/>
      <c r="FKW574" s="633"/>
      <c r="FKX574" s="633"/>
      <c r="FKY574" s="633"/>
      <c r="FKZ574" s="633"/>
      <c r="FLA574" s="633"/>
      <c r="FLB574" s="633"/>
      <c r="FLC574" s="633"/>
      <c r="FLD574" s="633"/>
      <c r="FLE574" s="633"/>
      <c r="FLF574" s="633"/>
      <c r="FLG574" s="633"/>
      <c r="FLH574" s="633"/>
      <c r="FLI574" s="633"/>
      <c r="FLJ574" s="633"/>
      <c r="FLK574" s="633"/>
      <c r="FLL574" s="633"/>
      <c r="FLM574" s="633"/>
      <c r="FLN574" s="633"/>
      <c r="FLO574" s="633"/>
      <c r="FLP574" s="633"/>
      <c r="FLQ574" s="633"/>
      <c r="FLR574" s="633"/>
      <c r="FLS574" s="633"/>
      <c r="FLT574" s="633"/>
      <c r="FLU574" s="633"/>
      <c r="FLV574" s="633"/>
      <c r="FLW574" s="633"/>
      <c r="FLX574" s="633"/>
      <c r="FLY574" s="633"/>
      <c r="FLZ574" s="633"/>
      <c r="FMA574" s="633"/>
      <c r="FMB574" s="633"/>
      <c r="FMC574" s="633"/>
      <c r="FMD574" s="633"/>
      <c r="FME574" s="633"/>
      <c r="FMF574" s="633"/>
      <c r="FMG574" s="633"/>
      <c r="FMH574" s="633"/>
      <c r="FMI574" s="633"/>
      <c r="FMJ574" s="633"/>
      <c r="FMK574" s="633"/>
      <c r="FML574" s="633"/>
      <c r="FMM574" s="633"/>
      <c r="FMN574" s="633"/>
      <c r="FMO574" s="633"/>
      <c r="FMP574" s="633"/>
      <c r="FMQ574" s="633"/>
      <c r="FMR574" s="633"/>
      <c r="FMS574" s="633"/>
      <c r="FMT574" s="633"/>
      <c r="FMU574" s="633"/>
      <c r="FMV574" s="633"/>
      <c r="FMW574" s="633"/>
      <c r="FMX574" s="633"/>
      <c r="FMY574" s="633"/>
      <c r="FMZ574" s="633"/>
      <c r="FNA574" s="633"/>
      <c r="FNB574" s="633"/>
      <c r="FNC574" s="633"/>
      <c r="FND574" s="633"/>
      <c r="FNE574" s="633"/>
      <c r="FNF574" s="633"/>
      <c r="FNG574" s="633"/>
      <c r="FNH574" s="633"/>
      <c r="FNI574" s="633"/>
      <c r="FNJ574" s="633"/>
      <c r="FNK574" s="633"/>
      <c r="FNL574" s="633"/>
      <c r="FNM574" s="633"/>
      <c r="FNN574" s="633"/>
      <c r="FNO574" s="633"/>
      <c r="FNP574" s="633"/>
      <c r="FNQ574" s="633"/>
      <c r="FNR574" s="633"/>
      <c r="FNS574" s="633"/>
      <c r="FNT574" s="633"/>
      <c r="FNU574" s="633"/>
      <c r="FNV574" s="633"/>
      <c r="FNW574" s="633"/>
      <c r="FNX574" s="633"/>
      <c r="FNY574" s="633"/>
      <c r="FNZ574" s="633"/>
      <c r="FOA574" s="633"/>
      <c r="FOB574" s="633"/>
      <c r="FOC574" s="633"/>
      <c r="FOD574" s="633"/>
      <c r="FOE574" s="633"/>
      <c r="FOF574" s="633"/>
      <c r="FOG574" s="633"/>
      <c r="FOH574" s="633"/>
      <c r="FOI574" s="633"/>
      <c r="FOJ574" s="633"/>
      <c r="FOK574" s="633"/>
      <c r="FOL574" s="633"/>
      <c r="FOM574" s="633"/>
      <c r="FON574" s="633"/>
      <c r="FOO574" s="633"/>
      <c r="FOP574" s="633"/>
      <c r="FOQ574" s="633"/>
      <c r="FOR574" s="633"/>
      <c r="FOS574" s="633"/>
      <c r="FOT574" s="633"/>
      <c r="FOU574" s="633"/>
      <c r="FOV574" s="633"/>
      <c r="FOW574" s="633"/>
      <c r="FOX574" s="633"/>
      <c r="FOY574" s="633"/>
      <c r="FOZ574" s="633"/>
      <c r="FPA574" s="633"/>
      <c r="FPB574" s="633"/>
      <c r="FPC574" s="633"/>
      <c r="FPD574" s="633"/>
      <c r="FPE574" s="633"/>
      <c r="FPF574" s="633"/>
      <c r="FPG574" s="633"/>
      <c r="FPH574" s="633"/>
      <c r="FPI574" s="633"/>
      <c r="FPJ574" s="633"/>
      <c r="FPK574" s="633"/>
      <c r="FPL574" s="633"/>
      <c r="FPM574" s="633"/>
      <c r="FPN574" s="633"/>
      <c r="FPO574" s="633"/>
      <c r="FPP574" s="633"/>
      <c r="FPQ574" s="633"/>
      <c r="FPR574" s="633"/>
      <c r="FPS574" s="633"/>
      <c r="FPT574" s="633"/>
      <c r="FPU574" s="633"/>
      <c r="FPV574" s="633"/>
      <c r="FPW574" s="633"/>
      <c r="FPX574" s="633"/>
      <c r="FPY574" s="633"/>
      <c r="FPZ574" s="633"/>
      <c r="FQA574" s="633"/>
      <c r="FQB574" s="633"/>
      <c r="FQC574" s="633"/>
      <c r="FQD574" s="633"/>
      <c r="FQE574" s="633"/>
      <c r="FQF574" s="633"/>
      <c r="FQG574" s="633"/>
      <c r="FQH574" s="633"/>
      <c r="FQI574" s="633"/>
      <c r="FQJ574" s="633"/>
      <c r="FQK574" s="633"/>
      <c r="FQL574" s="633"/>
      <c r="FQM574" s="633"/>
      <c r="FQN574" s="633"/>
      <c r="FQO574" s="633"/>
      <c r="FQP574" s="633"/>
      <c r="FQQ574" s="633"/>
      <c r="FQR574" s="633"/>
      <c r="FQS574" s="633"/>
      <c r="FQT574" s="633"/>
      <c r="FQU574" s="633"/>
      <c r="FQV574" s="633"/>
      <c r="FQW574" s="633"/>
      <c r="FQX574" s="633"/>
      <c r="FQY574" s="633"/>
      <c r="FQZ574" s="633"/>
      <c r="FRA574" s="633"/>
      <c r="FRB574" s="633"/>
      <c r="FRC574" s="633"/>
      <c r="FRD574" s="633"/>
      <c r="FRE574" s="633"/>
      <c r="FRF574" s="633"/>
      <c r="FRG574" s="633"/>
      <c r="FRH574" s="633"/>
      <c r="FRI574" s="633"/>
      <c r="FRJ574" s="633"/>
      <c r="FRK574" s="633"/>
      <c r="FRL574" s="633"/>
      <c r="FRM574" s="633"/>
      <c r="FRN574" s="633"/>
      <c r="FRO574" s="633"/>
      <c r="FRP574" s="633"/>
      <c r="FRQ574" s="633"/>
      <c r="FRR574" s="633"/>
      <c r="FRS574" s="633"/>
      <c r="FRT574" s="633"/>
      <c r="FRU574" s="633"/>
      <c r="FRV574" s="633"/>
      <c r="FRW574" s="633"/>
      <c r="FRX574" s="633"/>
      <c r="FRY574" s="633"/>
      <c r="FRZ574" s="633"/>
      <c r="FSA574" s="633"/>
      <c r="FSB574" s="633"/>
      <c r="FSC574" s="633"/>
      <c r="FSD574" s="633"/>
      <c r="FSE574" s="633"/>
      <c r="FSF574" s="633"/>
      <c r="FSG574" s="633"/>
      <c r="FSH574" s="633"/>
      <c r="FSI574" s="633"/>
      <c r="FSJ574" s="633"/>
      <c r="FSK574" s="633"/>
      <c r="FSL574" s="633"/>
      <c r="FSM574" s="633"/>
      <c r="FSN574" s="633"/>
      <c r="FSO574" s="633"/>
      <c r="FSP574" s="633"/>
      <c r="FSQ574" s="633"/>
      <c r="FSR574" s="633"/>
      <c r="FSS574" s="633"/>
      <c r="FST574" s="633"/>
      <c r="FSU574" s="633"/>
      <c r="FSV574" s="633"/>
      <c r="FSW574" s="633"/>
      <c r="FSX574" s="633"/>
      <c r="FSY574" s="633"/>
      <c r="FSZ574" s="633"/>
      <c r="FTA574" s="633"/>
      <c r="FTB574" s="633"/>
      <c r="FTC574" s="633"/>
      <c r="FTD574" s="633"/>
      <c r="FTE574" s="633"/>
      <c r="FTF574" s="633"/>
      <c r="FTG574" s="633"/>
      <c r="FTH574" s="633"/>
      <c r="FTI574" s="633"/>
      <c r="FTJ574" s="633"/>
      <c r="FTK574" s="633"/>
      <c r="FTL574" s="633"/>
      <c r="FTM574" s="633"/>
      <c r="FTN574" s="633"/>
      <c r="FTO574" s="633"/>
      <c r="FTP574" s="633"/>
      <c r="FTQ574" s="633"/>
      <c r="FTR574" s="633"/>
      <c r="FTS574" s="633"/>
      <c r="FTT574" s="633"/>
      <c r="FTU574" s="633"/>
      <c r="FTV574" s="633"/>
      <c r="FTW574" s="633"/>
      <c r="FTX574" s="633"/>
      <c r="FTY574" s="633"/>
      <c r="FTZ574" s="633"/>
      <c r="FUA574" s="633"/>
      <c r="FUB574" s="633"/>
      <c r="FUC574" s="633"/>
      <c r="FUD574" s="633"/>
      <c r="FUE574" s="633"/>
      <c r="FUF574" s="633"/>
      <c r="FUG574" s="633"/>
      <c r="FUH574" s="633"/>
      <c r="FUI574" s="633"/>
      <c r="FUJ574" s="633"/>
      <c r="FUK574" s="633"/>
      <c r="FUL574" s="633"/>
      <c r="FUM574" s="633"/>
      <c r="FUN574" s="633"/>
      <c r="FUO574" s="633"/>
      <c r="FUP574" s="633"/>
      <c r="FUQ574" s="633"/>
      <c r="FUR574" s="633"/>
      <c r="FUS574" s="633"/>
      <c r="FUT574" s="633"/>
      <c r="FUU574" s="633"/>
      <c r="FUV574" s="633"/>
      <c r="FUW574" s="633"/>
      <c r="FUX574" s="633"/>
      <c r="FUY574" s="633"/>
      <c r="FUZ574" s="633"/>
      <c r="FVA574" s="633"/>
      <c r="FVB574" s="633"/>
      <c r="FVC574" s="633"/>
      <c r="FVD574" s="633"/>
      <c r="FVE574" s="633"/>
      <c r="FVF574" s="633"/>
      <c r="FVG574" s="633"/>
      <c r="FVH574" s="633"/>
      <c r="FVI574" s="633"/>
      <c r="FVJ574" s="633"/>
      <c r="FVK574" s="633"/>
      <c r="FVL574" s="633"/>
      <c r="FVM574" s="633"/>
      <c r="FVN574" s="633"/>
      <c r="FVO574" s="633"/>
      <c r="FVP574" s="633"/>
      <c r="FVQ574" s="633"/>
      <c r="FVR574" s="633"/>
      <c r="FVS574" s="633"/>
      <c r="FVT574" s="633"/>
      <c r="FVU574" s="633"/>
      <c r="FVV574" s="633"/>
      <c r="FVW574" s="633"/>
      <c r="FVX574" s="633"/>
      <c r="FVY574" s="633"/>
      <c r="FVZ574" s="633"/>
      <c r="FWA574" s="633"/>
      <c r="FWB574" s="633"/>
      <c r="FWC574" s="633"/>
      <c r="FWD574" s="633"/>
      <c r="FWE574" s="633"/>
      <c r="FWF574" s="633"/>
      <c r="FWG574" s="633"/>
      <c r="FWH574" s="633"/>
      <c r="FWI574" s="633"/>
      <c r="FWJ574" s="633"/>
      <c r="FWK574" s="633"/>
      <c r="FWL574" s="633"/>
      <c r="FWM574" s="633"/>
      <c r="FWN574" s="633"/>
      <c r="FWO574" s="633"/>
      <c r="FWP574" s="633"/>
      <c r="FWQ574" s="633"/>
      <c r="FWR574" s="633"/>
      <c r="FWS574" s="633"/>
      <c r="FWT574" s="633"/>
      <c r="FWU574" s="633"/>
      <c r="FWV574" s="633"/>
      <c r="FWW574" s="633"/>
      <c r="FWX574" s="633"/>
      <c r="FWY574" s="633"/>
      <c r="FWZ574" s="633"/>
      <c r="FXA574" s="633"/>
      <c r="FXB574" s="633"/>
      <c r="FXC574" s="633"/>
      <c r="FXD574" s="633"/>
      <c r="FXE574" s="633"/>
      <c r="FXF574" s="633"/>
      <c r="FXG574" s="633"/>
      <c r="FXH574" s="633"/>
      <c r="FXI574" s="633"/>
      <c r="FXJ574" s="633"/>
      <c r="FXK574" s="633"/>
      <c r="FXL574" s="633"/>
      <c r="FXM574" s="633"/>
      <c r="FXN574" s="633"/>
      <c r="FXO574" s="633"/>
      <c r="FXP574" s="633"/>
      <c r="FXQ574" s="633"/>
      <c r="FXR574" s="633"/>
      <c r="FXS574" s="633"/>
      <c r="FXT574" s="633"/>
      <c r="FXU574" s="633"/>
      <c r="FXV574" s="633"/>
      <c r="FXW574" s="633"/>
      <c r="FXX574" s="633"/>
      <c r="FXY574" s="633"/>
      <c r="FXZ574" s="633"/>
      <c r="FYA574" s="633"/>
      <c r="FYB574" s="633"/>
      <c r="FYC574" s="633"/>
      <c r="FYD574" s="633"/>
      <c r="FYE574" s="633"/>
      <c r="FYF574" s="633"/>
      <c r="FYG574" s="633"/>
      <c r="FYH574" s="633"/>
      <c r="FYI574" s="633"/>
      <c r="FYJ574" s="633"/>
      <c r="FYK574" s="633"/>
      <c r="FYL574" s="633"/>
      <c r="FYM574" s="633"/>
      <c r="FYN574" s="633"/>
      <c r="FYO574" s="633"/>
      <c r="FYP574" s="633"/>
      <c r="FYQ574" s="633"/>
      <c r="FYR574" s="633"/>
      <c r="FYS574" s="633"/>
      <c r="FYT574" s="633"/>
      <c r="FYU574" s="633"/>
      <c r="FYV574" s="633"/>
      <c r="FYW574" s="633"/>
      <c r="FYX574" s="633"/>
      <c r="FYY574" s="633"/>
      <c r="FYZ574" s="633"/>
      <c r="FZA574" s="633"/>
      <c r="FZB574" s="633"/>
      <c r="FZC574" s="633"/>
      <c r="FZD574" s="633"/>
      <c r="FZE574" s="633"/>
      <c r="FZF574" s="633"/>
      <c r="FZG574" s="633"/>
      <c r="FZH574" s="633"/>
      <c r="FZI574" s="633"/>
      <c r="FZJ574" s="633"/>
      <c r="FZK574" s="633"/>
      <c r="FZL574" s="633"/>
      <c r="FZM574" s="633"/>
      <c r="FZN574" s="633"/>
      <c r="FZO574" s="633"/>
      <c r="FZP574" s="633"/>
      <c r="FZQ574" s="633"/>
      <c r="FZR574" s="633"/>
      <c r="FZS574" s="633"/>
      <c r="FZT574" s="633"/>
      <c r="FZU574" s="633"/>
      <c r="FZV574" s="633"/>
      <c r="FZW574" s="633"/>
      <c r="FZX574" s="633"/>
      <c r="FZY574" s="633"/>
      <c r="FZZ574" s="633"/>
      <c r="GAA574" s="633"/>
      <c r="GAB574" s="633"/>
      <c r="GAC574" s="633"/>
      <c r="GAD574" s="633"/>
      <c r="GAE574" s="633"/>
      <c r="GAF574" s="633"/>
      <c r="GAG574" s="633"/>
      <c r="GAH574" s="633"/>
      <c r="GAI574" s="633"/>
      <c r="GAJ574" s="633"/>
      <c r="GAK574" s="633"/>
      <c r="GAL574" s="633"/>
      <c r="GAM574" s="633"/>
      <c r="GAN574" s="633"/>
      <c r="GAO574" s="633"/>
      <c r="GAP574" s="633"/>
      <c r="GAQ574" s="633"/>
      <c r="GAR574" s="633"/>
      <c r="GAS574" s="633"/>
      <c r="GAT574" s="633"/>
      <c r="GAU574" s="633"/>
      <c r="GAV574" s="633"/>
      <c r="GAW574" s="633"/>
      <c r="GAX574" s="633"/>
      <c r="GAY574" s="633"/>
      <c r="GAZ574" s="633"/>
      <c r="GBA574" s="633"/>
      <c r="GBB574" s="633"/>
      <c r="GBC574" s="633"/>
      <c r="GBD574" s="633"/>
      <c r="GBE574" s="633"/>
      <c r="GBF574" s="633"/>
      <c r="GBG574" s="633"/>
      <c r="GBH574" s="633"/>
      <c r="GBI574" s="633"/>
      <c r="GBJ574" s="633"/>
      <c r="GBK574" s="633"/>
      <c r="GBL574" s="633"/>
      <c r="GBM574" s="633"/>
      <c r="GBN574" s="633"/>
      <c r="GBO574" s="633"/>
      <c r="GBP574" s="633"/>
      <c r="GBQ574" s="633"/>
      <c r="GBR574" s="633"/>
      <c r="GBS574" s="633"/>
      <c r="GBT574" s="633"/>
      <c r="GBU574" s="633"/>
      <c r="GBV574" s="633"/>
      <c r="GBW574" s="633"/>
      <c r="GBX574" s="633"/>
      <c r="GBY574" s="633"/>
      <c r="GBZ574" s="633"/>
      <c r="GCA574" s="633"/>
      <c r="GCB574" s="633"/>
      <c r="GCC574" s="633"/>
      <c r="GCD574" s="633"/>
      <c r="GCE574" s="633"/>
      <c r="GCF574" s="633"/>
      <c r="GCG574" s="633"/>
      <c r="GCH574" s="633"/>
      <c r="GCI574" s="633"/>
      <c r="GCJ574" s="633"/>
      <c r="GCK574" s="633"/>
      <c r="GCL574" s="633"/>
      <c r="GCM574" s="633"/>
      <c r="GCN574" s="633"/>
      <c r="GCO574" s="633"/>
      <c r="GCP574" s="633"/>
      <c r="GCQ574" s="633"/>
      <c r="GCR574" s="633"/>
      <c r="GCS574" s="633"/>
      <c r="GCT574" s="633"/>
      <c r="GCU574" s="633"/>
      <c r="GCV574" s="633"/>
      <c r="GCW574" s="633"/>
      <c r="GCX574" s="633"/>
      <c r="GCY574" s="633"/>
      <c r="GCZ574" s="633"/>
      <c r="GDA574" s="633"/>
      <c r="GDB574" s="633"/>
      <c r="GDC574" s="633"/>
      <c r="GDD574" s="633"/>
      <c r="GDE574" s="633"/>
      <c r="GDF574" s="633"/>
      <c r="GDG574" s="633"/>
      <c r="GDH574" s="633"/>
      <c r="GDI574" s="633"/>
      <c r="GDJ574" s="633"/>
      <c r="GDK574" s="633"/>
      <c r="GDL574" s="633"/>
      <c r="GDM574" s="633"/>
      <c r="GDN574" s="633"/>
      <c r="GDO574" s="633"/>
      <c r="GDP574" s="633"/>
      <c r="GDQ574" s="633"/>
      <c r="GDR574" s="633"/>
      <c r="GDS574" s="633"/>
      <c r="GDT574" s="633"/>
      <c r="GDU574" s="633"/>
      <c r="GDV574" s="633"/>
      <c r="GDW574" s="633"/>
      <c r="GDX574" s="633"/>
      <c r="GDY574" s="633"/>
      <c r="GDZ574" s="633"/>
      <c r="GEA574" s="633"/>
      <c r="GEB574" s="633"/>
      <c r="GEC574" s="633"/>
      <c r="GED574" s="633"/>
      <c r="GEE574" s="633"/>
      <c r="GEF574" s="633"/>
      <c r="GEG574" s="633"/>
      <c r="GEH574" s="633"/>
      <c r="GEI574" s="633"/>
      <c r="GEJ574" s="633"/>
      <c r="GEK574" s="633"/>
      <c r="GEL574" s="633"/>
      <c r="GEM574" s="633"/>
      <c r="GEN574" s="633"/>
      <c r="GEO574" s="633"/>
      <c r="GEP574" s="633"/>
      <c r="GEQ574" s="633"/>
      <c r="GER574" s="633"/>
      <c r="GES574" s="633"/>
      <c r="GET574" s="633"/>
      <c r="GEU574" s="633"/>
      <c r="GEV574" s="633"/>
      <c r="GEW574" s="633"/>
      <c r="GEX574" s="633"/>
      <c r="GEY574" s="633"/>
      <c r="GEZ574" s="633"/>
      <c r="GFA574" s="633"/>
      <c r="GFB574" s="633"/>
      <c r="GFC574" s="633"/>
      <c r="GFD574" s="633"/>
      <c r="GFE574" s="633"/>
      <c r="GFF574" s="633"/>
      <c r="GFG574" s="633"/>
      <c r="GFH574" s="633"/>
      <c r="GFI574" s="633"/>
      <c r="GFJ574" s="633"/>
      <c r="GFK574" s="633"/>
      <c r="GFL574" s="633"/>
      <c r="GFM574" s="633"/>
      <c r="GFN574" s="633"/>
      <c r="GFO574" s="633"/>
      <c r="GFP574" s="633"/>
      <c r="GFQ574" s="633"/>
      <c r="GFR574" s="633"/>
      <c r="GFS574" s="633"/>
      <c r="GFT574" s="633"/>
      <c r="GFU574" s="633"/>
      <c r="GFV574" s="633"/>
      <c r="GFW574" s="633"/>
      <c r="GFX574" s="633"/>
      <c r="GFY574" s="633"/>
      <c r="GFZ574" s="633"/>
      <c r="GGA574" s="633"/>
      <c r="GGB574" s="633"/>
      <c r="GGC574" s="633"/>
      <c r="GGD574" s="633"/>
      <c r="GGE574" s="633"/>
      <c r="GGF574" s="633"/>
      <c r="GGG574" s="633"/>
      <c r="GGH574" s="633"/>
      <c r="GGI574" s="633"/>
      <c r="GGJ574" s="633"/>
      <c r="GGK574" s="633"/>
      <c r="GGL574" s="633"/>
      <c r="GGM574" s="633"/>
      <c r="GGN574" s="633"/>
      <c r="GGO574" s="633"/>
      <c r="GGP574" s="633"/>
      <c r="GGQ574" s="633"/>
      <c r="GGR574" s="633"/>
      <c r="GGS574" s="633"/>
      <c r="GGT574" s="633"/>
      <c r="GGU574" s="633"/>
      <c r="GGV574" s="633"/>
      <c r="GGW574" s="633"/>
      <c r="GGX574" s="633"/>
      <c r="GGY574" s="633"/>
      <c r="GGZ574" s="633"/>
      <c r="GHA574" s="633"/>
      <c r="GHB574" s="633"/>
      <c r="GHC574" s="633"/>
      <c r="GHD574" s="633"/>
      <c r="GHE574" s="633"/>
      <c r="GHF574" s="633"/>
      <c r="GHG574" s="633"/>
      <c r="GHH574" s="633"/>
      <c r="GHI574" s="633"/>
      <c r="GHJ574" s="633"/>
      <c r="GHK574" s="633"/>
      <c r="GHL574" s="633"/>
      <c r="GHM574" s="633"/>
      <c r="GHN574" s="633"/>
      <c r="GHO574" s="633"/>
      <c r="GHP574" s="633"/>
      <c r="GHQ574" s="633"/>
      <c r="GHR574" s="633"/>
      <c r="GHS574" s="633"/>
      <c r="GHT574" s="633"/>
      <c r="GHU574" s="633"/>
      <c r="GHV574" s="633"/>
      <c r="GHW574" s="633"/>
      <c r="GHX574" s="633"/>
      <c r="GHY574" s="633"/>
      <c r="GHZ574" s="633"/>
      <c r="GIA574" s="633"/>
      <c r="GIB574" s="633"/>
      <c r="GIC574" s="633"/>
      <c r="GID574" s="633"/>
      <c r="GIE574" s="633"/>
      <c r="GIF574" s="633"/>
      <c r="GIG574" s="633"/>
      <c r="GIH574" s="633"/>
      <c r="GII574" s="633"/>
      <c r="GIJ574" s="633"/>
      <c r="GIK574" s="633"/>
      <c r="GIL574" s="633"/>
      <c r="GIM574" s="633"/>
      <c r="GIN574" s="633"/>
      <c r="GIO574" s="633"/>
      <c r="GIP574" s="633"/>
      <c r="GIQ574" s="633"/>
      <c r="GIR574" s="633"/>
      <c r="GIS574" s="633"/>
      <c r="GIT574" s="633"/>
      <c r="GIU574" s="633"/>
      <c r="GIV574" s="633"/>
      <c r="GIW574" s="633"/>
      <c r="GIX574" s="633"/>
      <c r="GIY574" s="633"/>
      <c r="GIZ574" s="633"/>
      <c r="GJA574" s="633"/>
      <c r="GJB574" s="633"/>
      <c r="GJC574" s="633"/>
      <c r="GJD574" s="633"/>
      <c r="GJE574" s="633"/>
      <c r="GJF574" s="633"/>
      <c r="GJG574" s="633"/>
      <c r="GJH574" s="633"/>
      <c r="GJI574" s="633"/>
      <c r="GJJ574" s="633"/>
      <c r="GJK574" s="633"/>
      <c r="GJL574" s="633"/>
      <c r="GJM574" s="633"/>
      <c r="GJN574" s="633"/>
      <c r="GJO574" s="633"/>
      <c r="GJP574" s="633"/>
      <c r="GJQ574" s="633"/>
      <c r="GJR574" s="633"/>
      <c r="GJS574" s="633"/>
      <c r="GJT574" s="633"/>
      <c r="GJU574" s="633"/>
      <c r="GJV574" s="633"/>
      <c r="GJW574" s="633"/>
      <c r="GJX574" s="633"/>
      <c r="GJY574" s="633"/>
      <c r="GJZ574" s="633"/>
      <c r="GKA574" s="633"/>
      <c r="GKB574" s="633"/>
      <c r="GKC574" s="633"/>
      <c r="GKD574" s="633"/>
      <c r="GKE574" s="633"/>
      <c r="GKF574" s="633"/>
      <c r="GKG574" s="633"/>
      <c r="GKH574" s="633"/>
      <c r="GKI574" s="633"/>
      <c r="GKJ574" s="633"/>
      <c r="GKK574" s="633"/>
      <c r="GKL574" s="633"/>
      <c r="GKM574" s="633"/>
      <c r="GKN574" s="633"/>
      <c r="GKO574" s="633"/>
      <c r="GKP574" s="633"/>
      <c r="GKQ574" s="633"/>
      <c r="GKR574" s="633"/>
      <c r="GKS574" s="633"/>
      <c r="GKT574" s="633"/>
      <c r="GKU574" s="633"/>
      <c r="GKV574" s="633"/>
      <c r="GKW574" s="633"/>
      <c r="GKX574" s="633"/>
      <c r="GKY574" s="633"/>
      <c r="GKZ574" s="633"/>
      <c r="GLA574" s="633"/>
      <c r="GLB574" s="633"/>
      <c r="GLC574" s="633"/>
      <c r="GLD574" s="633"/>
      <c r="GLE574" s="633"/>
      <c r="GLF574" s="633"/>
      <c r="GLG574" s="633"/>
      <c r="GLH574" s="633"/>
      <c r="GLI574" s="633"/>
      <c r="GLJ574" s="633"/>
      <c r="GLK574" s="633"/>
      <c r="GLL574" s="633"/>
      <c r="GLM574" s="633"/>
      <c r="GLN574" s="633"/>
      <c r="GLO574" s="633"/>
      <c r="GLP574" s="633"/>
      <c r="GLQ574" s="633"/>
      <c r="GLR574" s="633"/>
      <c r="GLS574" s="633"/>
      <c r="GLT574" s="633"/>
      <c r="GLU574" s="633"/>
      <c r="GLV574" s="633"/>
      <c r="GLW574" s="633"/>
      <c r="GLX574" s="633"/>
      <c r="GLY574" s="633"/>
      <c r="GLZ574" s="633"/>
      <c r="GMA574" s="633"/>
      <c r="GMB574" s="633"/>
      <c r="GMC574" s="633"/>
      <c r="GMD574" s="633"/>
      <c r="GME574" s="633"/>
      <c r="GMF574" s="633"/>
      <c r="GMG574" s="633"/>
      <c r="GMH574" s="633"/>
      <c r="GMI574" s="633"/>
      <c r="GMJ574" s="633"/>
      <c r="GMK574" s="633"/>
      <c r="GML574" s="633"/>
      <c r="GMM574" s="633"/>
      <c r="GMN574" s="633"/>
      <c r="GMO574" s="633"/>
      <c r="GMP574" s="633"/>
      <c r="GMQ574" s="633"/>
      <c r="GMR574" s="633"/>
      <c r="GMS574" s="633"/>
      <c r="GMT574" s="633"/>
      <c r="GMU574" s="633"/>
      <c r="GMV574" s="633"/>
      <c r="GMW574" s="633"/>
      <c r="GMX574" s="633"/>
      <c r="GMY574" s="633"/>
      <c r="GMZ574" s="633"/>
      <c r="GNA574" s="633"/>
      <c r="GNB574" s="633"/>
      <c r="GNC574" s="633"/>
      <c r="GND574" s="633"/>
      <c r="GNE574" s="633"/>
      <c r="GNF574" s="633"/>
      <c r="GNG574" s="633"/>
      <c r="GNH574" s="633"/>
      <c r="GNI574" s="633"/>
      <c r="GNJ574" s="633"/>
      <c r="GNK574" s="633"/>
      <c r="GNL574" s="633"/>
      <c r="GNM574" s="633"/>
      <c r="GNN574" s="633"/>
      <c r="GNO574" s="633"/>
      <c r="GNP574" s="633"/>
      <c r="GNQ574" s="633"/>
      <c r="GNR574" s="633"/>
      <c r="GNS574" s="633"/>
      <c r="GNT574" s="633"/>
      <c r="GNU574" s="633"/>
      <c r="GNV574" s="633"/>
      <c r="GNW574" s="633"/>
      <c r="GNX574" s="633"/>
      <c r="GNY574" s="633"/>
      <c r="GNZ574" s="633"/>
      <c r="GOA574" s="633"/>
      <c r="GOB574" s="633"/>
      <c r="GOC574" s="633"/>
      <c r="GOD574" s="633"/>
      <c r="GOE574" s="633"/>
      <c r="GOF574" s="633"/>
      <c r="GOG574" s="633"/>
      <c r="GOH574" s="633"/>
      <c r="GOI574" s="633"/>
      <c r="GOJ574" s="633"/>
      <c r="GOK574" s="633"/>
      <c r="GOL574" s="633"/>
      <c r="GOM574" s="633"/>
      <c r="GON574" s="633"/>
      <c r="GOO574" s="633"/>
      <c r="GOP574" s="633"/>
      <c r="GOQ574" s="633"/>
      <c r="GOR574" s="633"/>
      <c r="GOS574" s="633"/>
      <c r="GOT574" s="633"/>
      <c r="GOU574" s="633"/>
      <c r="GOV574" s="633"/>
      <c r="GOW574" s="633"/>
      <c r="GOX574" s="633"/>
      <c r="GOY574" s="633"/>
      <c r="GOZ574" s="633"/>
      <c r="GPA574" s="633"/>
      <c r="GPB574" s="633"/>
      <c r="GPC574" s="633"/>
      <c r="GPD574" s="633"/>
      <c r="GPE574" s="633"/>
      <c r="GPF574" s="633"/>
      <c r="GPG574" s="633"/>
      <c r="GPH574" s="633"/>
      <c r="GPI574" s="633"/>
      <c r="GPJ574" s="633"/>
      <c r="GPK574" s="633"/>
      <c r="GPL574" s="633"/>
      <c r="GPM574" s="633"/>
      <c r="GPN574" s="633"/>
      <c r="GPO574" s="633"/>
      <c r="GPP574" s="633"/>
      <c r="GPQ574" s="633"/>
      <c r="GPR574" s="633"/>
      <c r="GPS574" s="633"/>
      <c r="GPT574" s="633"/>
      <c r="GPU574" s="633"/>
      <c r="GPV574" s="633"/>
      <c r="GPW574" s="633"/>
      <c r="GPX574" s="633"/>
      <c r="GPY574" s="633"/>
      <c r="GPZ574" s="633"/>
      <c r="GQA574" s="633"/>
      <c r="GQB574" s="633"/>
      <c r="GQC574" s="633"/>
      <c r="GQD574" s="633"/>
      <c r="GQE574" s="633"/>
      <c r="GQF574" s="633"/>
      <c r="GQG574" s="633"/>
      <c r="GQH574" s="633"/>
      <c r="GQI574" s="633"/>
      <c r="GQJ574" s="633"/>
      <c r="GQK574" s="633"/>
      <c r="GQL574" s="633"/>
      <c r="GQM574" s="633"/>
      <c r="GQN574" s="633"/>
      <c r="GQO574" s="633"/>
      <c r="GQP574" s="633"/>
      <c r="GQQ574" s="633"/>
      <c r="GQR574" s="633"/>
      <c r="GQS574" s="633"/>
      <c r="GQT574" s="633"/>
      <c r="GQU574" s="633"/>
      <c r="GQV574" s="633"/>
      <c r="GQW574" s="633"/>
      <c r="GQX574" s="633"/>
      <c r="GQY574" s="633"/>
      <c r="GQZ574" s="633"/>
      <c r="GRA574" s="633"/>
      <c r="GRB574" s="633"/>
      <c r="GRC574" s="633"/>
      <c r="GRD574" s="633"/>
      <c r="GRE574" s="633"/>
      <c r="GRF574" s="633"/>
      <c r="GRG574" s="633"/>
      <c r="GRH574" s="633"/>
      <c r="GRI574" s="633"/>
      <c r="GRJ574" s="633"/>
      <c r="GRK574" s="633"/>
      <c r="GRL574" s="633"/>
      <c r="GRM574" s="633"/>
      <c r="GRN574" s="633"/>
      <c r="GRO574" s="633"/>
      <c r="GRP574" s="633"/>
      <c r="GRQ574" s="633"/>
      <c r="GRR574" s="633"/>
      <c r="GRS574" s="633"/>
      <c r="GRT574" s="633"/>
      <c r="GRU574" s="633"/>
      <c r="GRV574" s="633"/>
      <c r="GRW574" s="633"/>
      <c r="GRX574" s="633"/>
      <c r="GRY574" s="633"/>
      <c r="GRZ574" s="633"/>
      <c r="GSA574" s="633"/>
      <c r="GSB574" s="633"/>
      <c r="GSC574" s="633"/>
      <c r="GSD574" s="633"/>
      <c r="GSE574" s="633"/>
      <c r="GSF574" s="633"/>
      <c r="GSG574" s="633"/>
      <c r="GSH574" s="633"/>
      <c r="GSI574" s="633"/>
      <c r="GSJ574" s="633"/>
      <c r="GSK574" s="633"/>
      <c r="GSL574" s="633"/>
      <c r="GSM574" s="633"/>
      <c r="GSN574" s="633"/>
      <c r="GSO574" s="633"/>
      <c r="GSP574" s="633"/>
      <c r="GSQ574" s="633"/>
      <c r="GSR574" s="633"/>
      <c r="GSS574" s="633"/>
      <c r="GST574" s="633"/>
      <c r="GSU574" s="633"/>
      <c r="GSV574" s="633"/>
      <c r="GSW574" s="633"/>
      <c r="GSX574" s="633"/>
      <c r="GSY574" s="633"/>
      <c r="GSZ574" s="633"/>
      <c r="GTA574" s="633"/>
      <c r="GTB574" s="633"/>
      <c r="GTC574" s="633"/>
      <c r="GTD574" s="633"/>
      <c r="GTE574" s="633"/>
      <c r="GTF574" s="633"/>
      <c r="GTG574" s="633"/>
      <c r="GTH574" s="633"/>
      <c r="GTI574" s="633"/>
      <c r="GTJ574" s="633"/>
      <c r="GTK574" s="633"/>
      <c r="GTL574" s="633"/>
      <c r="GTM574" s="633"/>
      <c r="GTN574" s="633"/>
      <c r="GTO574" s="633"/>
      <c r="GTP574" s="633"/>
      <c r="GTQ574" s="633"/>
      <c r="GTR574" s="633"/>
      <c r="GTS574" s="633"/>
      <c r="GTT574" s="633"/>
      <c r="GTU574" s="633"/>
      <c r="GTV574" s="633"/>
      <c r="GTW574" s="633"/>
      <c r="GTX574" s="633"/>
      <c r="GTY574" s="633"/>
      <c r="GTZ574" s="633"/>
      <c r="GUA574" s="633"/>
      <c r="GUB574" s="633"/>
      <c r="GUC574" s="633"/>
      <c r="GUD574" s="633"/>
      <c r="GUE574" s="633"/>
      <c r="GUF574" s="633"/>
      <c r="GUG574" s="633"/>
      <c r="GUH574" s="633"/>
      <c r="GUI574" s="633"/>
      <c r="GUJ574" s="633"/>
      <c r="GUK574" s="633"/>
      <c r="GUL574" s="633"/>
      <c r="GUM574" s="633"/>
      <c r="GUN574" s="633"/>
      <c r="GUO574" s="633"/>
      <c r="GUP574" s="633"/>
      <c r="GUQ574" s="633"/>
      <c r="GUR574" s="633"/>
      <c r="GUS574" s="633"/>
      <c r="GUT574" s="633"/>
      <c r="GUU574" s="633"/>
      <c r="GUV574" s="633"/>
      <c r="GUW574" s="633"/>
      <c r="GUX574" s="633"/>
      <c r="GUY574" s="633"/>
      <c r="GUZ574" s="633"/>
      <c r="GVA574" s="633"/>
      <c r="GVB574" s="633"/>
      <c r="GVC574" s="633"/>
      <c r="GVD574" s="633"/>
      <c r="GVE574" s="633"/>
      <c r="GVF574" s="633"/>
      <c r="GVG574" s="633"/>
      <c r="GVH574" s="633"/>
      <c r="GVI574" s="633"/>
      <c r="GVJ574" s="633"/>
      <c r="GVK574" s="633"/>
      <c r="GVL574" s="633"/>
      <c r="GVM574" s="633"/>
      <c r="GVN574" s="633"/>
      <c r="GVO574" s="633"/>
      <c r="GVP574" s="633"/>
      <c r="GVQ574" s="633"/>
      <c r="GVR574" s="633"/>
      <c r="GVS574" s="633"/>
      <c r="GVT574" s="633"/>
      <c r="GVU574" s="633"/>
      <c r="GVV574" s="633"/>
      <c r="GVW574" s="633"/>
      <c r="GVX574" s="633"/>
      <c r="GVY574" s="633"/>
      <c r="GVZ574" s="633"/>
      <c r="GWA574" s="633"/>
      <c r="GWB574" s="633"/>
      <c r="GWC574" s="633"/>
      <c r="GWD574" s="633"/>
      <c r="GWE574" s="633"/>
      <c r="GWF574" s="633"/>
      <c r="GWG574" s="633"/>
      <c r="GWH574" s="633"/>
      <c r="GWI574" s="633"/>
      <c r="GWJ574" s="633"/>
      <c r="GWK574" s="633"/>
      <c r="GWL574" s="633"/>
      <c r="GWM574" s="633"/>
      <c r="GWN574" s="633"/>
      <c r="GWO574" s="633"/>
      <c r="GWP574" s="633"/>
      <c r="GWQ574" s="633"/>
      <c r="GWR574" s="633"/>
      <c r="GWS574" s="633"/>
      <c r="GWT574" s="633"/>
      <c r="GWU574" s="633"/>
      <c r="GWV574" s="633"/>
      <c r="GWW574" s="633"/>
      <c r="GWX574" s="633"/>
      <c r="GWY574" s="633"/>
      <c r="GWZ574" s="633"/>
      <c r="GXA574" s="633"/>
      <c r="GXB574" s="633"/>
      <c r="GXC574" s="633"/>
      <c r="GXD574" s="633"/>
      <c r="GXE574" s="633"/>
      <c r="GXF574" s="633"/>
      <c r="GXG574" s="633"/>
      <c r="GXH574" s="633"/>
      <c r="GXI574" s="633"/>
      <c r="GXJ574" s="633"/>
      <c r="GXK574" s="633"/>
      <c r="GXL574" s="633"/>
      <c r="GXM574" s="633"/>
      <c r="GXN574" s="633"/>
      <c r="GXO574" s="633"/>
      <c r="GXP574" s="633"/>
      <c r="GXQ574" s="633"/>
      <c r="GXR574" s="633"/>
      <c r="GXS574" s="633"/>
      <c r="GXT574" s="633"/>
      <c r="GXU574" s="633"/>
      <c r="GXV574" s="633"/>
      <c r="GXW574" s="633"/>
      <c r="GXX574" s="633"/>
      <c r="GXY574" s="633"/>
      <c r="GXZ574" s="633"/>
      <c r="GYA574" s="633"/>
      <c r="GYB574" s="633"/>
      <c r="GYC574" s="633"/>
      <c r="GYD574" s="633"/>
      <c r="GYE574" s="633"/>
      <c r="GYF574" s="633"/>
      <c r="GYG574" s="633"/>
      <c r="GYH574" s="633"/>
      <c r="GYI574" s="633"/>
      <c r="GYJ574" s="633"/>
      <c r="GYK574" s="633"/>
      <c r="GYL574" s="633"/>
      <c r="GYM574" s="633"/>
      <c r="GYN574" s="633"/>
      <c r="GYO574" s="633"/>
      <c r="GYP574" s="633"/>
      <c r="GYQ574" s="633"/>
      <c r="GYR574" s="633"/>
      <c r="GYS574" s="633"/>
      <c r="GYT574" s="633"/>
      <c r="GYU574" s="633"/>
      <c r="GYV574" s="633"/>
      <c r="GYW574" s="633"/>
      <c r="GYX574" s="633"/>
      <c r="GYY574" s="633"/>
      <c r="GYZ574" s="633"/>
      <c r="GZA574" s="633"/>
      <c r="GZB574" s="633"/>
      <c r="GZC574" s="633"/>
      <c r="GZD574" s="633"/>
      <c r="GZE574" s="633"/>
      <c r="GZF574" s="633"/>
      <c r="GZG574" s="633"/>
      <c r="GZH574" s="633"/>
      <c r="GZI574" s="633"/>
      <c r="GZJ574" s="633"/>
      <c r="GZK574" s="633"/>
      <c r="GZL574" s="633"/>
      <c r="GZM574" s="633"/>
      <c r="GZN574" s="633"/>
      <c r="GZO574" s="633"/>
      <c r="GZP574" s="633"/>
      <c r="GZQ574" s="633"/>
      <c r="GZR574" s="633"/>
      <c r="GZS574" s="633"/>
      <c r="GZT574" s="633"/>
      <c r="GZU574" s="633"/>
      <c r="GZV574" s="633"/>
      <c r="GZW574" s="633"/>
      <c r="GZX574" s="633"/>
      <c r="GZY574" s="633"/>
      <c r="GZZ574" s="633"/>
      <c r="HAA574" s="633"/>
      <c r="HAB574" s="633"/>
      <c r="HAC574" s="633"/>
      <c r="HAD574" s="633"/>
      <c r="HAE574" s="633"/>
      <c r="HAF574" s="633"/>
      <c r="HAG574" s="633"/>
      <c r="HAH574" s="633"/>
      <c r="HAI574" s="633"/>
      <c r="HAJ574" s="633"/>
      <c r="HAK574" s="633"/>
      <c r="HAL574" s="633"/>
      <c r="HAM574" s="633"/>
      <c r="HAN574" s="633"/>
      <c r="HAO574" s="633"/>
      <c r="HAP574" s="633"/>
      <c r="HAQ574" s="633"/>
      <c r="HAR574" s="633"/>
      <c r="HAS574" s="633"/>
      <c r="HAT574" s="633"/>
      <c r="HAU574" s="633"/>
      <c r="HAV574" s="633"/>
      <c r="HAW574" s="633"/>
      <c r="HAX574" s="633"/>
      <c r="HAY574" s="633"/>
      <c r="HAZ574" s="633"/>
      <c r="HBA574" s="633"/>
      <c r="HBB574" s="633"/>
      <c r="HBC574" s="633"/>
      <c r="HBD574" s="633"/>
      <c r="HBE574" s="633"/>
      <c r="HBF574" s="633"/>
      <c r="HBG574" s="633"/>
      <c r="HBH574" s="633"/>
      <c r="HBI574" s="633"/>
      <c r="HBJ574" s="633"/>
      <c r="HBK574" s="633"/>
      <c r="HBL574" s="633"/>
      <c r="HBM574" s="633"/>
      <c r="HBN574" s="633"/>
      <c r="HBO574" s="633"/>
      <c r="HBP574" s="633"/>
      <c r="HBQ574" s="633"/>
      <c r="HBR574" s="633"/>
      <c r="HBS574" s="633"/>
      <c r="HBT574" s="633"/>
      <c r="HBU574" s="633"/>
      <c r="HBV574" s="633"/>
      <c r="HBW574" s="633"/>
      <c r="HBX574" s="633"/>
      <c r="HBY574" s="633"/>
      <c r="HBZ574" s="633"/>
      <c r="HCA574" s="633"/>
      <c r="HCB574" s="633"/>
      <c r="HCC574" s="633"/>
      <c r="HCD574" s="633"/>
      <c r="HCE574" s="633"/>
      <c r="HCF574" s="633"/>
      <c r="HCG574" s="633"/>
      <c r="HCH574" s="633"/>
      <c r="HCI574" s="633"/>
      <c r="HCJ574" s="633"/>
      <c r="HCK574" s="633"/>
      <c r="HCL574" s="633"/>
      <c r="HCM574" s="633"/>
      <c r="HCN574" s="633"/>
      <c r="HCO574" s="633"/>
      <c r="HCP574" s="633"/>
      <c r="HCQ574" s="633"/>
      <c r="HCR574" s="633"/>
      <c r="HCS574" s="633"/>
      <c r="HCT574" s="633"/>
      <c r="HCU574" s="633"/>
      <c r="HCV574" s="633"/>
      <c r="HCW574" s="633"/>
      <c r="HCX574" s="633"/>
      <c r="HCY574" s="633"/>
      <c r="HCZ574" s="633"/>
      <c r="HDA574" s="633"/>
      <c r="HDB574" s="633"/>
      <c r="HDC574" s="633"/>
      <c r="HDD574" s="633"/>
      <c r="HDE574" s="633"/>
      <c r="HDF574" s="633"/>
      <c r="HDG574" s="633"/>
      <c r="HDH574" s="633"/>
      <c r="HDI574" s="633"/>
      <c r="HDJ574" s="633"/>
      <c r="HDK574" s="633"/>
      <c r="HDL574" s="633"/>
      <c r="HDM574" s="633"/>
      <c r="HDN574" s="633"/>
      <c r="HDO574" s="633"/>
      <c r="HDP574" s="633"/>
      <c r="HDQ574" s="633"/>
      <c r="HDR574" s="633"/>
      <c r="HDS574" s="633"/>
      <c r="HDT574" s="633"/>
      <c r="HDU574" s="633"/>
      <c r="HDV574" s="633"/>
      <c r="HDW574" s="633"/>
      <c r="HDX574" s="633"/>
      <c r="HDY574" s="633"/>
      <c r="HDZ574" s="633"/>
      <c r="HEA574" s="633"/>
      <c r="HEB574" s="633"/>
      <c r="HEC574" s="633"/>
      <c r="HED574" s="633"/>
      <c r="HEE574" s="633"/>
      <c r="HEF574" s="633"/>
      <c r="HEG574" s="633"/>
      <c r="HEH574" s="633"/>
      <c r="HEI574" s="633"/>
      <c r="HEJ574" s="633"/>
      <c r="HEK574" s="633"/>
      <c r="HEL574" s="633"/>
      <c r="HEM574" s="633"/>
      <c r="HEN574" s="633"/>
      <c r="HEO574" s="633"/>
      <c r="HEP574" s="633"/>
      <c r="HEQ574" s="633"/>
      <c r="HER574" s="633"/>
      <c r="HES574" s="633"/>
      <c r="HET574" s="633"/>
      <c r="HEU574" s="633"/>
      <c r="HEV574" s="633"/>
      <c r="HEW574" s="633"/>
      <c r="HEX574" s="633"/>
      <c r="HEY574" s="633"/>
      <c r="HEZ574" s="633"/>
      <c r="HFA574" s="633"/>
      <c r="HFB574" s="633"/>
      <c r="HFC574" s="633"/>
      <c r="HFD574" s="633"/>
      <c r="HFE574" s="633"/>
      <c r="HFF574" s="633"/>
      <c r="HFG574" s="633"/>
      <c r="HFH574" s="633"/>
      <c r="HFI574" s="633"/>
      <c r="HFJ574" s="633"/>
      <c r="HFK574" s="633"/>
      <c r="HFL574" s="633"/>
      <c r="HFM574" s="633"/>
      <c r="HFN574" s="633"/>
      <c r="HFO574" s="633"/>
      <c r="HFP574" s="633"/>
      <c r="HFQ574" s="633"/>
      <c r="HFR574" s="633"/>
      <c r="HFS574" s="633"/>
      <c r="HFT574" s="633"/>
      <c r="HFU574" s="633"/>
      <c r="HFV574" s="633"/>
      <c r="HFW574" s="633"/>
      <c r="HFX574" s="633"/>
      <c r="HFY574" s="633"/>
      <c r="HFZ574" s="633"/>
      <c r="HGA574" s="633"/>
      <c r="HGB574" s="633"/>
      <c r="HGC574" s="633"/>
      <c r="HGD574" s="633"/>
      <c r="HGE574" s="633"/>
      <c r="HGF574" s="633"/>
      <c r="HGG574" s="633"/>
      <c r="HGH574" s="633"/>
      <c r="HGI574" s="633"/>
      <c r="HGJ574" s="633"/>
      <c r="HGK574" s="633"/>
      <c r="HGL574" s="633"/>
      <c r="HGM574" s="633"/>
      <c r="HGN574" s="633"/>
      <c r="HGO574" s="633"/>
      <c r="HGP574" s="633"/>
      <c r="HGQ574" s="633"/>
      <c r="HGR574" s="633"/>
      <c r="HGS574" s="633"/>
      <c r="HGT574" s="633"/>
      <c r="HGU574" s="633"/>
      <c r="HGV574" s="633"/>
      <c r="HGW574" s="633"/>
      <c r="HGX574" s="633"/>
      <c r="HGY574" s="633"/>
      <c r="HGZ574" s="633"/>
      <c r="HHA574" s="633"/>
      <c r="HHB574" s="633"/>
      <c r="HHC574" s="633"/>
      <c r="HHD574" s="633"/>
      <c r="HHE574" s="633"/>
      <c r="HHF574" s="633"/>
      <c r="HHG574" s="633"/>
      <c r="HHH574" s="633"/>
      <c r="HHI574" s="633"/>
      <c r="HHJ574" s="633"/>
      <c r="HHK574" s="633"/>
      <c r="HHL574" s="633"/>
      <c r="HHM574" s="633"/>
      <c r="HHN574" s="633"/>
      <c r="HHO574" s="633"/>
      <c r="HHP574" s="633"/>
      <c r="HHQ574" s="633"/>
      <c r="HHR574" s="633"/>
      <c r="HHS574" s="633"/>
      <c r="HHT574" s="633"/>
      <c r="HHU574" s="633"/>
      <c r="HHV574" s="633"/>
      <c r="HHW574" s="633"/>
      <c r="HHX574" s="633"/>
      <c r="HHY574" s="633"/>
      <c r="HHZ574" s="633"/>
      <c r="HIA574" s="633"/>
      <c r="HIB574" s="633"/>
      <c r="HIC574" s="633"/>
      <c r="HID574" s="633"/>
      <c r="HIE574" s="633"/>
      <c r="HIF574" s="633"/>
      <c r="HIG574" s="633"/>
      <c r="HIH574" s="633"/>
      <c r="HII574" s="633"/>
      <c r="HIJ574" s="633"/>
      <c r="HIK574" s="633"/>
      <c r="HIL574" s="633"/>
      <c r="HIM574" s="633"/>
      <c r="HIN574" s="633"/>
      <c r="HIO574" s="633"/>
      <c r="HIP574" s="633"/>
      <c r="HIQ574" s="633"/>
      <c r="HIR574" s="633"/>
      <c r="HIS574" s="633"/>
      <c r="HIT574" s="633"/>
      <c r="HIU574" s="633"/>
      <c r="HIV574" s="633"/>
      <c r="HIW574" s="633"/>
      <c r="HIX574" s="633"/>
      <c r="HIY574" s="633"/>
      <c r="HIZ574" s="633"/>
      <c r="HJA574" s="633"/>
      <c r="HJB574" s="633"/>
      <c r="HJC574" s="633"/>
      <c r="HJD574" s="633"/>
      <c r="HJE574" s="633"/>
      <c r="HJF574" s="633"/>
      <c r="HJG574" s="633"/>
      <c r="HJH574" s="633"/>
      <c r="HJI574" s="633"/>
      <c r="HJJ574" s="633"/>
      <c r="HJK574" s="633"/>
      <c r="HJL574" s="633"/>
      <c r="HJM574" s="633"/>
      <c r="HJN574" s="633"/>
      <c r="HJO574" s="633"/>
      <c r="HJP574" s="633"/>
      <c r="HJQ574" s="633"/>
      <c r="HJR574" s="633"/>
      <c r="HJS574" s="633"/>
      <c r="HJT574" s="633"/>
      <c r="HJU574" s="633"/>
      <c r="HJV574" s="633"/>
      <c r="HJW574" s="633"/>
      <c r="HJX574" s="633"/>
      <c r="HJY574" s="633"/>
      <c r="HJZ574" s="633"/>
      <c r="HKA574" s="633"/>
      <c r="HKB574" s="633"/>
      <c r="HKC574" s="633"/>
      <c r="HKD574" s="633"/>
      <c r="HKE574" s="633"/>
      <c r="HKF574" s="633"/>
      <c r="HKG574" s="633"/>
      <c r="HKH574" s="633"/>
      <c r="HKI574" s="633"/>
      <c r="HKJ574" s="633"/>
      <c r="HKK574" s="633"/>
      <c r="HKL574" s="633"/>
      <c r="HKM574" s="633"/>
      <c r="HKN574" s="633"/>
      <c r="HKO574" s="633"/>
      <c r="HKP574" s="633"/>
      <c r="HKQ574" s="633"/>
      <c r="HKR574" s="633"/>
      <c r="HKS574" s="633"/>
      <c r="HKT574" s="633"/>
      <c r="HKU574" s="633"/>
      <c r="HKV574" s="633"/>
      <c r="HKW574" s="633"/>
      <c r="HKX574" s="633"/>
      <c r="HKY574" s="633"/>
      <c r="HKZ574" s="633"/>
      <c r="HLA574" s="633"/>
      <c r="HLB574" s="633"/>
      <c r="HLC574" s="633"/>
      <c r="HLD574" s="633"/>
      <c r="HLE574" s="633"/>
      <c r="HLF574" s="633"/>
      <c r="HLG574" s="633"/>
      <c r="HLH574" s="633"/>
      <c r="HLI574" s="633"/>
      <c r="HLJ574" s="633"/>
      <c r="HLK574" s="633"/>
      <c r="HLL574" s="633"/>
      <c r="HLM574" s="633"/>
      <c r="HLN574" s="633"/>
      <c r="HLO574" s="633"/>
      <c r="HLP574" s="633"/>
      <c r="HLQ574" s="633"/>
      <c r="HLR574" s="633"/>
      <c r="HLS574" s="633"/>
      <c r="HLT574" s="633"/>
      <c r="HLU574" s="633"/>
      <c r="HLV574" s="633"/>
      <c r="HLW574" s="633"/>
      <c r="HLX574" s="633"/>
      <c r="HLY574" s="633"/>
      <c r="HLZ574" s="633"/>
      <c r="HMA574" s="633"/>
      <c r="HMB574" s="633"/>
      <c r="HMC574" s="633"/>
      <c r="HMD574" s="633"/>
      <c r="HME574" s="633"/>
      <c r="HMF574" s="633"/>
      <c r="HMG574" s="633"/>
      <c r="HMH574" s="633"/>
      <c r="HMI574" s="633"/>
      <c r="HMJ574" s="633"/>
      <c r="HMK574" s="633"/>
      <c r="HML574" s="633"/>
      <c r="HMM574" s="633"/>
      <c r="HMN574" s="633"/>
      <c r="HMO574" s="633"/>
      <c r="HMP574" s="633"/>
      <c r="HMQ574" s="633"/>
      <c r="HMR574" s="633"/>
      <c r="HMS574" s="633"/>
      <c r="HMT574" s="633"/>
      <c r="HMU574" s="633"/>
      <c r="HMV574" s="633"/>
      <c r="HMW574" s="633"/>
      <c r="HMX574" s="633"/>
      <c r="HMY574" s="633"/>
      <c r="HMZ574" s="633"/>
      <c r="HNA574" s="633"/>
      <c r="HNB574" s="633"/>
      <c r="HNC574" s="633"/>
      <c r="HND574" s="633"/>
      <c r="HNE574" s="633"/>
      <c r="HNF574" s="633"/>
      <c r="HNG574" s="633"/>
      <c r="HNH574" s="633"/>
      <c r="HNI574" s="633"/>
      <c r="HNJ574" s="633"/>
      <c r="HNK574" s="633"/>
      <c r="HNL574" s="633"/>
      <c r="HNM574" s="633"/>
      <c r="HNN574" s="633"/>
      <c r="HNO574" s="633"/>
      <c r="HNP574" s="633"/>
      <c r="HNQ574" s="633"/>
      <c r="HNR574" s="633"/>
      <c r="HNS574" s="633"/>
      <c r="HNT574" s="633"/>
      <c r="HNU574" s="633"/>
      <c r="HNV574" s="633"/>
      <c r="HNW574" s="633"/>
      <c r="HNX574" s="633"/>
      <c r="HNY574" s="633"/>
      <c r="HNZ574" s="633"/>
      <c r="HOA574" s="633"/>
      <c r="HOB574" s="633"/>
      <c r="HOC574" s="633"/>
      <c r="HOD574" s="633"/>
      <c r="HOE574" s="633"/>
      <c r="HOF574" s="633"/>
      <c r="HOG574" s="633"/>
      <c r="HOH574" s="633"/>
      <c r="HOI574" s="633"/>
      <c r="HOJ574" s="633"/>
      <c r="HOK574" s="633"/>
      <c r="HOL574" s="633"/>
      <c r="HOM574" s="633"/>
      <c r="HON574" s="633"/>
      <c r="HOO574" s="633"/>
      <c r="HOP574" s="633"/>
      <c r="HOQ574" s="633"/>
      <c r="HOR574" s="633"/>
      <c r="HOS574" s="633"/>
      <c r="HOT574" s="633"/>
      <c r="HOU574" s="633"/>
      <c r="HOV574" s="633"/>
      <c r="HOW574" s="633"/>
      <c r="HOX574" s="633"/>
      <c r="HOY574" s="633"/>
      <c r="HOZ574" s="633"/>
      <c r="HPA574" s="633"/>
      <c r="HPB574" s="633"/>
      <c r="HPC574" s="633"/>
      <c r="HPD574" s="633"/>
      <c r="HPE574" s="633"/>
      <c r="HPF574" s="633"/>
      <c r="HPG574" s="633"/>
      <c r="HPH574" s="633"/>
      <c r="HPI574" s="633"/>
      <c r="HPJ574" s="633"/>
      <c r="HPK574" s="633"/>
      <c r="HPL574" s="633"/>
      <c r="HPM574" s="633"/>
      <c r="HPN574" s="633"/>
      <c r="HPO574" s="633"/>
      <c r="HPP574" s="633"/>
      <c r="HPQ574" s="633"/>
      <c r="HPR574" s="633"/>
      <c r="HPS574" s="633"/>
      <c r="HPT574" s="633"/>
      <c r="HPU574" s="633"/>
      <c r="HPV574" s="633"/>
      <c r="HPW574" s="633"/>
      <c r="HPX574" s="633"/>
      <c r="HPY574" s="633"/>
      <c r="HPZ574" s="633"/>
      <c r="HQA574" s="633"/>
      <c r="HQB574" s="633"/>
      <c r="HQC574" s="633"/>
      <c r="HQD574" s="633"/>
      <c r="HQE574" s="633"/>
      <c r="HQF574" s="633"/>
      <c r="HQG574" s="633"/>
      <c r="HQH574" s="633"/>
      <c r="HQI574" s="633"/>
      <c r="HQJ574" s="633"/>
      <c r="HQK574" s="633"/>
      <c r="HQL574" s="633"/>
      <c r="HQM574" s="633"/>
      <c r="HQN574" s="633"/>
      <c r="HQO574" s="633"/>
      <c r="HQP574" s="633"/>
      <c r="HQQ574" s="633"/>
      <c r="HQR574" s="633"/>
      <c r="HQS574" s="633"/>
      <c r="HQT574" s="633"/>
      <c r="HQU574" s="633"/>
      <c r="HQV574" s="633"/>
      <c r="HQW574" s="633"/>
      <c r="HQX574" s="633"/>
      <c r="HQY574" s="633"/>
      <c r="HQZ574" s="633"/>
      <c r="HRA574" s="633"/>
      <c r="HRB574" s="633"/>
      <c r="HRC574" s="633"/>
      <c r="HRD574" s="633"/>
      <c r="HRE574" s="633"/>
      <c r="HRF574" s="633"/>
      <c r="HRG574" s="633"/>
      <c r="HRH574" s="633"/>
      <c r="HRI574" s="633"/>
      <c r="HRJ574" s="633"/>
      <c r="HRK574" s="633"/>
      <c r="HRL574" s="633"/>
      <c r="HRM574" s="633"/>
      <c r="HRN574" s="633"/>
      <c r="HRO574" s="633"/>
      <c r="HRP574" s="633"/>
      <c r="HRQ574" s="633"/>
      <c r="HRR574" s="633"/>
      <c r="HRS574" s="633"/>
      <c r="HRT574" s="633"/>
      <c r="HRU574" s="633"/>
      <c r="HRV574" s="633"/>
      <c r="HRW574" s="633"/>
      <c r="HRX574" s="633"/>
      <c r="HRY574" s="633"/>
      <c r="HRZ574" s="633"/>
      <c r="HSA574" s="633"/>
      <c r="HSB574" s="633"/>
      <c r="HSC574" s="633"/>
      <c r="HSD574" s="633"/>
      <c r="HSE574" s="633"/>
      <c r="HSF574" s="633"/>
      <c r="HSG574" s="633"/>
      <c r="HSH574" s="633"/>
      <c r="HSI574" s="633"/>
      <c r="HSJ574" s="633"/>
      <c r="HSK574" s="633"/>
      <c r="HSL574" s="633"/>
      <c r="HSM574" s="633"/>
      <c r="HSN574" s="633"/>
      <c r="HSO574" s="633"/>
      <c r="HSP574" s="633"/>
      <c r="HSQ574" s="633"/>
      <c r="HSR574" s="633"/>
      <c r="HSS574" s="633"/>
      <c r="HST574" s="633"/>
      <c r="HSU574" s="633"/>
      <c r="HSV574" s="633"/>
      <c r="HSW574" s="633"/>
      <c r="HSX574" s="633"/>
      <c r="HSY574" s="633"/>
      <c r="HSZ574" s="633"/>
      <c r="HTA574" s="633"/>
      <c r="HTB574" s="633"/>
      <c r="HTC574" s="633"/>
      <c r="HTD574" s="633"/>
      <c r="HTE574" s="633"/>
      <c r="HTF574" s="633"/>
      <c r="HTG574" s="633"/>
      <c r="HTH574" s="633"/>
      <c r="HTI574" s="633"/>
      <c r="HTJ574" s="633"/>
      <c r="HTK574" s="633"/>
      <c r="HTL574" s="633"/>
      <c r="HTM574" s="633"/>
      <c r="HTN574" s="633"/>
      <c r="HTO574" s="633"/>
      <c r="HTP574" s="633"/>
      <c r="HTQ574" s="633"/>
      <c r="HTR574" s="633"/>
      <c r="HTS574" s="633"/>
      <c r="HTT574" s="633"/>
      <c r="HTU574" s="633"/>
      <c r="HTV574" s="633"/>
      <c r="HTW574" s="633"/>
      <c r="HTX574" s="633"/>
      <c r="HTY574" s="633"/>
      <c r="HTZ574" s="633"/>
      <c r="HUA574" s="633"/>
      <c r="HUB574" s="633"/>
      <c r="HUC574" s="633"/>
      <c r="HUD574" s="633"/>
      <c r="HUE574" s="633"/>
      <c r="HUF574" s="633"/>
      <c r="HUG574" s="633"/>
      <c r="HUH574" s="633"/>
      <c r="HUI574" s="633"/>
      <c r="HUJ574" s="633"/>
      <c r="HUK574" s="633"/>
      <c r="HUL574" s="633"/>
      <c r="HUM574" s="633"/>
      <c r="HUN574" s="633"/>
      <c r="HUO574" s="633"/>
      <c r="HUP574" s="633"/>
      <c r="HUQ574" s="633"/>
      <c r="HUR574" s="633"/>
      <c r="HUS574" s="633"/>
      <c r="HUT574" s="633"/>
      <c r="HUU574" s="633"/>
      <c r="HUV574" s="633"/>
      <c r="HUW574" s="633"/>
      <c r="HUX574" s="633"/>
      <c r="HUY574" s="633"/>
      <c r="HUZ574" s="633"/>
      <c r="HVA574" s="633"/>
      <c r="HVB574" s="633"/>
      <c r="HVC574" s="633"/>
      <c r="HVD574" s="633"/>
      <c r="HVE574" s="633"/>
      <c r="HVF574" s="633"/>
      <c r="HVG574" s="633"/>
      <c r="HVH574" s="633"/>
      <c r="HVI574" s="633"/>
      <c r="HVJ574" s="633"/>
      <c r="HVK574" s="633"/>
      <c r="HVL574" s="633"/>
      <c r="HVM574" s="633"/>
      <c r="HVN574" s="633"/>
      <c r="HVO574" s="633"/>
      <c r="HVP574" s="633"/>
      <c r="HVQ574" s="633"/>
      <c r="HVR574" s="633"/>
      <c r="HVS574" s="633"/>
      <c r="HVT574" s="633"/>
      <c r="HVU574" s="633"/>
      <c r="HVV574" s="633"/>
      <c r="HVW574" s="633"/>
      <c r="HVX574" s="633"/>
      <c r="HVY574" s="633"/>
      <c r="HVZ574" s="633"/>
      <c r="HWA574" s="633"/>
      <c r="HWB574" s="633"/>
      <c r="HWC574" s="633"/>
      <c r="HWD574" s="633"/>
      <c r="HWE574" s="633"/>
      <c r="HWF574" s="633"/>
      <c r="HWG574" s="633"/>
      <c r="HWH574" s="633"/>
      <c r="HWI574" s="633"/>
      <c r="HWJ574" s="633"/>
      <c r="HWK574" s="633"/>
      <c r="HWL574" s="633"/>
      <c r="HWM574" s="633"/>
      <c r="HWN574" s="633"/>
      <c r="HWO574" s="633"/>
      <c r="HWP574" s="633"/>
      <c r="HWQ574" s="633"/>
      <c r="HWR574" s="633"/>
      <c r="HWS574" s="633"/>
      <c r="HWT574" s="633"/>
      <c r="HWU574" s="633"/>
      <c r="HWV574" s="633"/>
      <c r="HWW574" s="633"/>
      <c r="HWX574" s="633"/>
      <c r="HWY574" s="633"/>
      <c r="HWZ574" s="633"/>
      <c r="HXA574" s="633"/>
      <c r="HXB574" s="633"/>
      <c r="HXC574" s="633"/>
      <c r="HXD574" s="633"/>
      <c r="HXE574" s="633"/>
      <c r="HXF574" s="633"/>
      <c r="HXG574" s="633"/>
      <c r="HXH574" s="633"/>
      <c r="HXI574" s="633"/>
      <c r="HXJ574" s="633"/>
      <c r="HXK574" s="633"/>
      <c r="HXL574" s="633"/>
      <c r="HXM574" s="633"/>
      <c r="HXN574" s="633"/>
      <c r="HXO574" s="633"/>
      <c r="HXP574" s="633"/>
      <c r="HXQ574" s="633"/>
      <c r="HXR574" s="633"/>
      <c r="HXS574" s="633"/>
      <c r="HXT574" s="633"/>
      <c r="HXU574" s="633"/>
      <c r="HXV574" s="633"/>
      <c r="HXW574" s="633"/>
      <c r="HXX574" s="633"/>
      <c r="HXY574" s="633"/>
      <c r="HXZ574" s="633"/>
      <c r="HYA574" s="633"/>
      <c r="HYB574" s="633"/>
      <c r="HYC574" s="633"/>
      <c r="HYD574" s="633"/>
      <c r="HYE574" s="633"/>
      <c r="HYF574" s="633"/>
      <c r="HYG574" s="633"/>
      <c r="HYH574" s="633"/>
      <c r="HYI574" s="633"/>
      <c r="HYJ574" s="633"/>
      <c r="HYK574" s="633"/>
      <c r="HYL574" s="633"/>
      <c r="HYM574" s="633"/>
      <c r="HYN574" s="633"/>
      <c r="HYO574" s="633"/>
      <c r="HYP574" s="633"/>
      <c r="HYQ574" s="633"/>
      <c r="HYR574" s="633"/>
      <c r="HYS574" s="633"/>
      <c r="HYT574" s="633"/>
      <c r="HYU574" s="633"/>
      <c r="HYV574" s="633"/>
      <c r="HYW574" s="633"/>
      <c r="HYX574" s="633"/>
      <c r="HYY574" s="633"/>
      <c r="HYZ574" s="633"/>
      <c r="HZA574" s="633"/>
      <c r="HZB574" s="633"/>
      <c r="HZC574" s="633"/>
      <c r="HZD574" s="633"/>
      <c r="HZE574" s="633"/>
      <c r="HZF574" s="633"/>
      <c r="HZG574" s="633"/>
      <c r="HZH574" s="633"/>
      <c r="HZI574" s="633"/>
      <c r="HZJ574" s="633"/>
      <c r="HZK574" s="633"/>
      <c r="HZL574" s="633"/>
      <c r="HZM574" s="633"/>
      <c r="HZN574" s="633"/>
      <c r="HZO574" s="633"/>
      <c r="HZP574" s="633"/>
      <c r="HZQ574" s="633"/>
      <c r="HZR574" s="633"/>
      <c r="HZS574" s="633"/>
      <c r="HZT574" s="633"/>
      <c r="HZU574" s="633"/>
      <c r="HZV574" s="633"/>
      <c r="HZW574" s="633"/>
      <c r="HZX574" s="633"/>
      <c r="HZY574" s="633"/>
      <c r="HZZ574" s="633"/>
      <c r="IAA574" s="633"/>
      <c r="IAB574" s="633"/>
      <c r="IAC574" s="633"/>
      <c r="IAD574" s="633"/>
      <c r="IAE574" s="633"/>
      <c r="IAF574" s="633"/>
      <c r="IAG574" s="633"/>
      <c r="IAH574" s="633"/>
      <c r="IAI574" s="633"/>
      <c r="IAJ574" s="633"/>
      <c r="IAK574" s="633"/>
      <c r="IAL574" s="633"/>
      <c r="IAM574" s="633"/>
      <c r="IAN574" s="633"/>
      <c r="IAO574" s="633"/>
      <c r="IAP574" s="633"/>
      <c r="IAQ574" s="633"/>
      <c r="IAR574" s="633"/>
      <c r="IAS574" s="633"/>
      <c r="IAT574" s="633"/>
      <c r="IAU574" s="633"/>
      <c r="IAV574" s="633"/>
      <c r="IAW574" s="633"/>
      <c r="IAX574" s="633"/>
      <c r="IAY574" s="633"/>
      <c r="IAZ574" s="633"/>
      <c r="IBA574" s="633"/>
      <c r="IBB574" s="633"/>
      <c r="IBC574" s="633"/>
      <c r="IBD574" s="633"/>
      <c r="IBE574" s="633"/>
      <c r="IBF574" s="633"/>
      <c r="IBG574" s="633"/>
      <c r="IBH574" s="633"/>
      <c r="IBI574" s="633"/>
      <c r="IBJ574" s="633"/>
      <c r="IBK574" s="633"/>
      <c r="IBL574" s="633"/>
      <c r="IBM574" s="633"/>
      <c r="IBN574" s="633"/>
      <c r="IBO574" s="633"/>
      <c r="IBP574" s="633"/>
      <c r="IBQ574" s="633"/>
      <c r="IBR574" s="633"/>
      <c r="IBS574" s="633"/>
      <c r="IBT574" s="633"/>
      <c r="IBU574" s="633"/>
      <c r="IBV574" s="633"/>
      <c r="IBW574" s="633"/>
      <c r="IBX574" s="633"/>
      <c r="IBY574" s="633"/>
      <c r="IBZ574" s="633"/>
      <c r="ICA574" s="633"/>
      <c r="ICB574" s="633"/>
      <c r="ICC574" s="633"/>
      <c r="ICD574" s="633"/>
      <c r="ICE574" s="633"/>
      <c r="ICF574" s="633"/>
      <c r="ICG574" s="633"/>
      <c r="ICH574" s="633"/>
      <c r="ICI574" s="633"/>
      <c r="ICJ574" s="633"/>
      <c r="ICK574" s="633"/>
      <c r="ICL574" s="633"/>
      <c r="ICM574" s="633"/>
      <c r="ICN574" s="633"/>
      <c r="ICO574" s="633"/>
      <c r="ICP574" s="633"/>
      <c r="ICQ574" s="633"/>
      <c r="ICR574" s="633"/>
      <c r="ICS574" s="633"/>
      <c r="ICT574" s="633"/>
      <c r="ICU574" s="633"/>
      <c r="ICV574" s="633"/>
      <c r="ICW574" s="633"/>
      <c r="ICX574" s="633"/>
      <c r="ICY574" s="633"/>
      <c r="ICZ574" s="633"/>
      <c r="IDA574" s="633"/>
      <c r="IDB574" s="633"/>
      <c r="IDC574" s="633"/>
      <c r="IDD574" s="633"/>
      <c r="IDE574" s="633"/>
      <c r="IDF574" s="633"/>
      <c r="IDG574" s="633"/>
      <c r="IDH574" s="633"/>
      <c r="IDI574" s="633"/>
      <c r="IDJ574" s="633"/>
      <c r="IDK574" s="633"/>
      <c r="IDL574" s="633"/>
      <c r="IDM574" s="633"/>
      <c r="IDN574" s="633"/>
      <c r="IDO574" s="633"/>
      <c r="IDP574" s="633"/>
      <c r="IDQ574" s="633"/>
      <c r="IDR574" s="633"/>
      <c r="IDS574" s="633"/>
      <c r="IDT574" s="633"/>
      <c r="IDU574" s="633"/>
      <c r="IDV574" s="633"/>
      <c r="IDW574" s="633"/>
      <c r="IDX574" s="633"/>
      <c r="IDY574" s="633"/>
      <c r="IDZ574" s="633"/>
      <c r="IEA574" s="633"/>
      <c r="IEB574" s="633"/>
      <c r="IEC574" s="633"/>
      <c r="IED574" s="633"/>
      <c r="IEE574" s="633"/>
      <c r="IEF574" s="633"/>
      <c r="IEG574" s="633"/>
      <c r="IEH574" s="633"/>
      <c r="IEI574" s="633"/>
      <c r="IEJ574" s="633"/>
      <c r="IEK574" s="633"/>
      <c r="IEL574" s="633"/>
      <c r="IEM574" s="633"/>
      <c r="IEN574" s="633"/>
      <c r="IEO574" s="633"/>
      <c r="IEP574" s="633"/>
      <c r="IEQ574" s="633"/>
      <c r="IER574" s="633"/>
      <c r="IES574" s="633"/>
      <c r="IET574" s="633"/>
      <c r="IEU574" s="633"/>
      <c r="IEV574" s="633"/>
      <c r="IEW574" s="633"/>
      <c r="IEX574" s="633"/>
      <c r="IEY574" s="633"/>
      <c r="IEZ574" s="633"/>
      <c r="IFA574" s="633"/>
      <c r="IFB574" s="633"/>
      <c r="IFC574" s="633"/>
      <c r="IFD574" s="633"/>
      <c r="IFE574" s="633"/>
      <c r="IFF574" s="633"/>
      <c r="IFG574" s="633"/>
      <c r="IFH574" s="633"/>
      <c r="IFI574" s="633"/>
      <c r="IFJ574" s="633"/>
      <c r="IFK574" s="633"/>
      <c r="IFL574" s="633"/>
      <c r="IFM574" s="633"/>
      <c r="IFN574" s="633"/>
      <c r="IFO574" s="633"/>
      <c r="IFP574" s="633"/>
      <c r="IFQ574" s="633"/>
      <c r="IFR574" s="633"/>
      <c r="IFS574" s="633"/>
      <c r="IFT574" s="633"/>
      <c r="IFU574" s="633"/>
      <c r="IFV574" s="633"/>
      <c r="IFW574" s="633"/>
      <c r="IFX574" s="633"/>
      <c r="IFY574" s="633"/>
      <c r="IFZ574" s="633"/>
      <c r="IGA574" s="633"/>
      <c r="IGB574" s="633"/>
      <c r="IGC574" s="633"/>
      <c r="IGD574" s="633"/>
      <c r="IGE574" s="633"/>
      <c r="IGF574" s="633"/>
      <c r="IGG574" s="633"/>
      <c r="IGH574" s="633"/>
      <c r="IGI574" s="633"/>
      <c r="IGJ574" s="633"/>
      <c r="IGK574" s="633"/>
      <c r="IGL574" s="633"/>
      <c r="IGM574" s="633"/>
      <c r="IGN574" s="633"/>
      <c r="IGO574" s="633"/>
      <c r="IGP574" s="633"/>
      <c r="IGQ574" s="633"/>
      <c r="IGR574" s="633"/>
      <c r="IGS574" s="633"/>
      <c r="IGT574" s="633"/>
      <c r="IGU574" s="633"/>
      <c r="IGV574" s="633"/>
      <c r="IGW574" s="633"/>
      <c r="IGX574" s="633"/>
      <c r="IGY574" s="633"/>
      <c r="IGZ574" s="633"/>
      <c r="IHA574" s="633"/>
      <c r="IHB574" s="633"/>
      <c r="IHC574" s="633"/>
      <c r="IHD574" s="633"/>
      <c r="IHE574" s="633"/>
      <c r="IHF574" s="633"/>
      <c r="IHG574" s="633"/>
      <c r="IHH574" s="633"/>
      <c r="IHI574" s="633"/>
      <c r="IHJ574" s="633"/>
      <c r="IHK574" s="633"/>
      <c r="IHL574" s="633"/>
      <c r="IHM574" s="633"/>
      <c r="IHN574" s="633"/>
      <c r="IHO574" s="633"/>
      <c r="IHP574" s="633"/>
      <c r="IHQ574" s="633"/>
      <c r="IHR574" s="633"/>
      <c r="IHS574" s="633"/>
      <c r="IHT574" s="633"/>
      <c r="IHU574" s="633"/>
      <c r="IHV574" s="633"/>
      <c r="IHW574" s="633"/>
      <c r="IHX574" s="633"/>
      <c r="IHY574" s="633"/>
      <c r="IHZ574" s="633"/>
      <c r="IIA574" s="633"/>
      <c r="IIB574" s="633"/>
      <c r="IIC574" s="633"/>
      <c r="IID574" s="633"/>
      <c r="IIE574" s="633"/>
      <c r="IIF574" s="633"/>
      <c r="IIG574" s="633"/>
      <c r="IIH574" s="633"/>
      <c r="III574" s="633"/>
      <c r="IIJ574" s="633"/>
      <c r="IIK574" s="633"/>
      <c r="IIL574" s="633"/>
      <c r="IIM574" s="633"/>
      <c r="IIN574" s="633"/>
      <c r="IIO574" s="633"/>
      <c r="IIP574" s="633"/>
      <c r="IIQ574" s="633"/>
      <c r="IIR574" s="633"/>
      <c r="IIS574" s="633"/>
      <c r="IIT574" s="633"/>
      <c r="IIU574" s="633"/>
      <c r="IIV574" s="633"/>
      <c r="IIW574" s="633"/>
      <c r="IIX574" s="633"/>
      <c r="IIY574" s="633"/>
      <c r="IIZ574" s="633"/>
      <c r="IJA574" s="633"/>
      <c r="IJB574" s="633"/>
      <c r="IJC574" s="633"/>
      <c r="IJD574" s="633"/>
      <c r="IJE574" s="633"/>
      <c r="IJF574" s="633"/>
      <c r="IJG574" s="633"/>
      <c r="IJH574" s="633"/>
      <c r="IJI574" s="633"/>
      <c r="IJJ574" s="633"/>
      <c r="IJK574" s="633"/>
      <c r="IJL574" s="633"/>
      <c r="IJM574" s="633"/>
      <c r="IJN574" s="633"/>
      <c r="IJO574" s="633"/>
      <c r="IJP574" s="633"/>
      <c r="IJQ574" s="633"/>
      <c r="IJR574" s="633"/>
      <c r="IJS574" s="633"/>
      <c r="IJT574" s="633"/>
      <c r="IJU574" s="633"/>
      <c r="IJV574" s="633"/>
      <c r="IJW574" s="633"/>
      <c r="IJX574" s="633"/>
      <c r="IJY574" s="633"/>
      <c r="IJZ574" s="633"/>
      <c r="IKA574" s="633"/>
      <c r="IKB574" s="633"/>
      <c r="IKC574" s="633"/>
      <c r="IKD574" s="633"/>
      <c r="IKE574" s="633"/>
      <c r="IKF574" s="633"/>
      <c r="IKG574" s="633"/>
      <c r="IKH574" s="633"/>
      <c r="IKI574" s="633"/>
      <c r="IKJ574" s="633"/>
      <c r="IKK574" s="633"/>
      <c r="IKL574" s="633"/>
      <c r="IKM574" s="633"/>
      <c r="IKN574" s="633"/>
      <c r="IKO574" s="633"/>
      <c r="IKP574" s="633"/>
      <c r="IKQ574" s="633"/>
      <c r="IKR574" s="633"/>
      <c r="IKS574" s="633"/>
      <c r="IKT574" s="633"/>
      <c r="IKU574" s="633"/>
      <c r="IKV574" s="633"/>
      <c r="IKW574" s="633"/>
      <c r="IKX574" s="633"/>
      <c r="IKY574" s="633"/>
      <c r="IKZ574" s="633"/>
      <c r="ILA574" s="633"/>
      <c r="ILB574" s="633"/>
      <c r="ILC574" s="633"/>
      <c r="ILD574" s="633"/>
      <c r="ILE574" s="633"/>
      <c r="ILF574" s="633"/>
      <c r="ILG574" s="633"/>
      <c r="ILH574" s="633"/>
      <c r="ILI574" s="633"/>
      <c r="ILJ574" s="633"/>
      <c r="ILK574" s="633"/>
      <c r="ILL574" s="633"/>
      <c r="ILM574" s="633"/>
      <c r="ILN574" s="633"/>
      <c r="ILO574" s="633"/>
      <c r="ILP574" s="633"/>
      <c r="ILQ574" s="633"/>
      <c r="ILR574" s="633"/>
      <c r="ILS574" s="633"/>
      <c r="ILT574" s="633"/>
      <c r="ILU574" s="633"/>
      <c r="ILV574" s="633"/>
      <c r="ILW574" s="633"/>
      <c r="ILX574" s="633"/>
      <c r="ILY574" s="633"/>
      <c r="ILZ574" s="633"/>
      <c r="IMA574" s="633"/>
      <c r="IMB574" s="633"/>
      <c r="IMC574" s="633"/>
      <c r="IMD574" s="633"/>
      <c r="IME574" s="633"/>
      <c r="IMF574" s="633"/>
      <c r="IMG574" s="633"/>
      <c r="IMH574" s="633"/>
      <c r="IMI574" s="633"/>
      <c r="IMJ574" s="633"/>
      <c r="IMK574" s="633"/>
      <c r="IML574" s="633"/>
      <c r="IMM574" s="633"/>
      <c r="IMN574" s="633"/>
      <c r="IMO574" s="633"/>
      <c r="IMP574" s="633"/>
      <c r="IMQ574" s="633"/>
      <c r="IMR574" s="633"/>
      <c r="IMS574" s="633"/>
      <c r="IMT574" s="633"/>
      <c r="IMU574" s="633"/>
      <c r="IMV574" s="633"/>
      <c r="IMW574" s="633"/>
      <c r="IMX574" s="633"/>
      <c r="IMY574" s="633"/>
      <c r="IMZ574" s="633"/>
      <c r="INA574" s="633"/>
      <c r="INB574" s="633"/>
      <c r="INC574" s="633"/>
      <c r="IND574" s="633"/>
      <c r="INE574" s="633"/>
      <c r="INF574" s="633"/>
      <c r="ING574" s="633"/>
      <c r="INH574" s="633"/>
      <c r="INI574" s="633"/>
      <c r="INJ574" s="633"/>
      <c r="INK574" s="633"/>
      <c r="INL574" s="633"/>
      <c r="INM574" s="633"/>
      <c r="INN574" s="633"/>
      <c r="INO574" s="633"/>
      <c r="INP574" s="633"/>
      <c r="INQ574" s="633"/>
      <c r="INR574" s="633"/>
      <c r="INS574" s="633"/>
      <c r="INT574" s="633"/>
      <c r="INU574" s="633"/>
      <c r="INV574" s="633"/>
      <c r="INW574" s="633"/>
      <c r="INX574" s="633"/>
      <c r="INY574" s="633"/>
      <c r="INZ574" s="633"/>
      <c r="IOA574" s="633"/>
      <c r="IOB574" s="633"/>
      <c r="IOC574" s="633"/>
      <c r="IOD574" s="633"/>
      <c r="IOE574" s="633"/>
      <c r="IOF574" s="633"/>
      <c r="IOG574" s="633"/>
      <c r="IOH574" s="633"/>
      <c r="IOI574" s="633"/>
      <c r="IOJ574" s="633"/>
      <c r="IOK574" s="633"/>
      <c r="IOL574" s="633"/>
      <c r="IOM574" s="633"/>
      <c r="ION574" s="633"/>
      <c r="IOO574" s="633"/>
      <c r="IOP574" s="633"/>
      <c r="IOQ574" s="633"/>
      <c r="IOR574" s="633"/>
      <c r="IOS574" s="633"/>
      <c r="IOT574" s="633"/>
      <c r="IOU574" s="633"/>
      <c r="IOV574" s="633"/>
      <c r="IOW574" s="633"/>
      <c r="IOX574" s="633"/>
      <c r="IOY574" s="633"/>
      <c r="IOZ574" s="633"/>
      <c r="IPA574" s="633"/>
      <c r="IPB574" s="633"/>
      <c r="IPC574" s="633"/>
      <c r="IPD574" s="633"/>
      <c r="IPE574" s="633"/>
      <c r="IPF574" s="633"/>
      <c r="IPG574" s="633"/>
      <c r="IPH574" s="633"/>
      <c r="IPI574" s="633"/>
      <c r="IPJ574" s="633"/>
      <c r="IPK574" s="633"/>
      <c r="IPL574" s="633"/>
      <c r="IPM574" s="633"/>
      <c r="IPN574" s="633"/>
      <c r="IPO574" s="633"/>
      <c r="IPP574" s="633"/>
      <c r="IPQ574" s="633"/>
      <c r="IPR574" s="633"/>
      <c r="IPS574" s="633"/>
      <c r="IPT574" s="633"/>
      <c r="IPU574" s="633"/>
      <c r="IPV574" s="633"/>
      <c r="IPW574" s="633"/>
      <c r="IPX574" s="633"/>
      <c r="IPY574" s="633"/>
      <c r="IPZ574" s="633"/>
      <c r="IQA574" s="633"/>
      <c r="IQB574" s="633"/>
      <c r="IQC574" s="633"/>
      <c r="IQD574" s="633"/>
      <c r="IQE574" s="633"/>
      <c r="IQF574" s="633"/>
      <c r="IQG574" s="633"/>
      <c r="IQH574" s="633"/>
      <c r="IQI574" s="633"/>
      <c r="IQJ574" s="633"/>
      <c r="IQK574" s="633"/>
      <c r="IQL574" s="633"/>
      <c r="IQM574" s="633"/>
      <c r="IQN574" s="633"/>
      <c r="IQO574" s="633"/>
      <c r="IQP574" s="633"/>
      <c r="IQQ574" s="633"/>
      <c r="IQR574" s="633"/>
      <c r="IQS574" s="633"/>
      <c r="IQT574" s="633"/>
      <c r="IQU574" s="633"/>
      <c r="IQV574" s="633"/>
      <c r="IQW574" s="633"/>
      <c r="IQX574" s="633"/>
      <c r="IQY574" s="633"/>
      <c r="IQZ574" s="633"/>
      <c r="IRA574" s="633"/>
      <c r="IRB574" s="633"/>
      <c r="IRC574" s="633"/>
      <c r="IRD574" s="633"/>
      <c r="IRE574" s="633"/>
      <c r="IRF574" s="633"/>
      <c r="IRG574" s="633"/>
      <c r="IRH574" s="633"/>
      <c r="IRI574" s="633"/>
      <c r="IRJ574" s="633"/>
      <c r="IRK574" s="633"/>
      <c r="IRL574" s="633"/>
      <c r="IRM574" s="633"/>
      <c r="IRN574" s="633"/>
      <c r="IRO574" s="633"/>
      <c r="IRP574" s="633"/>
      <c r="IRQ574" s="633"/>
      <c r="IRR574" s="633"/>
      <c r="IRS574" s="633"/>
      <c r="IRT574" s="633"/>
      <c r="IRU574" s="633"/>
      <c r="IRV574" s="633"/>
      <c r="IRW574" s="633"/>
      <c r="IRX574" s="633"/>
      <c r="IRY574" s="633"/>
      <c r="IRZ574" s="633"/>
      <c r="ISA574" s="633"/>
      <c r="ISB574" s="633"/>
      <c r="ISC574" s="633"/>
      <c r="ISD574" s="633"/>
      <c r="ISE574" s="633"/>
      <c r="ISF574" s="633"/>
      <c r="ISG574" s="633"/>
      <c r="ISH574" s="633"/>
      <c r="ISI574" s="633"/>
      <c r="ISJ574" s="633"/>
      <c r="ISK574" s="633"/>
      <c r="ISL574" s="633"/>
      <c r="ISM574" s="633"/>
      <c r="ISN574" s="633"/>
      <c r="ISO574" s="633"/>
      <c r="ISP574" s="633"/>
      <c r="ISQ574" s="633"/>
      <c r="ISR574" s="633"/>
      <c r="ISS574" s="633"/>
      <c r="IST574" s="633"/>
      <c r="ISU574" s="633"/>
      <c r="ISV574" s="633"/>
      <c r="ISW574" s="633"/>
      <c r="ISX574" s="633"/>
      <c r="ISY574" s="633"/>
      <c r="ISZ574" s="633"/>
      <c r="ITA574" s="633"/>
      <c r="ITB574" s="633"/>
      <c r="ITC574" s="633"/>
      <c r="ITD574" s="633"/>
      <c r="ITE574" s="633"/>
      <c r="ITF574" s="633"/>
      <c r="ITG574" s="633"/>
      <c r="ITH574" s="633"/>
      <c r="ITI574" s="633"/>
      <c r="ITJ574" s="633"/>
      <c r="ITK574" s="633"/>
      <c r="ITL574" s="633"/>
      <c r="ITM574" s="633"/>
      <c r="ITN574" s="633"/>
      <c r="ITO574" s="633"/>
      <c r="ITP574" s="633"/>
      <c r="ITQ574" s="633"/>
      <c r="ITR574" s="633"/>
      <c r="ITS574" s="633"/>
      <c r="ITT574" s="633"/>
      <c r="ITU574" s="633"/>
      <c r="ITV574" s="633"/>
      <c r="ITW574" s="633"/>
      <c r="ITX574" s="633"/>
      <c r="ITY574" s="633"/>
      <c r="ITZ574" s="633"/>
      <c r="IUA574" s="633"/>
      <c r="IUB574" s="633"/>
      <c r="IUC574" s="633"/>
      <c r="IUD574" s="633"/>
      <c r="IUE574" s="633"/>
      <c r="IUF574" s="633"/>
      <c r="IUG574" s="633"/>
      <c r="IUH574" s="633"/>
      <c r="IUI574" s="633"/>
      <c r="IUJ574" s="633"/>
      <c r="IUK574" s="633"/>
      <c r="IUL574" s="633"/>
      <c r="IUM574" s="633"/>
      <c r="IUN574" s="633"/>
      <c r="IUO574" s="633"/>
      <c r="IUP574" s="633"/>
      <c r="IUQ574" s="633"/>
      <c r="IUR574" s="633"/>
      <c r="IUS574" s="633"/>
      <c r="IUT574" s="633"/>
      <c r="IUU574" s="633"/>
      <c r="IUV574" s="633"/>
      <c r="IUW574" s="633"/>
      <c r="IUX574" s="633"/>
      <c r="IUY574" s="633"/>
      <c r="IUZ574" s="633"/>
      <c r="IVA574" s="633"/>
      <c r="IVB574" s="633"/>
      <c r="IVC574" s="633"/>
      <c r="IVD574" s="633"/>
      <c r="IVE574" s="633"/>
      <c r="IVF574" s="633"/>
      <c r="IVG574" s="633"/>
      <c r="IVH574" s="633"/>
      <c r="IVI574" s="633"/>
      <c r="IVJ574" s="633"/>
      <c r="IVK574" s="633"/>
      <c r="IVL574" s="633"/>
      <c r="IVM574" s="633"/>
      <c r="IVN574" s="633"/>
      <c r="IVO574" s="633"/>
      <c r="IVP574" s="633"/>
      <c r="IVQ574" s="633"/>
      <c r="IVR574" s="633"/>
      <c r="IVS574" s="633"/>
      <c r="IVT574" s="633"/>
      <c r="IVU574" s="633"/>
      <c r="IVV574" s="633"/>
      <c r="IVW574" s="633"/>
      <c r="IVX574" s="633"/>
      <c r="IVY574" s="633"/>
      <c r="IVZ574" s="633"/>
      <c r="IWA574" s="633"/>
      <c r="IWB574" s="633"/>
      <c r="IWC574" s="633"/>
      <c r="IWD574" s="633"/>
      <c r="IWE574" s="633"/>
      <c r="IWF574" s="633"/>
      <c r="IWG574" s="633"/>
      <c r="IWH574" s="633"/>
      <c r="IWI574" s="633"/>
      <c r="IWJ574" s="633"/>
      <c r="IWK574" s="633"/>
      <c r="IWL574" s="633"/>
      <c r="IWM574" s="633"/>
      <c r="IWN574" s="633"/>
      <c r="IWO574" s="633"/>
      <c r="IWP574" s="633"/>
      <c r="IWQ574" s="633"/>
      <c r="IWR574" s="633"/>
      <c r="IWS574" s="633"/>
      <c r="IWT574" s="633"/>
      <c r="IWU574" s="633"/>
      <c r="IWV574" s="633"/>
      <c r="IWW574" s="633"/>
      <c r="IWX574" s="633"/>
      <c r="IWY574" s="633"/>
      <c r="IWZ574" s="633"/>
      <c r="IXA574" s="633"/>
      <c r="IXB574" s="633"/>
      <c r="IXC574" s="633"/>
      <c r="IXD574" s="633"/>
      <c r="IXE574" s="633"/>
      <c r="IXF574" s="633"/>
      <c r="IXG574" s="633"/>
      <c r="IXH574" s="633"/>
      <c r="IXI574" s="633"/>
      <c r="IXJ574" s="633"/>
      <c r="IXK574" s="633"/>
      <c r="IXL574" s="633"/>
      <c r="IXM574" s="633"/>
      <c r="IXN574" s="633"/>
      <c r="IXO574" s="633"/>
      <c r="IXP574" s="633"/>
      <c r="IXQ574" s="633"/>
      <c r="IXR574" s="633"/>
      <c r="IXS574" s="633"/>
      <c r="IXT574" s="633"/>
      <c r="IXU574" s="633"/>
      <c r="IXV574" s="633"/>
      <c r="IXW574" s="633"/>
      <c r="IXX574" s="633"/>
      <c r="IXY574" s="633"/>
      <c r="IXZ574" s="633"/>
      <c r="IYA574" s="633"/>
      <c r="IYB574" s="633"/>
      <c r="IYC574" s="633"/>
      <c r="IYD574" s="633"/>
      <c r="IYE574" s="633"/>
      <c r="IYF574" s="633"/>
      <c r="IYG574" s="633"/>
      <c r="IYH574" s="633"/>
      <c r="IYI574" s="633"/>
      <c r="IYJ574" s="633"/>
      <c r="IYK574" s="633"/>
      <c r="IYL574" s="633"/>
      <c r="IYM574" s="633"/>
      <c r="IYN574" s="633"/>
      <c r="IYO574" s="633"/>
      <c r="IYP574" s="633"/>
      <c r="IYQ574" s="633"/>
      <c r="IYR574" s="633"/>
      <c r="IYS574" s="633"/>
      <c r="IYT574" s="633"/>
      <c r="IYU574" s="633"/>
      <c r="IYV574" s="633"/>
      <c r="IYW574" s="633"/>
      <c r="IYX574" s="633"/>
      <c r="IYY574" s="633"/>
      <c r="IYZ574" s="633"/>
      <c r="IZA574" s="633"/>
      <c r="IZB574" s="633"/>
      <c r="IZC574" s="633"/>
      <c r="IZD574" s="633"/>
      <c r="IZE574" s="633"/>
      <c r="IZF574" s="633"/>
      <c r="IZG574" s="633"/>
      <c r="IZH574" s="633"/>
      <c r="IZI574" s="633"/>
      <c r="IZJ574" s="633"/>
      <c r="IZK574" s="633"/>
      <c r="IZL574" s="633"/>
      <c r="IZM574" s="633"/>
      <c r="IZN574" s="633"/>
      <c r="IZO574" s="633"/>
      <c r="IZP574" s="633"/>
      <c r="IZQ574" s="633"/>
      <c r="IZR574" s="633"/>
      <c r="IZS574" s="633"/>
      <c r="IZT574" s="633"/>
      <c r="IZU574" s="633"/>
      <c r="IZV574" s="633"/>
      <c r="IZW574" s="633"/>
      <c r="IZX574" s="633"/>
      <c r="IZY574" s="633"/>
      <c r="IZZ574" s="633"/>
      <c r="JAA574" s="633"/>
      <c r="JAB574" s="633"/>
      <c r="JAC574" s="633"/>
      <c r="JAD574" s="633"/>
      <c r="JAE574" s="633"/>
      <c r="JAF574" s="633"/>
      <c r="JAG574" s="633"/>
      <c r="JAH574" s="633"/>
      <c r="JAI574" s="633"/>
      <c r="JAJ574" s="633"/>
      <c r="JAK574" s="633"/>
      <c r="JAL574" s="633"/>
      <c r="JAM574" s="633"/>
      <c r="JAN574" s="633"/>
      <c r="JAO574" s="633"/>
      <c r="JAP574" s="633"/>
      <c r="JAQ574" s="633"/>
      <c r="JAR574" s="633"/>
      <c r="JAS574" s="633"/>
      <c r="JAT574" s="633"/>
      <c r="JAU574" s="633"/>
      <c r="JAV574" s="633"/>
      <c r="JAW574" s="633"/>
      <c r="JAX574" s="633"/>
      <c r="JAY574" s="633"/>
      <c r="JAZ574" s="633"/>
      <c r="JBA574" s="633"/>
      <c r="JBB574" s="633"/>
      <c r="JBC574" s="633"/>
      <c r="JBD574" s="633"/>
      <c r="JBE574" s="633"/>
      <c r="JBF574" s="633"/>
      <c r="JBG574" s="633"/>
      <c r="JBH574" s="633"/>
      <c r="JBI574" s="633"/>
      <c r="JBJ574" s="633"/>
      <c r="JBK574" s="633"/>
      <c r="JBL574" s="633"/>
      <c r="JBM574" s="633"/>
      <c r="JBN574" s="633"/>
      <c r="JBO574" s="633"/>
      <c r="JBP574" s="633"/>
      <c r="JBQ574" s="633"/>
      <c r="JBR574" s="633"/>
      <c r="JBS574" s="633"/>
      <c r="JBT574" s="633"/>
      <c r="JBU574" s="633"/>
      <c r="JBV574" s="633"/>
      <c r="JBW574" s="633"/>
      <c r="JBX574" s="633"/>
      <c r="JBY574" s="633"/>
      <c r="JBZ574" s="633"/>
      <c r="JCA574" s="633"/>
      <c r="JCB574" s="633"/>
      <c r="JCC574" s="633"/>
      <c r="JCD574" s="633"/>
      <c r="JCE574" s="633"/>
      <c r="JCF574" s="633"/>
      <c r="JCG574" s="633"/>
      <c r="JCH574" s="633"/>
      <c r="JCI574" s="633"/>
      <c r="JCJ574" s="633"/>
      <c r="JCK574" s="633"/>
      <c r="JCL574" s="633"/>
      <c r="JCM574" s="633"/>
      <c r="JCN574" s="633"/>
      <c r="JCO574" s="633"/>
      <c r="JCP574" s="633"/>
      <c r="JCQ574" s="633"/>
      <c r="JCR574" s="633"/>
      <c r="JCS574" s="633"/>
      <c r="JCT574" s="633"/>
      <c r="JCU574" s="633"/>
      <c r="JCV574" s="633"/>
      <c r="JCW574" s="633"/>
      <c r="JCX574" s="633"/>
      <c r="JCY574" s="633"/>
      <c r="JCZ574" s="633"/>
      <c r="JDA574" s="633"/>
      <c r="JDB574" s="633"/>
      <c r="JDC574" s="633"/>
      <c r="JDD574" s="633"/>
      <c r="JDE574" s="633"/>
      <c r="JDF574" s="633"/>
      <c r="JDG574" s="633"/>
      <c r="JDH574" s="633"/>
      <c r="JDI574" s="633"/>
      <c r="JDJ574" s="633"/>
      <c r="JDK574" s="633"/>
      <c r="JDL574" s="633"/>
      <c r="JDM574" s="633"/>
      <c r="JDN574" s="633"/>
      <c r="JDO574" s="633"/>
      <c r="JDP574" s="633"/>
      <c r="JDQ574" s="633"/>
      <c r="JDR574" s="633"/>
      <c r="JDS574" s="633"/>
      <c r="JDT574" s="633"/>
      <c r="JDU574" s="633"/>
      <c r="JDV574" s="633"/>
      <c r="JDW574" s="633"/>
      <c r="JDX574" s="633"/>
      <c r="JDY574" s="633"/>
      <c r="JDZ574" s="633"/>
      <c r="JEA574" s="633"/>
      <c r="JEB574" s="633"/>
      <c r="JEC574" s="633"/>
      <c r="JED574" s="633"/>
      <c r="JEE574" s="633"/>
      <c r="JEF574" s="633"/>
      <c r="JEG574" s="633"/>
      <c r="JEH574" s="633"/>
      <c r="JEI574" s="633"/>
      <c r="JEJ574" s="633"/>
      <c r="JEK574" s="633"/>
      <c r="JEL574" s="633"/>
      <c r="JEM574" s="633"/>
      <c r="JEN574" s="633"/>
      <c r="JEO574" s="633"/>
      <c r="JEP574" s="633"/>
      <c r="JEQ574" s="633"/>
      <c r="JER574" s="633"/>
      <c r="JES574" s="633"/>
      <c r="JET574" s="633"/>
      <c r="JEU574" s="633"/>
      <c r="JEV574" s="633"/>
      <c r="JEW574" s="633"/>
      <c r="JEX574" s="633"/>
      <c r="JEY574" s="633"/>
      <c r="JEZ574" s="633"/>
      <c r="JFA574" s="633"/>
      <c r="JFB574" s="633"/>
      <c r="JFC574" s="633"/>
      <c r="JFD574" s="633"/>
      <c r="JFE574" s="633"/>
      <c r="JFF574" s="633"/>
      <c r="JFG574" s="633"/>
      <c r="JFH574" s="633"/>
      <c r="JFI574" s="633"/>
      <c r="JFJ574" s="633"/>
      <c r="JFK574" s="633"/>
      <c r="JFL574" s="633"/>
      <c r="JFM574" s="633"/>
      <c r="JFN574" s="633"/>
      <c r="JFO574" s="633"/>
      <c r="JFP574" s="633"/>
      <c r="JFQ574" s="633"/>
      <c r="JFR574" s="633"/>
      <c r="JFS574" s="633"/>
      <c r="JFT574" s="633"/>
      <c r="JFU574" s="633"/>
      <c r="JFV574" s="633"/>
      <c r="JFW574" s="633"/>
      <c r="JFX574" s="633"/>
      <c r="JFY574" s="633"/>
      <c r="JFZ574" s="633"/>
      <c r="JGA574" s="633"/>
      <c r="JGB574" s="633"/>
      <c r="JGC574" s="633"/>
      <c r="JGD574" s="633"/>
      <c r="JGE574" s="633"/>
      <c r="JGF574" s="633"/>
      <c r="JGG574" s="633"/>
      <c r="JGH574" s="633"/>
      <c r="JGI574" s="633"/>
      <c r="JGJ574" s="633"/>
      <c r="JGK574" s="633"/>
      <c r="JGL574" s="633"/>
      <c r="JGM574" s="633"/>
      <c r="JGN574" s="633"/>
      <c r="JGO574" s="633"/>
      <c r="JGP574" s="633"/>
      <c r="JGQ574" s="633"/>
      <c r="JGR574" s="633"/>
      <c r="JGS574" s="633"/>
      <c r="JGT574" s="633"/>
      <c r="JGU574" s="633"/>
      <c r="JGV574" s="633"/>
      <c r="JGW574" s="633"/>
      <c r="JGX574" s="633"/>
      <c r="JGY574" s="633"/>
      <c r="JGZ574" s="633"/>
      <c r="JHA574" s="633"/>
      <c r="JHB574" s="633"/>
      <c r="JHC574" s="633"/>
      <c r="JHD574" s="633"/>
      <c r="JHE574" s="633"/>
      <c r="JHF574" s="633"/>
      <c r="JHG574" s="633"/>
      <c r="JHH574" s="633"/>
      <c r="JHI574" s="633"/>
      <c r="JHJ574" s="633"/>
      <c r="JHK574" s="633"/>
      <c r="JHL574" s="633"/>
      <c r="JHM574" s="633"/>
      <c r="JHN574" s="633"/>
      <c r="JHO574" s="633"/>
      <c r="JHP574" s="633"/>
      <c r="JHQ574" s="633"/>
      <c r="JHR574" s="633"/>
      <c r="JHS574" s="633"/>
      <c r="JHT574" s="633"/>
      <c r="JHU574" s="633"/>
      <c r="JHV574" s="633"/>
      <c r="JHW574" s="633"/>
      <c r="JHX574" s="633"/>
      <c r="JHY574" s="633"/>
      <c r="JHZ574" s="633"/>
      <c r="JIA574" s="633"/>
      <c r="JIB574" s="633"/>
      <c r="JIC574" s="633"/>
      <c r="JID574" s="633"/>
      <c r="JIE574" s="633"/>
      <c r="JIF574" s="633"/>
      <c r="JIG574" s="633"/>
      <c r="JIH574" s="633"/>
      <c r="JII574" s="633"/>
      <c r="JIJ574" s="633"/>
      <c r="JIK574" s="633"/>
      <c r="JIL574" s="633"/>
      <c r="JIM574" s="633"/>
      <c r="JIN574" s="633"/>
      <c r="JIO574" s="633"/>
      <c r="JIP574" s="633"/>
      <c r="JIQ574" s="633"/>
      <c r="JIR574" s="633"/>
      <c r="JIS574" s="633"/>
      <c r="JIT574" s="633"/>
      <c r="JIU574" s="633"/>
      <c r="JIV574" s="633"/>
      <c r="JIW574" s="633"/>
      <c r="JIX574" s="633"/>
      <c r="JIY574" s="633"/>
      <c r="JIZ574" s="633"/>
      <c r="JJA574" s="633"/>
      <c r="JJB574" s="633"/>
      <c r="JJC574" s="633"/>
      <c r="JJD574" s="633"/>
      <c r="JJE574" s="633"/>
      <c r="JJF574" s="633"/>
      <c r="JJG574" s="633"/>
      <c r="JJH574" s="633"/>
      <c r="JJI574" s="633"/>
      <c r="JJJ574" s="633"/>
      <c r="JJK574" s="633"/>
      <c r="JJL574" s="633"/>
      <c r="JJM574" s="633"/>
      <c r="JJN574" s="633"/>
      <c r="JJO574" s="633"/>
      <c r="JJP574" s="633"/>
      <c r="JJQ574" s="633"/>
      <c r="JJR574" s="633"/>
      <c r="JJS574" s="633"/>
      <c r="JJT574" s="633"/>
      <c r="JJU574" s="633"/>
      <c r="JJV574" s="633"/>
      <c r="JJW574" s="633"/>
      <c r="JJX574" s="633"/>
      <c r="JJY574" s="633"/>
      <c r="JJZ574" s="633"/>
      <c r="JKA574" s="633"/>
      <c r="JKB574" s="633"/>
      <c r="JKC574" s="633"/>
      <c r="JKD574" s="633"/>
      <c r="JKE574" s="633"/>
      <c r="JKF574" s="633"/>
      <c r="JKG574" s="633"/>
      <c r="JKH574" s="633"/>
      <c r="JKI574" s="633"/>
      <c r="JKJ574" s="633"/>
      <c r="JKK574" s="633"/>
      <c r="JKL574" s="633"/>
      <c r="JKM574" s="633"/>
      <c r="JKN574" s="633"/>
      <c r="JKO574" s="633"/>
      <c r="JKP574" s="633"/>
      <c r="JKQ574" s="633"/>
      <c r="JKR574" s="633"/>
      <c r="JKS574" s="633"/>
      <c r="JKT574" s="633"/>
      <c r="JKU574" s="633"/>
      <c r="JKV574" s="633"/>
      <c r="JKW574" s="633"/>
      <c r="JKX574" s="633"/>
      <c r="JKY574" s="633"/>
      <c r="JKZ574" s="633"/>
      <c r="JLA574" s="633"/>
      <c r="JLB574" s="633"/>
      <c r="JLC574" s="633"/>
      <c r="JLD574" s="633"/>
      <c r="JLE574" s="633"/>
      <c r="JLF574" s="633"/>
      <c r="JLG574" s="633"/>
      <c r="JLH574" s="633"/>
      <c r="JLI574" s="633"/>
      <c r="JLJ574" s="633"/>
      <c r="JLK574" s="633"/>
      <c r="JLL574" s="633"/>
      <c r="JLM574" s="633"/>
      <c r="JLN574" s="633"/>
      <c r="JLO574" s="633"/>
      <c r="JLP574" s="633"/>
      <c r="JLQ574" s="633"/>
      <c r="JLR574" s="633"/>
      <c r="JLS574" s="633"/>
      <c r="JLT574" s="633"/>
      <c r="JLU574" s="633"/>
      <c r="JLV574" s="633"/>
      <c r="JLW574" s="633"/>
      <c r="JLX574" s="633"/>
      <c r="JLY574" s="633"/>
      <c r="JLZ574" s="633"/>
      <c r="JMA574" s="633"/>
      <c r="JMB574" s="633"/>
      <c r="JMC574" s="633"/>
      <c r="JMD574" s="633"/>
      <c r="JME574" s="633"/>
      <c r="JMF574" s="633"/>
      <c r="JMG574" s="633"/>
      <c r="JMH574" s="633"/>
      <c r="JMI574" s="633"/>
      <c r="JMJ574" s="633"/>
      <c r="JMK574" s="633"/>
      <c r="JML574" s="633"/>
      <c r="JMM574" s="633"/>
      <c r="JMN574" s="633"/>
      <c r="JMO574" s="633"/>
      <c r="JMP574" s="633"/>
      <c r="JMQ574" s="633"/>
      <c r="JMR574" s="633"/>
      <c r="JMS574" s="633"/>
      <c r="JMT574" s="633"/>
      <c r="JMU574" s="633"/>
      <c r="JMV574" s="633"/>
      <c r="JMW574" s="633"/>
      <c r="JMX574" s="633"/>
      <c r="JMY574" s="633"/>
      <c r="JMZ574" s="633"/>
      <c r="JNA574" s="633"/>
      <c r="JNB574" s="633"/>
      <c r="JNC574" s="633"/>
      <c r="JND574" s="633"/>
      <c r="JNE574" s="633"/>
      <c r="JNF574" s="633"/>
      <c r="JNG574" s="633"/>
      <c r="JNH574" s="633"/>
      <c r="JNI574" s="633"/>
      <c r="JNJ574" s="633"/>
      <c r="JNK574" s="633"/>
      <c r="JNL574" s="633"/>
      <c r="JNM574" s="633"/>
      <c r="JNN574" s="633"/>
      <c r="JNO574" s="633"/>
      <c r="JNP574" s="633"/>
      <c r="JNQ574" s="633"/>
      <c r="JNR574" s="633"/>
      <c r="JNS574" s="633"/>
      <c r="JNT574" s="633"/>
      <c r="JNU574" s="633"/>
      <c r="JNV574" s="633"/>
      <c r="JNW574" s="633"/>
      <c r="JNX574" s="633"/>
      <c r="JNY574" s="633"/>
      <c r="JNZ574" s="633"/>
      <c r="JOA574" s="633"/>
      <c r="JOB574" s="633"/>
      <c r="JOC574" s="633"/>
      <c r="JOD574" s="633"/>
      <c r="JOE574" s="633"/>
      <c r="JOF574" s="633"/>
      <c r="JOG574" s="633"/>
      <c r="JOH574" s="633"/>
      <c r="JOI574" s="633"/>
      <c r="JOJ574" s="633"/>
      <c r="JOK574" s="633"/>
      <c r="JOL574" s="633"/>
      <c r="JOM574" s="633"/>
      <c r="JON574" s="633"/>
      <c r="JOO574" s="633"/>
      <c r="JOP574" s="633"/>
      <c r="JOQ574" s="633"/>
      <c r="JOR574" s="633"/>
      <c r="JOS574" s="633"/>
      <c r="JOT574" s="633"/>
      <c r="JOU574" s="633"/>
      <c r="JOV574" s="633"/>
      <c r="JOW574" s="633"/>
      <c r="JOX574" s="633"/>
      <c r="JOY574" s="633"/>
      <c r="JOZ574" s="633"/>
      <c r="JPA574" s="633"/>
      <c r="JPB574" s="633"/>
      <c r="JPC574" s="633"/>
      <c r="JPD574" s="633"/>
      <c r="JPE574" s="633"/>
      <c r="JPF574" s="633"/>
      <c r="JPG574" s="633"/>
      <c r="JPH574" s="633"/>
      <c r="JPI574" s="633"/>
      <c r="JPJ574" s="633"/>
      <c r="JPK574" s="633"/>
      <c r="JPL574" s="633"/>
      <c r="JPM574" s="633"/>
      <c r="JPN574" s="633"/>
      <c r="JPO574" s="633"/>
      <c r="JPP574" s="633"/>
      <c r="JPQ574" s="633"/>
      <c r="JPR574" s="633"/>
      <c r="JPS574" s="633"/>
      <c r="JPT574" s="633"/>
      <c r="JPU574" s="633"/>
      <c r="JPV574" s="633"/>
      <c r="JPW574" s="633"/>
      <c r="JPX574" s="633"/>
      <c r="JPY574" s="633"/>
      <c r="JPZ574" s="633"/>
      <c r="JQA574" s="633"/>
      <c r="JQB574" s="633"/>
      <c r="JQC574" s="633"/>
      <c r="JQD574" s="633"/>
      <c r="JQE574" s="633"/>
      <c r="JQF574" s="633"/>
      <c r="JQG574" s="633"/>
      <c r="JQH574" s="633"/>
      <c r="JQI574" s="633"/>
      <c r="JQJ574" s="633"/>
      <c r="JQK574" s="633"/>
      <c r="JQL574" s="633"/>
      <c r="JQM574" s="633"/>
      <c r="JQN574" s="633"/>
      <c r="JQO574" s="633"/>
      <c r="JQP574" s="633"/>
      <c r="JQQ574" s="633"/>
      <c r="JQR574" s="633"/>
      <c r="JQS574" s="633"/>
      <c r="JQT574" s="633"/>
      <c r="JQU574" s="633"/>
      <c r="JQV574" s="633"/>
      <c r="JQW574" s="633"/>
      <c r="JQX574" s="633"/>
      <c r="JQY574" s="633"/>
      <c r="JQZ574" s="633"/>
      <c r="JRA574" s="633"/>
      <c r="JRB574" s="633"/>
      <c r="JRC574" s="633"/>
      <c r="JRD574" s="633"/>
      <c r="JRE574" s="633"/>
      <c r="JRF574" s="633"/>
      <c r="JRG574" s="633"/>
      <c r="JRH574" s="633"/>
      <c r="JRI574" s="633"/>
      <c r="JRJ574" s="633"/>
      <c r="JRK574" s="633"/>
      <c r="JRL574" s="633"/>
      <c r="JRM574" s="633"/>
      <c r="JRN574" s="633"/>
      <c r="JRO574" s="633"/>
      <c r="JRP574" s="633"/>
      <c r="JRQ574" s="633"/>
      <c r="JRR574" s="633"/>
      <c r="JRS574" s="633"/>
      <c r="JRT574" s="633"/>
      <c r="JRU574" s="633"/>
      <c r="JRV574" s="633"/>
      <c r="JRW574" s="633"/>
      <c r="JRX574" s="633"/>
      <c r="JRY574" s="633"/>
      <c r="JRZ574" s="633"/>
      <c r="JSA574" s="633"/>
      <c r="JSB574" s="633"/>
      <c r="JSC574" s="633"/>
      <c r="JSD574" s="633"/>
      <c r="JSE574" s="633"/>
      <c r="JSF574" s="633"/>
      <c r="JSG574" s="633"/>
      <c r="JSH574" s="633"/>
      <c r="JSI574" s="633"/>
      <c r="JSJ574" s="633"/>
      <c r="JSK574" s="633"/>
      <c r="JSL574" s="633"/>
      <c r="JSM574" s="633"/>
      <c r="JSN574" s="633"/>
      <c r="JSO574" s="633"/>
      <c r="JSP574" s="633"/>
      <c r="JSQ574" s="633"/>
      <c r="JSR574" s="633"/>
      <c r="JSS574" s="633"/>
      <c r="JST574" s="633"/>
      <c r="JSU574" s="633"/>
      <c r="JSV574" s="633"/>
      <c r="JSW574" s="633"/>
      <c r="JSX574" s="633"/>
      <c r="JSY574" s="633"/>
      <c r="JSZ574" s="633"/>
      <c r="JTA574" s="633"/>
      <c r="JTB574" s="633"/>
      <c r="JTC574" s="633"/>
      <c r="JTD574" s="633"/>
      <c r="JTE574" s="633"/>
      <c r="JTF574" s="633"/>
      <c r="JTG574" s="633"/>
      <c r="JTH574" s="633"/>
      <c r="JTI574" s="633"/>
      <c r="JTJ574" s="633"/>
      <c r="JTK574" s="633"/>
      <c r="JTL574" s="633"/>
      <c r="JTM574" s="633"/>
      <c r="JTN574" s="633"/>
      <c r="JTO574" s="633"/>
      <c r="JTP574" s="633"/>
      <c r="JTQ574" s="633"/>
      <c r="JTR574" s="633"/>
      <c r="JTS574" s="633"/>
      <c r="JTT574" s="633"/>
      <c r="JTU574" s="633"/>
      <c r="JTV574" s="633"/>
      <c r="JTW574" s="633"/>
      <c r="JTX574" s="633"/>
      <c r="JTY574" s="633"/>
      <c r="JTZ574" s="633"/>
      <c r="JUA574" s="633"/>
      <c r="JUB574" s="633"/>
      <c r="JUC574" s="633"/>
      <c r="JUD574" s="633"/>
      <c r="JUE574" s="633"/>
      <c r="JUF574" s="633"/>
      <c r="JUG574" s="633"/>
      <c r="JUH574" s="633"/>
      <c r="JUI574" s="633"/>
      <c r="JUJ574" s="633"/>
      <c r="JUK574" s="633"/>
      <c r="JUL574" s="633"/>
      <c r="JUM574" s="633"/>
      <c r="JUN574" s="633"/>
      <c r="JUO574" s="633"/>
      <c r="JUP574" s="633"/>
      <c r="JUQ574" s="633"/>
      <c r="JUR574" s="633"/>
      <c r="JUS574" s="633"/>
      <c r="JUT574" s="633"/>
      <c r="JUU574" s="633"/>
      <c r="JUV574" s="633"/>
      <c r="JUW574" s="633"/>
      <c r="JUX574" s="633"/>
      <c r="JUY574" s="633"/>
      <c r="JUZ574" s="633"/>
      <c r="JVA574" s="633"/>
      <c r="JVB574" s="633"/>
      <c r="JVC574" s="633"/>
      <c r="JVD574" s="633"/>
      <c r="JVE574" s="633"/>
      <c r="JVF574" s="633"/>
      <c r="JVG574" s="633"/>
      <c r="JVH574" s="633"/>
      <c r="JVI574" s="633"/>
      <c r="JVJ574" s="633"/>
      <c r="JVK574" s="633"/>
      <c r="JVL574" s="633"/>
      <c r="JVM574" s="633"/>
      <c r="JVN574" s="633"/>
      <c r="JVO574" s="633"/>
      <c r="JVP574" s="633"/>
      <c r="JVQ574" s="633"/>
      <c r="JVR574" s="633"/>
      <c r="JVS574" s="633"/>
      <c r="JVT574" s="633"/>
      <c r="JVU574" s="633"/>
      <c r="JVV574" s="633"/>
      <c r="JVW574" s="633"/>
      <c r="JVX574" s="633"/>
      <c r="JVY574" s="633"/>
      <c r="JVZ574" s="633"/>
      <c r="JWA574" s="633"/>
      <c r="JWB574" s="633"/>
      <c r="JWC574" s="633"/>
      <c r="JWD574" s="633"/>
      <c r="JWE574" s="633"/>
      <c r="JWF574" s="633"/>
      <c r="JWG574" s="633"/>
      <c r="JWH574" s="633"/>
      <c r="JWI574" s="633"/>
      <c r="JWJ574" s="633"/>
      <c r="JWK574" s="633"/>
      <c r="JWL574" s="633"/>
      <c r="JWM574" s="633"/>
      <c r="JWN574" s="633"/>
      <c r="JWO574" s="633"/>
      <c r="JWP574" s="633"/>
      <c r="JWQ574" s="633"/>
      <c r="JWR574" s="633"/>
      <c r="JWS574" s="633"/>
      <c r="JWT574" s="633"/>
      <c r="JWU574" s="633"/>
      <c r="JWV574" s="633"/>
      <c r="JWW574" s="633"/>
      <c r="JWX574" s="633"/>
      <c r="JWY574" s="633"/>
      <c r="JWZ574" s="633"/>
      <c r="JXA574" s="633"/>
      <c r="JXB574" s="633"/>
      <c r="JXC574" s="633"/>
      <c r="JXD574" s="633"/>
      <c r="JXE574" s="633"/>
      <c r="JXF574" s="633"/>
      <c r="JXG574" s="633"/>
      <c r="JXH574" s="633"/>
      <c r="JXI574" s="633"/>
      <c r="JXJ574" s="633"/>
      <c r="JXK574" s="633"/>
      <c r="JXL574" s="633"/>
      <c r="JXM574" s="633"/>
      <c r="JXN574" s="633"/>
      <c r="JXO574" s="633"/>
      <c r="JXP574" s="633"/>
      <c r="JXQ574" s="633"/>
      <c r="JXR574" s="633"/>
      <c r="JXS574" s="633"/>
      <c r="JXT574" s="633"/>
      <c r="JXU574" s="633"/>
      <c r="JXV574" s="633"/>
      <c r="JXW574" s="633"/>
      <c r="JXX574" s="633"/>
      <c r="JXY574" s="633"/>
      <c r="JXZ574" s="633"/>
      <c r="JYA574" s="633"/>
      <c r="JYB574" s="633"/>
      <c r="JYC574" s="633"/>
      <c r="JYD574" s="633"/>
      <c r="JYE574" s="633"/>
      <c r="JYF574" s="633"/>
      <c r="JYG574" s="633"/>
      <c r="JYH574" s="633"/>
      <c r="JYI574" s="633"/>
      <c r="JYJ574" s="633"/>
      <c r="JYK574" s="633"/>
      <c r="JYL574" s="633"/>
      <c r="JYM574" s="633"/>
      <c r="JYN574" s="633"/>
      <c r="JYO574" s="633"/>
      <c r="JYP574" s="633"/>
      <c r="JYQ574" s="633"/>
      <c r="JYR574" s="633"/>
      <c r="JYS574" s="633"/>
      <c r="JYT574" s="633"/>
      <c r="JYU574" s="633"/>
      <c r="JYV574" s="633"/>
      <c r="JYW574" s="633"/>
      <c r="JYX574" s="633"/>
      <c r="JYY574" s="633"/>
      <c r="JYZ574" s="633"/>
      <c r="JZA574" s="633"/>
      <c r="JZB574" s="633"/>
      <c r="JZC574" s="633"/>
      <c r="JZD574" s="633"/>
      <c r="JZE574" s="633"/>
      <c r="JZF574" s="633"/>
      <c r="JZG574" s="633"/>
      <c r="JZH574" s="633"/>
      <c r="JZI574" s="633"/>
      <c r="JZJ574" s="633"/>
      <c r="JZK574" s="633"/>
      <c r="JZL574" s="633"/>
      <c r="JZM574" s="633"/>
      <c r="JZN574" s="633"/>
      <c r="JZO574" s="633"/>
      <c r="JZP574" s="633"/>
      <c r="JZQ574" s="633"/>
      <c r="JZR574" s="633"/>
      <c r="JZS574" s="633"/>
      <c r="JZT574" s="633"/>
      <c r="JZU574" s="633"/>
      <c r="JZV574" s="633"/>
      <c r="JZW574" s="633"/>
      <c r="JZX574" s="633"/>
      <c r="JZY574" s="633"/>
      <c r="JZZ574" s="633"/>
      <c r="KAA574" s="633"/>
      <c r="KAB574" s="633"/>
      <c r="KAC574" s="633"/>
      <c r="KAD574" s="633"/>
      <c r="KAE574" s="633"/>
      <c r="KAF574" s="633"/>
      <c r="KAG574" s="633"/>
      <c r="KAH574" s="633"/>
      <c r="KAI574" s="633"/>
      <c r="KAJ574" s="633"/>
      <c r="KAK574" s="633"/>
      <c r="KAL574" s="633"/>
      <c r="KAM574" s="633"/>
      <c r="KAN574" s="633"/>
      <c r="KAO574" s="633"/>
      <c r="KAP574" s="633"/>
      <c r="KAQ574" s="633"/>
      <c r="KAR574" s="633"/>
      <c r="KAS574" s="633"/>
      <c r="KAT574" s="633"/>
      <c r="KAU574" s="633"/>
      <c r="KAV574" s="633"/>
      <c r="KAW574" s="633"/>
      <c r="KAX574" s="633"/>
      <c r="KAY574" s="633"/>
      <c r="KAZ574" s="633"/>
      <c r="KBA574" s="633"/>
      <c r="KBB574" s="633"/>
      <c r="KBC574" s="633"/>
      <c r="KBD574" s="633"/>
      <c r="KBE574" s="633"/>
      <c r="KBF574" s="633"/>
      <c r="KBG574" s="633"/>
      <c r="KBH574" s="633"/>
      <c r="KBI574" s="633"/>
      <c r="KBJ574" s="633"/>
      <c r="KBK574" s="633"/>
      <c r="KBL574" s="633"/>
      <c r="KBM574" s="633"/>
      <c r="KBN574" s="633"/>
      <c r="KBO574" s="633"/>
      <c r="KBP574" s="633"/>
      <c r="KBQ574" s="633"/>
      <c r="KBR574" s="633"/>
      <c r="KBS574" s="633"/>
      <c r="KBT574" s="633"/>
      <c r="KBU574" s="633"/>
      <c r="KBV574" s="633"/>
      <c r="KBW574" s="633"/>
      <c r="KBX574" s="633"/>
      <c r="KBY574" s="633"/>
      <c r="KBZ574" s="633"/>
      <c r="KCA574" s="633"/>
      <c r="KCB574" s="633"/>
      <c r="KCC574" s="633"/>
      <c r="KCD574" s="633"/>
      <c r="KCE574" s="633"/>
      <c r="KCF574" s="633"/>
      <c r="KCG574" s="633"/>
      <c r="KCH574" s="633"/>
      <c r="KCI574" s="633"/>
      <c r="KCJ574" s="633"/>
      <c r="KCK574" s="633"/>
      <c r="KCL574" s="633"/>
      <c r="KCM574" s="633"/>
      <c r="KCN574" s="633"/>
      <c r="KCO574" s="633"/>
      <c r="KCP574" s="633"/>
      <c r="KCQ574" s="633"/>
      <c r="KCR574" s="633"/>
      <c r="KCS574" s="633"/>
      <c r="KCT574" s="633"/>
      <c r="KCU574" s="633"/>
      <c r="KCV574" s="633"/>
      <c r="KCW574" s="633"/>
      <c r="KCX574" s="633"/>
      <c r="KCY574" s="633"/>
      <c r="KCZ574" s="633"/>
      <c r="KDA574" s="633"/>
      <c r="KDB574" s="633"/>
      <c r="KDC574" s="633"/>
      <c r="KDD574" s="633"/>
      <c r="KDE574" s="633"/>
      <c r="KDF574" s="633"/>
      <c r="KDG574" s="633"/>
      <c r="KDH574" s="633"/>
      <c r="KDI574" s="633"/>
      <c r="KDJ574" s="633"/>
      <c r="KDK574" s="633"/>
      <c r="KDL574" s="633"/>
      <c r="KDM574" s="633"/>
      <c r="KDN574" s="633"/>
      <c r="KDO574" s="633"/>
      <c r="KDP574" s="633"/>
      <c r="KDQ574" s="633"/>
      <c r="KDR574" s="633"/>
      <c r="KDS574" s="633"/>
      <c r="KDT574" s="633"/>
      <c r="KDU574" s="633"/>
      <c r="KDV574" s="633"/>
      <c r="KDW574" s="633"/>
      <c r="KDX574" s="633"/>
      <c r="KDY574" s="633"/>
      <c r="KDZ574" s="633"/>
      <c r="KEA574" s="633"/>
      <c r="KEB574" s="633"/>
      <c r="KEC574" s="633"/>
      <c r="KED574" s="633"/>
      <c r="KEE574" s="633"/>
      <c r="KEF574" s="633"/>
      <c r="KEG574" s="633"/>
      <c r="KEH574" s="633"/>
      <c r="KEI574" s="633"/>
      <c r="KEJ574" s="633"/>
      <c r="KEK574" s="633"/>
      <c r="KEL574" s="633"/>
      <c r="KEM574" s="633"/>
      <c r="KEN574" s="633"/>
      <c r="KEO574" s="633"/>
      <c r="KEP574" s="633"/>
      <c r="KEQ574" s="633"/>
      <c r="KER574" s="633"/>
      <c r="KES574" s="633"/>
      <c r="KET574" s="633"/>
      <c r="KEU574" s="633"/>
      <c r="KEV574" s="633"/>
      <c r="KEW574" s="633"/>
      <c r="KEX574" s="633"/>
      <c r="KEY574" s="633"/>
      <c r="KEZ574" s="633"/>
      <c r="KFA574" s="633"/>
      <c r="KFB574" s="633"/>
      <c r="KFC574" s="633"/>
      <c r="KFD574" s="633"/>
      <c r="KFE574" s="633"/>
      <c r="KFF574" s="633"/>
      <c r="KFG574" s="633"/>
      <c r="KFH574" s="633"/>
      <c r="KFI574" s="633"/>
      <c r="KFJ574" s="633"/>
      <c r="KFK574" s="633"/>
      <c r="KFL574" s="633"/>
      <c r="KFM574" s="633"/>
      <c r="KFN574" s="633"/>
      <c r="KFO574" s="633"/>
      <c r="KFP574" s="633"/>
      <c r="KFQ574" s="633"/>
      <c r="KFR574" s="633"/>
      <c r="KFS574" s="633"/>
      <c r="KFT574" s="633"/>
      <c r="KFU574" s="633"/>
      <c r="KFV574" s="633"/>
      <c r="KFW574" s="633"/>
      <c r="KFX574" s="633"/>
      <c r="KFY574" s="633"/>
      <c r="KFZ574" s="633"/>
      <c r="KGA574" s="633"/>
      <c r="KGB574" s="633"/>
      <c r="KGC574" s="633"/>
      <c r="KGD574" s="633"/>
      <c r="KGE574" s="633"/>
      <c r="KGF574" s="633"/>
      <c r="KGG574" s="633"/>
      <c r="KGH574" s="633"/>
      <c r="KGI574" s="633"/>
      <c r="KGJ574" s="633"/>
      <c r="KGK574" s="633"/>
      <c r="KGL574" s="633"/>
      <c r="KGM574" s="633"/>
      <c r="KGN574" s="633"/>
      <c r="KGO574" s="633"/>
      <c r="KGP574" s="633"/>
      <c r="KGQ574" s="633"/>
      <c r="KGR574" s="633"/>
      <c r="KGS574" s="633"/>
      <c r="KGT574" s="633"/>
      <c r="KGU574" s="633"/>
      <c r="KGV574" s="633"/>
      <c r="KGW574" s="633"/>
      <c r="KGX574" s="633"/>
      <c r="KGY574" s="633"/>
      <c r="KGZ574" s="633"/>
      <c r="KHA574" s="633"/>
      <c r="KHB574" s="633"/>
      <c r="KHC574" s="633"/>
      <c r="KHD574" s="633"/>
      <c r="KHE574" s="633"/>
      <c r="KHF574" s="633"/>
      <c r="KHG574" s="633"/>
      <c r="KHH574" s="633"/>
      <c r="KHI574" s="633"/>
      <c r="KHJ574" s="633"/>
      <c r="KHK574" s="633"/>
      <c r="KHL574" s="633"/>
      <c r="KHM574" s="633"/>
      <c r="KHN574" s="633"/>
      <c r="KHO574" s="633"/>
      <c r="KHP574" s="633"/>
      <c r="KHQ574" s="633"/>
      <c r="KHR574" s="633"/>
      <c r="KHS574" s="633"/>
      <c r="KHT574" s="633"/>
      <c r="KHU574" s="633"/>
      <c r="KHV574" s="633"/>
      <c r="KHW574" s="633"/>
      <c r="KHX574" s="633"/>
      <c r="KHY574" s="633"/>
      <c r="KHZ574" s="633"/>
      <c r="KIA574" s="633"/>
      <c r="KIB574" s="633"/>
      <c r="KIC574" s="633"/>
      <c r="KID574" s="633"/>
      <c r="KIE574" s="633"/>
      <c r="KIF574" s="633"/>
      <c r="KIG574" s="633"/>
      <c r="KIH574" s="633"/>
      <c r="KII574" s="633"/>
      <c r="KIJ574" s="633"/>
      <c r="KIK574" s="633"/>
      <c r="KIL574" s="633"/>
      <c r="KIM574" s="633"/>
      <c r="KIN574" s="633"/>
      <c r="KIO574" s="633"/>
      <c r="KIP574" s="633"/>
      <c r="KIQ574" s="633"/>
      <c r="KIR574" s="633"/>
      <c r="KIS574" s="633"/>
      <c r="KIT574" s="633"/>
      <c r="KIU574" s="633"/>
      <c r="KIV574" s="633"/>
      <c r="KIW574" s="633"/>
      <c r="KIX574" s="633"/>
      <c r="KIY574" s="633"/>
      <c r="KIZ574" s="633"/>
      <c r="KJA574" s="633"/>
      <c r="KJB574" s="633"/>
      <c r="KJC574" s="633"/>
      <c r="KJD574" s="633"/>
      <c r="KJE574" s="633"/>
      <c r="KJF574" s="633"/>
      <c r="KJG574" s="633"/>
      <c r="KJH574" s="633"/>
      <c r="KJI574" s="633"/>
      <c r="KJJ574" s="633"/>
      <c r="KJK574" s="633"/>
      <c r="KJL574" s="633"/>
      <c r="KJM574" s="633"/>
      <c r="KJN574" s="633"/>
      <c r="KJO574" s="633"/>
      <c r="KJP574" s="633"/>
      <c r="KJQ574" s="633"/>
      <c r="KJR574" s="633"/>
      <c r="KJS574" s="633"/>
      <c r="KJT574" s="633"/>
      <c r="KJU574" s="633"/>
      <c r="KJV574" s="633"/>
      <c r="KJW574" s="633"/>
      <c r="KJX574" s="633"/>
      <c r="KJY574" s="633"/>
      <c r="KJZ574" s="633"/>
      <c r="KKA574" s="633"/>
      <c r="KKB574" s="633"/>
      <c r="KKC574" s="633"/>
      <c r="KKD574" s="633"/>
      <c r="KKE574" s="633"/>
      <c r="KKF574" s="633"/>
      <c r="KKG574" s="633"/>
      <c r="KKH574" s="633"/>
      <c r="KKI574" s="633"/>
      <c r="KKJ574" s="633"/>
      <c r="KKK574" s="633"/>
      <c r="KKL574" s="633"/>
      <c r="KKM574" s="633"/>
      <c r="KKN574" s="633"/>
      <c r="KKO574" s="633"/>
      <c r="KKP574" s="633"/>
      <c r="KKQ574" s="633"/>
      <c r="KKR574" s="633"/>
      <c r="KKS574" s="633"/>
      <c r="KKT574" s="633"/>
      <c r="KKU574" s="633"/>
      <c r="KKV574" s="633"/>
      <c r="KKW574" s="633"/>
      <c r="KKX574" s="633"/>
      <c r="KKY574" s="633"/>
      <c r="KKZ574" s="633"/>
      <c r="KLA574" s="633"/>
      <c r="KLB574" s="633"/>
      <c r="KLC574" s="633"/>
      <c r="KLD574" s="633"/>
      <c r="KLE574" s="633"/>
      <c r="KLF574" s="633"/>
      <c r="KLG574" s="633"/>
      <c r="KLH574" s="633"/>
      <c r="KLI574" s="633"/>
      <c r="KLJ574" s="633"/>
      <c r="KLK574" s="633"/>
      <c r="KLL574" s="633"/>
      <c r="KLM574" s="633"/>
      <c r="KLN574" s="633"/>
      <c r="KLO574" s="633"/>
      <c r="KLP574" s="633"/>
      <c r="KLQ574" s="633"/>
      <c r="KLR574" s="633"/>
      <c r="KLS574" s="633"/>
      <c r="KLT574" s="633"/>
      <c r="KLU574" s="633"/>
      <c r="KLV574" s="633"/>
      <c r="KLW574" s="633"/>
      <c r="KLX574" s="633"/>
      <c r="KLY574" s="633"/>
      <c r="KLZ574" s="633"/>
      <c r="KMA574" s="633"/>
      <c r="KMB574" s="633"/>
      <c r="KMC574" s="633"/>
      <c r="KMD574" s="633"/>
      <c r="KME574" s="633"/>
      <c r="KMF574" s="633"/>
      <c r="KMG574" s="633"/>
      <c r="KMH574" s="633"/>
      <c r="KMI574" s="633"/>
      <c r="KMJ574" s="633"/>
      <c r="KMK574" s="633"/>
      <c r="KML574" s="633"/>
      <c r="KMM574" s="633"/>
      <c r="KMN574" s="633"/>
      <c r="KMO574" s="633"/>
      <c r="KMP574" s="633"/>
      <c r="KMQ574" s="633"/>
      <c r="KMR574" s="633"/>
      <c r="KMS574" s="633"/>
      <c r="KMT574" s="633"/>
      <c r="KMU574" s="633"/>
      <c r="KMV574" s="633"/>
      <c r="KMW574" s="633"/>
      <c r="KMX574" s="633"/>
      <c r="KMY574" s="633"/>
      <c r="KMZ574" s="633"/>
      <c r="KNA574" s="633"/>
      <c r="KNB574" s="633"/>
      <c r="KNC574" s="633"/>
      <c r="KND574" s="633"/>
      <c r="KNE574" s="633"/>
      <c r="KNF574" s="633"/>
      <c r="KNG574" s="633"/>
      <c r="KNH574" s="633"/>
      <c r="KNI574" s="633"/>
      <c r="KNJ574" s="633"/>
      <c r="KNK574" s="633"/>
      <c r="KNL574" s="633"/>
      <c r="KNM574" s="633"/>
      <c r="KNN574" s="633"/>
      <c r="KNO574" s="633"/>
      <c r="KNP574" s="633"/>
      <c r="KNQ574" s="633"/>
      <c r="KNR574" s="633"/>
      <c r="KNS574" s="633"/>
      <c r="KNT574" s="633"/>
      <c r="KNU574" s="633"/>
      <c r="KNV574" s="633"/>
      <c r="KNW574" s="633"/>
      <c r="KNX574" s="633"/>
      <c r="KNY574" s="633"/>
      <c r="KNZ574" s="633"/>
      <c r="KOA574" s="633"/>
      <c r="KOB574" s="633"/>
      <c r="KOC574" s="633"/>
      <c r="KOD574" s="633"/>
      <c r="KOE574" s="633"/>
      <c r="KOF574" s="633"/>
      <c r="KOG574" s="633"/>
      <c r="KOH574" s="633"/>
      <c r="KOI574" s="633"/>
      <c r="KOJ574" s="633"/>
      <c r="KOK574" s="633"/>
      <c r="KOL574" s="633"/>
      <c r="KOM574" s="633"/>
      <c r="KON574" s="633"/>
      <c r="KOO574" s="633"/>
      <c r="KOP574" s="633"/>
      <c r="KOQ574" s="633"/>
      <c r="KOR574" s="633"/>
      <c r="KOS574" s="633"/>
      <c r="KOT574" s="633"/>
      <c r="KOU574" s="633"/>
      <c r="KOV574" s="633"/>
      <c r="KOW574" s="633"/>
      <c r="KOX574" s="633"/>
      <c r="KOY574" s="633"/>
      <c r="KOZ574" s="633"/>
      <c r="KPA574" s="633"/>
      <c r="KPB574" s="633"/>
      <c r="KPC574" s="633"/>
      <c r="KPD574" s="633"/>
      <c r="KPE574" s="633"/>
      <c r="KPF574" s="633"/>
      <c r="KPG574" s="633"/>
      <c r="KPH574" s="633"/>
      <c r="KPI574" s="633"/>
      <c r="KPJ574" s="633"/>
      <c r="KPK574" s="633"/>
      <c r="KPL574" s="633"/>
      <c r="KPM574" s="633"/>
      <c r="KPN574" s="633"/>
      <c r="KPO574" s="633"/>
      <c r="KPP574" s="633"/>
      <c r="KPQ574" s="633"/>
      <c r="KPR574" s="633"/>
      <c r="KPS574" s="633"/>
      <c r="KPT574" s="633"/>
      <c r="KPU574" s="633"/>
      <c r="KPV574" s="633"/>
      <c r="KPW574" s="633"/>
      <c r="KPX574" s="633"/>
      <c r="KPY574" s="633"/>
      <c r="KPZ574" s="633"/>
      <c r="KQA574" s="633"/>
      <c r="KQB574" s="633"/>
      <c r="KQC574" s="633"/>
      <c r="KQD574" s="633"/>
      <c r="KQE574" s="633"/>
      <c r="KQF574" s="633"/>
      <c r="KQG574" s="633"/>
      <c r="KQH574" s="633"/>
      <c r="KQI574" s="633"/>
      <c r="KQJ574" s="633"/>
      <c r="KQK574" s="633"/>
      <c r="KQL574" s="633"/>
      <c r="KQM574" s="633"/>
      <c r="KQN574" s="633"/>
      <c r="KQO574" s="633"/>
      <c r="KQP574" s="633"/>
      <c r="KQQ574" s="633"/>
      <c r="KQR574" s="633"/>
      <c r="KQS574" s="633"/>
      <c r="KQT574" s="633"/>
      <c r="KQU574" s="633"/>
      <c r="KQV574" s="633"/>
      <c r="KQW574" s="633"/>
      <c r="KQX574" s="633"/>
      <c r="KQY574" s="633"/>
      <c r="KQZ574" s="633"/>
      <c r="KRA574" s="633"/>
      <c r="KRB574" s="633"/>
      <c r="KRC574" s="633"/>
      <c r="KRD574" s="633"/>
      <c r="KRE574" s="633"/>
      <c r="KRF574" s="633"/>
      <c r="KRG574" s="633"/>
      <c r="KRH574" s="633"/>
      <c r="KRI574" s="633"/>
      <c r="KRJ574" s="633"/>
      <c r="KRK574" s="633"/>
      <c r="KRL574" s="633"/>
      <c r="KRM574" s="633"/>
      <c r="KRN574" s="633"/>
      <c r="KRO574" s="633"/>
      <c r="KRP574" s="633"/>
      <c r="KRQ574" s="633"/>
      <c r="KRR574" s="633"/>
      <c r="KRS574" s="633"/>
      <c r="KRT574" s="633"/>
      <c r="KRU574" s="633"/>
      <c r="KRV574" s="633"/>
      <c r="KRW574" s="633"/>
      <c r="KRX574" s="633"/>
      <c r="KRY574" s="633"/>
      <c r="KRZ574" s="633"/>
      <c r="KSA574" s="633"/>
      <c r="KSB574" s="633"/>
      <c r="KSC574" s="633"/>
      <c r="KSD574" s="633"/>
      <c r="KSE574" s="633"/>
      <c r="KSF574" s="633"/>
      <c r="KSG574" s="633"/>
      <c r="KSH574" s="633"/>
      <c r="KSI574" s="633"/>
      <c r="KSJ574" s="633"/>
      <c r="KSK574" s="633"/>
      <c r="KSL574" s="633"/>
      <c r="KSM574" s="633"/>
      <c r="KSN574" s="633"/>
      <c r="KSO574" s="633"/>
      <c r="KSP574" s="633"/>
      <c r="KSQ574" s="633"/>
      <c r="KSR574" s="633"/>
      <c r="KSS574" s="633"/>
      <c r="KST574" s="633"/>
      <c r="KSU574" s="633"/>
      <c r="KSV574" s="633"/>
      <c r="KSW574" s="633"/>
      <c r="KSX574" s="633"/>
      <c r="KSY574" s="633"/>
      <c r="KSZ574" s="633"/>
      <c r="KTA574" s="633"/>
      <c r="KTB574" s="633"/>
      <c r="KTC574" s="633"/>
      <c r="KTD574" s="633"/>
      <c r="KTE574" s="633"/>
      <c r="KTF574" s="633"/>
      <c r="KTG574" s="633"/>
      <c r="KTH574" s="633"/>
      <c r="KTI574" s="633"/>
      <c r="KTJ574" s="633"/>
      <c r="KTK574" s="633"/>
      <c r="KTL574" s="633"/>
      <c r="KTM574" s="633"/>
      <c r="KTN574" s="633"/>
      <c r="KTO574" s="633"/>
      <c r="KTP574" s="633"/>
      <c r="KTQ574" s="633"/>
      <c r="KTR574" s="633"/>
      <c r="KTS574" s="633"/>
      <c r="KTT574" s="633"/>
      <c r="KTU574" s="633"/>
      <c r="KTV574" s="633"/>
      <c r="KTW574" s="633"/>
      <c r="KTX574" s="633"/>
      <c r="KTY574" s="633"/>
      <c r="KTZ574" s="633"/>
      <c r="KUA574" s="633"/>
      <c r="KUB574" s="633"/>
      <c r="KUC574" s="633"/>
      <c r="KUD574" s="633"/>
      <c r="KUE574" s="633"/>
      <c r="KUF574" s="633"/>
      <c r="KUG574" s="633"/>
      <c r="KUH574" s="633"/>
      <c r="KUI574" s="633"/>
      <c r="KUJ574" s="633"/>
      <c r="KUK574" s="633"/>
      <c r="KUL574" s="633"/>
      <c r="KUM574" s="633"/>
      <c r="KUN574" s="633"/>
      <c r="KUO574" s="633"/>
      <c r="KUP574" s="633"/>
      <c r="KUQ574" s="633"/>
      <c r="KUR574" s="633"/>
      <c r="KUS574" s="633"/>
      <c r="KUT574" s="633"/>
      <c r="KUU574" s="633"/>
      <c r="KUV574" s="633"/>
      <c r="KUW574" s="633"/>
      <c r="KUX574" s="633"/>
      <c r="KUY574" s="633"/>
      <c r="KUZ574" s="633"/>
      <c r="KVA574" s="633"/>
      <c r="KVB574" s="633"/>
      <c r="KVC574" s="633"/>
      <c r="KVD574" s="633"/>
      <c r="KVE574" s="633"/>
      <c r="KVF574" s="633"/>
      <c r="KVG574" s="633"/>
      <c r="KVH574" s="633"/>
      <c r="KVI574" s="633"/>
      <c r="KVJ574" s="633"/>
      <c r="KVK574" s="633"/>
      <c r="KVL574" s="633"/>
      <c r="KVM574" s="633"/>
      <c r="KVN574" s="633"/>
      <c r="KVO574" s="633"/>
      <c r="KVP574" s="633"/>
      <c r="KVQ574" s="633"/>
      <c r="KVR574" s="633"/>
      <c r="KVS574" s="633"/>
      <c r="KVT574" s="633"/>
      <c r="KVU574" s="633"/>
      <c r="KVV574" s="633"/>
      <c r="KVW574" s="633"/>
      <c r="KVX574" s="633"/>
      <c r="KVY574" s="633"/>
      <c r="KVZ574" s="633"/>
      <c r="KWA574" s="633"/>
      <c r="KWB574" s="633"/>
      <c r="KWC574" s="633"/>
      <c r="KWD574" s="633"/>
      <c r="KWE574" s="633"/>
      <c r="KWF574" s="633"/>
      <c r="KWG574" s="633"/>
      <c r="KWH574" s="633"/>
      <c r="KWI574" s="633"/>
      <c r="KWJ574" s="633"/>
      <c r="KWK574" s="633"/>
      <c r="KWL574" s="633"/>
      <c r="KWM574" s="633"/>
      <c r="KWN574" s="633"/>
      <c r="KWO574" s="633"/>
      <c r="KWP574" s="633"/>
      <c r="KWQ574" s="633"/>
      <c r="KWR574" s="633"/>
      <c r="KWS574" s="633"/>
      <c r="KWT574" s="633"/>
      <c r="KWU574" s="633"/>
      <c r="KWV574" s="633"/>
      <c r="KWW574" s="633"/>
      <c r="KWX574" s="633"/>
      <c r="KWY574" s="633"/>
      <c r="KWZ574" s="633"/>
      <c r="KXA574" s="633"/>
      <c r="KXB574" s="633"/>
      <c r="KXC574" s="633"/>
      <c r="KXD574" s="633"/>
      <c r="KXE574" s="633"/>
      <c r="KXF574" s="633"/>
      <c r="KXG574" s="633"/>
      <c r="KXH574" s="633"/>
      <c r="KXI574" s="633"/>
      <c r="KXJ574" s="633"/>
      <c r="KXK574" s="633"/>
      <c r="KXL574" s="633"/>
      <c r="KXM574" s="633"/>
      <c r="KXN574" s="633"/>
      <c r="KXO574" s="633"/>
      <c r="KXP574" s="633"/>
      <c r="KXQ574" s="633"/>
      <c r="KXR574" s="633"/>
      <c r="KXS574" s="633"/>
      <c r="KXT574" s="633"/>
      <c r="KXU574" s="633"/>
      <c r="KXV574" s="633"/>
      <c r="KXW574" s="633"/>
      <c r="KXX574" s="633"/>
      <c r="KXY574" s="633"/>
      <c r="KXZ574" s="633"/>
      <c r="KYA574" s="633"/>
      <c r="KYB574" s="633"/>
      <c r="KYC574" s="633"/>
      <c r="KYD574" s="633"/>
      <c r="KYE574" s="633"/>
      <c r="KYF574" s="633"/>
      <c r="KYG574" s="633"/>
      <c r="KYH574" s="633"/>
      <c r="KYI574" s="633"/>
      <c r="KYJ574" s="633"/>
      <c r="KYK574" s="633"/>
      <c r="KYL574" s="633"/>
      <c r="KYM574" s="633"/>
      <c r="KYN574" s="633"/>
      <c r="KYO574" s="633"/>
      <c r="KYP574" s="633"/>
      <c r="KYQ574" s="633"/>
      <c r="KYR574" s="633"/>
      <c r="KYS574" s="633"/>
      <c r="KYT574" s="633"/>
      <c r="KYU574" s="633"/>
      <c r="KYV574" s="633"/>
      <c r="KYW574" s="633"/>
      <c r="KYX574" s="633"/>
      <c r="KYY574" s="633"/>
      <c r="KYZ574" s="633"/>
      <c r="KZA574" s="633"/>
      <c r="KZB574" s="633"/>
      <c r="KZC574" s="633"/>
      <c r="KZD574" s="633"/>
      <c r="KZE574" s="633"/>
      <c r="KZF574" s="633"/>
      <c r="KZG574" s="633"/>
      <c r="KZH574" s="633"/>
      <c r="KZI574" s="633"/>
      <c r="KZJ574" s="633"/>
      <c r="KZK574" s="633"/>
      <c r="KZL574" s="633"/>
      <c r="KZM574" s="633"/>
      <c r="KZN574" s="633"/>
      <c r="KZO574" s="633"/>
      <c r="KZP574" s="633"/>
      <c r="KZQ574" s="633"/>
      <c r="KZR574" s="633"/>
      <c r="KZS574" s="633"/>
      <c r="KZT574" s="633"/>
      <c r="KZU574" s="633"/>
      <c r="KZV574" s="633"/>
      <c r="KZW574" s="633"/>
      <c r="KZX574" s="633"/>
      <c r="KZY574" s="633"/>
      <c r="KZZ574" s="633"/>
      <c r="LAA574" s="633"/>
      <c r="LAB574" s="633"/>
      <c r="LAC574" s="633"/>
      <c r="LAD574" s="633"/>
      <c r="LAE574" s="633"/>
      <c r="LAF574" s="633"/>
      <c r="LAG574" s="633"/>
      <c r="LAH574" s="633"/>
      <c r="LAI574" s="633"/>
      <c r="LAJ574" s="633"/>
      <c r="LAK574" s="633"/>
      <c r="LAL574" s="633"/>
      <c r="LAM574" s="633"/>
      <c r="LAN574" s="633"/>
      <c r="LAO574" s="633"/>
      <c r="LAP574" s="633"/>
      <c r="LAQ574" s="633"/>
      <c r="LAR574" s="633"/>
      <c r="LAS574" s="633"/>
      <c r="LAT574" s="633"/>
      <c r="LAU574" s="633"/>
      <c r="LAV574" s="633"/>
      <c r="LAW574" s="633"/>
      <c r="LAX574" s="633"/>
      <c r="LAY574" s="633"/>
      <c r="LAZ574" s="633"/>
      <c r="LBA574" s="633"/>
      <c r="LBB574" s="633"/>
      <c r="LBC574" s="633"/>
      <c r="LBD574" s="633"/>
      <c r="LBE574" s="633"/>
      <c r="LBF574" s="633"/>
      <c r="LBG574" s="633"/>
      <c r="LBH574" s="633"/>
      <c r="LBI574" s="633"/>
      <c r="LBJ574" s="633"/>
      <c r="LBK574" s="633"/>
      <c r="LBL574" s="633"/>
      <c r="LBM574" s="633"/>
      <c r="LBN574" s="633"/>
      <c r="LBO574" s="633"/>
      <c r="LBP574" s="633"/>
      <c r="LBQ574" s="633"/>
      <c r="LBR574" s="633"/>
      <c r="LBS574" s="633"/>
      <c r="LBT574" s="633"/>
      <c r="LBU574" s="633"/>
      <c r="LBV574" s="633"/>
      <c r="LBW574" s="633"/>
      <c r="LBX574" s="633"/>
      <c r="LBY574" s="633"/>
      <c r="LBZ574" s="633"/>
      <c r="LCA574" s="633"/>
      <c r="LCB574" s="633"/>
      <c r="LCC574" s="633"/>
      <c r="LCD574" s="633"/>
      <c r="LCE574" s="633"/>
      <c r="LCF574" s="633"/>
      <c r="LCG574" s="633"/>
      <c r="LCH574" s="633"/>
      <c r="LCI574" s="633"/>
      <c r="LCJ574" s="633"/>
      <c r="LCK574" s="633"/>
      <c r="LCL574" s="633"/>
      <c r="LCM574" s="633"/>
      <c r="LCN574" s="633"/>
      <c r="LCO574" s="633"/>
      <c r="LCP574" s="633"/>
      <c r="LCQ574" s="633"/>
      <c r="LCR574" s="633"/>
      <c r="LCS574" s="633"/>
      <c r="LCT574" s="633"/>
      <c r="LCU574" s="633"/>
      <c r="LCV574" s="633"/>
      <c r="LCW574" s="633"/>
      <c r="LCX574" s="633"/>
      <c r="LCY574" s="633"/>
      <c r="LCZ574" s="633"/>
      <c r="LDA574" s="633"/>
      <c r="LDB574" s="633"/>
      <c r="LDC574" s="633"/>
      <c r="LDD574" s="633"/>
      <c r="LDE574" s="633"/>
      <c r="LDF574" s="633"/>
      <c r="LDG574" s="633"/>
      <c r="LDH574" s="633"/>
      <c r="LDI574" s="633"/>
      <c r="LDJ574" s="633"/>
      <c r="LDK574" s="633"/>
      <c r="LDL574" s="633"/>
      <c r="LDM574" s="633"/>
      <c r="LDN574" s="633"/>
      <c r="LDO574" s="633"/>
      <c r="LDP574" s="633"/>
      <c r="LDQ574" s="633"/>
      <c r="LDR574" s="633"/>
      <c r="LDS574" s="633"/>
      <c r="LDT574" s="633"/>
      <c r="LDU574" s="633"/>
      <c r="LDV574" s="633"/>
      <c r="LDW574" s="633"/>
      <c r="LDX574" s="633"/>
      <c r="LDY574" s="633"/>
      <c r="LDZ574" s="633"/>
      <c r="LEA574" s="633"/>
      <c r="LEB574" s="633"/>
      <c r="LEC574" s="633"/>
      <c r="LED574" s="633"/>
      <c r="LEE574" s="633"/>
      <c r="LEF574" s="633"/>
      <c r="LEG574" s="633"/>
      <c r="LEH574" s="633"/>
      <c r="LEI574" s="633"/>
      <c r="LEJ574" s="633"/>
      <c r="LEK574" s="633"/>
      <c r="LEL574" s="633"/>
      <c r="LEM574" s="633"/>
      <c r="LEN574" s="633"/>
      <c r="LEO574" s="633"/>
      <c r="LEP574" s="633"/>
      <c r="LEQ574" s="633"/>
      <c r="LER574" s="633"/>
      <c r="LES574" s="633"/>
      <c r="LET574" s="633"/>
      <c r="LEU574" s="633"/>
      <c r="LEV574" s="633"/>
      <c r="LEW574" s="633"/>
      <c r="LEX574" s="633"/>
      <c r="LEY574" s="633"/>
      <c r="LEZ574" s="633"/>
      <c r="LFA574" s="633"/>
      <c r="LFB574" s="633"/>
      <c r="LFC574" s="633"/>
      <c r="LFD574" s="633"/>
      <c r="LFE574" s="633"/>
      <c r="LFF574" s="633"/>
      <c r="LFG574" s="633"/>
      <c r="LFH574" s="633"/>
      <c r="LFI574" s="633"/>
      <c r="LFJ574" s="633"/>
      <c r="LFK574" s="633"/>
      <c r="LFL574" s="633"/>
      <c r="LFM574" s="633"/>
      <c r="LFN574" s="633"/>
      <c r="LFO574" s="633"/>
      <c r="LFP574" s="633"/>
      <c r="LFQ574" s="633"/>
      <c r="LFR574" s="633"/>
      <c r="LFS574" s="633"/>
      <c r="LFT574" s="633"/>
      <c r="LFU574" s="633"/>
      <c r="LFV574" s="633"/>
      <c r="LFW574" s="633"/>
      <c r="LFX574" s="633"/>
      <c r="LFY574" s="633"/>
      <c r="LFZ574" s="633"/>
      <c r="LGA574" s="633"/>
      <c r="LGB574" s="633"/>
      <c r="LGC574" s="633"/>
      <c r="LGD574" s="633"/>
      <c r="LGE574" s="633"/>
      <c r="LGF574" s="633"/>
      <c r="LGG574" s="633"/>
      <c r="LGH574" s="633"/>
      <c r="LGI574" s="633"/>
      <c r="LGJ574" s="633"/>
      <c r="LGK574" s="633"/>
      <c r="LGL574" s="633"/>
      <c r="LGM574" s="633"/>
      <c r="LGN574" s="633"/>
      <c r="LGO574" s="633"/>
      <c r="LGP574" s="633"/>
      <c r="LGQ574" s="633"/>
      <c r="LGR574" s="633"/>
      <c r="LGS574" s="633"/>
      <c r="LGT574" s="633"/>
      <c r="LGU574" s="633"/>
      <c r="LGV574" s="633"/>
      <c r="LGW574" s="633"/>
      <c r="LGX574" s="633"/>
      <c r="LGY574" s="633"/>
      <c r="LGZ574" s="633"/>
      <c r="LHA574" s="633"/>
      <c r="LHB574" s="633"/>
      <c r="LHC574" s="633"/>
      <c r="LHD574" s="633"/>
      <c r="LHE574" s="633"/>
      <c r="LHF574" s="633"/>
      <c r="LHG574" s="633"/>
      <c r="LHH574" s="633"/>
      <c r="LHI574" s="633"/>
      <c r="LHJ574" s="633"/>
      <c r="LHK574" s="633"/>
      <c r="LHL574" s="633"/>
      <c r="LHM574" s="633"/>
      <c r="LHN574" s="633"/>
      <c r="LHO574" s="633"/>
      <c r="LHP574" s="633"/>
      <c r="LHQ574" s="633"/>
      <c r="LHR574" s="633"/>
      <c r="LHS574" s="633"/>
      <c r="LHT574" s="633"/>
      <c r="LHU574" s="633"/>
      <c r="LHV574" s="633"/>
      <c r="LHW574" s="633"/>
      <c r="LHX574" s="633"/>
      <c r="LHY574" s="633"/>
      <c r="LHZ574" s="633"/>
      <c r="LIA574" s="633"/>
      <c r="LIB574" s="633"/>
      <c r="LIC574" s="633"/>
      <c r="LID574" s="633"/>
      <c r="LIE574" s="633"/>
      <c r="LIF574" s="633"/>
      <c r="LIG574" s="633"/>
      <c r="LIH574" s="633"/>
      <c r="LII574" s="633"/>
      <c r="LIJ574" s="633"/>
      <c r="LIK574" s="633"/>
      <c r="LIL574" s="633"/>
      <c r="LIM574" s="633"/>
      <c r="LIN574" s="633"/>
      <c r="LIO574" s="633"/>
      <c r="LIP574" s="633"/>
      <c r="LIQ574" s="633"/>
      <c r="LIR574" s="633"/>
      <c r="LIS574" s="633"/>
      <c r="LIT574" s="633"/>
      <c r="LIU574" s="633"/>
      <c r="LIV574" s="633"/>
      <c r="LIW574" s="633"/>
      <c r="LIX574" s="633"/>
      <c r="LIY574" s="633"/>
      <c r="LIZ574" s="633"/>
      <c r="LJA574" s="633"/>
      <c r="LJB574" s="633"/>
      <c r="LJC574" s="633"/>
      <c r="LJD574" s="633"/>
      <c r="LJE574" s="633"/>
      <c r="LJF574" s="633"/>
      <c r="LJG574" s="633"/>
      <c r="LJH574" s="633"/>
      <c r="LJI574" s="633"/>
      <c r="LJJ574" s="633"/>
      <c r="LJK574" s="633"/>
      <c r="LJL574" s="633"/>
      <c r="LJM574" s="633"/>
      <c r="LJN574" s="633"/>
      <c r="LJO574" s="633"/>
      <c r="LJP574" s="633"/>
      <c r="LJQ574" s="633"/>
      <c r="LJR574" s="633"/>
      <c r="LJS574" s="633"/>
      <c r="LJT574" s="633"/>
      <c r="LJU574" s="633"/>
      <c r="LJV574" s="633"/>
      <c r="LJW574" s="633"/>
      <c r="LJX574" s="633"/>
      <c r="LJY574" s="633"/>
      <c r="LJZ574" s="633"/>
      <c r="LKA574" s="633"/>
      <c r="LKB574" s="633"/>
      <c r="LKC574" s="633"/>
      <c r="LKD574" s="633"/>
      <c r="LKE574" s="633"/>
      <c r="LKF574" s="633"/>
      <c r="LKG574" s="633"/>
      <c r="LKH574" s="633"/>
      <c r="LKI574" s="633"/>
      <c r="LKJ574" s="633"/>
      <c r="LKK574" s="633"/>
      <c r="LKL574" s="633"/>
      <c r="LKM574" s="633"/>
      <c r="LKN574" s="633"/>
      <c r="LKO574" s="633"/>
      <c r="LKP574" s="633"/>
      <c r="LKQ574" s="633"/>
      <c r="LKR574" s="633"/>
      <c r="LKS574" s="633"/>
      <c r="LKT574" s="633"/>
      <c r="LKU574" s="633"/>
      <c r="LKV574" s="633"/>
      <c r="LKW574" s="633"/>
      <c r="LKX574" s="633"/>
      <c r="LKY574" s="633"/>
      <c r="LKZ574" s="633"/>
      <c r="LLA574" s="633"/>
      <c r="LLB574" s="633"/>
      <c r="LLC574" s="633"/>
      <c r="LLD574" s="633"/>
      <c r="LLE574" s="633"/>
      <c r="LLF574" s="633"/>
      <c r="LLG574" s="633"/>
      <c r="LLH574" s="633"/>
      <c r="LLI574" s="633"/>
      <c r="LLJ574" s="633"/>
      <c r="LLK574" s="633"/>
      <c r="LLL574" s="633"/>
      <c r="LLM574" s="633"/>
      <c r="LLN574" s="633"/>
      <c r="LLO574" s="633"/>
      <c r="LLP574" s="633"/>
      <c r="LLQ574" s="633"/>
      <c r="LLR574" s="633"/>
      <c r="LLS574" s="633"/>
      <c r="LLT574" s="633"/>
      <c r="LLU574" s="633"/>
      <c r="LLV574" s="633"/>
      <c r="LLW574" s="633"/>
      <c r="LLX574" s="633"/>
      <c r="LLY574" s="633"/>
      <c r="LLZ574" s="633"/>
      <c r="LMA574" s="633"/>
      <c r="LMB574" s="633"/>
      <c r="LMC574" s="633"/>
      <c r="LMD574" s="633"/>
      <c r="LME574" s="633"/>
      <c r="LMF574" s="633"/>
      <c r="LMG574" s="633"/>
      <c r="LMH574" s="633"/>
      <c r="LMI574" s="633"/>
      <c r="LMJ574" s="633"/>
      <c r="LMK574" s="633"/>
      <c r="LML574" s="633"/>
      <c r="LMM574" s="633"/>
      <c r="LMN574" s="633"/>
      <c r="LMO574" s="633"/>
      <c r="LMP574" s="633"/>
      <c r="LMQ574" s="633"/>
      <c r="LMR574" s="633"/>
      <c r="LMS574" s="633"/>
      <c r="LMT574" s="633"/>
      <c r="LMU574" s="633"/>
      <c r="LMV574" s="633"/>
      <c r="LMW574" s="633"/>
      <c r="LMX574" s="633"/>
      <c r="LMY574" s="633"/>
      <c r="LMZ574" s="633"/>
      <c r="LNA574" s="633"/>
      <c r="LNB574" s="633"/>
      <c r="LNC574" s="633"/>
      <c r="LND574" s="633"/>
      <c r="LNE574" s="633"/>
      <c r="LNF574" s="633"/>
      <c r="LNG574" s="633"/>
      <c r="LNH574" s="633"/>
      <c r="LNI574" s="633"/>
      <c r="LNJ574" s="633"/>
      <c r="LNK574" s="633"/>
      <c r="LNL574" s="633"/>
      <c r="LNM574" s="633"/>
      <c r="LNN574" s="633"/>
      <c r="LNO574" s="633"/>
      <c r="LNP574" s="633"/>
      <c r="LNQ574" s="633"/>
      <c r="LNR574" s="633"/>
      <c r="LNS574" s="633"/>
      <c r="LNT574" s="633"/>
      <c r="LNU574" s="633"/>
      <c r="LNV574" s="633"/>
      <c r="LNW574" s="633"/>
      <c r="LNX574" s="633"/>
      <c r="LNY574" s="633"/>
      <c r="LNZ574" s="633"/>
      <c r="LOA574" s="633"/>
      <c r="LOB574" s="633"/>
      <c r="LOC574" s="633"/>
      <c r="LOD574" s="633"/>
      <c r="LOE574" s="633"/>
      <c r="LOF574" s="633"/>
      <c r="LOG574" s="633"/>
      <c r="LOH574" s="633"/>
      <c r="LOI574" s="633"/>
      <c r="LOJ574" s="633"/>
      <c r="LOK574" s="633"/>
      <c r="LOL574" s="633"/>
      <c r="LOM574" s="633"/>
      <c r="LON574" s="633"/>
      <c r="LOO574" s="633"/>
      <c r="LOP574" s="633"/>
      <c r="LOQ574" s="633"/>
      <c r="LOR574" s="633"/>
      <c r="LOS574" s="633"/>
      <c r="LOT574" s="633"/>
      <c r="LOU574" s="633"/>
      <c r="LOV574" s="633"/>
      <c r="LOW574" s="633"/>
      <c r="LOX574" s="633"/>
      <c r="LOY574" s="633"/>
      <c r="LOZ574" s="633"/>
      <c r="LPA574" s="633"/>
      <c r="LPB574" s="633"/>
      <c r="LPC574" s="633"/>
      <c r="LPD574" s="633"/>
      <c r="LPE574" s="633"/>
      <c r="LPF574" s="633"/>
      <c r="LPG574" s="633"/>
      <c r="LPH574" s="633"/>
      <c r="LPI574" s="633"/>
      <c r="LPJ574" s="633"/>
      <c r="LPK574" s="633"/>
      <c r="LPL574" s="633"/>
      <c r="LPM574" s="633"/>
      <c r="LPN574" s="633"/>
      <c r="LPO574" s="633"/>
      <c r="LPP574" s="633"/>
      <c r="LPQ574" s="633"/>
      <c r="LPR574" s="633"/>
      <c r="LPS574" s="633"/>
      <c r="LPT574" s="633"/>
      <c r="LPU574" s="633"/>
      <c r="LPV574" s="633"/>
      <c r="LPW574" s="633"/>
      <c r="LPX574" s="633"/>
      <c r="LPY574" s="633"/>
      <c r="LPZ574" s="633"/>
      <c r="LQA574" s="633"/>
      <c r="LQB574" s="633"/>
      <c r="LQC574" s="633"/>
      <c r="LQD574" s="633"/>
      <c r="LQE574" s="633"/>
      <c r="LQF574" s="633"/>
      <c r="LQG574" s="633"/>
      <c r="LQH574" s="633"/>
      <c r="LQI574" s="633"/>
      <c r="LQJ574" s="633"/>
      <c r="LQK574" s="633"/>
      <c r="LQL574" s="633"/>
      <c r="LQM574" s="633"/>
      <c r="LQN574" s="633"/>
      <c r="LQO574" s="633"/>
      <c r="LQP574" s="633"/>
      <c r="LQQ574" s="633"/>
      <c r="LQR574" s="633"/>
      <c r="LQS574" s="633"/>
      <c r="LQT574" s="633"/>
      <c r="LQU574" s="633"/>
      <c r="LQV574" s="633"/>
      <c r="LQW574" s="633"/>
      <c r="LQX574" s="633"/>
      <c r="LQY574" s="633"/>
      <c r="LQZ574" s="633"/>
      <c r="LRA574" s="633"/>
      <c r="LRB574" s="633"/>
      <c r="LRC574" s="633"/>
      <c r="LRD574" s="633"/>
      <c r="LRE574" s="633"/>
      <c r="LRF574" s="633"/>
      <c r="LRG574" s="633"/>
      <c r="LRH574" s="633"/>
      <c r="LRI574" s="633"/>
      <c r="LRJ574" s="633"/>
      <c r="LRK574" s="633"/>
      <c r="LRL574" s="633"/>
      <c r="LRM574" s="633"/>
      <c r="LRN574" s="633"/>
      <c r="LRO574" s="633"/>
      <c r="LRP574" s="633"/>
      <c r="LRQ574" s="633"/>
      <c r="LRR574" s="633"/>
      <c r="LRS574" s="633"/>
      <c r="LRT574" s="633"/>
      <c r="LRU574" s="633"/>
      <c r="LRV574" s="633"/>
      <c r="LRW574" s="633"/>
      <c r="LRX574" s="633"/>
      <c r="LRY574" s="633"/>
      <c r="LRZ574" s="633"/>
      <c r="LSA574" s="633"/>
      <c r="LSB574" s="633"/>
      <c r="LSC574" s="633"/>
      <c r="LSD574" s="633"/>
      <c r="LSE574" s="633"/>
      <c r="LSF574" s="633"/>
      <c r="LSG574" s="633"/>
      <c r="LSH574" s="633"/>
      <c r="LSI574" s="633"/>
      <c r="LSJ574" s="633"/>
      <c r="LSK574" s="633"/>
      <c r="LSL574" s="633"/>
      <c r="LSM574" s="633"/>
      <c r="LSN574" s="633"/>
      <c r="LSO574" s="633"/>
      <c r="LSP574" s="633"/>
      <c r="LSQ574" s="633"/>
      <c r="LSR574" s="633"/>
      <c r="LSS574" s="633"/>
      <c r="LST574" s="633"/>
      <c r="LSU574" s="633"/>
      <c r="LSV574" s="633"/>
      <c r="LSW574" s="633"/>
      <c r="LSX574" s="633"/>
      <c r="LSY574" s="633"/>
      <c r="LSZ574" s="633"/>
      <c r="LTA574" s="633"/>
      <c r="LTB574" s="633"/>
      <c r="LTC574" s="633"/>
      <c r="LTD574" s="633"/>
      <c r="LTE574" s="633"/>
      <c r="LTF574" s="633"/>
      <c r="LTG574" s="633"/>
      <c r="LTH574" s="633"/>
      <c r="LTI574" s="633"/>
      <c r="LTJ574" s="633"/>
      <c r="LTK574" s="633"/>
      <c r="LTL574" s="633"/>
      <c r="LTM574" s="633"/>
      <c r="LTN574" s="633"/>
      <c r="LTO574" s="633"/>
      <c r="LTP574" s="633"/>
      <c r="LTQ574" s="633"/>
      <c r="LTR574" s="633"/>
      <c r="LTS574" s="633"/>
      <c r="LTT574" s="633"/>
      <c r="LTU574" s="633"/>
      <c r="LTV574" s="633"/>
      <c r="LTW574" s="633"/>
      <c r="LTX574" s="633"/>
      <c r="LTY574" s="633"/>
      <c r="LTZ574" s="633"/>
      <c r="LUA574" s="633"/>
      <c r="LUB574" s="633"/>
      <c r="LUC574" s="633"/>
      <c r="LUD574" s="633"/>
      <c r="LUE574" s="633"/>
      <c r="LUF574" s="633"/>
      <c r="LUG574" s="633"/>
      <c r="LUH574" s="633"/>
      <c r="LUI574" s="633"/>
      <c r="LUJ574" s="633"/>
      <c r="LUK574" s="633"/>
      <c r="LUL574" s="633"/>
      <c r="LUM574" s="633"/>
      <c r="LUN574" s="633"/>
      <c r="LUO574" s="633"/>
      <c r="LUP574" s="633"/>
      <c r="LUQ574" s="633"/>
      <c r="LUR574" s="633"/>
      <c r="LUS574" s="633"/>
      <c r="LUT574" s="633"/>
      <c r="LUU574" s="633"/>
      <c r="LUV574" s="633"/>
      <c r="LUW574" s="633"/>
      <c r="LUX574" s="633"/>
      <c r="LUY574" s="633"/>
      <c r="LUZ574" s="633"/>
      <c r="LVA574" s="633"/>
      <c r="LVB574" s="633"/>
      <c r="LVC574" s="633"/>
      <c r="LVD574" s="633"/>
      <c r="LVE574" s="633"/>
      <c r="LVF574" s="633"/>
      <c r="LVG574" s="633"/>
      <c r="LVH574" s="633"/>
      <c r="LVI574" s="633"/>
      <c r="LVJ574" s="633"/>
      <c r="LVK574" s="633"/>
      <c r="LVL574" s="633"/>
      <c r="LVM574" s="633"/>
      <c r="LVN574" s="633"/>
      <c r="LVO574" s="633"/>
      <c r="LVP574" s="633"/>
      <c r="LVQ574" s="633"/>
      <c r="LVR574" s="633"/>
      <c r="LVS574" s="633"/>
      <c r="LVT574" s="633"/>
      <c r="LVU574" s="633"/>
      <c r="LVV574" s="633"/>
      <c r="LVW574" s="633"/>
      <c r="LVX574" s="633"/>
      <c r="LVY574" s="633"/>
      <c r="LVZ574" s="633"/>
      <c r="LWA574" s="633"/>
      <c r="LWB574" s="633"/>
      <c r="LWC574" s="633"/>
      <c r="LWD574" s="633"/>
      <c r="LWE574" s="633"/>
      <c r="LWF574" s="633"/>
      <c r="LWG574" s="633"/>
      <c r="LWH574" s="633"/>
      <c r="LWI574" s="633"/>
      <c r="LWJ574" s="633"/>
      <c r="LWK574" s="633"/>
      <c r="LWL574" s="633"/>
      <c r="LWM574" s="633"/>
      <c r="LWN574" s="633"/>
      <c r="LWO574" s="633"/>
      <c r="LWP574" s="633"/>
      <c r="LWQ574" s="633"/>
      <c r="LWR574" s="633"/>
      <c r="LWS574" s="633"/>
      <c r="LWT574" s="633"/>
      <c r="LWU574" s="633"/>
      <c r="LWV574" s="633"/>
      <c r="LWW574" s="633"/>
      <c r="LWX574" s="633"/>
      <c r="LWY574" s="633"/>
      <c r="LWZ574" s="633"/>
      <c r="LXA574" s="633"/>
      <c r="LXB574" s="633"/>
      <c r="LXC574" s="633"/>
      <c r="LXD574" s="633"/>
      <c r="LXE574" s="633"/>
      <c r="LXF574" s="633"/>
      <c r="LXG574" s="633"/>
      <c r="LXH574" s="633"/>
      <c r="LXI574" s="633"/>
      <c r="LXJ574" s="633"/>
      <c r="LXK574" s="633"/>
      <c r="LXL574" s="633"/>
      <c r="LXM574" s="633"/>
      <c r="LXN574" s="633"/>
      <c r="LXO574" s="633"/>
      <c r="LXP574" s="633"/>
      <c r="LXQ574" s="633"/>
      <c r="LXR574" s="633"/>
      <c r="LXS574" s="633"/>
      <c r="LXT574" s="633"/>
      <c r="LXU574" s="633"/>
      <c r="LXV574" s="633"/>
      <c r="LXW574" s="633"/>
      <c r="LXX574" s="633"/>
      <c r="LXY574" s="633"/>
      <c r="LXZ574" s="633"/>
      <c r="LYA574" s="633"/>
      <c r="LYB574" s="633"/>
      <c r="LYC574" s="633"/>
      <c r="LYD574" s="633"/>
      <c r="LYE574" s="633"/>
      <c r="LYF574" s="633"/>
      <c r="LYG574" s="633"/>
      <c r="LYH574" s="633"/>
      <c r="LYI574" s="633"/>
      <c r="LYJ574" s="633"/>
      <c r="LYK574" s="633"/>
      <c r="LYL574" s="633"/>
      <c r="LYM574" s="633"/>
      <c r="LYN574" s="633"/>
      <c r="LYO574" s="633"/>
      <c r="LYP574" s="633"/>
      <c r="LYQ574" s="633"/>
      <c r="LYR574" s="633"/>
      <c r="LYS574" s="633"/>
      <c r="LYT574" s="633"/>
      <c r="LYU574" s="633"/>
      <c r="LYV574" s="633"/>
      <c r="LYW574" s="633"/>
      <c r="LYX574" s="633"/>
      <c r="LYY574" s="633"/>
      <c r="LYZ574" s="633"/>
      <c r="LZA574" s="633"/>
      <c r="LZB574" s="633"/>
      <c r="LZC574" s="633"/>
      <c r="LZD574" s="633"/>
      <c r="LZE574" s="633"/>
      <c r="LZF574" s="633"/>
      <c r="LZG574" s="633"/>
      <c r="LZH574" s="633"/>
      <c r="LZI574" s="633"/>
      <c r="LZJ574" s="633"/>
      <c r="LZK574" s="633"/>
      <c r="LZL574" s="633"/>
      <c r="LZM574" s="633"/>
      <c r="LZN574" s="633"/>
      <c r="LZO574" s="633"/>
      <c r="LZP574" s="633"/>
      <c r="LZQ574" s="633"/>
      <c r="LZR574" s="633"/>
      <c r="LZS574" s="633"/>
      <c r="LZT574" s="633"/>
      <c r="LZU574" s="633"/>
      <c r="LZV574" s="633"/>
      <c r="LZW574" s="633"/>
      <c r="LZX574" s="633"/>
      <c r="LZY574" s="633"/>
      <c r="LZZ574" s="633"/>
      <c r="MAA574" s="633"/>
      <c r="MAB574" s="633"/>
      <c r="MAC574" s="633"/>
      <c r="MAD574" s="633"/>
      <c r="MAE574" s="633"/>
      <c r="MAF574" s="633"/>
      <c r="MAG574" s="633"/>
      <c r="MAH574" s="633"/>
      <c r="MAI574" s="633"/>
      <c r="MAJ574" s="633"/>
      <c r="MAK574" s="633"/>
      <c r="MAL574" s="633"/>
      <c r="MAM574" s="633"/>
      <c r="MAN574" s="633"/>
      <c r="MAO574" s="633"/>
      <c r="MAP574" s="633"/>
      <c r="MAQ574" s="633"/>
      <c r="MAR574" s="633"/>
      <c r="MAS574" s="633"/>
      <c r="MAT574" s="633"/>
      <c r="MAU574" s="633"/>
      <c r="MAV574" s="633"/>
      <c r="MAW574" s="633"/>
      <c r="MAX574" s="633"/>
      <c r="MAY574" s="633"/>
      <c r="MAZ574" s="633"/>
      <c r="MBA574" s="633"/>
      <c r="MBB574" s="633"/>
      <c r="MBC574" s="633"/>
      <c r="MBD574" s="633"/>
      <c r="MBE574" s="633"/>
      <c r="MBF574" s="633"/>
      <c r="MBG574" s="633"/>
      <c r="MBH574" s="633"/>
      <c r="MBI574" s="633"/>
      <c r="MBJ574" s="633"/>
      <c r="MBK574" s="633"/>
      <c r="MBL574" s="633"/>
      <c r="MBM574" s="633"/>
      <c r="MBN574" s="633"/>
      <c r="MBO574" s="633"/>
      <c r="MBP574" s="633"/>
      <c r="MBQ574" s="633"/>
      <c r="MBR574" s="633"/>
      <c r="MBS574" s="633"/>
      <c r="MBT574" s="633"/>
      <c r="MBU574" s="633"/>
      <c r="MBV574" s="633"/>
      <c r="MBW574" s="633"/>
      <c r="MBX574" s="633"/>
      <c r="MBY574" s="633"/>
      <c r="MBZ574" s="633"/>
      <c r="MCA574" s="633"/>
      <c r="MCB574" s="633"/>
      <c r="MCC574" s="633"/>
      <c r="MCD574" s="633"/>
      <c r="MCE574" s="633"/>
      <c r="MCF574" s="633"/>
      <c r="MCG574" s="633"/>
      <c r="MCH574" s="633"/>
      <c r="MCI574" s="633"/>
      <c r="MCJ574" s="633"/>
      <c r="MCK574" s="633"/>
      <c r="MCL574" s="633"/>
      <c r="MCM574" s="633"/>
      <c r="MCN574" s="633"/>
      <c r="MCO574" s="633"/>
      <c r="MCP574" s="633"/>
      <c r="MCQ574" s="633"/>
      <c r="MCR574" s="633"/>
      <c r="MCS574" s="633"/>
      <c r="MCT574" s="633"/>
      <c r="MCU574" s="633"/>
      <c r="MCV574" s="633"/>
      <c r="MCW574" s="633"/>
      <c r="MCX574" s="633"/>
      <c r="MCY574" s="633"/>
      <c r="MCZ574" s="633"/>
      <c r="MDA574" s="633"/>
      <c r="MDB574" s="633"/>
      <c r="MDC574" s="633"/>
      <c r="MDD574" s="633"/>
      <c r="MDE574" s="633"/>
      <c r="MDF574" s="633"/>
      <c r="MDG574" s="633"/>
      <c r="MDH574" s="633"/>
      <c r="MDI574" s="633"/>
      <c r="MDJ574" s="633"/>
      <c r="MDK574" s="633"/>
      <c r="MDL574" s="633"/>
      <c r="MDM574" s="633"/>
      <c r="MDN574" s="633"/>
      <c r="MDO574" s="633"/>
      <c r="MDP574" s="633"/>
      <c r="MDQ574" s="633"/>
      <c r="MDR574" s="633"/>
      <c r="MDS574" s="633"/>
      <c r="MDT574" s="633"/>
      <c r="MDU574" s="633"/>
      <c r="MDV574" s="633"/>
      <c r="MDW574" s="633"/>
      <c r="MDX574" s="633"/>
      <c r="MDY574" s="633"/>
      <c r="MDZ574" s="633"/>
      <c r="MEA574" s="633"/>
      <c r="MEB574" s="633"/>
      <c r="MEC574" s="633"/>
      <c r="MED574" s="633"/>
      <c r="MEE574" s="633"/>
      <c r="MEF574" s="633"/>
      <c r="MEG574" s="633"/>
      <c r="MEH574" s="633"/>
      <c r="MEI574" s="633"/>
      <c r="MEJ574" s="633"/>
      <c r="MEK574" s="633"/>
      <c r="MEL574" s="633"/>
      <c r="MEM574" s="633"/>
      <c r="MEN574" s="633"/>
      <c r="MEO574" s="633"/>
      <c r="MEP574" s="633"/>
      <c r="MEQ574" s="633"/>
      <c r="MER574" s="633"/>
      <c r="MES574" s="633"/>
      <c r="MET574" s="633"/>
      <c r="MEU574" s="633"/>
      <c r="MEV574" s="633"/>
      <c r="MEW574" s="633"/>
      <c r="MEX574" s="633"/>
      <c r="MEY574" s="633"/>
      <c r="MEZ574" s="633"/>
      <c r="MFA574" s="633"/>
      <c r="MFB574" s="633"/>
      <c r="MFC574" s="633"/>
      <c r="MFD574" s="633"/>
      <c r="MFE574" s="633"/>
      <c r="MFF574" s="633"/>
      <c r="MFG574" s="633"/>
      <c r="MFH574" s="633"/>
      <c r="MFI574" s="633"/>
      <c r="MFJ574" s="633"/>
      <c r="MFK574" s="633"/>
      <c r="MFL574" s="633"/>
      <c r="MFM574" s="633"/>
      <c r="MFN574" s="633"/>
      <c r="MFO574" s="633"/>
      <c r="MFP574" s="633"/>
      <c r="MFQ574" s="633"/>
      <c r="MFR574" s="633"/>
      <c r="MFS574" s="633"/>
      <c r="MFT574" s="633"/>
      <c r="MFU574" s="633"/>
      <c r="MFV574" s="633"/>
      <c r="MFW574" s="633"/>
      <c r="MFX574" s="633"/>
      <c r="MFY574" s="633"/>
      <c r="MFZ574" s="633"/>
      <c r="MGA574" s="633"/>
      <c r="MGB574" s="633"/>
      <c r="MGC574" s="633"/>
      <c r="MGD574" s="633"/>
      <c r="MGE574" s="633"/>
      <c r="MGF574" s="633"/>
      <c r="MGG574" s="633"/>
      <c r="MGH574" s="633"/>
      <c r="MGI574" s="633"/>
      <c r="MGJ574" s="633"/>
      <c r="MGK574" s="633"/>
      <c r="MGL574" s="633"/>
      <c r="MGM574" s="633"/>
      <c r="MGN574" s="633"/>
      <c r="MGO574" s="633"/>
      <c r="MGP574" s="633"/>
      <c r="MGQ574" s="633"/>
      <c r="MGR574" s="633"/>
      <c r="MGS574" s="633"/>
      <c r="MGT574" s="633"/>
      <c r="MGU574" s="633"/>
      <c r="MGV574" s="633"/>
      <c r="MGW574" s="633"/>
      <c r="MGX574" s="633"/>
      <c r="MGY574" s="633"/>
      <c r="MGZ574" s="633"/>
      <c r="MHA574" s="633"/>
      <c r="MHB574" s="633"/>
      <c r="MHC574" s="633"/>
      <c r="MHD574" s="633"/>
      <c r="MHE574" s="633"/>
      <c r="MHF574" s="633"/>
      <c r="MHG574" s="633"/>
      <c r="MHH574" s="633"/>
      <c r="MHI574" s="633"/>
      <c r="MHJ574" s="633"/>
      <c r="MHK574" s="633"/>
      <c r="MHL574" s="633"/>
      <c r="MHM574" s="633"/>
      <c r="MHN574" s="633"/>
      <c r="MHO574" s="633"/>
      <c r="MHP574" s="633"/>
      <c r="MHQ574" s="633"/>
      <c r="MHR574" s="633"/>
      <c r="MHS574" s="633"/>
      <c r="MHT574" s="633"/>
      <c r="MHU574" s="633"/>
      <c r="MHV574" s="633"/>
      <c r="MHW574" s="633"/>
      <c r="MHX574" s="633"/>
      <c r="MHY574" s="633"/>
      <c r="MHZ574" s="633"/>
      <c r="MIA574" s="633"/>
      <c r="MIB574" s="633"/>
      <c r="MIC574" s="633"/>
      <c r="MID574" s="633"/>
      <c r="MIE574" s="633"/>
      <c r="MIF574" s="633"/>
      <c r="MIG574" s="633"/>
      <c r="MIH574" s="633"/>
      <c r="MII574" s="633"/>
      <c r="MIJ574" s="633"/>
      <c r="MIK574" s="633"/>
      <c r="MIL574" s="633"/>
      <c r="MIM574" s="633"/>
      <c r="MIN574" s="633"/>
      <c r="MIO574" s="633"/>
      <c r="MIP574" s="633"/>
      <c r="MIQ574" s="633"/>
      <c r="MIR574" s="633"/>
      <c r="MIS574" s="633"/>
      <c r="MIT574" s="633"/>
      <c r="MIU574" s="633"/>
      <c r="MIV574" s="633"/>
      <c r="MIW574" s="633"/>
      <c r="MIX574" s="633"/>
      <c r="MIY574" s="633"/>
      <c r="MIZ574" s="633"/>
      <c r="MJA574" s="633"/>
      <c r="MJB574" s="633"/>
      <c r="MJC574" s="633"/>
      <c r="MJD574" s="633"/>
      <c r="MJE574" s="633"/>
      <c r="MJF574" s="633"/>
      <c r="MJG574" s="633"/>
      <c r="MJH574" s="633"/>
      <c r="MJI574" s="633"/>
      <c r="MJJ574" s="633"/>
      <c r="MJK574" s="633"/>
      <c r="MJL574" s="633"/>
      <c r="MJM574" s="633"/>
      <c r="MJN574" s="633"/>
      <c r="MJO574" s="633"/>
      <c r="MJP574" s="633"/>
      <c r="MJQ574" s="633"/>
      <c r="MJR574" s="633"/>
      <c r="MJS574" s="633"/>
      <c r="MJT574" s="633"/>
      <c r="MJU574" s="633"/>
      <c r="MJV574" s="633"/>
      <c r="MJW574" s="633"/>
      <c r="MJX574" s="633"/>
      <c r="MJY574" s="633"/>
      <c r="MJZ574" s="633"/>
      <c r="MKA574" s="633"/>
      <c r="MKB574" s="633"/>
      <c r="MKC574" s="633"/>
      <c r="MKD574" s="633"/>
      <c r="MKE574" s="633"/>
      <c r="MKF574" s="633"/>
      <c r="MKG574" s="633"/>
      <c r="MKH574" s="633"/>
      <c r="MKI574" s="633"/>
      <c r="MKJ574" s="633"/>
      <c r="MKK574" s="633"/>
      <c r="MKL574" s="633"/>
      <c r="MKM574" s="633"/>
      <c r="MKN574" s="633"/>
      <c r="MKO574" s="633"/>
      <c r="MKP574" s="633"/>
      <c r="MKQ574" s="633"/>
      <c r="MKR574" s="633"/>
      <c r="MKS574" s="633"/>
      <c r="MKT574" s="633"/>
      <c r="MKU574" s="633"/>
      <c r="MKV574" s="633"/>
      <c r="MKW574" s="633"/>
      <c r="MKX574" s="633"/>
      <c r="MKY574" s="633"/>
      <c r="MKZ574" s="633"/>
      <c r="MLA574" s="633"/>
      <c r="MLB574" s="633"/>
      <c r="MLC574" s="633"/>
      <c r="MLD574" s="633"/>
      <c r="MLE574" s="633"/>
      <c r="MLF574" s="633"/>
      <c r="MLG574" s="633"/>
      <c r="MLH574" s="633"/>
      <c r="MLI574" s="633"/>
      <c r="MLJ574" s="633"/>
      <c r="MLK574" s="633"/>
      <c r="MLL574" s="633"/>
      <c r="MLM574" s="633"/>
      <c r="MLN574" s="633"/>
      <c r="MLO574" s="633"/>
      <c r="MLP574" s="633"/>
      <c r="MLQ574" s="633"/>
      <c r="MLR574" s="633"/>
      <c r="MLS574" s="633"/>
      <c r="MLT574" s="633"/>
      <c r="MLU574" s="633"/>
      <c r="MLV574" s="633"/>
      <c r="MLW574" s="633"/>
      <c r="MLX574" s="633"/>
      <c r="MLY574" s="633"/>
      <c r="MLZ574" s="633"/>
      <c r="MMA574" s="633"/>
      <c r="MMB574" s="633"/>
      <c r="MMC574" s="633"/>
      <c r="MMD574" s="633"/>
      <c r="MME574" s="633"/>
      <c r="MMF574" s="633"/>
      <c r="MMG574" s="633"/>
      <c r="MMH574" s="633"/>
      <c r="MMI574" s="633"/>
      <c r="MMJ574" s="633"/>
      <c r="MMK574" s="633"/>
      <c r="MML574" s="633"/>
      <c r="MMM574" s="633"/>
      <c r="MMN574" s="633"/>
      <c r="MMO574" s="633"/>
      <c r="MMP574" s="633"/>
      <c r="MMQ574" s="633"/>
      <c r="MMR574" s="633"/>
      <c r="MMS574" s="633"/>
      <c r="MMT574" s="633"/>
      <c r="MMU574" s="633"/>
      <c r="MMV574" s="633"/>
      <c r="MMW574" s="633"/>
      <c r="MMX574" s="633"/>
      <c r="MMY574" s="633"/>
      <c r="MMZ574" s="633"/>
      <c r="MNA574" s="633"/>
      <c r="MNB574" s="633"/>
      <c r="MNC574" s="633"/>
      <c r="MND574" s="633"/>
      <c r="MNE574" s="633"/>
      <c r="MNF574" s="633"/>
      <c r="MNG574" s="633"/>
      <c r="MNH574" s="633"/>
      <c r="MNI574" s="633"/>
      <c r="MNJ574" s="633"/>
      <c r="MNK574" s="633"/>
      <c r="MNL574" s="633"/>
      <c r="MNM574" s="633"/>
      <c r="MNN574" s="633"/>
      <c r="MNO574" s="633"/>
      <c r="MNP574" s="633"/>
      <c r="MNQ574" s="633"/>
      <c r="MNR574" s="633"/>
      <c r="MNS574" s="633"/>
      <c r="MNT574" s="633"/>
      <c r="MNU574" s="633"/>
      <c r="MNV574" s="633"/>
      <c r="MNW574" s="633"/>
      <c r="MNX574" s="633"/>
      <c r="MNY574" s="633"/>
      <c r="MNZ574" s="633"/>
      <c r="MOA574" s="633"/>
      <c r="MOB574" s="633"/>
      <c r="MOC574" s="633"/>
      <c r="MOD574" s="633"/>
      <c r="MOE574" s="633"/>
      <c r="MOF574" s="633"/>
      <c r="MOG574" s="633"/>
      <c r="MOH574" s="633"/>
      <c r="MOI574" s="633"/>
      <c r="MOJ574" s="633"/>
      <c r="MOK574" s="633"/>
      <c r="MOL574" s="633"/>
      <c r="MOM574" s="633"/>
      <c r="MON574" s="633"/>
      <c r="MOO574" s="633"/>
      <c r="MOP574" s="633"/>
      <c r="MOQ574" s="633"/>
      <c r="MOR574" s="633"/>
      <c r="MOS574" s="633"/>
      <c r="MOT574" s="633"/>
      <c r="MOU574" s="633"/>
      <c r="MOV574" s="633"/>
      <c r="MOW574" s="633"/>
      <c r="MOX574" s="633"/>
      <c r="MOY574" s="633"/>
      <c r="MOZ574" s="633"/>
      <c r="MPA574" s="633"/>
      <c r="MPB574" s="633"/>
      <c r="MPC574" s="633"/>
      <c r="MPD574" s="633"/>
      <c r="MPE574" s="633"/>
      <c r="MPF574" s="633"/>
      <c r="MPG574" s="633"/>
      <c r="MPH574" s="633"/>
      <c r="MPI574" s="633"/>
      <c r="MPJ574" s="633"/>
      <c r="MPK574" s="633"/>
      <c r="MPL574" s="633"/>
      <c r="MPM574" s="633"/>
      <c r="MPN574" s="633"/>
      <c r="MPO574" s="633"/>
      <c r="MPP574" s="633"/>
      <c r="MPQ574" s="633"/>
      <c r="MPR574" s="633"/>
      <c r="MPS574" s="633"/>
      <c r="MPT574" s="633"/>
      <c r="MPU574" s="633"/>
      <c r="MPV574" s="633"/>
      <c r="MPW574" s="633"/>
      <c r="MPX574" s="633"/>
      <c r="MPY574" s="633"/>
      <c r="MPZ574" s="633"/>
      <c r="MQA574" s="633"/>
      <c r="MQB574" s="633"/>
      <c r="MQC574" s="633"/>
      <c r="MQD574" s="633"/>
      <c r="MQE574" s="633"/>
      <c r="MQF574" s="633"/>
      <c r="MQG574" s="633"/>
      <c r="MQH574" s="633"/>
      <c r="MQI574" s="633"/>
      <c r="MQJ574" s="633"/>
      <c r="MQK574" s="633"/>
      <c r="MQL574" s="633"/>
      <c r="MQM574" s="633"/>
      <c r="MQN574" s="633"/>
      <c r="MQO574" s="633"/>
      <c r="MQP574" s="633"/>
      <c r="MQQ574" s="633"/>
      <c r="MQR574" s="633"/>
      <c r="MQS574" s="633"/>
      <c r="MQT574" s="633"/>
      <c r="MQU574" s="633"/>
      <c r="MQV574" s="633"/>
      <c r="MQW574" s="633"/>
      <c r="MQX574" s="633"/>
      <c r="MQY574" s="633"/>
      <c r="MQZ574" s="633"/>
      <c r="MRA574" s="633"/>
      <c r="MRB574" s="633"/>
      <c r="MRC574" s="633"/>
      <c r="MRD574" s="633"/>
      <c r="MRE574" s="633"/>
      <c r="MRF574" s="633"/>
      <c r="MRG574" s="633"/>
      <c r="MRH574" s="633"/>
      <c r="MRI574" s="633"/>
      <c r="MRJ574" s="633"/>
      <c r="MRK574" s="633"/>
      <c r="MRL574" s="633"/>
      <c r="MRM574" s="633"/>
      <c r="MRN574" s="633"/>
      <c r="MRO574" s="633"/>
      <c r="MRP574" s="633"/>
      <c r="MRQ574" s="633"/>
      <c r="MRR574" s="633"/>
      <c r="MRS574" s="633"/>
      <c r="MRT574" s="633"/>
      <c r="MRU574" s="633"/>
      <c r="MRV574" s="633"/>
      <c r="MRW574" s="633"/>
      <c r="MRX574" s="633"/>
      <c r="MRY574" s="633"/>
      <c r="MRZ574" s="633"/>
      <c r="MSA574" s="633"/>
      <c r="MSB574" s="633"/>
      <c r="MSC574" s="633"/>
      <c r="MSD574" s="633"/>
      <c r="MSE574" s="633"/>
      <c r="MSF574" s="633"/>
      <c r="MSG574" s="633"/>
      <c r="MSH574" s="633"/>
      <c r="MSI574" s="633"/>
      <c r="MSJ574" s="633"/>
      <c r="MSK574" s="633"/>
      <c r="MSL574" s="633"/>
      <c r="MSM574" s="633"/>
      <c r="MSN574" s="633"/>
      <c r="MSO574" s="633"/>
      <c r="MSP574" s="633"/>
      <c r="MSQ574" s="633"/>
      <c r="MSR574" s="633"/>
      <c r="MSS574" s="633"/>
      <c r="MST574" s="633"/>
      <c r="MSU574" s="633"/>
      <c r="MSV574" s="633"/>
      <c r="MSW574" s="633"/>
      <c r="MSX574" s="633"/>
      <c r="MSY574" s="633"/>
      <c r="MSZ574" s="633"/>
      <c r="MTA574" s="633"/>
      <c r="MTB574" s="633"/>
      <c r="MTC574" s="633"/>
      <c r="MTD574" s="633"/>
      <c r="MTE574" s="633"/>
      <c r="MTF574" s="633"/>
      <c r="MTG574" s="633"/>
      <c r="MTH574" s="633"/>
      <c r="MTI574" s="633"/>
      <c r="MTJ574" s="633"/>
      <c r="MTK574" s="633"/>
      <c r="MTL574" s="633"/>
      <c r="MTM574" s="633"/>
      <c r="MTN574" s="633"/>
      <c r="MTO574" s="633"/>
      <c r="MTP574" s="633"/>
      <c r="MTQ574" s="633"/>
      <c r="MTR574" s="633"/>
      <c r="MTS574" s="633"/>
      <c r="MTT574" s="633"/>
      <c r="MTU574" s="633"/>
      <c r="MTV574" s="633"/>
      <c r="MTW574" s="633"/>
      <c r="MTX574" s="633"/>
      <c r="MTY574" s="633"/>
      <c r="MTZ574" s="633"/>
      <c r="MUA574" s="633"/>
      <c r="MUB574" s="633"/>
      <c r="MUC574" s="633"/>
      <c r="MUD574" s="633"/>
      <c r="MUE574" s="633"/>
      <c r="MUF574" s="633"/>
      <c r="MUG574" s="633"/>
      <c r="MUH574" s="633"/>
      <c r="MUI574" s="633"/>
      <c r="MUJ574" s="633"/>
      <c r="MUK574" s="633"/>
      <c r="MUL574" s="633"/>
      <c r="MUM574" s="633"/>
      <c r="MUN574" s="633"/>
      <c r="MUO574" s="633"/>
      <c r="MUP574" s="633"/>
      <c r="MUQ574" s="633"/>
      <c r="MUR574" s="633"/>
      <c r="MUS574" s="633"/>
      <c r="MUT574" s="633"/>
      <c r="MUU574" s="633"/>
      <c r="MUV574" s="633"/>
      <c r="MUW574" s="633"/>
      <c r="MUX574" s="633"/>
      <c r="MUY574" s="633"/>
      <c r="MUZ574" s="633"/>
      <c r="MVA574" s="633"/>
      <c r="MVB574" s="633"/>
      <c r="MVC574" s="633"/>
      <c r="MVD574" s="633"/>
      <c r="MVE574" s="633"/>
      <c r="MVF574" s="633"/>
      <c r="MVG574" s="633"/>
      <c r="MVH574" s="633"/>
      <c r="MVI574" s="633"/>
      <c r="MVJ574" s="633"/>
      <c r="MVK574" s="633"/>
      <c r="MVL574" s="633"/>
      <c r="MVM574" s="633"/>
      <c r="MVN574" s="633"/>
      <c r="MVO574" s="633"/>
      <c r="MVP574" s="633"/>
      <c r="MVQ574" s="633"/>
      <c r="MVR574" s="633"/>
      <c r="MVS574" s="633"/>
      <c r="MVT574" s="633"/>
      <c r="MVU574" s="633"/>
      <c r="MVV574" s="633"/>
      <c r="MVW574" s="633"/>
      <c r="MVX574" s="633"/>
      <c r="MVY574" s="633"/>
      <c r="MVZ574" s="633"/>
      <c r="MWA574" s="633"/>
      <c r="MWB574" s="633"/>
      <c r="MWC574" s="633"/>
      <c r="MWD574" s="633"/>
      <c r="MWE574" s="633"/>
      <c r="MWF574" s="633"/>
      <c r="MWG574" s="633"/>
      <c r="MWH574" s="633"/>
      <c r="MWI574" s="633"/>
      <c r="MWJ574" s="633"/>
      <c r="MWK574" s="633"/>
      <c r="MWL574" s="633"/>
      <c r="MWM574" s="633"/>
      <c r="MWN574" s="633"/>
      <c r="MWO574" s="633"/>
      <c r="MWP574" s="633"/>
      <c r="MWQ574" s="633"/>
      <c r="MWR574" s="633"/>
      <c r="MWS574" s="633"/>
      <c r="MWT574" s="633"/>
      <c r="MWU574" s="633"/>
      <c r="MWV574" s="633"/>
      <c r="MWW574" s="633"/>
      <c r="MWX574" s="633"/>
      <c r="MWY574" s="633"/>
      <c r="MWZ574" s="633"/>
      <c r="MXA574" s="633"/>
      <c r="MXB574" s="633"/>
      <c r="MXC574" s="633"/>
      <c r="MXD574" s="633"/>
      <c r="MXE574" s="633"/>
      <c r="MXF574" s="633"/>
      <c r="MXG574" s="633"/>
      <c r="MXH574" s="633"/>
      <c r="MXI574" s="633"/>
      <c r="MXJ574" s="633"/>
      <c r="MXK574" s="633"/>
      <c r="MXL574" s="633"/>
      <c r="MXM574" s="633"/>
      <c r="MXN574" s="633"/>
      <c r="MXO574" s="633"/>
      <c r="MXP574" s="633"/>
      <c r="MXQ574" s="633"/>
      <c r="MXR574" s="633"/>
      <c r="MXS574" s="633"/>
      <c r="MXT574" s="633"/>
      <c r="MXU574" s="633"/>
      <c r="MXV574" s="633"/>
      <c r="MXW574" s="633"/>
      <c r="MXX574" s="633"/>
      <c r="MXY574" s="633"/>
      <c r="MXZ574" s="633"/>
      <c r="MYA574" s="633"/>
      <c r="MYB574" s="633"/>
      <c r="MYC574" s="633"/>
      <c r="MYD574" s="633"/>
      <c r="MYE574" s="633"/>
      <c r="MYF574" s="633"/>
      <c r="MYG574" s="633"/>
      <c r="MYH574" s="633"/>
      <c r="MYI574" s="633"/>
      <c r="MYJ574" s="633"/>
      <c r="MYK574" s="633"/>
      <c r="MYL574" s="633"/>
      <c r="MYM574" s="633"/>
      <c r="MYN574" s="633"/>
      <c r="MYO574" s="633"/>
      <c r="MYP574" s="633"/>
      <c r="MYQ574" s="633"/>
      <c r="MYR574" s="633"/>
      <c r="MYS574" s="633"/>
      <c r="MYT574" s="633"/>
      <c r="MYU574" s="633"/>
      <c r="MYV574" s="633"/>
      <c r="MYW574" s="633"/>
      <c r="MYX574" s="633"/>
      <c r="MYY574" s="633"/>
      <c r="MYZ574" s="633"/>
      <c r="MZA574" s="633"/>
      <c r="MZB574" s="633"/>
      <c r="MZC574" s="633"/>
      <c r="MZD574" s="633"/>
      <c r="MZE574" s="633"/>
      <c r="MZF574" s="633"/>
      <c r="MZG574" s="633"/>
      <c r="MZH574" s="633"/>
      <c r="MZI574" s="633"/>
      <c r="MZJ574" s="633"/>
      <c r="MZK574" s="633"/>
      <c r="MZL574" s="633"/>
      <c r="MZM574" s="633"/>
      <c r="MZN574" s="633"/>
      <c r="MZO574" s="633"/>
      <c r="MZP574" s="633"/>
      <c r="MZQ574" s="633"/>
      <c r="MZR574" s="633"/>
      <c r="MZS574" s="633"/>
      <c r="MZT574" s="633"/>
      <c r="MZU574" s="633"/>
      <c r="MZV574" s="633"/>
      <c r="MZW574" s="633"/>
      <c r="MZX574" s="633"/>
      <c r="MZY574" s="633"/>
      <c r="MZZ574" s="633"/>
      <c r="NAA574" s="633"/>
      <c r="NAB574" s="633"/>
      <c r="NAC574" s="633"/>
      <c r="NAD574" s="633"/>
      <c r="NAE574" s="633"/>
      <c r="NAF574" s="633"/>
      <c r="NAG574" s="633"/>
      <c r="NAH574" s="633"/>
      <c r="NAI574" s="633"/>
      <c r="NAJ574" s="633"/>
      <c r="NAK574" s="633"/>
      <c r="NAL574" s="633"/>
      <c r="NAM574" s="633"/>
      <c r="NAN574" s="633"/>
      <c r="NAO574" s="633"/>
      <c r="NAP574" s="633"/>
      <c r="NAQ574" s="633"/>
      <c r="NAR574" s="633"/>
      <c r="NAS574" s="633"/>
      <c r="NAT574" s="633"/>
      <c r="NAU574" s="633"/>
      <c r="NAV574" s="633"/>
      <c r="NAW574" s="633"/>
      <c r="NAX574" s="633"/>
      <c r="NAY574" s="633"/>
      <c r="NAZ574" s="633"/>
      <c r="NBA574" s="633"/>
      <c r="NBB574" s="633"/>
      <c r="NBC574" s="633"/>
      <c r="NBD574" s="633"/>
      <c r="NBE574" s="633"/>
      <c r="NBF574" s="633"/>
      <c r="NBG574" s="633"/>
      <c r="NBH574" s="633"/>
      <c r="NBI574" s="633"/>
      <c r="NBJ574" s="633"/>
      <c r="NBK574" s="633"/>
      <c r="NBL574" s="633"/>
      <c r="NBM574" s="633"/>
      <c r="NBN574" s="633"/>
      <c r="NBO574" s="633"/>
      <c r="NBP574" s="633"/>
      <c r="NBQ574" s="633"/>
      <c r="NBR574" s="633"/>
      <c r="NBS574" s="633"/>
      <c r="NBT574" s="633"/>
      <c r="NBU574" s="633"/>
      <c r="NBV574" s="633"/>
      <c r="NBW574" s="633"/>
      <c r="NBX574" s="633"/>
      <c r="NBY574" s="633"/>
      <c r="NBZ574" s="633"/>
      <c r="NCA574" s="633"/>
      <c r="NCB574" s="633"/>
      <c r="NCC574" s="633"/>
      <c r="NCD574" s="633"/>
      <c r="NCE574" s="633"/>
      <c r="NCF574" s="633"/>
      <c r="NCG574" s="633"/>
      <c r="NCH574" s="633"/>
      <c r="NCI574" s="633"/>
      <c r="NCJ574" s="633"/>
      <c r="NCK574" s="633"/>
      <c r="NCL574" s="633"/>
      <c r="NCM574" s="633"/>
      <c r="NCN574" s="633"/>
      <c r="NCO574" s="633"/>
      <c r="NCP574" s="633"/>
      <c r="NCQ574" s="633"/>
      <c r="NCR574" s="633"/>
      <c r="NCS574" s="633"/>
      <c r="NCT574" s="633"/>
      <c r="NCU574" s="633"/>
      <c r="NCV574" s="633"/>
      <c r="NCW574" s="633"/>
      <c r="NCX574" s="633"/>
      <c r="NCY574" s="633"/>
      <c r="NCZ574" s="633"/>
      <c r="NDA574" s="633"/>
      <c r="NDB574" s="633"/>
      <c r="NDC574" s="633"/>
      <c r="NDD574" s="633"/>
      <c r="NDE574" s="633"/>
      <c r="NDF574" s="633"/>
      <c r="NDG574" s="633"/>
      <c r="NDH574" s="633"/>
      <c r="NDI574" s="633"/>
      <c r="NDJ574" s="633"/>
      <c r="NDK574" s="633"/>
      <c r="NDL574" s="633"/>
      <c r="NDM574" s="633"/>
      <c r="NDN574" s="633"/>
      <c r="NDO574" s="633"/>
      <c r="NDP574" s="633"/>
      <c r="NDQ574" s="633"/>
      <c r="NDR574" s="633"/>
      <c r="NDS574" s="633"/>
      <c r="NDT574" s="633"/>
      <c r="NDU574" s="633"/>
      <c r="NDV574" s="633"/>
      <c r="NDW574" s="633"/>
      <c r="NDX574" s="633"/>
      <c r="NDY574" s="633"/>
      <c r="NDZ574" s="633"/>
      <c r="NEA574" s="633"/>
      <c r="NEB574" s="633"/>
      <c r="NEC574" s="633"/>
      <c r="NED574" s="633"/>
      <c r="NEE574" s="633"/>
      <c r="NEF574" s="633"/>
      <c r="NEG574" s="633"/>
      <c r="NEH574" s="633"/>
      <c r="NEI574" s="633"/>
      <c r="NEJ574" s="633"/>
      <c r="NEK574" s="633"/>
      <c r="NEL574" s="633"/>
      <c r="NEM574" s="633"/>
      <c r="NEN574" s="633"/>
      <c r="NEO574" s="633"/>
      <c r="NEP574" s="633"/>
      <c r="NEQ574" s="633"/>
      <c r="NER574" s="633"/>
      <c r="NES574" s="633"/>
      <c r="NET574" s="633"/>
      <c r="NEU574" s="633"/>
      <c r="NEV574" s="633"/>
      <c r="NEW574" s="633"/>
      <c r="NEX574" s="633"/>
      <c r="NEY574" s="633"/>
      <c r="NEZ574" s="633"/>
      <c r="NFA574" s="633"/>
      <c r="NFB574" s="633"/>
      <c r="NFC574" s="633"/>
      <c r="NFD574" s="633"/>
      <c r="NFE574" s="633"/>
      <c r="NFF574" s="633"/>
      <c r="NFG574" s="633"/>
      <c r="NFH574" s="633"/>
      <c r="NFI574" s="633"/>
      <c r="NFJ574" s="633"/>
      <c r="NFK574" s="633"/>
      <c r="NFL574" s="633"/>
      <c r="NFM574" s="633"/>
      <c r="NFN574" s="633"/>
      <c r="NFO574" s="633"/>
      <c r="NFP574" s="633"/>
      <c r="NFQ574" s="633"/>
      <c r="NFR574" s="633"/>
      <c r="NFS574" s="633"/>
      <c r="NFT574" s="633"/>
      <c r="NFU574" s="633"/>
      <c r="NFV574" s="633"/>
      <c r="NFW574" s="633"/>
      <c r="NFX574" s="633"/>
      <c r="NFY574" s="633"/>
      <c r="NFZ574" s="633"/>
      <c r="NGA574" s="633"/>
      <c r="NGB574" s="633"/>
      <c r="NGC574" s="633"/>
      <c r="NGD574" s="633"/>
      <c r="NGE574" s="633"/>
      <c r="NGF574" s="633"/>
      <c r="NGG574" s="633"/>
      <c r="NGH574" s="633"/>
      <c r="NGI574" s="633"/>
      <c r="NGJ574" s="633"/>
      <c r="NGK574" s="633"/>
      <c r="NGL574" s="633"/>
      <c r="NGM574" s="633"/>
      <c r="NGN574" s="633"/>
      <c r="NGO574" s="633"/>
      <c r="NGP574" s="633"/>
      <c r="NGQ574" s="633"/>
      <c r="NGR574" s="633"/>
      <c r="NGS574" s="633"/>
      <c r="NGT574" s="633"/>
      <c r="NGU574" s="633"/>
      <c r="NGV574" s="633"/>
      <c r="NGW574" s="633"/>
      <c r="NGX574" s="633"/>
      <c r="NGY574" s="633"/>
      <c r="NGZ574" s="633"/>
      <c r="NHA574" s="633"/>
      <c r="NHB574" s="633"/>
      <c r="NHC574" s="633"/>
      <c r="NHD574" s="633"/>
      <c r="NHE574" s="633"/>
      <c r="NHF574" s="633"/>
      <c r="NHG574" s="633"/>
      <c r="NHH574" s="633"/>
      <c r="NHI574" s="633"/>
      <c r="NHJ574" s="633"/>
      <c r="NHK574" s="633"/>
      <c r="NHL574" s="633"/>
      <c r="NHM574" s="633"/>
      <c r="NHN574" s="633"/>
      <c r="NHO574" s="633"/>
      <c r="NHP574" s="633"/>
      <c r="NHQ574" s="633"/>
      <c r="NHR574" s="633"/>
      <c r="NHS574" s="633"/>
      <c r="NHT574" s="633"/>
      <c r="NHU574" s="633"/>
      <c r="NHV574" s="633"/>
      <c r="NHW574" s="633"/>
      <c r="NHX574" s="633"/>
      <c r="NHY574" s="633"/>
      <c r="NHZ574" s="633"/>
      <c r="NIA574" s="633"/>
      <c r="NIB574" s="633"/>
      <c r="NIC574" s="633"/>
      <c r="NID574" s="633"/>
      <c r="NIE574" s="633"/>
      <c r="NIF574" s="633"/>
      <c r="NIG574" s="633"/>
      <c r="NIH574" s="633"/>
      <c r="NII574" s="633"/>
      <c r="NIJ574" s="633"/>
      <c r="NIK574" s="633"/>
      <c r="NIL574" s="633"/>
      <c r="NIM574" s="633"/>
      <c r="NIN574" s="633"/>
      <c r="NIO574" s="633"/>
      <c r="NIP574" s="633"/>
      <c r="NIQ574" s="633"/>
      <c r="NIR574" s="633"/>
      <c r="NIS574" s="633"/>
      <c r="NIT574" s="633"/>
      <c r="NIU574" s="633"/>
      <c r="NIV574" s="633"/>
      <c r="NIW574" s="633"/>
      <c r="NIX574" s="633"/>
      <c r="NIY574" s="633"/>
      <c r="NIZ574" s="633"/>
      <c r="NJA574" s="633"/>
      <c r="NJB574" s="633"/>
      <c r="NJC574" s="633"/>
      <c r="NJD574" s="633"/>
      <c r="NJE574" s="633"/>
      <c r="NJF574" s="633"/>
      <c r="NJG574" s="633"/>
      <c r="NJH574" s="633"/>
      <c r="NJI574" s="633"/>
      <c r="NJJ574" s="633"/>
      <c r="NJK574" s="633"/>
      <c r="NJL574" s="633"/>
      <c r="NJM574" s="633"/>
      <c r="NJN574" s="633"/>
      <c r="NJO574" s="633"/>
      <c r="NJP574" s="633"/>
      <c r="NJQ574" s="633"/>
      <c r="NJR574" s="633"/>
      <c r="NJS574" s="633"/>
      <c r="NJT574" s="633"/>
      <c r="NJU574" s="633"/>
      <c r="NJV574" s="633"/>
      <c r="NJW574" s="633"/>
      <c r="NJX574" s="633"/>
      <c r="NJY574" s="633"/>
      <c r="NJZ574" s="633"/>
      <c r="NKA574" s="633"/>
      <c r="NKB574" s="633"/>
      <c r="NKC574" s="633"/>
      <c r="NKD574" s="633"/>
      <c r="NKE574" s="633"/>
      <c r="NKF574" s="633"/>
      <c r="NKG574" s="633"/>
      <c r="NKH574" s="633"/>
      <c r="NKI574" s="633"/>
      <c r="NKJ574" s="633"/>
      <c r="NKK574" s="633"/>
      <c r="NKL574" s="633"/>
      <c r="NKM574" s="633"/>
      <c r="NKN574" s="633"/>
      <c r="NKO574" s="633"/>
      <c r="NKP574" s="633"/>
      <c r="NKQ574" s="633"/>
      <c r="NKR574" s="633"/>
      <c r="NKS574" s="633"/>
      <c r="NKT574" s="633"/>
      <c r="NKU574" s="633"/>
      <c r="NKV574" s="633"/>
      <c r="NKW574" s="633"/>
      <c r="NKX574" s="633"/>
      <c r="NKY574" s="633"/>
      <c r="NKZ574" s="633"/>
      <c r="NLA574" s="633"/>
      <c r="NLB574" s="633"/>
      <c r="NLC574" s="633"/>
      <c r="NLD574" s="633"/>
      <c r="NLE574" s="633"/>
      <c r="NLF574" s="633"/>
      <c r="NLG574" s="633"/>
      <c r="NLH574" s="633"/>
      <c r="NLI574" s="633"/>
      <c r="NLJ574" s="633"/>
      <c r="NLK574" s="633"/>
      <c r="NLL574" s="633"/>
      <c r="NLM574" s="633"/>
      <c r="NLN574" s="633"/>
      <c r="NLO574" s="633"/>
      <c r="NLP574" s="633"/>
      <c r="NLQ574" s="633"/>
      <c r="NLR574" s="633"/>
      <c r="NLS574" s="633"/>
      <c r="NLT574" s="633"/>
      <c r="NLU574" s="633"/>
      <c r="NLV574" s="633"/>
      <c r="NLW574" s="633"/>
      <c r="NLX574" s="633"/>
      <c r="NLY574" s="633"/>
      <c r="NLZ574" s="633"/>
      <c r="NMA574" s="633"/>
      <c r="NMB574" s="633"/>
      <c r="NMC574" s="633"/>
      <c r="NMD574" s="633"/>
      <c r="NME574" s="633"/>
      <c r="NMF574" s="633"/>
      <c r="NMG574" s="633"/>
      <c r="NMH574" s="633"/>
      <c r="NMI574" s="633"/>
      <c r="NMJ574" s="633"/>
      <c r="NMK574" s="633"/>
      <c r="NML574" s="633"/>
      <c r="NMM574" s="633"/>
      <c r="NMN574" s="633"/>
      <c r="NMO574" s="633"/>
      <c r="NMP574" s="633"/>
      <c r="NMQ574" s="633"/>
      <c r="NMR574" s="633"/>
      <c r="NMS574" s="633"/>
      <c r="NMT574" s="633"/>
      <c r="NMU574" s="633"/>
      <c r="NMV574" s="633"/>
      <c r="NMW574" s="633"/>
      <c r="NMX574" s="633"/>
      <c r="NMY574" s="633"/>
      <c r="NMZ574" s="633"/>
      <c r="NNA574" s="633"/>
      <c r="NNB574" s="633"/>
      <c r="NNC574" s="633"/>
      <c r="NND574" s="633"/>
      <c r="NNE574" s="633"/>
      <c r="NNF574" s="633"/>
      <c r="NNG574" s="633"/>
      <c r="NNH574" s="633"/>
      <c r="NNI574" s="633"/>
      <c r="NNJ574" s="633"/>
      <c r="NNK574" s="633"/>
      <c r="NNL574" s="633"/>
      <c r="NNM574" s="633"/>
      <c r="NNN574" s="633"/>
      <c r="NNO574" s="633"/>
      <c r="NNP574" s="633"/>
      <c r="NNQ574" s="633"/>
      <c r="NNR574" s="633"/>
      <c r="NNS574" s="633"/>
      <c r="NNT574" s="633"/>
      <c r="NNU574" s="633"/>
      <c r="NNV574" s="633"/>
      <c r="NNW574" s="633"/>
      <c r="NNX574" s="633"/>
      <c r="NNY574" s="633"/>
      <c r="NNZ574" s="633"/>
      <c r="NOA574" s="633"/>
      <c r="NOB574" s="633"/>
      <c r="NOC574" s="633"/>
      <c r="NOD574" s="633"/>
      <c r="NOE574" s="633"/>
      <c r="NOF574" s="633"/>
      <c r="NOG574" s="633"/>
      <c r="NOH574" s="633"/>
      <c r="NOI574" s="633"/>
      <c r="NOJ574" s="633"/>
      <c r="NOK574" s="633"/>
      <c r="NOL574" s="633"/>
      <c r="NOM574" s="633"/>
      <c r="NON574" s="633"/>
      <c r="NOO574" s="633"/>
      <c r="NOP574" s="633"/>
      <c r="NOQ574" s="633"/>
      <c r="NOR574" s="633"/>
      <c r="NOS574" s="633"/>
      <c r="NOT574" s="633"/>
      <c r="NOU574" s="633"/>
      <c r="NOV574" s="633"/>
      <c r="NOW574" s="633"/>
      <c r="NOX574" s="633"/>
      <c r="NOY574" s="633"/>
      <c r="NOZ574" s="633"/>
      <c r="NPA574" s="633"/>
      <c r="NPB574" s="633"/>
      <c r="NPC574" s="633"/>
      <c r="NPD574" s="633"/>
      <c r="NPE574" s="633"/>
      <c r="NPF574" s="633"/>
      <c r="NPG574" s="633"/>
      <c r="NPH574" s="633"/>
      <c r="NPI574" s="633"/>
      <c r="NPJ574" s="633"/>
      <c r="NPK574" s="633"/>
      <c r="NPL574" s="633"/>
      <c r="NPM574" s="633"/>
      <c r="NPN574" s="633"/>
      <c r="NPO574" s="633"/>
      <c r="NPP574" s="633"/>
      <c r="NPQ574" s="633"/>
      <c r="NPR574" s="633"/>
      <c r="NPS574" s="633"/>
      <c r="NPT574" s="633"/>
      <c r="NPU574" s="633"/>
      <c r="NPV574" s="633"/>
      <c r="NPW574" s="633"/>
      <c r="NPX574" s="633"/>
      <c r="NPY574" s="633"/>
      <c r="NPZ574" s="633"/>
      <c r="NQA574" s="633"/>
      <c r="NQB574" s="633"/>
      <c r="NQC574" s="633"/>
      <c r="NQD574" s="633"/>
      <c r="NQE574" s="633"/>
      <c r="NQF574" s="633"/>
      <c r="NQG574" s="633"/>
      <c r="NQH574" s="633"/>
      <c r="NQI574" s="633"/>
      <c r="NQJ574" s="633"/>
      <c r="NQK574" s="633"/>
      <c r="NQL574" s="633"/>
      <c r="NQM574" s="633"/>
      <c r="NQN574" s="633"/>
      <c r="NQO574" s="633"/>
      <c r="NQP574" s="633"/>
      <c r="NQQ574" s="633"/>
      <c r="NQR574" s="633"/>
      <c r="NQS574" s="633"/>
      <c r="NQT574" s="633"/>
      <c r="NQU574" s="633"/>
      <c r="NQV574" s="633"/>
      <c r="NQW574" s="633"/>
      <c r="NQX574" s="633"/>
      <c r="NQY574" s="633"/>
      <c r="NQZ574" s="633"/>
      <c r="NRA574" s="633"/>
      <c r="NRB574" s="633"/>
      <c r="NRC574" s="633"/>
      <c r="NRD574" s="633"/>
      <c r="NRE574" s="633"/>
      <c r="NRF574" s="633"/>
      <c r="NRG574" s="633"/>
      <c r="NRH574" s="633"/>
      <c r="NRI574" s="633"/>
      <c r="NRJ574" s="633"/>
      <c r="NRK574" s="633"/>
      <c r="NRL574" s="633"/>
      <c r="NRM574" s="633"/>
      <c r="NRN574" s="633"/>
      <c r="NRO574" s="633"/>
      <c r="NRP574" s="633"/>
      <c r="NRQ574" s="633"/>
      <c r="NRR574" s="633"/>
      <c r="NRS574" s="633"/>
      <c r="NRT574" s="633"/>
      <c r="NRU574" s="633"/>
      <c r="NRV574" s="633"/>
      <c r="NRW574" s="633"/>
      <c r="NRX574" s="633"/>
      <c r="NRY574" s="633"/>
      <c r="NRZ574" s="633"/>
      <c r="NSA574" s="633"/>
      <c r="NSB574" s="633"/>
      <c r="NSC574" s="633"/>
      <c r="NSD574" s="633"/>
      <c r="NSE574" s="633"/>
      <c r="NSF574" s="633"/>
      <c r="NSG574" s="633"/>
      <c r="NSH574" s="633"/>
      <c r="NSI574" s="633"/>
      <c r="NSJ574" s="633"/>
      <c r="NSK574" s="633"/>
      <c r="NSL574" s="633"/>
      <c r="NSM574" s="633"/>
      <c r="NSN574" s="633"/>
      <c r="NSO574" s="633"/>
      <c r="NSP574" s="633"/>
      <c r="NSQ574" s="633"/>
      <c r="NSR574" s="633"/>
      <c r="NSS574" s="633"/>
      <c r="NST574" s="633"/>
      <c r="NSU574" s="633"/>
      <c r="NSV574" s="633"/>
      <c r="NSW574" s="633"/>
      <c r="NSX574" s="633"/>
      <c r="NSY574" s="633"/>
      <c r="NSZ574" s="633"/>
      <c r="NTA574" s="633"/>
      <c r="NTB574" s="633"/>
      <c r="NTC574" s="633"/>
      <c r="NTD574" s="633"/>
      <c r="NTE574" s="633"/>
      <c r="NTF574" s="633"/>
      <c r="NTG574" s="633"/>
      <c r="NTH574" s="633"/>
      <c r="NTI574" s="633"/>
      <c r="NTJ574" s="633"/>
      <c r="NTK574" s="633"/>
      <c r="NTL574" s="633"/>
      <c r="NTM574" s="633"/>
      <c r="NTN574" s="633"/>
      <c r="NTO574" s="633"/>
      <c r="NTP574" s="633"/>
      <c r="NTQ574" s="633"/>
      <c r="NTR574" s="633"/>
      <c r="NTS574" s="633"/>
      <c r="NTT574" s="633"/>
      <c r="NTU574" s="633"/>
      <c r="NTV574" s="633"/>
      <c r="NTW574" s="633"/>
      <c r="NTX574" s="633"/>
      <c r="NTY574" s="633"/>
      <c r="NTZ574" s="633"/>
      <c r="NUA574" s="633"/>
      <c r="NUB574" s="633"/>
      <c r="NUC574" s="633"/>
      <c r="NUD574" s="633"/>
      <c r="NUE574" s="633"/>
      <c r="NUF574" s="633"/>
      <c r="NUG574" s="633"/>
      <c r="NUH574" s="633"/>
      <c r="NUI574" s="633"/>
      <c r="NUJ574" s="633"/>
      <c r="NUK574" s="633"/>
      <c r="NUL574" s="633"/>
      <c r="NUM574" s="633"/>
      <c r="NUN574" s="633"/>
      <c r="NUO574" s="633"/>
      <c r="NUP574" s="633"/>
      <c r="NUQ574" s="633"/>
      <c r="NUR574" s="633"/>
      <c r="NUS574" s="633"/>
      <c r="NUT574" s="633"/>
      <c r="NUU574" s="633"/>
      <c r="NUV574" s="633"/>
      <c r="NUW574" s="633"/>
      <c r="NUX574" s="633"/>
      <c r="NUY574" s="633"/>
      <c r="NUZ574" s="633"/>
      <c r="NVA574" s="633"/>
      <c r="NVB574" s="633"/>
      <c r="NVC574" s="633"/>
      <c r="NVD574" s="633"/>
      <c r="NVE574" s="633"/>
      <c r="NVF574" s="633"/>
      <c r="NVG574" s="633"/>
      <c r="NVH574" s="633"/>
      <c r="NVI574" s="633"/>
      <c r="NVJ574" s="633"/>
      <c r="NVK574" s="633"/>
      <c r="NVL574" s="633"/>
      <c r="NVM574" s="633"/>
      <c r="NVN574" s="633"/>
      <c r="NVO574" s="633"/>
      <c r="NVP574" s="633"/>
      <c r="NVQ574" s="633"/>
      <c r="NVR574" s="633"/>
      <c r="NVS574" s="633"/>
      <c r="NVT574" s="633"/>
      <c r="NVU574" s="633"/>
      <c r="NVV574" s="633"/>
      <c r="NVW574" s="633"/>
      <c r="NVX574" s="633"/>
      <c r="NVY574" s="633"/>
      <c r="NVZ574" s="633"/>
      <c r="NWA574" s="633"/>
      <c r="NWB574" s="633"/>
      <c r="NWC574" s="633"/>
      <c r="NWD574" s="633"/>
      <c r="NWE574" s="633"/>
      <c r="NWF574" s="633"/>
      <c r="NWG574" s="633"/>
      <c r="NWH574" s="633"/>
      <c r="NWI574" s="633"/>
      <c r="NWJ574" s="633"/>
      <c r="NWK574" s="633"/>
      <c r="NWL574" s="633"/>
      <c r="NWM574" s="633"/>
      <c r="NWN574" s="633"/>
      <c r="NWO574" s="633"/>
      <c r="NWP574" s="633"/>
      <c r="NWQ574" s="633"/>
      <c r="NWR574" s="633"/>
      <c r="NWS574" s="633"/>
      <c r="NWT574" s="633"/>
      <c r="NWU574" s="633"/>
      <c r="NWV574" s="633"/>
      <c r="NWW574" s="633"/>
      <c r="NWX574" s="633"/>
      <c r="NWY574" s="633"/>
      <c r="NWZ574" s="633"/>
      <c r="NXA574" s="633"/>
      <c r="NXB574" s="633"/>
      <c r="NXC574" s="633"/>
      <c r="NXD574" s="633"/>
      <c r="NXE574" s="633"/>
      <c r="NXF574" s="633"/>
      <c r="NXG574" s="633"/>
      <c r="NXH574" s="633"/>
      <c r="NXI574" s="633"/>
      <c r="NXJ574" s="633"/>
      <c r="NXK574" s="633"/>
      <c r="NXL574" s="633"/>
      <c r="NXM574" s="633"/>
      <c r="NXN574" s="633"/>
      <c r="NXO574" s="633"/>
      <c r="NXP574" s="633"/>
      <c r="NXQ574" s="633"/>
      <c r="NXR574" s="633"/>
      <c r="NXS574" s="633"/>
      <c r="NXT574" s="633"/>
      <c r="NXU574" s="633"/>
      <c r="NXV574" s="633"/>
      <c r="NXW574" s="633"/>
      <c r="NXX574" s="633"/>
      <c r="NXY574" s="633"/>
      <c r="NXZ574" s="633"/>
      <c r="NYA574" s="633"/>
      <c r="NYB574" s="633"/>
      <c r="NYC574" s="633"/>
      <c r="NYD574" s="633"/>
      <c r="NYE574" s="633"/>
      <c r="NYF574" s="633"/>
      <c r="NYG574" s="633"/>
      <c r="NYH574" s="633"/>
      <c r="NYI574" s="633"/>
      <c r="NYJ574" s="633"/>
      <c r="NYK574" s="633"/>
      <c r="NYL574" s="633"/>
      <c r="NYM574" s="633"/>
      <c r="NYN574" s="633"/>
      <c r="NYO574" s="633"/>
      <c r="NYP574" s="633"/>
      <c r="NYQ574" s="633"/>
      <c r="NYR574" s="633"/>
      <c r="NYS574" s="633"/>
      <c r="NYT574" s="633"/>
      <c r="NYU574" s="633"/>
      <c r="NYV574" s="633"/>
      <c r="NYW574" s="633"/>
      <c r="NYX574" s="633"/>
      <c r="NYY574" s="633"/>
      <c r="NYZ574" s="633"/>
      <c r="NZA574" s="633"/>
      <c r="NZB574" s="633"/>
      <c r="NZC574" s="633"/>
      <c r="NZD574" s="633"/>
      <c r="NZE574" s="633"/>
      <c r="NZF574" s="633"/>
      <c r="NZG574" s="633"/>
      <c r="NZH574" s="633"/>
      <c r="NZI574" s="633"/>
      <c r="NZJ574" s="633"/>
      <c r="NZK574" s="633"/>
      <c r="NZL574" s="633"/>
      <c r="NZM574" s="633"/>
      <c r="NZN574" s="633"/>
      <c r="NZO574" s="633"/>
      <c r="NZP574" s="633"/>
      <c r="NZQ574" s="633"/>
      <c r="NZR574" s="633"/>
      <c r="NZS574" s="633"/>
      <c r="NZT574" s="633"/>
      <c r="NZU574" s="633"/>
      <c r="NZV574" s="633"/>
      <c r="NZW574" s="633"/>
      <c r="NZX574" s="633"/>
      <c r="NZY574" s="633"/>
      <c r="NZZ574" s="633"/>
      <c r="OAA574" s="633"/>
      <c r="OAB574" s="633"/>
      <c r="OAC574" s="633"/>
      <c r="OAD574" s="633"/>
      <c r="OAE574" s="633"/>
      <c r="OAF574" s="633"/>
      <c r="OAG574" s="633"/>
      <c r="OAH574" s="633"/>
      <c r="OAI574" s="633"/>
      <c r="OAJ574" s="633"/>
      <c r="OAK574" s="633"/>
      <c r="OAL574" s="633"/>
      <c r="OAM574" s="633"/>
      <c r="OAN574" s="633"/>
      <c r="OAO574" s="633"/>
      <c r="OAP574" s="633"/>
      <c r="OAQ574" s="633"/>
      <c r="OAR574" s="633"/>
      <c r="OAS574" s="633"/>
      <c r="OAT574" s="633"/>
      <c r="OAU574" s="633"/>
      <c r="OAV574" s="633"/>
      <c r="OAW574" s="633"/>
      <c r="OAX574" s="633"/>
      <c r="OAY574" s="633"/>
      <c r="OAZ574" s="633"/>
      <c r="OBA574" s="633"/>
      <c r="OBB574" s="633"/>
      <c r="OBC574" s="633"/>
      <c r="OBD574" s="633"/>
      <c r="OBE574" s="633"/>
      <c r="OBF574" s="633"/>
      <c r="OBG574" s="633"/>
      <c r="OBH574" s="633"/>
      <c r="OBI574" s="633"/>
      <c r="OBJ574" s="633"/>
      <c r="OBK574" s="633"/>
      <c r="OBL574" s="633"/>
      <c r="OBM574" s="633"/>
      <c r="OBN574" s="633"/>
      <c r="OBO574" s="633"/>
      <c r="OBP574" s="633"/>
      <c r="OBQ574" s="633"/>
      <c r="OBR574" s="633"/>
      <c r="OBS574" s="633"/>
      <c r="OBT574" s="633"/>
      <c r="OBU574" s="633"/>
      <c r="OBV574" s="633"/>
      <c r="OBW574" s="633"/>
      <c r="OBX574" s="633"/>
      <c r="OBY574" s="633"/>
      <c r="OBZ574" s="633"/>
      <c r="OCA574" s="633"/>
      <c r="OCB574" s="633"/>
      <c r="OCC574" s="633"/>
      <c r="OCD574" s="633"/>
      <c r="OCE574" s="633"/>
      <c r="OCF574" s="633"/>
      <c r="OCG574" s="633"/>
      <c r="OCH574" s="633"/>
      <c r="OCI574" s="633"/>
      <c r="OCJ574" s="633"/>
      <c r="OCK574" s="633"/>
      <c r="OCL574" s="633"/>
      <c r="OCM574" s="633"/>
      <c r="OCN574" s="633"/>
      <c r="OCO574" s="633"/>
      <c r="OCP574" s="633"/>
      <c r="OCQ574" s="633"/>
      <c r="OCR574" s="633"/>
      <c r="OCS574" s="633"/>
      <c r="OCT574" s="633"/>
      <c r="OCU574" s="633"/>
      <c r="OCV574" s="633"/>
      <c r="OCW574" s="633"/>
      <c r="OCX574" s="633"/>
      <c r="OCY574" s="633"/>
      <c r="OCZ574" s="633"/>
      <c r="ODA574" s="633"/>
      <c r="ODB574" s="633"/>
      <c r="ODC574" s="633"/>
      <c r="ODD574" s="633"/>
      <c r="ODE574" s="633"/>
      <c r="ODF574" s="633"/>
      <c r="ODG574" s="633"/>
      <c r="ODH574" s="633"/>
      <c r="ODI574" s="633"/>
      <c r="ODJ574" s="633"/>
      <c r="ODK574" s="633"/>
      <c r="ODL574" s="633"/>
      <c r="ODM574" s="633"/>
      <c r="ODN574" s="633"/>
      <c r="ODO574" s="633"/>
      <c r="ODP574" s="633"/>
      <c r="ODQ574" s="633"/>
      <c r="ODR574" s="633"/>
      <c r="ODS574" s="633"/>
      <c r="ODT574" s="633"/>
      <c r="ODU574" s="633"/>
      <c r="ODV574" s="633"/>
      <c r="ODW574" s="633"/>
      <c r="ODX574" s="633"/>
      <c r="ODY574" s="633"/>
      <c r="ODZ574" s="633"/>
      <c r="OEA574" s="633"/>
      <c r="OEB574" s="633"/>
      <c r="OEC574" s="633"/>
      <c r="OED574" s="633"/>
      <c r="OEE574" s="633"/>
      <c r="OEF574" s="633"/>
      <c r="OEG574" s="633"/>
      <c r="OEH574" s="633"/>
      <c r="OEI574" s="633"/>
      <c r="OEJ574" s="633"/>
      <c r="OEK574" s="633"/>
      <c r="OEL574" s="633"/>
      <c r="OEM574" s="633"/>
      <c r="OEN574" s="633"/>
      <c r="OEO574" s="633"/>
      <c r="OEP574" s="633"/>
      <c r="OEQ574" s="633"/>
      <c r="OER574" s="633"/>
      <c r="OES574" s="633"/>
      <c r="OET574" s="633"/>
      <c r="OEU574" s="633"/>
      <c r="OEV574" s="633"/>
      <c r="OEW574" s="633"/>
      <c r="OEX574" s="633"/>
      <c r="OEY574" s="633"/>
      <c r="OEZ574" s="633"/>
      <c r="OFA574" s="633"/>
      <c r="OFB574" s="633"/>
      <c r="OFC574" s="633"/>
      <c r="OFD574" s="633"/>
      <c r="OFE574" s="633"/>
      <c r="OFF574" s="633"/>
      <c r="OFG574" s="633"/>
      <c r="OFH574" s="633"/>
      <c r="OFI574" s="633"/>
      <c r="OFJ574" s="633"/>
      <c r="OFK574" s="633"/>
      <c r="OFL574" s="633"/>
      <c r="OFM574" s="633"/>
      <c r="OFN574" s="633"/>
      <c r="OFO574" s="633"/>
      <c r="OFP574" s="633"/>
      <c r="OFQ574" s="633"/>
      <c r="OFR574" s="633"/>
      <c r="OFS574" s="633"/>
      <c r="OFT574" s="633"/>
      <c r="OFU574" s="633"/>
      <c r="OFV574" s="633"/>
      <c r="OFW574" s="633"/>
      <c r="OFX574" s="633"/>
      <c r="OFY574" s="633"/>
      <c r="OFZ574" s="633"/>
      <c r="OGA574" s="633"/>
      <c r="OGB574" s="633"/>
      <c r="OGC574" s="633"/>
      <c r="OGD574" s="633"/>
      <c r="OGE574" s="633"/>
      <c r="OGF574" s="633"/>
      <c r="OGG574" s="633"/>
      <c r="OGH574" s="633"/>
      <c r="OGI574" s="633"/>
      <c r="OGJ574" s="633"/>
      <c r="OGK574" s="633"/>
      <c r="OGL574" s="633"/>
      <c r="OGM574" s="633"/>
      <c r="OGN574" s="633"/>
      <c r="OGO574" s="633"/>
      <c r="OGP574" s="633"/>
      <c r="OGQ574" s="633"/>
      <c r="OGR574" s="633"/>
      <c r="OGS574" s="633"/>
      <c r="OGT574" s="633"/>
      <c r="OGU574" s="633"/>
      <c r="OGV574" s="633"/>
      <c r="OGW574" s="633"/>
      <c r="OGX574" s="633"/>
      <c r="OGY574" s="633"/>
      <c r="OGZ574" s="633"/>
      <c r="OHA574" s="633"/>
      <c r="OHB574" s="633"/>
      <c r="OHC574" s="633"/>
      <c r="OHD574" s="633"/>
      <c r="OHE574" s="633"/>
      <c r="OHF574" s="633"/>
      <c r="OHG574" s="633"/>
      <c r="OHH574" s="633"/>
      <c r="OHI574" s="633"/>
      <c r="OHJ574" s="633"/>
      <c r="OHK574" s="633"/>
      <c r="OHL574" s="633"/>
      <c r="OHM574" s="633"/>
      <c r="OHN574" s="633"/>
      <c r="OHO574" s="633"/>
      <c r="OHP574" s="633"/>
      <c r="OHQ574" s="633"/>
      <c r="OHR574" s="633"/>
      <c r="OHS574" s="633"/>
      <c r="OHT574" s="633"/>
      <c r="OHU574" s="633"/>
      <c r="OHV574" s="633"/>
      <c r="OHW574" s="633"/>
      <c r="OHX574" s="633"/>
      <c r="OHY574" s="633"/>
      <c r="OHZ574" s="633"/>
      <c r="OIA574" s="633"/>
      <c r="OIB574" s="633"/>
      <c r="OIC574" s="633"/>
      <c r="OID574" s="633"/>
      <c r="OIE574" s="633"/>
      <c r="OIF574" s="633"/>
      <c r="OIG574" s="633"/>
      <c r="OIH574" s="633"/>
      <c r="OII574" s="633"/>
      <c r="OIJ574" s="633"/>
      <c r="OIK574" s="633"/>
      <c r="OIL574" s="633"/>
      <c r="OIM574" s="633"/>
      <c r="OIN574" s="633"/>
      <c r="OIO574" s="633"/>
      <c r="OIP574" s="633"/>
      <c r="OIQ574" s="633"/>
      <c r="OIR574" s="633"/>
      <c r="OIS574" s="633"/>
      <c r="OIT574" s="633"/>
      <c r="OIU574" s="633"/>
      <c r="OIV574" s="633"/>
      <c r="OIW574" s="633"/>
      <c r="OIX574" s="633"/>
      <c r="OIY574" s="633"/>
      <c r="OIZ574" s="633"/>
      <c r="OJA574" s="633"/>
      <c r="OJB574" s="633"/>
      <c r="OJC574" s="633"/>
      <c r="OJD574" s="633"/>
      <c r="OJE574" s="633"/>
      <c r="OJF574" s="633"/>
      <c r="OJG574" s="633"/>
      <c r="OJH574" s="633"/>
      <c r="OJI574" s="633"/>
      <c r="OJJ574" s="633"/>
      <c r="OJK574" s="633"/>
      <c r="OJL574" s="633"/>
      <c r="OJM574" s="633"/>
      <c r="OJN574" s="633"/>
      <c r="OJO574" s="633"/>
      <c r="OJP574" s="633"/>
      <c r="OJQ574" s="633"/>
      <c r="OJR574" s="633"/>
      <c r="OJS574" s="633"/>
      <c r="OJT574" s="633"/>
      <c r="OJU574" s="633"/>
      <c r="OJV574" s="633"/>
      <c r="OJW574" s="633"/>
      <c r="OJX574" s="633"/>
      <c r="OJY574" s="633"/>
      <c r="OJZ574" s="633"/>
      <c r="OKA574" s="633"/>
      <c r="OKB574" s="633"/>
      <c r="OKC574" s="633"/>
      <c r="OKD574" s="633"/>
      <c r="OKE574" s="633"/>
      <c r="OKF574" s="633"/>
      <c r="OKG574" s="633"/>
      <c r="OKH574" s="633"/>
      <c r="OKI574" s="633"/>
      <c r="OKJ574" s="633"/>
      <c r="OKK574" s="633"/>
      <c r="OKL574" s="633"/>
      <c r="OKM574" s="633"/>
      <c r="OKN574" s="633"/>
      <c r="OKO574" s="633"/>
      <c r="OKP574" s="633"/>
      <c r="OKQ574" s="633"/>
      <c r="OKR574" s="633"/>
      <c r="OKS574" s="633"/>
      <c r="OKT574" s="633"/>
      <c r="OKU574" s="633"/>
      <c r="OKV574" s="633"/>
      <c r="OKW574" s="633"/>
      <c r="OKX574" s="633"/>
      <c r="OKY574" s="633"/>
      <c r="OKZ574" s="633"/>
      <c r="OLA574" s="633"/>
      <c r="OLB574" s="633"/>
      <c r="OLC574" s="633"/>
      <c r="OLD574" s="633"/>
      <c r="OLE574" s="633"/>
      <c r="OLF574" s="633"/>
      <c r="OLG574" s="633"/>
      <c r="OLH574" s="633"/>
      <c r="OLI574" s="633"/>
      <c r="OLJ574" s="633"/>
      <c r="OLK574" s="633"/>
      <c r="OLL574" s="633"/>
      <c r="OLM574" s="633"/>
      <c r="OLN574" s="633"/>
      <c r="OLO574" s="633"/>
      <c r="OLP574" s="633"/>
      <c r="OLQ574" s="633"/>
      <c r="OLR574" s="633"/>
      <c r="OLS574" s="633"/>
      <c r="OLT574" s="633"/>
      <c r="OLU574" s="633"/>
      <c r="OLV574" s="633"/>
      <c r="OLW574" s="633"/>
      <c r="OLX574" s="633"/>
      <c r="OLY574" s="633"/>
      <c r="OLZ574" s="633"/>
      <c r="OMA574" s="633"/>
      <c r="OMB574" s="633"/>
      <c r="OMC574" s="633"/>
      <c r="OMD574" s="633"/>
      <c r="OME574" s="633"/>
      <c r="OMF574" s="633"/>
      <c r="OMG574" s="633"/>
      <c r="OMH574" s="633"/>
      <c r="OMI574" s="633"/>
      <c r="OMJ574" s="633"/>
      <c r="OMK574" s="633"/>
      <c r="OML574" s="633"/>
      <c r="OMM574" s="633"/>
      <c r="OMN574" s="633"/>
      <c r="OMO574" s="633"/>
      <c r="OMP574" s="633"/>
      <c r="OMQ574" s="633"/>
      <c r="OMR574" s="633"/>
      <c r="OMS574" s="633"/>
      <c r="OMT574" s="633"/>
      <c r="OMU574" s="633"/>
      <c r="OMV574" s="633"/>
      <c r="OMW574" s="633"/>
      <c r="OMX574" s="633"/>
      <c r="OMY574" s="633"/>
      <c r="OMZ574" s="633"/>
      <c r="ONA574" s="633"/>
      <c r="ONB574" s="633"/>
      <c r="ONC574" s="633"/>
      <c r="OND574" s="633"/>
      <c r="ONE574" s="633"/>
      <c r="ONF574" s="633"/>
      <c r="ONG574" s="633"/>
      <c r="ONH574" s="633"/>
      <c r="ONI574" s="633"/>
      <c r="ONJ574" s="633"/>
      <c r="ONK574" s="633"/>
      <c r="ONL574" s="633"/>
      <c r="ONM574" s="633"/>
      <c r="ONN574" s="633"/>
      <c r="ONO574" s="633"/>
      <c r="ONP574" s="633"/>
      <c r="ONQ574" s="633"/>
      <c r="ONR574" s="633"/>
      <c r="ONS574" s="633"/>
      <c r="ONT574" s="633"/>
      <c r="ONU574" s="633"/>
      <c r="ONV574" s="633"/>
      <c r="ONW574" s="633"/>
      <c r="ONX574" s="633"/>
      <c r="ONY574" s="633"/>
      <c r="ONZ574" s="633"/>
      <c r="OOA574" s="633"/>
      <c r="OOB574" s="633"/>
      <c r="OOC574" s="633"/>
      <c r="OOD574" s="633"/>
      <c r="OOE574" s="633"/>
      <c r="OOF574" s="633"/>
      <c r="OOG574" s="633"/>
      <c r="OOH574" s="633"/>
      <c r="OOI574" s="633"/>
      <c r="OOJ574" s="633"/>
      <c r="OOK574" s="633"/>
      <c r="OOL574" s="633"/>
      <c r="OOM574" s="633"/>
      <c r="OON574" s="633"/>
      <c r="OOO574" s="633"/>
      <c r="OOP574" s="633"/>
      <c r="OOQ574" s="633"/>
      <c r="OOR574" s="633"/>
      <c r="OOS574" s="633"/>
      <c r="OOT574" s="633"/>
      <c r="OOU574" s="633"/>
      <c r="OOV574" s="633"/>
      <c r="OOW574" s="633"/>
      <c r="OOX574" s="633"/>
      <c r="OOY574" s="633"/>
      <c r="OOZ574" s="633"/>
      <c r="OPA574" s="633"/>
      <c r="OPB574" s="633"/>
      <c r="OPC574" s="633"/>
      <c r="OPD574" s="633"/>
      <c r="OPE574" s="633"/>
      <c r="OPF574" s="633"/>
      <c r="OPG574" s="633"/>
      <c r="OPH574" s="633"/>
      <c r="OPI574" s="633"/>
      <c r="OPJ574" s="633"/>
      <c r="OPK574" s="633"/>
      <c r="OPL574" s="633"/>
      <c r="OPM574" s="633"/>
      <c r="OPN574" s="633"/>
      <c r="OPO574" s="633"/>
      <c r="OPP574" s="633"/>
      <c r="OPQ574" s="633"/>
      <c r="OPR574" s="633"/>
      <c r="OPS574" s="633"/>
      <c r="OPT574" s="633"/>
      <c r="OPU574" s="633"/>
      <c r="OPV574" s="633"/>
      <c r="OPW574" s="633"/>
      <c r="OPX574" s="633"/>
      <c r="OPY574" s="633"/>
      <c r="OPZ574" s="633"/>
      <c r="OQA574" s="633"/>
      <c r="OQB574" s="633"/>
      <c r="OQC574" s="633"/>
      <c r="OQD574" s="633"/>
      <c r="OQE574" s="633"/>
      <c r="OQF574" s="633"/>
      <c r="OQG574" s="633"/>
      <c r="OQH574" s="633"/>
      <c r="OQI574" s="633"/>
      <c r="OQJ574" s="633"/>
      <c r="OQK574" s="633"/>
      <c r="OQL574" s="633"/>
      <c r="OQM574" s="633"/>
      <c r="OQN574" s="633"/>
      <c r="OQO574" s="633"/>
      <c r="OQP574" s="633"/>
      <c r="OQQ574" s="633"/>
      <c r="OQR574" s="633"/>
      <c r="OQS574" s="633"/>
      <c r="OQT574" s="633"/>
      <c r="OQU574" s="633"/>
      <c r="OQV574" s="633"/>
      <c r="OQW574" s="633"/>
      <c r="OQX574" s="633"/>
      <c r="OQY574" s="633"/>
      <c r="OQZ574" s="633"/>
      <c r="ORA574" s="633"/>
      <c r="ORB574" s="633"/>
      <c r="ORC574" s="633"/>
      <c r="ORD574" s="633"/>
      <c r="ORE574" s="633"/>
      <c r="ORF574" s="633"/>
      <c r="ORG574" s="633"/>
      <c r="ORH574" s="633"/>
      <c r="ORI574" s="633"/>
      <c r="ORJ574" s="633"/>
      <c r="ORK574" s="633"/>
      <c r="ORL574" s="633"/>
      <c r="ORM574" s="633"/>
      <c r="ORN574" s="633"/>
      <c r="ORO574" s="633"/>
      <c r="ORP574" s="633"/>
      <c r="ORQ574" s="633"/>
      <c r="ORR574" s="633"/>
      <c r="ORS574" s="633"/>
      <c r="ORT574" s="633"/>
      <c r="ORU574" s="633"/>
      <c r="ORV574" s="633"/>
      <c r="ORW574" s="633"/>
      <c r="ORX574" s="633"/>
      <c r="ORY574" s="633"/>
      <c r="ORZ574" s="633"/>
      <c r="OSA574" s="633"/>
      <c r="OSB574" s="633"/>
      <c r="OSC574" s="633"/>
      <c r="OSD574" s="633"/>
      <c r="OSE574" s="633"/>
      <c r="OSF574" s="633"/>
      <c r="OSG574" s="633"/>
      <c r="OSH574" s="633"/>
      <c r="OSI574" s="633"/>
      <c r="OSJ574" s="633"/>
      <c r="OSK574" s="633"/>
      <c r="OSL574" s="633"/>
      <c r="OSM574" s="633"/>
      <c r="OSN574" s="633"/>
      <c r="OSO574" s="633"/>
      <c r="OSP574" s="633"/>
      <c r="OSQ574" s="633"/>
      <c r="OSR574" s="633"/>
      <c r="OSS574" s="633"/>
      <c r="OST574" s="633"/>
      <c r="OSU574" s="633"/>
      <c r="OSV574" s="633"/>
      <c r="OSW574" s="633"/>
      <c r="OSX574" s="633"/>
      <c r="OSY574" s="633"/>
      <c r="OSZ574" s="633"/>
      <c r="OTA574" s="633"/>
      <c r="OTB574" s="633"/>
      <c r="OTC574" s="633"/>
      <c r="OTD574" s="633"/>
      <c r="OTE574" s="633"/>
      <c r="OTF574" s="633"/>
      <c r="OTG574" s="633"/>
      <c r="OTH574" s="633"/>
      <c r="OTI574" s="633"/>
      <c r="OTJ574" s="633"/>
      <c r="OTK574" s="633"/>
      <c r="OTL574" s="633"/>
      <c r="OTM574" s="633"/>
      <c r="OTN574" s="633"/>
      <c r="OTO574" s="633"/>
      <c r="OTP574" s="633"/>
      <c r="OTQ574" s="633"/>
      <c r="OTR574" s="633"/>
      <c r="OTS574" s="633"/>
      <c r="OTT574" s="633"/>
      <c r="OTU574" s="633"/>
      <c r="OTV574" s="633"/>
      <c r="OTW574" s="633"/>
      <c r="OTX574" s="633"/>
      <c r="OTY574" s="633"/>
      <c r="OTZ574" s="633"/>
      <c r="OUA574" s="633"/>
      <c r="OUB574" s="633"/>
      <c r="OUC574" s="633"/>
      <c r="OUD574" s="633"/>
      <c r="OUE574" s="633"/>
      <c r="OUF574" s="633"/>
      <c r="OUG574" s="633"/>
      <c r="OUH574" s="633"/>
      <c r="OUI574" s="633"/>
      <c r="OUJ574" s="633"/>
      <c r="OUK574" s="633"/>
      <c r="OUL574" s="633"/>
      <c r="OUM574" s="633"/>
      <c r="OUN574" s="633"/>
      <c r="OUO574" s="633"/>
      <c r="OUP574" s="633"/>
      <c r="OUQ574" s="633"/>
      <c r="OUR574" s="633"/>
      <c r="OUS574" s="633"/>
      <c r="OUT574" s="633"/>
      <c r="OUU574" s="633"/>
      <c r="OUV574" s="633"/>
      <c r="OUW574" s="633"/>
      <c r="OUX574" s="633"/>
      <c r="OUY574" s="633"/>
      <c r="OUZ574" s="633"/>
      <c r="OVA574" s="633"/>
      <c r="OVB574" s="633"/>
      <c r="OVC574" s="633"/>
      <c r="OVD574" s="633"/>
      <c r="OVE574" s="633"/>
      <c r="OVF574" s="633"/>
      <c r="OVG574" s="633"/>
      <c r="OVH574" s="633"/>
      <c r="OVI574" s="633"/>
      <c r="OVJ574" s="633"/>
      <c r="OVK574" s="633"/>
      <c r="OVL574" s="633"/>
      <c r="OVM574" s="633"/>
      <c r="OVN574" s="633"/>
      <c r="OVO574" s="633"/>
      <c r="OVP574" s="633"/>
      <c r="OVQ574" s="633"/>
      <c r="OVR574" s="633"/>
      <c r="OVS574" s="633"/>
      <c r="OVT574" s="633"/>
      <c r="OVU574" s="633"/>
      <c r="OVV574" s="633"/>
      <c r="OVW574" s="633"/>
      <c r="OVX574" s="633"/>
      <c r="OVY574" s="633"/>
      <c r="OVZ574" s="633"/>
      <c r="OWA574" s="633"/>
      <c r="OWB574" s="633"/>
      <c r="OWC574" s="633"/>
      <c r="OWD574" s="633"/>
      <c r="OWE574" s="633"/>
      <c r="OWF574" s="633"/>
      <c r="OWG574" s="633"/>
      <c r="OWH574" s="633"/>
      <c r="OWI574" s="633"/>
      <c r="OWJ574" s="633"/>
      <c r="OWK574" s="633"/>
      <c r="OWL574" s="633"/>
      <c r="OWM574" s="633"/>
      <c r="OWN574" s="633"/>
      <c r="OWO574" s="633"/>
      <c r="OWP574" s="633"/>
      <c r="OWQ574" s="633"/>
      <c r="OWR574" s="633"/>
      <c r="OWS574" s="633"/>
      <c r="OWT574" s="633"/>
      <c r="OWU574" s="633"/>
      <c r="OWV574" s="633"/>
      <c r="OWW574" s="633"/>
      <c r="OWX574" s="633"/>
      <c r="OWY574" s="633"/>
      <c r="OWZ574" s="633"/>
      <c r="OXA574" s="633"/>
      <c r="OXB574" s="633"/>
      <c r="OXC574" s="633"/>
      <c r="OXD574" s="633"/>
      <c r="OXE574" s="633"/>
      <c r="OXF574" s="633"/>
      <c r="OXG574" s="633"/>
      <c r="OXH574" s="633"/>
      <c r="OXI574" s="633"/>
      <c r="OXJ574" s="633"/>
      <c r="OXK574" s="633"/>
      <c r="OXL574" s="633"/>
      <c r="OXM574" s="633"/>
      <c r="OXN574" s="633"/>
      <c r="OXO574" s="633"/>
      <c r="OXP574" s="633"/>
      <c r="OXQ574" s="633"/>
      <c r="OXR574" s="633"/>
      <c r="OXS574" s="633"/>
      <c r="OXT574" s="633"/>
      <c r="OXU574" s="633"/>
      <c r="OXV574" s="633"/>
      <c r="OXW574" s="633"/>
      <c r="OXX574" s="633"/>
      <c r="OXY574" s="633"/>
      <c r="OXZ574" s="633"/>
      <c r="OYA574" s="633"/>
      <c r="OYB574" s="633"/>
      <c r="OYC574" s="633"/>
      <c r="OYD574" s="633"/>
      <c r="OYE574" s="633"/>
      <c r="OYF574" s="633"/>
      <c r="OYG574" s="633"/>
      <c r="OYH574" s="633"/>
      <c r="OYI574" s="633"/>
      <c r="OYJ574" s="633"/>
      <c r="OYK574" s="633"/>
      <c r="OYL574" s="633"/>
      <c r="OYM574" s="633"/>
      <c r="OYN574" s="633"/>
      <c r="OYO574" s="633"/>
      <c r="OYP574" s="633"/>
      <c r="OYQ574" s="633"/>
      <c r="OYR574" s="633"/>
      <c r="OYS574" s="633"/>
      <c r="OYT574" s="633"/>
      <c r="OYU574" s="633"/>
      <c r="OYV574" s="633"/>
      <c r="OYW574" s="633"/>
      <c r="OYX574" s="633"/>
      <c r="OYY574" s="633"/>
      <c r="OYZ574" s="633"/>
      <c r="OZA574" s="633"/>
      <c r="OZB574" s="633"/>
      <c r="OZC574" s="633"/>
      <c r="OZD574" s="633"/>
      <c r="OZE574" s="633"/>
      <c r="OZF574" s="633"/>
      <c r="OZG574" s="633"/>
      <c r="OZH574" s="633"/>
      <c r="OZI574" s="633"/>
      <c r="OZJ574" s="633"/>
      <c r="OZK574" s="633"/>
      <c r="OZL574" s="633"/>
      <c r="OZM574" s="633"/>
      <c r="OZN574" s="633"/>
      <c r="OZO574" s="633"/>
      <c r="OZP574" s="633"/>
      <c r="OZQ574" s="633"/>
      <c r="OZR574" s="633"/>
      <c r="OZS574" s="633"/>
      <c r="OZT574" s="633"/>
      <c r="OZU574" s="633"/>
      <c r="OZV574" s="633"/>
      <c r="OZW574" s="633"/>
      <c r="OZX574" s="633"/>
      <c r="OZY574" s="633"/>
      <c r="OZZ574" s="633"/>
      <c r="PAA574" s="633"/>
      <c r="PAB574" s="633"/>
      <c r="PAC574" s="633"/>
      <c r="PAD574" s="633"/>
      <c r="PAE574" s="633"/>
      <c r="PAF574" s="633"/>
      <c r="PAG574" s="633"/>
      <c r="PAH574" s="633"/>
      <c r="PAI574" s="633"/>
      <c r="PAJ574" s="633"/>
      <c r="PAK574" s="633"/>
      <c r="PAL574" s="633"/>
      <c r="PAM574" s="633"/>
      <c r="PAN574" s="633"/>
      <c r="PAO574" s="633"/>
      <c r="PAP574" s="633"/>
      <c r="PAQ574" s="633"/>
      <c r="PAR574" s="633"/>
      <c r="PAS574" s="633"/>
      <c r="PAT574" s="633"/>
      <c r="PAU574" s="633"/>
      <c r="PAV574" s="633"/>
      <c r="PAW574" s="633"/>
      <c r="PAX574" s="633"/>
      <c r="PAY574" s="633"/>
      <c r="PAZ574" s="633"/>
      <c r="PBA574" s="633"/>
      <c r="PBB574" s="633"/>
      <c r="PBC574" s="633"/>
      <c r="PBD574" s="633"/>
      <c r="PBE574" s="633"/>
      <c r="PBF574" s="633"/>
      <c r="PBG574" s="633"/>
      <c r="PBH574" s="633"/>
      <c r="PBI574" s="633"/>
      <c r="PBJ574" s="633"/>
      <c r="PBK574" s="633"/>
      <c r="PBL574" s="633"/>
      <c r="PBM574" s="633"/>
      <c r="PBN574" s="633"/>
      <c r="PBO574" s="633"/>
      <c r="PBP574" s="633"/>
      <c r="PBQ574" s="633"/>
      <c r="PBR574" s="633"/>
      <c r="PBS574" s="633"/>
      <c r="PBT574" s="633"/>
      <c r="PBU574" s="633"/>
      <c r="PBV574" s="633"/>
      <c r="PBW574" s="633"/>
      <c r="PBX574" s="633"/>
      <c r="PBY574" s="633"/>
      <c r="PBZ574" s="633"/>
      <c r="PCA574" s="633"/>
      <c r="PCB574" s="633"/>
      <c r="PCC574" s="633"/>
      <c r="PCD574" s="633"/>
      <c r="PCE574" s="633"/>
      <c r="PCF574" s="633"/>
      <c r="PCG574" s="633"/>
      <c r="PCH574" s="633"/>
      <c r="PCI574" s="633"/>
      <c r="PCJ574" s="633"/>
      <c r="PCK574" s="633"/>
      <c r="PCL574" s="633"/>
      <c r="PCM574" s="633"/>
      <c r="PCN574" s="633"/>
      <c r="PCO574" s="633"/>
      <c r="PCP574" s="633"/>
      <c r="PCQ574" s="633"/>
      <c r="PCR574" s="633"/>
      <c r="PCS574" s="633"/>
      <c r="PCT574" s="633"/>
      <c r="PCU574" s="633"/>
      <c r="PCV574" s="633"/>
      <c r="PCW574" s="633"/>
      <c r="PCX574" s="633"/>
      <c r="PCY574" s="633"/>
      <c r="PCZ574" s="633"/>
      <c r="PDA574" s="633"/>
      <c r="PDB574" s="633"/>
      <c r="PDC574" s="633"/>
      <c r="PDD574" s="633"/>
      <c r="PDE574" s="633"/>
      <c r="PDF574" s="633"/>
      <c r="PDG574" s="633"/>
      <c r="PDH574" s="633"/>
      <c r="PDI574" s="633"/>
      <c r="PDJ574" s="633"/>
      <c r="PDK574" s="633"/>
      <c r="PDL574" s="633"/>
      <c r="PDM574" s="633"/>
      <c r="PDN574" s="633"/>
      <c r="PDO574" s="633"/>
      <c r="PDP574" s="633"/>
      <c r="PDQ574" s="633"/>
      <c r="PDR574" s="633"/>
      <c r="PDS574" s="633"/>
      <c r="PDT574" s="633"/>
      <c r="PDU574" s="633"/>
      <c r="PDV574" s="633"/>
      <c r="PDW574" s="633"/>
      <c r="PDX574" s="633"/>
      <c r="PDY574" s="633"/>
      <c r="PDZ574" s="633"/>
      <c r="PEA574" s="633"/>
      <c r="PEB574" s="633"/>
      <c r="PEC574" s="633"/>
      <c r="PED574" s="633"/>
      <c r="PEE574" s="633"/>
      <c r="PEF574" s="633"/>
      <c r="PEG574" s="633"/>
      <c r="PEH574" s="633"/>
      <c r="PEI574" s="633"/>
      <c r="PEJ574" s="633"/>
      <c r="PEK574" s="633"/>
      <c r="PEL574" s="633"/>
      <c r="PEM574" s="633"/>
      <c r="PEN574" s="633"/>
      <c r="PEO574" s="633"/>
      <c r="PEP574" s="633"/>
      <c r="PEQ574" s="633"/>
      <c r="PER574" s="633"/>
      <c r="PES574" s="633"/>
      <c r="PET574" s="633"/>
      <c r="PEU574" s="633"/>
      <c r="PEV574" s="633"/>
      <c r="PEW574" s="633"/>
      <c r="PEX574" s="633"/>
      <c r="PEY574" s="633"/>
      <c r="PEZ574" s="633"/>
      <c r="PFA574" s="633"/>
      <c r="PFB574" s="633"/>
      <c r="PFC574" s="633"/>
      <c r="PFD574" s="633"/>
      <c r="PFE574" s="633"/>
      <c r="PFF574" s="633"/>
      <c r="PFG574" s="633"/>
      <c r="PFH574" s="633"/>
      <c r="PFI574" s="633"/>
      <c r="PFJ574" s="633"/>
      <c r="PFK574" s="633"/>
      <c r="PFL574" s="633"/>
      <c r="PFM574" s="633"/>
      <c r="PFN574" s="633"/>
      <c r="PFO574" s="633"/>
      <c r="PFP574" s="633"/>
      <c r="PFQ574" s="633"/>
      <c r="PFR574" s="633"/>
      <c r="PFS574" s="633"/>
      <c r="PFT574" s="633"/>
      <c r="PFU574" s="633"/>
      <c r="PFV574" s="633"/>
      <c r="PFW574" s="633"/>
      <c r="PFX574" s="633"/>
      <c r="PFY574" s="633"/>
      <c r="PFZ574" s="633"/>
      <c r="PGA574" s="633"/>
      <c r="PGB574" s="633"/>
      <c r="PGC574" s="633"/>
      <c r="PGD574" s="633"/>
      <c r="PGE574" s="633"/>
      <c r="PGF574" s="633"/>
      <c r="PGG574" s="633"/>
      <c r="PGH574" s="633"/>
      <c r="PGI574" s="633"/>
      <c r="PGJ574" s="633"/>
      <c r="PGK574" s="633"/>
      <c r="PGL574" s="633"/>
      <c r="PGM574" s="633"/>
      <c r="PGN574" s="633"/>
      <c r="PGO574" s="633"/>
      <c r="PGP574" s="633"/>
      <c r="PGQ574" s="633"/>
      <c r="PGR574" s="633"/>
      <c r="PGS574" s="633"/>
      <c r="PGT574" s="633"/>
      <c r="PGU574" s="633"/>
      <c r="PGV574" s="633"/>
      <c r="PGW574" s="633"/>
      <c r="PGX574" s="633"/>
      <c r="PGY574" s="633"/>
      <c r="PGZ574" s="633"/>
      <c r="PHA574" s="633"/>
      <c r="PHB574" s="633"/>
      <c r="PHC574" s="633"/>
      <c r="PHD574" s="633"/>
      <c r="PHE574" s="633"/>
      <c r="PHF574" s="633"/>
      <c r="PHG574" s="633"/>
      <c r="PHH574" s="633"/>
      <c r="PHI574" s="633"/>
      <c r="PHJ574" s="633"/>
      <c r="PHK574" s="633"/>
      <c r="PHL574" s="633"/>
      <c r="PHM574" s="633"/>
      <c r="PHN574" s="633"/>
      <c r="PHO574" s="633"/>
      <c r="PHP574" s="633"/>
      <c r="PHQ574" s="633"/>
      <c r="PHR574" s="633"/>
      <c r="PHS574" s="633"/>
      <c r="PHT574" s="633"/>
      <c r="PHU574" s="633"/>
      <c r="PHV574" s="633"/>
      <c r="PHW574" s="633"/>
      <c r="PHX574" s="633"/>
      <c r="PHY574" s="633"/>
      <c r="PHZ574" s="633"/>
      <c r="PIA574" s="633"/>
      <c r="PIB574" s="633"/>
      <c r="PIC574" s="633"/>
      <c r="PID574" s="633"/>
      <c r="PIE574" s="633"/>
      <c r="PIF574" s="633"/>
      <c r="PIG574" s="633"/>
      <c r="PIH574" s="633"/>
      <c r="PII574" s="633"/>
      <c r="PIJ574" s="633"/>
      <c r="PIK574" s="633"/>
      <c r="PIL574" s="633"/>
      <c r="PIM574" s="633"/>
      <c r="PIN574" s="633"/>
      <c r="PIO574" s="633"/>
      <c r="PIP574" s="633"/>
      <c r="PIQ574" s="633"/>
      <c r="PIR574" s="633"/>
      <c r="PIS574" s="633"/>
      <c r="PIT574" s="633"/>
      <c r="PIU574" s="633"/>
      <c r="PIV574" s="633"/>
      <c r="PIW574" s="633"/>
      <c r="PIX574" s="633"/>
      <c r="PIY574" s="633"/>
      <c r="PIZ574" s="633"/>
      <c r="PJA574" s="633"/>
      <c r="PJB574" s="633"/>
      <c r="PJC574" s="633"/>
      <c r="PJD574" s="633"/>
      <c r="PJE574" s="633"/>
      <c r="PJF574" s="633"/>
      <c r="PJG574" s="633"/>
      <c r="PJH574" s="633"/>
      <c r="PJI574" s="633"/>
      <c r="PJJ574" s="633"/>
      <c r="PJK574" s="633"/>
      <c r="PJL574" s="633"/>
      <c r="PJM574" s="633"/>
      <c r="PJN574" s="633"/>
      <c r="PJO574" s="633"/>
      <c r="PJP574" s="633"/>
      <c r="PJQ574" s="633"/>
      <c r="PJR574" s="633"/>
      <c r="PJS574" s="633"/>
      <c r="PJT574" s="633"/>
      <c r="PJU574" s="633"/>
      <c r="PJV574" s="633"/>
      <c r="PJW574" s="633"/>
      <c r="PJX574" s="633"/>
      <c r="PJY574" s="633"/>
      <c r="PJZ574" s="633"/>
      <c r="PKA574" s="633"/>
      <c r="PKB574" s="633"/>
      <c r="PKC574" s="633"/>
      <c r="PKD574" s="633"/>
      <c r="PKE574" s="633"/>
      <c r="PKF574" s="633"/>
      <c r="PKG574" s="633"/>
      <c r="PKH574" s="633"/>
      <c r="PKI574" s="633"/>
      <c r="PKJ574" s="633"/>
      <c r="PKK574" s="633"/>
      <c r="PKL574" s="633"/>
      <c r="PKM574" s="633"/>
      <c r="PKN574" s="633"/>
      <c r="PKO574" s="633"/>
      <c r="PKP574" s="633"/>
      <c r="PKQ574" s="633"/>
      <c r="PKR574" s="633"/>
      <c r="PKS574" s="633"/>
      <c r="PKT574" s="633"/>
      <c r="PKU574" s="633"/>
      <c r="PKV574" s="633"/>
      <c r="PKW574" s="633"/>
      <c r="PKX574" s="633"/>
      <c r="PKY574" s="633"/>
      <c r="PKZ574" s="633"/>
      <c r="PLA574" s="633"/>
      <c r="PLB574" s="633"/>
      <c r="PLC574" s="633"/>
      <c r="PLD574" s="633"/>
      <c r="PLE574" s="633"/>
      <c r="PLF574" s="633"/>
      <c r="PLG574" s="633"/>
      <c r="PLH574" s="633"/>
      <c r="PLI574" s="633"/>
      <c r="PLJ574" s="633"/>
      <c r="PLK574" s="633"/>
      <c r="PLL574" s="633"/>
      <c r="PLM574" s="633"/>
      <c r="PLN574" s="633"/>
      <c r="PLO574" s="633"/>
      <c r="PLP574" s="633"/>
      <c r="PLQ574" s="633"/>
      <c r="PLR574" s="633"/>
      <c r="PLS574" s="633"/>
      <c r="PLT574" s="633"/>
      <c r="PLU574" s="633"/>
      <c r="PLV574" s="633"/>
      <c r="PLW574" s="633"/>
      <c r="PLX574" s="633"/>
      <c r="PLY574" s="633"/>
      <c r="PLZ574" s="633"/>
      <c r="PMA574" s="633"/>
      <c r="PMB574" s="633"/>
      <c r="PMC574" s="633"/>
      <c r="PMD574" s="633"/>
      <c r="PME574" s="633"/>
      <c r="PMF574" s="633"/>
      <c r="PMG574" s="633"/>
      <c r="PMH574" s="633"/>
      <c r="PMI574" s="633"/>
      <c r="PMJ574" s="633"/>
      <c r="PMK574" s="633"/>
      <c r="PML574" s="633"/>
      <c r="PMM574" s="633"/>
      <c r="PMN574" s="633"/>
      <c r="PMO574" s="633"/>
      <c r="PMP574" s="633"/>
      <c r="PMQ574" s="633"/>
      <c r="PMR574" s="633"/>
      <c r="PMS574" s="633"/>
      <c r="PMT574" s="633"/>
      <c r="PMU574" s="633"/>
      <c r="PMV574" s="633"/>
      <c r="PMW574" s="633"/>
      <c r="PMX574" s="633"/>
      <c r="PMY574" s="633"/>
      <c r="PMZ574" s="633"/>
      <c r="PNA574" s="633"/>
      <c r="PNB574" s="633"/>
      <c r="PNC574" s="633"/>
      <c r="PND574" s="633"/>
      <c r="PNE574" s="633"/>
      <c r="PNF574" s="633"/>
      <c r="PNG574" s="633"/>
      <c r="PNH574" s="633"/>
      <c r="PNI574" s="633"/>
      <c r="PNJ574" s="633"/>
      <c r="PNK574" s="633"/>
      <c r="PNL574" s="633"/>
      <c r="PNM574" s="633"/>
      <c r="PNN574" s="633"/>
      <c r="PNO574" s="633"/>
      <c r="PNP574" s="633"/>
      <c r="PNQ574" s="633"/>
      <c r="PNR574" s="633"/>
      <c r="PNS574" s="633"/>
      <c r="PNT574" s="633"/>
      <c r="PNU574" s="633"/>
      <c r="PNV574" s="633"/>
      <c r="PNW574" s="633"/>
      <c r="PNX574" s="633"/>
      <c r="PNY574" s="633"/>
      <c r="PNZ574" s="633"/>
      <c r="POA574" s="633"/>
      <c r="POB574" s="633"/>
      <c r="POC574" s="633"/>
      <c r="POD574" s="633"/>
      <c r="POE574" s="633"/>
      <c r="POF574" s="633"/>
      <c r="POG574" s="633"/>
      <c r="POH574" s="633"/>
      <c r="POI574" s="633"/>
      <c r="POJ574" s="633"/>
      <c r="POK574" s="633"/>
      <c r="POL574" s="633"/>
      <c r="POM574" s="633"/>
      <c r="PON574" s="633"/>
      <c r="POO574" s="633"/>
      <c r="POP574" s="633"/>
      <c r="POQ574" s="633"/>
      <c r="POR574" s="633"/>
      <c r="POS574" s="633"/>
      <c r="POT574" s="633"/>
      <c r="POU574" s="633"/>
      <c r="POV574" s="633"/>
      <c r="POW574" s="633"/>
      <c r="POX574" s="633"/>
      <c r="POY574" s="633"/>
      <c r="POZ574" s="633"/>
      <c r="PPA574" s="633"/>
      <c r="PPB574" s="633"/>
      <c r="PPC574" s="633"/>
      <c r="PPD574" s="633"/>
      <c r="PPE574" s="633"/>
      <c r="PPF574" s="633"/>
      <c r="PPG574" s="633"/>
      <c r="PPH574" s="633"/>
      <c r="PPI574" s="633"/>
      <c r="PPJ574" s="633"/>
      <c r="PPK574" s="633"/>
      <c r="PPL574" s="633"/>
      <c r="PPM574" s="633"/>
      <c r="PPN574" s="633"/>
      <c r="PPO574" s="633"/>
      <c r="PPP574" s="633"/>
      <c r="PPQ574" s="633"/>
      <c r="PPR574" s="633"/>
      <c r="PPS574" s="633"/>
      <c r="PPT574" s="633"/>
      <c r="PPU574" s="633"/>
      <c r="PPV574" s="633"/>
      <c r="PPW574" s="633"/>
      <c r="PPX574" s="633"/>
      <c r="PPY574" s="633"/>
      <c r="PPZ574" s="633"/>
      <c r="PQA574" s="633"/>
      <c r="PQB574" s="633"/>
      <c r="PQC574" s="633"/>
      <c r="PQD574" s="633"/>
      <c r="PQE574" s="633"/>
      <c r="PQF574" s="633"/>
      <c r="PQG574" s="633"/>
      <c r="PQH574" s="633"/>
      <c r="PQI574" s="633"/>
      <c r="PQJ574" s="633"/>
      <c r="PQK574" s="633"/>
      <c r="PQL574" s="633"/>
      <c r="PQM574" s="633"/>
      <c r="PQN574" s="633"/>
      <c r="PQO574" s="633"/>
      <c r="PQP574" s="633"/>
      <c r="PQQ574" s="633"/>
      <c r="PQR574" s="633"/>
      <c r="PQS574" s="633"/>
      <c r="PQT574" s="633"/>
      <c r="PQU574" s="633"/>
      <c r="PQV574" s="633"/>
      <c r="PQW574" s="633"/>
      <c r="PQX574" s="633"/>
      <c r="PQY574" s="633"/>
      <c r="PQZ574" s="633"/>
      <c r="PRA574" s="633"/>
      <c r="PRB574" s="633"/>
      <c r="PRC574" s="633"/>
      <c r="PRD574" s="633"/>
      <c r="PRE574" s="633"/>
      <c r="PRF574" s="633"/>
      <c r="PRG574" s="633"/>
      <c r="PRH574" s="633"/>
      <c r="PRI574" s="633"/>
      <c r="PRJ574" s="633"/>
      <c r="PRK574" s="633"/>
      <c r="PRL574" s="633"/>
      <c r="PRM574" s="633"/>
      <c r="PRN574" s="633"/>
      <c r="PRO574" s="633"/>
      <c r="PRP574" s="633"/>
      <c r="PRQ574" s="633"/>
      <c r="PRR574" s="633"/>
      <c r="PRS574" s="633"/>
      <c r="PRT574" s="633"/>
      <c r="PRU574" s="633"/>
      <c r="PRV574" s="633"/>
      <c r="PRW574" s="633"/>
      <c r="PRX574" s="633"/>
      <c r="PRY574" s="633"/>
      <c r="PRZ574" s="633"/>
      <c r="PSA574" s="633"/>
      <c r="PSB574" s="633"/>
      <c r="PSC574" s="633"/>
      <c r="PSD574" s="633"/>
      <c r="PSE574" s="633"/>
      <c r="PSF574" s="633"/>
      <c r="PSG574" s="633"/>
      <c r="PSH574" s="633"/>
      <c r="PSI574" s="633"/>
      <c r="PSJ574" s="633"/>
      <c r="PSK574" s="633"/>
      <c r="PSL574" s="633"/>
      <c r="PSM574" s="633"/>
      <c r="PSN574" s="633"/>
      <c r="PSO574" s="633"/>
      <c r="PSP574" s="633"/>
      <c r="PSQ574" s="633"/>
      <c r="PSR574" s="633"/>
      <c r="PSS574" s="633"/>
      <c r="PST574" s="633"/>
      <c r="PSU574" s="633"/>
      <c r="PSV574" s="633"/>
      <c r="PSW574" s="633"/>
      <c r="PSX574" s="633"/>
      <c r="PSY574" s="633"/>
      <c r="PSZ574" s="633"/>
      <c r="PTA574" s="633"/>
      <c r="PTB574" s="633"/>
      <c r="PTC574" s="633"/>
      <c r="PTD574" s="633"/>
      <c r="PTE574" s="633"/>
      <c r="PTF574" s="633"/>
      <c r="PTG574" s="633"/>
      <c r="PTH574" s="633"/>
      <c r="PTI574" s="633"/>
      <c r="PTJ574" s="633"/>
      <c r="PTK574" s="633"/>
      <c r="PTL574" s="633"/>
      <c r="PTM574" s="633"/>
      <c r="PTN574" s="633"/>
      <c r="PTO574" s="633"/>
      <c r="PTP574" s="633"/>
      <c r="PTQ574" s="633"/>
      <c r="PTR574" s="633"/>
      <c r="PTS574" s="633"/>
      <c r="PTT574" s="633"/>
      <c r="PTU574" s="633"/>
      <c r="PTV574" s="633"/>
      <c r="PTW574" s="633"/>
      <c r="PTX574" s="633"/>
      <c r="PTY574" s="633"/>
      <c r="PTZ574" s="633"/>
      <c r="PUA574" s="633"/>
      <c r="PUB574" s="633"/>
      <c r="PUC574" s="633"/>
      <c r="PUD574" s="633"/>
      <c r="PUE574" s="633"/>
      <c r="PUF574" s="633"/>
      <c r="PUG574" s="633"/>
      <c r="PUH574" s="633"/>
      <c r="PUI574" s="633"/>
      <c r="PUJ574" s="633"/>
      <c r="PUK574" s="633"/>
      <c r="PUL574" s="633"/>
      <c r="PUM574" s="633"/>
      <c r="PUN574" s="633"/>
      <c r="PUO574" s="633"/>
      <c r="PUP574" s="633"/>
      <c r="PUQ574" s="633"/>
      <c r="PUR574" s="633"/>
      <c r="PUS574" s="633"/>
      <c r="PUT574" s="633"/>
      <c r="PUU574" s="633"/>
      <c r="PUV574" s="633"/>
      <c r="PUW574" s="633"/>
      <c r="PUX574" s="633"/>
      <c r="PUY574" s="633"/>
      <c r="PUZ574" s="633"/>
      <c r="PVA574" s="633"/>
      <c r="PVB574" s="633"/>
      <c r="PVC574" s="633"/>
      <c r="PVD574" s="633"/>
      <c r="PVE574" s="633"/>
      <c r="PVF574" s="633"/>
      <c r="PVG574" s="633"/>
      <c r="PVH574" s="633"/>
      <c r="PVI574" s="633"/>
      <c r="PVJ574" s="633"/>
      <c r="PVK574" s="633"/>
      <c r="PVL574" s="633"/>
      <c r="PVM574" s="633"/>
      <c r="PVN574" s="633"/>
      <c r="PVO574" s="633"/>
      <c r="PVP574" s="633"/>
      <c r="PVQ574" s="633"/>
      <c r="PVR574" s="633"/>
      <c r="PVS574" s="633"/>
      <c r="PVT574" s="633"/>
      <c r="PVU574" s="633"/>
      <c r="PVV574" s="633"/>
      <c r="PVW574" s="633"/>
      <c r="PVX574" s="633"/>
      <c r="PVY574" s="633"/>
      <c r="PVZ574" s="633"/>
      <c r="PWA574" s="633"/>
      <c r="PWB574" s="633"/>
      <c r="PWC574" s="633"/>
      <c r="PWD574" s="633"/>
      <c r="PWE574" s="633"/>
      <c r="PWF574" s="633"/>
      <c r="PWG574" s="633"/>
      <c r="PWH574" s="633"/>
      <c r="PWI574" s="633"/>
      <c r="PWJ574" s="633"/>
      <c r="PWK574" s="633"/>
      <c r="PWL574" s="633"/>
      <c r="PWM574" s="633"/>
      <c r="PWN574" s="633"/>
      <c r="PWO574" s="633"/>
      <c r="PWP574" s="633"/>
      <c r="PWQ574" s="633"/>
      <c r="PWR574" s="633"/>
      <c r="PWS574" s="633"/>
      <c r="PWT574" s="633"/>
      <c r="PWU574" s="633"/>
      <c r="PWV574" s="633"/>
      <c r="PWW574" s="633"/>
      <c r="PWX574" s="633"/>
      <c r="PWY574" s="633"/>
      <c r="PWZ574" s="633"/>
      <c r="PXA574" s="633"/>
      <c r="PXB574" s="633"/>
      <c r="PXC574" s="633"/>
      <c r="PXD574" s="633"/>
      <c r="PXE574" s="633"/>
      <c r="PXF574" s="633"/>
      <c r="PXG574" s="633"/>
      <c r="PXH574" s="633"/>
      <c r="PXI574" s="633"/>
      <c r="PXJ574" s="633"/>
      <c r="PXK574" s="633"/>
      <c r="PXL574" s="633"/>
      <c r="PXM574" s="633"/>
      <c r="PXN574" s="633"/>
      <c r="PXO574" s="633"/>
      <c r="PXP574" s="633"/>
      <c r="PXQ574" s="633"/>
      <c r="PXR574" s="633"/>
      <c r="PXS574" s="633"/>
      <c r="PXT574" s="633"/>
      <c r="PXU574" s="633"/>
      <c r="PXV574" s="633"/>
      <c r="PXW574" s="633"/>
      <c r="PXX574" s="633"/>
      <c r="PXY574" s="633"/>
      <c r="PXZ574" s="633"/>
      <c r="PYA574" s="633"/>
      <c r="PYB574" s="633"/>
      <c r="PYC574" s="633"/>
      <c r="PYD574" s="633"/>
      <c r="PYE574" s="633"/>
      <c r="PYF574" s="633"/>
      <c r="PYG574" s="633"/>
      <c r="PYH574" s="633"/>
      <c r="PYI574" s="633"/>
      <c r="PYJ574" s="633"/>
      <c r="PYK574" s="633"/>
      <c r="PYL574" s="633"/>
      <c r="PYM574" s="633"/>
      <c r="PYN574" s="633"/>
      <c r="PYO574" s="633"/>
      <c r="PYP574" s="633"/>
      <c r="PYQ574" s="633"/>
      <c r="PYR574" s="633"/>
      <c r="PYS574" s="633"/>
      <c r="PYT574" s="633"/>
      <c r="PYU574" s="633"/>
      <c r="PYV574" s="633"/>
      <c r="PYW574" s="633"/>
      <c r="PYX574" s="633"/>
      <c r="PYY574" s="633"/>
      <c r="PYZ574" s="633"/>
      <c r="PZA574" s="633"/>
      <c r="PZB574" s="633"/>
      <c r="PZC574" s="633"/>
      <c r="PZD574" s="633"/>
      <c r="PZE574" s="633"/>
      <c r="PZF574" s="633"/>
      <c r="PZG574" s="633"/>
      <c r="PZH574" s="633"/>
      <c r="PZI574" s="633"/>
      <c r="PZJ574" s="633"/>
      <c r="PZK574" s="633"/>
      <c r="PZL574" s="633"/>
      <c r="PZM574" s="633"/>
      <c r="PZN574" s="633"/>
      <c r="PZO574" s="633"/>
      <c r="PZP574" s="633"/>
      <c r="PZQ574" s="633"/>
      <c r="PZR574" s="633"/>
      <c r="PZS574" s="633"/>
      <c r="PZT574" s="633"/>
      <c r="PZU574" s="633"/>
      <c r="PZV574" s="633"/>
      <c r="PZW574" s="633"/>
      <c r="PZX574" s="633"/>
      <c r="PZY574" s="633"/>
      <c r="PZZ574" s="633"/>
      <c r="QAA574" s="633"/>
      <c r="QAB574" s="633"/>
      <c r="QAC574" s="633"/>
      <c r="QAD574" s="633"/>
      <c r="QAE574" s="633"/>
      <c r="QAF574" s="633"/>
      <c r="QAG574" s="633"/>
      <c r="QAH574" s="633"/>
      <c r="QAI574" s="633"/>
      <c r="QAJ574" s="633"/>
      <c r="QAK574" s="633"/>
      <c r="QAL574" s="633"/>
      <c r="QAM574" s="633"/>
      <c r="QAN574" s="633"/>
      <c r="QAO574" s="633"/>
      <c r="QAP574" s="633"/>
      <c r="QAQ574" s="633"/>
      <c r="QAR574" s="633"/>
      <c r="QAS574" s="633"/>
      <c r="QAT574" s="633"/>
      <c r="QAU574" s="633"/>
      <c r="QAV574" s="633"/>
      <c r="QAW574" s="633"/>
      <c r="QAX574" s="633"/>
      <c r="QAY574" s="633"/>
      <c r="QAZ574" s="633"/>
      <c r="QBA574" s="633"/>
      <c r="QBB574" s="633"/>
      <c r="QBC574" s="633"/>
      <c r="QBD574" s="633"/>
      <c r="QBE574" s="633"/>
      <c r="QBF574" s="633"/>
      <c r="QBG574" s="633"/>
      <c r="QBH574" s="633"/>
      <c r="QBI574" s="633"/>
      <c r="QBJ574" s="633"/>
      <c r="QBK574" s="633"/>
      <c r="QBL574" s="633"/>
      <c r="QBM574" s="633"/>
      <c r="QBN574" s="633"/>
      <c r="QBO574" s="633"/>
      <c r="QBP574" s="633"/>
      <c r="QBQ574" s="633"/>
      <c r="QBR574" s="633"/>
      <c r="QBS574" s="633"/>
      <c r="QBT574" s="633"/>
      <c r="QBU574" s="633"/>
      <c r="QBV574" s="633"/>
      <c r="QBW574" s="633"/>
      <c r="QBX574" s="633"/>
      <c r="QBY574" s="633"/>
      <c r="QBZ574" s="633"/>
      <c r="QCA574" s="633"/>
      <c r="QCB574" s="633"/>
      <c r="QCC574" s="633"/>
      <c r="QCD574" s="633"/>
      <c r="QCE574" s="633"/>
      <c r="QCF574" s="633"/>
      <c r="QCG574" s="633"/>
      <c r="QCH574" s="633"/>
      <c r="QCI574" s="633"/>
      <c r="QCJ574" s="633"/>
      <c r="QCK574" s="633"/>
      <c r="QCL574" s="633"/>
      <c r="QCM574" s="633"/>
      <c r="QCN574" s="633"/>
      <c r="QCO574" s="633"/>
      <c r="QCP574" s="633"/>
      <c r="QCQ574" s="633"/>
      <c r="QCR574" s="633"/>
      <c r="QCS574" s="633"/>
      <c r="QCT574" s="633"/>
      <c r="QCU574" s="633"/>
      <c r="QCV574" s="633"/>
      <c r="QCW574" s="633"/>
      <c r="QCX574" s="633"/>
      <c r="QCY574" s="633"/>
      <c r="QCZ574" s="633"/>
      <c r="QDA574" s="633"/>
      <c r="QDB574" s="633"/>
      <c r="QDC574" s="633"/>
      <c r="QDD574" s="633"/>
      <c r="QDE574" s="633"/>
      <c r="QDF574" s="633"/>
      <c r="QDG574" s="633"/>
      <c r="QDH574" s="633"/>
      <c r="QDI574" s="633"/>
      <c r="QDJ574" s="633"/>
      <c r="QDK574" s="633"/>
      <c r="QDL574" s="633"/>
      <c r="QDM574" s="633"/>
      <c r="QDN574" s="633"/>
      <c r="QDO574" s="633"/>
      <c r="QDP574" s="633"/>
      <c r="QDQ574" s="633"/>
      <c r="QDR574" s="633"/>
      <c r="QDS574" s="633"/>
      <c r="QDT574" s="633"/>
      <c r="QDU574" s="633"/>
      <c r="QDV574" s="633"/>
      <c r="QDW574" s="633"/>
      <c r="QDX574" s="633"/>
      <c r="QDY574" s="633"/>
      <c r="QDZ574" s="633"/>
      <c r="QEA574" s="633"/>
      <c r="QEB574" s="633"/>
      <c r="QEC574" s="633"/>
      <c r="QED574" s="633"/>
      <c r="QEE574" s="633"/>
      <c r="QEF574" s="633"/>
      <c r="QEG574" s="633"/>
      <c r="QEH574" s="633"/>
      <c r="QEI574" s="633"/>
      <c r="QEJ574" s="633"/>
      <c r="QEK574" s="633"/>
      <c r="QEL574" s="633"/>
      <c r="QEM574" s="633"/>
      <c r="QEN574" s="633"/>
      <c r="QEO574" s="633"/>
      <c r="QEP574" s="633"/>
      <c r="QEQ574" s="633"/>
      <c r="QER574" s="633"/>
      <c r="QES574" s="633"/>
      <c r="QET574" s="633"/>
      <c r="QEU574" s="633"/>
      <c r="QEV574" s="633"/>
      <c r="QEW574" s="633"/>
      <c r="QEX574" s="633"/>
      <c r="QEY574" s="633"/>
      <c r="QEZ574" s="633"/>
      <c r="QFA574" s="633"/>
      <c r="QFB574" s="633"/>
      <c r="QFC574" s="633"/>
      <c r="QFD574" s="633"/>
      <c r="QFE574" s="633"/>
      <c r="QFF574" s="633"/>
      <c r="QFG574" s="633"/>
      <c r="QFH574" s="633"/>
      <c r="QFI574" s="633"/>
      <c r="QFJ574" s="633"/>
      <c r="QFK574" s="633"/>
      <c r="QFL574" s="633"/>
      <c r="QFM574" s="633"/>
      <c r="QFN574" s="633"/>
      <c r="QFO574" s="633"/>
      <c r="QFP574" s="633"/>
      <c r="QFQ574" s="633"/>
      <c r="QFR574" s="633"/>
      <c r="QFS574" s="633"/>
      <c r="QFT574" s="633"/>
      <c r="QFU574" s="633"/>
      <c r="QFV574" s="633"/>
      <c r="QFW574" s="633"/>
      <c r="QFX574" s="633"/>
      <c r="QFY574" s="633"/>
      <c r="QFZ574" s="633"/>
      <c r="QGA574" s="633"/>
      <c r="QGB574" s="633"/>
      <c r="QGC574" s="633"/>
      <c r="QGD574" s="633"/>
      <c r="QGE574" s="633"/>
      <c r="QGF574" s="633"/>
      <c r="QGG574" s="633"/>
      <c r="QGH574" s="633"/>
      <c r="QGI574" s="633"/>
      <c r="QGJ574" s="633"/>
      <c r="QGK574" s="633"/>
      <c r="QGL574" s="633"/>
      <c r="QGM574" s="633"/>
      <c r="QGN574" s="633"/>
      <c r="QGO574" s="633"/>
      <c r="QGP574" s="633"/>
      <c r="QGQ574" s="633"/>
      <c r="QGR574" s="633"/>
      <c r="QGS574" s="633"/>
      <c r="QGT574" s="633"/>
      <c r="QGU574" s="633"/>
      <c r="QGV574" s="633"/>
      <c r="QGW574" s="633"/>
      <c r="QGX574" s="633"/>
      <c r="QGY574" s="633"/>
      <c r="QGZ574" s="633"/>
      <c r="QHA574" s="633"/>
      <c r="QHB574" s="633"/>
      <c r="QHC574" s="633"/>
      <c r="QHD574" s="633"/>
      <c r="QHE574" s="633"/>
      <c r="QHF574" s="633"/>
      <c r="QHG574" s="633"/>
      <c r="QHH574" s="633"/>
      <c r="QHI574" s="633"/>
      <c r="QHJ574" s="633"/>
      <c r="QHK574" s="633"/>
      <c r="QHL574" s="633"/>
      <c r="QHM574" s="633"/>
      <c r="QHN574" s="633"/>
      <c r="QHO574" s="633"/>
      <c r="QHP574" s="633"/>
      <c r="QHQ574" s="633"/>
      <c r="QHR574" s="633"/>
      <c r="QHS574" s="633"/>
      <c r="QHT574" s="633"/>
      <c r="QHU574" s="633"/>
      <c r="QHV574" s="633"/>
      <c r="QHW574" s="633"/>
      <c r="QHX574" s="633"/>
      <c r="QHY574" s="633"/>
      <c r="QHZ574" s="633"/>
      <c r="QIA574" s="633"/>
      <c r="QIB574" s="633"/>
      <c r="QIC574" s="633"/>
      <c r="QID574" s="633"/>
      <c r="QIE574" s="633"/>
      <c r="QIF574" s="633"/>
      <c r="QIG574" s="633"/>
      <c r="QIH574" s="633"/>
      <c r="QII574" s="633"/>
      <c r="QIJ574" s="633"/>
      <c r="QIK574" s="633"/>
      <c r="QIL574" s="633"/>
      <c r="QIM574" s="633"/>
      <c r="QIN574" s="633"/>
      <c r="QIO574" s="633"/>
      <c r="QIP574" s="633"/>
      <c r="QIQ574" s="633"/>
      <c r="QIR574" s="633"/>
      <c r="QIS574" s="633"/>
      <c r="QIT574" s="633"/>
      <c r="QIU574" s="633"/>
      <c r="QIV574" s="633"/>
      <c r="QIW574" s="633"/>
      <c r="QIX574" s="633"/>
      <c r="QIY574" s="633"/>
      <c r="QIZ574" s="633"/>
      <c r="QJA574" s="633"/>
      <c r="QJB574" s="633"/>
      <c r="QJC574" s="633"/>
      <c r="QJD574" s="633"/>
      <c r="QJE574" s="633"/>
      <c r="QJF574" s="633"/>
      <c r="QJG574" s="633"/>
      <c r="QJH574" s="633"/>
      <c r="QJI574" s="633"/>
      <c r="QJJ574" s="633"/>
      <c r="QJK574" s="633"/>
      <c r="QJL574" s="633"/>
      <c r="QJM574" s="633"/>
      <c r="QJN574" s="633"/>
      <c r="QJO574" s="633"/>
      <c r="QJP574" s="633"/>
      <c r="QJQ574" s="633"/>
      <c r="QJR574" s="633"/>
      <c r="QJS574" s="633"/>
      <c r="QJT574" s="633"/>
      <c r="QJU574" s="633"/>
      <c r="QJV574" s="633"/>
      <c r="QJW574" s="633"/>
      <c r="QJX574" s="633"/>
      <c r="QJY574" s="633"/>
      <c r="QJZ574" s="633"/>
      <c r="QKA574" s="633"/>
      <c r="QKB574" s="633"/>
      <c r="QKC574" s="633"/>
      <c r="QKD574" s="633"/>
      <c r="QKE574" s="633"/>
      <c r="QKF574" s="633"/>
      <c r="QKG574" s="633"/>
      <c r="QKH574" s="633"/>
      <c r="QKI574" s="633"/>
      <c r="QKJ574" s="633"/>
      <c r="QKK574" s="633"/>
      <c r="QKL574" s="633"/>
      <c r="QKM574" s="633"/>
      <c r="QKN574" s="633"/>
      <c r="QKO574" s="633"/>
      <c r="QKP574" s="633"/>
      <c r="QKQ574" s="633"/>
      <c r="QKR574" s="633"/>
      <c r="QKS574" s="633"/>
      <c r="QKT574" s="633"/>
      <c r="QKU574" s="633"/>
      <c r="QKV574" s="633"/>
      <c r="QKW574" s="633"/>
      <c r="QKX574" s="633"/>
      <c r="QKY574" s="633"/>
      <c r="QKZ574" s="633"/>
      <c r="QLA574" s="633"/>
      <c r="QLB574" s="633"/>
      <c r="QLC574" s="633"/>
      <c r="QLD574" s="633"/>
      <c r="QLE574" s="633"/>
      <c r="QLF574" s="633"/>
      <c r="QLG574" s="633"/>
      <c r="QLH574" s="633"/>
      <c r="QLI574" s="633"/>
      <c r="QLJ574" s="633"/>
      <c r="QLK574" s="633"/>
      <c r="QLL574" s="633"/>
      <c r="QLM574" s="633"/>
      <c r="QLN574" s="633"/>
      <c r="QLO574" s="633"/>
      <c r="QLP574" s="633"/>
      <c r="QLQ574" s="633"/>
      <c r="QLR574" s="633"/>
      <c r="QLS574" s="633"/>
      <c r="QLT574" s="633"/>
      <c r="QLU574" s="633"/>
      <c r="QLV574" s="633"/>
      <c r="QLW574" s="633"/>
      <c r="QLX574" s="633"/>
      <c r="QLY574" s="633"/>
      <c r="QLZ574" s="633"/>
      <c r="QMA574" s="633"/>
      <c r="QMB574" s="633"/>
      <c r="QMC574" s="633"/>
      <c r="QMD574" s="633"/>
      <c r="QME574" s="633"/>
      <c r="QMF574" s="633"/>
      <c r="QMG574" s="633"/>
      <c r="QMH574" s="633"/>
      <c r="QMI574" s="633"/>
      <c r="QMJ574" s="633"/>
      <c r="QMK574" s="633"/>
      <c r="QML574" s="633"/>
      <c r="QMM574" s="633"/>
      <c r="QMN574" s="633"/>
      <c r="QMO574" s="633"/>
      <c r="QMP574" s="633"/>
      <c r="QMQ574" s="633"/>
      <c r="QMR574" s="633"/>
      <c r="QMS574" s="633"/>
      <c r="QMT574" s="633"/>
      <c r="QMU574" s="633"/>
      <c r="QMV574" s="633"/>
      <c r="QMW574" s="633"/>
      <c r="QMX574" s="633"/>
      <c r="QMY574" s="633"/>
      <c r="QMZ574" s="633"/>
      <c r="QNA574" s="633"/>
      <c r="QNB574" s="633"/>
      <c r="QNC574" s="633"/>
      <c r="QND574" s="633"/>
      <c r="QNE574" s="633"/>
      <c r="QNF574" s="633"/>
      <c r="QNG574" s="633"/>
      <c r="QNH574" s="633"/>
      <c r="QNI574" s="633"/>
      <c r="QNJ574" s="633"/>
      <c r="QNK574" s="633"/>
      <c r="QNL574" s="633"/>
      <c r="QNM574" s="633"/>
      <c r="QNN574" s="633"/>
      <c r="QNO574" s="633"/>
      <c r="QNP574" s="633"/>
      <c r="QNQ574" s="633"/>
      <c r="QNR574" s="633"/>
      <c r="QNS574" s="633"/>
      <c r="QNT574" s="633"/>
      <c r="QNU574" s="633"/>
      <c r="QNV574" s="633"/>
      <c r="QNW574" s="633"/>
      <c r="QNX574" s="633"/>
      <c r="QNY574" s="633"/>
      <c r="QNZ574" s="633"/>
      <c r="QOA574" s="633"/>
      <c r="QOB574" s="633"/>
      <c r="QOC574" s="633"/>
      <c r="QOD574" s="633"/>
      <c r="QOE574" s="633"/>
      <c r="QOF574" s="633"/>
      <c r="QOG574" s="633"/>
      <c r="QOH574" s="633"/>
      <c r="QOI574" s="633"/>
      <c r="QOJ574" s="633"/>
      <c r="QOK574" s="633"/>
      <c r="QOL574" s="633"/>
      <c r="QOM574" s="633"/>
      <c r="QON574" s="633"/>
      <c r="QOO574" s="633"/>
      <c r="QOP574" s="633"/>
      <c r="QOQ574" s="633"/>
      <c r="QOR574" s="633"/>
      <c r="QOS574" s="633"/>
      <c r="QOT574" s="633"/>
      <c r="QOU574" s="633"/>
      <c r="QOV574" s="633"/>
      <c r="QOW574" s="633"/>
      <c r="QOX574" s="633"/>
      <c r="QOY574" s="633"/>
      <c r="QOZ574" s="633"/>
      <c r="QPA574" s="633"/>
      <c r="QPB574" s="633"/>
      <c r="QPC574" s="633"/>
      <c r="QPD574" s="633"/>
      <c r="QPE574" s="633"/>
      <c r="QPF574" s="633"/>
      <c r="QPG574" s="633"/>
      <c r="QPH574" s="633"/>
      <c r="QPI574" s="633"/>
      <c r="QPJ574" s="633"/>
      <c r="QPK574" s="633"/>
      <c r="QPL574" s="633"/>
      <c r="QPM574" s="633"/>
      <c r="QPN574" s="633"/>
      <c r="QPO574" s="633"/>
      <c r="QPP574" s="633"/>
      <c r="QPQ574" s="633"/>
      <c r="QPR574" s="633"/>
      <c r="QPS574" s="633"/>
      <c r="QPT574" s="633"/>
      <c r="QPU574" s="633"/>
      <c r="QPV574" s="633"/>
      <c r="QPW574" s="633"/>
      <c r="QPX574" s="633"/>
      <c r="QPY574" s="633"/>
      <c r="QPZ574" s="633"/>
      <c r="QQA574" s="633"/>
      <c r="QQB574" s="633"/>
      <c r="QQC574" s="633"/>
      <c r="QQD574" s="633"/>
      <c r="QQE574" s="633"/>
      <c r="QQF574" s="633"/>
      <c r="QQG574" s="633"/>
      <c r="QQH574" s="633"/>
      <c r="QQI574" s="633"/>
      <c r="QQJ574" s="633"/>
      <c r="QQK574" s="633"/>
      <c r="QQL574" s="633"/>
      <c r="QQM574" s="633"/>
      <c r="QQN574" s="633"/>
      <c r="QQO574" s="633"/>
      <c r="QQP574" s="633"/>
      <c r="QQQ574" s="633"/>
      <c r="QQR574" s="633"/>
      <c r="QQS574" s="633"/>
      <c r="QQT574" s="633"/>
      <c r="QQU574" s="633"/>
      <c r="QQV574" s="633"/>
      <c r="QQW574" s="633"/>
      <c r="QQX574" s="633"/>
      <c r="QQY574" s="633"/>
      <c r="QQZ574" s="633"/>
      <c r="QRA574" s="633"/>
      <c r="QRB574" s="633"/>
      <c r="QRC574" s="633"/>
      <c r="QRD574" s="633"/>
      <c r="QRE574" s="633"/>
      <c r="QRF574" s="633"/>
      <c r="QRG574" s="633"/>
      <c r="QRH574" s="633"/>
      <c r="QRI574" s="633"/>
      <c r="QRJ574" s="633"/>
      <c r="QRK574" s="633"/>
      <c r="QRL574" s="633"/>
      <c r="QRM574" s="633"/>
      <c r="QRN574" s="633"/>
      <c r="QRO574" s="633"/>
      <c r="QRP574" s="633"/>
      <c r="QRQ574" s="633"/>
      <c r="QRR574" s="633"/>
      <c r="QRS574" s="633"/>
      <c r="QRT574" s="633"/>
      <c r="QRU574" s="633"/>
      <c r="QRV574" s="633"/>
      <c r="QRW574" s="633"/>
      <c r="QRX574" s="633"/>
      <c r="QRY574" s="633"/>
      <c r="QRZ574" s="633"/>
      <c r="QSA574" s="633"/>
      <c r="QSB574" s="633"/>
      <c r="QSC574" s="633"/>
      <c r="QSD574" s="633"/>
      <c r="QSE574" s="633"/>
      <c r="QSF574" s="633"/>
      <c r="QSG574" s="633"/>
      <c r="QSH574" s="633"/>
      <c r="QSI574" s="633"/>
      <c r="QSJ574" s="633"/>
      <c r="QSK574" s="633"/>
      <c r="QSL574" s="633"/>
      <c r="QSM574" s="633"/>
      <c r="QSN574" s="633"/>
      <c r="QSO574" s="633"/>
      <c r="QSP574" s="633"/>
      <c r="QSQ574" s="633"/>
      <c r="QSR574" s="633"/>
      <c r="QSS574" s="633"/>
      <c r="QST574" s="633"/>
      <c r="QSU574" s="633"/>
      <c r="QSV574" s="633"/>
      <c r="QSW574" s="633"/>
      <c r="QSX574" s="633"/>
      <c r="QSY574" s="633"/>
      <c r="QSZ574" s="633"/>
      <c r="QTA574" s="633"/>
      <c r="QTB574" s="633"/>
      <c r="QTC574" s="633"/>
      <c r="QTD574" s="633"/>
      <c r="QTE574" s="633"/>
      <c r="QTF574" s="633"/>
      <c r="QTG574" s="633"/>
      <c r="QTH574" s="633"/>
      <c r="QTI574" s="633"/>
      <c r="QTJ574" s="633"/>
      <c r="QTK574" s="633"/>
      <c r="QTL574" s="633"/>
      <c r="QTM574" s="633"/>
      <c r="QTN574" s="633"/>
      <c r="QTO574" s="633"/>
      <c r="QTP574" s="633"/>
      <c r="QTQ574" s="633"/>
      <c r="QTR574" s="633"/>
      <c r="QTS574" s="633"/>
      <c r="QTT574" s="633"/>
      <c r="QTU574" s="633"/>
      <c r="QTV574" s="633"/>
      <c r="QTW574" s="633"/>
      <c r="QTX574" s="633"/>
      <c r="QTY574" s="633"/>
      <c r="QTZ574" s="633"/>
      <c r="QUA574" s="633"/>
      <c r="QUB574" s="633"/>
      <c r="QUC574" s="633"/>
      <c r="QUD574" s="633"/>
      <c r="QUE574" s="633"/>
      <c r="QUF574" s="633"/>
      <c r="QUG574" s="633"/>
      <c r="QUH574" s="633"/>
      <c r="QUI574" s="633"/>
      <c r="QUJ574" s="633"/>
      <c r="QUK574" s="633"/>
      <c r="QUL574" s="633"/>
      <c r="QUM574" s="633"/>
      <c r="QUN574" s="633"/>
      <c r="QUO574" s="633"/>
      <c r="QUP574" s="633"/>
      <c r="QUQ574" s="633"/>
      <c r="QUR574" s="633"/>
      <c r="QUS574" s="633"/>
      <c r="QUT574" s="633"/>
      <c r="QUU574" s="633"/>
      <c r="QUV574" s="633"/>
      <c r="QUW574" s="633"/>
      <c r="QUX574" s="633"/>
      <c r="QUY574" s="633"/>
      <c r="QUZ574" s="633"/>
      <c r="QVA574" s="633"/>
      <c r="QVB574" s="633"/>
      <c r="QVC574" s="633"/>
      <c r="QVD574" s="633"/>
      <c r="QVE574" s="633"/>
      <c r="QVF574" s="633"/>
      <c r="QVG574" s="633"/>
      <c r="QVH574" s="633"/>
      <c r="QVI574" s="633"/>
      <c r="QVJ574" s="633"/>
      <c r="QVK574" s="633"/>
      <c r="QVL574" s="633"/>
      <c r="QVM574" s="633"/>
      <c r="QVN574" s="633"/>
      <c r="QVO574" s="633"/>
      <c r="QVP574" s="633"/>
      <c r="QVQ574" s="633"/>
      <c r="QVR574" s="633"/>
      <c r="QVS574" s="633"/>
      <c r="QVT574" s="633"/>
      <c r="QVU574" s="633"/>
      <c r="QVV574" s="633"/>
      <c r="QVW574" s="633"/>
      <c r="QVX574" s="633"/>
      <c r="QVY574" s="633"/>
      <c r="QVZ574" s="633"/>
      <c r="QWA574" s="633"/>
      <c r="QWB574" s="633"/>
      <c r="QWC574" s="633"/>
      <c r="QWD574" s="633"/>
      <c r="QWE574" s="633"/>
      <c r="QWF574" s="633"/>
      <c r="QWG574" s="633"/>
      <c r="QWH574" s="633"/>
      <c r="QWI574" s="633"/>
      <c r="QWJ574" s="633"/>
      <c r="QWK574" s="633"/>
      <c r="QWL574" s="633"/>
      <c r="QWM574" s="633"/>
      <c r="QWN574" s="633"/>
      <c r="QWO574" s="633"/>
      <c r="QWP574" s="633"/>
      <c r="QWQ574" s="633"/>
      <c r="QWR574" s="633"/>
      <c r="QWS574" s="633"/>
      <c r="QWT574" s="633"/>
      <c r="QWU574" s="633"/>
      <c r="QWV574" s="633"/>
      <c r="QWW574" s="633"/>
      <c r="QWX574" s="633"/>
      <c r="QWY574" s="633"/>
      <c r="QWZ574" s="633"/>
      <c r="QXA574" s="633"/>
      <c r="QXB574" s="633"/>
      <c r="QXC574" s="633"/>
      <c r="QXD574" s="633"/>
      <c r="QXE574" s="633"/>
      <c r="QXF574" s="633"/>
      <c r="QXG574" s="633"/>
      <c r="QXH574" s="633"/>
      <c r="QXI574" s="633"/>
      <c r="QXJ574" s="633"/>
      <c r="QXK574" s="633"/>
      <c r="QXL574" s="633"/>
      <c r="QXM574" s="633"/>
      <c r="QXN574" s="633"/>
      <c r="QXO574" s="633"/>
      <c r="QXP574" s="633"/>
      <c r="QXQ574" s="633"/>
      <c r="QXR574" s="633"/>
      <c r="QXS574" s="633"/>
      <c r="QXT574" s="633"/>
      <c r="QXU574" s="633"/>
      <c r="QXV574" s="633"/>
      <c r="QXW574" s="633"/>
      <c r="QXX574" s="633"/>
      <c r="QXY574" s="633"/>
      <c r="QXZ574" s="633"/>
      <c r="QYA574" s="633"/>
      <c r="QYB574" s="633"/>
      <c r="QYC574" s="633"/>
      <c r="QYD574" s="633"/>
      <c r="QYE574" s="633"/>
      <c r="QYF574" s="633"/>
      <c r="QYG574" s="633"/>
      <c r="QYH574" s="633"/>
      <c r="QYI574" s="633"/>
      <c r="QYJ574" s="633"/>
      <c r="QYK574" s="633"/>
      <c r="QYL574" s="633"/>
      <c r="QYM574" s="633"/>
      <c r="QYN574" s="633"/>
      <c r="QYO574" s="633"/>
      <c r="QYP574" s="633"/>
      <c r="QYQ574" s="633"/>
      <c r="QYR574" s="633"/>
      <c r="QYS574" s="633"/>
      <c r="QYT574" s="633"/>
      <c r="QYU574" s="633"/>
      <c r="QYV574" s="633"/>
      <c r="QYW574" s="633"/>
      <c r="QYX574" s="633"/>
      <c r="QYY574" s="633"/>
      <c r="QYZ574" s="633"/>
      <c r="QZA574" s="633"/>
      <c r="QZB574" s="633"/>
      <c r="QZC574" s="633"/>
      <c r="QZD574" s="633"/>
      <c r="QZE574" s="633"/>
      <c r="QZF574" s="633"/>
      <c r="QZG574" s="633"/>
      <c r="QZH574" s="633"/>
      <c r="QZI574" s="633"/>
      <c r="QZJ574" s="633"/>
      <c r="QZK574" s="633"/>
      <c r="QZL574" s="633"/>
      <c r="QZM574" s="633"/>
      <c r="QZN574" s="633"/>
      <c r="QZO574" s="633"/>
      <c r="QZP574" s="633"/>
      <c r="QZQ574" s="633"/>
      <c r="QZR574" s="633"/>
      <c r="QZS574" s="633"/>
      <c r="QZT574" s="633"/>
      <c r="QZU574" s="633"/>
      <c r="QZV574" s="633"/>
      <c r="QZW574" s="633"/>
      <c r="QZX574" s="633"/>
      <c r="QZY574" s="633"/>
      <c r="QZZ574" s="633"/>
      <c r="RAA574" s="633"/>
      <c r="RAB574" s="633"/>
      <c r="RAC574" s="633"/>
      <c r="RAD574" s="633"/>
      <c r="RAE574" s="633"/>
      <c r="RAF574" s="633"/>
      <c r="RAG574" s="633"/>
      <c r="RAH574" s="633"/>
      <c r="RAI574" s="633"/>
      <c r="RAJ574" s="633"/>
      <c r="RAK574" s="633"/>
      <c r="RAL574" s="633"/>
      <c r="RAM574" s="633"/>
      <c r="RAN574" s="633"/>
      <c r="RAO574" s="633"/>
      <c r="RAP574" s="633"/>
      <c r="RAQ574" s="633"/>
      <c r="RAR574" s="633"/>
      <c r="RAS574" s="633"/>
      <c r="RAT574" s="633"/>
      <c r="RAU574" s="633"/>
      <c r="RAV574" s="633"/>
      <c r="RAW574" s="633"/>
      <c r="RAX574" s="633"/>
      <c r="RAY574" s="633"/>
      <c r="RAZ574" s="633"/>
      <c r="RBA574" s="633"/>
      <c r="RBB574" s="633"/>
      <c r="RBC574" s="633"/>
      <c r="RBD574" s="633"/>
      <c r="RBE574" s="633"/>
      <c r="RBF574" s="633"/>
      <c r="RBG574" s="633"/>
      <c r="RBH574" s="633"/>
      <c r="RBI574" s="633"/>
      <c r="RBJ574" s="633"/>
      <c r="RBK574" s="633"/>
      <c r="RBL574" s="633"/>
      <c r="RBM574" s="633"/>
      <c r="RBN574" s="633"/>
      <c r="RBO574" s="633"/>
      <c r="RBP574" s="633"/>
      <c r="RBQ574" s="633"/>
      <c r="RBR574" s="633"/>
      <c r="RBS574" s="633"/>
      <c r="RBT574" s="633"/>
      <c r="RBU574" s="633"/>
      <c r="RBV574" s="633"/>
      <c r="RBW574" s="633"/>
      <c r="RBX574" s="633"/>
      <c r="RBY574" s="633"/>
      <c r="RBZ574" s="633"/>
      <c r="RCA574" s="633"/>
      <c r="RCB574" s="633"/>
      <c r="RCC574" s="633"/>
      <c r="RCD574" s="633"/>
      <c r="RCE574" s="633"/>
      <c r="RCF574" s="633"/>
      <c r="RCG574" s="633"/>
      <c r="RCH574" s="633"/>
      <c r="RCI574" s="633"/>
      <c r="RCJ574" s="633"/>
      <c r="RCK574" s="633"/>
      <c r="RCL574" s="633"/>
      <c r="RCM574" s="633"/>
      <c r="RCN574" s="633"/>
      <c r="RCO574" s="633"/>
      <c r="RCP574" s="633"/>
      <c r="RCQ574" s="633"/>
      <c r="RCR574" s="633"/>
      <c r="RCS574" s="633"/>
      <c r="RCT574" s="633"/>
      <c r="RCU574" s="633"/>
      <c r="RCV574" s="633"/>
      <c r="RCW574" s="633"/>
      <c r="RCX574" s="633"/>
      <c r="RCY574" s="633"/>
      <c r="RCZ574" s="633"/>
      <c r="RDA574" s="633"/>
      <c r="RDB574" s="633"/>
      <c r="RDC574" s="633"/>
      <c r="RDD574" s="633"/>
      <c r="RDE574" s="633"/>
      <c r="RDF574" s="633"/>
      <c r="RDG574" s="633"/>
      <c r="RDH574" s="633"/>
      <c r="RDI574" s="633"/>
      <c r="RDJ574" s="633"/>
      <c r="RDK574" s="633"/>
      <c r="RDL574" s="633"/>
      <c r="RDM574" s="633"/>
      <c r="RDN574" s="633"/>
      <c r="RDO574" s="633"/>
      <c r="RDP574" s="633"/>
      <c r="RDQ574" s="633"/>
      <c r="RDR574" s="633"/>
      <c r="RDS574" s="633"/>
      <c r="RDT574" s="633"/>
      <c r="RDU574" s="633"/>
      <c r="RDV574" s="633"/>
      <c r="RDW574" s="633"/>
      <c r="RDX574" s="633"/>
      <c r="RDY574" s="633"/>
      <c r="RDZ574" s="633"/>
      <c r="REA574" s="633"/>
      <c r="REB574" s="633"/>
      <c r="REC574" s="633"/>
      <c r="RED574" s="633"/>
      <c r="REE574" s="633"/>
      <c r="REF574" s="633"/>
      <c r="REG574" s="633"/>
      <c r="REH574" s="633"/>
      <c r="REI574" s="633"/>
      <c r="REJ574" s="633"/>
      <c r="REK574" s="633"/>
      <c r="REL574" s="633"/>
      <c r="REM574" s="633"/>
      <c r="REN574" s="633"/>
      <c r="REO574" s="633"/>
      <c r="REP574" s="633"/>
      <c r="REQ574" s="633"/>
      <c r="RER574" s="633"/>
      <c r="RES574" s="633"/>
      <c r="RET574" s="633"/>
      <c r="REU574" s="633"/>
      <c r="REV574" s="633"/>
      <c r="REW574" s="633"/>
      <c r="REX574" s="633"/>
      <c r="REY574" s="633"/>
      <c r="REZ574" s="633"/>
      <c r="RFA574" s="633"/>
      <c r="RFB574" s="633"/>
      <c r="RFC574" s="633"/>
      <c r="RFD574" s="633"/>
      <c r="RFE574" s="633"/>
      <c r="RFF574" s="633"/>
      <c r="RFG574" s="633"/>
      <c r="RFH574" s="633"/>
      <c r="RFI574" s="633"/>
      <c r="RFJ574" s="633"/>
      <c r="RFK574" s="633"/>
      <c r="RFL574" s="633"/>
      <c r="RFM574" s="633"/>
      <c r="RFN574" s="633"/>
      <c r="RFO574" s="633"/>
      <c r="RFP574" s="633"/>
      <c r="RFQ574" s="633"/>
      <c r="RFR574" s="633"/>
      <c r="RFS574" s="633"/>
      <c r="RFT574" s="633"/>
      <c r="RFU574" s="633"/>
      <c r="RFV574" s="633"/>
      <c r="RFW574" s="633"/>
      <c r="RFX574" s="633"/>
      <c r="RFY574" s="633"/>
      <c r="RFZ574" s="633"/>
      <c r="RGA574" s="633"/>
      <c r="RGB574" s="633"/>
      <c r="RGC574" s="633"/>
      <c r="RGD574" s="633"/>
      <c r="RGE574" s="633"/>
      <c r="RGF574" s="633"/>
      <c r="RGG574" s="633"/>
      <c r="RGH574" s="633"/>
      <c r="RGI574" s="633"/>
      <c r="RGJ574" s="633"/>
      <c r="RGK574" s="633"/>
      <c r="RGL574" s="633"/>
      <c r="RGM574" s="633"/>
      <c r="RGN574" s="633"/>
      <c r="RGO574" s="633"/>
      <c r="RGP574" s="633"/>
      <c r="RGQ574" s="633"/>
      <c r="RGR574" s="633"/>
      <c r="RGS574" s="633"/>
      <c r="RGT574" s="633"/>
      <c r="RGU574" s="633"/>
      <c r="RGV574" s="633"/>
      <c r="RGW574" s="633"/>
      <c r="RGX574" s="633"/>
      <c r="RGY574" s="633"/>
      <c r="RGZ574" s="633"/>
      <c r="RHA574" s="633"/>
      <c r="RHB574" s="633"/>
      <c r="RHC574" s="633"/>
      <c r="RHD574" s="633"/>
      <c r="RHE574" s="633"/>
      <c r="RHF574" s="633"/>
      <c r="RHG574" s="633"/>
      <c r="RHH574" s="633"/>
      <c r="RHI574" s="633"/>
      <c r="RHJ574" s="633"/>
      <c r="RHK574" s="633"/>
      <c r="RHL574" s="633"/>
      <c r="RHM574" s="633"/>
      <c r="RHN574" s="633"/>
      <c r="RHO574" s="633"/>
      <c r="RHP574" s="633"/>
      <c r="RHQ574" s="633"/>
      <c r="RHR574" s="633"/>
      <c r="RHS574" s="633"/>
      <c r="RHT574" s="633"/>
      <c r="RHU574" s="633"/>
      <c r="RHV574" s="633"/>
      <c r="RHW574" s="633"/>
      <c r="RHX574" s="633"/>
      <c r="RHY574" s="633"/>
      <c r="RHZ574" s="633"/>
      <c r="RIA574" s="633"/>
      <c r="RIB574" s="633"/>
      <c r="RIC574" s="633"/>
      <c r="RID574" s="633"/>
      <c r="RIE574" s="633"/>
      <c r="RIF574" s="633"/>
      <c r="RIG574" s="633"/>
      <c r="RIH574" s="633"/>
      <c r="RII574" s="633"/>
      <c r="RIJ574" s="633"/>
      <c r="RIK574" s="633"/>
      <c r="RIL574" s="633"/>
      <c r="RIM574" s="633"/>
      <c r="RIN574" s="633"/>
      <c r="RIO574" s="633"/>
      <c r="RIP574" s="633"/>
      <c r="RIQ574" s="633"/>
      <c r="RIR574" s="633"/>
      <c r="RIS574" s="633"/>
      <c r="RIT574" s="633"/>
      <c r="RIU574" s="633"/>
      <c r="RIV574" s="633"/>
      <c r="RIW574" s="633"/>
      <c r="RIX574" s="633"/>
      <c r="RIY574" s="633"/>
      <c r="RIZ574" s="633"/>
      <c r="RJA574" s="633"/>
      <c r="RJB574" s="633"/>
      <c r="RJC574" s="633"/>
      <c r="RJD574" s="633"/>
      <c r="RJE574" s="633"/>
      <c r="RJF574" s="633"/>
      <c r="RJG574" s="633"/>
      <c r="RJH574" s="633"/>
      <c r="RJI574" s="633"/>
      <c r="RJJ574" s="633"/>
      <c r="RJK574" s="633"/>
      <c r="RJL574" s="633"/>
      <c r="RJM574" s="633"/>
      <c r="RJN574" s="633"/>
      <c r="RJO574" s="633"/>
      <c r="RJP574" s="633"/>
      <c r="RJQ574" s="633"/>
      <c r="RJR574" s="633"/>
      <c r="RJS574" s="633"/>
      <c r="RJT574" s="633"/>
      <c r="RJU574" s="633"/>
      <c r="RJV574" s="633"/>
      <c r="RJW574" s="633"/>
      <c r="RJX574" s="633"/>
      <c r="RJY574" s="633"/>
      <c r="RJZ574" s="633"/>
      <c r="RKA574" s="633"/>
      <c r="RKB574" s="633"/>
      <c r="RKC574" s="633"/>
      <c r="RKD574" s="633"/>
      <c r="RKE574" s="633"/>
      <c r="RKF574" s="633"/>
      <c r="RKG574" s="633"/>
      <c r="RKH574" s="633"/>
      <c r="RKI574" s="633"/>
      <c r="RKJ574" s="633"/>
      <c r="RKK574" s="633"/>
      <c r="RKL574" s="633"/>
      <c r="RKM574" s="633"/>
      <c r="RKN574" s="633"/>
      <c r="RKO574" s="633"/>
      <c r="RKP574" s="633"/>
      <c r="RKQ574" s="633"/>
      <c r="RKR574" s="633"/>
      <c r="RKS574" s="633"/>
      <c r="RKT574" s="633"/>
      <c r="RKU574" s="633"/>
      <c r="RKV574" s="633"/>
      <c r="RKW574" s="633"/>
      <c r="RKX574" s="633"/>
      <c r="RKY574" s="633"/>
      <c r="RKZ574" s="633"/>
      <c r="RLA574" s="633"/>
      <c r="RLB574" s="633"/>
      <c r="RLC574" s="633"/>
      <c r="RLD574" s="633"/>
      <c r="RLE574" s="633"/>
      <c r="RLF574" s="633"/>
      <c r="RLG574" s="633"/>
      <c r="RLH574" s="633"/>
      <c r="RLI574" s="633"/>
      <c r="RLJ574" s="633"/>
      <c r="RLK574" s="633"/>
      <c r="RLL574" s="633"/>
      <c r="RLM574" s="633"/>
      <c r="RLN574" s="633"/>
      <c r="RLO574" s="633"/>
      <c r="RLP574" s="633"/>
      <c r="RLQ574" s="633"/>
      <c r="RLR574" s="633"/>
      <c r="RLS574" s="633"/>
      <c r="RLT574" s="633"/>
      <c r="RLU574" s="633"/>
      <c r="RLV574" s="633"/>
      <c r="RLW574" s="633"/>
      <c r="RLX574" s="633"/>
      <c r="RLY574" s="633"/>
      <c r="RLZ574" s="633"/>
      <c r="RMA574" s="633"/>
      <c r="RMB574" s="633"/>
      <c r="RMC574" s="633"/>
      <c r="RMD574" s="633"/>
      <c r="RME574" s="633"/>
      <c r="RMF574" s="633"/>
      <c r="RMG574" s="633"/>
      <c r="RMH574" s="633"/>
      <c r="RMI574" s="633"/>
      <c r="RMJ574" s="633"/>
      <c r="RMK574" s="633"/>
      <c r="RML574" s="633"/>
      <c r="RMM574" s="633"/>
      <c r="RMN574" s="633"/>
      <c r="RMO574" s="633"/>
      <c r="RMP574" s="633"/>
      <c r="RMQ574" s="633"/>
      <c r="RMR574" s="633"/>
      <c r="RMS574" s="633"/>
      <c r="RMT574" s="633"/>
      <c r="RMU574" s="633"/>
      <c r="RMV574" s="633"/>
      <c r="RMW574" s="633"/>
      <c r="RMX574" s="633"/>
      <c r="RMY574" s="633"/>
      <c r="RMZ574" s="633"/>
      <c r="RNA574" s="633"/>
      <c r="RNB574" s="633"/>
      <c r="RNC574" s="633"/>
      <c r="RND574" s="633"/>
      <c r="RNE574" s="633"/>
      <c r="RNF574" s="633"/>
      <c r="RNG574" s="633"/>
      <c r="RNH574" s="633"/>
      <c r="RNI574" s="633"/>
      <c r="RNJ574" s="633"/>
      <c r="RNK574" s="633"/>
      <c r="RNL574" s="633"/>
      <c r="RNM574" s="633"/>
      <c r="RNN574" s="633"/>
      <c r="RNO574" s="633"/>
      <c r="RNP574" s="633"/>
      <c r="RNQ574" s="633"/>
      <c r="RNR574" s="633"/>
      <c r="RNS574" s="633"/>
      <c r="RNT574" s="633"/>
      <c r="RNU574" s="633"/>
      <c r="RNV574" s="633"/>
      <c r="RNW574" s="633"/>
      <c r="RNX574" s="633"/>
      <c r="RNY574" s="633"/>
      <c r="RNZ574" s="633"/>
      <c r="ROA574" s="633"/>
      <c r="ROB574" s="633"/>
      <c r="ROC574" s="633"/>
      <c r="ROD574" s="633"/>
      <c r="ROE574" s="633"/>
      <c r="ROF574" s="633"/>
      <c r="ROG574" s="633"/>
      <c r="ROH574" s="633"/>
      <c r="ROI574" s="633"/>
      <c r="ROJ574" s="633"/>
      <c r="ROK574" s="633"/>
      <c r="ROL574" s="633"/>
      <c r="ROM574" s="633"/>
      <c r="RON574" s="633"/>
      <c r="ROO574" s="633"/>
      <c r="ROP574" s="633"/>
      <c r="ROQ574" s="633"/>
      <c r="ROR574" s="633"/>
      <c r="ROS574" s="633"/>
      <c r="ROT574" s="633"/>
      <c r="ROU574" s="633"/>
      <c r="ROV574" s="633"/>
      <c r="ROW574" s="633"/>
      <c r="ROX574" s="633"/>
      <c r="ROY574" s="633"/>
      <c r="ROZ574" s="633"/>
      <c r="RPA574" s="633"/>
      <c r="RPB574" s="633"/>
      <c r="RPC574" s="633"/>
      <c r="RPD574" s="633"/>
      <c r="RPE574" s="633"/>
      <c r="RPF574" s="633"/>
      <c r="RPG574" s="633"/>
      <c r="RPH574" s="633"/>
      <c r="RPI574" s="633"/>
      <c r="RPJ574" s="633"/>
      <c r="RPK574" s="633"/>
      <c r="RPL574" s="633"/>
      <c r="RPM574" s="633"/>
      <c r="RPN574" s="633"/>
      <c r="RPO574" s="633"/>
      <c r="RPP574" s="633"/>
      <c r="RPQ574" s="633"/>
      <c r="RPR574" s="633"/>
      <c r="RPS574" s="633"/>
      <c r="RPT574" s="633"/>
      <c r="RPU574" s="633"/>
      <c r="RPV574" s="633"/>
      <c r="RPW574" s="633"/>
      <c r="RPX574" s="633"/>
      <c r="RPY574" s="633"/>
      <c r="RPZ574" s="633"/>
      <c r="RQA574" s="633"/>
      <c r="RQB574" s="633"/>
      <c r="RQC574" s="633"/>
      <c r="RQD574" s="633"/>
      <c r="RQE574" s="633"/>
      <c r="RQF574" s="633"/>
      <c r="RQG574" s="633"/>
      <c r="RQH574" s="633"/>
      <c r="RQI574" s="633"/>
      <c r="RQJ574" s="633"/>
      <c r="RQK574" s="633"/>
      <c r="RQL574" s="633"/>
      <c r="RQM574" s="633"/>
      <c r="RQN574" s="633"/>
      <c r="RQO574" s="633"/>
      <c r="RQP574" s="633"/>
      <c r="RQQ574" s="633"/>
      <c r="RQR574" s="633"/>
      <c r="RQS574" s="633"/>
      <c r="RQT574" s="633"/>
      <c r="RQU574" s="633"/>
      <c r="RQV574" s="633"/>
      <c r="RQW574" s="633"/>
      <c r="RQX574" s="633"/>
      <c r="RQY574" s="633"/>
      <c r="RQZ574" s="633"/>
      <c r="RRA574" s="633"/>
      <c r="RRB574" s="633"/>
      <c r="RRC574" s="633"/>
      <c r="RRD574" s="633"/>
      <c r="RRE574" s="633"/>
      <c r="RRF574" s="633"/>
      <c r="RRG574" s="633"/>
      <c r="RRH574" s="633"/>
      <c r="RRI574" s="633"/>
      <c r="RRJ574" s="633"/>
      <c r="RRK574" s="633"/>
      <c r="RRL574" s="633"/>
      <c r="RRM574" s="633"/>
      <c r="RRN574" s="633"/>
      <c r="RRO574" s="633"/>
      <c r="RRP574" s="633"/>
      <c r="RRQ574" s="633"/>
      <c r="RRR574" s="633"/>
      <c r="RRS574" s="633"/>
      <c r="RRT574" s="633"/>
      <c r="RRU574" s="633"/>
      <c r="RRV574" s="633"/>
      <c r="RRW574" s="633"/>
      <c r="RRX574" s="633"/>
      <c r="RRY574" s="633"/>
      <c r="RRZ574" s="633"/>
      <c r="RSA574" s="633"/>
      <c r="RSB574" s="633"/>
      <c r="RSC574" s="633"/>
      <c r="RSD574" s="633"/>
      <c r="RSE574" s="633"/>
      <c r="RSF574" s="633"/>
      <c r="RSG574" s="633"/>
      <c r="RSH574" s="633"/>
      <c r="RSI574" s="633"/>
      <c r="RSJ574" s="633"/>
      <c r="RSK574" s="633"/>
      <c r="RSL574" s="633"/>
      <c r="RSM574" s="633"/>
      <c r="RSN574" s="633"/>
      <c r="RSO574" s="633"/>
      <c r="RSP574" s="633"/>
      <c r="RSQ574" s="633"/>
      <c r="RSR574" s="633"/>
      <c r="RSS574" s="633"/>
      <c r="RST574" s="633"/>
      <c r="RSU574" s="633"/>
      <c r="RSV574" s="633"/>
      <c r="RSW574" s="633"/>
      <c r="RSX574" s="633"/>
      <c r="RSY574" s="633"/>
      <c r="RSZ574" s="633"/>
      <c r="RTA574" s="633"/>
      <c r="RTB574" s="633"/>
      <c r="RTC574" s="633"/>
      <c r="RTD574" s="633"/>
      <c r="RTE574" s="633"/>
      <c r="RTF574" s="633"/>
      <c r="RTG574" s="633"/>
      <c r="RTH574" s="633"/>
      <c r="RTI574" s="633"/>
      <c r="RTJ574" s="633"/>
      <c r="RTK574" s="633"/>
      <c r="RTL574" s="633"/>
      <c r="RTM574" s="633"/>
      <c r="RTN574" s="633"/>
      <c r="RTO574" s="633"/>
      <c r="RTP574" s="633"/>
      <c r="RTQ574" s="633"/>
      <c r="RTR574" s="633"/>
      <c r="RTS574" s="633"/>
      <c r="RTT574" s="633"/>
      <c r="RTU574" s="633"/>
      <c r="RTV574" s="633"/>
      <c r="RTW574" s="633"/>
      <c r="RTX574" s="633"/>
      <c r="RTY574" s="633"/>
      <c r="RTZ574" s="633"/>
      <c r="RUA574" s="633"/>
      <c r="RUB574" s="633"/>
      <c r="RUC574" s="633"/>
      <c r="RUD574" s="633"/>
      <c r="RUE574" s="633"/>
      <c r="RUF574" s="633"/>
      <c r="RUG574" s="633"/>
      <c r="RUH574" s="633"/>
      <c r="RUI574" s="633"/>
      <c r="RUJ574" s="633"/>
      <c r="RUK574" s="633"/>
      <c r="RUL574" s="633"/>
      <c r="RUM574" s="633"/>
      <c r="RUN574" s="633"/>
      <c r="RUO574" s="633"/>
      <c r="RUP574" s="633"/>
      <c r="RUQ574" s="633"/>
      <c r="RUR574" s="633"/>
      <c r="RUS574" s="633"/>
      <c r="RUT574" s="633"/>
      <c r="RUU574" s="633"/>
      <c r="RUV574" s="633"/>
      <c r="RUW574" s="633"/>
      <c r="RUX574" s="633"/>
      <c r="RUY574" s="633"/>
      <c r="RUZ574" s="633"/>
      <c r="RVA574" s="633"/>
      <c r="RVB574" s="633"/>
      <c r="RVC574" s="633"/>
      <c r="RVD574" s="633"/>
      <c r="RVE574" s="633"/>
      <c r="RVF574" s="633"/>
      <c r="RVG574" s="633"/>
      <c r="RVH574" s="633"/>
      <c r="RVI574" s="633"/>
      <c r="RVJ574" s="633"/>
      <c r="RVK574" s="633"/>
      <c r="RVL574" s="633"/>
      <c r="RVM574" s="633"/>
      <c r="RVN574" s="633"/>
      <c r="RVO574" s="633"/>
      <c r="RVP574" s="633"/>
      <c r="RVQ574" s="633"/>
      <c r="RVR574" s="633"/>
      <c r="RVS574" s="633"/>
      <c r="RVT574" s="633"/>
      <c r="RVU574" s="633"/>
      <c r="RVV574" s="633"/>
      <c r="RVW574" s="633"/>
      <c r="RVX574" s="633"/>
      <c r="RVY574" s="633"/>
      <c r="RVZ574" s="633"/>
      <c r="RWA574" s="633"/>
      <c r="RWB574" s="633"/>
      <c r="RWC574" s="633"/>
      <c r="RWD574" s="633"/>
      <c r="RWE574" s="633"/>
      <c r="RWF574" s="633"/>
      <c r="RWG574" s="633"/>
      <c r="RWH574" s="633"/>
      <c r="RWI574" s="633"/>
      <c r="RWJ574" s="633"/>
      <c r="RWK574" s="633"/>
      <c r="RWL574" s="633"/>
      <c r="RWM574" s="633"/>
      <c r="RWN574" s="633"/>
      <c r="RWO574" s="633"/>
      <c r="RWP574" s="633"/>
      <c r="RWQ574" s="633"/>
      <c r="RWR574" s="633"/>
      <c r="RWS574" s="633"/>
      <c r="RWT574" s="633"/>
      <c r="RWU574" s="633"/>
      <c r="RWV574" s="633"/>
      <c r="RWW574" s="633"/>
      <c r="RWX574" s="633"/>
      <c r="RWY574" s="633"/>
      <c r="RWZ574" s="633"/>
      <c r="RXA574" s="633"/>
      <c r="RXB574" s="633"/>
      <c r="RXC574" s="633"/>
      <c r="RXD574" s="633"/>
      <c r="RXE574" s="633"/>
      <c r="RXF574" s="633"/>
      <c r="RXG574" s="633"/>
      <c r="RXH574" s="633"/>
      <c r="RXI574" s="633"/>
      <c r="RXJ574" s="633"/>
      <c r="RXK574" s="633"/>
      <c r="RXL574" s="633"/>
      <c r="RXM574" s="633"/>
      <c r="RXN574" s="633"/>
      <c r="RXO574" s="633"/>
      <c r="RXP574" s="633"/>
      <c r="RXQ574" s="633"/>
      <c r="RXR574" s="633"/>
      <c r="RXS574" s="633"/>
      <c r="RXT574" s="633"/>
      <c r="RXU574" s="633"/>
      <c r="RXV574" s="633"/>
      <c r="RXW574" s="633"/>
      <c r="RXX574" s="633"/>
      <c r="RXY574" s="633"/>
      <c r="RXZ574" s="633"/>
      <c r="RYA574" s="633"/>
      <c r="RYB574" s="633"/>
      <c r="RYC574" s="633"/>
      <c r="RYD574" s="633"/>
      <c r="RYE574" s="633"/>
      <c r="RYF574" s="633"/>
      <c r="RYG574" s="633"/>
      <c r="RYH574" s="633"/>
      <c r="RYI574" s="633"/>
      <c r="RYJ574" s="633"/>
      <c r="RYK574" s="633"/>
      <c r="RYL574" s="633"/>
      <c r="RYM574" s="633"/>
      <c r="RYN574" s="633"/>
      <c r="RYO574" s="633"/>
      <c r="RYP574" s="633"/>
      <c r="RYQ574" s="633"/>
      <c r="RYR574" s="633"/>
      <c r="RYS574" s="633"/>
      <c r="RYT574" s="633"/>
      <c r="RYU574" s="633"/>
      <c r="RYV574" s="633"/>
      <c r="RYW574" s="633"/>
      <c r="RYX574" s="633"/>
      <c r="RYY574" s="633"/>
      <c r="RYZ574" s="633"/>
      <c r="RZA574" s="633"/>
      <c r="RZB574" s="633"/>
      <c r="RZC574" s="633"/>
      <c r="RZD574" s="633"/>
      <c r="RZE574" s="633"/>
      <c r="RZF574" s="633"/>
      <c r="RZG574" s="633"/>
      <c r="RZH574" s="633"/>
      <c r="RZI574" s="633"/>
      <c r="RZJ574" s="633"/>
      <c r="RZK574" s="633"/>
      <c r="RZL574" s="633"/>
      <c r="RZM574" s="633"/>
      <c r="RZN574" s="633"/>
      <c r="RZO574" s="633"/>
      <c r="RZP574" s="633"/>
      <c r="RZQ574" s="633"/>
      <c r="RZR574" s="633"/>
      <c r="RZS574" s="633"/>
      <c r="RZT574" s="633"/>
      <c r="RZU574" s="633"/>
      <c r="RZV574" s="633"/>
      <c r="RZW574" s="633"/>
      <c r="RZX574" s="633"/>
      <c r="RZY574" s="633"/>
      <c r="RZZ574" s="633"/>
      <c r="SAA574" s="633"/>
      <c r="SAB574" s="633"/>
      <c r="SAC574" s="633"/>
      <c r="SAD574" s="633"/>
      <c r="SAE574" s="633"/>
      <c r="SAF574" s="633"/>
      <c r="SAG574" s="633"/>
      <c r="SAH574" s="633"/>
      <c r="SAI574" s="633"/>
      <c r="SAJ574" s="633"/>
      <c r="SAK574" s="633"/>
      <c r="SAL574" s="633"/>
      <c r="SAM574" s="633"/>
      <c r="SAN574" s="633"/>
      <c r="SAO574" s="633"/>
      <c r="SAP574" s="633"/>
      <c r="SAQ574" s="633"/>
      <c r="SAR574" s="633"/>
      <c r="SAS574" s="633"/>
      <c r="SAT574" s="633"/>
      <c r="SAU574" s="633"/>
      <c r="SAV574" s="633"/>
      <c r="SAW574" s="633"/>
      <c r="SAX574" s="633"/>
      <c r="SAY574" s="633"/>
      <c r="SAZ574" s="633"/>
      <c r="SBA574" s="633"/>
      <c r="SBB574" s="633"/>
      <c r="SBC574" s="633"/>
      <c r="SBD574" s="633"/>
      <c r="SBE574" s="633"/>
      <c r="SBF574" s="633"/>
      <c r="SBG574" s="633"/>
      <c r="SBH574" s="633"/>
      <c r="SBI574" s="633"/>
      <c r="SBJ574" s="633"/>
      <c r="SBK574" s="633"/>
      <c r="SBL574" s="633"/>
      <c r="SBM574" s="633"/>
      <c r="SBN574" s="633"/>
      <c r="SBO574" s="633"/>
      <c r="SBP574" s="633"/>
      <c r="SBQ574" s="633"/>
      <c r="SBR574" s="633"/>
      <c r="SBS574" s="633"/>
      <c r="SBT574" s="633"/>
      <c r="SBU574" s="633"/>
      <c r="SBV574" s="633"/>
      <c r="SBW574" s="633"/>
      <c r="SBX574" s="633"/>
      <c r="SBY574" s="633"/>
      <c r="SBZ574" s="633"/>
      <c r="SCA574" s="633"/>
      <c r="SCB574" s="633"/>
      <c r="SCC574" s="633"/>
      <c r="SCD574" s="633"/>
      <c r="SCE574" s="633"/>
      <c r="SCF574" s="633"/>
      <c r="SCG574" s="633"/>
      <c r="SCH574" s="633"/>
      <c r="SCI574" s="633"/>
      <c r="SCJ574" s="633"/>
      <c r="SCK574" s="633"/>
      <c r="SCL574" s="633"/>
      <c r="SCM574" s="633"/>
      <c r="SCN574" s="633"/>
      <c r="SCO574" s="633"/>
      <c r="SCP574" s="633"/>
      <c r="SCQ574" s="633"/>
      <c r="SCR574" s="633"/>
      <c r="SCS574" s="633"/>
      <c r="SCT574" s="633"/>
      <c r="SCU574" s="633"/>
      <c r="SCV574" s="633"/>
      <c r="SCW574" s="633"/>
      <c r="SCX574" s="633"/>
      <c r="SCY574" s="633"/>
      <c r="SCZ574" s="633"/>
      <c r="SDA574" s="633"/>
      <c r="SDB574" s="633"/>
      <c r="SDC574" s="633"/>
      <c r="SDD574" s="633"/>
      <c r="SDE574" s="633"/>
      <c r="SDF574" s="633"/>
      <c r="SDG574" s="633"/>
      <c r="SDH574" s="633"/>
      <c r="SDI574" s="633"/>
      <c r="SDJ574" s="633"/>
      <c r="SDK574" s="633"/>
      <c r="SDL574" s="633"/>
      <c r="SDM574" s="633"/>
      <c r="SDN574" s="633"/>
      <c r="SDO574" s="633"/>
      <c r="SDP574" s="633"/>
      <c r="SDQ574" s="633"/>
      <c r="SDR574" s="633"/>
      <c r="SDS574" s="633"/>
      <c r="SDT574" s="633"/>
      <c r="SDU574" s="633"/>
      <c r="SDV574" s="633"/>
      <c r="SDW574" s="633"/>
      <c r="SDX574" s="633"/>
      <c r="SDY574" s="633"/>
      <c r="SDZ574" s="633"/>
      <c r="SEA574" s="633"/>
      <c r="SEB574" s="633"/>
      <c r="SEC574" s="633"/>
      <c r="SED574" s="633"/>
      <c r="SEE574" s="633"/>
      <c r="SEF574" s="633"/>
      <c r="SEG574" s="633"/>
      <c r="SEH574" s="633"/>
      <c r="SEI574" s="633"/>
      <c r="SEJ574" s="633"/>
      <c r="SEK574" s="633"/>
      <c r="SEL574" s="633"/>
      <c r="SEM574" s="633"/>
      <c r="SEN574" s="633"/>
      <c r="SEO574" s="633"/>
      <c r="SEP574" s="633"/>
      <c r="SEQ574" s="633"/>
      <c r="SER574" s="633"/>
      <c r="SES574" s="633"/>
      <c r="SET574" s="633"/>
      <c r="SEU574" s="633"/>
      <c r="SEV574" s="633"/>
      <c r="SEW574" s="633"/>
      <c r="SEX574" s="633"/>
      <c r="SEY574" s="633"/>
      <c r="SEZ574" s="633"/>
      <c r="SFA574" s="633"/>
      <c r="SFB574" s="633"/>
      <c r="SFC574" s="633"/>
      <c r="SFD574" s="633"/>
      <c r="SFE574" s="633"/>
      <c r="SFF574" s="633"/>
      <c r="SFG574" s="633"/>
      <c r="SFH574" s="633"/>
      <c r="SFI574" s="633"/>
      <c r="SFJ574" s="633"/>
      <c r="SFK574" s="633"/>
      <c r="SFL574" s="633"/>
      <c r="SFM574" s="633"/>
      <c r="SFN574" s="633"/>
      <c r="SFO574" s="633"/>
      <c r="SFP574" s="633"/>
      <c r="SFQ574" s="633"/>
      <c r="SFR574" s="633"/>
      <c r="SFS574" s="633"/>
      <c r="SFT574" s="633"/>
      <c r="SFU574" s="633"/>
      <c r="SFV574" s="633"/>
      <c r="SFW574" s="633"/>
      <c r="SFX574" s="633"/>
      <c r="SFY574" s="633"/>
      <c r="SFZ574" s="633"/>
      <c r="SGA574" s="633"/>
      <c r="SGB574" s="633"/>
      <c r="SGC574" s="633"/>
      <c r="SGD574" s="633"/>
      <c r="SGE574" s="633"/>
      <c r="SGF574" s="633"/>
      <c r="SGG574" s="633"/>
      <c r="SGH574" s="633"/>
      <c r="SGI574" s="633"/>
      <c r="SGJ574" s="633"/>
      <c r="SGK574" s="633"/>
      <c r="SGL574" s="633"/>
      <c r="SGM574" s="633"/>
      <c r="SGN574" s="633"/>
      <c r="SGO574" s="633"/>
      <c r="SGP574" s="633"/>
      <c r="SGQ574" s="633"/>
      <c r="SGR574" s="633"/>
      <c r="SGS574" s="633"/>
      <c r="SGT574" s="633"/>
      <c r="SGU574" s="633"/>
      <c r="SGV574" s="633"/>
      <c r="SGW574" s="633"/>
      <c r="SGX574" s="633"/>
      <c r="SGY574" s="633"/>
      <c r="SGZ574" s="633"/>
      <c r="SHA574" s="633"/>
      <c r="SHB574" s="633"/>
      <c r="SHC574" s="633"/>
      <c r="SHD574" s="633"/>
      <c r="SHE574" s="633"/>
      <c r="SHF574" s="633"/>
      <c r="SHG574" s="633"/>
      <c r="SHH574" s="633"/>
      <c r="SHI574" s="633"/>
      <c r="SHJ574" s="633"/>
      <c r="SHK574" s="633"/>
      <c r="SHL574" s="633"/>
      <c r="SHM574" s="633"/>
      <c r="SHN574" s="633"/>
      <c r="SHO574" s="633"/>
      <c r="SHP574" s="633"/>
      <c r="SHQ574" s="633"/>
      <c r="SHR574" s="633"/>
      <c r="SHS574" s="633"/>
      <c r="SHT574" s="633"/>
      <c r="SHU574" s="633"/>
      <c r="SHV574" s="633"/>
      <c r="SHW574" s="633"/>
      <c r="SHX574" s="633"/>
      <c r="SHY574" s="633"/>
      <c r="SHZ574" s="633"/>
      <c r="SIA574" s="633"/>
      <c r="SIB574" s="633"/>
      <c r="SIC574" s="633"/>
      <c r="SID574" s="633"/>
      <c r="SIE574" s="633"/>
      <c r="SIF574" s="633"/>
      <c r="SIG574" s="633"/>
      <c r="SIH574" s="633"/>
      <c r="SII574" s="633"/>
      <c r="SIJ574" s="633"/>
      <c r="SIK574" s="633"/>
      <c r="SIL574" s="633"/>
      <c r="SIM574" s="633"/>
      <c r="SIN574" s="633"/>
      <c r="SIO574" s="633"/>
      <c r="SIP574" s="633"/>
      <c r="SIQ574" s="633"/>
      <c r="SIR574" s="633"/>
      <c r="SIS574" s="633"/>
      <c r="SIT574" s="633"/>
      <c r="SIU574" s="633"/>
      <c r="SIV574" s="633"/>
      <c r="SIW574" s="633"/>
      <c r="SIX574" s="633"/>
      <c r="SIY574" s="633"/>
      <c r="SIZ574" s="633"/>
      <c r="SJA574" s="633"/>
      <c r="SJB574" s="633"/>
      <c r="SJC574" s="633"/>
      <c r="SJD574" s="633"/>
      <c r="SJE574" s="633"/>
      <c r="SJF574" s="633"/>
      <c r="SJG574" s="633"/>
      <c r="SJH574" s="633"/>
      <c r="SJI574" s="633"/>
      <c r="SJJ574" s="633"/>
      <c r="SJK574" s="633"/>
      <c r="SJL574" s="633"/>
      <c r="SJM574" s="633"/>
      <c r="SJN574" s="633"/>
      <c r="SJO574" s="633"/>
      <c r="SJP574" s="633"/>
      <c r="SJQ574" s="633"/>
      <c r="SJR574" s="633"/>
      <c r="SJS574" s="633"/>
      <c r="SJT574" s="633"/>
      <c r="SJU574" s="633"/>
      <c r="SJV574" s="633"/>
      <c r="SJW574" s="633"/>
      <c r="SJX574" s="633"/>
      <c r="SJY574" s="633"/>
      <c r="SJZ574" s="633"/>
      <c r="SKA574" s="633"/>
      <c r="SKB574" s="633"/>
      <c r="SKC574" s="633"/>
      <c r="SKD574" s="633"/>
      <c r="SKE574" s="633"/>
      <c r="SKF574" s="633"/>
      <c r="SKG574" s="633"/>
      <c r="SKH574" s="633"/>
      <c r="SKI574" s="633"/>
      <c r="SKJ574" s="633"/>
      <c r="SKK574" s="633"/>
      <c r="SKL574" s="633"/>
      <c r="SKM574" s="633"/>
      <c r="SKN574" s="633"/>
      <c r="SKO574" s="633"/>
      <c r="SKP574" s="633"/>
      <c r="SKQ574" s="633"/>
      <c r="SKR574" s="633"/>
      <c r="SKS574" s="633"/>
      <c r="SKT574" s="633"/>
      <c r="SKU574" s="633"/>
      <c r="SKV574" s="633"/>
      <c r="SKW574" s="633"/>
      <c r="SKX574" s="633"/>
      <c r="SKY574" s="633"/>
      <c r="SKZ574" s="633"/>
      <c r="SLA574" s="633"/>
      <c r="SLB574" s="633"/>
      <c r="SLC574" s="633"/>
      <c r="SLD574" s="633"/>
      <c r="SLE574" s="633"/>
      <c r="SLF574" s="633"/>
      <c r="SLG574" s="633"/>
      <c r="SLH574" s="633"/>
      <c r="SLI574" s="633"/>
      <c r="SLJ574" s="633"/>
      <c r="SLK574" s="633"/>
      <c r="SLL574" s="633"/>
      <c r="SLM574" s="633"/>
      <c r="SLN574" s="633"/>
      <c r="SLO574" s="633"/>
      <c r="SLP574" s="633"/>
      <c r="SLQ574" s="633"/>
      <c r="SLR574" s="633"/>
      <c r="SLS574" s="633"/>
      <c r="SLT574" s="633"/>
      <c r="SLU574" s="633"/>
      <c r="SLV574" s="633"/>
      <c r="SLW574" s="633"/>
      <c r="SLX574" s="633"/>
      <c r="SLY574" s="633"/>
      <c r="SLZ574" s="633"/>
      <c r="SMA574" s="633"/>
      <c r="SMB574" s="633"/>
      <c r="SMC574" s="633"/>
      <c r="SMD574" s="633"/>
      <c r="SME574" s="633"/>
      <c r="SMF574" s="633"/>
      <c r="SMG574" s="633"/>
      <c r="SMH574" s="633"/>
      <c r="SMI574" s="633"/>
      <c r="SMJ574" s="633"/>
      <c r="SMK574" s="633"/>
      <c r="SML574" s="633"/>
      <c r="SMM574" s="633"/>
      <c r="SMN574" s="633"/>
      <c r="SMO574" s="633"/>
      <c r="SMP574" s="633"/>
      <c r="SMQ574" s="633"/>
      <c r="SMR574" s="633"/>
      <c r="SMS574" s="633"/>
      <c r="SMT574" s="633"/>
      <c r="SMU574" s="633"/>
      <c r="SMV574" s="633"/>
      <c r="SMW574" s="633"/>
      <c r="SMX574" s="633"/>
      <c r="SMY574" s="633"/>
      <c r="SMZ574" s="633"/>
      <c r="SNA574" s="633"/>
      <c r="SNB574" s="633"/>
      <c r="SNC574" s="633"/>
      <c r="SND574" s="633"/>
      <c r="SNE574" s="633"/>
      <c r="SNF574" s="633"/>
      <c r="SNG574" s="633"/>
      <c r="SNH574" s="633"/>
      <c r="SNI574" s="633"/>
      <c r="SNJ574" s="633"/>
      <c r="SNK574" s="633"/>
      <c r="SNL574" s="633"/>
      <c r="SNM574" s="633"/>
      <c r="SNN574" s="633"/>
      <c r="SNO574" s="633"/>
      <c r="SNP574" s="633"/>
      <c r="SNQ574" s="633"/>
      <c r="SNR574" s="633"/>
      <c r="SNS574" s="633"/>
      <c r="SNT574" s="633"/>
      <c r="SNU574" s="633"/>
      <c r="SNV574" s="633"/>
      <c r="SNW574" s="633"/>
      <c r="SNX574" s="633"/>
      <c r="SNY574" s="633"/>
      <c r="SNZ574" s="633"/>
      <c r="SOA574" s="633"/>
      <c r="SOB574" s="633"/>
      <c r="SOC574" s="633"/>
      <c r="SOD574" s="633"/>
      <c r="SOE574" s="633"/>
      <c r="SOF574" s="633"/>
      <c r="SOG574" s="633"/>
      <c r="SOH574" s="633"/>
      <c r="SOI574" s="633"/>
      <c r="SOJ574" s="633"/>
      <c r="SOK574" s="633"/>
      <c r="SOL574" s="633"/>
      <c r="SOM574" s="633"/>
      <c r="SON574" s="633"/>
      <c r="SOO574" s="633"/>
      <c r="SOP574" s="633"/>
      <c r="SOQ574" s="633"/>
      <c r="SOR574" s="633"/>
      <c r="SOS574" s="633"/>
      <c r="SOT574" s="633"/>
      <c r="SOU574" s="633"/>
      <c r="SOV574" s="633"/>
      <c r="SOW574" s="633"/>
      <c r="SOX574" s="633"/>
      <c r="SOY574" s="633"/>
      <c r="SOZ574" s="633"/>
      <c r="SPA574" s="633"/>
      <c r="SPB574" s="633"/>
      <c r="SPC574" s="633"/>
      <c r="SPD574" s="633"/>
      <c r="SPE574" s="633"/>
      <c r="SPF574" s="633"/>
      <c r="SPG574" s="633"/>
      <c r="SPH574" s="633"/>
      <c r="SPI574" s="633"/>
      <c r="SPJ574" s="633"/>
      <c r="SPK574" s="633"/>
      <c r="SPL574" s="633"/>
      <c r="SPM574" s="633"/>
      <c r="SPN574" s="633"/>
      <c r="SPO574" s="633"/>
      <c r="SPP574" s="633"/>
      <c r="SPQ574" s="633"/>
      <c r="SPR574" s="633"/>
      <c r="SPS574" s="633"/>
      <c r="SPT574" s="633"/>
      <c r="SPU574" s="633"/>
      <c r="SPV574" s="633"/>
      <c r="SPW574" s="633"/>
      <c r="SPX574" s="633"/>
      <c r="SPY574" s="633"/>
      <c r="SPZ574" s="633"/>
      <c r="SQA574" s="633"/>
      <c r="SQB574" s="633"/>
      <c r="SQC574" s="633"/>
      <c r="SQD574" s="633"/>
      <c r="SQE574" s="633"/>
      <c r="SQF574" s="633"/>
      <c r="SQG574" s="633"/>
      <c r="SQH574" s="633"/>
      <c r="SQI574" s="633"/>
      <c r="SQJ574" s="633"/>
      <c r="SQK574" s="633"/>
      <c r="SQL574" s="633"/>
      <c r="SQM574" s="633"/>
      <c r="SQN574" s="633"/>
      <c r="SQO574" s="633"/>
      <c r="SQP574" s="633"/>
      <c r="SQQ574" s="633"/>
      <c r="SQR574" s="633"/>
      <c r="SQS574" s="633"/>
      <c r="SQT574" s="633"/>
      <c r="SQU574" s="633"/>
      <c r="SQV574" s="633"/>
      <c r="SQW574" s="633"/>
      <c r="SQX574" s="633"/>
      <c r="SQY574" s="633"/>
      <c r="SQZ574" s="633"/>
      <c r="SRA574" s="633"/>
      <c r="SRB574" s="633"/>
      <c r="SRC574" s="633"/>
      <c r="SRD574" s="633"/>
      <c r="SRE574" s="633"/>
      <c r="SRF574" s="633"/>
      <c r="SRG574" s="633"/>
      <c r="SRH574" s="633"/>
      <c r="SRI574" s="633"/>
      <c r="SRJ574" s="633"/>
      <c r="SRK574" s="633"/>
      <c r="SRL574" s="633"/>
      <c r="SRM574" s="633"/>
      <c r="SRN574" s="633"/>
      <c r="SRO574" s="633"/>
      <c r="SRP574" s="633"/>
      <c r="SRQ574" s="633"/>
      <c r="SRR574" s="633"/>
      <c r="SRS574" s="633"/>
      <c r="SRT574" s="633"/>
      <c r="SRU574" s="633"/>
      <c r="SRV574" s="633"/>
      <c r="SRW574" s="633"/>
      <c r="SRX574" s="633"/>
      <c r="SRY574" s="633"/>
      <c r="SRZ574" s="633"/>
      <c r="SSA574" s="633"/>
      <c r="SSB574" s="633"/>
      <c r="SSC574" s="633"/>
      <c r="SSD574" s="633"/>
      <c r="SSE574" s="633"/>
      <c r="SSF574" s="633"/>
      <c r="SSG574" s="633"/>
      <c r="SSH574" s="633"/>
      <c r="SSI574" s="633"/>
      <c r="SSJ574" s="633"/>
      <c r="SSK574" s="633"/>
      <c r="SSL574" s="633"/>
      <c r="SSM574" s="633"/>
      <c r="SSN574" s="633"/>
      <c r="SSO574" s="633"/>
      <c r="SSP574" s="633"/>
      <c r="SSQ574" s="633"/>
      <c r="SSR574" s="633"/>
      <c r="SSS574" s="633"/>
      <c r="SST574" s="633"/>
      <c r="SSU574" s="633"/>
      <c r="SSV574" s="633"/>
      <c r="SSW574" s="633"/>
      <c r="SSX574" s="633"/>
      <c r="SSY574" s="633"/>
      <c r="SSZ574" s="633"/>
      <c r="STA574" s="633"/>
      <c r="STB574" s="633"/>
      <c r="STC574" s="633"/>
      <c r="STD574" s="633"/>
      <c r="STE574" s="633"/>
      <c r="STF574" s="633"/>
      <c r="STG574" s="633"/>
      <c r="STH574" s="633"/>
      <c r="STI574" s="633"/>
      <c r="STJ574" s="633"/>
      <c r="STK574" s="633"/>
      <c r="STL574" s="633"/>
      <c r="STM574" s="633"/>
      <c r="STN574" s="633"/>
      <c r="STO574" s="633"/>
      <c r="STP574" s="633"/>
      <c r="STQ574" s="633"/>
      <c r="STR574" s="633"/>
      <c r="STS574" s="633"/>
      <c r="STT574" s="633"/>
      <c r="STU574" s="633"/>
      <c r="STV574" s="633"/>
      <c r="STW574" s="633"/>
      <c r="STX574" s="633"/>
      <c r="STY574" s="633"/>
      <c r="STZ574" s="633"/>
      <c r="SUA574" s="633"/>
      <c r="SUB574" s="633"/>
      <c r="SUC574" s="633"/>
      <c r="SUD574" s="633"/>
      <c r="SUE574" s="633"/>
      <c r="SUF574" s="633"/>
      <c r="SUG574" s="633"/>
      <c r="SUH574" s="633"/>
      <c r="SUI574" s="633"/>
      <c r="SUJ574" s="633"/>
      <c r="SUK574" s="633"/>
      <c r="SUL574" s="633"/>
      <c r="SUM574" s="633"/>
      <c r="SUN574" s="633"/>
      <c r="SUO574" s="633"/>
      <c r="SUP574" s="633"/>
      <c r="SUQ574" s="633"/>
      <c r="SUR574" s="633"/>
      <c r="SUS574" s="633"/>
      <c r="SUT574" s="633"/>
      <c r="SUU574" s="633"/>
      <c r="SUV574" s="633"/>
      <c r="SUW574" s="633"/>
      <c r="SUX574" s="633"/>
      <c r="SUY574" s="633"/>
      <c r="SUZ574" s="633"/>
      <c r="SVA574" s="633"/>
      <c r="SVB574" s="633"/>
      <c r="SVC574" s="633"/>
      <c r="SVD574" s="633"/>
      <c r="SVE574" s="633"/>
      <c r="SVF574" s="633"/>
      <c r="SVG574" s="633"/>
      <c r="SVH574" s="633"/>
      <c r="SVI574" s="633"/>
      <c r="SVJ574" s="633"/>
      <c r="SVK574" s="633"/>
      <c r="SVL574" s="633"/>
      <c r="SVM574" s="633"/>
      <c r="SVN574" s="633"/>
      <c r="SVO574" s="633"/>
      <c r="SVP574" s="633"/>
      <c r="SVQ574" s="633"/>
      <c r="SVR574" s="633"/>
      <c r="SVS574" s="633"/>
      <c r="SVT574" s="633"/>
      <c r="SVU574" s="633"/>
      <c r="SVV574" s="633"/>
      <c r="SVW574" s="633"/>
      <c r="SVX574" s="633"/>
      <c r="SVY574" s="633"/>
      <c r="SVZ574" s="633"/>
      <c r="SWA574" s="633"/>
      <c r="SWB574" s="633"/>
      <c r="SWC574" s="633"/>
      <c r="SWD574" s="633"/>
      <c r="SWE574" s="633"/>
      <c r="SWF574" s="633"/>
      <c r="SWG574" s="633"/>
      <c r="SWH574" s="633"/>
      <c r="SWI574" s="633"/>
      <c r="SWJ574" s="633"/>
      <c r="SWK574" s="633"/>
      <c r="SWL574" s="633"/>
      <c r="SWM574" s="633"/>
      <c r="SWN574" s="633"/>
      <c r="SWO574" s="633"/>
      <c r="SWP574" s="633"/>
      <c r="SWQ574" s="633"/>
      <c r="SWR574" s="633"/>
      <c r="SWS574" s="633"/>
      <c r="SWT574" s="633"/>
      <c r="SWU574" s="633"/>
      <c r="SWV574" s="633"/>
      <c r="SWW574" s="633"/>
      <c r="SWX574" s="633"/>
      <c r="SWY574" s="633"/>
      <c r="SWZ574" s="633"/>
      <c r="SXA574" s="633"/>
      <c r="SXB574" s="633"/>
      <c r="SXC574" s="633"/>
      <c r="SXD574" s="633"/>
      <c r="SXE574" s="633"/>
      <c r="SXF574" s="633"/>
      <c r="SXG574" s="633"/>
      <c r="SXH574" s="633"/>
      <c r="SXI574" s="633"/>
      <c r="SXJ574" s="633"/>
      <c r="SXK574" s="633"/>
      <c r="SXL574" s="633"/>
      <c r="SXM574" s="633"/>
      <c r="SXN574" s="633"/>
      <c r="SXO574" s="633"/>
      <c r="SXP574" s="633"/>
      <c r="SXQ574" s="633"/>
      <c r="SXR574" s="633"/>
      <c r="SXS574" s="633"/>
      <c r="SXT574" s="633"/>
      <c r="SXU574" s="633"/>
      <c r="SXV574" s="633"/>
      <c r="SXW574" s="633"/>
      <c r="SXX574" s="633"/>
      <c r="SXY574" s="633"/>
      <c r="SXZ574" s="633"/>
      <c r="SYA574" s="633"/>
      <c r="SYB574" s="633"/>
      <c r="SYC574" s="633"/>
      <c r="SYD574" s="633"/>
      <c r="SYE574" s="633"/>
      <c r="SYF574" s="633"/>
      <c r="SYG574" s="633"/>
      <c r="SYH574" s="633"/>
      <c r="SYI574" s="633"/>
      <c r="SYJ574" s="633"/>
      <c r="SYK574" s="633"/>
      <c r="SYL574" s="633"/>
      <c r="SYM574" s="633"/>
      <c r="SYN574" s="633"/>
      <c r="SYO574" s="633"/>
      <c r="SYP574" s="633"/>
      <c r="SYQ574" s="633"/>
      <c r="SYR574" s="633"/>
      <c r="SYS574" s="633"/>
      <c r="SYT574" s="633"/>
      <c r="SYU574" s="633"/>
      <c r="SYV574" s="633"/>
      <c r="SYW574" s="633"/>
      <c r="SYX574" s="633"/>
      <c r="SYY574" s="633"/>
      <c r="SYZ574" s="633"/>
      <c r="SZA574" s="633"/>
      <c r="SZB574" s="633"/>
      <c r="SZC574" s="633"/>
      <c r="SZD574" s="633"/>
      <c r="SZE574" s="633"/>
      <c r="SZF574" s="633"/>
      <c r="SZG574" s="633"/>
      <c r="SZH574" s="633"/>
      <c r="SZI574" s="633"/>
      <c r="SZJ574" s="633"/>
      <c r="SZK574" s="633"/>
      <c r="SZL574" s="633"/>
      <c r="SZM574" s="633"/>
      <c r="SZN574" s="633"/>
      <c r="SZO574" s="633"/>
      <c r="SZP574" s="633"/>
      <c r="SZQ574" s="633"/>
      <c r="SZR574" s="633"/>
      <c r="SZS574" s="633"/>
      <c r="SZT574" s="633"/>
      <c r="SZU574" s="633"/>
      <c r="SZV574" s="633"/>
      <c r="SZW574" s="633"/>
      <c r="SZX574" s="633"/>
      <c r="SZY574" s="633"/>
      <c r="SZZ574" s="633"/>
      <c r="TAA574" s="633"/>
      <c r="TAB574" s="633"/>
      <c r="TAC574" s="633"/>
      <c r="TAD574" s="633"/>
      <c r="TAE574" s="633"/>
      <c r="TAF574" s="633"/>
      <c r="TAG574" s="633"/>
      <c r="TAH574" s="633"/>
      <c r="TAI574" s="633"/>
      <c r="TAJ574" s="633"/>
      <c r="TAK574" s="633"/>
      <c r="TAL574" s="633"/>
      <c r="TAM574" s="633"/>
      <c r="TAN574" s="633"/>
      <c r="TAO574" s="633"/>
      <c r="TAP574" s="633"/>
      <c r="TAQ574" s="633"/>
      <c r="TAR574" s="633"/>
      <c r="TAS574" s="633"/>
      <c r="TAT574" s="633"/>
      <c r="TAU574" s="633"/>
      <c r="TAV574" s="633"/>
      <c r="TAW574" s="633"/>
      <c r="TAX574" s="633"/>
      <c r="TAY574" s="633"/>
      <c r="TAZ574" s="633"/>
      <c r="TBA574" s="633"/>
      <c r="TBB574" s="633"/>
      <c r="TBC574" s="633"/>
      <c r="TBD574" s="633"/>
      <c r="TBE574" s="633"/>
      <c r="TBF574" s="633"/>
      <c r="TBG574" s="633"/>
      <c r="TBH574" s="633"/>
      <c r="TBI574" s="633"/>
      <c r="TBJ574" s="633"/>
      <c r="TBK574" s="633"/>
      <c r="TBL574" s="633"/>
      <c r="TBM574" s="633"/>
      <c r="TBN574" s="633"/>
      <c r="TBO574" s="633"/>
      <c r="TBP574" s="633"/>
      <c r="TBQ574" s="633"/>
      <c r="TBR574" s="633"/>
      <c r="TBS574" s="633"/>
      <c r="TBT574" s="633"/>
      <c r="TBU574" s="633"/>
      <c r="TBV574" s="633"/>
      <c r="TBW574" s="633"/>
      <c r="TBX574" s="633"/>
      <c r="TBY574" s="633"/>
      <c r="TBZ574" s="633"/>
      <c r="TCA574" s="633"/>
      <c r="TCB574" s="633"/>
      <c r="TCC574" s="633"/>
      <c r="TCD574" s="633"/>
      <c r="TCE574" s="633"/>
      <c r="TCF574" s="633"/>
      <c r="TCG574" s="633"/>
      <c r="TCH574" s="633"/>
      <c r="TCI574" s="633"/>
      <c r="TCJ574" s="633"/>
      <c r="TCK574" s="633"/>
      <c r="TCL574" s="633"/>
      <c r="TCM574" s="633"/>
      <c r="TCN574" s="633"/>
      <c r="TCO574" s="633"/>
      <c r="TCP574" s="633"/>
      <c r="TCQ574" s="633"/>
      <c r="TCR574" s="633"/>
      <c r="TCS574" s="633"/>
      <c r="TCT574" s="633"/>
      <c r="TCU574" s="633"/>
      <c r="TCV574" s="633"/>
      <c r="TCW574" s="633"/>
      <c r="TCX574" s="633"/>
      <c r="TCY574" s="633"/>
      <c r="TCZ574" s="633"/>
      <c r="TDA574" s="633"/>
      <c r="TDB574" s="633"/>
      <c r="TDC574" s="633"/>
      <c r="TDD574" s="633"/>
      <c r="TDE574" s="633"/>
      <c r="TDF574" s="633"/>
      <c r="TDG574" s="633"/>
      <c r="TDH574" s="633"/>
      <c r="TDI574" s="633"/>
      <c r="TDJ574" s="633"/>
      <c r="TDK574" s="633"/>
      <c r="TDL574" s="633"/>
      <c r="TDM574" s="633"/>
      <c r="TDN574" s="633"/>
      <c r="TDO574" s="633"/>
      <c r="TDP574" s="633"/>
      <c r="TDQ574" s="633"/>
      <c r="TDR574" s="633"/>
      <c r="TDS574" s="633"/>
      <c r="TDT574" s="633"/>
      <c r="TDU574" s="633"/>
      <c r="TDV574" s="633"/>
      <c r="TDW574" s="633"/>
      <c r="TDX574" s="633"/>
      <c r="TDY574" s="633"/>
      <c r="TDZ574" s="633"/>
      <c r="TEA574" s="633"/>
      <c r="TEB574" s="633"/>
      <c r="TEC574" s="633"/>
      <c r="TED574" s="633"/>
      <c r="TEE574" s="633"/>
      <c r="TEF574" s="633"/>
      <c r="TEG574" s="633"/>
      <c r="TEH574" s="633"/>
      <c r="TEI574" s="633"/>
      <c r="TEJ574" s="633"/>
      <c r="TEK574" s="633"/>
      <c r="TEL574" s="633"/>
      <c r="TEM574" s="633"/>
      <c r="TEN574" s="633"/>
      <c r="TEO574" s="633"/>
      <c r="TEP574" s="633"/>
      <c r="TEQ574" s="633"/>
      <c r="TER574" s="633"/>
      <c r="TES574" s="633"/>
      <c r="TET574" s="633"/>
      <c r="TEU574" s="633"/>
      <c r="TEV574" s="633"/>
      <c r="TEW574" s="633"/>
      <c r="TEX574" s="633"/>
      <c r="TEY574" s="633"/>
      <c r="TEZ574" s="633"/>
      <c r="TFA574" s="633"/>
      <c r="TFB574" s="633"/>
      <c r="TFC574" s="633"/>
      <c r="TFD574" s="633"/>
      <c r="TFE574" s="633"/>
      <c r="TFF574" s="633"/>
      <c r="TFG574" s="633"/>
      <c r="TFH574" s="633"/>
      <c r="TFI574" s="633"/>
      <c r="TFJ574" s="633"/>
      <c r="TFK574" s="633"/>
      <c r="TFL574" s="633"/>
      <c r="TFM574" s="633"/>
      <c r="TFN574" s="633"/>
      <c r="TFO574" s="633"/>
      <c r="TFP574" s="633"/>
      <c r="TFQ574" s="633"/>
      <c r="TFR574" s="633"/>
      <c r="TFS574" s="633"/>
      <c r="TFT574" s="633"/>
      <c r="TFU574" s="633"/>
      <c r="TFV574" s="633"/>
      <c r="TFW574" s="633"/>
      <c r="TFX574" s="633"/>
      <c r="TFY574" s="633"/>
      <c r="TFZ574" s="633"/>
      <c r="TGA574" s="633"/>
      <c r="TGB574" s="633"/>
      <c r="TGC574" s="633"/>
      <c r="TGD574" s="633"/>
      <c r="TGE574" s="633"/>
      <c r="TGF574" s="633"/>
      <c r="TGG574" s="633"/>
      <c r="TGH574" s="633"/>
      <c r="TGI574" s="633"/>
      <c r="TGJ574" s="633"/>
      <c r="TGK574" s="633"/>
      <c r="TGL574" s="633"/>
      <c r="TGM574" s="633"/>
      <c r="TGN574" s="633"/>
      <c r="TGO574" s="633"/>
      <c r="TGP574" s="633"/>
      <c r="TGQ574" s="633"/>
      <c r="TGR574" s="633"/>
      <c r="TGS574" s="633"/>
      <c r="TGT574" s="633"/>
      <c r="TGU574" s="633"/>
      <c r="TGV574" s="633"/>
      <c r="TGW574" s="633"/>
      <c r="TGX574" s="633"/>
      <c r="TGY574" s="633"/>
      <c r="TGZ574" s="633"/>
      <c r="THA574" s="633"/>
      <c r="THB574" s="633"/>
      <c r="THC574" s="633"/>
      <c r="THD574" s="633"/>
      <c r="THE574" s="633"/>
      <c r="THF574" s="633"/>
      <c r="THG574" s="633"/>
      <c r="THH574" s="633"/>
      <c r="THI574" s="633"/>
      <c r="THJ574" s="633"/>
      <c r="THK574" s="633"/>
      <c r="THL574" s="633"/>
      <c r="THM574" s="633"/>
      <c r="THN574" s="633"/>
      <c r="THO574" s="633"/>
      <c r="THP574" s="633"/>
      <c r="THQ574" s="633"/>
      <c r="THR574" s="633"/>
      <c r="THS574" s="633"/>
      <c r="THT574" s="633"/>
      <c r="THU574" s="633"/>
      <c r="THV574" s="633"/>
      <c r="THW574" s="633"/>
      <c r="THX574" s="633"/>
      <c r="THY574" s="633"/>
      <c r="THZ574" s="633"/>
      <c r="TIA574" s="633"/>
      <c r="TIB574" s="633"/>
      <c r="TIC574" s="633"/>
      <c r="TID574" s="633"/>
      <c r="TIE574" s="633"/>
      <c r="TIF574" s="633"/>
      <c r="TIG574" s="633"/>
      <c r="TIH574" s="633"/>
      <c r="TII574" s="633"/>
      <c r="TIJ574" s="633"/>
      <c r="TIK574" s="633"/>
      <c r="TIL574" s="633"/>
      <c r="TIM574" s="633"/>
      <c r="TIN574" s="633"/>
      <c r="TIO574" s="633"/>
      <c r="TIP574" s="633"/>
      <c r="TIQ574" s="633"/>
      <c r="TIR574" s="633"/>
      <c r="TIS574" s="633"/>
      <c r="TIT574" s="633"/>
      <c r="TIU574" s="633"/>
      <c r="TIV574" s="633"/>
      <c r="TIW574" s="633"/>
      <c r="TIX574" s="633"/>
      <c r="TIY574" s="633"/>
      <c r="TIZ574" s="633"/>
      <c r="TJA574" s="633"/>
      <c r="TJB574" s="633"/>
      <c r="TJC574" s="633"/>
      <c r="TJD574" s="633"/>
      <c r="TJE574" s="633"/>
      <c r="TJF574" s="633"/>
      <c r="TJG574" s="633"/>
      <c r="TJH574" s="633"/>
      <c r="TJI574" s="633"/>
      <c r="TJJ574" s="633"/>
      <c r="TJK574" s="633"/>
      <c r="TJL574" s="633"/>
      <c r="TJM574" s="633"/>
      <c r="TJN574" s="633"/>
      <c r="TJO574" s="633"/>
      <c r="TJP574" s="633"/>
      <c r="TJQ574" s="633"/>
      <c r="TJR574" s="633"/>
      <c r="TJS574" s="633"/>
      <c r="TJT574" s="633"/>
      <c r="TJU574" s="633"/>
      <c r="TJV574" s="633"/>
      <c r="TJW574" s="633"/>
      <c r="TJX574" s="633"/>
      <c r="TJY574" s="633"/>
      <c r="TJZ574" s="633"/>
      <c r="TKA574" s="633"/>
      <c r="TKB574" s="633"/>
      <c r="TKC574" s="633"/>
      <c r="TKD574" s="633"/>
      <c r="TKE574" s="633"/>
      <c r="TKF574" s="633"/>
      <c r="TKG574" s="633"/>
      <c r="TKH574" s="633"/>
      <c r="TKI574" s="633"/>
      <c r="TKJ574" s="633"/>
      <c r="TKK574" s="633"/>
      <c r="TKL574" s="633"/>
      <c r="TKM574" s="633"/>
      <c r="TKN574" s="633"/>
      <c r="TKO574" s="633"/>
      <c r="TKP574" s="633"/>
      <c r="TKQ574" s="633"/>
      <c r="TKR574" s="633"/>
      <c r="TKS574" s="633"/>
      <c r="TKT574" s="633"/>
      <c r="TKU574" s="633"/>
      <c r="TKV574" s="633"/>
      <c r="TKW574" s="633"/>
      <c r="TKX574" s="633"/>
      <c r="TKY574" s="633"/>
      <c r="TKZ574" s="633"/>
      <c r="TLA574" s="633"/>
      <c r="TLB574" s="633"/>
      <c r="TLC574" s="633"/>
      <c r="TLD574" s="633"/>
      <c r="TLE574" s="633"/>
      <c r="TLF574" s="633"/>
      <c r="TLG574" s="633"/>
      <c r="TLH574" s="633"/>
      <c r="TLI574" s="633"/>
      <c r="TLJ574" s="633"/>
      <c r="TLK574" s="633"/>
      <c r="TLL574" s="633"/>
      <c r="TLM574" s="633"/>
      <c r="TLN574" s="633"/>
      <c r="TLO574" s="633"/>
      <c r="TLP574" s="633"/>
      <c r="TLQ574" s="633"/>
      <c r="TLR574" s="633"/>
      <c r="TLS574" s="633"/>
      <c r="TLT574" s="633"/>
      <c r="TLU574" s="633"/>
      <c r="TLV574" s="633"/>
      <c r="TLW574" s="633"/>
      <c r="TLX574" s="633"/>
      <c r="TLY574" s="633"/>
      <c r="TLZ574" s="633"/>
      <c r="TMA574" s="633"/>
      <c r="TMB574" s="633"/>
      <c r="TMC574" s="633"/>
      <c r="TMD574" s="633"/>
      <c r="TME574" s="633"/>
      <c r="TMF574" s="633"/>
      <c r="TMG574" s="633"/>
      <c r="TMH574" s="633"/>
      <c r="TMI574" s="633"/>
      <c r="TMJ574" s="633"/>
      <c r="TMK574" s="633"/>
      <c r="TML574" s="633"/>
      <c r="TMM574" s="633"/>
      <c r="TMN574" s="633"/>
      <c r="TMO574" s="633"/>
      <c r="TMP574" s="633"/>
      <c r="TMQ574" s="633"/>
      <c r="TMR574" s="633"/>
      <c r="TMS574" s="633"/>
      <c r="TMT574" s="633"/>
      <c r="TMU574" s="633"/>
      <c r="TMV574" s="633"/>
      <c r="TMW574" s="633"/>
      <c r="TMX574" s="633"/>
      <c r="TMY574" s="633"/>
      <c r="TMZ574" s="633"/>
      <c r="TNA574" s="633"/>
      <c r="TNB574" s="633"/>
      <c r="TNC574" s="633"/>
      <c r="TND574" s="633"/>
      <c r="TNE574" s="633"/>
      <c r="TNF574" s="633"/>
      <c r="TNG574" s="633"/>
      <c r="TNH574" s="633"/>
      <c r="TNI574" s="633"/>
      <c r="TNJ574" s="633"/>
      <c r="TNK574" s="633"/>
      <c r="TNL574" s="633"/>
      <c r="TNM574" s="633"/>
      <c r="TNN574" s="633"/>
      <c r="TNO574" s="633"/>
      <c r="TNP574" s="633"/>
      <c r="TNQ574" s="633"/>
      <c r="TNR574" s="633"/>
      <c r="TNS574" s="633"/>
      <c r="TNT574" s="633"/>
      <c r="TNU574" s="633"/>
      <c r="TNV574" s="633"/>
      <c r="TNW574" s="633"/>
      <c r="TNX574" s="633"/>
      <c r="TNY574" s="633"/>
      <c r="TNZ574" s="633"/>
      <c r="TOA574" s="633"/>
      <c r="TOB574" s="633"/>
      <c r="TOC574" s="633"/>
      <c r="TOD574" s="633"/>
      <c r="TOE574" s="633"/>
      <c r="TOF574" s="633"/>
      <c r="TOG574" s="633"/>
      <c r="TOH574" s="633"/>
      <c r="TOI574" s="633"/>
      <c r="TOJ574" s="633"/>
      <c r="TOK574" s="633"/>
      <c r="TOL574" s="633"/>
      <c r="TOM574" s="633"/>
      <c r="TON574" s="633"/>
      <c r="TOO574" s="633"/>
      <c r="TOP574" s="633"/>
      <c r="TOQ574" s="633"/>
      <c r="TOR574" s="633"/>
      <c r="TOS574" s="633"/>
      <c r="TOT574" s="633"/>
      <c r="TOU574" s="633"/>
      <c r="TOV574" s="633"/>
      <c r="TOW574" s="633"/>
      <c r="TOX574" s="633"/>
      <c r="TOY574" s="633"/>
      <c r="TOZ574" s="633"/>
      <c r="TPA574" s="633"/>
      <c r="TPB574" s="633"/>
      <c r="TPC574" s="633"/>
      <c r="TPD574" s="633"/>
      <c r="TPE574" s="633"/>
      <c r="TPF574" s="633"/>
      <c r="TPG574" s="633"/>
      <c r="TPH574" s="633"/>
      <c r="TPI574" s="633"/>
      <c r="TPJ574" s="633"/>
      <c r="TPK574" s="633"/>
      <c r="TPL574" s="633"/>
      <c r="TPM574" s="633"/>
      <c r="TPN574" s="633"/>
      <c r="TPO574" s="633"/>
      <c r="TPP574" s="633"/>
      <c r="TPQ574" s="633"/>
      <c r="TPR574" s="633"/>
      <c r="TPS574" s="633"/>
      <c r="TPT574" s="633"/>
      <c r="TPU574" s="633"/>
      <c r="TPV574" s="633"/>
      <c r="TPW574" s="633"/>
      <c r="TPX574" s="633"/>
      <c r="TPY574" s="633"/>
      <c r="TPZ574" s="633"/>
      <c r="TQA574" s="633"/>
      <c r="TQB574" s="633"/>
      <c r="TQC574" s="633"/>
      <c r="TQD574" s="633"/>
      <c r="TQE574" s="633"/>
      <c r="TQF574" s="633"/>
      <c r="TQG574" s="633"/>
      <c r="TQH574" s="633"/>
      <c r="TQI574" s="633"/>
      <c r="TQJ574" s="633"/>
      <c r="TQK574" s="633"/>
      <c r="TQL574" s="633"/>
      <c r="TQM574" s="633"/>
      <c r="TQN574" s="633"/>
      <c r="TQO574" s="633"/>
      <c r="TQP574" s="633"/>
      <c r="TQQ574" s="633"/>
      <c r="TQR574" s="633"/>
      <c r="TQS574" s="633"/>
      <c r="TQT574" s="633"/>
      <c r="TQU574" s="633"/>
      <c r="TQV574" s="633"/>
      <c r="TQW574" s="633"/>
      <c r="TQX574" s="633"/>
      <c r="TQY574" s="633"/>
      <c r="TQZ574" s="633"/>
      <c r="TRA574" s="633"/>
      <c r="TRB574" s="633"/>
      <c r="TRC574" s="633"/>
      <c r="TRD574" s="633"/>
      <c r="TRE574" s="633"/>
      <c r="TRF574" s="633"/>
      <c r="TRG574" s="633"/>
      <c r="TRH574" s="633"/>
      <c r="TRI574" s="633"/>
      <c r="TRJ574" s="633"/>
      <c r="TRK574" s="633"/>
      <c r="TRL574" s="633"/>
      <c r="TRM574" s="633"/>
      <c r="TRN574" s="633"/>
      <c r="TRO574" s="633"/>
      <c r="TRP574" s="633"/>
      <c r="TRQ574" s="633"/>
      <c r="TRR574" s="633"/>
      <c r="TRS574" s="633"/>
      <c r="TRT574" s="633"/>
      <c r="TRU574" s="633"/>
      <c r="TRV574" s="633"/>
      <c r="TRW574" s="633"/>
      <c r="TRX574" s="633"/>
      <c r="TRY574" s="633"/>
      <c r="TRZ574" s="633"/>
      <c r="TSA574" s="633"/>
      <c r="TSB574" s="633"/>
      <c r="TSC574" s="633"/>
      <c r="TSD574" s="633"/>
      <c r="TSE574" s="633"/>
      <c r="TSF574" s="633"/>
      <c r="TSG574" s="633"/>
      <c r="TSH574" s="633"/>
      <c r="TSI574" s="633"/>
      <c r="TSJ574" s="633"/>
      <c r="TSK574" s="633"/>
      <c r="TSL574" s="633"/>
      <c r="TSM574" s="633"/>
      <c r="TSN574" s="633"/>
      <c r="TSO574" s="633"/>
      <c r="TSP574" s="633"/>
      <c r="TSQ574" s="633"/>
      <c r="TSR574" s="633"/>
      <c r="TSS574" s="633"/>
      <c r="TST574" s="633"/>
      <c r="TSU574" s="633"/>
      <c r="TSV574" s="633"/>
      <c r="TSW574" s="633"/>
      <c r="TSX574" s="633"/>
      <c r="TSY574" s="633"/>
      <c r="TSZ574" s="633"/>
      <c r="TTA574" s="633"/>
      <c r="TTB574" s="633"/>
      <c r="TTC574" s="633"/>
      <c r="TTD574" s="633"/>
      <c r="TTE574" s="633"/>
      <c r="TTF574" s="633"/>
      <c r="TTG574" s="633"/>
      <c r="TTH574" s="633"/>
      <c r="TTI574" s="633"/>
      <c r="TTJ574" s="633"/>
      <c r="TTK574" s="633"/>
      <c r="TTL574" s="633"/>
      <c r="TTM574" s="633"/>
      <c r="TTN574" s="633"/>
      <c r="TTO574" s="633"/>
      <c r="TTP574" s="633"/>
      <c r="TTQ574" s="633"/>
      <c r="TTR574" s="633"/>
      <c r="TTS574" s="633"/>
      <c r="TTT574" s="633"/>
      <c r="TTU574" s="633"/>
      <c r="TTV574" s="633"/>
      <c r="TTW574" s="633"/>
      <c r="TTX574" s="633"/>
      <c r="TTY574" s="633"/>
      <c r="TTZ574" s="633"/>
      <c r="TUA574" s="633"/>
      <c r="TUB574" s="633"/>
      <c r="TUC574" s="633"/>
      <c r="TUD574" s="633"/>
      <c r="TUE574" s="633"/>
      <c r="TUF574" s="633"/>
      <c r="TUG574" s="633"/>
      <c r="TUH574" s="633"/>
      <c r="TUI574" s="633"/>
      <c r="TUJ574" s="633"/>
      <c r="TUK574" s="633"/>
      <c r="TUL574" s="633"/>
      <c r="TUM574" s="633"/>
      <c r="TUN574" s="633"/>
      <c r="TUO574" s="633"/>
      <c r="TUP574" s="633"/>
      <c r="TUQ574" s="633"/>
      <c r="TUR574" s="633"/>
      <c r="TUS574" s="633"/>
      <c r="TUT574" s="633"/>
      <c r="TUU574" s="633"/>
      <c r="TUV574" s="633"/>
      <c r="TUW574" s="633"/>
      <c r="TUX574" s="633"/>
      <c r="TUY574" s="633"/>
      <c r="TUZ574" s="633"/>
      <c r="TVA574" s="633"/>
      <c r="TVB574" s="633"/>
      <c r="TVC574" s="633"/>
      <c r="TVD574" s="633"/>
      <c r="TVE574" s="633"/>
      <c r="TVF574" s="633"/>
      <c r="TVG574" s="633"/>
      <c r="TVH574" s="633"/>
      <c r="TVI574" s="633"/>
      <c r="TVJ574" s="633"/>
      <c r="TVK574" s="633"/>
      <c r="TVL574" s="633"/>
      <c r="TVM574" s="633"/>
      <c r="TVN574" s="633"/>
      <c r="TVO574" s="633"/>
      <c r="TVP574" s="633"/>
      <c r="TVQ574" s="633"/>
      <c r="TVR574" s="633"/>
      <c r="TVS574" s="633"/>
      <c r="TVT574" s="633"/>
      <c r="TVU574" s="633"/>
      <c r="TVV574" s="633"/>
      <c r="TVW574" s="633"/>
      <c r="TVX574" s="633"/>
      <c r="TVY574" s="633"/>
      <c r="TVZ574" s="633"/>
      <c r="TWA574" s="633"/>
      <c r="TWB574" s="633"/>
      <c r="TWC574" s="633"/>
      <c r="TWD574" s="633"/>
      <c r="TWE574" s="633"/>
      <c r="TWF574" s="633"/>
      <c r="TWG574" s="633"/>
      <c r="TWH574" s="633"/>
      <c r="TWI574" s="633"/>
      <c r="TWJ574" s="633"/>
      <c r="TWK574" s="633"/>
      <c r="TWL574" s="633"/>
      <c r="TWM574" s="633"/>
      <c r="TWN574" s="633"/>
      <c r="TWO574" s="633"/>
      <c r="TWP574" s="633"/>
      <c r="TWQ574" s="633"/>
      <c r="TWR574" s="633"/>
      <c r="TWS574" s="633"/>
      <c r="TWT574" s="633"/>
      <c r="TWU574" s="633"/>
      <c r="TWV574" s="633"/>
      <c r="TWW574" s="633"/>
      <c r="TWX574" s="633"/>
      <c r="TWY574" s="633"/>
      <c r="TWZ574" s="633"/>
      <c r="TXA574" s="633"/>
      <c r="TXB574" s="633"/>
      <c r="TXC574" s="633"/>
      <c r="TXD574" s="633"/>
      <c r="TXE574" s="633"/>
      <c r="TXF574" s="633"/>
      <c r="TXG574" s="633"/>
      <c r="TXH574" s="633"/>
      <c r="TXI574" s="633"/>
      <c r="TXJ574" s="633"/>
      <c r="TXK574" s="633"/>
      <c r="TXL574" s="633"/>
      <c r="TXM574" s="633"/>
      <c r="TXN574" s="633"/>
      <c r="TXO574" s="633"/>
      <c r="TXP574" s="633"/>
      <c r="TXQ574" s="633"/>
      <c r="TXR574" s="633"/>
      <c r="TXS574" s="633"/>
      <c r="TXT574" s="633"/>
      <c r="TXU574" s="633"/>
      <c r="TXV574" s="633"/>
      <c r="TXW574" s="633"/>
      <c r="TXX574" s="633"/>
      <c r="TXY574" s="633"/>
      <c r="TXZ574" s="633"/>
      <c r="TYA574" s="633"/>
      <c r="TYB574" s="633"/>
      <c r="TYC574" s="633"/>
      <c r="TYD574" s="633"/>
      <c r="TYE574" s="633"/>
      <c r="TYF574" s="633"/>
      <c r="TYG574" s="633"/>
      <c r="TYH574" s="633"/>
      <c r="TYI574" s="633"/>
      <c r="TYJ574" s="633"/>
      <c r="TYK574" s="633"/>
      <c r="TYL574" s="633"/>
      <c r="TYM574" s="633"/>
      <c r="TYN574" s="633"/>
      <c r="TYO574" s="633"/>
      <c r="TYP574" s="633"/>
      <c r="TYQ574" s="633"/>
      <c r="TYR574" s="633"/>
      <c r="TYS574" s="633"/>
      <c r="TYT574" s="633"/>
      <c r="TYU574" s="633"/>
      <c r="TYV574" s="633"/>
      <c r="TYW574" s="633"/>
      <c r="TYX574" s="633"/>
      <c r="TYY574" s="633"/>
      <c r="TYZ574" s="633"/>
      <c r="TZA574" s="633"/>
      <c r="TZB574" s="633"/>
      <c r="TZC574" s="633"/>
      <c r="TZD574" s="633"/>
      <c r="TZE574" s="633"/>
      <c r="TZF574" s="633"/>
      <c r="TZG574" s="633"/>
      <c r="TZH574" s="633"/>
      <c r="TZI574" s="633"/>
      <c r="TZJ574" s="633"/>
      <c r="TZK574" s="633"/>
      <c r="TZL574" s="633"/>
      <c r="TZM574" s="633"/>
      <c r="TZN574" s="633"/>
      <c r="TZO574" s="633"/>
      <c r="TZP574" s="633"/>
      <c r="TZQ574" s="633"/>
      <c r="TZR574" s="633"/>
      <c r="TZS574" s="633"/>
      <c r="TZT574" s="633"/>
      <c r="TZU574" s="633"/>
      <c r="TZV574" s="633"/>
      <c r="TZW574" s="633"/>
      <c r="TZX574" s="633"/>
      <c r="TZY574" s="633"/>
      <c r="TZZ574" s="633"/>
      <c r="UAA574" s="633"/>
      <c r="UAB574" s="633"/>
      <c r="UAC574" s="633"/>
      <c r="UAD574" s="633"/>
      <c r="UAE574" s="633"/>
      <c r="UAF574" s="633"/>
      <c r="UAG574" s="633"/>
      <c r="UAH574" s="633"/>
      <c r="UAI574" s="633"/>
      <c r="UAJ574" s="633"/>
      <c r="UAK574" s="633"/>
      <c r="UAL574" s="633"/>
      <c r="UAM574" s="633"/>
      <c r="UAN574" s="633"/>
      <c r="UAO574" s="633"/>
      <c r="UAP574" s="633"/>
      <c r="UAQ574" s="633"/>
      <c r="UAR574" s="633"/>
      <c r="UAS574" s="633"/>
      <c r="UAT574" s="633"/>
      <c r="UAU574" s="633"/>
      <c r="UAV574" s="633"/>
      <c r="UAW574" s="633"/>
      <c r="UAX574" s="633"/>
      <c r="UAY574" s="633"/>
      <c r="UAZ574" s="633"/>
      <c r="UBA574" s="633"/>
      <c r="UBB574" s="633"/>
      <c r="UBC574" s="633"/>
      <c r="UBD574" s="633"/>
      <c r="UBE574" s="633"/>
      <c r="UBF574" s="633"/>
      <c r="UBG574" s="633"/>
      <c r="UBH574" s="633"/>
      <c r="UBI574" s="633"/>
      <c r="UBJ574" s="633"/>
      <c r="UBK574" s="633"/>
      <c r="UBL574" s="633"/>
      <c r="UBM574" s="633"/>
      <c r="UBN574" s="633"/>
      <c r="UBO574" s="633"/>
      <c r="UBP574" s="633"/>
      <c r="UBQ574" s="633"/>
      <c r="UBR574" s="633"/>
      <c r="UBS574" s="633"/>
      <c r="UBT574" s="633"/>
      <c r="UBU574" s="633"/>
      <c r="UBV574" s="633"/>
      <c r="UBW574" s="633"/>
      <c r="UBX574" s="633"/>
      <c r="UBY574" s="633"/>
      <c r="UBZ574" s="633"/>
      <c r="UCA574" s="633"/>
      <c r="UCB574" s="633"/>
      <c r="UCC574" s="633"/>
      <c r="UCD574" s="633"/>
      <c r="UCE574" s="633"/>
      <c r="UCF574" s="633"/>
      <c r="UCG574" s="633"/>
      <c r="UCH574" s="633"/>
      <c r="UCI574" s="633"/>
      <c r="UCJ574" s="633"/>
      <c r="UCK574" s="633"/>
      <c r="UCL574" s="633"/>
      <c r="UCM574" s="633"/>
      <c r="UCN574" s="633"/>
      <c r="UCO574" s="633"/>
      <c r="UCP574" s="633"/>
      <c r="UCQ574" s="633"/>
      <c r="UCR574" s="633"/>
      <c r="UCS574" s="633"/>
      <c r="UCT574" s="633"/>
      <c r="UCU574" s="633"/>
      <c r="UCV574" s="633"/>
      <c r="UCW574" s="633"/>
      <c r="UCX574" s="633"/>
      <c r="UCY574" s="633"/>
      <c r="UCZ574" s="633"/>
      <c r="UDA574" s="633"/>
      <c r="UDB574" s="633"/>
      <c r="UDC574" s="633"/>
      <c r="UDD574" s="633"/>
      <c r="UDE574" s="633"/>
      <c r="UDF574" s="633"/>
      <c r="UDG574" s="633"/>
      <c r="UDH574" s="633"/>
      <c r="UDI574" s="633"/>
      <c r="UDJ574" s="633"/>
      <c r="UDK574" s="633"/>
      <c r="UDL574" s="633"/>
      <c r="UDM574" s="633"/>
      <c r="UDN574" s="633"/>
      <c r="UDO574" s="633"/>
      <c r="UDP574" s="633"/>
      <c r="UDQ574" s="633"/>
      <c r="UDR574" s="633"/>
      <c r="UDS574" s="633"/>
      <c r="UDT574" s="633"/>
      <c r="UDU574" s="633"/>
      <c r="UDV574" s="633"/>
      <c r="UDW574" s="633"/>
      <c r="UDX574" s="633"/>
      <c r="UDY574" s="633"/>
      <c r="UDZ574" s="633"/>
      <c r="UEA574" s="633"/>
      <c r="UEB574" s="633"/>
      <c r="UEC574" s="633"/>
      <c r="UED574" s="633"/>
      <c r="UEE574" s="633"/>
      <c r="UEF574" s="633"/>
      <c r="UEG574" s="633"/>
      <c r="UEH574" s="633"/>
      <c r="UEI574" s="633"/>
      <c r="UEJ574" s="633"/>
      <c r="UEK574" s="633"/>
      <c r="UEL574" s="633"/>
      <c r="UEM574" s="633"/>
      <c r="UEN574" s="633"/>
      <c r="UEO574" s="633"/>
      <c r="UEP574" s="633"/>
      <c r="UEQ574" s="633"/>
      <c r="UER574" s="633"/>
      <c r="UES574" s="633"/>
      <c r="UET574" s="633"/>
      <c r="UEU574" s="633"/>
      <c r="UEV574" s="633"/>
      <c r="UEW574" s="633"/>
      <c r="UEX574" s="633"/>
      <c r="UEY574" s="633"/>
      <c r="UEZ574" s="633"/>
      <c r="UFA574" s="633"/>
      <c r="UFB574" s="633"/>
      <c r="UFC574" s="633"/>
      <c r="UFD574" s="633"/>
      <c r="UFE574" s="633"/>
      <c r="UFF574" s="633"/>
      <c r="UFG574" s="633"/>
      <c r="UFH574" s="633"/>
      <c r="UFI574" s="633"/>
      <c r="UFJ574" s="633"/>
      <c r="UFK574" s="633"/>
      <c r="UFL574" s="633"/>
      <c r="UFM574" s="633"/>
      <c r="UFN574" s="633"/>
      <c r="UFO574" s="633"/>
      <c r="UFP574" s="633"/>
      <c r="UFQ574" s="633"/>
      <c r="UFR574" s="633"/>
      <c r="UFS574" s="633"/>
      <c r="UFT574" s="633"/>
      <c r="UFU574" s="633"/>
      <c r="UFV574" s="633"/>
      <c r="UFW574" s="633"/>
      <c r="UFX574" s="633"/>
      <c r="UFY574" s="633"/>
      <c r="UFZ574" s="633"/>
      <c r="UGA574" s="633"/>
      <c r="UGB574" s="633"/>
      <c r="UGC574" s="633"/>
      <c r="UGD574" s="633"/>
      <c r="UGE574" s="633"/>
      <c r="UGF574" s="633"/>
      <c r="UGG574" s="633"/>
      <c r="UGH574" s="633"/>
      <c r="UGI574" s="633"/>
      <c r="UGJ574" s="633"/>
      <c r="UGK574" s="633"/>
      <c r="UGL574" s="633"/>
      <c r="UGM574" s="633"/>
      <c r="UGN574" s="633"/>
      <c r="UGO574" s="633"/>
      <c r="UGP574" s="633"/>
      <c r="UGQ574" s="633"/>
      <c r="UGR574" s="633"/>
      <c r="UGS574" s="633"/>
      <c r="UGT574" s="633"/>
      <c r="UGU574" s="633"/>
      <c r="UGV574" s="633"/>
      <c r="UGW574" s="633"/>
      <c r="UGX574" s="633"/>
      <c r="UGY574" s="633"/>
      <c r="UGZ574" s="633"/>
      <c r="UHA574" s="633"/>
      <c r="UHB574" s="633"/>
      <c r="UHC574" s="633"/>
      <c r="UHD574" s="633"/>
      <c r="UHE574" s="633"/>
      <c r="UHF574" s="633"/>
      <c r="UHG574" s="633"/>
      <c r="UHH574" s="633"/>
      <c r="UHI574" s="633"/>
      <c r="UHJ574" s="633"/>
      <c r="UHK574" s="633"/>
      <c r="UHL574" s="633"/>
      <c r="UHM574" s="633"/>
      <c r="UHN574" s="633"/>
      <c r="UHO574" s="633"/>
      <c r="UHP574" s="633"/>
      <c r="UHQ574" s="633"/>
      <c r="UHR574" s="633"/>
      <c r="UHS574" s="633"/>
      <c r="UHT574" s="633"/>
      <c r="UHU574" s="633"/>
      <c r="UHV574" s="633"/>
      <c r="UHW574" s="633"/>
      <c r="UHX574" s="633"/>
      <c r="UHY574" s="633"/>
      <c r="UHZ574" s="633"/>
      <c r="UIA574" s="633"/>
      <c r="UIB574" s="633"/>
      <c r="UIC574" s="633"/>
      <c r="UID574" s="633"/>
      <c r="UIE574" s="633"/>
      <c r="UIF574" s="633"/>
      <c r="UIG574" s="633"/>
      <c r="UIH574" s="633"/>
      <c r="UII574" s="633"/>
      <c r="UIJ574" s="633"/>
      <c r="UIK574" s="633"/>
      <c r="UIL574" s="633"/>
      <c r="UIM574" s="633"/>
      <c r="UIN574" s="633"/>
      <c r="UIO574" s="633"/>
      <c r="UIP574" s="633"/>
      <c r="UIQ574" s="633"/>
      <c r="UIR574" s="633"/>
      <c r="UIS574" s="633"/>
      <c r="UIT574" s="633"/>
      <c r="UIU574" s="633"/>
      <c r="UIV574" s="633"/>
      <c r="UIW574" s="633"/>
      <c r="UIX574" s="633"/>
      <c r="UIY574" s="633"/>
      <c r="UIZ574" s="633"/>
      <c r="UJA574" s="633"/>
      <c r="UJB574" s="633"/>
      <c r="UJC574" s="633"/>
      <c r="UJD574" s="633"/>
      <c r="UJE574" s="633"/>
      <c r="UJF574" s="633"/>
      <c r="UJG574" s="633"/>
      <c r="UJH574" s="633"/>
      <c r="UJI574" s="633"/>
      <c r="UJJ574" s="633"/>
      <c r="UJK574" s="633"/>
      <c r="UJL574" s="633"/>
      <c r="UJM574" s="633"/>
      <c r="UJN574" s="633"/>
      <c r="UJO574" s="633"/>
      <c r="UJP574" s="633"/>
      <c r="UJQ574" s="633"/>
      <c r="UJR574" s="633"/>
      <c r="UJS574" s="633"/>
      <c r="UJT574" s="633"/>
      <c r="UJU574" s="633"/>
      <c r="UJV574" s="633"/>
      <c r="UJW574" s="633"/>
      <c r="UJX574" s="633"/>
      <c r="UJY574" s="633"/>
      <c r="UJZ574" s="633"/>
      <c r="UKA574" s="633"/>
      <c r="UKB574" s="633"/>
      <c r="UKC574" s="633"/>
      <c r="UKD574" s="633"/>
      <c r="UKE574" s="633"/>
      <c r="UKF574" s="633"/>
      <c r="UKG574" s="633"/>
      <c r="UKH574" s="633"/>
      <c r="UKI574" s="633"/>
      <c r="UKJ574" s="633"/>
      <c r="UKK574" s="633"/>
      <c r="UKL574" s="633"/>
      <c r="UKM574" s="633"/>
      <c r="UKN574" s="633"/>
      <c r="UKO574" s="633"/>
      <c r="UKP574" s="633"/>
      <c r="UKQ574" s="633"/>
      <c r="UKR574" s="633"/>
      <c r="UKS574" s="633"/>
      <c r="UKT574" s="633"/>
      <c r="UKU574" s="633"/>
      <c r="UKV574" s="633"/>
      <c r="UKW574" s="633"/>
      <c r="UKX574" s="633"/>
      <c r="UKY574" s="633"/>
      <c r="UKZ574" s="633"/>
      <c r="ULA574" s="633"/>
      <c r="ULB574" s="633"/>
      <c r="ULC574" s="633"/>
      <c r="ULD574" s="633"/>
      <c r="ULE574" s="633"/>
      <c r="ULF574" s="633"/>
      <c r="ULG574" s="633"/>
      <c r="ULH574" s="633"/>
      <c r="ULI574" s="633"/>
      <c r="ULJ574" s="633"/>
      <c r="ULK574" s="633"/>
      <c r="ULL574" s="633"/>
      <c r="ULM574" s="633"/>
      <c r="ULN574" s="633"/>
      <c r="ULO574" s="633"/>
      <c r="ULP574" s="633"/>
      <c r="ULQ574" s="633"/>
      <c r="ULR574" s="633"/>
      <c r="ULS574" s="633"/>
      <c r="ULT574" s="633"/>
      <c r="ULU574" s="633"/>
      <c r="ULV574" s="633"/>
      <c r="ULW574" s="633"/>
      <c r="ULX574" s="633"/>
      <c r="ULY574" s="633"/>
      <c r="ULZ574" s="633"/>
      <c r="UMA574" s="633"/>
      <c r="UMB574" s="633"/>
      <c r="UMC574" s="633"/>
      <c r="UMD574" s="633"/>
      <c r="UME574" s="633"/>
      <c r="UMF574" s="633"/>
      <c r="UMG574" s="633"/>
      <c r="UMH574" s="633"/>
      <c r="UMI574" s="633"/>
      <c r="UMJ574" s="633"/>
      <c r="UMK574" s="633"/>
      <c r="UML574" s="633"/>
      <c r="UMM574" s="633"/>
      <c r="UMN574" s="633"/>
      <c r="UMO574" s="633"/>
      <c r="UMP574" s="633"/>
      <c r="UMQ574" s="633"/>
      <c r="UMR574" s="633"/>
      <c r="UMS574" s="633"/>
      <c r="UMT574" s="633"/>
      <c r="UMU574" s="633"/>
      <c r="UMV574" s="633"/>
      <c r="UMW574" s="633"/>
      <c r="UMX574" s="633"/>
      <c r="UMY574" s="633"/>
      <c r="UMZ574" s="633"/>
      <c r="UNA574" s="633"/>
      <c r="UNB574" s="633"/>
      <c r="UNC574" s="633"/>
      <c r="UND574" s="633"/>
      <c r="UNE574" s="633"/>
      <c r="UNF574" s="633"/>
      <c r="UNG574" s="633"/>
      <c r="UNH574" s="633"/>
      <c r="UNI574" s="633"/>
      <c r="UNJ574" s="633"/>
      <c r="UNK574" s="633"/>
      <c r="UNL574" s="633"/>
      <c r="UNM574" s="633"/>
      <c r="UNN574" s="633"/>
      <c r="UNO574" s="633"/>
      <c r="UNP574" s="633"/>
      <c r="UNQ574" s="633"/>
      <c r="UNR574" s="633"/>
      <c r="UNS574" s="633"/>
      <c r="UNT574" s="633"/>
      <c r="UNU574" s="633"/>
      <c r="UNV574" s="633"/>
      <c r="UNW574" s="633"/>
      <c r="UNX574" s="633"/>
      <c r="UNY574" s="633"/>
      <c r="UNZ574" s="633"/>
      <c r="UOA574" s="633"/>
      <c r="UOB574" s="633"/>
      <c r="UOC574" s="633"/>
      <c r="UOD574" s="633"/>
      <c r="UOE574" s="633"/>
      <c r="UOF574" s="633"/>
      <c r="UOG574" s="633"/>
      <c r="UOH574" s="633"/>
      <c r="UOI574" s="633"/>
      <c r="UOJ574" s="633"/>
      <c r="UOK574" s="633"/>
      <c r="UOL574" s="633"/>
      <c r="UOM574" s="633"/>
      <c r="UON574" s="633"/>
      <c r="UOO574" s="633"/>
      <c r="UOP574" s="633"/>
      <c r="UOQ574" s="633"/>
      <c r="UOR574" s="633"/>
      <c r="UOS574" s="633"/>
      <c r="UOT574" s="633"/>
      <c r="UOU574" s="633"/>
      <c r="UOV574" s="633"/>
      <c r="UOW574" s="633"/>
      <c r="UOX574" s="633"/>
      <c r="UOY574" s="633"/>
      <c r="UOZ574" s="633"/>
      <c r="UPA574" s="633"/>
      <c r="UPB574" s="633"/>
      <c r="UPC574" s="633"/>
      <c r="UPD574" s="633"/>
      <c r="UPE574" s="633"/>
      <c r="UPF574" s="633"/>
      <c r="UPG574" s="633"/>
      <c r="UPH574" s="633"/>
      <c r="UPI574" s="633"/>
      <c r="UPJ574" s="633"/>
      <c r="UPK574" s="633"/>
      <c r="UPL574" s="633"/>
      <c r="UPM574" s="633"/>
      <c r="UPN574" s="633"/>
      <c r="UPO574" s="633"/>
      <c r="UPP574" s="633"/>
      <c r="UPQ574" s="633"/>
      <c r="UPR574" s="633"/>
      <c r="UPS574" s="633"/>
      <c r="UPT574" s="633"/>
      <c r="UPU574" s="633"/>
      <c r="UPV574" s="633"/>
      <c r="UPW574" s="633"/>
      <c r="UPX574" s="633"/>
      <c r="UPY574" s="633"/>
      <c r="UPZ574" s="633"/>
      <c r="UQA574" s="633"/>
      <c r="UQB574" s="633"/>
      <c r="UQC574" s="633"/>
      <c r="UQD574" s="633"/>
      <c r="UQE574" s="633"/>
      <c r="UQF574" s="633"/>
      <c r="UQG574" s="633"/>
      <c r="UQH574" s="633"/>
      <c r="UQI574" s="633"/>
      <c r="UQJ574" s="633"/>
      <c r="UQK574" s="633"/>
      <c r="UQL574" s="633"/>
      <c r="UQM574" s="633"/>
      <c r="UQN574" s="633"/>
      <c r="UQO574" s="633"/>
      <c r="UQP574" s="633"/>
      <c r="UQQ574" s="633"/>
      <c r="UQR574" s="633"/>
      <c r="UQS574" s="633"/>
      <c r="UQT574" s="633"/>
      <c r="UQU574" s="633"/>
      <c r="UQV574" s="633"/>
      <c r="UQW574" s="633"/>
      <c r="UQX574" s="633"/>
      <c r="UQY574" s="633"/>
      <c r="UQZ574" s="633"/>
      <c r="URA574" s="633"/>
      <c r="URB574" s="633"/>
      <c r="URC574" s="633"/>
      <c r="URD574" s="633"/>
      <c r="URE574" s="633"/>
      <c r="URF574" s="633"/>
      <c r="URG574" s="633"/>
      <c r="URH574" s="633"/>
      <c r="URI574" s="633"/>
      <c r="URJ574" s="633"/>
      <c r="URK574" s="633"/>
      <c r="URL574" s="633"/>
      <c r="URM574" s="633"/>
      <c r="URN574" s="633"/>
      <c r="URO574" s="633"/>
      <c r="URP574" s="633"/>
      <c r="URQ574" s="633"/>
      <c r="URR574" s="633"/>
      <c r="URS574" s="633"/>
      <c r="URT574" s="633"/>
      <c r="URU574" s="633"/>
      <c r="URV574" s="633"/>
      <c r="URW574" s="633"/>
      <c r="URX574" s="633"/>
      <c r="URY574" s="633"/>
      <c r="URZ574" s="633"/>
      <c r="USA574" s="633"/>
      <c r="USB574" s="633"/>
      <c r="USC574" s="633"/>
      <c r="USD574" s="633"/>
      <c r="USE574" s="633"/>
      <c r="USF574" s="633"/>
      <c r="USG574" s="633"/>
      <c r="USH574" s="633"/>
      <c r="USI574" s="633"/>
      <c r="USJ574" s="633"/>
      <c r="USK574" s="633"/>
      <c r="USL574" s="633"/>
      <c r="USM574" s="633"/>
      <c r="USN574" s="633"/>
      <c r="USO574" s="633"/>
      <c r="USP574" s="633"/>
      <c r="USQ574" s="633"/>
      <c r="USR574" s="633"/>
      <c r="USS574" s="633"/>
      <c r="UST574" s="633"/>
      <c r="USU574" s="633"/>
      <c r="USV574" s="633"/>
      <c r="USW574" s="633"/>
      <c r="USX574" s="633"/>
      <c r="USY574" s="633"/>
      <c r="USZ574" s="633"/>
      <c r="UTA574" s="633"/>
      <c r="UTB574" s="633"/>
      <c r="UTC574" s="633"/>
      <c r="UTD574" s="633"/>
      <c r="UTE574" s="633"/>
      <c r="UTF574" s="633"/>
      <c r="UTG574" s="633"/>
      <c r="UTH574" s="633"/>
      <c r="UTI574" s="633"/>
      <c r="UTJ574" s="633"/>
      <c r="UTK574" s="633"/>
      <c r="UTL574" s="633"/>
      <c r="UTM574" s="633"/>
      <c r="UTN574" s="633"/>
      <c r="UTO574" s="633"/>
      <c r="UTP574" s="633"/>
      <c r="UTQ574" s="633"/>
      <c r="UTR574" s="633"/>
      <c r="UTS574" s="633"/>
      <c r="UTT574" s="633"/>
      <c r="UTU574" s="633"/>
      <c r="UTV574" s="633"/>
      <c r="UTW574" s="633"/>
      <c r="UTX574" s="633"/>
      <c r="UTY574" s="633"/>
      <c r="UTZ574" s="633"/>
      <c r="UUA574" s="633"/>
      <c r="UUB574" s="633"/>
      <c r="UUC574" s="633"/>
      <c r="UUD574" s="633"/>
      <c r="UUE574" s="633"/>
      <c r="UUF574" s="633"/>
      <c r="UUG574" s="633"/>
      <c r="UUH574" s="633"/>
      <c r="UUI574" s="633"/>
      <c r="UUJ574" s="633"/>
      <c r="UUK574" s="633"/>
      <c r="UUL574" s="633"/>
      <c r="UUM574" s="633"/>
      <c r="UUN574" s="633"/>
      <c r="UUO574" s="633"/>
      <c r="UUP574" s="633"/>
      <c r="UUQ574" s="633"/>
      <c r="UUR574" s="633"/>
      <c r="UUS574" s="633"/>
      <c r="UUT574" s="633"/>
      <c r="UUU574" s="633"/>
      <c r="UUV574" s="633"/>
      <c r="UUW574" s="633"/>
      <c r="UUX574" s="633"/>
      <c r="UUY574" s="633"/>
      <c r="UUZ574" s="633"/>
      <c r="UVA574" s="633"/>
      <c r="UVB574" s="633"/>
      <c r="UVC574" s="633"/>
      <c r="UVD574" s="633"/>
      <c r="UVE574" s="633"/>
      <c r="UVF574" s="633"/>
      <c r="UVG574" s="633"/>
      <c r="UVH574" s="633"/>
      <c r="UVI574" s="633"/>
      <c r="UVJ574" s="633"/>
      <c r="UVK574" s="633"/>
      <c r="UVL574" s="633"/>
      <c r="UVM574" s="633"/>
      <c r="UVN574" s="633"/>
      <c r="UVO574" s="633"/>
      <c r="UVP574" s="633"/>
      <c r="UVQ574" s="633"/>
      <c r="UVR574" s="633"/>
      <c r="UVS574" s="633"/>
      <c r="UVT574" s="633"/>
      <c r="UVU574" s="633"/>
      <c r="UVV574" s="633"/>
      <c r="UVW574" s="633"/>
      <c r="UVX574" s="633"/>
      <c r="UVY574" s="633"/>
      <c r="UVZ574" s="633"/>
      <c r="UWA574" s="633"/>
      <c r="UWB574" s="633"/>
      <c r="UWC574" s="633"/>
      <c r="UWD574" s="633"/>
      <c r="UWE574" s="633"/>
      <c r="UWF574" s="633"/>
      <c r="UWG574" s="633"/>
      <c r="UWH574" s="633"/>
      <c r="UWI574" s="633"/>
      <c r="UWJ574" s="633"/>
      <c r="UWK574" s="633"/>
      <c r="UWL574" s="633"/>
      <c r="UWM574" s="633"/>
      <c r="UWN574" s="633"/>
      <c r="UWO574" s="633"/>
      <c r="UWP574" s="633"/>
      <c r="UWQ574" s="633"/>
      <c r="UWR574" s="633"/>
      <c r="UWS574" s="633"/>
      <c r="UWT574" s="633"/>
      <c r="UWU574" s="633"/>
      <c r="UWV574" s="633"/>
      <c r="UWW574" s="633"/>
      <c r="UWX574" s="633"/>
      <c r="UWY574" s="633"/>
      <c r="UWZ574" s="633"/>
      <c r="UXA574" s="633"/>
      <c r="UXB574" s="633"/>
      <c r="UXC574" s="633"/>
      <c r="UXD574" s="633"/>
      <c r="UXE574" s="633"/>
      <c r="UXF574" s="633"/>
      <c r="UXG574" s="633"/>
      <c r="UXH574" s="633"/>
      <c r="UXI574" s="633"/>
      <c r="UXJ574" s="633"/>
      <c r="UXK574" s="633"/>
      <c r="UXL574" s="633"/>
      <c r="UXM574" s="633"/>
      <c r="UXN574" s="633"/>
      <c r="UXO574" s="633"/>
      <c r="UXP574" s="633"/>
      <c r="UXQ574" s="633"/>
      <c r="UXR574" s="633"/>
      <c r="UXS574" s="633"/>
      <c r="UXT574" s="633"/>
      <c r="UXU574" s="633"/>
      <c r="UXV574" s="633"/>
      <c r="UXW574" s="633"/>
      <c r="UXX574" s="633"/>
      <c r="UXY574" s="633"/>
      <c r="UXZ574" s="633"/>
      <c r="UYA574" s="633"/>
      <c r="UYB574" s="633"/>
      <c r="UYC574" s="633"/>
      <c r="UYD574" s="633"/>
      <c r="UYE574" s="633"/>
      <c r="UYF574" s="633"/>
      <c r="UYG574" s="633"/>
      <c r="UYH574" s="633"/>
      <c r="UYI574" s="633"/>
      <c r="UYJ574" s="633"/>
      <c r="UYK574" s="633"/>
      <c r="UYL574" s="633"/>
      <c r="UYM574" s="633"/>
      <c r="UYN574" s="633"/>
      <c r="UYO574" s="633"/>
      <c r="UYP574" s="633"/>
      <c r="UYQ574" s="633"/>
      <c r="UYR574" s="633"/>
      <c r="UYS574" s="633"/>
      <c r="UYT574" s="633"/>
      <c r="UYU574" s="633"/>
      <c r="UYV574" s="633"/>
      <c r="UYW574" s="633"/>
      <c r="UYX574" s="633"/>
      <c r="UYY574" s="633"/>
      <c r="UYZ574" s="633"/>
      <c r="UZA574" s="633"/>
      <c r="UZB574" s="633"/>
      <c r="UZC574" s="633"/>
      <c r="UZD574" s="633"/>
      <c r="UZE574" s="633"/>
      <c r="UZF574" s="633"/>
      <c r="UZG574" s="633"/>
      <c r="UZH574" s="633"/>
      <c r="UZI574" s="633"/>
      <c r="UZJ574" s="633"/>
      <c r="UZK574" s="633"/>
      <c r="UZL574" s="633"/>
      <c r="UZM574" s="633"/>
      <c r="UZN574" s="633"/>
      <c r="UZO574" s="633"/>
      <c r="UZP574" s="633"/>
      <c r="UZQ574" s="633"/>
      <c r="UZR574" s="633"/>
      <c r="UZS574" s="633"/>
      <c r="UZT574" s="633"/>
      <c r="UZU574" s="633"/>
      <c r="UZV574" s="633"/>
      <c r="UZW574" s="633"/>
      <c r="UZX574" s="633"/>
      <c r="UZY574" s="633"/>
      <c r="UZZ574" s="633"/>
      <c r="VAA574" s="633"/>
      <c r="VAB574" s="633"/>
      <c r="VAC574" s="633"/>
      <c r="VAD574" s="633"/>
      <c r="VAE574" s="633"/>
      <c r="VAF574" s="633"/>
      <c r="VAG574" s="633"/>
      <c r="VAH574" s="633"/>
      <c r="VAI574" s="633"/>
      <c r="VAJ574" s="633"/>
      <c r="VAK574" s="633"/>
      <c r="VAL574" s="633"/>
      <c r="VAM574" s="633"/>
      <c r="VAN574" s="633"/>
      <c r="VAO574" s="633"/>
      <c r="VAP574" s="633"/>
      <c r="VAQ574" s="633"/>
      <c r="VAR574" s="633"/>
      <c r="VAS574" s="633"/>
      <c r="VAT574" s="633"/>
      <c r="VAU574" s="633"/>
      <c r="VAV574" s="633"/>
      <c r="VAW574" s="633"/>
      <c r="VAX574" s="633"/>
      <c r="VAY574" s="633"/>
      <c r="VAZ574" s="633"/>
      <c r="VBA574" s="633"/>
      <c r="VBB574" s="633"/>
      <c r="VBC574" s="633"/>
      <c r="VBD574" s="633"/>
      <c r="VBE574" s="633"/>
      <c r="VBF574" s="633"/>
      <c r="VBG574" s="633"/>
      <c r="VBH574" s="633"/>
      <c r="VBI574" s="633"/>
      <c r="VBJ574" s="633"/>
      <c r="VBK574" s="633"/>
      <c r="VBL574" s="633"/>
      <c r="VBM574" s="633"/>
      <c r="VBN574" s="633"/>
      <c r="VBO574" s="633"/>
      <c r="VBP574" s="633"/>
      <c r="VBQ574" s="633"/>
      <c r="VBR574" s="633"/>
      <c r="VBS574" s="633"/>
      <c r="VBT574" s="633"/>
      <c r="VBU574" s="633"/>
      <c r="VBV574" s="633"/>
      <c r="VBW574" s="633"/>
      <c r="VBX574" s="633"/>
      <c r="VBY574" s="633"/>
      <c r="VBZ574" s="633"/>
      <c r="VCA574" s="633"/>
      <c r="VCB574" s="633"/>
      <c r="VCC574" s="633"/>
      <c r="VCD574" s="633"/>
      <c r="VCE574" s="633"/>
      <c r="VCF574" s="633"/>
      <c r="VCG574" s="633"/>
      <c r="VCH574" s="633"/>
      <c r="VCI574" s="633"/>
      <c r="VCJ574" s="633"/>
      <c r="VCK574" s="633"/>
      <c r="VCL574" s="633"/>
      <c r="VCM574" s="633"/>
      <c r="VCN574" s="633"/>
      <c r="VCO574" s="633"/>
      <c r="VCP574" s="633"/>
      <c r="VCQ574" s="633"/>
      <c r="VCR574" s="633"/>
      <c r="VCS574" s="633"/>
      <c r="VCT574" s="633"/>
      <c r="VCU574" s="633"/>
      <c r="VCV574" s="633"/>
      <c r="VCW574" s="633"/>
      <c r="VCX574" s="633"/>
      <c r="VCY574" s="633"/>
      <c r="VCZ574" s="633"/>
      <c r="VDA574" s="633"/>
      <c r="VDB574" s="633"/>
      <c r="VDC574" s="633"/>
      <c r="VDD574" s="633"/>
      <c r="VDE574" s="633"/>
      <c r="VDF574" s="633"/>
      <c r="VDG574" s="633"/>
      <c r="VDH574" s="633"/>
      <c r="VDI574" s="633"/>
      <c r="VDJ574" s="633"/>
      <c r="VDK574" s="633"/>
      <c r="VDL574" s="633"/>
      <c r="VDM574" s="633"/>
      <c r="VDN574" s="633"/>
      <c r="VDO574" s="633"/>
      <c r="VDP574" s="633"/>
      <c r="VDQ574" s="633"/>
      <c r="VDR574" s="633"/>
      <c r="VDS574" s="633"/>
      <c r="VDT574" s="633"/>
      <c r="VDU574" s="633"/>
      <c r="VDV574" s="633"/>
      <c r="VDW574" s="633"/>
      <c r="VDX574" s="633"/>
      <c r="VDY574" s="633"/>
      <c r="VDZ574" s="633"/>
      <c r="VEA574" s="633"/>
      <c r="VEB574" s="633"/>
      <c r="VEC574" s="633"/>
      <c r="VED574" s="633"/>
      <c r="VEE574" s="633"/>
      <c r="VEF574" s="633"/>
      <c r="VEG574" s="633"/>
      <c r="VEH574" s="633"/>
      <c r="VEI574" s="633"/>
      <c r="VEJ574" s="633"/>
      <c r="VEK574" s="633"/>
      <c r="VEL574" s="633"/>
      <c r="VEM574" s="633"/>
      <c r="VEN574" s="633"/>
      <c r="VEO574" s="633"/>
      <c r="VEP574" s="633"/>
      <c r="VEQ574" s="633"/>
      <c r="VER574" s="633"/>
      <c r="VES574" s="633"/>
      <c r="VET574" s="633"/>
      <c r="VEU574" s="633"/>
      <c r="VEV574" s="633"/>
      <c r="VEW574" s="633"/>
      <c r="VEX574" s="633"/>
      <c r="VEY574" s="633"/>
      <c r="VEZ574" s="633"/>
      <c r="VFA574" s="633"/>
      <c r="VFB574" s="633"/>
      <c r="VFC574" s="633"/>
      <c r="VFD574" s="633"/>
      <c r="VFE574" s="633"/>
      <c r="VFF574" s="633"/>
      <c r="VFG574" s="633"/>
      <c r="VFH574" s="633"/>
      <c r="VFI574" s="633"/>
      <c r="VFJ574" s="633"/>
      <c r="VFK574" s="633"/>
      <c r="VFL574" s="633"/>
      <c r="VFM574" s="633"/>
      <c r="VFN574" s="633"/>
      <c r="VFO574" s="633"/>
      <c r="VFP574" s="633"/>
      <c r="VFQ574" s="633"/>
      <c r="VFR574" s="633"/>
      <c r="VFS574" s="633"/>
      <c r="VFT574" s="633"/>
      <c r="VFU574" s="633"/>
      <c r="VFV574" s="633"/>
      <c r="VFW574" s="633"/>
      <c r="VFX574" s="633"/>
      <c r="VFY574" s="633"/>
      <c r="VFZ574" s="633"/>
      <c r="VGA574" s="633"/>
      <c r="VGB574" s="633"/>
      <c r="VGC574" s="633"/>
      <c r="VGD574" s="633"/>
      <c r="VGE574" s="633"/>
      <c r="VGF574" s="633"/>
      <c r="VGG574" s="633"/>
      <c r="VGH574" s="633"/>
      <c r="VGI574" s="633"/>
      <c r="VGJ574" s="633"/>
      <c r="VGK574" s="633"/>
      <c r="VGL574" s="633"/>
      <c r="VGM574" s="633"/>
      <c r="VGN574" s="633"/>
      <c r="VGO574" s="633"/>
      <c r="VGP574" s="633"/>
      <c r="VGQ574" s="633"/>
      <c r="VGR574" s="633"/>
      <c r="VGS574" s="633"/>
      <c r="VGT574" s="633"/>
      <c r="VGU574" s="633"/>
      <c r="VGV574" s="633"/>
      <c r="VGW574" s="633"/>
      <c r="VGX574" s="633"/>
      <c r="VGY574" s="633"/>
      <c r="VGZ574" s="633"/>
      <c r="VHA574" s="633"/>
      <c r="VHB574" s="633"/>
      <c r="VHC574" s="633"/>
      <c r="VHD574" s="633"/>
      <c r="VHE574" s="633"/>
      <c r="VHF574" s="633"/>
      <c r="VHG574" s="633"/>
      <c r="VHH574" s="633"/>
      <c r="VHI574" s="633"/>
      <c r="VHJ574" s="633"/>
      <c r="VHK574" s="633"/>
      <c r="VHL574" s="633"/>
      <c r="VHM574" s="633"/>
      <c r="VHN574" s="633"/>
      <c r="VHO574" s="633"/>
      <c r="VHP574" s="633"/>
      <c r="VHQ574" s="633"/>
      <c r="VHR574" s="633"/>
      <c r="VHS574" s="633"/>
      <c r="VHT574" s="633"/>
      <c r="VHU574" s="633"/>
      <c r="VHV574" s="633"/>
      <c r="VHW574" s="633"/>
      <c r="VHX574" s="633"/>
      <c r="VHY574" s="633"/>
      <c r="VHZ574" s="633"/>
      <c r="VIA574" s="633"/>
      <c r="VIB574" s="633"/>
      <c r="VIC574" s="633"/>
      <c r="VID574" s="633"/>
      <c r="VIE574" s="633"/>
      <c r="VIF574" s="633"/>
      <c r="VIG574" s="633"/>
      <c r="VIH574" s="633"/>
      <c r="VII574" s="633"/>
      <c r="VIJ574" s="633"/>
      <c r="VIK574" s="633"/>
      <c r="VIL574" s="633"/>
      <c r="VIM574" s="633"/>
      <c r="VIN574" s="633"/>
      <c r="VIO574" s="633"/>
      <c r="VIP574" s="633"/>
      <c r="VIQ574" s="633"/>
      <c r="VIR574" s="633"/>
      <c r="VIS574" s="633"/>
      <c r="VIT574" s="633"/>
      <c r="VIU574" s="633"/>
      <c r="VIV574" s="633"/>
      <c r="VIW574" s="633"/>
      <c r="VIX574" s="633"/>
      <c r="VIY574" s="633"/>
      <c r="VIZ574" s="633"/>
      <c r="VJA574" s="633"/>
      <c r="VJB574" s="633"/>
      <c r="VJC574" s="633"/>
      <c r="VJD574" s="633"/>
      <c r="VJE574" s="633"/>
      <c r="VJF574" s="633"/>
      <c r="VJG574" s="633"/>
      <c r="VJH574" s="633"/>
      <c r="VJI574" s="633"/>
      <c r="VJJ574" s="633"/>
      <c r="VJK574" s="633"/>
      <c r="VJL574" s="633"/>
      <c r="VJM574" s="633"/>
      <c r="VJN574" s="633"/>
      <c r="VJO574" s="633"/>
      <c r="VJP574" s="633"/>
      <c r="VJQ574" s="633"/>
      <c r="VJR574" s="633"/>
      <c r="VJS574" s="633"/>
      <c r="VJT574" s="633"/>
      <c r="VJU574" s="633"/>
      <c r="VJV574" s="633"/>
      <c r="VJW574" s="633"/>
      <c r="VJX574" s="633"/>
      <c r="VJY574" s="633"/>
      <c r="VJZ574" s="633"/>
      <c r="VKA574" s="633"/>
      <c r="VKB574" s="633"/>
      <c r="VKC574" s="633"/>
      <c r="VKD574" s="633"/>
      <c r="VKE574" s="633"/>
      <c r="VKF574" s="633"/>
      <c r="VKG574" s="633"/>
      <c r="VKH574" s="633"/>
      <c r="VKI574" s="633"/>
      <c r="VKJ574" s="633"/>
      <c r="VKK574" s="633"/>
      <c r="VKL574" s="633"/>
      <c r="VKM574" s="633"/>
      <c r="VKN574" s="633"/>
      <c r="VKO574" s="633"/>
      <c r="VKP574" s="633"/>
      <c r="VKQ574" s="633"/>
      <c r="VKR574" s="633"/>
      <c r="VKS574" s="633"/>
      <c r="VKT574" s="633"/>
      <c r="VKU574" s="633"/>
      <c r="VKV574" s="633"/>
      <c r="VKW574" s="633"/>
      <c r="VKX574" s="633"/>
      <c r="VKY574" s="633"/>
      <c r="VKZ574" s="633"/>
      <c r="VLA574" s="633"/>
      <c r="VLB574" s="633"/>
      <c r="VLC574" s="633"/>
      <c r="VLD574" s="633"/>
      <c r="VLE574" s="633"/>
      <c r="VLF574" s="633"/>
      <c r="VLG574" s="633"/>
      <c r="VLH574" s="633"/>
      <c r="VLI574" s="633"/>
      <c r="VLJ574" s="633"/>
      <c r="VLK574" s="633"/>
      <c r="VLL574" s="633"/>
      <c r="VLM574" s="633"/>
      <c r="VLN574" s="633"/>
      <c r="VLO574" s="633"/>
      <c r="VLP574" s="633"/>
      <c r="VLQ574" s="633"/>
      <c r="VLR574" s="633"/>
      <c r="VLS574" s="633"/>
      <c r="VLT574" s="633"/>
      <c r="VLU574" s="633"/>
      <c r="VLV574" s="633"/>
      <c r="VLW574" s="633"/>
      <c r="VLX574" s="633"/>
      <c r="VLY574" s="633"/>
      <c r="VLZ574" s="633"/>
      <c r="VMA574" s="633"/>
      <c r="VMB574" s="633"/>
      <c r="VMC574" s="633"/>
      <c r="VMD574" s="633"/>
      <c r="VME574" s="633"/>
      <c r="VMF574" s="633"/>
      <c r="VMG574" s="633"/>
      <c r="VMH574" s="633"/>
      <c r="VMI574" s="633"/>
      <c r="VMJ574" s="633"/>
      <c r="VMK574" s="633"/>
      <c r="VML574" s="633"/>
      <c r="VMM574" s="633"/>
      <c r="VMN574" s="633"/>
      <c r="VMO574" s="633"/>
      <c r="VMP574" s="633"/>
      <c r="VMQ574" s="633"/>
      <c r="VMR574" s="633"/>
      <c r="VMS574" s="633"/>
      <c r="VMT574" s="633"/>
      <c r="VMU574" s="633"/>
      <c r="VMV574" s="633"/>
      <c r="VMW574" s="633"/>
      <c r="VMX574" s="633"/>
      <c r="VMY574" s="633"/>
      <c r="VMZ574" s="633"/>
      <c r="VNA574" s="633"/>
      <c r="VNB574" s="633"/>
      <c r="VNC574" s="633"/>
      <c r="VND574" s="633"/>
      <c r="VNE574" s="633"/>
      <c r="VNF574" s="633"/>
      <c r="VNG574" s="633"/>
      <c r="VNH574" s="633"/>
      <c r="VNI574" s="633"/>
      <c r="VNJ574" s="633"/>
      <c r="VNK574" s="633"/>
      <c r="VNL574" s="633"/>
      <c r="VNM574" s="633"/>
      <c r="VNN574" s="633"/>
      <c r="VNO574" s="633"/>
      <c r="VNP574" s="633"/>
      <c r="VNQ574" s="633"/>
      <c r="VNR574" s="633"/>
      <c r="VNS574" s="633"/>
      <c r="VNT574" s="633"/>
      <c r="VNU574" s="633"/>
      <c r="VNV574" s="633"/>
      <c r="VNW574" s="633"/>
      <c r="VNX574" s="633"/>
      <c r="VNY574" s="633"/>
      <c r="VNZ574" s="633"/>
      <c r="VOA574" s="633"/>
      <c r="VOB574" s="633"/>
      <c r="VOC574" s="633"/>
      <c r="VOD574" s="633"/>
      <c r="VOE574" s="633"/>
      <c r="VOF574" s="633"/>
      <c r="VOG574" s="633"/>
      <c r="VOH574" s="633"/>
      <c r="VOI574" s="633"/>
      <c r="VOJ574" s="633"/>
      <c r="VOK574" s="633"/>
      <c r="VOL574" s="633"/>
      <c r="VOM574" s="633"/>
      <c r="VON574" s="633"/>
      <c r="VOO574" s="633"/>
      <c r="VOP574" s="633"/>
      <c r="VOQ574" s="633"/>
      <c r="VOR574" s="633"/>
      <c r="VOS574" s="633"/>
      <c r="VOT574" s="633"/>
      <c r="VOU574" s="633"/>
      <c r="VOV574" s="633"/>
      <c r="VOW574" s="633"/>
      <c r="VOX574" s="633"/>
      <c r="VOY574" s="633"/>
      <c r="VOZ574" s="633"/>
      <c r="VPA574" s="633"/>
      <c r="VPB574" s="633"/>
      <c r="VPC574" s="633"/>
      <c r="VPD574" s="633"/>
      <c r="VPE574" s="633"/>
      <c r="VPF574" s="633"/>
      <c r="VPG574" s="633"/>
      <c r="VPH574" s="633"/>
      <c r="VPI574" s="633"/>
      <c r="VPJ574" s="633"/>
      <c r="VPK574" s="633"/>
      <c r="VPL574" s="633"/>
      <c r="VPM574" s="633"/>
      <c r="VPN574" s="633"/>
      <c r="VPO574" s="633"/>
      <c r="VPP574" s="633"/>
      <c r="VPQ574" s="633"/>
      <c r="VPR574" s="633"/>
      <c r="VPS574" s="633"/>
      <c r="VPT574" s="633"/>
      <c r="VPU574" s="633"/>
      <c r="VPV574" s="633"/>
      <c r="VPW574" s="633"/>
      <c r="VPX574" s="633"/>
      <c r="VPY574" s="633"/>
      <c r="VPZ574" s="633"/>
      <c r="VQA574" s="633"/>
      <c r="VQB574" s="633"/>
      <c r="VQC574" s="633"/>
      <c r="VQD574" s="633"/>
      <c r="VQE574" s="633"/>
      <c r="VQF574" s="633"/>
      <c r="VQG574" s="633"/>
      <c r="VQH574" s="633"/>
      <c r="VQI574" s="633"/>
      <c r="VQJ574" s="633"/>
      <c r="VQK574" s="633"/>
      <c r="VQL574" s="633"/>
      <c r="VQM574" s="633"/>
      <c r="VQN574" s="633"/>
      <c r="VQO574" s="633"/>
      <c r="VQP574" s="633"/>
      <c r="VQQ574" s="633"/>
      <c r="VQR574" s="633"/>
      <c r="VQS574" s="633"/>
      <c r="VQT574" s="633"/>
      <c r="VQU574" s="633"/>
      <c r="VQV574" s="633"/>
      <c r="VQW574" s="633"/>
      <c r="VQX574" s="633"/>
      <c r="VQY574" s="633"/>
      <c r="VQZ574" s="633"/>
      <c r="VRA574" s="633"/>
      <c r="VRB574" s="633"/>
      <c r="VRC574" s="633"/>
      <c r="VRD574" s="633"/>
      <c r="VRE574" s="633"/>
      <c r="VRF574" s="633"/>
      <c r="VRG574" s="633"/>
      <c r="VRH574" s="633"/>
      <c r="VRI574" s="633"/>
      <c r="VRJ574" s="633"/>
      <c r="VRK574" s="633"/>
      <c r="VRL574" s="633"/>
      <c r="VRM574" s="633"/>
      <c r="VRN574" s="633"/>
      <c r="VRO574" s="633"/>
      <c r="VRP574" s="633"/>
      <c r="VRQ574" s="633"/>
      <c r="VRR574" s="633"/>
      <c r="VRS574" s="633"/>
      <c r="VRT574" s="633"/>
      <c r="VRU574" s="633"/>
      <c r="VRV574" s="633"/>
      <c r="VRW574" s="633"/>
      <c r="VRX574" s="633"/>
      <c r="VRY574" s="633"/>
      <c r="VRZ574" s="633"/>
      <c r="VSA574" s="633"/>
      <c r="VSB574" s="633"/>
      <c r="VSC574" s="633"/>
      <c r="VSD574" s="633"/>
      <c r="VSE574" s="633"/>
      <c r="VSF574" s="633"/>
      <c r="VSG574" s="633"/>
      <c r="VSH574" s="633"/>
      <c r="VSI574" s="633"/>
      <c r="VSJ574" s="633"/>
      <c r="VSK574" s="633"/>
      <c r="VSL574" s="633"/>
      <c r="VSM574" s="633"/>
      <c r="VSN574" s="633"/>
      <c r="VSO574" s="633"/>
      <c r="VSP574" s="633"/>
      <c r="VSQ574" s="633"/>
      <c r="VSR574" s="633"/>
      <c r="VSS574" s="633"/>
      <c r="VST574" s="633"/>
      <c r="VSU574" s="633"/>
      <c r="VSV574" s="633"/>
      <c r="VSW574" s="633"/>
      <c r="VSX574" s="633"/>
      <c r="VSY574" s="633"/>
      <c r="VSZ574" s="633"/>
      <c r="VTA574" s="633"/>
      <c r="VTB574" s="633"/>
      <c r="VTC574" s="633"/>
      <c r="VTD574" s="633"/>
      <c r="VTE574" s="633"/>
      <c r="VTF574" s="633"/>
      <c r="VTG574" s="633"/>
      <c r="VTH574" s="633"/>
      <c r="VTI574" s="633"/>
      <c r="VTJ574" s="633"/>
      <c r="VTK574" s="633"/>
      <c r="VTL574" s="633"/>
      <c r="VTM574" s="633"/>
      <c r="VTN574" s="633"/>
      <c r="VTO574" s="633"/>
      <c r="VTP574" s="633"/>
      <c r="VTQ574" s="633"/>
      <c r="VTR574" s="633"/>
      <c r="VTS574" s="633"/>
      <c r="VTT574" s="633"/>
      <c r="VTU574" s="633"/>
      <c r="VTV574" s="633"/>
      <c r="VTW574" s="633"/>
      <c r="VTX574" s="633"/>
      <c r="VTY574" s="633"/>
      <c r="VTZ574" s="633"/>
      <c r="VUA574" s="633"/>
      <c r="VUB574" s="633"/>
      <c r="VUC574" s="633"/>
      <c r="VUD574" s="633"/>
      <c r="VUE574" s="633"/>
      <c r="VUF574" s="633"/>
      <c r="VUG574" s="633"/>
      <c r="VUH574" s="633"/>
      <c r="VUI574" s="633"/>
      <c r="VUJ574" s="633"/>
      <c r="VUK574" s="633"/>
      <c r="VUL574" s="633"/>
      <c r="VUM574" s="633"/>
      <c r="VUN574" s="633"/>
      <c r="VUO574" s="633"/>
      <c r="VUP574" s="633"/>
      <c r="VUQ574" s="633"/>
      <c r="VUR574" s="633"/>
      <c r="VUS574" s="633"/>
      <c r="VUT574" s="633"/>
      <c r="VUU574" s="633"/>
      <c r="VUV574" s="633"/>
      <c r="VUW574" s="633"/>
      <c r="VUX574" s="633"/>
      <c r="VUY574" s="633"/>
      <c r="VUZ574" s="633"/>
      <c r="VVA574" s="633"/>
      <c r="VVB574" s="633"/>
      <c r="VVC574" s="633"/>
      <c r="VVD574" s="633"/>
      <c r="VVE574" s="633"/>
      <c r="VVF574" s="633"/>
      <c r="VVG574" s="633"/>
      <c r="VVH574" s="633"/>
      <c r="VVI574" s="633"/>
      <c r="VVJ574" s="633"/>
      <c r="VVK574" s="633"/>
      <c r="VVL574" s="633"/>
      <c r="VVM574" s="633"/>
      <c r="VVN574" s="633"/>
      <c r="VVO574" s="633"/>
      <c r="VVP574" s="633"/>
      <c r="VVQ574" s="633"/>
      <c r="VVR574" s="633"/>
      <c r="VVS574" s="633"/>
      <c r="VVT574" s="633"/>
      <c r="VVU574" s="633"/>
      <c r="VVV574" s="633"/>
      <c r="VVW574" s="633"/>
      <c r="VVX574" s="633"/>
      <c r="VVY574" s="633"/>
      <c r="VVZ574" s="633"/>
      <c r="VWA574" s="633"/>
      <c r="VWB574" s="633"/>
      <c r="VWC574" s="633"/>
      <c r="VWD574" s="633"/>
      <c r="VWE574" s="633"/>
      <c r="VWF574" s="633"/>
      <c r="VWG574" s="633"/>
      <c r="VWH574" s="633"/>
      <c r="VWI574" s="633"/>
      <c r="VWJ574" s="633"/>
      <c r="VWK574" s="633"/>
      <c r="VWL574" s="633"/>
      <c r="VWM574" s="633"/>
      <c r="VWN574" s="633"/>
      <c r="VWO574" s="633"/>
      <c r="VWP574" s="633"/>
      <c r="VWQ574" s="633"/>
      <c r="VWR574" s="633"/>
      <c r="VWS574" s="633"/>
      <c r="VWT574" s="633"/>
      <c r="VWU574" s="633"/>
      <c r="VWV574" s="633"/>
      <c r="VWW574" s="633"/>
      <c r="VWX574" s="633"/>
      <c r="VWY574" s="633"/>
      <c r="VWZ574" s="633"/>
      <c r="VXA574" s="633"/>
      <c r="VXB574" s="633"/>
      <c r="VXC574" s="633"/>
      <c r="VXD574" s="633"/>
      <c r="VXE574" s="633"/>
      <c r="VXF574" s="633"/>
      <c r="VXG574" s="633"/>
      <c r="VXH574" s="633"/>
      <c r="VXI574" s="633"/>
      <c r="VXJ574" s="633"/>
      <c r="VXK574" s="633"/>
      <c r="VXL574" s="633"/>
      <c r="VXM574" s="633"/>
      <c r="VXN574" s="633"/>
      <c r="VXO574" s="633"/>
      <c r="VXP574" s="633"/>
      <c r="VXQ574" s="633"/>
      <c r="VXR574" s="633"/>
      <c r="VXS574" s="633"/>
      <c r="VXT574" s="633"/>
      <c r="VXU574" s="633"/>
      <c r="VXV574" s="633"/>
      <c r="VXW574" s="633"/>
      <c r="VXX574" s="633"/>
      <c r="VXY574" s="633"/>
      <c r="VXZ574" s="633"/>
      <c r="VYA574" s="633"/>
      <c r="VYB574" s="633"/>
      <c r="VYC574" s="633"/>
      <c r="VYD574" s="633"/>
      <c r="VYE574" s="633"/>
      <c r="VYF574" s="633"/>
      <c r="VYG574" s="633"/>
      <c r="VYH574" s="633"/>
      <c r="VYI574" s="633"/>
      <c r="VYJ574" s="633"/>
      <c r="VYK574" s="633"/>
      <c r="VYL574" s="633"/>
      <c r="VYM574" s="633"/>
      <c r="VYN574" s="633"/>
      <c r="VYO574" s="633"/>
      <c r="VYP574" s="633"/>
      <c r="VYQ574" s="633"/>
      <c r="VYR574" s="633"/>
      <c r="VYS574" s="633"/>
      <c r="VYT574" s="633"/>
      <c r="VYU574" s="633"/>
      <c r="VYV574" s="633"/>
      <c r="VYW574" s="633"/>
      <c r="VYX574" s="633"/>
      <c r="VYY574" s="633"/>
      <c r="VYZ574" s="633"/>
      <c r="VZA574" s="633"/>
      <c r="VZB574" s="633"/>
      <c r="VZC574" s="633"/>
      <c r="VZD574" s="633"/>
      <c r="VZE574" s="633"/>
      <c r="VZF574" s="633"/>
      <c r="VZG574" s="633"/>
      <c r="VZH574" s="633"/>
      <c r="VZI574" s="633"/>
      <c r="VZJ574" s="633"/>
      <c r="VZK574" s="633"/>
      <c r="VZL574" s="633"/>
      <c r="VZM574" s="633"/>
      <c r="VZN574" s="633"/>
      <c r="VZO574" s="633"/>
      <c r="VZP574" s="633"/>
      <c r="VZQ574" s="633"/>
      <c r="VZR574" s="633"/>
      <c r="VZS574" s="633"/>
      <c r="VZT574" s="633"/>
      <c r="VZU574" s="633"/>
      <c r="VZV574" s="633"/>
      <c r="VZW574" s="633"/>
      <c r="VZX574" s="633"/>
      <c r="VZY574" s="633"/>
      <c r="VZZ574" s="633"/>
      <c r="WAA574" s="633"/>
      <c r="WAB574" s="633"/>
      <c r="WAC574" s="633"/>
      <c r="WAD574" s="633"/>
      <c r="WAE574" s="633"/>
      <c r="WAF574" s="633"/>
      <c r="WAG574" s="633"/>
      <c r="WAH574" s="633"/>
      <c r="WAI574" s="633"/>
      <c r="WAJ574" s="633"/>
      <c r="WAK574" s="633"/>
      <c r="WAL574" s="633"/>
      <c r="WAM574" s="633"/>
      <c r="WAN574" s="633"/>
      <c r="WAO574" s="633"/>
      <c r="WAP574" s="633"/>
      <c r="WAQ574" s="633"/>
      <c r="WAR574" s="633"/>
      <c r="WAS574" s="633"/>
      <c r="WAT574" s="633"/>
      <c r="WAU574" s="633"/>
      <c r="WAV574" s="633"/>
      <c r="WAW574" s="633"/>
      <c r="WAX574" s="633"/>
      <c r="WAY574" s="633"/>
      <c r="WAZ574" s="633"/>
      <c r="WBA574" s="633"/>
      <c r="WBB574" s="633"/>
      <c r="WBC574" s="633"/>
      <c r="WBD574" s="633"/>
      <c r="WBE574" s="633"/>
      <c r="WBF574" s="633"/>
      <c r="WBG574" s="633"/>
      <c r="WBH574" s="633"/>
      <c r="WBI574" s="633"/>
      <c r="WBJ574" s="633"/>
      <c r="WBK574" s="633"/>
      <c r="WBL574" s="633"/>
      <c r="WBM574" s="633"/>
      <c r="WBN574" s="633"/>
      <c r="WBO574" s="633"/>
      <c r="WBP574" s="633"/>
      <c r="WBQ574" s="633"/>
      <c r="WBR574" s="633"/>
      <c r="WBS574" s="633"/>
      <c r="WBT574" s="633"/>
      <c r="WBU574" s="633"/>
      <c r="WBV574" s="633"/>
      <c r="WBW574" s="633"/>
      <c r="WBX574" s="633"/>
      <c r="WBY574" s="633"/>
      <c r="WBZ574" s="633"/>
      <c r="WCA574" s="633"/>
      <c r="WCB574" s="633"/>
      <c r="WCC574" s="633"/>
      <c r="WCD574" s="633"/>
      <c r="WCE574" s="633"/>
      <c r="WCF574" s="633"/>
      <c r="WCG574" s="633"/>
      <c r="WCH574" s="633"/>
      <c r="WCI574" s="633"/>
      <c r="WCJ574" s="633"/>
      <c r="WCK574" s="633"/>
      <c r="WCL574" s="633"/>
      <c r="WCM574" s="633"/>
      <c r="WCN574" s="633"/>
      <c r="WCO574" s="633"/>
      <c r="WCP574" s="633"/>
      <c r="WCQ574" s="633"/>
      <c r="WCR574" s="633"/>
      <c r="WCS574" s="633"/>
      <c r="WCT574" s="633"/>
      <c r="WCU574" s="633"/>
      <c r="WCV574" s="633"/>
      <c r="WCW574" s="633"/>
      <c r="WCX574" s="633"/>
      <c r="WCY574" s="633"/>
      <c r="WCZ574" s="633"/>
      <c r="WDA574" s="633"/>
      <c r="WDB574" s="633"/>
      <c r="WDC574" s="633"/>
      <c r="WDD574" s="633"/>
      <c r="WDE574" s="633"/>
      <c r="WDF574" s="633"/>
      <c r="WDG574" s="633"/>
      <c r="WDH574" s="633"/>
      <c r="WDI574" s="633"/>
      <c r="WDJ574" s="633"/>
      <c r="WDK574" s="633"/>
      <c r="WDL574" s="633"/>
      <c r="WDM574" s="633"/>
      <c r="WDN574" s="633"/>
      <c r="WDO574" s="633"/>
      <c r="WDP574" s="633"/>
      <c r="WDQ574" s="633"/>
      <c r="WDR574" s="633"/>
      <c r="WDS574" s="633"/>
      <c r="WDT574" s="633"/>
      <c r="WDU574" s="633"/>
      <c r="WDV574" s="633"/>
      <c r="WDW574" s="633"/>
      <c r="WDX574" s="633"/>
      <c r="WDY574" s="633"/>
      <c r="WDZ574" s="633"/>
      <c r="WEA574" s="633"/>
      <c r="WEB574" s="633"/>
      <c r="WEC574" s="633"/>
      <c r="WED574" s="633"/>
      <c r="WEE574" s="633"/>
      <c r="WEF574" s="633"/>
      <c r="WEG574" s="633"/>
      <c r="WEH574" s="633"/>
      <c r="WEI574" s="633"/>
      <c r="WEJ574" s="633"/>
      <c r="WEK574" s="633"/>
      <c r="WEL574" s="633"/>
      <c r="WEM574" s="633"/>
      <c r="WEN574" s="633"/>
      <c r="WEO574" s="633"/>
      <c r="WEP574" s="633"/>
      <c r="WEQ574" s="633"/>
      <c r="WER574" s="633"/>
      <c r="WES574" s="633"/>
      <c r="WET574" s="633"/>
      <c r="WEU574" s="633"/>
      <c r="WEV574" s="633"/>
      <c r="WEW574" s="633"/>
      <c r="WEX574" s="633"/>
      <c r="WEY574" s="633"/>
      <c r="WEZ574" s="633"/>
      <c r="WFA574" s="633"/>
      <c r="WFB574" s="633"/>
      <c r="WFC574" s="633"/>
      <c r="WFD574" s="633"/>
      <c r="WFE574" s="633"/>
      <c r="WFF574" s="633"/>
      <c r="WFG574" s="633"/>
      <c r="WFH574" s="633"/>
      <c r="WFI574" s="633"/>
      <c r="WFJ574" s="633"/>
      <c r="WFK574" s="633"/>
      <c r="WFL574" s="633"/>
      <c r="WFM574" s="633"/>
      <c r="WFN574" s="633"/>
      <c r="WFO574" s="633"/>
      <c r="WFP574" s="633"/>
      <c r="WFQ574" s="633"/>
      <c r="WFR574" s="633"/>
      <c r="WFS574" s="633"/>
      <c r="WFT574" s="633"/>
      <c r="WFU574" s="633"/>
      <c r="WFV574" s="633"/>
      <c r="WFW574" s="633"/>
      <c r="WFX574" s="633"/>
      <c r="WFY574" s="633"/>
      <c r="WFZ574" s="633"/>
      <c r="WGA574" s="633"/>
      <c r="WGB574" s="633"/>
      <c r="WGC574" s="633"/>
      <c r="WGD574" s="633"/>
      <c r="WGE574" s="633"/>
      <c r="WGF574" s="633"/>
      <c r="WGG574" s="633"/>
      <c r="WGH574" s="633"/>
      <c r="WGI574" s="633"/>
      <c r="WGJ574" s="633"/>
      <c r="WGK574" s="633"/>
      <c r="WGL574" s="633"/>
      <c r="WGM574" s="633"/>
      <c r="WGN574" s="633"/>
      <c r="WGO574" s="633"/>
      <c r="WGP574" s="633"/>
      <c r="WGQ574" s="633"/>
      <c r="WGR574" s="633"/>
      <c r="WGS574" s="633"/>
      <c r="WGT574" s="633"/>
      <c r="WGU574" s="633"/>
      <c r="WGV574" s="633"/>
      <c r="WGW574" s="633"/>
      <c r="WGX574" s="633"/>
      <c r="WGY574" s="633"/>
      <c r="WGZ574" s="633"/>
      <c r="WHA574" s="633"/>
      <c r="WHB574" s="633"/>
      <c r="WHC574" s="633"/>
      <c r="WHD574" s="633"/>
      <c r="WHE574" s="633"/>
      <c r="WHF574" s="633"/>
      <c r="WHG574" s="633"/>
      <c r="WHH574" s="633"/>
      <c r="WHI574" s="633"/>
      <c r="WHJ574" s="633"/>
      <c r="WHK574" s="633"/>
      <c r="WHL574" s="633"/>
      <c r="WHM574" s="633"/>
      <c r="WHN574" s="633"/>
      <c r="WHO574" s="633"/>
      <c r="WHP574" s="633"/>
      <c r="WHQ574" s="633"/>
      <c r="WHR574" s="633"/>
      <c r="WHS574" s="633"/>
      <c r="WHT574" s="633"/>
      <c r="WHU574" s="633"/>
      <c r="WHV574" s="633"/>
      <c r="WHW574" s="633"/>
      <c r="WHX574" s="633"/>
      <c r="WHY574" s="633"/>
      <c r="WHZ574" s="633"/>
      <c r="WIA574" s="633"/>
      <c r="WIB574" s="633"/>
      <c r="WIC574" s="633"/>
      <c r="WID574" s="633"/>
      <c r="WIE574" s="633"/>
      <c r="WIF574" s="633"/>
      <c r="WIG574" s="633"/>
      <c r="WIH574" s="633"/>
      <c r="WII574" s="633"/>
      <c r="WIJ574" s="633"/>
      <c r="WIK574" s="633"/>
      <c r="WIL574" s="633"/>
      <c r="WIM574" s="633"/>
      <c r="WIN574" s="633"/>
      <c r="WIO574" s="633"/>
      <c r="WIP574" s="633"/>
      <c r="WIQ574" s="633"/>
      <c r="WIR574" s="633"/>
      <c r="WIS574" s="633"/>
      <c r="WIT574" s="633"/>
      <c r="WIU574" s="633"/>
      <c r="WIV574" s="633"/>
      <c r="WIW574" s="633"/>
      <c r="WIX574" s="633"/>
      <c r="WIY574" s="633"/>
      <c r="WIZ574" s="633"/>
      <c r="WJA574" s="633"/>
      <c r="WJB574" s="633"/>
      <c r="WJC574" s="633"/>
      <c r="WJD574" s="633"/>
      <c r="WJE574" s="633"/>
      <c r="WJF574" s="633"/>
      <c r="WJG574" s="633"/>
      <c r="WJH574" s="633"/>
      <c r="WJI574" s="633"/>
      <c r="WJJ574" s="633"/>
      <c r="WJK574" s="633"/>
      <c r="WJL574" s="633"/>
      <c r="WJM574" s="633"/>
      <c r="WJN574" s="633"/>
      <c r="WJO574" s="633"/>
      <c r="WJP574" s="633"/>
      <c r="WJQ574" s="633"/>
      <c r="WJR574" s="633"/>
      <c r="WJS574" s="633"/>
      <c r="WJT574" s="633"/>
      <c r="WJU574" s="633"/>
      <c r="WJV574" s="633"/>
      <c r="WJW574" s="633"/>
      <c r="WJX574" s="633"/>
      <c r="WJY574" s="633"/>
      <c r="WJZ574" s="633"/>
      <c r="WKA574" s="633"/>
      <c r="WKB574" s="633"/>
      <c r="WKC574" s="633"/>
      <c r="WKD574" s="633"/>
      <c r="WKE574" s="633"/>
      <c r="WKF574" s="633"/>
      <c r="WKG574" s="633"/>
      <c r="WKH574" s="633"/>
      <c r="WKI574" s="633"/>
      <c r="WKJ574" s="633"/>
      <c r="WKK574" s="633"/>
      <c r="WKL574" s="633"/>
      <c r="WKM574" s="633"/>
      <c r="WKN574" s="633"/>
      <c r="WKO574" s="633"/>
      <c r="WKP574" s="633"/>
      <c r="WKQ574" s="633"/>
      <c r="WKR574" s="633"/>
      <c r="WKS574" s="633"/>
      <c r="WKT574" s="633"/>
      <c r="WKU574" s="633"/>
      <c r="WKV574" s="633"/>
      <c r="WKW574" s="633"/>
      <c r="WKX574" s="633"/>
      <c r="WKY574" s="633"/>
      <c r="WKZ574" s="633"/>
      <c r="WLA574" s="633"/>
      <c r="WLB574" s="633"/>
      <c r="WLC574" s="633"/>
      <c r="WLD574" s="633"/>
      <c r="WLE574" s="633"/>
      <c r="WLF574" s="633"/>
      <c r="WLG574" s="633"/>
      <c r="WLH574" s="633"/>
      <c r="WLI574" s="633"/>
      <c r="WLJ574" s="633"/>
      <c r="WLK574" s="633"/>
      <c r="WLL574" s="633"/>
      <c r="WLM574" s="633"/>
      <c r="WLN574" s="633"/>
      <c r="WLO574" s="633"/>
      <c r="WLP574" s="633"/>
      <c r="WLQ574" s="633"/>
      <c r="WLR574" s="633"/>
      <c r="WLS574" s="633"/>
      <c r="WLT574" s="633"/>
      <c r="WLU574" s="633"/>
      <c r="WLV574" s="633"/>
      <c r="WLW574" s="633"/>
      <c r="WLX574" s="633"/>
      <c r="WLY574" s="633"/>
      <c r="WLZ574" s="633"/>
      <c r="WMA574" s="633"/>
      <c r="WMB574" s="633"/>
      <c r="WMC574" s="633"/>
      <c r="WMD574" s="633"/>
      <c r="WME574" s="633"/>
      <c r="WMF574" s="633"/>
      <c r="WMG574" s="633"/>
      <c r="WMH574" s="633"/>
      <c r="WMI574" s="633"/>
      <c r="WMJ574" s="633"/>
      <c r="WMK574" s="633"/>
      <c r="WML574" s="633"/>
      <c r="WMM574" s="633"/>
      <c r="WMN574" s="633"/>
      <c r="WMO574" s="633"/>
      <c r="WMP574" s="633"/>
      <c r="WMQ574" s="633"/>
      <c r="WMR574" s="633"/>
      <c r="WMS574" s="633"/>
      <c r="WMT574" s="633"/>
      <c r="WMU574" s="633"/>
      <c r="WMV574" s="633"/>
      <c r="WMW574" s="633"/>
      <c r="WMX574" s="633"/>
      <c r="WMY574" s="633"/>
      <c r="WMZ574" s="633"/>
      <c r="WNA574" s="633"/>
      <c r="WNB574" s="633"/>
      <c r="WNC574" s="633"/>
      <c r="WND574" s="633"/>
      <c r="WNE574" s="633"/>
      <c r="WNF574" s="633"/>
      <c r="WNG574" s="633"/>
      <c r="WNH574" s="633"/>
      <c r="WNI574" s="633"/>
      <c r="WNJ574" s="633"/>
      <c r="WNK574" s="633"/>
      <c r="WNL574" s="633"/>
      <c r="WNM574" s="633"/>
      <c r="WNN574" s="633"/>
      <c r="WNO574" s="633"/>
      <c r="WNP574" s="633"/>
      <c r="WNQ574" s="633"/>
      <c r="WNR574" s="633"/>
      <c r="WNS574" s="633"/>
      <c r="WNT574" s="633"/>
      <c r="WNU574" s="633"/>
      <c r="WNV574" s="633"/>
      <c r="WNW574" s="633"/>
      <c r="WNX574" s="633"/>
      <c r="WNY574" s="633"/>
      <c r="WNZ574" s="633"/>
      <c r="WOA574" s="633"/>
      <c r="WOB574" s="633"/>
      <c r="WOC574" s="633"/>
      <c r="WOD574" s="633"/>
      <c r="WOE574" s="633"/>
      <c r="WOF574" s="633"/>
      <c r="WOG574" s="633"/>
      <c r="WOH574" s="633"/>
      <c r="WOI574" s="633"/>
      <c r="WOJ574" s="633"/>
      <c r="WOK574" s="633"/>
      <c r="WOL574" s="633"/>
      <c r="WOM574" s="633"/>
      <c r="WON574" s="633"/>
      <c r="WOO574" s="633"/>
      <c r="WOP574" s="633"/>
      <c r="WOQ574" s="633"/>
      <c r="WOR574" s="633"/>
      <c r="WOS574" s="633"/>
      <c r="WOT574" s="633"/>
      <c r="WOU574" s="633"/>
      <c r="WOV574" s="633"/>
      <c r="WOW574" s="633"/>
      <c r="WOX574" s="633"/>
      <c r="WOY574" s="633"/>
      <c r="WOZ574" s="633"/>
      <c r="WPA574" s="633"/>
      <c r="WPB574" s="633"/>
      <c r="WPC574" s="633"/>
      <c r="WPD574" s="633"/>
      <c r="WPE574" s="633"/>
      <c r="WPF574" s="633"/>
      <c r="WPG574" s="633"/>
      <c r="WPH574" s="633"/>
      <c r="WPI574" s="633"/>
      <c r="WPJ574" s="633"/>
      <c r="WPK574" s="633"/>
      <c r="WPL574" s="633"/>
      <c r="WPM574" s="633"/>
      <c r="WPN574" s="633"/>
      <c r="WPO574" s="633"/>
      <c r="WPP574" s="633"/>
      <c r="WPQ574" s="633"/>
      <c r="WPR574" s="633"/>
      <c r="WPS574" s="633"/>
      <c r="WPT574" s="633"/>
      <c r="WPU574" s="633"/>
      <c r="WPV574" s="633"/>
      <c r="WPW574" s="633"/>
      <c r="WPX574" s="633"/>
      <c r="WPY574" s="633"/>
      <c r="WPZ574" s="633"/>
      <c r="WQA574" s="633"/>
      <c r="WQB574" s="633"/>
      <c r="WQC574" s="633"/>
      <c r="WQD574" s="633"/>
      <c r="WQE574" s="633"/>
      <c r="WQF574" s="633"/>
      <c r="WQG574" s="633"/>
      <c r="WQH574" s="633"/>
      <c r="WQI574" s="633"/>
      <c r="WQJ574" s="633"/>
      <c r="WQK574" s="633"/>
      <c r="WQL574" s="633"/>
      <c r="WQM574" s="633"/>
      <c r="WQN574" s="633"/>
      <c r="WQO574" s="633"/>
      <c r="WQP574" s="633"/>
      <c r="WQQ574" s="633"/>
      <c r="WQR574" s="633"/>
      <c r="WQS574" s="633"/>
      <c r="WQT574" s="633"/>
      <c r="WQU574" s="633"/>
      <c r="WQV574" s="633"/>
      <c r="WQW574" s="633"/>
      <c r="WQX574" s="633"/>
      <c r="WQY574" s="633"/>
      <c r="WQZ574" s="633"/>
      <c r="WRA574" s="633"/>
      <c r="WRB574" s="633"/>
      <c r="WRC574" s="633"/>
      <c r="WRD574" s="633"/>
      <c r="WRE574" s="633"/>
      <c r="WRF574" s="633"/>
      <c r="WRG574" s="633"/>
      <c r="WRH574" s="633"/>
      <c r="WRI574" s="633"/>
      <c r="WRJ574" s="633"/>
      <c r="WRK574" s="633"/>
      <c r="WRL574" s="633"/>
      <c r="WRM574" s="633"/>
      <c r="WRN574" s="633"/>
      <c r="WRO574" s="633"/>
      <c r="WRP574" s="633"/>
      <c r="WRQ574" s="633"/>
      <c r="WRR574" s="633"/>
      <c r="WRS574" s="633"/>
      <c r="WRT574" s="633"/>
      <c r="WRU574" s="633"/>
      <c r="WRV574" s="633"/>
      <c r="WRW574" s="633"/>
      <c r="WRX574" s="633"/>
      <c r="WRY574" s="633"/>
      <c r="WRZ574" s="633"/>
      <c r="WSA574" s="633"/>
      <c r="WSB574" s="633"/>
      <c r="WSC574" s="633"/>
      <c r="WSD574" s="633"/>
      <c r="WSE574" s="633"/>
      <c r="WSF574" s="633"/>
      <c r="WSG574" s="633"/>
      <c r="WSH574" s="633"/>
      <c r="WSI574" s="633"/>
      <c r="WSJ574" s="633"/>
      <c r="WSK574" s="633"/>
      <c r="WSL574" s="633"/>
      <c r="WSM574" s="633"/>
      <c r="WSN574" s="633"/>
      <c r="WSO574" s="633"/>
      <c r="WSP574" s="633"/>
      <c r="WSQ574" s="633"/>
      <c r="WSR574" s="633"/>
      <c r="WSS574" s="633"/>
      <c r="WST574" s="633"/>
      <c r="WSU574" s="633"/>
      <c r="WSV574" s="633"/>
      <c r="WSW574" s="633"/>
      <c r="WSX574" s="633"/>
      <c r="WSY574" s="633"/>
      <c r="WSZ574" s="633"/>
      <c r="WTA574" s="633"/>
      <c r="WTB574" s="633"/>
      <c r="WTC574" s="633"/>
      <c r="WTD574" s="633"/>
      <c r="WTE574" s="633"/>
      <c r="WTF574" s="633"/>
      <c r="WTG574" s="633"/>
      <c r="WTH574" s="633"/>
      <c r="WTI574" s="633"/>
      <c r="WTJ574" s="633"/>
      <c r="WTK574" s="633"/>
      <c r="WTL574" s="633"/>
      <c r="WTM574" s="633"/>
      <c r="WTN574" s="633"/>
      <c r="WTO574" s="633"/>
      <c r="WTP574" s="633"/>
      <c r="WTQ574" s="633"/>
      <c r="WTR574" s="633"/>
      <c r="WTS574" s="633"/>
      <c r="WTT574" s="633"/>
      <c r="WTU574" s="633"/>
      <c r="WTV574" s="633"/>
      <c r="WTW574" s="633"/>
      <c r="WTX574" s="633"/>
      <c r="WTY574" s="633"/>
      <c r="WTZ574" s="633"/>
      <c r="WUA574" s="633"/>
      <c r="WUB574" s="633"/>
      <c r="WUC574" s="633"/>
      <c r="WUD574" s="633"/>
      <c r="WUE574" s="633"/>
      <c r="WUF574" s="633"/>
      <c r="WUG574" s="633"/>
      <c r="WUH574" s="633"/>
      <c r="WUI574" s="633"/>
      <c r="WUJ574" s="633"/>
      <c r="WUK574" s="633"/>
      <c r="WUL574" s="633"/>
      <c r="WUM574" s="633"/>
      <c r="WUN574" s="633"/>
      <c r="WUO574" s="633"/>
      <c r="WUP574" s="633"/>
      <c r="WUQ574" s="633"/>
      <c r="WUR574" s="633"/>
      <c r="WUS574" s="633"/>
      <c r="WUT574" s="633"/>
      <c r="WUU574" s="633"/>
      <c r="WUV574" s="633"/>
      <c r="WUW574" s="633"/>
      <c r="WUX574" s="633"/>
      <c r="WUY574" s="633"/>
      <c r="WUZ574" s="633"/>
      <c r="WVA574" s="633"/>
      <c r="WVB574" s="633"/>
      <c r="WVC574" s="633"/>
      <c r="WVD574" s="633"/>
      <c r="WVE574" s="633"/>
      <c r="WVF574" s="633"/>
      <c r="WVG574" s="633"/>
      <c r="WVH574" s="633"/>
      <c r="WVI574" s="633"/>
      <c r="WVJ574" s="633"/>
      <c r="WVK574" s="633"/>
      <c r="WVL574" s="633"/>
      <c r="WVM574" s="633"/>
      <c r="WVN574" s="633"/>
      <c r="WVO574" s="633"/>
      <c r="WVP574" s="633"/>
      <c r="WVQ574" s="633"/>
      <c r="WVR574" s="633"/>
      <c r="WVS574" s="633"/>
      <c r="WVT574" s="633"/>
      <c r="WVU574" s="633"/>
      <c r="WVV574" s="633"/>
      <c r="WVW574" s="633"/>
      <c r="WVX574" s="633"/>
      <c r="WVY574" s="633"/>
      <c r="WVZ574" s="633"/>
      <c r="WWA574" s="633"/>
      <c r="WWB574" s="633"/>
      <c r="WWC574" s="633"/>
      <c r="WWD574" s="633"/>
      <c r="WWE574" s="633"/>
      <c r="WWF574" s="633"/>
      <c r="WWG574" s="633"/>
      <c r="WWH574" s="633"/>
      <c r="WWI574" s="633"/>
      <c r="WWJ574" s="633"/>
      <c r="WWK574" s="633"/>
      <c r="WWL574" s="633"/>
      <c r="WWM574" s="633"/>
      <c r="WWN574" s="633"/>
      <c r="WWO574" s="633"/>
      <c r="WWP574" s="633"/>
      <c r="WWQ574" s="633"/>
      <c r="WWR574" s="633"/>
      <c r="WWS574" s="633"/>
      <c r="WWT574" s="633"/>
      <c r="WWU574" s="633"/>
      <c r="WWV574" s="633"/>
      <c r="WWW574" s="633"/>
      <c r="WWX574" s="633"/>
      <c r="WWY574" s="633"/>
      <c r="WWZ574" s="633"/>
      <c r="WXA574" s="633"/>
      <c r="WXB574" s="633"/>
      <c r="WXC574" s="633"/>
      <c r="WXD574" s="633"/>
      <c r="WXE574" s="633"/>
      <c r="WXF574" s="633"/>
      <c r="WXG574" s="633"/>
      <c r="WXH574" s="633"/>
      <c r="WXI574" s="633"/>
      <c r="WXJ574" s="633"/>
      <c r="WXK574" s="633"/>
      <c r="WXL574" s="633"/>
      <c r="WXM574" s="633"/>
      <c r="WXN574" s="633"/>
      <c r="WXO574" s="633"/>
      <c r="WXP574" s="633"/>
      <c r="WXQ574" s="633"/>
      <c r="WXR574" s="633"/>
      <c r="WXS574" s="633"/>
      <c r="WXT574" s="633"/>
      <c r="WXU574" s="633"/>
      <c r="WXV574" s="633"/>
      <c r="WXW574" s="633"/>
      <c r="WXX574" s="633"/>
      <c r="WXY574" s="633"/>
      <c r="WXZ574" s="633"/>
      <c r="WYA574" s="633"/>
      <c r="WYB574" s="633"/>
      <c r="WYC574" s="633"/>
      <c r="WYD574" s="633"/>
      <c r="WYE574" s="633"/>
      <c r="WYF574" s="633"/>
      <c r="WYG574" s="633"/>
      <c r="WYH574" s="633"/>
      <c r="WYI574" s="633"/>
      <c r="WYJ574" s="633"/>
      <c r="WYK574" s="633"/>
      <c r="WYL574" s="633"/>
      <c r="WYM574" s="633"/>
      <c r="WYN574" s="633"/>
      <c r="WYO574" s="633"/>
      <c r="WYP574" s="633"/>
      <c r="WYQ574" s="633"/>
      <c r="WYR574" s="633"/>
      <c r="WYS574" s="633"/>
      <c r="WYT574" s="633"/>
      <c r="WYU574" s="633"/>
      <c r="WYV574" s="633"/>
      <c r="WYW574" s="633"/>
      <c r="WYX574" s="633"/>
      <c r="WYY574" s="633"/>
      <c r="WYZ574" s="633"/>
      <c r="WZA574" s="633"/>
      <c r="WZB574" s="633"/>
      <c r="WZC574" s="633"/>
      <c r="WZD574" s="633"/>
      <c r="WZE574" s="633"/>
      <c r="WZF574" s="633"/>
      <c r="WZG574" s="633"/>
      <c r="WZH574" s="633"/>
      <c r="WZI574" s="633"/>
      <c r="WZJ574" s="633"/>
      <c r="WZK574" s="633"/>
      <c r="WZL574" s="633"/>
      <c r="WZM574" s="633"/>
      <c r="WZN574" s="633"/>
      <c r="WZO574" s="633"/>
      <c r="WZP574" s="633"/>
      <c r="WZQ574" s="633"/>
      <c r="WZR574" s="633"/>
      <c r="WZS574" s="633"/>
      <c r="WZT574" s="633"/>
      <c r="WZU574" s="633"/>
      <c r="WZV574" s="633"/>
      <c r="WZW574" s="633"/>
      <c r="WZX574" s="633"/>
      <c r="WZY574" s="633"/>
      <c r="WZZ574" s="633"/>
      <c r="XAA574" s="633"/>
      <c r="XAB574" s="633"/>
      <c r="XAC574" s="633"/>
      <c r="XAD574" s="633"/>
      <c r="XAE574" s="633"/>
      <c r="XAF574" s="633"/>
      <c r="XAG574" s="633"/>
      <c r="XAH574" s="633"/>
      <c r="XAI574" s="633"/>
      <c r="XAJ574" s="633"/>
      <c r="XAK574" s="633"/>
      <c r="XAL574" s="633"/>
      <c r="XAM574" s="633"/>
      <c r="XAN574" s="633"/>
      <c r="XAO574" s="633"/>
      <c r="XAP574" s="633"/>
      <c r="XAQ574" s="633"/>
      <c r="XAR574" s="633"/>
      <c r="XAS574" s="633"/>
      <c r="XAT574" s="633"/>
      <c r="XAU574" s="633"/>
      <c r="XAV574" s="633"/>
      <c r="XAW574" s="633"/>
      <c r="XAX574" s="633"/>
      <c r="XAY574" s="633"/>
      <c r="XAZ574" s="633"/>
      <c r="XBA574" s="633"/>
      <c r="XBB574" s="633"/>
      <c r="XBC574" s="633"/>
      <c r="XBD574" s="633"/>
      <c r="XBE574" s="633"/>
      <c r="XBF574" s="633"/>
      <c r="XBG574" s="633"/>
      <c r="XBH574" s="633"/>
      <c r="XBI574" s="633"/>
      <c r="XBJ574" s="633"/>
      <c r="XBK574" s="633"/>
      <c r="XBL574" s="633"/>
      <c r="XBM574" s="633"/>
      <c r="XBN574" s="633"/>
      <c r="XBO574" s="633"/>
      <c r="XBP574" s="633"/>
      <c r="XBQ574" s="633"/>
      <c r="XBR574" s="633"/>
      <c r="XBS574" s="633"/>
      <c r="XBT574" s="633"/>
      <c r="XBU574" s="633"/>
      <c r="XBV574" s="633"/>
      <c r="XBW574" s="633"/>
      <c r="XBX574" s="633"/>
      <c r="XBY574" s="633"/>
      <c r="XBZ574" s="633"/>
      <c r="XCA574" s="633"/>
      <c r="XCB574" s="633"/>
      <c r="XCC574" s="633"/>
      <c r="XCD574" s="633"/>
      <c r="XCE574" s="633"/>
      <c r="XCF574" s="633"/>
      <c r="XCG574" s="633"/>
      <c r="XCH574" s="633"/>
      <c r="XCI574" s="633"/>
      <c r="XCJ574" s="633"/>
      <c r="XCK574" s="633"/>
      <c r="XCL574" s="633"/>
      <c r="XCM574" s="633"/>
      <c r="XCN574" s="633"/>
      <c r="XCO574" s="633"/>
      <c r="XCP574" s="633"/>
      <c r="XCQ574" s="633"/>
      <c r="XCR574" s="633"/>
      <c r="XCS574" s="633"/>
      <c r="XCT574" s="633"/>
      <c r="XCU574" s="633"/>
      <c r="XCV574" s="633"/>
      <c r="XCW574" s="633"/>
      <c r="XCX574" s="633"/>
      <c r="XCY574" s="633"/>
      <c r="XCZ574" s="633"/>
      <c r="XDA574" s="633"/>
      <c r="XDB574" s="633"/>
      <c r="XDC574" s="633"/>
      <c r="XDD574" s="633"/>
      <c r="XDE574" s="633"/>
      <c r="XDF574" s="633"/>
      <c r="XDG574" s="633"/>
      <c r="XDH574" s="633"/>
      <c r="XDI574" s="633"/>
      <c r="XDJ574" s="633"/>
      <c r="XDK574" s="633"/>
      <c r="XDL574" s="633"/>
      <c r="XDM574" s="633"/>
      <c r="XDN574" s="633"/>
      <c r="XDO574" s="633"/>
      <c r="XDP574" s="633"/>
      <c r="XDQ574" s="633"/>
      <c r="XDR574" s="633"/>
      <c r="XDS574" s="633"/>
      <c r="XDT574" s="633"/>
      <c r="XDU574" s="633"/>
      <c r="XDV574" s="633"/>
      <c r="XDW574" s="633"/>
      <c r="XDX574" s="633"/>
      <c r="XDY574" s="633"/>
      <c r="XDZ574" s="633"/>
      <c r="XEA574" s="633"/>
      <c r="XEB574" s="633"/>
    </row>
    <row r="575" spans="1:16356" ht="34.15" customHeight="1">
      <c r="A575" s="628" t="s">
        <v>3463</v>
      </c>
      <c r="B575" s="629" t="s">
        <v>3938</v>
      </c>
      <c r="C575" s="630" t="s">
        <v>4825</v>
      </c>
      <c r="D575" s="629" t="s">
        <v>4622</v>
      </c>
      <c r="E575" s="631" t="s">
        <v>4966</v>
      </c>
      <c r="F575" s="655" t="s">
        <v>4232</v>
      </c>
      <c r="G575" s="632" t="s">
        <v>3313</v>
      </c>
      <c r="H575" s="633" t="s">
        <v>840</v>
      </c>
      <c r="I575" s="633"/>
      <c r="J575" s="629"/>
      <c r="K575" s="629"/>
      <c r="L575" s="629"/>
      <c r="M575" s="629"/>
      <c r="N575" s="633"/>
      <c r="O575" s="633"/>
      <c r="P575" s="633"/>
      <c r="Q575" s="633"/>
      <c r="R575" s="633" t="s">
        <v>4967</v>
      </c>
      <c r="S575" s="629" t="s">
        <v>3435</v>
      </c>
      <c r="T575" s="629" t="s">
        <v>6979</v>
      </c>
      <c r="U575" s="629" t="s">
        <v>4860</v>
      </c>
      <c r="V575" s="629" t="s">
        <v>4656</v>
      </c>
      <c r="W575" s="633"/>
      <c r="X575" s="633"/>
      <c r="Y575" s="633"/>
      <c r="Z575" s="633" t="s">
        <v>4968</v>
      </c>
      <c r="AA575" s="639"/>
      <c r="AB575" s="633"/>
      <c r="AC575" s="633"/>
      <c r="AD575" s="633"/>
      <c r="AE575" s="633"/>
      <c r="AF575" s="633"/>
      <c r="AG575" s="633"/>
      <c r="AH575" s="633"/>
      <c r="AI575" s="742"/>
      <c r="AJ575" s="742"/>
      <c r="AK575" s="742"/>
      <c r="AL575" s="742"/>
      <c r="AM575" s="742"/>
      <c r="AN575" s="742"/>
      <c r="AO575" s="742"/>
      <c r="AP575" s="742"/>
      <c r="AQ575" s="633"/>
      <c r="AR575" s="633"/>
      <c r="AS575" s="633"/>
      <c r="AT575" s="633"/>
      <c r="AU575" s="633"/>
      <c r="AV575" s="633"/>
      <c r="AW575" s="633"/>
      <c r="AX575" s="633"/>
      <c r="AY575" s="633"/>
      <c r="AZ575" s="633"/>
      <c r="BA575" s="633"/>
      <c r="BB575" s="633"/>
      <c r="BC575" s="633"/>
      <c r="BD575" s="633"/>
      <c r="BE575" s="633"/>
      <c r="BF575" s="633"/>
      <c r="BG575" s="633"/>
      <c r="BH575" s="633"/>
      <c r="BI575" s="633"/>
      <c r="BJ575" s="633"/>
      <c r="BK575" s="633"/>
      <c r="BL575" s="633"/>
      <c r="BM575" s="633"/>
      <c r="BN575" s="633"/>
      <c r="BO575" s="633"/>
      <c r="BP575" s="633"/>
      <c r="BQ575" s="633"/>
      <c r="BR575" s="633"/>
      <c r="BS575" s="633"/>
      <c r="BT575" s="633"/>
      <c r="BU575" s="633"/>
      <c r="BV575" s="633"/>
      <c r="BW575" s="633"/>
      <c r="BX575" s="633"/>
      <c r="BY575" s="633"/>
      <c r="BZ575" s="633"/>
      <c r="CA575" s="633"/>
      <c r="CB575" s="633"/>
      <c r="CC575" s="633"/>
      <c r="CD575" s="633"/>
      <c r="CE575" s="633"/>
      <c r="CF575" s="633"/>
      <c r="CG575" s="633"/>
      <c r="CH575" s="633"/>
      <c r="CI575" s="633"/>
      <c r="CJ575" s="633"/>
      <c r="CK575" s="633"/>
      <c r="CL575" s="633"/>
      <c r="CM575" s="633"/>
      <c r="CN575" s="633"/>
      <c r="CO575" s="633"/>
      <c r="CP575" s="633"/>
      <c r="CQ575" s="633"/>
      <c r="CR575" s="633"/>
      <c r="CS575" s="633"/>
      <c r="CT575" s="633"/>
      <c r="CU575" s="633"/>
      <c r="CV575" s="633"/>
      <c r="CW575" s="633"/>
      <c r="CX575" s="633"/>
      <c r="CY575" s="633"/>
      <c r="CZ575" s="633"/>
      <c r="DA575" s="633"/>
      <c r="DB575" s="633"/>
      <c r="DC575" s="633"/>
      <c r="DD575" s="633"/>
      <c r="DE575" s="633"/>
      <c r="DF575" s="633"/>
      <c r="DG575" s="633"/>
      <c r="DH575" s="633"/>
      <c r="DI575" s="633"/>
      <c r="DJ575" s="633"/>
      <c r="DK575" s="633"/>
      <c r="DL575" s="633"/>
      <c r="DM575" s="633"/>
      <c r="DN575" s="633"/>
      <c r="DO575" s="633"/>
      <c r="DP575" s="633"/>
      <c r="DQ575" s="633"/>
      <c r="DR575" s="633"/>
      <c r="DS575" s="633"/>
      <c r="DT575" s="633"/>
      <c r="DU575" s="633"/>
      <c r="DV575" s="633"/>
      <c r="DW575" s="633"/>
      <c r="DX575" s="633"/>
      <c r="DY575" s="633"/>
      <c r="DZ575" s="633"/>
      <c r="EA575" s="633"/>
      <c r="EB575" s="633"/>
      <c r="EC575" s="633"/>
      <c r="ED575" s="633"/>
      <c r="EE575" s="633"/>
      <c r="EF575" s="633"/>
      <c r="EG575" s="633"/>
      <c r="EH575" s="633"/>
      <c r="EI575" s="633"/>
      <c r="EJ575" s="633"/>
      <c r="EK575" s="633"/>
      <c r="EL575" s="633"/>
      <c r="EM575" s="633"/>
      <c r="EN575" s="633"/>
      <c r="EO575" s="633"/>
      <c r="EP575" s="633"/>
      <c r="EQ575" s="633"/>
      <c r="ER575" s="633"/>
      <c r="ES575" s="633"/>
      <c r="ET575" s="633"/>
      <c r="EU575" s="633"/>
      <c r="EV575" s="633"/>
      <c r="EW575" s="633"/>
      <c r="EX575" s="633"/>
      <c r="EY575" s="633"/>
      <c r="EZ575" s="633"/>
      <c r="FA575" s="633"/>
      <c r="FB575" s="633"/>
      <c r="FC575" s="633"/>
      <c r="FD575" s="633"/>
      <c r="FE575" s="633"/>
      <c r="FF575" s="633"/>
      <c r="FG575" s="633"/>
      <c r="FH575" s="633"/>
      <c r="FI575" s="633"/>
      <c r="FJ575" s="633"/>
      <c r="FK575" s="633"/>
      <c r="FL575" s="633"/>
      <c r="FM575" s="633"/>
      <c r="FN575" s="633"/>
      <c r="FO575" s="633"/>
      <c r="FP575" s="633"/>
      <c r="FQ575" s="633"/>
      <c r="FR575" s="633"/>
      <c r="FS575" s="633"/>
      <c r="FT575" s="633"/>
      <c r="FU575" s="633"/>
      <c r="FV575" s="633"/>
      <c r="FW575" s="633"/>
      <c r="FX575" s="633"/>
      <c r="FY575" s="633"/>
      <c r="FZ575" s="633"/>
      <c r="GA575" s="633"/>
      <c r="GB575" s="633"/>
      <c r="GC575" s="633"/>
      <c r="GD575" s="633"/>
      <c r="GE575" s="633"/>
      <c r="GF575" s="633"/>
      <c r="GG575" s="633"/>
      <c r="GH575" s="633"/>
      <c r="GI575" s="633"/>
      <c r="GJ575" s="633"/>
      <c r="GK575" s="633"/>
      <c r="GL575" s="633"/>
      <c r="GM575" s="633"/>
      <c r="GN575" s="633"/>
      <c r="GO575" s="633"/>
      <c r="GP575" s="633"/>
      <c r="GQ575" s="633"/>
      <c r="GR575" s="633"/>
      <c r="GS575" s="633"/>
      <c r="GT575" s="633"/>
      <c r="GU575" s="633"/>
      <c r="GV575" s="633"/>
      <c r="GW575" s="633"/>
      <c r="GX575" s="633"/>
      <c r="GY575" s="633"/>
      <c r="GZ575" s="633"/>
      <c r="HA575" s="633"/>
      <c r="HB575" s="633"/>
      <c r="HC575" s="633"/>
      <c r="HD575" s="633"/>
      <c r="HE575" s="633"/>
      <c r="HF575" s="633"/>
      <c r="HG575" s="633"/>
      <c r="HH575" s="633"/>
      <c r="HI575" s="633"/>
      <c r="HJ575" s="633"/>
      <c r="HK575" s="633"/>
      <c r="HL575" s="633"/>
      <c r="HM575" s="633"/>
      <c r="HN575" s="633"/>
      <c r="HO575" s="633"/>
      <c r="HP575" s="633"/>
      <c r="HQ575" s="633"/>
      <c r="HR575" s="633"/>
      <c r="HS575" s="633"/>
      <c r="HT575" s="633"/>
      <c r="HU575" s="633"/>
      <c r="HV575" s="633"/>
      <c r="HW575" s="633"/>
      <c r="HX575" s="633"/>
      <c r="HY575" s="633"/>
      <c r="HZ575" s="633"/>
      <c r="IA575" s="633"/>
      <c r="IB575" s="633"/>
      <c r="IC575" s="633"/>
      <c r="ID575" s="633"/>
      <c r="IE575" s="633"/>
      <c r="IF575" s="633"/>
      <c r="IG575" s="633"/>
      <c r="IH575" s="633"/>
      <c r="II575" s="633"/>
      <c r="IJ575" s="633"/>
      <c r="IK575" s="633"/>
      <c r="IL575" s="633"/>
      <c r="IM575" s="633"/>
      <c r="IN575" s="633"/>
      <c r="IO575" s="633"/>
      <c r="IP575" s="633"/>
      <c r="IQ575" s="633"/>
      <c r="IR575" s="633"/>
      <c r="IS575" s="633"/>
      <c r="IT575" s="633"/>
      <c r="IU575" s="633"/>
      <c r="IV575" s="633"/>
      <c r="IW575" s="633"/>
      <c r="IX575" s="633"/>
      <c r="IY575" s="633"/>
      <c r="IZ575" s="633"/>
      <c r="JA575" s="633"/>
      <c r="JB575" s="633"/>
      <c r="JC575" s="633"/>
      <c r="JD575" s="633"/>
      <c r="JE575" s="633"/>
      <c r="JF575" s="633"/>
      <c r="JG575" s="633"/>
      <c r="JH575" s="633"/>
      <c r="JI575" s="633"/>
      <c r="JJ575" s="633"/>
      <c r="JK575" s="633"/>
      <c r="JL575" s="633"/>
      <c r="JM575" s="633"/>
      <c r="JN575" s="633"/>
      <c r="JO575" s="633"/>
      <c r="JP575" s="633"/>
      <c r="JQ575" s="633"/>
      <c r="JR575" s="633"/>
      <c r="JS575" s="633"/>
      <c r="JT575" s="633"/>
      <c r="JU575" s="633"/>
      <c r="JV575" s="633"/>
      <c r="JW575" s="633"/>
      <c r="JX575" s="633"/>
      <c r="JY575" s="633"/>
      <c r="JZ575" s="633"/>
      <c r="KA575" s="633"/>
      <c r="KB575" s="633"/>
      <c r="KC575" s="633"/>
      <c r="KD575" s="633"/>
      <c r="KE575" s="633"/>
      <c r="KF575" s="633"/>
      <c r="KG575" s="633"/>
      <c r="KH575" s="633"/>
      <c r="KI575" s="633"/>
      <c r="KJ575" s="633"/>
      <c r="KK575" s="633"/>
      <c r="KL575" s="633"/>
      <c r="KM575" s="633"/>
      <c r="KN575" s="633"/>
      <c r="KO575" s="633"/>
      <c r="KP575" s="633"/>
      <c r="KQ575" s="633"/>
      <c r="KR575" s="633"/>
      <c r="KS575" s="633"/>
      <c r="KT575" s="633"/>
      <c r="KU575" s="633"/>
      <c r="KV575" s="633"/>
      <c r="KW575" s="633"/>
      <c r="KX575" s="633"/>
      <c r="KY575" s="633"/>
      <c r="KZ575" s="633"/>
      <c r="LA575" s="633"/>
      <c r="LB575" s="633"/>
      <c r="LC575" s="633"/>
      <c r="LD575" s="633"/>
      <c r="LE575" s="633"/>
      <c r="LF575" s="633"/>
      <c r="LG575" s="633"/>
      <c r="LH575" s="633"/>
      <c r="LI575" s="633"/>
      <c r="LJ575" s="633"/>
      <c r="LK575" s="633"/>
      <c r="LL575" s="633"/>
      <c r="LM575" s="633"/>
      <c r="LN575" s="633"/>
      <c r="LO575" s="633"/>
      <c r="LP575" s="633"/>
      <c r="LQ575" s="633"/>
      <c r="LR575" s="633"/>
      <c r="LS575" s="633"/>
      <c r="LT575" s="633"/>
      <c r="LU575" s="633"/>
      <c r="LV575" s="633"/>
      <c r="LW575" s="633"/>
      <c r="LX575" s="633"/>
      <c r="LY575" s="633"/>
      <c r="LZ575" s="633"/>
      <c r="MA575" s="633"/>
      <c r="MB575" s="633"/>
      <c r="MC575" s="633"/>
      <c r="MD575" s="633"/>
      <c r="ME575" s="633"/>
      <c r="MF575" s="633"/>
      <c r="MG575" s="633"/>
      <c r="MH575" s="633"/>
      <c r="MI575" s="633"/>
      <c r="MJ575" s="633"/>
      <c r="MK575" s="633"/>
      <c r="ML575" s="633"/>
      <c r="MM575" s="633"/>
      <c r="MN575" s="633"/>
      <c r="MO575" s="633"/>
      <c r="MP575" s="633"/>
      <c r="MQ575" s="633"/>
      <c r="MR575" s="633"/>
      <c r="MS575" s="633"/>
      <c r="MT575" s="633"/>
      <c r="MU575" s="633"/>
      <c r="MV575" s="633"/>
      <c r="MW575" s="633"/>
      <c r="MX575" s="633"/>
      <c r="MY575" s="633"/>
      <c r="MZ575" s="633"/>
      <c r="NA575" s="633"/>
      <c r="NB575" s="633"/>
      <c r="NC575" s="633"/>
      <c r="ND575" s="633"/>
      <c r="NE575" s="633"/>
      <c r="NF575" s="633"/>
      <c r="NG575" s="633"/>
      <c r="NH575" s="633"/>
      <c r="NI575" s="633"/>
      <c r="NJ575" s="633"/>
      <c r="NK575" s="633"/>
      <c r="NL575" s="633"/>
      <c r="NM575" s="633"/>
      <c r="NN575" s="633"/>
      <c r="NO575" s="633"/>
      <c r="NP575" s="633"/>
      <c r="NQ575" s="633"/>
      <c r="NR575" s="633"/>
      <c r="NS575" s="633"/>
      <c r="NT575" s="633"/>
      <c r="NU575" s="633"/>
      <c r="NV575" s="633"/>
      <c r="NW575" s="633"/>
      <c r="NX575" s="633"/>
      <c r="NY575" s="633"/>
      <c r="NZ575" s="633"/>
      <c r="OA575" s="633"/>
      <c r="OB575" s="633"/>
      <c r="OC575" s="633"/>
      <c r="OD575" s="633"/>
      <c r="OE575" s="633"/>
      <c r="OF575" s="633"/>
      <c r="OG575" s="633"/>
      <c r="OH575" s="633"/>
      <c r="OI575" s="633"/>
      <c r="OJ575" s="633"/>
      <c r="OK575" s="633"/>
      <c r="OL575" s="633"/>
      <c r="OM575" s="633"/>
      <c r="ON575" s="633"/>
      <c r="OO575" s="633"/>
      <c r="OP575" s="633"/>
      <c r="OQ575" s="633"/>
      <c r="OR575" s="633"/>
      <c r="OS575" s="633"/>
      <c r="OT575" s="633"/>
      <c r="OU575" s="633"/>
      <c r="OV575" s="633"/>
      <c r="OW575" s="633"/>
      <c r="OX575" s="633"/>
      <c r="OY575" s="633"/>
      <c r="OZ575" s="633"/>
      <c r="PA575" s="633"/>
      <c r="PB575" s="633"/>
      <c r="PC575" s="633"/>
      <c r="PD575" s="633"/>
      <c r="PE575" s="633"/>
      <c r="PF575" s="633"/>
      <c r="PG575" s="633"/>
      <c r="PH575" s="633"/>
      <c r="PI575" s="633"/>
      <c r="PJ575" s="633"/>
      <c r="PK575" s="633"/>
      <c r="PL575" s="633"/>
      <c r="PM575" s="633"/>
      <c r="PN575" s="633"/>
      <c r="PO575" s="633"/>
      <c r="PP575" s="633"/>
      <c r="PQ575" s="633"/>
      <c r="PR575" s="633"/>
      <c r="PS575" s="633"/>
      <c r="PT575" s="633"/>
      <c r="PU575" s="633"/>
      <c r="PV575" s="633"/>
      <c r="PW575" s="633"/>
      <c r="PX575" s="633"/>
      <c r="PY575" s="633"/>
      <c r="PZ575" s="633"/>
      <c r="QA575" s="633"/>
      <c r="QB575" s="633"/>
      <c r="QC575" s="633"/>
      <c r="QD575" s="633"/>
      <c r="QE575" s="633"/>
      <c r="QF575" s="633"/>
      <c r="QG575" s="633"/>
      <c r="QH575" s="633"/>
      <c r="QI575" s="633"/>
      <c r="QJ575" s="633"/>
      <c r="QK575" s="633"/>
      <c r="QL575" s="633"/>
      <c r="QM575" s="633"/>
      <c r="QN575" s="633"/>
      <c r="QO575" s="633"/>
      <c r="QP575" s="633"/>
      <c r="QQ575" s="633"/>
      <c r="QR575" s="633"/>
      <c r="QS575" s="633"/>
      <c r="QT575" s="633"/>
      <c r="QU575" s="633"/>
      <c r="QV575" s="633"/>
      <c r="QW575" s="633"/>
      <c r="QX575" s="633"/>
      <c r="QY575" s="633"/>
      <c r="QZ575" s="633"/>
      <c r="RA575" s="633"/>
      <c r="RB575" s="633"/>
      <c r="RC575" s="633"/>
      <c r="RD575" s="633"/>
      <c r="RE575" s="633"/>
      <c r="RF575" s="633"/>
      <c r="RG575" s="633"/>
      <c r="RH575" s="633"/>
      <c r="RI575" s="633"/>
      <c r="RJ575" s="633"/>
      <c r="RK575" s="633"/>
      <c r="RL575" s="633"/>
      <c r="RM575" s="633"/>
      <c r="RN575" s="633"/>
      <c r="RO575" s="633"/>
      <c r="RP575" s="633"/>
      <c r="RQ575" s="633"/>
      <c r="RR575" s="633"/>
      <c r="RS575" s="633"/>
      <c r="RT575" s="633"/>
      <c r="RU575" s="633"/>
      <c r="RV575" s="633"/>
      <c r="RW575" s="633"/>
      <c r="RX575" s="633"/>
      <c r="RY575" s="633"/>
      <c r="RZ575" s="633"/>
      <c r="SA575" s="633"/>
      <c r="SB575" s="633"/>
      <c r="SC575" s="633"/>
      <c r="SD575" s="633"/>
      <c r="SE575" s="633"/>
      <c r="SF575" s="633"/>
      <c r="SG575" s="633"/>
      <c r="SH575" s="633"/>
      <c r="SI575" s="633"/>
      <c r="SJ575" s="633"/>
      <c r="SK575" s="633"/>
      <c r="SL575" s="633"/>
      <c r="SM575" s="633"/>
      <c r="SN575" s="633"/>
      <c r="SO575" s="633"/>
      <c r="SP575" s="633"/>
      <c r="SQ575" s="633"/>
      <c r="SR575" s="633"/>
      <c r="SS575" s="633"/>
      <c r="ST575" s="633"/>
      <c r="SU575" s="633"/>
      <c r="SV575" s="633"/>
      <c r="SW575" s="633"/>
      <c r="SX575" s="633"/>
      <c r="SY575" s="633"/>
      <c r="SZ575" s="633"/>
      <c r="TA575" s="633"/>
      <c r="TB575" s="633"/>
      <c r="TC575" s="633"/>
      <c r="TD575" s="633"/>
      <c r="TE575" s="633"/>
      <c r="TF575" s="633"/>
      <c r="TG575" s="633"/>
      <c r="TH575" s="633"/>
      <c r="TI575" s="633"/>
      <c r="TJ575" s="633"/>
      <c r="TK575" s="633"/>
      <c r="TL575" s="633"/>
      <c r="TM575" s="633"/>
      <c r="TN575" s="633"/>
      <c r="TO575" s="633"/>
      <c r="TP575" s="633"/>
      <c r="TQ575" s="633"/>
      <c r="TR575" s="633"/>
      <c r="TS575" s="633"/>
      <c r="TT575" s="633"/>
      <c r="TU575" s="633"/>
      <c r="TV575" s="633"/>
      <c r="TW575" s="633"/>
      <c r="TX575" s="633"/>
      <c r="TY575" s="633"/>
      <c r="TZ575" s="633"/>
      <c r="UA575" s="633"/>
      <c r="UB575" s="633"/>
      <c r="UC575" s="633"/>
      <c r="UD575" s="633"/>
      <c r="UE575" s="633"/>
      <c r="UF575" s="633"/>
      <c r="UG575" s="633"/>
      <c r="UH575" s="633"/>
      <c r="UI575" s="633"/>
      <c r="UJ575" s="633"/>
      <c r="UK575" s="633"/>
      <c r="UL575" s="633"/>
      <c r="UM575" s="633"/>
      <c r="UN575" s="633"/>
      <c r="UO575" s="633"/>
      <c r="UP575" s="633"/>
      <c r="UQ575" s="633"/>
      <c r="UR575" s="633"/>
      <c r="US575" s="633"/>
      <c r="UT575" s="633"/>
      <c r="UU575" s="633"/>
      <c r="UV575" s="633"/>
      <c r="UW575" s="633"/>
      <c r="UX575" s="633"/>
      <c r="UY575" s="633"/>
      <c r="UZ575" s="633"/>
      <c r="VA575" s="633"/>
      <c r="VB575" s="633"/>
      <c r="VC575" s="633"/>
      <c r="VD575" s="633"/>
      <c r="VE575" s="633"/>
      <c r="VF575" s="633"/>
      <c r="VG575" s="633"/>
      <c r="VH575" s="633"/>
      <c r="VI575" s="633"/>
      <c r="VJ575" s="633"/>
      <c r="VK575" s="633"/>
      <c r="VL575" s="633"/>
      <c r="VM575" s="633"/>
      <c r="VN575" s="633"/>
      <c r="VO575" s="633"/>
      <c r="VP575" s="633"/>
      <c r="VQ575" s="633"/>
      <c r="VR575" s="633"/>
      <c r="VS575" s="633"/>
      <c r="VT575" s="633"/>
      <c r="VU575" s="633"/>
      <c r="VV575" s="633"/>
      <c r="VW575" s="633"/>
      <c r="VX575" s="633"/>
      <c r="VY575" s="633"/>
      <c r="VZ575" s="633"/>
      <c r="WA575" s="633"/>
      <c r="WB575" s="633"/>
      <c r="WC575" s="633"/>
      <c r="WD575" s="633"/>
      <c r="WE575" s="633"/>
      <c r="WF575" s="633"/>
      <c r="WG575" s="633"/>
      <c r="WH575" s="633"/>
      <c r="WI575" s="633"/>
      <c r="WJ575" s="633"/>
      <c r="WK575" s="633"/>
      <c r="WL575" s="633"/>
      <c r="WM575" s="633"/>
      <c r="WN575" s="633"/>
      <c r="WO575" s="633"/>
      <c r="WP575" s="633"/>
      <c r="WQ575" s="633"/>
      <c r="WR575" s="633"/>
      <c r="WS575" s="633"/>
      <c r="WT575" s="633"/>
      <c r="WU575" s="633"/>
      <c r="WV575" s="633"/>
      <c r="WW575" s="633"/>
      <c r="WX575" s="633"/>
      <c r="WY575" s="633"/>
      <c r="WZ575" s="633"/>
      <c r="XA575" s="633"/>
      <c r="XB575" s="633"/>
      <c r="XC575" s="633"/>
      <c r="XD575" s="633"/>
      <c r="XE575" s="633"/>
      <c r="XF575" s="633"/>
      <c r="XG575" s="633"/>
      <c r="XH575" s="633"/>
      <c r="XI575" s="633"/>
      <c r="XJ575" s="633"/>
      <c r="XK575" s="633"/>
      <c r="XL575" s="633"/>
      <c r="XM575" s="633"/>
      <c r="XN575" s="633"/>
      <c r="XO575" s="633"/>
      <c r="XP575" s="633"/>
      <c r="XQ575" s="633"/>
      <c r="XR575" s="633"/>
      <c r="XS575" s="633"/>
      <c r="XT575" s="633"/>
      <c r="XU575" s="633"/>
      <c r="XV575" s="633"/>
      <c r="XW575" s="633"/>
      <c r="XX575" s="633"/>
      <c r="XY575" s="633"/>
      <c r="XZ575" s="633"/>
      <c r="YA575" s="633"/>
      <c r="YB575" s="633"/>
      <c r="YC575" s="633"/>
      <c r="YD575" s="633"/>
      <c r="YE575" s="633"/>
      <c r="YF575" s="633"/>
      <c r="YG575" s="633"/>
      <c r="YH575" s="633"/>
      <c r="YI575" s="633"/>
      <c r="YJ575" s="633"/>
      <c r="YK575" s="633"/>
      <c r="YL575" s="633"/>
      <c r="YM575" s="633"/>
      <c r="YN575" s="633"/>
      <c r="YO575" s="633"/>
      <c r="YP575" s="633"/>
      <c r="YQ575" s="633"/>
      <c r="YR575" s="633"/>
      <c r="YS575" s="633"/>
      <c r="YT575" s="633"/>
      <c r="YU575" s="633"/>
      <c r="YV575" s="633"/>
      <c r="YW575" s="633"/>
      <c r="YX575" s="633"/>
      <c r="YY575" s="633"/>
      <c r="YZ575" s="633"/>
      <c r="ZA575" s="633"/>
      <c r="ZB575" s="633"/>
      <c r="ZC575" s="633"/>
      <c r="ZD575" s="633"/>
      <c r="ZE575" s="633"/>
      <c r="ZF575" s="633"/>
      <c r="ZG575" s="633"/>
      <c r="ZH575" s="633"/>
      <c r="ZI575" s="633"/>
      <c r="ZJ575" s="633"/>
      <c r="ZK575" s="633"/>
      <c r="ZL575" s="633"/>
      <c r="ZM575" s="633"/>
      <c r="ZN575" s="633"/>
      <c r="ZO575" s="633"/>
      <c r="ZP575" s="633"/>
      <c r="ZQ575" s="633"/>
      <c r="ZR575" s="633"/>
      <c r="ZS575" s="633"/>
      <c r="ZT575" s="633"/>
      <c r="ZU575" s="633"/>
      <c r="ZV575" s="633"/>
      <c r="ZW575" s="633"/>
      <c r="ZX575" s="633"/>
      <c r="ZY575" s="633"/>
      <c r="ZZ575" s="633"/>
      <c r="AAA575" s="633"/>
      <c r="AAB575" s="633"/>
      <c r="AAC575" s="633"/>
      <c r="AAD575" s="633"/>
      <c r="AAE575" s="633"/>
      <c r="AAF575" s="633"/>
      <c r="AAG575" s="633"/>
      <c r="AAH575" s="633"/>
      <c r="AAI575" s="633"/>
      <c r="AAJ575" s="633"/>
      <c r="AAK575" s="633"/>
      <c r="AAL575" s="633"/>
      <c r="AAM575" s="633"/>
      <c r="AAN575" s="633"/>
      <c r="AAO575" s="633"/>
      <c r="AAP575" s="633"/>
      <c r="AAQ575" s="633"/>
      <c r="AAR575" s="633"/>
      <c r="AAS575" s="633"/>
      <c r="AAT575" s="633"/>
      <c r="AAU575" s="633"/>
      <c r="AAV575" s="633"/>
      <c r="AAW575" s="633"/>
      <c r="AAX575" s="633"/>
      <c r="AAY575" s="633"/>
      <c r="AAZ575" s="633"/>
      <c r="ABA575" s="633"/>
      <c r="ABB575" s="633"/>
      <c r="ABC575" s="633"/>
      <c r="ABD575" s="633"/>
      <c r="ABE575" s="633"/>
      <c r="ABF575" s="633"/>
      <c r="ABG575" s="633"/>
      <c r="ABH575" s="633"/>
      <c r="ABI575" s="633"/>
      <c r="ABJ575" s="633"/>
      <c r="ABK575" s="633"/>
      <c r="ABL575" s="633"/>
      <c r="ABM575" s="633"/>
      <c r="ABN575" s="633"/>
      <c r="ABO575" s="633"/>
      <c r="ABP575" s="633"/>
      <c r="ABQ575" s="633"/>
      <c r="ABR575" s="633"/>
      <c r="ABS575" s="633"/>
      <c r="ABT575" s="633"/>
      <c r="ABU575" s="633"/>
      <c r="ABV575" s="633"/>
      <c r="ABW575" s="633"/>
      <c r="ABX575" s="633"/>
      <c r="ABY575" s="633"/>
      <c r="ABZ575" s="633"/>
      <c r="ACA575" s="633"/>
      <c r="ACB575" s="633"/>
      <c r="ACC575" s="633"/>
      <c r="ACD575" s="633"/>
      <c r="ACE575" s="633"/>
      <c r="ACF575" s="633"/>
      <c r="ACG575" s="633"/>
      <c r="ACH575" s="633"/>
      <c r="ACI575" s="633"/>
      <c r="ACJ575" s="633"/>
      <c r="ACK575" s="633"/>
      <c r="ACL575" s="633"/>
      <c r="ACM575" s="633"/>
      <c r="ACN575" s="633"/>
      <c r="ACO575" s="633"/>
      <c r="ACP575" s="633"/>
      <c r="ACQ575" s="633"/>
      <c r="ACR575" s="633"/>
      <c r="ACS575" s="633"/>
      <c r="ACT575" s="633"/>
      <c r="ACU575" s="633"/>
      <c r="ACV575" s="633"/>
      <c r="ACW575" s="633"/>
      <c r="ACX575" s="633"/>
      <c r="ACY575" s="633"/>
      <c r="ACZ575" s="633"/>
      <c r="ADA575" s="633"/>
      <c r="ADB575" s="633"/>
      <c r="ADC575" s="633"/>
      <c r="ADD575" s="633"/>
      <c r="ADE575" s="633"/>
      <c r="ADF575" s="633"/>
      <c r="ADG575" s="633"/>
      <c r="ADH575" s="633"/>
      <c r="ADI575" s="633"/>
      <c r="ADJ575" s="633"/>
      <c r="ADK575" s="633"/>
      <c r="ADL575" s="633"/>
      <c r="ADM575" s="633"/>
      <c r="ADN575" s="633"/>
      <c r="ADO575" s="633"/>
      <c r="ADP575" s="633"/>
      <c r="ADQ575" s="633"/>
      <c r="ADR575" s="633"/>
      <c r="ADS575" s="633"/>
      <c r="ADT575" s="633"/>
      <c r="ADU575" s="633"/>
      <c r="ADV575" s="633"/>
      <c r="ADW575" s="633"/>
      <c r="ADX575" s="633"/>
      <c r="ADY575" s="633"/>
      <c r="ADZ575" s="633"/>
      <c r="AEA575" s="633"/>
      <c r="AEB575" s="633"/>
      <c r="AEC575" s="633"/>
      <c r="AED575" s="633"/>
      <c r="AEE575" s="633"/>
      <c r="AEF575" s="633"/>
      <c r="AEG575" s="633"/>
      <c r="AEH575" s="633"/>
      <c r="AEI575" s="633"/>
      <c r="AEJ575" s="633"/>
      <c r="AEK575" s="633"/>
      <c r="AEL575" s="633"/>
      <c r="AEM575" s="633"/>
      <c r="AEN575" s="633"/>
      <c r="AEO575" s="633"/>
      <c r="AEP575" s="633"/>
      <c r="AEQ575" s="633"/>
      <c r="AER575" s="633"/>
      <c r="AES575" s="633"/>
      <c r="AET575" s="633"/>
      <c r="AEU575" s="633"/>
      <c r="AEV575" s="633"/>
      <c r="AEW575" s="633"/>
      <c r="AEX575" s="633"/>
      <c r="AEY575" s="633"/>
      <c r="AEZ575" s="633"/>
      <c r="AFA575" s="633"/>
      <c r="AFB575" s="633"/>
      <c r="AFC575" s="633"/>
      <c r="AFD575" s="633"/>
      <c r="AFE575" s="633"/>
      <c r="AFF575" s="633"/>
      <c r="AFG575" s="633"/>
      <c r="AFH575" s="633"/>
      <c r="AFI575" s="633"/>
      <c r="AFJ575" s="633"/>
      <c r="AFK575" s="633"/>
      <c r="AFL575" s="633"/>
      <c r="AFM575" s="633"/>
      <c r="AFN575" s="633"/>
      <c r="AFO575" s="633"/>
      <c r="AFP575" s="633"/>
      <c r="AFQ575" s="633"/>
      <c r="AFR575" s="633"/>
      <c r="AFS575" s="633"/>
      <c r="AFT575" s="633"/>
      <c r="AFU575" s="633"/>
      <c r="AFV575" s="633"/>
      <c r="AFW575" s="633"/>
      <c r="AFX575" s="633"/>
      <c r="AFY575" s="633"/>
      <c r="AFZ575" s="633"/>
      <c r="AGA575" s="633"/>
      <c r="AGB575" s="633"/>
      <c r="AGC575" s="633"/>
      <c r="AGD575" s="633"/>
      <c r="AGE575" s="633"/>
      <c r="AGF575" s="633"/>
      <c r="AGG575" s="633"/>
      <c r="AGH575" s="633"/>
      <c r="AGI575" s="633"/>
      <c r="AGJ575" s="633"/>
      <c r="AGK575" s="633"/>
      <c r="AGL575" s="633"/>
      <c r="AGM575" s="633"/>
      <c r="AGN575" s="633"/>
      <c r="AGO575" s="633"/>
      <c r="AGP575" s="633"/>
      <c r="AGQ575" s="633"/>
      <c r="AGR575" s="633"/>
      <c r="AGS575" s="633"/>
      <c r="AGT575" s="633"/>
      <c r="AGU575" s="633"/>
      <c r="AGV575" s="633"/>
      <c r="AGW575" s="633"/>
      <c r="AGX575" s="633"/>
      <c r="AGY575" s="633"/>
      <c r="AGZ575" s="633"/>
      <c r="AHA575" s="633"/>
      <c r="AHB575" s="633"/>
      <c r="AHC575" s="633"/>
      <c r="AHD575" s="633"/>
      <c r="AHE575" s="633"/>
      <c r="AHF575" s="633"/>
      <c r="AHG575" s="633"/>
      <c r="AHH575" s="633"/>
      <c r="AHI575" s="633"/>
      <c r="AHJ575" s="633"/>
      <c r="AHK575" s="633"/>
      <c r="AHL575" s="633"/>
      <c r="AHM575" s="633"/>
      <c r="AHN575" s="633"/>
      <c r="AHO575" s="633"/>
      <c r="AHP575" s="633"/>
      <c r="AHQ575" s="633"/>
      <c r="AHR575" s="633"/>
      <c r="AHS575" s="633"/>
      <c r="AHT575" s="633"/>
      <c r="AHU575" s="633"/>
      <c r="AHV575" s="633"/>
      <c r="AHW575" s="633"/>
      <c r="AHX575" s="633"/>
      <c r="AHY575" s="633"/>
      <c r="AHZ575" s="633"/>
      <c r="AIA575" s="633"/>
      <c r="AIB575" s="633"/>
      <c r="AIC575" s="633"/>
      <c r="AID575" s="633"/>
      <c r="AIE575" s="633"/>
      <c r="AIF575" s="633"/>
      <c r="AIG575" s="633"/>
      <c r="AIH575" s="633"/>
      <c r="AII575" s="633"/>
      <c r="AIJ575" s="633"/>
      <c r="AIK575" s="633"/>
      <c r="AIL575" s="633"/>
      <c r="AIM575" s="633"/>
      <c r="AIN575" s="633"/>
      <c r="AIO575" s="633"/>
      <c r="AIP575" s="633"/>
      <c r="AIQ575" s="633"/>
      <c r="AIR575" s="633"/>
      <c r="AIS575" s="633"/>
      <c r="AIT575" s="633"/>
      <c r="AIU575" s="633"/>
      <c r="AIV575" s="633"/>
      <c r="AIW575" s="633"/>
      <c r="AIX575" s="633"/>
      <c r="AIY575" s="633"/>
      <c r="AIZ575" s="633"/>
      <c r="AJA575" s="633"/>
      <c r="AJB575" s="633"/>
      <c r="AJC575" s="633"/>
      <c r="AJD575" s="633"/>
      <c r="AJE575" s="633"/>
      <c r="AJF575" s="633"/>
      <c r="AJG575" s="633"/>
      <c r="AJH575" s="633"/>
      <c r="AJI575" s="633"/>
      <c r="AJJ575" s="633"/>
      <c r="AJK575" s="633"/>
      <c r="AJL575" s="633"/>
      <c r="AJM575" s="633"/>
      <c r="AJN575" s="633"/>
      <c r="AJO575" s="633"/>
      <c r="AJP575" s="633"/>
      <c r="AJQ575" s="633"/>
      <c r="AJR575" s="633"/>
      <c r="AJS575" s="633"/>
      <c r="AJT575" s="633"/>
      <c r="AJU575" s="633"/>
      <c r="AJV575" s="633"/>
      <c r="AJW575" s="633"/>
      <c r="AJX575" s="633"/>
      <c r="AJY575" s="633"/>
      <c r="AJZ575" s="633"/>
      <c r="AKA575" s="633"/>
      <c r="AKB575" s="633"/>
      <c r="AKC575" s="633"/>
      <c r="AKD575" s="633"/>
      <c r="AKE575" s="633"/>
      <c r="AKF575" s="633"/>
      <c r="AKG575" s="633"/>
      <c r="AKH575" s="633"/>
      <c r="AKI575" s="633"/>
      <c r="AKJ575" s="633"/>
      <c r="AKK575" s="633"/>
      <c r="AKL575" s="633"/>
      <c r="AKM575" s="633"/>
      <c r="AKN575" s="633"/>
      <c r="AKO575" s="633"/>
      <c r="AKP575" s="633"/>
      <c r="AKQ575" s="633"/>
      <c r="AKR575" s="633"/>
      <c r="AKS575" s="633"/>
      <c r="AKT575" s="633"/>
      <c r="AKU575" s="633"/>
      <c r="AKV575" s="633"/>
      <c r="AKW575" s="633"/>
      <c r="AKX575" s="633"/>
      <c r="AKY575" s="633"/>
      <c r="AKZ575" s="633"/>
      <c r="ALA575" s="633"/>
      <c r="ALB575" s="633"/>
      <c r="ALC575" s="633"/>
      <c r="ALD575" s="633"/>
      <c r="ALE575" s="633"/>
      <c r="ALF575" s="633"/>
      <c r="ALG575" s="633"/>
      <c r="ALH575" s="633"/>
      <c r="ALI575" s="633"/>
      <c r="ALJ575" s="633"/>
      <c r="ALK575" s="633"/>
      <c r="ALL575" s="633"/>
      <c r="ALM575" s="633"/>
      <c r="ALN575" s="633"/>
      <c r="ALO575" s="633"/>
      <c r="ALP575" s="633"/>
      <c r="ALQ575" s="633"/>
      <c r="ALR575" s="633"/>
      <c r="ALS575" s="633"/>
      <c r="ALT575" s="633"/>
      <c r="ALU575" s="633"/>
      <c r="ALV575" s="633"/>
      <c r="ALW575" s="633"/>
      <c r="ALX575" s="633"/>
      <c r="ALY575" s="633"/>
      <c r="ALZ575" s="633"/>
      <c r="AMA575" s="633"/>
      <c r="AMB575" s="633"/>
      <c r="AMC575" s="633"/>
      <c r="AMD575" s="633"/>
      <c r="AME575" s="633"/>
      <c r="AMF575" s="633"/>
      <c r="AMG575" s="633"/>
      <c r="AMH575" s="633"/>
      <c r="AMI575" s="633"/>
      <c r="AMJ575" s="633"/>
      <c r="AMK575" s="633"/>
      <c r="AML575" s="633"/>
      <c r="AMM575" s="633"/>
      <c r="AMN575" s="633"/>
      <c r="AMO575" s="633"/>
      <c r="AMP575" s="633"/>
      <c r="AMQ575" s="633"/>
      <c r="AMR575" s="633"/>
      <c r="AMS575" s="633"/>
      <c r="AMT575" s="633"/>
      <c r="AMU575" s="633"/>
      <c r="AMV575" s="633"/>
      <c r="AMW575" s="633"/>
      <c r="AMX575" s="633"/>
      <c r="AMY575" s="633"/>
      <c r="AMZ575" s="633"/>
      <c r="ANA575" s="633"/>
      <c r="ANB575" s="633"/>
      <c r="ANC575" s="633"/>
      <c r="AND575" s="633"/>
      <c r="ANE575" s="633"/>
      <c r="ANF575" s="633"/>
      <c r="ANG575" s="633"/>
      <c r="ANH575" s="633"/>
      <c r="ANI575" s="633"/>
      <c r="ANJ575" s="633"/>
      <c r="ANK575" s="633"/>
      <c r="ANL575" s="633"/>
      <c r="ANM575" s="633"/>
      <c r="ANN575" s="633"/>
      <c r="ANO575" s="633"/>
      <c r="ANP575" s="633"/>
      <c r="ANQ575" s="633"/>
      <c r="ANR575" s="633"/>
      <c r="ANS575" s="633"/>
      <c r="ANT575" s="633"/>
      <c r="ANU575" s="633"/>
      <c r="ANV575" s="633"/>
      <c r="ANW575" s="633"/>
      <c r="ANX575" s="633"/>
      <c r="ANY575" s="633"/>
      <c r="ANZ575" s="633"/>
      <c r="AOA575" s="633"/>
      <c r="AOB575" s="633"/>
      <c r="AOC575" s="633"/>
      <c r="AOD575" s="633"/>
      <c r="AOE575" s="633"/>
      <c r="AOF575" s="633"/>
      <c r="AOG575" s="633"/>
      <c r="AOH575" s="633"/>
      <c r="AOI575" s="633"/>
      <c r="AOJ575" s="633"/>
      <c r="AOK575" s="633"/>
      <c r="AOL575" s="633"/>
      <c r="AOM575" s="633"/>
      <c r="AON575" s="633"/>
      <c r="AOO575" s="633"/>
      <c r="AOP575" s="633"/>
      <c r="AOQ575" s="633"/>
      <c r="AOR575" s="633"/>
      <c r="AOS575" s="633"/>
      <c r="AOT575" s="633"/>
      <c r="AOU575" s="633"/>
      <c r="AOV575" s="633"/>
      <c r="AOW575" s="633"/>
      <c r="AOX575" s="633"/>
      <c r="AOY575" s="633"/>
      <c r="AOZ575" s="633"/>
      <c r="APA575" s="633"/>
      <c r="APB575" s="633"/>
      <c r="APC575" s="633"/>
      <c r="APD575" s="633"/>
      <c r="APE575" s="633"/>
      <c r="APF575" s="633"/>
      <c r="APG575" s="633"/>
      <c r="APH575" s="633"/>
      <c r="API575" s="633"/>
      <c r="APJ575" s="633"/>
      <c r="APK575" s="633"/>
      <c r="APL575" s="633"/>
      <c r="APM575" s="633"/>
      <c r="APN575" s="633"/>
      <c r="APO575" s="633"/>
      <c r="APP575" s="633"/>
      <c r="APQ575" s="633"/>
      <c r="APR575" s="633"/>
      <c r="APS575" s="633"/>
      <c r="APT575" s="633"/>
      <c r="APU575" s="633"/>
      <c r="APV575" s="633"/>
      <c r="APW575" s="633"/>
      <c r="APX575" s="633"/>
      <c r="APY575" s="633"/>
      <c r="APZ575" s="633"/>
      <c r="AQA575" s="633"/>
      <c r="AQB575" s="633"/>
      <c r="AQC575" s="633"/>
      <c r="AQD575" s="633"/>
      <c r="AQE575" s="633"/>
      <c r="AQF575" s="633"/>
      <c r="AQG575" s="633"/>
      <c r="AQH575" s="633"/>
      <c r="AQI575" s="633"/>
      <c r="AQJ575" s="633"/>
      <c r="AQK575" s="633"/>
      <c r="AQL575" s="633"/>
      <c r="AQM575" s="633"/>
      <c r="AQN575" s="633"/>
      <c r="AQO575" s="633"/>
      <c r="AQP575" s="633"/>
      <c r="AQQ575" s="633"/>
      <c r="AQR575" s="633"/>
      <c r="AQS575" s="633"/>
      <c r="AQT575" s="633"/>
      <c r="AQU575" s="633"/>
      <c r="AQV575" s="633"/>
      <c r="AQW575" s="633"/>
      <c r="AQX575" s="633"/>
      <c r="AQY575" s="633"/>
      <c r="AQZ575" s="633"/>
      <c r="ARA575" s="633"/>
      <c r="ARB575" s="633"/>
      <c r="ARC575" s="633"/>
      <c r="ARD575" s="633"/>
      <c r="ARE575" s="633"/>
      <c r="ARF575" s="633"/>
      <c r="ARG575" s="633"/>
      <c r="ARH575" s="633"/>
      <c r="ARI575" s="633"/>
      <c r="ARJ575" s="633"/>
      <c r="ARK575" s="633"/>
      <c r="ARL575" s="633"/>
      <c r="ARM575" s="633"/>
      <c r="ARN575" s="633"/>
      <c r="ARO575" s="633"/>
      <c r="ARP575" s="633"/>
      <c r="ARQ575" s="633"/>
      <c r="ARR575" s="633"/>
      <c r="ARS575" s="633"/>
      <c r="ART575" s="633"/>
      <c r="ARU575" s="633"/>
      <c r="ARV575" s="633"/>
      <c r="ARW575" s="633"/>
      <c r="ARX575" s="633"/>
      <c r="ARY575" s="633"/>
      <c r="ARZ575" s="633"/>
      <c r="ASA575" s="633"/>
      <c r="ASB575" s="633"/>
      <c r="ASC575" s="633"/>
      <c r="ASD575" s="633"/>
      <c r="ASE575" s="633"/>
      <c r="ASF575" s="633"/>
      <c r="ASG575" s="633"/>
      <c r="ASH575" s="633"/>
      <c r="ASI575" s="633"/>
      <c r="ASJ575" s="633"/>
      <c r="ASK575" s="633"/>
      <c r="ASL575" s="633"/>
      <c r="ASM575" s="633"/>
      <c r="ASN575" s="633"/>
      <c r="ASO575" s="633"/>
      <c r="ASP575" s="633"/>
      <c r="ASQ575" s="633"/>
      <c r="ASR575" s="633"/>
      <c r="ASS575" s="633"/>
      <c r="AST575" s="633"/>
      <c r="ASU575" s="633"/>
      <c r="ASV575" s="633"/>
      <c r="ASW575" s="633"/>
      <c r="ASX575" s="633"/>
      <c r="ASY575" s="633"/>
      <c r="ASZ575" s="633"/>
      <c r="ATA575" s="633"/>
      <c r="ATB575" s="633"/>
      <c r="ATC575" s="633"/>
      <c r="ATD575" s="633"/>
      <c r="ATE575" s="633"/>
      <c r="ATF575" s="633"/>
      <c r="ATG575" s="633"/>
      <c r="ATH575" s="633"/>
      <c r="ATI575" s="633"/>
      <c r="ATJ575" s="633"/>
      <c r="ATK575" s="633"/>
      <c r="ATL575" s="633"/>
      <c r="ATM575" s="633"/>
      <c r="ATN575" s="633"/>
      <c r="ATO575" s="633"/>
      <c r="ATP575" s="633"/>
      <c r="ATQ575" s="633"/>
      <c r="ATR575" s="633"/>
      <c r="ATS575" s="633"/>
      <c r="ATT575" s="633"/>
      <c r="ATU575" s="633"/>
      <c r="ATV575" s="633"/>
      <c r="ATW575" s="633"/>
      <c r="ATX575" s="633"/>
      <c r="ATY575" s="633"/>
      <c r="ATZ575" s="633"/>
      <c r="AUA575" s="633"/>
      <c r="AUB575" s="633"/>
      <c r="AUC575" s="633"/>
      <c r="AUD575" s="633"/>
      <c r="AUE575" s="633"/>
      <c r="AUF575" s="633"/>
      <c r="AUG575" s="633"/>
      <c r="AUH575" s="633"/>
      <c r="AUI575" s="633"/>
      <c r="AUJ575" s="633"/>
      <c r="AUK575" s="633"/>
      <c r="AUL575" s="633"/>
      <c r="AUM575" s="633"/>
      <c r="AUN575" s="633"/>
      <c r="AUO575" s="633"/>
      <c r="AUP575" s="633"/>
      <c r="AUQ575" s="633"/>
      <c r="AUR575" s="633"/>
      <c r="AUS575" s="633"/>
      <c r="AUT575" s="633"/>
      <c r="AUU575" s="633"/>
      <c r="AUV575" s="633"/>
      <c r="AUW575" s="633"/>
      <c r="AUX575" s="633"/>
      <c r="AUY575" s="633"/>
      <c r="AUZ575" s="633"/>
      <c r="AVA575" s="633"/>
      <c r="AVB575" s="633"/>
      <c r="AVC575" s="633"/>
      <c r="AVD575" s="633"/>
      <c r="AVE575" s="633"/>
      <c r="AVF575" s="633"/>
      <c r="AVG575" s="633"/>
      <c r="AVH575" s="633"/>
      <c r="AVI575" s="633"/>
      <c r="AVJ575" s="633"/>
      <c r="AVK575" s="633"/>
      <c r="AVL575" s="633"/>
      <c r="AVM575" s="633"/>
      <c r="AVN575" s="633"/>
      <c r="AVO575" s="633"/>
      <c r="AVP575" s="633"/>
      <c r="AVQ575" s="633"/>
      <c r="AVR575" s="633"/>
      <c r="AVS575" s="633"/>
      <c r="AVT575" s="633"/>
      <c r="AVU575" s="633"/>
      <c r="AVV575" s="633"/>
      <c r="AVW575" s="633"/>
      <c r="AVX575" s="633"/>
      <c r="AVY575" s="633"/>
      <c r="AVZ575" s="633"/>
      <c r="AWA575" s="633"/>
      <c r="AWB575" s="633"/>
      <c r="AWC575" s="633"/>
      <c r="AWD575" s="633"/>
      <c r="AWE575" s="633"/>
      <c r="AWF575" s="633"/>
      <c r="AWG575" s="633"/>
      <c r="AWH575" s="633"/>
      <c r="AWI575" s="633"/>
      <c r="AWJ575" s="633"/>
      <c r="AWK575" s="633"/>
      <c r="AWL575" s="633"/>
      <c r="AWM575" s="633"/>
      <c r="AWN575" s="633"/>
      <c r="AWO575" s="633"/>
      <c r="AWP575" s="633"/>
      <c r="AWQ575" s="633"/>
      <c r="AWR575" s="633"/>
      <c r="AWS575" s="633"/>
      <c r="AWT575" s="633"/>
      <c r="AWU575" s="633"/>
      <c r="AWV575" s="633"/>
      <c r="AWW575" s="633"/>
      <c r="AWX575" s="633"/>
      <c r="AWY575" s="633"/>
      <c r="AWZ575" s="633"/>
      <c r="AXA575" s="633"/>
      <c r="AXB575" s="633"/>
      <c r="AXC575" s="633"/>
      <c r="AXD575" s="633"/>
      <c r="AXE575" s="633"/>
      <c r="AXF575" s="633"/>
      <c r="AXG575" s="633"/>
      <c r="AXH575" s="633"/>
      <c r="AXI575" s="633"/>
      <c r="AXJ575" s="633"/>
      <c r="AXK575" s="633"/>
      <c r="AXL575" s="633"/>
      <c r="AXM575" s="633"/>
      <c r="AXN575" s="633"/>
      <c r="AXO575" s="633"/>
      <c r="AXP575" s="633"/>
      <c r="AXQ575" s="633"/>
      <c r="AXR575" s="633"/>
      <c r="AXS575" s="633"/>
      <c r="AXT575" s="633"/>
      <c r="AXU575" s="633"/>
      <c r="AXV575" s="633"/>
      <c r="AXW575" s="633"/>
      <c r="AXX575" s="633"/>
      <c r="AXY575" s="633"/>
      <c r="AXZ575" s="633"/>
      <c r="AYA575" s="633"/>
      <c r="AYB575" s="633"/>
      <c r="AYC575" s="633"/>
      <c r="AYD575" s="633"/>
      <c r="AYE575" s="633"/>
      <c r="AYF575" s="633"/>
      <c r="AYG575" s="633"/>
      <c r="AYH575" s="633"/>
      <c r="AYI575" s="633"/>
      <c r="AYJ575" s="633"/>
      <c r="AYK575" s="633"/>
      <c r="AYL575" s="633"/>
      <c r="AYM575" s="633"/>
      <c r="AYN575" s="633"/>
      <c r="AYO575" s="633"/>
      <c r="AYP575" s="633"/>
      <c r="AYQ575" s="633"/>
      <c r="AYR575" s="633"/>
      <c r="AYS575" s="633"/>
      <c r="AYT575" s="633"/>
      <c r="AYU575" s="633"/>
      <c r="AYV575" s="633"/>
      <c r="AYW575" s="633"/>
      <c r="AYX575" s="633"/>
      <c r="AYY575" s="633"/>
      <c r="AYZ575" s="633"/>
      <c r="AZA575" s="633"/>
      <c r="AZB575" s="633"/>
      <c r="AZC575" s="633"/>
      <c r="AZD575" s="633"/>
      <c r="AZE575" s="633"/>
      <c r="AZF575" s="633"/>
      <c r="AZG575" s="633"/>
      <c r="AZH575" s="633"/>
      <c r="AZI575" s="633"/>
      <c r="AZJ575" s="633"/>
      <c r="AZK575" s="633"/>
      <c r="AZL575" s="633"/>
      <c r="AZM575" s="633"/>
      <c r="AZN575" s="633"/>
      <c r="AZO575" s="633"/>
      <c r="AZP575" s="633"/>
      <c r="AZQ575" s="633"/>
      <c r="AZR575" s="633"/>
      <c r="AZS575" s="633"/>
      <c r="AZT575" s="633"/>
      <c r="AZU575" s="633"/>
      <c r="AZV575" s="633"/>
      <c r="AZW575" s="633"/>
      <c r="AZX575" s="633"/>
      <c r="AZY575" s="633"/>
      <c r="AZZ575" s="633"/>
      <c r="BAA575" s="633"/>
      <c r="BAB575" s="633"/>
      <c r="BAC575" s="633"/>
      <c r="BAD575" s="633"/>
      <c r="BAE575" s="633"/>
      <c r="BAF575" s="633"/>
      <c r="BAG575" s="633"/>
      <c r="BAH575" s="633"/>
      <c r="BAI575" s="633"/>
      <c r="BAJ575" s="633"/>
      <c r="BAK575" s="633"/>
      <c r="BAL575" s="633"/>
      <c r="BAM575" s="633"/>
      <c r="BAN575" s="633"/>
      <c r="BAO575" s="633"/>
      <c r="BAP575" s="633"/>
      <c r="BAQ575" s="633"/>
      <c r="BAR575" s="633"/>
      <c r="BAS575" s="633"/>
      <c r="BAT575" s="633"/>
      <c r="BAU575" s="633"/>
      <c r="BAV575" s="633"/>
      <c r="BAW575" s="633"/>
      <c r="BAX575" s="633"/>
      <c r="BAY575" s="633"/>
      <c r="BAZ575" s="633"/>
      <c r="BBA575" s="633"/>
      <c r="BBB575" s="633"/>
      <c r="BBC575" s="633"/>
      <c r="BBD575" s="633"/>
      <c r="BBE575" s="633"/>
      <c r="BBF575" s="633"/>
      <c r="BBG575" s="633"/>
      <c r="BBH575" s="633"/>
      <c r="BBI575" s="633"/>
      <c r="BBJ575" s="633"/>
      <c r="BBK575" s="633"/>
      <c r="BBL575" s="633"/>
      <c r="BBM575" s="633"/>
      <c r="BBN575" s="633"/>
      <c r="BBO575" s="633"/>
      <c r="BBP575" s="633"/>
      <c r="BBQ575" s="633"/>
      <c r="BBR575" s="633"/>
      <c r="BBS575" s="633"/>
      <c r="BBT575" s="633"/>
      <c r="BBU575" s="633"/>
      <c r="BBV575" s="633"/>
      <c r="BBW575" s="633"/>
      <c r="BBX575" s="633"/>
      <c r="BBY575" s="633"/>
      <c r="BBZ575" s="633"/>
      <c r="BCA575" s="633"/>
      <c r="BCB575" s="633"/>
      <c r="BCC575" s="633"/>
      <c r="BCD575" s="633"/>
      <c r="BCE575" s="633"/>
      <c r="BCF575" s="633"/>
      <c r="BCG575" s="633"/>
      <c r="BCH575" s="633"/>
      <c r="BCI575" s="633"/>
      <c r="BCJ575" s="633"/>
      <c r="BCK575" s="633"/>
      <c r="BCL575" s="633"/>
      <c r="BCM575" s="633"/>
      <c r="BCN575" s="633"/>
      <c r="BCO575" s="633"/>
      <c r="BCP575" s="633"/>
      <c r="BCQ575" s="633"/>
      <c r="BCR575" s="633"/>
      <c r="BCS575" s="633"/>
      <c r="BCT575" s="633"/>
      <c r="BCU575" s="633"/>
      <c r="BCV575" s="633"/>
      <c r="BCW575" s="633"/>
      <c r="BCX575" s="633"/>
      <c r="BCY575" s="633"/>
      <c r="BCZ575" s="633"/>
      <c r="BDA575" s="633"/>
      <c r="BDB575" s="633"/>
      <c r="BDC575" s="633"/>
      <c r="BDD575" s="633"/>
      <c r="BDE575" s="633"/>
      <c r="BDF575" s="633"/>
      <c r="BDG575" s="633"/>
      <c r="BDH575" s="633"/>
      <c r="BDI575" s="633"/>
      <c r="BDJ575" s="633"/>
      <c r="BDK575" s="633"/>
      <c r="BDL575" s="633"/>
      <c r="BDM575" s="633"/>
      <c r="BDN575" s="633"/>
      <c r="BDO575" s="633"/>
      <c r="BDP575" s="633"/>
      <c r="BDQ575" s="633"/>
      <c r="BDR575" s="633"/>
      <c r="BDS575" s="633"/>
      <c r="BDT575" s="633"/>
      <c r="BDU575" s="633"/>
      <c r="BDV575" s="633"/>
      <c r="BDW575" s="633"/>
      <c r="BDX575" s="633"/>
      <c r="BDY575" s="633"/>
      <c r="BDZ575" s="633"/>
      <c r="BEA575" s="633"/>
      <c r="BEB575" s="633"/>
      <c r="BEC575" s="633"/>
      <c r="BED575" s="633"/>
      <c r="BEE575" s="633"/>
      <c r="BEF575" s="633"/>
      <c r="BEG575" s="633"/>
      <c r="BEH575" s="633"/>
      <c r="BEI575" s="633"/>
      <c r="BEJ575" s="633"/>
      <c r="BEK575" s="633"/>
      <c r="BEL575" s="633"/>
      <c r="BEM575" s="633"/>
      <c r="BEN575" s="633"/>
      <c r="BEO575" s="633"/>
      <c r="BEP575" s="633"/>
      <c r="BEQ575" s="633"/>
      <c r="BER575" s="633"/>
      <c r="BES575" s="633"/>
      <c r="BET575" s="633"/>
      <c r="BEU575" s="633"/>
      <c r="BEV575" s="633"/>
      <c r="BEW575" s="633"/>
      <c r="BEX575" s="633"/>
      <c r="BEY575" s="633"/>
      <c r="BEZ575" s="633"/>
      <c r="BFA575" s="633"/>
      <c r="BFB575" s="633"/>
      <c r="BFC575" s="633"/>
      <c r="BFD575" s="633"/>
      <c r="BFE575" s="633"/>
      <c r="BFF575" s="633"/>
      <c r="BFG575" s="633"/>
      <c r="BFH575" s="633"/>
      <c r="BFI575" s="633"/>
      <c r="BFJ575" s="633"/>
      <c r="BFK575" s="633"/>
      <c r="BFL575" s="633"/>
      <c r="BFM575" s="633"/>
      <c r="BFN575" s="633"/>
      <c r="BFO575" s="633"/>
      <c r="BFP575" s="633"/>
      <c r="BFQ575" s="633"/>
      <c r="BFR575" s="633"/>
      <c r="BFS575" s="633"/>
      <c r="BFT575" s="633"/>
      <c r="BFU575" s="633"/>
      <c r="BFV575" s="633"/>
      <c r="BFW575" s="633"/>
      <c r="BFX575" s="633"/>
      <c r="BFY575" s="633"/>
      <c r="BFZ575" s="633"/>
      <c r="BGA575" s="633"/>
      <c r="BGB575" s="633"/>
      <c r="BGC575" s="633"/>
      <c r="BGD575" s="633"/>
      <c r="BGE575" s="633"/>
      <c r="BGF575" s="633"/>
      <c r="BGG575" s="633"/>
      <c r="BGH575" s="633"/>
      <c r="BGI575" s="633"/>
      <c r="BGJ575" s="633"/>
      <c r="BGK575" s="633"/>
      <c r="BGL575" s="633"/>
      <c r="BGM575" s="633"/>
      <c r="BGN575" s="633"/>
      <c r="BGO575" s="633"/>
      <c r="BGP575" s="633"/>
      <c r="BGQ575" s="633"/>
      <c r="BGR575" s="633"/>
      <c r="BGS575" s="633"/>
      <c r="BGT575" s="633"/>
      <c r="BGU575" s="633"/>
      <c r="BGV575" s="633"/>
      <c r="BGW575" s="633"/>
      <c r="BGX575" s="633"/>
      <c r="BGY575" s="633"/>
      <c r="BGZ575" s="633"/>
      <c r="BHA575" s="633"/>
      <c r="BHB575" s="633"/>
      <c r="BHC575" s="633"/>
      <c r="BHD575" s="633"/>
      <c r="BHE575" s="633"/>
      <c r="BHF575" s="633"/>
      <c r="BHG575" s="633"/>
      <c r="BHH575" s="633"/>
      <c r="BHI575" s="633"/>
      <c r="BHJ575" s="633"/>
      <c r="BHK575" s="633"/>
      <c r="BHL575" s="633"/>
      <c r="BHM575" s="633"/>
      <c r="BHN575" s="633"/>
      <c r="BHO575" s="633"/>
      <c r="BHP575" s="633"/>
      <c r="BHQ575" s="633"/>
      <c r="BHR575" s="633"/>
      <c r="BHS575" s="633"/>
      <c r="BHT575" s="633"/>
      <c r="BHU575" s="633"/>
      <c r="BHV575" s="633"/>
      <c r="BHW575" s="633"/>
      <c r="BHX575" s="633"/>
      <c r="BHY575" s="633"/>
      <c r="BHZ575" s="633"/>
      <c r="BIA575" s="633"/>
      <c r="BIB575" s="633"/>
      <c r="BIC575" s="633"/>
      <c r="BID575" s="633"/>
      <c r="BIE575" s="633"/>
      <c r="BIF575" s="633"/>
      <c r="BIG575" s="633"/>
      <c r="BIH575" s="633"/>
      <c r="BII575" s="633"/>
      <c r="BIJ575" s="633"/>
      <c r="BIK575" s="633"/>
      <c r="BIL575" s="633"/>
      <c r="BIM575" s="633"/>
      <c r="BIN575" s="633"/>
      <c r="BIO575" s="633"/>
      <c r="BIP575" s="633"/>
      <c r="BIQ575" s="633"/>
      <c r="BIR575" s="633"/>
      <c r="BIS575" s="633"/>
      <c r="BIT575" s="633"/>
      <c r="BIU575" s="633"/>
      <c r="BIV575" s="633"/>
      <c r="BIW575" s="633"/>
      <c r="BIX575" s="633"/>
      <c r="BIY575" s="633"/>
      <c r="BIZ575" s="633"/>
      <c r="BJA575" s="633"/>
      <c r="BJB575" s="633"/>
      <c r="BJC575" s="633"/>
      <c r="BJD575" s="633"/>
      <c r="BJE575" s="633"/>
      <c r="BJF575" s="633"/>
      <c r="BJG575" s="633"/>
      <c r="BJH575" s="633"/>
      <c r="BJI575" s="633"/>
      <c r="BJJ575" s="633"/>
      <c r="BJK575" s="633"/>
      <c r="BJL575" s="633"/>
      <c r="BJM575" s="633"/>
      <c r="BJN575" s="633"/>
      <c r="BJO575" s="633"/>
      <c r="BJP575" s="633"/>
      <c r="BJQ575" s="633"/>
      <c r="BJR575" s="633"/>
      <c r="BJS575" s="633"/>
      <c r="BJT575" s="633"/>
      <c r="BJU575" s="633"/>
      <c r="BJV575" s="633"/>
      <c r="BJW575" s="633"/>
      <c r="BJX575" s="633"/>
      <c r="BJY575" s="633"/>
      <c r="BJZ575" s="633"/>
      <c r="BKA575" s="633"/>
      <c r="BKB575" s="633"/>
      <c r="BKC575" s="633"/>
      <c r="BKD575" s="633"/>
      <c r="BKE575" s="633"/>
      <c r="BKF575" s="633"/>
      <c r="BKG575" s="633"/>
      <c r="BKH575" s="633"/>
      <c r="BKI575" s="633"/>
      <c r="BKJ575" s="633"/>
      <c r="BKK575" s="633"/>
      <c r="BKL575" s="633"/>
      <c r="BKM575" s="633"/>
      <c r="BKN575" s="633"/>
      <c r="BKO575" s="633"/>
      <c r="BKP575" s="633"/>
      <c r="BKQ575" s="633"/>
      <c r="BKR575" s="633"/>
      <c r="BKS575" s="633"/>
      <c r="BKT575" s="633"/>
      <c r="BKU575" s="633"/>
      <c r="BKV575" s="633"/>
      <c r="BKW575" s="633"/>
      <c r="BKX575" s="633"/>
      <c r="BKY575" s="633"/>
      <c r="BKZ575" s="633"/>
      <c r="BLA575" s="633"/>
      <c r="BLB575" s="633"/>
      <c r="BLC575" s="633"/>
      <c r="BLD575" s="633"/>
      <c r="BLE575" s="633"/>
      <c r="BLF575" s="633"/>
      <c r="BLG575" s="633"/>
      <c r="BLH575" s="633"/>
      <c r="BLI575" s="633"/>
      <c r="BLJ575" s="633"/>
      <c r="BLK575" s="633"/>
      <c r="BLL575" s="633"/>
      <c r="BLM575" s="633"/>
      <c r="BLN575" s="633"/>
      <c r="BLO575" s="633"/>
      <c r="BLP575" s="633"/>
      <c r="BLQ575" s="633"/>
      <c r="BLR575" s="633"/>
      <c r="BLS575" s="633"/>
      <c r="BLT575" s="633"/>
      <c r="BLU575" s="633"/>
      <c r="BLV575" s="633"/>
      <c r="BLW575" s="633"/>
      <c r="BLX575" s="633"/>
      <c r="BLY575" s="633"/>
      <c r="BLZ575" s="633"/>
      <c r="BMA575" s="633"/>
      <c r="BMB575" s="633"/>
      <c r="BMC575" s="633"/>
      <c r="BMD575" s="633"/>
      <c r="BME575" s="633"/>
      <c r="BMF575" s="633"/>
      <c r="BMG575" s="633"/>
      <c r="BMH575" s="633"/>
      <c r="BMI575" s="633"/>
      <c r="BMJ575" s="633"/>
      <c r="BMK575" s="633"/>
      <c r="BML575" s="633"/>
      <c r="BMM575" s="633"/>
      <c r="BMN575" s="633"/>
      <c r="BMO575" s="633"/>
      <c r="BMP575" s="633"/>
      <c r="BMQ575" s="633"/>
      <c r="BMR575" s="633"/>
      <c r="BMS575" s="633"/>
      <c r="BMT575" s="633"/>
      <c r="BMU575" s="633"/>
      <c r="BMV575" s="633"/>
      <c r="BMW575" s="633"/>
      <c r="BMX575" s="633"/>
      <c r="BMY575" s="633"/>
      <c r="BMZ575" s="633"/>
      <c r="BNA575" s="633"/>
      <c r="BNB575" s="633"/>
      <c r="BNC575" s="633"/>
      <c r="BND575" s="633"/>
      <c r="BNE575" s="633"/>
      <c r="BNF575" s="633"/>
      <c r="BNG575" s="633"/>
      <c r="BNH575" s="633"/>
      <c r="BNI575" s="633"/>
      <c r="BNJ575" s="633"/>
      <c r="BNK575" s="633"/>
      <c r="BNL575" s="633"/>
      <c r="BNM575" s="633"/>
      <c r="BNN575" s="633"/>
      <c r="BNO575" s="633"/>
      <c r="BNP575" s="633"/>
      <c r="BNQ575" s="633"/>
      <c r="BNR575" s="633"/>
      <c r="BNS575" s="633"/>
      <c r="BNT575" s="633"/>
      <c r="BNU575" s="633"/>
      <c r="BNV575" s="633"/>
      <c r="BNW575" s="633"/>
      <c r="BNX575" s="633"/>
      <c r="BNY575" s="633"/>
      <c r="BNZ575" s="633"/>
      <c r="BOA575" s="633"/>
      <c r="BOB575" s="633"/>
      <c r="BOC575" s="633"/>
      <c r="BOD575" s="633"/>
      <c r="BOE575" s="633"/>
      <c r="BOF575" s="633"/>
      <c r="BOG575" s="633"/>
      <c r="BOH575" s="633"/>
      <c r="BOI575" s="633"/>
      <c r="BOJ575" s="633"/>
      <c r="BOK575" s="633"/>
      <c r="BOL575" s="633"/>
      <c r="BOM575" s="633"/>
      <c r="BON575" s="633"/>
      <c r="BOO575" s="633"/>
      <c r="BOP575" s="633"/>
      <c r="BOQ575" s="633"/>
      <c r="BOR575" s="633"/>
      <c r="BOS575" s="633"/>
      <c r="BOT575" s="633"/>
      <c r="BOU575" s="633"/>
      <c r="BOV575" s="633"/>
      <c r="BOW575" s="633"/>
      <c r="BOX575" s="633"/>
      <c r="BOY575" s="633"/>
      <c r="BOZ575" s="633"/>
      <c r="BPA575" s="633"/>
      <c r="BPB575" s="633"/>
      <c r="BPC575" s="633"/>
      <c r="BPD575" s="633"/>
      <c r="BPE575" s="633"/>
      <c r="BPF575" s="633"/>
      <c r="BPG575" s="633"/>
      <c r="BPH575" s="633"/>
      <c r="BPI575" s="633"/>
      <c r="BPJ575" s="633"/>
      <c r="BPK575" s="633"/>
      <c r="BPL575" s="633"/>
      <c r="BPM575" s="633"/>
      <c r="BPN575" s="633"/>
      <c r="BPO575" s="633"/>
      <c r="BPP575" s="633"/>
      <c r="BPQ575" s="633"/>
      <c r="BPR575" s="633"/>
      <c r="BPS575" s="633"/>
      <c r="BPT575" s="633"/>
      <c r="BPU575" s="633"/>
      <c r="BPV575" s="633"/>
      <c r="BPW575" s="633"/>
      <c r="BPX575" s="633"/>
      <c r="BPY575" s="633"/>
      <c r="BPZ575" s="633"/>
      <c r="BQA575" s="633"/>
      <c r="BQB575" s="633"/>
      <c r="BQC575" s="633"/>
      <c r="BQD575" s="633"/>
      <c r="BQE575" s="633"/>
      <c r="BQF575" s="633"/>
      <c r="BQG575" s="633"/>
      <c r="BQH575" s="633"/>
      <c r="BQI575" s="633"/>
      <c r="BQJ575" s="633"/>
      <c r="BQK575" s="633"/>
      <c r="BQL575" s="633"/>
      <c r="BQM575" s="633"/>
      <c r="BQN575" s="633"/>
      <c r="BQO575" s="633"/>
      <c r="BQP575" s="633"/>
      <c r="BQQ575" s="633"/>
      <c r="BQR575" s="633"/>
      <c r="BQS575" s="633"/>
      <c r="BQT575" s="633"/>
      <c r="BQU575" s="633"/>
      <c r="BQV575" s="633"/>
      <c r="BQW575" s="633"/>
      <c r="BQX575" s="633"/>
      <c r="BQY575" s="633"/>
      <c r="BQZ575" s="633"/>
      <c r="BRA575" s="633"/>
      <c r="BRB575" s="633"/>
      <c r="BRC575" s="633"/>
      <c r="BRD575" s="633"/>
      <c r="BRE575" s="633"/>
      <c r="BRF575" s="633"/>
      <c r="BRG575" s="633"/>
      <c r="BRH575" s="633"/>
      <c r="BRI575" s="633"/>
      <c r="BRJ575" s="633"/>
      <c r="BRK575" s="633"/>
      <c r="BRL575" s="633"/>
      <c r="BRM575" s="633"/>
      <c r="BRN575" s="633"/>
      <c r="BRO575" s="633"/>
      <c r="BRP575" s="633"/>
      <c r="BRQ575" s="633"/>
      <c r="BRR575" s="633"/>
      <c r="BRS575" s="633"/>
      <c r="BRT575" s="633"/>
      <c r="BRU575" s="633"/>
      <c r="BRV575" s="633"/>
      <c r="BRW575" s="633"/>
      <c r="BRX575" s="633"/>
      <c r="BRY575" s="633"/>
      <c r="BRZ575" s="633"/>
      <c r="BSA575" s="633"/>
      <c r="BSB575" s="633"/>
      <c r="BSC575" s="633"/>
      <c r="BSD575" s="633"/>
      <c r="BSE575" s="633"/>
      <c r="BSF575" s="633"/>
      <c r="BSG575" s="633"/>
      <c r="BSH575" s="633"/>
      <c r="BSI575" s="633"/>
      <c r="BSJ575" s="633"/>
      <c r="BSK575" s="633"/>
      <c r="BSL575" s="633"/>
      <c r="BSM575" s="633"/>
      <c r="BSN575" s="633"/>
      <c r="BSO575" s="633"/>
      <c r="BSP575" s="633"/>
      <c r="BSQ575" s="633"/>
      <c r="BSR575" s="633"/>
      <c r="BSS575" s="633"/>
      <c r="BST575" s="633"/>
      <c r="BSU575" s="633"/>
      <c r="BSV575" s="633"/>
      <c r="BSW575" s="633"/>
      <c r="BSX575" s="633"/>
      <c r="BSY575" s="633"/>
      <c r="BSZ575" s="633"/>
      <c r="BTA575" s="633"/>
      <c r="BTB575" s="633"/>
      <c r="BTC575" s="633"/>
      <c r="BTD575" s="633"/>
      <c r="BTE575" s="633"/>
      <c r="BTF575" s="633"/>
      <c r="BTG575" s="633"/>
      <c r="BTH575" s="633"/>
      <c r="BTI575" s="633"/>
      <c r="BTJ575" s="633"/>
      <c r="BTK575" s="633"/>
      <c r="BTL575" s="633"/>
      <c r="BTM575" s="633"/>
      <c r="BTN575" s="633"/>
      <c r="BTO575" s="633"/>
      <c r="BTP575" s="633"/>
      <c r="BTQ575" s="633"/>
      <c r="BTR575" s="633"/>
      <c r="BTS575" s="633"/>
      <c r="BTT575" s="633"/>
      <c r="BTU575" s="633"/>
      <c r="BTV575" s="633"/>
      <c r="BTW575" s="633"/>
      <c r="BTX575" s="633"/>
      <c r="BTY575" s="633"/>
      <c r="BTZ575" s="633"/>
      <c r="BUA575" s="633"/>
      <c r="BUB575" s="633"/>
      <c r="BUC575" s="633"/>
      <c r="BUD575" s="633"/>
      <c r="BUE575" s="633"/>
      <c r="BUF575" s="633"/>
      <c r="BUG575" s="633"/>
      <c r="BUH575" s="633"/>
      <c r="BUI575" s="633"/>
      <c r="BUJ575" s="633"/>
      <c r="BUK575" s="633"/>
      <c r="BUL575" s="633"/>
      <c r="BUM575" s="633"/>
      <c r="BUN575" s="633"/>
      <c r="BUO575" s="633"/>
      <c r="BUP575" s="633"/>
      <c r="BUQ575" s="633"/>
      <c r="BUR575" s="633"/>
      <c r="BUS575" s="633"/>
      <c r="BUT575" s="633"/>
      <c r="BUU575" s="633"/>
      <c r="BUV575" s="633"/>
      <c r="BUW575" s="633"/>
      <c r="BUX575" s="633"/>
      <c r="BUY575" s="633"/>
      <c r="BUZ575" s="633"/>
      <c r="BVA575" s="633"/>
      <c r="BVB575" s="633"/>
      <c r="BVC575" s="633"/>
      <c r="BVD575" s="633"/>
      <c r="BVE575" s="633"/>
      <c r="BVF575" s="633"/>
      <c r="BVG575" s="633"/>
      <c r="BVH575" s="633"/>
      <c r="BVI575" s="633"/>
      <c r="BVJ575" s="633"/>
      <c r="BVK575" s="633"/>
      <c r="BVL575" s="633"/>
      <c r="BVM575" s="633"/>
      <c r="BVN575" s="633"/>
      <c r="BVO575" s="633"/>
      <c r="BVP575" s="633"/>
      <c r="BVQ575" s="633"/>
      <c r="BVR575" s="633"/>
      <c r="BVS575" s="633"/>
      <c r="BVT575" s="633"/>
      <c r="BVU575" s="633"/>
      <c r="BVV575" s="633"/>
      <c r="BVW575" s="633"/>
      <c r="BVX575" s="633"/>
      <c r="BVY575" s="633"/>
      <c r="BVZ575" s="633"/>
      <c r="BWA575" s="633"/>
      <c r="BWB575" s="633"/>
      <c r="BWC575" s="633"/>
      <c r="BWD575" s="633"/>
      <c r="BWE575" s="633"/>
      <c r="BWF575" s="633"/>
      <c r="BWG575" s="633"/>
      <c r="BWH575" s="633"/>
      <c r="BWI575" s="633"/>
      <c r="BWJ575" s="633"/>
      <c r="BWK575" s="633"/>
      <c r="BWL575" s="633"/>
      <c r="BWM575" s="633"/>
      <c r="BWN575" s="633"/>
      <c r="BWO575" s="633"/>
      <c r="BWP575" s="633"/>
      <c r="BWQ575" s="633"/>
      <c r="BWR575" s="633"/>
      <c r="BWS575" s="633"/>
      <c r="BWT575" s="633"/>
      <c r="BWU575" s="633"/>
      <c r="BWV575" s="633"/>
      <c r="BWW575" s="633"/>
      <c r="BWX575" s="633"/>
      <c r="BWY575" s="633"/>
      <c r="BWZ575" s="633"/>
      <c r="BXA575" s="633"/>
      <c r="BXB575" s="633"/>
      <c r="BXC575" s="633"/>
      <c r="BXD575" s="633"/>
      <c r="BXE575" s="633"/>
      <c r="BXF575" s="633"/>
      <c r="BXG575" s="633"/>
      <c r="BXH575" s="633"/>
      <c r="BXI575" s="633"/>
      <c r="BXJ575" s="633"/>
      <c r="BXK575" s="633"/>
      <c r="BXL575" s="633"/>
      <c r="BXM575" s="633"/>
      <c r="BXN575" s="633"/>
      <c r="BXO575" s="633"/>
      <c r="BXP575" s="633"/>
      <c r="BXQ575" s="633"/>
      <c r="BXR575" s="633"/>
      <c r="BXS575" s="633"/>
      <c r="BXT575" s="633"/>
      <c r="BXU575" s="633"/>
      <c r="BXV575" s="633"/>
      <c r="BXW575" s="633"/>
      <c r="BXX575" s="633"/>
      <c r="BXY575" s="633"/>
      <c r="BXZ575" s="633"/>
      <c r="BYA575" s="633"/>
      <c r="BYB575" s="633"/>
      <c r="BYC575" s="633"/>
      <c r="BYD575" s="633"/>
      <c r="BYE575" s="633"/>
      <c r="BYF575" s="633"/>
      <c r="BYG575" s="633"/>
      <c r="BYH575" s="633"/>
      <c r="BYI575" s="633"/>
      <c r="BYJ575" s="633"/>
      <c r="BYK575" s="633"/>
      <c r="BYL575" s="633"/>
      <c r="BYM575" s="633"/>
      <c r="BYN575" s="633"/>
      <c r="BYO575" s="633"/>
      <c r="BYP575" s="633"/>
      <c r="BYQ575" s="633"/>
      <c r="BYR575" s="633"/>
      <c r="BYS575" s="633"/>
      <c r="BYT575" s="633"/>
      <c r="BYU575" s="633"/>
      <c r="BYV575" s="633"/>
      <c r="BYW575" s="633"/>
      <c r="BYX575" s="633"/>
      <c r="BYY575" s="633"/>
      <c r="BYZ575" s="633"/>
      <c r="BZA575" s="633"/>
      <c r="BZB575" s="633"/>
      <c r="BZC575" s="633"/>
      <c r="BZD575" s="633"/>
      <c r="BZE575" s="633"/>
      <c r="BZF575" s="633"/>
      <c r="BZG575" s="633"/>
      <c r="BZH575" s="633"/>
      <c r="BZI575" s="633"/>
      <c r="BZJ575" s="633"/>
      <c r="BZK575" s="633"/>
      <c r="BZL575" s="633"/>
      <c r="BZM575" s="633"/>
      <c r="BZN575" s="633"/>
      <c r="BZO575" s="633"/>
      <c r="BZP575" s="633"/>
      <c r="BZQ575" s="633"/>
      <c r="BZR575" s="633"/>
      <c r="BZS575" s="633"/>
      <c r="BZT575" s="633"/>
      <c r="BZU575" s="633"/>
      <c r="BZV575" s="633"/>
      <c r="BZW575" s="633"/>
      <c r="BZX575" s="633"/>
      <c r="BZY575" s="633"/>
      <c r="BZZ575" s="633"/>
      <c r="CAA575" s="633"/>
      <c r="CAB575" s="633"/>
      <c r="CAC575" s="633"/>
      <c r="CAD575" s="633"/>
      <c r="CAE575" s="633"/>
      <c r="CAF575" s="633"/>
      <c r="CAG575" s="633"/>
      <c r="CAH575" s="633"/>
      <c r="CAI575" s="633"/>
      <c r="CAJ575" s="633"/>
      <c r="CAK575" s="633"/>
      <c r="CAL575" s="633"/>
      <c r="CAM575" s="633"/>
      <c r="CAN575" s="633"/>
      <c r="CAO575" s="633"/>
      <c r="CAP575" s="633"/>
      <c r="CAQ575" s="633"/>
      <c r="CAR575" s="633"/>
      <c r="CAS575" s="633"/>
      <c r="CAT575" s="633"/>
      <c r="CAU575" s="633"/>
      <c r="CAV575" s="633"/>
      <c r="CAW575" s="633"/>
      <c r="CAX575" s="633"/>
      <c r="CAY575" s="633"/>
      <c r="CAZ575" s="633"/>
      <c r="CBA575" s="633"/>
      <c r="CBB575" s="633"/>
      <c r="CBC575" s="633"/>
      <c r="CBD575" s="633"/>
      <c r="CBE575" s="633"/>
      <c r="CBF575" s="633"/>
      <c r="CBG575" s="633"/>
      <c r="CBH575" s="633"/>
      <c r="CBI575" s="633"/>
      <c r="CBJ575" s="633"/>
      <c r="CBK575" s="633"/>
      <c r="CBL575" s="633"/>
      <c r="CBM575" s="633"/>
      <c r="CBN575" s="633"/>
      <c r="CBO575" s="633"/>
      <c r="CBP575" s="633"/>
      <c r="CBQ575" s="633"/>
      <c r="CBR575" s="633"/>
      <c r="CBS575" s="633"/>
      <c r="CBT575" s="633"/>
      <c r="CBU575" s="633"/>
      <c r="CBV575" s="633"/>
      <c r="CBW575" s="633"/>
      <c r="CBX575" s="633"/>
      <c r="CBY575" s="633"/>
      <c r="CBZ575" s="633"/>
      <c r="CCA575" s="633"/>
      <c r="CCB575" s="633"/>
      <c r="CCC575" s="633"/>
      <c r="CCD575" s="633"/>
      <c r="CCE575" s="633"/>
      <c r="CCF575" s="633"/>
      <c r="CCG575" s="633"/>
      <c r="CCH575" s="633"/>
      <c r="CCI575" s="633"/>
      <c r="CCJ575" s="633"/>
      <c r="CCK575" s="633"/>
      <c r="CCL575" s="633"/>
      <c r="CCM575" s="633"/>
      <c r="CCN575" s="633"/>
      <c r="CCO575" s="633"/>
      <c r="CCP575" s="633"/>
      <c r="CCQ575" s="633"/>
      <c r="CCR575" s="633"/>
      <c r="CCS575" s="633"/>
      <c r="CCT575" s="633"/>
      <c r="CCU575" s="633"/>
      <c r="CCV575" s="633"/>
      <c r="CCW575" s="633"/>
      <c r="CCX575" s="633"/>
      <c r="CCY575" s="633"/>
      <c r="CCZ575" s="633"/>
      <c r="CDA575" s="633"/>
      <c r="CDB575" s="633"/>
      <c r="CDC575" s="633"/>
      <c r="CDD575" s="633"/>
      <c r="CDE575" s="633"/>
      <c r="CDF575" s="633"/>
      <c r="CDG575" s="633"/>
      <c r="CDH575" s="633"/>
      <c r="CDI575" s="633"/>
      <c r="CDJ575" s="633"/>
      <c r="CDK575" s="633"/>
      <c r="CDL575" s="633"/>
      <c r="CDM575" s="633"/>
      <c r="CDN575" s="633"/>
      <c r="CDO575" s="633"/>
      <c r="CDP575" s="633"/>
      <c r="CDQ575" s="633"/>
      <c r="CDR575" s="633"/>
      <c r="CDS575" s="633"/>
      <c r="CDT575" s="633"/>
      <c r="CDU575" s="633"/>
      <c r="CDV575" s="633"/>
      <c r="CDW575" s="633"/>
      <c r="CDX575" s="633"/>
      <c r="CDY575" s="633"/>
      <c r="CDZ575" s="633"/>
      <c r="CEA575" s="633"/>
      <c r="CEB575" s="633"/>
      <c r="CEC575" s="633"/>
      <c r="CED575" s="633"/>
      <c r="CEE575" s="633"/>
      <c r="CEF575" s="633"/>
      <c r="CEG575" s="633"/>
      <c r="CEH575" s="633"/>
      <c r="CEI575" s="633"/>
      <c r="CEJ575" s="633"/>
      <c r="CEK575" s="633"/>
      <c r="CEL575" s="633"/>
      <c r="CEM575" s="633"/>
      <c r="CEN575" s="633"/>
      <c r="CEO575" s="633"/>
      <c r="CEP575" s="633"/>
      <c r="CEQ575" s="633"/>
      <c r="CER575" s="633"/>
      <c r="CES575" s="633"/>
      <c r="CET575" s="633"/>
      <c r="CEU575" s="633"/>
      <c r="CEV575" s="633"/>
      <c r="CEW575" s="633"/>
      <c r="CEX575" s="633"/>
      <c r="CEY575" s="633"/>
      <c r="CEZ575" s="633"/>
      <c r="CFA575" s="633"/>
      <c r="CFB575" s="633"/>
      <c r="CFC575" s="633"/>
      <c r="CFD575" s="633"/>
      <c r="CFE575" s="633"/>
      <c r="CFF575" s="633"/>
      <c r="CFG575" s="633"/>
      <c r="CFH575" s="633"/>
      <c r="CFI575" s="633"/>
      <c r="CFJ575" s="633"/>
      <c r="CFK575" s="633"/>
      <c r="CFL575" s="633"/>
      <c r="CFM575" s="633"/>
      <c r="CFN575" s="633"/>
      <c r="CFO575" s="633"/>
      <c r="CFP575" s="633"/>
      <c r="CFQ575" s="633"/>
      <c r="CFR575" s="633"/>
      <c r="CFS575" s="633"/>
      <c r="CFT575" s="633"/>
      <c r="CFU575" s="633"/>
      <c r="CFV575" s="633"/>
      <c r="CFW575" s="633"/>
      <c r="CFX575" s="633"/>
      <c r="CFY575" s="633"/>
      <c r="CFZ575" s="633"/>
      <c r="CGA575" s="633"/>
      <c r="CGB575" s="633"/>
      <c r="CGC575" s="633"/>
      <c r="CGD575" s="633"/>
      <c r="CGE575" s="633"/>
      <c r="CGF575" s="633"/>
      <c r="CGG575" s="633"/>
      <c r="CGH575" s="633"/>
      <c r="CGI575" s="633"/>
      <c r="CGJ575" s="633"/>
      <c r="CGK575" s="633"/>
      <c r="CGL575" s="633"/>
      <c r="CGM575" s="633"/>
      <c r="CGN575" s="633"/>
      <c r="CGO575" s="633"/>
      <c r="CGP575" s="633"/>
      <c r="CGQ575" s="633"/>
      <c r="CGR575" s="633"/>
      <c r="CGS575" s="633"/>
      <c r="CGT575" s="633"/>
      <c r="CGU575" s="633"/>
      <c r="CGV575" s="633"/>
      <c r="CGW575" s="633"/>
      <c r="CGX575" s="633"/>
      <c r="CGY575" s="633"/>
      <c r="CGZ575" s="633"/>
      <c r="CHA575" s="633"/>
      <c r="CHB575" s="633"/>
      <c r="CHC575" s="633"/>
      <c r="CHD575" s="633"/>
      <c r="CHE575" s="633"/>
      <c r="CHF575" s="633"/>
      <c r="CHG575" s="633"/>
      <c r="CHH575" s="633"/>
      <c r="CHI575" s="633"/>
      <c r="CHJ575" s="633"/>
      <c r="CHK575" s="633"/>
      <c r="CHL575" s="633"/>
      <c r="CHM575" s="633"/>
      <c r="CHN575" s="633"/>
      <c r="CHO575" s="633"/>
      <c r="CHP575" s="633"/>
      <c r="CHQ575" s="633"/>
      <c r="CHR575" s="633"/>
      <c r="CHS575" s="633"/>
      <c r="CHT575" s="633"/>
      <c r="CHU575" s="633"/>
      <c r="CHV575" s="633"/>
      <c r="CHW575" s="633"/>
      <c r="CHX575" s="633"/>
      <c r="CHY575" s="633"/>
      <c r="CHZ575" s="633"/>
      <c r="CIA575" s="633"/>
      <c r="CIB575" s="633"/>
      <c r="CIC575" s="633"/>
      <c r="CID575" s="633"/>
      <c r="CIE575" s="633"/>
      <c r="CIF575" s="633"/>
      <c r="CIG575" s="633"/>
      <c r="CIH575" s="633"/>
      <c r="CII575" s="633"/>
      <c r="CIJ575" s="633"/>
      <c r="CIK575" s="633"/>
      <c r="CIL575" s="633"/>
      <c r="CIM575" s="633"/>
      <c r="CIN575" s="633"/>
      <c r="CIO575" s="633"/>
      <c r="CIP575" s="633"/>
      <c r="CIQ575" s="633"/>
      <c r="CIR575" s="633"/>
      <c r="CIS575" s="633"/>
      <c r="CIT575" s="633"/>
      <c r="CIU575" s="633"/>
      <c r="CIV575" s="633"/>
      <c r="CIW575" s="633"/>
      <c r="CIX575" s="633"/>
      <c r="CIY575" s="633"/>
      <c r="CIZ575" s="633"/>
      <c r="CJA575" s="633"/>
      <c r="CJB575" s="633"/>
      <c r="CJC575" s="633"/>
      <c r="CJD575" s="633"/>
      <c r="CJE575" s="633"/>
      <c r="CJF575" s="633"/>
      <c r="CJG575" s="633"/>
      <c r="CJH575" s="633"/>
      <c r="CJI575" s="633"/>
      <c r="CJJ575" s="633"/>
      <c r="CJK575" s="633"/>
      <c r="CJL575" s="633"/>
      <c r="CJM575" s="633"/>
      <c r="CJN575" s="633"/>
      <c r="CJO575" s="633"/>
      <c r="CJP575" s="633"/>
      <c r="CJQ575" s="633"/>
      <c r="CJR575" s="633"/>
      <c r="CJS575" s="633"/>
      <c r="CJT575" s="633"/>
      <c r="CJU575" s="633"/>
      <c r="CJV575" s="633"/>
      <c r="CJW575" s="633"/>
      <c r="CJX575" s="633"/>
      <c r="CJY575" s="633"/>
      <c r="CJZ575" s="633"/>
      <c r="CKA575" s="633"/>
      <c r="CKB575" s="633"/>
      <c r="CKC575" s="633"/>
      <c r="CKD575" s="633"/>
      <c r="CKE575" s="633"/>
      <c r="CKF575" s="633"/>
      <c r="CKG575" s="633"/>
      <c r="CKH575" s="633"/>
      <c r="CKI575" s="633"/>
      <c r="CKJ575" s="633"/>
      <c r="CKK575" s="633"/>
      <c r="CKL575" s="633"/>
      <c r="CKM575" s="633"/>
      <c r="CKN575" s="633"/>
      <c r="CKO575" s="633"/>
      <c r="CKP575" s="633"/>
      <c r="CKQ575" s="633"/>
      <c r="CKR575" s="633"/>
      <c r="CKS575" s="633"/>
      <c r="CKT575" s="633"/>
      <c r="CKU575" s="633"/>
      <c r="CKV575" s="633"/>
      <c r="CKW575" s="633"/>
      <c r="CKX575" s="633"/>
      <c r="CKY575" s="633"/>
      <c r="CKZ575" s="633"/>
      <c r="CLA575" s="633"/>
      <c r="CLB575" s="633"/>
      <c r="CLC575" s="633"/>
      <c r="CLD575" s="633"/>
      <c r="CLE575" s="633"/>
      <c r="CLF575" s="633"/>
      <c r="CLG575" s="633"/>
      <c r="CLH575" s="633"/>
      <c r="CLI575" s="633"/>
      <c r="CLJ575" s="633"/>
      <c r="CLK575" s="633"/>
      <c r="CLL575" s="633"/>
      <c r="CLM575" s="633"/>
      <c r="CLN575" s="633"/>
      <c r="CLO575" s="633"/>
      <c r="CLP575" s="633"/>
      <c r="CLQ575" s="633"/>
      <c r="CLR575" s="633"/>
      <c r="CLS575" s="633"/>
      <c r="CLT575" s="633"/>
      <c r="CLU575" s="633"/>
      <c r="CLV575" s="633"/>
      <c r="CLW575" s="633"/>
      <c r="CLX575" s="633"/>
      <c r="CLY575" s="633"/>
      <c r="CLZ575" s="633"/>
      <c r="CMA575" s="633"/>
      <c r="CMB575" s="633"/>
      <c r="CMC575" s="633"/>
      <c r="CMD575" s="633"/>
      <c r="CME575" s="633"/>
      <c r="CMF575" s="633"/>
      <c r="CMG575" s="633"/>
      <c r="CMH575" s="633"/>
      <c r="CMI575" s="633"/>
      <c r="CMJ575" s="633"/>
      <c r="CMK575" s="633"/>
      <c r="CML575" s="633"/>
      <c r="CMM575" s="633"/>
      <c r="CMN575" s="633"/>
      <c r="CMO575" s="633"/>
      <c r="CMP575" s="633"/>
      <c r="CMQ575" s="633"/>
      <c r="CMR575" s="633"/>
      <c r="CMS575" s="633"/>
      <c r="CMT575" s="633"/>
      <c r="CMU575" s="633"/>
      <c r="CMV575" s="633"/>
      <c r="CMW575" s="633"/>
      <c r="CMX575" s="633"/>
      <c r="CMY575" s="633"/>
      <c r="CMZ575" s="633"/>
      <c r="CNA575" s="633"/>
      <c r="CNB575" s="633"/>
      <c r="CNC575" s="633"/>
      <c r="CND575" s="633"/>
      <c r="CNE575" s="633"/>
      <c r="CNF575" s="633"/>
      <c r="CNG575" s="633"/>
      <c r="CNH575" s="633"/>
      <c r="CNI575" s="633"/>
      <c r="CNJ575" s="633"/>
      <c r="CNK575" s="633"/>
      <c r="CNL575" s="633"/>
      <c r="CNM575" s="633"/>
      <c r="CNN575" s="633"/>
      <c r="CNO575" s="633"/>
      <c r="CNP575" s="633"/>
      <c r="CNQ575" s="633"/>
      <c r="CNR575" s="633"/>
      <c r="CNS575" s="633"/>
      <c r="CNT575" s="633"/>
      <c r="CNU575" s="633"/>
      <c r="CNV575" s="633"/>
      <c r="CNW575" s="633"/>
      <c r="CNX575" s="633"/>
      <c r="CNY575" s="633"/>
      <c r="CNZ575" s="633"/>
      <c r="COA575" s="633"/>
      <c r="COB575" s="633"/>
      <c r="COC575" s="633"/>
      <c r="COD575" s="633"/>
      <c r="COE575" s="633"/>
      <c r="COF575" s="633"/>
      <c r="COG575" s="633"/>
      <c r="COH575" s="633"/>
      <c r="COI575" s="633"/>
      <c r="COJ575" s="633"/>
      <c r="COK575" s="633"/>
      <c r="COL575" s="633"/>
      <c r="COM575" s="633"/>
      <c r="CON575" s="633"/>
      <c r="COO575" s="633"/>
      <c r="COP575" s="633"/>
      <c r="COQ575" s="633"/>
      <c r="COR575" s="633"/>
      <c r="COS575" s="633"/>
      <c r="COT575" s="633"/>
      <c r="COU575" s="633"/>
      <c r="COV575" s="633"/>
      <c r="COW575" s="633"/>
      <c r="COX575" s="633"/>
      <c r="COY575" s="633"/>
      <c r="COZ575" s="633"/>
      <c r="CPA575" s="633"/>
      <c r="CPB575" s="633"/>
      <c r="CPC575" s="633"/>
      <c r="CPD575" s="633"/>
      <c r="CPE575" s="633"/>
      <c r="CPF575" s="633"/>
      <c r="CPG575" s="633"/>
      <c r="CPH575" s="633"/>
      <c r="CPI575" s="633"/>
      <c r="CPJ575" s="633"/>
      <c r="CPK575" s="633"/>
      <c r="CPL575" s="633"/>
      <c r="CPM575" s="633"/>
      <c r="CPN575" s="633"/>
      <c r="CPO575" s="633"/>
      <c r="CPP575" s="633"/>
      <c r="CPQ575" s="633"/>
      <c r="CPR575" s="633"/>
      <c r="CPS575" s="633"/>
      <c r="CPT575" s="633"/>
      <c r="CPU575" s="633"/>
      <c r="CPV575" s="633"/>
      <c r="CPW575" s="633"/>
      <c r="CPX575" s="633"/>
      <c r="CPY575" s="633"/>
      <c r="CPZ575" s="633"/>
      <c r="CQA575" s="633"/>
      <c r="CQB575" s="633"/>
      <c r="CQC575" s="633"/>
      <c r="CQD575" s="633"/>
      <c r="CQE575" s="633"/>
      <c r="CQF575" s="633"/>
      <c r="CQG575" s="633"/>
      <c r="CQH575" s="633"/>
      <c r="CQI575" s="633"/>
      <c r="CQJ575" s="633"/>
      <c r="CQK575" s="633"/>
      <c r="CQL575" s="633"/>
      <c r="CQM575" s="633"/>
      <c r="CQN575" s="633"/>
      <c r="CQO575" s="633"/>
      <c r="CQP575" s="633"/>
      <c r="CQQ575" s="633"/>
      <c r="CQR575" s="633"/>
      <c r="CQS575" s="633"/>
      <c r="CQT575" s="633"/>
      <c r="CQU575" s="633"/>
      <c r="CQV575" s="633"/>
      <c r="CQW575" s="633"/>
      <c r="CQX575" s="633"/>
      <c r="CQY575" s="633"/>
      <c r="CQZ575" s="633"/>
      <c r="CRA575" s="633"/>
      <c r="CRB575" s="633"/>
      <c r="CRC575" s="633"/>
      <c r="CRD575" s="633"/>
      <c r="CRE575" s="633"/>
      <c r="CRF575" s="633"/>
      <c r="CRG575" s="633"/>
      <c r="CRH575" s="633"/>
      <c r="CRI575" s="633"/>
      <c r="CRJ575" s="633"/>
      <c r="CRK575" s="633"/>
      <c r="CRL575" s="633"/>
      <c r="CRM575" s="633"/>
      <c r="CRN575" s="633"/>
      <c r="CRO575" s="633"/>
      <c r="CRP575" s="633"/>
      <c r="CRQ575" s="633"/>
      <c r="CRR575" s="633"/>
      <c r="CRS575" s="633"/>
      <c r="CRT575" s="633"/>
      <c r="CRU575" s="633"/>
      <c r="CRV575" s="633"/>
      <c r="CRW575" s="633"/>
      <c r="CRX575" s="633"/>
      <c r="CRY575" s="633"/>
      <c r="CRZ575" s="633"/>
      <c r="CSA575" s="633"/>
      <c r="CSB575" s="633"/>
      <c r="CSC575" s="633"/>
      <c r="CSD575" s="633"/>
      <c r="CSE575" s="633"/>
      <c r="CSF575" s="633"/>
      <c r="CSG575" s="633"/>
      <c r="CSH575" s="633"/>
      <c r="CSI575" s="633"/>
      <c r="CSJ575" s="633"/>
      <c r="CSK575" s="633"/>
      <c r="CSL575" s="633"/>
      <c r="CSM575" s="633"/>
      <c r="CSN575" s="633"/>
      <c r="CSO575" s="633"/>
      <c r="CSP575" s="633"/>
      <c r="CSQ575" s="633"/>
      <c r="CSR575" s="633"/>
      <c r="CSS575" s="633"/>
      <c r="CST575" s="633"/>
      <c r="CSU575" s="633"/>
      <c r="CSV575" s="633"/>
      <c r="CSW575" s="633"/>
      <c r="CSX575" s="633"/>
      <c r="CSY575" s="633"/>
      <c r="CSZ575" s="633"/>
      <c r="CTA575" s="633"/>
      <c r="CTB575" s="633"/>
      <c r="CTC575" s="633"/>
      <c r="CTD575" s="633"/>
      <c r="CTE575" s="633"/>
      <c r="CTF575" s="633"/>
      <c r="CTG575" s="633"/>
      <c r="CTH575" s="633"/>
      <c r="CTI575" s="633"/>
      <c r="CTJ575" s="633"/>
      <c r="CTK575" s="633"/>
      <c r="CTL575" s="633"/>
      <c r="CTM575" s="633"/>
      <c r="CTN575" s="633"/>
      <c r="CTO575" s="633"/>
      <c r="CTP575" s="633"/>
      <c r="CTQ575" s="633"/>
      <c r="CTR575" s="633"/>
      <c r="CTS575" s="633"/>
      <c r="CTT575" s="633"/>
      <c r="CTU575" s="633"/>
      <c r="CTV575" s="633"/>
      <c r="CTW575" s="633"/>
      <c r="CTX575" s="633"/>
      <c r="CTY575" s="633"/>
      <c r="CTZ575" s="633"/>
      <c r="CUA575" s="633"/>
      <c r="CUB575" s="633"/>
      <c r="CUC575" s="633"/>
      <c r="CUD575" s="633"/>
      <c r="CUE575" s="633"/>
      <c r="CUF575" s="633"/>
      <c r="CUG575" s="633"/>
      <c r="CUH575" s="633"/>
      <c r="CUI575" s="633"/>
      <c r="CUJ575" s="633"/>
      <c r="CUK575" s="633"/>
      <c r="CUL575" s="633"/>
      <c r="CUM575" s="633"/>
      <c r="CUN575" s="633"/>
      <c r="CUO575" s="633"/>
      <c r="CUP575" s="633"/>
      <c r="CUQ575" s="633"/>
      <c r="CUR575" s="633"/>
      <c r="CUS575" s="633"/>
      <c r="CUT575" s="633"/>
      <c r="CUU575" s="633"/>
      <c r="CUV575" s="633"/>
      <c r="CUW575" s="633"/>
      <c r="CUX575" s="633"/>
      <c r="CUY575" s="633"/>
      <c r="CUZ575" s="633"/>
      <c r="CVA575" s="633"/>
      <c r="CVB575" s="633"/>
      <c r="CVC575" s="633"/>
      <c r="CVD575" s="633"/>
      <c r="CVE575" s="633"/>
      <c r="CVF575" s="633"/>
      <c r="CVG575" s="633"/>
      <c r="CVH575" s="633"/>
      <c r="CVI575" s="633"/>
      <c r="CVJ575" s="633"/>
      <c r="CVK575" s="633"/>
      <c r="CVL575" s="633"/>
      <c r="CVM575" s="633"/>
      <c r="CVN575" s="633"/>
      <c r="CVO575" s="633"/>
      <c r="CVP575" s="633"/>
      <c r="CVQ575" s="633"/>
      <c r="CVR575" s="633"/>
      <c r="CVS575" s="633"/>
      <c r="CVT575" s="633"/>
      <c r="CVU575" s="633"/>
      <c r="CVV575" s="633"/>
      <c r="CVW575" s="633"/>
      <c r="CVX575" s="633"/>
      <c r="CVY575" s="633"/>
      <c r="CVZ575" s="633"/>
      <c r="CWA575" s="633"/>
      <c r="CWB575" s="633"/>
      <c r="CWC575" s="633"/>
      <c r="CWD575" s="633"/>
      <c r="CWE575" s="633"/>
      <c r="CWF575" s="633"/>
      <c r="CWG575" s="633"/>
      <c r="CWH575" s="633"/>
      <c r="CWI575" s="633"/>
      <c r="CWJ575" s="633"/>
      <c r="CWK575" s="633"/>
      <c r="CWL575" s="633"/>
      <c r="CWM575" s="633"/>
      <c r="CWN575" s="633"/>
      <c r="CWO575" s="633"/>
      <c r="CWP575" s="633"/>
      <c r="CWQ575" s="633"/>
      <c r="CWR575" s="633"/>
      <c r="CWS575" s="633"/>
      <c r="CWT575" s="633"/>
      <c r="CWU575" s="633"/>
      <c r="CWV575" s="633"/>
      <c r="CWW575" s="633"/>
      <c r="CWX575" s="633"/>
      <c r="CWY575" s="633"/>
      <c r="CWZ575" s="633"/>
      <c r="CXA575" s="633"/>
      <c r="CXB575" s="633"/>
      <c r="CXC575" s="633"/>
      <c r="CXD575" s="633"/>
      <c r="CXE575" s="633"/>
      <c r="CXF575" s="633"/>
      <c r="CXG575" s="633"/>
      <c r="CXH575" s="633"/>
      <c r="CXI575" s="633"/>
      <c r="CXJ575" s="633"/>
      <c r="CXK575" s="633"/>
      <c r="CXL575" s="633"/>
      <c r="CXM575" s="633"/>
      <c r="CXN575" s="633"/>
      <c r="CXO575" s="633"/>
      <c r="CXP575" s="633"/>
      <c r="CXQ575" s="633"/>
      <c r="CXR575" s="633"/>
      <c r="CXS575" s="633"/>
      <c r="CXT575" s="633"/>
      <c r="CXU575" s="633"/>
      <c r="CXV575" s="633"/>
      <c r="CXW575" s="633"/>
      <c r="CXX575" s="633"/>
      <c r="CXY575" s="633"/>
      <c r="CXZ575" s="633"/>
      <c r="CYA575" s="633"/>
      <c r="CYB575" s="633"/>
      <c r="CYC575" s="633"/>
      <c r="CYD575" s="633"/>
      <c r="CYE575" s="633"/>
      <c r="CYF575" s="633"/>
      <c r="CYG575" s="633"/>
      <c r="CYH575" s="633"/>
      <c r="CYI575" s="633"/>
      <c r="CYJ575" s="633"/>
      <c r="CYK575" s="633"/>
      <c r="CYL575" s="633"/>
      <c r="CYM575" s="633"/>
      <c r="CYN575" s="633"/>
      <c r="CYO575" s="633"/>
      <c r="CYP575" s="633"/>
      <c r="CYQ575" s="633"/>
      <c r="CYR575" s="633"/>
      <c r="CYS575" s="633"/>
      <c r="CYT575" s="633"/>
      <c r="CYU575" s="633"/>
      <c r="CYV575" s="633"/>
      <c r="CYW575" s="633"/>
      <c r="CYX575" s="633"/>
      <c r="CYY575" s="633"/>
      <c r="CYZ575" s="633"/>
      <c r="CZA575" s="633"/>
      <c r="CZB575" s="633"/>
      <c r="CZC575" s="633"/>
      <c r="CZD575" s="633"/>
      <c r="CZE575" s="633"/>
      <c r="CZF575" s="633"/>
      <c r="CZG575" s="633"/>
      <c r="CZH575" s="633"/>
      <c r="CZI575" s="633"/>
      <c r="CZJ575" s="633"/>
      <c r="CZK575" s="633"/>
      <c r="CZL575" s="633"/>
      <c r="CZM575" s="633"/>
      <c r="CZN575" s="633"/>
      <c r="CZO575" s="633"/>
      <c r="CZP575" s="633"/>
      <c r="CZQ575" s="633"/>
      <c r="CZR575" s="633"/>
      <c r="CZS575" s="633"/>
      <c r="CZT575" s="633"/>
      <c r="CZU575" s="633"/>
      <c r="CZV575" s="633"/>
      <c r="CZW575" s="633"/>
      <c r="CZX575" s="633"/>
      <c r="CZY575" s="633"/>
      <c r="CZZ575" s="633"/>
      <c r="DAA575" s="633"/>
      <c r="DAB575" s="633"/>
      <c r="DAC575" s="633"/>
      <c r="DAD575" s="633"/>
      <c r="DAE575" s="633"/>
      <c r="DAF575" s="633"/>
      <c r="DAG575" s="633"/>
      <c r="DAH575" s="633"/>
      <c r="DAI575" s="633"/>
      <c r="DAJ575" s="633"/>
      <c r="DAK575" s="633"/>
      <c r="DAL575" s="633"/>
      <c r="DAM575" s="633"/>
      <c r="DAN575" s="633"/>
      <c r="DAO575" s="633"/>
      <c r="DAP575" s="633"/>
      <c r="DAQ575" s="633"/>
      <c r="DAR575" s="633"/>
      <c r="DAS575" s="633"/>
      <c r="DAT575" s="633"/>
      <c r="DAU575" s="633"/>
      <c r="DAV575" s="633"/>
      <c r="DAW575" s="633"/>
      <c r="DAX575" s="633"/>
      <c r="DAY575" s="633"/>
      <c r="DAZ575" s="633"/>
      <c r="DBA575" s="633"/>
      <c r="DBB575" s="633"/>
      <c r="DBC575" s="633"/>
      <c r="DBD575" s="633"/>
      <c r="DBE575" s="633"/>
      <c r="DBF575" s="633"/>
      <c r="DBG575" s="633"/>
      <c r="DBH575" s="633"/>
      <c r="DBI575" s="633"/>
      <c r="DBJ575" s="633"/>
      <c r="DBK575" s="633"/>
      <c r="DBL575" s="633"/>
      <c r="DBM575" s="633"/>
      <c r="DBN575" s="633"/>
      <c r="DBO575" s="633"/>
      <c r="DBP575" s="633"/>
      <c r="DBQ575" s="633"/>
      <c r="DBR575" s="633"/>
      <c r="DBS575" s="633"/>
      <c r="DBT575" s="633"/>
      <c r="DBU575" s="633"/>
      <c r="DBV575" s="633"/>
      <c r="DBW575" s="633"/>
      <c r="DBX575" s="633"/>
      <c r="DBY575" s="633"/>
      <c r="DBZ575" s="633"/>
      <c r="DCA575" s="633"/>
      <c r="DCB575" s="633"/>
      <c r="DCC575" s="633"/>
      <c r="DCD575" s="633"/>
      <c r="DCE575" s="633"/>
      <c r="DCF575" s="633"/>
      <c r="DCG575" s="633"/>
      <c r="DCH575" s="633"/>
      <c r="DCI575" s="633"/>
      <c r="DCJ575" s="633"/>
      <c r="DCK575" s="633"/>
      <c r="DCL575" s="633"/>
      <c r="DCM575" s="633"/>
      <c r="DCN575" s="633"/>
      <c r="DCO575" s="633"/>
      <c r="DCP575" s="633"/>
      <c r="DCQ575" s="633"/>
      <c r="DCR575" s="633"/>
      <c r="DCS575" s="633"/>
      <c r="DCT575" s="633"/>
      <c r="DCU575" s="633"/>
      <c r="DCV575" s="633"/>
      <c r="DCW575" s="633"/>
      <c r="DCX575" s="633"/>
      <c r="DCY575" s="633"/>
      <c r="DCZ575" s="633"/>
      <c r="DDA575" s="633"/>
      <c r="DDB575" s="633"/>
      <c r="DDC575" s="633"/>
      <c r="DDD575" s="633"/>
      <c r="DDE575" s="633"/>
      <c r="DDF575" s="633"/>
      <c r="DDG575" s="633"/>
      <c r="DDH575" s="633"/>
      <c r="DDI575" s="633"/>
      <c r="DDJ575" s="633"/>
      <c r="DDK575" s="633"/>
      <c r="DDL575" s="633"/>
      <c r="DDM575" s="633"/>
      <c r="DDN575" s="633"/>
      <c r="DDO575" s="633"/>
      <c r="DDP575" s="633"/>
      <c r="DDQ575" s="633"/>
      <c r="DDR575" s="633"/>
      <c r="DDS575" s="633"/>
      <c r="DDT575" s="633"/>
      <c r="DDU575" s="633"/>
      <c r="DDV575" s="633"/>
      <c r="DDW575" s="633"/>
      <c r="DDX575" s="633"/>
      <c r="DDY575" s="633"/>
      <c r="DDZ575" s="633"/>
      <c r="DEA575" s="633"/>
      <c r="DEB575" s="633"/>
      <c r="DEC575" s="633"/>
      <c r="DED575" s="633"/>
      <c r="DEE575" s="633"/>
      <c r="DEF575" s="633"/>
      <c r="DEG575" s="633"/>
      <c r="DEH575" s="633"/>
      <c r="DEI575" s="633"/>
      <c r="DEJ575" s="633"/>
      <c r="DEK575" s="633"/>
      <c r="DEL575" s="633"/>
      <c r="DEM575" s="633"/>
      <c r="DEN575" s="633"/>
      <c r="DEO575" s="633"/>
      <c r="DEP575" s="633"/>
      <c r="DEQ575" s="633"/>
      <c r="DER575" s="633"/>
      <c r="DES575" s="633"/>
      <c r="DET575" s="633"/>
      <c r="DEU575" s="633"/>
      <c r="DEV575" s="633"/>
      <c r="DEW575" s="633"/>
      <c r="DEX575" s="633"/>
      <c r="DEY575" s="633"/>
      <c r="DEZ575" s="633"/>
      <c r="DFA575" s="633"/>
      <c r="DFB575" s="633"/>
      <c r="DFC575" s="633"/>
      <c r="DFD575" s="633"/>
      <c r="DFE575" s="633"/>
      <c r="DFF575" s="633"/>
      <c r="DFG575" s="633"/>
      <c r="DFH575" s="633"/>
      <c r="DFI575" s="633"/>
      <c r="DFJ575" s="633"/>
      <c r="DFK575" s="633"/>
      <c r="DFL575" s="633"/>
      <c r="DFM575" s="633"/>
      <c r="DFN575" s="633"/>
      <c r="DFO575" s="633"/>
      <c r="DFP575" s="633"/>
      <c r="DFQ575" s="633"/>
      <c r="DFR575" s="633"/>
      <c r="DFS575" s="633"/>
      <c r="DFT575" s="633"/>
      <c r="DFU575" s="633"/>
      <c r="DFV575" s="633"/>
      <c r="DFW575" s="633"/>
      <c r="DFX575" s="633"/>
      <c r="DFY575" s="633"/>
      <c r="DFZ575" s="633"/>
      <c r="DGA575" s="633"/>
      <c r="DGB575" s="633"/>
      <c r="DGC575" s="633"/>
      <c r="DGD575" s="633"/>
      <c r="DGE575" s="633"/>
      <c r="DGF575" s="633"/>
      <c r="DGG575" s="633"/>
      <c r="DGH575" s="633"/>
      <c r="DGI575" s="633"/>
      <c r="DGJ575" s="633"/>
      <c r="DGK575" s="633"/>
      <c r="DGL575" s="633"/>
      <c r="DGM575" s="633"/>
      <c r="DGN575" s="633"/>
      <c r="DGO575" s="633"/>
      <c r="DGP575" s="633"/>
      <c r="DGQ575" s="633"/>
      <c r="DGR575" s="633"/>
      <c r="DGS575" s="633"/>
      <c r="DGT575" s="633"/>
      <c r="DGU575" s="633"/>
      <c r="DGV575" s="633"/>
      <c r="DGW575" s="633"/>
      <c r="DGX575" s="633"/>
      <c r="DGY575" s="633"/>
      <c r="DGZ575" s="633"/>
      <c r="DHA575" s="633"/>
      <c r="DHB575" s="633"/>
      <c r="DHC575" s="633"/>
      <c r="DHD575" s="633"/>
      <c r="DHE575" s="633"/>
      <c r="DHF575" s="633"/>
      <c r="DHG575" s="633"/>
      <c r="DHH575" s="633"/>
      <c r="DHI575" s="633"/>
      <c r="DHJ575" s="633"/>
      <c r="DHK575" s="633"/>
      <c r="DHL575" s="633"/>
      <c r="DHM575" s="633"/>
      <c r="DHN575" s="633"/>
      <c r="DHO575" s="633"/>
      <c r="DHP575" s="633"/>
      <c r="DHQ575" s="633"/>
      <c r="DHR575" s="633"/>
      <c r="DHS575" s="633"/>
      <c r="DHT575" s="633"/>
      <c r="DHU575" s="633"/>
      <c r="DHV575" s="633"/>
      <c r="DHW575" s="633"/>
      <c r="DHX575" s="633"/>
      <c r="DHY575" s="633"/>
      <c r="DHZ575" s="633"/>
      <c r="DIA575" s="633"/>
      <c r="DIB575" s="633"/>
      <c r="DIC575" s="633"/>
      <c r="DID575" s="633"/>
      <c r="DIE575" s="633"/>
      <c r="DIF575" s="633"/>
      <c r="DIG575" s="633"/>
      <c r="DIH575" s="633"/>
      <c r="DII575" s="633"/>
      <c r="DIJ575" s="633"/>
      <c r="DIK575" s="633"/>
      <c r="DIL575" s="633"/>
      <c r="DIM575" s="633"/>
      <c r="DIN575" s="633"/>
      <c r="DIO575" s="633"/>
      <c r="DIP575" s="633"/>
      <c r="DIQ575" s="633"/>
      <c r="DIR575" s="633"/>
      <c r="DIS575" s="633"/>
      <c r="DIT575" s="633"/>
      <c r="DIU575" s="633"/>
      <c r="DIV575" s="633"/>
      <c r="DIW575" s="633"/>
      <c r="DIX575" s="633"/>
      <c r="DIY575" s="633"/>
      <c r="DIZ575" s="633"/>
      <c r="DJA575" s="633"/>
      <c r="DJB575" s="633"/>
      <c r="DJC575" s="633"/>
      <c r="DJD575" s="633"/>
      <c r="DJE575" s="633"/>
      <c r="DJF575" s="633"/>
      <c r="DJG575" s="633"/>
      <c r="DJH575" s="633"/>
      <c r="DJI575" s="633"/>
      <c r="DJJ575" s="633"/>
      <c r="DJK575" s="633"/>
      <c r="DJL575" s="633"/>
      <c r="DJM575" s="633"/>
      <c r="DJN575" s="633"/>
      <c r="DJO575" s="633"/>
      <c r="DJP575" s="633"/>
      <c r="DJQ575" s="633"/>
      <c r="DJR575" s="633"/>
      <c r="DJS575" s="633"/>
      <c r="DJT575" s="633"/>
      <c r="DJU575" s="633"/>
      <c r="DJV575" s="633"/>
      <c r="DJW575" s="633"/>
      <c r="DJX575" s="633"/>
      <c r="DJY575" s="633"/>
      <c r="DJZ575" s="633"/>
      <c r="DKA575" s="633"/>
      <c r="DKB575" s="633"/>
      <c r="DKC575" s="633"/>
      <c r="DKD575" s="633"/>
      <c r="DKE575" s="633"/>
      <c r="DKF575" s="633"/>
      <c r="DKG575" s="633"/>
      <c r="DKH575" s="633"/>
      <c r="DKI575" s="633"/>
      <c r="DKJ575" s="633"/>
      <c r="DKK575" s="633"/>
      <c r="DKL575" s="633"/>
      <c r="DKM575" s="633"/>
      <c r="DKN575" s="633"/>
      <c r="DKO575" s="633"/>
      <c r="DKP575" s="633"/>
      <c r="DKQ575" s="633"/>
      <c r="DKR575" s="633"/>
      <c r="DKS575" s="633"/>
      <c r="DKT575" s="633"/>
      <c r="DKU575" s="633"/>
      <c r="DKV575" s="633"/>
      <c r="DKW575" s="633"/>
      <c r="DKX575" s="633"/>
      <c r="DKY575" s="633"/>
      <c r="DKZ575" s="633"/>
      <c r="DLA575" s="633"/>
      <c r="DLB575" s="633"/>
      <c r="DLC575" s="633"/>
      <c r="DLD575" s="633"/>
      <c r="DLE575" s="633"/>
      <c r="DLF575" s="633"/>
      <c r="DLG575" s="633"/>
      <c r="DLH575" s="633"/>
      <c r="DLI575" s="633"/>
      <c r="DLJ575" s="633"/>
      <c r="DLK575" s="633"/>
      <c r="DLL575" s="633"/>
      <c r="DLM575" s="633"/>
      <c r="DLN575" s="633"/>
      <c r="DLO575" s="633"/>
      <c r="DLP575" s="633"/>
      <c r="DLQ575" s="633"/>
      <c r="DLR575" s="633"/>
      <c r="DLS575" s="633"/>
      <c r="DLT575" s="633"/>
      <c r="DLU575" s="633"/>
      <c r="DLV575" s="633"/>
      <c r="DLW575" s="633"/>
      <c r="DLX575" s="633"/>
      <c r="DLY575" s="633"/>
      <c r="DLZ575" s="633"/>
      <c r="DMA575" s="633"/>
      <c r="DMB575" s="633"/>
      <c r="DMC575" s="633"/>
      <c r="DMD575" s="633"/>
      <c r="DME575" s="633"/>
      <c r="DMF575" s="633"/>
      <c r="DMG575" s="633"/>
      <c r="DMH575" s="633"/>
      <c r="DMI575" s="633"/>
      <c r="DMJ575" s="633"/>
      <c r="DMK575" s="633"/>
      <c r="DML575" s="633"/>
      <c r="DMM575" s="633"/>
      <c r="DMN575" s="633"/>
      <c r="DMO575" s="633"/>
      <c r="DMP575" s="633"/>
      <c r="DMQ575" s="633"/>
      <c r="DMR575" s="633"/>
      <c r="DMS575" s="633"/>
      <c r="DMT575" s="633"/>
      <c r="DMU575" s="633"/>
      <c r="DMV575" s="633"/>
      <c r="DMW575" s="633"/>
      <c r="DMX575" s="633"/>
      <c r="DMY575" s="633"/>
      <c r="DMZ575" s="633"/>
      <c r="DNA575" s="633"/>
      <c r="DNB575" s="633"/>
      <c r="DNC575" s="633"/>
      <c r="DND575" s="633"/>
      <c r="DNE575" s="633"/>
      <c r="DNF575" s="633"/>
      <c r="DNG575" s="633"/>
      <c r="DNH575" s="633"/>
      <c r="DNI575" s="633"/>
      <c r="DNJ575" s="633"/>
      <c r="DNK575" s="633"/>
      <c r="DNL575" s="633"/>
      <c r="DNM575" s="633"/>
      <c r="DNN575" s="633"/>
      <c r="DNO575" s="633"/>
      <c r="DNP575" s="633"/>
      <c r="DNQ575" s="633"/>
      <c r="DNR575" s="633"/>
      <c r="DNS575" s="633"/>
      <c r="DNT575" s="633"/>
      <c r="DNU575" s="633"/>
      <c r="DNV575" s="633"/>
      <c r="DNW575" s="633"/>
      <c r="DNX575" s="633"/>
      <c r="DNY575" s="633"/>
      <c r="DNZ575" s="633"/>
      <c r="DOA575" s="633"/>
      <c r="DOB575" s="633"/>
      <c r="DOC575" s="633"/>
      <c r="DOD575" s="633"/>
      <c r="DOE575" s="633"/>
      <c r="DOF575" s="633"/>
      <c r="DOG575" s="633"/>
      <c r="DOH575" s="633"/>
      <c r="DOI575" s="633"/>
      <c r="DOJ575" s="633"/>
      <c r="DOK575" s="633"/>
      <c r="DOL575" s="633"/>
      <c r="DOM575" s="633"/>
      <c r="DON575" s="633"/>
      <c r="DOO575" s="633"/>
      <c r="DOP575" s="633"/>
      <c r="DOQ575" s="633"/>
      <c r="DOR575" s="633"/>
      <c r="DOS575" s="633"/>
      <c r="DOT575" s="633"/>
      <c r="DOU575" s="633"/>
      <c r="DOV575" s="633"/>
      <c r="DOW575" s="633"/>
      <c r="DOX575" s="633"/>
      <c r="DOY575" s="633"/>
      <c r="DOZ575" s="633"/>
      <c r="DPA575" s="633"/>
      <c r="DPB575" s="633"/>
      <c r="DPC575" s="633"/>
      <c r="DPD575" s="633"/>
      <c r="DPE575" s="633"/>
      <c r="DPF575" s="633"/>
      <c r="DPG575" s="633"/>
      <c r="DPH575" s="633"/>
      <c r="DPI575" s="633"/>
      <c r="DPJ575" s="633"/>
      <c r="DPK575" s="633"/>
      <c r="DPL575" s="633"/>
      <c r="DPM575" s="633"/>
      <c r="DPN575" s="633"/>
      <c r="DPO575" s="633"/>
      <c r="DPP575" s="633"/>
      <c r="DPQ575" s="633"/>
      <c r="DPR575" s="633"/>
      <c r="DPS575" s="633"/>
      <c r="DPT575" s="633"/>
      <c r="DPU575" s="633"/>
      <c r="DPV575" s="633"/>
      <c r="DPW575" s="633"/>
      <c r="DPX575" s="633"/>
      <c r="DPY575" s="633"/>
      <c r="DPZ575" s="633"/>
      <c r="DQA575" s="633"/>
      <c r="DQB575" s="633"/>
      <c r="DQC575" s="633"/>
      <c r="DQD575" s="633"/>
      <c r="DQE575" s="633"/>
      <c r="DQF575" s="633"/>
      <c r="DQG575" s="633"/>
      <c r="DQH575" s="633"/>
      <c r="DQI575" s="633"/>
      <c r="DQJ575" s="633"/>
      <c r="DQK575" s="633"/>
      <c r="DQL575" s="633"/>
      <c r="DQM575" s="633"/>
      <c r="DQN575" s="633"/>
      <c r="DQO575" s="633"/>
      <c r="DQP575" s="633"/>
      <c r="DQQ575" s="633"/>
      <c r="DQR575" s="633"/>
      <c r="DQS575" s="633"/>
      <c r="DQT575" s="633"/>
      <c r="DQU575" s="633"/>
      <c r="DQV575" s="633"/>
      <c r="DQW575" s="633"/>
      <c r="DQX575" s="633"/>
      <c r="DQY575" s="633"/>
      <c r="DQZ575" s="633"/>
      <c r="DRA575" s="633"/>
      <c r="DRB575" s="633"/>
      <c r="DRC575" s="633"/>
      <c r="DRD575" s="633"/>
      <c r="DRE575" s="633"/>
      <c r="DRF575" s="633"/>
      <c r="DRG575" s="633"/>
      <c r="DRH575" s="633"/>
      <c r="DRI575" s="633"/>
      <c r="DRJ575" s="633"/>
      <c r="DRK575" s="633"/>
      <c r="DRL575" s="633"/>
      <c r="DRM575" s="633"/>
      <c r="DRN575" s="633"/>
      <c r="DRO575" s="633"/>
      <c r="DRP575" s="633"/>
      <c r="DRQ575" s="633"/>
      <c r="DRR575" s="633"/>
      <c r="DRS575" s="633"/>
      <c r="DRT575" s="633"/>
      <c r="DRU575" s="633"/>
      <c r="DRV575" s="633"/>
      <c r="DRW575" s="633"/>
      <c r="DRX575" s="633"/>
      <c r="DRY575" s="633"/>
      <c r="DRZ575" s="633"/>
      <c r="DSA575" s="633"/>
      <c r="DSB575" s="633"/>
      <c r="DSC575" s="633"/>
      <c r="DSD575" s="633"/>
      <c r="DSE575" s="633"/>
      <c r="DSF575" s="633"/>
      <c r="DSG575" s="633"/>
      <c r="DSH575" s="633"/>
      <c r="DSI575" s="633"/>
      <c r="DSJ575" s="633"/>
      <c r="DSK575" s="633"/>
      <c r="DSL575" s="633"/>
      <c r="DSM575" s="633"/>
      <c r="DSN575" s="633"/>
      <c r="DSO575" s="633"/>
      <c r="DSP575" s="633"/>
      <c r="DSQ575" s="633"/>
      <c r="DSR575" s="633"/>
      <c r="DSS575" s="633"/>
      <c r="DST575" s="633"/>
      <c r="DSU575" s="633"/>
      <c r="DSV575" s="633"/>
      <c r="DSW575" s="633"/>
      <c r="DSX575" s="633"/>
      <c r="DSY575" s="633"/>
      <c r="DSZ575" s="633"/>
      <c r="DTA575" s="633"/>
      <c r="DTB575" s="633"/>
      <c r="DTC575" s="633"/>
      <c r="DTD575" s="633"/>
      <c r="DTE575" s="633"/>
      <c r="DTF575" s="633"/>
      <c r="DTG575" s="633"/>
      <c r="DTH575" s="633"/>
      <c r="DTI575" s="633"/>
      <c r="DTJ575" s="633"/>
      <c r="DTK575" s="633"/>
      <c r="DTL575" s="633"/>
      <c r="DTM575" s="633"/>
      <c r="DTN575" s="633"/>
      <c r="DTO575" s="633"/>
      <c r="DTP575" s="633"/>
      <c r="DTQ575" s="633"/>
      <c r="DTR575" s="633"/>
      <c r="DTS575" s="633"/>
      <c r="DTT575" s="633"/>
      <c r="DTU575" s="633"/>
      <c r="DTV575" s="633"/>
      <c r="DTW575" s="633"/>
      <c r="DTX575" s="633"/>
      <c r="DTY575" s="633"/>
      <c r="DTZ575" s="633"/>
      <c r="DUA575" s="633"/>
      <c r="DUB575" s="633"/>
      <c r="DUC575" s="633"/>
      <c r="DUD575" s="633"/>
      <c r="DUE575" s="633"/>
      <c r="DUF575" s="633"/>
      <c r="DUG575" s="633"/>
      <c r="DUH575" s="633"/>
      <c r="DUI575" s="633"/>
      <c r="DUJ575" s="633"/>
      <c r="DUK575" s="633"/>
      <c r="DUL575" s="633"/>
      <c r="DUM575" s="633"/>
      <c r="DUN575" s="633"/>
      <c r="DUO575" s="633"/>
      <c r="DUP575" s="633"/>
      <c r="DUQ575" s="633"/>
      <c r="DUR575" s="633"/>
      <c r="DUS575" s="633"/>
      <c r="DUT575" s="633"/>
      <c r="DUU575" s="633"/>
      <c r="DUV575" s="633"/>
      <c r="DUW575" s="633"/>
      <c r="DUX575" s="633"/>
      <c r="DUY575" s="633"/>
      <c r="DUZ575" s="633"/>
      <c r="DVA575" s="633"/>
      <c r="DVB575" s="633"/>
      <c r="DVC575" s="633"/>
      <c r="DVD575" s="633"/>
      <c r="DVE575" s="633"/>
      <c r="DVF575" s="633"/>
      <c r="DVG575" s="633"/>
      <c r="DVH575" s="633"/>
      <c r="DVI575" s="633"/>
      <c r="DVJ575" s="633"/>
      <c r="DVK575" s="633"/>
      <c r="DVL575" s="633"/>
      <c r="DVM575" s="633"/>
      <c r="DVN575" s="633"/>
      <c r="DVO575" s="633"/>
      <c r="DVP575" s="633"/>
      <c r="DVQ575" s="633"/>
      <c r="DVR575" s="633"/>
      <c r="DVS575" s="633"/>
      <c r="DVT575" s="633"/>
      <c r="DVU575" s="633"/>
      <c r="DVV575" s="633"/>
      <c r="DVW575" s="633"/>
      <c r="DVX575" s="633"/>
      <c r="DVY575" s="633"/>
      <c r="DVZ575" s="633"/>
      <c r="DWA575" s="633"/>
      <c r="DWB575" s="633"/>
      <c r="DWC575" s="633"/>
      <c r="DWD575" s="633"/>
      <c r="DWE575" s="633"/>
      <c r="DWF575" s="633"/>
      <c r="DWG575" s="633"/>
      <c r="DWH575" s="633"/>
      <c r="DWI575" s="633"/>
      <c r="DWJ575" s="633"/>
      <c r="DWK575" s="633"/>
      <c r="DWL575" s="633"/>
      <c r="DWM575" s="633"/>
      <c r="DWN575" s="633"/>
      <c r="DWO575" s="633"/>
      <c r="DWP575" s="633"/>
      <c r="DWQ575" s="633"/>
      <c r="DWR575" s="633"/>
      <c r="DWS575" s="633"/>
      <c r="DWT575" s="633"/>
      <c r="DWU575" s="633"/>
      <c r="DWV575" s="633"/>
      <c r="DWW575" s="633"/>
      <c r="DWX575" s="633"/>
      <c r="DWY575" s="633"/>
      <c r="DWZ575" s="633"/>
      <c r="DXA575" s="633"/>
      <c r="DXB575" s="633"/>
      <c r="DXC575" s="633"/>
      <c r="DXD575" s="633"/>
      <c r="DXE575" s="633"/>
      <c r="DXF575" s="633"/>
      <c r="DXG575" s="633"/>
      <c r="DXH575" s="633"/>
      <c r="DXI575" s="633"/>
      <c r="DXJ575" s="633"/>
      <c r="DXK575" s="633"/>
      <c r="DXL575" s="633"/>
      <c r="DXM575" s="633"/>
      <c r="DXN575" s="633"/>
      <c r="DXO575" s="633"/>
      <c r="DXP575" s="633"/>
      <c r="DXQ575" s="633"/>
      <c r="DXR575" s="633"/>
      <c r="DXS575" s="633"/>
      <c r="DXT575" s="633"/>
      <c r="DXU575" s="633"/>
      <c r="DXV575" s="633"/>
      <c r="DXW575" s="633"/>
      <c r="DXX575" s="633"/>
      <c r="DXY575" s="633"/>
      <c r="DXZ575" s="633"/>
      <c r="DYA575" s="633"/>
      <c r="DYB575" s="633"/>
      <c r="DYC575" s="633"/>
      <c r="DYD575" s="633"/>
      <c r="DYE575" s="633"/>
      <c r="DYF575" s="633"/>
      <c r="DYG575" s="633"/>
      <c r="DYH575" s="633"/>
      <c r="DYI575" s="633"/>
      <c r="DYJ575" s="633"/>
      <c r="DYK575" s="633"/>
      <c r="DYL575" s="633"/>
      <c r="DYM575" s="633"/>
      <c r="DYN575" s="633"/>
      <c r="DYO575" s="633"/>
      <c r="DYP575" s="633"/>
      <c r="DYQ575" s="633"/>
      <c r="DYR575" s="633"/>
      <c r="DYS575" s="633"/>
      <c r="DYT575" s="633"/>
      <c r="DYU575" s="633"/>
      <c r="DYV575" s="633"/>
      <c r="DYW575" s="633"/>
      <c r="DYX575" s="633"/>
      <c r="DYY575" s="633"/>
      <c r="DYZ575" s="633"/>
      <c r="DZA575" s="633"/>
      <c r="DZB575" s="633"/>
      <c r="DZC575" s="633"/>
      <c r="DZD575" s="633"/>
      <c r="DZE575" s="633"/>
      <c r="DZF575" s="633"/>
      <c r="DZG575" s="633"/>
      <c r="DZH575" s="633"/>
      <c r="DZI575" s="633"/>
      <c r="DZJ575" s="633"/>
      <c r="DZK575" s="633"/>
      <c r="DZL575" s="633"/>
      <c r="DZM575" s="633"/>
      <c r="DZN575" s="633"/>
      <c r="DZO575" s="633"/>
      <c r="DZP575" s="633"/>
      <c r="DZQ575" s="633"/>
      <c r="DZR575" s="633"/>
      <c r="DZS575" s="633"/>
      <c r="DZT575" s="633"/>
      <c r="DZU575" s="633"/>
      <c r="DZV575" s="633"/>
      <c r="DZW575" s="633"/>
      <c r="DZX575" s="633"/>
      <c r="DZY575" s="633"/>
      <c r="DZZ575" s="633"/>
      <c r="EAA575" s="633"/>
      <c r="EAB575" s="633"/>
      <c r="EAC575" s="633"/>
      <c r="EAD575" s="633"/>
      <c r="EAE575" s="633"/>
      <c r="EAF575" s="633"/>
      <c r="EAG575" s="633"/>
      <c r="EAH575" s="633"/>
      <c r="EAI575" s="633"/>
      <c r="EAJ575" s="633"/>
      <c r="EAK575" s="633"/>
      <c r="EAL575" s="633"/>
      <c r="EAM575" s="633"/>
      <c r="EAN575" s="633"/>
      <c r="EAO575" s="633"/>
      <c r="EAP575" s="633"/>
      <c r="EAQ575" s="633"/>
      <c r="EAR575" s="633"/>
      <c r="EAS575" s="633"/>
      <c r="EAT575" s="633"/>
      <c r="EAU575" s="633"/>
      <c r="EAV575" s="633"/>
      <c r="EAW575" s="633"/>
      <c r="EAX575" s="633"/>
      <c r="EAY575" s="633"/>
      <c r="EAZ575" s="633"/>
      <c r="EBA575" s="633"/>
      <c r="EBB575" s="633"/>
      <c r="EBC575" s="633"/>
      <c r="EBD575" s="633"/>
      <c r="EBE575" s="633"/>
      <c r="EBF575" s="633"/>
      <c r="EBG575" s="633"/>
      <c r="EBH575" s="633"/>
      <c r="EBI575" s="633"/>
      <c r="EBJ575" s="633"/>
      <c r="EBK575" s="633"/>
      <c r="EBL575" s="633"/>
      <c r="EBM575" s="633"/>
      <c r="EBN575" s="633"/>
      <c r="EBO575" s="633"/>
      <c r="EBP575" s="633"/>
      <c r="EBQ575" s="633"/>
      <c r="EBR575" s="633"/>
      <c r="EBS575" s="633"/>
      <c r="EBT575" s="633"/>
      <c r="EBU575" s="633"/>
      <c r="EBV575" s="633"/>
      <c r="EBW575" s="633"/>
      <c r="EBX575" s="633"/>
      <c r="EBY575" s="633"/>
      <c r="EBZ575" s="633"/>
      <c r="ECA575" s="633"/>
      <c r="ECB575" s="633"/>
      <c r="ECC575" s="633"/>
      <c r="ECD575" s="633"/>
      <c r="ECE575" s="633"/>
      <c r="ECF575" s="633"/>
      <c r="ECG575" s="633"/>
      <c r="ECH575" s="633"/>
      <c r="ECI575" s="633"/>
      <c r="ECJ575" s="633"/>
      <c r="ECK575" s="633"/>
      <c r="ECL575" s="633"/>
      <c r="ECM575" s="633"/>
      <c r="ECN575" s="633"/>
      <c r="ECO575" s="633"/>
      <c r="ECP575" s="633"/>
      <c r="ECQ575" s="633"/>
      <c r="ECR575" s="633"/>
      <c r="ECS575" s="633"/>
      <c r="ECT575" s="633"/>
      <c r="ECU575" s="633"/>
      <c r="ECV575" s="633"/>
      <c r="ECW575" s="633"/>
      <c r="ECX575" s="633"/>
      <c r="ECY575" s="633"/>
      <c r="ECZ575" s="633"/>
      <c r="EDA575" s="633"/>
      <c r="EDB575" s="633"/>
      <c r="EDC575" s="633"/>
      <c r="EDD575" s="633"/>
      <c r="EDE575" s="633"/>
      <c r="EDF575" s="633"/>
      <c r="EDG575" s="633"/>
      <c r="EDH575" s="633"/>
      <c r="EDI575" s="633"/>
      <c r="EDJ575" s="633"/>
      <c r="EDK575" s="633"/>
      <c r="EDL575" s="633"/>
      <c r="EDM575" s="633"/>
      <c r="EDN575" s="633"/>
      <c r="EDO575" s="633"/>
      <c r="EDP575" s="633"/>
      <c r="EDQ575" s="633"/>
      <c r="EDR575" s="633"/>
      <c r="EDS575" s="633"/>
      <c r="EDT575" s="633"/>
      <c r="EDU575" s="633"/>
      <c r="EDV575" s="633"/>
      <c r="EDW575" s="633"/>
      <c r="EDX575" s="633"/>
      <c r="EDY575" s="633"/>
      <c r="EDZ575" s="633"/>
      <c r="EEA575" s="633"/>
      <c r="EEB575" s="633"/>
      <c r="EEC575" s="633"/>
      <c r="EED575" s="633"/>
      <c r="EEE575" s="633"/>
      <c r="EEF575" s="633"/>
      <c r="EEG575" s="633"/>
      <c r="EEH575" s="633"/>
      <c r="EEI575" s="633"/>
      <c r="EEJ575" s="633"/>
      <c r="EEK575" s="633"/>
      <c r="EEL575" s="633"/>
      <c r="EEM575" s="633"/>
      <c r="EEN575" s="633"/>
      <c r="EEO575" s="633"/>
      <c r="EEP575" s="633"/>
      <c r="EEQ575" s="633"/>
      <c r="EER575" s="633"/>
      <c r="EES575" s="633"/>
      <c r="EET575" s="633"/>
      <c r="EEU575" s="633"/>
      <c r="EEV575" s="633"/>
      <c r="EEW575" s="633"/>
      <c r="EEX575" s="633"/>
      <c r="EEY575" s="633"/>
      <c r="EEZ575" s="633"/>
      <c r="EFA575" s="633"/>
      <c r="EFB575" s="633"/>
      <c r="EFC575" s="633"/>
      <c r="EFD575" s="633"/>
      <c r="EFE575" s="633"/>
      <c r="EFF575" s="633"/>
      <c r="EFG575" s="633"/>
      <c r="EFH575" s="633"/>
      <c r="EFI575" s="633"/>
      <c r="EFJ575" s="633"/>
      <c r="EFK575" s="633"/>
      <c r="EFL575" s="633"/>
      <c r="EFM575" s="633"/>
      <c r="EFN575" s="633"/>
      <c r="EFO575" s="633"/>
      <c r="EFP575" s="633"/>
      <c r="EFQ575" s="633"/>
      <c r="EFR575" s="633"/>
      <c r="EFS575" s="633"/>
      <c r="EFT575" s="633"/>
      <c r="EFU575" s="633"/>
      <c r="EFV575" s="633"/>
      <c r="EFW575" s="633"/>
      <c r="EFX575" s="633"/>
      <c r="EFY575" s="633"/>
      <c r="EFZ575" s="633"/>
      <c r="EGA575" s="633"/>
      <c r="EGB575" s="633"/>
      <c r="EGC575" s="633"/>
      <c r="EGD575" s="633"/>
      <c r="EGE575" s="633"/>
      <c r="EGF575" s="633"/>
      <c r="EGG575" s="633"/>
      <c r="EGH575" s="633"/>
      <c r="EGI575" s="633"/>
      <c r="EGJ575" s="633"/>
      <c r="EGK575" s="633"/>
      <c r="EGL575" s="633"/>
      <c r="EGM575" s="633"/>
      <c r="EGN575" s="633"/>
      <c r="EGO575" s="633"/>
      <c r="EGP575" s="633"/>
      <c r="EGQ575" s="633"/>
      <c r="EGR575" s="633"/>
      <c r="EGS575" s="633"/>
      <c r="EGT575" s="633"/>
      <c r="EGU575" s="633"/>
      <c r="EGV575" s="633"/>
      <c r="EGW575" s="633"/>
      <c r="EGX575" s="633"/>
      <c r="EGY575" s="633"/>
      <c r="EGZ575" s="633"/>
      <c r="EHA575" s="633"/>
      <c r="EHB575" s="633"/>
      <c r="EHC575" s="633"/>
      <c r="EHD575" s="633"/>
      <c r="EHE575" s="633"/>
      <c r="EHF575" s="633"/>
      <c r="EHG575" s="633"/>
      <c r="EHH575" s="633"/>
      <c r="EHI575" s="633"/>
      <c r="EHJ575" s="633"/>
      <c r="EHK575" s="633"/>
      <c r="EHL575" s="633"/>
      <c r="EHM575" s="633"/>
      <c r="EHN575" s="633"/>
      <c r="EHO575" s="633"/>
      <c r="EHP575" s="633"/>
      <c r="EHQ575" s="633"/>
      <c r="EHR575" s="633"/>
      <c r="EHS575" s="633"/>
      <c r="EHT575" s="633"/>
      <c r="EHU575" s="633"/>
      <c r="EHV575" s="633"/>
      <c r="EHW575" s="633"/>
      <c r="EHX575" s="633"/>
      <c r="EHY575" s="633"/>
      <c r="EHZ575" s="633"/>
      <c r="EIA575" s="633"/>
      <c r="EIB575" s="633"/>
      <c r="EIC575" s="633"/>
      <c r="EID575" s="633"/>
      <c r="EIE575" s="633"/>
      <c r="EIF575" s="633"/>
      <c r="EIG575" s="633"/>
      <c r="EIH575" s="633"/>
      <c r="EII575" s="633"/>
      <c r="EIJ575" s="633"/>
      <c r="EIK575" s="633"/>
      <c r="EIL575" s="633"/>
      <c r="EIM575" s="633"/>
      <c r="EIN575" s="633"/>
      <c r="EIO575" s="633"/>
      <c r="EIP575" s="633"/>
      <c r="EIQ575" s="633"/>
      <c r="EIR575" s="633"/>
      <c r="EIS575" s="633"/>
      <c r="EIT575" s="633"/>
      <c r="EIU575" s="633"/>
      <c r="EIV575" s="633"/>
      <c r="EIW575" s="633"/>
      <c r="EIX575" s="633"/>
      <c r="EIY575" s="633"/>
      <c r="EIZ575" s="633"/>
      <c r="EJA575" s="633"/>
      <c r="EJB575" s="633"/>
      <c r="EJC575" s="633"/>
      <c r="EJD575" s="633"/>
      <c r="EJE575" s="633"/>
      <c r="EJF575" s="633"/>
      <c r="EJG575" s="633"/>
      <c r="EJH575" s="633"/>
      <c r="EJI575" s="633"/>
      <c r="EJJ575" s="633"/>
      <c r="EJK575" s="633"/>
      <c r="EJL575" s="633"/>
      <c r="EJM575" s="633"/>
      <c r="EJN575" s="633"/>
      <c r="EJO575" s="633"/>
      <c r="EJP575" s="633"/>
      <c r="EJQ575" s="633"/>
      <c r="EJR575" s="633"/>
      <c r="EJS575" s="633"/>
      <c r="EJT575" s="633"/>
      <c r="EJU575" s="633"/>
      <c r="EJV575" s="633"/>
      <c r="EJW575" s="633"/>
      <c r="EJX575" s="633"/>
      <c r="EJY575" s="633"/>
      <c r="EJZ575" s="633"/>
      <c r="EKA575" s="633"/>
      <c r="EKB575" s="633"/>
      <c r="EKC575" s="633"/>
      <c r="EKD575" s="633"/>
      <c r="EKE575" s="633"/>
      <c r="EKF575" s="633"/>
      <c r="EKG575" s="633"/>
      <c r="EKH575" s="633"/>
      <c r="EKI575" s="633"/>
      <c r="EKJ575" s="633"/>
      <c r="EKK575" s="633"/>
      <c r="EKL575" s="633"/>
      <c r="EKM575" s="633"/>
      <c r="EKN575" s="633"/>
      <c r="EKO575" s="633"/>
      <c r="EKP575" s="633"/>
      <c r="EKQ575" s="633"/>
      <c r="EKR575" s="633"/>
      <c r="EKS575" s="633"/>
      <c r="EKT575" s="633"/>
      <c r="EKU575" s="633"/>
      <c r="EKV575" s="633"/>
      <c r="EKW575" s="633"/>
      <c r="EKX575" s="633"/>
      <c r="EKY575" s="633"/>
      <c r="EKZ575" s="633"/>
      <c r="ELA575" s="633"/>
      <c r="ELB575" s="633"/>
      <c r="ELC575" s="633"/>
      <c r="ELD575" s="633"/>
      <c r="ELE575" s="633"/>
      <c r="ELF575" s="633"/>
      <c r="ELG575" s="633"/>
      <c r="ELH575" s="633"/>
      <c r="ELI575" s="633"/>
      <c r="ELJ575" s="633"/>
      <c r="ELK575" s="633"/>
      <c r="ELL575" s="633"/>
      <c r="ELM575" s="633"/>
      <c r="ELN575" s="633"/>
      <c r="ELO575" s="633"/>
      <c r="ELP575" s="633"/>
      <c r="ELQ575" s="633"/>
      <c r="ELR575" s="633"/>
      <c r="ELS575" s="633"/>
      <c r="ELT575" s="633"/>
      <c r="ELU575" s="633"/>
      <c r="ELV575" s="633"/>
      <c r="ELW575" s="633"/>
      <c r="ELX575" s="633"/>
      <c r="ELY575" s="633"/>
      <c r="ELZ575" s="633"/>
      <c r="EMA575" s="633"/>
      <c r="EMB575" s="633"/>
      <c r="EMC575" s="633"/>
      <c r="EMD575" s="633"/>
      <c r="EME575" s="633"/>
      <c r="EMF575" s="633"/>
      <c r="EMG575" s="633"/>
      <c r="EMH575" s="633"/>
      <c r="EMI575" s="633"/>
      <c r="EMJ575" s="633"/>
      <c r="EMK575" s="633"/>
      <c r="EML575" s="633"/>
      <c r="EMM575" s="633"/>
      <c r="EMN575" s="633"/>
      <c r="EMO575" s="633"/>
      <c r="EMP575" s="633"/>
      <c r="EMQ575" s="633"/>
      <c r="EMR575" s="633"/>
      <c r="EMS575" s="633"/>
      <c r="EMT575" s="633"/>
      <c r="EMU575" s="633"/>
      <c r="EMV575" s="633"/>
      <c r="EMW575" s="633"/>
      <c r="EMX575" s="633"/>
      <c r="EMY575" s="633"/>
      <c r="EMZ575" s="633"/>
      <c r="ENA575" s="633"/>
      <c r="ENB575" s="633"/>
      <c r="ENC575" s="633"/>
      <c r="END575" s="633"/>
      <c r="ENE575" s="633"/>
      <c r="ENF575" s="633"/>
      <c r="ENG575" s="633"/>
      <c r="ENH575" s="633"/>
      <c r="ENI575" s="633"/>
      <c r="ENJ575" s="633"/>
      <c r="ENK575" s="633"/>
      <c r="ENL575" s="633"/>
      <c r="ENM575" s="633"/>
      <c r="ENN575" s="633"/>
      <c r="ENO575" s="633"/>
      <c r="ENP575" s="633"/>
      <c r="ENQ575" s="633"/>
      <c r="ENR575" s="633"/>
      <c r="ENS575" s="633"/>
      <c r="ENT575" s="633"/>
      <c r="ENU575" s="633"/>
      <c r="ENV575" s="633"/>
      <c r="ENW575" s="633"/>
      <c r="ENX575" s="633"/>
      <c r="ENY575" s="633"/>
      <c r="ENZ575" s="633"/>
      <c r="EOA575" s="633"/>
      <c r="EOB575" s="633"/>
      <c r="EOC575" s="633"/>
      <c r="EOD575" s="633"/>
      <c r="EOE575" s="633"/>
      <c r="EOF575" s="633"/>
      <c r="EOG575" s="633"/>
      <c r="EOH575" s="633"/>
      <c r="EOI575" s="633"/>
      <c r="EOJ575" s="633"/>
      <c r="EOK575" s="633"/>
      <c r="EOL575" s="633"/>
      <c r="EOM575" s="633"/>
      <c r="EON575" s="633"/>
      <c r="EOO575" s="633"/>
      <c r="EOP575" s="633"/>
      <c r="EOQ575" s="633"/>
      <c r="EOR575" s="633"/>
      <c r="EOS575" s="633"/>
      <c r="EOT575" s="633"/>
      <c r="EOU575" s="633"/>
      <c r="EOV575" s="633"/>
      <c r="EOW575" s="633"/>
      <c r="EOX575" s="633"/>
      <c r="EOY575" s="633"/>
      <c r="EOZ575" s="633"/>
      <c r="EPA575" s="633"/>
      <c r="EPB575" s="633"/>
      <c r="EPC575" s="633"/>
      <c r="EPD575" s="633"/>
      <c r="EPE575" s="633"/>
      <c r="EPF575" s="633"/>
      <c r="EPG575" s="633"/>
      <c r="EPH575" s="633"/>
      <c r="EPI575" s="633"/>
      <c r="EPJ575" s="633"/>
      <c r="EPK575" s="633"/>
      <c r="EPL575" s="633"/>
      <c r="EPM575" s="633"/>
      <c r="EPN575" s="633"/>
      <c r="EPO575" s="633"/>
      <c r="EPP575" s="633"/>
      <c r="EPQ575" s="633"/>
      <c r="EPR575" s="633"/>
      <c r="EPS575" s="633"/>
      <c r="EPT575" s="633"/>
      <c r="EPU575" s="633"/>
      <c r="EPV575" s="633"/>
      <c r="EPW575" s="633"/>
      <c r="EPX575" s="633"/>
      <c r="EPY575" s="633"/>
      <c r="EPZ575" s="633"/>
      <c r="EQA575" s="633"/>
      <c r="EQB575" s="633"/>
      <c r="EQC575" s="633"/>
      <c r="EQD575" s="633"/>
      <c r="EQE575" s="633"/>
      <c r="EQF575" s="633"/>
      <c r="EQG575" s="633"/>
      <c r="EQH575" s="633"/>
      <c r="EQI575" s="633"/>
      <c r="EQJ575" s="633"/>
      <c r="EQK575" s="633"/>
      <c r="EQL575" s="633"/>
      <c r="EQM575" s="633"/>
      <c r="EQN575" s="633"/>
      <c r="EQO575" s="633"/>
      <c r="EQP575" s="633"/>
      <c r="EQQ575" s="633"/>
      <c r="EQR575" s="633"/>
      <c r="EQS575" s="633"/>
      <c r="EQT575" s="633"/>
      <c r="EQU575" s="633"/>
      <c r="EQV575" s="633"/>
      <c r="EQW575" s="633"/>
      <c r="EQX575" s="633"/>
      <c r="EQY575" s="633"/>
      <c r="EQZ575" s="633"/>
      <c r="ERA575" s="633"/>
      <c r="ERB575" s="633"/>
      <c r="ERC575" s="633"/>
      <c r="ERD575" s="633"/>
      <c r="ERE575" s="633"/>
      <c r="ERF575" s="633"/>
      <c r="ERG575" s="633"/>
      <c r="ERH575" s="633"/>
      <c r="ERI575" s="633"/>
      <c r="ERJ575" s="633"/>
      <c r="ERK575" s="633"/>
      <c r="ERL575" s="633"/>
      <c r="ERM575" s="633"/>
      <c r="ERN575" s="633"/>
      <c r="ERO575" s="633"/>
      <c r="ERP575" s="633"/>
      <c r="ERQ575" s="633"/>
      <c r="ERR575" s="633"/>
      <c r="ERS575" s="633"/>
      <c r="ERT575" s="633"/>
      <c r="ERU575" s="633"/>
      <c r="ERV575" s="633"/>
      <c r="ERW575" s="633"/>
      <c r="ERX575" s="633"/>
      <c r="ERY575" s="633"/>
      <c r="ERZ575" s="633"/>
      <c r="ESA575" s="633"/>
      <c r="ESB575" s="633"/>
      <c r="ESC575" s="633"/>
      <c r="ESD575" s="633"/>
      <c r="ESE575" s="633"/>
      <c r="ESF575" s="633"/>
      <c r="ESG575" s="633"/>
      <c r="ESH575" s="633"/>
      <c r="ESI575" s="633"/>
      <c r="ESJ575" s="633"/>
      <c r="ESK575" s="633"/>
      <c r="ESL575" s="633"/>
      <c r="ESM575" s="633"/>
      <c r="ESN575" s="633"/>
      <c r="ESO575" s="633"/>
      <c r="ESP575" s="633"/>
      <c r="ESQ575" s="633"/>
      <c r="ESR575" s="633"/>
      <c r="ESS575" s="633"/>
      <c r="EST575" s="633"/>
      <c r="ESU575" s="633"/>
      <c r="ESV575" s="633"/>
      <c r="ESW575" s="633"/>
      <c r="ESX575" s="633"/>
      <c r="ESY575" s="633"/>
      <c r="ESZ575" s="633"/>
      <c r="ETA575" s="633"/>
      <c r="ETB575" s="633"/>
      <c r="ETC575" s="633"/>
      <c r="ETD575" s="633"/>
      <c r="ETE575" s="633"/>
      <c r="ETF575" s="633"/>
      <c r="ETG575" s="633"/>
      <c r="ETH575" s="633"/>
      <c r="ETI575" s="633"/>
      <c r="ETJ575" s="633"/>
      <c r="ETK575" s="633"/>
      <c r="ETL575" s="633"/>
      <c r="ETM575" s="633"/>
      <c r="ETN575" s="633"/>
      <c r="ETO575" s="633"/>
      <c r="ETP575" s="633"/>
      <c r="ETQ575" s="633"/>
      <c r="ETR575" s="633"/>
      <c r="ETS575" s="633"/>
      <c r="ETT575" s="633"/>
      <c r="ETU575" s="633"/>
      <c r="ETV575" s="633"/>
      <c r="ETW575" s="633"/>
      <c r="ETX575" s="633"/>
      <c r="ETY575" s="633"/>
      <c r="ETZ575" s="633"/>
      <c r="EUA575" s="633"/>
      <c r="EUB575" s="633"/>
      <c r="EUC575" s="633"/>
      <c r="EUD575" s="633"/>
      <c r="EUE575" s="633"/>
      <c r="EUF575" s="633"/>
      <c r="EUG575" s="633"/>
      <c r="EUH575" s="633"/>
      <c r="EUI575" s="633"/>
      <c r="EUJ575" s="633"/>
      <c r="EUK575" s="633"/>
      <c r="EUL575" s="633"/>
      <c r="EUM575" s="633"/>
      <c r="EUN575" s="633"/>
      <c r="EUO575" s="633"/>
      <c r="EUP575" s="633"/>
      <c r="EUQ575" s="633"/>
      <c r="EUR575" s="633"/>
      <c r="EUS575" s="633"/>
      <c r="EUT575" s="633"/>
      <c r="EUU575" s="633"/>
      <c r="EUV575" s="633"/>
      <c r="EUW575" s="633"/>
      <c r="EUX575" s="633"/>
      <c r="EUY575" s="633"/>
      <c r="EUZ575" s="633"/>
      <c r="EVA575" s="633"/>
      <c r="EVB575" s="633"/>
      <c r="EVC575" s="633"/>
      <c r="EVD575" s="633"/>
      <c r="EVE575" s="633"/>
      <c r="EVF575" s="633"/>
      <c r="EVG575" s="633"/>
      <c r="EVH575" s="633"/>
      <c r="EVI575" s="633"/>
      <c r="EVJ575" s="633"/>
      <c r="EVK575" s="633"/>
      <c r="EVL575" s="633"/>
      <c r="EVM575" s="633"/>
      <c r="EVN575" s="633"/>
      <c r="EVO575" s="633"/>
      <c r="EVP575" s="633"/>
      <c r="EVQ575" s="633"/>
      <c r="EVR575" s="633"/>
      <c r="EVS575" s="633"/>
      <c r="EVT575" s="633"/>
      <c r="EVU575" s="633"/>
      <c r="EVV575" s="633"/>
      <c r="EVW575" s="633"/>
      <c r="EVX575" s="633"/>
      <c r="EVY575" s="633"/>
      <c r="EVZ575" s="633"/>
      <c r="EWA575" s="633"/>
      <c r="EWB575" s="633"/>
      <c r="EWC575" s="633"/>
      <c r="EWD575" s="633"/>
      <c r="EWE575" s="633"/>
      <c r="EWF575" s="633"/>
      <c r="EWG575" s="633"/>
      <c r="EWH575" s="633"/>
      <c r="EWI575" s="633"/>
      <c r="EWJ575" s="633"/>
      <c r="EWK575" s="633"/>
      <c r="EWL575" s="633"/>
      <c r="EWM575" s="633"/>
      <c r="EWN575" s="633"/>
      <c r="EWO575" s="633"/>
      <c r="EWP575" s="633"/>
      <c r="EWQ575" s="633"/>
      <c r="EWR575" s="633"/>
      <c r="EWS575" s="633"/>
      <c r="EWT575" s="633"/>
      <c r="EWU575" s="633"/>
      <c r="EWV575" s="633"/>
      <c r="EWW575" s="633"/>
      <c r="EWX575" s="633"/>
      <c r="EWY575" s="633"/>
      <c r="EWZ575" s="633"/>
      <c r="EXA575" s="633"/>
      <c r="EXB575" s="633"/>
      <c r="EXC575" s="633"/>
      <c r="EXD575" s="633"/>
      <c r="EXE575" s="633"/>
      <c r="EXF575" s="633"/>
      <c r="EXG575" s="633"/>
      <c r="EXH575" s="633"/>
      <c r="EXI575" s="633"/>
      <c r="EXJ575" s="633"/>
      <c r="EXK575" s="633"/>
      <c r="EXL575" s="633"/>
      <c r="EXM575" s="633"/>
      <c r="EXN575" s="633"/>
      <c r="EXO575" s="633"/>
      <c r="EXP575" s="633"/>
      <c r="EXQ575" s="633"/>
      <c r="EXR575" s="633"/>
      <c r="EXS575" s="633"/>
      <c r="EXT575" s="633"/>
      <c r="EXU575" s="633"/>
      <c r="EXV575" s="633"/>
      <c r="EXW575" s="633"/>
      <c r="EXX575" s="633"/>
      <c r="EXY575" s="633"/>
      <c r="EXZ575" s="633"/>
      <c r="EYA575" s="633"/>
      <c r="EYB575" s="633"/>
      <c r="EYC575" s="633"/>
      <c r="EYD575" s="633"/>
      <c r="EYE575" s="633"/>
      <c r="EYF575" s="633"/>
      <c r="EYG575" s="633"/>
      <c r="EYH575" s="633"/>
      <c r="EYI575" s="633"/>
      <c r="EYJ575" s="633"/>
      <c r="EYK575" s="633"/>
      <c r="EYL575" s="633"/>
      <c r="EYM575" s="633"/>
      <c r="EYN575" s="633"/>
      <c r="EYO575" s="633"/>
      <c r="EYP575" s="633"/>
      <c r="EYQ575" s="633"/>
      <c r="EYR575" s="633"/>
      <c r="EYS575" s="633"/>
      <c r="EYT575" s="633"/>
      <c r="EYU575" s="633"/>
      <c r="EYV575" s="633"/>
      <c r="EYW575" s="633"/>
      <c r="EYX575" s="633"/>
      <c r="EYY575" s="633"/>
      <c r="EYZ575" s="633"/>
      <c r="EZA575" s="633"/>
      <c r="EZB575" s="633"/>
      <c r="EZC575" s="633"/>
      <c r="EZD575" s="633"/>
      <c r="EZE575" s="633"/>
      <c r="EZF575" s="633"/>
      <c r="EZG575" s="633"/>
      <c r="EZH575" s="633"/>
      <c r="EZI575" s="633"/>
      <c r="EZJ575" s="633"/>
      <c r="EZK575" s="633"/>
      <c r="EZL575" s="633"/>
      <c r="EZM575" s="633"/>
      <c r="EZN575" s="633"/>
      <c r="EZO575" s="633"/>
      <c r="EZP575" s="633"/>
      <c r="EZQ575" s="633"/>
      <c r="EZR575" s="633"/>
      <c r="EZS575" s="633"/>
      <c r="EZT575" s="633"/>
      <c r="EZU575" s="633"/>
      <c r="EZV575" s="633"/>
      <c r="EZW575" s="633"/>
      <c r="EZX575" s="633"/>
      <c r="EZY575" s="633"/>
      <c r="EZZ575" s="633"/>
      <c r="FAA575" s="633"/>
      <c r="FAB575" s="633"/>
      <c r="FAC575" s="633"/>
      <c r="FAD575" s="633"/>
      <c r="FAE575" s="633"/>
      <c r="FAF575" s="633"/>
      <c r="FAG575" s="633"/>
      <c r="FAH575" s="633"/>
      <c r="FAI575" s="633"/>
      <c r="FAJ575" s="633"/>
      <c r="FAK575" s="633"/>
      <c r="FAL575" s="633"/>
      <c r="FAM575" s="633"/>
      <c r="FAN575" s="633"/>
      <c r="FAO575" s="633"/>
      <c r="FAP575" s="633"/>
      <c r="FAQ575" s="633"/>
      <c r="FAR575" s="633"/>
      <c r="FAS575" s="633"/>
      <c r="FAT575" s="633"/>
      <c r="FAU575" s="633"/>
      <c r="FAV575" s="633"/>
      <c r="FAW575" s="633"/>
      <c r="FAX575" s="633"/>
      <c r="FAY575" s="633"/>
      <c r="FAZ575" s="633"/>
      <c r="FBA575" s="633"/>
      <c r="FBB575" s="633"/>
      <c r="FBC575" s="633"/>
      <c r="FBD575" s="633"/>
      <c r="FBE575" s="633"/>
      <c r="FBF575" s="633"/>
      <c r="FBG575" s="633"/>
      <c r="FBH575" s="633"/>
      <c r="FBI575" s="633"/>
      <c r="FBJ575" s="633"/>
      <c r="FBK575" s="633"/>
      <c r="FBL575" s="633"/>
      <c r="FBM575" s="633"/>
      <c r="FBN575" s="633"/>
      <c r="FBO575" s="633"/>
      <c r="FBP575" s="633"/>
      <c r="FBQ575" s="633"/>
      <c r="FBR575" s="633"/>
      <c r="FBS575" s="633"/>
      <c r="FBT575" s="633"/>
      <c r="FBU575" s="633"/>
      <c r="FBV575" s="633"/>
      <c r="FBW575" s="633"/>
      <c r="FBX575" s="633"/>
      <c r="FBY575" s="633"/>
      <c r="FBZ575" s="633"/>
      <c r="FCA575" s="633"/>
      <c r="FCB575" s="633"/>
      <c r="FCC575" s="633"/>
      <c r="FCD575" s="633"/>
      <c r="FCE575" s="633"/>
      <c r="FCF575" s="633"/>
      <c r="FCG575" s="633"/>
      <c r="FCH575" s="633"/>
      <c r="FCI575" s="633"/>
      <c r="FCJ575" s="633"/>
      <c r="FCK575" s="633"/>
      <c r="FCL575" s="633"/>
      <c r="FCM575" s="633"/>
      <c r="FCN575" s="633"/>
      <c r="FCO575" s="633"/>
      <c r="FCP575" s="633"/>
      <c r="FCQ575" s="633"/>
      <c r="FCR575" s="633"/>
      <c r="FCS575" s="633"/>
      <c r="FCT575" s="633"/>
      <c r="FCU575" s="633"/>
      <c r="FCV575" s="633"/>
      <c r="FCW575" s="633"/>
      <c r="FCX575" s="633"/>
      <c r="FCY575" s="633"/>
      <c r="FCZ575" s="633"/>
      <c r="FDA575" s="633"/>
      <c r="FDB575" s="633"/>
      <c r="FDC575" s="633"/>
      <c r="FDD575" s="633"/>
      <c r="FDE575" s="633"/>
      <c r="FDF575" s="633"/>
      <c r="FDG575" s="633"/>
      <c r="FDH575" s="633"/>
      <c r="FDI575" s="633"/>
      <c r="FDJ575" s="633"/>
      <c r="FDK575" s="633"/>
      <c r="FDL575" s="633"/>
      <c r="FDM575" s="633"/>
      <c r="FDN575" s="633"/>
      <c r="FDO575" s="633"/>
      <c r="FDP575" s="633"/>
      <c r="FDQ575" s="633"/>
      <c r="FDR575" s="633"/>
      <c r="FDS575" s="633"/>
      <c r="FDT575" s="633"/>
      <c r="FDU575" s="633"/>
      <c r="FDV575" s="633"/>
      <c r="FDW575" s="633"/>
      <c r="FDX575" s="633"/>
      <c r="FDY575" s="633"/>
      <c r="FDZ575" s="633"/>
      <c r="FEA575" s="633"/>
      <c r="FEB575" s="633"/>
      <c r="FEC575" s="633"/>
      <c r="FED575" s="633"/>
      <c r="FEE575" s="633"/>
      <c r="FEF575" s="633"/>
      <c r="FEG575" s="633"/>
      <c r="FEH575" s="633"/>
      <c r="FEI575" s="633"/>
      <c r="FEJ575" s="633"/>
      <c r="FEK575" s="633"/>
      <c r="FEL575" s="633"/>
      <c r="FEM575" s="633"/>
      <c r="FEN575" s="633"/>
      <c r="FEO575" s="633"/>
      <c r="FEP575" s="633"/>
      <c r="FEQ575" s="633"/>
      <c r="FER575" s="633"/>
      <c r="FES575" s="633"/>
      <c r="FET575" s="633"/>
      <c r="FEU575" s="633"/>
      <c r="FEV575" s="633"/>
      <c r="FEW575" s="633"/>
      <c r="FEX575" s="633"/>
      <c r="FEY575" s="633"/>
      <c r="FEZ575" s="633"/>
      <c r="FFA575" s="633"/>
      <c r="FFB575" s="633"/>
      <c r="FFC575" s="633"/>
      <c r="FFD575" s="633"/>
      <c r="FFE575" s="633"/>
      <c r="FFF575" s="633"/>
      <c r="FFG575" s="633"/>
      <c r="FFH575" s="633"/>
      <c r="FFI575" s="633"/>
      <c r="FFJ575" s="633"/>
      <c r="FFK575" s="633"/>
      <c r="FFL575" s="633"/>
      <c r="FFM575" s="633"/>
      <c r="FFN575" s="633"/>
      <c r="FFO575" s="633"/>
      <c r="FFP575" s="633"/>
      <c r="FFQ575" s="633"/>
      <c r="FFR575" s="633"/>
      <c r="FFS575" s="633"/>
      <c r="FFT575" s="633"/>
      <c r="FFU575" s="633"/>
      <c r="FFV575" s="633"/>
      <c r="FFW575" s="633"/>
      <c r="FFX575" s="633"/>
      <c r="FFY575" s="633"/>
      <c r="FFZ575" s="633"/>
      <c r="FGA575" s="633"/>
      <c r="FGB575" s="633"/>
      <c r="FGC575" s="633"/>
      <c r="FGD575" s="633"/>
      <c r="FGE575" s="633"/>
      <c r="FGF575" s="633"/>
      <c r="FGG575" s="633"/>
      <c r="FGH575" s="633"/>
      <c r="FGI575" s="633"/>
      <c r="FGJ575" s="633"/>
      <c r="FGK575" s="633"/>
      <c r="FGL575" s="633"/>
      <c r="FGM575" s="633"/>
      <c r="FGN575" s="633"/>
      <c r="FGO575" s="633"/>
      <c r="FGP575" s="633"/>
      <c r="FGQ575" s="633"/>
      <c r="FGR575" s="633"/>
      <c r="FGS575" s="633"/>
      <c r="FGT575" s="633"/>
      <c r="FGU575" s="633"/>
      <c r="FGV575" s="633"/>
      <c r="FGW575" s="633"/>
      <c r="FGX575" s="633"/>
      <c r="FGY575" s="633"/>
      <c r="FGZ575" s="633"/>
      <c r="FHA575" s="633"/>
      <c r="FHB575" s="633"/>
      <c r="FHC575" s="633"/>
      <c r="FHD575" s="633"/>
      <c r="FHE575" s="633"/>
      <c r="FHF575" s="633"/>
      <c r="FHG575" s="633"/>
      <c r="FHH575" s="633"/>
      <c r="FHI575" s="633"/>
      <c r="FHJ575" s="633"/>
      <c r="FHK575" s="633"/>
      <c r="FHL575" s="633"/>
      <c r="FHM575" s="633"/>
      <c r="FHN575" s="633"/>
      <c r="FHO575" s="633"/>
      <c r="FHP575" s="633"/>
      <c r="FHQ575" s="633"/>
      <c r="FHR575" s="633"/>
      <c r="FHS575" s="633"/>
      <c r="FHT575" s="633"/>
      <c r="FHU575" s="633"/>
      <c r="FHV575" s="633"/>
      <c r="FHW575" s="633"/>
      <c r="FHX575" s="633"/>
      <c r="FHY575" s="633"/>
      <c r="FHZ575" s="633"/>
      <c r="FIA575" s="633"/>
      <c r="FIB575" s="633"/>
      <c r="FIC575" s="633"/>
      <c r="FID575" s="633"/>
      <c r="FIE575" s="633"/>
      <c r="FIF575" s="633"/>
      <c r="FIG575" s="633"/>
      <c r="FIH575" s="633"/>
      <c r="FII575" s="633"/>
      <c r="FIJ575" s="633"/>
      <c r="FIK575" s="633"/>
      <c r="FIL575" s="633"/>
      <c r="FIM575" s="633"/>
      <c r="FIN575" s="633"/>
      <c r="FIO575" s="633"/>
      <c r="FIP575" s="633"/>
      <c r="FIQ575" s="633"/>
      <c r="FIR575" s="633"/>
      <c r="FIS575" s="633"/>
      <c r="FIT575" s="633"/>
      <c r="FIU575" s="633"/>
      <c r="FIV575" s="633"/>
      <c r="FIW575" s="633"/>
      <c r="FIX575" s="633"/>
      <c r="FIY575" s="633"/>
      <c r="FIZ575" s="633"/>
      <c r="FJA575" s="633"/>
      <c r="FJB575" s="633"/>
      <c r="FJC575" s="633"/>
      <c r="FJD575" s="633"/>
      <c r="FJE575" s="633"/>
      <c r="FJF575" s="633"/>
      <c r="FJG575" s="633"/>
      <c r="FJH575" s="633"/>
      <c r="FJI575" s="633"/>
      <c r="FJJ575" s="633"/>
      <c r="FJK575" s="633"/>
      <c r="FJL575" s="633"/>
      <c r="FJM575" s="633"/>
      <c r="FJN575" s="633"/>
      <c r="FJO575" s="633"/>
      <c r="FJP575" s="633"/>
      <c r="FJQ575" s="633"/>
      <c r="FJR575" s="633"/>
      <c r="FJS575" s="633"/>
      <c r="FJT575" s="633"/>
      <c r="FJU575" s="633"/>
      <c r="FJV575" s="633"/>
      <c r="FJW575" s="633"/>
      <c r="FJX575" s="633"/>
      <c r="FJY575" s="633"/>
      <c r="FJZ575" s="633"/>
      <c r="FKA575" s="633"/>
      <c r="FKB575" s="633"/>
      <c r="FKC575" s="633"/>
      <c r="FKD575" s="633"/>
      <c r="FKE575" s="633"/>
      <c r="FKF575" s="633"/>
      <c r="FKG575" s="633"/>
      <c r="FKH575" s="633"/>
      <c r="FKI575" s="633"/>
      <c r="FKJ575" s="633"/>
      <c r="FKK575" s="633"/>
      <c r="FKL575" s="633"/>
      <c r="FKM575" s="633"/>
      <c r="FKN575" s="633"/>
      <c r="FKO575" s="633"/>
      <c r="FKP575" s="633"/>
      <c r="FKQ575" s="633"/>
      <c r="FKR575" s="633"/>
      <c r="FKS575" s="633"/>
      <c r="FKT575" s="633"/>
      <c r="FKU575" s="633"/>
      <c r="FKV575" s="633"/>
      <c r="FKW575" s="633"/>
      <c r="FKX575" s="633"/>
      <c r="FKY575" s="633"/>
      <c r="FKZ575" s="633"/>
      <c r="FLA575" s="633"/>
      <c r="FLB575" s="633"/>
      <c r="FLC575" s="633"/>
      <c r="FLD575" s="633"/>
      <c r="FLE575" s="633"/>
      <c r="FLF575" s="633"/>
      <c r="FLG575" s="633"/>
      <c r="FLH575" s="633"/>
      <c r="FLI575" s="633"/>
      <c r="FLJ575" s="633"/>
      <c r="FLK575" s="633"/>
      <c r="FLL575" s="633"/>
      <c r="FLM575" s="633"/>
      <c r="FLN575" s="633"/>
      <c r="FLO575" s="633"/>
      <c r="FLP575" s="633"/>
      <c r="FLQ575" s="633"/>
      <c r="FLR575" s="633"/>
      <c r="FLS575" s="633"/>
      <c r="FLT575" s="633"/>
      <c r="FLU575" s="633"/>
      <c r="FLV575" s="633"/>
      <c r="FLW575" s="633"/>
      <c r="FLX575" s="633"/>
      <c r="FLY575" s="633"/>
      <c r="FLZ575" s="633"/>
      <c r="FMA575" s="633"/>
      <c r="FMB575" s="633"/>
      <c r="FMC575" s="633"/>
      <c r="FMD575" s="633"/>
      <c r="FME575" s="633"/>
      <c r="FMF575" s="633"/>
      <c r="FMG575" s="633"/>
      <c r="FMH575" s="633"/>
      <c r="FMI575" s="633"/>
      <c r="FMJ575" s="633"/>
      <c r="FMK575" s="633"/>
      <c r="FML575" s="633"/>
      <c r="FMM575" s="633"/>
      <c r="FMN575" s="633"/>
      <c r="FMO575" s="633"/>
      <c r="FMP575" s="633"/>
      <c r="FMQ575" s="633"/>
      <c r="FMR575" s="633"/>
      <c r="FMS575" s="633"/>
      <c r="FMT575" s="633"/>
      <c r="FMU575" s="633"/>
      <c r="FMV575" s="633"/>
      <c r="FMW575" s="633"/>
      <c r="FMX575" s="633"/>
      <c r="FMY575" s="633"/>
      <c r="FMZ575" s="633"/>
      <c r="FNA575" s="633"/>
      <c r="FNB575" s="633"/>
      <c r="FNC575" s="633"/>
      <c r="FND575" s="633"/>
      <c r="FNE575" s="633"/>
      <c r="FNF575" s="633"/>
      <c r="FNG575" s="633"/>
      <c r="FNH575" s="633"/>
      <c r="FNI575" s="633"/>
      <c r="FNJ575" s="633"/>
      <c r="FNK575" s="633"/>
      <c r="FNL575" s="633"/>
      <c r="FNM575" s="633"/>
      <c r="FNN575" s="633"/>
      <c r="FNO575" s="633"/>
      <c r="FNP575" s="633"/>
      <c r="FNQ575" s="633"/>
      <c r="FNR575" s="633"/>
      <c r="FNS575" s="633"/>
      <c r="FNT575" s="633"/>
      <c r="FNU575" s="633"/>
      <c r="FNV575" s="633"/>
      <c r="FNW575" s="633"/>
      <c r="FNX575" s="633"/>
      <c r="FNY575" s="633"/>
      <c r="FNZ575" s="633"/>
      <c r="FOA575" s="633"/>
      <c r="FOB575" s="633"/>
      <c r="FOC575" s="633"/>
      <c r="FOD575" s="633"/>
      <c r="FOE575" s="633"/>
      <c r="FOF575" s="633"/>
      <c r="FOG575" s="633"/>
      <c r="FOH575" s="633"/>
      <c r="FOI575" s="633"/>
      <c r="FOJ575" s="633"/>
      <c r="FOK575" s="633"/>
      <c r="FOL575" s="633"/>
      <c r="FOM575" s="633"/>
      <c r="FON575" s="633"/>
      <c r="FOO575" s="633"/>
      <c r="FOP575" s="633"/>
      <c r="FOQ575" s="633"/>
      <c r="FOR575" s="633"/>
      <c r="FOS575" s="633"/>
      <c r="FOT575" s="633"/>
      <c r="FOU575" s="633"/>
      <c r="FOV575" s="633"/>
      <c r="FOW575" s="633"/>
      <c r="FOX575" s="633"/>
      <c r="FOY575" s="633"/>
      <c r="FOZ575" s="633"/>
      <c r="FPA575" s="633"/>
      <c r="FPB575" s="633"/>
      <c r="FPC575" s="633"/>
      <c r="FPD575" s="633"/>
      <c r="FPE575" s="633"/>
      <c r="FPF575" s="633"/>
      <c r="FPG575" s="633"/>
      <c r="FPH575" s="633"/>
      <c r="FPI575" s="633"/>
      <c r="FPJ575" s="633"/>
      <c r="FPK575" s="633"/>
      <c r="FPL575" s="633"/>
      <c r="FPM575" s="633"/>
      <c r="FPN575" s="633"/>
      <c r="FPO575" s="633"/>
      <c r="FPP575" s="633"/>
      <c r="FPQ575" s="633"/>
      <c r="FPR575" s="633"/>
      <c r="FPS575" s="633"/>
      <c r="FPT575" s="633"/>
      <c r="FPU575" s="633"/>
      <c r="FPV575" s="633"/>
      <c r="FPW575" s="633"/>
      <c r="FPX575" s="633"/>
      <c r="FPY575" s="633"/>
      <c r="FPZ575" s="633"/>
      <c r="FQA575" s="633"/>
      <c r="FQB575" s="633"/>
      <c r="FQC575" s="633"/>
      <c r="FQD575" s="633"/>
      <c r="FQE575" s="633"/>
      <c r="FQF575" s="633"/>
      <c r="FQG575" s="633"/>
      <c r="FQH575" s="633"/>
      <c r="FQI575" s="633"/>
      <c r="FQJ575" s="633"/>
      <c r="FQK575" s="633"/>
      <c r="FQL575" s="633"/>
      <c r="FQM575" s="633"/>
      <c r="FQN575" s="633"/>
      <c r="FQO575" s="633"/>
      <c r="FQP575" s="633"/>
      <c r="FQQ575" s="633"/>
      <c r="FQR575" s="633"/>
      <c r="FQS575" s="633"/>
      <c r="FQT575" s="633"/>
      <c r="FQU575" s="633"/>
      <c r="FQV575" s="633"/>
      <c r="FQW575" s="633"/>
      <c r="FQX575" s="633"/>
      <c r="FQY575" s="633"/>
      <c r="FQZ575" s="633"/>
      <c r="FRA575" s="633"/>
      <c r="FRB575" s="633"/>
      <c r="FRC575" s="633"/>
      <c r="FRD575" s="633"/>
      <c r="FRE575" s="633"/>
      <c r="FRF575" s="633"/>
      <c r="FRG575" s="633"/>
      <c r="FRH575" s="633"/>
      <c r="FRI575" s="633"/>
      <c r="FRJ575" s="633"/>
      <c r="FRK575" s="633"/>
      <c r="FRL575" s="633"/>
      <c r="FRM575" s="633"/>
      <c r="FRN575" s="633"/>
      <c r="FRO575" s="633"/>
      <c r="FRP575" s="633"/>
      <c r="FRQ575" s="633"/>
      <c r="FRR575" s="633"/>
      <c r="FRS575" s="633"/>
      <c r="FRT575" s="633"/>
      <c r="FRU575" s="633"/>
      <c r="FRV575" s="633"/>
      <c r="FRW575" s="633"/>
      <c r="FRX575" s="633"/>
      <c r="FRY575" s="633"/>
      <c r="FRZ575" s="633"/>
      <c r="FSA575" s="633"/>
      <c r="FSB575" s="633"/>
      <c r="FSC575" s="633"/>
      <c r="FSD575" s="633"/>
      <c r="FSE575" s="633"/>
      <c r="FSF575" s="633"/>
      <c r="FSG575" s="633"/>
      <c r="FSH575" s="633"/>
      <c r="FSI575" s="633"/>
      <c r="FSJ575" s="633"/>
      <c r="FSK575" s="633"/>
      <c r="FSL575" s="633"/>
      <c r="FSM575" s="633"/>
      <c r="FSN575" s="633"/>
      <c r="FSO575" s="633"/>
      <c r="FSP575" s="633"/>
      <c r="FSQ575" s="633"/>
      <c r="FSR575" s="633"/>
      <c r="FSS575" s="633"/>
      <c r="FST575" s="633"/>
      <c r="FSU575" s="633"/>
      <c r="FSV575" s="633"/>
      <c r="FSW575" s="633"/>
      <c r="FSX575" s="633"/>
      <c r="FSY575" s="633"/>
      <c r="FSZ575" s="633"/>
      <c r="FTA575" s="633"/>
      <c r="FTB575" s="633"/>
      <c r="FTC575" s="633"/>
      <c r="FTD575" s="633"/>
      <c r="FTE575" s="633"/>
      <c r="FTF575" s="633"/>
      <c r="FTG575" s="633"/>
      <c r="FTH575" s="633"/>
      <c r="FTI575" s="633"/>
      <c r="FTJ575" s="633"/>
      <c r="FTK575" s="633"/>
      <c r="FTL575" s="633"/>
      <c r="FTM575" s="633"/>
      <c r="FTN575" s="633"/>
      <c r="FTO575" s="633"/>
      <c r="FTP575" s="633"/>
      <c r="FTQ575" s="633"/>
      <c r="FTR575" s="633"/>
      <c r="FTS575" s="633"/>
      <c r="FTT575" s="633"/>
      <c r="FTU575" s="633"/>
      <c r="FTV575" s="633"/>
      <c r="FTW575" s="633"/>
      <c r="FTX575" s="633"/>
      <c r="FTY575" s="633"/>
      <c r="FTZ575" s="633"/>
      <c r="FUA575" s="633"/>
      <c r="FUB575" s="633"/>
      <c r="FUC575" s="633"/>
      <c r="FUD575" s="633"/>
      <c r="FUE575" s="633"/>
      <c r="FUF575" s="633"/>
      <c r="FUG575" s="633"/>
      <c r="FUH575" s="633"/>
      <c r="FUI575" s="633"/>
      <c r="FUJ575" s="633"/>
      <c r="FUK575" s="633"/>
      <c r="FUL575" s="633"/>
      <c r="FUM575" s="633"/>
      <c r="FUN575" s="633"/>
      <c r="FUO575" s="633"/>
      <c r="FUP575" s="633"/>
      <c r="FUQ575" s="633"/>
      <c r="FUR575" s="633"/>
      <c r="FUS575" s="633"/>
      <c r="FUT575" s="633"/>
      <c r="FUU575" s="633"/>
      <c r="FUV575" s="633"/>
      <c r="FUW575" s="633"/>
      <c r="FUX575" s="633"/>
      <c r="FUY575" s="633"/>
      <c r="FUZ575" s="633"/>
      <c r="FVA575" s="633"/>
      <c r="FVB575" s="633"/>
      <c r="FVC575" s="633"/>
      <c r="FVD575" s="633"/>
      <c r="FVE575" s="633"/>
      <c r="FVF575" s="633"/>
      <c r="FVG575" s="633"/>
      <c r="FVH575" s="633"/>
      <c r="FVI575" s="633"/>
      <c r="FVJ575" s="633"/>
      <c r="FVK575" s="633"/>
      <c r="FVL575" s="633"/>
      <c r="FVM575" s="633"/>
      <c r="FVN575" s="633"/>
      <c r="FVO575" s="633"/>
      <c r="FVP575" s="633"/>
      <c r="FVQ575" s="633"/>
      <c r="FVR575" s="633"/>
      <c r="FVS575" s="633"/>
      <c r="FVT575" s="633"/>
      <c r="FVU575" s="633"/>
      <c r="FVV575" s="633"/>
      <c r="FVW575" s="633"/>
      <c r="FVX575" s="633"/>
      <c r="FVY575" s="633"/>
      <c r="FVZ575" s="633"/>
      <c r="FWA575" s="633"/>
      <c r="FWB575" s="633"/>
      <c r="FWC575" s="633"/>
      <c r="FWD575" s="633"/>
      <c r="FWE575" s="633"/>
      <c r="FWF575" s="633"/>
      <c r="FWG575" s="633"/>
      <c r="FWH575" s="633"/>
      <c r="FWI575" s="633"/>
      <c r="FWJ575" s="633"/>
      <c r="FWK575" s="633"/>
      <c r="FWL575" s="633"/>
      <c r="FWM575" s="633"/>
      <c r="FWN575" s="633"/>
      <c r="FWO575" s="633"/>
      <c r="FWP575" s="633"/>
      <c r="FWQ575" s="633"/>
      <c r="FWR575" s="633"/>
      <c r="FWS575" s="633"/>
      <c r="FWT575" s="633"/>
      <c r="FWU575" s="633"/>
      <c r="FWV575" s="633"/>
      <c r="FWW575" s="633"/>
      <c r="FWX575" s="633"/>
      <c r="FWY575" s="633"/>
      <c r="FWZ575" s="633"/>
      <c r="FXA575" s="633"/>
      <c r="FXB575" s="633"/>
      <c r="FXC575" s="633"/>
      <c r="FXD575" s="633"/>
      <c r="FXE575" s="633"/>
      <c r="FXF575" s="633"/>
      <c r="FXG575" s="633"/>
      <c r="FXH575" s="633"/>
      <c r="FXI575" s="633"/>
      <c r="FXJ575" s="633"/>
      <c r="FXK575" s="633"/>
      <c r="FXL575" s="633"/>
      <c r="FXM575" s="633"/>
      <c r="FXN575" s="633"/>
      <c r="FXO575" s="633"/>
      <c r="FXP575" s="633"/>
      <c r="FXQ575" s="633"/>
      <c r="FXR575" s="633"/>
      <c r="FXS575" s="633"/>
      <c r="FXT575" s="633"/>
      <c r="FXU575" s="633"/>
      <c r="FXV575" s="633"/>
      <c r="FXW575" s="633"/>
      <c r="FXX575" s="633"/>
      <c r="FXY575" s="633"/>
      <c r="FXZ575" s="633"/>
      <c r="FYA575" s="633"/>
      <c r="FYB575" s="633"/>
      <c r="FYC575" s="633"/>
      <c r="FYD575" s="633"/>
      <c r="FYE575" s="633"/>
      <c r="FYF575" s="633"/>
      <c r="FYG575" s="633"/>
      <c r="FYH575" s="633"/>
      <c r="FYI575" s="633"/>
      <c r="FYJ575" s="633"/>
      <c r="FYK575" s="633"/>
      <c r="FYL575" s="633"/>
      <c r="FYM575" s="633"/>
      <c r="FYN575" s="633"/>
      <c r="FYO575" s="633"/>
      <c r="FYP575" s="633"/>
      <c r="FYQ575" s="633"/>
      <c r="FYR575" s="633"/>
      <c r="FYS575" s="633"/>
      <c r="FYT575" s="633"/>
      <c r="FYU575" s="633"/>
      <c r="FYV575" s="633"/>
      <c r="FYW575" s="633"/>
      <c r="FYX575" s="633"/>
      <c r="FYY575" s="633"/>
      <c r="FYZ575" s="633"/>
      <c r="FZA575" s="633"/>
      <c r="FZB575" s="633"/>
      <c r="FZC575" s="633"/>
      <c r="FZD575" s="633"/>
      <c r="FZE575" s="633"/>
      <c r="FZF575" s="633"/>
      <c r="FZG575" s="633"/>
      <c r="FZH575" s="633"/>
      <c r="FZI575" s="633"/>
      <c r="FZJ575" s="633"/>
      <c r="FZK575" s="633"/>
      <c r="FZL575" s="633"/>
      <c r="FZM575" s="633"/>
      <c r="FZN575" s="633"/>
      <c r="FZO575" s="633"/>
      <c r="FZP575" s="633"/>
      <c r="FZQ575" s="633"/>
      <c r="FZR575" s="633"/>
      <c r="FZS575" s="633"/>
      <c r="FZT575" s="633"/>
      <c r="FZU575" s="633"/>
      <c r="FZV575" s="633"/>
      <c r="FZW575" s="633"/>
      <c r="FZX575" s="633"/>
      <c r="FZY575" s="633"/>
      <c r="FZZ575" s="633"/>
      <c r="GAA575" s="633"/>
      <c r="GAB575" s="633"/>
      <c r="GAC575" s="633"/>
      <c r="GAD575" s="633"/>
      <c r="GAE575" s="633"/>
      <c r="GAF575" s="633"/>
      <c r="GAG575" s="633"/>
      <c r="GAH575" s="633"/>
      <c r="GAI575" s="633"/>
      <c r="GAJ575" s="633"/>
      <c r="GAK575" s="633"/>
      <c r="GAL575" s="633"/>
      <c r="GAM575" s="633"/>
      <c r="GAN575" s="633"/>
      <c r="GAO575" s="633"/>
      <c r="GAP575" s="633"/>
      <c r="GAQ575" s="633"/>
      <c r="GAR575" s="633"/>
      <c r="GAS575" s="633"/>
      <c r="GAT575" s="633"/>
      <c r="GAU575" s="633"/>
      <c r="GAV575" s="633"/>
      <c r="GAW575" s="633"/>
      <c r="GAX575" s="633"/>
      <c r="GAY575" s="633"/>
      <c r="GAZ575" s="633"/>
      <c r="GBA575" s="633"/>
      <c r="GBB575" s="633"/>
      <c r="GBC575" s="633"/>
      <c r="GBD575" s="633"/>
      <c r="GBE575" s="633"/>
      <c r="GBF575" s="633"/>
      <c r="GBG575" s="633"/>
      <c r="GBH575" s="633"/>
      <c r="GBI575" s="633"/>
      <c r="GBJ575" s="633"/>
      <c r="GBK575" s="633"/>
      <c r="GBL575" s="633"/>
      <c r="GBM575" s="633"/>
      <c r="GBN575" s="633"/>
      <c r="GBO575" s="633"/>
      <c r="GBP575" s="633"/>
      <c r="GBQ575" s="633"/>
      <c r="GBR575" s="633"/>
      <c r="GBS575" s="633"/>
      <c r="GBT575" s="633"/>
      <c r="GBU575" s="633"/>
      <c r="GBV575" s="633"/>
      <c r="GBW575" s="633"/>
      <c r="GBX575" s="633"/>
      <c r="GBY575" s="633"/>
      <c r="GBZ575" s="633"/>
      <c r="GCA575" s="633"/>
      <c r="GCB575" s="633"/>
      <c r="GCC575" s="633"/>
      <c r="GCD575" s="633"/>
      <c r="GCE575" s="633"/>
      <c r="GCF575" s="633"/>
      <c r="GCG575" s="633"/>
      <c r="GCH575" s="633"/>
      <c r="GCI575" s="633"/>
      <c r="GCJ575" s="633"/>
      <c r="GCK575" s="633"/>
      <c r="GCL575" s="633"/>
      <c r="GCM575" s="633"/>
      <c r="GCN575" s="633"/>
      <c r="GCO575" s="633"/>
      <c r="GCP575" s="633"/>
      <c r="GCQ575" s="633"/>
      <c r="GCR575" s="633"/>
      <c r="GCS575" s="633"/>
      <c r="GCT575" s="633"/>
      <c r="GCU575" s="633"/>
      <c r="GCV575" s="633"/>
      <c r="GCW575" s="633"/>
      <c r="GCX575" s="633"/>
      <c r="GCY575" s="633"/>
      <c r="GCZ575" s="633"/>
      <c r="GDA575" s="633"/>
      <c r="GDB575" s="633"/>
      <c r="GDC575" s="633"/>
      <c r="GDD575" s="633"/>
      <c r="GDE575" s="633"/>
      <c r="GDF575" s="633"/>
      <c r="GDG575" s="633"/>
      <c r="GDH575" s="633"/>
      <c r="GDI575" s="633"/>
      <c r="GDJ575" s="633"/>
      <c r="GDK575" s="633"/>
      <c r="GDL575" s="633"/>
      <c r="GDM575" s="633"/>
      <c r="GDN575" s="633"/>
      <c r="GDO575" s="633"/>
      <c r="GDP575" s="633"/>
      <c r="GDQ575" s="633"/>
      <c r="GDR575" s="633"/>
      <c r="GDS575" s="633"/>
      <c r="GDT575" s="633"/>
      <c r="GDU575" s="633"/>
      <c r="GDV575" s="633"/>
      <c r="GDW575" s="633"/>
      <c r="GDX575" s="633"/>
      <c r="GDY575" s="633"/>
      <c r="GDZ575" s="633"/>
      <c r="GEA575" s="633"/>
      <c r="GEB575" s="633"/>
      <c r="GEC575" s="633"/>
      <c r="GED575" s="633"/>
      <c r="GEE575" s="633"/>
      <c r="GEF575" s="633"/>
      <c r="GEG575" s="633"/>
      <c r="GEH575" s="633"/>
      <c r="GEI575" s="633"/>
      <c r="GEJ575" s="633"/>
      <c r="GEK575" s="633"/>
      <c r="GEL575" s="633"/>
      <c r="GEM575" s="633"/>
      <c r="GEN575" s="633"/>
      <c r="GEO575" s="633"/>
      <c r="GEP575" s="633"/>
      <c r="GEQ575" s="633"/>
      <c r="GER575" s="633"/>
      <c r="GES575" s="633"/>
      <c r="GET575" s="633"/>
      <c r="GEU575" s="633"/>
      <c r="GEV575" s="633"/>
      <c r="GEW575" s="633"/>
      <c r="GEX575" s="633"/>
      <c r="GEY575" s="633"/>
      <c r="GEZ575" s="633"/>
      <c r="GFA575" s="633"/>
      <c r="GFB575" s="633"/>
      <c r="GFC575" s="633"/>
      <c r="GFD575" s="633"/>
      <c r="GFE575" s="633"/>
      <c r="GFF575" s="633"/>
      <c r="GFG575" s="633"/>
      <c r="GFH575" s="633"/>
      <c r="GFI575" s="633"/>
      <c r="GFJ575" s="633"/>
      <c r="GFK575" s="633"/>
      <c r="GFL575" s="633"/>
      <c r="GFM575" s="633"/>
      <c r="GFN575" s="633"/>
      <c r="GFO575" s="633"/>
      <c r="GFP575" s="633"/>
      <c r="GFQ575" s="633"/>
      <c r="GFR575" s="633"/>
      <c r="GFS575" s="633"/>
      <c r="GFT575" s="633"/>
      <c r="GFU575" s="633"/>
      <c r="GFV575" s="633"/>
      <c r="GFW575" s="633"/>
      <c r="GFX575" s="633"/>
      <c r="GFY575" s="633"/>
      <c r="GFZ575" s="633"/>
      <c r="GGA575" s="633"/>
      <c r="GGB575" s="633"/>
      <c r="GGC575" s="633"/>
      <c r="GGD575" s="633"/>
      <c r="GGE575" s="633"/>
      <c r="GGF575" s="633"/>
      <c r="GGG575" s="633"/>
      <c r="GGH575" s="633"/>
      <c r="GGI575" s="633"/>
      <c r="GGJ575" s="633"/>
      <c r="GGK575" s="633"/>
      <c r="GGL575" s="633"/>
      <c r="GGM575" s="633"/>
      <c r="GGN575" s="633"/>
      <c r="GGO575" s="633"/>
      <c r="GGP575" s="633"/>
      <c r="GGQ575" s="633"/>
      <c r="GGR575" s="633"/>
      <c r="GGS575" s="633"/>
      <c r="GGT575" s="633"/>
      <c r="GGU575" s="633"/>
      <c r="GGV575" s="633"/>
      <c r="GGW575" s="633"/>
      <c r="GGX575" s="633"/>
      <c r="GGY575" s="633"/>
      <c r="GGZ575" s="633"/>
      <c r="GHA575" s="633"/>
      <c r="GHB575" s="633"/>
      <c r="GHC575" s="633"/>
      <c r="GHD575" s="633"/>
      <c r="GHE575" s="633"/>
      <c r="GHF575" s="633"/>
      <c r="GHG575" s="633"/>
      <c r="GHH575" s="633"/>
      <c r="GHI575" s="633"/>
      <c r="GHJ575" s="633"/>
      <c r="GHK575" s="633"/>
      <c r="GHL575" s="633"/>
      <c r="GHM575" s="633"/>
      <c r="GHN575" s="633"/>
      <c r="GHO575" s="633"/>
      <c r="GHP575" s="633"/>
      <c r="GHQ575" s="633"/>
      <c r="GHR575" s="633"/>
      <c r="GHS575" s="633"/>
      <c r="GHT575" s="633"/>
      <c r="GHU575" s="633"/>
      <c r="GHV575" s="633"/>
      <c r="GHW575" s="633"/>
      <c r="GHX575" s="633"/>
      <c r="GHY575" s="633"/>
      <c r="GHZ575" s="633"/>
      <c r="GIA575" s="633"/>
      <c r="GIB575" s="633"/>
      <c r="GIC575" s="633"/>
      <c r="GID575" s="633"/>
      <c r="GIE575" s="633"/>
      <c r="GIF575" s="633"/>
      <c r="GIG575" s="633"/>
      <c r="GIH575" s="633"/>
      <c r="GII575" s="633"/>
      <c r="GIJ575" s="633"/>
      <c r="GIK575" s="633"/>
      <c r="GIL575" s="633"/>
      <c r="GIM575" s="633"/>
      <c r="GIN575" s="633"/>
      <c r="GIO575" s="633"/>
      <c r="GIP575" s="633"/>
      <c r="GIQ575" s="633"/>
      <c r="GIR575" s="633"/>
      <c r="GIS575" s="633"/>
      <c r="GIT575" s="633"/>
      <c r="GIU575" s="633"/>
      <c r="GIV575" s="633"/>
      <c r="GIW575" s="633"/>
      <c r="GIX575" s="633"/>
      <c r="GIY575" s="633"/>
      <c r="GIZ575" s="633"/>
      <c r="GJA575" s="633"/>
      <c r="GJB575" s="633"/>
      <c r="GJC575" s="633"/>
      <c r="GJD575" s="633"/>
      <c r="GJE575" s="633"/>
      <c r="GJF575" s="633"/>
      <c r="GJG575" s="633"/>
      <c r="GJH575" s="633"/>
      <c r="GJI575" s="633"/>
      <c r="GJJ575" s="633"/>
      <c r="GJK575" s="633"/>
      <c r="GJL575" s="633"/>
      <c r="GJM575" s="633"/>
      <c r="GJN575" s="633"/>
      <c r="GJO575" s="633"/>
      <c r="GJP575" s="633"/>
      <c r="GJQ575" s="633"/>
      <c r="GJR575" s="633"/>
      <c r="GJS575" s="633"/>
      <c r="GJT575" s="633"/>
      <c r="GJU575" s="633"/>
      <c r="GJV575" s="633"/>
      <c r="GJW575" s="633"/>
      <c r="GJX575" s="633"/>
      <c r="GJY575" s="633"/>
      <c r="GJZ575" s="633"/>
      <c r="GKA575" s="633"/>
      <c r="GKB575" s="633"/>
      <c r="GKC575" s="633"/>
      <c r="GKD575" s="633"/>
      <c r="GKE575" s="633"/>
      <c r="GKF575" s="633"/>
      <c r="GKG575" s="633"/>
      <c r="GKH575" s="633"/>
      <c r="GKI575" s="633"/>
      <c r="GKJ575" s="633"/>
      <c r="GKK575" s="633"/>
      <c r="GKL575" s="633"/>
      <c r="GKM575" s="633"/>
      <c r="GKN575" s="633"/>
      <c r="GKO575" s="633"/>
      <c r="GKP575" s="633"/>
      <c r="GKQ575" s="633"/>
      <c r="GKR575" s="633"/>
      <c r="GKS575" s="633"/>
      <c r="GKT575" s="633"/>
      <c r="GKU575" s="633"/>
      <c r="GKV575" s="633"/>
      <c r="GKW575" s="633"/>
      <c r="GKX575" s="633"/>
      <c r="GKY575" s="633"/>
      <c r="GKZ575" s="633"/>
      <c r="GLA575" s="633"/>
      <c r="GLB575" s="633"/>
      <c r="GLC575" s="633"/>
      <c r="GLD575" s="633"/>
      <c r="GLE575" s="633"/>
      <c r="GLF575" s="633"/>
      <c r="GLG575" s="633"/>
      <c r="GLH575" s="633"/>
      <c r="GLI575" s="633"/>
      <c r="GLJ575" s="633"/>
      <c r="GLK575" s="633"/>
      <c r="GLL575" s="633"/>
      <c r="GLM575" s="633"/>
      <c r="GLN575" s="633"/>
      <c r="GLO575" s="633"/>
      <c r="GLP575" s="633"/>
      <c r="GLQ575" s="633"/>
      <c r="GLR575" s="633"/>
      <c r="GLS575" s="633"/>
      <c r="GLT575" s="633"/>
      <c r="GLU575" s="633"/>
      <c r="GLV575" s="633"/>
      <c r="GLW575" s="633"/>
      <c r="GLX575" s="633"/>
      <c r="GLY575" s="633"/>
      <c r="GLZ575" s="633"/>
      <c r="GMA575" s="633"/>
      <c r="GMB575" s="633"/>
      <c r="GMC575" s="633"/>
      <c r="GMD575" s="633"/>
      <c r="GME575" s="633"/>
      <c r="GMF575" s="633"/>
      <c r="GMG575" s="633"/>
      <c r="GMH575" s="633"/>
      <c r="GMI575" s="633"/>
      <c r="GMJ575" s="633"/>
      <c r="GMK575" s="633"/>
      <c r="GML575" s="633"/>
      <c r="GMM575" s="633"/>
      <c r="GMN575" s="633"/>
      <c r="GMO575" s="633"/>
      <c r="GMP575" s="633"/>
      <c r="GMQ575" s="633"/>
      <c r="GMR575" s="633"/>
      <c r="GMS575" s="633"/>
      <c r="GMT575" s="633"/>
      <c r="GMU575" s="633"/>
      <c r="GMV575" s="633"/>
      <c r="GMW575" s="633"/>
      <c r="GMX575" s="633"/>
      <c r="GMY575" s="633"/>
      <c r="GMZ575" s="633"/>
      <c r="GNA575" s="633"/>
      <c r="GNB575" s="633"/>
      <c r="GNC575" s="633"/>
      <c r="GND575" s="633"/>
      <c r="GNE575" s="633"/>
      <c r="GNF575" s="633"/>
      <c r="GNG575" s="633"/>
      <c r="GNH575" s="633"/>
      <c r="GNI575" s="633"/>
      <c r="GNJ575" s="633"/>
      <c r="GNK575" s="633"/>
      <c r="GNL575" s="633"/>
      <c r="GNM575" s="633"/>
      <c r="GNN575" s="633"/>
      <c r="GNO575" s="633"/>
      <c r="GNP575" s="633"/>
      <c r="GNQ575" s="633"/>
      <c r="GNR575" s="633"/>
      <c r="GNS575" s="633"/>
      <c r="GNT575" s="633"/>
      <c r="GNU575" s="633"/>
      <c r="GNV575" s="633"/>
      <c r="GNW575" s="633"/>
      <c r="GNX575" s="633"/>
      <c r="GNY575" s="633"/>
      <c r="GNZ575" s="633"/>
      <c r="GOA575" s="633"/>
      <c r="GOB575" s="633"/>
      <c r="GOC575" s="633"/>
      <c r="GOD575" s="633"/>
      <c r="GOE575" s="633"/>
      <c r="GOF575" s="633"/>
      <c r="GOG575" s="633"/>
      <c r="GOH575" s="633"/>
      <c r="GOI575" s="633"/>
      <c r="GOJ575" s="633"/>
      <c r="GOK575" s="633"/>
      <c r="GOL575" s="633"/>
      <c r="GOM575" s="633"/>
      <c r="GON575" s="633"/>
      <c r="GOO575" s="633"/>
      <c r="GOP575" s="633"/>
      <c r="GOQ575" s="633"/>
      <c r="GOR575" s="633"/>
      <c r="GOS575" s="633"/>
      <c r="GOT575" s="633"/>
      <c r="GOU575" s="633"/>
      <c r="GOV575" s="633"/>
      <c r="GOW575" s="633"/>
      <c r="GOX575" s="633"/>
      <c r="GOY575" s="633"/>
      <c r="GOZ575" s="633"/>
      <c r="GPA575" s="633"/>
      <c r="GPB575" s="633"/>
      <c r="GPC575" s="633"/>
      <c r="GPD575" s="633"/>
      <c r="GPE575" s="633"/>
      <c r="GPF575" s="633"/>
      <c r="GPG575" s="633"/>
      <c r="GPH575" s="633"/>
      <c r="GPI575" s="633"/>
      <c r="GPJ575" s="633"/>
      <c r="GPK575" s="633"/>
      <c r="GPL575" s="633"/>
      <c r="GPM575" s="633"/>
      <c r="GPN575" s="633"/>
      <c r="GPO575" s="633"/>
      <c r="GPP575" s="633"/>
      <c r="GPQ575" s="633"/>
      <c r="GPR575" s="633"/>
      <c r="GPS575" s="633"/>
      <c r="GPT575" s="633"/>
      <c r="GPU575" s="633"/>
      <c r="GPV575" s="633"/>
      <c r="GPW575" s="633"/>
      <c r="GPX575" s="633"/>
      <c r="GPY575" s="633"/>
      <c r="GPZ575" s="633"/>
      <c r="GQA575" s="633"/>
      <c r="GQB575" s="633"/>
      <c r="GQC575" s="633"/>
      <c r="GQD575" s="633"/>
      <c r="GQE575" s="633"/>
      <c r="GQF575" s="633"/>
      <c r="GQG575" s="633"/>
      <c r="GQH575" s="633"/>
      <c r="GQI575" s="633"/>
      <c r="GQJ575" s="633"/>
      <c r="GQK575" s="633"/>
      <c r="GQL575" s="633"/>
      <c r="GQM575" s="633"/>
      <c r="GQN575" s="633"/>
      <c r="GQO575" s="633"/>
      <c r="GQP575" s="633"/>
      <c r="GQQ575" s="633"/>
      <c r="GQR575" s="633"/>
      <c r="GQS575" s="633"/>
      <c r="GQT575" s="633"/>
      <c r="GQU575" s="633"/>
      <c r="GQV575" s="633"/>
      <c r="GQW575" s="633"/>
      <c r="GQX575" s="633"/>
      <c r="GQY575" s="633"/>
      <c r="GQZ575" s="633"/>
      <c r="GRA575" s="633"/>
      <c r="GRB575" s="633"/>
      <c r="GRC575" s="633"/>
      <c r="GRD575" s="633"/>
      <c r="GRE575" s="633"/>
      <c r="GRF575" s="633"/>
      <c r="GRG575" s="633"/>
      <c r="GRH575" s="633"/>
      <c r="GRI575" s="633"/>
      <c r="GRJ575" s="633"/>
      <c r="GRK575" s="633"/>
      <c r="GRL575" s="633"/>
      <c r="GRM575" s="633"/>
      <c r="GRN575" s="633"/>
      <c r="GRO575" s="633"/>
      <c r="GRP575" s="633"/>
      <c r="GRQ575" s="633"/>
      <c r="GRR575" s="633"/>
      <c r="GRS575" s="633"/>
      <c r="GRT575" s="633"/>
      <c r="GRU575" s="633"/>
      <c r="GRV575" s="633"/>
      <c r="GRW575" s="633"/>
      <c r="GRX575" s="633"/>
      <c r="GRY575" s="633"/>
      <c r="GRZ575" s="633"/>
      <c r="GSA575" s="633"/>
      <c r="GSB575" s="633"/>
      <c r="GSC575" s="633"/>
      <c r="GSD575" s="633"/>
      <c r="GSE575" s="633"/>
      <c r="GSF575" s="633"/>
      <c r="GSG575" s="633"/>
      <c r="GSH575" s="633"/>
      <c r="GSI575" s="633"/>
      <c r="GSJ575" s="633"/>
      <c r="GSK575" s="633"/>
      <c r="GSL575" s="633"/>
      <c r="GSM575" s="633"/>
      <c r="GSN575" s="633"/>
      <c r="GSO575" s="633"/>
      <c r="GSP575" s="633"/>
      <c r="GSQ575" s="633"/>
      <c r="GSR575" s="633"/>
      <c r="GSS575" s="633"/>
      <c r="GST575" s="633"/>
      <c r="GSU575" s="633"/>
      <c r="GSV575" s="633"/>
      <c r="GSW575" s="633"/>
      <c r="GSX575" s="633"/>
      <c r="GSY575" s="633"/>
      <c r="GSZ575" s="633"/>
      <c r="GTA575" s="633"/>
      <c r="GTB575" s="633"/>
      <c r="GTC575" s="633"/>
      <c r="GTD575" s="633"/>
      <c r="GTE575" s="633"/>
      <c r="GTF575" s="633"/>
      <c r="GTG575" s="633"/>
      <c r="GTH575" s="633"/>
      <c r="GTI575" s="633"/>
      <c r="GTJ575" s="633"/>
      <c r="GTK575" s="633"/>
      <c r="GTL575" s="633"/>
      <c r="GTM575" s="633"/>
      <c r="GTN575" s="633"/>
      <c r="GTO575" s="633"/>
      <c r="GTP575" s="633"/>
      <c r="GTQ575" s="633"/>
      <c r="GTR575" s="633"/>
      <c r="GTS575" s="633"/>
      <c r="GTT575" s="633"/>
      <c r="GTU575" s="633"/>
      <c r="GTV575" s="633"/>
      <c r="GTW575" s="633"/>
      <c r="GTX575" s="633"/>
      <c r="GTY575" s="633"/>
      <c r="GTZ575" s="633"/>
      <c r="GUA575" s="633"/>
      <c r="GUB575" s="633"/>
      <c r="GUC575" s="633"/>
      <c r="GUD575" s="633"/>
      <c r="GUE575" s="633"/>
      <c r="GUF575" s="633"/>
      <c r="GUG575" s="633"/>
      <c r="GUH575" s="633"/>
      <c r="GUI575" s="633"/>
      <c r="GUJ575" s="633"/>
      <c r="GUK575" s="633"/>
      <c r="GUL575" s="633"/>
      <c r="GUM575" s="633"/>
      <c r="GUN575" s="633"/>
      <c r="GUO575" s="633"/>
      <c r="GUP575" s="633"/>
      <c r="GUQ575" s="633"/>
      <c r="GUR575" s="633"/>
      <c r="GUS575" s="633"/>
      <c r="GUT575" s="633"/>
      <c r="GUU575" s="633"/>
      <c r="GUV575" s="633"/>
      <c r="GUW575" s="633"/>
      <c r="GUX575" s="633"/>
      <c r="GUY575" s="633"/>
      <c r="GUZ575" s="633"/>
      <c r="GVA575" s="633"/>
      <c r="GVB575" s="633"/>
      <c r="GVC575" s="633"/>
      <c r="GVD575" s="633"/>
      <c r="GVE575" s="633"/>
      <c r="GVF575" s="633"/>
      <c r="GVG575" s="633"/>
      <c r="GVH575" s="633"/>
      <c r="GVI575" s="633"/>
      <c r="GVJ575" s="633"/>
      <c r="GVK575" s="633"/>
      <c r="GVL575" s="633"/>
      <c r="GVM575" s="633"/>
      <c r="GVN575" s="633"/>
      <c r="GVO575" s="633"/>
      <c r="GVP575" s="633"/>
      <c r="GVQ575" s="633"/>
      <c r="GVR575" s="633"/>
      <c r="GVS575" s="633"/>
      <c r="GVT575" s="633"/>
      <c r="GVU575" s="633"/>
      <c r="GVV575" s="633"/>
      <c r="GVW575" s="633"/>
      <c r="GVX575" s="633"/>
      <c r="GVY575" s="633"/>
      <c r="GVZ575" s="633"/>
      <c r="GWA575" s="633"/>
      <c r="GWB575" s="633"/>
      <c r="GWC575" s="633"/>
      <c r="GWD575" s="633"/>
      <c r="GWE575" s="633"/>
      <c r="GWF575" s="633"/>
      <c r="GWG575" s="633"/>
      <c r="GWH575" s="633"/>
      <c r="GWI575" s="633"/>
      <c r="GWJ575" s="633"/>
      <c r="GWK575" s="633"/>
      <c r="GWL575" s="633"/>
      <c r="GWM575" s="633"/>
      <c r="GWN575" s="633"/>
      <c r="GWO575" s="633"/>
      <c r="GWP575" s="633"/>
      <c r="GWQ575" s="633"/>
      <c r="GWR575" s="633"/>
      <c r="GWS575" s="633"/>
      <c r="GWT575" s="633"/>
      <c r="GWU575" s="633"/>
      <c r="GWV575" s="633"/>
      <c r="GWW575" s="633"/>
      <c r="GWX575" s="633"/>
      <c r="GWY575" s="633"/>
      <c r="GWZ575" s="633"/>
      <c r="GXA575" s="633"/>
      <c r="GXB575" s="633"/>
      <c r="GXC575" s="633"/>
      <c r="GXD575" s="633"/>
      <c r="GXE575" s="633"/>
      <c r="GXF575" s="633"/>
      <c r="GXG575" s="633"/>
      <c r="GXH575" s="633"/>
      <c r="GXI575" s="633"/>
      <c r="GXJ575" s="633"/>
      <c r="GXK575" s="633"/>
      <c r="GXL575" s="633"/>
      <c r="GXM575" s="633"/>
      <c r="GXN575" s="633"/>
      <c r="GXO575" s="633"/>
      <c r="GXP575" s="633"/>
      <c r="GXQ575" s="633"/>
      <c r="GXR575" s="633"/>
      <c r="GXS575" s="633"/>
      <c r="GXT575" s="633"/>
      <c r="GXU575" s="633"/>
      <c r="GXV575" s="633"/>
      <c r="GXW575" s="633"/>
      <c r="GXX575" s="633"/>
      <c r="GXY575" s="633"/>
      <c r="GXZ575" s="633"/>
      <c r="GYA575" s="633"/>
      <c r="GYB575" s="633"/>
      <c r="GYC575" s="633"/>
      <c r="GYD575" s="633"/>
      <c r="GYE575" s="633"/>
      <c r="GYF575" s="633"/>
      <c r="GYG575" s="633"/>
      <c r="GYH575" s="633"/>
      <c r="GYI575" s="633"/>
      <c r="GYJ575" s="633"/>
      <c r="GYK575" s="633"/>
      <c r="GYL575" s="633"/>
      <c r="GYM575" s="633"/>
      <c r="GYN575" s="633"/>
      <c r="GYO575" s="633"/>
      <c r="GYP575" s="633"/>
      <c r="GYQ575" s="633"/>
      <c r="GYR575" s="633"/>
      <c r="GYS575" s="633"/>
      <c r="GYT575" s="633"/>
      <c r="GYU575" s="633"/>
      <c r="GYV575" s="633"/>
      <c r="GYW575" s="633"/>
      <c r="GYX575" s="633"/>
      <c r="GYY575" s="633"/>
      <c r="GYZ575" s="633"/>
      <c r="GZA575" s="633"/>
      <c r="GZB575" s="633"/>
      <c r="GZC575" s="633"/>
      <c r="GZD575" s="633"/>
      <c r="GZE575" s="633"/>
      <c r="GZF575" s="633"/>
      <c r="GZG575" s="633"/>
      <c r="GZH575" s="633"/>
      <c r="GZI575" s="633"/>
      <c r="GZJ575" s="633"/>
      <c r="GZK575" s="633"/>
      <c r="GZL575" s="633"/>
      <c r="GZM575" s="633"/>
      <c r="GZN575" s="633"/>
      <c r="GZO575" s="633"/>
      <c r="GZP575" s="633"/>
      <c r="GZQ575" s="633"/>
      <c r="GZR575" s="633"/>
      <c r="GZS575" s="633"/>
      <c r="GZT575" s="633"/>
      <c r="GZU575" s="633"/>
      <c r="GZV575" s="633"/>
      <c r="GZW575" s="633"/>
      <c r="GZX575" s="633"/>
      <c r="GZY575" s="633"/>
      <c r="GZZ575" s="633"/>
      <c r="HAA575" s="633"/>
      <c r="HAB575" s="633"/>
      <c r="HAC575" s="633"/>
      <c r="HAD575" s="633"/>
      <c r="HAE575" s="633"/>
      <c r="HAF575" s="633"/>
      <c r="HAG575" s="633"/>
      <c r="HAH575" s="633"/>
      <c r="HAI575" s="633"/>
      <c r="HAJ575" s="633"/>
      <c r="HAK575" s="633"/>
      <c r="HAL575" s="633"/>
      <c r="HAM575" s="633"/>
      <c r="HAN575" s="633"/>
      <c r="HAO575" s="633"/>
      <c r="HAP575" s="633"/>
      <c r="HAQ575" s="633"/>
      <c r="HAR575" s="633"/>
      <c r="HAS575" s="633"/>
      <c r="HAT575" s="633"/>
      <c r="HAU575" s="633"/>
      <c r="HAV575" s="633"/>
      <c r="HAW575" s="633"/>
      <c r="HAX575" s="633"/>
      <c r="HAY575" s="633"/>
      <c r="HAZ575" s="633"/>
      <c r="HBA575" s="633"/>
      <c r="HBB575" s="633"/>
      <c r="HBC575" s="633"/>
      <c r="HBD575" s="633"/>
      <c r="HBE575" s="633"/>
      <c r="HBF575" s="633"/>
      <c r="HBG575" s="633"/>
      <c r="HBH575" s="633"/>
      <c r="HBI575" s="633"/>
      <c r="HBJ575" s="633"/>
      <c r="HBK575" s="633"/>
      <c r="HBL575" s="633"/>
      <c r="HBM575" s="633"/>
      <c r="HBN575" s="633"/>
      <c r="HBO575" s="633"/>
      <c r="HBP575" s="633"/>
      <c r="HBQ575" s="633"/>
      <c r="HBR575" s="633"/>
      <c r="HBS575" s="633"/>
      <c r="HBT575" s="633"/>
      <c r="HBU575" s="633"/>
      <c r="HBV575" s="633"/>
      <c r="HBW575" s="633"/>
      <c r="HBX575" s="633"/>
      <c r="HBY575" s="633"/>
      <c r="HBZ575" s="633"/>
      <c r="HCA575" s="633"/>
      <c r="HCB575" s="633"/>
      <c r="HCC575" s="633"/>
      <c r="HCD575" s="633"/>
      <c r="HCE575" s="633"/>
      <c r="HCF575" s="633"/>
      <c r="HCG575" s="633"/>
      <c r="HCH575" s="633"/>
      <c r="HCI575" s="633"/>
      <c r="HCJ575" s="633"/>
      <c r="HCK575" s="633"/>
      <c r="HCL575" s="633"/>
      <c r="HCM575" s="633"/>
      <c r="HCN575" s="633"/>
      <c r="HCO575" s="633"/>
      <c r="HCP575" s="633"/>
      <c r="HCQ575" s="633"/>
      <c r="HCR575" s="633"/>
      <c r="HCS575" s="633"/>
      <c r="HCT575" s="633"/>
      <c r="HCU575" s="633"/>
      <c r="HCV575" s="633"/>
      <c r="HCW575" s="633"/>
      <c r="HCX575" s="633"/>
      <c r="HCY575" s="633"/>
      <c r="HCZ575" s="633"/>
      <c r="HDA575" s="633"/>
      <c r="HDB575" s="633"/>
      <c r="HDC575" s="633"/>
      <c r="HDD575" s="633"/>
      <c r="HDE575" s="633"/>
      <c r="HDF575" s="633"/>
      <c r="HDG575" s="633"/>
      <c r="HDH575" s="633"/>
      <c r="HDI575" s="633"/>
      <c r="HDJ575" s="633"/>
      <c r="HDK575" s="633"/>
      <c r="HDL575" s="633"/>
      <c r="HDM575" s="633"/>
      <c r="HDN575" s="633"/>
      <c r="HDO575" s="633"/>
      <c r="HDP575" s="633"/>
      <c r="HDQ575" s="633"/>
      <c r="HDR575" s="633"/>
      <c r="HDS575" s="633"/>
      <c r="HDT575" s="633"/>
      <c r="HDU575" s="633"/>
      <c r="HDV575" s="633"/>
      <c r="HDW575" s="633"/>
      <c r="HDX575" s="633"/>
      <c r="HDY575" s="633"/>
      <c r="HDZ575" s="633"/>
      <c r="HEA575" s="633"/>
      <c r="HEB575" s="633"/>
      <c r="HEC575" s="633"/>
      <c r="HED575" s="633"/>
      <c r="HEE575" s="633"/>
      <c r="HEF575" s="633"/>
      <c r="HEG575" s="633"/>
      <c r="HEH575" s="633"/>
      <c r="HEI575" s="633"/>
      <c r="HEJ575" s="633"/>
      <c r="HEK575" s="633"/>
      <c r="HEL575" s="633"/>
      <c r="HEM575" s="633"/>
      <c r="HEN575" s="633"/>
      <c r="HEO575" s="633"/>
      <c r="HEP575" s="633"/>
      <c r="HEQ575" s="633"/>
      <c r="HER575" s="633"/>
      <c r="HES575" s="633"/>
      <c r="HET575" s="633"/>
      <c r="HEU575" s="633"/>
      <c r="HEV575" s="633"/>
      <c r="HEW575" s="633"/>
      <c r="HEX575" s="633"/>
      <c r="HEY575" s="633"/>
      <c r="HEZ575" s="633"/>
      <c r="HFA575" s="633"/>
      <c r="HFB575" s="633"/>
      <c r="HFC575" s="633"/>
      <c r="HFD575" s="633"/>
      <c r="HFE575" s="633"/>
      <c r="HFF575" s="633"/>
      <c r="HFG575" s="633"/>
      <c r="HFH575" s="633"/>
      <c r="HFI575" s="633"/>
      <c r="HFJ575" s="633"/>
      <c r="HFK575" s="633"/>
      <c r="HFL575" s="633"/>
      <c r="HFM575" s="633"/>
      <c r="HFN575" s="633"/>
      <c r="HFO575" s="633"/>
      <c r="HFP575" s="633"/>
      <c r="HFQ575" s="633"/>
      <c r="HFR575" s="633"/>
      <c r="HFS575" s="633"/>
      <c r="HFT575" s="633"/>
      <c r="HFU575" s="633"/>
      <c r="HFV575" s="633"/>
      <c r="HFW575" s="633"/>
      <c r="HFX575" s="633"/>
      <c r="HFY575" s="633"/>
      <c r="HFZ575" s="633"/>
      <c r="HGA575" s="633"/>
      <c r="HGB575" s="633"/>
      <c r="HGC575" s="633"/>
      <c r="HGD575" s="633"/>
      <c r="HGE575" s="633"/>
      <c r="HGF575" s="633"/>
      <c r="HGG575" s="633"/>
      <c r="HGH575" s="633"/>
      <c r="HGI575" s="633"/>
      <c r="HGJ575" s="633"/>
      <c r="HGK575" s="633"/>
      <c r="HGL575" s="633"/>
      <c r="HGM575" s="633"/>
      <c r="HGN575" s="633"/>
      <c r="HGO575" s="633"/>
      <c r="HGP575" s="633"/>
      <c r="HGQ575" s="633"/>
      <c r="HGR575" s="633"/>
      <c r="HGS575" s="633"/>
      <c r="HGT575" s="633"/>
      <c r="HGU575" s="633"/>
      <c r="HGV575" s="633"/>
      <c r="HGW575" s="633"/>
      <c r="HGX575" s="633"/>
      <c r="HGY575" s="633"/>
      <c r="HGZ575" s="633"/>
      <c r="HHA575" s="633"/>
      <c r="HHB575" s="633"/>
      <c r="HHC575" s="633"/>
      <c r="HHD575" s="633"/>
      <c r="HHE575" s="633"/>
      <c r="HHF575" s="633"/>
      <c r="HHG575" s="633"/>
      <c r="HHH575" s="633"/>
      <c r="HHI575" s="633"/>
      <c r="HHJ575" s="633"/>
      <c r="HHK575" s="633"/>
      <c r="HHL575" s="633"/>
      <c r="HHM575" s="633"/>
      <c r="HHN575" s="633"/>
      <c r="HHO575" s="633"/>
      <c r="HHP575" s="633"/>
      <c r="HHQ575" s="633"/>
      <c r="HHR575" s="633"/>
      <c r="HHS575" s="633"/>
      <c r="HHT575" s="633"/>
      <c r="HHU575" s="633"/>
      <c r="HHV575" s="633"/>
      <c r="HHW575" s="633"/>
      <c r="HHX575" s="633"/>
      <c r="HHY575" s="633"/>
      <c r="HHZ575" s="633"/>
      <c r="HIA575" s="633"/>
      <c r="HIB575" s="633"/>
      <c r="HIC575" s="633"/>
      <c r="HID575" s="633"/>
      <c r="HIE575" s="633"/>
      <c r="HIF575" s="633"/>
      <c r="HIG575" s="633"/>
      <c r="HIH575" s="633"/>
      <c r="HII575" s="633"/>
      <c r="HIJ575" s="633"/>
      <c r="HIK575" s="633"/>
      <c r="HIL575" s="633"/>
      <c r="HIM575" s="633"/>
      <c r="HIN575" s="633"/>
      <c r="HIO575" s="633"/>
      <c r="HIP575" s="633"/>
      <c r="HIQ575" s="633"/>
      <c r="HIR575" s="633"/>
      <c r="HIS575" s="633"/>
      <c r="HIT575" s="633"/>
      <c r="HIU575" s="633"/>
      <c r="HIV575" s="633"/>
      <c r="HIW575" s="633"/>
      <c r="HIX575" s="633"/>
      <c r="HIY575" s="633"/>
      <c r="HIZ575" s="633"/>
      <c r="HJA575" s="633"/>
      <c r="HJB575" s="633"/>
      <c r="HJC575" s="633"/>
      <c r="HJD575" s="633"/>
      <c r="HJE575" s="633"/>
      <c r="HJF575" s="633"/>
      <c r="HJG575" s="633"/>
      <c r="HJH575" s="633"/>
      <c r="HJI575" s="633"/>
      <c r="HJJ575" s="633"/>
      <c r="HJK575" s="633"/>
      <c r="HJL575" s="633"/>
      <c r="HJM575" s="633"/>
      <c r="HJN575" s="633"/>
      <c r="HJO575" s="633"/>
      <c r="HJP575" s="633"/>
      <c r="HJQ575" s="633"/>
      <c r="HJR575" s="633"/>
      <c r="HJS575" s="633"/>
      <c r="HJT575" s="633"/>
      <c r="HJU575" s="633"/>
      <c r="HJV575" s="633"/>
      <c r="HJW575" s="633"/>
      <c r="HJX575" s="633"/>
      <c r="HJY575" s="633"/>
      <c r="HJZ575" s="633"/>
      <c r="HKA575" s="633"/>
      <c r="HKB575" s="633"/>
      <c r="HKC575" s="633"/>
      <c r="HKD575" s="633"/>
      <c r="HKE575" s="633"/>
      <c r="HKF575" s="633"/>
      <c r="HKG575" s="633"/>
      <c r="HKH575" s="633"/>
      <c r="HKI575" s="633"/>
      <c r="HKJ575" s="633"/>
      <c r="HKK575" s="633"/>
      <c r="HKL575" s="633"/>
      <c r="HKM575" s="633"/>
      <c r="HKN575" s="633"/>
      <c r="HKO575" s="633"/>
      <c r="HKP575" s="633"/>
      <c r="HKQ575" s="633"/>
      <c r="HKR575" s="633"/>
      <c r="HKS575" s="633"/>
      <c r="HKT575" s="633"/>
      <c r="HKU575" s="633"/>
      <c r="HKV575" s="633"/>
      <c r="HKW575" s="633"/>
      <c r="HKX575" s="633"/>
      <c r="HKY575" s="633"/>
      <c r="HKZ575" s="633"/>
      <c r="HLA575" s="633"/>
      <c r="HLB575" s="633"/>
      <c r="HLC575" s="633"/>
      <c r="HLD575" s="633"/>
      <c r="HLE575" s="633"/>
      <c r="HLF575" s="633"/>
      <c r="HLG575" s="633"/>
      <c r="HLH575" s="633"/>
      <c r="HLI575" s="633"/>
      <c r="HLJ575" s="633"/>
      <c r="HLK575" s="633"/>
      <c r="HLL575" s="633"/>
      <c r="HLM575" s="633"/>
      <c r="HLN575" s="633"/>
      <c r="HLO575" s="633"/>
      <c r="HLP575" s="633"/>
      <c r="HLQ575" s="633"/>
      <c r="HLR575" s="633"/>
      <c r="HLS575" s="633"/>
      <c r="HLT575" s="633"/>
      <c r="HLU575" s="633"/>
      <c r="HLV575" s="633"/>
      <c r="HLW575" s="633"/>
      <c r="HLX575" s="633"/>
      <c r="HLY575" s="633"/>
      <c r="HLZ575" s="633"/>
      <c r="HMA575" s="633"/>
      <c r="HMB575" s="633"/>
      <c r="HMC575" s="633"/>
      <c r="HMD575" s="633"/>
      <c r="HME575" s="633"/>
      <c r="HMF575" s="633"/>
      <c r="HMG575" s="633"/>
      <c r="HMH575" s="633"/>
      <c r="HMI575" s="633"/>
      <c r="HMJ575" s="633"/>
      <c r="HMK575" s="633"/>
      <c r="HML575" s="633"/>
      <c r="HMM575" s="633"/>
      <c r="HMN575" s="633"/>
      <c r="HMO575" s="633"/>
      <c r="HMP575" s="633"/>
      <c r="HMQ575" s="633"/>
      <c r="HMR575" s="633"/>
      <c r="HMS575" s="633"/>
      <c r="HMT575" s="633"/>
      <c r="HMU575" s="633"/>
      <c r="HMV575" s="633"/>
      <c r="HMW575" s="633"/>
      <c r="HMX575" s="633"/>
      <c r="HMY575" s="633"/>
      <c r="HMZ575" s="633"/>
      <c r="HNA575" s="633"/>
      <c r="HNB575" s="633"/>
      <c r="HNC575" s="633"/>
      <c r="HND575" s="633"/>
      <c r="HNE575" s="633"/>
      <c r="HNF575" s="633"/>
      <c r="HNG575" s="633"/>
      <c r="HNH575" s="633"/>
      <c r="HNI575" s="633"/>
      <c r="HNJ575" s="633"/>
      <c r="HNK575" s="633"/>
      <c r="HNL575" s="633"/>
      <c r="HNM575" s="633"/>
      <c r="HNN575" s="633"/>
      <c r="HNO575" s="633"/>
      <c r="HNP575" s="633"/>
      <c r="HNQ575" s="633"/>
      <c r="HNR575" s="633"/>
      <c r="HNS575" s="633"/>
      <c r="HNT575" s="633"/>
      <c r="HNU575" s="633"/>
      <c r="HNV575" s="633"/>
      <c r="HNW575" s="633"/>
      <c r="HNX575" s="633"/>
      <c r="HNY575" s="633"/>
      <c r="HNZ575" s="633"/>
      <c r="HOA575" s="633"/>
      <c r="HOB575" s="633"/>
      <c r="HOC575" s="633"/>
      <c r="HOD575" s="633"/>
      <c r="HOE575" s="633"/>
      <c r="HOF575" s="633"/>
      <c r="HOG575" s="633"/>
      <c r="HOH575" s="633"/>
      <c r="HOI575" s="633"/>
      <c r="HOJ575" s="633"/>
      <c r="HOK575" s="633"/>
      <c r="HOL575" s="633"/>
      <c r="HOM575" s="633"/>
      <c r="HON575" s="633"/>
      <c r="HOO575" s="633"/>
      <c r="HOP575" s="633"/>
      <c r="HOQ575" s="633"/>
      <c r="HOR575" s="633"/>
      <c r="HOS575" s="633"/>
      <c r="HOT575" s="633"/>
      <c r="HOU575" s="633"/>
      <c r="HOV575" s="633"/>
      <c r="HOW575" s="633"/>
      <c r="HOX575" s="633"/>
      <c r="HOY575" s="633"/>
      <c r="HOZ575" s="633"/>
      <c r="HPA575" s="633"/>
      <c r="HPB575" s="633"/>
      <c r="HPC575" s="633"/>
      <c r="HPD575" s="633"/>
      <c r="HPE575" s="633"/>
      <c r="HPF575" s="633"/>
      <c r="HPG575" s="633"/>
      <c r="HPH575" s="633"/>
      <c r="HPI575" s="633"/>
      <c r="HPJ575" s="633"/>
      <c r="HPK575" s="633"/>
      <c r="HPL575" s="633"/>
      <c r="HPM575" s="633"/>
      <c r="HPN575" s="633"/>
      <c r="HPO575" s="633"/>
      <c r="HPP575" s="633"/>
      <c r="HPQ575" s="633"/>
      <c r="HPR575" s="633"/>
      <c r="HPS575" s="633"/>
      <c r="HPT575" s="633"/>
      <c r="HPU575" s="633"/>
      <c r="HPV575" s="633"/>
      <c r="HPW575" s="633"/>
      <c r="HPX575" s="633"/>
      <c r="HPY575" s="633"/>
      <c r="HPZ575" s="633"/>
      <c r="HQA575" s="633"/>
      <c r="HQB575" s="633"/>
      <c r="HQC575" s="633"/>
      <c r="HQD575" s="633"/>
      <c r="HQE575" s="633"/>
      <c r="HQF575" s="633"/>
      <c r="HQG575" s="633"/>
      <c r="HQH575" s="633"/>
      <c r="HQI575" s="633"/>
      <c r="HQJ575" s="633"/>
      <c r="HQK575" s="633"/>
      <c r="HQL575" s="633"/>
      <c r="HQM575" s="633"/>
      <c r="HQN575" s="633"/>
      <c r="HQO575" s="633"/>
      <c r="HQP575" s="633"/>
      <c r="HQQ575" s="633"/>
      <c r="HQR575" s="633"/>
      <c r="HQS575" s="633"/>
      <c r="HQT575" s="633"/>
      <c r="HQU575" s="633"/>
      <c r="HQV575" s="633"/>
      <c r="HQW575" s="633"/>
      <c r="HQX575" s="633"/>
      <c r="HQY575" s="633"/>
      <c r="HQZ575" s="633"/>
      <c r="HRA575" s="633"/>
      <c r="HRB575" s="633"/>
      <c r="HRC575" s="633"/>
      <c r="HRD575" s="633"/>
      <c r="HRE575" s="633"/>
      <c r="HRF575" s="633"/>
      <c r="HRG575" s="633"/>
      <c r="HRH575" s="633"/>
      <c r="HRI575" s="633"/>
      <c r="HRJ575" s="633"/>
      <c r="HRK575" s="633"/>
      <c r="HRL575" s="633"/>
      <c r="HRM575" s="633"/>
      <c r="HRN575" s="633"/>
      <c r="HRO575" s="633"/>
      <c r="HRP575" s="633"/>
      <c r="HRQ575" s="633"/>
      <c r="HRR575" s="633"/>
      <c r="HRS575" s="633"/>
      <c r="HRT575" s="633"/>
      <c r="HRU575" s="633"/>
      <c r="HRV575" s="633"/>
      <c r="HRW575" s="633"/>
      <c r="HRX575" s="633"/>
      <c r="HRY575" s="633"/>
      <c r="HRZ575" s="633"/>
      <c r="HSA575" s="633"/>
      <c r="HSB575" s="633"/>
      <c r="HSC575" s="633"/>
      <c r="HSD575" s="633"/>
      <c r="HSE575" s="633"/>
      <c r="HSF575" s="633"/>
      <c r="HSG575" s="633"/>
      <c r="HSH575" s="633"/>
      <c r="HSI575" s="633"/>
      <c r="HSJ575" s="633"/>
      <c r="HSK575" s="633"/>
      <c r="HSL575" s="633"/>
      <c r="HSM575" s="633"/>
      <c r="HSN575" s="633"/>
      <c r="HSO575" s="633"/>
      <c r="HSP575" s="633"/>
      <c r="HSQ575" s="633"/>
      <c r="HSR575" s="633"/>
      <c r="HSS575" s="633"/>
      <c r="HST575" s="633"/>
      <c r="HSU575" s="633"/>
      <c r="HSV575" s="633"/>
      <c r="HSW575" s="633"/>
      <c r="HSX575" s="633"/>
      <c r="HSY575" s="633"/>
      <c r="HSZ575" s="633"/>
      <c r="HTA575" s="633"/>
      <c r="HTB575" s="633"/>
      <c r="HTC575" s="633"/>
      <c r="HTD575" s="633"/>
      <c r="HTE575" s="633"/>
      <c r="HTF575" s="633"/>
      <c r="HTG575" s="633"/>
      <c r="HTH575" s="633"/>
      <c r="HTI575" s="633"/>
      <c r="HTJ575" s="633"/>
      <c r="HTK575" s="633"/>
      <c r="HTL575" s="633"/>
      <c r="HTM575" s="633"/>
      <c r="HTN575" s="633"/>
      <c r="HTO575" s="633"/>
      <c r="HTP575" s="633"/>
      <c r="HTQ575" s="633"/>
      <c r="HTR575" s="633"/>
      <c r="HTS575" s="633"/>
      <c r="HTT575" s="633"/>
      <c r="HTU575" s="633"/>
      <c r="HTV575" s="633"/>
      <c r="HTW575" s="633"/>
      <c r="HTX575" s="633"/>
      <c r="HTY575" s="633"/>
      <c r="HTZ575" s="633"/>
      <c r="HUA575" s="633"/>
      <c r="HUB575" s="633"/>
      <c r="HUC575" s="633"/>
      <c r="HUD575" s="633"/>
      <c r="HUE575" s="633"/>
      <c r="HUF575" s="633"/>
      <c r="HUG575" s="633"/>
      <c r="HUH575" s="633"/>
      <c r="HUI575" s="633"/>
      <c r="HUJ575" s="633"/>
      <c r="HUK575" s="633"/>
      <c r="HUL575" s="633"/>
      <c r="HUM575" s="633"/>
      <c r="HUN575" s="633"/>
      <c r="HUO575" s="633"/>
      <c r="HUP575" s="633"/>
      <c r="HUQ575" s="633"/>
      <c r="HUR575" s="633"/>
      <c r="HUS575" s="633"/>
      <c r="HUT575" s="633"/>
      <c r="HUU575" s="633"/>
      <c r="HUV575" s="633"/>
      <c r="HUW575" s="633"/>
      <c r="HUX575" s="633"/>
      <c r="HUY575" s="633"/>
      <c r="HUZ575" s="633"/>
      <c r="HVA575" s="633"/>
      <c r="HVB575" s="633"/>
      <c r="HVC575" s="633"/>
      <c r="HVD575" s="633"/>
      <c r="HVE575" s="633"/>
      <c r="HVF575" s="633"/>
      <c r="HVG575" s="633"/>
      <c r="HVH575" s="633"/>
      <c r="HVI575" s="633"/>
      <c r="HVJ575" s="633"/>
      <c r="HVK575" s="633"/>
      <c r="HVL575" s="633"/>
      <c r="HVM575" s="633"/>
      <c r="HVN575" s="633"/>
      <c r="HVO575" s="633"/>
      <c r="HVP575" s="633"/>
      <c r="HVQ575" s="633"/>
      <c r="HVR575" s="633"/>
      <c r="HVS575" s="633"/>
      <c r="HVT575" s="633"/>
      <c r="HVU575" s="633"/>
      <c r="HVV575" s="633"/>
      <c r="HVW575" s="633"/>
      <c r="HVX575" s="633"/>
      <c r="HVY575" s="633"/>
      <c r="HVZ575" s="633"/>
      <c r="HWA575" s="633"/>
      <c r="HWB575" s="633"/>
      <c r="HWC575" s="633"/>
      <c r="HWD575" s="633"/>
      <c r="HWE575" s="633"/>
      <c r="HWF575" s="633"/>
      <c r="HWG575" s="633"/>
      <c r="HWH575" s="633"/>
      <c r="HWI575" s="633"/>
      <c r="HWJ575" s="633"/>
      <c r="HWK575" s="633"/>
      <c r="HWL575" s="633"/>
      <c r="HWM575" s="633"/>
      <c r="HWN575" s="633"/>
      <c r="HWO575" s="633"/>
      <c r="HWP575" s="633"/>
      <c r="HWQ575" s="633"/>
      <c r="HWR575" s="633"/>
      <c r="HWS575" s="633"/>
      <c r="HWT575" s="633"/>
      <c r="HWU575" s="633"/>
      <c r="HWV575" s="633"/>
      <c r="HWW575" s="633"/>
      <c r="HWX575" s="633"/>
      <c r="HWY575" s="633"/>
      <c r="HWZ575" s="633"/>
      <c r="HXA575" s="633"/>
      <c r="HXB575" s="633"/>
      <c r="HXC575" s="633"/>
      <c r="HXD575" s="633"/>
      <c r="HXE575" s="633"/>
      <c r="HXF575" s="633"/>
      <c r="HXG575" s="633"/>
      <c r="HXH575" s="633"/>
      <c r="HXI575" s="633"/>
      <c r="HXJ575" s="633"/>
      <c r="HXK575" s="633"/>
      <c r="HXL575" s="633"/>
      <c r="HXM575" s="633"/>
      <c r="HXN575" s="633"/>
      <c r="HXO575" s="633"/>
      <c r="HXP575" s="633"/>
      <c r="HXQ575" s="633"/>
      <c r="HXR575" s="633"/>
      <c r="HXS575" s="633"/>
      <c r="HXT575" s="633"/>
      <c r="HXU575" s="633"/>
      <c r="HXV575" s="633"/>
      <c r="HXW575" s="633"/>
      <c r="HXX575" s="633"/>
      <c r="HXY575" s="633"/>
      <c r="HXZ575" s="633"/>
      <c r="HYA575" s="633"/>
      <c r="HYB575" s="633"/>
      <c r="HYC575" s="633"/>
      <c r="HYD575" s="633"/>
      <c r="HYE575" s="633"/>
      <c r="HYF575" s="633"/>
      <c r="HYG575" s="633"/>
      <c r="HYH575" s="633"/>
      <c r="HYI575" s="633"/>
      <c r="HYJ575" s="633"/>
      <c r="HYK575" s="633"/>
      <c r="HYL575" s="633"/>
      <c r="HYM575" s="633"/>
      <c r="HYN575" s="633"/>
      <c r="HYO575" s="633"/>
      <c r="HYP575" s="633"/>
      <c r="HYQ575" s="633"/>
      <c r="HYR575" s="633"/>
      <c r="HYS575" s="633"/>
      <c r="HYT575" s="633"/>
      <c r="HYU575" s="633"/>
      <c r="HYV575" s="633"/>
      <c r="HYW575" s="633"/>
      <c r="HYX575" s="633"/>
      <c r="HYY575" s="633"/>
      <c r="HYZ575" s="633"/>
      <c r="HZA575" s="633"/>
      <c r="HZB575" s="633"/>
      <c r="HZC575" s="633"/>
      <c r="HZD575" s="633"/>
      <c r="HZE575" s="633"/>
      <c r="HZF575" s="633"/>
      <c r="HZG575" s="633"/>
      <c r="HZH575" s="633"/>
      <c r="HZI575" s="633"/>
      <c r="HZJ575" s="633"/>
      <c r="HZK575" s="633"/>
      <c r="HZL575" s="633"/>
      <c r="HZM575" s="633"/>
      <c r="HZN575" s="633"/>
      <c r="HZO575" s="633"/>
      <c r="HZP575" s="633"/>
      <c r="HZQ575" s="633"/>
      <c r="HZR575" s="633"/>
      <c r="HZS575" s="633"/>
      <c r="HZT575" s="633"/>
      <c r="HZU575" s="633"/>
      <c r="HZV575" s="633"/>
      <c r="HZW575" s="633"/>
      <c r="HZX575" s="633"/>
      <c r="HZY575" s="633"/>
      <c r="HZZ575" s="633"/>
      <c r="IAA575" s="633"/>
      <c r="IAB575" s="633"/>
      <c r="IAC575" s="633"/>
      <c r="IAD575" s="633"/>
      <c r="IAE575" s="633"/>
      <c r="IAF575" s="633"/>
      <c r="IAG575" s="633"/>
      <c r="IAH575" s="633"/>
      <c r="IAI575" s="633"/>
      <c r="IAJ575" s="633"/>
      <c r="IAK575" s="633"/>
      <c r="IAL575" s="633"/>
      <c r="IAM575" s="633"/>
      <c r="IAN575" s="633"/>
      <c r="IAO575" s="633"/>
      <c r="IAP575" s="633"/>
      <c r="IAQ575" s="633"/>
      <c r="IAR575" s="633"/>
      <c r="IAS575" s="633"/>
      <c r="IAT575" s="633"/>
      <c r="IAU575" s="633"/>
      <c r="IAV575" s="633"/>
      <c r="IAW575" s="633"/>
      <c r="IAX575" s="633"/>
      <c r="IAY575" s="633"/>
      <c r="IAZ575" s="633"/>
      <c r="IBA575" s="633"/>
      <c r="IBB575" s="633"/>
      <c r="IBC575" s="633"/>
      <c r="IBD575" s="633"/>
      <c r="IBE575" s="633"/>
      <c r="IBF575" s="633"/>
      <c r="IBG575" s="633"/>
      <c r="IBH575" s="633"/>
      <c r="IBI575" s="633"/>
      <c r="IBJ575" s="633"/>
      <c r="IBK575" s="633"/>
      <c r="IBL575" s="633"/>
      <c r="IBM575" s="633"/>
      <c r="IBN575" s="633"/>
      <c r="IBO575" s="633"/>
      <c r="IBP575" s="633"/>
      <c r="IBQ575" s="633"/>
      <c r="IBR575" s="633"/>
      <c r="IBS575" s="633"/>
      <c r="IBT575" s="633"/>
      <c r="IBU575" s="633"/>
      <c r="IBV575" s="633"/>
      <c r="IBW575" s="633"/>
      <c r="IBX575" s="633"/>
      <c r="IBY575" s="633"/>
      <c r="IBZ575" s="633"/>
      <c r="ICA575" s="633"/>
      <c r="ICB575" s="633"/>
      <c r="ICC575" s="633"/>
      <c r="ICD575" s="633"/>
      <c r="ICE575" s="633"/>
      <c r="ICF575" s="633"/>
      <c r="ICG575" s="633"/>
      <c r="ICH575" s="633"/>
      <c r="ICI575" s="633"/>
      <c r="ICJ575" s="633"/>
      <c r="ICK575" s="633"/>
      <c r="ICL575" s="633"/>
      <c r="ICM575" s="633"/>
      <c r="ICN575" s="633"/>
      <c r="ICO575" s="633"/>
      <c r="ICP575" s="633"/>
      <c r="ICQ575" s="633"/>
      <c r="ICR575" s="633"/>
      <c r="ICS575" s="633"/>
      <c r="ICT575" s="633"/>
      <c r="ICU575" s="633"/>
      <c r="ICV575" s="633"/>
      <c r="ICW575" s="633"/>
      <c r="ICX575" s="633"/>
      <c r="ICY575" s="633"/>
      <c r="ICZ575" s="633"/>
      <c r="IDA575" s="633"/>
      <c r="IDB575" s="633"/>
      <c r="IDC575" s="633"/>
      <c r="IDD575" s="633"/>
      <c r="IDE575" s="633"/>
      <c r="IDF575" s="633"/>
      <c r="IDG575" s="633"/>
      <c r="IDH575" s="633"/>
      <c r="IDI575" s="633"/>
      <c r="IDJ575" s="633"/>
      <c r="IDK575" s="633"/>
      <c r="IDL575" s="633"/>
      <c r="IDM575" s="633"/>
      <c r="IDN575" s="633"/>
      <c r="IDO575" s="633"/>
      <c r="IDP575" s="633"/>
      <c r="IDQ575" s="633"/>
      <c r="IDR575" s="633"/>
      <c r="IDS575" s="633"/>
      <c r="IDT575" s="633"/>
      <c r="IDU575" s="633"/>
      <c r="IDV575" s="633"/>
      <c r="IDW575" s="633"/>
      <c r="IDX575" s="633"/>
      <c r="IDY575" s="633"/>
      <c r="IDZ575" s="633"/>
      <c r="IEA575" s="633"/>
      <c r="IEB575" s="633"/>
      <c r="IEC575" s="633"/>
      <c r="IED575" s="633"/>
      <c r="IEE575" s="633"/>
      <c r="IEF575" s="633"/>
      <c r="IEG575" s="633"/>
      <c r="IEH575" s="633"/>
      <c r="IEI575" s="633"/>
      <c r="IEJ575" s="633"/>
      <c r="IEK575" s="633"/>
      <c r="IEL575" s="633"/>
      <c r="IEM575" s="633"/>
      <c r="IEN575" s="633"/>
      <c r="IEO575" s="633"/>
      <c r="IEP575" s="633"/>
      <c r="IEQ575" s="633"/>
      <c r="IER575" s="633"/>
      <c r="IES575" s="633"/>
      <c r="IET575" s="633"/>
      <c r="IEU575" s="633"/>
      <c r="IEV575" s="633"/>
      <c r="IEW575" s="633"/>
      <c r="IEX575" s="633"/>
      <c r="IEY575" s="633"/>
      <c r="IEZ575" s="633"/>
      <c r="IFA575" s="633"/>
      <c r="IFB575" s="633"/>
      <c r="IFC575" s="633"/>
      <c r="IFD575" s="633"/>
      <c r="IFE575" s="633"/>
      <c r="IFF575" s="633"/>
      <c r="IFG575" s="633"/>
      <c r="IFH575" s="633"/>
      <c r="IFI575" s="633"/>
      <c r="IFJ575" s="633"/>
      <c r="IFK575" s="633"/>
      <c r="IFL575" s="633"/>
      <c r="IFM575" s="633"/>
      <c r="IFN575" s="633"/>
      <c r="IFO575" s="633"/>
      <c r="IFP575" s="633"/>
      <c r="IFQ575" s="633"/>
      <c r="IFR575" s="633"/>
      <c r="IFS575" s="633"/>
      <c r="IFT575" s="633"/>
      <c r="IFU575" s="633"/>
      <c r="IFV575" s="633"/>
      <c r="IFW575" s="633"/>
      <c r="IFX575" s="633"/>
      <c r="IFY575" s="633"/>
      <c r="IFZ575" s="633"/>
      <c r="IGA575" s="633"/>
      <c r="IGB575" s="633"/>
      <c r="IGC575" s="633"/>
      <c r="IGD575" s="633"/>
      <c r="IGE575" s="633"/>
      <c r="IGF575" s="633"/>
      <c r="IGG575" s="633"/>
      <c r="IGH575" s="633"/>
      <c r="IGI575" s="633"/>
      <c r="IGJ575" s="633"/>
      <c r="IGK575" s="633"/>
      <c r="IGL575" s="633"/>
      <c r="IGM575" s="633"/>
      <c r="IGN575" s="633"/>
      <c r="IGO575" s="633"/>
      <c r="IGP575" s="633"/>
      <c r="IGQ575" s="633"/>
      <c r="IGR575" s="633"/>
      <c r="IGS575" s="633"/>
      <c r="IGT575" s="633"/>
      <c r="IGU575" s="633"/>
      <c r="IGV575" s="633"/>
      <c r="IGW575" s="633"/>
      <c r="IGX575" s="633"/>
      <c r="IGY575" s="633"/>
      <c r="IGZ575" s="633"/>
      <c r="IHA575" s="633"/>
      <c r="IHB575" s="633"/>
      <c r="IHC575" s="633"/>
      <c r="IHD575" s="633"/>
      <c r="IHE575" s="633"/>
      <c r="IHF575" s="633"/>
      <c r="IHG575" s="633"/>
      <c r="IHH575" s="633"/>
      <c r="IHI575" s="633"/>
      <c r="IHJ575" s="633"/>
      <c r="IHK575" s="633"/>
      <c r="IHL575" s="633"/>
      <c r="IHM575" s="633"/>
      <c r="IHN575" s="633"/>
      <c r="IHO575" s="633"/>
      <c r="IHP575" s="633"/>
      <c r="IHQ575" s="633"/>
      <c r="IHR575" s="633"/>
      <c r="IHS575" s="633"/>
      <c r="IHT575" s="633"/>
      <c r="IHU575" s="633"/>
      <c r="IHV575" s="633"/>
      <c r="IHW575" s="633"/>
      <c r="IHX575" s="633"/>
      <c r="IHY575" s="633"/>
      <c r="IHZ575" s="633"/>
      <c r="IIA575" s="633"/>
      <c r="IIB575" s="633"/>
      <c r="IIC575" s="633"/>
      <c r="IID575" s="633"/>
      <c r="IIE575" s="633"/>
      <c r="IIF575" s="633"/>
      <c r="IIG575" s="633"/>
      <c r="IIH575" s="633"/>
      <c r="III575" s="633"/>
      <c r="IIJ575" s="633"/>
      <c r="IIK575" s="633"/>
      <c r="IIL575" s="633"/>
      <c r="IIM575" s="633"/>
      <c r="IIN575" s="633"/>
      <c r="IIO575" s="633"/>
      <c r="IIP575" s="633"/>
      <c r="IIQ575" s="633"/>
      <c r="IIR575" s="633"/>
      <c r="IIS575" s="633"/>
      <c r="IIT575" s="633"/>
      <c r="IIU575" s="633"/>
      <c r="IIV575" s="633"/>
      <c r="IIW575" s="633"/>
      <c r="IIX575" s="633"/>
      <c r="IIY575" s="633"/>
      <c r="IIZ575" s="633"/>
      <c r="IJA575" s="633"/>
      <c r="IJB575" s="633"/>
      <c r="IJC575" s="633"/>
      <c r="IJD575" s="633"/>
      <c r="IJE575" s="633"/>
      <c r="IJF575" s="633"/>
      <c r="IJG575" s="633"/>
      <c r="IJH575" s="633"/>
      <c r="IJI575" s="633"/>
      <c r="IJJ575" s="633"/>
      <c r="IJK575" s="633"/>
      <c r="IJL575" s="633"/>
      <c r="IJM575" s="633"/>
      <c r="IJN575" s="633"/>
      <c r="IJO575" s="633"/>
      <c r="IJP575" s="633"/>
      <c r="IJQ575" s="633"/>
      <c r="IJR575" s="633"/>
      <c r="IJS575" s="633"/>
      <c r="IJT575" s="633"/>
      <c r="IJU575" s="633"/>
      <c r="IJV575" s="633"/>
      <c r="IJW575" s="633"/>
      <c r="IJX575" s="633"/>
      <c r="IJY575" s="633"/>
      <c r="IJZ575" s="633"/>
      <c r="IKA575" s="633"/>
      <c r="IKB575" s="633"/>
      <c r="IKC575" s="633"/>
      <c r="IKD575" s="633"/>
      <c r="IKE575" s="633"/>
      <c r="IKF575" s="633"/>
      <c r="IKG575" s="633"/>
      <c r="IKH575" s="633"/>
      <c r="IKI575" s="633"/>
      <c r="IKJ575" s="633"/>
      <c r="IKK575" s="633"/>
      <c r="IKL575" s="633"/>
      <c r="IKM575" s="633"/>
      <c r="IKN575" s="633"/>
      <c r="IKO575" s="633"/>
      <c r="IKP575" s="633"/>
      <c r="IKQ575" s="633"/>
      <c r="IKR575" s="633"/>
      <c r="IKS575" s="633"/>
      <c r="IKT575" s="633"/>
      <c r="IKU575" s="633"/>
      <c r="IKV575" s="633"/>
      <c r="IKW575" s="633"/>
      <c r="IKX575" s="633"/>
      <c r="IKY575" s="633"/>
      <c r="IKZ575" s="633"/>
      <c r="ILA575" s="633"/>
      <c r="ILB575" s="633"/>
      <c r="ILC575" s="633"/>
      <c r="ILD575" s="633"/>
      <c r="ILE575" s="633"/>
      <c r="ILF575" s="633"/>
      <c r="ILG575" s="633"/>
      <c r="ILH575" s="633"/>
      <c r="ILI575" s="633"/>
      <c r="ILJ575" s="633"/>
      <c r="ILK575" s="633"/>
      <c r="ILL575" s="633"/>
      <c r="ILM575" s="633"/>
      <c r="ILN575" s="633"/>
      <c r="ILO575" s="633"/>
      <c r="ILP575" s="633"/>
      <c r="ILQ575" s="633"/>
      <c r="ILR575" s="633"/>
      <c r="ILS575" s="633"/>
      <c r="ILT575" s="633"/>
      <c r="ILU575" s="633"/>
      <c r="ILV575" s="633"/>
      <c r="ILW575" s="633"/>
      <c r="ILX575" s="633"/>
      <c r="ILY575" s="633"/>
      <c r="ILZ575" s="633"/>
      <c r="IMA575" s="633"/>
      <c r="IMB575" s="633"/>
      <c r="IMC575" s="633"/>
      <c r="IMD575" s="633"/>
      <c r="IME575" s="633"/>
      <c r="IMF575" s="633"/>
      <c r="IMG575" s="633"/>
      <c r="IMH575" s="633"/>
      <c r="IMI575" s="633"/>
      <c r="IMJ575" s="633"/>
      <c r="IMK575" s="633"/>
      <c r="IML575" s="633"/>
      <c r="IMM575" s="633"/>
      <c r="IMN575" s="633"/>
      <c r="IMO575" s="633"/>
      <c r="IMP575" s="633"/>
      <c r="IMQ575" s="633"/>
      <c r="IMR575" s="633"/>
      <c r="IMS575" s="633"/>
      <c r="IMT575" s="633"/>
      <c r="IMU575" s="633"/>
      <c r="IMV575" s="633"/>
      <c r="IMW575" s="633"/>
      <c r="IMX575" s="633"/>
      <c r="IMY575" s="633"/>
      <c r="IMZ575" s="633"/>
      <c r="INA575" s="633"/>
      <c r="INB575" s="633"/>
      <c r="INC575" s="633"/>
      <c r="IND575" s="633"/>
      <c r="INE575" s="633"/>
      <c r="INF575" s="633"/>
      <c r="ING575" s="633"/>
      <c r="INH575" s="633"/>
      <c r="INI575" s="633"/>
      <c r="INJ575" s="633"/>
      <c r="INK575" s="633"/>
      <c r="INL575" s="633"/>
      <c r="INM575" s="633"/>
      <c r="INN575" s="633"/>
      <c r="INO575" s="633"/>
      <c r="INP575" s="633"/>
      <c r="INQ575" s="633"/>
      <c r="INR575" s="633"/>
      <c r="INS575" s="633"/>
      <c r="INT575" s="633"/>
      <c r="INU575" s="633"/>
      <c r="INV575" s="633"/>
      <c r="INW575" s="633"/>
      <c r="INX575" s="633"/>
      <c r="INY575" s="633"/>
      <c r="INZ575" s="633"/>
      <c r="IOA575" s="633"/>
      <c r="IOB575" s="633"/>
      <c r="IOC575" s="633"/>
      <c r="IOD575" s="633"/>
      <c r="IOE575" s="633"/>
      <c r="IOF575" s="633"/>
      <c r="IOG575" s="633"/>
      <c r="IOH575" s="633"/>
      <c r="IOI575" s="633"/>
      <c r="IOJ575" s="633"/>
      <c r="IOK575" s="633"/>
      <c r="IOL575" s="633"/>
      <c r="IOM575" s="633"/>
      <c r="ION575" s="633"/>
      <c r="IOO575" s="633"/>
      <c r="IOP575" s="633"/>
      <c r="IOQ575" s="633"/>
      <c r="IOR575" s="633"/>
      <c r="IOS575" s="633"/>
      <c r="IOT575" s="633"/>
      <c r="IOU575" s="633"/>
      <c r="IOV575" s="633"/>
      <c r="IOW575" s="633"/>
      <c r="IOX575" s="633"/>
      <c r="IOY575" s="633"/>
      <c r="IOZ575" s="633"/>
      <c r="IPA575" s="633"/>
      <c r="IPB575" s="633"/>
      <c r="IPC575" s="633"/>
      <c r="IPD575" s="633"/>
      <c r="IPE575" s="633"/>
      <c r="IPF575" s="633"/>
      <c r="IPG575" s="633"/>
      <c r="IPH575" s="633"/>
      <c r="IPI575" s="633"/>
      <c r="IPJ575" s="633"/>
      <c r="IPK575" s="633"/>
      <c r="IPL575" s="633"/>
      <c r="IPM575" s="633"/>
      <c r="IPN575" s="633"/>
      <c r="IPO575" s="633"/>
      <c r="IPP575" s="633"/>
      <c r="IPQ575" s="633"/>
      <c r="IPR575" s="633"/>
      <c r="IPS575" s="633"/>
      <c r="IPT575" s="633"/>
      <c r="IPU575" s="633"/>
      <c r="IPV575" s="633"/>
      <c r="IPW575" s="633"/>
      <c r="IPX575" s="633"/>
      <c r="IPY575" s="633"/>
      <c r="IPZ575" s="633"/>
      <c r="IQA575" s="633"/>
      <c r="IQB575" s="633"/>
      <c r="IQC575" s="633"/>
      <c r="IQD575" s="633"/>
      <c r="IQE575" s="633"/>
      <c r="IQF575" s="633"/>
      <c r="IQG575" s="633"/>
      <c r="IQH575" s="633"/>
      <c r="IQI575" s="633"/>
      <c r="IQJ575" s="633"/>
      <c r="IQK575" s="633"/>
      <c r="IQL575" s="633"/>
      <c r="IQM575" s="633"/>
      <c r="IQN575" s="633"/>
      <c r="IQO575" s="633"/>
      <c r="IQP575" s="633"/>
      <c r="IQQ575" s="633"/>
      <c r="IQR575" s="633"/>
      <c r="IQS575" s="633"/>
      <c r="IQT575" s="633"/>
      <c r="IQU575" s="633"/>
      <c r="IQV575" s="633"/>
      <c r="IQW575" s="633"/>
      <c r="IQX575" s="633"/>
      <c r="IQY575" s="633"/>
      <c r="IQZ575" s="633"/>
      <c r="IRA575" s="633"/>
      <c r="IRB575" s="633"/>
      <c r="IRC575" s="633"/>
      <c r="IRD575" s="633"/>
      <c r="IRE575" s="633"/>
      <c r="IRF575" s="633"/>
      <c r="IRG575" s="633"/>
      <c r="IRH575" s="633"/>
      <c r="IRI575" s="633"/>
      <c r="IRJ575" s="633"/>
      <c r="IRK575" s="633"/>
      <c r="IRL575" s="633"/>
      <c r="IRM575" s="633"/>
      <c r="IRN575" s="633"/>
      <c r="IRO575" s="633"/>
      <c r="IRP575" s="633"/>
      <c r="IRQ575" s="633"/>
      <c r="IRR575" s="633"/>
      <c r="IRS575" s="633"/>
      <c r="IRT575" s="633"/>
      <c r="IRU575" s="633"/>
      <c r="IRV575" s="633"/>
      <c r="IRW575" s="633"/>
      <c r="IRX575" s="633"/>
      <c r="IRY575" s="633"/>
      <c r="IRZ575" s="633"/>
      <c r="ISA575" s="633"/>
      <c r="ISB575" s="633"/>
      <c r="ISC575" s="633"/>
      <c r="ISD575" s="633"/>
      <c r="ISE575" s="633"/>
      <c r="ISF575" s="633"/>
      <c r="ISG575" s="633"/>
      <c r="ISH575" s="633"/>
      <c r="ISI575" s="633"/>
      <c r="ISJ575" s="633"/>
      <c r="ISK575" s="633"/>
      <c r="ISL575" s="633"/>
      <c r="ISM575" s="633"/>
      <c r="ISN575" s="633"/>
      <c r="ISO575" s="633"/>
      <c r="ISP575" s="633"/>
      <c r="ISQ575" s="633"/>
      <c r="ISR575" s="633"/>
      <c r="ISS575" s="633"/>
      <c r="IST575" s="633"/>
      <c r="ISU575" s="633"/>
      <c r="ISV575" s="633"/>
      <c r="ISW575" s="633"/>
      <c r="ISX575" s="633"/>
      <c r="ISY575" s="633"/>
      <c r="ISZ575" s="633"/>
      <c r="ITA575" s="633"/>
      <c r="ITB575" s="633"/>
      <c r="ITC575" s="633"/>
      <c r="ITD575" s="633"/>
      <c r="ITE575" s="633"/>
      <c r="ITF575" s="633"/>
      <c r="ITG575" s="633"/>
      <c r="ITH575" s="633"/>
      <c r="ITI575" s="633"/>
      <c r="ITJ575" s="633"/>
      <c r="ITK575" s="633"/>
      <c r="ITL575" s="633"/>
      <c r="ITM575" s="633"/>
      <c r="ITN575" s="633"/>
      <c r="ITO575" s="633"/>
      <c r="ITP575" s="633"/>
      <c r="ITQ575" s="633"/>
      <c r="ITR575" s="633"/>
      <c r="ITS575" s="633"/>
      <c r="ITT575" s="633"/>
      <c r="ITU575" s="633"/>
      <c r="ITV575" s="633"/>
      <c r="ITW575" s="633"/>
      <c r="ITX575" s="633"/>
      <c r="ITY575" s="633"/>
      <c r="ITZ575" s="633"/>
      <c r="IUA575" s="633"/>
      <c r="IUB575" s="633"/>
      <c r="IUC575" s="633"/>
      <c r="IUD575" s="633"/>
      <c r="IUE575" s="633"/>
      <c r="IUF575" s="633"/>
      <c r="IUG575" s="633"/>
      <c r="IUH575" s="633"/>
      <c r="IUI575" s="633"/>
      <c r="IUJ575" s="633"/>
      <c r="IUK575" s="633"/>
      <c r="IUL575" s="633"/>
      <c r="IUM575" s="633"/>
      <c r="IUN575" s="633"/>
      <c r="IUO575" s="633"/>
      <c r="IUP575" s="633"/>
      <c r="IUQ575" s="633"/>
      <c r="IUR575" s="633"/>
      <c r="IUS575" s="633"/>
      <c r="IUT575" s="633"/>
      <c r="IUU575" s="633"/>
      <c r="IUV575" s="633"/>
      <c r="IUW575" s="633"/>
      <c r="IUX575" s="633"/>
      <c r="IUY575" s="633"/>
      <c r="IUZ575" s="633"/>
      <c r="IVA575" s="633"/>
      <c r="IVB575" s="633"/>
      <c r="IVC575" s="633"/>
      <c r="IVD575" s="633"/>
      <c r="IVE575" s="633"/>
      <c r="IVF575" s="633"/>
      <c r="IVG575" s="633"/>
      <c r="IVH575" s="633"/>
      <c r="IVI575" s="633"/>
      <c r="IVJ575" s="633"/>
      <c r="IVK575" s="633"/>
      <c r="IVL575" s="633"/>
      <c r="IVM575" s="633"/>
      <c r="IVN575" s="633"/>
      <c r="IVO575" s="633"/>
      <c r="IVP575" s="633"/>
      <c r="IVQ575" s="633"/>
      <c r="IVR575" s="633"/>
      <c r="IVS575" s="633"/>
      <c r="IVT575" s="633"/>
      <c r="IVU575" s="633"/>
      <c r="IVV575" s="633"/>
      <c r="IVW575" s="633"/>
      <c r="IVX575" s="633"/>
      <c r="IVY575" s="633"/>
      <c r="IVZ575" s="633"/>
      <c r="IWA575" s="633"/>
      <c r="IWB575" s="633"/>
      <c r="IWC575" s="633"/>
      <c r="IWD575" s="633"/>
      <c r="IWE575" s="633"/>
      <c r="IWF575" s="633"/>
      <c r="IWG575" s="633"/>
      <c r="IWH575" s="633"/>
      <c r="IWI575" s="633"/>
      <c r="IWJ575" s="633"/>
      <c r="IWK575" s="633"/>
      <c r="IWL575" s="633"/>
      <c r="IWM575" s="633"/>
      <c r="IWN575" s="633"/>
      <c r="IWO575" s="633"/>
      <c r="IWP575" s="633"/>
      <c r="IWQ575" s="633"/>
      <c r="IWR575" s="633"/>
      <c r="IWS575" s="633"/>
      <c r="IWT575" s="633"/>
      <c r="IWU575" s="633"/>
      <c r="IWV575" s="633"/>
      <c r="IWW575" s="633"/>
      <c r="IWX575" s="633"/>
      <c r="IWY575" s="633"/>
      <c r="IWZ575" s="633"/>
      <c r="IXA575" s="633"/>
      <c r="IXB575" s="633"/>
      <c r="IXC575" s="633"/>
      <c r="IXD575" s="633"/>
      <c r="IXE575" s="633"/>
      <c r="IXF575" s="633"/>
      <c r="IXG575" s="633"/>
      <c r="IXH575" s="633"/>
      <c r="IXI575" s="633"/>
      <c r="IXJ575" s="633"/>
      <c r="IXK575" s="633"/>
      <c r="IXL575" s="633"/>
      <c r="IXM575" s="633"/>
      <c r="IXN575" s="633"/>
      <c r="IXO575" s="633"/>
      <c r="IXP575" s="633"/>
      <c r="IXQ575" s="633"/>
      <c r="IXR575" s="633"/>
      <c r="IXS575" s="633"/>
      <c r="IXT575" s="633"/>
      <c r="IXU575" s="633"/>
      <c r="IXV575" s="633"/>
      <c r="IXW575" s="633"/>
      <c r="IXX575" s="633"/>
      <c r="IXY575" s="633"/>
      <c r="IXZ575" s="633"/>
      <c r="IYA575" s="633"/>
      <c r="IYB575" s="633"/>
      <c r="IYC575" s="633"/>
      <c r="IYD575" s="633"/>
      <c r="IYE575" s="633"/>
      <c r="IYF575" s="633"/>
      <c r="IYG575" s="633"/>
      <c r="IYH575" s="633"/>
      <c r="IYI575" s="633"/>
      <c r="IYJ575" s="633"/>
      <c r="IYK575" s="633"/>
      <c r="IYL575" s="633"/>
      <c r="IYM575" s="633"/>
      <c r="IYN575" s="633"/>
      <c r="IYO575" s="633"/>
      <c r="IYP575" s="633"/>
      <c r="IYQ575" s="633"/>
      <c r="IYR575" s="633"/>
      <c r="IYS575" s="633"/>
      <c r="IYT575" s="633"/>
      <c r="IYU575" s="633"/>
      <c r="IYV575" s="633"/>
      <c r="IYW575" s="633"/>
      <c r="IYX575" s="633"/>
      <c r="IYY575" s="633"/>
      <c r="IYZ575" s="633"/>
      <c r="IZA575" s="633"/>
      <c r="IZB575" s="633"/>
      <c r="IZC575" s="633"/>
      <c r="IZD575" s="633"/>
      <c r="IZE575" s="633"/>
      <c r="IZF575" s="633"/>
      <c r="IZG575" s="633"/>
      <c r="IZH575" s="633"/>
      <c r="IZI575" s="633"/>
      <c r="IZJ575" s="633"/>
      <c r="IZK575" s="633"/>
      <c r="IZL575" s="633"/>
      <c r="IZM575" s="633"/>
      <c r="IZN575" s="633"/>
      <c r="IZO575" s="633"/>
      <c r="IZP575" s="633"/>
      <c r="IZQ575" s="633"/>
      <c r="IZR575" s="633"/>
      <c r="IZS575" s="633"/>
      <c r="IZT575" s="633"/>
      <c r="IZU575" s="633"/>
      <c r="IZV575" s="633"/>
      <c r="IZW575" s="633"/>
      <c r="IZX575" s="633"/>
      <c r="IZY575" s="633"/>
      <c r="IZZ575" s="633"/>
      <c r="JAA575" s="633"/>
      <c r="JAB575" s="633"/>
      <c r="JAC575" s="633"/>
      <c r="JAD575" s="633"/>
      <c r="JAE575" s="633"/>
      <c r="JAF575" s="633"/>
      <c r="JAG575" s="633"/>
      <c r="JAH575" s="633"/>
      <c r="JAI575" s="633"/>
      <c r="JAJ575" s="633"/>
      <c r="JAK575" s="633"/>
      <c r="JAL575" s="633"/>
      <c r="JAM575" s="633"/>
      <c r="JAN575" s="633"/>
      <c r="JAO575" s="633"/>
      <c r="JAP575" s="633"/>
      <c r="JAQ575" s="633"/>
      <c r="JAR575" s="633"/>
      <c r="JAS575" s="633"/>
      <c r="JAT575" s="633"/>
      <c r="JAU575" s="633"/>
      <c r="JAV575" s="633"/>
      <c r="JAW575" s="633"/>
      <c r="JAX575" s="633"/>
      <c r="JAY575" s="633"/>
      <c r="JAZ575" s="633"/>
      <c r="JBA575" s="633"/>
      <c r="JBB575" s="633"/>
      <c r="JBC575" s="633"/>
      <c r="JBD575" s="633"/>
      <c r="JBE575" s="633"/>
      <c r="JBF575" s="633"/>
      <c r="JBG575" s="633"/>
      <c r="JBH575" s="633"/>
      <c r="JBI575" s="633"/>
      <c r="JBJ575" s="633"/>
      <c r="JBK575" s="633"/>
      <c r="JBL575" s="633"/>
      <c r="JBM575" s="633"/>
      <c r="JBN575" s="633"/>
      <c r="JBO575" s="633"/>
      <c r="JBP575" s="633"/>
      <c r="JBQ575" s="633"/>
      <c r="JBR575" s="633"/>
      <c r="JBS575" s="633"/>
      <c r="JBT575" s="633"/>
      <c r="JBU575" s="633"/>
      <c r="JBV575" s="633"/>
      <c r="JBW575" s="633"/>
      <c r="JBX575" s="633"/>
      <c r="JBY575" s="633"/>
      <c r="JBZ575" s="633"/>
      <c r="JCA575" s="633"/>
      <c r="JCB575" s="633"/>
      <c r="JCC575" s="633"/>
      <c r="JCD575" s="633"/>
      <c r="JCE575" s="633"/>
      <c r="JCF575" s="633"/>
      <c r="JCG575" s="633"/>
      <c r="JCH575" s="633"/>
      <c r="JCI575" s="633"/>
      <c r="JCJ575" s="633"/>
      <c r="JCK575" s="633"/>
      <c r="JCL575" s="633"/>
      <c r="JCM575" s="633"/>
      <c r="JCN575" s="633"/>
      <c r="JCO575" s="633"/>
      <c r="JCP575" s="633"/>
      <c r="JCQ575" s="633"/>
      <c r="JCR575" s="633"/>
      <c r="JCS575" s="633"/>
      <c r="JCT575" s="633"/>
      <c r="JCU575" s="633"/>
      <c r="JCV575" s="633"/>
      <c r="JCW575" s="633"/>
      <c r="JCX575" s="633"/>
      <c r="JCY575" s="633"/>
      <c r="JCZ575" s="633"/>
      <c r="JDA575" s="633"/>
      <c r="JDB575" s="633"/>
      <c r="JDC575" s="633"/>
      <c r="JDD575" s="633"/>
      <c r="JDE575" s="633"/>
      <c r="JDF575" s="633"/>
      <c r="JDG575" s="633"/>
      <c r="JDH575" s="633"/>
      <c r="JDI575" s="633"/>
      <c r="JDJ575" s="633"/>
      <c r="JDK575" s="633"/>
      <c r="JDL575" s="633"/>
      <c r="JDM575" s="633"/>
      <c r="JDN575" s="633"/>
      <c r="JDO575" s="633"/>
      <c r="JDP575" s="633"/>
      <c r="JDQ575" s="633"/>
      <c r="JDR575" s="633"/>
      <c r="JDS575" s="633"/>
      <c r="JDT575" s="633"/>
      <c r="JDU575" s="633"/>
      <c r="JDV575" s="633"/>
      <c r="JDW575" s="633"/>
      <c r="JDX575" s="633"/>
      <c r="JDY575" s="633"/>
      <c r="JDZ575" s="633"/>
      <c r="JEA575" s="633"/>
      <c r="JEB575" s="633"/>
      <c r="JEC575" s="633"/>
      <c r="JED575" s="633"/>
      <c r="JEE575" s="633"/>
      <c r="JEF575" s="633"/>
      <c r="JEG575" s="633"/>
      <c r="JEH575" s="633"/>
      <c r="JEI575" s="633"/>
      <c r="JEJ575" s="633"/>
      <c r="JEK575" s="633"/>
      <c r="JEL575" s="633"/>
      <c r="JEM575" s="633"/>
      <c r="JEN575" s="633"/>
      <c r="JEO575" s="633"/>
      <c r="JEP575" s="633"/>
      <c r="JEQ575" s="633"/>
      <c r="JER575" s="633"/>
      <c r="JES575" s="633"/>
      <c r="JET575" s="633"/>
      <c r="JEU575" s="633"/>
      <c r="JEV575" s="633"/>
      <c r="JEW575" s="633"/>
      <c r="JEX575" s="633"/>
      <c r="JEY575" s="633"/>
      <c r="JEZ575" s="633"/>
      <c r="JFA575" s="633"/>
      <c r="JFB575" s="633"/>
      <c r="JFC575" s="633"/>
      <c r="JFD575" s="633"/>
      <c r="JFE575" s="633"/>
      <c r="JFF575" s="633"/>
      <c r="JFG575" s="633"/>
      <c r="JFH575" s="633"/>
      <c r="JFI575" s="633"/>
      <c r="JFJ575" s="633"/>
      <c r="JFK575" s="633"/>
      <c r="JFL575" s="633"/>
      <c r="JFM575" s="633"/>
      <c r="JFN575" s="633"/>
      <c r="JFO575" s="633"/>
      <c r="JFP575" s="633"/>
      <c r="JFQ575" s="633"/>
      <c r="JFR575" s="633"/>
      <c r="JFS575" s="633"/>
      <c r="JFT575" s="633"/>
      <c r="JFU575" s="633"/>
      <c r="JFV575" s="633"/>
      <c r="JFW575" s="633"/>
      <c r="JFX575" s="633"/>
      <c r="JFY575" s="633"/>
      <c r="JFZ575" s="633"/>
      <c r="JGA575" s="633"/>
      <c r="JGB575" s="633"/>
      <c r="JGC575" s="633"/>
      <c r="JGD575" s="633"/>
      <c r="JGE575" s="633"/>
      <c r="JGF575" s="633"/>
      <c r="JGG575" s="633"/>
      <c r="JGH575" s="633"/>
      <c r="JGI575" s="633"/>
      <c r="JGJ575" s="633"/>
      <c r="JGK575" s="633"/>
      <c r="JGL575" s="633"/>
      <c r="JGM575" s="633"/>
      <c r="JGN575" s="633"/>
      <c r="JGO575" s="633"/>
      <c r="JGP575" s="633"/>
      <c r="JGQ575" s="633"/>
      <c r="JGR575" s="633"/>
      <c r="JGS575" s="633"/>
      <c r="JGT575" s="633"/>
      <c r="JGU575" s="633"/>
      <c r="JGV575" s="633"/>
      <c r="JGW575" s="633"/>
      <c r="JGX575" s="633"/>
      <c r="JGY575" s="633"/>
      <c r="JGZ575" s="633"/>
      <c r="JHA575" s="633"/>
      <c r="JHB575" s="633"/>
      <c r="JHC575" s="633"/>
      <c r="JHD575" s="633"/>
      <c r="JHE575" s="633"/>
      <c r="JHF575" s="633"/>
      <c r="JHG575" s="633"/>
      <c r="JHH575" s="633"/>
      <c r="JHI575" s="633"/>
      <c r="JHJ575" s="633"/>
      <c r="JHK575" s="633"/>
      <c r="JHL575" s="633"/>
      <c r="JHM575" s="633"/>
      <c r="JHN575" s="633"/>
      <c r="JHO575" s="633"/>
      <c r="JHP575" s="633"/>
      <c r="JHQ575" s="633"/>
      <c r="JHR575" s="633"/>
      <c r="JHS575" s="633"/>
      <c r="JHT575" s="633"/>
      <c r="JHU575" s="633"/>
      <c r="JHV575" s="633"/>
      <c r="JHW575" s="633"/>
      <c r="JHX575" s="633"/>
      <c r="JHY575" s="633"/>
      <c r="JHZ575" s="633"/>
      <c r="JIA575" s="633"/>
      <c r="JIB575" s="633"/>
      <c r="JIC575" s="633"/>
      <c r="JID575" s="633"/>
      <c r="JIE575" s="633"/>
      <c r="JIF575" s="633"/>
      <c r="JIG575" s="633"/>
      <c r="JIH575" s="633"/>
      <c r="JII575" s="633"/>
      <c r="JIJ575" s="633"/>
      <c r="JIK575" s="633"/>
      <c r="JIL575" s="633"/>
      <c r="JIM575" s="633"/>
      <c r="JIN575" s="633"/>
      <c r="JIO575" s="633"/>
      <c r="JIP575" s="633"/>
      <c r="JIQ575" s="633"/>
      <c r="JIR575" s="633"/>
      <c r="JIS575" s="633"/>
      <c r="JIT575" s="633"/>
      <c r="JIU575" s="633"/>
      <c r="JIV575" s="633"/>
      <c r="JIW575" s="633"/>
      <c r="JIX575" s="633"/>
      <c r="JIY575" s="633"/>
      <c r="JIZ575" s="633"/>
      <c r="JJA575" s="633"/>
      <c r="JJB575" s="633"/>
      <c r="JJC575" s="633"/>
      <c r="JJD575" s="633"/>
      <c r="JJE575" s="633"/>
      <c r="JJF575" s="633"/>
      <c r="JJG575" s="633"/>
      <c r="JJH575" s="633"/>
      <c r="JJI575" s="633"/>
      <c r="JJJ575" s="633"/>
      <c r="JJK575" s="633"/>
      <c r="JJL575" s="633"/>
      <c r="JJM575" s="633"/>
      <c r="JJN575" s="633"/>
      <c r="JJO575" s="633"/>
      <c r="JJP575" s="633"/>
      <c r="JJQ575" s="633"/>
      <c r="JJR575" s="633"/>
      <c r="JJS575" s="633"/>
      <c r="JJT575" s="633"/>
      <c r="JJU575" s="633"/>
      <c r="JJV575" s="633"/>
      <c r="JJW575" s="633"/>
      <c r="JJX575" s="633"/>
      <c r="JJY575" s="633"/>
      <c r="JJZ575" s="633"/>
      <c r="JKA575" s="633"/>
      <c r="JKB575" s="633"/>
      <c r="JKC575" s="633"/>
      <c r="JKD575" s="633"/>
      <c r="JKE575" s="633"/>
      <c r="JKF575" s="633"/>
      <c r="JKG575" s="633"/>
      <c r="JKH575" s="633"/>
      <c r="JKI575" s="633"/>
      <c r="JKJ575" s="633"/>
      <c r="JKK575" s="633"/>
      <c r="JKL575" s="633"/>
      <c r="JKM575" s="633"/>
      <c r="JKN575" s="633"/>
      <c r="JKO575" s="633"/>
      <c r="JKP575" s="633"/>
      <c r="JKQ575" s="633"/>
      <c r="JKR575" s="633"/>
      <c r="JKS575" s="633"/>
      <c r="JKT575" s="633"/>
      <c r="JKU575" s="633"/>
      <c r="JKV575" s="633"/>
      <c r="JKW575" s="633"/>
      <c r="JKX575" s="633"/>
      <c r="JKY575" s="633"/>
      <c r="JKZ575" s="633"/>
      <c r="JLA575" s="633"/>
      <c r="JLB575" s="633"/>
      <c r="JLC575" s="633"/>
      <c r="JLD575" s="633"/>
      <c r="JLE575" s="633"/>
      <c r="JLF575" s="633"/>
      <c r="JLG575" s="633"/>
      <c r="JLH575" s="633"/>
      <c r="JLI575" s="633"/>
      <c r="JLJ575" s="633"/>
      <c r="JLK575" s="633"/>
      <c r="JLL575" s="633"/>
      <c r="JLM575" s="633"/>
      <c r="JLN575" s="633"/>
      <c r="JLO575" s="633"/>
      <c r="JLP575" s="633"/>
      <c r="JLQ575" s="633"/>
      <c r="JLR575" s="633"/>
      <c r="JLS575" s="633"/>
      <c r="JLT575" s="633"/>
      <c r="JLU575" s="633"/>
      <c r="JLV575" s="633"/>
      <c r="JLW575" s="633"/>
      <c r="JLX575" s="633"/>
      <c r="JLY575" s="633"/>
      <c r="JLZ575" s="633"/>
      <c r="JMA575" s="633"/>
      <c r="JMB575" s="633"/>
      <c r="JMC575" s="633"/>
      <c r="JMD575" s="633"/>
      <c r="JME575" s="633"/>
      <c r="JMF575" s="633"/>
      <c r="JMG575" s="633"/>
      <c r="JMH575" s="633"/>
      <c r="JMI575" s="633"/>
      <c r="JMJ575" s="633"/>
      <c r="JMK575" s="633"/>
      <c r="JML575" s="633"/>
      <c r="JMM575" s="633"/>
      <c r="JMN575" s="633"/>
      <c r="JMO575" s="633"/>
      <c r="JMP575" s="633"/>
      <c r="JMQ575" s="633"/>
      <c r="JMR575" s="633"/>
      <c r="JMS575" s="633"/>
      <c r="JMT575" s="633"/>
      <c r="JMU575" s="633"/>
      <c r="JMV575" s="633"/>
      <c r="JMW575" s="633"/>
      <c r="JMX575" s="633"/>
      <c r="JMY575" s="633"/>
      <c r="JMZ575" s="633"/>
      <c r="JNA575" s="633"/>
      <c r="JNB575" s="633"/>
      <c r="JNC575" s="633"/>
      <c r="JND575" s="633"/>
      <c r="JNE575" s="633"/>
      <c r="JNF575" s="633"/>
      <c r="JNG575" s="633"/>
      <c r="JNH575" s="633"/>
      <c r="JNI575" s="633"/>
      <c r="JNJ575" s="633"/>
      <c r="JNK575" s="633"/>
      <c r="JNL575" s="633"/>
      <c r="JNM575" s="633"/>
      <c r="JNN575" s="633"/>
      <c r="JNO575" s="633"/>
      <c r="JNP575" s="633"/>
      <c r="JNQ575" s="633"/>
      <c r="JNR575" s="633"/>
      <c r="JNS575" s="633"/>
      <c r="JNT575" s="633"/>
      <c r="JNU575" s="633"/>
      <c r="JNV575" s="633"/>
      <c r="JNW575" s="633"/>
      <c r="JNX575" s="633"/>
      <c r="JNY575" s="633"/>
      <c r="JNZ575" s="633"/>
      <c r="JOA575" s="633"/>
      <c r="JOB575" s="633"/>
      <c r="JOC575" s="633"/>
      <c r="JOD575" s="633"/>
      <c r="JOE575" s="633"/>
      <c r="JOF575" s="633"/>
      <c r="JOG575" s="633"/>
      <c r="JOH575" s="633"/>
      <c r="JOI575" s="633"/>
      <c r="JOJ575" s="633"/>
      <c r="JOK575" s="633"/>
      <c r="JOL575" s="633"/>
      <c r="JOM575" s="633"/>
      <c r="JON575" s="633"/>
      <c r="JOO575" s="633"/>
      <c r="JOP575" s="633"/>
      <c r="JOQ575" s="633"/>
      <c r="JOR575" s="633"/>
      <c r="JOS575" s="633"/>
      <c r="JOT575" s="633"/>
      <c r="JOU575" s="633"/>
      <c r="JOV575" s="633"/>
      <c r="JOW575" s="633"/>
      <c r="JOX575" s="633"/>
      <c r="JOY575" s="633"/>
      <c r="JOZ575" s="633"/>
      <c r="JPA575" s="633"/>
      <c r="JPB575" s="633"/>
      <c r="JPC575" s="633"/>
      <c r="JPD575" s="633"/>
      <c r="JPE575" s="633"/>
      <c r="JPF575" s="633"/>
      <c r="JPG575" s="633"/>
      <c r="JPH575" s="633"/>
      <c r="JPI575" s="633"/>
      <c r="JPJ575" s="633"/>
      <c r="JPK575" s="633"/>
      <c r="JPL575" s="633"/>
      <c r="JPM575" s="633"/>
      <c r="JPN575" s="633"/>
      <c r="JPO575" s="633"/>
      <c r="JPP575" s="633"/>
      <c r="JPQ575" s="633"/>
      <c r="JPR575" s="633"/>
      <c r="JPS575" s="633"/>
      <c r="JPT575" s="633"/>
      <c r="JPU575" s="633"/>
      <c r="JPV575" s="633"/>
      <c r="JPW575" s="633"/>
      <c r="JPX575" s="633"/>
      <c r="JPY575" s="633"/>
      <c r="JPZ575" s="633"/>
      <c r="JQA575" s="633"/>
      <c r="JQB575" s="633"/>
      <c r="JQC575" s="633"/>
      <c r="JQD575" s="633"/>
      <c r="JQE575" s="633"/>
      <c r="JQF575" s="633"/>
      <c r="JQG575" s="633"/>
      <c r="JQH575" s="633"/>
      <c r="JQI575" s="633"/>
      <c r="JQJ575" s="633"/>
      <c r="JQK575" s="633"/>
      <c r="JQL575" s="633"/>
      <c r="JQM575" s="633"/>
      <c r="JQN575" s="633"/>
      <c r="JQO575" s="633"/>
      <c r="JQP575" s="633"/>
      <c r="JQQ575" s="633"/>
      <c r="JQR575" s="633"/>
      <c r="JQS575" s="633"/>
      <c r="JQT575" s="633"/>
      <c r="JQU575" s="633"/>
      <c r="JQV575" s="633"/>
      <c r="JQW575" s="633"/>
      <c r="JQX575" s="633"/>
      <c r="JQY575" s="633"/>
      <c r="JQZ575" s="633"/>
      <c r="JRA575" s="633"/>
      <c r="JRB575" s="633"/>
      <c r="JRC575" s="633"/>
      <c r="JRD575" s="633"/>
      <c r="JRE575" s="633"/>
      <c r="JRF575" s="633"/>
      <c r="JRG575" s="633"/>
      <c r="JRH575" s="633"/>
      <c r="JRI575" s="633"/>
      <c r="JRJ575" s="633"/>
      <c r="JRK575" s="633"/>
      <c r="JRL575" s="633"/>
      <c r="JRM575" s="633"/>
      <c r="JRN575" s="633"/>
      <c r="JRO575" s="633"/>
      <c r="JRP575" s="633"/>
      <c r="JRQ575" s="633"/>
      <c r="JRR575" s="633"/>
      <c r="JRS575" s="633"/>
      <c r="JRT575" s="633"/>
      <c r="JRU575" s="633"/>
      <c r="JRV575" s="633"/>
      <c r="JRW575" s="633"/>
      <c r="JRX575" s="633"/>
      <c r="JRY575" s="633"/>
      <c r="JRZ575" s="633"/>
      <c r="JSA575" s="633"/>
      <c r="JSB575" s="633"/>
      <c r="JSC575" s="633"/>
      <c r="JSD575" s="633"/>
      <c r="JSE575" s="633"/>
      <c r="JSF575" s="633"/>
      <c r="JSG575" s="633"/>
      <c r="JSH575" s="633"/>
      <c r="JSI575" s="633"/>
      <c r="JSJ575" s="633"/>
      <c r="JSK575" s="633"/>
      <c r="JSL575" s="633"/>
      <c r="JSM575" s="633"/>
      <c r="JSN575" s="633"/>
      <c r="JSO575" s="633"/>
      <c r="JSP575" s="633"/>
      <c r="JSQ575" s="633"/>
      <c r="JSR575" s="633"/>
      <c r="JSS575" s="633"/>
      <c r="JST575" s="633"/>
      <c r="JSU575" s="633"/>
      <c r="JSV575" s="633"/>
      <c r="JSW575" s="633"/>
      <c r="JSX575" s="633"/>
      <c r="JSY575" s="633"/>
      <c r="JSZ575" s="633"/>
      <c r="JTA575" s="633"/>
      <c r="JTB575" s="633"/>
      <c r="JTC575" s="633"/>
      <c r="JTD575" s="633"/>
      <c r="JTE575" s="633"/>
      <c r="JTF575" s="633"/>
      <c r="JTG575" s="633"/>
      <c r="JTH575" s="633"/>
      <c r="JTI575" s="633"/>
      <c r="JTJ575" s="633"/>
      <c r="JTK575" s="633"/>
      <c r="JTL575" s="633"/>
      <c r="JTM575" s="633"/>
      <c r="JTN575" s="633"/>
      <c r="JTO575" s="633"/>
      <c r="JTP575" s="633"/>
      <c r="JTQ575" s="633"/>
      <c r="JTR575" s="633"/>
      <c r="JTS575" s="633"/>
      <c r="JTT575" s="633"/>
      <c r="JTU575" s="633"/>
      <c r="JTV575" s="633"/>
      <c r="JTW575" s="633"/>
      <c r="JTX575" s="633"/>
      <c r="JTY575" s="633"/>
      <c r="JTZ575" s="633"/>
      <c r="JUA575" s="633"/>
      <c r="JUB575" s="633"/>
      <c r="JUC575" s="633"/>
      <c r="JUD575" s="633"/>
      <c r="JUE575" s="633"/>
      <c r="JUF575" s="633"/>
      <c r="JUG575" s="633"/>
      <c r="JUH575" s="633"/>
      <c r="JUI575" s="633"/>
      <c r="JUJ575" s="633"/>
      <c r="JUK575" s="633"/>
      <c r="JUL575" s="633"/>
      <c r="JUM575" s="633"/>
      <c r="JUN575" s="633"/>
      <c r="JUO575" s="633"/>
      <c r="JUP575" s="633"/>
      <c r="JUQ575" s="633"/>
      <c r="JUR575" s="633"/>
      <c r="JUS575" s="633"/>
      <c r="JUT575" s="633"/>
      <c r="JUU575" s="633"/>
      <c r="JUV575" s="633"/>
      <c r="JUW575" s="633"/>
      <c r="JUX575" s="633"/>
      <c r="JUY575" s="633"/>
      <c r="JUZ575" s="633"/>
      <c r="JVA575" s="633"/>
      <c r="JVB575" s="633"/>
      <c r="JVC575" s="633"/>
      <c r="JVD575" s="633"/>
      <c r="JVE575" s="633"/>
      <c r="JVF575" s="633"/>
      <c r="JVG575" s="633"/>
      <c r="JVH575" s="633"/>
      <c r="JVI575" s="633"/>
      <c r="JVJ575" s="633"/>
      <c r="JVK575" s="633"/>
      <c r="JVL575" s="633"/>
      <c r="JVM575" s="633"/>
      <c r="JVN575" s="633"/>
      <c r="JVO575" s="633"/>
      <c r="JVP575" s="633"/>
      <c r="JVQ575" s="633"/>
      <c r="JVR575" s="633"/>
      <c r="JVS575" s="633"/>
      <c r="JVT575" s="633"/>
      <c r="JVU575" s="633"/>
      <c r="JVV575" s="633"/>
      <c r="JVW575" s="633"/>
      <c r="JVX575" s="633"/>
      <c r="JVY575" s="633"/>
      <c r="JVZ575" s="633"/>
      <c r="JWA575" s="633"/>
      <c r="JWB575" s="633"/>
      <c r="JWC575" s="633"/>
      <c r="JWD575" s="633"/>
      <c r="JWE575" s="633"/>
      <c r="JWF575" s="633"/>
      <c r="JWG575" s="633"/>
      <c r="JWH575" s="633"/>
      <c r="JWI575" s="633"/>
      <c r="JWJ575" s="633"/>
      <c r="JWK575" s="633"/>
      <c r="JWL575" s="633"/>
      <c r="JWM575" s="633"/>
      <c r="JWN575" s="633"/>
      <c r="JWO575" s="633"/>
      <c r="JWP575" s="633"/>
      <c r="JWQ575" s="633"/>
      <c r="JWR575" s="633"/>
      <c r="JWS575" s="633"/>
      <c r="JWT575" s="633"/>
      <c r="JWU575" s="633"/>
      <c r="JWV575" s="633"/>
      <c r="JWW575" s="633"/>
      <c r="JWX575" s="633"/>
      <c r="JWY575" s="633"/>
      <c r="JWZ575" s="633"/>
      <c r="JXA575" s="633"/>
      <c r="JXB575" s="633"/>
      <c r="JXC575" s="633"/>
      <c r="JXD575" s="633"/>
      <c r="JXE575" s="633"/>
      <c r="JXF575" s="633"/>
      <c r="JXG575" s="633"/>
      <c r="JXH575" s="633"/>
      <c r="JXI575" s="633"/>
      <c r="JXJ575" s="633"/>
      <c r="JXK575" s="633"/>
      <c r="JXL575" s="633"/>
      <c r="JXM575" s="633"/>
      <c r="JXN575" s="633"/>
      <c r="JXO575" s="633"/>
      <c r="JXP575" s="633"/>
      <c r="JXQ575" s="633"/>
      <c r="JXR575" s="633"/>
      <c r="JXS575" s="633"/>
      <c r="JXT575" s="633"/>
      <c r="JXU575" s="633"/>
      <c r="JXV575" s="633"/>
      <c r="JXW575" s="633"/>
      <c r="JXX575" s="633"/>
      <c r="JXY575" s="633"/>
      <c r="JXZ575" s="633"/>
      <c r="JYA575" s="633"/>
      <c r="JYB575" s="633"/>
      <c r="JYC575" s="633"/>
      <c r="JYD575" s="633"/>
      <c r="JYE575" s="633"/>
      <c r="JYF575" s="633"/>
      <c r="JYG575" s="633"/>
      <c r="JYH575" s="633"/>
      <c r="JYI575" s="633"/>
      <c r="JYJ575" s="633"/>
      <c r="JYK575" s="633"/>
      <c r="JYL575" s="633"/>
      <c r="JYM575" s="633"/>
      <c r="JYN575" s="633"/>
      <c r="JYO575" s="633"/>
      <c r="JYP575" s="633"/>
      <c r="JYQ575" s="633"/>
      <c r="JYR575" s="633"/>
      <c r="JYS575" s="633"/>
      <c r="JYT575" s="633"/>
      <c r="JYU575" s="633"/>
      <c r="JYV575" s="633"/>
      <c r="JYW575" s="633"/>
      <c r="JYX575" s="633"/>
      <c r="JYY575" s="633"/>
      <c r="JYZ575" s="633"/>
      <c r="JZA575" s="633"/>
      <c r="JZB575" s="633"/>
      <c r="JZC575" s="633"/>
      <c r="JZD575" s="633"/>
      <c r="JZE575" s="633"/>
      <c r="JZF575" s="633"/>
      <c r="JZG575" s="633"/>
      <c r="JZH575" s="633"/>
      <c r="JZI575" s="633"/>
      <c r="JZJ575" s="633"/>
      <c r="JZK575" s="633"/>
      <c r="JZL575" s="633"/>
      <c r="JZM575" s="633"/>
      <c r="JZN575" s="633"/>
      <c r="JZO575" s="633"/>
      <c r="JZP575" s="633"/>
      <c r="JZQ575" s="633"/>
      <c r="JZR575" s="633"/>
      <c r="JZS575" s="633"/>
      <c r="JZT575" s="633"/>
      <c r="JZU575" s="633"/>
      <c r="JZV575" s="633"/>
      <c r="JZW575" s="633"/>
      <c r="JZX575" s="633"/>
      <c r="JZY575" s="633"/>
      <c r="JZZ575" s="633"/>
      <c r="KAA575" s="633"/>
      <c r="KAB575" s="633"/>
      <c r="KAC575" s="633"/>
      <c r="KAD575" s="633"/>
      <c r="KAE575" s="633"/>
      <c r="KAF575" s="633"/>
      <c r="KAG575" s="633"/>
      <c r="KAH575" s="633"/>
      <c r="KAI575" s="633"/>
      <c r="KAJ575" s="633"/>
      <c r="KAK575" s="633"/>
      <c r="KAL575" s="633"/>
      <c r="KAM575" s="633"/>
      <c r="KAN575" s="633"/>
      <c r="KAO575" s="633"/>
      <c r="KAP575" s="633"/>
      <c r="KAQ575" s="633"/>
      <c r="KAR575" s="633"/>
      <c r="KAS575" s="633"/>
      <c r="KAT575" s="633"/>
      <c r="KAU575" s="633"/>
      <c r="KAV575" s="633"/>
      <c r="KAW575" s="633"/>
      <c r="KAX575" s="633"/>
      <c r="KAY575" s="633"/>
      <c r="KAZ575" s="633"/>
      <c r="KBA575" s="633"/>
      <c r="KBB575" s="633"/>
      <c r="KBC575" s="633"/>
      <c r="KBD575" s="633"/>
      <c r="KBE575" s="633"/>
      <c r="KBF575" s="633"/>
      <c r="KBG575" s="633"/>
      <c r="KBH575" s="633"/>
      <c r="KBI575" s="633"/>
      <c r="KBJ575" s="633"/>
      <c r="KBK575" s="633"/>
      <c r="KBL575" s="633"/>
      <c r="KBM575" s="633"/>
      <c r="KBN575" s="633"/>
      <c r="KBO575" s="633"/>
      <c r="KBP575" s="633"/>
      <c r="KBQ575" s="633"/>
      <c r="KBR575" s="633"/>
      <c r="KBS575" s="633"/>
      <c r="KBT575" s="633"/>
      <c r="KBU575" s="633"/>
      <c r="KBV575" s="633"/>
      <c r="KBW575" s="633"/>
      <c r="KBX575" s="633"/>
      <c r="KBY575" s="633"/>
      <c r="KBZ575" s="633"/>
      <c r="KCA575" s="633"/>
      <c r="KCB575" s="633"/>
      <c r="KCC575" s="633"/>
      <c r="KCD575" s="633"/>
      <c r="KCE575" s="633"/>
      <c r="KCF575" s="633"/>
      <c r="KCG575" s="633"/>
      <c r="KCH575" s="633"/>
      <c r="KCI575" s="633"/>
      <c r="KCJ575" s="633"/>
      <c r="KCK575" s="633"/>
      <c r="KCL575" s="633"/>
      <c r="KCM575" s="633"/>
      <c r="KCN575" s="633"/>
      <c r="KCO575" s="633"/>
      <c r="KCP575" s="633"/>
      <c r="KCQ575" s="633"/>
      <c r="KCR575" s="633"/>
      <c r="KCS575" s="633"/>
      <c r="KCT575" s="633"/>
      <c r="KCU575" s="633"/>
      <c r="KCV575" s="633"/>
      <c r="KCW575" s="633"/>
      <c r="KCX575" s="633"/>
      <c r="KCY575" s="633"/>
      <c r="KCZ575" s="633"/>
      <c r="KDA575" s="633"/>
      <c r="KDB575" s="633"/>
      <c r="KDC575" s="633"/>
      <c r="KDD575" s="633"/>
      <c r="KDE575" s="633"/>
      <c r="KDF575" s="633"/>
      <c r="KDG575" s="633"/>
      <c r="KDH575" s="633"/>
      <c r="KDI575" s="633"/>
      <c r="KDJ575" s="633"/>
      <c r="KDK575" s="633"/>
      <c r="KDL575" s="633"/>
      <c r="KDM575" s="633"/>
      <c r="KDN575" s="633"/>
      <c r="KDO575" s="633"/>
      <c r="KDP575" s="633"/>
      <c r="KDQ575" s="633"/>
      <c r="KDR575" s="633"/>
      <c r="KDS575" s="633"/>
      <c r="KDT575" s="633"/>
      <c r="KDU575" s="633"/>
      <c r="KDV575" s="633"/>
      <c r="KDW575" s="633"/>
      <c r="KDX575" s="633"/>
      <c r="KDY575" s="633"/>
      <c r="KDZ575" s="633"/>
      <c r="KEA575" s="633"/>
      <c r="KEB575" s="633"/>
      <c r="KEC575" s="633"/>
      <c r="KED575" s="633"/>
      <c r="KEE575" s="633"/>
      <c r="KEF575" s="633"/>
      <c r="KEG575" s="633"/>
      <c r="KEH575" s="633"/>
      <c r="KEI575" s="633"/>
      <c r="KEJ575" s="633"/>
      <c r="KEK575" s="633"/>
      <c r="KEL575" s="633"/>
      <c r="KEM575" s="633"/>
      <c r="KEN575" s="633"/>
      <c r="KEO575" s="633"/>
      <c r="KEP575" s="633"/>
      <c r="KEQ575" s="633"/>
      <c r="KER575" s="633"/>
      <c r="KES575" s="633"/>
      <c r="KET575" s="633"/>
      <c r="KEU575" s="633"/>
      <c r="KEV575" s="633"/>
      <c r="KEW575" s="633"/>
      <c r="KEX575" s="633"/>
      <c r="KEY575" s="633"/>
      <c r="KEZ575" s="633"/>
      <c r="KFA575" s="633"/>
      <c r="KFB575" s="633"/>
      <c r="KFC575" s="633"/>
      <c r="KFD575" s="633"/>
      <c r="KFE575" s="633"/>
      <c r="KFF575" s="633"/>
      <c r="KFG575" s="633"/>
      <c r="KFH575" s="633"/>
      <c r="KFI575" s="633"/>
      <c r="KFJ575" s="633"/>
      <c r="KFK575" s="633"/>
      <c r="KFL575" s="633"/>
      <c r="KFM575" s="633"/>
      <c r="KFN575" s="633"/>
      <c r="KFO575" s="633"/>
      <c r="KFP575" s="633"/>
      <c r="KFQ575" s="633"/>
      <c r="KFR575" s="633"/>
      <c r="KFS575" s="633"/>
      <c r="KFT575" s="633"/>
      <c r="KFU575" s="633"/>
      <c r="KFV575" s="633"/>
      <c r="KFW575" s="633"/>
      <c r="KFX575" s="633"/>
      <c r="KFY575" s="633"/>
      <c r="KFZ575" s="633"/>
      <c r="KGA575" s="633"/>
      <c r="KGB575" s="633"/>
      <c r="KGC575" s="633"/>
      <c r="KGD575" s="633"/>
      <c r="KGE575" s="633"/>
      <c r="KGF575" s="633"/>
      <c r="KGG575" s="633"/>
      <c r="KGH575" s="633"/>
      <c r="KGI575" s="633"/>
      <c r="KGJ575" s="633"/>
      <c r="KGK575" s="633"/>
      <c r="KGL575" s="633"/>
      <c r="KGM575" s="633"/>
      <c r="KGN575" s="633"/>
      <c r="KGO575" s="633"/>
      <c r="KGP575" s="633"/>
      <c r="KGQ575" s="633"/>
      <c r="KGR575" s="633"/>
      <c r="KGS575" s="633"/>
      <c r="KGT575" s="633"/>
      <c r="KGU575" s="633"/>
      <c r="KGV575" s="633"/>
      <c r="KGW575" s="633"/>
      <c r="KGX575" s="633"/>
      <c r="KGY575" s="633"/>
      <c r="KGZ575" s="633"/>
      <c r="KHA575" s="633"/>
      <c r="KHB575" s="633"/>
      <c r="KHC575" s="633"/>
      <c r="KHD575" s="633"/>
      <c r="KHE575" s="633"/>
      <c r="KHF575" s="633"/>
      <c r="KHG575" s="633"/>
      <c r="KHH575" s="633"/>
      <c r="KHI575" s="633"/>
      <c r="KHJ575" s="633"/>
      <c r="KHK575" s="633"/>
      <c r="KHL575" s="633"/>
      <c r="KHM575" s="633"/>
      <c r="KHN575" s="633"/>
      <c r="KHO575" s="633"/>
      <c r="KHP575" s="633"/>
      <c r="KHQ575" s="633"/>
      <c r="KHR575" s="633"/>
      <c r="KHS575" s="633"/>
      <c r="KHT575" s="633"/>
      <c r="KHU575" s="633"/>
      <c r="KHV575" s="633"/>
      <c r="KHW575" s="633"/>
      <c r="KHX575" s="633"/>
      <c r="KHY575" s="633"/>
      <c r="KHZ575" s="633"/>
      <c r="KIA575" s="633"/>
      <c r="KIB575" s="633"/>
      <c r="KIC575" s="633"/>
      <c r="KID575" s="633"/>
      <c r="KIE575" s="633"/>
      <c r="KIF575" s="633"/>
      <c r="KIG575" s="633"/>
      <c r="KIH575" s="633"/>
      <c r="KII575" s="633"/>
      <c r="KIJ575" s="633"/>
      <c r="KIK575" s="633"/>
      <c r="KIL575" s="633"/>
      <c r="KIM575" s="633"/>
      <c r="KIN575" s="633"/>
      <c r="KIO575" s="633"/>
      <c r="KIP575" s="633"/>
      <c r="KIQ575" s="633"/>
      <c r="KIR575" s="633"/>
      <c r="KIS575" s="633"/>
      <c r="KIT575" s="633"/>
      <c r="KIU575" s="633"/>
      <c r="KIV575" s="633"/>
      <c r="KIW575" s="633"/>
      <c r="KIX575" s="633"/>
      <c r="KIY575" s="633"/>
      <c r="KIZ575" s="633"/>
      <c r="KJA575" s="633"/>
      <c r="KJB575" s="633"/>
      <c r="KJC575" s="633"/>
      <c r="KJD575" s="633"/>
      <c r="KJE575" s="633"/>
      <c r="KJF575" s="633"/>
      <c r="KJG575" s="633"/>
      <c r="KJH575" s="633"/>
      <c r="KJI575" s="633"/>
      <c r="KJJ575" s="633"/>
      <c r="KJK575" s="633"/>
      <c r="KJL575" s="633"/>
      <c r="KJM575" s="633"/>
      <c r="KJN575" s="633"/>
      <c r="KJO575" s="633"/>
      <c r="KJP575" s="633"/>
      <c r="KJQ575" s="633"/>
      <c r="KJR575" s="633"/>
      <c r="KJS575" s="633"/>
      <c r="KJT575" s="633"/>
      <c r="KJU575" s="633"/>
      <c r="KJV575" s="633"/>
      <c r="KJW575" s="633"/>
      <c r="KJX575" s="633"/>
      <c r="KJY575" s="633"/>
      <c r="KJZ575" s="633"/>
      <c r="KKA575" s="633"/>
      <c r="KKB575" s="633"/>
      <c r="KKC575" s="633"/>
      <c r="KKD575" s="633"/>
      <c r="KKE575" s="633"/>
      <c r="KKF575" s="633"/>
      <c r="KKG575" s="633"/>
      <c r="KKH575" s="633"/>
      <c r="KKI575" s="633"/>
      <c r="KKJ575" s="633"/>
      <c r="KKK575" s="633"/>
      <c r="KKL575" s="633"/>
      <c r="KKM575" s="633"/>
      <c r="KKN575" s="633"/>
      <c r="KKO575" s="633"/>
      <c r="KKP575" s="633"/>
      <c r="KKQ575" s="633"/>
      <c r="KKR575" s="633"/>
      <c r="KKS575" s="633"/>
      <c r="KKT575" s="633"/>
      <c r="KKU575" s="633"/>
      <c r="KKV575" s="633"/>
      <c r="KKW575" s="633"/>
      <c r="KKX575" s="633"/>
      <c r="KKY575" s="633"/>
      <c r="KKZ575" s="633"/>
      <c r="KLA575" s="633"/>
      <c r="KLB575" s="633"/>
      <c r="KLC575" s="633"/>
      <c r="KLD575" s="633"/>
      <c r="KLE575" s="633"/>
      <c r="KLF575" s="633"/>
      <c r="KLG575" s="633"/>
      <c r="KLH575" s="633"/>
      <c r="KLI575" s="633"/>
      <c r="KLJ575" s="633"/>
      <c r="KLK575" s="633"/>
      <c r="KLL575" s="633"/>
      <c r="KLM575" s="633"/>
      <c r="KLN575" s="633"/>
      <c r="KLO575" s="633"/>
      <c r="KLP575" s="633"/>
      <c r="KLQ575" s="633"/>
      <c r="KLR575" s="633"/>
      <c r="KLS575" s="633"/>
      <c r="KLT575" s="633"/>
      <c r="KLU575" s="633"/>
      <c r="KLV575" s="633"/>
      <c r="KLW575" s="633"/>
      <c r="KLX575" s="633"/>
      <c r="KLY575" s="633"/>
      <c r="KLZ575" s="633"/>
      <c r="KMA575" s="633"/>
      <c r="KMB575" s="633"/>
      <c r="KMC575" s="633"/>
      <c r="KMD575" s="633"/>
      <c r="KME575" s="633"/>
      <c r="KMF575" s="633"/>
      <c r="KMG575" s="633"/>
      <c r="KMH575" s="633"/>
      <c r="KMI575" s="633"/>
      <c r="KMJ575" s="633"/>
      <c r="KMK575" s="633"/>
      <c r="KML575" s="633"/>
      <c r="KMM575" s="633"/>
      <c r="KMN575" s="633"/>
      <c r="KMO575" s="633"/>
      <c r="KMP575" s="633"/>
      <c r="KMQ575" s="633"/>
      <c r="KMR575" s="633"/>
      <c r="KMS575" s="633"/>
      <c r="KMT575" s="633"/>
      <c r="KMU575" s="633"/>
      <c r="KMV575" s="633"/>
      <c r="KMW575" s="633"/>
      <c r="KMX575" s="633"/>
      <c r="KMY575" s="633"/>
      <c r="KMZ575" s="633"/>
      <c r="KNA575" s="633"/>
      <c r="KNB575" s="633"/>
      <c r="KNC575" s="633"/>
      <c r="KND575" s="633"/>
      <c r="KNE575" s="633"/>
      <c r="KNF575" s="633"/>
      <c r="KNG575" s="633"/>
      <c r="KNH575" s="633"/>
      <c r="KNI575" s="633"/>
      <c r="KNJ575" s="633"/>
      <c r="KNK575" s="633"/>
      <c r="KNL575" s="633"/>
      <c r="KNM575" s="633"/>
      <c r="KNN575" s="633"/>
      <c r="KNO575" s="633"/>
      <c r="KNP575" s="633"/>
      <c r="KNQ575" s="633"/>
      <c r="KNR575" s="633"/>
      <c r="KNS575" s="633"/>
      <c r="KNT575" s="633"/>
      <c r="KNU575" s="633"/>
      <c r="KNV575" s="633"/>
      <c r="KNW575" s="633"/>
      <c r="KNX575" s="633"/>
      <c r="KNY575" s="633"/>
      <c r="KNZ575" s="633"/>
      <c r="KOA575" s="633"/>
      <c r="KOB575" s="633"/>
      <c r="KOC575" s="633"/>
      <c r="KOD575" s="633"/>
      <c r="KOE575" s="633"/>
      <c r="KOF575" s="633"/>
      <c r="KOG575" s="633"/>
      <c r="KOH575" s="633"/>
      <c r="KOI575" s="633"/>
      <c r="KOJ575" s="633"/>
      <c r="KOK575" s="633"/>
      <c r="KOL575" s="633"/>
      <c r="KOM575" s="633"/>
      <c r="KON575" s="633"/>
      <c r="KOO575" s="633"/>
      <c r="KOP575" s="633"/>
      <c r="KOQ575" s="633"/>
      <c r="KOR575" s="633"/>
      <c r="KOS575" s="633"/>
      <c r="KOT575" s="633"/>
      <c r="KOU575" s="633"/>
      <c r="KOV575" s="633"/>
      <c r="KOW575" s="633"/>
      <c r="KOX575" s="633"/>
      <c r="KOY575" s="633"/>
      <c r="KOZ575" s="633"/>
      <c r="KPA575" s="633"/>
      <c r="KPB575" s="633"/>
      <c r="KPC575" s="633"/>
      <c r="KPD575" s="633"/>
      <c r="KPE575" s="633"/>
      <c r="KPF575" s="633"/>
      <c r="KPG575" s="633"/>
      <c r="KPH575" s="633"/>
      <c r="KPI575" s="633"/>
      <c r="KPJ575" s="633"/>
      <c r="KPK575" s="633"/>
      <c r="KPL575" s="633"/>
      <c r="KPM575" s="633"/>
      <c r="KPN575" s="633"/>
      <c r="KPO575" s="633"/>
      <c r="KPP575" s="633"/>
      <c r="KPQ575" s="633"/>
      <c r="KPR575" s="633"/>
      <c r="KPS575" s="633"/>
      <c r="KPT575" s="633"/>
      <c r="KPU575" s="633"/>
      <c r="KPV575" s="633"/>
      <c r="KPW575" s="633"/>
      <c r="KPX575" s="633"/>
      <c r="KPY575" s="633"/>
      <c r="KPZ575" s="633"/>
      <c r="KQA575" s="633"/>
      <c r="KQB575" s="633"/>
      <c r="KQC575" s="633"/>
      <c r="KQD575" s="633"/>
      <c r="KQE575" s="633"/>
      <c r="KQF575" s="633"/>
      <c r="KQG575" s="633"/>
      <c r="KQH575" s="633"/>
      <c r="KQI575" s="633"/>
      <c r="KQJ575" s="633"/>
      <c r="KQK575" s="633"/>
      <c r="KQL575" s="633"/>
      <c r="KQM575" s="633"/>
      <c r="KQN575" s="633"/>
      <c r="KQO575" s="633"/>
      <c r="KQP575" s="633"/>
      <c r="KQQ575" s="633"/>
      <c r="KQR575" s="633"/>
      <c r="KQS575" s="633"/>
      <c r="KQT575" s="633"/>
      <c r="KQU575" s="633"/>
      <c r="KQV575" s="633"/>
      <c r="KQW575" s="633"/>
      <c r="KQX575" s="633"/>
      <c r="KQY575" s="633"/>
      <c r="KQZ575" s="633"/>
      <c r="KRA575" s="633"/>
      <c r="KRB575" s="633"/>
      <c r="KRC575" s="633"/>
      <c r="KRD575" s="633"/>
      <c r="KRE575" s="633"/>
      <c r="KRF575" s="633"/>
      <c r="KRG575" s="633"/>
      <c r="KRH575" s="633"/>
      <c r="KRI575" s="633"/>
      <c r="KRJ575" s="633"/>
      <c r="KRK575" s="633"/>
      <c r="KRL575" s="633"/>
      <c r="KRM575" s="633"/>
      <c r="KRN575" s="633"/>
      <c r="KRO575" s="633"/>
      <c r="KRP575" s="633"/>
      <c r="KRQ575" s="633"/>
      <c r="KRR575" s="633"/>
      <c r="KRS575" s="633"/>
      <c r="KRT575" s="633"/>
      <c r="KRU575" s="633"/>
      <c r="KRV575" s="633"/>
      <c r="KRW575" s="633"/>
      <c r="KRX575" s="633"/>
      <c r="KRY575" s="633"/>
      <c r="KRZ575" s="633"/>
      <c r="KSA575" s="633"/>
      <c r="KSB575" s="633"/>
      <c r="KSC575" s="633"/>
      <c r="KSD575" s="633"/>
      <c r="KSE575" s="633"/>
      <c r="KSF575" s="633"/>
      <c r="KSG575" s="633"/>
      <c r="KSH575" s="633"/>
      <c r="KSI575" s="633"/>
      <c r="KSJ575" s="633"/>
      <c r="KSK575" s="633"/>
      <c r="KSL575" s="633"/>
      <c r="KSM575" s="633"/>
      <c r="KSN575" s="633"/>
      <c r="KSO575" s="633"/>
      <c r="KSP575" s="633"/>
      <c r="KSQ575" s="633"/>
      <c r="KSR575" s="633"/>
      <c r="KSS575" s="633"/>
      <c r="KST575" s="633"/>
      <c r="KSU575" s="633"/>
      <c r="KSV575" s="633"/>
      <c r="KSW575" s="633"/>
      <c r="KSX575" s="633"/>
      <c r="KSY575" s="633"/>
      <c r="KSZ575" s="633"/>
      <c r="KTA575" s="633"/>
      <c r="KTB575" s="633"/>
      <c r="KTC575" s="633"/>
      <c r="KTD575" s="633"/>
      <c r="KTE575" s="633"/>
      <c r="KTF575" s="633"/>
      <c r="KTG575" s="633"/>
      <c r="KTH575" s="633"/>
      <c r="KTI575" s="633"/>
      <c r="KTJ575" s="633"/>
      <c r="KTK575" s="633"/>
      <c r="KTL575" s="633"/>
      <c r="KTM575" s="633"/>
      <c r="KTN575" s="633"/>
      <c r="KTO575" s="633"/>
      <c r="KTP575" s="633"/>
      <c r="KTQ575" s="633"/>
      <c r="KTR575" s="633"/>
      <c r="KTS575" s="633"/>
      <c r="KTT575" s="633"/>
      <c r="KTU575" s="633"/>
      <c r="KTV575" s="633"/>
      <c r="KTW575" s="633"/>
      <c r="KTX575" s="633"/>
      <c r="KTY575" s="633"/>
      <c r="KTZ575" s="633"/>
      <c r="KUA575" s="633"/>
      <c r="KUB575" s="633"/>
      <c r="KUC575" s="633"/>
      <c r="KUD575" s="633"/>
      <c r="KUE575" s="633"/>
      <c r="KUF575" s="633"/>
      <c r="KUG575" s="633"/>
      <c r="KUH575" s="633"/>
      <c r="KUI575" s="633"/>
      <c r="KUJ575" s="633"/>
      <c r="KUK575" s="633"/>
      <c r="KUL575" s="633"/>
      <c r="KUM575" s="633"/>
      <c r="KUN575" s="633"/>
      <c r="KUO575" s="633"/>
      <c r="KUP575" s="633"/>
      <c r="KUQ575" s="633"/>
      <c r="KUR575" s="633"/>
      <c r="KUS575" s="633"/>
      <c r="KUT575" s="633"/>
      <c r="KUU575" s="633"/>
      <c r="KUV575" s="633"/>
      <c r="KUW575" s="633"/>
      <c r="KUX575" s="633"/>
      <c r="KUY575" s="633"/>
      <c r="KUZ575" s="633"/>
      <c r="KVA575" s="633"/>
      <c r="KVB575" s="633"/>
      <c r="KVC575" s="633"/>
      <c r="KVD575" s="633"/>
      <c r="KVE575" s="633"/>
      <c r="KVF575" s="633"/>
      <c r="KVG575" s="633"/>
      <c r="KVH575" s="633"/>
      <c r="KVI575" s="633"/>
      <c r="KVJ575" s="633"/>
      <c r="KVK575" s="633"/>
      <c r="KVL575" s="633"/>
      <c r="KVM575" s="633"/>
      <c r="KVN575" s="633"/>
      <c r="KVO575" s="633"/>
      <c r="KVP575" s="633"/>
      <c r="KVQ575" s="633"/>
      <c r="KVR575" s="633"/>
      <c r="KVS575" s="633"/>
      <c r="KVT575" s="633"/>
      <c r="KVU575" s="633"/>
      <c r="KVV575" s="633"/>
      <c r="KVW575" s="633"/>
      <c r="KVX575" s="633"/>
      <c r="KVY575" s="633"/>
      <c r="KVZ575" s="633"/>
      <c r="KWA575" s="633"/>
      <c r="KWB575" s="633"/>
      <c r="KWC575" s="633"/>
      <c r="KWD575" s="633"/>
      <c r="KWE575" s="633"/>
      <c r="KWF575" s="633"/>
      <c r="KWG575" s="633"/>
      <c r="KWH575" s="633"/>
      <c r="KWI575" s="633"/>
      <c r="KWJ575" s="633"/>
      <c r="KWK575" s="633"/>
      <c r="KWL575" s="633"/>
      <c r="KWM575" s="633"/>
      <c r="KWN575" s="633"/>
      <c r="KWO575" s="633"/>
      <c r="KWP575" s="633"/>
      <c r="KWQ575" s="633"/>
      <c r="KWR575" s="633"/>
      <c r="KWS575" s="633"/>
      <c r="KWT575" s="633"/>
      <c r="KWU575" s="633"/>
      <c r="KWV575" s="633"/>
      <c r="KWW575" s="633"/>
      <c r="KWX575" s="633"/>
      <c r="KWY575" s="633"/>
      <c r="KWZ575" s="633"/>
      <c r="KXA575" s="633"/>
      <c r="KXB575" s="633"/>
      <c r="KXC575" s="633"/>
      <c r="KXD575" s="633"/>
      <c r="KXE575" s="633"/>
      <c r="KXF575" s="633"/>
      <c r="KXG575" s="633"/>
      <c r="KXH575" s="633"/>
      <c r="KXI575" s="633"/>
      <c r="KXJ575" s="633"/>
      <c r="KXK575" s="633"/>
      <c r="KXL575" s="633"/>
      <c r="KXM575" s="633"/>
      <c r="KXN575" s="633"/>
      <c r="KXO575" s="633"/>
      <c r="KXP575" s="633"/>
      <c r="KXQ575" s="633"/>
      <c r="KXR575" s="633"/>
      <c r="KXS575" s="633"/>
      <c r="KXT575" s="633"/>
      <c r="KXU575" s="633"/>
      <c r="KXV575" s="633"/>
      <c r="KXW575" s="633"/>
      <c r="KXX575" s="633"/>
      <c r="KXY575" s="633"/>
      <c r="KXZ575" s="633"/>
      <c r="KYA575" s="633"/>
      <c r="KYB575" s="633"/>
      <c r="KYC575" s="633"/>
      <c r="KYD575" s="633"/>
      <c r="KYE575" s="633"/>
      <c r="KYF575" s="633"/>
      <c r="KYG575" s="633"/>
      <c r="KYH575" s="633"/>
      <c r="KYI575" s="633"/>
      <c r="KYJ575" s="633"/>
      <c r="KYK575" s="633"/>
      <c r="KYL575" s="633"/>
      <c r="KYM575" s="633"/>
      <c r="KYN575" s="633"/>
      <c r="KYO575" s="633"/>
      <c r="KYP575" s="633"/>
      <c r="KYQ575" s="633"/>
      <c r="KYR575" s="633"/>
      <c r="KYS575" s="633"/>
      <c r="KYT575" s="633"/>
      <c r="KYU575" s="633"/>
      <c r="KYV575" s="633"/>
      <c r="KYW575" s="633"/>
      <c r="KYX575" s="633"/>
      <c r="KYY575" s="633"/>
      <c r="KYZ575" s="633"/>
      <c r="KZA575" s="633"/>
      <c r="KZB575" s="633"/>
      <c r="KZC575" s="633"/>
      <c r="KZD575" s="633"/>
      <c r="KZE575" s="633"/>
      <c r="KZF575" s="633"/>
      <c r="KZG575" s="633"/>
      <c r="KZH575" s="633"/>
      <c r="KZI575" s="633"/>
      <c r="KZJ575" s="633"/>
      <c r="KZK575" s="633"/>
      <c r="KZL575" s="633"/>
      <c r="KZM575" s="633"/>
      <c r="KZN575" s="633"/>
      <c r="KZO575" s="633"/>
      <c r="KZP575" s="633"/>
      <c r="KZQ575" s="633"/>
      <c r="KZR575" s="633"/>
      <c r="KZS575" s="633"/>
      <c r="KZT575" s="633"/>
      <c r="KZU575" s="633"/>
      <c r="KZV575" s="633"/>
      <c r="KZW575" s="633"/>
      <c r="KZX575" s="633"/>
      <c r="KZY575" s="633"/>
      <c r="KZZ575" s="633"/>
      <c r="LAA575" s="633"/>
      <c r="LAB575" s="633"/>
      <c r="LAC575" s="633"/>
      <c r="LAD575" s="633"/>
      <c r="LAE575" s="633"/>
      <c r="LAF575" s="633"/>
      <c r="LAG575" s="633"/>
      <c r="LAH575" s="633"/>
      <c r="LAI575" s="633"/>
      <c r="LAJ575" s="633"/>
      <c r="LAK575" s="633"/>
      <c r="LAL575" s="633"/>
      <c r="LAM575" s="633"/>
      <c r="LAN575" s="633"/>
      <c r="LAO575" s="633"/>
      <c r="LAP575" s="633"/>
      <c r="LAQ575" s="633"/>
      <c r="LAR575" s="633"/>
      <c r="LAS575" s="633"/>
      <c r="LAT575" s="633"/>
      <c r="LAU575" s="633"/>
      <c r="LAV575" s="633"/>
      <c r="LAW575" s="633"/>
      <c r="LAX575" s="633"/>
      <c r="LAY575" s="633"/>
      <c r="LAZ575" s="633"/>
      <c r="LBA575" s="633"/>
      <c r="LBB575" s="633"/>
      <c r="LBC575" s="633"/>
      <c r="LBD575" s="633"/>
      <c r="LBE575" s="633"/>
      <c r="LBF575" s="633"/>
      <c r="LBG575" s="633"/>
      <c r="LBH575" s="633"/>
      <c r="LBI575" s="633"/>
      <c r="LBJ575" s="633"/>
      <c r="LBK575" s="633"/>
      <c r="LBL575" s="633"/>
      <c r="LBM575" s="633"/>
      <c r="LBN575" s="633"/>
      <c r="LBO575" s="633"/>
      <c r="LBP575" s="633"/>
      <c r="LBQ575" s="633"/>
      <c r="LBR575" s="633"/>
      <c r="LBS575" s="633"/>
      <c r="LBT575" s="633"/>
      <c r="LBU575" s="633"/>
      <c r="LBV575" s="633"/>
      <c r="LBW575" s="633"/>
      <c r="LBX575" s="633"/>
      <c r="LBY575" s="633"/>
      <c r="LBZ575" s="633"/>
      <c r="LCA575" s="633"/>
      <c r="LCB575" s="633"/>
      <c r="LCC575" s="633"/>
      <c r="LCD575" s="633"/>
      <c r="LCE575" s="633"/>
      <c r="LCF575" s="633"/>
      <c r="LCG575" s="633"/>
      <c r="LCH575" s="633"/>
      <c r="LCI575" s="633"/>
      <c r="LCJ575" s="633"/>
      <c r="LCK575" s="633"/>
      <c r="LCL575" s="633"/>
      <c r="LCM575" s="633"/>
      <c r="LCN575" s="633"/>
      <c r="LCO575" s="633"/>
      <c r="LCP575" s="633"/>
      <c r="LCQ575" s="633"/>
      <c r="LCR575" s="633"/>
      <c r="LCS575" s="633"/>
      <c r="LCT575" s="633"/>
      <c r="LCU575" s="633"/>
      <c r="LCV575" s="633"/>
      <c r="LCW575" s="633"/>
      <c r="LCX575" s="633"/>
      <c r="LCY575" s="633"/>
      <c r="LCZ575" s="633"/>
      <c r="LDA575" s="633"/>
      <c r="LDB575" s="633"/>
      <c r="LDC575" s="633"/>
      <c r="LDD575" s="633"/>
      <c r="LDE575" s="633"/>
      <c r="LDF575" s="633"/>
      <c r="LDG575" s="633"/>
      <c r="LDH575" s="633"/>
      <c r="LDI575" s="633"/>
      <c r="LDJ575" s="633"/>
      <c r="LDK575" s="633"/>
      <c r="LDL575" s="633"/>
      <c r="LDM575" s="633"/>
      <c r="LDN575" s="633"/>
      <c r="LDO575" s="633"/>
      <c r="LDP575" s="633"/>
      <c r="LDQ575" s="633"/>
      <c r="LDR575" s="633"/>
      <c r="LDS575" s="633"/>
      <c r="LDT575" s="633"/>
      <c r="LDU575" s="633"/>
      <c r="LDV575" s="633"/>
      <c r="LDW575" s="633"/>
      <c r="LDX575" s="633"/>
      <c r="LDY575" s="633"/>
      <c r="LDZ575" s="633"/>
      <c r="LEA575" s="633"/>
      <c r="LEB575" s="633"/>
      <c r="LEC575" s="633"/>
      <c r="LED575" s="633"/>
      <c r="LEE575" s="633"/>
      <c r="LEF575" s="633"/>
      <c r="LEG575" s="633"/>
      <c r="LEH575" s="633"/>
      <c r="LEI575" s="633"/>
      <c r="LEJ575" s="633"/>
      <c r="LEK575" s="633"/>
      <c r="LEL575" s="633"/>
      <c r="LEM575" s="633"/>
      <c r="LEN575" s="633"/>
      <c r="LEO575" s="633"/>
      <c r="LEP575" s="633"/>
      <c r="LEQ575" s="633"/>
      <c r="LER575" s="633"/>
      <c r="LES575" s="633"/>
      <c r="LET575" s="633"/>
      <c r="LEU575" s="633"/>
      <c r="LEV575" s="633"/>
      <c r="LEW575" s="633"/>
      <c r="LEX575" s="633"/>
      <c r="LEY575" s="633"/>
      <c r="LEZ575" s="633"/>
      <c r="LFA575" s="633"/>
      <c r="LFB575" s="633"/>
      <c r="LFC575" s="633"/>
      <c r="LFD575" s="633"/>
      <c r="LFE575" s="633"/>
      <c r="LFF575" s="633"/>
      <c r="LFG575" s="633"/>
      <c r="LFH575" s="633"/>
      <c r="LFI575" s="633"/>
      <c r="LFJ575" s="633"/>
      <c r="LFK575" s="633"/>
      <c r="LFL575" s="633"/>
      <c r="LFM575" s="633"/>
      <c r="LFN575" s="633"/>
      <c r="LFO575" s="633"/>
      <c r="LFP575" s="633"/>
      <c r="LFQ575" s="633"/>
      <c r="LFR575" s="633"/>
      <c r="LFS575" s="633"/>
      <c r="LFT575" s="633"/>
      <c r="LFU575" s="633"/>
      <c r="LFV575" s="633"/>
      <c r="LFW575" s="633"/>
      <c r="LFX575" s="633"/>
      <c r="LFY575" s="633"/>
      <c r="LFZ575" s="633"/>
      <c r="LGA575" s="633"/>
      <c r="LGB575" s="633"/>
      <c r="LGC575" s="633"/>
      <c r="LGD575" s="633"/>
      <c r="LGE575" s="633"/>
      <c r="LGF575" s="633"/>
      <c r="LGG575" s="633"/>
      <c r="LGH575" s="633"/>
      <c r="LGI575" s="633"/>
      <c r="LGJ575" s="633"/>
      <c r="LGK575" s="633"/>
      <c r="LGL575" s="633"/>
      <c r="LGM575" s="633"/>
      <c r="LGN575" s="633"/>
      <c r="LGO575" s="633"/>
      <c r="LGP575" s="633"/>
      <c r="LGQ575" s="633"/>
      <c r="LGR575" s="633"/>
      <c r="LGS575" s="633"/>
      <c r="LGT575" s="633"/>
      <c r="LGU575" s="633"/>
      <c r="LGV575" s="633"/>
      <c r="LGW575" s="633"/>
      <c r="LGX575" s="633"/>
      <c r="LGY575" s="633"/>
      <c r="LGZ575" s="633"/>
      <c r="LHA575" s="633"/>
      <c r="LHB575" s="633"/>
      <c r="LHC575" s="633"/>
      <c r="LHD575" s="633"/>
      <c r="LHE575" s="633"/>
      <c r="LHF575" s="633"/>
      <c r="LHG575" s="633"/>
      <c r="LHH575" s="633"/>
      <c r="LHI575" s="633"/>
      <c r="LHJ575" s="633"/>
      <c r="LHK575" s="633"/>
      <c r="LHL575" s="633"/>
      <c r="LHM575" s="633"/>
      <c r="LHN575" s="633"/>
      <c r="LHO575" s="633"/>
      <c r="LHP575" s="633"/>
      <c r="LHQ575" s="633"/>
      <c r="LHR575" s="633"/>
      <c r="LHS575" s="633"/>
      <c r="LHT575" s="633"/>
      <c r="LHU575" s="633"/>
      <c r="LHV575" s="633"/>
      <c r="LHW575" s="633"/>
      <c r="LHX575" s="633"/>
      <c r="LHY575" s="633"/>
      <c r="LHZ575" s="633"/>
      <c r="LIA575" s="633"/>
      <c r="LIB575" s="633"/>
      <c r="LIC575" s="633"/>
      <c r="LID575" s="633"/>
      <c r="LIE575" s="633"/>
      <c r="LIF575" s="633"/>
      <c r="LIG575" s="633"/>
      <c r="LIH575" s="633"/>
      <c r="LII575" s="633"/>
      <c r="LIJ575" s="633"/>
      <c r="LIK575" s="633"/>
      <c r="LIL575" s="633"/>
      <c r="LIM575" s="633"/>
      <c r="LIN575" s="633"/>
      <c r="LIO575" s="633"/>
      <c r="LIP575" s="633"/>
      <c r="LIQ575" s="633"/>
      <c r="LIR575" s="633"/>
      <c r="LIS575" s="633"/>
      <c r="LIT575" s="633"/>
      <c r="LIU575" s="633"/>
      <c r="LIV575" s="633"/>
      <c r="LIW575" s="633"/>
      <c r="LIX575" s="633"/>
      <c r="LIY575" s="633"/>
      <c r="LIZ575" s="633"/>
      <c r="LJA575" s="633"/>
      <c r="LJB575" s="633"/>
      <c r="LJC575" s="633"/>
      <c r="LJD575" s="633"/>
      <c r="LJE575" s="633"/>
      <c r="LJF575" s="633"/>
      <c r="LJG575" s="633"/>
      <c r="LJH575" s="633"/>
      <c r="LJI575" s="633"/>
      <c r="LJJ575" s="633"/>
      <c r="LJK575" s="633"/>
      <c r="LJL575" s="633"/>
      <c r="LJM575" s="633"/>
      <c r="LJN575" s="633"/>
      <c r="LJO575" s="633"/>
      <c r="LJP575" s="633"/>
      <c r="LJQ575" s="633"/>
      <c r="LJR575" s="633"/>
      <c r="LJS575" s="633"/>
      <c r="LJT575" s="633"/>
      <c r="LJU575" s="633"/>
      <c r="LJV575" s="633"/>
      <c r="LJW575" s="633"/>
      <c r="LJX575" s="633"/>
      <c r="LJY575" s="633"/>
      <c r="LJZ575" s="633"/>
      <c r="LKA575" s="633"/>
      <c r="LKB575" s="633"/>
      <c r="LKC575" s="633"/>
      <c r="LKD575" s="633"/>
      <c r="LKE575" s="633"/>
      <c r="LKF575" s="633"/>
      <c r="LKG575" s="633"/>
      <c r="LKH575" s="633"/>
      <c r="LKI575" s="633"/>
      <c r="LKJ575" s="633"/>
      <c r="LKK575" s="633"/>
      <c r="LKL575" s="633"/>
      <c r="LKM575" s="633"/>
      <c r="LKN575" s="633"/>
      <c r="LKO575" s="633"/>
      <c r="LKP575" s="633"/>
      <c r="LKQ575" s="633"/>
      <c r="LKR575" s="633"/>
      <c r="LKS575" s="633"/>
      <c r="LKT575" s="633"/>
      <c r="LKU575" s="633"/>
      <c r="LKV575" s="633"/>
      <c r="LKW575" s="633"/>
      <c r="LKX575" s="633"/>
      <c r="LKY575" s="633"/>
      <c r="LKZ575" s="633"/>
      <c r="LLA575" s="633"/>
      <c r="LLB575" s="633"/>
      <c r="LLC575" s="633"/>
      <c r="LLD575" s="633"/>
      <c r="LLE575" s="633"/>
      <c r="LLF575" s="633"/>
      <c r="LLG575" s="633"/>
      <c r="LLH575" s="633"/>
      <c r="LLI575" s="633"/>
      <c r="LLJ575" s="633"/>
      <c r="LLK575" s="633"/>
      <c r="LLL575" s="633"/>
      <c r="LLM575" s="633"/>
      <c r="LLN575" s="633"/>
      <c r="LLO575" s="633"/>
      <c r="LLP575" s="633"/>
      <c r="LLQ575" s="633"/>
      <c r="LLR575" s="633"/>
      <c r="LLS575" s="633"/>
      <c r="LLT575" s="633"/>
      <c r="LLU575" s="633"/>
      <c r="LLV575" s="633"/>
      <c r="LLW575" s="633"/>
      <c r="LLX575" s="633"/>
      <c r="LLY575" s="633"/>
      <c r="LLZ575" s="633"/>
      <c r="LMA575" s="633"/>
      <c r="LMB575" s="633"/>
      <c r="LMC575" s="633"/>
      <c r="LMD575" s="633"/>
      <c r="LME575" s="633"/>
      <c r="LMF575" s="633"/>
      <c r="LMG575" s="633"/>
      <c r="LMH575" s="633"/>
      <c r="LMI575" s="633"/>
      <c r="LMJ575" s="633"/>
      <c r="LMK575" s="633"/>
      <c r="LML575" s="633"/>
      <c r="LMM575" s="633"/>
      <c r="LMN575" s="633"/>
      <c r="LMO575" s="633"/>
      <c r="LMP575" s="633"/>
      <c r="LMQ575" s="633"/>
      <c r="LMR575" s="633"/>
      <c r="LMS575" s="633"/>
      <c r="LMT575" s="633"/>
      <c r="LMU575" s="633"/>
      <c r="LMV575" s="633"/>
      <c r="LMW575" s="633"/>
      <c r="LMX575" s="633"/>
      <c r="LMY575" s="633"/>
      <c r="LMZ575" s="633"/>
      <c r="LNA575" s="633"/>
      <c r="LNB575" s="633"/>
      <c r="LNC575" s="633"/>
      <c r="LND575" s="633"/>
      <c r="LNE575" s="633"/>
      <c r="LNF575" s="633"/>
      <c r="LNG575" s="633"/>
      <c r="LNH575" s="633"/>
      <c r="LNI575" s="633"/>
      <c r="LNJ575" s="633"/>
      <c r="LNK575" s="633"/>
      <c r="LNL575" s="633"/>
      <c r="LNM575" s="633"/>
      <c r="LNN575" s="633"/>
      <c r="LNO575" s="633"/>
      <c r="LNP575" s="633"/>
      <c r="LNQ575" s="633"/>
      <c r="LNR575" s="633"/>
      <c r="LNS575" s="633"/>
      <c r="LNT575" s="633"/>
      <c r="LNU575" s="633"/>
      <c r="LNV575" s="633"/>
      <c r="LNW575" s="633"/>
      <c r="LNX575" s="633"/>
      <c r="LNY575" s="633"/>
      <c r="LNZ575" s="633"/>
      <c r="LOA575" s="633"/>
      <c r="LOB575" s="633"/>
      <c r="LOC575" s="633"/>
      <c r="LOD575" s="633"/>
      <c r="LOE575" s="633"/>
      <c r="LOF575" s="633"/>
      <c r="LOG575" s="633"/>
      <c r="LOH575" s="633"/>
      <c r="LOI575" s="633"/>
      <c r="LOJ575" s="633"/>
      <c r="LOK575" s="633"/>
      <c r="LOL575" s="633"/>
      <c r="LOM575" s="633"/>
      <c r="LON575" s="633"/>
      <c r="LOO575" s="633"/>
      <c r="LOP575" s="633"/>
      <c r="LOQ575" s="633"/>
      <c r="LOR575" s="633"/>
      <c r="LOS575" s="633"/>
      <c r="LOT575" s="633"/>
      <c r="LOU575" s="633"/>
      <c r="LOV575" s="633"/>
      <c r="LOW575" s="633"/>
      <c r="LOX575" s="633"/>
      <c r="LOY575" s="633"/>
      <c r="LOZ575" s="633"/>
      <c r="LPA575" s="633"/>
      <c r="LPB575" s="633"/>
      <c r="LPC575" s="633"/>
      <c r="LPD575" s="633"/>
      <c r="LPE575" s="633"/>
      <c r="LPF575" s="633"/>
      <c r="LPG575" s="633"/>
      <c r="LPH575" s="633"/>
      <c r="LPI575" s="633"/>
      <c r="LPJ575" s="633"/>
      <c r="LPK575" s="633"/>
      <c r="LPL575" s="633"/>
      <c r="LPM575" s="633"/>
      <c r="LPN575" s="633"/>
      <c r="LPO575" s="633"/>
      <c r="LPP575" s="633"/>
      <c r="LPQ575" s="633"/>
      <c r="LPR575" s="633"/>
      <c r="LPS575" s="633"/>
      <c r="LPT575" s="633"/>
      <c r="LPU575" s="633"/>
      <c r="LPV575" s="633"/>
      <c r="LPW575" s="633"/>
      <c r="LPX575" s="633"/>
      <c r="LPY575" s="633"/>
      <c r="LPZ575" s="633"/>
      <c r="LQA575" s="633"/>
      <c r="LQB575" s="633"/>
      <c r="LQC575" s="633"/>
      <c r="LQD575" s="633"/>
      <c r="LQE575" s="633"/>
      <c r="LQF575" s="633"/>
      <c r="LQG575" s="633"/>
      <c r="LQH575" s="633"/>
      <c r="LQI575" s="633"/>
      <c r="LQJ575" s="633"/>
      <c r="LQK575" s="633"/>
      <c r="LQL575" s="633"/>
      <c r="LQM575" s="633"/>
      <c r="LQN575" s="633"/>
      <c r="LQO575" s="633"/>
      <c r="LQP575" s="633"/>
      <c r="LQQ575" s="633"/>
      <c r="LQR575" s="633"/>
      <c r="LQS575" s="633"/>
      <c r="LQT575" s="633"/>
      <c r="LQU575" s="633"/>
      <c r="LQV575" s="633"/>
      <c r="LQW575" s="633"/>
      <c r="LQX575" s="633"/>
      <c r="LQY575" s="633"/>
      <c r="LQZ575" s="633"/>
      <c r="LRA575" s="633"/>
      <c r="LRB575" s="633"/>
      <c r="LRC575" s="633"/>
      <c r="LRD575" s="633"/>
      <c r="LRE575" s="633"/>
      <c r="LRF575" s="633"/>
      <c r="LRG575" s="633"/>
      <c r="LRH575" s="633"/>
      <c r="LRI575" s="633"/>
      <c r="LRJ575" s="633"/>
      <c r="LRK575" s="633"/>
      <c r="LRL575" s="633"/>
      <c r="LRM575" s="633"/>
      <c r="LRN575" s="633"/>
      <c r="LRO575" s="633"/>
      <c r="LRP575" s="633"/>
      <c r="LRQ575" s="633"/>
      <c r="LRR575" s="633"/>
      <c r="LRS575" s="633"/>
      <c r="LRT575" s="633"/>
      <c r="LRU575" s="633"/>
      <c r="LRV575" s="633"/>
      <c r="LRW575" s="633"/>
      <c r="LRX575" s="633"/>
      <c r="LRY575" s="633"/>
      <c r="LRZ575" s="633"/>
      <c r="LSA575" s="633"/>
      <c r="LSB575" s="633"/>
      <c r="LSC575" s="633"/>
      <c r="LSD575" s="633"/>
      <c r="LSE575" s="633"/>
      <c r="LSF575" s="633"/>
      <c r="LSG575" s="633"/>
      <c r="LSH575" s="633"/>
      <c r="LSI575" s="633"/>
      <c r="LSJ575" s="633"/>
      <c r="LSK575" s="633"/>
      <c r="LSL575" s="633"/>
      <c r="LSM575" s="633"/>
      <c r="LSN575" s="633"/>
      <c r="LSO575" s="633"/>
      <c r="LSP575" s="633"/>
      <c r="LSQ575" s="633"/>
      <c r="LSR575" s="633"/>
      <c r="LSS575" s="633"/>
      <c r="LST575" s="633"/>
      <c r="LSU575" s="633"/>
      <c r="LSV575" s="633"/>
      <c r="LSW575" s="633"/>
      <c r="LSX575" s="633"/>
      <c r="LSY575" s="633"/>
      <c r="LSZ575" s="633"/>
      <c r="LTA575" s="633"/>
      <c r="LTB575" s="633"/>
      <c r="LTC575" s="633"/>
      <c r="LTD575" s="633"/>
      <c r="LTE575" s="633"/>
      <c r="LTF575" s="633"/>
      <c r="LTG575" s="633"/>
      <c r="LTH575" s="633"/>
      <c r="LTI575" s="633"/>
      <c r="LTJ575" s="633"/>
      <c r="LTK575" s="633"/>
      <c r="LTL575" s="633"/>
      <c r="LTM575" s="633"/>
      <c r="LTN575" s="633"/>
      <c r="LTO575" s="633"/>
      <c r="LTP575" s="633"/>
      <c r="LTQ575" s="633"/>
      <c r="LTR575" s="633"/>
      <c r="LTS575" s="633"/>
      <c r="LTT575" s="633"/>
      <c r="LTU575" s="633"/>
      <c r="LTV575" s="633"/>
      <c r="LTW575" s="633"/>
      <c r="LTX575" s="633"/>
      <c r="LTY575" s="633"/>
      <c r="LTZ575" s="633"/>
      <c r="LUA575" s="633"/>
      <c r="LUB575" s="633"/>
      <c r="LUC575" s="633"/>
      <c r="LUD575" s="633"/>
      <c r="LUE575" s="633"/>
      <c r="LUF575" s="633"/>
      <c r="LUG575" s="633"/>
      <c r="LUH575" s="633"/>
      <c r="LUI575" s="633"/>
      <c r="LUJ575" s="633"/>
      <c r="LUK575" s="633"/>
      <c r="LUL575" s="633"/>
      <c r="LUM575" s="633"/>
      <c r="LUN575" s="633"/>
      <c r="LUO575" s="633"/>
      <c r="LUP575" s="633"/>
      <c r="LUQ575" s="633"/>
      <c r="LUR575" s="633"/>
      <c r="LUS575" s="633"/>
      <c r="LUT575" s="633"/>
      <c r="LUU575" s="633"/>
      <c r="LUV575" s="633"/>
      <c r="LUW575" s="633"/>
      <c r="LUX575" s="633"/>
      <c r="LUY575" s="633"/>
      <c r="LUZ575" s="633"/>
      <c r="LVA575" s="633"/>
      <c r="LVB575" s="633"/>
      <c r="LVC575" s="633"/>
      <c r="LVD575" s="633"/>
      <c r="LVE575" s="633"/>
      <c r="LVF575" s="633"/>
      <c r="LVG575" s="633"/>
      <c r="LVH575" s="633"/>
      <c r="LVI575" s="633"/>
      <c r="LVJ575" s="633"/>
      <c r="LVK575" s="633"/>
      <c r="LVL575" s="633"/>
      <c r="LVM575" s="633"/>
      <c r="LVN575" s="633"/>
      <c r="LVO575" s="633"/>
      <c r="LVP575" s="633"/>
      <c r="LVQ575" s="633"/>
      <c r="LVR575" s="633"/>
      <c r="LVS575" s="633"/>
      <c r="LVT575" s="633"/>
      <c r="LVU575" s="633"/>
      <c r="LVV575" s="633"/>
      <c r="LVW575" s="633"/>
      <c r="LVX575" s="633"/>
      <c r="LVY575" s="633"/>
      <c r="LVZ575" s="633"/>
      <c r="LWA575" s="633"/>
      <c r="LWB575" s="633"/>
      <c r="LWC575" s="633"/>
      <c r="LWD575" s="633"/>
      <c r="LWE575" s="633"/>
      <c r="LWF575" s="633"/>
      <c r="LWG575" s="633"/>
      <c r="LWH575" s="633"/>
      <c r="LWI575" s="633"/>
      <c r="LWJ575" s="633"/>
      <c r="LWK575" s="633"/>
      <c r="LWL575" s="633"/>
      <c r="LWM575" s="633"/>
      <c r="LWN575" s="633"/>
      <c r="LWO575" s="633"/>
      <c r="LWP575" s="633"/>
      <c r="LWQ575" s="633"/>
      <c r="LWR575" s="633"/>
      <c r="LWS575" s="633"/>
      <c r="LWT575" s="633"/>
      <c r="LWU575" s="633"/>
      <c r="LWV575" s="633"/>
      <c r="LWW575" s="633"/>
      <c r="LWX575" s="633"/>
      <c r="LWY575" s="633"/>
      <c r="LWZ575" s="633"/>
      <c r="LXA575" s="633"/>
      <c r="LXB575" s="633"/>
      <c r="LXC575" s="633"/>
      <c r="LXD575" s="633"/>
      <c r="LXE575" s="633"/>
      <c r="LXF575" s="633"/>
      <c r="LXG575" s="633"/>
      <c r="LXH575" s="633"/>
      <c r="LXI575" s="633"/>
      <c r="LXJ575" s="633"/>
      <c r="LXK575" s="633"/>
      <c r="LXL575" s="633"/>
      <c r="LXM575" s="633"/>
      <c r="LXN575" s="633"/>
      <c r="LXO575" s="633"/>
      <c r="LXP575" s="633"/>
      <c r="LXQ575" s="633"/>
      <c r="LXR575" s="633"/>
      <c r="LXS575" s="633"/>
      <c r="LXT575" s="633"/>
      <c r="LXU575" s="633"/>
      <c r="LXV575" s="633"/>
      <c r="LXW575" s="633"/>
      <c r="LXX575" s="633"/>
      <c r="LXY575" s="633"/>
      <c r="LXZ575" s="633"/>
      <c r="LYA575" s="633"/>
      <c r="LYB575" s="633"/>
      <c r="LYC575" s="633"/>
      <c r="LYD575" s="633"/>
      <c r="LYE575" s="633"/>
      <c r="LYF575" s="633"/>
      <c r="LYG575" s="633"/>
      <c r="LYH575" s="633"/>
      <c r="LYI575" s="633"/>
      <c r="LYJ575" s="633"/>
      <c r="LYK575" s="633"/>
      <c r="LYL575" s="633"/>
      <c r="LYM575" s="633"/>
      <c r="LYN575" s="633"/>
      <c r="LYO575" s="633"/>
      <c r="LYP575" s="633"/>
      <c r="LYQ575" s="633"/>
      <c r="LYR575" s="633"/>
      <c r="LYS575" s="633"/>
      <c r="LYT575" s="633"/>
      <c r="LYU575" s="633"/>
      <c r="LYV575" s="633"/>
      <c r="LYW575" s="633"/>
      <c r="LYX575" s="633"/>
      <c r="LYY575" s="633"/>
      <c r="LYZ575" s="633"/>
      <c r="LZA575" s="633"/>
      <c r="LZB575" s="633"/>
      <c r="LZC575" s="633"/>
      <c r="LZD575" s="633"/>
      <c r="LZE575" s="633"/>
      <c r="LZF575" s="633"/>
      <c r="LZG575" s="633"/>
      <c r="LZH575" s="633"/>
      <c r="LZI575" s="633"/>
      <c r="LZJ575" s="633"/>
      <c r="LZK575" s="633"/>
      <c r="LZL575" s="633"/>
      <c r="LZM575" s="633"/>
      <c r="LZN575" s="633"/>
      <c r="LZO575" s="633"/>
      <c r="LZP575" s="633"/>
      <c r="LZQ575" s="633"/>
      <c r="LZR575" s="633"/>
      <c r="LZS575" s="633"/>
      <c r="LZT575" s="633"/>
      <c r="LZU575" s="633"/>
      <c r="LZV575" s="633"/>
      <c r="LZW575" s="633"/>
      <c r="LZX575" s="633"/>
      <c r="LZY575" s="633"/>
      <c r="LZZ575" s="633"/>
      <c r="MAA575" s="633"/>
      <c r="MAB575" s="633"/>
      <c r="MAC575" s="633"/>
      <c r="MAD575" s="633"/>
      <c r="MAE575" s="633"/>
      <c r="MAF575" s="633"/>
      <c r="MAG575" s="633"/>
      <c r="MAH575" s="633"/>
      <c r="MAI575" s="633"/>
      <c r="MAJ575" s="633"/>
      <c r="MAK575" s="633"/>
      <c r="MAL575" s="633"/>
      <c r="MAM575" s="633"/>
      <c r="MAN575" s="633"/>
      <c r="MAO575" s="633"/>
      <c r="MAP575" s="633"/>
      <c r="MAQ575" s="633"/>
      <c r="MAR575" s="633"/>
      <c r="MAS575" s="633"/>
      <c r="MAT575" s="633"/>
      <c r="MAU575" s="633"/>
      <c r="MAV575" s="633"/>
      <c r="MAW575" s="633"/>
      <c r="MAX575" s="633"/>
      <c r="MAY575" s="633"/>
      <c r="MAZ575" s="633"/>
      <c r="MBA575" s="633"/>
      <c r="MBB575" s="633"/>
      <c r="MBC575" s="633"/>
      <c r="MBD575" s="633"/>
      <c r="MBE575" s="633"/>
      <c r="MBF575" s="633"/>
      <c r="MBG575" s="633"/>
      <c r="MBH575" s="633"/>
      <c r="MBI575" s="633"/>
      <c r="MBJ575" s="633"/>
      <c r="MBK575" s="633"/>
      <c r="MBL575" s="633"/>
      <c r="MBM575" s="633"/>
      <c r="MBN575" s="633"/>
      <c r="MBO575" s="633"/>
      <c r="MBP575" s="633"/>
      <c r="MBQ575" s="633"/>
      <c r="MBR575" s="633"/>
      <c r="MBS575" s="633"/>
      <c r="MBT575" s="633"/>
      <c r="MBU575" s="633"/>
      <c r="MBV575" s="633"/>
      <c r="MBW575" s="633"/>
      <c r="MBX575" s="633"/>
      <c r="MBY575" s="633"/>
      <c r="MBZ575" s="633"/>
      <c r="MCA575" s="633"/>
      <c r="MCB575" s="633"/>
      <c r="MCC575" s="633"/>
      <c r="MCD575" s="633"/>
      <c r="MCE575" s="633"/>
      <c r="MCF575" s="633"/>
      <c r="MCG575" s="633"/>
      <c r="MCH575" s="633"/>
      <c r="MCI575" s="633"/>
      <c r="MCJ575" s="633"/>
      <c r="MCK575" s="633"/>
      <c r="MCL575" s="633"/>
      <c r="MCM575" s="633"/>
      <c r="MCN575" s="633"/>
      <c r="MCO575" s="633"/>
      <c r="MCP575" s="633"/>
      <c r="MCQ575" s="633"/>
      <c r="MCR575" s="633"/>
      <c r="MCS575" s="633"/>
      <c r="MCT575" s="633"/>
      <c r="MCU575" s="633"/>
      <c r="MCV575" s="633"/>
      <c r="MCW575" s="633"/>
      <c r="MCX575" s="633"/>
      <c r="MCY575" s="633"/>
      <c r="MCZ575" s="633"/>
      <c r="MDA575" s="633"/>
      <c r="MDB575" s="633"/>
      <c r="MDC575" s="633"/>
      <c r="MDD575" s="633"/>
      <c r="MDE575" s="633"/>
      <c r="MDF575" s="633"/>
      <c r="MDG575" s="633"/>
      <c r="MDH575" s="633"/>
      <c r="MDI575" s="633"/>
      <c r="MDJ575" s="633"/>
      <c r="MDK575" s="633"/>
      <c r="MDL575" s="633"/>
      <c r="MDM575" s="633"/>
      <c r="MDN575" s="633"/>
      <c r="MDO575" s="633"/>
      <c r="MDP575" s="633"/>
      <c r="MDQ575" s="633"/>
      <c r="MDR575" s="633"/>
      <c r="MDS575" s="633"/>
      <c r="MDT575" s="633"/>
      <c r="MDU575" s="633"/>
      <c r="MDV575" s="633"/>
      <c r="MDW575" s="633"/>
      <c r="MDX575" s="633"/>
      <c r="MDY575" s="633"/>
      <c r="MDZ575" s="633"/>
      <c r="MEA575" s="633"/>
      <c r="MEB575" s="633"/>
      <c r="MEC575" s="633"/>
      <c r="MED575" s="633"/>
      <c r="MEE575" s="633"/>
      <c r="MEF575" s="633"/>
      <c r="MEG575" s="633"/>
      <c r="MEH575" s="633"/>
      <c r="MEI575" s="633"/>
      <c r="MEJ575" s="633"/>
      <c r="MEK575" s="633"/>
      <c r="MEL575" s="633"/>
      <c r="MEM575" s="633"/>
      <c r="MEN575" s="633"/>
      <c r="MEO575" s="633"/>
      <c r="MEP575" s="633"/>
      <c r="MEQ575" s="633"/>
      <c r="MER575" s="633"/>
      <c r="MES575" s="633"/>
      <c r="MET575" s="633"/>
      <c r="MEU575" s="633"/>
      <c r="MEV575" s="633"/>
      <c r="MEW575" s="633"/>
      <c r="MEX575" s="633"/>
      <c r="MEY575" s="633"/>
      <c r="MEZ575" s="633"/>
      <c r="MFA575" s="633"/>
      <c r="MFB575" s="633"/>
      <c r="MFC575" s="633"/>
      <c r="MFD575" s="633"/>
      <c r="MFE575" s="633"/>
      <c r="MFF575" s="633"/>
      <c r="MFG575" s="633"/>
      <c r="MFH575" s="633"/>
      <c r="MFI575" s="633"/>
      <c r="MFJ575" s="633"/>
      <c r="MFK575" s="633"/>
      <c r="MFL575" s="633"/>
      <c r="MFM575" s="633"/>
      <c r="MFN575" s="633"/>
      <c r="MFO575" s="633"/>
      <c r="MFP575" s="633"/>
      <c r="MFQ575" s="633"/>
      <c r="MFR575" s="633"/>
      <c r="MFS575" s="633"/>
      <c r="MFT575" s="633"/>
      <c r="MFU575" s="633"/>
      <c r="MFV575" s="633"/>
      <c r="MFW575" s="633"/>
      <c r="MFX575" s="633"/>
      <c r="MFY575" s="633"/>
      <c r="MFZ575" s="633"/>
      <c r="MGA575" s="633"/>
      <c r="MGB575" s="633"/>
      <c r="MGC575" s="633"/>
      <c r="MGD575" s="633"/>
      <c r="MGE575" s="633"/>
      <c r="MGF575" s="633"/>
      <c r="MGG575" s="633"/>
      <c r="MGH575" s="633"/>
      <c r="MGI575" s="633"/>
      <c r="MGJ575" s="633"/>
      <c r="MGK575" s="633"/>
      <c r="MGL575" s="633"/>
      <c r="MGM575" s="633"/>
      <c r="MGN575" s="633"/>
      <c r="MGO575" s="633"/>
      <c r="MGP575" s="633"/>
      <c r="MGQ575" s="633"/>
      <c r="MGR575" s="633"/>
      <c r="MGS575" s="633"/>
      <c r="MGT575" s="633"/>
      <c r="MGU575" s="633"/>
      <c r="MGV575" s="633"/>
      <c r="MGW575" s="633"/>
      <c r="MGX575" s="633"/>
      <c r="MGY575" s="633"/>
      <c r="MGZ575" s="633"/>
      <c r="MHA575" s="633"/>
      <c r="MHB575" s="633"/>
      <c r="MHC575" s="633"/>
      <c r="MHD575" s="633"/>
      <c r="MHE575" s="633"/>
      <c r="MHF575" s="633"/>
      <c r="MHG575" s="633"/>
      <c r="MHH575" s="633"/>
      <c r="MHI575" s="633"/>
      <c r="MHJ575" s="633"/>
      <c r="MHK575" s="633"/>
      <c r="MHL575" s="633"/>
      <c r="MHM575" s="633"/>
      <c r="MHN575" s="633"/>
      <c r="MHO575" s="633"/>
      <c r="MHP575" s="633"/>
      <c r="MHQ575" s="633"/>
      <c r="MHR575" s="633"/>
      <c r="MHS575" s="633"/>
      <c r="MHT575" s="633"/>
      <c r="MHU575" s="633"/>
      <c r="MHV575" s="633"/>
      <c r="MHW575" s="633"/>
      <c r="MHX575" s="633"/>
      <c r="MHY575" s="633"/>
      <c r="MHZ575" s="633"/>
      <c r="MIA575" s="633"/>
      <c r="MIB575" s="633"/>
      <c r="MIC575" s="633"/>
      <c r="MID575" s="633"/>
      <c r="MIE575" s="633"/>
      <c r="MIF575" s="633"/>
      <c r="MIG575" s="633"/>
      <c r="MIH575" s="633"/>
      <c r="MII575" s="633"/>
      <c r="MIJ575" s="633"/>
      <c r="MIK575" s="633"/>
      <c r="MIL575" s="633"/>
      <c r="MIM575" s="633"/>
      <c r="MIN575" s="633"/>
      <c r="MIO575" s="633"/>
      <c r="MIP575" s="633"/>
      <c r="MIQ575" s="633"/>
      <c r="MIR575" s="633"/>
      <c r="MIS575" s="633"/>
      <c r="MIT575" s="633"/>
      <c r="MIU575" s="633"/>
      <c r="MIV575" s="633"/>
      <c r="MIW575" s="633"/>
      <c r="MIX575" s="633"/>
      <c r="MIY575" s="633"/>
      <c r="MIZ575" s="633"/>
      <c r="MJA575" s="633"/>
      <c r="MJB575" s="633"/>
      <c r="MJC575" s="633"/>
      <c r="MJD575" s="633"/>
      <c r="MJE575" s="633"/>
      <c r="MJF575" s="633"/>
      <c r="MJG575" s="633"/>
      <c r="MJH575" s="633"/>
      <c r="MJI575" s="633"/>
      <c r="MJJ575" s="633"/>
      <c r="MJK575" s="633"/>
      <c r="MJL575" s="633"/>
      <c r="MJM575" s="633"/>
      <c r="MJN575" s="633"/>
      <c r="MJO575" s="633"/>
      <c r="MJP575" s="633"/>
      <c r="MJQ575" s="633"/>
      <c r="MJR575" s="633"/>
      <c r="MJS575" s="633"/>
      <c r="MJT575" s="633"/>
      <c r="MJU575" s="633"/>
      <c r="MJV575" s="633"/>
      <c r="MJW575" s="633"/>
      <c r="MJX575" s="633"/>
      <c r="MJY575" s="633"/>
      <c r="MJZ575" s="633"/>
      <c r="MKA575" s="633"/>
      <c r="MKB575" s="633"/>
      <c r="MKC575" s="633"/>
      <c r="MKD575" s="633"/>
      <c r="MKE575" s="633"/>
      <c r="MKF575" s="633"/>
      <c r="MKG575" s="633"/>
      <c r="MKH575" s="633"/>
      <c r="MKI575" s="633"/>
      <c r="MKJ575" s="633"/>
      <c r="MKK575" s="633"/>
      <c r="MKL575" s="633"/>
      <c r="MKM575" s="633"/>
      <c r="MKN575" s="633"/>
      <c r="MKO575" s="633"/>
      <c r="MKP575" s="633"/>
      <c r="MKQ575" s="633"/>
      <c r="MKR575" s="633"/>
      <c r="MKS575" s="633"/>
      <c r="MKT575" s="633"/>
      <c r="MKU575" s="633"/>
      <c r="MKV575" s="633"/>
      <c r="MKW575" s="633"/>
      <c r="MKX575" s="633"/>
      <c r="MKY575" s="633"/>
      <c r="MKZ575" s="633"/>
      <c r="MLA575" s="633"/>
      <c r="MLB575" s="633"/>
      <c r="MLC575" s="633"/>
      <c r="MLD575" s="633"/>
      <c r="MLE575" s="633"/>
      <c r="MLF575" s="633"/>
      <c r="MLG575" s="633"/>
      <c r="MLH575" s="633"/>
      <c r="MLI575" s="633"/>
      <c r="MLJ575" s="633"/>
      <c r="MLK575" s="633"/>
      <c r="MLL575" s="633"/>
      <c r="MLM575" s="633"/>
      <c r="MLN575" s="633"/>
      <c r="MLO575" s="633"/>
      <c r="MLP575" s="633"/>
      <c r="MLQ575" s="633"/>
      <c r="MLR575" s="633"/>
      <c r="MLS575" s="633"/>
      <c r="MLT575" s="633"/>
      <c r="MLU575" s="633"/>
      <c r="MLV575" s="633"/>
      <c r="MLW575" s="633"/>
      <c r="MLX575" s="633"/>
      <c r="MLY575" s="633"/>
      <c r="MLZ575" s="633"/>
      <c r="MMA575" s="633"/>
      <c r="MMB575" s="633"/>
      <c r="MMC575" s="633"/>
      <c r="MMD575" s="633"/>
      <c r="MME575" s="633"/>
      <c r="MMF575" s="633"/>
      <c r="MMG575" s="633"/>
      <c r="MMH575" s="633"/>
      <c r="MMI575" s="633"/>
      <c r="MMJ575" s="633"/>
      <c r="MMK575" s="633"/>
      <c r="MML575" s="633"/>
      <c r="MMM575" s="633"/>
      <c r="MMN575" s="633"/>
      <c r="MMO575" s="633"/>
      <c r="MMP575" s="633"/>
      <c r="MMQ575" s="633"/>
      <c r="MMR575" s="633"/>
      <c r="MMS575" s="633"/>
      <c r="MMT575" s="633"/>
      <c r="MMU575" s="633"/>
      <c r="MMV575" s="633"/>
      <c r="MMW575" s="633"/>
      <c r="MMX575" s="633"/>
      <c r="MMY575" s="633"/>
      <c r="MMZ575" s="633"/>
      <c r="MNA575" s="633"/>
      <c r="MNB575" s="633"/>
      <c r="MNC575" s="633"/>
      <c r="MND575" s="633"/>
      <c r="MNE575" s="633"/>
      <c r="MNF575" s="633"/>
      <c r="MNG575" s="633"/>
      <c r="MNH575" s="633"/>
      <c r="MNI575" s="633"/>
      <c r="MNJ575" s="633"/>
      <c r="MNK575" s="633"/>
      <c r="MNL575" s="633"/>
      <c r="MNM575" s="633"/>
      <c r="MNN575" s="633"/>
      <c r="MNO575" s="633"/>
      <c r="MNP575" s="633"/>
      <c r="MNQ575" s="633"/>
      <c r="MNR575" s="633"/>
      <c r="MNS575" s="633"/>
      <c r="MNT575" s="633"/>
      <c r="MNU575" s="633"/>
      <c r="MNV575" s="633"/>
      <c r="MNW575" s="633"/>
      <c r="MNX575" s="633"/>
      <c r="MNY575" s="633"/>
      <c r="MNZ575" s="633"/>
      <c r="MOA575" s="633"/>
      <c r="MOB575" s="633"/>
      <c r="MOC575" s="633"/>
      <c r="MOD575" s="633"/>
      <c r="MOE575" s="633"/>
      <c r="MOF575" s="633"/>
      <c r="MOG575" s="633"/>
      <c r="MOH575" s="633"/>
      <c r="MOI575" s="633"/>
      <c r="MOJ575" s="633"/>
      <c r="MOK575" s="633"/>
      <c r="MOL575" s="633"/>
      <c r="MOM575" s="633"/>
      <c r="MON575" s="633"/>
      <c r="MOO575" s="633"/>
      <c r="MOP575" s="633"/>
      <c r="MOQ575" s="633"/>
      <c r="MOR575" s="633"/>
      <c r="MOS575" s="633"/>
      <c r="MOT575" s="633"/>
      <c r="MOU575" s="633"/>
      <c r="MOV575" s="633"/>
      <c r="MOW575" s="633"/>
      <c r="MOX575" s="633"/>
      <c r="MOY575" s="633"/>
      <c r="MOZ575" s="633"/>
      <c r="MPA575" s="633"/>
      <c r="MPB575" s="633"/>
      <c r="MPC575" s="633"/>
      <c r="MPD575" s="633"/>
      <c r="MPE575" s="633"/>
      <c r="MPF575" s="633"/>
      <c r="MPG575" s="633"/>
      <c r="MPH575" s="633"/>
      <c r="MPI575" s="633"/>
      <c r="MPJ575" s="633"/>
      <c r="MPK575" s="633"/>
      <c r="MPL575" s="633"/>
      <c r="MPM575" s="633"/>
      <c r="MPN575" s="633"/>
      <c r="MPO575" s="633"/>
      <c r="MPP575" s="633"/>
      <c r="MPQ575" s="633"/>
      <c r="MPR575" s="633"/>
      <c r="MPS575" s="633"/>
      <c r="MPT575" s="633"/>
      <c r="MPU575" s="633"/>
      <c r="MPV575" s="633"/>
      <c r="MPW575" s="633"/>
      <c r="MPX575" s="633"/>
      <c r="MPY575" s="633"/>
      <c r="MPZ575" s="633"/>
      <c r="MQA575" s="633"/>
      <c r="MQB575" s="633"/>
      <c r="MQC575" s="633"/>
      <c r="MQD575" s="633"/>
      <c r="MQE575" s="633"/>
      <c r="MQF575" s="633"/>
      <c r="MQG575" s="633"/>
      <c r="MQH575" s="633"/>
      <c r="MQI575" s="633"/>
      <c r="MQJ575" s="633"/>
      <c r="MQK575" s="633"/>
      <c r="MQL575" s="633"/>
      <c r="MQM575" s="633"/>
      <c r="MQN575" s="633"/>
      <c r="MQO575" s="633"/>
      <c r="MQP575" s="633"/>
      <c r="MQQ575" s="633"/>
      <c r="MQR575" s="633"/>
      <c r="MQS575" s="633"/>
      <c r="MQT575" s="633"/>
      <c r="MQU575" s="633"/>
      <c r="MQV575" s="633"/>
      <c r="MQW575" s="633"/>
      <c r="MQX575" s="633"/>
      <c r="MQY575" s="633"/>
      <c r="MQZ575" s="633"/>
      <c r="MRA575" s="633"/>
      <c r="MRB575" s="633"/>
      <c r="MRC575" s="633"/>
      <c r="MRD575" s="633"/>
      <c r="MRE575" s="633"/>
      <c r="MRF575" s="633"/>
      <c r="MRG575" s="633"/>
      <c r="MRH575" s="633"/>
      <c r="MRI575" s="633"/>
      <c r="MRJ575" s="633"/>
      <c r="MRK575" s="633"/>
      <c r="MRL575" s="633"/>
      <c r="MRM575" s="633"/>
      <c r="MRN575" s="633"/>
      <c r="MRO575" s="633"/>
      <c r="MRP575" s="633"/>
      <c r="MRQ575" s="633"/>
      <c r="MRR575" s="633"/>
      <c r="MRS575" s="633"/>
      <c r="MRT575" s="633"/>
      <c r="MRU575" s="633"/>
      <c r="MRV575" s="633"/>
      <c r="MRW575" s="633"/>
      <c r="MRX575" s="633"/>
      <c r="MRY575" s="633"/>
      <c r="MRZ575" s="633"/>
      <c r="MSA575" s="633"/>
      <c r="MSB575" s="633"/>
      <c r="MSC575" s="633"/>
      <c r="MSD575" s="633"/>
      <c r="MSE575" s="633"/>
      <c r="MSF575" s="633"/>
      <c r="MSG575" s="633"/>
      <c r="MSH575" s="633"/>
      <c r="MSI575" s="633"/>
      <c r="MSJ575" s="633"/>
      <c r="MSK575" s="633"/>
      <c r="MSL575" s="633"/>
      <c r="MSM575" s="633"/>
      <c r="MSN575" s="633"/>
      <c r="MSO575" s="633"/>
      <c r="MSP575" s="633"/>
      <c r="MSQ575" s="633"/>
      <c r="MSR575" s="633"/>
      <c r="MSS575" s="633"/>
      <c r="MST575" s="633"/>
      <c r="MSU575" s="633"/>
      <c r="MSV575" s="633"/>
      <c r="MSW575" s="633"/>
      <c r="MSX575" s="633"/>
      <c r="MSY575" s="633"/>
      <c r="MSZ575" s="633"/>
      <c r="MTA575" s="633"/>
      <c r="MTB575" s="633"/>
      <c r="MTC575" s="633"/>
      <c r="MTD575" s="633"/>
      <c r="MTE575" s="633"/>
      <c r="MTF575" s="633"/>
      <c r="MTG575" s="633"/>
      <c r="MTH575" s="633"/>
      <c r="MTI575" s="633"/>
      <c r="MTJ575" s="633"/>
      <c r="MTK575" s="633"/>
      <c r="MTL575" s="633"/>
      <c r="MTM575" s="633"/>
      <c r="MTN575" s="633"/>
      <c r="MTO575" s="633"/>
      <c r="MTP575" s="633"/>
      <c r="MTQ575" s="633"/>
      <c r="MTR575" s="633"/>
      <c r="MTS575" s="633"/>
      <c r="MTT575" s="633"/>
      <c r="MTU575" s="633"/>
      <c r="MTV575" s="633"/>
      <c r="MTW575" s="633"/>
      <c r="MTX575" s="633"/>
      <c r="MTY575" s="633"/>
      <c r="MTZ575" s="633"/>
      <c r="MUA575" s="633"/>
      <c r="MUB575" s="633"/>
      <c r="MUC575" s="633"/>
      <c r="MUD575" s="633"/>
      <c r="MUE575" s="633"/>
      <c r="MUF575" s="633"/>
      <c r="MUG575" s="633"/>
      <c r="MUH575" s="633"/>
      <c r="MUI575" s="633"/>
      <c r="MUJ575" s="633"/>
      <c r="MUK575" s="633"/>
      <c r="MUL575" s="633"/>
      <c r="MUM575" s="633"/>
      <c r="MUN575" s="633"/>
      <c r="MUO575" s="633"/>
      <c r="MUP575" s="633"/>
      <c r="MUQ575" s="633"/>
      <c r="MUR575" s="633"/>
      <c r="MUS575" s="633"/>
      <c r="MUT575" s="633"/>
      <c r="MUU575" s="633"/>
      <c r="MUV575" s="633"/>
      <c r="MUW575" s="633"/>
      <c r="MUX575" s="633"/>
      <c r="MUY575" s="633"/>
      <c r="MUZ575" s="633"/>
      <c r="MVA575" s="633"/>
      <c r="MVB575" s="633"/>
      <c r="MVC575" s="633"/>
      <c r="MVD575" s="633"/>
      <c r="MVE575" s="633"/>
      <c r="MVF575" s="633"/>
      <c r="MVG575" s="633"/>
      <c r="MVH575" s="633"/>
      <c r="MVI575" s="633"/>
      <c r="MVJ575" s="633"/>
      <c r="MVK575" s="633"/>
      <c r="MVL575" s="633"/>
      <c r="MVM575" s="633"/>
      <c r="MVN575" s="633"/>
      <c r="MVO575" s="633"/>
      <c r="MVP575" s="633"/>
      <c r="MVQ575" s="633"/>
      <c r="MVR575" s="633"/>
      <c r="MVS575" s="633"/>
      <c r="MVT575" s="633"/>
      <c r="MVU575" s="633"/>
      <c r="MVV575" s="633"/>
      <c r="MVW575" s="633"/>
      <c r="MVX575" s="633"/>
      <c r="MVY575" s="633"/>
      <c r="MVZ575" s="633"/>
      <c r="MWA575" s="633"/>
      <c r="MWB575" s="633"/>
      <c r="MWC575" s="633"/>
      <c r="MWD575" s="633"/>
      <c r="MWE575" s="633"/>
      <c r="MWF575" s="633"/>
      <c r="MWG575" s="633"/>
      <c r="MWH575" s="633"/>
      <c r="MWI575" s="633"/>
      <c r="MWJ575" s="633"/>
      <c r="MWK575" s="633"/>
      <c r="MWL575" s="633"/>
      <c r="MWM575" s="633"/>
      <c r="MWN575" s="633"/>
      <c r="MWO575" s="633"/>
      <c r="MWP575" s="633"/>
      <c r="MWQ575" s="633"/>
      <c r="MWR575" s="633"/>
      <c r="MWS575" s="633"/>
      <c r="MWT575" s="633"/>
      <c r="MWU575" s="633"/>
      <c r="MWV575" s="633"/>
      <c r="MWW575" s="633"/>
      <c r="MWX575" s="633"/>
      <c r="MWY575" s="633"/>
      <c r="MWZ575" s="633"/>
      <c r="MXA575" s="633"/>
      <c r="MXB575" s="633"/>
      <c r="MXC575" s="633"/>
      <c r="MXD575" s="633"/>
      <c r="MXE575" s="633"/>
      <c r="MXF575" s="633"/>
      <c r="MXG575" s="633"/>
      <c r="MXH575" s="633"/>
      <c r="MXI575" s="633"/>
      <c r="MXJ575" s="633"/>
      <c r="MXK575" s="633"/>
      <c r="MXL575" s="633"/>
      <c r="MXM575" s="633"/>
      <c r="MXN575" s="633"/>
      <c r="MXO575" s="633"/>
      <c r="MXP575" s="633"/>
      <c r="MXQ575" s="633"/>
      <c r="MXR575" s="633"/>
      <c r="MXS575" s="633"/>
      <c r="MXT575" s="633"/>
      <c r="MXU575" s="633"/>
      <c r="MXV575" s="633"/>
      <c r="MXW575" s="633"/>
      <c r="MXX575" s="633"/>
      <c r="MXY575" s="633"/>
      <c r="MXZ575" s="633"/>
      <c r="MYA575" s="633"/>
      <c r="MYB575" s="633"/>
      <c r="MYC575" s="633"/>
      <c r="MYD575" s="633"/>
      <c r="MYE575" s="633"/>
      <c r="MYF575" s="633"/>
      <c r="MYG575" s="633"/>
      <c r="MYH575" s="633"/>
      <c r="MYI575" s="633"/>
      <c r="MYJ575" s="633"/>
      <c r="MYK575" s="633"/>
      <c r="MYL575" s="633"/>
      <c r="MYM575" s="633"/>
      <c r="MYN575" s="633"/>
      <c r="MYO575" s="633"/>
      <c r="MYP575" s="633"/>
      <c r="MYQ575" s="633"/>
      <c r="MYR575" s="633"/>
      <c r="MYS575" s="633"/>
      <c r="MYT575" s="633"/>
      <c r="MYU575" s="633"/>
      <c r="MYV575" s="633"/>
      <c r="MYW575" s="633"/>
      <c r="MYX575" s="633"/>
      <c r="MYY575" s="633"/>
      <c r="MYZ575" s="633"/>
      <c r="MZA575" s="633"/>
      <c r="MZB575" s="633"/>
      <c r="MZC575" s="633"/>
      <c r="MZD575" s="633"/>
      <c r="MZE575" s="633"/>
      <c r="MZF575" s="633"/>
      <c r="MZG575" s="633"/>
      <c r="MZH575" s="633"/>
      <c r="MZI575" s="633"/>
      <c r="MZJ575" s="633"/>
      <c r="MZK575" s="633"/>
      <c r="MZL575" s="633"/>
      <c r="MZM575" s="633"/>
      <c r="MZN575" s="633"/>
      <c r="MZO575" s="633"/>
      <c r="MZP575" s="633"/>
      <c r="MZQ575" s="633"/>
      <c r="MZR575" s="633"/>
      <c r="MZS575" s="633"/>
      <c r="MZT575" s="633"/>
      <c r="MZU575" s="633"/>
      <c r="MZV575" s="633"/>
      <c r="MZW575" s="633"/>
      <c r="MZX575" s="633"/>
      <c r="MZY575" s="633"/>
      <c r="MZZ575" s="633"/>
      <c r="NAA575" s="633"/>
      <c r="NAB575" s="633"/>
      <c r="NAC575" s="633"/>
      <c r="NAD575" s="633"/>
      <c r="NAE575" s="633"/>
      <c r="NAF575" s="633"/>
      <c r="NAG575" s="633"/>
      <c r="NAH575" s="633"/>
      <c r="NAI575" s="633"/>
      <c r="NAJ575" s="633"/>
      <c r="NAK575" s="633"/>
      <c r="NAL575" s="633"/>
      <c r="NAM575" s="633"/>
      <c r="NAN575" s="633"/>
      <c r="NAO575" s="633"/>
      <c r="NAP575" s="633"/>
      <c r="NAQ575" s="633"/>
      <c r="NAR575" s="633"/>
      <c r="NAS575" s="633"/>
      <c r="NAT575" s="633"/>
      <c r="NAU575" s="633"/>
      <c r="NAV575" s="633"/>
      <c r="NAW575" s="633"/>
      <c r="NAX575" s="633"/>
      <c r="NAY575" s="633"/>
      <c r="NAZ575" s="633"/>
      <c r="NBA575" s="633"/>
      <c r="NBB575" s="633"/>
      <c r="NBC575" s="633"/>
      <c r="NBD575" s="633"/>
      <c r="NBE575" s="633"/>
      <c r="NBF575" s="633"/>
      <c r="NBG575" s="633"/>
      <c r="NBH575" s="633"/>
      <c r="NBI575" s="633"/>
      <c r="NBJ575" s="633"/>
      <c r="NBK575" s="633"/>
      <c r="NBL575" s="633"/>
      <c r="NBM575" s="633"/>
      <c r="NBN575" s="633"/>
      <c r="NBO575" s="633"/>
      <c r="NBP575" s="633"/>
      <c r="NBQ575" s="633"/>
      <c r="NBR575" s="633"/>
      <c r="NBS575" s="633"/>
      <c r="NBT575" s="633"/>
      <c r="NBU575" s="633"/>
      <c r="NBV575" s="633"/>
      <c r="NBW575" s="633"/>
      <c r="NBX575" s="633"/>
      <c r="NBY575" s="633"/>
      <c r="NBZ575" s="633"/>
      <c r="NCA575" s="633"/>
      <c r="NCB575" s="633"/>
      <c r="NCC575" s="633"/>
      <c r="NCD575" s="633"/>
      <c r="NCE575" s="633"/>
      <c r="NCF575" s="633"/>
      <c r="NCG575" s="633"/>
      <c r="NCH575" s="633"/>
      <c r="NCI575" s="633"/>
      <c r="NCJ575" s="633"/>
      <c r="NCK575" s="633"/>
      <c r="NCL575" s="633"/>
      <c r="NCM575" s="633"/>
      <c r="NCN575" s="633"/>
      <c r="NCO575" s="633"/>
      <c r="NCP575" s="633"/>
      <c r="NCQ575" s="633"/>
      <c r="NCR575" s="633"/>
      <c r="NCS575" s="633"/>
      <c r="NCT575" s="633"/>
      <c r="NCU575" s="633"/>
      <c r="NCV575" s="633"/>
      <c r="NCW575" s="633"/>
      <c r="NCX575" s="633"/>
      <c r="NCY575" s="633"/>
      <c r="NCZ575" s="633"/>
      <c r="NDA575" s="633"/>
      <c r="NDB575" s="633"/>
      <c r="NDC575" s="633"/>
      <c r="NDD575" s="633"/>
      <c r="NDE575" s="633"/>
      <c r="NDF575" s="633"/>
      <c r="NDG575" s="633"/>
      <c r="NDH575" s="633"/>
      <c r="NDI575" s="633"/>
      <c r="NDJ575" s="633"/>
      <c r="NDK575" s="633"/>
      <c r="NDL575" s="633"/>
      <c r="NDM575" s="633"/>
      <c r="NDN575" s="633"/>
      <c r="NDO575" s="633"/>
      <c r="NDP575" s="633"/>
      <c r="NDQ575" s="633"/>
      <c r="NDR575" s="633"/>
      <c r="NDS575" s="633"/>
      <c r="NDT575" s="633"/>
      <c r="NDU575" s="633"/>
      <c r="NDV575" s="633"/>
      <c r="NDW575" s="633"/>
      <c r="NDX575" s="633"/>
      <c r="NDY575" s="633"/>
      <c r="NDZ575" s="633"/>
      <c r="NEA575" s="633"/>
      <c r="NEB575" s="633"/>
      <c r="NEC575" s="633"/>
      <c r="NED575" s="633"/>
      <c r="NEE575" s="633"/>
      <c r="NEF575" s="633"/>
      <c r="NEG575" s="633"/>
      <c r="NEH575" s="633"/>
      <c r="NEI575" s="633"/>
      <c r="NEJ575" s="633"/>
      <c r="NEK575" s="633"/>
      <c r="NEL575" s="633"/>
      <c r="NEM575" s="633"/>
      <c r="NEN575" s="633"/>
      <c r="NEO575" s="633"/>
      <c r="NEP575" s="633"/>
      <c r="NEQ575" s="633"/>
      <c r="NER575" s="633"/>
      <c r="NES575" s="633"/>
      <c r="NET575" s="633"/>
      <c r="NEU575" s="633"/>
      <c r="NEV575" s="633"/>
      <c r="NEW575" s="633"/>
      <c r="NEX575" s="633"/>
      <c r="NEY575" s="633"/>
      <c r="NEZ575" s="633"/>
      <c r="NFA575" s="633"/>
      <c r="NFB575" s="633"/>
      <c r="NFC575" s="633"/>
      <c r="NFD575" s="633"/>
      <c r="NFE575" s="633"/>
      <c r="NFF575" s="633"/>
      <c r="NFG575" s="633"/>
      <c r="NFH575" s="633"/>
      <c r="NFI575" s="633"/>
      <c r="NFJ575" s="633"/>
      <c r="NFK575" s="633"/>
      <c r="NFL575" s="633"/>
      <c r="NFM575" s="633"/>
      <c r="NFN575" s="633"/>
      <c r="NFO575" s="633"/>
      <c r="NFP575" s="633"/>
      <c r="NFQ575" s="633"/>
      <c r="NFR575" s="633"/>
      <c r="NFS575" s="633"/>
      <c r="NFT575" s="633"/>
      <c r="NFU575" s="633"/>
      <c r="NFV575" s="633"/>
      <c r="NFW575" s="633"/>
      <c r="NFX575" s="633"/>
      <c r="NFY575" s="633"/>
      <c r="NFZ575" s="633"/>
      <c r="NGA575" s="633"/>
      <c r="NGB575" s="633"/>
      <c r="NGC575" s="633"/>
      <c r="NGD575" s="633"/>
      <c r="NGE575" s="633"/>
      <c r="NGF575" s="633"/>
      <c r="NGG575" s="633"/>
      <c r="NGH575" s="633"/>
      <c r="NGI575" s="633"/>
      <c r="NGJ575" s="633"/>
      <c r="NGK575" s="633"/>
      <c r="NGL575" s="633"/>
      <c r="NGM575" s="633"/>
      <c r="NGN575" s="633"/>
      <c r="NGO575" s="633"/>
      <c r="NGP575" s="633"/>
      <c r="NGQ575" s="633"/>
      <c r="NGR575" s="633"/>
      <c r="NGS575" s="633"/>
      <c r="NGT575" s="633"/>
      <c r="NGU575" s="633"/>
      <c r="NGV575" s="633"/>
      <c r="NGW575" s="633"/>
      <c r="NGX575" s="633"/>
      <c r="NGY575" s="633"/>
      <c r="NGZ575" s="633"/>
      <c r="NHA575" s="633"/>
      <c r="NHB575" s="633"/>
      <c r="NHC575" s="633"/>
      <c r="NHD575" s="633"/>
      <c r="NHE575" s="633"/>
      <c r="NHF575" s="633"/>
      <c r="NHG575" s="633"/>
      <c r="NHH575" s="633"/>
      <c r="NHI575" s="633"/>
      <c r="NHJ575" s="633"/>
      <c r="NHK575" s="633"/>
      <c r="NHL575" s="633"/>
      <c r="NHM575" s="633"/>
      <c r="NHN575" s="633"/>
      <c r="NHO575" s="633"/>
      <c r="NHP575" s="633"/>
      <c r="NHQ575" s="633"/>
      <c r="NHR575" s="633"/>
      <c r="NHS575" s="633"/>
      <c r="NHT575" s="633"/>
      <c r="NHU575" s="633"/>
      <c r="NHV575" s="633"/>
      <c r="NHW575" s="633"/>
      <c r="NHX575" s="633"/>
      <c r="NHY575" s="633"/>
      <c r="NHZ575" s="633"/>
      <c r="NIA575" s="633"/>
      <c r="NIB575" s="633"/>
      <c r="NIC575" s="633"/>
      <c r="NID575" s="633"/>
      <c r="NIE575" s="633"/>
      <c r="NIF575" s="633"/>
      <c r="NIG575" s="633"/>
      <c r="NIH575" s="633"/>
      <c r="NII575" s="633"/>
      <c r="NIJ575" s="633"/>
      <c r="NIK575" s="633"/>
      <c r="NIL575" s="633"/>
      <c r="NIM575" s="633"/>
      <c r="NIN575" s="633"/>
      <c r="NIO575" s="633"/>
      <c r="NIP575" s="633"/>
      <c r="NIQ575" s="633"/>
      <c r="NIR575" s="633"/>
      <c r="NIS575" s="633"/>
      <c r="NIT575" s="633"/>
      <c r="NIU575" s="633"/>
      <c r="NIV575" s="633"/>
      <c r="NIW575" s="633"/>
      <c r="NIX575" s="633"/>
      <c r="NIY575" s="633"/>
      <c r="NIZ575" s="633"/>
      <c r="NJA575" s="633"/>
      <c r="NJB575" s="633"/>
      <c r="NJC575" s="633"/>
      <c r="NJD575" s="633"/>
      <c r="NJE575" s="633"/>
      <c r="NJF575" s="633"/>
      <c r="NJG575" s="633"/>
      <c r="NJH575" s="633"/>
      <c r="NJI575" s="633"/>
      <c r="NJJ575" s="633"/>
      <c r="NJK575" s="633"/>
      <c r="NJL575" s="633"/>
      <c r="NJM575" s="633"/>
      <c r="NJN575" s="633"/>
      <c r="NJO575" s="633"/>
      <c r="NJP575" s="633"/>
      <c r="NJQ575" s="633"/>
      <c r="NJR575" s="633"/>
      <c r="NJS575" s="633"/>
      <c r="NJT575" s="633"/>
      <c r="NJU575" s="633"/>
      <c r="NJV575" s="633"/>
      <c r="NJW575" s="633"/>
      <c r="NJX575" s="633"/>
      <c r="NJY575" s="633"/>
      <c r="NJZ575" s="633"/>
      <c r="NKA575" s="633"/>
      <c r="NKB575" s="633"/>
      <c r="NKC575" s="633"/>
      <c r="NKD575" s="633"/>
      <c r="NKE575" s="633"/>
      <c r="NKF575" s="633"/>
      <c r="NKG575" s="633"/>
      <c r="NKH575" s="633"/>
      <c r="NKI575" s="633"/>
      <c r="NKJ575" s="633"/>
      <c r="NKK575" s="633"/>
      <c r="NKL575" s="633"/>
      <c r="NKM575" s="633"/>
      <c r="NKN575" s="633"/>
      <c r="NKO575" s="633"/>
      <c r="NKP575" s="633"/>
      <c r="NKQ575" s="633"/>
      <c r="NKR575" s="633"/>
      <c r="NKS575" s="633"/>
      <c r="NKT575" s="633"/>
      <c r="NKU575" s="633"/>
      <c r="NKV575" s="633"/>
      <c r="NKW575" s="633"/>
      <c r="NKX575" s="633"/>
      <c r="NKY575" s="633"/>
      <c r="NKZ575" s="633"/>
      <c r="NLA575" s="633"/>
      <c r="NLB575" s="633"/>
      <c r="NLC575" s="633"/>
      <c r="NLD575" s="633"/>
      <c r="NLE575" s="633"/>
      <c r="NLF575" s="633"/>
      <c r="NLG575" s="633"/>
      <c r="NLH575" s="633"/>
      <c r="NLI575" s="633"/>
      <c r="NLJ575" s="633"/>
      <c r="NLK575" s="633"/>
      <c r="NLL575" s="633"/>
      <c r="NLM575" s="633"/>
      <c r="NLN575" s="633"/>
      <c r="NLO575" s="633"/>
      <c r="NLP575" s="633"/>
      <c r="NLQ575" s="633"/>
      <c r="NLR575" s="633"/>
      <c r="NLS575" s="633"/>
      <c r="NLT575" s="633"/>
      <c r="NLU575" s="633"/>
      <c r="NLV575" s="633"/>
      <c r="NLW575" s="633"/>
      <c r="NLX575" s="633"/>
      <c r="NLY575" s="633"/>
      <c r="NLZ575" s="633"/>
      <c r="NMA575" s="633"/>
      <c r="NMB575" s="633"/>
      <c r="NMC575" s="633"/>
      <c r="NMD575" s="633"/>
      <c r="NME575" s="633"/>
      <c r="NMF575" s="633"/>
      <c r="NMG575" s="633"/>
      <c r="NMH575" s="633"/>
      <c r="NMI575" s="633"/>
      <c r="NMJ575" s="633"/>
      <c r="NMK575" s="633"/>
      <c r="NML575" s="633"/>
      <c r="NMM575" s="633"/>
      <c r="NMN575" s="633"/>
      <c r="NMO575" s="633"/>
      <c r="NMP575" s="633"/>
      <c r="NMQ575" s="633"/>
      <c r="NMR575" s="633"/>
      <c r="NMS575" s="633"/>
      <c r="NMT575" s="633"/>
      <c r="NMU575" s="633"/>
      <c r="NMV575" s="633"/>
      <c r="NMW575" s="633"/>
      <c r="NMX575" s="633"/>
      <c r="NMY575" s="633"/>
      <c r="NMZ575" s="633"/>
      <c r="NNA575" s="633"/>
      <c r="NNB575" s="633"/>
      <c r="NNC575" s="633"/>
      <c r="NND575" s="633"/>
      <c r="NNE575" s="633"/>
      <c r="NNF575" s="633"/>
      <c r="NNG575" s="633"/>
      <c r="NNH575" s="633"/>
      <c r="NNI575" s="633"/>
      <c r="NNJ575" s="633"/>
      <c r="NNK575" s="633"/>
      <c r="NNL575" s="633"/>
      <c r="NNM575" s="633"/>
      <c r="NNN575" s="633"/>
      <c r="NNO575" s="633"/>
      <c r="NNP575" s="633"/>
      <c r="NNQ575" s="633"/>
      <c r="NNR575" s="633"/>
      <c r="NNS575" s="633"/>
      <c r="NNT575" s="633"/>
      <c r="NNU575" s="633"/>
      <c r="NNV575" s="633"/>
      <c r="NNW575" s="633"/>
      <c r="NNX575" s="633"/>
      <c r="NNY575" s="633"/>
      <c r="NNZ575" s="633"/>
      <c r="NOA575" s="633"/>
      <c r="NOB575" s="633"/>
      <c r="NOC575" s="633"/>
      <c r="NOD575" s="633"/>
      <c r="NOE575" s="633"/>
      <c r="NOF575" s="633"/>
      <c r="NOG575" s="633"/>
      <c r="NOH575" s="633"/>
      <c r="NOI575" s="633"/>
      <c r="NOJ575" s="633"/>
      <c r="NOK575" s="633"/>
      <c r="NOL575" s="633"/>
      <c r="NOM575" s="633"/>
      <c r="NON575" s="633"/>
      <c r="NOO575" s="633"/>
      <c r="NOP575" s="633"/>
      <c r="NOQ575" s="633"/>
      <c r="NOR575" s="633"/>
      <c r="NOS575" s="633"/>
      <c r="NOT575" s="633"/>
      <c r="NOU575" s="633"/>
      <c r="NOV575" s="633"/>
      <c r="NOW575" s="633"/>
      <c r="NOX575" s="633"/>
      <c r="NOY575" s="633"/>
      <c r="NOZ575" s="633"/>
      <c r="NPA575" s="633"/>
      <c r="NPB575" s="633"/>
      <c r="NPC575" s="633"/>
      <c r="NPD575" s="633"/>
      <c r="NPE575" s="633"/>
      <c r="NPF575" s="633"/>
      <c r="NPG575" s="633"/>
      <c r="NPH575" s="633"/>
      <c r="NPI575" s="633"/>
      <c r="NPJ575" s="633"/>
      <c r="NPK575" s="633"/>
      <c r="NPL575" s="633"/>
      <c r="NPM575" s="633"/>
      <c r="NPN575" s="633"/>
      <c r="NPO575" s="633"/>
      <c r="NPP575" s="633"/>
      <c r="NPQ575" s="633"/>
      <c r="NPR575" s="633"/>
      <c r="NPS575" s="633"/>
      <c r="NPT575" s="633"/>
      <c r="NPU575" s="633"/>
      <c r="NPV575" s="633"/>
      <c r="NPW575" s="633"/>
      <c r="NPX575" s="633"/>
      <c r="NPY575" s="633"/>
      <c r="NPZ575" s="633"/>
      <c r="NQA575" s="633"/>
      <c r="NQB575" s="633"/>
      <c r="NQC575" s="633"/>
      <c r="NQD575" s="633"/>
      <c r="NQE575" s="633"/>
      <c r="NQF575" s="633"/>
      <c r="NQG575" s="633"/>
      <c r="NQH575" s="633"/>
      <c r="NQI575" s="633"/>
      <c r="NQJ575" s="633"/>
      <c r="NQK575" s="633"/>
      <c r="NQL575" s="633"/>
      <c r="NQM575" s="633"/>
      <c r="NQN575" s="633"/>
      <c r="NQO575" s="633"/>
      <c r="NQP575" s="633"/>
      <c r="NQQ575" s="633"/>
      <c r="NQR575" s="633"/>
      <c r="NQS575" s="633"/>
      <c r="NQT575" s="633"/>
      <c r="NQU575" s="633"/>
      <c r="NQV575" s="633"/>
      <c r="NQW575" s="633"/>
      <c r="NQX575" s="633"/>
      <c r="NQY575" s="633"/>
      <c r="NQZ575" s="633"/>
      <c r="NRA575" s="633"/>
      <c r="NRB575" s="633"/>
      <c r="NRC575" s="633"/>
      <c r="NRD575" s="633"/>
      <c r="NRE575" s="633"/>
      <c r="NRF575" s="633"/>
      <c r="NRG575" s="633"/>
      <c r="NRH575" s="633"/>
      <c r="NRI575" s="633"/>
      <c r="NRJ575" s="633"/>
      <c r="NRK575" s="633"/>
      <c r="NRL575" s="633"/>
      <c r="NRM575" s="633"/>
      <c r="NRN575" s="633"/>
      <c r="NRO575" s="633"/>
      <c r="NRP575" s="633"/>
      <c r="NRQ575" s="633"/>
      <c r="NRR575" s="633"/>
      <c r="NRS575" s="633"/>
      <c r="NRT575" s="633"/>
      <c r="NRU575" s="633"/>
      <c r="NRV575" s="633"/>
      <c r="NRW575" s="633"/>
      <c r="NRX575" s="633"/>
      <c r="NRY575" s="633"/>
      <c r="NRZ575" s="633"/>
      <c r="NSA575" s="633"/>
      <c r="NSB575" s="633"/>
      <c r="NSC575" s="633"/>
      <c r="NSD575" s="633"/>
      <c r="NSE575" s="633"/>
      <c r="NSF575" s="633"/>
      <c r="NSG575" s="633"/>
      <c r="NSH575" s="633"/>
      <c r="NSI575" s="633"/>
      <c r="NSJ575" s="633"/>
      <c r="NSK575" s="633"/>
      <c r="NSL575" s="633"/>
      <c r="NSM575" s="633"/>
      <c r="NSN575" s="633"/>
      <c r="NSO575" s="633"/>
      <c r="NSP575" s="633"/>
      <c r="NSQ575" s="633"/>
      <c r="NSR575" s="633"/>
      <c r="NSS575" s="633"/>
      <c r="NST575" s="633"/>
      <c r="NSU575" s="633"/>
      <c r="NSV575" s="633"/>
      <c r="NSW575" s="633"/>
      <c r="NSX575" s="633"/>
      <c r="NSY575" s="633"/>
      <c r="NSZ575" s="633"/>
      <c r="NTA575" s="633"/>
      <c r="NTB575" s="633"/>
      <c r="NTC575" s="633"/>
      <c r="NTD575" s="633"/>
      <c r="NTE575" s="633"/>
      <c r="NTF575" s="633"/>
      <c r="NTG575" s="633"/>
      <c r="NTH575" s="633"/>
      <c r="NTI575" s="633"/>
      <c r="NTJ575" s="633"/>
      <c r="NTK575" s="633"/>
      <c r="NTL575" s="633"/>
      <c r="NTM575" s="633"/>
      <c r="NTN575" s="633"/>
      <c r="NTO575" s="633"/>
      <c r="NTP575" s="633"/>
      <c r="NTQ575" s="633"/>
      <c r="NTR575" s="633"/>
      <c r="NTS575" s="633"/>
      <c r="NTT575" s="633"/>
      <c r="NTU575" s="633"/>
      <c r="NTV575" s="633"/>
      <c r="NTW575" s="633"/>
      <c r="NTX575" s="633"/>
      <c r="NTY575" s="633"/>
      <c r="NTZ575" s="633"/>
      <c r="NUA575" s="633"/>
      <c r="NUB575" s="633"/>
      <c r="NUC575" s="633"/>
      <c r="NUD575" s="633"/>
      <c r="NUE575" s="633"/>
      <c r="NUF575" s="633"/>
      <c r="NUG575" s="633"/>
      <c r="NUH575" s="633"/>
      <c r="NUI575" s="633"/>
      <c r="NUJ575" s="633"/>
      <c r="NUK575" s="633"/>
      <c r="NUL575" s="633"/>
      <c r="NUM575" s="633"/>
      <c r="NUN575" s="633"/>
      <c r="NUO575" s="633"/>
      <c r="NUP575" s="633"/>
      <c r="NUQ575" s="633"/>
      <c r="NUR575" s="633"/>
      <c r="NUS575" s="633"/>
      <c r="NUT575" s="633"/>
      <c r="NUU575" s="633"/>
      <c r="NUV575" s="633"/>
      <c r="NUW575" s="633"/>
      <c r="NUX575" s="633"/>
      <c r="NUY575" s="633"/>
      <c r="NUZ575" s="633"/>
      <c r="NVA575" s="633"/>
      <c r="NVB575" s="633"/>
      <c r="NVC575" s="633"/>
      <c r="NVD575" s="633"/>
      <c r="NVE575" s="633"/>
      <c r="NVF575" s="633"/>
      <c r="NVG575" s="633"/>
      <c r="NVH575" s="633"/>
      <c r="NVI575" s="633"/>
      <c r="NVJ575" s="633"/>
      <c r="NVK575" s="633"/>
      <c r="NVL575" s="633"/>
      <c r="NVM575" s="633"/>
      <c r="NVN575" s="633"/>
      <c r="NVO575" s="633"/>
      <c r="NVP575" s="633"/>
      <c r="NVQ575" s="633"/>
      <c r="NVR575" s="633"/>
      <c r="NVS575" s="633"/>
      <c r="NVT575" s="633"/>
      <c r="NVU575" s="633"/>
      <c r="NVV575" s="633"/>
      <c r="NVW575" s="633"/>
      <c r="NVX575" s="633"/>
      <c r="NVY575" s="633"/>
      <c r="NVZ575" s="633"/>
      <c r="NWA575" s="633"/>
      <c r="NWB575" s="633"/>
      <c r="NWC575" s="633"/>
      <c r="NWD575" s="633"/>
      <c r="NWE575" s="633"/>
      <c r="NWF575" s="633"/>
      <c r="NWG575" s="633"/>
      <c r="NWH575" s="633"/>
      <c r="NWI575" s="633"/>
      <c r="NWJ575" s="633"/>
      <c r="NWK575" s="633"/>
      <c r="NWL575" s="633"/>
      <c r="NWM575" s="633"/>
      <c r="NWN575" s="633"/>
      <c r="NWO575" s="633"/>
      <c r="NWP575" s="633"/>
      <c r="NWQ575" s="633"/>
      <c r="NWR575" s="633"/>
      <c r="NWS575" s="633"/>
      <c r="NWT575" s="633"/>
      <c r="NWU575" s="633"/>
      <c r="NWV575" s="633"/>
      <c r="NWW575" s="633"/>
      <c r="NWX575" s="633"/>
      <c r="NWY575" s="633"/>
      <c r="NWZ575" s="633"/>
      <c r="NXA575" s="633"/>
      <c r="NXB575" s="633"/>
      <c r="NXC575" s="633"/>
      <c r="NXD575" s="633"/>
      <c r="NXE575" s="633"/>
      <c r="NXF575" s="633"/>
      <c r="NXG575" s="633"/>
      <c r="NXH575" s="633"/>
      <c r="NXI575" s="633"/>
      <c r="NXJ575" s="633"/>
      <c r="NXK575" s="633"/>
      <c r="NXL575" s="633"/>
      <c r="NXM575" s="633"/>
      <c r="NXN575" s="633"/>
      <c r="NXO575" s="633"/>
      <c r="NXP575" s="633"/>
      <c r="NXQ575" s="633"/>
      <c r="NXR575" s="633"/>
      <c r="NXS575" s="633"/>
      <c r="NXT575" s="633"/>
      <c r="NXU575" s="633"/>
      <c r="NXV575" s="633"/>
      <c r="NXW575" s="633"/>
      <c r="NXX575" s="633"/>
      <c r="NXY575" s="633"/>
      <c r="NXZ575" s="633"/>
      <c r="NYA575" s="633"/>
      <c r="NYB575" s="633"/>
      <c r="NYC575" s="633"/>
      <c r="NYD575" s="633"/>
      <c r="NYE575" s="633"/>
      <c r="NYF575" s="633"/>
      <c r="NYG575" s="633"/>
      <c r="NYH575" s="633"/>
      <c r="NYI575" s="633"/>
      <c r="NYJ575" s="633"/>
      <c r="NYK575" s="633"/>
      <c r="NYL575" s="633"/>
      <c r="NYM575" s="633"/>
      <c r="NYN575" s="633"/>
      <c r="NYO575" s="633"/>
      <c r="NYP575" s="633"/>
      <c r="NYQ575" s="633"/>
      <c r="NYR575" s="633"/>
      <c r="NYS575" s="633"/>
      <c r="NYT575" s="633"/>
      <c r="NYU575" s="633"/>
      <c r="NYV575" s="633"/>
      <c r="NYW575" s="633"/>
      <c r="NYX575" s="633"/>
      <c r="NYY575" s="633"/>
      <c r="NYZ575" s="633"/>
      <c r="NZA575" s="633"/>
      <c r="NZB575" s="633"/>
      <c r="NZC575" s="633"/>
      <c r="NZD575" s="633"/>
      <c r="NZE575" s="633"/>
      <c r="NZF575" s="633"/>
      <c r="NZG575" s="633"/>
      <c r="NZH575" s="633"/>
      <c r="NZI575" s="633"/>
      <c r="NZJ575" s="633"/>
      <c r="NZK575" s="633"/>
      <c r="NZL575" s="633"/>
      <c r="NZM575" s="633"/>
      <c r="NZN575" s="633"/>
      <c r="NZO575" s="633"/>
      <c r="NZP575" s="633"/>
      <c r="NZQ575" s="633"/>
      <c r="NZR575" s="633"/>
      <c r="NZS575" s="633"/>
      <c r="NZT575" s="633"/>
      <c r="NZU575" s="633"/>
      <c r="NZV575" s="633"/>
      <c r="NZW575" s="633"/>
      <c r="NZX575" s="633"/>
      <c r="NZY575" s="633"/>
      <c r="NZZ575" s="633"/>
      <c r="OAA575" s="633"/>
      <c r="OAB575" s="633"/>
      <c r="OAC575" s="633"/>
      <c r="OAD575" s="633"/>
      <c r="OAE575" s="633"/>
      <c r="OAF575" s="633"/>
      <c r="OAG575" s="633"/>
      <c r="OAH575" s="633"/>
      <c r="OAI575" s="633"/>
      <c r="OAJ575" s="633"/>
      <c r="OAK575" s="633"/>
      <c r="OAL575" s="633"/>
      <c r="OAM575" s="633"/>
      <c r="OAN575" s="633"/>
      <c r="OAO575" s="633"/>
      <c r="OAP575" s="633"/>
      <c r="OAQ575" s="633"/>
      <c r="OAR575" s="633"/>
      <c r="OAS575" s="633"/>
      <c r="OAT575" s="633"/>
      <c r="OAU575" s="633"/>
      <c r="OAV575" s="633"/>
      <c r="OAW575" s="633"/>
      <c r="OAX575" s="633"/>
      <c r="OAY575" s="633"/>
      <c r="OAZ575" s="633"/>
      <c r="OBA575" s="633"/>
      <c r="OBB575" s="633"/>
      <c r="OBC575" s="633"/>
      <c r="OBD575" s="633"/>
      <c r="OBE575" s="633"/>
      <c r="OBF575" s="633"/>
      <c r="OBG575" s="633"/>
      <c r="OBH575" s="633"/>
      <c r="OBI575" s="633"/>
      <c r="OBJ575" s="633"/>
      <c r="OBK575" s="633"/>
      <c r="OBL575" s="633"/>
      <c r="OBM575" s="633"/>
      <c r="OBN575" s="633"/>
      <c r="OBO575" s="633"/>
      <c r="OBP575" s="633"/>
      <c r="OBQ575" s="633"/>
      <c r="OBR575" s="633"/>
      <c r="OBS575" s="633"/>
      <c r="OBT575" s="633"/>
      <c r="OBU575" s="633"/>
      <c r="OBV575" s="633"/>
      <c r="OBW575" s="633"/>
      <c r="OBX575" s="633"/>
      <c r="OBY575" s="633"/>
      <c r="OBZ575" s="633"/>
      <c r="OCA575" s="633"/>
      <c r="OCB575" s="633"/>
      <c r="OCC575" s="633"/>
      <c r="OCD575" s="633"/>
      <c r="OCE575" s="633"/>
      <c r="OCF575" s="633"/>
      <c r="OCG575" s="633"/>
      <c r="OCH575" s="633"/>
      <c r="OCI575" s="633"/>
      <c r="OCJ575" s="633"/>
      <c r="OCK575" s="633"/>
      <c r="OCL575" s="633"/>
      <c r="OCM575" s="633"/>
      <c r="OCN575" s="633"/>
      <c r="OCO575" s="633"/>
      <c r="OCP575" s="633"/>
      <c r="OCQ575" s="633"/>
      <c r="OCR575" s="633"/>
      <c r="OCS575" s="633"/>
      <c r="OCT575" s="633"/>
      <c r="OCU575" s="633"/>
      <c r="OCV575" s="633"/>
      <c r="OCW575" s="633"/>
      <c r="OCX575" s="633"/>
      <c r="OCY575" s="633"/>
      <c r="OCZ575" s="633"/>
      <c r="ODA575" s="633"/>
      <c r="ODB575" s="633"/>
      <c r="ODC575" s="633"/>
      <c r="ODD575" s="633"/>
      <c r="ODE575" s="633"/>
      <c r="ODF575" s="633"/>
      <c r="ODG575" s="633"/>
      <c r="ODH575" s="633"/>
      <c r="ODI575" s="633"/>
      <c r="ODJ575" s="633"/>
      <c r="ODK575" s="633"/>
      <c r="ODL575" s="633"/>
      <c r="ODM575" s="633"/>
      <c r="ODN575" s="633"/>
      <c r="ODO575" s="633"/>
      <c r="ODP575" s="633"/>
      <c r="ODQ575" s="633"/>
      <c r="ODR575" s="633"/>
      <c r="ODS575" s="633"/>
      <c r="ODT575" s="633"/>
      <c r="ODU575" s="633"/>
      <c r="ODV575" s="633"/>
      <c r="ODW575" s="633"/>
      <c r="ODX575" s="633"/>
      <c r="ODY575" s="633"/>
      <c r="ODZ575" s="633"/>
      <c r="OEA575" s="633"/>
      <c r="OEB575" s="633"/>
      <c r="OEC575" s="633"/>
      <c r="OED575" s="633"/>
      <c r="OEE575" s="633"/>
      <c r="OEF575" s="633"/>
      <c r="OEG575" s="633"/>
      <c r="OEH575" s="633"/>
      <c r="OEI575" s="633"/>
      <c r="OEJ575" s="633"/>
      <c r="OEK575" s="633"/>
      <c r="OEL575" s="633"/>
      <c r="OEM575" s="633"/>
      <c r="OEN575" s="633"/>
      <c r="OEO575" s="633"/>
      <c r="OEP575" s="633"/>
      <c r="OEQ575" s="633"/>
      <c r="OER575" s="633"/>
      <c r="OES575" s="633"/>
      <c r="OET575" s="633"/>
      <c r="OEU575" s="633"/>
      <c r="OEV575" s="633"/>
      <c r="OEW575" s="633"/>
      <c r="OEX575" s="633"/>
      <c r="OEY575" s="633"/>
      <c r="OEZ575" s="633"/>
      <c r="OFA575" s="633"/>
      <c r="OFB575" s="633"/>
      <c r="OFC575" s="633"/>
      <c r="OFD575" s="633"/>
      <c r="OFE575" s="633"/>
      <c r="OFF575" s="633"/>
      <c r="OFG575" s="633"/>
      <c r="OFH575" s="633"/>
      <c r="OFI575" s="633"/>
      <c r="OFJ575" s="633"/>
      <c r="OFK575" s="633"/>
      <c r="OFL575" s="633"/>
      <c r="OFM575" s="633"/>
      <c r="OFN575" s="633"/>
      <c r="OFO575" s="633"/>
      <c r="OFP575" s="633"/>
      <c r="OFQ575" s="633"/>
      <c r="OFR575" s="633"/>
      <c r="OFS575" s="633"/>
      <c r="OFT575" s="633"/>
      <c r="OFU575" s="633"/>
      <c r="OFV575" s="633"/>
      <c r="OFW575" s="633"/>
      <c r="OFX575" s="633"/>
      <c r="OFY575" s="633"/>
      <c r="OFZ575" s="633"/>
      <c r="OGA575" s="633"/>
      <c r="OGB575" s="633"/>
      <c r="OGC575" s="633"/>
      <c r="OGD575" s="633"/>
      <c r="OGE575" s="633"/>
      <c r="OGF575" s="633"/>
      <c r="OGG575" s="633"/>
      <c r="OGH575" s="633"/>
      <c r="OGI575" s="633"/>
      <c r="OGJ575" s="633"/>
      <c r="OGK575" s="633"/>
      <c r="OGL575" s="633"/>
      <c r="OGM575" s="633"/>
      <c r="OGN575" s="633"/>
      <c r="OGO575" s="633"/>
      <c r="OGP575" s="633"/>
      <c r="OGQ575" s="633"/>
      <c r="OGR575" s="633"/>
      <c r="OGS575" s="633"/>
      <c r="OGT575" s="633"/>
      <c r="OGU575" s="633"/>
      <c r="OGV575" s="633"/>
      <c r="OGW575" s="633"/>
      <c r="OGX575" s="633"/>
      <c r="OGY575" s="633"/>
      <c r="OGZ575" s="633"/>
      <c r="OHA575" s="633"/>
      <c r="OHB575" s="633"/>
      <c r="OHC575" s="633"/>
      <c r="OHD575" s="633"/>
      <c r="OHE575" s="633"/>
      <c r="OHF575" s="633"/>
      <c r="OHG575" s="633"/>
      <c r="OHH575" s="633"/>
      <c r="OHI575" s="633"/>
      <c r="OHJ575" s="633"/>
      <c r="OHK575" s="633"/>
      <c r="OHL575" s="633"/>
      <c r="OHM575" s="633"/>
      <c r="OHN575" s="633"/>
      <c r="OHO575" s="633"/>
      <c r="OHP575" s="633"/>
      <c r="OHQ575" s="633"/>
      <c r="OHR575" s="633"/>
      <c r="OHS575" s="633"/>
      <c r="OHT575" s="633"/>
      <c r="OHU575" s="633"/>
      <c r="OHV575" s="633"/>
      <c r="OHW575" s="633"/>
      <c r="OHX575" s="633"/>
      <c r="OHY575" s="633"/>
      <c r="OHZ575" s="633"/>
      <c r="OIA575" s="633"/>
      <c r="OIB575" s="633"/>
      <c r="OIC575" s="633"/>
      <c r="OID575" s="633"/>
      <c r="OIE575" s="633"/>
      <c r="OIF575" s="633"/>
      <c r="OIG575" s="633"/>
      <c r="OIH575" s="633"/>
      <c r="OII575" s="633"/>
      <c r="OIJ575" s="633"/>
      <c r="OIK575" s="633"/>
      <c r="OIL575" s="633"/>
      <c r="OIM575" s="633"/>
      <c r="OIN575" s="633"/>
      <c r="OIO575" s="633"/>
      <c r="OIP575" s="633"/>
      <c r="OIQ575" s="633"/>
      <c r="OIR575" s="633"/>
      <c r="OIS575" s="633"/>
      <c r="OIT575" s="633"/>
      <c r="OIU575" s="633"/>
      <c r="OIV575" s="633"/>
      <c r="OIW575" s="633"/>
      <c r="OIX575" s="633"/>
      <c r="OIY575" s="633"/>
      <c r="OIZ575" s="633"/>
      <c r="OJA575" s="633"/>
      <c r="OJB575" s="633"/>
      <c r="OJC575" s="633"/>
      <c r="OJD575" s="633"/>
      <c r="OJE575" s="633"/>
      <c r="OJF575" s="633"/>
      <c r="OJG575" s="633"/>
      <c r="OJH575" s="633"/>
      <c r="OJI575" s="633"/>
      <c r="OJJ575" s="633"/>
      <c r="OJK575" s="633"/>
      <c r="OJL575" s="633"/>
      <c r="OJM575" s="633"/>
      <c r="OJN575" s="633"/>
      <c r="OJO575" s="633"/>
      <c r="OJP575" s="633"/>
      <c r="OJQ575" s="633"/>
      <c r="OJR575" s="633"/>
      <c r="OJS575" s="633"/>
      <c r="OJT575" s="633"/>
      <c r="OJU575" s="633"/>
      <c r="OJV575" s="633"/>
      <c r="OJW575" s="633"/>
      <c r="OJX575" s="633"/>
      <c r="OJY575" s="633"/>
      <c r="OJZ575" s="633"/>
      <c r="OKA575" s="633"/>
      <c r="OKB575" s="633"/>
      <c r="OKC575" s="633"/>
      <c r="OKD575" s="633"/>
      <c r="OKE575" s="633"/>
      <c r="OKF575" s="633"/>
      <c r="OKG575" s="633"/>
      <c r="OKH575" s="633"/>
      <c r="OKI575" s="633"/>
      <c r="OKJ575" s="633"/>
      <c r="OKK575" s="633"/>
      <c r="OKL575" s="633"/>
      <c r="OKM575" s="633"/>
      <c r="OKN575" s="633"/>
      <c r="OKO575" s="633"/>
      <c r="OKP575" s="633"/>
      <c r="OKQ575" s="633"/>
      <c r="OKR575" s="633"/>
      <c r="OKS575" s="633"/>
      <c r="OKT575" s="633"/>
      <c r="OKU575" s="633"/>
      <c r="OKV575" s="633"/>
      <c r="OKW575" s="633"/>
      <c r="OKX575" s="633"/>
      <c r="OKY575" s="633"/>
      <c r="OKZ575" s="633"/>
      <c r="OLA575" s="633"/>
      <c r="OLB575" s="633"/>
      <c r="OLC575" s="633"/>
      <c r="OLD575" s="633"/>
      <c r="OLE575" s="633"/>
      <c r="OLF575" s="633"/>
      <c r="OLG575" s="633"/>
      <c r="OLH575" s="633"/>
      <c r="OLI575" s="633"/>
      <c r="OLJ575" s="633"/>
      <c r="OLK575" s="633"/>
      <c r="OLL575" s="633"/>
      <c r="OLM575" s="633"/>
      <c r="OLN575" s="633"/>
      <c r="OLO575" s="633"/>
      <c r="OLP575" s="633"/>
      <c r="OLQ575" s="633"/>
      <c r="OLR575" s="633"/>
      <c r="OLS575" s="633"/>
      <c r="OLT575" s="633"/>
      <c r="OLU575" s="633"/>
      <c r="OLV575" s="633"/>
      <c r="OLW575" s="633"/>
      <c r="OLX575" s="633"/>
      <c r="OLY575" s="633"/>
      <c r="OLZ575" s="633"/>
      <c r="OMA575" s="633"/>
      <c r="OMB575" s="633"/>
      <c r="OMC575" s="633"/>
      <c r="OMD575" s="633"/>
      <c r="OME575" s="633"/>
      <c r="OMF575" s="633"/>
      <c r="OMG575" s="633"/>
      <c r="OMH575" s="633"/>
      <c r="OMI575" s="633"/>
      <c r="OMJ575" s="633"/>
      <c r="OMK575" s="633"/>
      <c r="OML575" s="633"/>
      <c r="OMM575" s="633"/>
      <c r="OMN575" s="633"/>
      <c r="OMO575" s="633"/>
      <c r="OMP575" s="633"/>
      <c r="OMQ575" s="633"/>
      <c r="OMR575" s="633"/>
      <c r="OMS575" s="633"/>
      <c r="OMT575" s="633"/>
      <c r="OMU575" s="633"/>
      <c r="OMV575" s="633"/>
      <c r="OMW575" s="633"/>
      <c r="OMX575" s="633"/>
      <c r="OMY575" s="633"/>
      <c r="OMZ575" s="633"/>
      <c r="ONA575" s="633"/>
      <c r="ONB575" s="633"/>
      <c r="ONC575" s="633"/>
      <c r="OND575" s="633"/>
      <c r="ONE575" s="633"/>
      <c r="ONF575" s="633"/>
      <c r="ONG575" s="633"/>
      <c r="ONH575" s="633"/>
      <c r="ONI575" s="633"/>
      <c r="ONJ575" s="633"/>
      <c r="ONK575" s="633"/>
      <c r="ONL575" s="633"/>
      <c r="ONM575" s="633"/>
      <c r="ONN575" s="633"/>
      <c r="ONO575" s="633"/>
      <c r="ONP575" s="633"/>
      <c r="ONQ575" s="633"/>
      <c r="ONR575" s="633"/>
      <c r="ONS575" s="633"/>
      <c r="ONT575" s="633"/>
      <c r="ONU575" s="633"/>
      <c r="ONV575" s="633"/>
      <c r="ONW575" s="633"/>
      <c r="ONX575" s="633"/>
      <c r="ONY575" s="633"/>
      <c r="ONZ575" s="633"/>
      <c r="OOA575" s="633"/>
      <c r="OOB575" s="633"/>
      <c r="OOC575" s="633"/>
      <c r="OOD575" s="633"/>
      <c r="OOE575" s="633"/>
      <c r="OOF575" s="633"/>
      <c r="OOG575" s="633"/>
      <c r="OOH575" s="633"/>
      <c r="OOI575" s="633"/>
      <c r="OOJ575" s="633"/>
      <c r="OOK575" s="633"/>
      <c r="OOL575" s="633"/>
      <c r="OOM575" s="633"/>
      <c r="OON575" s="633"/>
      <c r="OOO575" s="633"/>
      <c r="OOP575" s="633"/>
      <c r="OOQ575" s="633"/>
      <c r="OOR575" s="633"/>
      <c r="OOS575" s="633"/>
      <c r="OOT575" s="633"/>
      <c r="OOU575" s="633"/>
      <c r="OOV575" s="633"/>
      <c r="OOW575" s="633"/>
      <c r="OOX575" s="633"/>
      <c r="OOY575" s="633"/>
      <c r="OOZ575" s="633"/>
      <c r="OPA575" s="633"/>
      <c r="OPB575" s="633"/>
      <c r="OPC575" s="633"/>
      <c r="OPD575" s="633"/>
      <c r="OPE575" s="633"/>
      <c r="OPF575" s="633"/>
      <c r="OPG575" s="633"/>
      <c r="OPH575" s="633"/>
      <c r="OPI575" s="633"/>
      <c r="OPJ575" s="633"/>
      <c r="OPK575" s="633"/>
      <c r="OPL575" s="633"/>
      <c r="OPM575" s="633"/>
      <c r="OPN575" s="633"/>
      <c r="OPO575" s="633"/>
      <c r="OPP575" s="633"/>
      <c r="OPQ575" s="633"/>
      <c r="OPR575" s="633"/>
      <c r="OPS575" s="633"/>
      <c r="OPT575" s="633"/>
      <c r="OPU575" s="633"/>
      <c r="OPV575" s="633"/>
      <c r="OPW575" s="633"/>
      <c r="OPX575" s="633"/>
      <c r="OPY575" s="633"/>
      <c r="OPZ575" s="633"/>
      <c r="OQA575" s="633"/>
      <c r="OQB575" s="633"/>
      <c r="OQC575" s="633"/>
      <c r="OQD575" s="633"/>
      <c r="OQE575" s="633"/>
      <c r="OQF575" s="633"/>
      <c r="OQG575" s="633"/>
      <c r="OQH575" s="633"/>
      <c r="OQI575" s="633"/>
      <c r="OQJ575" s="633"/>
      <c r="OQK575" s="633"/>
      <c r="OQL575" s="633"/>
      <c r="OQM575" s="633"/>
      <c r="OQN575" s="633"/>
      <c r="OQO575" s="633"/>
      <c r="OQP575" s="633"/>
      <c r="OQQ575" s="633"/>
      <c r="OQR575" s="633"/>
      <c r="OQS575" s="633"/>
      <c r="OQT575" s="633"/>
      <c r="OQU575" s="633"/>
      <c r="OQV575" s="633"/>
      <c r="OQW575" s="633"/>
      <c r="OQX575" s="633"/>
      <c r="OQY575" s="633"/>
      <c r="OQZ575" s="633"/>
      <c r="ORA575" s="633"/>
      <c r="ORB575" s="633"/>
      <c r="ORC575" s="633"/>
      <c r="ORD575" s="633"/>
      <c r="ORE575" s="633"/>
      <c r="ORF575" s="633"/>
      <c r="ORG575" s="633"/>
      <c r="ORH575" s="633"/>
      <c r="ORI575" s="633"/>
      <c r="ORJ575" s="633"/>
      <c r="ORK575" s="633"/>
      <c r="ORL575" s="633"/>
      <c r="ORM575" s="633"/>
      <c r="ORN575" s="633"/>
      <c r="ORO575" s="633"/>
      <c r="ORP575" s="633"/>
      <c r="ORQ575" s="633"/>
      <c r="ORR575" s="633"/>
      <c r="ORS575" s="633"/>
      <c r="ORT575" s="633"/>
      <c r="ORU575" s="633"/>
      <c r="ORV575" s="633"/>
      <c r="ORW575" s="633"/>
      <c r="ORX575" s="633"/>
      <c r="ORY575" s="633"/>
      <c r="ORZ575" s="633"/>
      <c r="OSA575" s="633"/>
      <c r="OSB575" s="633"/>
      <c r="OSC575" s="633"/>
      <c r="OSD575" s="633"/>
      <c r="OSE575" s="633"/>
      <c r="OSF575" s="633"/>
      <c r="OSG575" s="633"/>
      <c r="OSH575" s="633"/>
      <c r="OSI575" s="633"/>
      <c r="OSJ575" s="633"/>
      <c r="OSK575" s="633"/>
      <c r="OSL575" s="633"/>
      <c r="OSM575" s="633"/>
      <c r="OSN575" s="633"/>
      <c r="OSO575" s="633"/>
      <c r="OSP575" s="633"/>
      <c r="OSQ575" s="633"/>
      <c r="OSR575" s="633"/>
      <c r="OSS575" s="633"/>
      <c r="OST575" s="633"/>
      <c r="OSU575" s="633"/>
      <c r="OSV575" s="633"/>
      <c r="OSW575" s="633"/>
      <c r="OSX575" s="633"/>
      <c r="OSY575" s="633"/>
      <c r="OSZ575" s="633"/>
      <c r="OTA575" s="633"/>
      <c r="OTB575" s="633"/>
      <c r="OTC575" s="633"/>
      <c r="OTD575" s="633"/>
      <c r="OTE575" s="633"/>
      <c r="OTF575" s="633"/>
      <c r="OTG575" s="633"/>
      <c r="OTH575" s="633"/>
      <c r="OTI575" s="633"/>
      <c r="OTJ575" s="633"/>
      <c r="OTK575" s="633"/>
      <c r="OTL575" s="633"/>
      <c r="OTM575" s="633"/>
      <c r="OTN575" s="633"/>
      <c r="OTO575" s="633"/>
      <c r="OTP575" s="633"/>
      <c r="OTQ575" s="633"/>
      <c r="OTR575" s="633"/>
      <c r="OTS575" s="633"/>
      <c r="OTT575" s="633"/>
      <c r="OTU575" s="633"/>
      <c r="OTV575" s="633"/>
      <c r="OTW575" s="633"/>
      <c r="OTX575" s="633"/>
      <c r="OTY575" s="633"/>
      <c r="OTZ575" s="633"/>
      <c r="OUA575" s="633"/>
      <c r="OUB575" s="633"/>
      <c r="OUC575" s="633"/>
      <c r="OUD575" s="633"/>
      <c r="OUE575" s="633"/>
      <c r="OUF575" s="633"/>
      <c r="OUG575" s="633"/>
      <c r="OUH575" s="633"/>
      <c r="OUI575" s="633"/>
      <c r="OUJ575" s="633"/>
      <c r="OUK575" s="633"/>
      <c r="OUL575" s="633"/>
      <c r="OUM575" s="633"/>
      <c r="OUN575" s="633"/>
      <c r="OUO575" s="633"/>
      <c r="OUP575" s="633"/>
      <c r="OUQ575" s="633"/>
      <c r="OUR575" s="633"/>
      <c r="OUS575" s="633"/>
      <c r="OUT575" s="633"/>
      <c r="OUU575" s="633"/>
      <c r="OUV575" s="633"/>
      <c r="OUW575" s="633"/>
      <c r="OUX575" s="633"/>
      <c r="OUY575" s="633"/>
      <c r="OUZ575" s="633"/>
      <c r="OVA575" s="633"/>
      <c r="OVB575" s="633"/>
      <c r="OVC575" s="633"/>
      <c r="OVD575" s="633"/>
      <c r="OVE575" s="633"/>
      <c r="OVF575" s="633"/>
      <c r="OVG575" s="633"/>
      <c r="OVH575" s="633"/>
      <c r="OVI575" s="633"/>
      <c r="OVJ575" s="633"/>
      <c r="OVK575" s="633"/>
      <c r="OVL575" s="633"/>
      <c r="OVM575" s="633"/>
      <c r="OVN575" s="633"/>
      <c r="OVO575" s="633"/>
      <c r="OVP575" s="633"/>
      <c r="OVQ575" s="633"/>
      <c r="OVR575" s="633"/>
      <c r="OVS575" s="633"/>
      <c r="OVT575" s="633"/>
      <c r="OVU575" s="633"/>
      <c r="OVV575" s="633"/>
      <c r="OVW575" s="633"/>
      <c r="OVX575" s="633"/>
      <c r="OVY575" s="633"/>
      <c r="OVZ575" s="633"/>
      <c r="OWA575" s="633"/>
      <c r="OWB575" s="633"/>
      <c r="OWC575" s="633"/>
      <c r="OWD575" s="633"/>
      <c r="OWE575" s="633"/>
      <c r="OWF575" s="633"/>
      <c r="OWG575" s="633"/>
      <c r="OWH575" s="633"/>
      <c r="OWI575" s="633"/>
      <c r="OWJ575" s="633"/>
      <c r="OWK575" s="633"/>
      <c r="OWL575" s="633"/>
      <c r="OWM575" s="633"/>
      <c r="OWN575" s="633"/>
      <c r="OWO575" s="633"/>
      <c r="OWP575" s="633"/>
      <c r="OWQ575" s="633"/>
      <c r="OWR575" s="633"/>
      <c r="OWS575" s="633"/>
      <c r="OWT575" s="633"/>
      <c r="OWU575" s="633"/>
      <c r="OWV575" s="633"/>
      <c r="OWW575" s="633"/>
      <c r="OWX575" s="633"/>
      <c r="OWY575" s="633"/>
      <c r="OWZ575" s="633"/>
      <c r="OXA575" s="633"/>
      <c r="OXB575" s="633"/>
      <c r="OXC575" s="633"/>
      <c r="OXD575" s="633"/>
      <c r="OXE575" s="633"/>
      <c r="OXF575" s="633"/>
      <c r="OXG575" s="633"/>
      <c r="OXH575" s="633"/>
      <c r="OXI575" s="633"/>
      <c r="OXJ575" s="633"/>
      <c r="OXK575" s="633"/>
      <c r="OXL575" s="633"/>
      <c r="OXM575" s="633"/>
      <c r="OXN575" s="633"/>
      <c r="OXO575" s="633"/>
      <c r="OXP575" s="633"/>
      <c r="OXQ575" s="633"/>
      <c r="OXR575" s="633"/>
      <c r="OXS575" s="633"/>
      <c r="OXT575" s="633"/>
      <c r="OXU575" s="633"/>
      <c r="OXV575" s="633"/>
      <c r="OXW575" s="633"/>
      <c r="OXX575" s="633"/>
      <c r="OXY575" s="633"/>
      <c r="OXZ575" s="633"/>
      <c r="OYA575" s="633"/>
      <c r="OYB575" s="633"/>
      <c r="OYC575" s="633"/>
      <c r="OYD575" s="633"/>
      <c r="OYE575" s="633"/>
      <c r="OYF575" s="633"/>
      <c r="OYG575" s="633"/>
      <c r="OYH575" s="633"/>
      <c r="OYI575" s="633"/>
      <c r="OYJ575" s="633"/>
      <c r="OYK575" s="633"/>
      <c r="OYL575" s="633"/>
      <c r="OYM575" s="633"/>
      <c r="OYN575" s="633"/>
      <c r="OYO575" s="633"/>
      <c r="OYP575" s="633"/>
      <c r="OYQ575" s="633"/>
      <c r="OYR575" s="633"/>
      <c r="OYS575" s="633"/>
      <c r="OYT575" s="633"/>
      <c r="OYU575" s="633"/>
      <c r="OYV575" s="633"/>
      <c r="OYW575" s="633"/>
      <c r="OYX575" s="633"/>
      <c r="OYY575" s="633"/>
      <c r="OYZ575" s="633"/>
      <c r="OZA575" s="633"/>
      <c r="OZB575" s="633"/>
      <c r="OZC575" s="633"/>
      <c r="OZD575" s="633"/>
      <c r="OZE575" s="633"/>
      <c r="OZF575" s="633"/>
      <c r="OZG575" s="633"/>
      <c r="OZH575" s="633"/>
      <c r="OZI575" s="633"/>
      <c r="OZJ575" s="633"/>
      <c r="OZK575" s="633"/>
      <c r="OZL575" s="633"/>
      <c r="OZM575" s="633"/>
      <c r="OZN575" s="633"/>
      <c r="OZO575" s="633"/>
      <c r="OZP575" s="633"/>
      <c r="OZQ575" s="633"/>
      <c r="OZR575" s="633"/>
      <c r="OZS575" s="633"/>
      <c r="OZT575" s="633"/>
      <c r="OZU575" s="633"/>
      <c r="OZV575" s="633"/>
      <c r="OZW575" s="633"/>
      <c r="OZX575" s="633"/>
      <c r="OZY575" s="633"/>
      <c r="OZZ575" s="633"/>
      <c r="PAA575" s="633"/>
      <c r="PAB575" s="633"/>
      <c r="PAC575" s="633"/>
      <c r="PAD575" s="633"/>
      <c r="PAE575" s="633"/>
      <c r="PAF575" s="633"/>
      <c r="PAG575" s="633"/>
      <c r="PAH575" s="633"/>
      <c r="PAI575" s="633"/>
      <c r="PAJ575" s="633"/>
      <c r="PAK575" s="633"/>
      <c r="PAL575" s="633"/>
      <c r="PAM575" s="633"/>
      <c r="PAN575" s="633"/>
      <c r="PAO575" s="633"/>
      <c r="PAP575" s="633"/>
      <c r="PAQ575" s="633"/>
      <c r="PAR575" s="633"/>
      <c r="PAS575" s="633"/>
      <c r="PAT575" s="633"/>
      <c r="PAU575" s="633"/>
      <c r="PAV575" s="633"/>
      <c r="PAW575" s="633"/>
      <c r="PAX575" s="633"/>
      <c r="PAY575" s="633"/>
      <c r="PAZ575" s="633"/>
      <c r="PBA575" s="633"/>
      <c r="PBB575" s="633"/>
      <c r="PBC575" s="633"/>
      <c r="PBD575" s="633"/>
      <c r="PBE575" s="633"/>
      <c r="PBF575" s="633"/>
      <c r="PBG575" s="633"/>
      <c r="PBH575" s="633"/>
      <c r="PBI575" s="633"/>
      <c r="PBJ575" s="633"/>
      <c r="PBK575" s="633"/>
      <c r="PBL575" s="633"/>
      <c r="PBM575" s="633"/>
      <c r="PBN575" s="633"/>
      <c r="PBO575" s="633"/>
      <c r="PBP575" s="633"/>
      <c r="PBQ575" s="633"/>
      <c r="PBR575" s="633"/>
      <c r="PBS575" s="633"/>
      <c r="PBT575" s="633"/>
      <c r="PBU575" s="633"/>
      <c r="PBV575" s="633"/>
      <c r="PBW575" s="633"/>
      <c r="PBX575" s="633"/>
      <c r="PBY575" s="633"/>
      <c r="PBZ575" s="633"/>
      <c r="PCA575" s="633"/>
      <c r="PCB575" s="633"/>
      <c r="PCC575" s="633"/>
      <c r="PCD575" s="633"/>
      <c r="PCE575" s="633"/>
      <c r="PCF575" s="633"/>
      <c r="PCG575" s="633"/>
      <c r="PCH575" s="633"/>
      <c r="PCI575" s="633"/>
      <c r="PCJ575" s="633"/>
      <c r="PCK575" s="633"/>
      <c r="PCL575" s="633"/>
      <c r="PCM575" s="633"/>
      <c r="PCN575" s="633"/>
      <c r="PCO575" s="633"/>
      <c r="PCP575" s="633"/>
      <c r="PCQ575" s="633"/>
      <c r="PCR575" s="633"/>
      <c r="PCS575" s="633"/>
      <c r="PCT575" s="633"/>
      <c r="PCU575" s="633"/>
      <c r="PCV575" s="633"/>
      <c r="PCW575" s="633"/>
      <c r="PCX575" s="633"/>
      <c r="PCY575" s="633"/>
      <c r="PCZ575" s="633"/>
      <c r="PDA575" s="633"/>
      <c r="PDB575" s="633"/>
      <c r="PDC575" s="633"/>
      <c r="PDD575" s="633"/>
      <c r="PDE575" s="633"/>
      <c r="PDF575" s="633"/>
      <c r="PDG575" s="633"/>
      <c r="PDH575" s="633"/>
      <c r="PDI575" s="633"/>
      <c r="PDJ575" s="633"/>
      <c r="PDK575" s="633"/>
      <c r="PDL575" s="633"/>
      <c r="PDM575" s="633"/>
      <c r="PDN575" s="633"/>
      <c r="PDO575" s="633"/>
      <c r="PDP575" s="633"/>
      <c r="PDQ575" s="633"/>
      <c r="PDR575" s="633"/>
      <c r="PDS575" s="633"/>
      <c r="PDT575" s="633"/>
      <c r="PDU575" s="633"/>
      <c r="PDV575" s="633"/>
      <c r="PDW575" s="633"/>
      <c r="PDX575" s="633"/>
      <c r="PDY575" s="633"/>
      <c r="PDZ575" s="633"/>
      <c r="PEA575" s="633"/>
      <c r="PEB575" s="633"/>
      <c r="PEC575" s="633"/>
      <c r="PED575" s="633"/>
      <c r="PEE575" s="633"/>
      <c r="PEF575" s="633"/>
      <c r="PEG575" s="633"/>
      <c r="PEH575" s="633"/>
      <c r="PEI575" s="633"/>
      <c r="PEJ575" s="633"/>
      <c r="PEK575" s="633"/>
      <c r="PEL575" s="633"/>
      <c r="PEM575" s="633"/>
      <c r="PEN575" s="633"/>
      <c r="PEO575" s="633"/>
      <c r="PEP575" s="633"/>
      <c r="PEQ575" s="633"/>
      <c r="PER575" s="633"/>
      <c r="PES575" s="633"/>
      <c r="PET575" s="633"/>
      <c r="PEU575" s="633"/>
      <c r="PEV575" s="633"/>
      <c r="PEW575" s="633"/>
      <c r="PEX575" s="633"/>
      <c r="PEY575" s="633"/>
      <c r="PEZ575" s="633"/>
      <c r="PFA575" s="633"/>
      <c r="PFB575" s="633"/>
      <c r="PFC575" s="633"/>
      <c r="PFD575" s="633"/>
      <c r="PFE575" s="633"/>
      <c r="PFF575" s="633"/>
      <c r="PFG575" s="633"/>
      <c r="PFH575" s="633"/>
      <c r="PFI575" s="633"/>
      <c r="PFJ575" s="633"/>
      <c r="PFK575" s="633"/>
      <c r="PFL575" s="633"/>
      <c r="PFM575" s="633"/>
      <c r="PFN575" s="633"/>
      <c r="PFO575" s="633"/>
      <c r="PFP575" s="633"/>
      <c r="PFQ575" s="633"/>
      <c r="PFR575" s="633"/>
      <c r="PFS575" s="633"/>
      <c r="PFT575" s="633"/>
      <c r="PFU575" s="633"/>
      <c r="PFV575" s="633"/>
      <c r="PFW575" s="633"/>
      <c r="PFX575" s="633"/>
      <c r="PFY575" s="633"/>
      <c r="PFZ575" s="633"/>
      <c r="PGA575" s="633"/>
      <c r="PGB575" s="633"/>
      <c r="PGC575" s="633"/>
      <c r="PGD575" s="633"/>
      <c r="PGE575" s="633"/>
      <c r="PGF575" s="633"/>
      <c r="PGG575" s="633"/>
      <c r="PGH575" s="633"/>
      <c r="PGI575" s="633"/>
      <c r="PGJ575" s="633"/>
      <c r="PGK575" s="633"/>
      <c r="PGL575" s="633"/>
      <c r="PGM575" s="633"/>
      <c r="PGN575" s="633"/>
      <c r="PGO575" s="633"/>
      <c r="PGP575" s="633"/>
      <c r="PGQ575" s="633"/>
      <c r="PGR575" s="633"/>
      <c r="PGS575" s="633"/>
      <c r="PGT575" s="633"/>
      <c r="PGU575" s="633"/>
      <c r="PGV575" s="633"/>
      <c r="PGW575" s="633"/>
      <c r="PGX575" s="633"/>
      <c r="PGY575" s="633"/>
      <c r="PGZ575" s="633"/>
      <c r="PHA575" s="633"/>
      <c r="PHB575" s="633"/>
      <c r="PHC575" s="633"/>
      <c r="PHD575" s="633"/>
      <c r="PHE575" s="633"/>
      <c r="PHF575" s="633"/>
      <c r="PHG575" s="633"/>
      <c r="PHH575" s="633"/>
      <c r="PHI575" s="633"/>
      <c r="PHJ575" s="633"/>
      <c r="PHK575" s="633"/>
      <c r="PHL575" s="633"/>
      <c r="PHM575" s="633"/>
      <c r="PHN575" s="633"/>
      <c r="PHO575" s="633"/>
      <c r="PHP575" s="633"/>
      <c r="PHQ575" s="633"/>
      <c r="PHR575" s="633"/>
      <c r="PHS575" s="633"/>
      <c r="PHT575" s="633"/>
      <c r="PHU575" s="633"/>
      <c r="PHV575" s="633"/>
      <c r="PHW575" s="633"/>
      <c r="PHX575" s="633"/>
      <c r="PHY575" s="633"/>
      <c r="PHZ575" s="633"/>
      <c r="PIA575" s="633"/>
      <c r="PIB575" s="633"/>
      <c r="PIC575" s="633"/>
      <c r="PID575" s="633"/>
      <c r="PIE575" s="633"/>
      <c r="PIF575" s="633"/>
      <c r="PIG575" s="633"/>
      <c r="PIH575" s="633"/>
      <c r="PII575" s="633"/>
      <c r="PIJ575" s="633"/>
      <c r="PIK575" s="633"/>
      <c r="PIL575" s="633"/>
      <c r="PIM575" s="633"/>
      <c r="PIN575" s="633"/>
      <c r="PIO575" s="633"/>
      <c r="PIP575" s="633"/>
      <c r="PIQ575" s="633"/>
      <c r="PIR575" s="633"/>
      <c r="PIS575" s="633"/>
      <c r="PIT575" s="633"/>
      <c r="PIU575" s="633"/>
      <c r="PIV575" s="633"/>
      <c r="PIW575" s="633"/>
      <c r="PIX575" s="633"/>
      <c r="PIY575" s="633"/>
      <c r="PIZ575" s="633"/>
      <c r="PJA575" s="633"/>
      <c r="PJB575" s="633"/>
      <c r="PJC575" s="633"/>
      <c r="PJD575" s="633"/>
      <c r="PJE575" s="633"/>
      <c r="PJF575" s="633"/>
      <c r="PJG575" s="633"/>
      <c r="PJH575" s="633"/>
      <c r="PJI575" s="633"/>
      <c r="PJJ575" s="633"/>
      <c r="PJK575" s="633"/>
      <c r="PJL575" s="633"/>
      <c r="PJM575" s="633"/>
      <c r="PJN575" s="633"/>
      <c r="PJO575" s="633"/>
      <c r="PJP575" s="633"/>
      <c r="PJQ575" s="633"/>
      <c r="PJR575" s="633"/>
      <c r="PJS575" s="633"/>
      <c r="PJT575" s="633"/>
      <c r="PJU575" s="633"/>
      <c r="PJV575" s="633"/>
      <c r="PJW575" s="633"/>
      <c r="PJX575" s="633"/>
      <c r="PJY575" s="633"/>
      <c r="PJZ575" s="633"/>
      <c r="PKA575" s="633"/>
      <c r="PKB575" s="633"/>
      <c r="PKC575" s="633"/>
      <c r="PKD575" s="633"/>
      <c r="PKE575" s="633"/>
      <c r="PKF575" s="633"/>
      <c r="PKG575" s="633"/>
      <c r="PKH575" s="633"/>
      <c r="PKI575" s="633"/>
      <c r="PKJ575" s="633"/>
      <c r="PKK575" s="633"/>
      <c r="PKL575" s="633"/>
      <c r="PKM575" s="633"/>
      <c r="PKN575" s="633"/>
      <c r="PKO575" s="633"/>
      <c r="PKP575" s="633"/>
      <c r="PKQ575" s="633"/>
      <c r="PKR575" s="633"/>
      <c r="PKS575" s="633"/>
      <c r="PKT575" s="633"/>
      <c r="PKU575" s="633"/>
      <c r="PKV575" s="633"/>
      <c r="PKW575" s="633"/>
      <c r="PKX575" s="633"/>
      <c r="PKY575" s="633"/>
      <c r="PKZ575" s="633"/>
      <c r="PLA575" s="633"/>
      <c r="PLB575" s="633"/>
      <c r="PLC575" s="633"/>
      <c r="PLD575" s="633"/>
      <c r="PLE575" s="633"/>
      <c r="PLF575" s="633"/>
      <c r="PLG575" s="633"/>
      <c r="PLH575" s="633"/>
      <c r="PLI575" s="633"/>
      <c r="PLJ575" s="633"/>
      <c r="PLK575" s="633"/>
      <c r="PLL575" s="633"/>
      <c r="PLM575" s="633"/>
      <c r="PLN575" s="633"/>
      <c r="PLO575" s="633"/>
      <c r="PLP575" s="633"/>
      <c r="PLQ575" s="633"/>
      <c r="PLR575" s="633"/>
      <c r="PLS575" s="633"/>
      <c r="PLT575" s="633"/>
      <c r="PLU575" s="633"/>
      <c r="PLV575" s="633"/>
      <c r="PLW575" s="633"/>
      <c r="PLX575" s="633"/>
      <c r="PLY575" s="633"/>
      <c r="PLZ575" s="633"/>
      <c r="PMA575" s="633"/>
      <c r="PMB575" s="633"/>
      <c r="PMC575" s="633"/>
      <c r="PMD575" s="633"/>
      <c r="PME575" s="633"/>
      <c r="PMF575" s="633"/>
      <c r="PMG575" s="633"/>
      <c r="PMH575" s="633"/>
      <c r="PMI575" s="633"/>
      <c r="PMJ575" s="633"/>
      <c r="PMK575" s="633"/>
      <c r="PML575" s="633"/>
      <c r="PMM575" s="633"/>
      <c r="PMN575" s="633"/>
      <c r="PMO575" s="633"/>
      <c r="PMP575" s="633"/>
      <c r="PMQ575" s="633"/>
      <c r="PMR575" s="633"/>
      <c r="PMS575" s="633"/>
      <c r="PMT575" s="633"/>
      <c r="PMU575" s="633"/>
      <c r="PMV575" s="633"/>
      <c r="PMW575" s="633"/>
      <c r="PMX575" s="633"/>
      <c r="PMY575" s="633"/>
      <c r="PMZ575" s="633"/>
      <c r="PNA575" s="633"/>
      <c r="PNB575" s="633"/>
      <c r="PNC575" s="633"/>
      <c r="PND575" s="633"/>
      <c r="PNE575" s="633"/>
      <c r="PNF575" s="633"/>
      <c r="PNG575" s="633"/>
      <c r="PNH575" s="633"/>
      <c r="PNI575" s="633"/>
      <c r="PNJ575" s="633"/>
      <c r="PNK575" s="633"/>
      <c r="PNL575" s="633"/>
      <c r="PNM575" s="633"/>
      <c r="PNN575" s="633"/>
      <c r="PNO575" s="633"/>
      <c r="PNP575" s="633"/>
      <c r="PNQ575" s="633"/>
      <c r="PNR575" s="633"/>
      <c r="PNS575" s="633"/>
      <c r="PNT575" s="633"/>
      <c r="PNU575" s="633"/>
      <c r="PNV575" s="633"/>
      <c r="PNW575" s="633"/>
      <c r="PNX575" s="633"/>
      <c r="PNY575" s="633"/>
      <c r="PNZ575" s="633"/>
      <c r="POA575" s="633"/>
      <c r="POB575" s="633"/>
      <c r="POC575" s="633"/>
      <c r="POD575" s="633"/>
      <c r="POE575" s="633"/>
      <c r="POF575" s="633"/>
      <c r="POG575" s="633"/>
      <c r="POH575" s="633"/>
      <c r="POI575" s="633"/>
      <c r="POJ575" s="633"/>
      <c r="POK575" s="633"/>
      <c r="POL575" s="633"/>
      <c r="POM575" s="633"/>
      <c r="PON575" s="633"/>
      <c r="POO575" s="633"/>
      <c r="POP575" s="633"/>
      <c r="POQ575" s="633"/>
      <c r="POR575" s="633"/>
      <c r="POS575" s="633"/>
      <c r="POT575" s="633"/>
      <c r="POU575" s="633"/>
      <c r="POV575" s="633"/>
      <c r="POW575" s="633"/>
      <c r="POX575" s="633"/>
      <c r="POY575" s="633"/>
      <c r="POZ575" s="633"/>
      <c r="PPA575" s="633"/>
      <c r="PPB575" s="633"/>
      <c r="PPC575" s="633"/>
      <c r="PPD575" s="633"/>
      <c r="PPE575" s="633"/>
      <c r="PPF575" s="633"/>
      <c r="PPG575" s="633"/>
      <c r="PPH575" s="633"/>
      <c r="PPI575" s="633"/>
      <c r="PPJ575" s="633"/>
      <c r="PPK575" s="633"/>
      <c r="PPL575" s="633"/>
      <c r="PPM575" s="633"/>
      <c r="PPN575" s="633"/>
      <c r="PPO575" s="633"/>
      <c r="PPP575" s="633"/>
      <c r="PPQ575" s="633"/>
      <c r="PPR575" s="633"/>
      <c r="PPS575" s="633"/>
      <c r="PPT575" s="633"/>
      <c r="PPU575" s="633"/>
      <c r="PPV575" s="633"/>
      <c r="PPW575" s="633"/>
      <c r="PPX575" s="633"/>
      <c r="PPY575" s="633"/>
      <c r="PPZ575" s="633"/>
      <c r="PQA575" s="633"/>
      <c r="PQB575" s="633"/>
      <c r="PQC575" s="633"/>
      <c r="PQD575" s="633"/>
      <c r="PQE575" s="633"/>
      <c r="PQF575" s="633"/>
      <c r="PQG575" s="633"/>
      <c r="PQH575" s="633"/>
      <c r="PQI575" s="633"/>
      <c r="PQJ575" s="633"/>
      <c r="PQK575" s="633"/>
      <c r="PQL575" s="633"/>
      <c r="PQM575" s="633"/>
      <c r="PQN575" s="633"/>
      <c r="PQO575" s="633"/>
      <c r="PQP575" s="633"/>
      <c r="PQQ575" s="633"/>
      <c r="PQR575" s="633"/>
      <c r="PQS575" s="633"/>
      <c r="PQT575" s="633"/>
      <c r="PQU575" s="633"/>
      <c r="PQV575" s="633"/>
      <c r="PQW575" s="633"/>
      <c r="PQX575" s="633"/>
      <c r="PQY575" s="633"/>
      <c r="PQZ575" s="633"/>
      <c r="PRA575" s="633"/>
      <c r="PRB575" s="633"/>
      <c r="PRC575" s="633"/>
      <c r="PRD575" s="633"/>
      <c r="PRE575" s="633"/>
      <c r="PRF575" s="633"/>
      <c r="PRG575" s="633"/>
      <c r="PRH575" s="633"/>
      <c r="PRI575" s="633"/>
      <c r="PRJ575" s="633"/>
      <c r="PRK575" s="633"/>
      <c r="PRL575" s="633"/>
      <c r="PRM575" s="633"/>
      <c r="PRN575" s="633"/>
      <c r="PRO575" s="633"/>
      <c r="PRP575" s="633"/>
      <c r="PRQ575" s="633"/>
      <c r="PRR575" s="633"/>
      <c r="PRS575" s="633"/>
      <c r="PRT575" s="633"/>
      <c r="PRU575" s="633"/>
      <c r="PRV575" s="633"/>
      <c r="PRW575" s="633"/>
      <c r="PRX575" s="633"/>
      <c r="PRY575" s="633"/>
      <c r="PRZ575" s="633"/>
      <c r="PSA575" s="633"/>
      <c r="PSB575" s="633"/>
      <c r="PSC575" s="633"/>
      <c r="PSD575" s="633"/>
      <c r="PSE575" s="633"/>
      <c r="PSF575" s="633"/>
      <c r="PSG575" s="633"/>
      <c r="PSH575" s="633"/>
      <c r="PSI575" s="633"/>
      <c r="PSJ575" s="633"/>
      <c r="PSK575" s="633"/>
      <c r="PSL575" s="633"/>
      <c r="PSM575" s="633"/>
      <c r="PSN575" s="633"/>
      <c r="PSO575" s="633"/>
      <c r="PSP575" s="633"/>
      <c r="PSQ575" s="633"/>
      <c r="PSR575" s="633"/>
      <c r="PSS575" s="633"/>
      <c r="PST575" s="633"/>
      <c r="PSU575" s="633"/>
      <c r="PSV575" s="633"/>
      <c r="PSW575" s="633"/>
      <c r="PSX575" s="633"/>
      <c r="PSY575" s="633"/>
      <c r="PSZ575" s="633"/>
      <c r="PTA575" s="633"/>
      <c r="PTB575" s="633"/>
      <c r="PTC575" s="633"/>
      <c r="PTD575" s="633"/>
      <c r="PTE575" s="633"/>
      <c r="PTF575" s="633"/>
      <c r="PTG575" s="633"/>
      <c r="PTH575" s="633"/>
      <c r="PTI575" s="633"/>
      <c r="PTJ575" s="633"/>
      <c r="PTK575" s="633"/>
      <c r="PTL575" s="633"/>
      <c r="PTM575" s="633"/>
      <c r="PTN575" s="633"/>
      <c r="PTO575" s="633"/>
      <c r="PTP575" s="633"/>
      <c r="PTQ575" s="633"/>
      <c r="PTR575" s="633"/>
      <c r="PTS575" s="633"/>
      <c r="PTT575" s="633"/>
      <c r="PTU575" s="633"/>
      <c r="PTV575" s="633"/>
      <c r="PTW575" s="633"/>
      <c r="PTX575" s="633"/>
      <c r="PTY575" s="633"/>
      <c r="PTZ575" s="633"/>
      <c r="PUA575" s="633"/>
      <c r="PUB575" s="633"/>
      <c r="PUC575" s="633"/>
      <c r="PUD575" s="633"/>
      <c r="PUE575" s="633"/>
      <c r="PUF575" s="633"/>
      <c r="PUG575" s="633"/>
      <c r="PUH575" s="633"/>
      <c r="PUI575" s="633"/>
      <c r="PUJ575" s="633"/>
      <c r="PUK575" s="633"/>
      <c r="PUL575" s="633"/>
      <c r="PUM575" s="633"/>
      <c r="PUN575" s="633"/>
      <c r="PUO575" s="633"/>
      <c r="PUP575" s="633"/>
      <c r="PUQ575" s="633"/>
      <c r="PUR575" s="633"/>
      <c r="PUS575" s="633"/>
      <c r="PUT575" s="633"/>
      <c r="PUU575" s="633"/>
      <c r="PUV575" s="633"/>
      <c r="PUW575" s="633"/>
      <c r="PUX575" s="633"/>
      <c r="PUY575" s="633"/>
      <c r="PUZ575" s="633"/>
      <c r="PVA575" s="633"/>
      <c r="PVB575" s="633"/>
      <c r="PVC575" s="633"/>
      <c r="PVD575" s="633"/>
      <c r="PVE575" s="633"/>
      <c r="PVF575" s="633"/>
      <c r="PVG575" s="633"/>
      <c r="PVH575" s="633"/>
      <c r="PVI575" s="633"/>
      <c r="PVJ575" s="633"/>
      <c r="PVK575" s="633"/>
      <c r="PVL575" s="633"/>
      <c r="PVM575" s="633"/>
      <c r="PVN575" s="633"/>
      <c r="PVO575" s="633"/>
      <c r="PVP575" s="633"/>
      <c r="PVQ575" s="633"/>
      <c r="PVR575" s="633"/>
      <c r="PVS575" s="633"/>
      <c r="PVT575" s="633"/>
      <c r="PVU575" s="633"/>
      <c r="PVV575" s="633"/>
      <c r="PVW575" s="633"/>
      <c r="PVX575" s="633"/>
      <c r="PVY575" s="633"/>
      <c r="PVZ575" s="633"/>
      <c r="PWA575" s="633"/>
      <c r="PWB575" s="633"/>
      <c r="PWC575" s="633"/>
      <c r="PWD575" s="633"/>
      <c r="PWE575" s="633"/>
      <c r="PWF575" s="633"/>
      <c r="PWG575" s="633"/>
      <c r="PWH575" s="633"/>
      <c r="PWI575" s="633"/>
      <c r="PWJ575" s="633"/>
      <c r="PWK575" s="633"/>
      <c r="PWL575" s="633"/>
      <c r="PWM575" s="633"/>
      <c r="PWN575" s="633"/>
      <c r="PWO575" s="633"/>
      <c r="PWP575" s="633"/>
      <c r="PWQ575" s="633"/>
      <c r="PWR575" s="633"/>
      <c r="PWS575" s="633"/>
      <c r="PWT575" s="633"/>
      <c r="PWU575" s="633"/>
      <c r="PWV575" s="633"/>
      <c r="PWW575" s="633"/>
      <c r="PWX575" s="633"/>
      <c r="PWY575" s="633"/>
      <c r="PWZ575" s="633"/>
      <c r="PXA575" s="633"/>
      <c r="PXB575" s="633"/>
      <c r="PXC575" s="633"/>
      <c r="PXD575" s="633"/>
      <c r="PXE575" s="633"/>
      <c r="PXF575" s="633"/>
      <c r="PXG575" s="633"/>
      <c r="PXH575" s="633"/>
      <c r="PXI575" s="633"/>
      <c r="PXJ575" s="633"/>
      <c r="PXK575" s="633"/>
      <c r="PXL575" s="633"/>
      <c r="PXM575" s="633"/>
      <c r="PXN575" s="633"/>
      <c r="PXO575" s="633"/>
      <c r="PXP575" s="633"/>
      <c r="PXQ575" s="633"/>
      <c r="PXR575" s="633"/>
      <c r="PXS575" s="633"/>
      <c r="PXT575" s="633"/>
      <c r="PXU575" s="633"/>
      <c r="PXV575" s="633"/>
      <c r="PXW575" s="633"/>
      <c r="PXX575" s="633"/>
      <c r="PXY575" s="633"/>
      <c r="PXZ575" s="633"/>
      <c r="PYA575" s="633"/>
      <c r="PYB575" s="633"/>
      <c r="PYC575" s="633"/>
      <c r="PYD575" s="633"/>
      <c r="PYE575" s="633"/>
      <c r="PYF575" s="633"/>
      <c r="PYG575" s="633"/>
      <c r="PYH575" s="633"/>
      <c r="PYI575" s="633"/>
      <c r="PYJ575" s="633"/>
      <c r="PYK575" s="633"/>
      <c r="PYL575" s="633"/>
      <c r="PYM575" s="633"/>
      <c r="PYN575" s="633"/>
      <c r="PYO575" s="633"/>
      <c r="PYP575" s="633"/>
      <c r="PYQ575" s="633"/>
      <c r="PYR575" s="633"/>
      <c r="PYS575" s="633"/>
      <c r="PYT575" s="633"/>
      <c r="PYU575" s="633"/>
      <c r="PYV575" s="633"/>
      <c r="PYW575" s="633"/>
      <c r="PYX575" s="633"/>
      <c r="PYY575" s="633"/>
      <c r="PYZ575" s="633"/>
      <c r="PZA575" s="633"/>
      <c r="PZB575" s="633"/>
      <c r="PZC575" s="633"/>
      <c r="PZD575" s="633"/>
      <c r="PZE575" s="633"/>
      <c r="PZF575" s="633"/>
      <c r="PZG575" s="633"/>
      <c r="PZH575" s="633"/>
      <c r="PZI575" s="633"/>
      <c r="PZJ575" s="633"/>
      <c r="PZK575" s="633"/>
      <c r="PZL575" s="633"/>
      <c r="PZM575" s="633"/>
      <c r="PZN575" s="633"/>
      <c r="PZO575" s="633"/>
      <c r="PZP575" s="633"/>
      <c r="PZQ575" s="633"/>
      <c r="PZR575" s="633"/>
      <c r="PZS575" s="633"/>
      <c r="PZT575" s="633"/>
      <c r="PZU575" s="633"/>
      <c r="PZV575" s="633"/>
      <c r="PZW575" s="633"/>
      <c r="PZX575" s="633"/>
      <c r="PZY575" s="633"/>
      <c r="PZZ575" s="633"/>
      <c r="QAA575" s="633"/>
      <c r="QAB575" s="633"/>
      <c r="QAC575" s="633"/>
      <c r="QAD575" s="633"/>
      <c r="QAE575" s="633"/>
      <c r="QAF575" s="633"/>
      <c r="QAG575" s="633"/>
      <c r="QAH575" s="633"/>
      <c r="QAI575" s="633"/>
      <c r="QAJ575" s="633"/>
      <c r="QAK575" s="633"/>
      <c r="QAL575" s="633"/>
      <c r="QAM575" s="633"/>
      <c r="QAN575" s="633"/>
      <c r="QAO575" s="633"/>
      <c r="QAP575" s="633"/>
      <c r="QAQ575" s="633"/>
      <c r="QAR575" s="633"/>
      <c r="QAS575" s="633"/>
      <c r="QAT575" s="633"/>
      <c r="QAU575" s="633"/>
      <c r="QAV575" s="633"/>
      <c r="QAW575" s="633"/>
      <c r="QAX575" s="633"/>
      <c r="QAY575" s="633"/>
      <c r="QAZ575" s="633"/>
      <c r="QBA575" s="633"/>
      <c r="QBB575" s="633"/>
      <c r="QBC575" s="633"/>
      <c r="QBD575" s="633"/>
      <c r="QBE575" s="633"/>
      <c r="QBF575" s="633"/>
      <c r="QBG575" s="633"/>
      <c r="QBH575" s="633"/>
      <c r="QBI575" s="633"/>
      <c r="QBJ575" s="633"/>
      <c r="QBK575" s="633"/>
      <c r="QBL575" s="633"/>
      <c r="QBM575" s="633"/>
      <c r="QBN575" s="633"/>
      <c r="QBO575" s="633"/>
      <c r="QBP575" s="633"/>
      <c r="QBQ575" s="633"/>
      <c r="QBR575" s="633"/>
      <c r="QBS575" s="633"/>
      <c r="QBT575" s="633"/>
      <c r="QBU575" s="633"/>
      <c r="QBV575" s="633"/>
      <c r="QBW575" s="633"/>
      <c r="QBX575" s="633"/>
      <c r="QBY575" s="633"/>
      <c r="QBZ575" s="633"/>
      <c r="QCA575" s="633"/>
      <c r="QCB575" s="633"/>
      <c r="QCC575" s="633"/>
      <c r="QCD575" s="633"/>
      <c r="QCE575" s="633"/>
      <c r="QCF575" s="633"/>
      <c r="QCG575" s="633"/>
      <c r="QCH575" s="633"/>
      <c r="QCI575" s="633"/>
      <c r="QCJ575" s="633"/>
      <c r="QCK575" s="633"/>
      <c r="QCL575" s="633"/>
      <c r="QCM575" s="633"/>
      <c r="QCN575" s="633"/>
      <c r="QCO575" s="633"/>
      <c r="QCP575" s="633"/>
      <c r="QCQ575" s="633"/>
      <c r="QCR575" s="633"/>
      <c r="QCS575" s="633"/>
      <c r="QCT575" s="633"/>
      <c r="QCU575" s="633"/>
      <c r="QCV575" s="633"/>
      <c r="QCW575" s="633"/>
      <c r="QCX575" s="633"/>
      <c r="QCY575" s="633"/>
      <c r="QCZ575" s="633"/>
      <c r="QDA575" s="633"/>
      <c r="QDB575" s="633"/>
      <c r="QDC575" s="633"/>
      <c r="QDD575" s="633"/>
      <c r="QDE575" s="633"/>
      <c r="QDF575" s="633"/>
      <c r="QDG575" s="633"/>
      <c r="QDH575" s="633"/>
      <c r="QDI575" s="633"/>
      <c r="QDJ575" s="633"/>
      <c r="QDK575" s="633"/>
      <c r="QDL575" s="633"/>
      <c r="QDM575" s="633"/>
      <c r="QDN575" s="633"/>
      <c r="QDO575" s="633"/>
      <c r="QDP575" s="633"/>
      <c r="QDQ575" s="633"/>
      <c r="QDR575" s="633"/>
      <c r="QDS575" s="633"/>
      <c r="QDT575" s="633"/>
      <c r="QDU575" s="633"/>
      <c r="QDV575" s="633"/>
      <c r="QDW575" s="633"/>
      <c r="QDX575" s="633"/>
      <c r="QDY575" s="633"/>
      <c r="QDZ575" s="633"/>
      <c r="QEA575" s="633"/>
      <c r="QEB575" s="633"/>
      <c r="QEC575" s="633"/>
      <c r="QED575" s="633"/>
      <c r="QEE575" s="633"/>
      <c r="QEF575" s="633"/>
      <c r="QEG575" s="633"/>
      <c r="QEH575" s="633"/>
      <c r="QEI575" s="633"/>
      <c r="QEJ575" s="633"/>
      <c r="QEK575" s="633"/>
      <c r="QEL575" s="633"/>
      <c r="QEM575" s="633"/>
      <c r="QEN575" s="633"/>
      <c r="QEO575" s="633"/>
      <c r="QEP575" s="633"/>
      <c r="QEQ575" s="633"/>
      <c r="QER575" s="633"/>
      <c r="QES575" s="633"/>
      <c r="QET575" s="633"/>
      <c r="QEU575" s="633"/>
      <c r="QEV575" s="633"/>
      <c r="QEW575" s="633"/>
      <c r="QEX575" s="633"/>
      <c r="QEY575" s="633"/>
      <c r="QEZ575" s="633"/>
      <c r="QFA575" s="633"/>
      <c r="QFB575" s="633"/>
      <c r="QFC575" s="633"/>
      <c r="QFD575" s="633"/>
      <c r="QFE575" s="633"/>
      <c r="QFF575" s="633"/>
      <c r="QFG575" s="633"/>
      <c r="QFH575" s="633"/>
      <c r="QFI575" s="633"/>
      <c r="QFJ575" s="633"/>
      <c r="QFK575" s="633"/>
      <c r="QFL575" s="633"/>
      <c r="QFM575" s="633"/>
      <c r="QFN575" s="633"/>
      <c r="QFO575" s="633"/>
      <c r="QFP575" s="633"/>
      <c r="QFQ575" s="633"/>
      <c r="QFR575" s="633"/>
      <c r="QFS575" s="633"/>
      <c r="QFT575" s="633"/>
      <c r="QFU575" s="633"/>
      <c r="QFV575" s="633"/>
      <c r="QFW575" s="633"/>
      <c r="QFX575" s="633"/>
      <c r="QFY575" s="633"/>
      <c r="QFZ575" s="633"/>
      <c r="QGA575" s="633"/>
      <c r="QGB575" s="633"/>
      <c r="QGC575" s="633"/>
      <c r="QGD575" s="633"/>
      <c r="QGE575" s="633"/>
      <c r="QGF575" s="633"/>
      <c r="QGG575" s="633"/>
      <c r="QGH575" s="633"/>
      <c r="QGI575" s="633"/>
      <c r="QGJ575" s="633"/>
      <c r="QGK575" s="633"/>
      <c r="QGL575" s="633"/>
      <c r="QGM575" s="633"/>
      <c r="QGN575" s="633"/>
      <c r="QGO575" s="633"/>
      <c r="QGP575" s="633"/>
      <c r="QGQ575" s="633"/>
      <c r="QGR575" s="633"/>
      <c r="QGS575" s="633"/>
      <c r="QGT575" s="633"/>
      <c r="QGU575" s="633"/>
      <c r="QGV575" s="633"/>
      <c r="QGW575" s="633"/>
      <c r="QGX575" s="633"/>
      <c r="QGY575" s="633"/>
      <c r="QGZ575" s="633"/>
      <c r="QHA575" s="633"/>
      <c r="QHB575" s="633"/>
      <c r="QHC575" s="633"/>
      <c r="QHD575" s="633"/>
      <c r="QHE575" s="633"/>
      <c r="QHF575" s="633"/>
      <c r="QHG575" s="633"/>
      <c r="QHH575" s="633"/>
      <c r="QHI575" s="633"/>
      <c r="QHJ575" s="633"/>
      <c r="QHK575" s="633"/>
      <c r="QHL575" s="633"/>
      <c r="QHM575" s="633"/>
      <c r="QHN575" s="633"/>
      <c r="QHO575" s="633"/>
      <c r="QHP575" s="633"/>
      <c r="QHQ575" s="633"/>
      <c r="QHR575" s="633"/>
      <c r="QHS575" s="633"/>
      <c r="QHT575" s="633"/>
      <c r="QHU575" s="633"/>
      <c r="QHV575" s="633"/>
      <c r="QHW575" s="633"/>
      <c r="QHX575" s="633"/>
      <c r="QHY575" s="633"/>
      <c r="QHZ575" s="633"/>
      <c r="QIA575" s="633"/>
      <c r="QIB575" s="633"/>
      <c r="QIC575" s="633"/>
      <c r="QID575" s="633"/>
      <c r="QIE575" s="633"/>
      <c r="QIF575" s="633"/>
      <c r="QIG575" s="633"/>
      <c r="QIH575" s="633"/>
      <c r="QII575" s="633"/>
      <c r="QIJ575" s="633"/>
      <c r="QIK575" s="633"/>
      <c r="QIL575" s="633"/>
      <c r="QIM575" s="633"/>
      <c r="QIN575" s="633"/>
      <c r="QIO575" s="633"/>
      <c r="QIP575" s="633"/>
      <c r="QIQ575" s="633"/>
      <c r="QIR575" s="633"/>
      <c r="QIS575" s="633"/>
      <c r="QIT575" s="633"/>
      <c r="QIU575" s="633"/>
      <c r="QIV575" s="633"/>
      <c r="QIW575" s="633"/>
      <c r="QIX575" s="633"/>
      <c r="QIY575" s="633"/>
      <c r="QIZ575" s="633"/>
      <c r="QJA575" s="633"/>
      <c r="QJB575" s="633"/>
      <c r="QJC575" s="633"/>
      <c r="QJD575" s="633"/>
      <c r="QJE575" s="633"/>
      <c r="QJF575" s="633"/>
      <c r="QJG575" s="633"/>
      <c r="QJH575" s="633"/>
      <c r="QJI575" s="633"/>
      <c r="QJJ575" s="633"/>
      <c r="QJK575" s="633"/>
      <c r="QJL575" s="633"/>
      <c r="QJM575" s="633"/>
      <c r="QJN575" s="633"/>
      <c r="QJO575" s="633"/>
      <c r="QJP575" s="633"/>
      <c r="QJQ575" s="633"/>
      <c r="QJR575" s="633"/>
      <c r="QJS575" s="633"/>
      <c r="QJT575" s="633"/>
      <c r="QJU575" s="633"/>
      <c r="QJV575" s="633"/>
      <c r="QJW575" s="633"/>
      <c r="QJX575" s="633"/>
      <c r="QJY575" s="633"/>
      <c r="QJZ575" s="633"/>
      <c r="QKA575" s="633"/>
      <c r="QKB575" s="633"/>
      <c r="QKC575" s="633"/>
      <c r="QKD575" s="633"/>
      <c r="QKE575" s="633"/>
      <c r="QKF575" s="633"/>
      <c r="QKG575" s="633"/>
      <c r="QKH575" s="633"/>
      <c r="QKI575" s="633"/>
      <c r="QKJ575" s="633"/>
      <c r="QKK575" s="633"/>
      <c r="QKL575" s="633"/>
      <c r="QKM575" s="633"/>
      <c r="QKN575" s="633"/>
      <c r="QKO575" s="633"/>
      <c r="QKP575" s="633"/>
      <c r="QKQ575" s="633"/>
      <c r="QKR575" s="633"/>
      <c r="QKS575" s="633"/>
      <c r="QKT575" s="633"/>
      <c r="QKU575" s="633"/>
      <c r="QKV575" s="633"/>
      <c r="QKW575" s="633"/>
      <c r="QKX575" s="633"/>
      <c r="QKY575" s="633"/>
      <c r="QKZ575" s="633"/>
      <c r="QLA575" s="633"/>
      <c r="QLB575" s="633"/>
      <c r="QLC575" s="633"/>
      <c r="QLD575" s="633"/>
      <c r="QLE575" s="633"/>
      <c r="QLF575" s="633"/>
      <c r="QLG575" s="633"/>
      <c r="QLH575" s="633"/>
      <c r="QLI575" s="633"/>
      <c r="QLJ575" s="633"/>
      <c r="QLK575" s="633"/>
      <c r="QLL575" s="633"/>
      <c r="QLM575" s="633"/>
      <c r="QLN575" s="633"/>
      <c r="QLO575" s="633"/>
      <c r="QLP575" s="633"/>
      <c r="QLQ575" s="633"/>
      <c r="QLR575" s="633"/>
      <c r="QLS575" s="633"/>
      <c r="QLT575" s="633"/>
      <c r="QLU575" s="633"/>
      <c r="QLV575" s="633"/>
      <c r="QLW575" s="633"/>
      <c r="QLX575" s="633"/>
      <c r="QLY575" s="633"/>
      <c r="QLZ575" s="633"/>
      <c r="QMA575" s="633"/>
      <c r="QMB575" s="633"/>
      <c r="QMC575" s="633"/>
      <c r="QMD575" s="633"/>
      <c r="QME575" s="633"/>
      <c r="QMF575" s="633"/>
      <c r="QMG575" s="633"/>
      <c r="QMH575" s="633"/>
      <c r="QMI575" s="633"/>
      <c r="QMJ575" s="633"/>
      <c r="QMK575" s="633"/>
      <c r="QML575" s="633"/>
      <c r="QMM575" s="633"/>
      <c r="QMN575" s="633"/>
      <c r="QMO575" s="633"/>
      <c r="QMP575" s="633"/>
      <c r="QMQ575" s="633"/>
      <c r="QMR575" s="633"/>
      <c r="QMS575" s="633"/>
      <c r="QMT575" s="633"/>
      <c r="QMU575" s="633"/>
      <c r="QMV575" s="633"/>
      <c r="QMW575" s="633"/>
      <c r="QMX575" s="633"/>
      <c r="QMY575" s="633"/>
      <c r="QMZ575" s="633"/>
      <c r="QNA575" s="633"/>
      <c r="QNB575" s="633"/>
      <c r="QNC575" s="633"/>
      <c r="QND575" s="633"/>
      <c r="QNE575" s="633"/>
      <c r="QNF575" s="633"/>
      <c r="QNG575" s="633"/>
      <c r="QNH575" s="633"/>
      <c r="QNI575" s="633"/>
      <c r="QNJ575" s="633"/>
      <c r="QNK575" s="633"/>
      <c r="QNL575" s="633"/>
      <c r="QNM575" s="633"/>
      <c r="QNN575" s="633"/>
      <c r="QNO575" s="633"/>
      <c r="QNP575" s="633"/>
      <c r="QNQ575" s="633"/>
      <c r="QNR575" s="633"/>
      <c r="QNS575" s="633"/>
      <c r="QNT575" s="633"/>
      <c r="QNU575" s="633"/>
      <c r="QNV575" s="633"/>
      <c r="QNW575" s="633"/>
      <c r="QNX575" s="633"/>
      <c r="QNY575" s="633"/>
      <c r="QNZ575" s="633"/>
      <c r="QOA575" s="633"/>
      <c r="QOB575" s="633"/>
      <c r="QOC575" s="633"/>
      <c r="QOD575" s="633"/>
      <c r="QOE575" s="633"/>
      <c r="QOF575" s="633"/>
      <c r="QOG575" s="633"/>
      <c r="QOH575" s="633"/>
      <c r="QOI575" s="633"/>
      <c r="QOJ575" s="633"/>
      <c r="QOK575" s="633"/>
      <c r="QOL575" s="633"/>
      <c r="QOM575" s="633"/>
      <c r="QON575" s="633"/>
      <c r="QOO575" s="633"/>
      <c r="QOP575" s="633"/>
      <c r="QOQ575" s="633"/>
      <c r="QOR575" s="633"/>
      <c r="QOS575" s="633"/>
      <c r="QOT575" s="633"/>
      <c r="QOU575" s="633"/>
      <c r="QOV575" s="633"/>
      <c r="QOW575" s="633"/>
      <c r="QOX575" s="633"/>
      <c r="QOY575" s="633"/>
      <c r="QOZ575" s="633"/>
      <c r="QPA575" s="633"/>
      <c r="QPB575" s="633"/>
      <c r="QPC575" s="633"/>
      <c r="QPD575" s="633"/>
      <c r="QPE575" s="633"/>
      <c r="QPF575" s="633"/>
      <c r="QPG575" s="633"/>
      <c r="QPH575" s="633"/>
      <c r="QPI575" s="633"/>
      <c r="QPJ575" s="633"/>
      <c r="QPK575" s="633"/>
      <c r="QPL575" s="633"/>
      <c r="QPM575" s="633"/>
      <c r="QPN575" s="633"/>
      <c r="QPO575" s="633"/>
      <c r="QPP575" s="633"/>
      <c r="QPQ575" s="633"/>
      <c r="QPR575" s="633"/>
      <c r="QPS575" s="633"/>
      <c r="QPT575" s="633"/>
      <c r="QPU575" s="633"/>
      <c r="QPV575" s="633"/>
      <c r="QPW575" s="633"/>
      <c r="QPX575" s="633"/>
      <c r="QPY575" s="633"/>
      <c r="QPZ575" s="633"/>
      <c r="QQA575" s="633"/>
      <c r="QQB575" s="633"/>
      <c r="QQC575" s="633"/>
      <c r="QQD575" s="633"/>
      <c r="QQE575" s="633"/>
      <c r="QQF575" s="633"/>
      <c r="QQG575" s="633"/>
      <c r="QQH575" s="633"/>
      <c r="QQI575" s="633"/>
      <c r="QQJ575" s="633"/>
      <c r="QQK575" s="633"/>
      <c r="QQL575" s="633"/>
      <c r="QQM575" s="633"/>
      <c r="QQN575" s="633"/>
      <c r="QQO575" s="633"/>
      <c r="QQP575" s="633"/>
      <c r="QQQ575" s="633"/>
      <c r="QQR575" s="633"/>
      <c r="QQS575" s="633"/>
      <c r="QQT575" s="633"/>
      <c r="QQU575" s="633"/>
      <c r="QQV575" s="633"/>
      <c r="QQW575" s="633"/>
      <c r="QQX575" s="633"/>
      <c r="QQY575" s="633"/>
      <c r="QQZ575" s="633"/>
      <c r="QRA575" s="633"/>
      <c r="QRB575" s="633"/>
      <c r="QRC575" s="633"/>
      <c r="QRD575" s="633"/>
      <c r="QRE575" s="633"/>
      <c r="QRF575" s="633"/>
      <c r="QRG575" s="633"/>
      <c r="QRH575" s="633"/>
      <c r="QRI575" s="633"/>
      <c r="QRJ575" s="633"/>
      <c r="QRK575" s="633"/>
      <c r="QRL575" s="633"/>
      <c r="QRM575" s="633"/>
      <c r="QRN575" s="633"/>
      <c r="QRO575" s="633"/>
      <c r="QRP575" s="633"/>
      <c r="QRQ575" s="633"/>
      <c r="QRR575" s="633"/>
      <c r="QRS575" s="633"/>
      <c r="QRT575" s="633"/>
      <c r="QRU575" s="633"/>
      <c r="QRV575" s="633"/>
      <c r="QRW575" s="633"/>
      <c r="QRX575" s="633"/>
      <c r="QRY575" s="633"/>
      <c r="QRZ575" s="633"/>
      <c r="QSA575" s="633"/>
      <c r="QSB575" s="633"/>
      <c r="QSC575" s="633"/>
      <c r="QSD575" s="633"/>
      <c r="QSE575" s="633"/>
      <c r="QSF575" s="633"/>
      <c r="QSG575" s="633"/>
      <c r="QSH575" s="633"/>
      <c r="QSI575" s="633"/>
      <c r="QSJ575" s="633"/>
      <c r="QSK575" s="633"/>
      <c r="QSL575" s="633"/>
      <c r="QSM575" s="633"/>
      <c r="QSN575" s="633"/>
      <c r="QSO575" s="633"/>
      <c r="QSP575" s="633"/>
      <c r="QSQ575" s="633"/>
      <c r="QSR575" s="633"/>
      <c r="QSS575" s="633"/>
      <c r="QST575" s="633"/>
      <c r="QSU575" s="633"/>
      <c r="QSV575" s="633"/>
      <c r="QSW575" s="633"/>
      <c r="QSX575" s="633"/>
      <c r="QSY575" s="633"/>
      <c r="QSZ575" s="633"/>
      <c r="QTA575" s="633"/>
      <c r="QTB575" s="633"/>
      <c r="QTC575" s="633"/>
      <c r="QTD575" s="633"/>
      <c r="QTE575" s="633"/>
      <c r="QTF575" s="633"/>
      <c r="QTG575" s="633"/>
      <c r="QTH575" s="633"/>
      <c r="QTI575" s="633"/>
      <c r="QTJ575" s="633"/>
      <c r="QTK575" s="633"/>
      <c r="QTL575" s="633"/>
      <c r="QTM575" s="633"/>
      <c r="QTN575" s="633"/>
      <c r="QTO575" s="633"/>
      <c r="QTP575" s="633"/>
      <c r="QTQ575" s="633"/>
      <c r="QTR575" s="633"/>
      <c r="QTS575" s="633"/>
      <c r="QTT575" s="633"/>
      <c r="QTU575" s="633"/>
      <c r="QTV575" s="633"/>
      <c r="QTW575" s="633"/>
      <c r="QTX575" s="633"/>
      <c r="QTY575" s="633"/>
      <c r="QTZ575" s="633"/>
      <c r="QUA575" s="633"/>
      <c r="QUB575" s="633"/>
      <c r="QUC575" s="633"/>
      <c r="QUD575" s="633"/>
      <c r="QUE575" s="633"/>
      <c r="QUF575" s="633"/>
      <c r="QUG575" s="633"/>
      <c r="QUH575" s="633"/>
      <c r="QUI575" s="633"/>
      <c r="QUJ575" s="633"/>
      <c r="QUK575" s="633"/>
      <c r="QUL575" s="633"/>
      <c r="QUM575" s="633"/>
      <c r="QUN575" s="633"/>
      <c r="QUO575" s="633"/>
      <c r="QUP575" s="633"/>
      <c r="QUQ575" s="633"/>
      <c r="QUR575" s="633"/>
      <c r="QUS575" s="633"/>
      <c r="QUT575" s="633"/>
      <c r="QUU575" s="633"/>
      <c r="QUV575" s="633"/>
      <c r="QUW575" s="633"/>
      <c r="QUX575" s="633"/>
      <c r="QUY575" s="633"/>
      <c r="QUZ575" s="633"/>
      <c r="QVA575" s="633"/>
      <c r="QVB575" s="633"/>
      <c r="QVC575" s="633"/>
      <c r="QVD575" s="633"/>
      <c r="QVE575" s="633"/>
      <c r="QVF575" s="633"/>
      <c r="QVG575" s="633"/>
      <c r="QVH575" s="633"/>
      <c r="QVI575" s="633"/>
      <c r="QVJ575" s="633"/>
      <c r="QVK575" s="633"/>
      <c r="QVL575" s="633"/>
      <c r="QVM575" s="633"/>
      <c r="QVN575" s="633"/>
      <c r="QVO575" s="633"/>
      <c r="QVP575" s="633"/>
      <c r="QVQ575" s="633"/>
      <c r="QVR575" s="633"/>
      <c r="QVS575" s="633"/>
      <c r="QVT575" s="633"/>
      <c r="QVU575" s="633"/>
      <c r="QVV575" s="633"/>
      <c r="QVW575" s="633"/>
      <c r="QVX575" s="633"/>
      <c r="QVY575" s="633"/>
      <c r="QVZ575" s="633"/>
      <c r="QWA575" s="633"/>
      <c r="QWB575" s="633"/>
      <c r="QWC575" s="633"/>
      <c r="QWD575" s="633"/>
      <c r="QWE575" s="633"/>
      <c r="QWF575" s="633"/>
      <c r="QWG575" s="633"/>
      <c r="QWH575" s="633"/>
      <c r="QWI575" s="633"/>
      <c r="QWJ575" s="633"/>
      <c r="QWK575" s="633"/>
      <c r="QWL575" s="633"/>
      <c r="QWM575" s="633"/>
      <c r="QWN575" s="633"/>
      <c r="QWO575" s="633"/>
      <c r="QWP575" s="633"/>
      <c r="QWQ575" s="633"/>
      <c r="QWR575" s="633"/>
      <c r="QWS575" s="633"/>
      <c r="QWT575" s="633"/>
      <c r="QWU575" s="633"/>
      <c r="QWV575" s="633"/>
      <c r="QWW575" s="633"/>
      <c r="QWX575" s="633"/>
      <c r="QWY575" s="633"/>
      <c r="QWZ575" s="633"/>
      <c r="QXA575" s="633"/>
      <c r="QXB575" s="633"/>
      <c r="QXC575" s="633"/>
      <c r="QXD575" s="633"/>
      <c r="QXE575" s="633"/>
      <c r="QXF575" s="633"/>
      <c r="QXG575" s="633"/>
      <c r="QXH575" s="633"/>
      <c r="QXI575" s="633"/>
      <c r="QXJ575" s="633"/>
      <c r="QXK575" s="633"/>
      <c r="QXL575" s="633"/>
      <c r="QXM575" s="633"/>
      <c r="QXN575" s="633"/>
      <c r="QXO575" s="633"/>
      <c r="QXP575" s="633"/>
      <c r="QXQ575" s="633"/>
      <c r="QXR575" s="633"/>
      <c r="QXS575" s="633"/>
      <c r="QXT575" s="633"/>
      <c r="QXU575" s="633"/>
      <c r="QXV575" s="633"/>
      <c r="QXW575" s="633"/>
      <c r="QXX575" s="633"/>
      <c r="QXY575" s="633"/>
      <c r="QXZ575" s="633"/>
      <c r="QYA575" s="633"/>
      <c r="QYB575" s="633"/>
      <c r="QYC575" s="633"/>
      <c r="QYD575" s="633"/>
      <c r="QYE575" s="633"/>
      <c r="QYF575" s="633"/>
      <c r="QYG575" s="633"/>
      <c r="QYH575" s="633"/>
      <c r="QYI575" s="633"/>
      <c r="QYJ575" s="633"/>
      <c r="QYK575" s="633"/>
      <c r="QYL575" s="633"/>
      <c r="QYM575" s="633"/>
      <c r="QYN575" s="633"/>
      <c r="QYO575" s="633"/>
      <c r="QYP575" s="633"/>
      <c r="QYQ575" s="633"/>
      <c r="QYR575" s="633"/>
      <c r="QYS575" s="633"/>
      <c r="QYT575" s="633"/>
      <c r="QYU575" s="633"/>
      <c r="QYV575" s="633"/>
      <c r="QYW575" s="633"/>
      <c r="QYX575" s="633"/>
      <c r="QYY575" s="633"/>
      <c r="QYZ575" s="633"/>
      <c r="QZA575" s="633"/>
      <c r="QZB575" s="633"/>
      <c r="QZC575" s="633"/>
      <c r="QZD575" s="633"/>
      <c r="QZE575" s="633"/>
      <c r="QZF575" s="633"/>
      <c r="QZG575" s="633"/>
      <c r="QZH575" s="633"/>
      <c r="QZI575" s="633"/>
      <c r="QZJ575" s="633"/>
      <c r="QZK575" s="633"/>
      <c r="QZL575" s="633"/>
      <c r="QZM575" s="633"/>
      <c r="QZN575" s="633"/>
      <c r="QZO575" s="633"/>
      <c r="QZP575" s="633"/>
      <c r="QZQ575" s="633"/>
      <c r="QZR575" s="633"/>
      <c r="QZS575" s="633"/>
      <c r="QZT575" s="633"/>
      <c r="QZU575" s="633"/>
      <c r="QZV575" s="633"/>
      <c r="QZW575" s="633"/>
      <c r="QZX575" s="633"/>
      <c r="QZY575" s="633"/>
      <c r="QZZ575" s="633"/>
      <c r="RAA575" s="633"/>
      <c r="RAB575" s="633"/>
      <c r="RAC575" s="633"/>
      <c r="RAD575" s="633"/>
      <c r="RAE575" s="633"/>
      <c r="RAF575" s="633"/>
      <c r="RAG575" s="633"/>
      <c r="RAH575" s="633"/>
      <c r="RAI575" s="633"/>
      <c r="RAJ575" s="633"/>
      <c r="RAK575" s="633"/>
      <c r="RAL575" s="633"/>
      <c r="RAM575" s="633"/>
      <c r="RAN575" s="633"/>
      <c r="RAO575" s="633"/>
      <c r="RAP575" s="633"/>
      <c r="RAQ575" s="633"/>
      <c r="RAR575" s="633"/>
      <c r="RAS575" s="633"/>
      <c r="RAT575" s="633"/>
      <c r="RAU575" s="633"/>
      <c r="RAV575" s="633"/>
      <c r="RAW575" s="633"/>
      <c r="RAX575" s="633"/>
      <c r="RAY575" s="633"/>
      <c r="RAZ575" s="633"/>
      <c r="RBA575" s="633"/>
      <c r="RBB575" s="633"/>
      <c r="RBC575" s="633"/>
      <c r="RBD575" s="633"/>
      <c r="RBE575" s="633"/>
      <c r="RBF575" s="633"/>
      <c r="RBG575" s="633"/>
      <c r="RBH575" s="633"/>
      <c r="RBI575" s="633"/>
      <c r="RBJ575" s="633"/>
      <c r="RBK575" s="633"/>
      <c r="RBL575" s="633"/>
      <c r="RBM575" s="633"/>
      <c r="RBN575" s="633"/>
      <c r="RBO575" s="633"/>
      <c r="RBP575" s="633"/>
      <c r="RBQ575" s="633"/>
      <c r="RBR575" s="633"/>
      <c r="RBS575" s="633"/>
      <c r="RBT575" s="633"/>
      <c r="RBU575" s="633"/>
      <c r="RBV575" s="633"/>
      <c r="RBW575" s="633"/>
      <c r="RBX575" s="633"/>
      <c r="RBY575" s="633"/>
      <c r="RBZ575" s="633"/>
      <c r="RCA575" s="633"/>
      <c r="RCB575" s="633"/>
      <c r="RCC575" s="633"/>
      <c r="RCD575" s="633"/>
      <c r="RCE575" s="633"/>
      <c r="RCF575" s="633"/>
      <c r="RCG575" s="633"/>
      <c r="RCH575" s="633"/>
      <c r="RCI575" s="633"/>
      <c r="RCJ575" s="633"/>
      <c r="RCK575" s="633"/>
      <c r="RCL575" s="633"/>
      <c r="RCM575" s="633"/>
      <c r="RCN575" s="633"/>
      <c r="RCO575" s="633"/>
      <c r="RCP575" s="633"/>
      <c r="RCQ575" s="633"/>
      <c r="RCR575" s="633"/>
      <c r="RCS575" s="633"/>
      <c r="RCT575" s="633"/>
      <c r="RCU575" s="633"/>
      <c r="RCV575" s="633"/>
      <c r="RCW575" s="633"/>
      <c r="RCX575" s="633"/>
      <c r="RCY575" s="633"/>
      <c r="RCZ575" s="633"/>
      <c r="RDA575" s="633"/>
      <c r="RDB575" s="633"/>
      <c r="RDC575" s="633"/>
      <c r="RDD575" s="633"/>
      <c r="RDE575" s="633"/>
      <c r="RDF575" s="633"/>
      <c r="RDG575" s="633"/>
      <c r="RDH575" s="633"/>
      <c r="RDI575" s="633"/>
      <c r="RDJ575" s="633"/>
      <c r="RDK575" s="633"/>
      <c r="RDL575" s="633"/>
      <c r="RDM575" s="633"/>
      <c r="RDN575" s="633"/>
      <c r="RDO575" s="633"/>
      <c r="RDP575" s="633"/>
      <c r="RDQ575" s="633"/>
      <c r="RDR575" s="633"/>
      <c r="RDS575" s="633"/>
      <c r="RDT575" s="633"/>
      <c r="RDU575" s="633"/>
      <c r="RDV575" s="633"/>
      <c r="RDW575" s="633"/>
      <c r="RDX575" s="633"/>
      <c r="RDY575" s="633"/>
      <c r="RDZ575" s="633"/>
      <c r="REA575" s="633"/>
      <c r="REB575" s="633"/>
      <c r="REC575" s="633"/>
      <c r="RED575" s="633"/>
      <c r="REE575" s="633"/>
      <c r="REF575" s="633"/>
      <c r="REG575" s="633"/>
      <c r="REH575" s="633"/>
      <c r="REI575" s="633"/>
      <c r="REJ575" s="633"/>
      <c r="REK575" s="633"/>
      <c r="REL575" s="633"/>
      <c r="REM575" s="633"/>
      <c r="REN575" s="633"/>
      <c r="REO575" s="633"/>
      <c r="REP575" s="633"/>
      <c r="REQ575" s="633"/>
      <c r="RER575" s="633"/>
      <c r="RES575" s="633"/>
      <c r="RET575" s="633"/>
      <c r="REU575" s="633"/>
      <c r="REV575" s="633"/>
      <c r="REW575" s="633"/>
      <c r="REX575" s="633"/>
      <c r="REY575" s="633"/>
      <c r="REZ575" s="633"/>
      <c r="RFA575" s="633"/>
      <c r="RFB575" s="633"/>
      <c r="RFC575" s="633"/>
      <c r="RFD575" s="633"/>
      <c r="RFE575" s="633"/>
      <c r="RFF575" s="633"/>
      <c r="RFG575" s="633"/>
      <c r="RFH575" s="633"/>
      <c r="RFI575" s="633"/>
      <c r="RFJ575" s="633"/>
      <c r="RFK575" s="633"/>
      <c r="RFL575" s="633"/>
      <c r="RFM575" s="633"/>
      <c r="RFN575" s="633"/>
      <c r="RFO575" s="633"/>
      <c r="RFP575" s="633"/>
      <c r="RFQ575" s="633"/>
      <c r="RFR575" s="633"/>
      <c r="RFS575" s="633"/>
      <c r="RFT575" s="633"/>
      <c r="RFU575" s="633"/>
      <c r="RFV575" s="633"/>
      <c r="RFW575" s="633"/>
      <c r="RFX575" s="633"/>
      <c r="RFY575" s="633"/>
      <c r="RFZ575" s="633"/>
      <c r="RGA575" s="633"/>
      <c r="RGB575" s="633"/>
      <c r="RGC575" s="633"/>
      <c r="RGD575" s="633"/>
      <c r="RGE575" s="633"/>
      <c r="RGF575" s="633"/>
      <c r="RGG575" s="633"/>
      <c r="RGH575" s="633"/>
      <c r="RGI575" s="633"/>
      <c r="RGJ575" s="633"/>
      <c r="RGK575" s="633"/>
      <c r="RGL575" s="633"/>
      <c r="RGM575" s="633"/>
      <c r="RGN575" s="633"/>
      <c r="RGO575" s="633"/>
      <c r="RGP575" s="633"/>
      <c r="RGQ575" s="633"/>
      <c r="RGR575" s="633"/>
      <c r="RGS575" s="633"/>
      <c r="RGT575" s="633"/>
      <c r="RGU575" s="633"/>
      <c r="RGV575" s="633"/>
      <c r="RGW575" s="633"/>
      <c r="RGX575" s="633"/>
      <c r="RGY575" s="633"/>
      <c r="RGZ575" s="633"/>
      <c r="RHA575" s="633"/>
      <c r="RHB575" s="633"/>
      <c r="RHC575" s="633"/>
      <c r="RHD575" s="633"/>
      <c r="RHE575" s="633"/>
      <c r="RHF575" s="633"/>
      <c r="RHG575" s="633"/>
      <c r="RHH575" s="633"/>
      <c r="RHI575" s="633"/>
      <c r="RHJ575" s="633"/>
      <c r="RHK575" s="633"/>
      <c r="RHL575" s="633"/>
      <c r="RHM575" s="633"/>
      <c r="RHN575" s="633"/>
      <c r="RHO575" s="633"/>
      <c r="RHP575" s="633"/>
      <c r="RHQ575" s="633"/>
      <c r="RHR575" s="633"/>
      <c r="RHS575" s="633"/>
      <c r="RHT575" s="633"/>
      <c r="RHU575" s="633"/>
      <c r="RHV575" s="633"/>
      <c r="RHW575" s="633"/>
      <c r="RHX575" s="633"/>
      <c r="RHY575" s="633"/>
      <c r="RHZ575" s="633"/>
      <c r="RIA575" s="633"/>
      <c r="RIB575" s="633"/>
      <c r="RIC575" s="633"/>
      <c r="RID575" s="633"/>
      <c r="RIE575" s="633"/>
      <c r="RIF575" s="633"/>
      <c r="RIG575" s="633"/>
      <c r="RIH575" s="633"/>
      <c r="RII575" s="633"/>
      <c r="RIJ575" s="633"/>
      <c r="RIK575" s="633"/>
      <c r="RIL575" s="633"/>
      <c r="RIM575" s="633"/>
      <c r="RIN575" s="633"/>
      <c r="RIO575" s="633"/>
      <c r="RIP575" s="633"/>
      <c r="RIQ575" s="633"/>
      <c r="RIR575" s="633"/>
      <c r="RIS575" s="633"/>
      <c r="RIT575" s="633"/>
      <c r="RIU575" s="633"/>
      <c r="RIV575" s="633"/>
      <c r="RIW575" s="633"/>
      <c r="RIX575" s="633"/>
      <c r="RIY575" s="633"/>
      <c r="RIZ575" s="633"/>
      <c r="RJA575" s="633"/>
      <c r="RJB575" s="633"/>
      <c r="RJC575" s="633"/>
      <c r="RJD575" s="633"/>
      <c r="RJE575" s="633"/>
      <c r="RJF575" s="633"/>
      <c r="RJG575" s="633"/>
      <c r="RJH575" s="633"/>
      <c r="RJI575" s="633"/>
      <c r="RJJ575" s="633"/>
      <c r="RJK575" s="633"/>
      <c r="RJL575" s="633"/>
      <c r="RJM575" s="633"/>
      <c r="RJN575" s="633"/>
      <c r="RJO575" s="633"/>
      <c r="RJP575" s="633"/>
      <c r="RJQ575" s="633"/>
      <c r="RJR575" s="633"/>
      <c r="RJS575" s="633"/>
      <c r="RJT575" s="633"/>
      <c r="RJU575" s="633"/>
      <c r="RJV575" s="633"/>
      <c r="RJW575" s="633"/>
      <c r="RJX575" s="633"/>
      <c r="RJY575" s="633"/>
      <c r="RJZ575" s="633"/>
      <c r="RKA575" s="633"/>
      <c r="RKB575" s="633"/>
      <c r="RKC575" s="633"/>
      <c r="RKD575" s="633"/>
      <c r="RKE575" s="633"/>
      <c r="RKF575" s="633"/>
      <c r="RKG575" s="633"/>
      <c r="RKH575" s="633"/>
      <c r="RKI575" s="633"/>
      <c r="RKJ575" s="633"/>
      <c r="RKK575" s="633"/>
      <c r="RKL575" s="633"/>
      <c r="RKM575" s="633"/>
      <c r="RKN575" s="633"/>
      <c r="RKO575" s="633"/>
      <c r="RKP575" s="633"/>
      <c r="RKQ575" s="633"/>
      <c r="RKR575" s="633"/>
      <c r="RKS575" s="633"/>
      <c r="RKT575" s="633"/>
      <c r="RKU575" s="633"/>
      <c r="RKV575" s="633"/>
      <c r="RKW575" s="633"/>
      <c r="RKX575" s="633"/>
      <c r="RKY575" s="633"/>
      <c r="RKZ575" s="633"/>
      <c r="RLA575" s="633"/>
      <c r="RLB575" s="633"/>
      <c r="RLC575" s="633"/>
      <c r="RLD575" s="633"/>
      <c r="RLE575" s="633"/>
      <c r="RLF575" s="633"/>
      <c r="RLG575" s="633"/>
      <c r="RLH575" s="633"/>
      <c r="RLI575" s="633"/>
      <c r="RLJ575" s="633"/>
      <c r="RLK575" s="633"/>
      <c r="RLL575" s="633"/>
      <c r="RLM575" s="633"/>
      <c r="RLN575" s="633"/>
      <c r="RLO575" s="633"/>
      <c r="RLP575" s="633"/>
      <c r="RLQ575" s="633"/>
      <c r="RLR575" s="633"/>
      <c r="RLS575" s="633"/>
      <c r="RLT575" s="633"/>
      <c r="RLU575" s="633"/>
      <c r="RLV575" s="633"/>
      <c r="RLW575" s="633"/>
      <c r="RLX575" s="633"/>
      <c r="RLY575" s="633"/>
      <c r="RLZ575" s="633"/>
      <c r="RMA575" s="633"/>
      <c r="RMB575" s="633"/>
      <c r="RMC575" s="633"/>
      <c r="RMD575" s="633"/>
      <c r="RME575" s="633"/>
      <c r="RMF575" s="633"/>
      <c r="RMG575" s="633"/>
      <c r="RMH575" s="633"/>
      <c r="RMI575" s="633"/>
      <c r="RMJ575" s="633"/>
      <c r="RMK575" s="633"/>
      <c r="RML575" s="633"/>
      <c r="RMM575" s="633"/>
      <c r="RMN575" s="633"/>
      <c r="RMO575" s="633"/>
      <c r="RMP575" s="633"/>
      <c r="RMQ575" s="633"/>
      <c r="RMR575" s="633"/>
      <c r="RMS575" s="633"/>
      <c r="RMT575" s="633"/>
      <c r="RMU575" s="633"/>
      <c r="RMV575" s="633"/>
      <c r="RMW575" s="633"/>
      <c r="RMX575" s="633"/>
      <c r="RMY575" s="633"/>
      <c r="RMZ575" s="633"/>
      <c r="RNA575" s="633"/>
      <c r="RNB575" s="633"/>
      <c r="RNC575" s="633"/>
      <c r="RND575" s="633"/>
      <c r="RNE575" s="633"/>
      <c r="RNF575" s="633"/>
      <c r="RNG575" s="633"/>
      <c r="RNH575" s="633"/>
      <c r="RNI575" s="633"/>
      <c r="RNJ575" s="633"/>
      <c r="RNK575" s="633"/>
      <c r="RNL575" s="633"/>
      <c r="RNM575" s="633"/>
      <c r="RNN575" s="633"/>
      <c r="RNO575" s="633"/>
      <c r="RNP575" s="633"/>
      <c r="RNQ575" s="633"/>
      <c r="RNR575" s="633"/>
      <c r="RNS575" s="633"/>
      <c r="RNT575" s="633"/>
      <c r="RNU575" s="633"/>
      <c r="RNV575" s="633"/>
      <c r="RNW575" s="633"/>
      <c r="RNX575" s="633"/>
      <c r="RNY575" s="633"/>
      <c r="RNZ575" s="633"/>
      <c r="ROA575" s="633"/>
      <c r="ROB575" s="633"/>
      <c r="ROC575" s="633"/>
      <c r="ROD575" s="633"/>
      <c r="ROE575" s="633"/>
      <c r="ROF575" s="633"/>
      <c r="ROG575" s="633"/>
      <c r="ROH575" s="633"/>
      <c r="ROI575" s="633"/>
      <c r="ROJ575" s="633"/>
      <c r="ROK575" s="633"/>
      <c r="ROL575" s="633"/>
      <c r="ROM575" s="633"/>
      <c r="RON575" s="633"/>
      <c r="ROO575" s="633"/>
      <c r="ROP575" s="633"/>
      <c r="ROQ575" s="633"/>
      <c r="ROR575" s="633"/>
      <c r="ROS575" s="633"/>
      <c r="ROT575" s="633"/>
      <c r="ROU575" s="633"/>
      <c r="ROV575" s="633"/>
      <c r="ROW575" s="633"/>
      <c r="ROX575" s="633"/>
      <c r="ROY575" s="633"/>
      <c r="ROZ575" s="633"/>
      <c r="RPA575" s="633"/>
      <c r="RPB575" s="633"/>
      <c r="RPC575" s="633"/>
      <c r="RPD575" s="633"/>
      <c r="RPE575" s="633"/>
      <c r="RPF575" s="633"/>
      <c r="RPG575" s="633"/>
      <c r="RPH575" s="633"/>
      <c r="RPI575" s="633"/>
      <c r="RPJ575" s="633"/>
      <c r="RPK575" s="633"/>
      <c r="RPL575" s="633"/>
      <c r="RPM575" s="633"/>
      <c r="RPN575" s="633"/>
      <c r="RPO575" s="633"/>
      <c r="RPP575" s="633"/>
      <c r="RPQ575" s="633"/>
      <c r="RPR575" s="633"/>
      <c r="RPS575" s="633"/>
      <c r="RPT575" s="633"/>
      <c r="RPU575" s="633"/>
      <c r="RPV575" s="633"/>
      <c r="RPW575" s="633"/>
      <c r="RPX575" s="633"/>
      <c r="RPY575" s="633"/>
      <c r="RPZ575" s="633"/>
      <c r="RQA575" s="633"/>
      <c r="RQB575" s="633"/>
      <c r="RQC575" s="633"/>
      <c r="RQD575" s="633"/>
      <c r="RQE575" s="633"/>
      <c r="RQF575" s="633"/>
      <c r="RQG575" s="633"/>
      <c r="RQH575" s="633"/>
      <c r="RQI575" s="633"/>
      <c r="RQJ575" s="633"/>
      <c r="RQK575" s="633"/>
      <c r="RQL575" s="633"/>
      <c r="RQM575" s="633"/>
      <c r="RQN575" s="633"/>
      <c r="RQO575" s="633"/>
      <c r="RQP575" s="633"/>
      <c r="RQQ575" s="633"/>
      <c r="RQR575" s="633"/>
      <c r="RQS575" s="633"/>
      <c r="RQT575" s="633"/>
      <c r="RQU575" s="633"/>
      <c r="RQV575" s="633"/>
      <c r="RQW575" s="633"/>
      <c r="RQX575" s="633"/>
      <c r="RQY575" s="633"/>
      <c r="RQZ575" s="633"/>
      <c r="RRA575" s="633"/>
      <c r="RRB575" s="633"/>
      <c r="RRC575" s="633"/>
      <c r="RRD575" s="633"/>
      <c r="RRE575" s="633"/>
      <c r="RRF575" s="633"/>
      <c r="RRG575" s="633"/>
      <c r="RRH575" s="633"/>
      <c r="RRI575" s="633"/>
      <c r="RRJ575" s="633"/>
      <c r="RRK575" s="633"/>
      <c r="RRL575" s="633"/>
      <c r="RRM575" s="633"/>
      <c r="RRN575" s="633"/>
      <c r="RRO575" s="633"/>
      <c r="RRP575" s="633"/>
      <c r="RRQ575" s="633"/>
      <c r="RRR575" s="633"/>
      <c r="RRS575" s="633"/>
      <c r="RRT575" s="633"/>
      <c r="RRU575" s="633"/>
      <c r="RRV575" s="633"/>
      <c r="RRW575" s="633"/>
      <c r="RRX575" s="633"/>
      <c r="RRY575" s="633"/>
      <c r="RRZ575" s="633"/>
      <c r="RSA575" s="633"/>
      <c r="RSB575" s="633"/>
      <c r="RSC575" s="633"/>
      <c r="RSD575" s="633"/>
      <c r="RSE575" s="633"/>
      <c r="RSF575" s="633"/>
      <c r="RSG575" s="633"/>
      <c r="RSH575" s="633"/>
      <c r="RSI575" s="633"/>
      <c r="RSJ575" s="633"/>
      <c r="RSK575" s="633"/>
      <c r="RSL575" s="633"/>
      <c r="RSM575" s="633"/>
      <c r="RSN575" s="633"/>
      <c r="RSO575" s="633"/>
      <c r="RSP575" s="633"/>
      <c r="RSQ575" s="633"/>
      <c r="RSR575" s="633"/>
      <c r="RSS575" s="633"/>
      <c r="RST575" s="633"/>
      <c r="RSU575" s="633"/>
      <c r="RSV575" s="633"/>
      <c r="RSW575" s="633"/>
      <c r="RSX575" s="633"/>
      <c r="RSY575" s="633"/>
      <c r="RSZ575" s="633"/>
      <c r="RTA575" s="633"/>
      <c r="RTB575" s="633"/>
      <c r="RTC575" s="633"/>
      <c r="RTD575" s="633"/>
      <c r="RTE575" s="633"/>
      <c r="RTF575" s="633"/>
      <c r="RTG575" s="633"/>
      <c r="RTH575" s="633"/>
      <c r="RTI575" s="633"/>
      <c r="RTJ575" s="633"/>
      <c r="RTK575" s="633"/>
      <c r="RTL575" s="633"/>
      <c r="RTM575" s="633"/>
      <c r="RTN575" s="633"/>
      <c r="RTO575" s="633"/>
      <c r="RTP575" s="633"/>
      <c r="RTQ575" s="633"/>
      <c r="RTR575" s="633"/>
      <c r="RTS575" s="633"/>
      <c r="RTT575" s="633"/>
      <c r="RTU575" s="633"/>
      <c r="RTV575" s="633"/>
      <c r="RTW575" s="633"/>
      <c r="RTX575" s="633"/>
      <c r="RTY575" s="633"/>
      <c r="RTZ575" s="633"/>
      <c r="RUA575" s="633"/>
      <c r="RUB575" s="633"/>
      <c r="RUC575" s="633"/>
      <c r="RUD575" s="633"/>
      <c r="RUE575" s="633"/>
      <c r="RUF575" s="633"/>
      <c r="RUG575" s="633"/>
      <c r="RUH575" s="633"/>
      <c r="RUI575" s="633"/>
      <c r="RUJ575" s="633"/>
      <c r="RUK575" s="633"/>
      <c r="RUL575" s="633"/>
      <c r="RUM575" s="633"/>
      <c r="RUN575" s="633"/>
      <c r="RUO575" s="633"/>
      <c r="RUP575" s="633"/>
      <c r="RUQ575" s="633"/>
      <c r="RUR575" s="633"/>
      <c r="RUS575" s="633"/>
      <c r="RUT575" s="633"/>
      <c r="RUU575" s="633"/>
      <c r="RUV575" s="633"/>
      <c r="RUW575" s="633"/>
      <c r="RUX575" s="633"/>
      <c r="RUY575" s="633"/>
      <c r="RUZ575" s="633"/>
      <c r="RVA575" s="633"/>
      <c r="RVB575" s="633"/>
      <c r="RVC575" s="633"/>
      <c r="RVD575" s="633"/>
      <c r="RVE575" s="633"/>
      <c r="RVF575" s="633"/>
      <c r="RVG575" s="633"/>
      <c r="RVH575" s="633"/>
      <c r="RVI575" s="633"/>
      <c r="RVJ575" s="633"/>
      <c r="RVK575" s="633"/>
      <c r="RVL575" s="633"/>
      <c r="RVM575" s="633"/>
      <c r="RVN575" s="633"/>
      <c r="RVO575" s="633"/>
      <c r="RVP575" s="633"/>
      <c r="RVQ575" s="633"/>
      <c r="RVR575" s="633"/>
      <c r="RVS575" s="633"/>
      <c r="RVT575" s="633"/>
      <c r="RVU575" s="633"/>
      <c r="RVV575" s="633"/>
      <c r="RVW575" s="633"/>
      <c r="RVX575" s="633"/>
      <c r="RVY575" s="633"/>
      <c r="RVZ575" s="633"/>
      <c r="RWA575" s="633"/>
      <c r="RWB575" s="633"/>
      <c r="RWC575" s="633"/>
      <c r="RWD575" s="633"/>
      <c r="RWE575" s="633"/>
      <c r="RWF575" s="633"/>
      <c r="RWG575" s="633"/>
      <c r="RWH575" s="633"/>
      <c r="RWI575" s="633"/>
      <c r="RWJ575" s="633"/>
      <c r="RWK575" s="633"/>
      <c r="RWL575" s="633"/>
      <c r="RWM575" s="633"/>
      <c r="RWN575" s="633"/>
      <c r="RWO575" s="633"/>
      <c r="RWP575" s="633"/>
      <c r="RWQ575" s="633"/>
      <c r="RWR575" s="633"/>
      <c r="RWS575" s="633"/>
      <c r="RWT575" s="633"/>
      <c r="RWU575" s="633"/>
      <c r="RWV575" s="633"/>
      <c r="RWW575" s="633"/>
      <c r="RWX575" s="633"/>
      <c r="RWY575" s="633"/>
      <c r="RWZ575" s="633"/>
      <c r="RXA575" s="633"/>
      <c r="RXB575" s="633"/>
      <c r="RXC575" s="633"/>
      <c r="RXD575" s="633"/>
      <c r="RXE575" s="633"/>
      <c r="RXF575" s="633"/>
      <c r="RXG575" s="633"/>
      <c r="RXH575" s="633"/>
      <c r="RXI575" s="633"/>
      <c r="RXJ575" s="633"/>
      <c r="RXK575" s="633"/>
      <c r="RXL575" s="633"/>
      <c r="RXM575" s="633"/>
      <c r="RXN575" s="633"/>
      <c r="RXO575" s="633"/>
      <c r="RXP575" s="633"/>
      <c r="RXQ575" s="633"/>
      <c r="RXR575" s="633"/>
      <c r="RXS575" s="633"/>
      <c r="RXT575" s="633"/>
      <c r="RXU575" s="633"/>
      <c r="RXV575" s="633"/>
      <c r="RXW575" s="633"/>
      <c r="RXX575" s="633"/>
      <c r="RXY575" s="633"/>
      <c r="RXZ575" s="633"/>
      <c r="RYA575" s="633"/>
      <c r="RYB575" s="633"/>
      <c r="RYC575" s="633"/>
      <c r="RYD575" s="633"/>
      <c r="RYE575" s="633"/>
      <c r="RYF575" s="633"/>
      <c r="RYG575" s="633"/>
      <c r="RYH575" s="633"/>
      <c r="RYI575" s="633"/>
      <c r="RYJ575" s="633"/>
      <c r="RYK575" s="633"/>
      <c r="RYL575" s="633"/>
      <c r="RYM575" s="633"/>
      <c r="RYN575" s="633"/>
      <c r="RYO575" s="633"/>
      <c r="RYP575" s="633"/>
      <c r="RYQ575" s="633"/>
      <c r="RYR575" s="633"/>
      <c r="RYS575" s="633"/>
      <c r="RYT575" s="633"/>
      <c r="RYU575" s="633"/>
      <c r="RYV575" s="633"/>
      <c r="RYW575" s="633"/>
      <c r="RYX575" s="633"/>
      <c r="RYY575" s="633"/>
      <c r="RYZ575" s="633"/>
      <c r="RZA575" s="633"/>
      <c r="RZB575" s="633"/>
      <c r="RZC575" s="633"/>
      <c r="RZD575" s="633"/>
      <c r="RZE575" s="633"/>
      <c r="RZF575" s="633"/>
      <c r="RZG575" s="633"/>
      <c r="RZH575" s="633"/>
      <c r="RZI575" s="633"/>
      <c r="RZJ575" s="633"/>
      <c r="RZK575" s="633"/>
      <c r="RZL575" s="633"/>
      <c r="RZM575" s="633"/>
      <c r="RZN575" s="633"/>
      <c r="RZO575" s="633"/>
      <c r="RZP575" s="633"/>
      <c r="RZQ575" s="633"/>
      <c r="RZR575" s="633"/>
      <c r="RZS575" s="633"/>
      <c r="RZT575" s="633"/>
      <c r="RZU575" s="633"/>
      <c r="RZV575" s="633"/>
      <c r="RZW575" s="633"/>
      <c r="RZX575" s="633"/>
      <c r="RZY575" s="633"/>
      <c r="RZZ575" s="633"/>
      <c r="SAA575" s="633"/>
      <c r="SAB575" s="633"/>
      <c r="SAC575" s="633"/>
      <c r="SAD575" s="633"/>
      <c r="SAE575" s="633"/>
      <c r="SAF575" s="633"/>
      <c r="SAG575" s="633"/>
      <c r="SAH575" s="633"/>
      <c r="SAI575" s="633"/>
      <c r="SAJ575" s="633"/>
      <c r="SAK575" s="633"/>
      <c r="SAL575" s="633"/>
      <c r="SAM575" s="633"/>
      <c r="SAN575" s="633"/>
      <c r="SAO575" s="633"/>
      <c r="SAP575" s="633"/>
      <c r="SAQ575" s="633"/>
      <c r="SAR575" s="633"/>
      <c r="SAS575" s="633"/>
      <c r="SAT575" s="633"/>
      <c r="SAU575" s="633"/>
      <c r="SAV575" s="633"/>
      <c r="SAW575" s="633"/>
      <c r="SAX575" s="633"/>
      <c r="SAY575" s="633"/>
      <c r="SAZ575" s="633"/>
      <c r="SBA575" s="633"/>
      <c r="SBB575" s="633"/>
      <c r="SBC575" s="633"/>
      <c r="SBD575" s="633"/>
      <c r="SBE575" s="633"/>
      <c r="SBF575" s="633"/>
      <c r="SBG575" s="633"/>
      <c r="SBH575" s="633"/>
      <c r="SBI575" s="633"/>
      <c r="SBJ575" s="633"/>
      <c r="SBK575" s="633"/>
      <c r="SBL575" s="633"/>
      <c r="SBM575" s="633"/>
      <c r="SBN575" s="633"/>
      <c r="SBO575" s="633"/>
      <c r="SBP575" s="633"/>
      <c r="SBQ575" s="633"/>
      <c r="SBR575" s="633"/>
      <c r="SBS575" s="633"/>
      <c r="SBT575" s="633"/>
      <c r="SBU575" s="633"/>
      <c r="SBV575" s="633"/>
      <c r="SBW575" s="633"/>
      <c r="SBX575" s="633"/>
      <c r="SBY575" s="633"/>
      <c r="SBZ575" s="633"/>
      <c r="SCA575" s="633"/>
      <c r="SCB575" s="633"/>
      <c r="SCC575" s="633"/>
      <c r="SCD575" s="633"/>
      <c r="SCE575" s="633"/>
      <c r="SCF575" s="633"/>
      <c r="SCG575" s="633"/>
      <c r="SCH575" s="633"/>
      <c r="SCI575" s="633"/>
      <c r="SCJ575" s="633"/>
      <c r="SCK575" s="633"/>
      <c r="SCL575" s="633"/>
      <c r="SCM575" s="633"/>
      <c r="SCN575" s="633"/>
      <c r="SCO575" s="633"/>
      <c r="SCP575" s="633"/>
      <c r="SCQ575" s="633"/>
      <c r="SCR575" s="633"/>
      <c r="SCS575" s="633"/>
      <c r="SCT575" s="633"/>
      <c r="SCU575" s="633"/>
      <c r="SCV575" s="633"/>
      <c r="SCW575" s="633"/>
      <c r="SCX575" s="633"/>
      <c r="SCY575" s="633"/>
      <c r="SCZ575" s="633"/>
      <c r="SDA575" s="633"/>
      <c r="SDB575" s="633"/>
      <c r="SDC575" s="633"/>
      <c r="SDD575" s="633"/>
      <c r="SDE575" s="633"/>
      <c r="SDF575" s="633"/>
      <c r="SDG575" s="633"/>
      <c r="SDH575" s="633"/>
      <c r="SDI575" s="633"/>
      <c r="SDJ575" s="633"/>
      <c r="SDK575" s="633"/>
      <c r="SDL575" s="633"/>
      <c r="SDM575" s="633"/>
      <c r="SDN575" s="633"/>
      <c r="SDO575" s="633"/>
      <c r="SDP575" s="633"/>
      <c r="SDQ575" s="633"/>
      <c r="SDR575" s="633"/>
      <c r="SDS575" s="633"/>
      <c r="SDT575" s="633"/>
      <c r="SDU575" s="633"/>
      <c r="SDV575" s="633"/>
      <c r="SDW575" s="633"/>
      <c r="SDX575" s="633"/>
      <c r="SDY575" s="633"/>
      <c r="SDZ575" s="633"/>
      <c r="SEA575" s="633"/>
      <c r="SEB575" s="633"/>
      <c r="SEC575" s="633"/>
      <c r="SED575" s="633"/>
      <c r="SEE575" s="633"/>
      <c r="SEF575" s="633"/>
      <c r="SEG575" s="633"/>
      <c r="SEH575" s="633"/>
      <c r="SEI575" s="633"/>
      <c r="SEJ575" s="633"/>
      <c r="SEK575" s="633"/>
      <c r="SEL575" s="633"/>
      <c r="SEM575" s="633"/>
      <c r="SEN575" s="633"/>
      <c r="SEO575" s="633"/>
      <c r="SEP575" s="633"/>
      <c r="SEQ575" s="633"/>
      <c r="SER575" s="633"/>
      <c r="SES575" s="633"/>
      <c r="SET575" s="633"/>
      <c r="SEU575" s="633"/>
      <c r="SEV575" s="633"/>
      <c r="SEW575" s="633"/>
      <c r="SEX575" s="633"/>
      <c r="SEY575" s="633"/>
      <c r="SEZ575" s="633"/>
      <c r="SFA575" s="633"/>
      <c r="SFB575" s="633"/>
      <c r="SFC575" s="633"/>
      <c r="SFD575" s="633"/>
      <c r="SFE575" s="633"/>
      <c r="SFF575" s="633"/>
      <c r="SFG575" s="633"/>
      <c r="SFH575" s="633"/>
      <c r="SFI575" s="633"/>
      <c r="SFJ575" s="633"/>
      <c r="SFK575" s="633"/>
      <c r="SFL575" s="633"/>
      <c r="SFM575" s="633"/>
      <c r="SFN575" s="633"/>
      <c r="SFO575" s="633"/>
      <c r="SFP575" s="633"/>
      <c r="SFQ575" s="633"/>
      <c r="SFR575" s="633"/>
      <c r="SFS575" s="633"/>
      <c r="SFT575" s="633"/>
      <c r="SFU575" s="633"/>
      <c r="SFV575" s="633"/>
      <c r="SFW575" s="633"/>
      <c r="SFX575" s="633"/>
      <c r="SFY575" s="633"/>
      <c r="SFZ575" s="633"/>
      <c r="SGA575" s="633"/>
      <c r="SGB575" s="633"/>
      <c r="SGC575" s="633"/>
      <c r="SGD575" s="633"/>
      <c r="SGE575" s="633"/>
      <c r="SGF575" s="633"/>
      <c r="SGG575" s="633"/>
      <c r="SGH575" s="633"/>
      <c r="SGI575" s="633"/>
      <c r="SGJ575" s="633"/>
      <c r="SGK575" s="633"/>
      <c r="SGL575" s="633"/>
      <c r="SGM575" s="633"/>
      <c r="SGN575" s="633"/>
      <c r="SGO575" s="633"/>
      <c r="SGP575" s="633"/>
      <c r="SGQ575" s="633"/>
      <c r="SGR575" s="633"/>
      <c r="SGS575" s="633"/>
      <c r="SGT575" s="633"/>
      <c r="SGU575" s="633"/>
      <c r="SGV575" s="633"/>
      <c r="SGW575" s="633"/>
      <c r="SGX575" s="633"/>
      <c r="SGY575" s="633"/>
      <c r="SGZ575" s="633"/>
      <c r="SHA575" s="633"/>
      <c r="SHB575" s="633"/>
      <c r="SHC575" s="633"/>
      <c r="SHD575" s="633"/>
      <c r="SHE575" s="633"/>
      <c r="SHF575" s="633"/>
      <c r="SHG575" s="633"/>
      <c r="SHH575" s="633"/>
      <c r="SHI575" s="633"/>
      <c r="SHJ575" s="633"/>
      <c r="SHK575" s="633"/>
      <c r="SHL575" s="633"/>
      <c r="SHM575" s="633"/>
      <c r="SHN575" s="633"/>
      <c r="SHO575" s="633"/>
      <c r="SHP575" s="633"/>
      <c r="SHQ575" s="633"/>
      <c r="SHR575" s="633"/>
      <c r="SHS575" s="633"/>
      <c r="SHT575" s="633"/>
      <c r="SHU575" s="633"/>
      <c r="SHV575" s="633"/>
      <c r="SHW575" s="633"/>
      <c r="SHX575" s="633"/>
      <c r="SHY575" s="633"/>
      <c r="SHZ575" s="633"/>
      <c r="SIA575" s="633"/>
      <c r="SIB575" s="633"/>
      <c r="SIC575" s="633"/>
      <c r="SID575" s="633"/>
      <c r="SIE575" s="633"/>
      <c r="SIF575" s="633"/>
      <c r="SIG575" s="633"/>
      <c r="SIH575" s="633"/>
      <c r="SII575" s="633"/>
      <c r="SIJ575" s="633"/>
      <c r="SIK575" s="633"/>
      <c r="SIL575" s="633"/>
      <c r="SIM575" s="633"/>
      <c r="SIN575" s="633"/>
      <c r="SIO575" s="633"/>
      <c r="SIP575" s="633"/>
      <c r="SIQ575" s="633"/>
      <c r="SIR575" s="633"/>
      <c r="SIS575" s="633"/>
      <c r="SIT575" s="633"/>
      <c r="SIU575" s="633"/>
      <c r="SIV575" s="633"/>
      <c r="SIW575" s="633"/>
      <c r="SIX575" s="633"/>
      <c r="SIY575" s="633"/>
      <c r="SIZ575" s="633"/>
      <c r="SJA575" s="633"/>
      <c r="SJB575" s="633"/>
      <c r="SJC575" s="633"/>
      <c r="SJD575" s="633"/>
      <c r="SJE575" s="633"/>
      <c r="SJF575" s="633"/>
      <c r="SJG575" s="633"/>
      <c r="SJH575" s="633"/>
      <c r="SJI575" s="633"/>
      <c r="SJJ575" s="633"/>
      <c r="SJK575" s="633"/>
      <c r="SJL575" s="633"/>
      <c r="SJM575" s="633"/>
      <c r="SJN575" s="633"/>
      <c r="SJO575" s="633"/>
      <c r="SJP575" s="633"/>
      <c r="SJQ575" s="633"/>
      <c r="SJR575" s="633"/>
      <c r="SJS575" s="633"/>
      <c r="SJT575" s="633"/>
      <c r="SJU575" s="633"/>
      <c r="SJV575" s="633"/>
      <c r="SJW575" s="633"/>
      <c r="SJX575" s="633"/>
      <c r="SJY575" s="633"/>
      <c r="SJZ575" s="633"/>
      <c r="SKA575" s="633"/>
      <c r="SKB575" s="633"/>
      <c r="SKC575" s="633"/>
      <c r="SKD575" s="633"/>
      <c r="SKE575" s="633"/>
      <c r="SKF575" s="633"/>
      <c r="SKG575" s="633"/>
      <c r="SKH575" s="633"/>
      <c r="SKI575" s="633"/>
      <c r="SKJ575" s="633"/>
      <c r="SKK575" s="633"/>
      <c r="SKL575" s="633"/>
      <c r="SKM575" s="633"/>
      <c r="SKN575" s="633"/>
      <c r="SKO575" s="633"/>
      <c r="SKP575" s="633"/>
      <c r="SKQ575" s="633"/>
      <c r="SKR575" s="633"/>
      <c r="SKS575" s="633"/>
      <c r="SKT575" s="633"/>
      <c r="SKU575" s="633"/>
      <c r="SKV575" s="633"/>
      <c r="SKW575" s="633"/>
      <c r="SKX575" s="633"/>
      <c r="SKY575" s="633"/>
      <c r="SKZ575" s="633"/>
      <c r="SLA575" s="633"/>
      <c r="SLB575" s="633"/>
      <c r="SLC575" s="633"/>
      <c r="SLD575" s="633"/>
      <c r="SLE575" s="633"/>
      <c r="SLF575" s="633"/>
      <c r="SLG575" s="633"/>
      <c r="SLH575" s="633"/>
      <c r="SLI575" s="633"/>
      <c r="SLJ575" s="633"/>
      <c r="SLK575" s="633"/>
      <c r="SLL575" s="633"/>
      <c r="SLM575" s="633"/>
      <c r="SLN575" s="633"/>
      <c r="SLO575" s="633"/>
      <c r="SLP575" s="633"/>
      <c r="SLQ575" s="633"/>
      <c r="SLR575" s="633"/>
      <c r="SLS575" s="633"/>
      <c r="SLT575" s="633"/>
      <c r="SLU575" s="633"/>
      <c r="SLV575" s="633"/>
      <c r="SLW575" s="633"/>
      <c r="SLX575" s="633"/>
      <c r="SLY575" s="633"/>
      <c r="SLZ575" s="633"/>
      <c r="SMA575" s="633"/>
      <c r="SMB575" s="633"/>
      <c r="SMC575" s="633"/>
      <c r="SMD575" s="633"/>
      <c r="SME575" s="633"/>
      <c r="SMF575" s="633"/>
      <c r="SMG575" s="633"/>
      <c r="SMH575" s="633"/>
      <c r="SMI575" s="633"/>
      <c r="SMJ575" s="633"/>
      <c r="SMK575" s="633"/>
      <c r="SML575" s="633"/>
      <c r="SMM575" s="633"/>
      <c r="SMN575" s="633"/>
      <c r="SMO575" s="633"/>
      <c r="SMP575" s="633"/>
      <c r="SMQ575" s="633"/>
      <c r="SMR575" s="633"/>
      <c r="SMS575" s="633"/>
      <c r="SMT575" s="633"/>
      <c r="SMU575" s="633"/>
      <c r="SMV575" s="633"/>
      <c r="SMW575" s="633"/>
      <c r="SMX575" s="633"/>
      <c r="SMY575" s="633"/>
      <c r="SMZ575" s="633"/>
      <c r="SNA575" s="633"/>
      <c r="SNB575" s="633"/>
      <c r="SNC575" s="633"/>
      <c r="SND575" s="633"/>
      <c r="SNE575" s="633"/>
      <c r="SNF575" s="633"/>
      <c r="SNG575" s="633"/>
      <c r="SNH575" s="633"/>
      <c r="SNI575" s="633"/>
      <c r="SNJ575" s="633"/>
      <c r="SNK575" s="633"/>
      <c r="SNL575" s="633"/>
      <c r="SNM575" s="633"/>
      <c r="SNN575" s="633"/>
      <c r="SNO575" s="633"/>
      <c r="SNP575" s="633"/>
      <c r="SNQ575" s="633"/>
      <c r="SNR575" s="633"/>
      <c r="SNS575" s="633"/>
      <c r="SNT575" s="633"/>
      <c r="SNU575" s="633"/>
      <c r="SNV575" s="633"/>
      <c r="SNW575" s="633"/>
      <c r="SNX575" s="633"/>
      <c r="SNY575" s="633"/>
      <c r="SNZ575" s="633"/>
      <c r="SOA575" s="633"/>
      <c r="SOB575" s="633"/>
      <c r="SOC575" s="633"/>
      <c r="SOD575" s="633"/>
      <c r="SOE575" s="633"/>
      <c r="SOF575" s="633"/>
      <c r="SOG575" s="633"/>
      <c r="SOH575" s="633"/>
      <c r="SOI575" s="633"/>
      <c r="SOJ575" s="633"/>
      <c r="SOK575" s="633"/>
      <c r="SOL575" s="633"/>
      <c r="SOM575" s="633"/>
      <c r="SON575" s="633"/>
      <c r="SOO575" s="633"/>
      <c r="SOP575" s="633"/>
      <c r="SOQ575" s="633"/>
      <c r="SOR575" s="633"/>
      <c r="SOS575" s="633"/>
      <c r="SOT575" s="633"/>
      <c r="SOU575" s="633"/>
      <c r="SOV575" s="633"/>
      <c r="SOW575" s="633"/>
      <c r="SOX575" s="633"/>
      <c r="SOY575" s="633"/>
      <c r="SOZ575" s="633"/>
      <c r="SPA575" s="633"/>
      <c r="SPB575" s="633"/>
      <c r="SPC575" s="633"/>
      <c r="SPD575" s="633"/>
      <c r="SPE575" s="633"/>
      <c r="SPF575" s="633"/>
      <c r="SPG575" s="633"/>
      <c r="SPH575" s="633"/>
      <c r="SPI575" s="633"/>
      <c r="SPJ575" s="633"/>
      <c r="SPK575" s="633"/>
      <c r="SPL575" s="633"/>
      <c r="SPM575" s="633"/>
      <c r="SPN575" s="633"/>
      <c r="SPO575" s="633"/>
      <c r="SPP575" s="633"/>
      <c r="SPQ575" s="633"/>
      <c r="SPR575" s="633"/>
      <c r="SPS575" s="633"/>
      <c r="SPT575" s="633"/>
      <c r="SPU575" s="633"/>
      <c r="SPV575" s="633"/>
      <c r="SPW575" s="633"/>
      <c r="SPX575" s="633"/>
      <c r="SPY575" s="633"/>
      <c r="SPZ575" s="633"/>
      <c r="SQA575" s="633"/>
      <c r="SQB575" s="633"/>
      <c r="SQC575" s="633"/>
      <c r="SQD575" s="633"/>
      <c r="SQE575" s="633"/>
      <c r="SQF575" s="633"/>
      <c r="SQG575" s="633"/>
      <c r="SQH575" s="633"/>
      <c r="SQI575" s="633"/>
      <c r="SQJ575" s="633"/>
      <c r="SQK575" s="633"/>
      <c r="SQL575" s="633"/>
      <c r="SQM575" s="633"/>
      <c r="SQN575" s="633"/>
      <c r="SQO575" s="633"/>
      <c r="SQP575" s="633"/>
      <c r="SQQ575" s="633"/>
      <c r="SQR575" s="633"/>
      <c r="SQS575" s="633"/>
      <c r="SQT575" s="633"/>
      <c r="SQU575" s="633"/>
      <c r="SQV575" s="633"/>
      <c r="SQW575" s="633"/>
      <c r="SQX575" s="633"/>
      <c r="SQY575" s="633"/>
      <c r="SQZ575" s="633"/>
      <c r="SRA575" s="633"/>
      <c r="SRB575" s="633"/>
      <c r="SRC575" s="633"/>
      <c r="SRD575" s="633"/>
      <c r="SRE575" s="633"/>
      <c r="SRF575" s="633"/>
      <c r="SRG575" s="633"/>
      <c r="SRH575" s="633"/>
      <c r="SRI575" s="633"/>
      <c r="SRJ575" s="633"/>
      <c r="SRK575" s="633"/>
      <c r="SRL575" s="633"/>
      <c r="SRM575" s="633"/>
      <c r="SRN575" s="633"/>
      <c r="SRO575" s="633"/>
      <c r="SRP575" s="633"/>
      <c r="SRQ575" s="633"/>
      <c r="SRR575" s="633"/>
      <c r="SRS575" s="633"/>
      <c r="SRT575" s="633"/>
      <c r="SRU575" s="633"/>
      <c r="SRV575" s="633"/>
      <c r="SRW575" s="633"/>
      <c r="SRX575" s="633"/>
      <c r="SRY575" s="633"/>
      <c r="SRZ575" s="633"/>
      <c r="SSA575" s="633"/>
      <c r="SSB575" s="633"/>
      <c r="SSC575" s="633"/>
      <c r="SSD575" s="633"/>
      <c r="SSE575" s="633"/>
      <c r="SSF575" s="633"/>
      <c r="SSG575" s="633"/>
      <c r="SSH575" s="633"/>
      <c r="SSI575" s="633"/>
      <c r="SSJ575" s="633"/>
      <c r="SSK575" s="633"/>
      <c r="SSL575" s="633"/>
      <c r="SSM575" s="633"/>
      <c r="SSN575" s="633"/>
      <c r="SSO575" s="633"/>
      <c r="SSP575" s="633"/>
      <c r="SSQ575" s="633"/>
      <c r="SSR575" s="633"/>
      <c r="SSS575" s="633"/>
      <c r="SST575" s="633"/>
      <c r="SSU575" s="633"/>
      <c r="SSV575" s="633"/>
      <c r="SSW575" s="633"/>
      <c r="SSX575" s="633"/>
      <c r="SSY575" s="633"/>
      <c r="SSZ575" s="633"/>
      <c r="STA575" s="633"/>
      <c r="STB575" s="633"/>
      <c r="STC575" s="633"/>
      <c r="STD575" s="633"/>
      <c r="STE575" s="633"/>
      <c r="STF575" s="633"/>
      <c r="STG575" s="633"/>
      <c r="STH575" s="633"/>
      <c r="STI575" s="633"/>
      <c r="STJ575" s="633"/>
      <c r="STK575" s="633"/>
      <c r="STL575" s="633"/>
      <c r="STM575" s="633"/>
      <c r="STN575" s="633"/>
      <c r="STO575" s="633"/>
      <c r="STP575" s="633"/>
      <c r="STQ575" s="633"/>
      <c r="STR575" s="633"/>
      <c r="STS575" s="633"/>
      <c r="STT575" s="633"/>
      <c r="STU575" s="633"/>
      <c r="STV575" s="633"/>
      <c r="STW575" s="633"/>
      <c r="STX575" s="633"/>
      <c r="STY575" s="633"/>
      <c r="STZ575" s="633"/>
      <c r="SUA575" s="633"/>
      <c r="SUB575" s="633"/>
      <c r="SUC575" s="633"/>
      <c r="SUD575" s="633"/>
      <c r="SUE575" s="633"/>
      <c r="SUF575" s="633"/>
      <c r="SUG575" s="633"/>
      <c r="SUH575" s="633"/>
      <c r="SUI575" s="633"/>
      <c r="SUJ575" s="633"/>
      <c r="SUK575" s="633"/>
      <c r="SUL575" s="633"/>
      <c r="SUM575" s="633"/>
      <c r="SUN575" s="633"/>
      <c r="SUO575" s="633"/>
      <c r="SUP575" s="633"/>
      <c r="SUQ575" s="633"/>
      <c r="SUR575" s="633"/>
      <c r="SUS575" s="633"/>
      <c r="SUT575" s="633"/>
      <c r="SUU575" s="633"/>
      <c r="SUV575" s="633"/>
      <c r="SUW575" s="633"/>
      <c r="SUX575" s="633"/>
      <c r="SUY575" s="633"/>
      <c r="SUZ575" s="633"/>
      <c r="SVA575" s="633"/>
      <c r="SVB575" s="633"/>
      <c r="SVC575" s="633"/>
      <c r="SVD575" s="633"/>
      <c r="SVE575" s="633"/>
      <c r="SVF575" s="633"/>
      <c r="SVG575" s="633"/>
      <c r="SVH575" s="633"/>
      <c r="SVI575" s="633"/>
      <c r="SVJ575" s="633"/>
      <c r="SVK575" s="633"/>
      <c r="SVL575" s="633"/>
      <c r="SVM575" s="633"/>
      <c r="SVN575" s="633"/>
      <c r="SVO575" s="633"/>
      <c r="SVP575" s="633"/>
      <c r="SVQ575" s="633"/>
      <c r="SVR575" s="633"/>
      <c r="SVS575" s="633"/>
      <c r="SVT575" s="633"/>
      <c r="SVU575" s="633"/>
      <c r="SVV575" s="633"/>
      <c r="SVW575" s="633"/>
      <c r="SVX575" s="633"/>
      <c r="SVY575" s="633"/>
      <c r="SVZ575" s="633"/>
      <c r="SWA575" s="633"/>
      <c r="SWB575" s="633"/>
      <c r="SWC575" s="633"/>
      <c r="SWD575" s="633"/>
      <c r="SWE575" s="633"/>
      <c r="SWF575" s="633"/>
      <c r="SWG575" s="633"/>
      <c r="SWH575" s="633"/>
      <c r="SWI575" s="633"/>
      <c r="SWJ575" s="633"/>
      <c r="SWK575" s="633"/>
      <c r="SWL575" s="633"/>
      <c r="SWM575" s="633"/>
      <c r="SWN575" s="633"/>
      <c r="SWO575" s="633"/>
      <c r="SWP575" s="633"/>
      <c r="SWQ575" s="633"/>
      <c r="SWR575" s="633"/>
      <c r="SWS575" s="633"/>
      <c r="SWT575" s="633"/>
      <c r="SWU575" s="633"/>
      <c r="SWV575" s="633"/>
      <c r="SWW575" s="633"/>
      <c r="SWX575" s="633"/>
      <c r="SWY575" s="633"/>
      <c r="SWZ575" s="633"/>
      <c r="SXA575" s="633"/>
      <c r="SXB575" s="633"/>
      <c r="SXC575" s="633"/>
      <c r="SXD575" s="633"/>
      <c r="SXE575" s="633"/>
      <c r="SXF575" s="633"/>
      <c r="SXG575" s="633"/>
      <c r="SXH575" s="633"/>
      <c r="SXI575" s="633"/>
      <c r="SXJ575" s="633"/>
      <c r="SXK575" s="633"/>
      <c r="SXL575" s="633"/>
      <c r="SXM575" s="633"/>
      <c r="SXN575" s="633"/>
      <c r="SXO575" s="633"/>
      <c r="SXP575" s="633"/>
      <c r="SXQ575" s="633"/>
      <c r="SXR575" s="633"/>
      <c r="SXS575" s="633"/>
      <c r="SXT575" s="633"/>
      <c r="SXU575" s="633"/>
      <c r="SXV575" s="633"/>
      <c r="SXW575" s="633"/>
      <c r="SXX575" s="633"/>
      <c r="SXY575" s="633"/>
      <c r="SXZ575" s="633"/>
      <c r="SYA575" s="633"/>
      <c r="SYB575" s="633"/>
      <c r="SYC575" s="633"/>
      <c r="SYD575" s="633"/>
      <c r="SYE575" s="633"/>
      <c r="SYF575" s="633"/>
      <c r="SYG575" s="633"/>
      <c r="SYH575" s="633"/>
      <c r="SYI575" s="633"/>
      <c r="SYJ575" s="633"/>
      <c r="SYK575" s="633"/>
      <c r="SYL575" s="633"/>
      <c r="SYM575" s="633"/>
      <c r="SYN575" s="633"/>
      <c r="SYO575" s="633"/>
      <c r="SYP575" s="633"/>
      <c r="SYQ575" s="633"/>
      <c r="SYR575" s="633"/>
      <c r="SYS575" s="633"/>
      <c r="SYT575" s="633"/>
      <c r="SYU575" s="633"/>
      <c r="SYV575" s="633"/>
      <c r="SYW575" s="633"/>
      <c r="SYX575" s="633"/>
      <c r="SYY575" s="633"/>
      <c r="SYZ575" s="633"/>
      <c r="SZA575" s="633"/>
      <c r="SZB575" s="633"/>
      <c r="SZC575" s="633"/>
      <c r="SZD575" s="633"/>
      <c r="SZE575" s="633"/>
      <c r="SZF575" s="633"/>
      <c r="SZG575" s="633"/>
      <c r="SZH575" s="633"/>
      <c r="SZI575" s="633"/>
      <c r="SZJ575" s="633"/>
      <c r="SZK575" s="633"/>
      <c r="SZL575" s="633"/>
      <c r="SZM575" s="633"/>
      <c r="SZN575" s="633"/>
      <c r="SZO575" s="633"/>
      <c r="SZP575" s="633"/>
      <c r="SZQ575" s="633"/>
      <c r="SZR575" s="633"/>
      <c r="SZS575" s="633"/>
      <c r="SZT575" s="633"/>
      <c r="SZU575" s="633"/>
      <c r="SZV575" s="633"/>
      <c r="SZW575" s="633"/>
      <c r="SZX575" s="633"/>
      <c r="SZY575" s="633"/>
      <c r="SZZ575" s="633"/>
      <c r="TAA575" s="633"/>
      <c r="TAB575" s="633"/>
      <c r="TAC575" s="633"/>
      <c r="TAD575" s="633"/>
      <c r="TAE575" s="633"/>
      <c r="TAF575" s="633"/>
      <c r="TAG575" s="633"/>
      <c r="TAH575" s="633"/>
      <c r="TAI575" s="633"/>
      <c r="TAJ575" s="633"/>
      <c r="TAK575" s="633"/>
      <c r="TAL575" s="633"/>
      <c r="TAM575" s="633"/>
      <c r="TAN575" s="633"/>
      <c r="TAO575" s="633"/>
      <c r="TAP575" s="633"/>
      <c r="TAQ575" s="633"/>
      <c r="TAR575" s="633"/>
      <c r="TAS575" s="633"/>
      <c r="TAT575" s="633"/>
      <c r="TAU575" s="633"/>
      <c r="TAV575" s="633"/>
      <c r="TAW575" s="633"/>
      <c r="TAX575" s="633"/>
      <c r="TAY575" s="633"/>
      <c r="TAZ575" s="633"/>
      <c r="TBA575" s="633"/>
      <c r="TBB575" s="633"/>
      <c r="TBC575" s="633"/>
      <c r="TBD575" s="633"/>
      <c r="TBE575" s="633"/>
      <c r="TBF575" s="633"/>
      <c r="TBG575" s="633"/>
      <c r="TBH575" s="633"/>
      <c r="TBI575" s="633"/>
      <c r="TBJ575" s="633"/>
      <c r="TBK575" s="633"/>
      <c r="TBL575" s="633"/>
      <c r="TBM575" s="633"/>
      <c r="TBN575" s="633"/>
      <c r="TBO575" s="633"/>
      <c r="TBP575" s="633"/>
      <c r="TBQ575" s="633"/>
      <c r="TBR575" s="633"/>
      <c r="TBS575" s="633"/>
      <c r="TBT575" s="633"/>
      <c r="TBU575" s="633"/>
      <c r="TBV575" s="633"/>
      <c r="TBW575" s="633"/>
      <c r="TBX575" s="633"/>
      <c r="TBY575" s="633"/>
      <c r="TBZ575" s="633"/>
      <c r="TCA575" s="633"/>
      <c r="TCB575" s="633"/>
      <c r="TCC575" s="633"/>
      <c r="TCD575" s="633"/>
      <c r="TCE575" s="633"/>
      <c r="TCF575" s="633"/>
      <c r="TCG575" s="633"/>
      <c r="TCH575" s="633"/>
      <c r="TCI575" s="633"/>
      <c r="TCJ575" s="633"/>
      <c r="TCK575" s="633"/>
      <c r="TCL575" s="633"/>
      <c r="TCM575" s="633"/>
      <c r="TCN575" s="633"/>
      <c r="TCO575" s="633"/>
      <c r="TCP575" s="633"/>
      <c r="TCQ575" s="633"/>
      <c r="TCR575" s="633"/>
      <c r="TCS575" s="633"/>
      <c r="TCT575" s="633"/>
      <c r="TCU575" s="633"/>
      <c r="TCV575" s="633"/>
      <c r="TCW575" s="633"/>
      <c r="TCX575" s="633"/>
      <c r="TCY575" s="633"/>
      <c r="TCZ575" s="633"/>
      <c r="TDA575" s="633"/>
      <c r="TDB575" s="633"/>
      <c r="TDC575" s="633"/>
      <c r="TDD575" s="633"/>
      <c r="TDE575" s="633"/>
      <c r="TDF575" s="633"/>
      <c r="TDG575" s="633"/>
      <c r="TDH575" s="633"/>
      <c r="TDI575" s="633"/>
      <c r="TDJ575" s="633"/>
      <c r="TDK575" s="633"/>
      <c r="TDL575" s="633"/>
      <c r="TDM575" s="633"/>
      <c r="TDN575" s="633"/>
      <c r="TDO575" s="633"/>
      <c r="TDP575" s="633"/>
      <c r="TDQ575" s="633"/>
      <c r="TDR575" s="633"/>
      <c r="TDS575" s="633"/>
      <c r="TDT575" s="633"/>
      <c r="TDU575" s="633"/>
      <c r="TDV575" s="633"/>
      <c r="TDW575" s="633"/>
      <c r="TDX575" s="633"/>
      <c r="TDY575" s="633"/>
      <c r="TDZ575" s="633"/>
      <c r="TEA575" s="633"/>
      <c r="TEB575" s="633"/>
      <c r="TEC575" s="633"/>
      <c r="TED575" s="633"/>
      <c r="TEE575" s="633"/>
      <c r="TEF575" s="633"/>
      <c r="TEG575" s="633"/>
      <c r="TEH575" s="633"/>
      <c r="TEI575" s="633"/>
      <c r="TEJ575" s="633"/>
      <c r="TEK575" s="633"/>
      <c r="TEL575" s="633"/>
      <c r="TEM575" s="633"/>
      <c r="TEN575" s="633"/>
      <c r="TEO575" s="633"/>
      <c r="TEP575" s="633"/>
      <c r="TEQ575" s="633"/>
      <c r="TER575" s="633"/>
      <c r="TES575" s="633"/>
      <c r="TET575" s="633"/>
      <c r="TEU575" s="633"/>
      <c r="TEV575" s="633"/>
      <c r="TEW575" s="633"/>
      <c r="TEX575" s="633"/>
      <c r="TEY575" s="633"/>
      <c r="TEZ575" s="633"/>
      <c r="TFA575" s="633"/>
      <c r="TFB575" s="633"/>
      <c r="TFC575" s="633"/>
      <c r="TFD575" s="633"/>
      <c r="TFE575" s="633"/>
      <c r="TFF575" s="633"/>
      <c r="TFG575" s="633"/>
      <c r="TFH575" s="633"/>
      <c r="TFI575" s="633"/>
      <c r="TFJ575" s="633"/>
      <c r="TFK575" s="633"/>
      <c r="TFL575" s="633"/>
      <c r="TFM575" s="633"/>
      <c r="TFN575" s="633"/>
      <c r="TFO575" s="633"/>
      <c r="TFP575" s="633"/>
      <c r="TFQ575" s="633"/>
      <c r="TFR575" s="633"/>
      <c r="TFS575" s="633"/>
      <c r="TFT575" s="633"/>
      <c r="TFU575" s="633"/>
      <c r="TFV575" s="633"/>
      <c r="TFW575" s="633"/>
      <c r="TFX575" s="633"/>
      <c r="TFY575" s="633"/>
      <c r="TFZ575" s="633"/>
      <c r="TGA575" s="633"/>
      <c r="TGB575" s="633"/>
      <c r="TGC575" s="633"/>
      <c r="TGD575" s="633"/>
      <c r="TGE575" s="633"/>
      <c r="TGF575" s="633"/>
      <c r="TGG575" s="633"/>
      <c r="TGH575" s="633"/>
      <c r="TGI575" s="633"/>
      <c r="TGJ575" s="633"/>
      <c r="TGK575" s="633"/>
      <c r="TGL575" s="633"/>
      <c r="TGM575" s="633"/>
      <c r="TGN575" s="633"/>
      <c r="TGO575" s="633"/>
      <c r="TGP575" s="633"/>
      <c r="TGQ575" s="633"/>
      <c r="TGR575" s="633"/>
      <c r="TGS575" s="633"/>
      <c r="TGT575" s="633"/>
      <c r="TGU575" s="633"/>
      <c r="TGV575" s="633"/>
      <c r="TGW575" s="633"/>
      <c r="TGX575" s="633"/>
      <c r="TGY575" s="633"/>
      <c r="TGZ575" s="633"/>
      <c r="THA575" s="633"/>
      <c r="THB575" s="633"/>
      <c r="THC575" s="633"/>
      <c r="THD575" s="633"/>
      <c r="THE575" s="633"/>
      <c r="THF575" s="633"/>
      <c r="THG575" s="633"/>
      <c r="THH575" s="633"/>
      <c r="THI575" s="633"/>
      <c r="THJ575" s="633"/>
      <c r="THK575" s="633"/>
      <c r="THL575" s="633"/>
      <c r="THM575" s="633"/>
      <c r="THN575" s="633"/>
      <c r="THO575" s="633"/>
      <c r="THP575" s="633"/>
      <c r="THQ575" s="633"/>
      <c r="THR575" s="633"/>
      <c r="THS575" s="633"/>
      <c r="THT575" s="633"/>
      <c r="THU575" s="633"/>
      <c r="THV575" s="633"/>
      <c r="THW575" s="633"/>
      <c r="THX575" s="633"/>
      <c r="THY575" s="633"/>
      <c r="THZ575" s="633"/>
      <c r="TIA575" s="633"/>
      <c r="TIB575" s="633"/>
      <c r="TIC575" s="633"/>
      <c r="TID575" s="633"/>
      <c r="TIE575" s="633"/>
      <c r="TIF575" s="633"/>
      <c r="TIG575" s="633"/>
      <c r="TIH575" s="633"/>
      <c r="TII575" s="633"/>
      <c r="TIJ575" s="633"/>
      <c r="TIK575" s="633"/>
      <c r="TIL575" s="633"/>
      <c r="TIM575" s="633"/>
      <c r="TIN575" s="633"/>
      <c r="TIO575" s="633"/>
      <c r="TIP575" s="633"/>
      <c r="TIQ575" s="633"/>
      <c r="TIR575" s="633"/>
      <c r="TIS575" s="633"/>
      <c r="TIT575" s="633"/>
      <c r="TIU575" s="633"/>
      <c r="TIV575" s="633"/>
      <c r="TIW575" s="633"/>
      <c r="TIX575" s="633"/>
      <c r="TIY575" s="633"/>
      <c r="TIZ575" s="633"/>
      <c r="TJA575" s="633"/>
      <c r="TJB575" s="633"/>
      <c r="TJC575" s="633"/>
      <c r="TJD575" s="633"/>
      <c r="TJE575" s="633"/>
      <c r="TJF575" s="633"/>
      <c r="TJG575" s="633"/>
      <c r="TJH575" s="633"/>
      <c r="TJI575" s="633"/>
      <c r="TJJ575" s="633"/>
      <c r="TJK575" s="633"/>
      <c r="TJL575" s="633"/>
      <c r="TJM575" s="633"/>
      <c r="TJN575" s="633"/>
      <c r="TJO575" s="633"/>
      <c r="TJP575" s="633"/>
      <c r="TJQ575" s="633"/>
      <c r="TJR575" s="633"/>
      <c r="TJS575" s="633"/>
      <c r="TJT575" s="633"/>
      <c r="TJU575" s="633"/>
      <c r="TJV575" s="633"/>
      <c r="TJW575" s="633"/>
      <c r="TJX575" s="633"/>
      <c r="TJY575" s="633"/>
      <c r="TJZ575" s="633"/>
      <c r="TKA575" s="633"/>
      <c r="TKB575" s="633"/>
      <c r="TKC575" s="633"/>
      <c r="TKD575" s="633"/>
      <c r="TKE575" s="633"/>
      <c r="TKF575" s="633"/>
      <c r="TKG575" s="633"/>
      <c r="TKH575" s="633"/>
      <c r="TKI575" s="633"/>
      <c r="TKJ575" s="633"/>
      <c r="TKK575" s="633"/>
      <c r="TKL575" s="633"/>
      <c r="TKM575" s="633"/>
      <c r="TKN575" s="633"/>
      <c r="TKO575" s="633"/>
      <c r="TKP575" s="633"/>
      <c r="TKQ575" s="633"/>
      <c r="TKR575" s="633"/>
      <c r="TKS575" s="633"/>
      <c r="TKT575" s="633"/>
      <c r="TKU575" s="633"/>
      <c r="TKV575" s="633"/>
      <c r="TKW575" s="633"/>
      <c r="TKX575" s="633"/>
      <c r="TKY575" s="633"/>
      <c r="TKZ575" s="633"/>
      <c r="TLA575" s="633"/>
      <c r="TLB575" s="633"/>
      <c r="TLC575" s="633"/>
      <c r="TLD575" s="633"/>
      <c r="TLE575" s="633"/>
      <c r="TLF575" s="633"/>
      <c r="TLG575" s="633"/>
      <c r="TLH575" s="633"/>
      <c r="TLI575" s="633"/>
      <c r="TLJ575" s="633"/>
      <c r="TLK575" s="633"/>
      <c r="TLL575" s="633"/>
      <c r="TLM575" s="633"/>
      <c r="TLN575" s="633"/>
      <c r="TLO575" s="633"/>
      <c r="TLP575" s="633"/>
      <c r="TLQ575" s="633"/>
      <c r="TLR575" s="633"/>
      <c r="TLS575" s="633"/>
      <c r="TLT575" s="633"/>
      <c r="TLU575" s="633"/>
      <c r="TLV575" s="633"/>
      <c r="TLW575" s="633"/>
      <c r="TLX575" s="633"/>
      <c r="TLY575" s="633"/>
      <c r="TLZ575" s="633"/>
      <c r="TMA575" s="633"/>
      <c r="TMB575" s="633"/>
      <c r="TMC575" s="633"/>
      <c r="TMD575" s="633"/>
      <c r="TME575" s="633"/>
      <c r="TMF575" s="633"/>
      <c r="TMG575" s="633"/>
      <c r="TMH575" s="633"/>
      <c r="TMI575" s="633"/>
      <c r="TMJ575" s="633"/>
      <c r="TMK575" s="633"/>
      <c r="TML575" s="633"/>
      <c r="TMM575" s="633"/>
      <c r="TMN575" s="633"/>
      <c r="TMO575" s="633"/>
      <c r="TMP575" s="633"/>
      <c r="TMQ575" s="633"/>
      <c r="TMR575" s="633"/>
      <c r="TMS575" s="633"/>
      <c r="TMT575" s="633"/>
      <c r="TMU575" s="633"/>
      <c r="TMV575" s="633"/>
      <c r="TMW575" s="633"/>
      <c r="TMX575" s="633"/>
      <c r="TMY575" s="633"/>
      <c r="TMZ575" s="633"/>
      <c r="TNA575" s="633"/>
      <c r="TNB575" s="633"/>
      <c r="TNC575" s="633"/>
      <c r="TND575" s="633"/>
      <c r="TNE575" s="633"/>
      <c r="TNF575" s="633"/>
      <c r="TNG575" s="633"/>
      <c r="TNH575" s="633"/>
      <c r="TNI575" s="633"/>
      <c r="TNJ575" s="633"/>
      <c r="TNK575" s="633"/>
      <c r="TNL575" s="633"/>
      <c r="TNM575" s="633"/>
      <c r="TNN575" s="633"/>
      <c r="TNO575" s="633"/>
      <c r="TNP575" s="633"/>
      <c r="TNQ575" s="633"/>
      <c r="TNR575" s="633"/>
      <c r="TNS575" s="633"/>
      <c r="TNT575" s="633"/>
      <c r="TNU575" s="633"/>
      <c r="TNV575" s="633"/>
      <c r="TNW575" s="633"/>
      <c r="TNX575" s="633"/>
      <c r="TNY575" s="633"/>
      <c r="TNZ575" s="633"/>
      <c r="TOA575" s="633"/>
      <c r="TOB575" s="633"/>
      <c r="TOC575" s="633"/>
      <c r="TOD575" s="633"/>
      <c r="TOE575" s="633"/>
      <c r="TOF575" s="633"/>
      <c r="TOG575" s="633"/>
      <c r="TOH575" s="633"/>
      <c r="TOI575" s="633"/>
      <c r="TOJ575" s="633"/>
      <c r="TOK575" s="633"/>
      <c r="TOL575" s="633"/>
      <c r="TOM575" s="633"/>
      <c r="TON575" s="633"/>
      <c r="TOO575" s="633"/>
      <c r="TOP575" s="633"/>
      <c r="TOQ575" s="633"/>
      <c r="TOR575" s="633"/>
      <c r="TOS575" s="633"/>
      <c r="TOT575" s="633"/>
      <c r="TOU575" s="633"/>
      <c r="TOV575" s="633"/>
      <c r="TOW575" s="633"/>
      <c r="TOX575" s="633"/>
      <c r="TOY575" s="633"/>
      <c r="TOZ575" s="633"/>
      <c r="TPA575" s="633"/>
      <c r="TPB575" s="633"/>
      <c r="TPC575" s="633"/>
      <c r="TPD575" s="633"/>
      <c r="TPE575" s="633"/>
      <c r="TPF575" s="633"/>
      <c r="TPG575" s="633"/>
      <c r="TPH575" s="633"/>
      <c r="TPI575" s="633"/>
      <c r="TPJ575" s="633"/>
      <c r="TPK575" s="633"/>
      <c r="TPL575" s="633"/>
      <c r="TPM575" s="633"/>
      <c r="TPN575" s="633"/>
      <c r="TPO575" s="633"/>
      <c r="TPP575" s="633"/>
      <c r="TPQ575" s="633"/>
      <c r="TPR575" s="633"/>
      <c r="TPS575" s="633"/>
      <c r="TPT575" s="633"/>
      <c r="TPU575" s="633"/>
      <c r="TPV575" s="633"/>
      <c r="TPW575" s="633"/>
      <c r="TPX575" s="633"/>
      <c r="TPY575" s="633"/>
      <c r="TPZ575" s="633"/>
      <c r="TQA575" s="633"/>
      <c r="TQB575" s="633"/>
      <c r="TQC575" s="633"/>
      <c r="TQD575" s="633"/>
      <c r="TQE575" s="633"/>
      <c r="TQF575" s="633"/>
      <c r="TQG575" s="633"/>
      <c r="TQH575" s="633"/>
      <c r="TQI575" s="633"/>
      <c r="TQJ575" s="633"/>
      <c r="TQK575" s="633"/>
      <c r="TQL575" s="633"/>
      <c r="TQM575" s="633"/>
      <c r="TQN575" s="633"/>
      <c r="TQO575" s="633"/>
      <c r="TQP575" s="633"/>
      <c r="TQQ575" s="633"/>
      <c r="TQR575" s="633"/>
      <c r="TQS575" s="633"/>
      <c r="TQT575" s="633"/>
      <c r="TQU575" s="633"/>
      <c r="TQV575" s="633"/>
      <c r="TQW575" s="633"/>
      <c r="TQX575" s="633"/>
      <c r="TQY575" s="633"/>
      <c r="TQZ575" s="633"/>
      <c r="TRA575" s="633"/>
      <c r="TRB575" s="633"/>
      <c r="TRC575" s="633"/>
      <c r="TRD575" s="633"/>
      <c r="TRE575" s="633"/>
      <c r="TRF575" s="633"/>
      <c r="TRG575" s="633"/>
      <c r="TRH575" s="633"/>
      <c r="TRI575" s="633"/>
      <c r="TRJ575" s="633"/>
      <c r="TRK575" s="633"/>
      <c r="TRL575" s="633"/>
      <c r="TRM575" s="633"/>
      <c r="TRN575" s="633"/>
      <c r="TRO575" s="633"/>
      <c r="TRP575" s="633"/>
      <c r="TRQ575" s="633"/>
      <c r="TRR575" s="633"/>
      <c r="TRS575" s="633"/>
      <c r="TRT575" s="633"/>
      <c r="TRU575" s="633"/>
      <c r="TRV575" s="633"/>
      <c r="TRW575" s="633"/>
      <c r="TRX575" s="633"/>
      <c r="TRY575" s="633"/>
      <c r="TRZ575" s="633"/>
      <c r="TSA575" s="633"/>
      <c r="TSB575" s="633"/>
      <c r="TSC575" s="633"/>
      <c r="TSD575" s="633"/>
      <c r="TSE575" s="633"/>
      <c r="TSF575" s="633"/>
      <c r="TSG575" s="633"/>
      <c r="TSH575" s="633"/>
      <c r="TSI575" s="633"/>
      <c r="TSJ575" s="633"/>
      <c r="TSK575" s="633"/>
      <c r="TSL575" s="633"/>
      <c r="TSM575" s="633"/>
      <c r="TSN575" s="633"/>
      <c r="TSO575" s="633"/>
      <c r="TSP575" s="633"/>
      <c r="TSQ575" s="633"/>
      <c r="TSR575" s="633"/>
      <c r="TSS575" s="633"/>
      <c r="TST575" s="633"/>
      <c r="TSU575" s="633"/>
      <c r="TSV575" s="633"/>
      <c r="TSW575" s="633"/>
      <c r="TSX575" s="633"/>
      <c r="TSY575" s="633"/>
      <c r="TSZ575" s="633"/>
      <c r="TTA575" s="633"/>
      <c r="TTB575" s="633"/>
      <c r="TTC575" s="633"/>
      <c r="TTD575" s="633"/>
      <c r="TTE575" s="633"/>
      <c r="TTF575" s="633"/>
      <c r="TTG575" s="633"/>
      <c r="TTH575" s="633"/>
      <c r="TTI575" s="633"/>
      <c r="TTJ575" s="633"/>
      <c r="TTK575" s="633"/>
      <c r="TTL575" s="633"/>
      <c r="TTM575" s="633"/>
      <c r="TTN575" s="633"/>
      <c r="TTO575" s="633"/>
      <c r="TTP575" s="633"/>
      <c r="TTQ575" s="633"/>
      <c r="TTR575" s="633"/>
      <c r="TTS575" s="633"/>
      <c r="TTT575" s="633"/>
      <c r="TTU575" s="633"/>
      <c r="TTV575" s="633"/>
      <c r="TTW575" s="633"/>
      <c r="TTX575" s="633"/>
      <c r="TTY575" s="633"/>
      <c r="TTZ575" s="633"/>
      <c r="TUA575" s="633"/>
      <c r="TUB575" s="633"/>
      <c r="TUC575" s="633"/>
      <c r="TUD575" s="633"/>
      <c r="TUE575" s="633"/>
      <c r="TUF575" s="633"/>
      <c r="TUG575" s="633"/>
      <c r="TUH575" s="633"/>
      <c r="TUI575" s="633"/>
      <c r="TUJ575" s="633"/>
      <c r="TUK575" s="633"/>
      <c r="TUL575" s="633"/>
      <c r="TUM575" s="633"/>
      <c r="TUN575" s="633"/>
      <c r="TUO575" s="633"/>
      <c r="TUP575" s="633"/>
      <c r="TUQ575" s="633"/>
      <c r="TUR575" s="633"/>
      <c r="TUS575" s="633"/>
      <c r="TUT575" s="633"/>
      <c r="TUU575" s="633"/>
      <c r="TUV575" s="633"/>
      <c r="TUW575" s="633"/>
      <c r="TUX575" s="633"/>
      <c r="TUY575" s="633"/>
      <c r="TUZ575" s="633"/>
      <c r="TVA575" s="633"/>
      <c r="TVB575" s="633"/>
      <c r="TVC575" s="633"/>
      <c r="TVD575" s="633"/>
      <c r="TVE575" s="633"/>
      <c r="TVF575" s="633"/>
      <c r="TVG575" s="633"/>
      <c r="TVH575" s="633"/>
      <c r="TVI575" s="633"/>
      <c r="TVJ575" s="633"/>
      <c r="TVK575" s="633"/>
      <c r="TVL575" s="633"/>
      <c r="TVM575" s="633"/>
      <c r="TVN575" s="633"/>
      <c r="TVO575" s="633"/>
      <c r="TVP575" s="633"/>
      <c r="TVQ575" s="633"/>
      <c r="TVR575" s="633"/>
      <c r="TVS575" s="633"/>
      <c r="TVT575" s="633"/>
      <c r="TVU575" s="633"/>
      <c r="TVV575" s="633"/>
      <c r="TVW575" s="633"/>
      <c r="TVX575" s="633"/>
      <c r="TVY575" s="633"/>
      <c r="TVZ575" s="633"/>
      <c r="TWA575" s="633"/>
      <c r="TWB575" s="633"/>
      <c r="TWC575" s="633"/>
      <c r="TWD575" s="633"/>
      <c r="TWE575" s="633"/>
      <c r="TWF575" s="633"/>
      <c r="TWG575" s="633"/>
      <c r="TWH575" s="633"/>
      <c r="TWI575" s="633"/>
      <c r="TWJ575" s="633"/>
      <c r="TWK575" s="633"/>
      <c r="TWL575" s="633"/>
      <c r="TWM575" s="633"/>
      <c r="TWN575" s="633"/>
      <c r="TWO575" s="633"/>
      <c r="TWP575" s="633"/>
      <c r="TWQ575" s="633"/>
      <c r="TWR575" s="633"/>
      <c r="TWS575" s="633"/>
      <c r="TWT575" s="633"/>
      <c r="TWU575" s="633"/>
      <c r="TWV575" s="633"/>
      <c r="TWW575" s="633"/>
      <c r="TWX575" s="633"/>
      <c r="TWY575" s="633"/>
      <c r="TWZ575" s="633"/>
      <c r="TXA575" s="633"/>
      <c r="TXB575" s="633"/>
      <c r="TXC575" s="633"/>
      <c r="TXD575" s="633"/>
      <c r="TXE575" s="633"/>
      <c r="TXF575" s="633"/>
      <c r="TXG575" s="633"/>
      <c r="TXH575" s="633"/>
      <c r="TXI575" s="633"/>
      <c r="TXJ575" s="633"/>
      <c r="TXK575" s="633"/>
      <c r="TXL575" s="633"/>
      <c r="TXM575" s="633"/>
      <c r="TXN575" s="633"/>
      <c r="TXO575" s="633"/>
      <c r="TXP575" s="633"/>
      <c r="TXQ575" s="633"/>
      <c r="TXR575" s="633"/>
      <c r="TXS575" s="633"/>
      <c r="TXT575" s="633"/>
      <c r="TXU575" s="633"/>
      <c r="TXV575" s="633"/>
      <c r="TXW575" s="633"/>
      <c r="TXX575" s="633"/>
      <c r="TXY575" s="633"/>
      <c r="TXZ575" s="633"/>
      <c r="TYA575" s="633"/>
      <c r="TYB575" s="633"/>
      <c r="TYC575" s="633"/>
      <c r="TYD575" s="633"/>
      <c r="TYE575" s="633"/>
      <c r="TYF575" s="633"/>
      <c r="TYG575" s="633"/>
      <c r="TYH575" s="633"/>
      <c r="TYI575" s="633"/>
      <c r="TYJ575" s="633"/>
      <c r="TYK575" s="633"/>
      <c r="TYL575" s="633"/>
      <c r="TYM575" s="633"/>
      <c r="TYN575" s="633"/>
      <c r="TYO575" s="633"/>
      <c r="TYP575" s="633"/>
      <c r="TYQ575" s="633"/>
      <c r="TYR575" s="633"/>
      <c r="TYS575" s="633"/>
      <c r="TYT575" s="633"/>
      <c r="TYU575" s="633"/>
      <c r="TYV575" s="633"/>
      <c r="TYW575" s="633"/>
      <c r="TYX575" s="633"/>
      <c r="TYY575" s="633"/>
      <c r="TYZ575" s="633"/>
      <c r="TZA575" s="633"/>
      <c r="TZB575" s="633"/>
      <c r="TZC575" s="633"/>
      <c r="TZD575" s="633"/>
      <c r="TZE575" s="633"/>
      <c r="TZF575" s="633"/>
      <c r="TZG575" s="633"/>
      <c r="TZH575" s="633"/>
      <c r="TZI575" s="633"/>
      <c r="TZJ575" s="633"/>
      <c r="TZK575" s="633"/>
      <c r="TZL575" s="633"/>
      <c r="TZM575" s="633"/>
      <c r="TZN575" s="633"/>
      <c r="TZO575" s="633"/>
      <c r="TZP575" s="633"/>
      <c r="TZQ575" s="633"/>
      <c r="TZR575" s="633"/>
      <c r="TZS575" s="633"/>
      <c r="TZT575" s="633"/>
      <c r="TZU575" s="633"/>
      <c r="TZV575" s="633"/>
      <c r="TZW575" s="633"/>
      <c r="TZX575" s="633"/>
      <c r="TZY575" s="633"/>
      <c r="TZZ575" s="633"/>
      <c r="UAA575" s="633"/>
      <c r="UAB575" s="633"/>
      <c r="UAC575" s="633"/>
      <c r="UAD575" s="633"/>
      <c r="UAE575" s="633"/>
      <c r="UAF575" s="633"/>
      <c r="UAG575" s="633"/>
      <c r="UAH575" s="633"/>
      <c r="UAI575" s="633"/>
      <c r="UAJ575" s="633"/>
      <c r="UAK575" s="633"/>
      <c r="UAL575" s="633"/>
      <c r="UAM575" s="633"/>
      <c r="UAN575" s="633"/>
      <c r="UAO575" s="633"/>
      <c r="UAP575" s="633"/>
      <c r="UAQ575" s="633"/>
      <c r="UAR575" s="633"/>
      <c r="UAS575" s="633"/>
      <c r="UAT575" s="633"/>
      <c r="UAU575" s="633"/>
      <c r="UAV575" s="633"/>
      <c r="UAW575" s="633"/>
      <c r="UAX575" s="633"/>
      <c r="UAY575" s="633"/>
      <c r="UAZ575" s="633"/>
      <c r="UBA575" s="633"/>
      <c r="UBB575" s="633"/>
      <c r="UBC575" s="633"/>
      <c r="UBD575" s="633"/>
      <c r="UBE575" s="633"/>
      <c r="UBF575" s="633"/>
      <c r="UBG575" s="633"/>
      <c r="UBH575" s="633"/>
      <c r="UBI575" s="633"/>
      <c r="UBJ575" s="633"/>
      <c r="UBK575" s="633"/>
      <c r="UBL575" s="633"/>
      <c r="UBM575" s="633"/>
      <c r="UBN575" s="633"/>
      <c r="UBO575" s="633"/>
      <c r="UBP575" s="633"/>
      <c r="UBQ575" s="633"/>
      <c r="UBR575" s="633"/>
      <c r="UBS575" s="633"/>
      <c r="UBT575" s="633"/>
      <c r="UBU575" s="633"/>
      <c r="UBV575" s="633"/>
      <c r="UBW575" s="633"/>
      <c r="UBX575" s="633"/>
      <c r="UBY575" s="633"/>
      <c r="UBZ575" s="633"/>
      <c r="UCA575" s="633"/>
      <c r="UCB575" s="633"/>
      <c r="UCC575" s="633"/>
      <c r="UCD575" s="633"/>
      <c r="UCE575" s="633"/>
      <c r="UCF575" s="633"/>
      <c r="UCG575" s="633"/>
      <c r="UCH575" s="633"/>
      <c r="UCI575" s="633"/>
      <c r="UCJ575" s="633"/>
      <c r="UCK575" s="633"/>
      <c r="UCL575" s="633"/>
      <c r="UCM575" s="633"/>
      <c r="UCN575" s="633"/>
      <c r="UCO575" s="633"/>
      <c r="UCP575" s="633"/>
      <c r="UCQ575" s="633"/>
      <c r="UCR575" s="633"/>
      <c r="UCS575" s="633"/>
      <c r="UCT575" s="633"/>
      <c r="UCU575" s="633"/>
      <c r="UCV575" s="633"/>
      <c r="UCW575" s="633"/>
      <c r="UCX575" s="633"/>
      <c r="UCY575" s="633"/>
      <c r="UCZ575" s="633"/>
      <c r="UDA575" s="633"/>
      <c r="UDB575" s="633"/>
      <c r="UDC575" s="633"/>
      <c r="UDD575" s="633"/>
      <c r="UDE575" s="633"/>
      <c r="UDF575" s="633"/>
      <c r="UDG575" s="633"/>
      <c r="UDH575" s="633"/>
      <c r="UDI575" s="633"/>
      <c r="UDJ575" s="633"/>
      <c r="UDK575" s="633"/>
      <c r="UDL575" s="633"/>
      <c r="UDM575" s="633"/>
      <c r="UDN575" s="633"/>
      <c r="UDO575" s="633"/>
      <c r="UDP575" s="633"/>
      <c r="UDQ575" s="633"/>
      <c r="UDR575" s="633"/>
      <c r="UDS575" s="633"/>
      <c r="UDT575" s="633"/>
      <c r="UDU575" s="633"/>
      <c r="UDV575" s="633"/>
      <c r="UDW575" s="633"/>
      <c r="UDX575" s="633"/>
      <c r="UDY575" s="633"/>
      <c r="UDZ575" s="633"/>
      <c r="UEA575" s="633"/>
      <c r="UEB575" s="633"/>
      <c r="UEC575" s="633"/>
      <c r="UED575" s="633"/>
      <c r="UEE575" s="633"/>
      <c r="UEF575" s="633"/>
      <c r="UEG575" s="633"/>
      <c r="UEH575" s="633"/>
      <c r="UEI575" s="633"/>
      <c r="UEJ575" s="633"/>
      <c r="UEK575" s="633"/>
      <c r="UEL575" s="633"/>
      <c r="UEM575" s="633"/>
      <c r="UEN575" s="633"/>
      <c r="UEO575" s="633"/>
      <c r="UEP575" s="633"/>
      <c r="UEQ575" s="633"/>
      <c r="UER575" s="633"/>
      <c r="UES575" s="633"/>
      <c r="UET575" s="633"/>
      <c r="UEU575" s="633"/>
      <c r="UEV575" s="633"/>
      <c r="UEW575" s="633"/>
      <c r="UEX575" s="633"/>
      <c r="UEY575" s="633"/>
      <c r="UEZ575" s="633"/>
      <c r="UFA575" s="633"/>
      <c r="UFB575" s="633"/>
      <c r="UFC575" s="633"/>
      <c r="UFD575" s="633"/>
      <c r="UFE575" s="633"/>
      <c r="UFF575" s="633"/>
      <c r="UFG575" s="633"/>
      <c r="UFH575" s="633"/>
      <c r="UFI575" s="633"/>
      <c r="UFJ575" s="633"/>
      <c r="UFK575" s="633"/>
      <c r="UFL575" s="633"/>
      <c r="UFM575" s="633"/>
      <c r="UFN575" s="633"/>
      <c r="UFO575" s="633"/>
      <c r="UFP575" s="633"/>
      <c r="UFQ575" s="633"/>
      <c r="UFR575" s="633"/>
      <c r="UFS575" s="633"/>
      <c r="UFT575" s="633"/>
      <c r="UFU575" s="633"/>
      <c r="UFV575" s="633"/>
      <c r="UFW575" s="633"/>
      <c r="UFX575" s="633"/>
      <c r="UFY575" s="633"/>
      <c r="UFZ575" s="633"/>
      <c r="UGA575" s="633"/>
      <c r="UGB575" s="633"/>
      <c r="UGC575" s="633"/>
      <c r="UGD575" s="633"/>
      <c r="UGE575" s="633"/>
      <c r="UGF575" s="633"/>
      <c r="UGG575" s="633"/>
      <c r="UGH575" s="633"/>
      <c r="UGI575" s="633"/>
      <c r="UGJ575" s="633"/>
      <c r="UGK575" s="633"/>
      <c r="UGL575" s="633"/>
      <c r="UGM575" s="633"/>
      <c r="UGN575" s="633"/>
      <c r="UGO575" s="633"/>
      <c r="UGP575" s="633"/>
      <c r="UGQ575" s="633"/>
      <c r="UGR575" s="633"/>
      <c r="UGS575" s="633"/>
      <c r="UGT575" s="633"/>
      <c r="UGU575" s="633"/>
      <c r="UGV575" s="633"/>
      <c r="UGW575" s="633"/>
      <c r="UGX575" s="633"/>
      <c r="UGY575" s="633"/>
      <c r="UGZ575" s="633"/>
      <c r="UHA575" s="633"/>
      <c r="UHB575" s="633"/>
      <c r="UHC575" s="633"/>
      <c r="UHD575" s="633"/>
      <c r="UHE575" s="633"/>
      <c r="UHF575" s="633"/>
      <c r="UHG575" s="633"/>
      <c r="UHH575" s="633"/>
      <c r="UHI575" s="633"/>
      <c r="UHJ575" s="633"/>
      <c r="UHK575" s="633"/>
      <c r="UHL575" s="633"/>
      <c r="UHM575" s="633"/>
      <c r="UHN575" s="633"/>
      <c r="UHO575" s="633"/>
      <c r="UHP575" s="633"/>
      <c r="UHQ575" s="633"/>
      <c r="UHR575" s="633"/>
      <c r="UHS575" s="633"/>
      <c r="UHT575" s="633"/>
      <c r="UHU575" s="633"/>
      <c r="UHV575" s="633"/>
      <c r="UHW575" s="633"/>
      <c r="UHX575" s="633"/>
      <c r="UHY575" s="633"/>
      <c r="UHZ575" s="633"/>
      <c r="UIA575" s="633"/>
      <c r="UIB575" s="633"/>
      <c r="UIC575" s="633"/>
      <c r="UID575" s="633"/>
      <c r="UIE575" s="633"/>
      <c r="UIF575" s="633"/>
      <c r="UIG575" s="633"/>
      <c r="UIH575" s="633"/>
      <c r="UII575" s="633"/>
      <c r="UIJ575" s="633"/>
      <c r="UIK575" s="633"/>
      <c r="UIL575" s="633"/>
      <c r="UIM575" s="633"/>
      <c r="UIN575" s="633"/>
      <c r="UIO575" s="633"/>
      <c r="UIP575" s="633"/>
      <c r="UIQ575" s="633"/>
      <c r="UIR575" s="633"/>
      <c r="UIS575" s="633"/>
      <c r="UIT575" s="633"/>
      <c r="UIU575" s="633"/>
      <c r="UIV575" s="633"/>
      <c r="UIW575" s="633"/>
      <c r="UIX575" s="633"/>
      <c r="UIY575" s="633"/>
      <c r="UIZ575" s="633"/>
      <c r="UJA575" s="633"/>
      <c r="UJB575" s="633"/>
      <c r="UJC575" s="633"/>
      <c r="UJD575" s="633"/>
      <c r="UJE575" s="633"/>
      <c r="UJF575" s="633"/>
      <c r="UJG575" s="633"/>
      <c r="UJH575" s="633"/>
      <c r="UJI575" s="633"/>
      <c r="UJJ575" s="633"/>
      <c r="UJK575" s="633"/>
      <c r="UJL575" s="633"/>
      <c r="UJM575" s="633"/>
      <c r="UJN575" s="633"/>
      <c r="UJO575" s="633"/>
      <c r="UJP575" s="633"/>
      <c r="UJQ575" s="633"/>
      <c r="UJR575" s="633"/>
      <c r="UJS575" s="633"/>
      <c r="UJT575" s="633"/>
      <c r="UJU575" s="633"/>
      <c r="UJV575" s="633"/>
      <c r="UJW575" s="633"/>
      <c r="UJX575" s="633"/>
      <c r="UJY575" s="633"/>
      <c r="UJZ575" s="633"/>
      <c r="UKA575" s="633"/>
      <c r="UKB575" s="633"/>
      <c r="UKC575" s="633"/>
      <c r="UKD575" s="633"/>
      <c r="UKE575" s="633"/>
      <c r="UKF575" s="633"/>
      <c r="UKG575" s="633"/>
      <c r="UKH575" s="633"/>
      <c r="UKI575" s="633"/>
      <c r="UKJ575" s="633"/>
      <c r="UKK575" s="633"/>
      <c r="UKL575" s="633"/>
      <c r="UKM575" s="633"/>
      <c r="UKN575" s="633"/>
      <c r="UKO575" s="633"/>
      <c r="UKP575" s="633"/>
      <c r="UKQ575" s="633"/>
      <c r="UKR575" s="633"/>
      <c r="UKS575" s="633"/>
      <c r="UKT575" s="633"/>
      <c r="UKU575" s="633"/>
      <c r="UKV575" s="633"/>
      <c r="UKW575" s="633"/>
      <c r="UKX575" s="633"/>
      <c r="UKY575" s="633"/>
      <c r="UKZ575" s="633"/>
      <c r="ULA575" s="633"/>
      <c r="ULB575" s="633"/>
      <c r="ULC575" s="633"/>
      <c r="ULD575" s="633"/>
      <c r="ULE575" s="633"/>
      <c r="ULF575" s="633"/>
      <c r="ULG575" s="633"/>
      <c r="ULH575" s="633"/>
      <c r="ULI575" s="633"/>
      <c r="ULJ575" s="633"/>
      <c r="ULK575" s="633"/>
      <c r="ULL575" s="633"/>
      <c r="ULM575" s="633"/>
      <c r="ULN575" s="633"/>
      <c r="ULO575" s="633"/>
      <c r="ULP575" s="633"/>
      <c r="ULQ575" s="633"/>
      <c r="ULR575" s="633"/>
      <c r="ULS575" s="633"/>
      <c r="ULT575" s="633"/>
      <c r="ULU575" s="633"/>
      <c r="ULV575" s="633"/>
      <c r="ULW575" s="633"/>
      <c r="ULX575" s="633"/>
      <c r="ULY575" s="633"/>
      <c r="ULZ575" s="633"/>
      <c r="UMA575" s="633"/>
      <c r="UMB575" s="633"/>
      <c r="UMC575" s="633"/>
      <c r="UMD575" s="633"/>
      <c r="UME575" s="633"/>
      <c r="UMF575" s="633"/>
      <c r="UMG575" s="633"/>
      <c r="UMH575" s="633"/>
      <c r="UMI575" s="633"/>
      <c r="UMJ575" s="633"/>
      <c r="UMK575" s="633"/>
      <c r="UML575" s="633"/>
      <c r="UMM575" s="633"/>
      <c r="UMN575" s="633"/>
      <c r="UMO575" s="633"/>
      <c r="UMP575" s="633"/>
      <c r="UMQ575" s="633"/>
      <c r="UMR575" s="633"/>
      <c r="UMS575" s="633"/>
      <c r="UMT575" s="633"/>
      <c r="UMU575" s="633"/>
      <c r="UMV575" s="633"/>
      <c r="UMW575" s="633"/>
      <c r="UMX575" s="633"/>
      <c r="UMY575" s="633"/>
      <c r="UMZ575" s="633"/>
      <c r="UNA575" s="633"/>
      <c r="UNB575" s="633"/>
      <c r="UNC575" s="633"/>
      <c r="UND575" s="633"/>
      <c r="UNE575" s="633"/>
      <c r="UNF575" s="633"/>
      <c r="UNG575" s="633"/>
      <c r="UNH575" s="633"/>
      <c r="UNI575" s="633"/>
      <c r="UNJ575" s="633"/>
      <c r="UNK575" s="633"/>
      <c r="UNL575" s="633"/>
      <c r="UNM575" s="633"/>
      <c r="UNN575" s="633"/>
      <c r="UNO575" s="633"/>
      <c r="UNP575" s="633"/>
      <c r="UNQ575" s="633"/>
      <c r="UNR575" s="633"/>
      <c r="UNS575" s="633"/>
      <c r="UNT575" s="633"/>
      <c r="UNU575" s="633"/>
      <c r="UNV575" s="633"/>
      <c r="UNW575" s="633"/>
      <c r="UNX575" s="633"/>
      <c r="UNY575" s="633"/>
      <c r="UNZ575" s="633"/>
      <c r="UOA575" s="633"/>
      <c r="UOB575" s="633"/>
      <c r="UOC575" s="633"/>
      <c r="UOD575" s="633"/>
      <c r="UOE575" s="633"/>
      <c r="UOF575" s="633"/>
      <c r="UOG575" s="633"/>
      <c r="UOH575" s="633"/>
      <c r="UOI575" s="633"/>
      <c r="UOJ575" s="633"/>
      <c r="UOK575" s="633"/>
      <c r="UOL575" s="633"/>
      <c r="UOM575" s="633"/>
      <c r="UON575" s="633"/>
      <c r="UOO575" s="633"/>
      <c r="UOP575" s="633"/>
      <c r="UOQ575" s="633"/>
      <c r="UOR575" s="633"/>
      <c r="UOS575" s="633"/>
      <c r="UOT575" s="633"/>
      <c r="UOU575" s="633"/>
      <c r="UOV575" s="633"/>
      <c r="UOW575" s="633"/>
      <c r="UOX575" s="633"/>
      <c r="UOY575" s="633"/>
      <c r="UOZ575" s="633"/>
      <c r="UPA575" s="633"/>
      <c r="UPB575" s="633"/>
      <c r="UPC575" s="633"/>
      <c r="UPD575" s="633"/>
      <c r="UPE575" s="633"/>
      <c r="UPF575" s="633"/>
      <c r="UPG575" s="633"/>
      <c r="UPH575" s="633"/>
      <c r="UPI575" s="633"/>
      <c r="UPJ575" s="633"/>
      <c r="UPK575" s="633"/>
      <c r="UPL575" s="633"/>
      <c r="UPM575" s="633"/>
      <c r="UPN575" s="633"/>
      <c r="UPO575" s="633"/>
      <c r="UPP575" s="633"/>
      <c r="UPQ575" s="633"/>
      <c r="UPR575" s="633"/>
      <c r="UPS575" s="633"/>
      <c r="UPT575" s="633"/>
      <c r="UPU575" s="633"/>
      <c r="UPV575" s="633"/>
      <c r="UPW575" s="633"/>
      <c r="UPX575" s="633"/>
      <c r="UPY575" s="633"/>
      <c r="UPZ575" s="633"/>
      <c r="UQA575" s="633"/>
      <c r="UQB575" s="633"/>
      <c r="UQC575" s="633"/>
      <c r="UQD575" s="633"/>
      <c r="UQE575" s="633"/>
      <c r="UQF575" s="633"/>
      <c r="UQG575" s="633"/>
      <c r="UQH575" s="633"/>
      <c r="UQI575" s="633"/>
      <c r="UQJ575" s="633"/>
      <c r="UQK575" s="633"/>
      <c r="UQL575" s="633"/>
      <c r="UQM575" s="633"/>
      <c r="UQN575" s="633"/>
      <c r="UQO575" s="633"/>
      <c r="UQP575" s="633"/>
      <c r="UQQ575" s="633"/>
      <c r="UQR575" s="633"/>
      <c r="UQS575" s="633"/>
      <c r="UQT575" s="633"/>
      <c r="UQU575" s="633"/>
      <c r="UQV575" s="633"/>
      <c r="UQW575" s="633"/>
      <c r="UQX575" s="633"/>
      <c r="UQY575" s="633"/>
      <c r="UQZ575" s="633"/>
      <c r="URA575" s="633"/>
      <c r="URB575" s="633"/>
      <c r="URC575" s="633"/>
      <c r="URD575" s="633"/>
      <c r="URE575" s="633"/>
      <c r="URF575" s="633"/>
      <c r="URG575" s="633"/>
      <c r="URH575" s="633"/>
      <c r="URI575" s="633"/>
      <c r="URJ575" s="633"/>
      <c r="URK575" s="633"/>
      <c r="URL575" s="633"/>
      <c r="URM575" s="633"/>
      <c r="URN575" s="633"/>
      <c r="URO575" s="633"/>
      <c r="URP575" s="633"/>
      <c r="URQ575" s="633"/>
      <c r="URR575" s="633"/>
      <c r="URS575" s="633"/>
      <c r="URT575" s="633"/>
      <c r="URU575" s="633"/>
      <c r="URV575" s="633"/>
      <c r="URW575" s="633"/>
      <c r="URX575" s="633"/>
      <c r="URY575" s="633"/>
      <c r="URZ575" s="633"/>
      <c r="USA575" s="633"/>
      <c r="USB575" s="633"/>
      <c r="USC575" s="633"/>
      <c r="USD575" s="633"/>
      <c r="USE575" s="633"/>
      <c r="USF575" s="633"/>
      <c r="USG575" s="633"/>
      <c r="USH575" s="633"/>
      <c r="USI575" s="633"/>
      <c r="USJ575" s="633"/>
      <c r="USK575" s="633"/>
      <c r="USL575" s="633"/>
      <c r="USM575" s="633"/>
      <c r="USN575" s="633"/>
      <c r="USO575" s="633"/>
      <c r="USP575" s="633"/>
      <c r="USQ575" s="633"/>
      <c r="USR575" s="633"/>
      <c r="USS575" s="633"/>
      <c r="UST575" s="633"/>
      <c r="USU575" s="633"/>
      <c r="USV575" s="633"/>
      <c r="USW575" s="633"/>
      <c r="USX575" s="633"/>
      <c r="USY575" s="633"/>
      <c r="USZ575" s="633"/>
      <c r="UTA575" s="633"/>
      <c r="UTB575" s="633"/>
      <c r="UTC575" s="633"/>
      <c r="UTD575" s="633"/>
      <c r="UTE575" s="633"/>
      <c r="UTF575" s="633"/>
      <c r="UTG575" s="633"/>
      <c r="UTH575" s="633"/>
      <c r="UTI575" s="633"/>
      <c r="UTJ575" s="633"/>
      <c r="UTK575" s="633"/>
      <c r="UTL575" s="633"/>
      <c r="UTM575" s="633"/>
      <c r="UTN575" s="633"/>
      <c r="UTO575" s="633"/>
      <c r="UTP575" s="633"/>
      <c r="UTQ575" s="633"/>
      <c r="UTR575" s="633"/>
      <c r="UTS575" s="633"/>
      <c r="UTT575" s="633"/>
      <c r="UTU575" s="633"/>
      <c r="UTV575" s="633"/>
      <c r="UTW575" s="633"/>
      <c r="UTX575" s="633"/>
      <c r="UTY575" s="633"/>
      <c r="UTZ575" s="633"/>
      <c r="UUA575" s="633"/>
      <c r="UUB575" s="633"/>
      <c r="UUC575" s="633"/>
      <c r="UUD575" s="633"/>
      <c r="UUE575" s="633"/>
      <c r="UUF575" s="633"/>
      <c r="UUG575" s="633"/>
      <c r="UUH575" s="633"/>
      <c r="UUI575" s="633"/>
      <c r="UUJ575" s="633"/>
      <c r="UUK575" s="633"/>
      <c r="UUL575" s="633"/>
      <c r="UUM575" s="633"/>
      <c r="UUN575" s="633"/>
      <c r="UUO575" s="633"/>
      <c r="UUP575" s="633"/>
      <c r="UUQ575" s="633"/>
      <c r="UUR575" s="633"/>
      <c r="UUS575" s="633"/>
      <c r="UUT575" s="633"/>
      <c r="UUU575" s="633"/>
      <c r="UUV575" s="633"/>
      <c r="UUW575" s="633"/>
      <c r="UUX575" s="633"/>
      <c r="UUY575" s="633"/>
      <c r="UUZ575" s="633"/>
      <c r="UVA575" s="633"/>
      <c r="UVB575" s="633"/>
      <c r="UVC575" s="633"/>
      <c r="UVD575" s="633"/>
      <c r="UVE575" s="633"/>
      <c r="UVF575" s="633"/>
      <c r="UVG575" s="633"/>
      <c r="UVH575" s="633"/>
      <c r="UVI575" s="633"/>
      <c r="UVJ575" s="633"/>
      <c r="UVK575" s="633"/>
      <c r="UVL575" s="633"/>
      <c r="UVM575" s="633"/>
      <c r="UVN575" s="633"/>
      <c r="UVO575" s="633"/>
      <c r="UVP575" s="633"/>
      <c r="UVQ575" s="633"/>
      <c r="UVR575" s="633"/>
      <c r="UVS575" s="633"/>
      <c r="UVT575" s="633"/>
      <c r="UVU575" s="633"/>
      <c r="UVV575" s="633"/>
      <c r="UVW575" s="633"/>
      <c r="UVX575" s="633"/>
      <c r="UVY575" s="633"/>
      <c r="UVZ575" s="633"/>
      <c r="UWA575" s="633"/>
      <c r="UWB575" s="633"/>
      <c r="UWC575" s="633"/>
      <c r="UWD575" s="633"/>
      <c r="UWE575" s="633"/>
      <c r="UWF575" s="633"/>
      <c r="UWG575" s="633"/>
      <c r="UWH575" s="633"/>
      <c r="UWI575" s="633"/>
      <c r="UWJ575" s="633"/>
      <c r="UWK575" s="633"/>
      <c r="UWL575" s="633"/>
      <c r="UWM575" s="633"/>
      <c r="UWN575" s="633"/>
      <c r="UWO575" s="633"/>
      <c r="UWP575" s="633"/>
      <c r="UWQ575" s="633"/>
      <c r="UWR575" s="633"/>
      <c r="UWS575" s="633"/>
      <c r="UWT575" s="633"/>
      <c r="UWU575" s="633"/>
      <c r="UWV575" s="633"/>
      <c r="UWW575" s="633"/>
      <c r="UWX575" s="633"/>
      <c r="UWY575" s="633"/>
      <c r="UWZ575" s="633"/>
      <c r="UXA575" s="633"/>
      <c r="UXB575" s="633"/>
      <c r="UXC575" s="633"/>
      <c r="UXD575" s="633"/>
      <c r="UXE575" s="633"/>
      <c r="UXF575" s="633"/>
      <c r="UXG575" s="633"/>
      <c r="UXH575" s="633"/>
      <c r="UXI575" s="633"/>
      <c r="UXJ575" s="633"/>
      <c r="UXK575" s="633"/>
      <c r="UXL575" s="633"/>
      <c r="UXM575" s="633"/>
      <c r="UXN575" s="633"/>
      <c r="UXO575" s="633"/>
      <c r="UXP575" s="633"/>
      <c r="UXQ575" s="633"/>
      <c r="UXR575" s="633"/>
      <c r="UXS575" s="633"/>
      <c r="UXT575" s="633"/>
      <c r="UXU575" s="633"/>
      <c r="UXV575" s="633"/>
      <c r="UXW575" s="633"/>
      <c r="UXX575" s="633"/>
      <c r="UXY575" s="633"/>
      <c r="UXZ575" s="633"/>
      <c r="UYA575" s="633"/>
      <c r="UYB575" s="633"/>
      <c r="UYC575" s="633"/>
      <c r="UYD575" s="633"/>
      <c r="UYE575" s="633"/>
      <c r="UYF575" s="633"/>
      <c r="UYG575" s="633"/>
      <c r="UYH575" s="633"/>
      <c r="UYI575" s="633"/>
      <c r="UYJ575" s="633"/>
      <c r="UYK575" s="633"/>
      <c r="UYL575" s="633"/>
      <c r="UYM575" s="633"/>
      <c r="UYN575" s="633"/>
      <c r="UYO575" s="633"/>
      <c r="UYP575" s="633"/>
      <c r="UYQ575" s="633"/>
      <c r="UYR575" s="633"/>
      <c r="UYS575" s="633"/>
      <c r="UYT575" s="633"/>
      <c r="UYU575" s="633"/>
      <c r="UYV575" s="633"/>
      <c r="UYW575" s="633"/>
      <c r="UYX575" s="633"/>
      <c r="UYY575" s="633"/>
      <c r="UYZ575" s="633"/>
      <c r="UZA575" s="633"/>
      <c r="UZB575" s="633"/>
      <c r="UZC575" s="633"/>
      <c r="UZD575" s="633"/>
      <c r="UZE575" s="633"/>
      <c r="UZF575" s="633"/>
      <c r="UZG575" s="633"/>
      <c r="UZH575" s="633"/>
      <c r="UZI575" s="633"/>
      <c r="UZJ575" s="633"/>
      <c r="UZK575" s="633"/>
      <c r="UZL575" s="633"/>
      <c r="UZM575" s="633"/>
      <c r="UZN575" s="633"/>
      <c r="UZO575" s="633"/>
      <c r="UZP575" s="633"/>
      <c r="UZQ575" s="633"/>
      <c r="UZR575" s="633"/>
      <c r="UZS575" s="633"/>
      <c r="UZT575" s="633"/>
      <c r="UZU575" s="633"/>
      <c r="UZV575" s="633"/>
      <c r="UZW575" s="633"/>
      <c r="UZX575" s="633"/>
      <c r="UZY575" s="633"/>
      <c r="UZZ575" s="633"/>
      <c r="VAA575" s="633"/>
      <c r="VAB575" s="633"/>
      <c r="VAC575" s="633"/>
      <c r="VAD575" s="633"/>
      <c r="VAE575" s="633"/>
      <c r="VAF575" s="633"/>
      <c r="VAG575" s="633"/>
      <c r="VAH575" s="633"/>
      <c r="VAI575" s="633"/>
      <c r="VAJ575" s="633"/>
      <c r="VAK575" s="633"/>
      <c r="VAL575" s="633"/>
      <c r="VAM575" s="633"/>
      <c r="VAN575" s="633"/>
      <c r="VAO575" s="633"/>
      <c r="VAP575" s="633"/>
      <c r="VAQ575" s="633"/>
      <c r="VAR575" s="633"/>
      <c r="VAS575" s="633"/>
      <c r="VAT575" s="633"/>
      <c r="VAU575" s="633"/>
      <c r="VAV575" s="633"/>
      <c r="VAW575" s="633"/>
      <c r="VAX575" s="633"/>
      <c r="VAY575" s="633"/>
      <c r="VAZ575" s="633"/>
      <c r="VBA575" s="633"/>
      <c r="VBB575" s="633"/>
      <c r="VBC575" s="633"/>
      <c r="VBD575" s="633"/>
      <c r="VBE575" s="633"/>
      <c r="VBF575" s="633"/>
      <c r="VBG575" s="633"/>
      <c r="VBH575" s="633"/>
      <c r="VBI575" s="633"/>
      <c r="VBJ575" s="633"/>
      <c r="VBK575" s="633"/>
      <c r="VBL575" s="633"/>
      <c r="VBM575" s="633"/>
      <c r="VBN575" s="633"/>
      <c r="VBO575" s="633"/>
      <c r="VBP575" s="633"/>
      <c r="VBQ575" s="633"/>
      <c r="VBR575" s="633"/>
      <c r="VBS575" s="633"/>
      <c r="VBT575" s="633"/>
      <c r="VBU575" s="633"/>
      <c r="VBV575" s="633"/>
      <c r="VBW575" s="633"/>
      <c r="VBX575" s="633"/>
      <c r="VBY575" s="633"/>
      <c r="VBZ575" s="633"/>
      <c r="VCA575" s="633"/>
      <c r="VCB575" s="633"/>
      <c r="VCC575" s="633"/>
      <c r="VCD575" s="633"/>
      <c r="VCE575" s="633"/>
      <c r="VCF575" s="633"/>
      <c r="VCG575" s="633"/>
      <c r="VCH575" s="633"/>
      <c r="VCI575" s="633"/>
      <c r="VCJ575" s="633"/>
      <c r="VCK575" s="633"/>
      <c r="VCL575" s="633"/>
      <c r="VCM575" s="633"/>
      <c r="VCN575" s="633"/>
      <c r="VCO575" s="633"/>
      <c r="VCP575" s="633"/>
      <c r="VCQ575" s="633"/>
      <c r="VCR575" s="633"/>
      <c r="VCS575" s="633"/>
      <c r="VCT575" s="633"/>
      <c r="VCU575" s="633"/>
      <c r="VCV575" s="633"/>
      <c r="VCW575" s="633"/>
      <c r="VCX575" s="633"/>
      <c r="VCY575" s="633"/>
      <c r="VCZ575" s="633"/>
      <c r="VDA575" s="633"/>
      <c r="VDB575" s="633"/>
      <c r="VDC575" s="633"/>
      <c r="VDD575" s="633"/>
      <c r="VDE575" s="633"/>
      <c r="VDF575" s="633"/>
      <c r="VDG575" s="633"/>
      <c r="VDH575" s="633"/>
      <c r="VDI575" s="633"/>
      <c r="VDJ575" s="633"/>
      <c r="VDK575" s="633"/>
      <c r="VDL575" s="633"/>
      <c r="VDM575" s="633"/>
      <c r="VDN575" s="633"/>
      <c r="VDO575" s="633"/>
      <c r="VDP575" s="633"/>
      <c r="VDQ575" s="633"/>
      <c r="VDR575" s="633"/>
      <c r="VDS575" s="633"/>
      <c r="VDT575" s="633"/>
      <c r="VDU575" s="633"/>
      <c r="VDV575" s="633"/>
      <c r="VDW575" s="633"/>
      <c r="VDX575" s="633"/>
      <c r="VDY575" s="633"/>
      <c r="VDZ575" s="633"/>
      <c r="VEA575" s="633"/>
      <c r="VEB575" s="633"/>
      <c r="VEC575" s="633"/>
      <c r="VED575" s="633"/>
      <c r="VEE575" s="633"/>
      <c r="VEF575" s="633"/>
      <c r="VEG575" s="633"/>
      <c r="VEH575" s="633"/>
      <c r="VEI575" s="633"/>
      <c r="VEJ575" s="633"/>
      <c r="VEK575" s="633"/>
      <c r="VEL575" s="633"/>
      <c r="VEM575" s="633"/>
      <c r="VEN575" s="633"/>
      <c r="VEO575" s="633"/>
      <c r="VEP575" s="633"/>
      <c r="VEQ575" s="633"/>
      <c r="VER575" s="633"/>
      <c r="VES575" s="633"/>
      <c r="VET575" s="633"/>
      <c r="VEU575" s="633"/>
      <c r="VEV575" s="633"/>
      <c r="VEW575" s="633"/>
      <c r="VEX575" s="633"/>
      <c r="VEY575" s="633"/>
      <c r="VEZ575" s="633"/>
      <c r="VFA575" s="633"/>
      <c r="VFB575" s="633"/>
      <c r="VFC575" s="633"/>
      <c r="VFD575" s="633"/>
      <c r="VFE575" s="633"/>
      <c r="VFF575" s="633"/>
      <c r="VFG575" s="633"/>
      <c r="VFH575" s="633"/>
      <c r="VFI575" s="633"/>
      <c r="VFJ575" s="633"/>
      <c r="VFK575" s="633"/>
      <c r="VFL575" s="633"/>
      <c r="VFM575" s="633"/>
      <c r="VFN575" s="633"/>
      <c r="VFO575" s="633"/>
      <c r="VFP575" s="633"/>
      <c r="VFQ575" s="633"/>
      <c r="VFR575" s="633"/>
      <c r="VFS575" s="633"/>
      <c r="VFT575" s="633"/>
      <c r="VFU575" s="633"/>
      <c r="VFV575" s="633"/>
      <c r="VFW575" s="633"/>
      <c r="VFX575" s="633"/>
      <c r="VFY575" s="633"/>
      <c r="VFZ575" s="633"/>
      <c r="VGA575" s="633"/>
      <c r="VGB575" s="633"/>
      <c r="VGC575" s="633"/>
      <c r="VGD575" s="633"/>
      <c r="VGE575" s="633"/>
      <c r="VGF575" s="633"/>
      <c r="VGG575" s="633"/>
      <c r="VGH575" s="633"/>
      <c r="VGI575" s="633"/>
      <c r="VGJ575" s="633"/>
      <c r="VGK575" s="633"/>
      <c r="VGL575" s="633"/>
      <c r="VGM575" s="633"/>
      <c r="VGN575" s="633"/>
      <c r="VGO575" s="633"/>
      <c r="VGP575" s="633"/>
      <c r="VGQ575" s="633"/>
      <c r="VGR575" s="633"/>
      <c r="VGS575" s="633"/>
      <c r="VGT575" s="633"/>
      <c r="VGU575" s="633"/>
      <c r="VGV575" s="633"/>
      <c r="VGW575" s="633"/>
      <c r="VGX575" s="633"/>
      <c r="VGY575" s="633"/>
      <c r="VGZ575" s="633"/>
      <c r="VHA575" s="633"/>
      <c r="VHB575" s="633"/>
      <c r="VHC575" s="633"/>
      <c r="VHD575" s="633"/>
      <c r="VHE575" s="633"/>
      <c r="VHF575" s="633"/>
      <c r="VHG575" s="633"/>
      <c r="VHH575" s="633"/>
      <c r="VHI575" s="633"/>
      <c r="VHJ575" s="633"/>
      <c r="VHK575" s="633"/>
      <c r="VHL575" s="633"/>
      <c r="VHM575" s="633"/>
      <c r="VHN575" s="633"/>
      <c r="VHO575" s="633"/>
      <c r="VHP575" s="633"/>
      <c r="VHQ575" s="633"/>
      <c r="VHR575" s="633"/>
      <c r="VHS575" s="633"/>
      <c r="VHT575" s="633"/>
      <c r="VHU575" s="633"/>
      <c r="VHV575" s="633"/>
      <c r="VHW575" s="633"/>
      <c r="VHX575" s="633"/>
      <c r="VHY575" s="633"/>
      <c r="VHZ575" s="633"/>
      <c r="VIA575" s="633"/>
      <c r="VIB575" s="633"/>
      <c r="VIC575" s="633"/>
      <c r="VID575" s="633"/>
      <c r="VIE575" s="633"/>
      <c r="VIF575" s="633"/>
      <c r="VIG575" s="633"/>
      <c r="VIH575" s="633"/>
      <c r="VII575" s="633"/>
      <c r="VIJ575" s="633"/>
      <c r="VIK575" s="633"/>
      <c r="VIL575" s="633"/>
      <c r="VIM575" s="633"/>
      <c r="VIN575" s="633"/>
      <c r="VIO575" s="633"/>
      <c r="VIP575" s="633"/>
      <c r="VIQ575" s="633"/>
      <c r="VIR575" s="633"/>
      <c r="VIS575" s="633"/>
      <c r="VIT575" s="633"/>
      <c r="VIU575" s="633"/>
      <c r="VIV575" s="633"/>
      <c r="VIW575" s="633"/>
      <c r="VIX575" s="633"/>
      <c r="VIY575" s="633"/>
      <c r="VIZ575" s="633"/>
      <c r="VJA575" s="633"/>
      <c r="VJB575" s="633"/>
      <c r="VJC575" s="633"/>
      <c r="VJD575" s="633"/>
      <c r="VJE575" s="633"/>
      <c r="VJF575" s="633"/>
      <c r="VJG575" s="633"/>
      <c r="VJH575" s="633"/>
      <c r="VJI575" s="633"/>
      <c r="VJJ575" s="633"/>
      <c r="VJK575" s="633"/>
      <c r="VJL575" s="633"/>
      <c r="VJM575" s="633"/>
      <c r="VJN575" s="633"/>
      <c r="VJO575" s="633"/>
      <c r="VJP575" s="633"/>
      <c r="VJQ575" s="633"/>
      <c r="VJR575" s="633"/>
      <c r="VJS575" s="633"/>
      <c r="VJT575" s="633"/>
      <c r="VJU575" s="633"/>
      <c r="VJV575" s="633"/>
      <c r="VJW575" s="633"/>
      <c r="VJX575" s="633"/>
      <c r="VJY575" s="633"/>
      <c r="VJZ575" s="633"/>
      <c r="VKA575" s="633"/>
      <c r="VKB575" s="633"/>
      <c r="VKC575" s="633"/>
      <c r="VKD575" s="633"/>
      <c r="VKE575" s="633"/>
      <c r="VKF575" s="633"/>
      <c r="VKG575" s="633"/>
      <c r="VKH575" s="633"/>
      <c r="VKI575" s="633"/>
      <c r="VKJ575" s="633"/>
      <c r="VKK575" s="633"/>
      <c r="VKL575" s="633"/>
      <c r="VKM575" s="633"/>
      <c r="VKN575" s="633"/>
      <c r="VKO575" s="633"/>
      <c r="VKP575" s="633"/>
      <c r="VKQ575" s="633"/>
      <c r="VKR575" s="633"/>
      <c r="VKS575" s="633"/>
      <c r="VKT575" s="633"/>
      <c r="VKU575" s="633"/>
      <c r="VKV575" s="633"/>
      <c r="VKW575" s="633"/>
      <c r="VKX575" s="633"/>
      <c r="VKY575" s="633"/>
      <c r="VKZ575" s="633"/>
      <c r="VLA575" s="633"/>
      <c r="VLB575" s="633"/>
      <c r="VLC575" s="633"/>
      <c r="VLD575" s="633"/>
      <c r="VLE575" s="633"/>
      <c r="VLF575" s="633"/>
      <c r="VLG575" s="633"/>
      <c r="VLH575" s="633"/>
      <c r="VLI575" s="633"/>
      <c r="VLJ575" s="633"/>
      <c r="VLK575" s="633"/>
      <c r="VLL575" s="633"/>
      <c r="VLM575" s="633"/>
      <c r="VLN575" s="633"/>
      <c r="VLO575" s="633"/>
      <c r="VLP575" s="633"/>
      <c r="VLQ575" s="633"/>
      <c r="VLR575" s="633"/>
      <c r="VLS575" s="633"/>
      <c r="VLT575" s="633"/>
      <c r="VLU575" s="633"/>
      <c r="VLV575" s="633"/>
      <c r="VLW575" s="633"/>
      <c r="VLX575" s="633"/>
      <c r="VLY575" s="633"/>
      <c r="VLZ575" s="633"/>
      <c r="VMA575" s="633"/>
      <c r="VMB575" s="633"/>
      <c r="VMC575" s="633"/>
      <c r="VMD575" s="633"/>
      <c r="VME575" s="633"/>
      <c r="VMF575" s="633"/>
      <c r="VMG575" s="633"/>
      <c r="VMH575" s="633"/>
      <c r="VMI575" s="633"/>
      <c r="VMJ575" s="633"/>
      <c r="VMK575" s="633"/>
      <c r="VML575" s="633"/>
      <c r="VMM575" s="633"/>
      <c r="VMN575" s="633"/>
      <c r="VMO575" s="633"/>
      <c r="VMP575" s="633"/>
      <c r="VMQ575" s="633"/>
      <c r="VMR575" s="633"/>
      <c r="VMS575" s="633"/>
      <c r="VMT575" s="633"/>
      <c r="VMU575" s="633"/>
      <c r="VMV575" s="633"/>
      <c r="VMW575" s="633"/>
      <c r="VMX575" s="633"/>
      <c r="VMY575" s="633"/>
      <c r="VMZ575" s="633"/>
      <c r="VNA575" s="633"/>
      <c r="VNB575" s="633"/>
      <c r="VNC575" s="633"/>
      <c r="VND575" s="633"/>
      <c r="VNE575" s="633"/>
      <c r="VNF575" s="633"/>
      <c r="VNG575" s="633"/>
      <c r="VNH575" s="633"/>
      <c r="VNI575" s="633"/>
      <c r="VNJ575" s="633"/>
      <c r="VNK575" s="633"/>
      <c r="VNL575" s="633"/>
      <c r="VNM575" s="633"/>
      <c r="VNN575" s="633"/>
      <c r="VNO575" s="633"/>
      <c r="VNP575" s="633"/>
      <c r="VNQ575" s="633"/>
      <c r="VNR575" s="633"/>
      <c r="VNS575" s="633"/>
      <c r="VNT575" s="633"/>
      <c r="VNU575" s="633"/>
      <c r="VNV575" s="633"/>
      <c r="VNW575" s="633"/>
      <c r="VNX575" s="633"/>
      <c r="VNY575" s="633"/>
      <c r="VNZ575" s="633"/>
      <c r="VOA575" s="633"/>
      <c r="VOB575" s="633"/>
      <c r="VOC575" s="633"/>
      <c r="VOD575" s="633"/>
      <c r="VOE575" s="633"/>
      <c r="VOF575" s="633"/>
      <c r="VOG575" s="633"/>
      <c r="VOH575" s="633"/>
      <c r="VOI575" s="633"/>
      <c r="VOJ575" s="633"/>
      <c r="VOK575" s="633"/>
      <c r="VOL575" s="633"/>
      <c r="VOM575" s="633"/>
      <c r="VON575" s="633"/>
      <c r="VOO575" s="633"/>
      <c r="VOP575" s="633"/>
      <c r="VOQ575" s="633"/>
      <c r="VOR575" s="633"/>
      <c r="VOS575" s="633"/>
      <c r="VOT575" s="633"/>
      <c r="VOU575" s="633"/>
      <c r="VOV575" s="633"/>
      <c r="VOW575" s="633"/>
      <c r="VOX575" s="633"/>
      <c r="VOY575" s="633"/>
      <c r="VOZ575" s="633"/>
      <c r="VPA575" s="633"/>
      <c r="VPB575" s="633"/>
      <c r="VPC575" s="633"/>
      <c r="VPD575" s="633"/>
      <c r="VPE575" s="633"/>
      <c r="VPF575" s="633"/>
      <c r="VPG575" s="633"/>
      <c r="VPH575" s="633"/>
      <c r="VPI575" s="633"/>
      <c r="VPJ575" s="633"/>
      <c r="VPK575" s="633"/>
      <c r="VPL575" s="633"/>
      <c r="VPM575" s="633"/>
      <c r="VPN575" s="633"/>
      <c r="VPO575" s="633"/>
      <c r="VPP575" s="633"/>
      <c r="VPQ575" s="633"/>
      <c r="VPR575" s="633"/>
      <c r="VPS575" s="633"/>
      <c r="VPT575" s="633"/>
      <c r="VPU575" s="633"/>
      <c r="VPV575" s="633"/>
      <c r="VPW575" s="633"/>
      <c r="VPX575" s="633"/>
      <c r="VPY575" s="633"/>
      <c r="VPZ575" s="633"/>
      <c r="VQA575" s="633"/>
      <c r="VQB575" s="633"/>
      <c r="VQC575" s="633"/>
      <c r="VQD575" s="633"/>
      <c r="VQE575" s="633"/>
      <c r="VQF575" s="633"/>
      <c r="VQG575" s="633"/>
      <c r="VQH575" s="633"/>
      <c r="VQI575" s="633"/>
      <c r="VQJ575" s="633"/>
      <c r="VQK575" s="633"/>
      <c r="VQL575" s="633"/>
      <c r="VQM575" s="633"/>
      <c r="VQN575" s="633"/>
      <c r="VQO575" s="633"/>
      <c r="VQP575" s="633"/>
      <c r="VQQ575" s="633"/>
      <c r="VQR575" s="633"/>
      <c r="VQS575" s="633"/>
      <c r="VQT575" s="633"/>
      <c r="VQU575" s="633"/>
      <c r="VQV575" s="633"/>
      <c r="VQW575" s="633"/>
      <c r="VQX575" s="633"/>
      <c r="VQY575" s="633"/>
      <c r="VQZ575" s="633"/>
      <c r="VRA575" s="633"/>
      <c r="VRB575" s="633"/>
      <c r="VRC575" s="633"/>
      <c r="VRD575" s="633"/>
      <c r="VRE575" s="633"/>
      <c r="VRF575" s="633"/>
      <c r="VRG575" s="633"/>
      <c r="VRH575" s="633"/>
      <c r="VRI575" s="633"/>
      <c r="VRJ575" s="633"/>
      <c r="VRK575" s="633"/>
      <c r="VRL575" s="633"/>
      <c r="VRM575" s="633"/>
      <c r="VRN575" s="633"/>
      <c r="VRO575" s="633"/>
      <c r="VRP575" s="633"/>
      <c r="VRQ575" s="633"/>
      <c r="VRR575" s="633"/>
      <c r="VRS575" s="633"/>
      <c r="VRT575" s="633"/>
      <c r="VRU575" s="633"/>
      <c r="VRV575" s="633"/>
      <c r="VRW575" s="633"/>
      <c r="VRX575" s="633"/>
      <c r="VRY575" s="633"/>
      <c r="VRZ575" s="633"/>
      <c r="VSA575" s="633"/>
      <c r="VSB575" s="633"/>
      <c r="VSC575" s="633"/>
      <c r="VSD575" s="633"/>
      <c r="VSE575" s="633"/>
      <c r="VSF575" s="633"/>
      <c r="VSG575" s="633"/>
      <c r="VSH575" s="633"/>
      <c r="VSI575" s="633"/>
      <c r="VSJ575" s="633"/>
      <c r="VSK575" s="633"/>
      <c r="VSL575" s="633"/>
      <c r="VSM575" s="633"/>
      <c r="VSN575" s="633"/>
      <c r="VSO575" s="633"/>
      <c r="VSP575" s="633"/>
      <c r="VSQ575" s="633"/>
      <c r="VSR575" s="633"/>
      <c r="VSS575" s="633"/>
      <c r="VST575" s="633"/>
      <c r="VSU575" s="633"/>
      <c r="VSV575" s="633"/>
      <c r="VSW575" s="633"/>
      <c r="VSX575" s="633"/>
      <c r="VSY575" s="633"/>
      <c r="VSZ575" s="633"/>
      <c r="VTA575" s="633"/>
      <c r="VTB575" s="633"/>
      <c r="VTC575" s="633"/>
      <c r="VTD575" s="633"/>
      <c r="VTE575" s="633"/>
      <c r="VTF575" s="633"/>
      <c r="VTG575" s="633"/>
      <c r="VTH575" s="633"/>
      <c r="VTI575" s="633"/>
      <c r="VTJ575" s="633"/>
      <c r="VTK575" s="633"/>
      <c r="VTL575" s="633"/>
      <c r="VTM575" s="633"/>
      <c r="VTN575" s="633"/>
      <c r="VTO575" s="633"/>
      <c r="VTP575" s="633"/>
      <c r="VTQ575" s="633"/>
      <c r="VTR575" s="633"/>
      <c r="VTS575" s="633"/>
      <c r="VTT575" s="633"/>
      <c r="VTU575" s="633"/>
      <c r="VTV575" s="633"/>
      <c r="VTW575" s="633"/>
      <c r="VTX575" s="633"/>
      <c r="VTY575" s="633"/>
      <c r="VTZ575" s="633"/>
      <c r="VUA575" s="633"/>
      <c r="VUB575" s="633"/>
      <c r="VUC575" s="633"/>
      <c r="VUD575" s="633"/>
      <c r="VUE575" s="633"/>
      <c r="VUF575" s="633"/>
      <c r="VUG575" s="633"/>
      <c r="VUH575" s="633"/>
      <c r="VUI575" s="633"/>
      <c r="VUJ575" s="633"/>
      <c r="VUK575" s="633"/>
      <c r="VUL575" s="633"/>
      <c r="VUM575" s="633"/>
      <c r="VUN575" s="633"/>
      <c r="VUO575" s="633"/>
      <c r="VUP575" s="633"/>
      <c r="VUQ575" s="633"/>
      <c r="VUR575" s="633"/>
      <c r="VUS575" s="633"/>
      <c r="VUT575" s="633"/>
      <c r="VUU575" s="633"/>
      <c r="VUV575" s="633"/>
      <c r="VUW575" s="633"/>
      <c r="VUX575" s="633"/>
      <c r="VUY575" s="633"/>
      <c r="VUZ575" s="633"/>
      <c r="VVA575" s="633"/>
      <c r="VVB575" s="633"/>
      <c r="VVC575" s="633"/>
      <c r="VVD575" s="633"/>
      <c r="VVE575" s="633"/>
      <c r="VVF575" s="633"/>
      <c r="VVG575" s="633"/>
      <c r="VVH575" s="633"/>
      <c r="VVI575" s="633"/>
      <c r="VVJ575" s="633"/>
      <c r="VVK575" s="633"/>
      <c r="VVL575" s="633"/>
      <c r="VVM575" s="633"/>
      <c r="VVN575" s="633"/>
      <c r="VVO575" s="633"/>
      <c r="VVP575" s="633"/>
      <c r="VVQ575" s="633"/>
      <c r="VVR575" s="633"/>
      <c r="VVS575" s="633"/>
      <c r="VVT575" s="633"/>
      <c r="VVU575" s="633"/>
      <c r="VVV575" s="633"/>
      <c r="VVW575" s="633"/>
      <c r="VVX575" s="633"/>
      <c r="VVY575" s="633"/>
      <c r="VVZ575" s="633"/>
      <c r="VWA575" s="633"/>
      <c r="VWB575" s="633"/>
      <c r="VWC575" s="633"/>
      <c r="VWD575" s="633"/>
      <c r="VWE575" s="633"/>
      <c r="VWF575" s="633"/>
      <c r="VWG575" s="633"/>
      <c r="VWH575" s="633"/>
      <c r="VWI575" s="633"/>
      <c r="VWJ575" s="633"/>
      <c r="VWK575" s="633"/>
      <c r="VWL575" s="633"/>
      <c r="VWM575" s="633"/>
      <c r="VWN575" s="633"/>
      <c r="VWO575" s="633"/>
      <c r="VWP575" s="633"/>
      <c r="VWQ575" s="633"/>
      <c r="VWR575" s="633"/>
      <c r="VWS575" s="633"/>
      <c r="VWT575" s="633"/>
      <c r="VWU575" s="633"/>
      <c r="VWV575" s="633"/>
      <c r="VWW575" s="633"/>
      <c r="VWX575" s="633"/>
      <c r="VWY575" s="633"/>
      <c r="VWZ575" s="633"/>
      <c r="VXA575" s="633"/>
      <c r="VXB575" s="633"/>
      <c r="VXC575" s="633"/>
      <c r="VXD575" s="633"/>
      <c r="VXE575" s="633"/>
      <c r="VXF575" s="633"/>
      <c r="VXG575" s="633"/>
      <c r="VXH575" s="633"/>
      <c r="VXI575" s="633"/>
      <c r="VXJ575" s="633"/>
      <c r="VXK575" s="633"/>
      <c r="VXL575" s="633"/>
      <c r="VXM575" s="633"/>
      <c r="VXN575" s="633"/>
      <c r="VXO575" s="633"/>
      <c r="VXP575" s="633"/>
      <c r="VXQ575" s="633"/>
      <c r="VXR575" s="633"/>
      <c r="VXS575" s="633"/>
      <c r="VXT575" s="633"/>
      <c r="VXU575" s="633"/>
      <c r="VXV575" s="633"/>
      <c r="VXW575" s="633"/>
      <c r="VXX575" s="633"/>
      <c r="VXY575" s="633"/>
      <c r="VXZ575" s="633"/>
      <c r="VYA575" s="633"/>
      <c r="VYB575" s="633"/>
      <c r="VYC575" s="633"/>
      <c r="VYD575" s="633"/>
      <c r="VYE575" s="633"/>
      <c r="VYF575" s="633"/>
      <c r="VYG575" s="633"/>
      <c r="VYH575" s="633"/>
      <c r="VYI575" s="633"/>
      <c r="VYJ575" s="633"/>
      <c r="VYK575" s="633"/>
      <c r="VYL575" s="633"/>
      <c r="VYM575" s="633"/>
      <c r="VYN575" s="633"/>
      <c r="VYO575" s="633"/>
      <c r="VYP575" s="633"/>
      <c r="VYQ575" s="633"/>
      <c r="VYR575" s="633"/>
      <c r="VYS575" s="633"/>
      <c r="VYT575" s="633"/>
      <c r="VYU575" s="633"/>
      <c r="VYV575" s="633"/>
      <c r="VYW575" s="633"/>
      <c r="VYX575" s="633"/>
      <c r="VYY575" s="633"/>
      <c r="VYZ575" s="633"/>
      <c r="VZA575" s="633"/>
      <c r="VZB575" s="633"/>
      <c r="VZC575" s="633"/>
      <c r="VZD575" s="633"/>
      <c r="VZE575" s="633"/>
      <c r="VZF575" s="633"/>
      <c r="VZG575" s="633"/>
      <c r="VZH575" s="633"/>
      <c r="VZI575" s="633"/>
      <c r="VZJ575" s="633"/>
      <c r="VZK575" s="633"/>
      <c r="VZL575" s="633"/>
      <c r="VZM575" s="633"/>
      <c r="VZN575" s="633"/>
      <c r="VZO575" s="633"/>
      <c r="VZP575" s="633"/>
      <c r="VZQ575" s="633"/>
      <c r="VZR575" s="633"/>
      <c r="VZS575" s="633"/>
      <c r="VZT575" s="633"/>
      <c r="VZU575" s="633"/>
      <c r="VZV575" s="633"/>
      <c r="VZW575" s="633"/>
      <c r="VZX575" s="633"/>
      <c r="VZY575" s="633"/>
      <c r="VZZ575" s="633"/>
      <c r="WAA575" s="633"/>
      <c r="WAB575" s="633"/>
      <c r="WAC575" s="633"/>
      <c r="WAD575" s="633"/>
      <c r="WAE575" s="633"/>
      <c r="WAF575" s="633"/>
      <c r="WAG575" s="633"/>
      <c r="WAH575" s="633"/>
      <c r="WAI575" s="633"/>
      <c r="WAJ575" s="633"/>
      <c r="WAK575" s="633"/>
      <c r="WAL575" s="633"/>
      <c r="WAM575" s="633"/>
      <c r="WAN575" s="633"/>
      <c r="WAO575" s="633"/>
      <c r="WAP575" s="633"/>
      <c r="WAQ575" s="633"/>
      <c r="WAR575" s="633"/>
      <c r="WAS575" s="633"/>
      <c r="WAT575" s="633"/>
      <c r="WAU575" s="633"/>
      <c r="WAV575" s="633"/>
      <c r="WAW575" s="633"/>
      <c r="WAX575" s="633"/>
      <c r="WAY575" s="633"/>
      <c r="WAZ575" s="633"/>
      <c r="WBA575" s="633"/>
      <c r="WBB575" s="633"/>
      <c r="WBC575" s="633"/>
      <c r="WBD575" s="633"/>
      <c r="WBE575" s="633"/>
      <c r="WBF575" s="633"/>
      <c r="WBG575" s="633"/>
      <c r="WBH575" s="633"/>
      <c r="WBI575" s="633"/>
      <c r="WBJ575" s="633"/>
      <c r="WBK575" s="633"/>
      <c r="WBL575" s="633"/>
      <c r="WBM575" s="633"/>
      <c r="WBN575" s="633"/>
      <c r="WBO575" s="633"/>
      <c r="WBP575" s="633"/>
      <c r="WBQ575" s="633"/>
      <c r="WBR575" s="633"/>
      <c r="WBS575" s="633"/>
      <c r="WBT575" s="633"/>
      <c r="WBU575" s="633"/>
      <c r="WBV575" s="633"/>
      <c r="WBW575" s="633"/>
      <c r="WBX575" s="633"/>
      <c r="WBY575" s="633"/>
      <c r="WBZ575" s="633"/>
      <c r="WCA575" s="633"/>
      <c r="WCB575" s="633"/>
      <c r="WCC575" s="633"/>
      <c r="WCD575" s="633"/>
      <c r="WCE575" s="633"/>
      <c r="WCF575" s="633"/>
      <c r="WCG575" s="633"/>
      <c r="WCH575" s="633"/>
      <c r="WCI575" s="633"/>
      <c r="WCJ575" s="633"/>
      <c r="WCK575" s="633"/>
      <c r="WCL575" s="633"/>
      <c r="WCM575" s="633"/>
      <c r="WCN575" s="633"/>
      <c r="WCO575" s="633"/>
      <c r="WCP575" s="633"/>
      <c r="WCQ575" s="633"/>
      <c r="WCR575" s="633"/>
      <c r="WCS575" s="633"/>
      <c r="WCT575" s="633"/>
      <c r="WCU575" s="633"/>
      <c r="WCV575" s="633"/>
      <c r="WCW575" s="633"/>
      <c r="WCX575" s="633"/>
      <c r="WCY575" s="633"/>
      <c r="WCZ575" s="633"/>
      <c r="WDA575" s="633"/>
      <c r="WDB575" s="633"/>
      <c r="WDC575" s="633"/>
      <c r="WDD575" s="633"/>
      <c r="WDE575" s="633"/>
      <c r="WDF575" s="633"/>
      <c r="WDG575" s="633"/>
      <c r="WDH575" s="633"/>
      <c r="WDI575" s="633"/>
      <c r="WDJ575" s="633"/>
      <c r="WDK575" s="633"/>
      <c r="WDL575" s="633"/>
      <c r="WDM575" s="633"/>
      <c r="WDN575" s="633"/>
      <c r="WDO575" s="633"/>
      <c r="WDP575" s="633"/>
      <c r="WDQ575" s="633"/>
      <c r="WDR575" s="633"/>
      <c r="WDS575" s="633"/>
      <c r="WDT575" s="633"/>
      <c r="WDU575" s="633"/>
      <c r="WDV575" s="633"/>
      <c r="WDW575" s="633"/>
      <c r="WDX575" s="633"/>
      <c r="WDY575" s="633"/>
      <c r="WDZ575" s="633"/>
      <c r="WEA575" s="633"/>
      <c r="WEB575" s="633"/>
      <c r="WEC575" s="633"/>
      <c r="WED575" s="633"/>
      <c r="WEE575" s="633"/>
      <c r="WEF575" s="633"/>
      <c r="WEG575" s="633"/>
      <c r="WEH575" s="633"/>
      <c r="WEI575" s="633"/>
      <c r="WEJ575" s="633"/>
      <c r="WEK575" s="633"/>
      <c r="WEL575" s="633"/>
      <c r="WEM575" s="633"/>
      <c r="WEN575" s="633"/>
      <c r="WEO575" s="633"/>
      <c r="WEP575" s="633"/>
      <c r="WEQ575" s="633"/>
      <c r="WER575" s="633"/>
      <c r="WES575" s="633"/>
      <c r="WET575" s="633"/>
      <c r="WEU575" s="633"/>
      <c r="WEV575" s="633"/>
      <c r="WEW575" s="633"/>
      <c r="WEX575" s="633"/>
      <c r="WEY575" s="633"/>
      <c r="WEZ575" s="633"/>
      <c r="WFA575" s="633"/>
      <c r="WFB575" s="633"/>
      <c r="WFC575" s="633"/>
      <c r="WFD575" s="633"/>
      <c r="WFE575" s="633"/>
      <c r="WFF575" s="633"/>
      <c r="WFG575" s="633"/>
      <c r="WFH575" s="633"/>
      <c r="WFI575" s="633"/>
      <c r="WFJ575" s="633"/>
      <c r="WFK575" s="633"/>
      <c r="WFL575" s="633"/>
      <c r="WFM575" s="633"/>
      <c r="WFN575" s="633"/>
      <c r="WFO575" s="633"/>
      <c r="WFP575" s="633"/>
      <c r="WFQ575" s="633"/>
      <c r="WFR575" s="633"/>
      <c r="WFS575" s="633"/>
      <c r="WFT575" s="633"/>
      <c r="WFU575" s="633"/>
      <c r="WFV575" s="633"/>
      <c r="WFW575" s="633"/>
      <c r="WFX575" s="633"/>
      <c r="WFY575" s="633"/>
      <c r="WFZ575" s="633"/>
      <c r="WGA575" s="633"/>
      <c r="WGB575" s="633"/>
      <c r="WGC575" s="633"/>
      <c r="WGD575" s="633"/>
      <c r="WGE575" s="633"/>
      <c r="WGF575" s="633"/>
      <c r="WGG575" s="633"/>
      <c r="WGH575" s="633"/>
      <c r="WGI575" s="633"/>
      <c r="WGJ575" s="633"/>
      <c r="WGK575" s="633"/>
      <c r="WGL575" s="633"/>
      <c r="WGM575" s="633"/>
      <c r="WGN575" s="633"/>
      <c r="WGO575" s="633"/>
      <c r="WGP575" s="633"/>
      <c r="WGQ575" s="633"/>
      <c r="WGR575" s="633"/>
      <c r="WGS575" s="633"/>
      <c r="WGT575" s="633"/>
      <c r="WGU575" s="633"/>
      <c r="WGV575" s="633"/>
      <c r="WGW575" s="633"/>
      <c r="WGX575" s="633"/>
      <c r="WGY575" s="633"/>
      <c r="WGZ575" s="633"/>
      <c r="WHA575" s="633"/>
      <c r="WHB575" s="633"/>
      <c r="WHC575" s="633"/>
      <c r="WHD575" s="633"/>
      <c r="WHE575" s="633"/>
      <c r="WHF575" s="633"/>
      <c r="WHG575" s="633"/>
      <c r="WHH575" s="633"/>
      <c r="WHI575" s="633"/>
      <c r="WHJ575" s="633"/>
      <c r="WHK575" s="633"/>
      <c r="WHL575" s="633"/>
      <c r="WHM575" s="633"/>
      <c r="WHN575" s="633"/>
      <c r="WHO575" s="633"/>
      <c r="WHP575" s="633"/>
      <c r="WHQ575" s="633"/>
      <c r="WHR575" s="633"/>
      <c r="WHS575" s="633"/>
      <c r="WHT575" s="633"/>
      <c r="WHU575" s="633"/>
      <c r="WHV575" s="633"/>
      <c r="WHW575" s="633"/>
      <c r="WHX575" s="633"/>
      <c r="WHY575" s="633"/>
      <c r="WHZ575" s="633"/>
      <c r="WIA575" s="633"/>
      <c r="WIB575" s="633"/>
      <c r="WIC575" s="633"/>
      <c r="WID575" s="633"/>
      <c r="WIE575" s="633"/>
      <c r="WIF575" s="633"/>
      <c r="WIG575" s="633"/>
      <c r="WIH575" s="633"/>
      <c r="WII575" s="633"/>
      <c r="WIJ575" s="633"/>
      <c r="WIK575" s="633"/>
      <c r="WIL575" s="633"/>
      <c r="WIM575" s="633"/>
      <c r="WIN575" s="633"/>
      <c r="WIO575" s="633"/>
      <c r="WIP575" s="633"/>
      <c r="WIQ575" s="633"/>
      <c r="WIR575" s="633"/>
      <c r="WIS575" s="633"/>
      <c r="WIT575" s="633"/>
      <c r="WIU575" s="633"/>
      <c r="WIV575" s="633"/>
      <c r="WIW575" s="633"/>
      <c r="WIX575" s="633"/>
      <c r="WIY575" s="633"/>
      <c r="WIZ575" s="633"/>
      <c r="WJA575" s="633"/>
      <c r="WJB575" s="633"/>
      <c r="WJC575" s="633"/>
      <c r="WJD575" s="633"/>
      <c r="WJE575" s="633"/>
      <c r="WJF575" s="633"/>
      <c r="WJG575" s="633"/>
      <c r="WJH575" s="633"/>
      <c r="WJI575" s="633"/>
      <c r="WJJ575" s="633"/>
      <c r="WJK575" s="633"/>
      <c r="WJL575" s="633"/>
      <c r="WJM575" s="633"/>
      <c r="WJN575" s="633"/>
      <c r="WJO575" s="633"/>
      <c r="WJP575" s="633"/>
      <c r="WJQ575" s="633"/>
      <c r="WJR575" s="633"/>
      <c r="WJS575" s="633"/>
      <c r="WJT575" s="633"/>
      <c r="WJU575" s="633"/>
      <c r="WJV575" s="633"/>
      <c r="WJW575" s="633"/>
      <c r="WJX575" s="633"/>
      <c r="WJY575" s="633"/>
      <c r="WJZ575" s="633"/>
      <c r="WKA575" s="633"/>
      <c r="WKB575" s="633"/>
      <c r="WKC575" s="633"/>
      <c r="WKD575" s="633"/>
      <c r="WKE575" s="633"/>
      <c r="WKF575" s="633"/>
      <c r="WKG575" s="633"/>
      <c r="WKH575" s="633"/>
      <c r="WKI575" s="633"/>
      <c r="WKJ575" s="633"/>
      <c r="WKK575" s="633"/>
      <c r="WKL575" s="633"/>
      <c r="WKM575" s="633"/>
      <c r="WKN575" s="633"/>
      <c r="WKO575" s="633"/>
      <c r="WKP575" s="633"/>
      <c r="WKQ575" s="633"/>
      <c r="WKR575" s="633"/>
      <c r="WKS575" s="633"/>
      <c r="WKT575" s="633"/>
      <c r="WKU575" s="633"/>
      <c r="WKV575" s="633"/>
      <c r="WKW575" s="633"/>
      <c r="WKX575" s="633"/>
      <c r="WKY575" s="633"/>
      <c r="WKZ575" s="633"/>
      <c r="WLA575" s="633"/>
      <c r="WLB575" s="633"/>
      <c r="WLC575" s="633"/>
      <c r="WLD575" s="633"/>
      <c r="WLE575" s="633"/>
      <c r="WLF575" s="633"/>
      <c r="WLG575" s="633"/>
      <c r="WLH575" s="633"/>
      <c r="WLI575" s="633"/>
      <c r="WLJ575" s="633"/>
      <c r="WLK575" s="633"/>
      <c r="WLL575" s="633"/>
      <c r="WLM575" s="633"/>
      <c r="WLN575" s="633"/>
      <c r="WLO575" s="633"/>
      <c r="WLP575" s="633"/>
      <c r="WLQ575" s="633"/>
      <c r="WLR575" s="633"/>
      <c r="WLS575" s="633"/>
      <c r="WLT575" s="633"/>
      <c r="WLU575" s="633"/>
      <c r="WLV575" s="633"/>
      <c r="WLW575" s="633"/>
      <c r="WLX575" s="633"/>
      <c r="WLY575" s="633"/>
      <c r="WLZ575" s="633"/>
      <c r="WMA575" s="633"/>
      <c r="WMB575" s="633"/>
      <c r="WMC575" s="633"/>
      <c r="WMD575" s="633"/>
      <c r="WME575" s="633"/>
      <c r="WMF575" s="633"/>
      <c r="WMG575" s="633"/>
      <c r="WMH575" s="633"/>
      <c r="WMI575" s="633"/>
      <c r="WMJ575" s="633"/>
      <c r="WMK575" s="633"/>
      <c r="WML575" s="633"/>
      <c r="WMM575" s="633"/>
      <c r="WMN575" s="633"/>
      <c r="WMO575" s="633"/>
      <c r="WMP575" s="633"/>
      <c r="WMQ575" s="633"/>
      <c r="WMR575" s="633"/>
      <c r="WMS575" s="633"/>
      <c r="WMT575" s="633"/>
      <c r="WMU575" s="633"/>
      <c r="WMV575" s="633"/>
      <c r="WMW575" s="633"/>
      <c r="WMX575" s="633"/>
      <c r="WMY575" s="633"/>
      <c r="WMZ575" s="633"/>
      <c r="WNA575" s="633"/>
      <c r="WNB575" s="633"/>
      <c r="WNC575" s="633"/>
      <c r="WND575" s="633"/>
      <c r="WNE575" s="633"/>
      <c r="WNF575" s="633"/>
      <c r="WNG575" s="633"/>
      <c r="WNH575" s="633"/>
      <c r="WNI575" s="633"/>
      <c r="WNJ575" s="633"/>
      <c r="WNK575" s="633"/>
      <c r="WNL575" s="633"/>
      <c r="WNM575" s="633"/>
      <c r="WNN575" s="633"/>
      <c r="WNO575" s="633"/>
      <c r="WNP575" s="633"/>
      <c r="WNQ575" s="633"/>
      <c r="WNR575" s="633"/>
      <c r="WNS575" s="633"/>
      <c r="WNT575" s="633"/>
      <c r="WNU575" s="633"/>
      <c r="WNV575" s="633"/>
      <c r="WNW575" s="633"/>
      <c r="WNX575" s="633"/>
      <c r="WNY575" s="633"/>
      <c r="WNZ575" s="633"/>
      <c r="WOA575" s="633"/>
      <c r="WOB575" s="633"/>
      <c r="WOC575" s="633"/>
      <c r="WOD575" s="633"/>
      <c r="WOE575" s="633"/>
      <c r="WOF575" s="633"/>
      <c r="WOG575" s="633"/>
      <c r="WOH575" s="633"/>
      <c r="WOI575" s="633"/>
      <c r="WOJ575" s="633"/>
      <c r="WOK575" s="633"/>
      <c r="WOL575" s="633"/>
      <c r="WOM575" s="633"/>
      <c r="WON575" s="633"/>
      <c r="WOO575" s="633"/>
      <c r="WOP575" s="633"/>
      <c r="WOQ575" s="633"/>
      <c r="WOR575" s="633"/>
      <c r="WOS575" s="633"/>
      <c r="WOT575" s="633"/>
      <c r="WOU575" s="633"/>
      <c r="WOV575" s="633"/>
      <c r="WOW575" s="633"/>
      <c r="WOX575" s="633"/>
      <c r="WOY575" s="633"/>
      <c r="WOZ575" s="633"/>
      <c r="WPA575" s="633"/>
      <c r="WPB575" s="633"/>
      <c r="WPC575" s="633"/>
      <c r="WPD575" s="633"/>
      <c r="WPE575" s="633"/>
      <c r="WPF575" s="633"/>
      <c r="WPG575" s="633"/>
      <c r="WPH575" s="633"/>
      <c r="WPI575" s="633"/>
      <c r="WPJ575" s="633"/>
      <c r="WPK575" s="633"/>
      <c r="WPL575" s="633"/>
      <c r="WPM575" s="633"/>
      <c r="WPN575" s="633"/>
      <c r="WPO575" s="633"/>
      <c r="WPP575" s="633"/>
      <c r="WPQ575" s="633"/>
      <c r="WPR575" s="633"/>
      <c r="WPS575" s="633"/>
      <c r="WPT575" s="633"/>
      <c r="WPU575" s="633"/>
      <c r="WPV575" s="633"/>
      <c r="WPW575" s="633"/>
      <c r="WPX575" s="633"/>
      <c r="WPY575" s="633"/>
      <c r="WPZ575" s="633"/>
      <c r="WQA575" s="633"/>
      <c r="WQB575" s="633"/>
      <c r="WQC575" s="633"/>
      <c r="WQD575" s="633"/>
      <c r="WQE575" s="633"/>
      <c r="WQF575" s="633"/>
      <c r="WQG575" s="633"/>
      <c r="WQH575" s="633"/>
      <c r="WQI575" s="633"/>
      <c r="WQJ575" s="633"/>
      <c r="WQK575" s="633"/>
      <c r="WQL575" s="633"/>
      <c r="WQM575" s="633"/>
      <c r="WQN575" s="633"/>
      <c r="WQO575" s="633"/>
      <c r="WQP575" s="633"/>
      <c r="WQQ575" s="633"/>
      <c r="WQR575" s="633"/>
      <c r="WQS575" s="633"/>
      <c r="WQT575" s="633"/>
      <c r="WQU575" s="633"/>
      <c r="WQV575" s="633"/>
      <c r="WQW575" s="633"/>
      <c r="WQX575" s="633"/>
      <c r="WQY575" s="633"/>
      <c r="WQZ575" s="633"/>
      <c r="WRA575" s="633"/>
      <c r="WRB575" s="633"/>
      <c r="WRC575" s="633"/>
      <c r="WRD575" s="633"/>
      <c r="WRE575" s="633"/>
      <c r="WRF575" s="633"/>
      <c r="WRG575" s="633"/>
      <c r="WRH575" s="633"/>
      <c r="WRI575" s="633"/>
      <c r="WRJ575" s="633"/>
      <c r="WRK575" s="633"/>
      <c r="WRL575" s="633"/>
      <c r="WRM575" s="633"/>
      <c r="WRN575" s="633"/>
      <c r="WRO575" s="633"/>
      <c r="WRP575" s="633"/>
      <c r="WRQ575" s="633"/>
      <c r="WRR575" s="633"/>
      <c r="WRS575" s="633"/>
      <c r="WRT575" s="633"/>
      <c r="WRU575" s="633"/>
      <c r="WRV575" s="633"/>
      <c r="WRW575" s="633"/>
      <c r="WRX575" s="633"/>
      <c r="WRY575" s="633"/>
      <c r="WRZ575" s="633"/>
      <c r="WSA575" s="633"/>
      <c r="WSB575" s="633"/>
      <c r="WSC575" s="633"/>
      <c r="WSD575" s="633"/>
      <c r="WSE575" s="633"/>
      <c r="WSF575" s="633"/>
      <c r="WSG575" s="633"/>
      <c r="WSH575" s="633"/>
      <c r="WSI575" s="633"/>
      <c r="WSJ575" s="633"/>
      <c r="WSK575" s="633"/>
      <c r="WSL575" s="633"/>
      <c r="WSM575" s="633"/>
      <c r="WSN575" s="633"/>
      <c r="WSO575" s="633"/>
      <c r="WSP575" s="633"/>
      <c r="WSQ575" s="633"/>
      <c r="WSR575" s="633"/>
      <c r="WSS575" s="633"/>
      <c r="WST575" s="633"/>
      <c r="WSU575" s="633"/>
      <c r="WSV575" s="633"/>
      <c r="WSW575" s="633"/>
      <c r="WSX575" s="633"/>
      <c r="WSY575" s="633"/>
      <c r="WSZ575" s="633"/>
      <c r="WTA575" s="633"/>
      <c r="WTB575" s="633"/>
      <c r="WTC575" s="633"/>
      <c r="WTD575" s="633"/>
      <c r="WTE575" s="633"/>
      <c r="WTF575" s="633"/>
      <c r="WTG575" s="633"/>
      <c r="WTH575" s="633"/>
      <c r="WTI575" s="633"/>
      <c r="WTJ575" s="633"/>
      <c r="WTK575" s="633"/>
      <c r="WTL575" s="633"/>
      <c r="WTM575" s="633"/>
      <c r="WTN575" s="633"/>
      <c r="WTO575" s="633"/>
      <c r="WTP575" s="633"/>
      <c r="WTQ575" s="633"/>
      <c r="WTR575" s="633"/>
      <c r="WTS575" s="633"/>
      <c r="WTT575" s="633"/>
      <c r="WTU575" s="633"/>
      <c r="WTV575" s="633"/>
      <c r="WTW575" s="633"/>
      <c r="WTX575" s="633"/>
      <c r="WTY575" s="633"/>
      <c r="WTZ575" s="633"/>
      <c r="WUA575" s="633"/>
      <c r="WUB575" s="633"/>
      <c r="WUC575" s="633"/>
      <c r="WUD575" s="633"/>
      <c r="WUE575" s="633"/>
      <c r="WUF575" s="633"/>
      <c r="WUG575" s="633"/>
      <c r="WUH575" s="633"/>
      <c r="WUI575" s="633"/>
      <c r="WUJ575" s="633"/>
      <c r="WUK575" s="633"/>
      <c r="WUL575" s="633"/>
      <c r="WUM575" s="633"/>
      <c r="WUN575" s="633"/>
      <c r="WUO575" s="633"/>
      <c r="WUP575" s="633"/>
      <c r="WUQ575" s="633"/>
      <c r="WUR575" s="633"/>
      <c r="WUS575" s="633"/>
      <c r="WUT575" s="633"/>
      <c r="WUU575" s="633"/>
      <c r="WUV575" s="633"/>
      <c r="WUW575" s="633"/>
      <c r="WUX575" s="633"/>
      <c r="WUY575" s="633"/>
      <c r="WUZ575" s="633"/>
      <c r="WVA575" s="633"/>
      <c r="WVB575" s="633"/>
      <c r="WVC575" s="633"/>
      <c r="WVD575" s="633"/>
      <c r="WVE575" s="633"/>
      <c r="WVF575" s="633"/>
      <c r="WVG575" s="633"/>
      <c r="WVH575" s="633"/>
      <c r="WVI575" s="633"/>
      <c r="WVJ575" s="633"/>
      <c r="WVK575" s="633"/>
      <c r="WVL575" s="633"/>
      <c r="WVM575" s="633"/>
      <c r="WVN575" s="633"/>
      <c r="WVO575" s="633"/>
      <c r="WVP575" s="633"/>
      <c r="WVQ575" s="633"/>
      <c r="WVR575" s="633"/>
      <c r="WVS575" s="633"/>
      <c r="WVT575" s="633"/>
      <c r="WVU575" s="633"/>
      <c r="WVV575" s="633"/>
      <c r="WVW575" s="633"/>
      <c r="WVX575" s="633"/>
      <c r="WVY575" s="633"/>
      <c r="WVZ575" s="633"/>
      <c r="WWA575" s="633"/>
      <c r="WWB575" s="633"/>
      <c r="WWC575" s="633"/>
      <c r="WWD575" s="633"/>
      <c r="WWE575" s="633"/>
      <c r="WWF575" s="633"/>
      <c r="WWG575" s="633"/>
      <c r="WWH575" s="633"/>
      <c r="WWI575" s="633"/>
      <c r="WWJ575" s="633"/>
      <c r="WWK575" s="633"/>
      <c r="WWL575" s="633"/>
      <c r="WWM575" s="633"/>
      <c r="WWN575" s="633"/>
      <c r="WWO575" s="633"/>
      <c r="WWP575" s="633"/>
      <c r="WWQ575" s="633"/>
      <c r="WWR575" s="633"/>
      <c r="WWS575" s="633"/>
      <c r="WWT575" s="633"/>
      <c r="WWU575" s="633"/>
      <c r="WWV575" s="633"/>
      <c r="WWW575" s="633"/>
      <c r="WWX575" s="633"/>
      <c r="WWY575" s="633"/>
      <c r="WWZ575" s="633"/>
      <c r="WXA575" s="633"/>
      <c r="WXB575" s="633"/>
      <c r="WXC575" s="633"/>
      <c r="WXD575" s="633"/>
      <c r="WXE575" s="633"/>
      <c r="WXF575" s="633"/>
      <c r="WXG575" s="633"/>
      <c r="WXH575" s="633"/>
      <c r="WXI575" s="633"/>
      <c r="WXJ575" s="633"/>
      <c r="WXK575" s="633"/>
      <c r="WXL575" s="633"/>
      <c r="WXM575" s="633"/>
      <c r="WXN575" s="633"/>
      <c r="WXO575" s="633"/>
      <c r="WXP575" s="633"/>
      <c r="WXQ575" s="633"/>
      <c r="WXR575" s="633"/>
      <c r="WXS575" s="633"/>
      <c r="WXT575" s="633"/>
      <c r="WXU575" s="633"/>
      <c r="WXV575" s="633"/>
      <c r="WXW575" s="633"/>
      <c r="WXX575" s="633"/>
      <c r="WXY575" s="633"/>
      <c r="WXZ575" s="633"/>
      <c r="WYA575" s="633"/>
      <c r="WYB575" s="633"/>
      <c r="WYC575" s="633"/>
      <c r="WYD575" s="633"/>
      <c r="WYE575" s="633"/>
      <c r="WYF575" s="633"/>
      <c r="WYG575" s="633"/>
      <c r="WYH575" s="633"/>
      <c r="WYI575" s="633"/>
      <c r="WYJ575" s="633"/>
      <c r="WYK575" s="633"/>
      <c r="WYL575" s="633"/>
      <c r="WYM575" s="633"/>
      <c r="WYN575" s="633"/>
      <c r="WYO575" s="633"/>
      <c r="WYP575" s="633"/>
      <c r="WYQ575" s="633"/>
      <c r="WYR575" s="633"/>
      <c r="WYS575" s="633"/>
      <c r="WYT575" s="633"/>
      <c r="WYU575" s="633"/>
      <c r="WYV575" s="633"/>
      <c r="WYW575" s="633"/>
      <c r="WYX575" s="633"/>
      <c r="WYY575" s="633"/>
      <c r="WYZ575" s="633"/>
      <c r="WZA575" s="633"/>
      <c r="WZB575" s="633"/>
      <c r="WZC575" s="633"/>
      <c r="WZD575" s="633"/>
      <c r="WZE575" s="633"/>
      <c r="WZF575" s="633"/>
      <c r="WZG575" s="633"/>
      <c r="WZH575" s="633"/>
      <c r="WZI575" s="633"/>
      <c r="WZJ575" s="633"/>
      <c r="WZK575" s="633"/>
      <c r="WZL575" s="633"/>
      <c r="WZM575" s="633"/>
      <c r="WZN575" s="633"/>
      <c r="WZO575" s="633"/>
      <c r="WZP575" s="633"/>
      <c r="WZQ575" s="633"/>
      <c r="WZR575" s="633"/>
      <c r="WZS575" s="633"/>
      <c r="WZT575" s="633"/>
      <c r="WZU575" s="633"/>
      <c r="WZV575" s="633"/>
      <c r="WZW575" s="633"/>
      <c r="WZX575" s="633"/>
      <c r="WZY575" s="633"/>
      <c r="WZZ575" s="633"/>
      <c r="XAA575" s="633"/>
      <c r="XAB575" s="633"/>
      <c r="XAC575" s="633"/>
      <c r="XAD575" s="633"/>
      <c r="XAE575" s="633"/>
      <c r="XAF575" s="633"/>
      <c r="XAG575" s="633"/>
      <c r="XAH575" s="633"/>
      <c r="XAI575" s="633"/>
      <c r="XAJ575" s="633"/>
      <c r="XAK575" s="633"/>
      <c r="XAL575" s="633"/>
      <c r="XAM575" s="633"/>
      <c r="XAN575" s="633"/>
      <c r="XAO575" s="633"/>
      <c r="XAP575" s="633"/>
      <c r="XAQ575" s="633"/>
      <c r="XAR575" s="633"/>
      <c r="XAS575" s="633"/>
      <c r="XAT575" s="633"/>
      <c r="XAU575" s="633"/>
      <c r="XAV575" s="633"/>
      <c r="XAW575" s="633"/>
      <c r="XAX575" s="633"/>
      <c r="XAY575" s="633"/>
      <c r="XAZ575" s="633"/>
      <c r="XBA575" s="633"/>
      <c r="XBB575" s="633"/>
      <c r="XBC575" s="633"/>
      <c r="XBD575" s="633"/>
      <c r="XBE575" s="633"/>
      <c r="XBF575" s="633"/>
      <c r="XBG575" s="633"/>
      <c r="XBH575" s="633"/>
      <c r="XBI575" s="633"/>
      <c r="XBJ575" s="633"/>
      <c r="XBK575" s="633"/>
      <c r="XBL575" s="633"/>
      <c r="XBM575" s="633"/>
      <c r="XBN575" s="633"/>
      <c r="XBO575" s="633"/>
      <c r="XBP575" s="633"/>
      <c r="XBQ575" s="633"/>
      <c r="XBR575" s="633"/>
      <c r="XBS575" s="633"/>
      <c r="XBT575" s="633"/>
      <c r="XBU575" s="633"/>
      <c r="XBV575" s="633"/>
      <c r="XBW575" s="633"/>
      <c r="XBX575" s="633"/>
      <c r="XBY575" s="633"/>
      <c r="XBZ575" s="633"/>
      <c r="XCA575" s="633"/>
      <c r="XCB575" s="633"/>
      <c r="XCC575" s="633"/>
      <c r="XCD575" s="633"/>
      <c r="XCE575" s="633"/>
      <c r="XCF575" s="633"/>
      <c r="XCG575" s="633"/>
      <c r="XCH575" s="633"/>
      <c r="XCI575" s="633"/>
      <c r="XCJ575" s="633"/>
      <c r="XCK575" s="633"/>
      <c r="XCL575" s="633"/>
      <c r="XCM575" s="633"/>
      <c r="XCN575" s="633"/>
      <c r="XCO575" s="633"/>
      <c r="XCP575" s="633"/>
      <c r="XCQ575" s="633"/>
      <c r="XCR575" s="633"/>
      <c r="XCS575" s="633"/>
      <c r="XCT575" s="633"/>
      <c r="XCU575" s="633"/>
      <c r="XCV575" s="633"/>
      <c r="XCW575" s="633"/>
      <c r="XCX575" s="633"/>
      <c r="XCY575" s="633"/>
      <c r="XCZ575" s="633"/>
      <c r="XDA575" s="633"/>
      <c r="XDB575" s="633"/>
      <c r="XDC575" s="633"/>
      <c r="XDD575" s="633"/>
      <c r="XDE575" s="633"/>
      <c r="XDF575" s="633"/>
      <c r="XDG575" s="633"/>
      <c r="XDH575" s="633"/>
      <c r="XDI575" s="633"/>
      <c r="XDJ575" s="633"/>
      <c r="XDK575" s="633"/>
      <c r="XDL575" s="633"/>
      <c r="XDM575" s="633"/>
      <c r="XDN575" s="633"/>
      <c r="XDO575" s="633"/>
      <c r="XDP575" s="633"/>
      <c r="XDQ575" s="633"/>
      <c r="XDR575" s="633"/>
      <c r="XDS575" s="633"/>
      <c r="XDT575" s="633"/>
      <c r="XDU575" s="633"/>
      <c r="XDV575" s="633"/>
      <c r="XDW575" s="633"/>
      <c r="XDX575" s="633"/>
      <c r="XDY575" s="633"/>
      <c r="XDZ575" s="633"/>
      <c r="XEA575" s="633"/>
      <c r="XEB575" s="633"/>
    </row>
    <row r="576" spans="1:16356" ht="34.15" customHeight="1">
      <c r="A576" s="628" t="s">
        <v>3463</v>
      </c>
      <c r="B576" s="629" t="s">
        <v>3938</v>
      </c>
      <c r="C576" s="630" t="s">
        <v>4825</v>
      </c>
      <c r="D576" s="629" t="s">
        <v>4622</v>
      </c>
      <c r="E576" s="631" t="s">
        <v>4966</v>
      </c>
      <c r="F576" s="655" t="s">
        <v>4232</v>
      </c>
      <c r="G576" s="632" t="s">
        <v>3313</v>
      </c>
      <c r="H576" s="633" t="s">
        <v>840</v>
      </c>
      <c r="I576" s="633"/>
      <c r="J576" s="629"/>
      <c r="K576" s="629"/>
      <c r="L576" s="629"/>
      <c r="M576" s="629"/>
      <c r="N576" s="633"/>
      <c r="O576" s="633"/>
      <c r="P576" s="633"/>
      <c r="Q576" s="633"/>
      <c r="R576" s="633" t="s">
        <v>4967</v>
      </c>
      <c r="S576" s="629" t="s">
        <v>3435</v>
      </c>
      <c r="T576" s="629" t="s">
        <v>6980</v>
      </c>
      <c r="U576" s="629" t="s">
        <v>4860</v>
      </c>
      <c r="V576" s="629" t="s">
        <v>4656</v>
      </c>
      <c r="W576" s="633"/>
      <c r="X576" s="633"/>
      <c r="Y576" s="633"/>
      <c r="Z576" s="633" t="s">
        <v>4968</v>
      </c>
      <c r="AA576" s="639"/>
      <c r="AB576" s="633"/>
      <c r="AC576" s="633"/>
      <c r="AD576" s="633"/>
      <c r="AE576" s="633"/>
      <c r="AF576" s="633"/>
      <c r="AG576" s="633"/>
      <c r="AH576" s="633"/>
      <c r="AI576" s="742"/>
      <c r="AJ576" s="742"/>
      <c r="AK576" s="742"/>
      <c r="AL576" s="742"/>
      <c r="AM576" s="742"/>
      <c r="AN576" s="742"/>
      <c r="AO576" s="742"/>
      <c r="AP576" s="742"/>
      <c r="AQ576" s="633"/>
      <c r="AR576" s="633"/>
      <c r="AS576" s="633"/>
      <c r="AT576" s="633"/>
      <c r="AU576" s="633"/>
      <c r="AV576" s="633"/>
      <c r="AW576" s="633"/>
      <c r="AX576" s="633"/>
      <c r="AY576" s="633"/>
      <c r="AZ576" s="633"/>
      <c r="BA576" s="633"/>
      <c r="BB576" s="633"/>
      <c r="BC576" s="633"/>
      <c r="BD576" s="633"/>
      <c r="BE576" s="633"/>
      <c r="BF576" s="633"/>
      <c r="BG576" s="633"/>
      <c r="BH576" s="633"/>
      <c r="BI576" s="633"/>
      <c r="BJ576" s="633"/>
      <c r="BK576" s="633"/>
      <c r="BL576" s="633"/>
      <c r="BM576" s="633"/>
      <c r="BN576" s="633"/>
      <c r="BO576" s="633"/>
      <c r="BP576" s="633"/>
      <c r="BQ576" s="633"/>
      <c r="BR576" s="633"/>
      <c r="BS576" s="633"/>
      <c r="BT576" s="633"/>
      <c r="BU576" s="633"/>
      <c r="BV576" s="633"/>
      <c r="BW576" s="633"/>
      <c r="BX576" s="633"/>
      <c r="BY576" s="633"/>
      <c r="BZ576" s="633"/>
      <c r="CA576" s="633"/>
      <c r="CB576" s="633"/>
      <c r="CC576" s="633"/>
      <c r="CD576" s="633"/>
      <c r="CE576" s="633"/>
      <c r="CF576" s="633"/>
      <c r="CG576" s="633"/>
      <c r="CH576" s="633"/>
      <c r="CI576" s="633"/>
      <c r="CJ576" s="633"/>
      <c r="CK576" s="633"/>
      <c r="CL576" s="633"/>
      <c r="CM576" s="633"/>
      <c r="CN576" s="633"/>
      <c r="CO576" s="633"/>
      <c r="CP576" s="633"/>
      <c r="CQ576" s="633"/>
      <c r="CR576" s="633"/>
      <c r="CS576" s="633"/>
      <c r="CT576" s="633"/>
      <c r="CU576" s="633"/>
      <c r="CV576" s="633"/>
      <c r="CW576" s="633"/>
      <c r="CX576" s="633"/>
      <c r="CY576" s="633"/>
      <c r="CZ576" s="633"/>
      <c r="DA576" s="633"/>
      <c r="DB576" s="633"/>
      <c r="DC576" s="633"/>
      <c r="DD576" s="633"/>
      <c r="DE576" s="633"/>
      <c r="DF576" s="633"/>
      <c r="DG576" s="633"/>
      <c r="DH576" s="633"/>
      <c r="DI576" s="633"/>
      <c r="DJ576" s="633"/>
      <c r="DK576" s="633"/>
      <c r="DL576" s="633"/>
      <c r="DM576" s="633"/>
      <c r="DN576" s="633"/>
      <c r="DO576" s="633"/>
      <c r="DP576" s="633"/>
      <c r="DQ576" s="633"/>
      <c r="DR576" s="633"/>
      <c r="DS576" s="633"/>
      <c r="DT576" s="633"/>
      <c r="DU576" s="633"/>
      <c r="DV576" s="633"/>
      <c r="DW576" s="633"/>
      <c r="DX576" s="633"/>
      <c r="DY576" s="633"/>
      <c r="DZ576" s="633"/>
      <c r="EA576" s="633"/>
      <c r="EB576" s="633"/>
      <c r="EC576" s="633"/>
      <c r="ED576" s="633"/>
      <c r="EE576" s="633"/>
      <c r="EF576" s="633"/>
      <c r="EG576" s="633"/>
      <c r="EH576" s="633"/>
      <c r="EI576" s="633"/>
      <c r="EJ576" s="633"/>
      <c r="EK576" s="633"/>
      <c r="EL576" s="633"/>
      <c r="EM576" s="633"/>
      <c r="EN576" s="633"/>
      <c r="EO576" s="633"/>
      <c r="EP576" s="633"/>
      <c r="EQ576" s="633"/>
      <c r="ER576" s="633"/>
      <c r="ES576" s="633"/>
      <c r="ET576" s="633"/>
      <c r="EU576" s="633"/>
      <c r="EV576" s="633"/>
      <c r="EW576" s="633"/>
      <c r="EX576" s="633"/>
      <c r="EY576" s="633"/>
      <c r="EZ576" s="633"/>
      <c r="FA576" s="633"/>
      <c r="FB576" s="633"/>
      <c r="FC576" s="633"/>
      <c r="FD576" s="633"/>
      <c r="FE576" s="633"/>
      <c r="FF576" s="633"/>
      <c r="FG576" s="633"/>
      <c r="FH576" s="633"/>
      <c r="FI576" s="633"/>
      <c r="FJ576" s="633"/>
      <c r="FK576" s="633"/>
      <c r="FL576" s="633"/>
      <c r="FM576" s="633"/>
      <c r="FN576" s="633"/>
      <c r="FO576" s="633"/>
      <c r="FP576" s="633"/>
      <c r="FQ576" s="633"/>
      <c r="FR576" s="633"/>
      <c r="FS576" s="633"/>
      <c r="FT576" s="633"/>
      <c r="FU576" s="633"/>
      <c r="FV576" s="633"/>
      <c r="FW576" s="633"/>
      <c r="FX576" s="633"/>
      <c r="FY576" s="633"/>
      <c r="FZ576" s="633"/>
      <c r="GA576" s="633"/>
      <c r="GB576" s="633"/>
      <c r="GC576" s="633"/>
      <c r="GD576" s="633"/>
      <c r="GE576" s="633"/>
      <c r="GF576" s="633"/>
      <c r="GG576" s="633"/>
      <c r="GH576" s="633"/>
      <c r="GI576" s="633"/>
      <c r="GJ576" s="633"/>
      <c r="GK576" s="633"/>
      <c r="GL576" s="633"/>
      <c r="GM576" s="633"/>
      <c r="GN576" s="633"/>
      <c r="GO576" s="633"/>
      <c r="GP576" s="633"/>
      <c r="GQ576" s="633"/>
      <c r="GR576" s="633"/>
      <c r="GS576" s="633"/>
      <c r="GT576" s="633"/>
      <c r="GU576" s="633"/>
      <c r="GV576" s="633"/>
      <c r="GW576" s="633"/>
      <c r="GX576" s="633"/>
      <c r="GY576" s="633"/>
      <c r="GZ576" s="633"/>
      <c r="HA576" s="633"/>
      <c r="HB576" s="633"/>
      <c r="HC576" s="633"/>
      <c r="HD576" s="633"/>
      <c r="HE576" s="633"/>
      <c r="HF576" s="633"/>
      <c r="HG576" s="633"/>
      <c r="HH576" s="633"/>
      <c r="HI576" s="633"/>
      <c r="HJ576" s="633"/>
      <c r="HK576" s="633"/>
      <c r="HL576" s="633"/>
      <c r="HM576" s="633"/>
      <c r="HN576" s="633"/>
      <c r="HO576" s="633"/>
      <c r="HP576" s="633"/>
      <c r="HQ576" s="633"/>
      <c r="HR576" s="633"/>
      <c r="HS576" s="633"/>
      <c r="HT576" s="633"/>
      <c r="HU576" s="633"/>
      <c r="HV576" s="633"/>
      <c r="HW576" s="633"/>
      <c r="HX576" s="633"/>
      <c r="HY576" s="633"/>
      <c r="HZ576" s="633"/>
      <c r="IA576" s="633"/>
      <c r="IB576" s="633"/>
      <c r="IC576" s="633"/>
      <c r="ID576" s="633"/>
      <c r="IE576" s="633"/>
      <c r="IF576" s="633"/>
      <c r="IG576" s="633"/>
      <c r="IH576" s="633"/>
      <c r="II576" s="633"/>
      <c r="IJ576" s="633"/>
      <c r="IK576" s="633"/>
      <c r="IL576" s="633"/>
      <c r="IM576" s="633"/>
      <c r="IN576" s="633"/>
      <c r="IO576" s="633"/>
      <c r="IP576" s="633"/>
      <c r="IQ576" s="633"/>
      <c r="IR576" s="633"/>
      <c r="IS576" s="633"/>
      <c r="IT576" s="633"/>
      <c r="IU576" s="633"/>
      <c r="IV576" s="633"/>
      <c r="IW576" s="633"/>
      <c r="IX576" s="633"/>
      <c r="IY576" s="633"/>
      <c r="IZ576" s="633"/>
      <c r="JA576" s="633"/>
      <c r="JB576" s="633"/>
      <c r="JC576" s="633"/>
      <c r="JD576" s="633"/>
      <c r="JE576" s="633"/>
      <c r="JF576" s="633"/>
      <c r="JG576" s="633"/>
      <c r="JH576" s="633"/>
      <c r="JI576" s="633"/>
      <c r="JJ576" s="633"/>
      <c r="JK576" s="633"/>
      <c r="JL576" s="633"/>
      <c r="JM576" s="633"/>
      <c r="JN576" s="633"/>
      <c r="JO576" s="633"/>
      <c r="JP576" s="633"/>
      <c r="JQ576" s="633"/>
      <c r="JR576" s="633"/>
      <c r="JS576" s="633"/>
      <c r="JT576" s="633"/>
      <c r="JU576" s="633"/>
      <c r="JV576" s="633"/>
      <c r="JW576" s="633"/>
      <c r="JX576" s="633"/>
      <c r="JY576" s="633"/>
      <c r="JZ576" s="633"/>
      <c r="KA576" s="633"/>
      <c r="KB576" s="633"/>
      <c r="KC576" s="633"/>
      <c r="KD576" s="633"/>
      <c r="KE576" s="633"/>
      <c r="KF576" s="633"/>
      <c r="KG576" s="633"/>
      <c r="KH576" s="633"/>
      <c r="KI576" s="633"/>
      <c r="KJ576" s="633"/>
      <c r="KK576" s="633"/>
      <c r="KL576" s="633"/>
      <c r="KM576" s="633"/>
      <c r="KN576" s="633"/>
      <c r="KO576" s="633"/>
      <c r="KP576" s="633"/>
      <c r="KQ576" s="633"/>
      <c r="KR576" s="633"/>
      <c r="KS576" s="633"/>
      <c r="KT576" s="633"/>
      <c r="KU576" s="633"/>
      <c r="KV576" s="633"/>
      <c r="KW576" s="633"/>
      <c r="KX576" s="633"/>
      <c r="KY576" s="633"/>
      <c r="KZ576" s="633"/>
      <c r="LA576" s="633"/>
      <c r="LB576" s="633"/>
      <c r="LC576" s="633"/>
      <c r="LD576" s="633"/>
      <c r="LE576" s="633"/>
      <c r="LF576" s="633"/>
      <c r="LG576" s="633"/>
      <c r="LH576" s="633"/>
      <c r="LI576" s="633"/>
      <c r="LJ576" s="633"/>
      <c r="LK576" s="633"/>
      <c r="LL576" s="633"/>
      <c r="LM576" s="633"/>
      <c r="LN576" s="633"/>
      <c r="LO576" s="633"/>
      <c r="LP576" s="633"/>
      <c r="LQ576" s="633"/>
      <c r="LR576" s="633"/>
      <c r="LS576" s="633"/>
      <c r="LT576" s="633"/>
      <c r="LU576" s="633"/>
      <c r="LV576" s="633"/>
      <c r="LW576" s="633"/>
      <c r="LX576" s="633"/>
      <c r="LY576" s="633"/>
      <c r="LZ576" s="633"/>
      <c r="MA576" s="633"/>
      <c r="MB576" s="633"/>
      <c r="MC576" s="633"/>
      <c r="MD576" s="633"/>
      <c r="ME576" s="633"/>
      <c r="MF576" s="633"/>
      <c r="MG576" s="633"/>
      <c r="MH576" s="633"/>
      <c r="MI576" s="633"/>
      <c r="MJ576" s="633"/>
      <c r="MK576" s="633"/>
      <c r="ML576" s="633"/>
      <c r="MM576" s="633"/>
      <c r="MN576" s="633"/>
      <c r="MO576" s="633"/>
      <c r="MP576" s="633"/>
      <c r="MQ576" s="633"/>
      <c r="MR576" s="633"/>
      <c r="MS576" s="633"/>
      <c r="MT576" s="633"/>
      <c r="MU576" s="633"/>
      <c r="MV576" s="633"/>
      <c r="MW576" s="633"/>
      <c r="MX576" s="633"/>
      <c r="MY576" s="633"/>
      <c r="MZ576" s="633"/>
      <c r="NA576" s="633"/>
      <c r="NB576" s="633"/>
      <c r="NC576" s="633"/>
      <c r="ND576" s="633"/>
      <c r="NE576" s="633"/>
      <c r="NF576" s="633"/>
      <c r="NG576" s="633"/>
      <c r="NH576" s="633"/>
      <c r="NI576" s="633"/>
      <c r="NJ576" s="633"/>
      <c r="NK576" s="633"/>
      <c r="NL576" s="633"/>
      <c r="NM576" s="633"/>
      <c r="NN576" s="633"/>
      <c r="NO576" s="633"/>
      <c r="NP576" s="633"/>
      <c r="NQ576" s="633"/>
      <c r="NR576" s="633"/>
      <c r="NS576" s="633"/>
      <c r="NT576" s="633"/>
      <c r="NU576" s="633"/>
      <c r="NV576" s="633"/>
      <c r="NW576" s="633"/>
      <c r="NX576" s="633"/>
      <c r="NY576" s="633"/>
      <c r="NZ576" s="633"/>
      <c r="OA576" s="633"/>
      <c r="OB576" s="633"/>
      <c r="OC576" s="633"/>
      <c r="OD576" s="633"/>
      <c r="OE576" s="633"/>
      <c r="OF576" s="633"/>
      <c r="OG576" s="633"/>
      <c r="OH576" s="633"/>
      <c r="OI576" s="633"/>
      <c r="OJ576" s="633"/>
      <c r="OK576" s="633"/>
      <c r="OL576" s="633"/>
      <c r="OM576" s="633"/>
      <c r="ON576" s="633"/>
      <c r="OO576" s="633"/>
      <c r="OP576" s="633"/>
      <c r="OQ576" s="633"/>
      <c r="OR576" s="633"/>
      <c r="OS576" s="633"/>
      <c r="OT576" s="633"/>
      <c r="OU576" s="633"/>
      <c r="OV576" s="633"/>
      <c r="OW576" s="633"/>
      <c r="OX576" s="633"/>
      <c r="OY576" s="633"/>
      <c r="OZ576" s="633"/>
      <c r="PA576" s="633"/>
      <c r="PB576" s="633"/>
      <c r="PC576" s="633"/>
      <c r="PD576" s="633"/>
      <c r="PE576" s="633"/>
      <c r="PF576" s="633"/>
      <c r="PG576" s="633"/>
      <c r="PH576" s="633"/>
      <c r="PI576" s="633"/>
      <c r="PJ576" s="633"/>
      <c r="PK576" s="633"/>
      <c r="PL576" s="633"/>
      <c r="PM576" s="633"/>
      <c r="PN576" s="633"/>
      <c r="PO576" s="633"/>
      <c r="PP576" s="633"/>
      <c r="PQ576" s="633"/>
      <c r="PR576" s="633"/>
      <c r="PS576" s="633"/>
      <c r="PT576" s="633"/>
      <c r="PU576" s="633"/>
      <c r="PV576" s="633"/>
      <c r="PW576" s="633"/>
      <c r="PX576" s="633"/>
      <c r="PY576" s="633"/>
      <c r="PZ576" s="633"/>
      <c r="QA576" s="633"/>
      <c r="QB576" s="633"/>
      <c r="QC576" s="633"/>
      <c r="QD576" s="633"/>
      <c r="QE576" s="633"/>
      <c r="QF576" s="633"/>
      <c r="QG576" s="633"/>
      <c r="QH576" s="633"/>
      <c r="QI576" s="633"/>
      <c r="QJ576" s="633"/>
      <c r="QK576" s="633"/>
      <c r="QL576" s="633"/>
      <c r="QM576" s="633"/>
      <c r="QN576" s="633"/>
      <c r="QO576" s="633"/>
      <c r="QP576" s="633"/>
      <c r="QQ576" s="633"/>
      <c r="QR576" s="633"/>
      <c r="QS576" s="633"/>
      <c r="QT576" s="633"/>
      <c r="QU576" s="633"/>
      <c r="QV576" s="633"/>
      <c r="QW576" s="633"/>
      <c r="QX576" s="633"/>
      <c r="QY576" s="633"/>
      <c r="QZ576" s="633"/>
      <c r="RA576" s="633"/>
      <c r="RB576" s="633"/>
      <c r="RC576" s="633"/>
      <c r="RD576" s="633"/>
      <c r="RE576" s="633"/>
      <c r="RF576" s="633"/>
      <c r="RG576" s="633"/>
      <c r="RH576" s="633"/>
      <c r="RI576" s="633"/>
      <c r="RJ576" s="633"/>
      <c r="RK576" s="633"/>
      <c r="RL576" s="633"/>
      <c r="RM576" s="633"/>
      <c r="RN576" s="633"/>
      <c r="RO576" s="633"/>
      <c r="RP576" s="633"/>
      <c r="RQ576" s="633"/>
      <c r="RR576" s="633"/>
      <c r="RS576" s="633"/>
      <c r="RT576" s="633"/>
      <c r="RU576" s="633"/>
      <c r="RV576" s="633"/>
      <c r="RW576" s="633"/>
      <c r="RX576" s="633"/>
      <c r="RY576" s="633"/>
      <c r="RZ576" s="633"/>
      <c r="SA576" s="633"/>
      <c r="SB576" s="633"/>
      <c r="SC576" s="633"/>
      <c r="SD576" s="633"/>
      <c r="SE576" s="633"/>
      <c r="SF576" s="633"/>
      <c r="SG576" s="633"/>
      <c r="SH576" s="633"/>
      <c r="SI576" s="633"/>
      <c r="SJ576" s="633"/>
      <c r="SK576" s="633"/>
      <c r="SL576" s="633"/>
      <c r="SM576" s="633"/>
      <c r="SN576" s="633"/>
      <c r="SO576" s="633"/>
      <c r="SP576" s="633"/>
      <c r="SQ576" s="633"/>
      <c r="SR576" s="633"/>
      <c r="SS576" s="633"/>
      <c r="ST576" s="633"/>
      <c r="SU576" s="633"/>
      <c r="SV576" s="633"/>
      <c r="SW576" s="633"/>
      <c r="SX576" s="633"/>
      <c r="SY576" s="633"/>
      <c r="SZ576" s="633"/>
      <c r="TA576" s="633"/>
      <c r="TB576" s="633"/>
      <c r="TC576" s="633"/>
      <c r="TD576" s="633"/>
      <c r="TE576" s="633"/>
      <c r="TF576" s="633"/>
      <c r="TG576" s="633"/>
      <c r="TH576" s="633"/>
      <c r="TI576" s="633"/>
      <c r="TJ576" s="633"/>
      <c r="TK576" s="633"/>
      <c r="TL576" s="633"/>
      <c r="TM576" s="633"/>
      <c r="TN576" s="633"/>
      <c r="TO576" s="633"/>
      <c r="TP576" s="633"/>
      <c r="TQ576" s="633"/>
      <c r="TR576" s="633"/>
      <c r="TS576" s="633"/>
      <c r="TT576" s="633"/>
      <c r="TU576" s="633"/>
      <c r="TV576" s="633"/>
      <c r="TW576" s="633"/>
      <c r="TX576" s="633"/>
      <c r="TY576" s="633"/>
      <c r="TZ576" s="633"/>
      <c r="UA576" s="633"/>
      <c r="UB576" s="633"/>
      <c r="UC576" s="633"/>
      <c r="UD576" s="633"/>
      <c r="UE576" s="633"/>
      <c r="UF576" s="633"/>
      <c r="UG576" s="633"/>
      <c r="UH576" s="633"/>
      <c r="UI576" s="633"/>
      <c r="UJ576" s="633"/>
      <c r="UK576" s="633"/>
      <c r="UL576" s="633"/>
      <c r="UM576" s="633"/>
      <c r="UN576" s="633"/>
      <c r="UO576" s="633"/>
      <c r="UP576" s="633"/>
      <c r="UQ576" s="633"/>
      <c r="UR576" s="633"/>
      <c r="US576" s="633"/>
      <c r="UT576" s="633"/>
      <c r="UU576" s="633"/>
      <c r="UV576" s="633"/>
      <c r="UW576" s="633"/>
      <c r="UX576" s="633"/>
      <c r="UY576" s="633"/>
      <c r="UZ576" s="633"/>
      <c r="VA576" s="633"/>
      <c r="VB576" s="633"/>
      <c r="VC576" s="633"/>
      <c r="VD576" s="633"/>
      <c r="VE576" s="633"/>
      <c r="VF576" s="633"/>
      <c r="VG576" s="633"/>
      <c r="VH576" s="633"/>
      <c r="VI576" s="633"/>
      <c r="VJ576" s="633"/>
      <c r="VK576" s="633"/>
      <c r="VL576" s="633"/>
      <c r="VM576" s="633"/>
      <c r="VN576" s="633"/>
      <c r="VO576" s="633"/>
      <c r="VP576" s="633"/>
      <c r="VQ576" s="633"/>
      <c r="VR576" s="633"/>
      <c r="VS576" s="633"/>
      <c r="VT576" s="633"/>
      <c r="VU576" s="633"/>
      <c r="VV576" s="633"/>
      <c r="VW576" s="633"/>
      <c r="VX576" s="633"/>
      <c r="VY576" s="633"/>
      <c r="VZ576" s="633"/>
      <c r="WA576" s="633"/>
      <c r="WB576" s="633"/>
      <c r="WC576" s="633"/>
      <c r="WD576" s="633"/>
      <c r="WE576" s="633"/>
      <c r="WF576" s="633"/>
      <c r="WG576" s="633"/>
      <c r="WH576" s="633"/>
      <c r="WI576" s="633"/>
      <c r="WJ576" s="633"/>
      <c r="WK576" s="633"/>
      <c r="WL576" s="633"/>
      <c r="WM576" s="633"/>
      <c r="WN576" s="633"/>
      <c r="WO576" s="633"/>
      <c r="WP576" s="633"/>
      <c r="WQ576" s="633"/>
      <c r="WR576" s="633"/>
      <c r="WS576" s="633"/>
      <c r="WT576" s="633"/>
      <c r="WU576" s="633"/>
      <c r="WV576" s="633"/>
      <c r="WW576" s="633"/>
      <c r="WX576" s="633"/>
      <c r="WY576" s="633"/>
      <c r="WZ576" s="633"/>
      <c r="XA576" s="633"/>
      <c r="XB576" s="633"/>
      <c r="XC576" s="633"/>
      <c r="XD576" s="633"/>
      <c r="XE576" s="633"/>
      <c r="XF576" s="633"/>
      <c r="XG576" s="633"/>
      <c r="XH576" s="633"/>
      <c r="XI576" s="633"/>
      <c r="XJ576" s="633"/>
      <c r="XK576" s="633"/>
      <c r="XL576" s="633"/>
      <c r="XM576" s="633"/>
      <c r="XN576" s="633"/>
      <c r="XO576" s="633"/>
      <c r="XP576" s="633"/>
      <c r="XQ576" s="633"/>
      <c r="XR576" s="633"/>
      <c r="XS576" s="633"/>
      <c r="XT576" s="633"/>
      <c r="XU576" s="633"/>
      <c r="XV576" s="633"/>
      <c r="XW576" s="633"/>
      <c r="XX576" s="633"/>
      <c r="XY576" s="633"/>
      <c r="XZ576" s="633"/>
      <c r="YA576" s="633"/>
      <c r="YB576" s="633"/>
      <c r="YC576" s="633"/>
      <c r="YD576" s="633"/>
      <c r="YE576" s="633"/>
      <c r="YF576" s="633"/>
      <c r="YG576" s="633"/>
      <c r="YH576" s="633"/>
      <c r="YI576" s="633"/>
      <c r="YJ576" s="633"/>
      <c r="YK576" s="633"/>
      <c r="YL576" s="633"/>
      <c r="YM576" s="633"/>
      <c r="YN576" s="633"/>
      <c r="YO576" s="633"/>
      <c r="YP576" s="633"/>
      <c r="YQ576" s="633"/>
      <c r="YR576" s="633"/>
      <c r="YS576" s="633"/>
      <c r="YT576" s="633"/>
      <c r="YU576" s="633"/>
      <c r="YV576" s="633"/>
      <c r="YW576" s="633"/>
      <c r="YX576" s="633"/>
      <c r="YY576" s="633"/>
      <c r="YZ576" s="633"/>
      <c r="ZA576" s="633"/>
      <c r="ZB576" s="633"/>
      <c r="ZC576" s="633"/>
      <c r="ZD576" s="633"/>
      <c r="ZE576" s="633"/>
      <c r="ZF576" s="633"/>
      <c r="ZG576" s="633"/>
      <c r="ZH576" s="633"/>
      <c r="ZI576" s="633"/>
      <c r="ZJ576" s="633"/>
      <c r="ZK576" s="633"/>
      <c r="ZL576" s="633"/>
      <c r="ZM576" s="633"/>
      <c r="ZN576" s="633"/>
      <c r="ZO576" s="633"/>
      <c r="ZP576" s="633"/>
      <c r="ZQ576" s="633"/>
      <c r="ZR576" s="633"/>
      <c r="ZS576" s="633"/>
      <c r="ZT576" s="633"/>
      <c r="ZU576" s="633"/>
      <c r="ZV576" s="633"/>
      <c r="ZW576" s="633"/>
      <c r="ZX576" s="633"/>
      <c r="ZY576" s="633"/>
      <c r="ZZ576" s="633"/>
      <c r="AAA576" s="633"/>
      <c r="AAB576" s="633"/>
      <c r="AAC576" s="633"/>
      <c r="AAD576" s="633"/>
      <c r="AAE576" s="633"/>
      <c r="AAF576" s="633"/>
      <c r="AAG576" s="633"/>
      <c r="AAH576" s="633"/>
      <c r="AAI576" s="633"/>
      <c r="AAJ576" s="633"/>
      <c r="AAK576" s="633"/>
      <c r="AAL576" s="633"/>
      <c r="AAM576" s="633"/>
      <c r="AAN576" s="633"/>
      <c r="AAO576" s="633"/>
      <c r="AAP576" s="633"/>
      <c r="AAQ576" s="633"/>
      <c r="AAR576" s="633"/>
      <c r="AAS576" s="633"/>
      <c r="AAT576" s="633"/>
      <c r="AAU576" s="633"/>
      <c r="AAV576" s="633"/>
      <c r="AAW576" s="633"/>
      <c r="AAX576" s="633"/>
      <c r="AAY576" s="633"/>
      <c r="AAZ576" s="633"/>
      <c r="ABA576" s="633"/>
      <c r="ABB576" s="633"/>
      <c r="ABC576" s="633"/>
      <c r="ABD576" s="633"/>
      <c r="ABE576" s="633"/>
      <c r="ABF576" s="633"/>
      <c r="ABG576" s="633"/>
      <c r="ABH576" s="633"/>
      <c r="ABI576" s="633"/>
      <c r="ABJ576" s="633"/>
      <c r="ABK576" s="633"/>
      <c r="ABL576" s="633"/>
      <c r="ABM576" s="633"/>
      <c r="ABN576" s="633"/>
      <c r="ABO576" s="633"/>
      <c r="ABP576" s="633"/>
      <c r="ABQ576" s="633"/>
      <c r="ABR576" s="633"/>
      <c r="ABS576" s="633"/>
      <c r="ABT576" s="633"/>
      <c r="ABU576" s="633"/>
      <c r="ABV576" s="633"/>
      <c r="ABW576" s="633"/>
      <c r="ABX576" s="633"/>
      <c r="ABY576" s="633"/>
      <c r="ABZ576" s="633"/>
      <c r="ACA576" s="633"/>
      <c r="ACB576" s="633"/>
      <c r="ACC576" s="633"/>
      <c r="ACD576" s="633"/>
      <c r="ACE576" s="633"/>
      <c r="ACF576" s="633"/>
      <c r="ACG576" s="633"/>
      <c r="ACH576" s="633"/>
      <c r="ACI576" s="633"/>
      <c r="ACJ576" s="633"/>
      <c r="ACK576" s="633"/>
      <c r="ACL576" s="633"/>
      <c r="ACM576" s="633"/>
      <c r="ACN576" s="633"/>
      <c r="ACO576" s="633"/>
      <c r="ACP576" s="633"/>
      <c r="ACQ576" s="633"/>
      <c r="ACR576" s="633"/>
      <c r="ACS576" s="633"/>
      <c r="ACT576" s="633"/>
      <c r="ACU576" s="633"/>
      <c r="ACV576" s="633"/>
      <c r="ACW576" s="633"/>
      <c r="ACX576" s="633"/>
      <c r="ACY576" s="633"/>
      <c r="ACZ576" s="633"/>
      <c r="ADA576" s="633"/>
      <c r="ADB576" s="633"/>
      <c r="ADC576" s="633"/>
      <c r="ADD576" s="633"/>
      <c r="ADE576" s="633"/>
      <c r="ADF576" s="633"/>
      <c r="ADG576" s="633"/>
      <c r="ADH576" s="633"/>
      <c r="ADI576" s="633"/>
      <c r="ADJ576" s="633"/>
      <c r="ADK576" s="633"/>
      <c r="ADL576" s="633"/>
      <c r="ADM576" s="633"/>
      <c r="ADN576" s="633"/>
      <c r="ADO576" s="633"/>
      <c r="ADP576" s="633"/>
      <c r="ADQ576" s="633"/>
      <c r="ADR576" s="633"/>
      <c r="ADS576" s="633"/>
      <c r="ADT576" s="633"/>
      <c r="ADU576" s="633"/>
      <c r="ADV576" s="633"/>
      <c r="ADW576" s="633"/>
      <c r="ADX576" s="633"/>
      <c r="ADY576" s="633"/>
      <c r="ADZ576" s="633"/>
      <c r="AEA576" s="633"/>
      <c r="AEB576" s="633"/>
      <c r="AEC576" s="633"/>
      <c r="AED576" s="633"/>
      <c r="AEE576" s="633"/>
      <c r="AEF576" s="633"/>
      <c r="AEG576" s="633"/>
      <c r="AEH576" s="633"/>
      <c r="AEI576" s="633"/>
      <c r="AEJ576" s="633"/>
      <c r="AEK576" s="633"/>
      <c r="AEL576" s="633"/>
      <c r="AEM576" s="633"/>
      <c r="AEN576" s="633"/>
      <c r="AEO576" s="633"/>
      <c r="AEP576" s="633"/>
      <c r="AEQ576" s="633"/>
      <c r="AER576" s="633"/>
      <c r="AES576" s="633"/>
      <c r="AET576" s="633"/>
      <c r="AEU576" s="633"/>
      <c r="AEV576" s="633"/>
      <c r="AEW576" s="633"/>
      <c r="AEX576" s="633"/>
      <c r="AEY576" s="633"/>
      <c r="AEZ576" s="633"/>
      <c r="AFA576" s="633"/>
      <c r="AFB576" s="633"/>
      <c r="AFC576" s="633"/>
      <c r="AFD576" s="633"/>
      <c r="AFE576" s="633"/>
      <c r="AFF576" s="633"/>
      <c r="AFG576" s="633"/>
      <c r="AFH576" s="633"/>
      <c r="AFI576" s="633"/>
      <c r="AFJ576" s="633"/>
      <c r="AFK576" s="633"/>
      <c r="AFL576" s="633"/>
      <c r="AFM576" s="633"/>
      <c r="AFN576" s="633"/>
      <c r="AFO576" s="633"/>
      <c r="AFP576" s="633"/>
      <c r="AFQ576" s="633"/>
      <c r="AFR576" s="633"/>
      <c r="AFS576" s="633"/>
      <c r="AFT576" s="633"/>
      <c r="AFU576" s="633"/>
      <c r="AFV576" s="633"/>
      <c r="AFW576" s="633"/>
      <c r="AFX576" s="633"/>
      <c r="AFY576" s="633"/>
      <c r="AFZ576" s="633"/>
      <c r="AGA576" s="633"/>
      <c r="AGB576" s="633"/>
      <c r="AGC576" s="633"/>
      <c r="AGD576" s="633"/>
      <c r="AGE576" s="633"/>
      <c r="AGF576" s="633"/>
      <c r="AGG576" s="633"/>
      <c r="AGH576" s="633"/>
      <c r="AGI576" s="633"/>
      <c r="AGJ576" s="633"/>
      <c r="AGK576" s="633"/>
      <c r="AGL576" s="633"/>
      <c r="AGM576" s="633"/>
      <c r="AGN576" s="633"/>
      <c r="AGO576" s="633"/>
      <c r="AGP576" s="633"/>
      <c r="AGQ576" s="633"/>
      <c r="AGR576" s="633"/>
      <c r="AGS576" s="633"/>
      <c r="AGT576" s="633"/>
      <c r="AGU576" s="633"/>
      <c r="AGV576" s="633"/>
      <c r="AGW576" s="633"/>
      <c r="AGX576" s="633"/>
      <c r="AGY576" s="633"/>
      <c r="AGZ576" s="633"/>
      <c r="AHA576" s="633"/>
      <c r="AHB576" s="633"/>
      <c r="AHC576" s="633"/>
      <c r="AHD576" s="633"/>
      <c r="AHE576" s="633"/>
      <c r="AHF576" s="633"/>
      <c r="AHG576" s="633"/>
      <c r="AHH576" s="633"/>
      <c r="AHI576" s="633"/>
      <c r="AHJ576" s="633"/>
      <c r="AHK576" s="633"/>
      <c r="AHL576" s="633"/>
      <c r="AHM576" s="633"/>
      <c r="AHN576" s="633"/>
      <c r="AHO576" s="633"/>
      <c r="AHP576" s="633"/>
      <c r="AHQ576" s="633"/>
      <c r="AHR576" s="633"/>
      <c r="AHS576" s="633"/>
      <c r="AHT576" s="633"/>
      <c r="AHU576" s="633"/>
      <c r="AHV576" s="633"/>
      <c r="AHW576" s="633"/>
      <c r="AHX576" s="633"/>
      <c r="AHY576" s="633"/>
      <c r="AHZ576" s="633"/>
      <c r="AIA576" s="633"/>
      <c r="AIB576" s="633"/>
      <c r="AIC576" s="633"/>
      <c r="AID576" s="633"/>
      <c r="AIE576" s="633"/>
      <c r="AIF576" s="633"/>
      <c r="AIG576" s="633"/>
      <c r="AIH576" s="633"/>
      <c r="AII576" s="633"/>
      <c r="AIJ576" s="633"/>
      <c r="AIK576" s="633"/>
      <c r="AIL576" s="633"/>
      <c r="AIM576" s="633"/>
      <c r="AIN576" s="633"/>
      <c r="AIO576" s="633"/>
      <c r="AIP576" s="633"/>
      <c r="AIQ576" s="633"/>
      <c r="AIR576" s="633"/>
      <c r="AIS576" s="633"/>
      <c r="AIT576" s="633"/>
      <c r="AIU576" s="633"/>
      <c r="AIV576" s="633"/>
      <c r="AIW576" s="633"/>
      <c r="AIX576" s="633"/>
      <c r="AIY576" s="633"/>
      <c r="AIZ576" s="633"/>
      <c r="AJA576" s="633"/>
      <c r="AJB576" s="633"/>
      <c r="AJC576" s="633"/>
      <c r="AJD576" s="633"/>
      <c r="AJE576" s="633"/>
      <c r="AJF576" s="633"/>
      <c r="AJG576" s="633"/>
      <c r="AJH576" s="633"/>
      <c r="AJI576" s="633"/>
      <c r="AJJ576" s="633"/>
      <c r="AJK576" s="633"/>
      <c r="AJL576" s="633"/>
      <c r="AJM576" s="633"/>
      <c r="AJN576" s="633"/>
      <c r="AJO576" s="633"/>
      <c r="AJP576" s="633"/>
      <c r="AJQ576" s="633"/>
      <c r="AJR576" s="633"/>
      <c r="AJS576" s="633"/>
      <c r="AJT576" s="633"/>
      <c r="AJU576" s="633"/>
      <c r="AJV576" s="633"/>
      <c r="AJW576" s="633"/>
      <c r="AJX576" s="633"/>
      <c r="AJY576" s="633"/>
      <c r="AJZ576" s="633"/>
      <c r="AKA576" s="633"/>
      <c r="AKB576" s="633"/>
      <c r="AKC576" s="633"/>
      <c r="AKD576" s="633"/>
      <c r="AKE576" s="633"/>
      <c r="AKF576" s="633"/>
      <c r="AKG576" s="633"/>
      <c r="AKH576" s="633"/>
      <c r="AKI576" s="633"/>
      <c r="AKJ576" s="633"/>
      <c r="AKK576" s="633"/>
      <c r="AKL576" s="633"/>
      <c r="AKM576" s="633"/>
      <c r="AKN576" s="633"/>
      <c r="AKO576" s="633"/>
      <c r="AKP576" s="633"/>
      <c r="AKQ576" s="633"/>
      <c r="AKR576" s="633"/>
      <c r="AKS576" s="633"/>
      <c r="AKT576" s="633"/>
      <c r="AKU576" s="633"/>
      <c r="AKV576" s="633"/>
      <c r="AKW576" s="633"/>
      <c r="AKX576" s="633"/>
      <c r="AKY576" s="633"/>
      <c r="AKZ576" s="633"/>
      <c r="ALA576" s="633"/>
      <c r="ALB576" s="633"/>
      <c r="ALC576" s="633"/>
      <c r="ALD576" s="633"/>
      <c r="ALE576" s="633"/>
      <c r="ALF576" s="633"/>
      <c r="ALG576" s="633"/>
      <c r="ALH576" s="633"/>
      <c r="ALI576" s="633"/>
      <c r="ALJ576" s="633"/>
      <c r="ALK576" s="633"/>
      <c r="ALL576" s="633"/>
      <c r="ALM576" s="633"/>
      <c r="ALN576" s="633"/>
      <c r="ALO576" s="633"/>
      <c r="ALP576" s="633"/>
      <c r="ALQ576" s="633"/>
      <c r="ALR576" s="633"/>
      <c r="ALS576" s="633"/>
      <c r="ALT576" s="633"/>
      <c r="ALU576" s="633"/>
      <c r="ALV576" s="633"/>
      <c r="ALW576" s="633"/>
      <c r="ALX576" s="633"/>
      <c r="ALY576" s="633"/>
      <c r="ALZ576" s="633"/>
      <c r="AMA576" s="633"/>
      <c r="AMB576" s="633"/>
      <c r="AMC576" s="633"/>
      <c r="AMD576" s="633"/>
      <c r="AME576" s="633"/>
      <c r="AMF576" s="633"/>
      <c r="AMG576" s="633"/>
      <c r="AMH576" s="633"/>
      <c r="AMI576" s="633"/>
      <c r="AMJ576" s="633"/>
      <c r="AMK576" s="633"/>
      <c r="AML576" s="633"/>
      <c r="AMM576" s="633"/>
      <c r="AMN576" s="633"/>
      <c r="AMO576" s="633"/>
      <c r="AMP576" s="633"/>
      <c r="AMQ576" s="633"/>
      <c r="AMR576" s="633"/>
      <c r="AMS576" s="633"/>
      <c r="AMT576" s="633"/>
      <c r="AMU576" s="633"/>
      <c r="AMV576" s="633"/>
      <c r="AMW576" s="633"/>
      <c r="AMX576" s="633"/>
      <c r="AMY576" s="633"/>
      <c r="AMZ576" s="633"/>
      <c r="ANA576" s="633"/>
      <c r="ANB576" s="633"/>
      <c r="ANC576" s="633"/>
      <c r="AND576" s="633"/>
      <c r="ANE576" s="633"/>
      <c r="ANF576" s="633"/>
      <c r="ANG576" s="633"/>
      <c r="ANH576" s="633"/>
      <c r="ANI576" s="633"/>
      <c r="ANJ576" s="633"/>
      <c r="ANK576" s="633"/>
      <c r="ANL576" s="633"/>
      <c r="ANM576" s="633"/>
      <c r="ANN576" s="633"/>
      <c r="ANO576" s="633"/>
      <c r="ANP576" s="633"/>
      <c r="ANQ576" s="633"/>
      <c r="ANR576" s="633"/>
      <c r="ANS576" s="633"/>
      <c r="ANT576" s="633"/>
      <c r="ANU576" s="633"/>
      <c r="ANV576" s="633"/>
      <c r="ANW576" s="633"/>
      <c r="ANX576" s="633"/>
      <c r="ANY576" s="633"/>
      <c r="ANZ576" s="633"/>
      <c r="AOA576" s="633"/>
      <c r="AOB576" s="633"/>
      <c r="AOC576" s="633"/>
      <c r="AOD576" s="633"/>
      <c r="AOE576" s="633"/>
      <c r="AOF576" s="633"/>
      <c r="AOG576" s="633"/>
      <c r="AOH576" s="633"/>
      <c r="AOI576" s="633"/>
      <c r="AOJ576" s="633"/>
      <c r="AOK576" s="633"/>
      <c r="AOL576" s="633"/>
      <c r="AOM576" s="633"/>
      <c r="AON576" s="633"/>
      <c r="AOO576" s="633"/>
      <c r="AOP576" s="633"/>
      <c r="AOQ576" s="633"/>
      <c r="AOR576" s="633"/>
      <c r="AOS576" s="633"/>
      <c r="AOT576" s="633"/>
      <c r="AOU576" s="633"/>
      <c r="AOV576" s="633"/>
      <c r="AOW576" s="633"/>
      <c r="AOX576" s="633"/>
      <c r="AOY576" s="633"/>
      <c r="AOZ576" s="633"/>
      <c r="APA576" s="633"/>
      <c r="APB576" s="633"/>
      <c r="APC576" s="633"/>
      <c r="APD576" s="633"/>
      <c r="APE576" s="633"/>
      <c r="APF576" s="633"/>
      <c r="APG576" s="633"/>
      <c r="APH576" s="633"/>
      <c r="API576" s="633"/>
      <c r="APJ576" s="633"/>
      <c r="APK576" s="633"/>
      <c r="APL576" s="633"/>
      <c r="APM576" s="633"/>
      <c r="APN576" s="633"/>
      <c r="APO576" s="633"/>
      <c r="APP576" s="633"/>
      <c r="APQ576" s="633"/>
      <c r="APR576" s="633"/>
      <c r="APS576" s="633"/>
      <c r="APT576" s="633"/>
      <c r="APU576" s="633"/>
      <c r="APV576" s="633"/>
      <c r="APW576" s="633"/>
      <c r="APX576" s="633"/>
      <c r="APY576" s="633"/>
      <c r="APZ576" s="633"/>
      <c r="AQA576" s="633"/>
      <c r="AQB576" s="633"/>
      <c r="AQC576" s="633"/>
      <c r="AQD576" s="633"/>
      <c r="AQE576" s="633"/>
      <c r="AQF576" s="633"/>
      <c r="AQG576" s="633"/>
      <c r="AQH576" s="633"/>
      <c r="AQI576" s="633"/>
      <c r="AQJ576" s="633"/>
      <c r="AQK576" s="633"/>
      <c r="AQL576" s="633"/>
      <c r="AQM576" s="633"/>
      <c r="AQN576" s="633"/>
      <c r="AQO576" s="633"/>
      <c r="AQP576" s="633"/>
      <c r="AQQ576" s="633"/>
      <c r="AQR576" s="633"/>
      <c r="AQS576" s="633"/>
      <c r="AQT576" s="633"/>
      <c r="AQU576" s="633"/>
      <c r="AQV576" s="633"/>
      <c r="AQW576" s="633"/>
      <c r="AQX576" s="633"/>
      <c r="AQY576" s="633"/>
      <c r="AQZ576" s="633"/>
      <c r="ARA576" s="633"/>
      <c r="ARB576" s="633"/>
      <c r="ARC576" s="633"/>
      <c r="ARD576" s="633"/>
      <c r="ARE576" s="633"/>
      <c r="ARF576" s="633"/>
      <c r="ARG576" s="633"/>
      <c r="ARH576" s="633"/>
      <c r="ARI576" s="633"/>
      <c r="ARJ576" s="633"/>
      <c r="ARK576" s="633"/>
      <c r="ARL576" s="633"/>
      <c r="ARM576" s="633"/>
      <c r="ARN576" s="633"/>
      <c r="ARO576" s="633"/>
      <c r="ARP576" s="633"/>
      <c r="ARQ576" s="633"/>
      <c r="ARR576" s="633"/>
      <c r="ARS576" s="633"/>
      <c r="ART576" s="633"/>
      <c r="ARU576" s="633"/>
      <c r="ARV576" s="633"/>
      <c r="ARW576" s="633"/>
      <c r="ARX576" s="633"/>
      <c r="ARY576" s="633"/>
      <c r="ARZ576" s="633"/>
      <c r="ASA576" s="633"/>
      <c r="ASB576" s="633"/>
      <c r="ASC576" s="633"/>
      <c r="ASD576" s="633"/>
      <c r="ASE576" s="633"/>
      <c r="ASF576" s="633"/>
      <c r="ASG576" s="633"/>
      <c r="ASH576" s="633"/>
      <c r="ASI576" s="633"/>
      <c r="ASJ576" s="633"/>
      <c r="ASK576" s="633"/>
      <c r="ASL576" s="633"/>
      <c r="ASM576" s="633"/>
      <c r="ASN576" s="633"/>
      <c r="ASO576" s="633"/>
      <c r="ASP576" s="633"/>
      <c r="ASQ576" s="633"/>
      <c r="ASR576" s="633"/>
      <c r="ASS576" s="633"/>
      <c r="AST576" s="633"/>
      <c r="ASU576" s="633"/>
      <c r="ASV576" s="633"/>
      <c r="ASW576" s="633"/>
      <c r="ASX576" s="633"/>
      <c r="ASY576" s="633"/>
      <c r="ASZ576" s="633"/>
      <c r="ATA576" s="633"/>
      <c r="ATB576" s="633"/>
      <c r="ATC576" s="633"/>
      <c r="ATD576" s="633"/>
      <c r="ATE576" s="633"/>
      <c r="ATF576" s="633"/>
      <c r="ATG576" s="633"/>
      <c r="ATH576" s="633"/>
      <c r="ATI576" s="633"/>
      <c r="ATJ576" s="633"/>
      <c r="ATK576" s="633"/>
      <c r="ATL576" s="633"/>
      <c r="ATM576" s="633"/>
      <c r="ATN576" s="633"/>
      <c r="ATO576" s="633"/>
      <c r="ATP576" s="633"/>
      <c r="ATQ576" s="633"/>
      <c r="ATR576" s="633"/>
      <c r="ATS576" s="633"/>
      <c r="ATT576" s="633"/>
      <c r="ATU576" s="633"/>
      <c r="ATV576" s="633"/>
      <c r="ATW576" s="633"/>
      <c r="ATX576" s="633"/>
      <c r="ATY576" s="633"/>
      <c r="ATZ576" s="633"/>
      <c r="AUA576" s="633"/>
      <c r="AUB576" s="633"/>
      <c r="AUC576" s="633"/>
      <c r="AUD576" s="633"/>
      <c r="AUE576" s="633"/>
      <c r="AUF576" s="633"/>
      <c r="AUG576" s="633"/>
      <c r="AUH576" s="633"/>
      <c r="AUI576" s="633"/>
      <c r="AUJ576" s="633"/>
      <c r="AUK576" s="633"/>
      <c r="AUL576" s="633"/>
      <c r="AUM576" s="633"/>
      <c r="AUN576" s="633"/>
      <c r="AUO576" s="633"/>
      <c r="AUP576" s="633"/>
      <c r="AUQ576" s="633"/>
      <c r="AUR576" s="633"/>
      <c r="AUS576" s="633"/>
      <c r="AUT576" s="633"/>
      <c r="AUU576" s="633"/>
      <c r="AUV576" s="633"/>
      <c r="AUW576" s="633"/>
      <c r="AUX576" s="633"/>
      <c r="AUY576" s="633"/>
      <c r="AUZ576" s="633"/>
      <c r="AVA576" s="633"/>
      <c r="AVB576" s="633"/>
      <c r="AVC576" s="633"/>
      <c r="AVD576" s="633"/>
      <c r="AVE576" s="633"/>
      <c r="AVF576" s="633"/>
      <c r="AVG576" s="633"/>
      <c r="AVH576" s="633"/>
      <c r="AVI576" s="633"/>
      <c r="AVJ576" s="633"/>
      <c r="AVK576" s="633"/>
      <c r="AVL576" s="633"/>
      <c r="AVM576" s="633"/>
      <c r="AVN576" s="633"/>
      <c r="AVO576" s="633"/>
      <c r="AVP576" s="633"/>
      <c r="AVQ576" s="633"/>
      <c r="AVR576" s="633"/>
      <c r="AVS576" s="633"/>
      <c r="AVT576" s="633"/>
      <c r="AVU576" s="633"/>
      <c r="AVV576" s="633"/>
      <c r="AVW576" s="633"/>
      <c r="AVX576" s="633"/>
      <c r="AVY576" s="633"/>
      <c r="AVZ576" s="633"/>
      <c r="AWA576" s="633"/>
      <c r="AWB576" s="633"/>
      <c r="AWC576" s="633"/>
      <c r="AWD576" s="633"/>
      <c r="AWE576" s="633"/>
      <c r="AWF576" s="633"/>
      <c r="AWG576" s="633"/>
      <c r="AWH576" s="633"/>
      <c r="AWI576" s="633"/>
      <c r="AWJ576" s="633"/>
      <c r="AWK576" s="633"/>
      <c r="AWL576" s="633"/>
      <c r="AWM576" s="633"/>
      <c r="AWN576" s="633"/>
      <c r="AWO576" s="633"/>
      <c r="AWP576" s="633"/>
      <c r="AWQ576" s="633"/>
      <c r="AWR576" s="633"/>
      <c r="AWS576" s="633"/>
      <c r="AWT576" s="633"/>
      <c r="AWU576" s="633"/>
      <c r="AWV576" s="633"/>
      <c r="AWW576" s="633"/>
      <c r="AWX576" s="633"/>
      <c r="AWY576" s="633"/>
      <c r="AWZ576" s="633"/>
      <c r="AXA576" s="633"/>
      <c r="AXB576" s="633"/>
      <c r="AXC576" s="633"/>
      <c r="AXD576" s="633"/>
      <c r="AXE576" s="633"/>
      <c r="AXF576" s="633"/>
      <c r="AXG576" s="633"/>
      <c r="AXH576" s="633"/>
      <c r="AXI576" s="633"/>
      <c r="AXJ576" s="633"/>
      <c r="AXK576" s="633"/>
      <c r="AXL576" s="633"/>
      <c r="AXM576" s="633"/>
      <c r="AXN576" s="633"/>
      <c r="AXO576" s="633"/>
      <c r="AXP576" s="633"/>
      <c r="AXQ576" s="633"/>
      <c r="AXR576" s="633"/>
      <c r="AXS576" s="633"/>
      <c r="AXT576" s="633"/>
      <c r="AXU576" s="633"/>
      <c r="AXV576" s="633"/>
      <c r="AXW576" s="633"/>
      <c r="AXX576" s="633"/>
      <c r="AXY576" s="633"/>
      <c r="AXZ576" s="633"/>
      <c r="AYA576" s="633"/>
      <c r="AYB576" s="633"/>
      <c r="AYC576" s="633"/>
      <c r="AYD576" s="633"/>
      <c r="AYE576" s="633"/>
      <c r="AYF576" s="633"/>
      <c r="AYG576" s="633"/>
      <c r="AYH576" s="633"/>
      <c r="AYI576" s="633"/>
      <c r="AYJ576" s="633"/>
      <c r="AYK576" s="633"/>
      <c r="AYL576" s="633"/>
      <c r="AYM576" s="633"/>
      <c r="AYN576" s="633"/>
      <c r="AYO576" s="633"/>
      <c r="AYP576" s="633"/>
      <c r="AYQ576" s="633"/>
      <c r="AYR576" s="633"/>
      <c r="AYS576" s="633"/>
      <c r="AYT576" s="633"/>
      <c r="AYU576" s="633"/>
      <c r="AYV576" s="633"/>
      <c r="AYW576" s="633"/>
      <c r="AYX576" s="633"/>
      <c r="AYY576" s="633"/>
      <c r="AYZ576" s="633"/>
      <c r="AZA576" s="633"/>
      <c r="AZB576" s="633"/>
      <c r="AZC576" s="633"/>
      <c r="AZD576" s="633"/>
      <c r="AZE576" s="633"/>
      <c r="AZF576" s="633"/>
      <c r="AZG576" s="633"/>
      <c r="AZH576" s="633"/>
      <c r="AZI576" s="633"/>
      <c r="AZJ576" s="633"/>
      <c r="AZK576" s="633"/>
      <c r="AZL576" s="633"/>
      <c r="AZM576" s="633"/>
      <c r="AZN576" s="633"/>
      <c r="AZO576" s="633"/>
      <c r="AZP576" s="633"/>
      <c r="AZQ576" s="633"/>
      <c r="AZR576" s="633"/>
      <c r="AZS576" s="633"/>
      <c r="AZT576" s="633"/>
      <c r="AZU576" s="633"/>
      <c r="AZV576" s="633"/>
      <c r="AZW576" s="633"/>
      <c r="AZX576" s="633"/>
      <c r="AZY576" s="633"/>
      <c r="AZZ576" s="633"/>
      <c r="BAA576" s="633"/>
      <c r="BAB576" s="633"/>
      <c r="BAC576" s="633"/>
      <c r="BAD576" s="633"/>
      <c r="BAE576" s="633"/>
      <c r="BAF576" s="633"/>
      <c r="BAG576" s="633"/>
      <c r="BAH576" s="633"/>
      <c r="BAI576" s="633"/>
      <c r="BAJ576" s="633"/>
      <c r="BAK576" s="633"/>
      <c r="BAL576" s="633"/>
      <c r="BAM576" s="633"/>
      <c r="BAN576" s="633"/>
      <c r="BAO576" s="633"/>
      <c r="BAP576" s="633"/>
      <c r="BAQ576" s="633"/>
      <c r="BAR576" s="633"/>
      <c r="BAS576" s="633"/>
      <c r="BAT576" s="633"/>
      <c r="BAU576" s="633"/>
      <c r="BAV576" s="633"/>
      <c r="BAW576" s="633"/>
      <c r="BAX576" s="633"/>
      <c r="BAY576" s="633"/>
      <c r="BAZ576" s="633"/>
      <c r="BBA576" s="633"/>
      <c r="BBB576" s="633"/>
      <c r="BBC576" s="633"/>
      <c r="BBD576" s="633"/>
      <c r="BBE576" s="633"/>
      <c r="BBF576" s="633"/>
      <c r="BBG576" s="633"/>
      <c r="BBH576" s="633"/>
      <c r="BBI576" s="633"/>
      <c r="BBJ576" s="633"/>
      <c r="BBK576" s="633"/>
      <c r="BBL576" s="633"/>
      <c r="BBM576" s="633"/>
      <c r="BBN576" s="633"/>
      <c r="BBO576" s="633"/>
      <c r="BBP576" s="633"/>
      <c r="BBQ576" s="633"/>
      <c r="BBR576" s="633"/>
      <c r="BBS576" s="633"/>
      <c r="BBT576" s="633"/>
      <c r="BBU576" s="633"/>
      <c r="BBV576" s="633"/>
      <c r="BBW576" s="633"/>
      <c r="BBX576" s="633"/>
      <c r="BBY576" s="633"/>
      <c r="BBZ576" s="633"/>
      <c r="BCA576" s="633"/>
      <c r="BCB576" s="633"/>
      <c r="BCC576" s="633"/>
      <c r="BCD576" s="633"/>
      <c r="BCE576" s="633"/>
      <c r="BCF576" s="633"/>
      <c r="BCG576" s="633"/>
      <c r="BCH576" s="633"/>
      <c r="BCI576" s="633"/>
      <c r="BCJ576" s="633"/>
      <c r="BCK576" s="633"/>
      <c r="BCL576" s="633"/>
      <c r="BCM576" s="633"/>
      <c r="BCN576" s="633"/>
      <c r="BCO576" s="633"/>
      <c r="BCP576" s="633"/>
      <c r="BCQ576" s="633"/>
      <c r="BCR576" s="633"/>
      <c r="BCS576" s="633"/>
      <c r="BCT576" s="633"/>
      <c r="BCU576" s="633"/>
      <c r="BCV576" s="633"/>
      <c r="BCW576" s="633"/>
      <c r="BCX576" s="633"/>
      <c r="BCY576" s="633"/>
      <c r="BCZ576" s="633"/>
      <c r="BDA576" s="633"/>
      <c r="BDB576" s="633"/>
      <c r="BDC576" s="633"/>
      <c r="BDD576" s="633"/>
      <c r="BDE576" s="633"/>
      <c r="BDF576" s="633"/>
      <c r="BDG576" s="633"/>
      <c r="BDH576" s="633"/>
      <c r="BDI576" s="633"/>
      <c r="BDJ576" s="633"/>
      <c r="BDK576" s="633"/>
      <c r="BDL576" s="633"/>
      <c r="BDM576" s="633"/>
      <c r="BDN576" s="633"/>
      <c r="BDO576" s="633"/>
      <c r="BDP576" s="633"/>
      <c r="BDQ576" s="633"/>
      <c r="BDR576" s="633"/>
      <c r="BDS576" s="633"/>
      <c r="BDT576" s="633"/>
      <c r="BDU576" s="633"/>
      <c r="BDV576" s="633"/>
      <c r="BDW576" s="633"/>
      <c r="BDX576" s="633"/>
      <c r="BDY576" s="633"/>
      <c r="BDZ576" s="633"/>
      <c r="BEA576" s="633"/>
      <c r="BEB576" s="633"/>
      <c r="BEC576" s="633"/>
      <c r="BED576" s="633"/>
      <c r="BEE576" s="633"/>
      <c r="BEF576" s="633"/>
      <c r="BEG576" s="633"/>
      <c r="BEH576" s="633"/>
      <c r="BEI576" s="633"/>
      <c r="BEJ576" s="633"/>
      <c r="BEK576" s="633"/>
      <c r="BEL576" s="633"/>
      <c r="BEM576" s="633"/>
      <c r="BEN576" s="633"/>
      <c r="BEO576" s="633"/>
      <c r="BEP576" s="633"/>
      <c r="BEQ576" s="633"/>
      <c r="BER576" s="633"/>
      <c r="BES576" s="633"/>
      <c r="BET576" s="633"/>
      <c r="BEU576" s="633"/>
      <c r="BEV576" s="633"/>
      <c r="BEW576" s="633"/>
      <c r="BEX576" s="633"/>
      <c r="BEY576" s="633"/>
      <c r="BEZ576" s="633"/>
      <c r="BFA576" s="633"/>
      <c r="BFB576" s="633"/>
      <c r="BFC576" s="633"/>
      <c r="BFD576" s="633"/>
      <c r="BFE576" s="633"/>
      <c r="BFF576" s="633"/>
      <c r="BFG576" s="633"/>
      <c r="BFH576" s="633"/>
      <c r="BFI576" s="633"/>
      <c r="BFJ576" s="633"/>
      <c r="BFK576" s="633"/>
      <c r="BFL576" s="633"/>
      <c r="BFM576" s="633"/>
      <c r="BFN576" s="633"/>
      <c r="BFO576" s="633"/>
      <c r="BFP576" s="633"/>
      <c r="BFQ576" s="633"/>
      <c r="BFR576" s="633"/>
      <c r="BFS576" s="633"/>
      <c r="BFT576" s="633"/>
      <c r="BFU576" s="633"/>
      <c r="BFV576" s="633"/>
      <c r="BFW576" s="633"/>
      <c r="BFX576" s="633"/>
      <c r="BFY576" s="633"/>
      <c r="BFZ576" s="633"/>
      <c r="BGA576" s="633"/>
      <c r="BGB576" s="633"/>
      <c r="BGC576" s="633"/>
      <c r="BGD576" s="633"/>
      <c r="BGE576" s="633"/>
      <c r="BGF576" s="633"/>
      <c r="BGG576" s="633"/>
      <c r="BGH576" s="633"/>
      <c r="BGI576" s="633"/>
      <c r="BGJ576" s="633"/>
      <c r="BGK576" s="633"/>
      <c r="BGL576" s="633"/>
      <c r="BGM576" s="633"/>
      <c r="BGN576" s="633"/>
      <c r="BGO576" s="633"/>
      <c r="BGP576" s="633"/>
      <c r="BGQ576" s="633"/>
      <c r="BGR576" s="633"/>
      <c r="BGS576" s="633"/>
      <c r="BGT576" s="633"/>
      <c r="BGU576" s="633"/>
      <c r="BGV576" s="633"/>
      <c r="BGW576" s="633"/>
      <c r="BGX576" s="633"/>
      <c r="BGY576" s="633"/>
      <c r="BGZ576" s="633"/>
      <c r="BHA576" s="633"/>
      <c r="BHB576" s="633"/>
      <c r="BHC576" s="633"/>
      <c r="BHD576" s="633"/>
      <c r="BHE576" s="633"/>
      <c r="BHF576" s="633"/>
      <c r="BHG576" s="633"/>
      <c r="BHH576" s="633"/>
      <c r="BHI576" s="633"/>
      <c r="BHJ576" s="633"/>
      <c r="BHK576" s="633"/>
      <c r="BHL576" s="633"/>
      <c r="BHM576" s="633"/>
      <c r="BHN576" s="633"/>
      <c r="BHO576" s="633"/>
      <c r="BHP576" s="633"/>
      <c r="BHQ576" s="633"/>
      <c r="BHR576" s="633"/>
      <c r="BHS576" s="633"/>
      <c r="BHT576" s="633"/>
      <c r="BHU576" s="633"/>
      <c r="BHV576" s="633"/>
      <c r="BHW576" s="633"/>
      <c r="BHX576" s="633"/>
      <c r="BHY576" s="633"/>
      <c r="BHZ576" s="633"/>
      <c r="BIA576" s="633"/>
      <c r="BIB576" s="633"/>
      <c r="BIC576" s="633"/>
      <c r="BID576" s="633"/>
      <c r="BIE576" s="633"/>
      <c r="BIF576" s="633"/>
      <c r="BIG576" s="633"/>
      <c r="BIH576" s="633"/>
      <c r="BII576" s="633"/>
      <c r="BIJ576" s="633"/>
      <c r="BIK576" s="633"/>
      <c r="BIL576" s="633"/>
      <c r="BIM576" s="633"/>
      <c r="BIN576" s="633"/>
      <c r="BIO576" s="633"/>
      <c r="BIP576" s="633"/>
      <c r="BIQ576" s="633"/>
      <c r="BIR576" s="633"/>
      <c r="BIS576" s="633"/>
      <c r="BIT576" s="633"/>
      <c r="BIU576" s="633"/>
      <c r="BIV576" s="633"/>
      <c r="BIW576" s="633"/>
      <c r="BIX576" s="633"/>
      <c r="BIY576" s="633"/>
      <c r="BIZ576" s="633"/>
      <c r="BJA576" s="633"/>
      <c r="BJB576" s="633"/>
      <c r="BJC576" s="633"/>
      <c r="BJD576" s="633"/>
      <c r="BJE576" s="633"/>
      <c r="BJF576" s="633"/>
      <c r="BJG576" s="633"/>
      <c r="BJH576" s="633"/>
      <c r="BJI576" s="633"/>
      <c r="BJJ576" s="633"/>
      <c r="BJK576" s="633"/>
      <c r="BJL576" s="633"/>
      <c r="BJM576" s="633"/>
      <c r="BJN576" s="633"/>
      <c r="BJO576" s="633"/>
      <c r="BJP576" s="633"/>
      <c r="BJQ576" s="633"/>
      <c r="BJR576" s="633"/>
      <c r="BJS576" s="633"/>
      <c r="BJT576" s="633"/>
      <c r="BJU576" s="633"/>
      <c r="BJV576" s="633"/>
      <c r="BJW576" s="633"/>
      <c r="BJX576" s="633"/>
      <c r="BJY576" s="633"/>
      <c r="BJZ576" s="633"/>
      <c r="BKA576" s="633"/>
      <c r="BKB576" s="633"/>
      <c r="BKC576" s="633"/>
      <c r="BKD576" s="633"/>
      <c r="BKE576" s="633"/>
      <c r="BKF576" s="633"/>
      <c r="BKG576" s="633"/>
      <c r="BKH576" s="633"/>
      <c r="BKI576" s="633"/>
      <c r="BKJ576" s="633"/>
      <c r="BKK576" s="633"/>
      <c r="BKL576" s="633"/>
      <c r="BKM576" s="633"/>
      <c r="BKN576" s="633"/>
      <c r="BKO576" s="633"/>
      <c r="BKP576" s="633"/>
      <c r="BKQ576" s="633"/>
      <c r="BKR576" s="633"/>
      <c r="BKS576" s="633"/>
      <c r="BKT576" s="633"/>
      <c r="BKU576" s="633"/>
      <c r="BKV576" s="633"/>
      <c r="BKW576" s="633"/>
      <c r="BKX576" s="633"/>
      <c r="BKY576" s="633"/>
      <c r="BKZ576" s="633"/>
      <c r="BLA576" s="633"/>
      <c r="BLB576" s="633"/>
      <c r="BLC576" s="633"/>
      <c r="BLD576" s="633"/>
      <c r="BLE576" s="633"/>
      <c r="BLF576" s="633"/>
      <c r="BLG576" s="633"/>
      <c r="BLH576" s="633"/>
      <c r="BLI576" s="633"/>
      <c r="BLJ576" s="633"/>
      <c r="BLK576" s="633"/>
      <c r="BLL576" s="633"/>
      <c r="BLM576" s="633"/>
      <c r="BLN576" s="633"/>
      <c r="BLO576" s="633"/>
      <c r="BLP576" s="633"/>
      <c r="BLQ576" s="633"/>
      <c r="BLR576" s="633"/>
      <c r="BLS576" s="633"/>
      <c r="BLT576" s="633"/>
      <c r="BLU576" s="633"/>
      <c r="BLV576" s="633"/>
      <c r="BLW576" s="633"/>
      <c r="BLX576" s="633"/>
      <c r="BLY576" s="633"/>
      <c r="BLZ576" s="633"/>
      <c r="BMA576" s="633"/>
      <c r="BMB576" s="633"/>
      <c r="BMC576" s="633"/>
      <c r="BMD576" s="633"/>
      <c r="BME576" s="633"/>
      <c r="BMF576" s="633"/>
      <c r="BMG576" s="633"/>
      <c r="BMH576" s="633"/>
      <c r="BMI576" s="633"/>
      <c r="BMJ576" s="633"/>
      <c r="BMK576" s="633"/>
      <c r="BML576" s="633"/>
      <c r="BMM576" s="633"/>
      <c r="BMN576" s="633"/>
      <c r="BMO576" s="633"/>
      <c r="BMP576" s="633"/>
      <c r="BMQ576" s="633"/>
      <c r="BMR576" s="633"/>
      <c r="BMS576" s="633"/>
      <c r="BMT576" s="633"/>
      <c r="BMU576" s="633"/>
      <c r="BMV576" s="633"/>
      <c r="BMW576" s="633"/>
      <c r="BMX576" s="633"/>
      <c r="BMY576" s="633"/>
      <c r="BMZ576" s="633"/>
      <c r="BNA576" s="633"/>
      <c r="BNB576" s="633"/>
      <c r="BNC576" s="633"/>
      <c r="BND576" s="633"/>
      <c r="BNE576" s="633"/>
      <c r="BNF576" s="633"/>
      <c r="BNG576" s="633"/>
      <c r="BNH576" s="633"/>
      <c r="BNI576" s="633"/>
      <c r="BNJ576" s="633"/>
      <c r="BNK576" s="633"/>
      <c r="BNL576" s="633"/>
      <c r="BNM576" s="633"/>
      <c r="BNN576" s="633"/>
      <c r="BNO576" s="633"/>
      <c r="BNP576" s="633"/>
      <c r="BNQ576" s="633"/>
      <c r="BNR576" s="633"/>
      <c r="BNS576" s="633"/>
      <c r="BNT576" s="633"/>
      <c r="BNU576" s="633"/>
      <c r="BNV576" s="633"/>
      <c r="BNW576" s="633"/>
      <c r="BNX576" s="633"/>
      <c r="BNY576" s="633"/>
      <c r="BNZ576" s="633"/>
      <c r="BOA576" s="633"/>
      <c r="BOB576" s="633"/>
      <c r="BOC576" s="633"/>
      <c r="BOD576" s="633"/>
      <c r="BOE576" s="633"/>
      <c r="BOF576" s="633"/>
      <c r="BOG576" s="633"/>
      <c r="BOH576" s="633"/>
      <c r="BOI576" s="633"/>
      <c r="BOJ576" s="633"/>
      <c r="BOK576" s="633"/>
      <c r="BOL576" s="633"/>
      <c r="BOM576" s="633"/>
      <c r="BON576" s="633"/>
      <c r="BOO576" s="633"/>
      <c r="BOP576" s="633"/>
      <c r="BOQ576" s="633"/>
      <c r="BOR576" s="633"/>
      <c r="BOS576" s="633"/>
      <c r="BOT576" s="633"/>
      <c r="BOU576" s="633"/>
      <c r="BOV576" s="633"/>
      <c r="BOW576" s="633"/>
      <c r="BOX576" s="633"/>
      <c r="BOY576" s="633"/>
      <c r="BOZ576" s="633"/>
      <c r="BPA576" s="633"/>
      <c r="BPB576" s="633"/>
      <c r="BPC576" s="633"/>
      <c r="BPD576" s="633"/>
      <c r="BPE576" s="633"/>
      <c r="BPF576" s="633"/>
      <c r="BPG576" s="633"/>
      <c r="BPH576" s="633"/>
      <c r="BPI576" s="633"/>
      <c r="BPJ576" s="633"/>
      <c r="BPK576" s="633"/>
      <c r="BPL576" s="633"/>
      <c r="BPM576" s="633"/>
      <c r="BPN576" s="633"/>
      <c r="BPO576" s="633"/>
      <c r="BPP576" s="633"/>
      <c r="BPQ576" s="633"/>
      <c r="BPR576" s="633"/>
      <c r="BPS576" s="633"/>
      <c r="BPT576" s="633"/>
      <c r="BPU576" s="633"/>
      <c r="BPV576" s="633"/>
      <c r="BPW576" s="633"/>
      <c r="BPX576" s="633"/>
      <c r="BPY576" s="633"/>
      <c r="BPZ576" s="633"/>
      <c r="BQA576" s="633"/>
      <c r="BQB576" s="633"/>
      <c r="BQC576" s="633"/>
      <c r="BQD576" s="633"/>
      <c r="BQE576" s="633"/>
      <c r="BQF576" s="633"/>
      <c r="BQG576" s="633"/>
      <c r="BQH576" s="633"/>
      <c r="BQI576" s="633"/>
      <c r="BQJ576" s="633"/>
      <c r="BQK576" s="633"/>
      <c r="BQL576" s="633"/>
      <c r="BQM576" s="633"/>
      <c r="BQN576" s="633"/>
      <c r="BQO576" s="633"/>
      <c r="BQP576" s="633"/>
      <c r="BQQ576" s="633"/>
      <c r="BQR576" s="633"/>
      <c r="BQS576" s="633"/>
      <c r="BQT576" s="633"/>
      <c r="BQU576" s="633"/>
      <c r="BQV576" s="633"/>
      <c r="BQW576" s="633"/>
      <c r="BQX576" s="633"/>
      <c r="BQY576" s="633"/>
      <c r="BQZ576" s="633"/>
      <c r="BRA576" s="633"/>
      <c r="BRB576" s="633"/>
      <c r="BRC576" s="633"/>
      <c r="BRD576" s="633"/>
      <c r="BRE576" s="633"/>
      <c r="BRF576" s="633"/>
      <c r="BRG576" s="633"/>
      <c r="BRH576" s="633"/>
      <c r="BRI576" s="633"/>
      <c r="BRJ576" s="633"/>
      <c r="BRK576" s="633"/>
      <c r="BRL576" s="633"/>
      <c r="BRM576" s="633"/>
      <c r="BRN576" s="633"/>
      <c r="BRO576" s="633"/>
      <c r="BRP576" s="633"/>
      <c r="BRQ576" s="633"/>
      <c r="BRR576" s="633"/>
      <c r="BRS576" s="633"/>
      <c r="BRT576" s="633"/>
      <c r="BRU576" s="633"/>
      <c r="BRV576" s="633"/>
      <c r="BRW576" s="633"/>
      <c r="BRX576" s="633"/>
      <c r="BRY576" s="633"/>
      <c r="BRZ576" s="633"/>
      <c r="BSA576" s="633"/>
      <c r="BSB576" s="633"/>
      <c r="BSC576" s="633"/>
      <c r="BSD576" s="633"/>
      <c r="BSE576" s="633"/>
      <c r="BSF576" s="633"/>
      <c r="BSG576" s="633"/>
      <c r="BSH576" s="633"/>
      <c r="BSI576" s="633"/>
      <c r="BSJ576" s="633"/>
      <c r="BSK576" s="633"/>
      <c r="BSL576" s="633"/>
      <c r="BSM576" s="633"/>
      <c r="BSN576" s="633"/>
      <c r="BSO576" s="633"/>
      <c r="BSP576" s="633"/>
      <c r="BSQ576" s="633"/>
      <c r="BSR576" s="633"/>
      <c r="BSS576" s="633"/>
      <c r="BST576" s="633"/>
      <c r="BSU576" s="633"/>
      <c r="BSV576" s="633"/>
      <c r="BSW576" s="633"/>
      <c r="BSX576" s="633"/>
      <c r="BSY576" s="633"/>
      <c r="BSZ576" s="633"/>
      <c r="BTA576" s="633"/>
      <c r="BTB576" s="633"/>
      <c r="BTC576" s="633"/>
      <c r="BTD576" s="633"/>
      <c r="BTE576" s="633"/>
      <c r="BTF576" s="633"/>
      <c r="BTG576" s="633"/>
      <c r="BTH576" s="633"/>
      <c r="BTI576" s="633"/>
      <c r="BTJ576" s="633"/>
      <c r="BTK576" s="633"/>
      <c r="BTL576" s="633"/>
      <c r="BTM576" s="633"/>
      <c r="BTN576" s="633"/>
      <c r="BTO576" s="633"/>
      <c r="BTP576" s="633"/>
      <c r="BTQ576" s="633"/>
      <c r="BTR576" s="633"/>
      <c r="BTS576" s="633"/>
      <c r="BTT576" s="633"/>
      <c r="BTU576" s="633"/>
      <c r="BTV576" s="633"/>
      <c r="BTW576" s="633"/>
      <c r="BTX576" s="633"/>
      <c r="BTY576" s="633"/>
      <c r="BTZ576" s="633"/>
      <c r="BUA576" s="633"/>
      <c r="BUB576" s="633"/>
      <c r="BUC576" s="633"/>
      <c r="BUD576" s="633"/>
      <c r="BUE576" s="633"/>
      <c r="BUF576" s="633"/>
      <c r="BUG576" s="633"/>
      <c r="BUH576" s="633"/>
      <c r="BUI576" s="633"/>
      <c r="BUJ576" s="633"/>
      <c r="BUK576" s="633"/>
      <c r="BUL576" s="633"/>
      <c r="BUM576" s="633"/>
      <c r="BUN576" s="633"/>
      <c r="BUO576" s="633"/>
      <c r="BUP576" s="633"/>
      <c r="BUQ576" s="633"/>
      <c r="BUR576" s="633"/>
      <c r="BUS576" s="633"/>
      <c r="BUT576" s="633"/>
      <c r="BUU576" s="633"/>
      <c r="BUV576" s="633"/>
      <c r="BUW576" s="633"/>
      <c r="BUX576" s="633"/>
      <c r="BUY576" s="633"/>
      <c r="BUZ576" s="633"/>
      <c r="BVA576" s="633"/>
      <c r="BVB576" s="633"/>
      <c r="BVC576" s="633"/>
      <c r="BVD576" s="633"/>
      <c r="BVE576" s="633"/>
      <c r="BVF576" s="633"/>
      <c r="BVG576" s="633"/>
      <c r="BVH576" s="633"/>
      <c r="BVI576" s="633"/>
      <c r="BVJ576" s="633"/>
      <c r="BVK576" s="633"/>
      <c r="BVL576" s="633"/>
      <c r="BVM576" s="633"/>
      <c r="BVN576" s="633"/>
      <c r="BVO576" s="633"/>
      <c r="BVP576" s="633"/>
      <c r="BVQ576" s="633"/>
      <c r="BVR576" s="633"/>
      <c r="BVS576" s="633"/>
      <c r="BVT576" s="633"/>
      <c r="BVU576" s="633"/>
      <c r="BVV576" s="633"/>
      <c r="BVW576" s="633"/>
      <c r="BVX576" s="633"/>
      <c r="BVY576" s="633"/>
      <c r="BVZ576" s="633"/>
      <c r="BWA576" s="633"/>
      <c r="BWB576" s="633"/>
      <c r="BWC576" s="633"/>
      <c r="BWD576" s="633"/>
      <c r="BWE576" s="633"/>
      <c r="BWF576" s="633"/>
      <c r="BWG576" s="633"/>
      <c r="BWH576" s="633"/>
      <c r="BWI576" s="633"/>
      <c r="BWJ576" s="633"/>
      <c r="BWK576" s="633"/>
      <c r="BWL576" s="633"/>
      <c r="BWM576" s="633"/>
      <c r="BWN576" s="633"/>
      <c r="BWO576" s="633"/>
      <c r="BWP576" s="633"/>
      <c r="BWQ576" s="633"/>
      <c r="BWR576" s="633"/>
      <c r="BWS576" s="633"/>
      <c r="BWT576" s="633"/>
      <c r="BWU576" s="633"/>
      <c r="BWV576" s="633"/>
      <c r="BWW576" s="633"/>
      <c r="BWX576" s="633"/>
      <c r="BWY576" s="633"/>
      <c r="BWZ576" s="633"/>
      <c r="BXA576" s="633"/>
      <c r="BXB576" s="633"/>
      <c r="BXC576" s="633"/>
      <c r="BXD576" s="633"/>
      <c r="BXE576" s="633"/>
      <c r="BXF576" s="633"/>
      <c r="BXG576" s="633"/>
      <c r="BXH576" s="633"/>
      <c r="BXI576" s="633"/>
      <c r="BXJ576" s="633"/>
      <c r="BXK576" s="633"/>
      <c r="BXL576" s="633"/>
      <c r="BXM576" s="633"/>
      <c r="BXN576" s="633"/>
      <c r="BXO576" s="633"/>
      <c r="BXP576" s="633"/>
      <c r="BXQ576" s="633"/>
      <c r="BXR576" s="633"/>
      <c r="BXS576" s="633"/>
      <c r="BXT576" s="633"/>
      <c r="BXU576" s="633"/>
      <c r="BXV576" s="633"/>
      <c r="BXW576" s="633"/>
      <c r="BXX576" s="633"/>
      <c r="BXY576" s="633"/>
      <c r="BXZ576" s="633"/>
      <c r="BYA576" s="633"/>
      <c r="BYB576" s="633"/>
      <c r="BYC576" s="633"/>
      <c r="BYD576" s="633"/>
      <c r="BYE576" s="633"/>
      <c r="BYF576" s="633"/>
      <c r="BYG576" s="633"/>
      <c r="BYH576" s="633"/>
      <c r="BYI576" s="633"/>
      <c r="BYJ576" s="633"/>
      <c r="BYK576" s="633"/>
      <c r="BYL576" s="633"/>
      <c r="BYM576" s="633"/>
      <c r="BYN576" s="633"/>
      <c r="BYO576" s="633"/>
      <c r="BYP576" s="633"/>
      <c r="BYQ576" s="633"/>
      <c r="BYR576" s="633"/>
      <c r="BYS576" s="633"/>
      <c r="BYT576" s="633"/>
      <c r="BYU576" s="633"/>
      <c r="BYV576" s="633"/>
      <c r="BYW576" s="633"/>
      <c r="BYX576" s="633"/>
      <c r="BYY576" s="633"/>
      <c r="BYZ576" s="633"/>
      <c r="BZA576" s="633"/>
      <c r="BZB576" s="633"/>
      <c r="BZC576" s="633"/>
      <c r="BZD576" s="633"/>
      <c r="BZE576" s="633"/>
      <c r="BZF576" s="633"/>
      <c r="BZG576" s="633"/>
      <c r="BZH576" s="633"/>
      <c r="BZI576" s="633"/>
      <c r="BZJ576" s="633"/>
      <c r="BZK576" s="633"/>
      <c r="BZL576" s="633"/>
      <c r="BZM576" s="633"/>
      <c r="BZN576" s="633"/>
      <c r="BZO576" s="633"/>
      <c r="BZP576" s="633"/>
      <c r="BZQ576" s="633"/>
      <c r="BZR576" s="633"/>
      <c r="BZS576" s="633"/>
      <c r="BZT576" s="633"/>
      <c r="BZU576" s="633"/>
      <c r="BZV576" s="633"/>
      <c r="BZW576" s="633"/>
      <c r="BZX576" s="633"/>
      <c r="BZY576" s="633"/>
      <c r="BZZ576" s="633"/>
      <c r="CAA576" s="633"/>
      <c r="CAB576" s="633"/>
      <c r="CAC576" s="633"/>
      <c r="CAD576" s="633"/>
      <c r="CAE576" s="633"/>
      <c r="CAF576" s="633"/>
      <c r="CAG576" s="633"/>
      <c r="CAH576" s="633"/>
      <c r="CAI576" s="633"/>
      <c r="CAJ576" s="633"/>
      <c r="CAK576" s="633"/>
      <c r="CAL576" s="633"/>
      <c r="CAM576" s="633"/>
      <c r="CAN576" s="633"/>
      <c r="CAO576" s="633"/>
      <c r="CAP576" s="633"/>
      <c r="CAQ576" s="633"/>
      <c r="CAR576" s="633"/>
      <c r="CAS576" s="633"/>
      <c r="CAT576" s="633"/>
      <c r="CAU576" s="633"/>
      <c r="CAV576" s="633"/>
      <c r="CAW576" s="633"/>
      <c r="CAX576" s="633"/>
      <c r="CAY576" s="633"/>
      <c r="CAZ576" s="633"/>
      <c r="CBA576" s="633"/>
      <c r="CBB576" s="633"/>
      <c r="CBC576" s="633"/>
      <c r="CBD576" s="633"/>
      <c r="CBE576" s="633"/>
      <c r="CBF576" s="633"/>
      <c r="CBG576" s="633"/>
      <c r="CBH576" s="633"/>
      <c r="CBI576" s="633"/>
      <c r="CBJ576" s="633"/>
      <c r="CBK576" s="633"/>
      <c r="CBL576" s="633"/>
      <c r="CBM576" s="633"/>
      <c r="CBN576" s="633"/>
      <c r="CBO576" s="633"/>
      <c r="CBP576" s="633"/>
      <c r="CBQ576" s="633"/>
      <c r="CBR576" s="633"/>
      <c r="CBS576" s="633"/>
      <c r="CBT576" s="633"/>
      <c r="CBU576" s="633"/>
      <c r="CBV576" s="633"/>
      <c r="CBW576" s="633"/>
      <c r="CBX576" s="633"/>
      <c r="CBY576" s="633"/>
      <c r="CBZ576" s="633"/>
      <c r="CCA576" s="633"/>
      <c r="CCB576" s="633"/>
      <c r="CCC576" s="633"/>
      <c r="CCD576" s="633"/>
      <c r="CCE576" s="633"/>
      <c r="CCF576" s="633"/>
      <c r="CCG576" s="633"/>
      <c r="CCH576" s="633"/>
      <c r="CCI576" s="633"/>
      <c r="CCJ576" s="633"/>
      <c r="CCK576" s="633"/>
      <c r="CCL576" s="633"/>
      <c r="CCM576" s="633"/>
      <c r="CCN576" s="633"/>
      <c r="CCO576" s="633"/>
      <c r="CCP576" s="633"/>
      <c r="CCQ576" s="633"/>
      <c r="CCR576" s="633"/>
      <c r="CCS576" s="633"/>
      <c r="CCT576" s="633"/>
      <c r="CCU576" s="633"/>
      <c r="CCV576" s="633"/>
      <c r="CCW576" s="633"/>
      <c r="CCX576" s="633"/>
      <c r="CCY576" s="633"/>
      <c r="CCZ576" s="633"/>
      <c r="CDA576" s="633"/>
      <c r="CDB576" s="633"/>
      <c r="CDC576" s="633"/>
      <c r="CDD576" s="633"/>
      <c r="CDE576" s="633"/>
      <c r="CDF576" s="633"/>
      <c r="CDG576" s="633"/>
      <c r="CDH576" s="633"/>
      <c r="CDI576" s="633"/>
      <c r="CDJ576" s="633"/>
      <c r="CDK576" s="633"/>
      <c r="CDL576" s="633"/>
      <c r="CDM576" s="633"/>
      <c r="CDN576" s="633"/>
      <c r="CDO576" s="633"/>
      <c r="CDP576" s="633"/>
      <c r="CDQ576" s="633"/>
      <c r="CDR576" s="633"/>
      <c r="CDS576" s="633"/>
      <c r="CDT576" s="633"/>
      <c r="CDU576" s="633"/>
      <c r="CDV576" s="633"/>
      <c r="CDW576" s="633"/>
      <c r="CDX576" s="633"/>
      <c r="CDY576" s="633"/>
      <c r="CDZ576" s="633"/>
      <c r="CEA576" s="633"/>
      <c r="CEB576" s="633"/>
      <c r="CEC576" s="633"/>
      <c r="CED576" s="633"/>
      <c r="CEE576" s="633"/>
      <c r="CEF576" s="633"/>
      <c r="CEG576" s="633"/>
      <c r="CEH576" s="633"/>
      <c r="CEI576" s="633"/>
      <c r="CEJ576" s="633"/>
      <c r="CEK576" s="633"/>
      <c r="CEL576" s="633"/>
      <c r="CEM576" s="633"/>
      <c r="CEN576" s="633"/>
      <c r="CEO576" s="633"/>
      <c r="CEP576" s="633"/>
      <c r="CEQ576" s="633"/>
      <c r="CER576" s="633"/>
      <c r="CES576" s="633"/>
      <c r="CET576" s="633"/>
      <c r="CEU576" s="633"/>
      <c r="CEV576" s="633"/>
      <c r="CEW576" s="633"/>
      <c r="CEX576" s="633"/>
      <c r="CEY576" s="633"/>
      <c r="CEZ576" s="633"/>
      <c r="CFA576" s="633"/>
      <c r="CFB576" s="633"/>
      <c r="CFC576" s="633"/>
      <c r="CFD576" s="633"/>
      <c r="CFE576" s="633"/>
      <c r="CFF576" s="633"/>
      <c r="CFG576" s="633"/>
      <c r="CFH576" s="633"/>
      <c r="CFI576" s="633"/>
      <c r="CFJ576" s="633"/>
      <c r="CFK576" s="633"/>
      <c r="CFL576" s="633"/>
      <c r="CFM576" s="633"/>
      <c r="CFN576" s="633"/>
      <c r="CFO576" s="633"/>
      <c r="CFP576" s="633"/>
      <c r="CFQ576" s="633"/>
      <c r="CFR576" s="633"/>
      <c r="CFS576" s="633"/>
      <c r="CFT576" s="633"/>
      <c r="CFU576" s="633"/>
      <c r="CFV576" s="633"/>
      <c r="CFW576" s="633"/>
      <c r="CFX576" s="633"/>
      <c r="CFY576" s="633"/>
      <c r="CFZ576" s="633"/>
      <c r="CGA576" s="633"/>
      <c r="CGB576" s="633"/>
      <c r="CGC576" s="633"/>
      <c r="CGD576" s="633"/>
      <c r="CGE576" s="633"/>
      <c r="CGF576" s="633"/>
      <c r="CGG576" s="633"/>
      <c r="CGH576" s="633"/>
      <c r="CGI576" s="633"/>
      <c r="CGJ576" s="633"/>
      <c r="CGK576" s="633"/>
      <c r="CGL576" s="633"/>
      <c r="CGM576" s="633"/>
      <c r="CGN576" s="633"/>
      <c r="CGO576" s="633"/>
      <c r="CGP576" s="633"/>
      <c r="CGQ576" s="633"/>
      <c r="CGR576" s="633"/>
      <c r="CGS576" s="633"/>
      <c r="CGT576" s="633"/>
      <c r="CGU576" s="633"/>
      <c r="CGV576" s="633"/>
      <c r="CGW576" s="633"/>
      <c r="CGX576" s="633"/>
      <c r="CGY576" s="633"/>
      <c r="CGZ576" s="633"/>
      <c r="CHA576" s="633"/>
      <c r="CHB576" s="633"/>
      <c r="CHC576" s="633"/>
      <c r="CHD576" s="633"/>
      <c r="CHE576" s="633"/>
      <c r="CHF576" s="633"/>
      <c r="CHG576" s="633"/>
      <c r="CHH576" s="633"/>
      <c r="CHI576" s="633"/>
      <c r="CHJ576" s="633"/>
      <c r="CHK576" s="633"/>
      <c r="CHL576" s="633"/>
      <c r="CHM576" s="633"/>
      <c r="CHN576" s="633"/>
      <c r="CHO576" s="633"/>
      <c r="CHP576" s="633"/>
      <c r="CHQ576" s="633"/>
      <c r="CHR576" s="633"/>
      <c r="CHS576" s="633"/>
      <c r="CHT576" s="633"/>
      <c r="CHU576" s="633"/>
      <c r="CHV576" s="633"/>
      <c r="CHW576" s="633"/>
      <c r="CHX576" s="633"/>
      <c r="CHY576" s="633"/>
      <c r="CHZ576" s="633"/>
      <c r="CIA576" s="633"/>
      <c r="CIB576" s="633"/>
      <c r="CIC576" s="633"/>
      <c r="CID576" s="633"/>
      <c r="CIE576" s="633"/>
      <c r="CIF576" s="633"/>
      <c r="CIG576" s="633"/>
      <c r="CIH576" s="633"/>
      <c r="CII576" s="633"/>
      <c r="CIJ576" s="633"/>
      <c r="CIK576" s="633"/>
      <c r="CIL576" s="633"/>
      <c r="CIM576" s="633"/>
      <c r="CIN576" s="633"/>
      <c r="CIO576" s="633"/>
      <c r="CIP576" s="633"/>
      <c r="CIQ576" s="633"/>
      <c r="CIR576" s="633"/>
      <c r="CIS576" s="633"/>
      <c r="CIT576" s="633"/>
      <c r="CIU576" s="633"/>
      <c r="CIV576" s="633"/>
      <c r="CIW576" s="633"/>
      <c r="CIX576" s="633"/>
      <c r="CIY576" s="633"/>
      <c r="CIZ576" s="633"/>
      <c r="CJA576" s="633"/>
      <c r="CJB576" s="633"/>
      <c r="CJC576" s="633"/>
      <c r="CJD576" s="633"/>
      <c r="CJE576" s="633"/>
      <c r="CJF576" s="633"/>
      <c r="CJG576" s="633"/>
      <c r="CJH576" s="633"/>
      <c r="CJI576" s="633"/>
      <c r="CJJ576" s="633"/>
      <c r="CJK576" s="633"/>
      <c r="CJL576" s="633"/>
      <c r="CJM576" s="633"/>
      <c r="CJN576" s="633"/>
      <c r="CJO576" s="633"/>
      <c r="CJP576" s="633"/>
      <c r="CJQ576" s="633"/>
      <c r="CJR576" s="633"/>
      <c r="CJS576" s="633"/>
      <c r="CJT576" s="633"/>
      <c r="CJU576" s="633"/>
      <c r="CJV576" s="633"/>
      <c r="CJW576" s="633"/>
      <c r="CJX576" s="633"/>
      <c r="CJY576" s="633"/>
      <c r="CJZ576" s="633"/>
      <c r="CKA576" s="633"/>
      <c r="CKB576" s="633"/>
      <c r="CKC576" s="633"/>
      <c r="CKD576" s="633"/>
      <c r="CKE576" s="633"/>
      <c r="CKF576" s="633"/>
      <c r="CKG576" s="633"/>
      <c r="CKH576" s="633"/>
      <c r="CKI576" s="633"/>
      <c r="CKJ576" s="633"/>
      <c r="CKK576" s="633"/>
      <c r="CKL576" s="633"/>
      <c r="CKM576" s="633"/>
      <c r="CKN576" s="633"/>
      <c r="CKO576" s="633"/>
      <c r="CKP576" s="633"/>
      <c r="CKQ576" s="633"/>
      <c r="CKR576" s="633"/>
      <c r="CKS576" s="633"/>
      <c r="CKT576" s="633"/>
      <c r="CKU576" s="633"/>
      <c r="CKV576" s="633"/>
      <c r="CKW576" s="633"/>
      <c r="CKX576" s="633"/>
      <c r="CKY576" s="633"/>
      <c r="CKZ576" s="633"/>
      <c r="CLA576" s="633"/>
      <c r="CLB576" s="633"/>
      <c r="CLC576" s="633"/>
      <c r="CLD576" s="633"/>
      <c r="CLE576" s="633"/>
      <c r="CLF576" s="633"/>
      <c r="CLG576" s="633"/>
      <c r="CLH576" s="633"/>
      <c r="CLI576" s="633"/>
      <c r="CLJ576" s="633"/>
      <c r="CLK576" s="633"/>
      <c r="CLL576" s="633"/>
      <c r="CLM576" s="633"/>
      <c r="CLN576" s="633"/>
      <c r="CLO576" s="633"/>
      <c r="CLP576" s="633"/>
      <c r="CLQ576" s="633"/>
      <c r="CLR576" s="633"/>
      <c r="CLS576" s="633"/>
      <c r="CLT576" s="633"/>
      <c r="CLU576" s="633"/>
      <c r="CLV576" s="633"/>
      <c r="CLW576" s="633"/>
      <c r="CLX576" s="633"/>
      <c r="CLY576" s="633"/>
      <c r="CLZ576" s="633"/>
      <c r="CMA576" s="633"/>
      <c r="CMB576" s="633"/>
      <c r="CMC576" s="633"/>
      <c r="CMD576" s="633"/>
      <c r="CME576" s="633"/>
      <c r="CMF576" s="633"/>
      <c r="CMG576" s="633"/>
      <c r="CMH576" s="633"/>
      <c r="CMI576" s="633"/>
      <c r="CMJ576" s="633"/>
      <c r="CMK576" s="633"/>
      <c r="CML576" s="633"/>
      <c r="CMM576" s="633"/>
      <c r="CMN576" s="633"/>
      <c r="CMO576" s="633"/>
      <c r="CMP576" s="633"/>
      <c r="CMQ576" s="633"/>
      <c r="CMR576" s="633"/>
      <c r="CMS576" s="633"/>
      <c r="CMT576" s="633"/>
      <c r="CMU576" s="633"/>
      <c r="CMV576" s="633"/>
      <c r="CMW576" s="633"/>
      <c r="CMX576" s="633"/>
      <c r="CMY576" s="633"/>
      <c r="CMZ576" s="633"/>
      <c r="CNA576" s="633"/>
      <c r="CNB576" s="633"/>
      <c r="CNC576" s="633"/>
      <c r="CND576" s="633"/>
      <c r="CNE576" s="633"/>
      <c r="CNF576" s="633"/>
      <c r="CNG576" s="633"/>
      <c r="CNH576" s="633"/>
      <c r="CNI576" s="633"/>
      <c r="CNJ576" s="633"/>
      <c r="CNK576" s="633"/>
      <c r="CNL576" s="633"/>
      <c r="CNM576" s="633"/>
      <c r="CNN576" s="633"/>
      <c r="CNO576" s="633"/>
      <c r="CNP576" s="633"/>
      <c r="CNQ576" s="633"/>
      <c r="CNR576" s="633"/>
      <c r="CNS576" s="633"/>
      <c r="CNT576" s="633"/>
      <c r="CNU576" s="633"/>
      <c r="CNV576" s="633"/>
      <c r="CNW576" s="633"/>
      <c r="CNX576" s="633"/>
      <c r="CNY576" s="633"/>
      <c r="CNZ576" s="633"/>
      <c r="COA576" s="633"/>
      <c r="COB576" s="633"/>
      <c r="COC576" s="633"/>
      <c r="COD576" s="633"/>
      <c r="COE576" s="633"/>
      <c r="COF576" s="633"/>
      <c r="COG576" s="633"/>
      <c r="COH576" s="633"/>
      <c r="COI576" s="633"/>
      <c r="COJ576" s="633"/>
      <c r="COK576" s="633"/>
      <c r="COL576" s="633"/>
      <c r="COM576" s="633"/>
      <c r="CON576" s="633"/>
      <c r="COO576" s="633"/>
      <c r="COP576" s="633"/>
      <c r="COQ576" s="633"/>
      <c r="COR576" s="633"/>
      <c r="COS576" s="633"/>
      <c r="COT576" s="633"/>
      <c r="COU576" s="633"/>
      <c r="COV576" s="633"/>
      <c r="COW576" s="633"/>
      <c r="COX576" s="633"/>
      <c r="COY576" s="633"/>
      <c r="COZ576" s="633"/>
      <c r="CPA576" s="633"/>
      <c r="CPB576" s="633"/>
      <c r="CPC576" s="633"/>
      <c r="CPD576" s="633"/>
      <c r="CPE576" s="633"/>
      <c r="CPF576" s="633"/>
      <c r="CPG576" s="633"/>
      <c r="CPH576" s="633"/>
      <c r="CPI576" s="633"/>
      <c r="CPJ576" s="633"/>
      <c r="CPK576" s="633"/>
      <c r="CPL576" s="633"/>
      <c r="CPM576" s="633"/>
      <c r="CPN576" s="633"/>
      <c r="CPO576" s="633"/>
      <c r="CPP576" s="633"/>
      <c r="CPQ576" s="633"/>
      <c r="CPR576" s="633"/>
      <c r="CPS576" s="633"/>
      <c r="CPT576" s="633"/>
      <c r="CPU576" s="633"/>
      <c r="CPV576" s="633"/>
      <c r="CPW576" s="633"/>
      <c r="CPX576" s="633"/>
      <c r="CPY576" s="633"/>
      <c r="CPZ576" s="633"/>
      <c r="CQA576" s="633"/>
      <c r="CQB576" s="633"/>
      <c r="CQC576" s="633"/>
      <c r="CQD576" s="633"/>
      <c r="CQE576" s="633"/>
      <c r="CQF576" s="633"/>
      <c r="CQG576" s="633"/>
      <c r="CQH576" s="633"/>
      <c r="CQI576" s="633"/>
      <c r="CQJ576" s="633"/>
      <c r="CQK576" s="633"/>
      <c r="CQL576" s="633"/>
      <c r="CQM576" s="633"/>
      <c r="CQN576" s="633"/>
      <c r="CQO576" s="633"/>
      <c r="CQP576" s="633"/>
      <c r="CQQ576" s="633"/>
      <c r="CQR576" s="633"/>
      <c r="CQS576" s="633"/>
      <c r="CQT576" s="633"/>
      <c r="CQU576" s="633"/>
      <c r="CQV576" s="633"/>
      <c r="CQW576" s="633"/>
      <c r="CQX576" s="633"/>
      <c r="CQY576" s="633"/>
      <c r="CQZ576" s="633"/>
      <c r="CRA576" s="633"/>
      <c r="CRB576" s="633"/>
      <c r="CRC576" s="633"/>
      <c r="CRD576" s="633"/>
      <c r="CRE576" s="633"/>
      <c r="CRF576" s="633"/>
      <c r="CRG576" s="633"/>
      <c r="CRH576" s="633"/>
      <c r="CRI576" s="633"/>
      <c r="CRJ576" s="633"/>
      <c r="CRK576" s="633"/>
      <c r="CRL576" s="633"/>
      <c r="CRM576" s="633"/>
      <c r="CRN576" s="633"/>
      <c r="CRO576" s="633"/>
      <c r="CRP576" s="633"/>
      <c r="CRQ576" s="633"/>
      <c r="CRR576" s="633"/>
      <c r="CRS576" s="633"/>
      <c r="CRT576" s="633"/>
      <c r="CRU576" s="633"/>
      <c r="CRV576" s="633"/>
      <c r="CRW576" s="633"/>
      <c r="CRX576" s="633"/>
      <c r="CRY576" s="633"/>
      <c r="CRZ576" s="633"/>
      <c r="CSA576" s="633"/>
      <c r="CSB576" s="633"/>
      <c r="CSC576" s="633"/>
      <c r="CSD576" s="633"/>
      <c r="CSE576" s="633"/>
      <c r="CSF576" s="633"/>
      <c r="CSG576" s="633"/>
      <c r="CSH576" s="633"/>
      <c r="CSI576" s="633"/>
      <c r="CSJ576" s="633"/>
      <c r="CSK576" s="633"/>
      <c r="CSL576" s="633"/>
      <c r="CSM576" s="633"/>
      <c r="CSN576" s="633"/>
      <c r="CSO576" s="633"/>
      <c r="CSP576" s="633"/>
      <c r="CSQ576" s="633"/>
      <c r="CSR576" s="633"/>
      <c r="CSS576" s="633"/>
      <c r="CST576" s="633"/>
      <c r="CSU576" s="633"/>
      <c r="CSV576" s="633"/>
      <c r="CSW576" s="633"/>
      <c r="CSX576" s="633"/>
      <c r="CSY576" s="633"/>
      <c r="CSZ576" s="633"/>
      <c r="CTA576" s="633"/>
      <c r="CTB576" s="633"/>
      <c r="CTC576" s="633"/>
      <c r="CTD576" s="633"/>
      <c r="CTE576" s="633"/>
      <c r="CTF576" s="633"/>
      <c r="CTG576" s="633"/>
      <c r="CTH576" s="633"/>
      <c r="CTI576" s="633"/>
      <c r="CTJ576" s="633"/>
      <c r="CTK576" s="633"/>
      <c r="CTL576" s="633"/>
      <c r="CTM576" s="633"/>
      <c r="CTN576" s="633"/>
      <c r="CTO576" s="633"/>
      <c r="CTP576" s="633"/>
      <c r="CTQ576" s="633"/>
      <c r="CTR576" s="633"/>
      <c r="CTS576" s="633"/>
      <c r="CTT576" s="633"/>
      <c r="CTU576" s="633"/>
      <c r="CTV576" s="633"/>
      <c r="CTW576" s="633"/>
      <c r="CTX576" s="633"/>
      <c r="CTY576" s="633"/>
      <c r="CTZ576" s="633"/>
      <c r="CUA576" s="633"/>
      <c r="CUB576" s="633"/>
      <c r="CUC576" s="633"/>
      <c r="CUD576" s="633"/>
      <c r="CUE576" s="633"/>
      <c r="CUF576" s="633"/>
      <c r="CUG576" s="633"/>
      <c r="CUH576" s="633"/>
      <c r="CUI576" s="633"/>
      <c r="CUJ576" s="633"/>
      <c r="CUK576" s="633"/>
      <c r="CUL576" s="633"/>
      <c r="CUM576" s="633"/>
      <c r="CUN576" s="633"/>
      <c r="CUO576" s="633"/>
      <c r="CUP576" s="633"/>
      <c r="CUQ576" s="633"/>
      <c r="CUR576" s="633"/>
      <c r="CUS576" s="633"/>
      <c r="CUT576" s="633"/>
      <c r="CUU576" s="633"/>
      <c r="CUV576" s="633"/>
      <c r="CUW576" s="633"/>
      <c r="CUX576" s="633"/>
      <c r="CUY576" s="633"/>
      <c r="CUZ576" s="633"/>
      <c r="CVA576" s="633"/>
      <c r="CVB576" s="633"/>
      <c r="CVC576" s="633"/>
      <c r="CVD576" s="633"/>
      <c r="CVE576" s="633"/>
      <c r="CVF576" s="633"/>
      <c r="CVG576" s="633"/>
      <c r="CVH576" s="633"/>
      <c r="CVI576" s="633"/>
      <c r="CVJ576" s="633"/>
      <c r="CVK576" s="633"/>
      <c r="CVL576" s="633"/>
      <c r="CVM576" s="633"/>
      <c r="CVN576" s="633"/>
      <c r="CVO576" s="633"/>
      <c r="CVP576" s="633"/>
      <c r="CVQ576" s="633"/>
      <c r="CVR576" s="633"/>
      <c r="CVS576" s="633"/>
      <c r="CVT576" s="633"/>
      <c r="CVU576" s="633"/>
      <c r="CVV576" s="633"/>
      <c r="CVW576" s="633"/>
      <c r="CVX576" s="633"/>
      <c r="CVY576" s="633"/>
      <c r="CVZ576" s="633"/>
      <c r="CWA576" s="633"/>
      <c r="CWB576" s="633"/>
      <c r="CWC576" s="633"/>
      <c r="CWD576" s="633"/>
      <c r="CWE576" s="633"/>
      <c r="CWF576" s="633"/>
      <c r="CWG576" s="633"/>
      <c r="CWH576" s="633"/>
      <c r="CWI576" s="633"/>
      <c r="CWJ576" s="633"/>
      <c r="CWK576" s="633"/>
      <c r="CWL576" s="633"/>
      <c r="CWM576" s="633"/>
      <c r="CWN576" s="633"/>
      <c r="CWO576" s="633"/>
      <c r="CWP576" s="633"/>
      <c r="CWQ576" s="633"/>
      <c r="CWR576" s="633"/>
      <c r="CWS576" s="633"/>
      <c r="CWT576" s="633"/>
      <c r="CWU576" s="633"/>
      <c r="CWV576" s="633"/>
      <c r="CWW576" s="633"/>
      <c r="CWX576" s="633"/>
      <c r="CWY576" s="633"/>
      <c r="CWZ576" s="633"/>
      <c r="CXA576" s="633"/>
      <c r="CXB576" s="633"/>
      <c r="CXC576" s="633"/>
      <c r="CXD576" s="633"/>
      <c r="CXE576" s="633"/>
      <c r="CXF576" s="633"/>
      <c r="CXG576" s="633"/>
      <c r="CXH576" s="633"/>
      <c r="CXI576" s="633"/>
      <c r="CXJ576" s="633"/>
      <c r="CXK576" s="633"/>
      <c r="CXL576" s="633"/>
      <c r="CXM576" s="633"/>
      <c r="CXN576" s="633"/>
      <c r="CXO576" s="633"/>
      <c r="CXP576" s="633"/>
      <c r="CXQ576" s="633"/>
      <c r="CXR576" s="633"/>
      <c r="CXS576" s="633"/>
      <c r="CXT576" s="633"/>
      <c r="CXU576" s="633"/>
      <c r="CXV576" s="633"/>
      <c r="CXW576" s="633"/>
      <c r="CXX576" s="633"/>
      <c r="CXY576" s="633"/>
      <c r="CXZ576" s="633"/>
      <c r="CYA576" s="633"/>
      <c r="CYB576" s="633"/>
      <c r="CYC576" s="633"/>
      <c r="CYD576" s="633"/>
      <c r="CYE576" s="633"/>
      <c r="CYF576" s="633"/>
      <c r="CYG576" s="633"/>
      <c r="CYH576" s="633"/>
      <c r="CYI576" s="633"/>
      <c r="CYJ576" s="633"/>
      <c r="CYK576" s="633"/>
      <c r="CYL576" s="633"/>
      <c r="CYM576" s="633"/>
      <c r="CYN576" s="633"/>
      <c r="CYO576" s="633"/>
      <c r="CYP576" s="633"/>
      <c r="CYQ576" s="633"/>
      <c r="CYR576" s="633"/>
      <c r="CYS576" s="633"/>
      <c r="CYT576" s="633"/>
      <c r="CYU576" s="633"/>
      <c r="CYV576" s="633"/>
      <c r="CYW576" s="633"/>
      <c r="CYX576" s="633"/>
      <c r="CYY576" s="633"/>
      <c r="CYZ576" s="633"/>
      <c r="CZA576" s="633"/>
      <c r="CZB576" s="633"/>
      <c r="CZC576" s="633"/>
      <c r="CZD576" s="633"/>
      <c r="CZE576" s="633"/>
      <c r="CZF576" s="633"/>
      <c r="CZG576" s="633"/>
      <c r="CZH576" s="633"/>
      <c r="CZI576" s="633"/>
      <c r="CZJ576" s="633"/>
      <c r="CZK576" s="633"/>
      <c r="CZL576" s="633"/>
      <c r="CZM576" s="633"/>
      <c r="CZN576" s="633"/>
      <c r="CZO576" s="633"/>
      <c r="CZP576" s="633"/>
      <c r="CZQ576" s="633"/>
      <c r="CZR576" s="633"/>
      <c r="CZS576" s="633"/>
      <c r="CZT576" s="633"/>
      <c r="CZU576" s="633"/>
      <c r="CZV576" s="633"/>
      <c r="CZW576" s="633"/>
      <c r="CZX576" s="633"/>
      <c r="CZY576" s="633"/>
      <c r="CZZ576" s="633"/>
      <c r="DAA576" s="633"/>
      <c r="DAB576" s="633"/>
      <c r="DAC576" s="633"/>
      <c r="DAD576" s="633"/>
      <c r="DAE576" s="633"/>
      <c r="DAF576" s="633"/>
      <c r="DAG576" s="633"/>
      <c r="DAH576" s="633"/>
      <c r="DAI576" s="633"/>
      <c r="DAJ576" s="633"/>
      <c r="DAK576" s="633"/>
      <c r="DAL576" s="633"/>
      <c r="DAM576" s="633"/>
      <c r="DAN576" s="633"/>
      <c r="DAO576" s="633"/>
      <c r="DAP576" s="633"/>
      <c r="DAQ576" s="633"/>
      <c r="DAR576" s="633"/>
      <c r="DAS576" s="633"/>
      <c r="DAT576" s="633"/>
      <c r="DAU576" s="633"/>
      <c r="DAV576" s="633"/>
      <c r="DAW576" s="633"/>
      <c r="DAX576" s="633"/>
      <c r="DAY576" s="633"/>
      <c r="DAZ576" s="633"/>
      <c r="DBA576" s="633"/>
      <c r="DBB576" s="633"/>
      <c r="DBC576" s="633"/>
      <c r="DBD576" s="633"/>
      <c r="DBE576" s="633"/>
      <c r="DBF576" s="633"/>
      <c r="DBG576" s="633"/>
      <c r="DBH576" s="633"/>
      <c r="DBI576" s="633"/>
      <c r="DBJ576" s="633"/>
      <c r="DBK576" s="633"/>
      <c r="DBL576" s="633"/>
      <c r="DBM576" s="633"/>
      <c r="DBN576" s="633"/>
      <c r="DBO576" s="633"/>
      <c r="DBP576" s="633"/>
      <c r="DBQ576" s="633"/>
      <c r="DBR576" s="633"/>
      <c r="DBS576" s="633"/>
      <c r="DBT576" s="633"/>
      <c r="DBU576" s="633"/>
      <c r="DBV576" s="633"/>
      <c r="DBW576" s="633"/>
      <c r="DBX576" s="633"/>
      <c r="DBY576" s="633"/>
      <c r="DBZ576" s="633"/>
      <c r="DCA576" s="633"/>
      <c r="DCB576" s="633"/>
      <c r="DCC576" s="633"/>
      <c r="DCD576" s="633"/>
      <c r="DCE576" s="633"/>
      <c r="DCF576" s="633"/>
      <c r="DCG576" s="633"/>
      <c r="DCH576" s="633"/>
      <c r="DCI576" s="633"/>
      <c r="DCJ576" s="633"/>
      <c r="DCK576" s="633"/>
      <c r="DCL576" s="633"/>
      <c r="DCM576" s="633"/>
      <c r="DCN576" s="633"/>
      <c r="DCO576" s="633"/>
      <c r="DCP576" s="633"/>
      <c r="DCQ576" s="633"/>
      <c r="DCR576" s="633"/>
      <c r="DCS576" s="633"/>
      <c r="DCT576" s="633"/>
      <c r="DCU576" s="633"/>
      <c r="DCV576" s="633"/>
      <c r="DCW576" s="633"/>
      <c r="DCX576" s="633"/>
      <c r="DCY576" s="633"/>
      <c r="DCZ576" s="633"/>
      <c r="DDA576" s="633"/>
      <c r="DDB576" s="633"/>
      <c r="DDC576" s="633"/>
      <c r="DDD576" s="633"/>
      <c r="DDE576" s="633"/>
      <c r="DDF576" s="633"/>
      <c r="DDG576" s="633"/>
      <c r="DDH576" s="633"/>
      <c r="DDI576" s="633"/>
      <c r="DDJ576" s="633"/>
      <c r="DDK576" s="633"/>
      <c r="DDL576" s="633"/>
      <c r="DDM576" s="633"/>
      <c r="DDN576" s="633"/>
      <c r="DDO576" s="633"/>
      <c r="DDP576" s="633"/>
      <c r="DDQ576" s="633"/>
      <c r="DDR576" s="633"/>
      <c r="DDS576" s="633"/>
      <c r="DDT576" s="633"/>
      <c r="DDU576" s="633"/>
      <c r="DDV576" s="633"/>
      <c r="DDW576" s="633"/>
      <c r="DDX576" s="633"/>
      <c r="DDY576" s="633"/>
      <c r="DDZ576" s="633"/>
      <c r="DEA576" s="633"/>
      <c r="DEB576" s="633"/>
      <c r="DEC576" s="633"/>
      <c r="DED576" s="633"/>
      <c r="DEE576" s="633"/>
      <c r="DEF576" s="633"/>
      <c r="DEG576" s="633"/>
      <c r="DEH576" s="633"/>
      <c r="DEI576" s="633"/>
      <c r="DEJ576" s="633"/>
      <c r="DEK576" s="633"/>
      <c r="DEL576" s="633"/>
      <c r="DEM576" s="633"/>
      <c r="DEN576" s="633"/>
      <c r="DEO576" s="633"/>
      <c r="DEP576" s="633"/>
      <c r="DEQ576" s="633"/>
      <c r="DER576" s="633"/>
      <c r="DES576" s="633"/>
      <c r="DET576" s="633"/>
      <c r="DEU576" s="633"/>
      <c r="DEV576" s="633"/>
      <c r="DEW576" s="633"/>
      <c r="DEX576" s="633"/>
      <c r="DEY576" s="633"/>
      <c r="DEZ576" s="633"/>
      <c r="DFA576" s="633"/>
      <c r="DFB576" s="633"/>
      <c r="DFC576" s="633"/>
      <c r="DFD576" s="633"/>
      <c r="DFE576" s="633"/>
      <c r="DFF576" s="633"/>
      <c r="DFG576" s="633"/>
      <c r="DFH576" s="633"/>
      <c r="DFI576" s="633"/>
      <c r="DFJ576" s="633"/>
      <c r="DFK576" s="633"/>
      <c r="DFL576" s="633"/>
      <c r="DFM576" s="633"/>
      <c r="DFN576" s="633"/>
      <c r="DFO576" s="633"/>
      <c r="DFP576" s="633"/>
      <c r="DFQ576" s="633"/>
      <c r="DFR576" s="633"/>
      <c r="DFS576" s="633"/>
      <c r="DFT576" s="633"/>
      <c r="DFU576" s="633"/>
      <c r="DFV576" s="633"/>
      <c r="DFW576" s="633"/>
      <c r="DFX576" s="633"/>
      <c r="DFY576" s="633"/>
      <c r="DFZ576" s="633"/>
      <c r="DGA576" s="633"/>
      <c r="DGB576" s="633"/>
      <c r="DGC576" s="633"/>
      <c r="DGD576" s="633"/>
      <c r="DGE576" s="633"/>
      <c r="DGF576" s="633"/>
      <c r="DGG576" s="633"/>
      <c r="DGH576" s="633"/>
      <c r="DGI576" s="633"/>
      <c r="DGJ576" s="633"/>
      <c r="DGK576" s="633"/>
      <c r="DGL576" s="633"/>
      <c r="DGM576" s="633"/>
      <c r="DGN576" s="633"/>
      <c r="DGO576" s="633"/>
      <c r="DGP576" s="633"/>
      <c r="DGQ576" s="633"/>
      <c r="DGR576" s="633"/>
      <c r="DGS576" s="633"/>
      <c r="DGT576" s="633"/>
      <c r="DGU576" s="633"/>
      <c r="DGV576" s="633"/>
      <c r="DGW576" s="633"/>
      <c r="DGX576" s="633"/>
      <c r="DGY576" s="633"/>
      <c r="DGZ576" s="633"/>
      <c r="DHA576" s="633"/>
      <c r="DHB576" s="633"/>
      <c r="DHC576" s="633"/>
      <c r="DHD576" s="633"/>
      <c r="DHE576" s="633"/>
      <c r="DHF576" s="633"/>
      <c r="DHG576" s="633"/>
      <c r="DHH576" s="633"/>
      <c r="DHI576" s="633"/>
      <c r="DHJ576" s="633"/>
      <c r="DHK576" s="633"/>
      <c r="DHL576" s="633"/>
      <c r="DHM576" s="633"/>
      <c r="DHN576" s="633"/>
      <c r="DHO576" s="633"/>
      <c r="DHP576" s="633"/>
      <c r="DHQ576" s="633"/>
      <c r="DHR576" s="633"/>
      <c r="DHS576" s="633"/>
      <c r="DHT576" s="633"/>
      <c r="DHU576" s="633"/>
      <c r="DHV576" s="633"/>
      <c r="DHW576" s="633"/>
      <c r="DHX576" s="633"/>
      <c r="DHY576" s="633"/>
      <c r="DHZ576" s="633"/>
      <c r="DIA576" s="633"/>
      <c r="DIB576" s="633"/>
      <c r="DIC576" s="633"/>
      <c r="DID576" s="633"/>
      <c r="DIE576" s="633"/>
      <c r="DIF576" s="633"/>
      <c r="DIG576" s="633"/>
      <c r="DIH576" s="633"/>
      <c r="DII576" s="633"/>
      <c r="DIJ576" s="633"/>
      <c r="DIK576" s="633"/>
      <c r="DIL576" s="633"/>
      <c r="DIM576" s="633"/>
      <c r="DIN576" s="633"/>
      <c r="DIO576" s="633"/>
      <c r="DIP576" s="633"/>
      <c r="DIQ576" s="633"/>
      <c r="DIR576" s="633"/>
      <c r="DIS576" s="633"/>
      <c r="DIT576" s="633"/>
      <c r="DIU576" s="633"/>
      <c r="DIV576" s="633"/>
      <c r="DIW576" s="633"/>
      <c r="DIX576" s="633"/>
      <c r="DIY576" s="633"/>
      <c r="DIZ576" s="633"/>
      <c r="DJA576" s="633"/>
      <c r="DJB576" s="633"/>
      <c r="DJC576" s="633"/>
      <c r="DJD576" s="633"/>
      <c r="DJE576" s="633"/>
      <c r="DJF576" s="633"/>
      <c r="DJG576" s="633"/>
      <c r="DJH576" s="633"/>
      <c r="DJI576" s="633"/>
      <c r="DJJ576" s="633"/>
      <c r="DJK576" s="633"/>
      <c r="DJL576" s="633"/>
      <c r="DJM576" s="633"/>
      <c r="DJN576" s="633"/>
      <c r="DJO576" s="633"/>
      <c r="DJP576" s="633"/>
      <c r="DJQ576" s="633"/>
      <c r="DJR576" s="633"/>
      <c r="DJS576" s="633"/>
      <c r="DJT576" s="633"/>
      <c r="DJU576" s="633"/>
      <c r="DJV576" s="633"/>
      <c r="DJW576" s="633"/>
      <c r="DJX576" s="633"/>
      <c r="DJY576" s="633"/>
      <c r="DJZ576" s="633"/>
      <c r="DKA576" s="633"/>
      <c r="DKB576" s="633"/>
      <c r="DKC576" s="633"/>
      <c r="DKD576" s="633"/>
      <c r="DKE576" s="633"/>
      <c r="DKF576" s="633"/>
      <c r="DKG576" s="633"/>
      <c r="DKH576" s="633"/>
      <c r="DKI576" s="633"/>
      <c r="DKJ576" s="633"/>
      <c r="DKK576" s="633"/>
      <c r="DKL576" s="633"/>
      <c r="DKM576" s="633"/>
      <c r="DKN576" s="633"/>
      <c r="DKO576" s="633"/>
      <c r="DKP576" s="633"/>
      <c r="DKQ576" s="633"/>
      <c r="DKR576" s="633"/>
      <c r="DKS576" s="633"/>
      <c r="DKT576" s="633"/>
      <c r="DKU576" s="633"/>
      <c r="DKV576" s="633"/>
      <c r="DKW576" s="633"/>
      <c r="DKX576" s="633"/>
      <c r="DKY576" s="633"/>
      <c r="DKZ576" s="633"/>
      <c r="DLA576" s="633"/>
      <c r="DLB576" s="633"/>
      <c r="DLC576" s="633"/>
      <c r="DLD576" s="633"/>
      <c r="DLE576" s="633"/>
      <c r="DLF576" s="633"/>
      <c r="DLG576" s="633"/>
      <c r="DLH576" s="633"/>
      <c r="DLI576" s="633"/>
      <c r="DLJ576" s="633"/>
      <c r="DLK576" s="633"/>
      <c r="DLL576" s="633"/>
      <c r="DLM576" s="633"/>
      <c r="DLN576" s="633"/>
      <c r="DLO576" s="633"/>
      <c r="DLP576" s="633"/>
      <c r="DLQ576" s="633"/>
      <c r="DLR576" s="633"/>
      <c r="DLS576" s="633"/>
      <c r="DLT576" s="633"/>
      <c r="DLU576" s="633"/>
      <c r="DLV576" s="633"/>
      <c r="DLW576" s="633"/>
      <c r="DLX576" s="633"/>
      <c r="DLY576" s="633"/>
      <c r="DLZ576" s="633"/>
      <c r="DMA576" s="633"/>
      <c r="DMB576" s="633"/>
      <c r="DMC576" s="633"/>
      <c r="DMD576" s="633"/>
      <c r="DME576" s="633"/>
      <c r="DMF576" s="633"/>
      <c r="DMG576" s="633"/>
      <c r="DMH576" s="633"/>
      <c r="DMI576" s="633"/>
      <c r="DMJ576" s="633"/>
      <c r="DMK576" s="633"/>
      <c r="DML576" s="633"/>
      <c r="DMM576" s="633"/>
      <c r="DMN576" s="633"/>
      <c r="DMO576" s="633"/>
      <c r="DMP576" s="633"/>
      <c r="DMQ576" s="633"/>
      <c r="DMR576" s="633"/>
      <c r="DMS576" s="633"/>
      <c r="DMT576" s="633"/>
      <c r="DMU576" s="633"/>
      <c r="DMV576" s="633"/>
      <c r="DMW576" s="633"/>
      <c r="DMX576" s="633"/>
      <c r="DMY576" s="633"/>
      <c r="DMZ576" s="633"/>
      <c r="DNA576" s="633"/>
      <c r="DNB576" s="633"/>
      <c r="DNC576" s="633"/>
      <c r="DND576" s="633"/>
      <c r="DNE576" s="633"/>
      <c r="DNF576" s="633"/>
      <c r="DNG576" s="633"/>
      <c r="DNH576" s="633"/>
      <c r="DNI576" s="633"/>
      <c r="DNJ576" s="633"/>
      <c r="DNK576" s="633"/>
      <c r="DNL576" s="633"/>
      <c r="DNM576" s="633"/>
      <c r="DNN576" s="633"/>
      <c r="DNO576" s="633"/>
      <c r="DNP576" s="633"/>
      <c r="DNQ576" s="633"/>
      <c r="DNR576" s="633"/>
      <c r="DNS576" s="633"/>
      <c r="DNT576" s="633"/>
      <c r="DNU576" s="633"/>
      <c r="DNV576" s="633"/>
      <c r="DNW576" s="633"/>
      <c r="DNX576" s="633"/>
      <c r="DNY576" s="633"/>
      <c r="DNZ576" s="633"/>
      <c r="DOA576" s="633"/>
      <c r="DOB576" s="633"/>
      <c r="DOC576" s="633"/>
      <c r="DOD576" s="633"/>
      <c r="DOE576" s="633"/>
      <c r="DOF576" s="633"/>
      <c r="DOG576" s="633"/>
      <c r="DOH576" s="633"/>
      <c r="DOI576" s="633"/>
      <c r="DOJ576" s="633"/>
      <c r="DOK576" s="633"/>
      <c r="DOL576" s="633"/>
      <c r="DOM576" s="633"/>
      <c r="DON576" s="633"/>
      <c r="DOO576" s="633"/>
      <c r="DOP576" s="633"/>
      <c r="DOQ576" s="633"/>
      <c r="DOR576" s="633"/>
      <c r="DOS576" s="633"/>
      <c r="DOT576" s="633"/>
      <c r="DOU576" s="633"/>
      <c r="DOV576" s="633"/>
      <c r="DOW576" s="633"/>
      <c r="DOX576" s="633"/>
      <c r="DOY576" s="633"/>
      <c r="DOZ576" s="633"/>
      <c r="DPA576" s="633"/>
      <c r="DPB576" s="633"/>
      <c r="DPC576" s="633"/>
      <c r="DPD576" s="633"/>
      <c r="DPE576" s="633"/>
      <c r="DPF576" s="633"/>
      <c r="DPG576" s="633"/>
      <c r="DPH576" s="633"/>
      <c r="DPI576" s="633"/>
      <c r="DPJ576" s="633"/>
      <c r="DPK576" s="633"/>
      <c r="DPL576" s="633"/>
      <c r="DPM576" s="633"/>
      <c r="DPN576" s="633"/>
      <c r="DPO576" s="633"/>
      <c r="DPP576" s="633"/>
      <c r="DPQ576" s="633"/>
      <c r="DPR576" s="633"/>
      <c r="DPS576" s="633"/>
      <c r="DPT576" s="633"/>
      <c r="DPU576" s="633"/>
      <c r="DPV576" s="633"/>
      <c r="DPW576" s="633"/>
      <c r="DPX576" s="633"/>
      <c r="DPY576" s="633"/>
      <c r="DPZ576" s="633"/>
      <c r="DQA576" s="633"/>
      <c r="DQB576" s="633"/>
      <c r="DQC576" s="633"/>
      <c r="DQD576" s="633"/>
      <c r="DQE576" s="633"/>
      <c r="DQF576" s="633"/>
      <c r="DQG576" s="633"/>
      <c r="DQH576" s="633"/>
      <c r="DQI576" s="633"/>
      <c r="DQJ576" s="633"/>
      <c r="DQK576" s="633"/>
      <c r="DQL576" s="633"/>
      <c r="DQM576" s="633"/>
      <c r="DQN576" s="633"/>
      <c r="DQO576" s="633"/>
      <c r="DQP576" s="633"/>
      <c r="DQQ576" s="633"/>
      <c r="DQR576" s="633"/>
      <c r="DQS576" s="633"/>
      <c r="DQT576" s="633"/>
      <c r="DQU576" s="633"/>
      <c r="DQV576" s="633"/>
      <c r="DQW576" s="633"/>
      <c r="DQX576" s="633"/>
      <c r="DQY576" s="633"/>
      <c r="DQZ576" s="633"/>
      <c r="DRA576" s="633"/>
      <c r="DRB576" s="633"/>
      <c r="DRC576" s="633"/>
      <c r="DRD576" s="633"/>
      <c r="DRE576" s="633"/>
      <c r="DRF576" s="633"/>
      <c r="DRG576" s="633"/>
      <c r="DRH576" s="633"/>
      <c r="DRI576" s="633"/>
      <c r="DRJ576" s="633"/>
      <c r="DRK576" s="633"/>
      <c r="DRL576" s="633"/>
      <c r="DRM576" s="633"/>
      <c r="DRN576" s="633"/>
      <c r="DRO576" s="633"/>
      <c r="DRP576" s="633"/>
      <c r="DRQ576" s="633"/>
      <c r="DRR576" s="633"/>
      <c r="DRS576" s="633"/>
      <c r="DRT576" s="633"/>
      <c r="DRU576" s="633"/>
      <c r="DRV576" s="633"/>
      <c r="DRW576" s="633"/>
      <c r="DRX576" s="633"/>
      <c r="DRY576" s="633"/>
      <c r="DRZ576" s="633"/>
      <c r="DSA576" s="633"/>
      <c r="DSB576" s="633"/>
      <c r="DSC576" s="633"/>
      <c r="DSD576" s="633"/>
      <c r="DSE576" s="633"/>
      <c r="DSF576" s="633"/>
      <c r="DSG576" s="633"/>
      <c r="DSH576" s="633"/>
      <c r="DSI576" s="633"/>
      <c r="DSJ576" s="633"/>
      <c r="DSK576" s="633"/>
      <c r="DSL576" s="633"/>
      <c r="DSM576" s="633"/>
      <c r="DSN576" s="633"/>
      <c r="DSO576" s="633"/>
      <c r="DSP576" s="633"/>
      <c r="DSQ576" s="633"/>
      <c r="DSR576" s="633"/>
      <c r="DSS576" s="633"/>
      <c r="DST576" s="633"/>
      <c r="DSU576" s="633"/>
      <c r="DSV576" s="633"/>
      <c r="DSW576" s="633"/>
      <c r="DSX576" s="633"/>
      <c r="DSY576" s="633"/>
      <c r="DSZ576" s="633"/>
      <c r="DTA576" s="633"/>
      <c r="DTB576" s="633"/>
      <c r="DTC576" s="633"/>
      <c r="DTD576" s="633"/>
      <c r="DTE576" s="633"/>
      <c r="DTF576" s="633"/>
      <c r="DTG576" s="633"/>
      <c r="DTH576" s="633"/>
      <c r="DTI576" s="633"/>
      <c r="DTJ576" s="633"/>
      <c r="DTK576" s="633"/>
      <c r="DTL576" s="633"/>
      <c r="DTM576" s="633"/>
      <c r="DTN576" s="633"/>
      <c r="DTO576" s="633"/>
      <c r="DTP576" s="633"/>
      <c r="DTQ576" s="633"/>
      <c r="DTR576" s="633"/>
      <c r="DTS576" s="633"/>
      <c r="DTT576" s="633"/>
      <c r="DTU576" s="633"/>
      <c r="DTV576" s="633"/>
      <c r="DTW576" s="633"/>
      <c r="DTX576" s="633"/>
      <c r="DTY576" s="633"/>
      <c r="DTZ576" s="633"/>
      <c r="DUA576" s="633"/>
      <c r="DUB576" s="633"/>
      <c r="DUC576" s="633"/>
      <c r="DUD576" s="633"/>
      <c r="DUE576" s="633"/>
      <c r="DUF576" s="633"/>
      <c r="DUG576" s="633"/>
      <c r="DUH576" s="633"/>
      <c r="DUI576" s="633"/>
      <c r="DUJ576" s="633"/>
      <c r="DUK576" s="633"/>
      <c r="DUL576" s="633"/>
      <c r="DUM576" s="633"/>
      <c r="DUN576" s="633"/>
      <c r="DUO576" s="633"/>
      <c r="DUP576" s="633"/>
      <c r="DUQ576" s="633"/>
      <c r="DUR576" s="633"/>
      <c r="DUS576" s="633"/>
      <c r="DUT576" s="633"/>
      <c r="DUU576" s="633"/>
      <c r="DUV576" s="633"/>
      <c r="DUW576" s="633"/>
      <c r="DUX576" s="633"/>
      <c r="DUY576" s="633"/>
      <c r="DUZ576" s="633"/>
      <c r="DVA576" s="633"/>
      <c r="DVB576" s="633"/>
      <c r="DVC576" s="633"/>
      <c r="DVD576" s="633"/>
      <c r="DVE576" s="633"/>
      <c r="DVF576" s="633"/>
      <c r="DVG576" s="633"/>
      <c r="DVH576" s="633"/>
      <c r="DVI576" s="633"/>
      <c r="DVJ576" s="633"/>
      <c r="DVK576" s="633"/>
      <c r="DVL576" s="633"/>
      <c r="DVM576" s="633"/>
      <c r="DVN576" s="633"/>
      <c r="DVO576" s="633"/>
      <c r="DVP576" s="633"/>
      <c r="DVQ576" s="633"/>
      <c r="DVR576" s="633"/>
      <c r="DVS576" s="633"/>
      <c r="DVT576" s="633"/>
      <c r="DVU576" s="633"/>
      <c r="DVV576" s="633"/>
      <c r="DVW576" s="633"/>
      <c r="DVX576" s="633"/>
      <c r="DVY576" s="633"/>
      <c r="DVZ576" s="633"/>
      <c r="DWA576" s="633"/>
      <c r="DWB576" s="633"/>
      <c r="DWC576" s="633"/>
      <c r="DWD576" s="633"/>
      <c r="DWE576" s="633"/>
      <c r="DWF576" s="633"/>
      <c r="DWG576" s="633"/>
      <c r="DWH576" s="633"/>
      <c r="DWI576" s="633"/>
      <c r="DWJ576" s="633"/>
      <c r="DWK576" s="633"/>
      <c r="DWL576" s="633"/>
      <c r="DWM576" s="633"/>
      <c r="DWN576" s="633"/>
      <c r="DWO576" s="633"/>
      <c r="DWP576" s="633"/>
      <c r="DWQ576" s="633"/>
      <c r="DWR576" s="633"/>
      <c r="DWS576" s="633"/>
      <c r="DWT576" s="633"/>
      <c r="DWU576" s="633"/>
      <c r="DWV576" s="633"/>
      <c r="DWW576" s="633"/>
      <c r="DWX576" s="633"/>
      <c r="DWY576" s="633"/>
      <c r="DWZ576" s="633"/>
      <c r="DXA576" s="633"/>
      <c r="DXB576" s="633"/>
      <c r="DXC576" s="633"/>
      <c r="DXD576" s="633"/>
      <c r="DXE576" s="633"/>
      <c r="DXF576" s="633"/>
      <c r="DXG576" s="633"/>
      <c r="DXH576" s="633"/>
      <c r="DXI576" s="633"/>
      <c r="DXJ576" s="633"/>
      <c r="DXK576" s="633"/>
      <c r="DXL576" s="633"/>
      <c r="DXM576" s="633"/>
      <c r="DXN576" s="633"/>
      <c r="DXO576" s="633"/>
      <c r="DXP576" s="633"/>
      <c r="DXQ576" s="633"/>
      <c r="DXR576" s="633"/>
      <c r="DXS576" s="633"/>
      <c r="DXT576" s="633"/>
      <c r="DXU576" s="633"/>
      <c r="DXV576" s="633"/>
      <c r="DXW576" s="633"/>
      <c r="DXX576" s="633"/>
      <c r="DXY576" s="633"/>
      <c r="DXZ576" s="633"/>
      <c r="DYA576" s="633"/>
      <c r="DYB576" s="633"/>
      <c r="DYC576" s="633"/>
      <c r="DYD576" s="633"/>
      <c r="DYE576" s="633"/>
      <c r="DYF576" s="633"/>
      <c r="DYG576" s="633"/>
      <c r="DYH576" s="633"/>
      <c r="DYI576" s="633"/>
      <c r="DYJ576" s="633"/>
      <c r="DYK576" s="633"/>
      <c r="DYL576" s="633"/>
      <c r="DYM576" s="633"/>
      <c r="DYN576" s="633"/>
      <c r="DYO576" s="633"/>
      <c r="DYP576" s="633"/>
      <c r="DYQ576" s="633"/>
      <c r="DYR576" s="633"/>
      <c r="DYS576" s="633"/>
      <c r="DYT576" s="633"/>
      <c r="DYU576" s="633"/>
      <c r="DYV576" s="633"/>
      <c r="DYW576" s="633"/>
      <c r="DYX576" s="633"/>
      <c r="DYY576" s="633"/>
      <c r="DYZ576" s="633"/>
      <c r="DZA576" s="633"/>
      <c r="DZB576" s="633"/>
      <c r="DZC576" s="633"/>
      <c r="DZD576" s="633"/>
      <c r="DZE576" s="633"/>
      <c r="DZF576" s="633"/>
      <c r="DZG576" s="633"/>
      <c r="DZH576" s="633"/>
      <c r="DZI576" s="633"/>
      <c r="DZJ576" s="633"/>
      <c r="DZK576" s="633"/>
      <c r="DZL576" s="633"/>
      <c r="DZM576" s="633"/>
      <c r="DZN576" s="633"/>
      <c r="DZO576" s="633"/>
      <c r="DZP576" s="633"/>
      <c r="DZQ576" s="633"/>
      <c r="DZR576" s="633"/>
      <c r="DZS576" s="633"/>
      <c r="DZT576" s="633"/>
      <c r="DZU576" s="633"/>
      <c r="DZV576" s="633"/>
      <c r="DZW576" s="633"/>
      <c r="DZX576" s="633"/>
      <c r="DZY576" s="633"/>
      <c r="DZZ576" s="633"/>
      <c r="EAA576" s="633"/>
      <c r="EAB576" s="633"/>
      <c r="EAC576" s="633"/>
      <c r="EAD576" s="633"/>
      <c r="EAE576" s="633"/>
      <c r="EAF576" s="633"/>
      <c r="EAG576" s="633"/>
      <c r="EAH576" s="633"/>
      <c r="EAI576" s="633"/>
      <c r="EAJ576" s="633"/>
      <c r="EAK576" s="633"/>
      <c r="EAL576" s="633"/>
      <c r="EAM576" s="633"/>
      <c r="EAN576" s="633"/>
      <c r="EAO576" s="633"/>
      <c r="EAP576" s="633"/>
      <c r="EAQ576" s="633"/>
      <c r="EAR576" s="633"/>
      <c r="EAS576" s="633"/>
      <c r="EAT576" s="633"/>
      <c r="EAU576" s="633"/>
      <c r="EAV576" s="633"/>
      <c r="EAW576" s="633"/>
      <c r="EAX576" s="633"/>
      <c r="EAY576" s="633"/>
      <c r="EAZ576" s="633"/>
      <c r="EBA576" s="633"/>
      <c r="EBB576" s="633"/>
      <c r="EBC576" s="633"/>
      <c r="EBD576" s="633"/>
      <c r="EBE576" s="633"/>
      <c r="EBF576" s="633"/>
      <c r="EBG576" s="633"/>
      <c r="EBH576" s="633"/>
      <c r="EBI576" s="633"/>
      <c r="EBJ576" s="633"/>
      <c r="EBK576" s="633"/>
      <c r="EBL576" s="633"/>
      <c r="EBM576" s="633"/>
      <c r="EBN576" s="633"/>
      <c r="EBO576" s="633"/>
      <c r="EBP576" s="633"/>
      <c r="EBQ576" s="633"/>
      <c r="EBR576" s="633"/>
      <c r="EBS576" s="633"/>
      <c r="EBT576" s="633"/>
      <c r="EBU576" s="633"/>
      <c r="EBV576" s="633"/>
      <c r="EBW576" s="633"/>
      <c r="EBX576" s="633"/>
      <c r="EBY576" s="633"/>
      <c r="EBZ576" s="633"/>
      <c r="ECA576" s="633"/>
      <c r="ECB576" s="633"/>
      <c r="ECC576" s="633"/>
      <c r="ECD576" s="633"/>
      <c r="ECE576" s="633"/>
      <c r="ECF576" s="633"/>
      <c r="ECG576" s="633"/>
      <c r="ECH576" s="633"/>
      <c r="ECI576" s="633"/>
      <c r="ECJ576" s="633"/>
      <c r="ECK576" s="633"/>
      <c r="ECL576" s="633"/>
      <c r="ECM576" s="633"/>
      <c r="ECN576" s="633"/>
      <c r="ECO576" s="633"/>
      <c r="ECP576" s="633"/>
      <c r="ECQ576" s="633"/>
      <c r="ECR576" s="633"/>
      <c r="ECS576" s="633"/>
      <c r="ECT576" s="633"/>
      <c r="ECU576" s="633"/>
      <c r="ECV576" s="633"/>
      <c r="ECW576" s="633"/>
      <c r="ECX576" s="633"/>
      <c r="ECY576" s="633"/>
      <c r="ECZ576" s="633"/>
      <c r="EDA576" s="633"/>
      <c r="EDB576" s="633"/>
      <c r="EDC576" s="633"/>
      <c r="EDD576" s="633"/>
      <c r="EDE576" s="633"/>
      <c r="EDF576" s="633"/>
      <c r="EDG576" s="633"/>
      <c r="EDH576" s="633"/>
      <c r="EDI576" s="633"/>
      <c r="EDJ576" s="633"/>
      <c r="EDK576" s="633"/>
      <c r="EDL576" s="633"/>
      <c r="EDM576" s="633"/>
      <c r="EDN576" s="633"/>
      <c r="EDO576" s="633"/>
      <c r="EDP576" s="633"/>
      <c r="EDQ576" s="633"/>
      <c r="EDR576" s="633"/>
      <c r="EDS576" s="633"/>
      <c r="EDT576" s="633"/>
      <c r="EDU576" s="633"/>
      <c r="EDV576" s="633"/>
      <c r="EDW576" s="633"/>
      <c r="EDX576" s="633"/>
      <c r="EDY576" s="633"/>
      <c r="EDZ576" s="633"/>
      <c r="EEA576" s="633"/>
      <c r="EEB576" s="633"/>
      <c r="EEC576" s="633"/>
      <c r="EED576" s="633"/>
      <c r="EEE576" s="633"/>
      <c r="EEF576" s="633"/>
      <c r="EEG576" s="633"/>
      <c r="EEH576" s="633"/>
      <c r="EEI576" s="633"/>
      <c r="EEJ576" s="633"/>
      <c r="EEK576" s="633"/>
      <c r="EEL576" s="633"/>
      <c r="EEM576" s="633"/>
      <c r="EEN576" s="633"/>
      <c r="EEO576" s="633"/>
      <c r="EEP576" s="633"/>
      <c r="EEQ576" s="633"/>
      <c r="EER576" s="633"/>
      <c r="EES576" s="633"/>
      <c r="EET576" s="633"/>
      <c r="EEU576" s="633"/>
      <c r="EEV576" s="633"/>
      <c r="EEW576" s="633"/>
      <c r="EEX576" s="633"/>
      <c r="EEY576" s="633"/>
      <c r="EEZ576" s="633"/>
      <c r="EFA576" s="633"/>
      <c r="EFB576" s="633"/>
      <c r="EFC576" s="633"/>
      <c r="EFD576" s="633"/>
      <c r="EFE576" s="633"/>
      <c r="EFF576" s="633"/>
      <c r="EFG576" s="633"/>
      <c r="EFH576" s="633"/>
      <c r="EFI576" s="633"/>
      <c r="EFJ576" s="633"/>
      <c r="EFK576" s="633"/>
      <c r="EFL576" s="633"/>
      <c r="EFM576" s="633"/>
      <c r="EFN576" s="633"/>
      <c r="EFO576" s="633"/>
      <c r="EFP576" s="633"/>
      <c r="EFQ576" s="633"/>
      <c r="EFR576" s="633"/>
      <c r="EFS576" s="633"/>
      <c r="EFT576" s="633"/>
      <c r="EFU576" s="633"/>
      <c r="EFV576" s="633"/>
      <c r="EFW576" s="633"/>
      <c r="EFX576" s="633"/>
      <c r="EFY576" s="633"/>
      <c r="EFZ576" s="633"/>
      <c r="EGA576" s="633"/>
      <c r="EGB576" s="633"/>
      <c r="EGC576" s="633"/>
      <c r="EGD576" s="633"/>
      <c r="EGE576" s="633"/>
      <c r="EGF576" s="633"/>
      <c r="EGG576" s="633"/>
      <c r="EGH576" s="633"/>
      <c r="EGI576" s="633"/>
      <c r="EGJ576" s="633"/>
      <c r="EGK576" s="633"/>
      <c r="EGL576" s="633"/>
      <c r="EGM576" s="633"/>
      <c r="EGN576" s="633"/>
      <c r="EGO576" s="633"/>
      <c r="EGP576" s="633"/>
      <c r="EGQ576" s="633"/>
      <c r="EGR576" s="633"/>
      <c r="EGS576" s="633"/>
      <c r="EGT576" s="633"/>
      <c r="EGU576" s="633"/>
      <c r="EGV576" s="633"/>
      <c r="EGW576" s="633"/>
      <c r="EGX576" s="633"/>
      <c r="EGY576" s="633"/>
      <c r="EGZ576" s="633"/>
      <c r="EHA576" s="633"/>
      <c r="EHB576" s="633"/>
      <c r="EHC576" s="633"/>
      <c r="EHD576" s="633"/>
      <c r="EHE576" s="633"/>
      <c r="EHF576" s="633"/>
      <c r="EHG576" s="633"/>
      <c r="EHH576" s="633"/>
      <c r="EHI576" s="633"/>
      <c r="EHJ576" s="633"/>
      <c r="EHK576" s="633"/>
      <c r="EHL576" s="633"/>
      <c r="EHM576" s="633"/>
      <c r="EHN576" s="633"/>
      <c r="EHO576" s="633"/>
      <c r="EHP576" s="633"/>
      <c r="EHQ576" s="633"/>
      <c r="EHR576" s="633"/>
      <c r="EHS576" s="633"/>
      <c r="EHT576" s="633"/>
      <c r="EHU576" s="633"/>
      <c r="EHV576" s="633"/>
      <c r="EHW576" s="633"/>
      <c r="EHX576" s="633"/>
      <c r="EHY576" s="633"/>
      <c r="EHZ576" s="633"/>
      <c r="EIA576" s="633"/>
      <c r="EIB576" s="633"/>
      <c r="EIC576" s="633"/>
      <c r="EID576" s="633"/>
      <c r="EIE576" s="633"/>
      <c r="EIF576" s="633"/>
      <c r="EIG576" s="633"/>
      <c r="EIH576" s="633"/>
      <c r="EII576" s="633"/>
      <c r="EIJ576" s="633"/>
      <c r="EIK576" s="633"/>
      <c r="EIL576" s="633"/>
      <c r="EIM576" s="633"/>
      <c r="EIN576" s="633"/>
      <c r="EIO576" s="633"/>
      <c r="EIP576" s="633"/>
      <c r="EIQ576" s="633"/>
      <c r="EIR576" s="633"/>
      <c r="EIS576" s="633"/>
      <c r="EIT576" s="633"/>
      <c r="EIU576" s="633"/>
      <c r="EIV576" s="633"/>
      <c r="EIW576" s="633"/>
      <c r="EIX576" s="633"/>
      <c r="EIY576" s="633"/>
      <c r="EIZ576" s="633"/>
      <c r="EJA576" s="633"/>
      <c r="EJB576" s="633"/>
      <c r="EJC576" s="633"/>
      <c r="EJD576" s="633"/>
      <c r="EJE576" s="633"/>
      <c r="EJF576" s="633"/>
      <c r="EJG576" s="633"/>
      <c r="EJH576" s="633"/>
      <c r="EJI576" s="633"/>
      <c r="EJJ576" s="633"/>
      <c r="EJK576" s="633"/>
      <c r="EJL576" s="633"/>
      <c r="EJM576" s="633"/>
      <c r="EJN576" s="633"/>
      <c r="EJO576" s="633"/>
      <c r="EJP576" s="633"/>
      <c r="EJQ576" s="633"/>
      <c r="EJR576" s="633"/>
      <c r="EJS576" s="633"/>
      <c r="EJT576" s="633"/>
      <c r="EJU576" s="633"/>
      <c r="EJV576" s="633"/>
      <c r="EJW576" s="633"/>
      <c r="EJX576" s="633"/>
      <c r="EJY576" s="633"/>
      <c r="EJZ576" s="633"/>
      <c r="EKA576" s="633"/>
      <c r="EKB576" s="633"/>
      <c r="EKC576" s="633"/>
      <c r="EKD576" s="633"/>
      <c r="EKE576" s="633"/>
      <c r="EKF576" s="633"/>
      <c r="EKG576" s="633"/>
      <c r="EKH576" s="633"/>
      <c r="EKI576" s="633"/>
      <c r="EKJ576" s="633"/>
      <c r="EKK576" s="633"/>
      <c r="EKL576" s="633"/>
      <c r="EKM576" s="633"/>
      <c r="EKN576" s="633"/>
      <c r="EKO576" s="633"/>
      <c r="EKP576" s="633"/>
      <c r="EKQ576" s="633"/>
      <c r="EKR576" s="633"/>
      <c r="EKS576" s="633"/>
      <c r="EKT576" s="633"/>
      <c r="EKU576" s="633"/>
      <c r="EKV576" s="633"/>
      <c r="EKW576" s="633"/>
      <c r="EKX576" s="633"/>
      <c r="EKY576" s="633"/>
      <c r="EKZ576" s="633"/>
      <c r="ELA576" s="633"/>
      <c r="ELB576" s="633"/>
      <c r="ELC576" s="633"/>
      <c r="ELD576" s="633"/>
      <c r="ELE576" s="633"/>
      <c r="ELF576" s="633"/>
      <c r="ELG576" s="633"/>
      <c r="ELH576" s="633"/>
      <c r="ELI576" s="633"/>
      <c r="ELJ576" s="633"/>
      <c r="ELK576" s="633"/>
      <c r="ELL576" s="633"/>
      <c r="ELM576" s="633"/>
      <c r="ELN576" s="633"/>
      <c r="ELO576" s="633"/>
      <c r="ELP576" s="633"/>
      <c r="ELQ576" s="633"/>
      <c r="ELR576" s="633"/>
      <c r="ELS576" s="633"/>
      <c r="ELT576" s="633"/>
      <c r="ELU576" s="633"/>
      <c r="ELV576" s="633"/>
      <c r="ELW576" s="633"/>
      <c r="ELX576" s="633"/>
      <c r="ELY576" s="633"/>
      <c r="ELZ576" s="633"/>
      <c r="EMA576" s="633"/>
      <c r="EMB576" s="633"/>
      <c r="EMC576" s="633"/>
      <c r="EMD576" s="633"/>
      <c r="EME576" s="633"/>
      <c r="EMF576" s="633"/>
      <c r="EMG576" s="633"/>
      <c r="EMH576" s="633"/>
      <c r="EMI576" s="633"/>
      <c r="EMJ576" s="633"/>
      <c r="EMK576" s="633"/>
      <c r="EML576" s="633"/>
      <c r="EMM576" s="633"/>
      <c r="EMN576" s="633"/>
      <c r="EMO576" s="633"/>
      <c r="EMP576" s="633"/>
      <c r="EMQ576" s="633"/>
      <c r="EMR576" s="633"/>
      <c r="EMS576" s="633"/>
      <c r="EMT576" s="633"/>
      <c r="EMU576" s="633"/>
      <c r="EMV576" s="633"/>
      <c r="EMW576" s="633"/>
      <c r="EMX576" s="633"/>
      <c r="EMY576" s="633"/>
      <c r="EMZ576" s="633"/>
      <c r="ENA576" s="633"/>
      <c r="ENB576" s="633"/>
      <c r="ENC576" s="633"/>
      <c r="END576" s="633"/>
      <c r="ENE576" s="633"/>
      <c r="ENF576" s="633"/>
      <c r="ENG576" s="633"/>
      <c r="ENH576" s="633"/>
      <c r="ENI576" s="633"/>
      <c r="ENJ576" s="633"/>
      <c r="ENK576" s="633"/>
      <c r="ENL576" s="633"/>
      <c r="ENM576" s="633"/>
      <c r="ENN576" s="633"/>
      <c r="ENO576" s="633"/>
      <c r="ENP576" s="633"/>
      <c r="ENQ576" s="633"/>
      <c r="ENR576" s="633"/>
      <c r="ENS576" s="633"/>
      <c r="ENT576" s="633"/>
      <c r="ENU576" s="633"/>
      <c r="ENV576" s="633"/>
      <c r="ENW576" s="633"/>
      <c r="ENX576" s="633"/>
      <c r="ENY576" s="633"/>
      <c r="ENZ576" s="633"/>
      <c r="EOA576" s="633"/>
      <c r="EOB576" s="633"/>
      <c r="EOC576" s="633"/>
      <c r="EOD576" s="633"/>
      <c r="EOE576" s="633"/>
      <c r="EOF576" s="633"/>
      <c r="EOG576" s="633"/>
      <c r="EOH576" s="633"/>
      <c r="EOI576" s="633"/>
      <c r="EOJ576" s="633"/>
      <c r="EOK576" s="633"/>
      <c r="EOL576" s="633"/>
      <c r="EOM576" s="633"/>
      <c r="EON576" s="633"/>
      <c r="EOO576" s="633"/>
      <c r="EOP576" s="633"/>
      <c r="EOQ576" s="633"/>
      <c r="EOR576" s="633"/>
      <c r="EOS576" s="633"/>
      <c r="EOT576" s="633"/>
      <c r="EOU576" s="633"/>
      <c r="EOV576" s="633"/>
      <c r="EOW576" s="633"/>
      <c r="EOX576" s="633"/>
      <c r="EOY576" s="633"/>
      <c r="EOZ576" s="633"/>
      <c r="EPA576" s="633"/>
      <c r="EPB576" s="633"/>
      <c r="EPC576" s="633"/>
      <c r="EPD576" s="633"/>
      <c r="EPE576" s="633"/>
      <c r="EPF576" s="633"/>
      <c r="EPG576" s="633"/>
      <c r="EPH576" s="633"/>
      <c r="EPI576" s="633"/>
      <c r="EPJ576" s="633"/>
      <c r="EPK576" s="633"/>
      <c r="EPL576" s="633"/>
      <c r="EPM576" s="633"/>
      <c r="EPN576" s="633"/>
      <c r="EPO576" s="633"/>
      <c r="EPP576" s="633"/>
      <c r="EPQ576" s="633"/>
      <c r="EPR576" s="633"/>
      <c r="EPS576" s="633"/>
      <c r="EPT576" s="633"/>
      <c r="EPU576" s="633"/>
      <c r="EPV576" s="633"/>
      <c r="EPW576" s="633"/>
      <c r="EPX576" s="633"/>
      <c r="EPY576" s="633"/>
      <c r="EPZ576" s="633"/>
      <c r="EQA576" s="633"/>
      <c r="EQB576" s="633"/>
      <c r="EQC576" s="633"/>
      <c r="EQD576" s="633"/>
      <c r="EQE576" s="633"/>
      <c r="EQF576" s="633"/>
      <c r="EQG576" s="633"/>
      <c r="EQH576" s="633"/>
      <c r="EQI576" s="633"/>
      <c r="EQJ576" s="633"/>
      <c r="EQK576" s="633"/>
      <c r="EQL576" s="633"/>
      <c r="EQM576" s="633"/>
      <c r="EQN576" s="633"/>
      <c r="EQO576" s="633"/>
      <c r="EQP576" s="633"/>
      <c r="EQQ576" s="633"/>
      <c r="EQR576" s="633"/>
      <c r="EQS576" s="633"/>
      <c r="EQT576" s="633"/>
      <c r="EQU576" s="633"/>
      <c r="EQV576" s="633"/>
      <c r="EQW576" s="633"/>
      <c r="EQX576" s="633"/>
      <c r="EQY576" s="633"/>
      <c r="EQZ576" s="633"/>
      <c r="ERA576" s="633"/>
      <c r="ERB576" s="633"/>
      <c r="ERC576" s="633"/>
      <c r="ERD576" s="633"/>
      <c r="ERE576" s="633"/>
      <c r="ERF576" s="633"/>
      <c r="ERG576" s="633"/>
      <c r="ERH576" s="633"/>
      <c r="ERI576" s="633"/>
      <c r="ERJ576" s="633"/>
      <c r="ERK576" s="633"/>
      <c r="ERL576" s="633"/>
      <c r="ERM576" s="633"/>
      <c r="ERN576" s="633"/>
      <c r="ERO576" s="633"/>
      <c r="ERP576" s="633"/>
      <c r="ERQ576" s="633"/>
      <c r="ERR576" s="633"/>
      <c r="ERS576" s="633"/>
      <c r="ERT576" s="633"/>
      <c r="ERU576" s="633"/>
      <c r="ERV576" s="633"/>
      <c r="ERW576" s="633"/>
      <c r="ERX576" s="633"/>
      <c r="ERY576" s="633"/>
      <c r="ERZ576" s="633"/>
      <c r="ESA576" s="633"/>
      <c r="ESB576" s="633"/>
      <c r="ESC576" s="633"/>
      <c r="ESD576" s="633"/>
      <c r="ESE576" s="633"/>
      <c r="ESF576" s="633"/>
      <c r="ESG576" s="633"/>
      <c r="ESH576" s="633"/>
      <c r="ESI576" s="633"/>
      <c r="ESJ576" s="633"/>
      <c r="ESK576" s="633"/>
      <c r="ESL576" s="633"/>
      <c r="ESM576" s="633"/>
      <c r="ESN576" s="633"/>
      <c r="ESO576" s="633"/>
      <c r="ESP576" s="633"/>
      <c r="ESQ576" s="633"/>
      <c r="ESR576" s="633"/>
      <c r="ESS576" s="633"/>
      <c r="EST576" s="633"/>
      <c r="ESU576" s="633"/>
      <c r="ESV576" s="633"/>
      <c r="ESW576" s="633"/>
      <c r="ESX576" s="633"/>
      <c r="ESY576" s="633"/>
      <c r="ESZ576" s="633"/>
      <c r="ETA576" s="633"/>
      <c r="ETB576" s="633"/>
      <c r="ETC576" s="633"/>
      <c r="ETD576" s="633"/>
      <c r="ETE576" s="633"/>
      <c r="ETF576" s="633"/>
      <c r="ETG576" s="633"/>
      <c r="ETH576" s="633"/>
      <c r="ETI576" s="633"/>
      <c r="ETJ576" s="633"/>
      <c r="ETK576" s="633"/>
      <c r="ETL576" s="633"/>
      <c r="ETM576" s="633"/>
      <c r="ETN576" s="633"/>
      <c r="ETO576" s="633"/>
      <c r="ETP576" s="633"/>
      <c r="ETQ576" s="633"/>
      <c r="ETR576" s="633"/>
      <c r="ETS576" s="633"/>
      <c r="ETT576" s="633"/>
      <c r="ETU576" s="633"/>
      <c r="ETV576" s="633"/>
      <c r="ETW576" s="633"/>
      <c r="ETX576" s="633"/>
      <c r="ETY576" s="633"/>
      <c r="ETZ576" s="633"/>
      <c r="EUA576" s="633"/>
      <c r="EUB576" s="633"/>
      <c r="EUC576" s="633"/>
      <c r="EUD576" s="633"/>
      <c r="EUE576" s="633"/>
      <c r="EUF576" s="633"/>
      <c r="EUG576" s="633"/>
      <c r="EUH576" s="633"/>
      <c r="EUI576" s="633"/>
      <c r="EUJ576" s="633"/>
      <c r="EUK576" s="633"/>
      <c r="EUL576" s="633"/>
      <c r="EUM576" s="633"/>
      <c r="EUN576" s="633"/>
      <c r="EUO576" s="633"/>
      <c r="EUP576" s="633"/>
      <c r="EUQ576" s="633"/>
      <c r="EUR576" s="633"/>
      <c r="EUS576" s="633"/>
      <c r="EUT576" s="633"/>
      <c r="EUU576" s="633"/>
      <c r="EUV576" s="633"/>
      <c r="EUW576" s="633"/>
      <c r="EUX576" s="633"/>
      <c r="EUY576" s="633"/>
      <c r="EUZ576" s="633"/>
      <c r="EVA576" s="633"/>
      <c r="EVB576" s="633"/>
      <c r="EVC576" s="633"/>
      <c r="EVD576" s="633"/>
      <c r="EVE576" s="633"/>
      <c r="EVF576" s="633"/>
      <c r="EVG576" s="633"/>
      <c r="EVH576" s="633"/>
      <c r="EVI576" s="633"/>
      <c r="EVJ576" s="633"/>
      <c r="EVK576" s="633"/>
      <c r="EVL576" s="633"/>
      <c r="EVM576" s="633"/>
      <c r="EVN576" s="633"/>
      <c r="EVO576" s="633"/>
      <c r="EVP576" s="633"/>
      <c r="EVQ576" s="633"/>
      <c r="EVR576" s="633"/>
      <c r="EVS576" s="633"/>
      <c r="EVT576" s="633"/>
      <c r="EVU576" s="633"/>
      <c r="EVV576" s="633"/>
      <c r="EVW576" s="633"/>
      <c r="EVX576" s="633"/>
      <c r="EVY576" s="633"/>
      <c r="EVZ576" s="633"/>
      <c r="EWA576" s="633"/>
      <c r="EWB576" s="633"/>
      <c r="EWC576" s="633"/>
      <c r="EWD576" s="633"/>
      <c r="EWE576" s="633"/>
      <c r="EWF576" s="633"/>
      <c r="EWG576" s="633"/>
      <c r="EWH576" s="633"/>
      <c r="EWI576" s="633"/>
      <c r="EWJ576" s="633"/>
      <c r="EWK576" s="633"/>
      <c r="EWL576" s="633"/>
      <c r="EWM576" s="633"/>
      <c r="EWN576" s="633"/>
      <c r="EWO576" s="633"/>
      <c r="EWP576" s="633"/>
      <c r="EWQ576" s="633"/>
      <c r="EWR576" s="633"/>
      <c r="EWS576" s="633"/>
      <c r="EWT576" s="633"/>
      <c r="EWU576" s="633"/>
      <c r="EWV576" s="633"/>
      <c r="EWW576" s="633"/>
      <c r="EWX576" s="633"/>
      <c r="EWY576" s="633"/>
      <c r="EWZ576" s="633"/>
      <c r="EXA576" s="633"/>
      <c r="EXB576" s="633"/>
      <c r="EXC576" s="633"/>
      <c r="EXD576" s="633"/>
      <c r="EXE576" s="633"/>
      <c r="EXF576" s="633"/>
      <c r="EXG576" s="633"/>
      <c r="EXH576" s="633"/>
      <c r="EXI576" s="633"/>
      <c r="EXJ576" s="633"/>
      <c r="EXK576" s="633"/>
      <c r="EXL576" s="633"/>
      <c r="EXM576" s="633"/>
      <c r="EXN576" s="633"/>
      <c r="EXO576" s="633"/>
      <c r="EXP576" s="633"/>
      <c r="EXQ576" s="633"/>
      <c r="EXR576" s="633"/>
      <c r="EXS576" s="633"/>
      <c r="EXT576" s="633"/>
      <c r="EXU576" s="633"/>
      <c r="EXV576" s="633"/>
      <c r="EXW576" s="633"/>
      <c r="EXX576" s="633"/>
      <c r="EXY576" s="633"/>
      <c r="EXZ576" s="633"/>
      <c r="EYA576" s="633"/>
      <c r="EYB576" s="633"/>
      <c r="EYC576" s="633"/>
      <c r="EYD576" s="633"/>
      <c r="EYE576" s="633"/>
      <c r="EYF576" s="633"/>
      <c r="EYG576" s="633"/>
      <c r="EYH576" s="633"/>
      <c r="EYI576" s="633"/>
      <c r="EYJ576" s="633"/>
      <c r="EYK576" s="633"/>
      <c r="EYL576" s="633"/>
      <c r="EYM576" s="633"/>
      <c r="EYN576" s="633"/>
      <c r="EYO576" s="633"/>
      <c r="EYP576" s="633"/>
      <c r="EYQ576" s="633"/>
      <c r="EYR576" s="633"/>
      <c r="EYS576" s="633"/>
      <c r="EYT576" s="633"/>
      <c r="EYU576" s="633"/>
      <c r="EYV576" s="633"/>
      <c r="EYW576" s="633"/>
      <c r="EYX576" s="633"/>
      <c r="EYY576" s="633"/>
      <c r="EYZ576" s="633"/>
      <c r="EZA576" s="633"/>
      <c r="EZB576" s="633"/>
      <c r="EZC576" s="633"/>
      <c r="EZD576" s="633"/>
      <c r="EZE576" s="633"/>
      <c r="EZF576" s="633"/>
      <c r="EZG576" s="633"/>
      <c r="EZH576" s="633"/>
      <c r="EZI576" s="633"/>
      <c r="EZJ576" s="633"/>
      <c r="EZK576" s="633"/>
      <c r="EZL576" s="633"/>
      <c r="EZM576" s="633"/>
      <c r="EZN576" s="633"/>
      <c r="EZO576" s="633"/>
      <c r="EZP576" s="633"/>
      <c r="EZQ576" s="633"/>
      <c r="EZR576" s="633"/>
      <c r="EZS576" s="633"/>
      <c r="EZT576" s="633"/>
      <c r="EZU576" s="633"/>
      <c r="EZV576" s="633"/>
      <c r="EZW576" s="633"/>
      <c r="EZX576" s="633"/>
      <c r="EZY576" s="633"/>
      <c r="EZZ576" s="633"/>
      <c r="FAA576" s="633"/>
      <c r="FAB576" s="633"/>
      <c r="FAC576" s="633"/>
      <c r="FAD576" s="633"/>
      <c r="FAE576" s="633"/>
      <c r="FAF576" s="633"/>
      <c r="FAG576" s="633"/>
      <c r="FAH576" s="633"/>
      <c r="FAI576" s="633"/>
      <c r="FAJ576" s="633"/>
      <c r="FAK576" s="633"/>
      <c r="FAL576" s="633"/>
      <c r="FAM576" s="633"/>
      <c r="FAN576" s="633"/>
      <c r="FAO576" s="633"/>
      <c r="FAP576" s="633"/>
      <c r="FAQ576" s="633"/>
      <c r="FAR576" s="633"/>
      <c r="FAS576" s="633"/>
      <c r="FAT576" s="633"/>
      <c r="FAU576" s="633"/>
      <c r="FAV576" s="633"/>
      <c r="FAW576" s="633"/>
      <c r="FAX576" s="633"/>
      <c r="FAY576" s="633"/>
      <c r="FAZ576" s="633"/>
      <c r="FBA576" s="633"/>
      <c r="FBB576" s="633"/>
      <c r="FBC576" s="633"/>
      <c r="FBD576" s="633"/>
      <c r="FBE576" s="633"/>
      <c r="FBF576" s="633"/>
      <c r="FBG576" s="633"/>
      <c r="FBH576" s="633"/>
      <c r="FBI576" s="633"/>
      <c r="FBJ576" s="633"/>
      <c r="FBK576" s="633"/>
      <c r="FBL576" s="633"/>
      <c r="FBM576" s="633"/>
      <c r="FBN576" s="633"/>
      <c r="FBO576" s="633"/>
      <c r="FBP576" s="633"/>
      <c r="FBQ576" s="633"/>
      <c r="FBR576" s="633"/>
      <c r="FBS576" s="633"/>
      <c r="FBT576" s="633"/>
      <c r="FBU576" s="633"/>
      <c r="FBV576" s="633"/>
      <c r="FBW576" s="633"/>
      <c r="FBX576" s="633"/>
      <c r="FBY576" s="633"/>
      <c r="FBZ576" s="633"/>
      <c r="FCA576" s="633"/>
      <c r="FCB576" s="633"/>
      <c r="FCC576" s="633"/>
      <c r="FCD576" s="633"/>
      <c r="FCE576" s="633"/>
      <c r="FCF576" s="633"/>
      <c r="FCG576" s="633"/>
      <c r="FCH576" s="633"/>
      <c r="FCI576" s="633"/>
      <c r="FCJ576" s="633"/>
      <c r="FCK576" s="633"/>
      <c r="FCL576" s="633"/>
      <c r="FCM576" s="633"/>
      <c r="FCN576" s="633"/>
      <c r="FCO576" s="633"/>
      <c r="FCP576" s="633"/>
      <c r="FCQ576" s="633"/>
      <c r="FCR576" s="633"/>
      <c r="FCS576" s="633"/>
      <c r="FCT576" s="633"/>
      <c r="FCU576" s="633"/>
      <c r="FCV576" s="633"/>
      <c r="FCW576" s="633"/>
      <c r="FCX576" s="633"/>
      <c r="FCY576" s="633"/>
      <c r="FCZ576" s="633"/>
      <c r="FDA576" s="633"/>
      <c r="FDB576" s="633"/>
      <c r="FDC576" s="633"/>
      <c r="FDD576" s="633"/>
      <c r="FDE576" s="633"/>
      <c r="FDF576" s="633"/>
      <c r="FDG576" s="633"/>
      <c r="FDH576" s="633"/>
      <c r="FDI576" s="633"/>
      <c r="FDJ576" s="633"/>
      <c r="FDK576" s="633"/>
      <c r="FDL576" s="633"/>
      <c r="FDM576" s="633"/>
      <c r="FDN576" s="633"/>
      <c r="FDO576" s="633"/>
      <c r="FDP576" s="633"/>
      <c r="FDQ576" s="633"/>
      <c r="FDR576" s="633"/>
      <c r="FDS576" s="633"/>
      <c r="FDT576" s="633"/>
      <c r="FDU576" s="633"/>
      <c r="FDV576" s="633"/>
      <c r="FDW576" s="633"/>
      <c r="FDX576" s="633"/>
      <c r="FDY576" s="633"/>
      <c r="FDZ576" s="633"/>
      <c r="FEA576" s="633"/>
      <c r="FEB576" s="633"/>
      <c r="FEC576" s="633"/>
      <c r="FED576" s="633"/>
      <c r="FEE576" s="633"/>
      <c r="FEF576" s="633"/>
      <c r="FEG576" s="633"/>
      <c r="FEH576" s="633"/>
      <c r="FEI576" s="633"/>
      <c r="FEJ576" s="633"/>
      <c r="FEK576" s="633"/>
      <c r="FEL576" s="633"/>
      <c r="FEM576" s="633"/>
      <c r="FEN576" s="633"/>
      <c r="FEO576" s="633"/>
      <c r="FEP576" s="633"/>
      <c r="FEQ576" s="633"/>
      <c r="FER576" s="633"/>
      <c r="FES576" s="633"/>
      <c r="FET576" s="633"/>
      <c r="FEU576" s="633"/>
      <c r="FEV576" s="633"/>
      <c r="FEW576" s="633"/>
      <c r="FEX576" s="633"/>
      <c r="FEY576" s="633"/>
      <c r="FEZ576" s="633"/>
      <c r="FFA576" s="633"/>
      <c r="FFB576" s="633"/>
      <c r="FFC576" s="633"/>
      <c r="FFD576" s="633"/>
      <c r="FFE576" s="633"/>
      <c r="FFF576" s="633"/>
      <c r="FFG576" s="633"/>
      <c r="FFH576" s="633"/>
      <c r="FFI576" s="633"/>
      <c r="FFJ576" s="633"/>
      <c r="FFK576" s="633"/>
      <c r="FFL576" s="633"/>
      <c r="FFM576" s="633"/>
      <c r="FFN576" s="633"/>
      <c r="FFO576" s="633"/>
      <c r="FFP576" s="633"/>
      <c r="FFQ576" s="633"/>
      <c r="FFR576" s="633"/>
      <c r="FFS576" s="633"/>
      <c r="FFT576" s="633"/>
      <c r="FFU576" s="633"/>
      <c r="FFV576" s="633"/>
      <c r="FFW576" s="633"/>
      <c r="FFX576" s="633"/>
      <c r="FFY576" s="633"/>
      <c r="FFZ576" s="633"/>
      <c r="FGA576" s="633"/>
      <c r="FGB576" s="633"/>
      <c r="FGC576" s="633"/>
      <c r="FGD576" s="633"/>
      <c r="FGE576" s="633"/>
      <c r="FGF576" s="633"/>
      <c r="FGG576" s="633"/>
      <c r="FGH576" s="633"/>
      <c r="FGI576" s="633"/>
      <c r="FGJ576" s="633"/>
      <c r="FGK576" s="633"/>
      <c r="FGL576" s="633"/>
      <c r="FGM576" s="633"/>
      <c r="FGN576" s="633"/>
      <c r="FGO576" s="633"/>
      <c r="FGP576" s="633"/>
      <c r="FGQ576" s="633"/>
      <c r="FGR576" s="633"/>
      <c r="FGS576" s="633"/>
      <c r="FGT576" s="633"/>
      <c r="FGU576" s="633"/>
      <c r="FGV576" s="633"/>
      <c r="FGW576" s="633"/>
      <c r="FGX576" s="633"/>
      <c r="FGY576" s="633"/>
      <c r="FGZ576" s="633"/>
      <c r="FHA576" s="633"/>
      <c r="FHB576" s="633"/>
      <c r="FHC576" s="633"/>
      <c r="FHD576" s="633"/>
      <c r="FHE576" s="633"/>
      <c r="FHF576" s="633"/>
      <c r="FHG576" s="633"/>
      <c r="FHH576" s="633"/>
      <c r="FHI576" s="633"/>
      <c r="FHJ576" s="633"/>
      <c r="FHK576" s="633"/>
      <c r="FHL576" s="633"/>
      <c r="FHM576" s="633"/>
      <c r="FHN576" s="633"/>
      <c r="FHO576" s="633"/>
      <c r="FHP576" s="633"/>
      <c r="FHQ576" s="633"/>
      <c r="FHR576" s="633"/>
      <c r="FHS576" s="633"/>
      <c r="FHT576" s="633"/>
      <c r="FHU576" s="633"/>
      <c r="FHV576" s="633"/>
      <c r="FHW576" s="633"/>
      <c r="FHX576" s="633"/>
      <c r="FHY576" s="633"/>
      <c r="FHZ576" s="633"/>
      <c r="FIA576" s="633"/>
      <c r="FIB576" s="633"/>
      <c r="FIC576" s="633"/>
      <c r="FID576" s="633"/>
      <c r="FIE576" s="633"/>
      <c r="FIF576" s="633"/>
      <c r="FIG576" s="633"/>
      <c r="FIH576" s="633"/>
      <c r="FII576" s="633"/>
      <c r="FIJ576" s="633"/>
      <c r="FIK576" s="633"/>
      <c r="FIL576" s="633"/>
      <c r="FIM576" s="633"/>
      <c r="FIN576" s="633"/>
      <c r="FIO576" s="633"/>
      <c r="FIP576" s="633"/>
      <c r="FIQ576" s="633"/>
      <c r="FIR576" s="633"/>
      <c r="FIS576" s="633"/>
      <c r="FIT576" s="633"/>
      <c r="FIU576" s="633"/>
      <c r="FIV576" s="633"/>
      <c r="FIW576" s="633"/>
      <c r="FIX576" s="633"/>
      <c r="FIY576" s="633"/>
      <c r="FIZ576" s="633"/>
      <c r="FJA576" s="633"/>
      <c r="FJB576" s="633"/>
      <c r="FJC576" s="633"/>
      <c r="FJD576" s="633"/>
      <c r="FJE576" s="633"/>
      <c r="FJF576" s="633"/>
      <c r="FJG576" s="633"/>
      <c r="FJH576" s="633"/>
      <c r="FJI576" s="633"/>
      <c r="FJJ576" s="633"/>
      <c r="FJK576" s="633"/>
      <c r="FJL576" s="633"/>
      <c r="FJM576" s="633"/>
      <c r="FJN576" s="633"/>
      <c r="FJO576" s="633"/>
      <c r="FJP576" s="633"/>
      <c r="FJQ576" s="633"/>
      <c r="FJR576" s="633"/>
      <c r="FJS576" s="633"/>
      <c r="FJT576" s="633"/>
      <c r="FJU576" s="633"/>
      <c r="FJV576" s="633"/>
      <c r="FJW576" s="633"/>
      <c r="FJX576" s="633"/>
      <c r="FJY576" s="633"/>
      <c r="FJZ576" s="633"/>
      <c r="FKA576" s="633"/>
      <c r="FKB576" s="633"/>
      <c r="FKC576" s="633"/>
      <c r="FKD576" s="633"/>
      <c r="FKE576" s="633"/>
      <c r="FKF576" s="633"/>
      <c r="FKG576" s="633"/>
      <c r="FKH576" s="633"/>
      <c r="FKI576" s="633"/>
      <c r="FKJ576" s="633"/>
      <c r="FKK576" s="633"/>
      <c r="FKL576" s="633"/>
      <c r="FKM576" s="633"/>
      <c r="FKN576" s="633"/>
      <c r="FKO576" s="633"/>
      <c r="FKP576" s="633"/>
      <c r="FKQ576" s="633"/>
      <c r="FKR576" s="633"/>
      <c r="FKS576" s="633"/>
      <c r="FKT576" s="633"/>
      <c r="FKU576" s="633"/>
      <c r="FKV576" s="633"/>
      <c r="FKW576" s="633"/>
      <c r="FKX576" s="633"/>
      <c r="FKY576" s="633"/>
      <c r="FKZ576" s="633"/>
      <c r="FLA576" s="633"/>
      <c r="FLB576" s="633"/>
      <c r="FLC576" s="633"/>
      <c r="FLD576" s="633"/>
      <c r="FLE576" s="633"/>
      <c r="FLF576" s="633"/>
      <c r="FLG576" s="633"/>
      <c r="FLH576" s="633"/>
      <c r="FLI576" s="633"/>
      <c r="FLJ576" s="633"/>
      <c r="FLK576" s="633"/>
      <c r="FLL576" s="633"/>
      <c r="FLM576" s="633"/>
      <c r="FLN576" s="633"/>
      <c r="FLO576" s="633"/>
      <c r="FLP576" s="633"/>
      <c r="FLQ576" s="633"/>
      <c r="FLR576" s="633"/>
      <c r="FLS576" s="633"/>
      <c r="FLT576" s="633"/>
      <c r="FLU576" s="633"/>
      <c r="FLV576" s="633"/>
      <c r="FLW576" s="633"/>
      <c r="FLX576" s="633"/>
      <c r="FLY576" s="633"/>
      <c r="FLZ576" s="633"/>
      <c r="FMA576" s="633"/>
      <c r="FMB576" s="633"/>
      <c r="FMC576" s="633"/>
      <c r="FMD576" s="633"/>
      <c r="FME576" s="633"/>
      <c r="FMF576" s="633"/>
      <c r="FMG576" s="633"/>
      <c r="FMH576" s="633"/>
      <c r="FMI576" s="633"/>
      <c r="FMJ576" s="633"/>
      <c r="FMK576" s="633"/>
      <c r="FML576" s="633"/>
      <c r="FMM576" s="633"/>
      <c r="FMN576" s="633"/>
      <c r="FMO576" s="633"/>
      <c r="FMP576" s="633"/>
      <c r="FMQ576" s="633"/>
      <c r="FMR576" s="633"/>
      <c r="FMS576" s="633"/>
      <c r="FMT576" s="633"/>
      <c r="FMU576" s="633"/>
      <c r="FMV576" s="633"/>
      <c r="FMW576" s="633"/>
      <c r="FMX576" s="633"/>
      <c r="FMY576" s="633"/>
      <c r="FMZ576" s="633"/>
      <c r="FNA576" s="633"/>
      <c r="FNB576" s="633"/>
      <c r="FNC576" s="633"/>
      <c r="FND576" s="633"/>
      <c r="FNE576" s="633"/>
      <c r="FNF576" s="633"/>
      <c r="FNG576" s="633"/>
      <c r="FNH576" s="633"/>
      <c r="FNI576" s="633"/>
      <c r="FNJ576" s="633"/>
      <c r="FNK576" s="633"/>
      <c r="FNL576" s="633"/>
      <c r="FNM576" s="633"/>
      <c r="FNN576" s="633"/>
      <c r="FNO576" s="633"/>
      <c r="FNP576" s="633"/>
      <c r="FNQ576" s="633"/>
      <c r="FNR576" s="633"/>
      <c r="FNS576" s="633"/>
      <c r="FNT576" s="633"/>
      <c r="FNU576" s="633"/>
      <c r="FNV576" s="633"/>
      <c r="FNW576" s="633"/>
      <c r="FNX576" s="633"/>
      <c r="FNY576" s="633"/>
      <c r="FNZ576" s="633"/>
      <c r="FOA576" s="633"/>
      <c r="FOB576" s="633"/>
      <c r="FOC576" s="633"/>
      <c r="FOD576" s="633"/>
      <c r="FOE576" s="633"/>
      <c r="FOF576" s="633"/>
      <c r="FOG576" s="633"/>
      <c r="FOH576" s="633"/>
      <c r="FOI576" s="633"/>
      <c r="FOJ576" s="633"/>
      <c r="FOK576" s="633"/>
      <c r="FOL576" s="633"/>
      <c r="FOM576" s="633"/>
      <c r="FON576" s="633"/>
      <c r="FOO576" s="633"/>
      <c r="FOP576" s="633"/>
      <c r="FOQ576" s="633"/>
      <c r="FOR576" s="633"/>
      <c r="FOS576" s="633"/>
      <c r="FOT576" s="633"/>
      <c r="FOU576" s="633"/>
      <c r="FOV576" s="633"/>
      <c r="FOW576" s="633"/>
      <c r="FOX576" s="633"/>
      <c r="FOY576" s="633"/>
      <c r="FOZ576" s="633"/>
      <c r="FPA576" s="633"/>
      <c r="FPB576" s="633"/>
      <c r="FPC576" s="633"/>
      <c r="FPD576" s="633"/>
      <c r="FPE576" s="633"/>
      <c r="FPF576" s="633"/>
      <c r="FPG576" s="633"/>
      <c r="FPH576" s="633"/>
      <c r="FPI576" s="633"/>
      <c r="FPJ576" s="633"/>
      <c r="FPK576" s="633"/>
      <c r="FPL576" s="633"/>
      <c r="FPM576" s="633"/>
      <c r="FPN576" s="633"/>
      <c r="FPO576" s="633"/>
      <c r="FPP576" s="633"/>
      <c r="FPQ576" s="633"/>
      <c r="FPR576" s="633"/>
      <c r="FPS576" s="633"/>
      <c r="FPT576" s="633"/>
      <c r="FPU576" s="633"/>
      <c r="FPV576" s="633"/>
      <c r="FPW576" s="633"/>
      <c r="FPX576" s="633"/>
      <c r="FPY576" s="633"/>
      <c r="FPZ576" s="633"/>
      <c r="FQA576" s="633"/>
      <c r="FQB576" s="633"/>
      <c r="FQC576" s="633"/>
      <c r="FQD576" s="633"/>
      <c r="FQE576" s="633"/>
      <c r="FQF576" s="633"/>
      <c r="FQG576" s="633"/>
      <c r="FQH576" s="633"/>
      <c r="FQI576" s="633"/>
      <c r="FQJ576" s="633"/>
      <c r="FQK576" s="633"/>
      <c r="FQL576" s="633"/>
      <c r="FQM576" s="633"/>
      <c r="FQN576" s="633"/>
      <c r="FQO576" s="633"/>
      <c r="FQP576" s="633"/>
      <c r="FQQ576" s="633"/>
      <c r="FQR576" s="633"/>
      <c r="FQS576" s="633"/>
      <c r="FQT576" s="633"/>
      <c r="FQU576" s="633"/>
      <c r="FQV576" s="633"/>
      <c r="FQW576" s="633"/>
      <c r="FQX576" s="633"/>
      <c r="FQY576" s="633"/>
      <c r="FQZ576" s="633"/>
      <c r="FRA576" s="633"/>
      <c r="FRB576" s="633"/>
      <c r="FRC576" s="633"/>
      <c r="FRD576" s="633"/>
      <c r="FRE576" s="633"/>
      <c r="FRF576" s="633"/>
      <c r="FRG576" s="633"/>
      <c r="FRH576" s="633"/>
      <c r="FRI576" s="633"/>
      <c r="FRJ576" s="633"/>
      <c r="FRK576" s="633"/>
      <c r="FRL576" s="633"/>
      <c r="FRM576" s="633"/>
      <c r="FRN576" s="633"/>
      <c r="FRO576" s="633"/>
      <c r="FRP576" s="633"/>
      <c r="FRQ576" s="633"/>
      <c r="FRR576" s="633"/>
      <c r="FRS576" s="633"/>
      <c r="FRT576" s="633"/>
      <c r="FRU576" s="633"/>
      <c r="FRV576" s="633"/>
      <c r="FRW576" s="633"/>
      <c r="FRX576" s="633"/>
      <c r="FRY576" s="633"/>
      <c r="FRZ576" s="633"/>
      <c r="FSA576" s="633"/>
      <c r="FSB576" s="633"/>
      <c r="FSC576" s="633"/>
      <c r="FSD576" s="633"/>
      <c r="FSE576" s="633"/>
      <c r="FSF576" s="633"/>
      <c r="FSG576" s="633"/>
      <c r="FSH576" s="633"/>
      <c r="FSI576" s="633"/>
      <c r="FSJ576" s="633"/>
      <c r="FSK576" s="633"/>
      <c r="FSL576" s="633"/>
      <c r="FSM576" s="633"/>
      <c r="FSN576" s="633"/>
      <c r="FSO576" s="633"/>
      <c r="FSP576" s="633"/>
      <c r="FSQ576" s="633"/>
      <c r="FSR576" s="633"/>
      <c r="FSS576" s="633"/>
      <c r="FST576" s="633"/>
      <c r="FSU576" s="633"/>
      <c r="FSV576" s="633"/>
      <c r="FSW576" s="633"/>
      <c r="FSX576" s="633"/>
      <c r="FSY576" s="633"/>
      <c r="FSZ576" s="633"/>
      <c r="FTA576" s="633"/>
      <c r="FTB576" s="633"/>
      <c r="FTC576" s="633"/>
      <c r="FTD576" s="633"/>
      <c r="FTE576" s="633"/>
      <c r="FTF576" s="633"/>
      <c r="FTG576" s="633"/>
      <c r="FTH576" s="633"/>
      <c r="FTI576" s="633"/>
      <c r="FTJ576" s="633"/>
      <c r="FTK576" s="633"/>
      <c r="FTL576" s="633"/>
      <c r="FTM576" s="633"/>
      <c r="FTN576" s="633"/>
      <c r="FTO576" s="633"/>
      <c r="FTP576" s="633"/>
      <c r="FTQ576" s="633"/>
      <c r="FTR576" s="633"/>
      <c r="FTS576" s="633"/>
      <c r="FTT576" s="633"/>
      <c r="FTU576" s="633"/>
      <c r="FTV576" s="633"/>
      <c r="FTW576" s="633"/>
      <c r="FTX576" s="633"/>
      <c r="FTY576" s="633"/>
      <c r="FTZ576" s="633"/>
      <c r="FUA576" s="633"/>
      <c r="FUB576" s="633"/>
      <c r="FUC576" s="633"/>
      <c r="FUD576" s="633"/>
      <c r="FUE576" s="633"/>
      <c r="FUF576" s="633"/>
      <c r="FUG576" s="633"/>
      <c r="FUH576" s="633"/>
      <c r="FUI576" s="633"/>
      <c r="FUJ576" s="633"/>
      <c r="FUK576" s="633"/>
      <c r="FUL576" s="633"/>
      <c r="FUM576" s="633"/>
      <c r="FUN576" s="633"/>
      <c r="FUO576" s="633"/>
      <c r="FUP576" s="633"/>
      <c r="FUQ576" s="633"/>
      <c r="FUR576" s="633"/>
      <c r="FUS576" s="633"/>
      <c r="FUT576" s="633"/>
      <c r="FUU576" s="633"/>
      <c r="FUV576" s="633"/>
      <c r="FUW576" s="633"/>
      <c r="FUX576" s="633"/>
      <c r="FUY576" s="633"/>
      <c r="FUZ576" s="633"/>
      <c r="FVA576" s="633"/>
      <c r="FVB576" s="633"/>
      <c r="FVC576" s="633"/>
      <c r="FVD576" s="633"/>
      <c r="FVE576" s="633"/>
      <c r="FVF576" s="633"/>
      <c r="FVG576" s="633"/>
      <c r="FVH576" s="633"/>
      <c r="FVI576" s="633"/>
      <c r="FVJ576" s="633"/>
      <c r="FVK576" s="633"/>
      <c r="FVL576" s="633"/>
      <c r="FVM576" s="633"/>
      <c r="FVN576" s="633"/>
      <c r="FVO576" s="633"/>
      <c r="FVP576" s="633"/>
      <c r="FVQ576" s="633"/>
      <c r="FVR576" s="633"/>
      <c r="FVS576" s="633"/>
      <c r="FVT576" s="633"/>
      <c r="FVU576" s="633"/>
      <c r="FVV576" s="633"/>
      <c r="FVW576" s="633"/>
      <c r="FVX576" s="633"/>
      <c r="FVY576" s="633"/>
      <c r="FVZ576" s="633"/>
      <c r="FWA576" s="633"/>
      <c r="FWB576" s="633"/>
      <c r="FWC576" s="633"/>
      <c r="FWD576" s="633"/>
      <c r="FWE576" s="633"/>
      <c r="FWF576" s="633"/>
      <c r="FWG576" s="633"/>
      <c r="FWH576" s="633"/>
      <c r="FWI576" s="633"/>
      <c r="FWJ576" s="633"/>
      <c r="FWK576" s="633"/>
      <c r="FWL576" s="633"/>
      <c r="FWM576" s="633"/>
      <c r="FWN576" s="633"/>
      <c r="FWO576" s="633"/>
      <c r="FWP576" s="633"/>
      <c r="FWQ576" s="633"/>
      <c r="FWR576" s="633"/>
      <c r="FWS576" s="633"/>
      <c r="FWT576" s="633"/>
      <c r="FWU576" s="633"/>
      <c r="FWV576" s="633"/>
      <c r="FWW576" s="633"/>
      <c r="FWX576" s="633"/>
      <c r="FWY576" s="633"/>
      <c r="FWZ576" s="633"/>
      <c r="FXA576" s="633"/>
      <c r="FXB576" s="633"/>
      <c r="FXC576" s="633"/>
      <c r="FXD576" s="633"/>
      <c r="FXE576" s="633"/>
      <c r="FXF576" s="633"/>
      <c r="FXG576" s="633"/>
      <c r="FXH576" s="633"/>
      <c r="FXI576" s="633"/>
      <c r="FXJ576" s="633"/>
      <c r="FXK576" s="633"/>
      <c r="FXL576" s="633"/>
      <c r="FXM576" s="633"/>
      <c r="FXN576" s="633"/>
      <c r="FXO576" s="633"/>
      <c r="FXP576" s="633"/>
      <c r="FXQ576" s="633"/>
      <c r="FXR576" s="633"/>
      <c r="FXS576" s="633"/>
      <c r="FXT576" s="633"/>
      <c r="FXU576" s="633"/>
      <c r="FXV576" s="633"/>
      <c r="FXW576" s="633"/>
      <c r="FXX576" s="633"/>
      <c r="FXY576" s="633"/>
      <c r="FXZ576" s="633"/>
      <c r="FYA576" s="633"/>
      <c r="FYB576" s="633"/>
      <c r="FYC576" s="633"/>
      <c r="FYD576" s="633"/>
      <c r="FYE576" s="633"/>
      <c r="FYF576" s="633"/>
      <c r="FYG576" s="633"/>
      <c r="FYH576" s="633"/>
      <c r="FYI576" s="633"/>
      <c r="FYJ576" s="633"/>
      <c r="FYK576" s="633"/>
      <c r="FYL576" s="633"/>
      <c r="FYM576" s="633"/>
      <c r="FYN576" s="633"/>
      <c r="FYO576" s="633"/>
      <c r="FYP576" s="633"/>
      <c r="FYQ576" s="633"/>
      <c r="FYR576" s="633"/>
      <c r="FYS576" s="633"/>
      <c r="FYT576" s="633"/>
      <c r="FYU576" s="633"/>
      <c r="FYV576" s="633"/>
      <c r="FYW576" s="633"/>
      <c r="FYX576" s="633"/>
      <c r="FYY576" s="633"/>
      <c r="FYZ576" s="633"/>
      <c r="FZA576" s="633"/>
      <c r="FZB576" s="633"/>
      <c r="FZC576" s="633"/>
      <c r="FZD576" s="633"/>
      <c r="FZE576" s="633"/>
      <c r="FZF576" s="633"/>
      <c r="FZG576" s="633"/>
      <c r="FZH576" s="633"/>
      <c r="FZI576" s="633"/>
      <c r="FZJ576" s="633"/>
      <c r="FZK576" s="633"/>
      <c r="FZL576" s="633"/>
      <c r="FZM576" s="633"/>
      <c r="FZN576" s="633"/>
      <c r="FZO576" s="633"/>
      <c r="FZP576" s="633"/>
      <c r="FZQ576" s="633"/>
      <c r="FZR576" s="633"/>
      <c r="FZS576" s="633"/>
      <c r="FZT576" s="633"/>
      <c r="FZU576" s="633"/>
      <c r="FZV576" s="633"/>
      <c r="FZW576" s="633"/>
      <c r="FZX576" s="633"/>
      <c r="FZY576" s="633"/>
      <c r="FZZ576" s="633"/>
      <c r="GAA576" s="633"/>
      <c r="GAB576" s="633"/>
      <c r="GAC576" s="633"/>
      <c r="GAD576" s="633"/>
      <c r="GAE576" s="633"/>
      <c r="GAF576" s="633"/>
      <c r="GAG576" s="633"/>
      <c r="GAH576" s="633"/>
      <c r="GAI576" s="633"/>
      <c r="GAJ576" s="633"/>
      <c r="GAK576" s="633"/>
      <c r="GAL576" s="633"/>
      <c r="GAM576" s="633"/>
      <c r="GAN576" s="633"/>
      <c r="GAO576" s="633"/>
      <c r="GAP576" s="633"/>
      <c r="GAQ576" s="633"/>
      <c r="GAR576" s="633"/>
      <c r="GAS576" s="633"/>
      <c r="GAT576" s="633"/>
      <c r="GAU576" s="633"/>
      <c r="GAV576" s="633"/>
      <c r="GAW576" s="633"/>
      <c r="GAX576" s="633"/>
      <c r="GAY576" s="633"/>
      <c r="GAZ576" s="633"/>
      <c r="GBA576" s="633"/>
      <c r="GBB576" s="633"/>
      <c r="GBC576" s="633"/>
      <c r="GBD576" s="633"/>
      <c r="GBE576" s="633"/>
      <c r="GBF576" s="633"/>
      <c r="GBG576" s="633"/>
      <c r="GBH576" s="633"/>
      <c r="GBI576" s="633"/>
      <c r="GBJ576" s="633"/>
      <c r="GBK576" s="633"/>
      <c r="GBL576" s="633"/>
      <c r="GBM576" s="633"/>
      <c r="GBN576" s="633"/>
      <c r="GBO576" s="633"/>
      <c r="GBP576" s="633"/>
      <c r="GBQ576" s="633"/>
      <c r="GBR576" s="633"/>
      <c r="GBS576" s="633"/>
      <c r="GBT576" s="633"/>
      <c r="GBU576" s="633"/>
      <c r="GBV576" s="633"/>
      <c r="GBW576" s="633"/>
      <c r="GBX576" s="633"/>
      <c r="GBY576" s="633"/>
      <c r="GBZ576" s="633"/>
      <c r="GCA576" s="633"/>
      <c r="GCB576" s="633"/>
      <c r="GCC576" s="633"/>
      <c r="GCD576" s="633"/>
      <c r="GCE576" s="633"/>
      <c r="GCF576" s="633"/>
      <c r="GCG576" s="633"/>
      <c r="GCH576" s="633"/>
      <c r="GCI576" s="633"/>
      <c r="GCJ576" s="633"/>
      <c r="GCK576" s="633"/>
      <c r="GCL576" s="633"/>
      <c r="GCM576" s="633"/>
      <c r="GCN576" s="633"/>
      <c r="GCO576" s="633"/>
      <c r="GCP576" s="633"/>
      <c r="GCQ576" s="633"/>
      <c r="GCR576" s="633"/>
      <c r="GCS576" s="633"/>
      <c r="GCT576" s="633"/>
      <c r="GCU576" s="633"/>
      <c r="GCV576" s="633"/>
      <c r="GCW576" s="633"/>
      <c r="GCX576" s="633"/>
      <c r="GCY576" s="633"/>
      <c r="GCZ576" s="633"/>
      <c r="GDA576" s="633"/>
      <c r="GDB576" s="633"/>
      <c r="GDC576" s="633"/>
      <c r="GDD576" s="633"/>
      <c r="GDE576" s="633"/>
      <c r="GDF576" s="633"/>
      <c r="GDG576" s="633"/>
      <c r="GDH576" s="633"/>
      <c r="GDI576" s="633"/>
      <c r="GDJ576" s="633"/>
      <c r="GDK576" s="633"/>
      <c r="GDL576" s="633"/>
      <c r="GDM576" s="633"/>
      <c r="GDN576" s="633"/>
      <c r="GDO576" s="633"/>
      <c r="GDP576" s="633"/>
      <c r="GDQ576" s="633"/>
      <c r="GDR576" s="633"/>
      <c r="GDS576" s="633"/>
      <c r="GDT576" s="633"/>
      <c r="GDU576" s="633"/>
      <c r="GDV576" s="633"/>
      <c r="GDW576" s="633"/>
      <c r="GDX576" s="633"/>
      <c r="GDY576" s="633"/>
      <c r="GDZ576" s="633"/>
      <c r="GEA576" s="633"/>
      <c r="GEB576" s="633"/>
      <c r="GEC576" s="633"/>
      <c r="GED576" s="633"/>
      <c r="GEE576" s="633"/>
      <c r="GEF576" s="633"/>
      <c r="GEG576" s="633"/>
      <c r="GEH576" s="633"/>
      <c r="GEI576" s="633"/>
      <c r="GEJ576" s="633"/>
      <c r="GEK576" s="633"/>
      <c r="GEL576" s="633"/>
      <c r="GEM576" s="633"/>
      <c r="GEN576" s="633"/>
      <c r="GEO576" s="633"/>
      <c r="GEP576" s="633"/>
      <c r="GEQ576" s="633"/>
      <c r="GER576" s="633"/>
      <c r="GES576" s="633"/>
      <c r="GET576" s="633"/>
      <c r="GEU576" s="633"/>
      <c r="GEV576" s="633"/>
      <c r="GEW576" s="633"/>
      <c r="GEX576" s="633"/>
      <c r="GEY576" s="633"/>
      <c r="GEZ576" s="633"/>
      <c r="GFA576" s="633"/>
      <c r="GFB576" s="633"/>
      <c r="GFC576" s="633"/>
      <c r="GFD576" s="633"/>
      <c r="GFE576" s="633"/>
      <c r="GFF576" s="633"/>
      <c r="GFG576" s="633"/>
      <c r="GFH576" s="633"/>
      <c r="GFI576" s="633"/>
      <c r="GFJ576" s="633"/>
      <c r="GFK576" s="633"/>
      <c r="GFL576" s="633"/>
      <c r="GFM576" s="633"/>
      <c r="GFN576" s="633"/>
      <c r="GFO576" s="633"/>
      <c r="GFP576" s="633"/>
      <c r="GFQ576" s="633"/>
      <c r="GFR576" s="633"/>
      <c r="GFS576" s="633"/>
      <c r="GFT576" s="633"/>
      <c r="GFU576" s="633"/>
      <c r="GFV576" s="633"/>
      <c r="GFW576" s="633"/>
      <c r="GFX576" s="633"/>
      <c r="GFY576" s="633"/>
      <c r="GFZ576" s="633"/>
      <c r="GGA576" s="633"/>
      <c r="GGB576" s="633"/>
      <c r="GGC576" s="633"/>
      <c r="GGD576" s="633"/>
      <c r="GGE576" s="633"/>
      <c r="GGF576" s="633"/>
      <c r="GGG576" s="633"/>
      <c r="GGH576" s="633"/>
      <c r="GGI576" s="633"/>
      <c r="GGJ576" s="633"/>
      <c r="GGK576" s="633"/>
      <c r="GGL576" s="633"/>
      <c r="GGM576" s="633"/>
      <c r="GGN576" s="633"/>
      <c r="GGO576" s="633"/>
      <c r="GGP576" s="633"/>
      <c r="GGQ576" s="633"/>
      <c r="GGR576" s="633"/>
      <c r="GGS576" s="633"/>
      <c r="GGT576" s="633"/>
      <c r="GGU576" s="633"/>
      <c r="GGV576" s="633"/>
      <c r="GGW576" s="633"/>
      <c r="GGX576" s="633"/>
      <c r="GGY576" s="633"/>
      <c r="GGZ576" s="633"/>
      <c r="GHA576" s="633"/>
      <c r="GHB576" s="633"/>
      <c r="GHC576" s="633"/>
      <c r="GHD576" s="633"/>
      <c r="GHE576" s="633"/>
      <c r="GHF576" s="633"/>
      <c r="GHG576" s="633"/>
      <c r="GHH576" s="633"/>
      <c r="GHI576" s="633"/>
      <c r="GHJ576" s="633"/>
      <c r="GHK576" s="633"/>
      <c r="GHL576" s="633"/>
      <c r="GHM576" s="633"/>
      <c r="GHN576" s="633"/>
      <c r="GHO576" s="633"/>
      <c r="GHP576" s="633"/>
      <c r="GHQ576" s="633"/>
      <c r="GHR576" s="633"/>
      <c r="GHS576" s="633"/>
      <c r="GHT576" s="633"/>
      <c r="GHU576" s="633"/>
      <c r="GHV576" s="633"/>
      <c r="GHW576" s="633"/>
      <c r="GHX576" s="633"/>
      <c r="GHY576" s="633"/>
      <c r="GHZ576" s="633"/>
      <c r="GIA576" s="633"/>
      <c r="GIB576" s="633"/>
      <c r="GIC576" s="633"/>
      <c r="GID576" s="633"/>
      <c r="GIE576" s="633"/>
      <c r="GIF576" s="633"/>
      <c r="GIG576" s="633"/>
      <c r="GIH576" s="633"/>
      <c r="GII576" s="633"/>
      <c r="GIJ576" s="633"/>
      <c r="GIK576" s="633"/>
      <c r="GIL576" s="633"/>
      <c r="GIM576" s="633"/>
      <c r="GIN576" s="633"/>
      <c r="GIO576" s="633"/>
      <c r="GIP576" s="633"/>
      <c r="GIQ576" s="633"/>
      <c r="GIR576" s="633"/>
      <c r="GIS576" s="633"/>
      <c r="GIT576" s="633"/>
      <c r="GIU576" s="633"/>
      <c r="GIV576" s="633"/>
      <c r="GIW576" s="633"/>
      <c r="GIX576" s="633"/>
      <c r="GIY576" s="633"/>
      <c r="GIZ576" s="633"/>
      <c r="GJA576" s="633"/>
      <c r="GJB576" s="633"/>
      <c r="GJC576" s="633"/>
      <c r="GJD576" s="633"/>
      <c r="GJE576" s="633"/>
      <c r="GJF576" s="633"/>
      <c r="GJG576" s="633"/>
      <c r="GJH576" s="633"/>
      <c r="GJI576" s="633"/>
      <c r="GJJ576" s="633"/>
      <c r="GJK576" s="633"/>
      <c r="GJL576" s="633"/>
      <c r="GJM576" s="633"/>
      <c r="GJN576" s="633"/>
      <c r="GJO576" s="633"/>
      <c r="GJP576" s="633"/>
      <c r="GJQ576" s="633"/>
      <c r="GJR576" s="633"/>
      <c r="GJS576" s="633"/>
      <c r="GJT576" s="633"/>
      <c r="GJU576" s="633"/>
      <c r="GJV576" s="633"/>
      <c r="GJW576" s="633"/>
      <c r="GJX576" s="633"/>
      <c r="GJY576" s="633"/>
      <c r="GJZ576" s="633"/>
      <c r="GKA576" s="633"/>
      <c r="GKB576" s="633"/>
      <c r="GKC576" s="633"/>
      <c r="GKD576" s="633"/>
      <c r="GKE576" s="633"/>
      <c r="GKF576" s="633"/>
      <c r="GKG576" s="633"/>
      <c r="GKH576" s="633"/>
      <c r="GKI576" s="633"/>
      <c r="GKJ576" s="633"/>
      <c r="GKK576" s="633"/>
      <c r="GKL576" s="633"/>
      <c r="GKM576" s="633"/>
      <c r="GKN576" s="633"/>
      <c r="GKO576" s="633"/>
      <c r="GKP576" s="633"/>
      <c r="GKQ576" s="633"/>
      <c r="GKR576" s="633"/>
      <c r="GKS576" s="633"/>
      <c r="GKT576" s="633"/>
      <c r="GKU576" s="633"/>
      <c r="GKV576" s="633"/>
      <c r="GKW576" s="633"/>
      <c r="GKX576" s="633"/>
      <c r="GKY576" s="633"/>
      <c r="GKZ576" s="633"/>
      <c r="GLA576" s="633"/>
      <c r="GLB576" s="633"/>
      <c r="GLC576" s="633"/>
      <c r="GLD576" s="633"/>
      <c r="GLE576" s="633"/>
      <c r="GLF576" s="633"/>
      <c r="GLG576" s="633"/>
      <c r="GLH576" s="633"/>
      <c r="GLI576" s="633"/>
      <c r="GLJ576" s="633"/>
      <c r="GLK576" s="633"/>
      <c r="GLL576" s="633"/>
      <c r="GLM576" s="633"/>
      <c r="GLN576" s="633"/>
      <c r="GLO576" s="633"/>
      <c r="GLP576" s="633"/>
      <c r="GLQ576" s="633"/>
      <c r="GLR576" s="633"/>
      <c r="GLS576" s="633"/>
      <c r="GLT576" s="633"/>
      <c r="GLU576" s="633"/>
      <c r="GLV576" s="633"/>
      <c r="GLW576" s="633"/>
      <c r="GLX576" s="633"/>
      <c r="GLY576" s="633"/>
      <c r="GLZ576" s="633"/>
      <c r="GMA576" s="633"/>
      <c r="GMB576" s="633"/>
      <c r="GMC576" s="633"/>
      <c r="GMD576" s="633"/>
      <c r="GME576" s="633"/>
      <c r="GMF576" s="633"/>
      <c r="GMG576" s="633"/>
      <c r="GMH576" s="633"/>
      <c r="GMI576" s="633"/>
      <c r="GMJ576" s="633"/>
      <c r="GMK576" s="633"/>
      <c r="GML576" s="633"/>
      <c r="GMM576" s="633"/>
      <c r="GMN576" s="633"/>
      <c r="GMO576" s="633"/>
      <c r="GMP576" s="633"/>
      <c r="GMQ576" s="633"/>
      <c r="GMR576" s="633"/>
      <c r="GMS576" s="633"/>
      <c r="GMT576" s="633"/>
      <c r="GMU576" s="633"/>
      <c r="GMV576" s="633"/>
      <c r="GMW576" s="633"/>
      <c r="GMX576" s="633"/>
      <c r="GMY576" s="633"/>
      <c r="GMZ576" s="633"/>
      <c r="GNA576" s="633"/>
      <c r="GNB576" s="633"/>
      <c r="GNC576" s="633"/>
      <c r="GND576" s="633"/>
      <c r="GNE576" s="633"/>
      <c r="GNF576" s="633"/>
      <c r="GNG576" s="633"/>
      <c r="GNH576" s="633"/>
      <c r="GNI576" s="633"/>
      <c r="GNJ576" s="633"/>
      <c r="GNK576" s="633"/>
      <c r="GNL576" s="633"/>
      <c r="GNM576" s="633"/>
      <c r="GNN576" s="633"/>
      <c r="GNO576" s="633"/>
      <c r="GNP576" s="633"/>
      <c r="GNQ576" s="633"/>
      <c r="GNR576" s="633"/>
      <c r="GNS576" s="633"/>
      <c r="GNT576" s="633"/>
      <c r="GNU576" s="633"/>
      <c r="GNV576" s="633"/>
      <c r="GNW576" s="633"/>
      <c r="GNX576" s="633"/>
      <c r="GNY576" s="633"/>
      <c r="GNZ576" s="633"/>
      <c r="GOA576" s="633"/>
      <c r="GOB576" s="633"/>
      <c r="GOC576" s="633"/>
      <c r="GOD576" s="633"/>
      <c r="GOE576" s="633"/>
      <c r="GOF576" s="633"/>
      <c r="GOG576" s="633"/>
      <c r="GOH576" s="633"/>
      <c r="GOI576" s="633"/>
      <c r="GOJ576" s="633"/>
      <c r="GOK576" s="633"/>
      <c r="GOL576" s="633"/>
      <c r="GOM576" s="633"/>
      <c r="GON576" s="633"/>
      <c r="GOO576" s="633"/>
      <c r="GOP576" s="633"/>
      <c r="GOQ576" s="633"/>
      <c r="GOR576" s="633"/>
      <c r="GOS576" s="633"/>
      <c r="GOT576" s="633"/>
      <c r="GOU576" s="633"/>
      <c r="GOV576" s="633"/>
      <c r="GOW576" s="633"/>
      <c r="GOX576" s="633"/>
      <c r="GOY576" s="633"/>
      <c r="GOZ576" s="633"/>
      <c r="GPA576" s="633"/>
      <c r="GPB576" s="633"/>
      <c r="GPC576" s="633"/>
      <c r="GPD576" s="633"/>
      <c r="GPE576" s="633"/>
      <c r="GPF576" s="633"/>
      <c r="GPG576" s="633"/>
      <c r="GPH576" s="633"/>
      <c r="GPI576" s="633"/>
      <c r="GPJ576" s="633"/>
      <c r="GPK576" s="633"/>
      <c r="GPL576" s="633"/>
      <c r="GPM576" s="633"/>
      <c r="GPN576" s="633"/>
      <c r="GPO576" s="633"/>
      <c r="GPP576" s="633"/>
      <c r="GPQ576" s="633"/>
      <c r="GPR576" s="633"/>
      <c r="GPS576" s="633"/>
      <c r="GPT576" s="633"/>
      <c r="GPU576" s="633"/>
      <c r="GPV576" s="633"/>
      <c r="GPW576" s="633"/>
      <c r="GPX576" s="633"/>
      <c r="GPY576" s="633"/>
      <c r="GPZ576" s="633"/>
      <c r="GQA576" s="633"/>
      <c r="GQB576" s="633"/>
      <c r="GQC576" s="633"/>
      <c r="GQD576" s="633"/>
      <c r="GQE576" s="633"/>
      <c r="GQF576" s="633"/>
      <c r="GQG576" s="633"/>
      <c r="GQH576" s="633"/>
      <c r="GQI576" s="633"/>
      <c r="GQJ576" s="633"/>
      <c r="GQK576" s="633"/>
      <c r="GQL576" s="633"/>
      <c r="GQM576" s="633"/>
      <c r="GQN576" s="633"/>
      <c r="GQO576" s="633"/>
      <c r="GQP576" s="633"/>
      <c r="GQQ576" s="633"/>
      <c r="GQR576" s="633"/>
      <c r="GQS576" s="633"/>
      <c r="GQT576" s="633"/>
      <c r="GQU576" s="633"/>
      <c r="GQV576" s="633"/>
      <c r="GQW576" s="633"/>
      <c r="GQX576" s="633"/>
      <c r="GQY576" s="633"/>
      <c r="GQZ576" s="633"/>
      <c r="GRA576" s="633"/>
      <c r="GRB576" s="633"/>
      <c r="GRC576" s="633"/>
      <c r="GRD576" s="633"/>
      <c r="GRE576" s="633"/>
      <c r="GRF576" s="633"/>
      <c r="GRG576" s="633"/>
      <c r="GRH576" s="633"/>
      <c r="GRI576" s="633"/>
      <c r="GRJ576" s="633"/>
      <c r="GRK576" s="633"/>
      <c r="GRL576" s="633"/>
      <c r="GRM576" s="633"/>
      <c r="GRN576" s="633"/>
      <c r="GRO576" s="633"/>
      <c r="GRP576" s="633"/>
      <c r="GRQ576" s="633"/>
      <c r="GRR576" s="633"/>
      <c r="GRS576" s="633"/>
      <c r="GRT576" s="633"/>
      <c r="GRU576" s="633"/>
      <c r="GRV576" s="633"/>
      <c r="GRW576" s="633"/>
      <c r="GRX576" s="633"/>
      <c r="GRY576" s="633"/>
      <c r="GRZ576" s="633"/>
      <c r="GSA576" s="633"/>
      <c r="GSB576" s="633"/>
      <c r="GSC576" s="633"/>
      <c r="GSD576" s="633"/>
      <c r="GSE576" s="633"/>
      <c r="GSF576" s="633"/>
      <c r="GSG576" s="633"/>
      <c r="GSH576" s="633"/>
      <c r="GSI576" s="633"/>
      <c r="GSJ576" s="633"/>
      <c r="GSK576" s="633"/>
      <c r="GSL576" s="633"/>
      <c r="GSM576" s="633"/>
      <c r="GSN576" s="633"/>
      <c r="GSO576" s="633"/>
      <c r="GSP576" s="633"/>
      <c r="GSQ576" s="633"/>
      <c r="GSR576" s="633"/>
      <c r="GSS576" s="633"/>
      <c r="GST576" s="633"/>
      <c r="GSU576" s="633"/>
      <c r="GSV576" s="633"/>
      <c r="GSW576" s="633"/>
      <c r="GSX576" s="633"/>
      <c r="GSY576" s="633"/>
      <c r="GSZ576" s="633"/>
      <c r="GTA576" s="633"/>
      <c r="GTB576" s="633"/>
      <c r="GTC576" s="633"/>
      <c r="GTD576" s="633"/>
      <c r="GTE576" s="633"/>
      <c r="GTF576" s="633"/>
      <c r="GTG576" s="633"/>
      <c r="GTH576" s="633"/>
      <c r="GTI576" s="633"/>
      <c r="GTJ576" s="633"/>
      <c r="GTK576" s="633"/>
      <c r="GTL576" s="633"/>
      <c r="GTM576" s="633"/>
      <c r="GTN576" s="633"/>
      <c r="GTO576" s="633"/>
      <c r="GTP576" s="633"/>
      <c r="GTQ576" s="633"/>
      <c r="GTR576" s="633"/>
      <c r="GTS576" s="633"/>
      <c r="GTT576" s="633"/>
      <c r="GTU576" s="633"/>
      <c r="GTV576" s="633"/>
      <c r="GTW576" s="633"/>
      <c r="GTX576" s="633"/>
      <c r="GTY576" s="633"/>
      <c r="GTZ576" s="633"/>
      <c r="GUA576" s="633"/>
      <c r="GUB576" s="633"/>
      <c r="GUC576" s="633"/>
      <c r="GUD576" s="633"/>
      <c r="GUE576" s="633"/>
      <c r="GUF576" s="633"/>
      <c r="GUG576" s="633"/>
      <c r="GUH576" s="633"/>
      <c r="GUI576" s="633"/>
      <c r="GUJ576" s="633"/>
      <c r="GUK576" s="633"/>
      <c r="GUL576" s="633"/>
      <c r="GUM576" s="633"/>
      <c r="GUN576" s="633"/>
      <c r="GUO576" s="633"/>
      <c r="GUP576" s="633"/>
      <c r="GUQ576" s="633"/>
      <c r="GUR576" s="633"/>
      <c r="GUS576" s="633"/>
      <c r="GUT576" s="633"/>
      <c r="GUU576" s="633"/>
      <c r="GUV576" s="633"/>
      <c r="GUW576" s="633"/>
      <c r="GUX576" s="633"/>
      <c r="GUY576" s="633"/>
      <c r="GUZ576" s="633"/>
      <c r="GVA576" s="633"/>
      <c r="GVB576" s="633"/>
      <c r="GVC576" s="633"/>
      <c r="GVD576" s="633"/>
      <c r="GVE576" s="633"/>
      <c r="GVF576" s="633"/>
      <c r="GVG576" s="633"/>
      <c r="GVH576" s="633"/>
      <c r="GVI576" s="633"/>
      <c r="GVJ576" s="633"/>
      <c r="GVK576" s="633"/>
      <c r="GVL576" s="633"/>
      <c r="GVM576" s="633"/>
      <c r="GVN576" s="633"/>
      <c r="GVO576" s="633"/>
      <c r="GVP576" s="633"/>
      <c r="GVQ576" s="633"/>
      <c r="GVR576" s="633"/>
      <c r="GVS576" s="633"/>
      <c r="GVT576" s="633"/>
      <c r="GVU576" s="633"/>
      <c r="GVV576" s="633"/>
      <c r="GVW576" s="633"/>
      <c r="GVX576" s="633"/>
      <c r="GVY576" s="633"/>
      <c r="GVZ576" s="633"/>
      <c r="GWA576" s="633"/>
      <c r="GWB576" s="633"/>
      <c r="GWC576" s="633"/>
      <c r="GWD576" s="633"/>
      <c r="GWE576" s="633"/>
      <c r="GWF576" s="633"/>
      <c r="GWG576" s="633"/>
      <c r="GWH576" s="633"/>
      <c r="GWI576" s="633"/>
      <c r="GWJ576" s="633"/>
      <c r="GWK576" s="633"/>
      <c r="GWL576" s="633"/>
      <c r="GWM576" s="633"/>
      <c r="GWN576" s="633"/>
      <c r="GWO576" s="633"/>
      <c r="GWP576" s="633"/>
      <c r="GWQ576" s="633"/>
      <c r="GWR576" s="633"/>
      <c r="GWS576" s="633"/>
      <c r="GWT576" s="633"/>
      <c r="GWU576" s="633"/>
      <c r="GWV576" s="633"/>
      <c r="GWW576" s="633"/>
      <c r="GWX576" s="633"/>
      <c r="GWY576" s="633"/>
      <c r="GWZ576" s="633"/>
      <c r="GXA576" s="633"/>
      <c r="GXB576" s="633"/>
      <c r="GXC576" s="633"/>
      <c r="GXD576" s="633"/>
      <c r="GXE576" s="633"/>
      <c r="GXF576" s="633"/>
      <c r="GXG576" s="633"/>
      <c r="GXH576" s="633"/>
      <c r="GXI576" s="633"/>
      <c r="GXJ576" s="633"/>
      <c r="GXK576" s="633"/>
      <c r="GXL576" s="633"/>
      <c r="GXM576" s="633"/>
      <c r="GXN576" s="633"/>
      <c r="GXO576" s="633"/>
      <c r="GXP576" s="633"/>
      <c r="GXQ576" s="633"/>
      <c r="GXR576" s="633"/>
      <c r="GXS576" s="633"/>
      <c r="GXT576" s="633"/>
      <c r="GXU576" s="633"/>
      <c r="GXV576" s="633"/>
      <c r="GXW576" s="633"/>
      <c r="GXX576" s="633"/>
      <c r="GXY576" s="633"/>
      <c r="GXZ576" s="633"/>
      <c r="GYA576" s="633"/>
      <c r="GYB576" s="633"/>
      <c r="GYC576" s="633"/>
      <c r="GYD576" s="633"/>
      <c r="GYE576" s="633"/>
      <c r="GYF576" s="633"/>
      <c r="GYG576" s="633"/>
      <c r="GYH576" s="633"/>
      <c r="GYI576" s="633"/>
      <c r="GYJ576" s="633"/>
      <c r="GYK576" s="633"/>
      <c r="GYL576" s="633"/>
      <c r="GYM576" s="633"/>
      <c r="GYN576" s="633"/>
      <c r="GYO576" s="633"/>
      <c r="GYP576" s="633"/>
      <c r="GYQ576" s="633"/>
      <c r="GYR576" s="633"/>
      <c r="GYS576" s="633"/>
      <c r="GYT576" s="633"/>
      <c r="GYU576" s="633"/>
      <c r="GYV576" s="633"/>
      <c r="GYW576" s="633"/>
      <c r="GYX576" s="633"/>
      <c r="GYY576" s="633"/>
      <c r="GYZ576" s="633"/>
      <c r="GZA576" s="633"/>
      <c r="GZB576" s="633"/>
      <c r="GZC576" s="633"/>
      <c r="GZD576" s="633"/>
      <c r="GZE576" s="633"/>
      <c r="GZF576" s="633"/>
      <c r="GZG576" s="633"/>
      <c r="GZH576" s="633"/>
      <c r="GZI576" s="633"/>
      <c r="GZJ576" s="633"/>
      <c r="GZK576" s="633"/>
      <c r="GZL576" s="633"/>
      <c r="GZM576" s="633"/>
      <c r="GZN576" s="633"/>
      <c r="GZO576" s="633"/>
      <c r="GZP576" s="633"/>
      <c r="GZQ576" s="633"/>
      <c r="GZR576" s="633"/>
      <c r="GZS576" s="633"/>
      <c r="GZT576" s="633"/>
      <c r="GZU576" s="633"/>
      <c r="GZV576" s="633"/>
      <c r="GZW576" s="633"/>
      <c r="GZX576" s="633"/>
      <c r="GZY576" s="633"/>
      <c r="GZZ576" s="633"/>
      <c r="HAA576" s="633"/>
      <c r="HAB576" s="633"/>
      <c r="HAC576" s="633"/>
      <c r="HAD576" s="633"/>
      <c r="HAE576" s="633"/>
      <c r="HAF576" s="633"/>
      <c r="HAG576" s="633"/>
      <c r="HAH576" s="633"/>
      <c r="HAI576" s="633"/>
      <c r="HAJ576" s="633"/>
      <c r="HAK576" s="633"/>
      <c r="HAL576" s="633"/>
      <c r="HAM576" s="633"/>
      <c r="HAN576" s="633"/>
      <c r="HAO576" s="633"/>
      <c r="HAP576" s="633"/>
      <c r="HAQ576" s="633"/>
      <c r="HAR576" s="633"/>
      <c r="HAS576" s="633"/>
      <c r="HAT576" s="633"/>
      <c r="HAU576" s="633"/>
      <c r="HAV576" s="633"/>
      <c r="HAW576" s="633"/>
      <c r="HAX576" s="633"/>
      <c r="HAY576" s="633"/>
      <c r="HAZ576" s="633"/>
      <c r="HBA576" s="633"/>
      <c r="HBB576" s="633"/>
      <c r="HBC576" s="633"/>
      <c r="HBD576" s="633"/>
      <c r="HBE576" s="633"/>
      <c r="HBF576" s="633"/>
      <c r="HBG576" s="633"/>
      <c r="HBH576" s="633"/>
      <c r="HBI576" s="633"/>
      <c r="HBJ576" s="633"/>
      <c r="HBK576" s="633"/>
      <c r="HBL576" s="633"/>
      <c r="HBM576" s="633"/>
      <c r="HBN576" s="633"/>
      <c r="HBO576" s="633"/>
      <c r="HBP576" s="633"/>
      <c r="HBQ576" s="633"/>
      <c r="HBR576" s="633"/>
      <c r="HBS576" s="633"/>
      <c r="HBT576" s="633"/>
      <c r="HBU576" s="633"/>
      <c r="HBV576" s="633"/>
      <c r="HBW576" s="633"/>
      <c r="HBX576" s="633"/>
      <c r="HBY576" s="633"/>
      <c r="HBZ576" s="633"/>
      <c r="HCA576" s="633"/>
      <c r="HCB576" s="633"/>
      <c r="HCC576" s="633"/>
      <c r="HCD576" s="633"/>
      <c r="HCE576" s="633"/>
      <c r="HCF576" s="633"/>
      <c r="HCG576" s="633"/>
      <c r="HCH576" s="633"/>
      <c r="HCI576" s="633"/>
      <c r="HCJ576" s="633"/>
      <c r="HCK576" s="633"/>
      <c r="HCL576" s="633"/>
      <c r="HCM576" s="633"/>
      <c r="HCN576" s="633"/>
      <c r="HCO576" s="633"/>
      <c r="HCP576" s="633"/>
      <c r="HCQ576" s="633"/>
      <c r="HCR576" s="633"/>
      <c r="HCS576" s="633"/>
      <c r="HCT576" s="633"/>
      <c r="HCU576" s="633"/>
      <c r="HCV576" s="633"/>
      <c r="HCW576" s="633"/>
      <c r="HCX576" s="633"/>
      <c r="HCY576" s="633"/>
      <c r="HCZ576" s="633"/>
      <c r="HDA576" s="633"/>
      <c r="HDB576" s="633"/>
      <c r="HDC576" s="633"/>
      <c r="HDD576" s="633"/>
      <c r="HDE576" s="633"/>
      <c r="HDF576" s="633"/>
      <c r="HDG576" s="633"/>
      <c r="HDH576" s="633"/>
      <c r="HDI576" s="633"/>
      <c r="HDJ576" s="633"/>
      <c r="HDK576" s="633"/>
      <c r="HDL576" s="633"/>
      <c r="HDM576" s="633"/>
      <c r="HDN576" s="633"/>
      <c r="HDO576" s="633"/>
      <c r="HDP576" s="633"/>
      <c r="HDQ576" s="633"/>
      <c r="HDR576" s="633"/>
      <c r="HDS576" s="633"/>
      <c r="HDT576" s="633"/>
      <c r="HDU576" s="633"/>
      <c r="HDV576" s="633"/>
      <c r="HDW576" s="633"/>
      <c r="HDX576" s="633"/>
      <c r="HDY576" s="633"/>
      <c r="HDZ576" s="633"/>
      <c r="HEA576" s="633"/>
      <c r="HEB576" s="633"/>
      <c r="HEC576" s="633"/>
      <c r="HED576" s="633"/>
      <c r="HEE576" s="633"/>
      <c r="HEF576" s="633"/>
      <c r="HEG576" s="633"/>
      <c r="HEH576" s="633"/>
      <c r="HEI576" s="633"/>
      <c r="HEJ576" s="633"/>
      <c r="HEK576" s="633"/>
      <c r="HEL576" s="633"/>
      <c r="HEM576" s="633"/>
      <c r="HEN576" s="633"/>
      <c r="HEO576" s="633"/>
      <c r="HEP576" s="633"/>
      <c r="HEQ576" s="633"/>
      <c r="HER576" s="633"/>
      <c r="HES576" s="633"/>
      <c r="HET576" s="633"/>
      <c r="HEU576" s="633"/>
      <c r="HEV576" s="633"/>
      <c r="HEW576" s="633"/>
      <c r="HEX576" s="633"/>
      <c r="HEY576" s="633"/>
      <c r="HEZ576" s="633"/>
      <c r="HFA576" s="633"/>
      <c r="HFB576" s="633"/>
      <c r="HFC576" s="633"/>
      <c r="HFD576" s="633"/>
      <c r="HFE576" s="633"/>
      <c r="HFF576" s="633"/>
      <c r="HFG576" s="633"/>
      <c r="HFH576" s="633"/>
      <c r="HFI576" s="633"/>
      <c r="HFJ576" s="633"/>
      <c r="HFK576" s="633"/>
      <c r="HFL576" s="633"/>
      <c r="HFM576" s="633"/>
      <c r="HFN576" s="633"/>
      <c r="HFO576" s="633"/>
      <c r="HFP576" s="633"/>
      <c r="HFQ576" s="633"/>
      <c r="HFR576" s="633"/>
      <c r="HFS576" s="633"/>
      <c r="HFT576" s="633"/>
      <c r="HFU576" s="633"/>
      <c r="HFV576" s="633"/>
      <c r="HFW576" s="633"/>
      <c r="HFX576" s="633"/>
      <c r="HFY576" s="633"/>
      <c r="HFZ576" s="633"/>
      <c r="HGA576" s="633"/>
      <c r="HGB576" s="633"/>
      <c r="HGC576" s="633"/>
      <c r="HGD576" s="633"/>
      <c r="HGE576" s="633"/>
      <c r="HGF576" s="633"/>
      <c r="HGG576" s="633"/>
      <c r="HGH576" s="633"/>
      <c r="HGI576" s="633"/>
      <c r="HGJ576" s="633"/>
      <c r="HGK576" s="633"/>
      <c r="HGL576" s="633"/>
      <c r="HGM576" s="633"/>
      <c r="HGN576" s="633"/>
      <c r="HGO576" s="633"/>
      <c r="HGP576" s="633"/>
      <c r="HGQ576" s="633"/>
      <c r="HGR576" s="633"/>
      <c r="HGS576" s="633"/>
      <c r="HGT576" s="633"/>
      <c r="HGU576" s="633"/>
      <c r="HGV576" s="633"/>
      <c r="HGW576" s="633"/>
      <c r="HGX576" s="633"/>
      <c r="HGY576" s="633"/>
      <c r="HGZ576" s="633"/>
      <c r="HHA576" s="633"/>
      <c r="HHB576" s="633"/>
      <c r="HHC576" s="633"/>
      <c r="HHD576" s="633"/>
      <c r="HHE576" s="633"/>
      <c r="HHF576" s="633"/>
      <c r="HHG576" s="633"/>
      <c r="HHH576" s="633"/>
      <c r="HHI576" s="633"/>
      <c r="HHJ576" s="633"/>
      <c r="HHK576" s="633"/>
      <c r="HHL576" s="633"/>
      <c r="HHM576" s="633"/>
      <c r="HHN576" s="633"/>
      <c r="HHO576" s="633"/>
      <c r="HHP576" s="633"/>
      <c r="HHQ576" s="633"/>
      <c r="HHR576" s="633"/>
      <c r="HHS576" s="633"/>
      <c r="HHT576" s="633"/>
      <c r="HHU576" s="633"/>
      <c r="HHV576" s="633"/>
      <c r="HHW576" s="633"/>
      <c r="HHX576" s="633"/>
      <c r="HHY576" s="633"/>
      <c r="HHZ576" s="633"/>
      <c r="HIA576" s="633"/>
      <c r="HIB576" s="633"/>
      <c r="HIC576" s="633"/>
      <c r="HID576" s="633"/>
      <c r="HIE576" s="633"/>
      <c r="HIF576" s="633"/>
      <c r="HIG576" s="633"/>
      <c r="HIH576" s="633"/>
      <c r="HII576" s="633"/>
      <c r="HIJ576" s="633"/>
      <c r="HIK576" s="633"/>
      <c r="HIL576" s="633"/>
      <c r="HIM576" s="633"/>
      <c r="HIN576" s="633"/>
      <c r="HIO576" s="633"/>
      <c r="HIP576" s="633"/>
      <c r="HIQ576" s="633"/>
      <c r="HIR576" s="633"/>
      <c r="HIS576" s="633"/>
      <c r="HIT576" s="633"/>
      <c r="HIU576" s="633"/>
      <c r="HIV576" s="633"/>
      <c r="HIW576" s="633"/>
      <c r="HIX576" s="633"/>
      <c r="HIY576" s="633"/>
      <c r="HIZ576" s="633"/>
      <c r="HJA576" s="633"/>
      <c r="HJB576" s="633"/>
      <c r="HJC576" s="633"/>
      <c r="HJD576" s="633"/>
      <c r="HJE576" s="633"/>
      <c r="HJF576" s="633"/>
      <c r="HJG576" s="633"/>
      <c r="HJH576" s="633"/>
      <c r="HJI576" s="633"/>
      <c r="HJJ576" s="633"/>
      <c r="HJK576" s="633"/>
      <c r="HJL576" s="633"/>
      <c r="HJM576" s="633"/>
      <c r="HJN576" s="633"/>
      <c r="HJO576" s="633"/>
      <c r="HJP576" s="633"/>
      <c r="HJQ576" s="633"/>
      <c r="HJR576" s="633"/>
      <c r="HJS576" s="633"/>
      <c r="HJT576" s="633"/>
      <c r="HJU576" s="633"/>
      <c r="HJV576" s="633"/>
      <c r="HJW576" s="633"/>
      <c r="HJX576" s="633"/>
      <c r="HJY576" s="633"/>
      <c r="HJZ576" s="633"/>
      <c r="HKA576" s="633"/>
      <c r="HKB576" s="633"/>
      <c r="HKC576" s="633"/>
      <c r="HKD576" s="633"/>
      <c r="HKE576" s="633"/>
      <c r="HKF576" s="633"/>
      <c r="HKG576" s="633"/>
      <c r="HKH576" s="633"/>
      <c r="HKI576" s="633"/>
      <c r="HKJ576" s="633"/>
      <c r="HKK576" s="633"/>
      <c r="HKL576" s="633"/>
      <c r="HKM576" s="633"/>
      <c r="HKN576" s="633"/>
      <c r="HKO576" s="633"/>
      <c r="HKP576" s="633"/>
      <c r="HKQ576" s="633"/>
      <c r="HKR576" s="633"/>
      <c r="HKS576" s="633"/>
      <c r="HKT576" s="633"/>
      <c r="HKU576" s="633"/>
      <c r="HKV576" s="633"/>
      <c r="HKW576" s="633"/>
      <c r="HKX576" s="633"/>
      <c r="HKY576" s="633"/>
      <c r="HKZ576" s="633"/>
      <c r="HLA576" s="633"/>
      <c r="HLB576" s="633"/>
      <c r="HLC576" s="633"/>
      <c r="HLD576" s="633"/>
      <c r="HLE576" s="633"/>
      <c r="HLF576" s="633"/>
      <c r="HLG576" s="633"/>
      <c r="HLH576" s="633"/>
      <c r="HLI576" s="633"/>
      <c r="HLJ576" s="633"/>
      <c r="HLK576" s="633"/>
      <c r="HLL576" s="633"/>
      <c r="HLM576" s="633"/>
      <c r="HLN576" s="633"/>
      <c r="HLO576" s="633"/>
      <c r="HLP576" s="633"/>
      <c r="HLQ576" s="633"/>
      <c r="HLR576" s="633"/>
      <c r="HLS576" s="633"/>
      <c r="HLT576" s="633"/>
      <c r="HLU576" s="633"/>
      <c r="HLV576" s="633"/>
      <c r="HLW576" s="633"/>
      <c r="HLX576" s="633"/>
      <c r="HLY576" s="633"/>
      <c r="HLZ576" s="633"/>
      <c r="HMA576" s="633"/>
      <c r="HMB576" s="633"/>
      <c r="HMC576" s="633"/>
      <c r="HMD576" s="633"/>
      <c r="HME576" s="633"/>
      <c r="HMF576" s="633"/>
      <c r="HMG576" s="633"/>
      <c r="HMH576" s="633"/>
      <c r="HMI576" s="633"/>
      <c r="HMJ576" s="633"/>
      <c r="HMK576" s="633"/>
      <c r="HML576" s="633"/>
      <c r="HMM576" s="633"/>
      <c r="HMN576" s="633"/>
      <c r="HMO576" s="633"/>
      <c r="HMP576" s="633"/>
      <c r="HMQ576" s="633"/>
      <c r="HMR576" s="633"/>
      <c r="HMS576" s="633"/>
      <c r="HMT576" s="633"/>
      <c r="HMU576" s="633"/>
      <c r="HMV576" s="633"/>
      <c r="HMW576" s="633"/>
      <c r="HMX576" s="633"/>
      <c r="HMY576" s="633"/>
      <c r="HMZ576" s="633"/>
      <c r="HNA576" s="633"/>
      <c r="HNB576" s="633"/>
      <c r="HNC576" s="633"/>
      <c r="HND576" s="633"/>
      <c r="HNE576" s="633"/>
      <c r="HNF576" s="633"/>
      <c r="HNG576" s="633"/>
      <c r="HNH576" s="633"/>
      <c r="HNI576" s="633"/>
      <c r="HNJ576" s="633"/>
      <c r="HNK576" s="633"/>
      <c r="HNL576" s="633"/>
      <c r="HNM576" s="633"/>
      <c r="HNN576" s="633"/>
      <c r="HNO576" s="633"/>
      <c r="HNP576" s="633"/>
      <c r="HNQ576" s="633"/>
      <c r="HNR576" s="633"/>
      <c r="HNS576" s="633"/>
      <c r="HNT576" s="633"/>
      <c r="HNU576" s="633"/>
      <c r="HNV576" s="633"/>
      <c r="HNW576" s="633"/>
      <c r="HNX576" s="633"/>
      <c r="HNY576" s="633"/>
      <c r="HNZ576" s="633"/>
      <c r="HOA576" s="633"/>
      <c r="HOB576" s="633"/>
      <c r="HOC576" s="633"/>
      <c r="HOD576" s="633"/>
      <c r="HOE576" s="633"/>
      <c r="HOF576" s="633"/>
      <c r="HOG576" s="633"/>
      <c r="HOH576" s="633"/>
      <c r="HOI576" s="633"/>
      <c r="HOJ576" s="633"/>
      <c r="HOK576" s="633"/>
      <c r="HOL576" s="633"/>
      <c r="HOM576" s="633"/>
      <c r="HON576" s="633"/>
      <c r="HOO576" s="633"/>
      <c r="HOP576" s="633"/>
      <c r="HOQ576" s="633"/>
      <c r="HOR576" s="633"/>
      <c r="HOS576" s="633"/>
      <c r="HOT576" s="633"/>
      <c r="HOU576" s="633"/>
      <c r="HOV576" s="633"/>
      <c r="HOW576" s="633"/>
      <c r="HOX576" s="633"/>
      <c r="HOY576" s="633"/>
      <c r="HOZ576" s="633"/>
      <c r="HPA576" s="633"/>
      <c r="HPB576" s="633"/>
      <c r="HPC576" s="633"/>
      <c r="HPD576" s="633"/>
      <c r="HPE576" s="633"/>
      <c r="HPF576" s="633"/>
      <c r="HPG576" s="633"/>
      <c r="HPH576" s="633"/>
      <c r="HPI576" s="633"/>
      <c r="HPJ576" s="633"/>
      <c r="HPK576" s="633"/>
      <c r="HPL576" s="633"/>
      <c r="HPM576" s="633"/>
      <c r="HPN576" s="633"/>
      <c r="HPO576" s="633"/>
      <c r="HPP576" s="633"/>
      <c r="HPQ576" s="633"/>
      <c r="HPR576" s="633"/>
      <c r="HPS576" s="633"/>
      <c r="HPT576" s="633"/>
      <c r="HPU576" s="633"/>
      <c r="HPV576" s="633"/>
      <c r="HPW576" s="633"/>
      <c r="HPX576" s="633"/>
      <c r="HPY576" s="633"/>
      <c r="HPZ576" s="633"/>
      <c r="HQA576" s="633"/>
      <c r="HQB576" s="633"/>
      <c r="HQC576" s="633"/>
      <c r="HQD576" s="633"/>
      <c r="HQE576" s="633"/>
      <c r="HQF576" s="633"/>
      <c r="HQG576" s="633"/>
      <c r="HQH576" s="633"/>
      <c r="HQI576" s="633"/>
      <c r="HQJ576" s="633"/>
      <c r="HQK576" s="633"/>
      <c r="HQL576" s="633"/>
      <c r="HQM576" s="633"/>
      <c r="HQN576" s="633"/>
      <c r="HQO576" s="633"/>
      <c r="HQP576" s="633"/>
      <c r="HQQ576" s="633"/>
      <c r="HQR576" s="633"/>
      <c r="HQS576" s="633"/>
      <c r="HQT576" s="633"/>
      <c r="HQU576" s="633"/>
      <c r="HQV576" s="633"/>
      <c r="HQW576" s="633"/>
      <c r="HQX576" s="633"/>
      <c r="HQY576" s="633"/>
      <c r="HQZ576" s="633"/>
      <c r="HRA576" s="633"/>
      <c r="HRB576" s="633"/>
      <c r="HRC576" s="633"/>
      <c r="HRD576" s="633"/>
      <c r="HRE576" s="633"/>
      <c r="HRF576" s="633"/>
      <c r="HRG576" s="633"/>
      <c r="HRH576" s="633"/>
      <c r="HRI576" s="633"/>
      <c r="HRJ576" s="633"/>
      <c r="HRK576" s="633"/>
      <c r="HRL576" s="633"/>
      <c r="HRM576" s="633"/>
      <c r="HRN576" s="633"/>
      <c r="HRO576" s="633"/>
      <c r="HRP576" s="633"/>
      <c r="HRQ576" s="633"/>
      <c r="HRR576" s="633"/>
      <c r="HRS576" s="633"/>
      <c r="HRT576" s="633"/>
      <c r="HRU576" s="633"/>
      <c r="HRV576" s="633"/>
      <c r="HRW576" s="633"/>
      <c r="HRX576" s="633"/>
      <c r="HRY576" s="633"/>
      <c r="HRZ576" s="633"/>
      <c r="HSA576" s="633"/>
      <c r="HSB576" s="633"/>
      <c r="HSC576" s="633"/>
      <c r="HSD576" s="633"/>
      <c r="HSE576" s="633"/>
      <c r="HSF576" s="633"/>
      <c r="HSG576" s="633"/>
      <c r="HSH576" s="633"/>
      <c r="HSI576" s="633"/>
      <c r="HSJ576" s="633"/>
      <c r="HSK576" s="633"/>
      <c r="HSL576" s="633"/>
      <c r="HSM576" s="633"/>
      <c r="HSN576" s="633"/>
      <c r="HSO576" s="633"/>
      <c r="HSP576" s="633"/>
      <c r="HSQ576" s="633"/>
      <c r="HSR576" s="633"/>
      <c r="HSS576" s="633"/>
      <c r="HST576" s="633"/>
      <c r="HSU576" s="633"/>
      <c r="HSV576" s="633"/>
      <c r="HSW576" s="633"/>
      <c r="HSX576" s="633"/>
      <c r="HSY576" s="633"/>
      <c r="HSZ576" s="633"/>
      <c r="HTA576" s="633"/>
      <c r="HTB576" s="633"/>
      <c r="HTC576" s="633"/>
      <c r="HTD576" s="633"/>
      <c r="HTE576" s="633"/>
      <c r="HTF576" s="633"/>
      <c r="HTG576" s="633"/>
      <c r="HTH576" s="633"/>
      <c r="HTI576" s="633"/>
      <c r="HTJ576" s="633"/>
      <c r="HTK576" s="633"/>
      <c r="HTL576" s="633"/>
      <c r="HTM576" s="633"/>
      <c r="HTN576" s="633"/>
      <c r="HTO576" s="633"/>
      <c r="HTP576" s="633"/>
      <c r="HTQ576" s="633"/>
      <c r="HTR576" s="633"/>
      <c r="HTS576" s="633"/>
      <c r="HTT576" s="633"/>
      <c r="HTU576" s="633"/>
      <c r="HTV576" s="633"/>
      <c r="HTW576" s="633"/>
      <c r="HTX576" s="633"/>
      <c r="HTY576" s="633"/>
      <c r="HTZ576" s="633"/>
      <c r="HUA576" s="633"/>
      <c r="HUB576" s="633"/>
      <c r="HUC576" s="633"/>
      <c r="HUD576" s="633"/>
      <c r="HUE576" s="633"/>
      <c r="HUF576" s="633"/>
      <c r="HUG576" s="633"/>
      <c r="HUH576" s="633"/>
      <c r="HUI576" s="633"/>
      <c r="HUJ576" s="633"/>
      <c r="HUK576" s="633"/>
      <c r="HUL576" s="633"/>
      <c r="HUM576" s="633"/>
      <c r="HUN576" s="633"/>
      <c r="HUO576" s="633"/>
      <c r="HUP576" s="633"/>
      <c r="HUQ576" s="633"/>
      <c r="HUR576" s="633"/>
      <c r="HUS576" s="633"/>
      <c r="HUT576" s="633"/>
      <c r="HUU576" s="633"/>
      <c r="HUV576" s="633"/>
      <c r="HUW576" s="633"/>
      <c r="HUX576" s="633"/>
      <c r="HUY576" s="633"/>
      <c r="HUZ576" s="633"/>
      <c r="HVA576" s="633"/>
      <c r="HVB576" s="633"/>
      <c r="HVC576" s="633"/>
      <c r="HVD576" s="633"/>
      <c r="HVE576" s="633"/>
      <c r="HVF576" s="633"/>
      <c r="HVG576" s="633"/>
      <c r="HVH576" s="633"/>
      <c r="HVI576" s="633"/>
      <c r="HVJ576" s="633"/>
      <c r="HVK576" s="633"/>
      <c r="HVL576" s="633"/>
      <c r="HVM576" s="633"/>
      <c r="HVN576" s="633"/>
      <c r="HVO576" s="633"/>
      <c r="HVP576" s="633"/>
      <c r="HVQ576" s="633"/>
      <c r="HVR576" s="633"/>
      <c r="HVS576" s="633"/>
      <c r="HVT576" s="633"/>
      <c r="HVU576" s="633"/>
      <c r="HVV576" s="633"/>
      <c r="HVW576" s="633"/>
      <c r="HVX576" s="633"/>
      <c r="HVY576" s="633"/>
      <c r="HVZ576" s="633"/>
      <c r="HWA576" s="633"/>
      <c r="HWB576" s="633"/>
      <c r="HWC576" s="633"/>
      <c r="HWD576" s="633"/>
      <c r="HWE576" s="633"/>
      <c r="HWF576" s="633"/>
      <c r="HWG576" s="633"/>
      <c r="HWH576" s="633"/>
      <c r="HWI576" s="633"/>
      <c r="HWJ576" s="633"/>
      <c r="HWK576" s="633"/>
      <c r="HWL576" s="633"/>
      <c r="HWM576" s="633"/>
      <c r="HWN576" s="633"/>
      <c r="HWO576" s="633"/>
      <c r="HWP576" s="633"/>
      <c r="HWQ576" s="633"/>
      <c r="HWR576" s="633"/>
      <c r="HWS576" s="633"/>
      <c r="HWT576" s="633"/>
      <c r="HWU576" s="633"/>
      <c r="HWV576" s="633"/>
      <c r="HWW576" s="633"/>
      <c r="HWX576" s="633"/>
      <c r="HWY576" s="633"/>
      <c r="HWZ576" s="633"/>
      <c r="HXA576" s="633"/>
      <c r="HXB576" s="633"/>
      <c r="HXC576" s="633"/>
      <c r="HXD576" s="633"/>
      <c r="HXE576" s="633"/>
      <c r="HXF576" s="633"/>
      <c r="HXG576" s="633"/>
      <c r="HXH576" s="633"/>
      <c r="HXI576" s="633"/>
      <c r="HXJ576" s="633"/>
      <c r="HXK576" s="633"/>
      <c r="HXL576" s="633"/>
      <c r="HXM576" s="633"/>
      <c r="HXN576" s="633"/>
      <c r="HXO576" s="633"/>
      <c r="HXP576" s="633"/>
      <c r="HXQ576" s="633"/>
      <c r="HXR576" s="633"/>
      <c r="HXS576" s="633"/>
      <c r="HXT576" s="633"/>
      <c r="HXU576" s="633"/>
      <c r="HXV576" s="633"/>
      <c r="HXW576" s="633"/>
      <c r="HXX576" s="633"/>
      <c r="HXY576" s="633"/>
      <c r="HXZ576" s="633"/>
      <c r="HYA576" s="633"/>
      <c r="HYB576" s="633"/>
      <c r="HYC576" s="633"/>
      <c r="HYD576" s="633"/>
      <c r="HYE576" s="633"/>
      <c r="HYF576" s="633"/>
      <c r="HYG576" s="633"/>
      <c r="HYH576" s="633"/>
      <c r="HYI576" s="633"/>
      <c r="HYJ576" s="633"/>
      <c r="HYK576" s="633"/>
      <c r="HYL576" s="633"/>
      <c r="HYM576" s="633"/>
      <c r="HYN576" s="633"/>
      <c r="HYO576" s="633"/>
      <c r="HYP576" s="633"/>
      <c r="HYQ576" s="633"/>
      <c r="HYR576" s="633"/>
      <c r="HYS576" s="633"/>
      <c r="HYT576" s="633"/>
      <c r="HYU576" s="633"/>
      <c r="HYV576" s="633"/>
      <c r="HYW576" s="633"/>
      <c r="HYX576" s="633"/>
      <c r="HYY576" s="633"/>
      <c r="HYZ576" s="633"/>
      <c r="HZA576" s="633"/>
      <c r="HZB576" s="633"/>
      <c r="HZC576" s="633"/>
      <c r="HZD576" s="633"/>
      <c r="HZE576" s="633"/>
      <c r="HZF576" s="633"/>
      <c r="HZG576" s="633"/>
      <c r="HZH576" s="633"/>
      <c r="HZI576" s="633"/>
      <c r="HZJ576" s="633"/>
      <c r="HZK576" s="633"/>
      <c r="HZL576" s="633"/>
      <c r="HZM576" s="633"/>
      <c r="HZN576" s="633"/>
      <c r="HZO576" s="633"/>
      <c r="HZP576" s="633"/>
      <c r="HZQ576" s="633"/>
      <c r="HZR576" s="633"/>
      <c r="HZS576" s="633"/>
      <c r="HZT576" s="633"/>
      <c r="HZU576" s="633"/>
      <c r="HZV576" s="633"/>
      <c r="HZW576" s="633"/>
      <c r="HZX576" s="633"/>
      <c r="HZY576" s="633"/>
      <c r="HZZ576" s="633"/>
      <c r="IAA576" s="633"/>
      <c r="IAB576" s="633"/>
      <c r="IAC576" s="633"/>
      <c r="IAD576" s="633"/>
      <c r="IAE576" s="633"/>
      <c r="IAF576" s="633"/>
      <c r="IAG576" s="633"/>
      <c r="IAH576" s="633"/>
      <c r="IAI576" s="633"/>
      <c r="IAJ576" s="633"/>
      <c r="IAK576" s="633"/>
      <c r="IAL576" s="633"/>
      <c r="IAM576" s="633"/>
      <c r="IAN576" s="633"/>
      <c r="IAO576" s="633"/>
      <c r="IAP576" s="633"/>
      <c r="IAQ576" s="633"/>
      <c r="IAR576" s="633"/>
      <c r="IAS576" s="633"/>
      <c r="IAT576" s="633"/>
      <c r="IAU576" s="633"/>
      <c r="IAV576" s="633"/>
      <c r="IAW576" s="633"/>
      <c r="IAX576" s="633"/>
      <c r="IAY576" s="633"/>
      <c r="IAZ576" s="633"/>
      <c r="IBA576" s="633"/>
      <c r="IBB576" s="633"/>
      <c r="IBC576" s="633"/>
      <c r="IBD576" s="633"/>
      <c r="IBE576" s="633"/>
      <c r="IBF576" s="633"/>
      <c r="IBG576" s="633"/>
      <c r="IBH576" s="633"/>
      <c r="IBI576" s="633"/>
      <c r="IBJ576" s="633"/>
      <c r="IBK576" s="633"/>
      <c r="IBL576" s="633"/>
      <c r="IBM576" s="633"/>
      <c r="IBN576" s="633"/>
      <c r="IBO576" s="633"/>
      <c r="IBP576" s="633"/>
      <c r="IBQ576" s="633"/>
      <c r="IBR576" s="633"/>
      <c r="IBS576" s="633"/>
      <c r="IBT576" s="633"/>
      <c r="IBU576" s="633"/>
      <c r="IBV576" s="633"/>
      <c r="IBW576" s="633"/>
      <c r="IBX576" s="633"/>
      <c r="IBY576" s="633"/>
      <c r="IBZ576" s="633"/>
      <c r="ICA576" s="633"/>
      <c r="ICB576" s="633"/>
      <c r="ICC576" s="633"/>
      <c r="ICD576" s="633"/>
      <c r="ICE576" s="633"/>
      <c r="ICF576" s="633"/>
      <c r="ICG576" s="633"/>
      <c r="ICH576" s="633"/>
      <c r="ICI576" s="633"/>
      <c r="ICJ576" s="633"/>
      <c r="ICK576" s="633"/>
      <c r="ICL576" s="633"/>
      <c r="ICM576" s="633"/>
      <c r="ICN576" s="633"/>
      <c r="ICO576" s="633"/>
      <c r="ICP576" s="633"/>
      <c r="ICQ576" s="633"/>
      <c r="ICR576" s="633"/>
      <c r="ICS576" s="633"/>
      <c r="ICT576" s="633"/>
      <c r="ICU576" s="633"/>
      <c r="ICV576" s="633"/>
      <c r="ICW576" s="633"/>
      <c r="ICX576" s="633"/>
      <c r="ICY576" s="633"/>
      <c r="ICZ576" s="633"/>
      <c r="IDA576" s="633"/>
      <c r="IDB576" s="633"/>
      <c r="IDC576" s="633"/>
      <c r="IDD576" s="633"/>
      <c r="IDE576" s="633"/>
      <c r="IDF576" s="633"/>
      <c r="IDG576" s="633"/>
      <c r="IDH576" s="633"/>
      <c r="IDI576" s="633"/>
      <c r="IDJ576" s="633"/>
      <c r="IDK576" s="633"/>
      <c r="IDL576" s="633"/>
      <c r="IDM576" s="633"/>
      <c r="IDN576" s="633"/>
      <c r="IDO576" s="633"/>
      <c r="IDP576" s="633"/>
      <c r="IDQ576" s="633"/>
      <c r="IDR576" s="633"/>
      <c r="IDS576" s="633"/>
      <c r="IDT576" s="633"/>
      <c r="IDU576" s="633"/>
      <c r="IDV576" s="633"/>
      <c r="IDW576" s="633"/>
      <c r="IDX576" s="633"/>
      <c r="IDY576" s="633"/>
      <c r="IDZ576" s="633"/>
      <c r="IEA576" s="633"/>
      <c r="IEB576" s="633"/>
      <c r="IEC576" s="633"/>
      <c r="IED576" s="633"/>
      <c r="IEE576" s="633"/>
      <c r="IEF576" s="633"/>
      <c r="IEG576" s="633"/>
      <c r="IEH576" s="633"/>
      <c r="IEI576" s="633"/>
      <c r="IEJ576" s="633"/>
      <c r="IEK576" s="633"/>
      <c r="IEL576" s="633"/>
      <c r="IEM576" s="633"/>
      <c r="IEN576" s="633"/>
      <c r="IEO576" s="633"/>
      <c r="IEP576" s="633"/>
      <c r="IEQ576" s="633"/>
      <c r="IER576" s="633"/>
      <c r="IES576" s="633"/>
      <c r="IET576" s="633"/>
      <c r="IEU576" s="633"/>
      <c r="IEV576" s="633"/>
      <c r="IEW576" s="633"/>
      <c r="IEX576" s="633"/>
      <c r="IEY576" s="633"/>
      <c r="IEZ576" s="633"/>
      <c r="IFA576" s="633"/>
      <c r="IFB576" s="633"/>
      <c r="IFC576" s="633"/>
      <c r="IFD576" s="633"/>
      <c r="IFE576" s="633"/>
      <c r="IFF576" s="633"/>
      <c r="IFG576" s="633"/>
      <c r="IFH576" s="633"/>
      <c r="IFI576" s="633"/>
      <c r="IFJ576" s="633"/>
      <c r="IFK576" s="633"/>
      <c r="IFL576" s="633"/>
      <c r="IFM576" s="633"/>
      <c r="IFN576" s="633"/>
      <c r="IFO576" s="633"/>
      <c r="IFP576" s="633"/>
      <c r="IFQ576" s="633"/>
      <c r="IFR576" s="633"/>
      <c r="IFS576" s="633"/>
      <c r="IFT576" s="633"/>
      <c r="IFU576" s="633"/>
      <c r="IFV576" s="633"/>
      <c r="IFW576" s="633"/>
      <c r="IFX576" s="633"/>
      <c r="IFY576" s="633"/>
      <c r="IFZ576" s="633"/>
      <c r="IGA576" s="633"/>
      <c r="IGB576" s="633"/>
      <c r="IGC576" s="633"/>
      <c r="IGD576" s="633"/>
      <c r="IGE576" s="633"/>
      <c r="IGF576" s="633"/>
      <c r="IGG576" s="633"/>
      <c r="IGH576" s="633"/>
      <c r="IGI576" s="633"/>
      <c r="IGJ576" s="633"/>
      <c r="IGK576" s="633"/>
      <c r="IGL576" s="633"/>
      <c r="IGM576" s="633"/>
      <c r="IGN576" s="633"/>
      <c r="IGO576" s="633"/>
      <c r="IGP576" s="633"/>
      <c r="IGQ576" s="633"/>
      <c r="IGR576" s="633"/>
      <c r="IGS576" s="633"/>
      <c r="IGT576" s="633"/>
      <c r="IGU576" s="633"/>
      <c r="IGV576" s="633"/>
      <c r="IGW576" s="633"/>
      <c r="IGX576" s="633"/>
      <c r="IGY576" s="633"/>
      <c r="IGZ576" s="633"/>
      <c r="IHA576" s="633"/>
      <c r="IHB576" s="633"/>
      <c r="IHC576" s="633"/>
      <c r="IHD576" s="633"/>
      <c r="IHE576" s="633"/>
      <c r="IHF576" s="633"/>
      <c r="IHG576" s="633"/>
      <c r="IHH576" s="633"/>
      <c r="IHI576" s="633"/>
      <c r="IHJ576" s="633"/>
      <c r="IHK576" s="633"/>
      <c r="IHL576" s="633"/>
      <c r="IHM576" s="633"/>
      <c r="IHN576" s="633"/>
      <c r="IHO576" s="633"/>
      <c r="IHP576" s="633"/>
      <c r="IHQ576" s="633"/>
      <c r="IHR576" s="633"/>
      <c r="IHS576" s="633"/>
      <c r="IHT576" s="633"/>
      <c r="IHU576" s="633"/>
      <c r="IHV576" s="633"/>
      <c r="IHW576" s="633"/>
      <c r="IHX576" s="633"/>
      <c r="IHY576" s="633"/>
      <c r="IHZ576" s="633"/>
      <c r="IIA576" s="633"/>
      <c r="IIB576" s="633"/>
      <c r="IIC576" s="633"/>
      <c r="IID576" s="633"/>
      <c r="IIE576" s="633"/>
      <c r="IIF576" s="633"/>
      <c r="IIG576" s="633"/>
      <c r="IIH576" s="633"/>
      <c r="III576" s="633"/>
      <c r="IIJ576" s="633"/>
      <c r="IIK576" s="633"/>
      <c r="IIL576" s="633"/>
      <c r="IIM576" s="633"/>
      <c r="IIN576" s="633"/>
      <c r="IIO576" s="633"/>
      <c r="IIP576" s="633"/>
      <c r="IIQ576" s="633"/>
      <c r="IIR576" s="633"/>
      <c r="IIS576" s="633"/>
      <c r="IIT576" s="633"/>
      <c r="IIU576" s="633"/>
      <c r="IIV576" s="633"/>
      <c r="IIW576" s="633"/>
      <c r="IIX576" s="633"/>
      <c r="IIY576" s="633"/>
      <c r="IIZ576" s="633"/>
      <c r="IJA576" s="633"/>
      <c r="IJB576" s="633"/>
      <c r="IJC576" s="633"/>
      <c r="IJD576" s="633"/>
      <c r="IJE576" s="633"/>
      <c r="IJF576" s="633"/>
      <c r="IJG576" s="633"/>
      <c r="IJH576" s="633"/>
      <c r="IJI576" s="633"/>
      <c r="IJJ576" s="633"/>
      <c r="IJK576" s="633"/>
      <c r="IJL576" s="633"/>
      <c r="IJM576" s="633"/>
      <c r="IJN576" s="633"/>
      <c r="IJO576" s="633"/>
      <c r="IJP576" s="633"/>
      <c r="IJQ576" s="633"/>
      <c r="IJR576" s="633"/>
      <c r="IJS576" s="633"/>
      <c r="IJT576" s="633"/>
      <c r="IJU576" s="633"/>
      <c r="IJV576" s="633"/>
      <c r="IJW576" s="633"/>
      <c r="IJX576" s="633"/>
      <c r="IJY576" s="633"/>
      <c r="IJZ576" s="633"/>
      <c r="IKA576" s="633"/>
      <c r="IKB576" s="633"/>
      <c r="IKC576" s="633"/>
      <c r="IKD576" s="633"/>
      <c r="IKE576" s="633"/>
      <c r="IKF576" s="633"/>
      <c r="IKG576" s="633"/>
      <c r="IKH576" s="633"/>
      <c r="IKI576" s="633"/>
      <c r="IKJ576" s="633"/>
      <c r="IKK576" s="633"/>
      <c r="IKL576" s="633"/>
      <c r="IKM576" s="633"/>
      <c r="IKN576" s="633"/>
      <c r="IKO576" s="633"/>
      <c r="IKP576" s="633"/>
      <c r="IKQ576" s="633"/>
      <c r="IKR576" s="633"/>
      <c r="IKS576" s="633"/>
      <c r="IKT576" s="633"/>
      <c r="IKU576" s="633"/>
      <c r="IKV576" s="633"/>
      <c r="IKW576" s="633"/>
      <c r="IKX576" s="633"/>
      <c r="IKY576" s="633"/>
      <c r="IKZ576" s="633"/>
      <c r="ILA576" s="633"/>
      <c r="ILB576" s="633"/>
      <c r="ILC576" s="633"/>
      <c r="ILD576" s="633"/>
      <c r="ILE576" s="633"/>
      <c r="ILF576" s="633"/>
      <c r="ILG576" s="633"/>
      <c r="ILH576" s="633"/>
      <c r="ILI576" s="633"/>
      <c r="ILJ576" s="633"/>
      <c r="ILK576" s="633"/>
      <c r="ILL576" s="633"/>
      <c r="ILM576" s="633"/>
      <c r="ILN576" s="633"/>
      <c r="ILO576" s="633"/>
      <c r="ILP576" s="633"/>
      <c r="ILQ576" s="633"/>
      <c r="ILR576" s="633"/>
      <c r="ILS576" s="633"/>
      <c r="ILT576" s="633"/>
      <c r="ILU576" s="633"/>
      <c r="ILV576" s="633"/>
      <c r="ILW576" s="633"/>
      <c r="ILX576" s="633"/>
      <c r="ILY576" s="633"/>
      <c r="ILZ576" s="633"/>
      <c r="IMA576" s="633"/>
      <c r="IMB576" s="633"/>
      <c r="IMC576" s="633"/>
      <c r="IMD576" s="633"/>
      <c r="IME576" s="633"/>
      <c r="IMF576" s="633"/>
      <c r="IMG576" s="633"/>
      <c r="IMH576" s="633"/>
      <c r="IMI576" s="633"/>
      <c r="IMJ576" s="633"/>
      <c r="IMK576" s="633"/>
      <c r="IML576" s="633"/>
      <c r="IMM576" s="633"/>
      <c r="IMN576" s="633"/>
      <c r="IMO576" s="633"/>
      <c r="IMP576" s="633"/>
      <c r="IMQ576" s="633"/>
      <c r="IMR576" s="633"/>
      <c r="IMS576" s="633"/>
      <c r="IMT576" s="633"/>
      <c r="IMU576" s="633"/>
      <c r="IMV576" s="633"/>
      <c r="IMW576" s="633"/>
      <c r="IMX576" s="633"/>
      <c r="IMY576" s="633"/>
      <c r="IMZ576" s="633"/>
      <c r="INA576" s="633"/>
      <c r="INB576" s="633"/>
      <c r="INC576" s="633"/>
      <c r="IND576" s="633"/>
      <c r="INE576" s="633"/>
      <c r="INF576" s="633"/>
      <c r="ING576" s="633"/>
      <c r="INH576" s="633"/>
      <c r="INI576" s="633"/>
      <c r="INJ576" s="633"/>
      <c r="INK576" s="633"/>
      <c r="INL576" s="633"/>
      <c r="INM576" s="633"/>
      <c r="INN576" s="633"/>
      <c r="INO576" s="633"/>
      <c r="INP576" s="633"/>
      <c r="INQ576" s="633"/>
      <c r="INR576" s="633"/>
      <c r="INS576" s="633"/>
      <c r="INT576" s="633"/>
      <c r="INU576" s="633"/>
      <c r="INV576" s="633"/>
      <c r="INW576" s="633"/>
      <c r="INX576" s="633"/>
      <c r="INY576" s="633"/>
      <c r="INZ576" s="633"/>
      <c r="IOA576" s="633"/>
      <c r="IOB576" s="633"/>
      <c r="IOC576" s="633"/>
      <c r="IOD576" s="633"/>
      <c r="IOE576" s="633"/>
      <c r="IOF576" s="633"/>
      <c r="IOG576" s="633"/>
      <c r="IOH576" s="633"/>
      <c r="IOI576" s="633"/>
      <c r="IOJ576" s="633"/>
      <c r="IOK576" s="633"/>
      <c r="IOL576" s="633"/>
      <c r="IOM576" s="633"/>
      <c r="ION576" s="633"/>
      <c r="IOO576" s="633"/>
      <c r="IOP576" s="633"/>
      <c r="IOQ576" s="633"/>
      <c r="IOR576" s="633"/>
      <c r="IOS576" s="633"/>
      <c r="IOT576" s="633"/>
      <c r="IOU576" s="633"/>
      <c r="IOV576" s="633"/>
      <c r="IOW576" s="633"/>
      <c r="IOX576" s="633"/>
      <c r="IOY576" s="633"/>
      <c r="IOZ576" s="633"/>
      <c r="IPA576" s="633"/>
      <c r="IPB576" s="633"/>
      <c r="IPC576" s="633"/>
      <c r="IPD576" s="633"/>
      <c r="IPE576" s="633"/>
      <c r="IPF576" s="633"/>
      <c r="IPG576" s="633"/>
      <c r="IPH576" s="633"/>
      <c r="IPI576" s="633"/>
      <c r="IPJ576" s="633"/>
      <c r="IPK576" s="633"/>
      <c r="IPL576" s="633"/>
      <c r="IPM576" s="633"/>
      <c r="IPN576" s="633"/>
      <c r="IPO576" s="633"/>
      <c r="IPP576" s="633"/>
      <c r="IPQ576" s="633"/>
      <c r="IPR576" s="633"/>
      <c r="IPS576" s="633"/>
      <c r="IPT576" s="633"/>
      <c r="IPU576" s="633"/>
      <c r="IPV576" s="633"/>
      <c r="IPW576" s="633"/>
      <c r="IPX576" s="633"/>
      <c r="IPY576" s="633"/>
      <c r="IPZ576" s="633"/>
      <c r="IQA576" s="633"/>
      <c r="IQB576" s="633"/>
      <c r="IQC576" s="633"/>
      <c r="IQD576" s="633"/>
      <c r="IQE576" s="633"/>
      <c r="IQF576" s="633"/>
      <c r="IQG576" s="633"/>
      <c r="IQH576" s="633"/>
      <c r="IQI576" s="633"/>
      <c r="IQJ576" s="633"/>
      <c r="IQK576" s="633"/>
      <c r="IQL576" s="633"/>
      <c r="IQM576" s="633"/>
      <c r="IQN576" s="633"/>
      <c r="IQO576" s="633"/>
      <c r="IQP576" s="633"/>
      <c r="IQQ576" s="633"/>
      <c r="IQR576" s="633"/>
      <c r="IQS576" s="633"/>
      <c r="IQT576" s="633"/>
      <c r="IQU576" s="633"/>
      <c r="IQV576" s="633"/>
      <c r="IQW576" s="633"/>
      <c r="IQX576" s="633"/>
      <c r="IQY576" s="633"/>
      <c r="IQZ576" s="633"/>
      <c r="IRA576" s="633"/>
      <c r="IRB576" s="633"/>
      <c r="IRC576" s="633"/>
      <c r="IRD576" s="633"/>
      <c r="IRE576" s="633"/>
      <c r="IRF576" s="633"/>
      <c r="IRG576" s="633"/>
      <c r="IRH576" s="633"/>
      <c r="IRI576" s="633"/>
      <c r="IRJ576" s="633"/>
      <c r="IRK576" s="633"/>
      <c r="IRL576" s="633"/>
      <c r="IRM576" s="633"/>
      <c r="IRN576" s="633"/>
      <c r="IRO576" s="633"/>
      <c r="IRP576" s="633"/>
      <c r="IRQ576" s="633"/>
      <c r="IRR576" s="633"/>
      <c r="IRS576" s="633"/>
      <c r="IRT576" s="633"/>
      <c r="IRU576" s="633"/>
      <c r="IRV576" s="633"/>
      <c r="IRW576" s="633"/>
      <c r="IRX576" s="633"/>
      <c r="IRY576" s="633"/>
      <c r="IRZ576" s="633"/>
      <c r="ISA576" s="633"/>
      <c r="ISB576" s="633"/>
      <c r="ISC576" s="633"/>
      <c r="ISD576" s="633"/>
      <c r="ISE576" s="633"/>
      <c r="ISF576" s="633"/>
      <c r="ISG576" s="633"/>
      <c r="ISH576" s="633"/>
      <c r="ISI576" s="633"/>
      <c r="ISJ576" s="633"/>
      <c r="ISK576" s="633"/>
      <c r="ISL576" s="633"/>
      <c r="ISM576" s="633"/>
      <c r="ISN576" s="633"/>
      <c r="ISO576" s="633"/>
      <c r="ISP576" s="633"/>
      <c r="ISQ576" s="633"/>
      <c r="ISR576" s="633"/>
      <c r="ISS576" s="633"/>
      <c r="IST576" s="633"/>
      <c r="ISU576" s="633"/>
      <c r="ISV576" s="633"/>
      <c r="ISW576" s="633"/>
      <c r="ISX576" s="633"/>
      <c r="ISY576" s="633"/>
      <c r="ISZ576" s="633"/>
      <c r="ITA576" s="633"/>
      <c r="ITB576" s="633"/>
      <c r="ITC576" s="633"/>
      <c r="ITD576" s="633"/>
      <c r="ITE576" s="633"/>
      <c r="ITF576" s="633"/>
      <c r="ITG576" s="633"/>
      <c r="ITH576" s="633"/>
      <c r="ITI576" s="633"/>
      <c r="ITJ576" s="633"/>
      <c r="ITK576" s="633"/>
      <c r="ITL576" s="633"/>
      <c r="ITM576" s="633"/>
      <c r="ITN576" s="633"/>
      <c r="ITO576" s="633"/>
      <c r="ITP576" s="633"/>
      <c r="ITQ576" s="633"/>
      <c r="ITR576" s="633"/>
      <c r="ITS576" s="633"/>
      <c r="ITT576" s="633"/>
      <c r="ITU576" s="633"/>
      <c r="ITV576" s="633"/>
      <c r="ITW576" s="633"/>
      <c r="ITX576" s="633"/>
      <c r="ITY576" s="633"/>
      <c r="ITZ576" s="633"/>
      <c r="IUA576" s="633"/>
      <c r="IUB576" s="633"/>
      <c r="IUC576" s="633"/>
      <c r="IUD576" s="633"/>
      <c r="IUE576" s="633"/>
      <c r="IUF576" s="633"/>
      <c r="IUG576" s="633"/>
      <c r="IUH576" s="633"/>
      <c r="IUI576" s="633"/>
      <c r="IUJ576" s="633"/>
      <c r="IUK576" s="633"/>
      <c r="IUL576" s="633"/>
      <c r="IUM576" s="633"/>
      <c r="IUN576" s="633"/>
      <c r="IUO576" s="633"/>
      <c r="IUP576" s="633"/>
      <c r="IUQ576" s="633"/>
      <c r="IUR576" s="633"/>
      <c r="IUS576" s="633"/>
      <c r="IUT576" s="633"/>
      <c r="IUU576" s="633"/>
      <c r="IUV576" s="633"/>
      <c r="IUW576" s="633"/>
      <c r="IUX576" s="633"/>
      <c r="IUY576" s="633"/>
      <c r="IUZ576" s="633"/>
      <c r="IVA576" s="633"/>
      <c r="IVB576" s="633"/>
      <c r="IVC576" s="633"/>
      <c r="IVD576" s="633"/>
      <c r="IVE576" s="633"/>
      <c r="IVF576" s="633"/>
      <c r="IVG576" s="633"/>
      <c r="IVH576" s="633"/>
      <c r="IVI576" s="633"/>
      <c r="IVJ576" s="633"/>
      <c r="IVK576" s="633"/>
      <c r="IVL576" s="633"/>
      <c r="IVM576" s="633"/>
      <c r="IVN576" s="633"/>
      <c r="IVO576" s="633"/>
      <c r="IVP576" s="633"/>
      <c r="IVQ576" s="633"/>
      <c r="IVR576" s="633"/>
      <c r="IVS576" s="633"/>
      <c r="IVT576" s="633"/>
      <c r="IVU576" s="633"/>
      <c r="IVV576" s="633"/>
      <c r="IVW576" s="633"/>
      <c r="IVX576" s="633"/>
      <c r="IVY576" s="633"/>
      <c r="IVZ576" s="633"/>
      <c r="IWA576" s="633"/>
      <c r="IWB576" s="633"/>
      <c r="IWC576" s="633"/>
      <c r="IWD576" s="633"/>
      <c r="IWE576" s="633"/>
      <c r="IWF576" s="633"/>
      <c r="IWG576" s="633"/>
      <c r="IWH576" s="633"/>
      <c r="IWI576" s="633"/>
      <c r="IWJ576" s="633"/>
      <c r="IWK576" s="633"/>
      <c r="IWL576" s="633"/>
      <c r="IWM576" s="633"/>
      <c r="IWN576" s="633"/>
      <c r="IWO576" s="633"/>
      <c r="IWP576" s="633"/>
      <c r="IWQ576" s="633"/>
      <c r="IWR576" s="633"/>
      <c r="IWS576" s="633"/>
      <c r="IWT576" s="633"/>
      <c r="IWU576" s="633"/>
      <c r="IWV576" s="633"/>
      <c r="IWW576" s="633"/>
      <c r="IWX576" s="633"/>
      <c r="IWY576" s="633"/>
      <c r="IWZ576" s="633"/>
      <c r="IXA576" s="633"/>
      <c r="IXB576" s="633"/>
      <c r="IXC576" s="633"/>
      <c r="IXD576" s="633"/>
      <c r="IXE576" s="633"/>
      <c r="IXF576" s="633"/>
      <c r="IXG576" s="633"/>
      <c r="IXH576" s="633"/>
      <c r="IXI576" s="633"/>
      <c r="IXJ576" s="633"/>
      <c r="IXK576" s="633"/>
      <c r="IXL576" s="633"/>
      <c r="IXM576" s="633"/>
      <c r="IXN576" s="633"/>
      <c r="IXO576" s="633"/>
      <c r="IXP576" s="633"/>
      <c r="IXQ576" s="633"/>
      <c r="IXR576" s="633"/>
      <c r="IXS576" s="633"/>
      <c r="IXT576" s="633"/>
      <c r="IXU576" s="633"/>
      <c r="IXV576" s="633"/>
      <c r="IXW576" s="633"/>
      <c r="IXX576" s="633"/>
      <c r="IXY576" s="633"/>
      <c r="IXZ576" s="633"/>
      <c r="IYA576" s="633"/>
      <c r="IYB576" s="633"/>
      <c r="IYC576" s="633"/>
      <c r="IYD576" s="633"/>
      <c r="IYE576" s="633"/>
      <c r="IYF576" s="633"/>
      <c r="IYG576" s="633"/>
      <c r="IYH576" s="633"/>
      <c r="IYI576" s="633"/>
      <c r="IYJ576" s="633"/>
      <c r="IYK576" s="633"/>
      <c r="IYL576" s="633"/>
      <c r="IYM576" s="633"/>
      <c r="IYN576" s="633"/>
      <c r="IYO576" s="633"/>
      <c r="IYP576" s="633"/>
      <c r="IYQ576" s="633"/>
      <c r="IYR576" s="633"/>
      <c r="IYS576" s="633"/>
      <c r="IYT576" s="633"/>
      <c r="IYU576" s="633"/>
      <c r="IYV576" s="633"/>
      <c r="IYW576" s="633"/>
      <c r="IYX576" s="633"/>
      <c r="IYY576" s="633"/>
      <c r="IYZ576" s="633"/>
      <c r="IZA576" s="633"/>
      <c r="IZB576" s="633"/>
      <c r="IZC576" s="633"/>
      <c r="IZD576" s="633"/>
      <c r="IZE576" s="633"/>
      <c r="IZF576" s="633"/>
      <c r="IZG576" s="633"/>
      <c r="IZH576" s="633"/>
      <c r="IZI576" s="633"/>
      <c r="IZJ576" s="633"/>
      <c r="IZK576" s="633"/>
      <c r="IZL576" s="633"/>
      <c r="IZM576" s="633"/>
      <c r="IZN576" s="633"/>
      <c r="IZO576" s="633"/>
      <c r="IZP576" s="633"/>
      <c r="IZQ576" s="633"/>
      <c r="IZR576" s="633"/>
      <c r="IZS576" s="633"/>
      <c r="IZT576" s="633"/>
      <c r="IZU576" s="633"/>
      <c r="IZV576" s="633"/>
      <c r="IZW576" s="633"/>
      <c r="IZX576" s="633"/>
      <c r="IZY576" s="633"/>
      <c r="IZZ576" s="633"/>
      <c r="JAA576" s="633"/>
      <c r="JAB576" s="633"/>
      <c r="JAC576" s="633"/>
      <c r="JAD576" s="633"/>
      <c r="JAE576" s="633"/>
      <c r="JAF576" s="633"/>
      <c r="JAG576" s="633"/>
      <c r="JAH576" s="633"/>
      <c r="JAI576" s="633"/>
      <c r="JAJ576" s="633"/>
      <c r="JAK576" s="633"/>
      <c r="JAL576" s="633"/>
      <c r="JAM576" s="633"/>
      <c r="JAN576" s="633"/>
      <c r="JAO576" s="633"/>
      <c r="JAP576" s="633"/>
      <c r="JAQ576" s="633"/>
      <c r="JAR576" s="633"/>
      <c r="JAS576" s="633"/>
      <c r="JAT576" s="633"/>
      <c r="JAU576" s="633"/>
      <c r="JAV576" s="633"/>
      <c r="JAW576" s="633"/>
      <c r="JAX576" s="633"/>
      <c r="JAY576" s="633"/>
      <c r="JAZ576" s="633"/>
      <c r="JBA576" s="633"/>
      <c r="JBB576" s="633"/>
      <c r="JBC576" s="633"/>
      <c r="JBD576" s="633"/>
      <c r="JBE576" s="633"/>
      <c r="JBF576" s="633"/>
      <c r="JBG576" s="633"/>
      <c r="JBH576" s="633"/>
      <c r="JBI576" s="633"/>
      <c r="JBJ576" s="633"/>
      <c r="JBK576" s="633"/>
      <c r="JBL576" s="633"/>
      <c r="JBM576" s="633"/>
      <c r="JBN576" s="633"/>
      <c r="JBO576" s="633"/>
      <c r="JBP576" s="633"/>
      <c r="JBQ576" s="633"/>
      <c r="JBR576" s="633"/>
      <c r="JBS576" s="633"/>
      <c r="JBT576" s="633"/>
      <c r="JBU576" s="633"/>
      <c r="JBV576" s="633"/>
      <c r="JBW576" s="633"/>
      <c r="JBX576" s="633"/>
      <c r="JBY576" s="633"/>
      <c r="JBZ576" s="633"/>
      <c r="JCA576" s="633"/>
      <c r="JCB576" s="633"/>
      <c r="JCC576" s="633"/>
      <c r="JCD576" s="633"/>
      <c r="JCE576" s="633"/>
      <c r="JCF576" s="633"/>
      <c r="JCG576" s="633"/>
      <c r="JCH576" s="633"/>
      <c r="JCI576" s="633"/>
      <c r="JCJ576" s="633"/>
      <c r="JCK576" s="633"/>
      <c r="JCL576" s="633"/>
      <c r="JCM576" s="633"/>
      <c r="JCN576" s="633"/>
      <c r="JCO576" s="633"/>
      <c r="JCP576" s="633"/>
      <c r="JCQ576" s="633"/>
      <c r="JCR576" s="633"/>
      <c r="JCS576" s="633"/>
      <c r="JCT576" s="633"/>
      <c r="JCU576" s="633"/>
      <c r="JCV576" s="633"/>
      <c r="JCW576" s="633"/>
      <c r="JCX576" s="633"/>
      <c r="JCY576" s="633"/>
      <c r="JCZ576" s="633"/>
      <c r="JDA576" s="633"/>
      <c r="JDB576" s="633"/>
      <c r="JDC576" s="633"/>
      <c r="JDD576" s="633"/>
      <c r="JDE576" s="633"/>
      <c r="JDF576" s="633"/>
      <c r="JDG576" s="633"/>
      <c r="JDH576" s="633"/>
      <c r="JDI576" s="633"/>
      <c r="JDJ576" s="633"/>
      <c r="JDK576" s="633"/>
      <c r="JDL576" s="633"/>
      <c r="JDM576" s="633"/>
      <c r="JDN576" s="633"/>
      <c r="JDO576" s="633"/>
      <c r="JDP576" s="633"/>
      <c r="JDQ576" s="633"/>
      <c r="JDR576" s="633"/>
      <c r="JDS576" s="633"/>
      <c r="JDT576" s="633"/>
      <c r="JDU576" s="633"/>
      <c r="JDV576" s="633"/>
      <c r="JDW576" s="633"/>
      <c r="JDX576" s="633"/>
      <c r="JDY576" s="633"/>
      <c r="JDZ576" s="633"/>
      <c r="JEA576" s="633"/>
      <c r="JEB576" s="633"/>
      <c r="JEC576" s="633"/>
      <c r="JED576" s="633"/>
      <c r="JEE576" s="633"/>
      <c r="JEF576" s="633"/>
      <c r="JEG576" s="633"/>
      <c r="JEH576" s="633"/>
      <c r="JEI576" s="633"/>
      <c r="JEJ576" s="633"/>
      <c r="JEK576" s="633"/>
      <c r="JEL576" s="633"/>
      <c r="JEM576" s="633"/>
      <c r="JEN576" s="633"/>
      <c r="JEO576" s="633"/>
      <c r="JEP576" s="633"/>
      <c r="JEQ576" s="633"/>
      <c r="JER576" s="633"/>
      <c r="JES576" s="633"/>
      <c r="JET576" s="633"/>
      <c r="JEU576" s="633"/>
      <c r="JEV576" s="633"/>
      <c r="JEW576" s="633"/>
      <c r="JEX576" s="633"/>
      <c r="JEY576" s="633"/>
      <c r="JEZ576" s="633"/>
      <c r="JFA576" s="633"/>
      <c r="JFB576" s="633"/>
      <c r="JFC576" s="633"/>
      <c r="JFD576" s="633"/>
      <c r="JFE576" s="633"/>
      <c r="JFF576" s="633"/>
      <c r="JFG576" s="633"/>
      <c r="JFH576" s="633"/>
      <c r="JFI576" s="633"/>
      <c r="JFJ576" s="633"/>
      <c r="JFK576" s="633"/>
      <c r="JFL576" s="633"/>
      <c r="JFM576" s="633"/>
      <c r="JFN576" s="633"/>
      <c r="JFO576" s="633"/>
      <c r="JFP576" s="633"/>
      <c r="JFQ576" s="633"/>
      <c r="JFR576" s="633"/>
      <c r="JFS576" s="633"/>
      <c r="JFT576" s="633"/>
      <c r="JFU576" s="633"/>
      <c r="JFV576" s="633"/>
      <c r="JFW576" s="633"/>
      <c r="JFX576" s="633"/>
      <c r="JFY576" s="633"/>
      <c r="JFZ576" s="633"/>
      <c r="JGA576" s="633"/>
      <c r="JGB576" s="633"/>
      <c r="JGC576" s="633"/>
      <c r="JGD576" s="633"/>
      <c r="JGE576" s="633"/>
      <c r="JGF576" s="633"/>
      <c r="JGG576" s="633"/>
      <c r="JGH576" s="633"/>
      <c r="JGI576" s="633"/>
      <c r="JGJ576" s="633"/>
      <c r="JGK576" s="633"/>
      <c r="JGL576" s="633"/>
      <c r="JGM576" s="633"/>
      <c r="JGN576" s="633"/>
      <c r="JGO576" s="633"/>
      <c r="JGP576" s="633"/>
      <c r="JGQ576" s="633"/>
      <c r="JGR576" s="633"/>
      <c r="JGS576" s="633"/>
      <c r="JGT576" s="633"/>
      <c r="JGU576" s="633"/>
      <c r="JGV576" s="633"/>
      <c r="JGW576" s="633"/>
      <c r="JGX576" s="633"/>
      <c r="JGY576" s="633"/>
      <c r="JGZ576" s="633"/>
      <c r="JHA576" s="633"/>
      <c r="JHB576" s="633"/>
      <c r="JHC576" s="633"/>
      <c r="JHD576" s="633"/>
      <c r="JHE576" s="633"/>
      <c r="JHF576" s="633"/>
      <c r="JHG576" s="633"/>
      <c r="JHH576" s="633"/>
      <c r="JHI576" s="633"/>
      <c r="JHJ576" s="633"/>
      <c r="JHK576" s="633"/>
      <c r="JHL576" s="633"/>
      <c r="JHM576" s="633"/>
      <c r="JHN576" s="633"/>
      <c r="JHO576" s="633"/>
      <c r="JHP576" s="633"/>
      <c r="JHQ576" s="633"/>
      <c r="JHR576" s="633"/>
      <c r="JHS576" s="633"/>
      <c r="JHT576" s="633"/>
      <c r="JHU576" s="633"/>
      <c r="JHV576" s="633"/>
      <c r="JHW576" s="633"/>
      <c r="JHX576" s="633"/>
      <c r="JHY576" s="633"/>
      <c r="JHZ576" s="633"/>
      <c r="JIA576" s="633"/>
      <c r="JIB576" s="633"/>
      <c r="JIC576" s="633"/>
      <c r="JID576" s="633"/>
      <c r="JIE576" s="633"/>
      <c r="JIF576" s="633"/>
      <c r="JIG576" s="633"/>
      <c r="JIH576" s="633"/>
      <c r="JII576" s="633"/>
      <c r="JIJ576" s="633"/>
      <c r="JIK576" s="633"/>
      <c r="JIL576" s="633"/>
      <c r="JIM576" s="633"/>
      <c r="JIN576" s="633"/>
      <c r="JIO576" s="633"/>
      <c r="JIP576" s="633"/>
      <c r="JIQ576" s="633"/>
      <c r="JIR576" s="633"/>
      <c r="JIS576" s="633"/>
      <c r="JIT576" s="633"/>
      <c r="JIU576" s="633"/>
      <c r="JIV576" s="633"/>
      <c r="JIW576" s="633"/>
      <c r="JIX576" s="633"/>
      <c r="JIY576" s="633"/>
      <c r="JIZ576" s="633"/>
      <c r="JJA576" s="633"/>
      <c r="JJB576" s="633"/>
      <c r="JJC576" s="633"/>
      <c r="JJD576" s="633"/>
      <c r="JJE576" s="633"/>
      <c r="JJF576" s="633"/>
      <c r="JJG576" s="633"/>
      <c r="JJH576" s="633"/>
      <c r="JJI576" s="633"/>
      <c r="JJJ576" s="633"/>
      <c r="JJK576" s="633"/>
      <c r="JJL576" s="633"/>
      <c r="JJM576" s="633"/>
      <c r="JJN576" s="633"/>
      <c r="JJO576" s="633"/>
      <c r="JJP576" s="633"/>
      <c r="JJQ576" s="633"/>
      <c r="JJR576" s="633"/>
      <c r="JJS576" s="633"/>
      <c r="JJT576" s="633"/>
      <c r="JJU576" s="633"/>
      <c r="JJV576" s="633"/>
      <c r="JJW576" s="633"/>
      <c r="JJX576" s="633"/>
      <c r="JJY576" s="633"/>
      <c r="JJZ576" s="633"/>
      <c r="JKA576" s="633"/>
      <c r="JKB576" s="633"/>
      <c r="JKC576" s="633"/>
      <c r="JKD576" s="633"/>
      <c r="JKE576" s="633"/>
      <c r="JKF576" s="633"/>
      <c r="JKG576" s="633"/>
      <c r="JKH576" s="633"/>
      <c r="JKI576" s="633"/>
      <c r="JKJ576" s="633"/>
      <c r="JKK576" s="633"/>
      <c r="JKL576" s="633"/>
      <c r="JKM576" s="633"/>
      <c r="JKN576" s="633"/>
      <c r="JKO576" s="633"/>
      <c r="JKP576" s="633"/>
      <c r="JKQ576" s="633"/>
      <c r="JKR576" s="633"/>
      <c r="JKS576" s="633"/>
      <c r="JKT576" s="633"/>
      <c r="JKU576" s="633"/>
      <c r="JKV576" s="633"/>
      <c r="JKW576" s="633"/>
      <c r="JKX576" s="633"/>
      <c r="JKY576" s="633"/>
      <c r="JKZ576" s="633"/>
      <c r="JLA576" s="633"/>
      <c r="JLB576" s="633"/>
      <c r="JLC576" s="633"/>
      <c r="JLD576" s="633"/>
      <c r="JLE576" s="633"/>
      <c r="JLF576" s="633"/>
      <c r="JLG576" s="633"/>
      <c r="JLH576" s="633"/>
      <c r="JLI576" s="633"/>
      <c r="JLJ576" s="633"/>
      <c r="JLK576" s="633"/>
      <c r="JLL576" s="633"/>
      <c r="JLM576" s="633"/>
      <c r="JLN576" s="633"/>
      <c r="JLO576" s="633"/>
      <c r="JLP576" s="633"/>
      <c r="JLQ576" s="633"/>
      <c r="JLR576" s="633"/>
      <c r="JLS576" s="633"/>
      <c r="JLT576" s="633"/>
      <c r="JLU576" s="633"/>
      <c r="JLV576" s="633"/>
      <c r="JLW576" s="633"/>
      <c r="JLX576" s="633"/>
      <c r="JLY576" s="633"/>
      <c r="JLZ576" s="633"/>
      <c r="JMA576" s="633"/>
      <c r="JMB576" s="633"/>
      <c r="JMC576" s="633"/>
      <c r="JMD576" s="633"/>
      <c r="JME576" s="633"/>
      <c r="JMF576" s="633"/>
      <c r="JMG576" s="633"/>
      <c r="JMH576" s="633"/>
      <c r="JMI576" s="633"/>
      <c r="JMJ576" s="633"/>
      <c r="JMK576" s="633"/>
      <c r="JML576" s="633"/>
      <c r="JMM576" s="633"/>
      <c r="JMN576" s="633"/>
      <c r="JMO576" s="633"/>
      <c r="JMP576" s="633"/>
      <c r="JMQ576" s="633"/>
      <c r="JMR576" s="633"/>
      <c r="JMS576" s="633"/>
      <c r="JMT576" s="633"/>
      <c r="JMU576" s="633"/>
      <c r="JMV576" s="633"/>
      <c r="JMW576" s="633"/>
      <c r="JMX576" s="633"/>
      <c r="JMY576" s="633"/>
      <c r="JMZ576" s="633"/>
      <c r="JNA576" s="633"/>
      <c r="JNB576" s="633"/>
      <c r="JNC576" s="633"/>
      <c r="JND576" s="633"/>
      <c r="JNE576" s="633"/>
      <c r="JNF576" s="633"/>
      <c r="JNG576" s="633"/>
      <c r="JNH576" s="633"/>
      <c r="JNI576" s="633"/>
      <c r="JNJ576" s="633"/>
      <c r="JNK576" s="633"/>
      <c r="JNL576" s="633"/>
      <c r="JNM576" s="633"/>
      <c r="JNN576" s="633"/>
      <c r="JNO576" s="633"/>
      <c r="JNP576" s="633"/>
      <c r="JNQ576" s="633"/>
      <c r="JNR576" s="633"/>
      <c r="JNS576" s="633"/>
      <c r="JNT576" s="633"/>
      <c r="JNU576" s="633"/>
      <c r="JNV576" s="633"/>
      <c r="JNW576" s="633"/>
      <c r="JNX576" s="633"/>
      <c r="JNY576" s="633"/>
      <c r="JNZ576" s="633"/>
      <c r="JOA576" s="633"/>
      <c r="JOB576" s="633"/>
      <c r="JOC576" s="633"/>
      <c r="JOD576" s="633"/>
      <c r="JOE576" s="633"/>
      <c r="JOF576" s="633"/>
      <c r="JOG576" s="633"/>
      <c r="JOH576" s="633"/>
      <c r="JOI576" s="633"/>
      <c r="JOJ576" s="633"/>
      <c r="JOK576" s="633"/>
      <c r="JOL576" s="633"/>
      <c r="JOM576" s="633"/>
      <c r="JON576" s="633"/>
      <c r="JOO576" s="633"/>
      <c r="JOP576" s="633"/>
      <c r="JOQ576" s="633"/>
      <c r="JOR576" s="633"/>
      <c r="JOS576" s="633"/>
      <c r="JOT576" s="633"/>
      <c r="JOU576" s="633"/>
      <c r="JOV576" s="633"/>
      <c r="JOW576" s="633"/>
      <c r="JOX576" s="633"/>
      <c r="JOY576" s="633"/>
      <c r="JOZ576" s="633"/>
      <c r="JPA576" s="633"/>
      <c r="JPB576" s="633"/>
      <c r="JPC576" s="633"/>
      <c r="JPD576" s="633"/>
      <c r="JPE576" s="633"/>
      <c r="JPF576" s="633"/>
      <c r="JPG576" s="633"/>
      <c r="JPH576" s="633"/>
      <c r="JPI576" s="633"/>
      <c r="JPJ576" s="633"/>
      <c r="JPK576" s="633"/>
      <c r="JPL576" s="633"/>
      <c r="JPM576" s="633"/>
      <c r="JPN576" s="633"/>
      <c r="JPO576" s="633"/>
      <c r="JPP576" s="633"/>
      <c r="JPQ576" s="633"/>
      <c r="JPR576" s="633"/>
      <c r="JPS576" s="633"/>
      <c r="JPT576" s="633"/>
      <c r="JPU576" s="633"/>
      <c r="JPV576" s="633"/>
      <c r="JPW576" s="633"/>
      <c r="JPX576" s="633"/>
      <c r="JPY576" s="633"/>
      <c r="JPZ576" s="633"/>
      <c r="JQA576" s="633"/>
      <c r="JQB576" s="633"/>
      <c r="JQC576" s="633"/>
      <c r="JQD576" s="633"/>
      <c r="JQE576" s="633"/>
      <c r="JQF576" s="633"/>
      <c r="JQG576" s="633"/>
      <c r="JQH576" s="633"/>
      <c r="JQI576" s="633"/>
      <c r="JQJ576" s="633"/>
      <c r="JQK576" s="633"/>
      <c r="JQL576" s="633"/>
      <c r="JQM576" s="633"/>
      <c r="JQN576" s="633"/>
      <c r="JQO576" s="633"/>
      <c r="JQP576" s="633"/>
      <c r="JQQ576" s="633"/>
      <c r="JQR576" s="633"/>
      <c r="JQS576" s="633"/>
      <c r="JQT576" s="633"/>
      <c r="JQU576" s="633"/>
      <c r="JQV576" s="633"/>
      <c r="JQW576" s="633"/>
      <c r="JQX576" s="633"/>
      <c r="JQY576" s="633"/>
      <c r="JQZ576" s="633"/>
      <c r="JRA576" s="633"/>
      <c r="JRB576" s="633"/>
      <c r="JRC576" s="633"/>
      <c r="JRD576" s="633"/>
      <c r="JRE576" s="633"/>
      <c r="JRF576" s="633"/>
      <c r="JRG576" s="633"/>
      <c r="JRH576" s="633"/>
      <c r="JRI576" s="633"/>
      <c r="JRJ576" s="633"/>
      <c r="JRK576" s="633"/>
      <c r="JRL576" s="633"/>
      <c r="JRM576" s="633"/>
      <c r="JRN576" s="633"/>
      <c r="JRO576" s="633"/>
      <c r="JRP576" s="633"/>
      <c r="JRQ576" s="633"/>
      <c r="JRR576" s="633"/>
      <c r="JRS576" s="633"/>
      <c r="JRT576" s="633"/>
      <c r="JRU576" s="633"/>
      <c r="JRV576" s="633"/>
      <c r="JRW576" s="633"/>
      <c r="JRX576" s="633"/>
      <c r="JRY576" s="633"/>
      <c r="JRZ576" s="633"/>
      <c r="JSA576" s="633"/>
      <c r="JSB576" s="633"/>
      <c r="JSC576" s="633"/>
      <c r="JSD576" s="633"/>
      <c r="JSE576" s="633"/>
      <c r="JSF576" s="633"/>
      <c r="JSG576" s="633"/>
      <c r="JSH576" s="633"/>
      <c r="JSI576" s="633"/>
      <c r="JSJ576" s="633"/>
      <c r="JSK576" s="633"/>
      <c r="JSL576" s="633"/>
      <c r="JSM576" s="633"/>
      <c r="JSN576" s="633"/>
      <c r="JSO576" s="633"/>
      <c r="JSP576" s="633"/>
      <c r="JSQ576" s="633"/>
      <c r="JSR576" s="633"/>
      <c r="JSS576" s="633"/>
      <c r="JST576" s="633"/>
      <c r="JSU576" s="633"/>
      <c r="JSV576" s="633"/>
      <c r="JSW576" s="633"/>
      <c r="JSX576" s="633"/>
      <c r="JSY576" s="633"/>
      <c r="JSZ576" s="633"/>
      <c r="JTA576" s="633"/>
      <c r="JTB576" s="633"/>
      <c r="JTC576" s="633"/>
      <c r="JTD576" s="633"/>
      <c r="JTE576" s="633"/>
      <c r="JTF576" s="633"/>
      <c r="JTG576" s="633"/>
      <c r="JTH576" s="633"/>
      <c r="JTI576" s="633"/>
      <c r="JTJ576" s="633"/>
      <c r="JTK576" s="633"/>
      <c r="JTL576" s="633"/>
      <c r="JTM576" s="633"/>
      <c r="JTN576" s="633"/>
      <c r="JTO576" s="633"/>
      <c r="JTP576" s="633"/>
      <c r="JTQ576" s="633"/>
      <c r="JTR576" s="633"/>
      <c r="JTS576" s="633"/>
      <c r="JTT576" s="633"/>
      <c r="JTU576" s="633"/>
      <c r="JTV576" s="633"/>
      <c r="JTW576" s="633"/>
      <c r="JTX576" s="633"/>
      <c r="JTY576" s="633"/>
      <c r="JTZ576" s="633"/>
      <c r="JUA576" s="633"/>
      <c r="JUB576" s="633"/>
      <c r="JUC576" s="633"/>
      <c r="JUD576" s="633"/>
      <c r="JUE576" s="633"/>
      <c r="JUF576" s="633"/>
      <c r="JUG576" s="633"/>
      <c r="JUH576" s="633"/>
      <c r="JUI576" s="633"/>
      <c r="JUJ576" s="633"/>
      <c r="JUK576" s="633"/>
      <c r="JUL576" s="633"/>
      <c r="JUM576" s="633"/>
      <c r="JUN576" s="633"/>
      <c r="JUO576" s="633"/>
      <c r="JUP576" s="633"/>
      <c r="JUQ576" s="633"/>
      <c r="JUR576" s="633"/>
      <c r="JUS576" s="633"/>
      <c r="JUT576" s="633"/>
      <c r="JUU576" s="633"/>
      <c r="JUV576" s="633"/>
      <c r="JUW576" s="633"/>
      <c r="JUX576" s="633"/>
      <c r="JUY576" s="633"/>
      <c r="JUZ576" s="633"/>
      <c r="JVA576" s="633"/>
      <c r="JVB576" s="633"/>
      <c r="JVC576" s="633"/>
      <c r="JVD576" s="633"/>
      <c r="JVE576" s="633"/>
      <c r="JVF576" s="633"/>
      <c r="JVG576" s="633"/>
      <c r="JVH576" s="633"/>
      <c r="JVI576" s="633"/>
      <c r="JVJ576" s="633"/>
      <c r="JVK576" s="633"/>
      <c r="JVL576" s="633"/>
      <c r="JVM576" s="633"/>
      <c r="JVN576" s="633"/>
      <c r="JVO576" s="633"/>
      <c r="JVP576" s="633"/>
      <c r="JVQ576" s="633"/>
      <c r="JVR576" s="633"/>
      <c r="JVS576" s="633"/>
      <c r="JVT576" s="633"/>
      <c r="JVU576" s="633"/>
      <c r="JVV576" s="633"/>
      <c r="JVW576" s="633"/>
      <c r="JVX576" s="633"/>
      <c r="JVY576" s="633"/>
      <c r="JVZ576" s="633"/>
      <c r="JWA576" s="633"/>
      <c r="JWB576" s="633"/>
      <c r="JWC576" s="633"/>
      <c r="JWD576" s="633"/>
      <c r="JWE576" s="633"/>
      <c r="JWF576" s="633"/>
      <c r="JWG576" s="633"/>
      <c r="JWH576" s="633"/>
      <c r="JWI576" s="633"/>
      <c r="JWJ576" s="633"/>
      <c r="JWK576" s="633"/>
      <c r="JWL576" s="633"/>
      <c r="JWM576" s="633"/>
      <c r="JWN576" s="633"/>
      <c r="JWO576" s="633"/>
      <c r="JWP576" s="633"/>
      <c r="JWQ576" s="633"/>
      <c r="JWR576" s="633"/>
      <c r="JWS576" s="633"/>
      <c r="JWT576" s="633"/>
      <c r="JWU576" s="633"/>
      <c r="JWV576" s="633"/>
      <c r="JWW576" s="633"/>
      <c r="JWX576" s="633"/>
      <c r="JWY576" s="633"/>
      <c r="JWZ576" s="633"/>
      <c r="JXA576" s="633"/>
      <c r="JXB576" s="633"/>
      <c r="JXC576" s="633"/>
      <c r="JXD576" s="633"/>
      <c r="JXE576" s="633"/>
      <c r="JXF576" s="633"/>
      <c r="JXG576" s="633"/>
      <c r="JXH576" s="633"/>
      <c r="JXI576" s="633"/>
      <c r="JXJ576" s="633"/>
      <c r="JXK576" s="633"/>
      <c r="JXL576" s="633"/>
      <c r="JXM576" s="633"/>
      <c r="JXN576" s="633"/>
      <c r="JXO576" s="633"/>
      <c r="JXP576" s="633"/>
      <c r="JXQ576" s="633"/>
      <c r="JXR576" s="633"/>
      <c r="JXS576" s="633"/>
      <c r="JXT576" s="633"/>
      <c r="JXU576" s="633"/>
      <c r="JXV576" s="633"/>
      <c r="JXW576" s="633"/>
      <c r="JXX576" s="633"/>
      <c r="JXY576" s="633"/>
      <c r="JXZ576" s="633"/>
      <c r="JYA576" s="633"/>
      <c r="JYB576" s="633"/>
      <c r="JYC576" s="633"/>
      <c r="JYD576" s="633"/>
      <c r="JYE576" s="633"/>
      <c r="JYF576" s="633"/>
      <c r="JYG576" s="633"/>
      <c r="JYH576" s="633"/>
      <c r="JYI576" s="633"/>
      <c r="JYJ576" s="633"/>
      <c r="JYK576" s="633"/>
      <c r="JYL576" s="633"/>
      <c r="JYM576" s="633"/>
      <c r="JYN576" s="633"/>
      <c r="JYO576" s="633"/>
      <c r="JYP576" s="633"/>
      <c r="JYQ576" s="633"/>
      <c r="JYR576" s="633"/>
      <c r="JYS576" s="633"/>
      <c r="JYT576" s="633"/>
      <c r="JYU576" s="633"/>
      <c r="JYV576" s="633"/>
      <c r="JYW576" s="633"/>
      <c r="JYX576" s="633"/>
      <c r="JYY576" s="633"/>
      <c r="JYZ576" s="633"/>
      <c r="JZA576" s="633"/>
      <c r="JZB576" s="633"/>
      <c r="JZC576" s="633"/>
      <c r="JZD576" s="633"/>
      <c r="JZE576" s="633"/>
      <c r="JZF576" s="633"/>
      <c r="JZG576" s="633"/>
      <c r="JZH576" s="633"/>
      <c r="JZI576" s="633"/>
      <c r="JZJ576" s="633"/>
      <c r="JZK576" s="633"/>
      <c r="JZL576" s="633"/>
      <c r="JZM576" s="633"/>
      <c r="JZN576" s="633"/>
      <c r="JZO576" s="633"/>
      <c r="JZP576" s="633"/>
      <c r="JZQ576" s="633"/>
      <c r="JZR576" s="633"/>
      <c r="JZS576" s="633"/>
      <c r="JZT576" s="633"/>
      <c r="JZU576" s="633"/>
      <c r="JZV576" s="633"/>
      <c r="JZW576" s="633"/>
      <c r="JZX576" s="633"/>
      <c r="JZY576" s="633"/>
      <c r="JZZ576" s="633"/>
      <c r="KAA576" s="633"/>
      <c r="KAB576" s="633"/>
      <c r="KAC576" s="633"/>
      <c r="KAD576" s="633"/>
      <c r="KAE576" s="633"/>
      <c r="KAF576" s="633"/>
      <c r="KAG576" s="633"/>
      <c r="KAH576" s="633"/>
      <c r="KAI576" s="633"/>
      <c r="KAJ576" s="633"/>
      <c r="KAK576" s="633"/>
      <c r="KAL576" s="633"/>
      <c r="KAM576" s="633"/>
      <c r="KAN576" s="633"/>
      <c r="KAO576" s="633"/>
      <c r="KAP576" s="633"/>
      <c r="KAQ576" s="633"/>
      <c r="KAR576" s="633"/>
      <c r="KAS576" s="633"/>
      <c r="KAT576" s="633"/>
      <c r="KAU576" s="633"/>
      <c r="KAV576" s="633"/>
      <c r="KAW576" s="633"/>
      <c r="KAX576" s="633"/>
      <c r="KAY576" s="633"/>
      <c r="KAZ576" s="633"/>
      <c r="KBA576" s="633"/>
      <c r="KBB576" s="633"/>
      <c r="KBC576" s="633"/>
      <c r="KBD576" s="633"/>
      <c r="KBE576" s="633"/>
      <c r="KBF576" s="633"/>
      <c r="KBG576" s="633"/>
      <c r="KBH576" s="633"/>
      <c r="KBI576" s="633"/>
      <c r="KBJ576" s="633"/>
      <c r="KBK576" s="633"/>
      <c r="KBL576" s="633"/>
      <c r="KBM576" s="633"/>
      <c r="KBN576" s="633"/>
      <c r="KBO576" s="633"/>
      <c r="KBP576" s="633"/>
      <c r="KBQ576" s="633"/>
      <c r="KBR576" s="633"/>
      <c r="KBS576" s="633"/>
      <c r="KBT576" s="633"/>
      <c r="KBU576" s="633"/>
      <c r="KBV576" s="633"/>
      <c r="KBW576" s="633"/>
      <c r="KBX576" s="633"/>
      <c r="KBY576" s="633"/>
      <c r="KBZ576" s="633"/>
      <c r="KCA576" s="633"/>
      <c r="KCB576" s="633"/>
      <c r="KCC576" s="633"/>
      <c r="KCD576" s="633"/>
      <c r="KCE576" s="633"/>
      <c r="KCF576" s="633"/>
      <c r="KCG576" s="633"/>
      <c r="KCH576" s="633"/>
      <c r="KCI576" s="633"/>
      <c r="KCJ576" s="633"/>
      <c r="KCK576" s="633"/>
      <c r="KCL576" s="633"/>
      <c r="KCM576" s="633"/>
      <c r="KCN576" s="633"/>
      <c r="KCO576" s="633"/>
      <c r="KCP576" s="633"/>
      <c r="KCQ576" s="633"/>
      <c r="KCR576" s="633"/>
      <c r="KCS576" s="633"/>
      <c r="KCT576" s="633"/>
      <c r="KCU576" s="633"/>
      <c r="KCV576" s="633"/>
      <c r="KCW576" s="633"/>
      <c r="KCX576" s="633"/>
      <c r="KCY576" s="633"/>
      <c r="KCZ576" s="633"/>
      <c r="KDA576" s="633"/>
      <c r="KDB576" s="633"/>
      <c r="KDC576" s="633"/>
      <c r="KDD576" s="633"/>
      <c r="KDE576" s="633"/>
      <c r="KDF576" s="633"/>
      <c r="KDG576" s="633"/>
      <c r="KDH576" s="633"/>
      <c r="KDI576" s="633"/>
      <c r="KDJ576" s="633"/>
      <c r="KDK576" s="633"/>
      <c r="KDL576" s="633"/>
      <c r="KDM576" s="633"/>
      <c r="KDN576" s="633"/>
      <c r="KDO576" s="633"/>
      <c r="KDP576" s="633"/>
      <c r="KDQ576" s="633"/>
      <c r="KDR576" s="633"/>
      <c r="KDS576" s="633"/>
      <c r="KDT576" s="633"/>
      <c r="KDU576" s="633"/>
      <c r="KDV576" s="633"/>
      <c r="KDW576" s="633"/>
      <c r="KDX576" s="633"/>
      <c r="KDY576" s="633"/>
      <c r="KDZ576" s="633"/>
      <c r="KEA576" s="633"/>
      <c r="KEB576" s="633"/>
      <c r="KEC576" s="633"/>
      <c r="KED576" s="633"/>
      <c r="KEE576" s="633"/>
      <c r="KEF576" s="633"/>
      <c r="KEG576" s="633"/>
      <c r="KEH576" s="633"/>
      <c r="KEI576" s="633"/>
      <c r="KEJ576" s="633"/>
      <c r="KEK576" s="633"/>
      <c r="KEL576" s="633"/>
      <c r="KEM576" s="633"/>
      <c r="KEN576" s="633"/>
      <c r="KEO576" s="633"/>
      <c r="KEP576" s="633"/>
      <c r="KEQ576" s="633"/>
      <c r="KER576" s="633"/>
      <c r="KES576" s="633"/>
      <c r="KET576" s="633"/>
      <c r="KEU576" s="633"/>
      <c r="KEV576" s="633"/>
      <c r="KEW576" s="633"/>
      <c r="KEX576" s="633"/>
      <c r="KEY576" s="633"/>
      <c r="KEZ576" s="633"/>
      <c r="KFA576" s="633"/>
      <c r="KFB576" s="633"/>
      <c r="KFC576" s="633"/>
      <c r="KFD576" s="633"/>
      <c r="KFE576" s="633"/>
      <c r="KFF576" s="633"/>
      <c r="KFG576" s="633"/>
      <c r="KFH576" s="633"/>
      <c r="KFI576" s="633"/>
      <c r="KFJ576" s="633"/>
      <c r="KFK576" s="633"/>
      <c r="KFL576" s="633"/>
      <c r="KFM576" s="633"/>
      <c r="KFN576" s="633"/>
      <c r="KFO576" s="633"/>
      <c r="KFP576" s="633"/>
      <c r="KFQ576" s="633"/>
      <c r="KFR576" s="633"/>
      <c r="KFS576" s="633"/>
      <c r="KFT576" s="633"/>
      <c r="KFU576" s="633"/>
      <c r="KFV576" s="633"/>
      <c r="KFW576" s="633"/>
      <c r="KFX576" s="633"/>
      <c r="KFY576" s="633"/>
      <c r="KFZ576" s="633"/>
      <c r="KGA576" s="633"/>
      <c r="KGB576" s="633"/>
      <c r="KGC576" s="633"/>
      <c r="KGD576" s="633"/>
      <c r="KGE576" s="633"/>
      <c r="KGF576" s="633"/>
      <c r="KGG576" s="633"/>
      <c r="KGH576" s="633"/>
      <c r="KGI576" s="633"/>
      <c r="KGJ576" s="633"/>
      <c r="KGK576" s="633"/>
      <c r="KGL576" s="633"/>
      <c r="KGM576" s="633"/>
      <c r="KGN576" s="633"/>
      <c r="KGO576" s="633"/>
      <c r="KGP576" s="633"/>
      <c r="KGQ576" s="633"/>
      <c r="KGR576" s="633"/>
      <c r="KGS576" s="633"/>
      <c r="KGT576" s="633"/>
      <c r="KGU576" s="633"/>
      <c r="KGV576" s="633"/>
      <c r="KGW576" s="633"/>
      <c r="KGX576" s="633"/>
      <c r="KGY576" s="633"/>
      <c r="KGZ576" s="633"/>
      <c r="KHA576" s="633"/>
      <c r="KHB576" s="633"/>
      <c r="KHC576" s="633"/>
      <c r="KHD576" s="633"/>
      <c r="KHE576" s="633"/>
      <c r="KHF576" s="633"/>
      <c r="KHG576" s="633"/>
      <c r="KHH576" s="633"/>
      <c r="KHI576" s="633"/>
      <c r="KHJ576" s="633"/>
      <c r="KHK576" s="633"/>
      <c r="KHL576" s="633"/>
      <c r="KHM576" s="633"/>
      <c r="KHN576" s="633"/>
      <c r="KHO576" s="633"/>
      <c r="KHP576" s="633"/>
      <c r="KHQ576" s="633"/>
      <c r="KHR576" s="633"/>
      <c r="KHS576" s="633"/>
      <c r="KHT576" s="633"/>
      <c r="KHU576" s="633"/>
      <c r="KHV576" s="633"/>
      <c r="KHW576" s="633"/>
      <c r="KHX576" s="633"/>
      <c r="KHY576" s="633"/>
      <c r="KHZ576" s="633"/>
      <c r="KIA576" s="633"/>
      <c r="KIB576" s="633"/>
      <c r="KIC576" s="633"/>
      <c r="KID576" s="633"/>
      <c r="KIE576" s="633"/>
      <c r="KIF576" s="633"/>
      <c r="KIG576" s="633"/>
      <c r="KIH576" s="633"/>
      <c r="KII576" s="633"/>
      <c r="KIJ576" s="633"/>
      <c r="KIK576" s="633"/>
      <c r="KIL576" s="633"/>
      <c r="KIM576" s="633"/>
      <c r="KIN576" s="633"/>
      <c r="KIO576" s="633"/>
      <c r="KIP576" s="633"/>
      <c r="KIQ576" s="633"/>
      <c r="KIR576" s="633"/>
      <c r="KIS576" s="633"/>
      <c r="KIT576" s="633"/>
      <c r="KIU576" s="633"/>
      <c r="KIV576" s="633"/>
      <c r="KIW576" s="633"/>
      <c r="KIX576" s="633"/>
      <c r="KIY576" s="633"/>
      <c r="KIZ576" s="633"/>
      <c r="KJA576" s="633"/>
      <c r="KJB576" s="633"/>
      <c r="KJC576" s="633"/>
      <c r="KJD576" s="633"/>
      <c r="KJE576" s="633"/>
      <c r="KJF576" s="633"/>
      <c r="KJG576" s="633"/>
      <c r="KJH576" s="633"/>
      <c r="KJI576" s="633"/>
      <c r="KJJ576" s="633"/>
      <c r="KJK576" s="633"/>
      <c r="KJL576" s="633"/>
      <c r="KJM576" s="633"/>
      <c r="KJN576" s="633"/>
      <c r="KJO576" s="633"/>
      <c r="KJP576" s="633"/>
      <c r="KJQ576" s="633"/>
      <c r="KJR576" s="633"/>
      <c r="KJS576" s="633"/>
      <c r="KJT576" s="633"/>
      <c r="KJU576" s="633"/>
      <c r="KJV576" s="633"/>
      <c r="KJW576" s="633"/>
      <c r="KJX576" s="633"/>
      <c r="KJY576" s="633"/>
      <c r="KJZ576" s="633"/>
      <c r="KKA576" s="633"/>
      <c r="KKB576" s="633"/>
      <c r="KKC576" s="633"/>
      <c r="KKD576" s="633"/>
      <c r="KKE576" s="633"/>
      <c r="KKF576" s="633"/>
      <c r="KKG576" s="633"/>
      <c r="KKH576" s="633"/>
      <c r="KKI576" s="633"/>
      <c r="KKJ576" s="633"/>
      <c r="KKK576" s="633"/>
      <c r="KKL576" s="633"/>
      <c r="KKM576" s="633"/>
      <c r="KKN576" s="633"/>
      <c r="KKO576" s="633"/>
      <c r="KKP576" s="633"/>
      <c r="KKQ576" s="633"/>
      <c r="KKR576" s="633"/>
      <c r="KKS576" s="633"/>
      <c r="KKT576" s="633"/>
      <c r="KKU576" s="633"/>
      <c r="KKV576" s="633"/>
      <c r="KKW576" s="633"/>
      <c r="KKX576" s="633"/>
      <c r="KKY576" s="633"/>
      <c r="KKZ576" s="633"/>
      <c r="KLA576" s="633"/>
      <c r="KLB576" s="633"/>
      <c r="KLC576" s="633"/>
      <c r="KLD576" s="633"/>
      <c r="KLE576" s="633"/>
      <c r="KLF576" s="633"/>
      <c r="KLG576" s="633"/>
      <c r="KLH576" s="633"/>
      <c r="KLI576" s="633"/>
      <c r="KLJ576" s="633"/>
      <c r="KLK576" s="633"/>
      <c r="KLL576" s="633"/>
      <c r="KLM576" s="633"/>
      <c r="KLN576" s="633"/>
      <c r="KLO576" s="633"/>
      <c r="KLP576" s="633"/>
      <c r="KLQ576" s="633"/>
      <c r="KLR576" s="633"/>
      <c r="KLS576" s="633"/>
      <c r="KLT576" s="633"/>
      <c r="KLU576" s="633"/>
      <c r="KLV576" s="633"/>
      <c r="KLW576" s="633"/>
      <c r="KLX576" s="633"/>
      <c r="KLY576" s="633"/>
      <c r="KLZ576" s="633"/>
      <c r="KMA576" s="633"/>
      <c r="KMB576" s="633"/>
      <c r="KMC576" s="633"/>
      <c r="KMD576" s="633"/>
      <c r="KME576" s="633"/>
      <c r="KMF576" s="633"/>
      <c r="KMG576" s="633"/>
      <c r="KMH576" s="633"/>
      <c r="KMI576" s="633"/>
      <c r="KMJ576" s="633"/>
      <c r="KMK576" s="633"/>
      <c r="KML576" s="633"/>
      <c r="KMM576" s="633"/>
      <c r="KMN576" s="633"/>
      <c r="KMO576" s="633"/>
      <c r="KMP576" s="633"/>
      <c r="KMQ576" s="633"/>
      <c r="KMR576" s="633"/>
      <c r="KMS576" s="633"/>
      <c r="KMT576" s="633"/>
      <c r="KMU576" s="633"/>
      <c r="KMV576" s="633"/>
      <c r="KMW576" s="633"/>
      <c r="KMX576" s="633"/>
      <c r="KMY576" s="633"/>
      <c r="KMZ576" s="633"/>
      <c r="KNA576" s="633"/>
      <c r="KNB576" s="633"/>
      <c r="KNC576" s="633"/>
      <c r="KND576" s="633"/>
      <c r="KNE576" s="633"/>
      <c r="KNF576" s="633"/>
      <c r="KNG576" s="633"/>
      <c r="KNH576" s="633"/>
      <c r="KNI576" s="633"/>
      <c r="KNJ576" s="633"/>
      <c r="KNK576" s="633"/>
      <c r="KNL576" s="633"/>
      <c r="KNM576" s="633"/>
      <c r="KNN576" s="633"/>
      <c r="KNO576" s="633"/>
      <c r="KNP576" s="633"/>
      <c r="KNQ576" s="633"/>
      <c r="KNR576" s="633"/>
      <c r="KNS576" s="633"/>
      <c r="KNT576" s="633"/>
      <c r="KNU576" s="633"/>
      <c r="KNV576" s="633"/>
      <c r="KNW576" s="633"/>
      <c r="KNX576" s="633"/>
      <c r="KNY576" s="633"/>
      <c r="KNZ576" s="633"/>
      <c r="KOA576" s="633"/>
      <c r="KOB576" s="633"/>
      <c r="KOC576" s="633"/>
      <c r="KOD576" s="633"/>
      <c r="KOE576" s="633"/>
      <c r="KOF576" s="633"/>
      <c r="KOG576" s="633"/>
      <c r="KOH576" s="633"/>
      <c r="KOI576" s="633"/>
      <c r="KOJ576" s="633"/>
      <c r="KOK576" s="633"/>
      <c r="KOL576" s="633"/>
      <c r="KOM576" s="633"/>
      <c r="KON576" s="633"/>
      <c r="KOO576" s="633"/>
      <c r="KOP576" s="633"/>
      <c r="KOQ576" s="633"/>
      <c r="KOR576" s="633"/>
      <c r="KOS576" s="633"/>
      <c r="KOT576" s="633"/>
      <c r="KOU576" s="633"/>
      <c r="KOV576" s="633"/>
      <c r="KOW576" s="633"/>
      <c r="KOX576" s="633"/>
      <c r="KOY576" s="633"/>
      <c r="KOZ576" s="633"/>
      <c r="KPA576" s="633"/>
      <c r="KPB576" s="633"/>
      <c r="KPC576" s="633"/>
      <c r="KPD576" s="633"/>
      <c r="KPE576" s="633"/>
      <c r="KPF576" s="633"/>
      <c r="KPG576" s="633"/>
      <c r="KPH576" s="633"/>
      <c r="KPI576" s="633"/>
      <c r="KPJ576" s="633"/>
      <c r="KPK576" s="633"/>
      <c r="KPL576" s="633"/>
      <c r="KPM576" s="633"/>
      <c r="KPN576" s="633"/>
      <c r="KPO576" s="633"/>
      <c r="KPP576" s="633"/>
      <c r="KPQ576" s="633"/>
      <c r="KPR576" s="633"/>
      <c r="KPS576" s="633"/>
      <c r="KPT576" s="633"/>
      <c r="KPU576" s="633"/>
      <c r="KPV576" s="633"/>
      <c r="KPW576" s="633"/>
      <c r="KPX576" s="633"/>
      <c r="KPY576" s="633"/>
      <c r="KPZ576" s="633"/>
      <c r="KQA576" s="633"/>
      <c r="KQB576" s="633"/>
      <c r="KQC576" s="633"/>
      <c r="KQD576" s="633"/>
      <c r="KQE576" s="633"/>
      <c r="KQF576" s="633"/>
      <c r="KQG576" s="633"/>
      <c r="KQH576" s="633"/>
      <c r="KQI576" s="633"/>
      <c r="KQJ576" s="633"/>
      <c r="KQK576" s="633"/>
      <c r="KQL576" s="633"/>
      <c r="KQM576" s="633"/>
      <c r="KQN576" s="633"/>
      <c r="KQO576" s="633"/>
      <c r="KQP576" s="633"/>
      <c r="KQQ576" s="633"/>
      <c r="KQR576" s="633"/>
      <c r="KQS576" s="633"/>
      <c r="KQT576" s="633"/>
      <c r="KQU576" s="633"/>
      <c r="KQV576" s="633"/>
      <c r="KQW576" s="633"/>
      <c r="KQX576" s="633"/>
      <c r="KQY576" s="633"/>
      <c r="KQZ576" s="633"/>
      <c r="KRA576" s="633"/>
      <c r="KRB576" s="633"/>
      <c r="KRC576" s="633"/>
      <c r="KRD576" s="633"/>
      <c r="KRE576" s="633"/>
      <c r="KRF576" s="633"/>
      <c r="KRG576" s="633"/>
      <c r="KRH576" s="633"/>
      <c r="KRI576" s="633"/>
      <c r="KRJ576" s="633"/>
      <c r="KRK576" s="633"/>
      <c r="KRL576" s="633"/>
      <c r="KRM576" s="633"/>
      <c r="KRN576" s="633"/>
      <c r="KRO576" s="633"/>
      <c r="KRP576" s="633"/>
      <c r="KRQ576" s="633"/>
      <c r="KRR576" s="633"/>
      <c r="KRS576" s="633"/>
      <c r="KRT576" s="633"/>
      <c r="KRU576" s="633"/>
      <c r="KRV576" s="633"/>
      <c r="KRW576" s="633"/>
      <c r="KRX576" s="633"/>
      <c r="KRY576" s="633"/>
      <c r="KRZ576" s="633"/>
      <c r="KSA576" s="633"/>
      <c r="KSB576" s="633"/>
      <c r="KSC576" s="633"/>
      <c r="KSD576" s="633"/>
      <c r="KSE576" s="633"/>
      <c r="KSF576" s="633"/>
      <c r="KSG576" s="633"/>
      <c r="KSH576" s="633"/>
      <c r="KSI576" s="633"/>
      <c r="KSJ576" s="633"/>
      <c r="KSK576" s="633"/>
      <c r="KSL576" s="633"/>
      <c r="KSM576" s="633"/>
      <c r="KSN576" s="633"/>
      <c r="KSO576" s="633"/>
      <c r="KSP576" s="633"/>
      <c r="KSQ576" s="633"/>
      <c r="KSR576" s="633"/>
      <c r="KSS576" s="633"/>
      <c r="KST576" s="633"/>
      <c r="KSU576" s="633"/>
      <c r="KSV576" s="633"/>
      <c r="KSW576" s="633"/>
      <c r="KSX576" s="633"/>
      <c r="KSY576" s="633"/>
      <c r="KSZ576" s="633"/>
      <c r="KTA576" s="633"/>
      <c r="KTB576" s="633"/>
      <c r="KTC576" s="633"/>
      <c r="KTD576" s="633"/>
      <c r="KTE576" s="633"/>
      <c r="KTF576" s="633"/>
      <c r="KTG576" s="633"/>
      <c r="KTH576" s="633"/>
      <c r="KTI576" s="633"/>
      <c r="KTJ576" s="633"/>
      <c r="KTK576" s="633"/>
      <c r="KTL576" s="633"/>
      <c r="KTM576" s="633"/>
      <c r="KTN576" s="633"/>
      <c r="KTO576" s="633"/>
      <c r="KTP576" s="633"/>
      <c r="KTQ576" s="633"/>
      <c r="KTR576" s="633"/>
      <c r="KTS576" s="633"/>
      <c r="KTT576" s="633"/>
      <c r="KTU576" s="633"/>
      <c r="KTV576" s="633"/>
      <c r="KTW576" s="633"/>
      <c r="KTX576" s="633"/>
      <c r="KTY576" s="633"/>
      <c r="KTZ576" s="633"/>
      <c r="KUA576" s="633"/>
      <c r="KUB576" s="633"/>
      <c r="KUC576" s="633"/>
      <c r="KUD576" s="633"/>
      <c r="KUE576" s="633"/>
      <c r="KUF576" s="633"/>
      <c r="KUG576" s="633"/>
      <c r="KUH576" s="633"/>
      <c r="KUI576" s="633"/>
      <c r="KUJ576" s="633"/>
      <c r="KUK576" s="633"/>
      <c r="KUL576" s="633"/>
      <c r="KUM576" s="633"/>
      <c r="KUN576" s="633"/>
      <c r="KUO576" s="633"/>
      <c r="KUP576" s="633"/>
      <c r="KUQ576" s="633"/>
      <c r="KUR576" s="633"/>
      <c r="KUS576" s="633"/>
      <c r="KUT576" s="633"/>
      <c r="KUU576" s="633"/>
      <c r="KUV576" s="633"/>
      <c r="KUW576" s="633"/>
      <c r="KUX576" s="633"/>
      <c r="KUY576" s="633"/>
      <c r="KUZ576" s="633"/>
      <c r="KVA576" s="633"/>
      <c r="KVB576" s="633"/>
      <c r="KVC576" s="633"/>
      <c r="KVD576" s="633"/>
      <c r="KVE576" s="633"/>
      <c r="KVF576" s="633"/>
      <c r="KVG576" s="633"/>
      <c r="KVH576" s="633"/>
      <c r="KVI576" s="633"/>
      <c r="KVJ576" s="633"/>
      <c r="KVK576" s="633"/>
      <c r="KVL576" s="633"/>
      <c r="KVM576" s="633"/>
      <c r="KVN576" s="633"/>
      <c r="KVO576" s="633"/>
      <c r="KVP576" s="633"/>
      <c r="KVQ576" s="633"/>
      <c r="KVR576" s="633"/>
      <c r="KVS576" s="633"/>
      <c r="KVT576" s="633"/>
      <c r="KVU576" s="633"/>
      <c r="KVV576" s="633"/>
      <c r="KVW576" s="633"/>
      <c r="KVX576" s="633"/>
      <c r="KVY576" s="633"/>
      <c r="KVZ576" s="633"/>
      <c r="KWA576" s="633"/>
      <c r="KWB576" s="633"/>
      <c r="KWC576" s="633"/>
      <c r="KWD576" s="633"/>
      <c r="KWE576" s="633"/>
      <c r="KWF576" s="633"/>
      <c r="KWG576" s="633"/>
      <c r="KWH576" s="633"/>
      <c r="KWI576" s="633"/>
      <c r="KWJ576" s="633"/>
      <c r="KWK576" s="633"/>
      <c r="KWL576" s="633"/>
      <c r="KWM576" s="633"/>
      <c r="KWN576" s="633"/>
      <c r="KWO576" s="633"/>
      <c r="KWP576" s="633"/>
      <c r="KWQ576" s="633"/>
      <c r="KWR576" s="633"/>
      <c r="KWS576" s="633"/>
      <c r="KWT576" s="633"/>
      <c r="KWU576" s="633"/>
      <c r="KWV576" s="633"/>
      <c r="KWW576" s="633"/>
      <c r="KWX576" s="633"/>
      <c r="KWY576" s="633"/>
      <c r="KWZ576" s="633"/>
      <c r="KXA576" s="633"/>
      <c r="KXB576" s="633"/>
      <c r="KXC576" s="633"/>
      <c r="KXD576" s="633"/>
      <c r="KXE576" s="633"/>
      <c r="KXF576" s="633"/>
      <c r="KXG576" s="633"/>
      <c r="KXH576" s="633"/>
      <c r="KXI576" s="633"/>
      <c r="KXJ576" s="633"/>
      <c r="KXK576" s="633"/>
      <c r="KXL576" s="633"/>
      <c r="KXM576" s="633"/>
      <c r="KXN576" s="633"/>
      <c r="KXO576" s="633"/>
      <c r="KXP576" s="633"/>
      <c r="KXQ576" s="633"/>
      <c r="KXR576" s="633"/>
      <c r="KXS576" s="633"/>
      <c r="KXT576" s="633"/>
      <c r="KXU576" s="633"/>
      <c r="KXV576" s="633"/>
      <c r="KXW576" s="633"/>
      <c r="KXX576" s="633"/>
      <c r="KXY576" s="633"/>
      <c r="KXZ576" s="633"/>
      <c r="KYA576" s="633"/>
      <c r="KYB576" s="633"/>
      <c r="KYC576" s="633"/>
      <c r="KYD576" s="633"/>
      <c r="KYE576" s="633"/>
      <c r="KYF576" s="633"/>
      <c r="KYG576" s="633"/>
      <c r="KYH576" s="633"/>
      <c r="KYI576" s="633"/>
      <c r="KYJ576" s="633"/>
      <c r="KYK576" s="633"/>
      <c r="KYL576" s="633"/>
      <c r="KYM576" s="633"/>
      <c r="KYN576" s="633"/>
      <c r="KYO576" s="633"/>
      <c r="KYP576" s="633"/>
      <c r="KYQ576" s="633"/>
      <c r="KYR576" s="633"/>
      <c r="KYS576" s="633"/>
      <c r="KYT576" s="633"/>
      <c r="KYU576" s="633"/>
      <c r="KYV576" s="633"/>
      <c r="KYW576" s="633"/>
      <c r="KYX576" s="633"/>
      <c r="KYY576" s="633"/>
      <c r="KYZ576" s="633"/>
      <c r="KZA576" s="633"/>
      <c r="KZB576" s="633"/>
      <c r="KZC576" s="633"/>
      <c r="KZD576" s="633"/>
      <c r="KZE576" s="633"/>
      <c r="KZF576" s="633"/>
      <c r="KZG576" s="633"/>
      <c r="KZH576" s="633"/>
      <c r="KZI576" s="633"/>
      <c r="KZJ576" s="633"/>
      <c r="KZK576" s="633"/>
      <c r="KZL576" s="633"/>
      <c r="KZM576" s="633"/>
      <c r="KZN576" s="633"/>
      <c r="KZO576" s="633"/>
      <c r="KZP576" s="633"/>
      <c r="KZQ576" s="633"/>
      <c r="KZR576" s="633"/>
      <c r="KZS576" s="633"/>
      <c r="KZT576" s="633"/>
      <c r="KZU576" s="633"/>
      <c r="KZV576" s="633"/>
      <c r="KZW576" s="633"/>
      <c r="KZX576" s="633"/>
      <c r="KZY576" s="633"/>
      <c r="KZZ576" s="633"/>
      <c r="LAA576" s="633"/>
      <c r="LAB576" s="633"/>
      <c r="LAC576" s="633"/>
      <c r="LAD576" s="633"/>
      <c r="LAE576" s="633"/>
      <c r="LAF576" s="633"/>
      <c r="LAG576" s="633"/>
      <c r="LAH576" s="633"/>
      <c r="LAI576" s="633"/>
      <c r="LAJ576" s="633"/>
      <c r="LAK576" s="633"/>
      <c r="LAL576" s="633"/>
      <c r="LAM576" s="633"/>
      <c r="LAN576" s="633"/>
      <c r="LAO576" s="633"/>
      <c r="LAP576" s="633"/>
      <c r="LAQ576" s="633"/>
      <c r="LAR576" s="633"/>
      <c r="LAS576" s="633"/>
      <c r="LAT576" s="633"/>
      <c r="LAU576" s="633"/>
      <c r="LAV576" s="633"/>
      <c r="LAW576" s="633"/>
      <c r="LAX576" s="633"/>
      <c r="LAY576" s="633"/>
      <c r="LAZ576" s="633"/>
      <c r="LBA576" s="633"/>
      <c r="LBB576" s="633"/>
      <c r="LBC576" s="633"/>
      <c r="LBD576" s="633"/>
      <c r="LBE576" s="633"/>
      <c r="LBF576" s="633"/>
      <c r="LBG576" s="633"/>
      <c r="LBH576" s="633"/>
      <c r="LBI576" s="633"/>
      <c r="LBJ576" s="633"/>
      <c r="LBK576" s="633"/>
      <c r="LBL576" s="633"/>
      <c r="LBM576" s="633"/>
      <c r="LBN576" s="633"/>
      <c r="LBO576" s="633"/>
      <c r="LBP576" s="633"/>
      <c r="LBQ576" s="633"/>
      <c r="LBR576" s="633"/>
      <c r="LBS576" s="633"/>
      <c r="LBT576" s="633"/>
      <c r="LBU576" s="633"/>
      <c r="LBV576" s="633"/>
      <c r="LBW576" s="633"/>
      <c r="LBX576" s="633"/>
      <c r="LBY576" s="633"/>
      <c r="LBZ576" s="633"/>
      <c r="LCA576" s="633"/>
      <c r="LCB576" s="633"/>
      <c r="LCC576" s="633"/>
      <c r="LCD576" s="633"/>
      <c r="LCE576" s="633"/>
      <c r="LCF576" s="633"/>
      <c r="LCG576" s="633"/>
      <c r="LCH576" s="633"/>
      <c r="LCI576" s="633"/>
      <c r="LCJ576" s="633"/>
      <c r="LCK576" s="633"/>
      <c r="LCL576" s="633"/>
      <c r="LCM576" s="633"/>
      <c r="LCN576" s="633"/>
      <c r="LCO576" s="633"/>
      <c r="LCP576" s="633"/>
      <c r="LCQ576" s="633"/>
      <c r="LCR576" s="633"/>
      <c r="LCS576" s="633"/>
      <c r="LCT576" s="633"/>
      <c r="LCU576" s="633"/>
      <c r="LCV576" s="633"/>
      <c r="LCW576" s="633"/>
      <c r="LCX576" s="633"/>
      <c r="LCY576" s="633"/>
      <c r="LCZ576" s="633"/>
      <c r="LDA576" s="633"/>
      <c r="LDB576" s="633"/>
      <c r="LDC576" s="633"/>
      <c r="LDD576" s="633"/>
      <c r="LDE576" s="633"/>
      <c r="LDF576" s="633"/>
      <c r="LDG576" s="633"/>
      <c r="LDH576" s="633"/>
      <c r="LDI576" s="633"/>
      <c r="LDJ576" s="633"/>
      <c r="LDK576" s="633"/>
      <c r="LDL576" s="633"/>
      <c r="LDM576" s="633"/>
      <c r="LDN576" s="633"/>
      <c r="LDO576" s="633"/>
      <c r="LDP576" s="633"/>
      <c r="LDQ576" s="633"/>
      <c r="LDR576" s="633"/>
      <c r="LDS576" s="633"/>
      <c r="LDT576" s="633"/>
      <c r="LDU576" s="633"/>
      <c r="LDV576" s="633"/>
      <c r="LDW576" s="633"/>
      <c r="LDX576" s="633"/>
      <c r="LDY576" s="633"/>
      <c r="LDZ576" s="633"/>
      <c r="LEA576" s="633"/>
      <c r="LEB576" s="633"/>
      <c r="LEC576" s="633"/>
      <c r="LED576" s="633"/>
      <c r="LEE576" s="633"/>
      <c r="LEF576" s="633"/>
      <c r="LEG576" s="633"/>
      <c r="LEH576" s="633"/>
      <c r="LEI576" s="633"/>
      <c r="LEJ576" s="633"/>
      <c r="LEK576" s="633"/>
      <c r="LEL576" s="633"/>
      <c r="LEM576" s="633"/>
      <c r="LEN576" s="633"/>
      <c r="LEO576" s="633"/>
      <c r="LEP576" s="633"/>
      <c r="LEQ576" s="633"/>
      <c r="LER576" s="633"/>
      <c r="LES576" s="633"/>
      <c r="LET576" s="633"/>
      <c r="LEU576" s="633"/>
      <c r="LEV576" s="633"/>
      <c r="LEW576" s="633"/>
      <c r="LEX576" s="633"/>
      <c r="LEY576" s="633"/>
      <c r="LEZ576" s="633"/>
      <c r="LFA576" s="633"/>
      <c r="LFB576" s="633"/>
      <c r="LFC576" s="633"/>
      <c r="LFD576" s="633"/>
      <c r="LFE576" s="633"/>
      <c r="LFF576" s="633"/>
      <c r="LFG576" s="633"/>
      <c r="LFH576" s="633"/>
      <c r="LFI576" s="633"/>
      <c r="LFJ576" s="633"/>
      <c r="LFK576" s="633"/>
      <c r="LFL576" s="633"/>
      <c r="LFM576" s="633"/>
      <c r="LFN576" s="633"/>
      <c r="LFO576" s="633"/>
      <c r="LFP576" s="633"/>
      <c r="LFQ576" s="633"/>
      <c r="LFR576" s="633"/>
      <c r="LFS576" s="633"/>
      <c r="LFT576" s="633"/>
      <c r="LFU576" s="633"/>
      <c r="LFV576" s="633"/>
      <c r="LFW576" s="633"/>
      <c r="LFX576" s="633"/>
      <c r="LFY576" s="633"/>
      <c r="LFZ576" s="633"/>
      <c r="LGA576" s="633"/>
      <c r="LGB576" s="633"/>
      <c r="LGC576" s="633"/>
      <c r="LGD576" s="633"/>
      <c r="LGE576" s="633"/>
      <c r="LGF576" s="633"/>
      <c r="LGG576" s="633"/>
      <c r="LGH576" s="633"/>
      <c r="LGI576" s="633"/>
      <c r="LGJ576" s="633"/>
      <c r="LGK576" s="633"/>
      <c r="LGL576" s="633"/>
      <c r="LGM576" s="633"/>
      <c r="LGN576" s="633"/>
      <c r="LGO576" s="633"/>
      <c r="LGP576" s="633"/>
      <c r="LGQ576" s="633"/>
      <c r="LGR576" s="633"/>
      <c r="LGS576" s="633"/>
      <c r="LGT576" s="633"/>
      <c r="LGU576" s="633"/>
      <c r="LGV576" s="633"/>
      <c r="LGW576" s="633"/>
      <c r="LGX576" s="633"/>
      <c r="LGY576" s="633"/>
      <c r="LGZ576" s="633"/>
      <c r="LHA576" s="633"/>
      <c r="LHB576" s="633"/>
      <c r="LHC576" s="633"/>
      <c r="LHD576" s="633"/>
      <c r="LHE576" s="633"/>
      <c r="LHF576" s="633"/>
      <c r="LHG576" s="633"/>
      <c r="LHH576" s="633"/>
      <c r="LHI576" s="633"/>
      <c r="LHJ576" s="633"/>
      <c r="LHK576" s="633"/>
      <c r="LHL576" s="633"/>
      <c r="LHM576" s="633"/>
      <c r="LHN576" s="633"/>
      <c r="LHO576" s="633"/>
      <c r="LHP576" s="633"/>
      <c r="LHQ576" s="633"/>
      <c r="LHR576" s="633"/>
      <c r="LHS576" s="633"/>
      <c r="LHT576" s="633"/>
      <c r="LHU576" s="633"/>
      <c r="LHV576" s="633"/>
      <c r="LHW576" s="633"/>
      <c r="LHX576" s="633"/>
      <c r="LHY576" s="633"/>
      <c r="LHZ576" s="633"/>
      <c r="LIA576" s="633"/>
      <c r="LIB576" s="633"/>
      <c r="LIC576" s="633"/>
      <c r="LID576" s="633"/>
      <c r="LIE576" s="633"/>
      <c r="LIF576" s="633"/>
      <c r="LIG576" s="633"/>
      <c r="LIH576" s="633"/>
      <c r="LII576" s="633"/>
      <c r="LIJ576" s="633"/>
      <c r="LIK576" s="633"/>
      <c r="LIL576" s="633"/>
      <c r="LIM576" s="633"/>
      <c r="LIN576" s="633"/>
      <c r="LIO576" s="633"/>
      <c r="LIP576" s="633"/>
      <c r="LIQ576" s="633"/>
      <c r="LIR576" s="633"/>
      <c r="LIS576" s="633"/>
      <c r="LIT576" s="633"/>
      <c r="LIU576" s="633"/>
      <c r="LIV576" s="633"/>
      <c r="LIW576" s="633"/>
      <c r="LIX576" s="633"/>
      <c r="LIY576" s="633"/>
      <c r="LIZ576" s="633"/>
      <c r="LJA576" s="633"/>
      <c r="LJB576" s="633"/>
      <c r="LJC576" s="633"/>
      <c r="LJD576" s="633"/>
      <c r="LJE576" s="633"/>
      <c r="LJF576" s="633"/>
      <c r="LJG576" s="633"/>
      <c r="LJH576" s="633"/>
      <c r="LJI576" s="633"/>
      <c r="LJJ576" s="633"/>
      <c r="LJK576" s="633"/>
      <c r="LJL576" s="633"/>
      <c r="LJM576" s="633"/>
      <c r="LJN576" s="633"/>
      <c r="LJO576" s="633"/>
      <c r="LJP576" s="633"/>
      <c r="LJQ576" s="633"/>
      <c r="LJR576" s="633"/>
      <c r="LJS576" s="633"/>
      <c r="LJT576" s="633"/>
      <c r="LJU576" s="633"/>
      <c r="LJV576" s="633"/>
      <c r="LJW576" s="633"/>
      <c r="LJX576" s="633"/>
      <c r="LJY576" s="633"/>
      <c r="LJZ576" s="633"/>
      <c r="LKA576" s="633"/>
      <c r="LKB576" s="633"/>
      <c r="LKC576" s="633"/>
      <c r="LKD576" s="633"/>
      <c r="LKE576" s="633"/>
      <c r="LKF576" s="633"/>
      <c r="LKG576" s="633"/>
      <c r="LKH576" s="633"/>
      <c r="LKI576" s="633"/>
      <c r="LKJ576" s="633"/>
      <c r="LKK576" s="633"/>
      <c r="LKL576" s="633"/>
      <c r="LKM576" s="633"/>
      <c r="LKN576" s="633"/>
      <c r="LKO576" s="633"/>
      <c r="LKP576" s="633"/>
      <c r="LKQ576" s="633"/>
      <c r="LKR576" s="633"/>
      <c r="LKS576" s="633"/>
      <c r="LKT576" s="633"/>
      <c r="LKU576" s="633"/>
      <c r="LKV576" s="633"/>
      <c r="LKW576" s="633"/>
      <c r="LKX576" s="633"/>
      <c r="LKY576" s="633"/>
      <c r="LKZ576" s="633"/>
      <c r="LLA576" s="633"/>
      <c r="LLB576" s="633"/>
      <c r="LLC576" s="633"/>
      <c r="LLD576" s="633"/>
      <c r="LLE576" s="633"/>
      <c r="LLF576" s="633"/>
      <c r="LLG576" s="633"/>
      <c r="LLH576" s="633"/>
      <c r="LLI576" s="633"/>
      <c r="LLJ576" s="633"/>
      <c r="LLK576" s="633"/>
      <c r="LLL576" s="633"/>
      <c r="LLM576" s="633"/>
      <c r="LLN576" s="633"/>
      <c r="LLO576" s="633"/>
      <c r="LLP576" s="633"/>
      <c r="LLQ576" s="633"/>
      <c r="LLR576" s="633"/>
      <c r="LLS576" s="633"/>
      <c r="LLT576" s="633"/>
      <c r="LLU576" s="633"/>
      <c r="LLV576" s="633"/>
      <c r="LLW576" s="633"/>
      <c r="LLX576" s="633"/>
      <c r="LLY576" s="633"/>
      <c r="LLZ576" s="633"/>
      <c r="LMA576" s="633"/>
      <c r="LMB576" s="633"/>
      <c r="LMC576" s="633"/>
      <c r="LMD576" s="633"/>
      <c r="LME576" s="633"/>
      <c r="LMF576" s="633"/>
      <c r="LMG576" s="633"/>
      <c r="LMH576" s="633"/>
      <c r="LMI576" s="633"/>
      <c r="LMJ576" s="633"/>
      <c r="LMK576" s="633"/>
      <c r="LML576" s="633"/>
      <c r="LMM576" s="633"/>
      <c r="LMN576" s="633"/>
      <c r="LMO576" s="633"/>
      <c r="LMP576" s="633"/>
      <c r="LMQ576" s="633"/>
      <c r="LMR576" s="633"/>
      <c r="LMS576" s="633"/>
      <c r="LMT576" s="633"/>
      <c r="LMU576" s="633"/>
      <c r="LMV576" s="633"/>
      <c r="LMW576" s="633"/>
      <c r="LMX576" s="633"/>
      <c r="LMY576" s="633"/>
      <c r="LMZ576" s="633"/>
      <c r="LNA576" s="633"/>
      <c r="LNB576" s="633"/>
      <c r="LNC576" s="633"/>
      <c r="LND576" s="633"/>
      <c r="LNE576" s="633"/>
      <c r="LNF576" s="633"/>
      <c r="LNG576" s="633"/>
      <c r="LNH576" s="633"/>
      <c r="LNI576" s="633"/>
      <c r="LNJ576" s="633"/>
      <c r="LNK576" s="633"/>
      <c r="LNL576" s="633"/>
      <c r="LNM576" s="633"/>
      <c r="LNN576" s="633"/>
      <c r="LNO576" s="633"/>
      <c r="LNP576" s="633"/>
      <c r="LNQ576" s="633"/>
      <c r="LNR576" s="633"/>
      <c r="LNS576" s="633"/>
      <c r="LNT576" s="633"/>
      <c r="LNU576" s="633"/>
      <c r="LNV576" s="633"/>
      <c r="LNW576" s="633"/>
      <c r="LNX576" s="633"/>
      <c r="LNY576" s="633"/>
      <c r="LNZ576" s="633"/>
      <c r="LOA576" s="633"/>
      <c r="LOB576" s="633"/>
      <c r="LOC576" s="633"/>
      <c r="LOD576" s="633"/>
      <c r="LOE576" s="633"/>
      <c r="LOF576" s="633"/>
      <c r="LOG576" s="633"/>
      <c r="LOH576" s="633"/>
      <c r="LOI576" s="633"/>
      <c r="LOJ576" s="633"/>
      <c r="LOK576" s="633"/>
      <c r="LOL576" s="633"/>
      <c r="LOM576" s="633"/>
      <c r="LON576" s="633"/>
      <c r="LOO576" s="633"/>
      <c r="LOP576" s="633"/>
      <c r="LOQ576" s="633"/>
      <c r="LOR576" s="633"/>
      <c r="LOS576" s="633"/>
      <c r="LOT576" s="633"/>
      <c r="LOU576" s="633"/>
      <c r="LOV576" s="633"/>
      <c r="LOW576" s="633"/>
      <c r="LOX576" s="633"/>
      <c r="LOY576" s="633"/>
      <c r="LOZ576" s="633"/>
      <c r="LPA576" s="633"/>
      <c r="LPB576" s="633"/>
      <c r="LPC576" s="633"/>
      <c r="LPD576" s="633"/>
      <c r="LPE576" s="633"/>
      <c r="LPF576" s="633"/>
      <c r="LPG576" s="633"/>
      <c r="LPH576" s="633"/>
      <c r="LPI576" s="633"/>
      <c r="LPJ576" s="633"/>
      <c r="LPK576" s="633"/>
      <c r="LPL576" s="633"/>
      <c r="LPM576" s="633"/>
      <c r="LPN576" s="633"/>
      <c r="LPO576" s="633"/>
      <c r="LPP576" s="633"/>
      <c r="LPQ576" s="633"/>
      <c r="LPR576" s="633"/>
      <c r="LPS576" s="633"/>
      <c r="LPT576" s="633"/>
      <c r="LPU576" s="633"/>
      <c r="LPV576" s="633"/>
      <c r="LPW576" s="633"/>
      <c r="LPX576" s="633"/>
      <c r="LPY576" s="633"/>
      <c r="LPZ576" s="633"/>
      <c r="LQA576" s="633"/>
      <c r="LQB576" s="633"/>
      <c r="LQC576" s="633"/>
      <c r="LQD576" s="633"/>
      <c r="LQE576" s="633"/>
      <c r="LQF576" s="633"/>
      <c r="LQG576" s="633"/>
      <c r="LQH576" s="633"/>
      <c r="LQI576" s="633"/>
      <c r="LQJ576" s="633"/>
      <c r="LQK576" s="633"/>
      <c r="LQL576" s="633"/>
      <c r="LQM576" s="633"/>
      <c r="LQN576" s="633"/>
      <c r="LQO576" s="633"/>
      <c r="LQP576" s="633"/>
      <c r="LQQ576" s="633"/>
      <c r="LQR576" s="633"/>
      <c r="LQS576" s="633"/>
      <c r="LQT576" s="633"/>
      <c r="LQU576" s="633"/>
      <c r="LQV576" s="633"/>
      <c r="LQW576" s="633"/>
      <c r="LQX576" s="633"/>
      <c r="LQY576" s="633"/>
      <c r="LQZ576" s="633"/>
      <c r="LRA576" s="633"/>
      <c r="LRB576" s="633"/>
      <c r="LRC576" s="633"/>
      <c r="LRD576" s="633"/>
      <c r="LRE576" s="633"/>
      <c r="LRF576" s="633"/>
      <c r="LRG576" s="633"/>
      <c r="LRH576" s="633"/>
      <c r="LRI576" s="633"/>
      <c r="LRJ576" s="633"/>
      <c r="LRK576" s="633"/>
      <c r="LRL576" s="633"/>
      <c r="LRM576" s="633"/>
      <c r="LRN576" s="633"/>
      <c r="LRO576" s="633"/>
      <c r="LRP576" s="633"/>
      <c r="LRQ576" s="633"/>
      <c r="LRR576" s="633"/>
      <c r="LRS576" s="633"/>
      <c r="LRT576" s="633"/>
      <c r="LRU576" s="633"/>
      <c r="LRV576" s="633"/>
      <c r="LRW576" s="633"/>
      <c r="LRX576" s="633"/>
      <c r="LRY576" s="633"/>
      <c r="LRZ576" s="633"/>
      <c r="LSA576" s="633"/>
      <c r="LSB576" s="633"/>
      <c r="LSC576" s="633"/>
      <c r="LSD576" s="633"/>
      <c r="LSE576" s="633"/>
      <c r="LSF576" s="633"/>
      <c r="LSG576" s="633"/>
      <c r="LSH576" s="633"/>
      <c r="LSI576" s="633"/>
      <c r="LSJ576" s="633"/>
      <c r="LSK576" s="633"/>
      <c r="LSL576" s="633"/>
      <c r="LSM576" s="633"/>
      <c r="LSN576" s="633"/>
      <c r="LSO576" s="633"/>
      <c r="LSP576" s="633"/>
      <c r="LSQ576" s="633"/>
      <c r="LSR576" s="633"/>
      <c r="LSS576" s="633"/>
      <c r="LST576" s="633"/>
      <c r="LSU576" s="633"/>
      <c r="LSV576" s="633"/>
      <c r="LSW576" s="633"/>
      <c r="LSX576" s="633"/>
      <c r="LSY576" s="633"/>
      <c r="LSZ576" s="633"/>
      <c r="LTA576" s="633"/>
      <c r="LTB576" s="633"/>
      <c r="LTC576" s="633"/>
      <c r="LTD576" s="633"/>
      <c r="LTE576" s="633"/>
      <c r="LTF576" s="633"/>
      <c r="LTG576" s="633"/>
      <c r="LTH576" s="633"/>
      <c r="LTI576" s="633"/>
      <c r="LTJ576" s="633"/>
      <c r="LTK576" s="633"/>
      <c r="LTL576" s="633"/>
      <c r="LTM576" s="633"/>
      <c r="LTN576" s="633"/>
      <c r="LTO576" s="633"/>
      <c r="LTP576" s="633"/>
      <c r="LTQ576" s="633"/>
      <c r="LTR576" s="633"/>
      <c r="LTS576" s="633"/>
      <c r="LTT576" s="633"/>
      <c r="LTU576" s="633"/>
      <c r="LTV576" s="633"/>
      <c r="LTW576" s="633"/>
      <c r="LTX576" s="633"/>
      <c r="LTY576" s="633"/>
      <c r="LTZ576" s="633"/>
      <c r="LUA576" s="633"/>
      <c r="LUB576" s="633"/>
      <c r="LUC576" s="633"/>
      <c r="LUD576" s="633"/>
      <c r="LUE576" s="633"/>
      <c r="LUF576" s="633"/>
      <c r="LUG576" s="633"/>
      <c r="LUH576" s="633"/>
      <c r="LUI576" s="633"/>
      <c r="LUJ576" s="633"/>
      <c r="LUK576" s="633"/>
      <c r="LUL576" s="633"/>
      <c r="LUM576" s="633"/>
      <c r="LUN576" s="633"/>
      <c r="LUO576" s="633"/>
      <c r="LUP576" s="633"/>
      <c r="LUQ576" s="633"/>
      <c r="LUR576" s="633"/>
      <c r="LUS576" s="633"/>
      <c r="LUT576" s="633"/>
      <c r="LUU576" s="633"/>
      <c r="LUV576" s="633"/>
      <c r="LUW576" s="633"/>
      <c r="LUX576" s="633"/>
      <c r="LUY576" s="633"/>
      <c r="LUZ576" s="633"/>
      <c r="LVA576" s="633"/>
      <c r="LVB576" s="633"/>
      <c r="LVC576" s="633"/>
      <c r="LVD576" s="633"/>
      <c r="LVE576" s="633"/>
      <c r="LVF576" s="633"/>
      <c r="LVG576" s="633"/>
      <c r="LVH576" s="633"/>
      <c r="LVI576" s="633"/>
      <c r="LVJ576" s="633"/>
      <c r="LVK576" s="633"/>
      <c r="LVL576" s="633"/>
      <c r="LVM576" s="633"/>
      <c r="LVN576" s="633"/>
      <c r="LVO576" s="633"/>
      <c r="LVP576" s="633"/>
      <c r="LVQ576" s="633"/>
      <c r="LVR576" s="633"/>
      <c r="LVS576" s="633"/>
      <c r="LVT576" s="633"/>
      <c r="LVU576" s="633"/>
      <c r="LVV576" s="633"/>
      <c r="LVW576" s="633"/>
      <c r="LVX576" s="633"/>
      <c r="LVY576" s="633"/>
      <c r="LVZ576" s="633"/>
      <c r="LWA576" s="633"/>
      <c r="LWB576" s="633"/>
      <c r="LWC576" s="633"/>
      <c r="LWD576" s="633"/>
      <c r="LWE576" s="633"/>
      <c r="LWF576" s="633"/>
      <c r="LWG576" s="633"/>
      <c r="LWH576" s="633"/>
      <c r="LWI576" s="633"/>
      <c r="LWJ576" s="633"/>
      <c r="LWK576" s="633"/>
      <c r="LWL576" s="633"/>
      <c r="LWM576" s="633"/>
      <c r="LWN576" s="633"/>
      <c r="LWO576" s="633"/>
      <c r="LWP576" s="633"/>
      <c r="LWQ576" s="633"/>
      <c r="LWR576" s="633"/>
      <c r="LWS576" s="633"/>
      <c r="LWT576" s="633"/>
      <c r="LWU576" s="633"/>
      <c r="LWV576" s="633"/>
      <c r="LWW576" s="633"/>
      <c r="LWX576" s="633"/>
      <c r="LWY576" s="633"/>
      <c r="LWZ576" s="633"/>
      <c r="LXA576" s="633"/>
      <c r="LXB576" s="633"/>
      <c r="LXC576" s="633"/>
      <c r="LXD576" s="633"/>
      <c r="LXE576" s="633"/>
      <c r="LXF576" s="633"/>
      <c r="LXG576" s="633"/>
      <c r="LXH576" s="633"/>
      <c r="LXI576" s="633"/>
      <c r="LXJ576" s="633"/>
      <c r="LXK576" s="633"/>
      <c r="LXL576" s="633"/>
      <c r="LXM576" s="633"/>
      <c r="LXN576" s="633"/>
      <c r="LXO576" s="633"/>
      <c r="LXP576" s="633"/>
      <c r="LXQ576" s="633"/>
      <c r="LXR576" s="633"/>
      <c r="LXS576" s="633"/>
      <c r="LXT576" s="633"/>
      <c r="LXU576" s="633"/>
      <c r="LXV576" s="633"/>
      <c r="LXW576" s="633"/>
      <c r="LXX576" s="633"/>
      <c r="LXY576" s="633"/>
      <c r="LXZ576" s="633"/>
      <c r="LYA576" s="633"/>
      <c r="LYB576" s="633"/>
      <c r="LYC576" s="633"/>
      <c r="LYD576" s="633"/>
      <c r="LYE576" s="633"/>
      <c r="LYF576" s="633"/>
      <c r="LYG576" s="633"/>
      <c r="LYH576" s="633"/>
      <c r="LYI576" s="633"/>
      <c r="LYJ576" s="633"/>
      <c r="LYK576" s="633"/>
      <c r="LYL576" s="633"/>
      <c r="LYM576" s="633"/>
      <c r="LYN576" s="633"/>
      <c r="LYO576" s="633"/>
      <c r="LYP576" s="633"/>
      <c r="LYQ576" s="633"/>
      <c r="LYR576" s="633"/>
      <c r="LYS576" s="633"/>
      <c r="LYT576" s="633"/>
      <c r="LYU576" s="633"/>
      <c r="LYV576" s="633"/>
      <c r="LYW576" s="633"/>
      <c r="LYX576" s="633"/>
      <c r="LYY576" s="633"/>
      <c r="LYZ576" s="633"/>
      <c r="LZA576" s="633"/>
      <c r="LZB576" s="633"/>
      <c r="LZC576" s="633"/>
      <c r="LZD576" s="633"/>
      <c r="LZE576" s="633"/>
      <c r="LZF576" s="633"/>
      <c r="LZG576" s="633"/>
      <c r="LZH576" s="633"/>
      <c r="LZI576" s="633"/>
      <c r="LZJ576" s="633"/>
      <c r="LZK576" s="633"/>
      <c r="LZL576" s="633"/>
      <c r="LZM576" s="633"/>
      <c r="LZN576" s="633"/>
      <c r="LZO576" s="633"/>
      <c r="LZP576" s="633"/>
      <c r="LZQ576" s="633"/>
      <c r="LZR576" s="633"/>
      <c r="LZS576" s="633"/>
      <c r="LZT576" s="633"/>
      <c r="LZU576" s="633"/>
      <c r="LZV576" s="633"/>
      <c r="LZW576" s="633"/>
      <c r="LZX576" s="633"/>
      <c r="LZY576" s="633"/>
      <c r="LZZ576" s="633"/>
      <c r="MAA576" s="633"/>
      <c r="MAB576" s="633"/>
      <c r="MAC576" s="633"/>
      <c r="MAD576" s="633"/>
      <c r="MAE576" s="633"/>
      <c r="MAF576" s="633"/>
      <c r="MAG576" s="633"/>
      <c r="MAH576" s="633"/>
      <c r="MAI576" s="633"/>
      <c r="MAJ576" s="633"/>
      <c r="MAK576" s="633"/>
      <c r="MAL576" s="633"/>
      <c r="MAM576" s="633"/>
      <c r="MAN576" s="633"/>
      <c r="MAO576" s="633"/>
      <c r="MAP576" s="633"/>
      <c r="MAQ576" s="633"/>
      <c r="MAR576" s="633"/>
      <c r="MAS576" s="633"/>
      <c r="MAT576" s="633"/>
      <c r="MAU576" s="633"/>
      <c r="MAV576" s="633"/>
      <c r="MAW576" s="633"/>
      <c r="MAX576" s="633"/>
      <c r="MAY576" s="633"/>
      <c r="MAZ576" s="633"/>
      <c r="MBA576" s="633"/>
      <c r="MBB576" s="633"/>
      <c r="MBC576" s="633"/>
      <c r="MBD576" s="633"/>
      <c r="MBE576" s="633"/>
      <c r="MBF576" s="633"/>
      <c r="MBG576" s="633"/>
      <c r="MBH576" s="633"/>
      <c r="MBI576" s="633"/>
      <c r="MBJ576" s="633"/>
      <c r="MBK576" s="633"/>
      <c r="MBL576" s="633"/>
      <c r="MBM576" s="633"/>
      <c r="MBN576" s="633"/>
      <c r="MBO576" s="633"/>
      <c r="MBP576" s="633"/>
      <c r="MBQ576" s="633"/>
      <c r="MBR576" s="633"/>
      <c r="MBS576" s="633"/>
      <c r="MBT576" s="633"/>
      <c r="MBU576" s="633"/>
      <c r="MBV576" s="633"/>
      <c r="MBW576" s="633"/>
      <c r="MBX576" s="633"/>
      <c r="MBY576" s="633"/>
      <c r="MBZ576" s="633"/>
      <c r="MCA576" s="633"/>
      <c r="MCB576" s="633"/>
      <c r="MCC576" s="633"/>
      <c r="MCD576" s="633"/>
      <c r="MCE576" s="633"/>
      <c r="MCF576" s="633"/>
      <c r="MCG576" s="633"/>
      <c r="MCH576" s="633"/>
      <c r="MCI576" s="633"/>
      <c r="MCJ576" s="633"/>
      <c r="MCK576" s="633"/>
      <c r="MCL576" s="633"/>
      <c r="MCM576" s="633"/>
      <c r="MCN576" s="633"/>
      <c r="MCO576" s="633"/>
      <c r="MCP576" s="633"/>
      <c r="MCQ576" s="633"/>
      <c r="MCR576" s="633"/>
      <c r="MCS576" s="633"/>
      <c r="MCT576" s="633"/>
      <c r="MCU576" s="633"/>
      <c r="MCV576" s="633"/>
      <c r="MCW576" s="633"/>
      <c r="MCX576" s="633"/>
      <c r="MCY576" s="633"/>
      <c r="MCZ576" s="633"/>
      <c r="MDA576" s="633"/>
      <c r="MDB576" s="633"/>
      <c r="MDC576" s="633"/>
      <c r="MDD576" s="633"/>
      <c r="MDE576" s="633"/>
      <c r="MDF576" s="633"/>
      <c r="MDG576" s="633"/>
      <c r="MDH576" s="633"/>
      <c r="MDI576" s="633"/>
      <c r="MDJ576" s="633"/>
      <c r="MDK576" s="633"/>
      <c r="MDL576" s="633"/>
      <c r="MDM576" s="633"/>
      <c r="MDN576" s="633"/>
      <c r="MDO576" s="633"/>
      <c r="MDP576" s="633"/>
      <c r="MDQ576" s="633"/>
      <c r="MDR576" s="633"/>
      <c r="MDS576" s="633"/>
      <c r="MDT576" s="633"/>
      <c r="MDU576" s="633"/>
      <c r="MDV576" s="633"/>
      <c r="MDW576" s="633"/>
      <c r="MDX576" s="633"/>
      <c r="MDY576" s="633"/>
      <c r="MDZ576" s="633"/>
      <c r="MEA576" s="633"/>
      <c r="MEB576" s="633"/>
      <c r="MEC576" s="633"/>
      <c r="MED576" s="633"/>
      <c r="MEE576" s="633"/>
      <c r="MEF576" s="633"/>
      <c r="MEG576" s="633"/>
      <c r="MEH576" s="633"/>
      <c r="MEI576" s="633"/>
      <c r="MEJ576" s="633"/>
      <c r="MEK576" s="633"/>
      <c r="MEL576" s="633"/>
      <c r="MEM576" s="633"/>
      <c r="MEN576" s="633"/>
      <c r="MEO576" s="633"/>
      <c r="MEP576" s="633"/>
      <c r="MEQ576" s="633"/>
      <c r="MER576" s="633"/>
      <c r="MES576" s="633"/>
      <c r="MET576" s="633"/>
      <c r="MEU576" s="633"/>
      <c r="MEV576" s="633"/>
      <c r="MEW576" s="633"/>
      <c r="MEX576" s="633"/>
      <c r="MEY576" s="633"/>
      <c r="MEZ576" s="633"/>
      <c r="MFA576" s="633"/>
      <c r="MFB576" s="633"/>
      <c r="MFC576" s="633"/>
      <c r="MFD576" s="633"/>
      <c r="MFE576" s="633"/>
      <c r="MFF576" s="633"/>
      <c r="MFG576" s="633"/>
      <c r="MFH576" s="633"/>
      <c r="MFI576" s="633"/>
      <c r="MFJ576" s="633"/>
      <c r="MFK576" s="633"/>
      <c r="MFL576" s="633"/>
      <c r="MFM576" s="633"/>
      <c r="MFN576" s="633"/>
      <c r="MFO576" s="633"/>
      <c r="MFP576" s="633"/>
      <c r="MFQ576" s="633"/>
      <c r="MFR576" s="633"/>
      <c r="MFS576" s="633"/>
      <c r="MFT576" s="633"/>
      <c r="MFU576" s="633"/>
      <c r="MFV576" s="633"/>
      <c r="MFW576" s="633"/>
      <c r="MFX576" s="633"/>
      <c r="MFY576" s="633"/>
      <c r="MFZ576" s="633"/>
      <c r="MGA576" s="633"/>
      <c r="MGB576" s="633"/>
      <c r="MGC576" s="633"/>
      <c r="MGD576" s="633"/>
      <c r="MGE576" s="633"/>
      <c r="MGF576" s="633"/>
      <c r="MGG576" s="633"/>
      <c r="MGH576" s="633"/>
      <c r="MGI576" s="633"/>
      <c r="MGJ576" s="633"/>
      <c r="MGK576" s="633"/>
      <c r="MGL576" s="633"/>
      <c r="MGM576" s="633"/>
      <c r="MGN576" s="633"/>
      <c r="MGO576" s="633"/>
      <c r="MGP576" s="633"/>
      <c r="MGQ576" s="633"/>
      <c r="MGR576" s="633"/>
      <c r="MGS576" s="633"/>
      <c r="MGT576" s="633"/>
      <c r="MGU576" s="633"/>
      <c r="MGV576" s="633"/>
      <c r="MGW576" s="633"/>
      <c r="MGX576" s="633"/>
      <c r="MGY576" s="633"/>
      <c r="MGZ576" s="633"/>
      <c r="MHA576" s="633"/>
      <c r="MHB576" s="633"/>
      <c r="MHC576" s="633"/>
      <c r="MHD576" s="633"/>
      <c r="MHE576" s="633"/>
      <c r="MHF576" s="633"/>
      <c r="MHG576" s="633"/>
      <c r="MHH576" s="633"/>
      <c r="MHI576" s="633"/>
      <c r="MHJ576" s="633"/>
      <c r="MHK576" s="633"/>
      <c r="MHL576" s="633"/>
      <c r="MHM576" s="633"/>
      <c r="MHN576" s="633"/>
      <c r="MHO576" s="633"/>
      <c r="MHP576" s="633"/>
      <c r="MHQ576" s="633"/>
      <c r="MHR576" s="633"/>
      <c r="MHS576" s="633"/>
      <c r="MHT576" s="633"/>
      <c r="MHU576" s="633"/>
      <c r="MHV576" s="633"/>
      <c r="MHW576" s="633"/>
      <c r="MHX576" s="633"/>
      <c r="MHY576" s="633"/>
      <c r="MHZ576" s="633"/>
      <c r="MIA576" s="633"/>
      <c r="MIB576" s="633"/>
      <c r="MIC576" s="633"/>
      <c r="MID576" s="633"/>
      <c r="MIE576" s="633"/>
      <c r="MIF576" s="633"/>
      <c r="MIG576" s="633"/>
      <c r="MIH576" s="633"/>
      <c r="MII576" s="633"/>
      <c r="MIJ576" s="633"/>
      <c r="MIK576" s="633"/>
      <c r="MIL576" s="633"/>
      <c r="MIM576" s="633"/>
      <c r="MIN576" s="633"/>
      <c r="MIO576" s="633"/>
      <c r="MIP576" s="633"/>
      <c r="MIQ576" s="633"/>
      <c r="MIR576" s="633"/>
      <c r="MIS576" s="633"/>
      <c r="MIT576" s="633"/>
      <c r="MIU576" s="633"/>
      <c r="MIV576" s="633"/>
      <c r="MIW576" s="633"/>
      <c r="MIX576" s="633"/>
      <c r="MIY576" s="633"/>
      <c r="MIZ576" s="633"/>
      <c r="MJA576" s="633"/>
      <c r="MJB576" s="633"/>
      <c r="MJC576" s="633"/>
      <c r="MJD576" s="633"/>
      <c r="MJE576" s="633"/>
      <c r="MJF576" s="633"/>
      <c r="MJG576" s="633"/>
      <c r="MJH576" s="633"/>
      <c r="MJI576" s="633"/>
      <c r="MJJ576" s="633"/>
      <c r="MJK576" s="633"/>
      <c r="MJL576" s="633"/>
      <c r="MJM576" s="633"/>
      <c r="MJN576" s="633"/>
      <c r="MJO576" s="633"/>
      <c r="MJP576" s="633"/>
      <c r="MJQ576" s="633"/>
      <c r="MJR576" s="633"/>
      <c r="MJS576" s="633"/>
      <c r="MJT576" s="633"/>
      <c r="MJU576" s="633"/>
      <c r="MJV576" s="633"/>
      <c r="MJW576" s="633"/>
      <c r="MJX576" s="633"/>
      <c r="MJY576" s="633"/>
      <c r="MJZ576" s="633"/>
      <c r="MKA576" s="633"/>
      <c r="MKB576" s="633"/>
      <c r="MKC576" s="633"/>
      <c r="MKD576" s="633"/>
      <c r="MKE576" s="633"/>
      <c r="MKF576" s="633"/>
      <c r="MKG576" s="633"/>
      <c r="MKH576" s="633"/>
      <c r="MKI576" s="633"/>
      <c r="MKJ576" s="633"/>
      <c r="MKK576" s="633"/>
      <c r="MKL576" s="633"/>
      <c r="MKM576" s="633"/>
      <c r="MKN576" s="633"/>
      <c r="MKO576" s="633"/>
      <c r="MKP576" s="633"/>
      <c r="MKQ576" s="633"/>
      <c r="MKR576" s="633"/>
      <c r="MKS576" s="633"/>
      <c r="MKT576" s="633"/>
      <c r="MKU576" s="633"/>
      <c r="MKV576" s="633"/>
      <c r="MKW576" s="633"/>
      <c r="MKX576" s="633"/>
      <c r="MKY576" s="633"/>
      <c r="MKZ576" s="633"/>
      <c r="MLA576" s="633"/>
      <c r="MLB576" s="633"/>
      <c r="MLC576" s="633"/>
      <c r="MLD576" s="633"/>
      <c r="MLE576" s="633"/>
      <c r="MLF576" s="633"/>
      <c r="MLG576" s="633"/>
      <c r="MLH576" s="633"/>
      <c r="MLI576" s="633"/>
      <c r="MLJ576" s="633"/>
      <c r="MLK576" s="633"/>
      <c r="MLL576" s="633"/>
      <c r="MLM576" s="633"/>
      <c r="MLN576" s="633"/>
      <c r="MLO576" s="633"/>
      <c r="MLP576" s="633"/>
      <c r="MLQ576" s="633"/>
      <c r="MLR576" s="633"/>
      <c r="MLS576" s="633"/>
      <c r="MLT576" s="633"/>
      <c r="MLU576" s="633"/>
      <c r="MLV576" s="633"/>
      <c r="MLW576" s="633"/>
      <c r="MLX576" s="633"/>
      <c r="MLY576" s="633"/>
      <c r="MLZ576" s="633"/>
      <c r="MMA576" s="633"/>
      <c r="MMB576" s="633"/>
      <c r="MMC576" s="633"/>
      <c r="MMD576" s="633"/>
      <c r="MME576" s="633"/>
      <c r="MMF576" s="633"/>
      <c r="MMG576" s="633"/>
      <c r="MMH576" s="633"/>
      <c r="MMI576" s="633"/>
      <c r="MMJ576" s="633"/>
      <c r="MMK576" s="633"/>
      <c r="MML576" s="633"/>
      <c r="MMM576" s="633"/>
      <c r="MMN576" s="633"/>
      <c r="MMO576" s="633"/>
      <c r="MMP576" s="633"/>
      <c r="MMQ576" s="633"/>
      <c r="MMR576" s="633"/>
      <c r="MMS576" s="633"/>
      <c r="MMT576" s="633"/>
      <c r="MMU576" s="633"/>
      <c r="MMV576" s="633"/>
      <c r="MMW576" s="633"/>
      <c r="MMX576" s="633"/>
      <c r="MMY576" s="633"/>
      <c r="MMZ576" s="633"/>
      <c r="MNA576" s="633"/>
      <c r="MNB576" s="633"/>
      <c r="MNC576" s="633"/>
      <c r="MND576" s="633"/>
      <c r="MNE576" s="633"/>
      <c r="MNF576" s="633"/>
      <c r="MNG576" s="633"/>
      <c r="MNH576" s="633"/>
      <c r="MNI576" s="633"/>
      <c r="MNJ576" s="633"/>
      <c r="MNK576" s="633"/>
      <c r="MNL576" s="633"/>
      <c r="MNM576" s="633"/>
      <c r="MNN576" s="633"/>
      <c r="MNO576" s="633"/>
      <c r="MNP576" s="633"/>
      <c r="MNQ576" s="633"/>
      <c r="MNR576" s="633"/>
      <c r="MNS576" s="633"/>
      <c r="MNT576" s="633"/>
      <c r="MNU576" s="633"/>
      <c r="MNV576" s="633"/>
      <c r="MNW576" s="633"/>
      <c r="MNX576" s="633"/>
      <c r="MNY576" s="633"/>
      <c r="MNZ576" s="633"/>
      <c r="MOA576" s="633"/>
      <c r="MOB576" s="633"/>
      <c r="MOC576" s="633"/>
      <c r="MOD576" s="633"/>
      <c r="MOE576" s="633"/>
      <c r="MOF576" s="633"/>
      <c r="MOG576" s="633"/>
      <c r="MOH576" s="633"/>
      <c r="MOI576" s="633"/>
      <c r="MOJ576" s="633"/>
      <c r="MOK576" s="633"/>
      <c r="MOL576" s="633"/>
      <c r="MOM576" s="633"/>
      <c r="MON576" s="633"/>
      <c r="MOO576" s="633"/>
      <c r="MOP576" s="633"/>
      <c r="MOQ576" s="633"/>
      <c r="MOR576" s="633"/>
      <c r="MOS576" s="633"/>
      <c r="MOT576" s="633"/>
      <c r="MOU576" s="633"/>
      <c r="MOV576" s="633"/>
      <c r="MOW576" s="633"/>
      <c r="MOX576" s="633"/>
      <c r="MOY576" s="633"/>
      <c r="MOZ576" s="633"/>
      <c r="MPA576" s="633"/>
      <c r="MPB576" s="633"/>
      <c r="MPC576" s="633"/>
      <c r="MPD576" s="633"/>
      <c r="MPE576" s="633"/>
      <c r="MPF576" s="633"/>
      <c r="MPG576" s="633"/>
      <c r="MPH576" s="633"/>
      <c r="MPI576" s="633"/>
      <c r="MPJ576" s="633"/>
      <c r="MPK576" s="633"/>
      <c r="MPL576" s="633"/>
      <c r="MPM576" s="633"/>
      <c r="MPN576" s="633"/>
      <c r="MPO576" s="633"/>
      <c r="MPP576" s="633"/>
      <c r="MPQ576" s="633"/>
      <c r="MPR576" s="633"/>
      <c r="MPS576" s="633"/>
      <c r="MPT576" s="633"/>
      <c r="MPU576" s="633"/>
      <c r="MPV576" s="633"/>
      <c r="MPW576" s="633"/>
      <c r="MPX576" s="633"/>
      <c r="MPY576" s="633"/>
      <c r="MPZ576" s="633"/>
      <c r="MQA576" s="633"/>
      <c r="MQB576" s="633"/>
      <c r="MQC576" s="633"/>
      <c r="MQD576" s="633"/>
      <c r="MQE576" s="633"/>
      <c r="MQF576" s="633"/>
      <c r="MQG576" s="633"/>
      <c r="MQH576" s="633"/>
      <c r="MQI576" s="633"/>
      <c r="MQJ576" s="633"/>
      <c r="MQK576" s="633"/>
      <c r="MQL576" s="633"/>
      <c r="MQM576" s="633"/>
      <c r="MQN576" s="633"/>
      <c r="MQO576" s="633"/>
      <c r="MQP576" s="633"/>
      <c r="MQQ576" s="633"/>
      <c r="MQR576" s="633"/>
      <c r="MQS576" s="633"/>
      <c r="MQT576" s="633"/>
      <c r="MQU576" s="633"/>
      <c r="MQV576" s="633"/>
      <c r="MQW576" s="633"/>
      <c r="MQX576" s="633"/>
      <c r="MQY576" s="633"/>
      <c r="MQZ576" s="633"/>
      <c r="MRA576" s="633"/>
      <c r="MRB576" s="633"/>
      <c r="MRC576" s="633"/>
      <c r="MRD576" s="633"/>
      <c r="MRE576" s="633"/>
      <c r="MRF576" s="633"/>
      <c r="MRG576" s="633"/>
      <c r="MRH576" s="633"/>
      <c r="MRI576" s="633"/>
      <c r="MRJ576" s="633"/>
      <c r="MRK576" s="633"/>
      <c r="MRL576" s="633"/>
      <c r="MRM576" s="633"/>
      <c r="MRN576" s="633"/>
      <c r="MRO576" s="633"/>
      <c r="MRP576" s="633"/>
      <c r="MRQ576" s="633"/>
      <c r="MRR576" s="633"/>
      <c r="MRS576" s="633"/>
      <c r="MRT576" s="633"/>
      <c r="MRU576" s="633"/>
      <c r="MRV576" s="633"/>
      <c r="MRW576" s="633"/>
      <c r="MRX576" s="633"/>
      <c r="MRY576" s="633"/>
      <c r="MRZ576" s="633"/>
      <c r="MSA576" s="633"/>
      <c r="MSB576" s="633"/>
      <c r="MSC576" s="633"/>
      <c r="MSD576" s="633"/>
      <c r="MSE576" s="633"/>
      <c r="MSF576" s="633"/>
      <c r="MSG576" s="633"/>
      <c r="MSH576" s="633"/>
      <c r="MSI576" s="633"/>
      <c r="MSJ576" s="633"/>
      <c r="MSK576" s="633"/>
      <c r="MSL576" s="633"/>
      <c r="MSM576" s="633"/>
      <c r="MSN576" s="633"/>
      <c r="MSO576" s="633"/>
      <c r="MSP576" s="633"/>
      <c r="MSQ576" s="633"/>
      <c r="MSR576" s="633"/>
      <c r="MSS576" s="633"/>
      <c r="MST576" s="633"/>
      <c r="MSU576" s="633"/>
      <c r="MSV576" s="633"/>
      <c r="MSW576" s="633"/>
      <c r="MSX576" s="633"/>
      <c r="MSY576" s="633"/>
      <c r="MSZ576" s="633"/>
      <c r="MTA576" s="633"/>
      <c r="MTB576" s="633"/>
      <c r="MTC576" s="633"/>
      <c r="MTD576" s="633"/>
      <c r="MTE576" s="633"/>
      <c r="MTF576" s="633"/>
      <c r="MTG576" s="633"/>
      <c r="MTH576" s="633"/>
      <c r="MTI576" s="633"/>
      <c r="MTJ576" s="633"/>
      <c r="MTK576" s="633"/>
      <c r="MTL576" s="633"/>
      <c r="MTM576" s="633"/>
      <c r="MTN576" s="633"/>
      <c r="MTO576" s="633"/>
      <c r="MTP576" s="633"/>
      <c r="MTQ576" s="633"/>
      <c r="MTR576" s="633"/>
      <c r="MTS576" s="633"/>
      <c r="MTT576" s="633"/>
      <c r="MTU576" s="633"/>
      <c r="MTV576" s="633"/>
      <c r="MTW576" s="633"/>
      <c r="MTX576" s="633"/>
      <c r="MTY576" s="633"/>
      <c r="MTZ576" s="633"/>
      <c r="MUA576" s="633"/>
      <c r="MUB576" s="633"/>
      <c r="MUC576" s="633"/>
      <c r="MUD576" s="633"/>
      <c r="MUE576" s="633"/>
      <c r="MUF576" s="633"/>
      <c r="MUG576" s="633"/>
      <c r="MUH576" s="633"/>
      <c r="MUI576" s="633"/>
      <c r="MUJ576" s="633"/>
      <c r="MUK576" s="633"/>
      <c r="MUL576" s="633"/>
      <c r="MUM576" s="633"/>
      <c r="MUN576" s="633"/>
      <c r="MUO576" s="633"/>
      <c r="MUP576" s="633"/>
      <c r="MUQ576" s="633"/>
      <c r="MUR576" s="633"/>
      <c r="MUS576" s="633"/>
      <c r="MUT576" s="633"/>
      <c r="MUU576" s="633"/>
      <c r="MUV576" s="633"/>
      <c r="MUW576" s="633"/>
      <c r="MUX576" s="633"/>
      <c r="MUY576" s="633"/>
      <c r="MUZ576" s="633"/>
      <c r="MVA576" s="633"/>
      <c r="MVB576" s="633"/>
      <c r="MVC576" s="633"/>
      <c r="MVD576" s="633"/>
      <c r="MVE576" s="633"/>
      <c r="MVF576" s="633"/>
      <c r="MVG576" s="633"/>
      <c r="MVH576" s="633"/>
      <c r="MVI576" s="633"/>
      <c r="MVJ576" s="633"/>
      <c r="MVK576" s="633"/>
      <c r="MVL576" s="633"/>
      <c r="MVM576" s="633"/>
      <c r="MVN576" s="633"/>
      <c r="MVO576" s="633"/>
      <c r="MVP576" s="633"/>
      <c r="MVQ576" s="633"/>
      <c r="MVR576" s="633"/>
      <c r="MVS576" s="633"/>
      <c r="MVT576" s="633"/>
      <c r="MVU576" s="633"/>
      <c r="MVV576" s="633"/>
      <c r="MVW576" s="633"/>
      <c r="MVX576" s="633"/>
      <c r="MVY576" s="633"/>
      <c r="MVZ576" s="633"/>
      <c r="MWA576" s="633"/>
      <c r="MWB576" s="633"/>
      <c r="MWC576" s="633"/>
      <c r="MWD576" s="633"/>
      <c r="MWE576" s="633"/>
      <c r="MWF576" s="633"/>
      <c r="MWG576" s="633"/>
      <c r="MWH576" s="633"/>
      <c r="MWI576" s="633"/>
      <c r="MWJ576" s="633"/>
      <c r="MWK576" s="633"/>
      <c r="MWL576" s="633"/>
      <c r="MWM576" s="633"/>
      <c r="MWN576" s="633"/>
      <c r="MWO576" s="633"/>
      <c r="MWP576" s="633"/>
      <c r="MWQ576" s="633"/>
      <c r="MWR576" s="633"/>
      <c r="MWS576" s="633"/>
      <c r="MWT576" s="633"/>
      <c r="MWU576" s="633"/>
      <c r="MWV576" s="633"/>
      <c r="MWW576" s="633"/>
      <c r="MWX576" s="633"/>
      <c r="MWY576" s="633"/>
      <c r="MWZ576" s="633"/>
      <c r="MXA576" s="633"/>
      <c r="MXB576" s="633"/>
      <c r="MXC576" s="633"/>
      <c r="MXD576" s="633"/>
      <c r="MXE576" s="633"/>
      <c r="MXF576" s="633"/>
      <c r="MXG576" s="633"/>
      <c r="MXH576" s="633"/>
      <c r="MXI576" s="633"/>
      <c r="MXJ576" s="633"/>
      <c r="MXK576" s="633"/>
      <c r="MXL576" s="633"/>
      <c r="MXM576" s="633"/>
      <c r="MXN576" s="633"/>
      <c r="MXO576" s="633"/>
      <c r="MXP576" s="633"/>
      <c r="MXQ576" s="633"/>
      <c r="MXR576" s="633"/>
      <c r="MXS576" s="633"/>
      <c r="MXT576" s="633"/>
      <c r="MXU576" s="633"/>
      <c r="MXV576" s="633"/>
      <c r="MXW576" s="633"/>
      <c r="MXX576" s="633"/>
      <c r="MXY576" s="633"/>
      <c r="MXZ576" s="633"/>
      <c r="MYA576" s="633"/>
      <c r="MYB576" s="633"/>
      <c r="MYC576" s="633"/>
      <c r="MYD576" s="633"/>
      <c r="MYE576" s="633"/>
      <c r="MYF576" s="633"/>
      <c r="MYG576" s="633"/>
      <c r="MYH576" s="633"/>
      <c r="MYI576" s="633"/>
      <c r="MYJ576" s="633"/>
      <c r="MYK576" s="633"/>
      <c r="MYL576" s="633"/>
      <c r="MYM576" s="633"/>
      <c r="MYN576" s="633"/>
      <c r="MYO576" s="633"/>
      <c r="MYP576" s="633"/>
      <c r="MYQ576" s="633"/>
      <c r="MYR576" s="633"/>
      <c r="MYS576" s="633"/>
      <c r="MYT576" s="633"/>
      <c r="MYU576" s="633"/>
      <c r="MYV576" s="633"/>
      <c r="MYW576" s="633"/>
      <c r="MYX576" s="633"/>
      <c r="MYY576" s="633"/>
      <c r="MYZ576" s="633"/>
      <c r="MZA576" s="633"/>
      <c r="MZB576" s="633"/>
      <c r="MZC576" s="633"/>
      <c r="MZD576" s="633"/>
      <c r="MZE576" s="633"/>
      <c r="MZF576" s="633"/>
      <c r="MZG576" s="633"/>
      <c r="MZH576" s="633"/>
      <c r="MZI576" s="633"/>
      <c r="MZJ576" s="633"/>
      <c r="MZK576" s="633"/>
      <c r="MZL576" s="633"/>
      <c r="MZM576" s="633"/>
      <c r="MZN576" s="633"/>
      <c r="MZO576" s="633"/>
      <c r="MZP576" s="633"/>
      <c r="MZQ576" s="633"/>
      <c r="MZR576" s="633"/>
      <c r="MZS576" s="633"/>
      <c r="MZT576" s="633"/>
      <c r="MZU576" s="633"/>
      <c r="MZV576" s="633"/>
      <c r="MZW576" s="633"/>
      <c r="MZX576" s="633"/>
      <c r="MZY576" s="633"/>
      <c r="MZZ576" s="633"/>
      <c r="NAA576" s="633"/>
      <c r="NAB576" s="633"/>
      <c r="NAC576" s="633"/>
      <c r="NAD576" s="633"/>
      <c r="NAE576" s="633"/>
      <c r="NAF576" s="633"/>
      <c r="NAG576" s="633"/>
      <c r="NAH576" s="633"/>
      <c r="NAI576" s="633"/>
      <c r="NAJ576" s="633"/>
      <c r="NAK576" s="633"/>
      <c r="NAL576" s="633"/>
      <c r="NAM576" s="633"/>
      <c r="NAN576" s="633"/>
      <c r="NAO576" s="633"/>
      <c r="NAP576" s="633"/>
      <c r="NAQ576" s="633"/>
      <c r="NAR576" s="633"/>
      <c r="NAS576" s="633"/>
      <c r="NAT576" s="633"/>
      <c r="NAU576" s="633"/>
      <c r="NAV576" s="633"/>
      <c r="NAW576" s="633"/>
      <c r="NAX576" s="633"/>
      <c r="NAY576" s="633"/>
      <c r="NAZ576" s="633"/>
      <c r="NBA576" s="633"/>
      <c r="NBB576" s="633"/>
      <c r="NBC576" s="633"/>
      <c r="NBD576" s="633"/>
      <c r="NBE576" s="633"/>
      <c r="NBF576" s="633"/>
      <c r="NBG576" s="633"/>
      <c r="NBH576" s="633"/>
      <c r="NBI576" s="633"/>
      <c r="NBJ576" s="633"/>
      <c r="NBK576" s="633"/>
      <c r="NBL576" s="633"/>
      <c r="NBM576" s="633"/>
      <c r="NBN576" s="633"/>
      <c r="NBO576" s="633"/>
      <c r="NBP576" s="633"/>
      <c r="NBQ576" s="633"/>
      <c r="NBR576" s="633"/>
      <c r="NBS576" s="633"/>
      <c r="NBT576" s="633"/>
      <c r="NBU576" s="633"/>
      <c r="NBV576" s="633"/>
      <c r="NBW576" s="633"/>
      <c r="NBX576" s="633"/>
      <c r="NBY576" s="633"/>
      <c r="NBZ576" s="633"/>
      <c r="NCA576" s="633"/>
      <c r="NCB576" s="633"/>
      <c r="NCC576" s="633"/>
      <c r="NCD576" s="633"/>
      <c r="NCE576" s="633"/>
      <c r="NCF576" s="633"/>
      <c r="NCG576" s="633"/>
      <c r="NCH576" s="633"/>
      <c r="NCI576" s="633"/>
      <c r="NCJ576" s="633"/>
      <c r="NCK576" s="633"/>
      <c r="NCL576" s="633"/>
      <c r="NCM576" s="633"/>
      <c r="NCN576" s="633"/>
      <c r="NCO576" s="633"/>
      <c r="NCP576" s="633"/>
      <c r="NCQ576" s="633"/>
      <c r="NCR576" s="633"/>
      <c r="NCS576" s="633"/>
      <c r="NCT576" s="633"/>
      <c r="NCU576" s="633"/>
      <c r="NCV576" s="633"/>
      <c r="NCW576" s="633"/>
      <c r="NCX576" s="633"/>
      <c r="NCY576" s="633"/>
      <c r="NCZ576" s="633"/>
      <c r="NDA576" s="633"/>
      <c r="NDB576" s="633"/>
      <c r="NDC576" s="633"/>
      <c r="NDD576" s="633"/>
      <c r="NDE576" s="633"/>
      <c r="NDF576" s="633"/>
      <c r="NDG576" s="633"/>
      <c r="NDH576" s="633"/>
      <c r="NDI576" s="633"/>
      <c r="NDJ576" s="633"/>
      <c r="NDK576" s="633"/>
      <c r="NDL576" s="633"/>
      <c r="NDM576" s="633"/>
      <c r="NDN576" s="633"/>
      <c r="NDO576" s="633"/>
      <c r="NDP576" s="633"/>
      <c r="NDQ576" s="633"/>
      <c r="NDR576" s="633"/>
      <c r="NDS576" s="633"/>
      <c r="NDT576" s="633"/>
      <c r="NDU576" s="633"/>
      <c r="NDV576" s="633"/>
      <c r="NDW576" s="633"/>
      <c r="NDX576" s="633"/>
      <c r="NDY576" s="633"/>
      <c r="NDZ576" s="633"/>
      <c r="NEA576" s="633"/>
      <c r="NEB576" s="633"/>
      <c r="NEC576" s="633"/>
      <c r="NED576" s="633"/>
      <c r="NEE576" s="633"/>
      <c r="NEF576" s="633"/>
      <c r="NEG576" s="633"/>
      <c r="NEH576" s="633"/>
      <c r="NEI576" s="633"/>
      <c r="NEJ576" s="633"/>
      <c r="NEK576" s="633"/>
      <c r="NEL576" s="633"/>
      <c r="NEM576" s="633"/>
      <c r="NEN576" s="633"/>
      <c r="NEO576" s="633"/>
      <c r="NEP576" s="633"/>
      <c r="NEQ576" s="633"/>
      <c r="NER576" s="633"/>
      <c r="NES576" s="633"/>
      <c r="NET576" s="633"/>
      <c r="NEU576" s="633"/>
      <c r="NEV576" s="633"/>
      <c r="NEW576" s="633"/>
      <c r="NEX576" s="633"/>
      <c r="NEY576" s="633"/>
      <c r="NEZ576" s="633"/>
      <c r="NFA576" s="633"/>
      <c r="NFB576" s="633"/>
      <c r="NFC576" s="633"/>
      <c r="NFD576" s="633"/>
      <c r="NFE576" s="633"/>
      <c r="NFF576" s="633"/>
      <c r="NFG576" s="633"/>
      <c r="NFH576" s="633"/>
      <c r="NFI576" s="633"/>
      <c r="NFJ576" s="633"/>
      <c r="NFK576" s="633"/>
      <c r="NFL576" s="633"/>
      <c r="NFM576" s="633"/>
      <c r="NFN576" s="633"/>
      <c r="NFO576" s="633"/>
      <c r="NFP576" s="633"/>
      <c r="NFQ576" s="633"/>
      <c r="NFR576" s="633"/>
      <c r="NFS576" s="633"/>
      <c r="NFT576" s="633"/>
      <c r="NFU576" s="633"/>
      <c r="NFV576" s="633"/>
      <c r="NFW576" s="633"/>
      <c r="NFX576" s="633"/>
      <c r="NFY576" s="633"/>
      <c r="NFZ576" s="633"/>
      <c r="NGA576" s="633"/>
      <c r="NGB576" s="633"/>
      <c r="NGC576" s="633"/>
      <c r="NGD576" s="633"/>
      <c r="NGE576" s="633"/>
      <c r="NGF576" s="633"/>
      <c r="NGG576" s="633"/>
      <c r="NGH576" s="633"/>
      <c r="NGI576" s="633"/>
      <c r="NGJ576" s="633"/>
      <c r="NGK576" s="633"/>
      <c r="NGL576" s="633"/>
      <c r="NGM576" s="633"/>
      <c r="NGN576" s="633"/>
      <c r="NGO576" s="633"/>
      <c r="NGP576" s="633"/>
      <c r="NGQ576" s="633"/>
      <c r="NGR576" s="633"/>
      <c r="NGS576" s="633"/>
      <c r="NGT576" s="633"/>
      <c r="NGU576" s="633"/>
      <c r="NGV576" s="633"/>
      <c r="NGW576" s="633"/>
      <c r="NGX576" s="633"/>
      <c r="NGY576" s="633"/>
      <c r="NGZ576" s="633"/>
      <c r="NHA576" s="633"/>
      <c r="NHB576" s="633"/>
      <c r="NHC576" s="633"/>
      <c r="NHD576" s="633"/>
      <c r="NHE576" s="633"/>
      <c r="NHF576" s="633"/>
      <c r="NHG576" s="633"/>
      <c r="NHH576" s="633"/>
      <c r="NHI576" s="633"/>
      <c r="NHJ576" s="633"/>
      <c r="NHK576" s="633"/>
      <c r="NHL576" s="633"/>
      <c r="NHM576" s="633"/>
      <c r="NHN576" s="633"/>
      <c r="NHO576" s="633"/>
      <c r="NHP576" s="633"/>
      <c r="NHQ576" s="633"/>
      <c r="NHR576" s="633"/>
      <c r="NHS576" s="633"/>
      <c r="NHT576" s="633"/>
      <c r="NHU576" s="633"/>
      <c r="NHV576" s="633"/>
      <c r="NHW576" s="633"/>
      <c r="NHX576" s="633"/>
      <c r="NHY576" s="633"/>
      <c r="NHZ576" s="633"/>
      <c r="NIA576" s="633"/>
      <c r="NIB576" s="633"/>
      <c r="NIC576" s="633"/>
      <c r="NID576" s="633"/>
      <c r="NIE576" s="633"/>
      <c r="NIF576" s="633"/>
      <c r="NIG576" s="633"/>
      <c r="NIH576" s="633"/>
      <c r="NII576" s="633"/>
      <c r="NIJ576" s="633"/>
      <c r="NIK576" s="633"/>
      <c r="NIL576" s="633"/>
      <c r="NIM576" s="633"/>
      <c r="NIN576" s="633"/>
      <c r="NIO576" s="633"/>
      <c r="NIP576" s="633"/>
      <c r="NIQ576" s="633"/>
      <c r="NIR576" s="633"/>
      <c r="NIS576" s="633"/>
      <c r="NIT576" s="633"/>
      <c r="NIU576" s="633"/>
      <c r="NIV576" s="633"/>
      <c r="NIW576" s="633"/>
      <c r="NIX576" s="633"/>
      <c r="NIY576" s="633"/>
      <c r="NIZ576" s="633"/>
      <c r="NJA576" s="633"/>
      <c r="NJB576" s="633"/>
      <c r="NJC576" s="633"/>
      <c r="NJD576" s="633"/>
      <c r="NJE576" s="633"/>
      <c r="NJF576" s="633"/>
      <c r="NJG576" s="633"/>
      <c r="NJH576" s="633"/>
      <c r="NJI576" s="633"/>
      <c r="NJJ576" s="633"/>
      <c r="NJK576" s="633"/>
      <c r="NJL576" s="633"/>
      <c r="NJM576" s="633"/>
      <c r="NJN576" s="633"/>
      <c r="NJO576" s="633"/>
      <c r="NJP576" s="633"/>
      <c r="NJQ576" s="633"/>
      <c r="NJR576" s="633"/>
      <c r="NJS576" s="633"/>
      <c r="NJT576" s="633"/>
      <c r="NJU576" s="633"/>
      <c r="NJV576" s="633"/>
      <c r="NJW576" s="633"/>
      <c r="NJX576" s="633"/>
      <c r="NJY576" s="633"/>
      <c r="NJZ576" s="633"/>
      <c r="NKA576" s="633"/>
      <c r="NKB576" s="633"/>
      <c r="NKC576" s="633"/>
      <c r="NKD576" s="633"/>
      <c r="NKE576" s="633"/>
      <c r="NKF576" s="633"/>
      <c r="NKG576" s="633"/>
      <c r="NKH576" s="633"/>
      <c r="NKI576" s="633"/>
      <c r="NKJ576" s="633"/>
      <c r="NKK576" s="633"/>
      <c r="NKL576" s="633"/>
      <c r="NKM576" s="633"/>
      <c r="NKN576" s="633"/>
      <c r="NKO576" s="633"/>
      <c r="NKP576" s="633"/>
      <c r="NKQ576" s="633"/>
      <c r="NKR576" s="633"/>
      <c r="NKS576" s="633"/>
      <c r="NKT576" s="633"/>
      <c r="NKU576" s="633"/>
      <c r="NKV576" s="633"/>
      <c r="NKW576" s="633"/>
      <c r="NKX576" s="633"/>
      <c r="NKY576" s="633"/>
      <c r="NKZ576" s="633"/>
      <c r="NLA576" s="633"/>
      <c r="NLB576" s="633"/>
      <c r="NLC576" s="633"/>
      <c r="NLD576" s="633"/>
      <c r="NLE576" s="633"/>
      <c r="NLF576" s="633"/>
      <c r="NLG576" s="633"/>
      <c r="NLH576" s="633"/>
      <c r="NLI576" s="633"/>
      <c r="NLJ576" s="633"/>
      <c r="NLK576" s="633"/>
      <c r="NLL576" s="633"/>
      <c r="NLM576" s="633"/>
      <c r="NLN576" s="633"/>
      <c r="NLO576" s="633"/>
      <c r="NLP576" s="633"/>
      <c r="NLQ576" s="633"/>
      <c r="NLR576" s="633"/>
      <c r="NLS576" s="633"/>
      <c r="NLT576" s="633"/>
      <c r="NLU576" s="633"/>
      <c r="NLV576" s="633"/>
      <c r="NLW576" s="633"/>
      <c r="NLX576" s="633"/>
      <c r="NLY576" s="633"/>
      <c r="NLZ576" s="633"/>
      <c r="NMA576" s="633"/>
      <c r="NMB576" s="633"/>
      <c r="NMC576" s="633"/>
      <c r="NMD576" s="633"/>
      <c r="NME576" s="633"/>
      <c r="NMF576" s="633"/>
      <c r="NMG576" s="633"/>
      <c r="NMH576" s="633"/>
      <c r="NMI576" s="633"/>
      <c r="NMJ576" s="633"/>
      <c r="NMK576" s="633"/>
      <c r="NML576" s="633"/>
      <c r="NMM576" s="633"/>
      <c r="NMN576" s="633"/>
      <c r="NMO576" s="633"/>
      <c r="NMP576" s="633"/>
      <c r="NMQ576" s="633"/>
      <c r="NMR576" s="633"/>
      <c r="NMS576" s="633"/>
      <c r="NMT576" s="633"/>
      <c r="NMU576" s="633"/>
      <c r="NMV576" s="633"/>
      <c r="NMW576" s="633"/>
      <c r="NMX576" s="633"/>
      <c r="NMY576" s="633"/>
      <c r="NMZ576" s="633"/>
      <c r="NNA576" s="633"/>
      <c r="NNB576" s="633"/>
      <c r="NNC576" s="633"/>
      <c r="NND576" s="633"/>
      <c r="NNE576" s="633"/>
      <c r="NNF576" s="633"/>
      <c r="NNG576" s="633"/>
      <c r="NNH576" s="633"/>
      <c r="NNI576" s="633"/>
      <c r="NNJ576" s="633"/>
      <c r="NNK576" s="633"/>
      <c r="NNL576" s="633"/>
      <c r="NNM576" s="633"/>
      <c r="NNN576" s="633"/>
      <c r="NNO576" s="633"/>
      <c r="NNP576" s="633"/>
      <c r="NNQ576" s="633"/>
      <c r="NNR576" s="633"/>
      <c r="NNS576" s="633"/>
      <c r="NNT576" s="633"/>
      <c r="NNU576" s="633"/>
      <c r="NNV576" s="633"/>
      <c r="NNW576" s="633"/>
      <c r="NNX576" s="633"/>
      <c r="NNY576" s="633"/>
      <c r="NNZ576" s="633"/>
      <c r="NOA576" s="633"/>
      <c r="NOB576" s="633"/>
      <c r="NOC576" s="633"/>
      <c r="NOD576" s="633"/>
      <c r="NOE576" s="633"/>
      <c r="NOF576" s="633"/>
      <c r="NOG576" s="633"/>
      <c r="NOH576" s="633"/>
      <c r="NOI576" s="633"/>
      <c r="NOJ576" s="633"/>
      <c r="NOK576" s="633"/>
      <c r="NOL576" s="633"/>
      <c r="NOM576" s="633"/>
      <c r="NON576" s="633"/>
      <c r="NOO576" s="633"/>
      <c r="NOP576" s="633"/>
      <c r="NOQ576" s="633"/>
      <c r="NOR576" s="633"/>
      <c r="NOS576" s="633"/>
      <c r="NOT576" s="633"/>
      <c r="NOU576" s="633"/>
      <c r="NOV576" s="633"/>
      <c r="NOW576" s="633"/>
      <c r="NOX576" s="633"/>
      <c r="NOY576" s="633"/>
      <c r="NOZ576" s="633"/>
      <c r="NPA576" s="633"/>
      <c r="NPB576" s="633"/>
      <c r="NPC576" s="633"/>
      <c r="NPD576" s="633"/>
      <c r="NPE576" s="633"/>
      <c r="NPF576" s="633"/>
      <c r="NPG576" s="633"/>
      <c r="NPH576" s="633"/>
      <c r="NPI576" s="633"/>
      <c r="NPJ576" s="633"/>
      <c r="NPK576" s="633"/>
      <c r="NPL576" s="633"/>
      <c r="NPM576" s="633"/>
      <c r="NPN576" s="633"/>
      <c r="NPO576" s="633"/>
      <c r="NPP576" s="633"/>
      <c r="NPQ576" s="633"/>
      <c r="NPR576" s="633"/>
      <c r="NPS576" s="633"/>
      <c r="NPT576" s="633"/>
      <c r="NPU576" s="633"/>
      <c r="NPV576" s="633"/>
      <c r="NPW576" s="633"/>
      <c r="NPX576" s="633"/>
      <c r="NPY576" s="633"/>
      <c r="NPZ576" s="633"/>
      <c r="NQA576" s="633"/>
      <c r="NQB576" s="633"/>
      <c r="NQC576" s="633"/>
      <c r="NQD576" s="633"/>
      <c r="NQE576" s="633"/>
      <c r="NQF576" s="633"/>
      <c r="NQG576" s="633"/>
      <c r="NQH576" s="633"/>
      <c r="NQI576" s="633"/>
      <c r="NQJ576" s="633"/>
      <c r="NQK576" s="633"/>
      <c r="NQL576" s="633"/>
      <c r="NQM576" s="633"/>
      <c r="NQN576" s="633"/>
      <c r="NQO576" s="633"/>
      <c r="NQP576" s="633"/>
      <c r="NQQ576" s="633"/>
      <c r="NQR576" s="633"/>
      <c r="NQS576" s="633"/>
      <c r="NQT576" s="633"/>
      <c r="NQU576" s="633"/>
      <c r="NQV576" s="633"/>
      <c r="NQW576" s="633"/>
      <c r="NQX576" s="633"/>
      <c r="NQY576" s="633"/>
      <c r="NQZ576" s="633"/>
      <c r="NRA576" s="633"/>
      <c r="NRB576" s="633"/>
      <c r="NRC576" s="633"/>
      <c r="NRD576" s="633"/>
      <c r="NRE576" s="633"/>
      <c r="NRF576" s="633"/>
      <c r="NRG576" s="633"/>
      <c r="NRH576" s="633"/>
      <c r="NRI576" s="633"/>
      <c r="NRJ576" s="633"/>
      <c r="NRK576" s="633"/>
      <c r="NRL576" s="633"/>
      <c r="NRM576" s="633"/>
      <c r="NRN576" s="633"/>
      <c r="NRO576" s="633"/>
      <c r="NRP576" s="633"/>
      <c r="NRQ576" s="633"/>
      <c r="NRR576" s="633"/>
      <c r="NRS576" s="633"/>
      <c r="NRT576" s="633"/>
      <c r="NRU576" s="633"/>
      <c r="NRV576" s="633"/>
      <c r="NRW576" s="633"/>
      <c r="NRX576" s="633"/>
      <c r="NRY576" s="633"/>
      <c r="NRZ576" s="633"/>
      <c r="NSA576" s="633"/>
      <c r="NSB576" s="633"/>
      <c r="NSC576" s="633"/>
      <c r="NSD576" s="633"/>
      <c r="NSE576" s="633"/>
      <c r="NSF576" s="633"/>
      <c r="NSG576" s="633"/>
      <c r="NSH576" s="633"/>
      <c r="NSI576" s="633"/>
      <c r="NSJ576" s="633"/>
      <c r="NSK576" s="633"/>
      <c r="NSL576" s="633"/>
      <c r="NSM576" s="633"/>
      <c r="NSN576" s="633"/>
      <c r="NSO576" s="633"/>
      <c r="NSP576" s="633"/>
      <c r="NSQ576" s="633"/>
      <c r="NSR576" s="633"/>
      <c r="NSS576" s="633"/>
      <c r="NST576" s="633"/>
      <c r="NSU576" s="633"/>
      <c r="NSV576" s="633"/>
      <c r="NSW576" s="633"/>
      <c r="NSX576" s="633"/>
      <c r="NSY576" s="633"/>
      <c r="NSZ576" s="633"/>
      <c r="NTA576" s="633"/>
      <c r="NTB576" s="633"/>
      <c r="NTC576" s="633"/>
      <c r="NTD576" s="633"/>
      <c r="NTE576" s="633"/>
      <c r="NTF576" s="633"/>
      <c r="NTG576" s="633"/>
      <c r="NTH576" s="633"/>
      <c r="NTI576" s="633"/>
      <c r="NTJ576" s="633"/>
      <c r="NTK576" s="633"/>
      <c r="NTL576" s="633"/>
      <c r="NTM576" s="633"/>
      <c r="NTN576" s="633"/>
      <c r="NTO576" s="633"/>
      <c r="NTP576" s="633"/>
      <c r="NTQ576" s="633"/>
      <c r="NTR576" s="633"/>
      <c r="NTS576" s="633"/>
      <c r="NTT576" s="633"/>
      <c r="NTU576" s="633"/>
      <c r="NTV576" s="633"/>
      <c r="NTW576" s="633"/>
      <c r="NTX576" s="633"/>
      <c r="NTY576" s="633"/>
      <c r="NTZ576" s="633"/>
      <c r="NUA576" s="633"/>
      <c r="NUB576" s="633"/>
      <c r="NUC576" s="633"/>
      <c r="NUD576" s="633"/>
      <c r="NUE576" s="633"/>
      <c r="NUF576" s="633"/>
      <c r="NUG576" s="633"/>
      <c r="NUH576" s="633"/>
      <c r="NUI576" s="633"/>
      <c r="NUJ576" s="633"/>
      <c r="NUK576" s="633"/>
      <c r="NUL576" s="633"/>
      <c r="NUM576" s="633"/>
      <c r="NUN576" s="633"/>
      <c r="NUO576" s="633"/>
      <c r="NUP576" s="633"/>
      <c r="NUQ576" s="633"/>
      <c r="NUR576" s="633"/>
      <c r="NUS576" s="633"/>
      <c r="NUT576" s="633"/>
      <c r="NUU576" s="633"/>
      <c r="NUV576" s="633"/>
      <c r="NUW576" s="633"/>
      <c r="NUX576" s="633"/>
      <c r="NUY576" s="633"/>
      <c r="NUZ576" s="633"/>
      <c r="NVA576" s="633"/>
      <c r="NVB576" s="633"/>
      <c r="NVC576" s="633"/>
      <c r="NVD576" s="633"/>
      <c r="NVE576" s="633"/>
      <c r="NVF576" s="633"/>
      <c r="NVG576" s="633"/>
      <c r="NVH576" s="633"/>
      <c r="NVI576" s="633"/>
      <c r="NVJ576" s="633"/>
      <c r="NVK576" s="633"/>
      <c r="NVL576" s="633"/>
      <c r="NVM576" s="633"/>
      <c r="NVN576" s="633"/>
      <c r="NVO576" s="633"/>
      <c r="NVP576" s="633"/>
      <c r="NVQ576" s="633"/>
      <c r="NVR576" s="633"/>
      <c r="NVS576" s="633"/>
      <c r="NVT576" s="633"/>
      <c r="NVU576" s="633"/>
      <c r="NVV576" s="633"/>
      <c r="NVW576" s="633"/>
      <c r="NVX576" s="633"/>
      <c r="NVY576" s="633"/>
      <c r="NVZ576" s="633"/>
      <c r="NWA576" s="633"/>
      <c r="NWB576" s="633"/>
      <c r="NWC576" s="633"/>
      <c r="NWD576" s="633"/>
      <c r="NWE576" s="633"/>
      <c r="NWF576" s="633"/>
      <c r="NWG576" s="633"/>
      <c r="NWH576" s="633"/>
      <c r="NWI576" s="633"/>
      <c r="NWJ576" s="633"/>
      <c r="NWK576" s="633"/>
      <c r="NWL576" s="633"/>
      <c r="NWM576" s="633"/>
      <c r="NWN576" s="633"/>
      <c r="NWO576" s="633"/>
      <c r="NWP576" s="633"/>
      <c r="NWQ576" s="633"/>
      <c r="NWR576" s="633"/>
      <c r="NWS576" s="633"/>
      <c r="NWT576" s="633"/>
      <c r="NWU576" s="633"/>
      <c r="NWV576" s="633"/>
      <c r="NWW576" s="633"/>
      <c r="NWX576" s="633"/>
      <c r="NWY576" s="633"/>
      <c r="NWZ576" s="633"/>
      <c r="NXA576" s="633"/>
      <c r="NXB576" s="633"/>
      <c r="NXC576" s="633"/>
      <c r="NXD576" s="633"/>
      <c r="NXE576" s="633"/>
      <c r="NXF576" s="633"/>
      <c r="NXG576" s="633"/>
      <c r="NXH576" s="633"/>
      <c r="NXI576" s="633"/>
      <c r="NXJ576" s="633"/>
      <c r="NXK576" s="633"/>
      <c r="NXL576" s="633"/>
      <c r="NXM576" s="633"/>
      <c r="NXN576" s="633"/>
      <c r="NXO576" s="633"/>
      <c r="NXP576" s="633"/>
      <c r="NXQ576" s="633"/>
      <c r="NXR576" s="633"/>
      <c r="NXS576" s="633"/>
      <c r="NXT576" s="633"/>
      <c r="NXU576" s="633"/>
      <c r="NXV576" s="633"/>
      <c r="NXW576" s="633"/>
      <c r="NXX576" s="633"/>
      <c r="NXY576" s="633"/>
      <c r="NXZ576" s="633"/>
      <c r="NYA576" s="633"/>
      <c r="NYB576" s="633"/>
      <c r="NYC576" s="633"/>
      <c r="NYD576" s="633"/>
      <c r="NYE576" s="633"/>
      <c r="NYF576" s="633"/>
      <c r="NYG576" s="633"/>
      <c r="NYH576" s="633"/>
      <c r="NYI576" s="633"/>
      <c r="NYJ576" s="633"/>
      <c r="NYK576" s="633"/>
      <c r="NYL576" s="633"/>
      <c r="NYM576" s="633"/>
      <c r="NYN576" s="633"/>
      <c r="NYO576" s="633"/>
      <c r="NYP576" s="633"/>
      <c r="NYQ576" s="633"/>
      <c r="NYR576" s="633"/>
      <c r="NYS576" s="633"/>
      <c r="NYT576" s="633"/>
      <c r="NYU576" s="633"/>
      <c r="NYV576" s="633"/>
      <c r="NYW576" s="633"/>
      <c r="NYX576" s="633"/>
      <c r="NYY576" s="633"/>
      <c r="NYZ576" s="633"/>
      <c r="NZA576" s="633"/>
      <c r="NZB576" s="633"/>
      <c r="NZC576" s="633"/>
      <c r="NZD576" s="633"/>
      <c r="NZE576" s="633"/>
      <c r="NZF576" s="633"/>
      <c r="NZG576" s="633"/>
      <c r="NZH576" s="633"/>
      <c r="NZI576" s="633"/>
      <c r="NZJ576" s="633"/>
      <c r="NZK576" s="633"/>
      <c r="NZL576" s="633"/>
      <c r="NZM576" s="633"/>
      <c r="NZN576" s="633"/>
      <c r="NZO576" s="633"/>
      <c r="NZP576" s="633"/>
      <c r="NZQ576" s="633"/>
      <c r="NZR576" s="633"/>
      <c r="NZS576" s="633"/>
      <c r="NZT576" s="633"/>
      <c r="NZU576" s="633"/>
      <c r="NZV576" s="633"/>
      <c r="NZW576" s="633"/>
      <c r="NZX576" s="633"/>
      <c r="NZY576" s="633"/>
      <c r="NZZ576" s="633"/>
      <c r="OAA576" s="633"/>
      <c r="OAB576" s="633"/>
      <c r="OAC576" s="633"/>
      <c r="OAD576" s="633"/>
      <c r="OAE576" s="633"/>
      <c r="OAF576" s="633"/>
      <c r="OAG576" s="633"/>
      <c r="OAH576" s="633"/>
      <c r="OAI576" s="633"/>
      <c r="OAJ576" s="633"/>
      <c r="OAK576" s="633"/>
      <c r="OAL576" s="633"/>
      <c r="OAM576" s="633"/>
      <c r="OAN576" s="633"/>
      <c r="OAO576" s="633"/>
      <c r="OAP576" s="633"/>
      <c r="OAQ576" s="633"/>
      <c r="OAR576" s="633"/>
      <c r="OAS576" s="633"/>
      <c r="OAT576" s="633"/>
      <c r="OAU576" s="633"/>
      <c r="OAV576" s="633"/>
      <c r="OAW576" s="633"/>
      <c r="OAX576" s="633"/>
      <c r="OAY576" s="633"/>
      <c r="OAZ576" s="633"/>
      <c r="OBA576" s="633"/>
      <c r="OBB576" s="633"/>
      <c r="OBC576" s="633"/>
      <c r="OBD576" s="633"/>
      <c r="OBE576" s="633"/>
      <c r="OBF576" s="633"/>
      <c r="OBG576" s="633"/>
      <c r="OBH576" s="633"/>
      <c r="OBI576" s="633"/>
      <c r="OBJ576" s="633"/>
      <c r="OBK576" s="633"/>
      <c r="OBL576" s="633"/>
      <c r="OBM576" s="633"/>
      <c r="OBN576" s="633"/>
      <c r="OBO576" s="633"/>
      <c r="OBP576" s="633"/>
      <c r="OBQ576" s="633"/>
      <c r="OBR576" s="633"/>
      <c r="OBS576" s="633"/>
      <c r="OBT576" s="633"/>
      <c r="OBU576" s="633"/>
      <c r="OBV576" s="633"/>
      <c r="OBW576" s="633"/>
      <c r="OBX576" s="633"/>
      <c r="OBY576" s="633"/>
      <c r="OBZ576" s="633"/>
      <c r="OCA576" s="633"/>
      <c r="OCB576" s="633"/>
      <c r="OCC576" s="633"/>
      <c r="OCD576" s="633"/>
      <c r="OCE576" s="633"/>
      <c r="OCF576" s="633"/>
      <c r="OCG576" s="633"/>
      <c r="OCH576" s="633"/>
      <c r="OCI576" s="633"/>
      <c r="OCJ576" s="633"/>
      <c r="OCK576" s="633"/>
      <c r="OCL576" s="633"/>
      <c r="OCM576" s="633"/>
      <c r="OCN576" s="633"/>
      <c r="OCO576" s="633"/>
      <c r="OCP576" s="633"/>
      <c r="OCQ576" s="633"/>
      <c r="OCR576" s="633"/>
      <c r="OCS576" s="633"/>
      <c r="OCT576" s="633"/>
      <c r="OCU576" s="633"/>
      <c r="OCV576" s="633"/>
      <c r="OCW576" s="633"/>
      <c r="OCX576" s="633"/>
      <c r="OCY576" s="633"/>
      <c r="OCZ576" s="633"/>
      <c r="ODA576" s="633"/>
      <c r="ODB576" s="633"/>
      <c r="ODC576" s="633"/>
      <c r="ODD576" s="633"/>
      <c r="ODE576" s="633"/>
      <c r="ODF576" s="633"/>
      <c r="ODG576" s="633"/>
      <c r="ODH576" s="633"/>
      <c r="ODI576" s="633"/>
      <c r="ODJ576" s="633"/>
      <c r="ODK576" s="633"/>
      <c r="ODL576" s="633"/>
      <c r="ODM576" s="633"/>
      <c r="ODN576" s="633"/>
      <c r="ODO576" s="633"/>
      <c r="ODP576" s="633"/>
      <c r="ODQ576" s="633"/>
      <c r="ODR576" s="633"/>
      <c r="ODS576" s="633"/>
      <c r="ODT576" s="633"/>
      <c r="ODU576" s="633"/>
      <c r="ODV576" s="633"/>
      <c r="ODW576" s="633"/>
      <c r="ODX576" s="633"/>
      <c r="ODY576" s="633"/>
      <c r="ODZ576" s="633"/>
      <c r="OEA576" s="633"/>
      <c r="OEB576" s="633"/>
      <c r="OEC576" s="633"/>
      <c r="OED576" s="633"/>
      <c r="OEE576" s="633"/>
      <c r="OEF576" s="633"/>
      <c r="OEG576" s="633"/>
      <c r="OEH576" s="633"/>
      <c r="OEI576" s="633"/>
      <c r="OEJ576" s="633"/>
      <c r="OEK576" s="633"/>
      <c r="OEL576" s="633"/>
      <c r="OEM576" s="633"/>
      <c r="OEN576" s="633"/>
      <c r="OEO576" s="633"/>
      <c r="OEP576" s="633"/>
      <c r="OEQ576" s="633"/>
      <c r="OER576" s="633"/>
      <c r="OES576" s="633"/>
      <c r="OET576" s="633"/>
      <c r="OEU576" s="633"/>
      <c r="OEV576" s="633"/>
      <c r="OEW576" s="633"/>
      <c r="OEX576" s="633"/>
      <c r="OEY576" s="633"/>
      <c r="OEZ576" s="633"/>
      <c r="OFA576" s="633"/>
      <c r="OFB576" s="633"/>
      <c r="OFC576" s="633"/>
      <c r="OFD576" s="633"/>
      <c r="OFE576" s="633"/>
      <c r="OFF576" s="633"/>
      <c r="OFG576" s="633"/>
      <c r="OFH576" s="633"/>
      <c r="OFI576" s="633"/>
      <c r="OFJ576" s="633"/>
      <c r="OFK576" s="633"/>
      <c r="OFL576" s="633"/>
      <c r="OFM576" s="633"/>
      <c r="OFN576" s="633"/>
      <c r="OFO576" s="633"/>
      <c r="OFP576" s="633"/>
      <c r="OFQ576" s="633"/>
      <c r="OFR576" s="633"/>
      <c r="OFS576" s="633"/>
      <c r="OFT576" s="633"/>
      <c r="OFU576" s="633"/>
      <c r="OFV576" s="633"/>
      <c r="OFW576" s="633"/>
      <c r="OFX576" s="633"/>
      <c r="OFY576" s="633"/>
      <c r="OFZ576" s="633"/>
      <c r="OGA576" s="633"/>
      <c r="OGB576" s="633"/>
      <c r="OGC576" s="633"/>
      <c r="OGD576" s="633"/>
      <c r="OGE576" s="633"/>
      <c r="OGF576" s="633"/>
      <c r="OGG576" s="633"/>
      <c r="OGH576" s="633"/>
      <c r="OGI576" s="633"/>
      <c r="OGJ576" s="633"/>
      <c r="OGK576" s="633"/>
      <c r="OGL576" s="633"/>
      <c r="OGM576" s="633"/>
      <c r="OGN576" s="633"/>
      <c r="OGO576" s="633"/>
      <c r="OGP576" s="633"/>
      <c r="OGQ576" s="633"/>
      <c r="OGR576" s="633"/>
      <c r="OGS576" s="633"/>
      <c r="OGT576" s="633"/>
      <c r="OGU576" s="633"/>
      <c r="OGV576" s="633"/>
      <c r="OGW576" s="633"/>
      <c r="OGX576" s="633"/>
      <c r="OGY576" s="633"/>
      <c r="OGZ576" s="633"/>
      <c r="OHA576" s="633"/>
      <c r="OHB576" s="633"/>
      <c r="OHC576" s="633"/>
      <c r="OHD576" s="633"/>
      <c r="OHE576" s="633"/>
      <c r="OHF576" s="633"/>
      <c r="OHG576" s="633"/>
      <c r="OHH576" s="633"/>
      <c r="OHI576" s="633"/>
      <c r="OHJ576" s="633"/>
      <c r="OHK576" s="633"/>
      <c r="OHL576" s="633"/>
      <c r="OHM576" s="633"/>
      <c r="OHN576" s="633"/>
      <c r="OHO576" s="633"/>
      <c r="OHP576" s="633"/>
      <c r="OHQ576" s="633"/>
      <c r="OHR576" s="633"/>
      <c r="OHS576" s="633"/>
      <c r="OHT576" s="633"/>
      <c r="OHU576" s="633"/>
      <c r="OHV576" s="633"/>
      <c r="OHW576" s="633"/>
      <c r="OHX576" s="633"/>
      <c r="OHY576" s="633"/>
      <c r="OHZ576" s="633"/>
      <c r="OIA576" s="633"/>
      <c r="OIB576" s="633"/>
      <c r="OIC576" s="633"/>
      <c r="OID576" s="633"/>
      <c r="OIE576" s="633"/>
      <c r="OIF576" s="633"/>
      <c r="OIG576" s="633"/>
      <c r="OIH576" s="633"/>
      <c r="OII576" s="633"/>
      <c r="OIJ576" s="633"/>
      <c r="OIK576" s="633"/>
      <c r="OIL576" s="633"/>
      <c r="OIM576" s="633"/>
      <c r="OIN576" s="633"/>
      <c r="OIO576" s="633"/>
      <c r="OIP576" s="633"/>
      <c r="OIQ576" s="633"/>
      <c r="OIR576" s="633"/>
      <c r="OIS576" s="633"/>
      <c r="OIT576" s="633"/>
      <c r="OIU576" s="633"/>
      <c r="OIV576" s="633"/>
      <c r="OIW576" s="633"/>
      <c r="OIX576" s="633"/>
      <c r="OIY576" s="633"/>
      <c r="OIZ576" s="633"/>
      <c r="OJA576" s="633"/>
      <c r="OJB576" s="633"/>
      <c r="OJC576" s="633"/>
      <c r="OJD576" s="633"/>
      <c r="OJE576" s="633"/>
      <c r="OJF576" s="633"/>
      <c r="OJG576" s="633"/>
      <c r="OJH576" s="633"/>
      <c r="OJI576" s="633"/>
      <c r="OJJ576" s="633"/>
      <c r="OJK576" s="633"/>
      <c r="OJL576" s="633"/>
      <c r="OJM576" s="633"/>
      <c r="OJN576" s="633"/>
      <c r="OJO576" s="633"/>
      <c r="OJP576" s="633"/>
      <c r="OJQ576" s="633"/>
      <c r="OJR576" s="633"/>
      <c r="OJS576" s="633"/>
      <c r="OJT576" s="633"/>
      <c r="OJU576" s="633"/>
      <c r="OJV576" s="633"/>
      <c r="OJW576" s="633"/>
      <c r="OJX576" s="633"/>
      <c r="OJY576" s="633"/>
      <c r="OJZ576" s="633"/>
      <c r="OKA576" s="633"/>
      <c r="OKB576" s="633"/>
      <c r="OKC576" s="633"/>
      <c r="OKD576" s="633"/>
      <c r="OKE576" s="633"/>
      <c r="OKF576" s="633"/>
      <c r="OKG576" s="633"/>
      <c r="OKH576" s="633"/>
      <c r="OKI576" s="633"/>
      <c r="OKJ576" s="633"/>
      <c r="OKK576" s="633"/>
      <c r="OKL576" s="633"/>
      <c r="OKM576" s="633"/>
      <c r="OKN576" s="633"/>
      <c r="OKO576" s="633"/>
      <c r="OKP576" s="633"/>
      <c r="OKQ576" s="633"/>
      <c r="OKR576" s="633"/>
      <c r="OKS576" s="633"/>
      <c r="OKT576" s="633"/>
      <c r="OKU576" s="633"/>
      <c r="OKV576" s="633"/>
      <c r="OKW576" s="633"/>
      <c r="OKX576" s="633"/>
      <c r="OKY576" s="633"/>
      <c r="OKZ576" s="633"/>
      <c r="OLA576" s="633"/>
      <c r="OLB576" s="633"/>
      <c r="OLC576" s="633"/>
      <c r="OLD576" s="633"/>
      <c r="OLE576" s="633"/>
      <c r="OLF576" s="633"/>
      <c r="OLG576" s="633"/>
      <c r="OLH576" s="633"/>
      <c r="OLI576" s="633"/>
      <c r="OLJ576" s="633"/>
      <c r="OLK576" s="633"/>
      <c r="OLL576" s="633"/>
      <c r="OLM576" s="633"/>
      <c r="OLN576" s="633"/>
      <c r="OLO576" s="633"/>
      <c r="OLP576" s="633"/>
      <c r="OLQ576" s="633"/>
      <c r="OLR576" s="633"/>
      <c r="OLS576" s="633"/>
      <c r="OLT576" s="633"/>
      <c r="OLU576" s="633"/>
      <c r="OLV576" s="633"/>
      <c r="OLW576" s="633"/>
      <c r="OLX576" s="633"/>
      <c r="OLY576" s="633"/>
      <c r="OLZ576" s="633"/>
      <c r="OMA576" s="633"/>
      <c r="OMB576" s="633"/>
      <c r="OMC576" s="633"/>
      <c r="OMD576" s="633"/>
      <c r="OME576" s="633"/>
      <c r="OMF576" s="633"/>
      <c r="OMG576" s="633"/>
      <c r="OMH576" s="633"/>
      <c r="OMI576" s="633"/>
      <c r="OMJ576" s="633"/>
      <c r="OMK576" s="633"/>
      <c r="OML576" s="633"/>
      <c r="OMM576" s="633"/>
      <c r="OMN576" s="633"/>
      <c r="OMO576" s="633"/>
      <c r="OMP576" s="633"/>
      <c r="OMQ576" s="633"/>
      <c r="OMR576" s="633"/>
      <c r="OMS576" s="633"/>
      <c r="OMT576" s="633"/>
      <c r="OMU576" s="633"/>
      <c r="OMV576" s="633"/>
      <c r="OMW576" s="633"/>
      <c r="OMX576" s="633"/>
      <c r="OMY576" s="633"/>
      <c r="OMZ576" s="633"/>
      <c r="ONA576" s="633"/>
      <c r="ONB576" s="633"/>
      <c r="ONC576" s="633"/>
      <c r="OND576" s="633"/>
      <c r="ONE576" s="633"/>
      <c r="ONF576" s="633"/>
      <c r="ONG576" s="633"/>
      <c r="ONH576" s="633"/>
      <c r="ONI576" s="633"/>
      <c r="ONJ576" s="633"/>
      <c r="ONK576" s="633"/>
      <c r="ONL576" s="633"/>
      <c r="ONM576" s="633"/>
      <c r="ONN576" s="633"/>
      <c r="ONO576" s="633"/>
      <c r="ONP576" s="633"/>
      <c r="ONQ576" s="633"/>
      <c r="ONR576" s="633"/>
      <c r="ONS576" s="633"/>
      <c r="ONT576" s="633"/>
      <c r="ONU576" s="633"/>
      <c r="ONV576" s="633"/>
      <c r="ONW576" s="633"/>
      <c r="ONX576" s="633"/>
      <c r="ONY576" s="633"/>
      <c r="ONZ576" s="633"/>
      <c r="OOA576" s="633"/>
      <c r="OOB576" s="633"/>
      <c r="OOC576" s="633"/>
      <c r="OOD576" s="633"/>
      <c r="OOE576" s="633"/>
      <c r="OOF576" s="633"/>
      <c r="OOG576" s="633"/>
      <c r="OOH576" s="633"/>
      <c r="OOI576" s="633"/>
      <c r="OOJ576" s="633"/>
      <c r="OOK576" s="633"/>
      <c r="OOL576" s="633"/>
      <c r="OOM576" s="633"/>
      <c r="OON576" s="633"/>
      <c r="OOO576" s="633"/>
      <c r="OOP576" s="633"/>
      <c r="OOQ576" s="633"/>
      <c r="OOR576" s="633"/>
      <c r="OOS576" s="633"/>
      <c r="OOT576" s="633"/>
      <c r="OOU576" s="633"/>
      <c r="OOV576" s="633"/>
      <c r="OOW576" s="633"/>
      <c r="OOX576" s="633"/>
      <c r="OOY576" s="633"/>
      <c r="OOZ576" s="633"/>
      <c r="OPA576" s="633"/>
      <c r="OPB576" s="633"/>
      <c r="OPC576" s="633"/>
      <c r="OPD576" s="633"/>
      <c r="OPE576" s="633"/>
      <c r="OPF576" s="633"/>
      <c r="OPG576" s="633"/>
      <c r="OPH576" s="633"/>
      <c r="OPI576" s="633"/>
      <c r="OPJ576" s="633"/>
      <c r="OPK576" s="633"/>
      <c r="OPL576" s="633"/>
      <c r="OPM576" s="633"/>
      <c r="OPN576" s="633"/>
      <c r="OPO576" s="633"/>
      <c r="OPP576" s="633"/>
      <c r="OPQ576" s="633"/>
      <c r="OPR576" s="633"/>
      <c r="OPS576" s="633"/>
      <c r="OPT576" s="633"/>
      <c r="OPU576" s="633"/>
      <c r="OPV576" s="633"/>
      <c r="OPW576" s="633"/>
      <c r="OPX576" s="633"/>
      <c r="OPY576" s="633"/>
      <c r="OPZ576" s="633"/>
      <c r="OQA576" s="633"/>
      <c r="OQB576" s="633"/>
      <c r="OQC576" s="633"/>
      <c r="OQD576" s="633"/>
      <c r="OQE576" s="633"/>
      <c r="OQF576" s="633"/>
      <c r="OQG576" s="633"/>
      <c r="OQH576" s="633"/>
      <c r="OQI576" s="633"/>
      <c r="OQJ576" s="633"/>
      <c r="OQK576" s="633"/>
      <c r="OQL576" s="633"/>
      <c r="OQM576" s="633"/>
      <c r="OQN576" s="633"/>
      <c r="OQO576" s="633"/>
      <c r="OQP576" s="633"/>
      <c r="OQQ576" s="633"/>
      <c r="OQR576" s="633"/>
      <c r="OQS576" s="633"/>
      <c r="OQT576" s="633"/>
      <c r="OQU576" s="633"/>
      <c r="OQV576" s="633"/>
      <c r="OQW576" s="633"/>
      <c r="OQX576" s="633"/>
      <c r="OQY576" s="633"/>
      <c r="OQZ576" s="633"/>
      <c r="ORA576" s="633"/>
      <c r="ORB576" s="633"/>
      <c r="ORC576" s="633"/>
      <c r="ORD576" s="633"/>
      <c r="ORE576" s="633"/>
      <c r="ORF576" s="633"/>
      <c r="ORG576" s="633"/>
      <c r="ORH576" s="633"/>
      <c r="ORI576" s="633"/>
      <c r="ORJ576" s="633"/>
      <c r="ORK576" s="633"/>
      <c r="ORL576" s="633"/>
      <c r="ORM576" s="633"/>
      <c r="ORN576" s="633"/>
      <c r="ORO576" s="633"/>
      <c r="ORP576" s="633"/>
      <c r="ORQ576" s="633"/>
      <c r="ORR576" s="633"/>
      <c r="ORS576" s="633"/>
      <c r="ORT576" s="633"/>
      <c r="ORU576" s="633"/>
      <c r="ORV576" s="633"/>
      <c r="ORW576" s="633"/>
      <c r="ORX576" s="633"/>
      <c r="ORY576" s="633"/>
      <c r="ORZ576" s="633"/>
      <c r="OSA576" s="633"/>
      <c r="OSB576" s="633"/>
      <c r="OSC576" s="633"/>
      <c r="OSD576" s="633"/>
      <c r="OSE576" s="633"/>
      <c r="OSF576" s="633"/>
      <c r="OSG576" s="633"/>
      <c r="OSH576" s="633"/>
      <c r="OSI576" s="633"/>
      <c r="OSJ576" s="633"/>
      <c r="OSK576" s="633"/>
      <c r="OSL576" s="633"/>
      <c r="OSM576" s="633"/>
      <c r="OSN576" s="633"/>
      <c r="OSO576" s="633"/>
      <c r="OSP576" s="633"/>
      <c r="OSQ576" s="633"/>
      <c r="OSR576" s="633"/>
      <c r="OSS576" s="633"/>
      <c r="OST576" s="633"/>
      <c r="OSU576" s="633"/>
      <c r="OSV576" s="633"/>
      <c r="OSW576" s="633"/>
      <c r="OSX576" s="633"/>
      <c r="OSY576" s="633"/>
      <c r="OSZ576" s="633"/>
      <c r="OTA576" s="633"/>
      <c r="OTB576" s="633"/>
      <c r="OTC576" s="633"/>
      <c r="OTD576" s="633"/>
      <c r="OTE576" s="633"/>
      <c r="OTF576" s="633"/>
      <c r="OTG576" s="633"/>
      <c r="OTH576" s="633"/>
      <c r="OTI576" s="633"/>
      <c r="OTJ576" s="633"/>
      <c r="OTK576" s="633"/>
      <c r="OTL576" s="633"/>
      <c r="OTM576" s="633"/>
      <c r="OTN576" s="633"/>
      <c r="OTO576" s="633"/>
      <c r="OTP576" s="633"/>
      <c r="OTQ576" s="633"/>
      <c r="OTR576" s="633"/>
      <c r="OTS576" s="633"/>
      <c r="OTT576" s="633"/>
      <c r="OTU576" s="633"/>
      <c r="OTV576" s="633"/>
      <c r="OTW576" s="633"/>
      <c r="OTX576" s="633"/>
      <c r="OTY576" s="633"/>
      <c r="OTZ576" s="633"/>
      <c r="OUA576" s="633"/>
      <c r="OUB576" s="633"/>
      <c r="OUC576" s="633"/>
      <c r="OUD576" s="633"/>
      <c r="OUE576" s="633"/>
      <c r="OUF576" s="633"/>
      <c r="OUG576" s="633"/>
      <c r="OUH576" s="633"/>
      <c r="OUI576" s="633"/>
      <c r="OUJ576" s="633"/>
      <c r="OUK576" s="633"/>
      <c r="OUL576" s="633"/>
      <c r="OUM576" s="633"/>
      <c r="OUN576" s="633"/>
      <c r="OUO576" s="633"/>
      <c r="OUP576" s="633"/>
      <c r="OUQ576" s="633"/>
      <c r="OUR576" s="633"/>
      <c r="OUS576" s="633"/>
      <c r="OUT576" s="633"/>
      <c r="OUU576" s="633"/>
      <c r="OUV576" s="633"/>
      <c r="OUW576" s="633"/>
      <c r="OUX576" s="633"/>
      <c r="OUY576" s="633"/>
      <c r="OUZ576" s="633"/>
      <c r="OVA576" s="633"/>
      <c r="OVB576" s="633"/>
      <c r="OVC576" s="633"/>
      <c r="OVD576" s="633"/>
      <c r="OVE576" s="633"/>
      <c r="OVF576" s="633"/>
      <c r="OVG576" s="633"/>
      <c r="OVH576" s="633"/>
      <c r="OVI576" s="633"/>
      <c r="OVJ576" s="633"/>
      <c r="OVK576" s="633"/>
      <c r="OVL576" s="633"/>
      <c r="OVM576" s="633"/>
      <c r="OVN576" s="633"/>
      <c r="OVO576" s="633"/>
      <c r="OVP576" s="633"/>
      <c r="OVQ576" s="633"/>
      <c r="OVR576" s="633"/>
      <c r="OVS576" s="633"/>
      <c r="OVT576" s="633"/>
      <c r="OVU576" s="633"/>
      <c r="OVV576" s="633"/>
      <c r="OVW576" s="633"/>
      <c r="OVX576" s="633"/>
      <c r="OVY576" s="633"/>
      <c r="OVZ576" s="633"/>
      <c r="OWA576" s="633"/>
      <c r="OWB576" s="633"/>
      <c r="OWC576" s="633"/>
      <c r="OWD576" s="633"/>
      <c r="OWE576" s="633"/>
      <c r="OWF576" s="633"/>
      <c r="OWG576" s="633"/>
      <c r="OWH576" s="633"/>
      <c r="OWI576" s="633"/>
      <c r="OWJ576" s="633"/>
      <c r="OWK576" s="633"/>
      <c r="OWL576" s="633"/>
      <c r="OWM576" s="633"/>
      <c r="OWN576" s="633"/>
      <c r="OWO576" s="633"/>
      <c r="OWP576" s="633"/>
      <c r="OWQ576" s="633"/>
      <c r="OWR576" s="633"/>
      <c r="OWS576" s="633"/>
      <c r="OWT576" s="633"/>
      <c r="OWU576" s="633"/>
      <c r="OWV576" s="633"/>
      <c r="OWW576" s="633"/>
      <c r="OWX576" s="633"/>
      <c r="OWY576" s="633"/>
      <c r="OWZ576" s="633"/>
      <c r="OXA576" s="633"/>
      <c r="OXB576" s="633"/>
      <c r="OXC576" s="633"/>
      <c r="OXD576" s="633"/>
      <c r="OXE576" s="633"/>
      <c r="OXF576" s="633"/>
      <c r="OXG576" s="633"/>
      <c r="OXH576" s="633"/>
      <c r="OXI576" s="633"/>
      <c r="OXJ576" s="633"/>
      <c r="OXK576" s="633"/>
      <c r="OXL576" s="633"/>
      <c r="OXM576" s="633"/>
      <c r="OXN576" s="633"/>
      <c r="OXO576" s="633"/>
      <c r="OXP576" s="633"/>
      <c r="OXQ576" s="633"/>
      <c r="OXR576" s="633"/>
      <c r="OXS576" s="633"/>
      <c r="OXT576" s="633"/>
      <c r="OXU576" s="633"/>
      <c r="OXV576" s="633"/>
      <c r="OXW576" s="633"/>
      <c r="OXX576" s="633"/>
      <c r="OXY576" s="633"/>
      <c r="OXZ576" s="633"/>
      <c r="OYA576" s="633"/>
      <c r="OYB576" s="633"/>
      <c r="OYC576" s="633"/>
      <c r="OYD576" s="633"/>
      <c r="OYE576" s="633"/>
      <c r="OYF576" s="633"/>
      <c r="OYG576" s="633"/>
      <c r="OYH576" s="633"/>
      <c r="OYI576" s="633"/>
      <c r="OYJ576" s="633"/>
      <c r="OYK576" s="633"/>
      <c r="OYL576" s="633"/>
      <c r="OYM576" s="633"/>
      <c r="OYN576" s="633"/>
      <c r="OYO576" s="633"/>
      <c r="OYP576" s="633"/>
      <c r="OYQ576" s="633"/>
      <c r="OYR576" s="633"/>
      <c r="OYS576" s="633"/>
      <c r="OYT576" s="633"/>
      <c r="OYU576" s="633"/>
      <c r="OYV576" s="633"/>
      <c r="OYW576" s="633"/>
      <c r="OYX576" s="633"/>
      <c r="OYY576" s="633"/>
      <c r="OYZ576" s="633"/>
      <c r="OZA576" s="633"/>
      <c r="OZB576" s="633"/>
      <c r="OZC576" s="633"/>
      <c r="OZD576" s="633"/>
      <c r="OZE576" s="633"/>
      <c r="OZF576" s="633"/>
      <c r="OZG576" s="633"/>
      <c r="OZH576" s="633"/>
      <c r="OZI576" s="633"/>
      <c r="OZJ576" s="633"/>
      <c r="OZK576" s="633"/>
      <c r="OZL576" s="633"/>
      <c r="OZM576" s="633"/>
      <c r="OZN576" s="633"/>
      <c r="OZO576" s="633"/>
      <c r="OZP576" s="633"/>
      <c r="OZQ576" s="633"/>
      <c r="OZR576" s="633"/>
      <c r="OZS576" s="633"/>
      <c r="OZT576" s="633"/>
      <c r="OZU576" s="633"/>
      <c r="OZV576" s="633"/>
      <c r="OZW576" s="633"/>
      <c r="OZX576" s="633"/>
      <c r="OZY576" s="633"/>
      <c r="OZZ576" s="633"/>
      <c r="PAA576" s="633"/>
      <c r="PAB576" s="633"/>
      <c r="PAC576" s="633"/>
      <c r="PAD576" s="633"/>
      <c r="PAE576" s="633"/>
      <c r="PAF576" s="633"/>
      <c r="PAG576" s="633"/>
      <c r="PAH576" s="633"/>
      <c r="PAI576" s="633"/>
      <c r="PAJ576" s="633"/>
      <c r="PAK576" s="633"/>
      <c r="PAL576" s="633"/>
      <c r="PAM576" s="633"/>
      <c r="PAN576" s="633"/>
      <c r="PAO576" s="633"/>
      <c r="PAP576" s="633"/>
      <c r="PAQ576" s="633"/>
      <c r="PAR576" s="633"/>
      <c r="PAS576" s="633"/>
      <c r="PAT576" s="633"/>
      <c r="PAU576" s="633"/>
      <c r="PAV576" s="633"/>
      <c r="PAW576" s="633"/>
      <c r="PAX576" s="633"/>
      <c r="PAY576" s="633"/>
      <c r="PAZ576" s="633"/>
      <c r="PBA576" s="633"/>
      <c r="PBB576" s="633"/>
      <c r="PBC576" s="633"/>
      <c r="PBD576" s="633"/>
      <c r="PBE576" s="633"/>
      <c r="PBF576" s="633"/>
      <c r="PBG576" s="633"/>
      <c r="PBH576" s="633"/>
      <c r="PBI576" s="633"/>
      <c r="PBJ576" s="633"/>
      <c r="PBK576" s="633"/>
      <c r="PBL576" s="633"/>
      <c r="PBM576" s="633"/>
      <c r="PBN576" s="633"/>
      <c r="PBO576" s="633"/>
      <c r="PBP576" s="633"/>
      <c r="PBQ576" s="633"/>
      <c r="PBR576" s="633"/>
      <c r="PBS576" s="633"/>
      <c r="PBT576" s="633"/>
      <c r="PBU576" s="633"/>
      <c r="PBV576" s="633"/>
      <c r="PBW576" s="633"/>
      <c r="PBX576" s="633"/>
      <c r="PBY576" s="633"/>
      <c r="PBZ576" s="633"/>
      <c r="PCA576" s="633"/>
      <c r="PCB576" s="633"/>
      <c r="PCC576" s="633"/>
      <c r="PCD576" s="633"/>
      <c r="PCE576" s="633"/>
      <c r="PCF576" s="633"/>
      <c r="PCG576" s="633"/>
      <c r="PCH576" s="633"/>
      <c r="PCI576" s="633"/>
      <c r="PCJ576" s="633"/>
      <c r="PCK576" s="633"/>
      <c r="PCL576" s="633"/>
      <c r="PCM576" s="633"/>
      <c r="PCN576" s="633"/>
      <c r="PCO576" s="633"/>
      <c r="PCP576" s="633"/>
      <c r="PCQ576" s="633"/>
      <c r="PCR576" s="633"/>
      <c r="PCS576" s="633"/>
      <c r="PCT576" s="633"/>
      <c r="PCU576" s="633"/>
      <c r="PCV576" s="633"/>
      <c r="PCW576" s="633"/>
      <c r="PCX576" s="633"/>
      <c r="PCY576" s="633"/>
      <c r="PCZ576" s="633"/>
      <c r="PDA576" s="633"/>
      <c r="PDB576" s="633"/>
      <c r="PDC576" s="633"/>
      <c r="PDD576" s="633"/>
      <c r="PDE576" s="633"/>
      <c r="PDF576" s="633"/>
      <c r="PDG576" s="633"/>
      <c r="PDH576" s="633"/>
      <c r="PDI576" s="633"/>
      <c r="PDJ576" s="633"/>
      <c r="PDK576" s="633"/>
      <c r="PDL576" s="633"/>
      <c r="PDM576" s="633"/>
      <c r="PDN576" s="633"/>
      <c r="PDO576" s="633"/>
      <c r="PDP576" s="633"/>
      <c r="PDQ576" s="633"/>
      <c r="PDR576" s="633"/>
      <c r="PDS576" s="633"/>
      <c r="PDT576" s="633"/>
      <c r="PDU576" s="633"/>
      <c r="PDV576" s="633"/>
      <c r="PDW576" s="633"/>
      <c r="PDX576" s="633"/>
      <c r="PDY576" s="633"/>
      <c r="PDZ576" s="633"/>
      <c r="PEA576" s="633"/>
      <c r="PEB576" s="633"/>
      <c r="PEC576" s="633"/>
      <c r="PED576" s="633"/>
      <c r="PEE576" s="633"/>
      <c r="PEF576" s="633"/>
      <c r="PEG576" s="633"/>
      <c r="PEH576" s="633"/>
      <c r="PEI576" s="633"/>
      <c r="PEJ576" s="633"/>
      <c r="PEK576" s="633"/>
      <c r="PEL576" s="633"/>
      <c r="PEM576" s="633"/>
      <c r="PEN576" s="633"/>
      <c r="PEO576" s="633"/>
      <c r="PEP576" s="633"/>
      <c r="PEQ576" s="633"/>
      <c r="PER576" s="633"/>
      <c r="PES576" s="633"/>
      <c r="PET576" s="633"/>
      <c r="PEU576" s="633"/>
      <c r="PEV576" s="633"/>
      <c r="PEW576" s="633"/>
      <c r="PEX576" s="633"/>
      <c r="PEY576" s="633"/>
      <c r="PEZ576" s="633"/>
      <c r="PFA576" s="633"/>
      <c r="PFB576" s="633"/>
      <c r="PFC576" s="633"/>
      <c r="PFD576" s="633"/>
      <c r="PFE576" s="633"/>
      <c r="PFF576" s="633"/>
      <c r="PFG576" s="633"/>
      <c r="PFH576" s="633"/>
      <c r="PFI576" s="633"/>
      <c r="PFJ576" s="633"/>
      <c r="PFK576" s="633"/>
      <c r="PFL576" s="633"/>
      <c r="PFM576" s="633"/>
      <c r="PFN576" s="633"/>
      <c r="PFO576" s="633"/>
      <c r="PFP576" s="633"/>
      <c r="PFQ576" s="633"/>
      <c r="PFR576" s="633"/>
      <c r="PFS576" s="633"/>
      <c r="PFT576" s="633"/>
      <c r="PFU576" s="633"/>
      <c r="PFV576" s="633"/>
      <c r="PFW576" s="633"/>
      <c r="PFX576" s="633"/>
      <c r="PFY576" s="633"/>
      <c r="PFZ576" s="633"/>
      <c r="PGA576" s="633"/>
      <c r="PGB576" s="633"/>
      <c r="PGC576" s="633"/>
      <c r="PGD576" s="633"/>
      <c r="PGE576" s="633"/>
      <c r="PGF576" s="633"/>
      <c r="PGG576" s="633"/>
      <c r="PGH576" s="633"/>
      <c r="PGI576" s="633"/>
      <c r="PGJ576" s="633"/>
      <c r="PGK576" s="633"/>
      <c r="PGL576" s="633"/>
      <c r="PGM576" s="633"/>
      <c r="PGN576" s="633"/>
      <c r="PGO576" s="633"/>
      <c r="PGP576" s="633"/>
      <c r="PGQ576" s="633"/>
      <c r="PGR576" s="633"/>
      <c r="PGS576" s="633"/>
      <c r="PGT576" s="633"/>
      <c r="PGU576" s="633"/>
      <c r="PGV576" s="633"/>
      <c r="PGW576" s="633"/>
      <c r="PGX576" s="633"/>
      <c r="PGY576" s="633"/>
      <c r="PGZ576" s="633"/>
      <c r="PHA576" s="633"/>
      <c r="PHB576" s="633"/>
      <c r="PHC576" s="633"/>
      <c r="PHD576" s="633"/>
      <c r="PHE576" s="633"/>
      <c r="PHF576" s="633"/>
      <c r="PHG576" s="633"/>
      <c r="PHH576" s="633"/>
      <c r="PHI576" s="633"/>
      <c r="PHJ576" s="633"/>
      <c r="PHK576" s="633"/>
      <c r="PHL576" s="633"/>
      <c r="PHM576" s="633"/>
      <c r="PHN576" s="633"/>
      <c r="PHO576" s="633"/>
      <c r="PHP576" s="633"/>
      <c r="PHQ576" s="633"/>
      <c r="PHR576" s="633"/>
      <c r="PHS576" s="633"/>
      <c r="PHT576" s="633"/>
      <c r="PHU576" s="633"/>
      <c r="PHV576" s="633"/>
      <c r="PHW576" s="633"/>
      <c r="PHX576" s="633"/>
      <c r="PHY576" s="633"/>
      <c r="PHZ576" s="633"/>
      <c r="PIA576" s="633"/>
      <c r="PIB576" s="633"/>
      <c r="PIC576" s="633"/>
      <c r="PID576" s="633"/>
      <c r="PIE576" s="633"/>
      <c r="PIF576" s="633"/>
      <c r="PIG576" s="633"/>
      <c r="PIH576" s="633"/>
      <c r="PII576" s="633"/>
      <c r="PIJ576" s="633"/>
      <c r="PIK576" s="633"/>
      <c r="PIL576" s="633"/>
      <c r="PIM576" s="633"/>
      <c r="PIN576" s="633"/>
      <c r="PIO576" s="633"/>
      <c r="PIP576" s="633"/>
      <c r="PIQ576" s="633"/>
      <c r="PIR576" s="633"/>
      <c r="PIS576" s="633"/>
      <c r="PIT576" s="633"/>
      <c r="PIU576" s="633"/>
      <c r="PIV576" s="633"/>
      <c r="PIW576" s="633"/>
      <c r="PIX576" s="633"/>
      <c r="PIY576" s="633"/>
      <c r="PIZ576" s="633"/>
      <c r="PJA576" s="633"/>
      <c r="PJB576" s="633"/>
      <c r="PJC576" s="633"/>
      <c r="PJD576" s="633"/>
      <c r="PJE576" s="633"/>
      <c r="PJF576" s="633"/>
      <c r="PJG576" s="633"/>
      <c r="PJH576" s="633"/>
      <c r="PJI576" s="633"/>
      <c r="PJJ576" s="633"/>
      <c r="PJK576" s="633"/>
      <c r="PJL576" s="633"/>
      <c r="PJM576" s="633"/>
      <c r="PJN576" s="633"/>
      <c r="PJO576" s="633"/>
      <c r="PJP576" s="633"/>
      <c r="PJQ576" s="633"/>
      <c r="PJR576" s="633"/>
      <c r="PJS576" s="633"/>
      <c r="PJT576" s="633"/>
      <c r="PJU576" s="633"/>
      <c r="PJV576" s="633"/>
      <c r="PJW576" s="633"/>
      <c r="PJX576" s="633"/>
      <c r="PJY576" s="633"/>
      <c r="PJZ576" s="633"/>
      <c r="PKA576" s="633"/>
      <c r="PKB576" s="633"/>
      <c r="PKC576" s="633"/>
      <c r="PKD576" s="633"/>
      <c r="PKE576" s="633"/>
      <c r="PKF576" s="633"/>
      <c r="PKG576" s="633"/>
      <c r="PKH576" s="633"/>
      <c r="PKI576" s="633"/>
      <c r="PKJ576" s="633"/>
      <c r="PKK576" s="633"/>
      <c r="PKL576" s="633"/>
      <c r="PKM576" s="633"/>
      <c r="PKN576" s="633"/>
      <c r="PKO576" s="633"/>
      <c r="PKP576" s="633"/>
      <c r="PKQ576" s="633"/>
      <c r="PKR576" s="633"/>
      <c r="PKS576" s="633"/>
      <c r="PKT576" s="633"/>
      <c r="PKU576" s="633"/>
      <c r="PKV576" s="633"/>
      <c r="PKW576" s="633"/>
      <c r="PKX576" s="633"/>
      <c r="PKY576" s="633"/>
      <c r="PKZ576" s="633"/>
      <c r="PLA576" s="633"/>
      <c r="PLB576" s="633"/>
      <c r="PLC576" s="633"/>
      <c r="PLD576" s="633"/>
      <c r="PLE576" s="633"/>
      <c r="PLF576" s="633"/>
      <c r="PLG576" s="633"/>
      <c r="PLH576" s="633"/>
      <c r="PLI576" s="633"/>
      <c r="PLJ576" s="633"/>
      <c r="PLK576" s="633"/>
      <c r="PLL576" s="633"/>
      <c r="PLM576" s="633"/>
      <c r="PLN576" s="633"/>
      <c r="PLO576" s="633"/>
      <c r="PLP576" s="633"/>
      <c r="PLQ576" s="633"/>
      <c r="PLR576" s="633"/>
      <c r="PLS576" s="633"/>
      <c r="PLT576" s="633"/>
      <c r="PLU576" s="633"/>
      <c r="PLV576" s="633"/>
      <c r="PLW576" s="633"/>
      <c r="PLX576" s="633"/>
      <c r="PLY576" s="633"/>
      <c r="PLZ576" s="633"/>
      <c r="PMA576" s="633"/>
      <c r="PMB576" s="633"/>
      <c r="PMC576" s="633"/>
      <c r="PMD576" s="633"/>
      <c r="PME576" s="633"/>
      <c r="PMF576" s="633"/>
      <c r="PMG576" s="633"/>
      <c r="PMH576" s="633"/>
      <c r="PMI576" s="633"/>
      <c r="PMJ576" s="633"/>
      <c r="PMK576" s="633"/>
      <c r="PML576" s="633"/>
      <c r="PMM576" s="633"/>
      <c r="PMN576" s="633"/>
      <c r="PMO576" s="633"/>
      <c r="PMP576" s="633"/>
      <c r="PMQ576" s="633"/>
      <c r="PMR576" s="633"/>
      <c r="PMS576" s="633"/>
      <c r="PMT576" s="633"/>
      <c r="PMU576" s="633"/>
      <c r="PMV576" s="633"/>
      <c r="PMW576" s="633"/>
      <c r="PMX576" s="633"/>
      <c r="PMY576" s="633"/>
      <c r="PMZ576" s="633"/>
      <c r="PNA576" s="633"/>
      <c r="PNB576" s="633"/>
      <c r="PNC576" s="633"/>
      <c r="PND576" s="633"/>
      <c r="PNE576" s="633"/>
      <c r="PNF576" s="633"/>
      <c r="PNG576" s="633"/>
      <c r="PNH576" s="633"/>
      <c r="PNI576" s="633"/>
      <c r="PNJ576" s="633"/>
      <c r="PNK576" s="633"/>
      <c r="PNL576" s="633"/>
      <c r="PNM576" s="633"/>
      <c r="PNN576" s="633"/>
      <c r="PNO576" s="633"/>
      <c r="PNP576" s="633"/>
      <c r="PNQ576" s="633"/>
      <c r="PNR576" s="633"/>
      <c r="PNS576" s="633"/>
      <c r="PNT576" s="633"/>
      <c r="PNU576" s="633"/>
      <c r="PNV576" s="633"/>
      <c r="PNW576" s="633"/>
      <c r="PNX576" s="633"/>
      <c r="PNY576" s="633"/>
      <c r="PNZ576" s="633"/>
      <c r="POA576" s="633"/>
      <c r="POB576" s="633"/>
      <c r="POC576" s="633"/>
      <c r="POD576" s="633"/>
      <c r="POE576" s="633"/>
      <c r="POF576" s="633"/>
      <c r="POG576" s="633"/>
      <c r="POH576" s="633"/>
      <c r="POI576" s="633"/>
      <c r="POJ576" s="633"/>
      <c r="POK576" s="633"/>
      <c r="POL576" s="633"/>
      <c r="POM576" s="633"/>
      <c r="PON576" s="633"/>
      <c r="POO576" s="633"/>
      <c r="POP576" s="633"/>
      <c r="POQ576" s="633"/>
      <c r="POR576" s="633"/>
      <c r="POS576" s="633"/>
      <c r="POT576" s="633"/>
      <c r="POU576" s="633"/>
      <c r="POV576" s="633"/>
      <c r="POW576" s="633"/>
      <c r="POX576" s="633"/>
      <c r="POY576" s="633"/>
      <c r="POZ576" s="633"/>
      <c r="PPA576" s="633"/>
      <c r="PPB576" s="633"/>
      <c r="PPC576" s="633"/>
      <c r="PPD576" s="633"/>
      <c r="PPE576" s="633"/>
      <c r="PPF576" s="633"/>
      <c r="PPG576" s="633"/>
      <c r="PPH576" s="633"/>
      <c r="PPI576" s="633"/>
      <c r="PPJ576" s="633"/>
      <c r="PPK576" s="633"/>
      <c r="PPL576" s="633"/>
      <c r="PPM576" s="633"/>
      <c r="PPN576" s="633"/>
      <c r="PPO576" s="633"/>
      <c r="PPP576" s="633"/>
      <c r="PPQ576" s="633"/>
      <c r="PPR576" s="633"/>
      <c r="PPS576" s="633"/>
      <c r="PPT576" s="633"/>
      <c r="PPU576" s="633"/>
      <c r="PPV576" s="633"/>
      <c r="PPW576" s="633"/>
      <c r="PPX576" s="633"/>
      <c r="PPY576" s="633"/>
      <c r="PPZ576" s="633"/>
      <c r="PQA576" s="633"/>
      <c r="PQB576" s="633"/>
      <c r="PQC576" s="633"/>
      <c r="PQD576" s="633"/>
      <c r="PQE576" s="633"/>
      <c r="PQF576" s="633"/>
      <c r="PQG576" s="633"/>
      <c r="PQH576" s="633"/>
      <c r="PQI576" s="633"/>
      <c r="PQJ576" s="633"/>
      <c r="PQK576" s="633"/>
      <c r="PQL576" s="633"/>
      <c r="PQM576" s="633"/>
      <c r="PQN576" s="633"/>
      <c r="PQO576" s="633"/>
      <c r="PQP576" s="633"/>
      <c r="PQQ576" s="633"/>
      <c r="PQR576" s="633"/>
      <c r="PQS576" s="633"/>
      <c r="PQT576" s="633"/>
      <c r="PQU576" s="633"/>
      <c r="PQV576" s="633"/>
      <c r="PQW576" s="633"/>
      <c r="PQX576" s="633"/>
      <c r="PQY576" s="633"/>
      <c r="PQZ576" s="633"/>
      <c r="PRA576" s="633"/>
      <c r="PRB576" s="633"/>
      <c r="PRC576" s="633"/>
      <c r="PRD576" s="633"/>
      <c r="PRE576" s="633"/>
      <c r="PRF576" s="633"/>
      <c r="PRG576" s="633"/>
      <c r="PRH576" s="633"/>
      <c r="PRI576" s="633"/>
      <c r="PRJ576" s="633"/>
      <c r="PRK576" s="633"/>
      <c r="PRL576" s="633"/>
      <c r="PRM576" s="633"/>
      <c r="PRN576" s="633"/>
      <c r="PRO576" s="633"/>
      <c r="PRP576" s="633"/>
      <c r="PRQ576" s="633"/>
      <c r="PRR576" s="633"/>
      <c r="PRS576" s="633"/>
      <c r="PRT576" s="633"/>
      <c r="PRU576" s="633"/>
      <c r="PRV576" s="633"/>
      <c r="PRW576" s="633"/>
      <c r="PRX576" s="633"/>
      <c r="PRY576" s="633"/>
      <c r="PRZ576" s="633"/>
      <c r="PSA576" s="633"/>
      <c r="PSB576" s="633"/>
      <c r="PSC576" s="633"/>
      <c r="PSD576" s="633"/>
      <c r="PSE576" s="633"/>
      <c r="PSF576" s="633"/>
      <c r="PSG576" s="633"/>
      <c r="PSH576" s="633"/>
      <c r="PSI576" s="633"/>
      <c r="PSJ576" s="633"/>
      <c r="PSK576" s="633"/>
      <c r="PSL576" s="633"/>
      <c r="PSM576" s="633"/>
      <c r="PSN576" s="633"/>
      <c r="PSO576" s="633"/>
      <c r="PSP576" s="633"/>
      <c r="PSQ576" s="633"/>
      <c r="PSR576" s="633"/>
      <c r="PSS576" s="633"/>
      <c r="PST576" s="633"/>
      <c r="PSU576" s="633"/>
      <c r="PSV576" s="633"/>
      <c r="PSW576" s="633"/>
      <c r="PSX576" s="633"/>
      <c r="PSY576" s="633"/>
      <c r="PSZ576" s="633"/>
      <c r="PTA576" s="633"/>
      <c r="PTB576" s="633"/>
      <c r="PTC576" s="633"/>
      <c r="PTD576" s="633"/>
      <c r="PTE576" s="633"/>
      <c r="PTF576" s="633"/>
      <c r="PTG576" s="633"/>
      <c r="PTH576" s="633"/>
      <c r="PTI576" s="633"/>
      <c r="PTJ576" s="633"/>
      <c r="PTK576" s="633"/>
      <c r="PTL576" s="633"/>
      <c r="PTM576" s="633"/>
      <c r="PTN576" s="633"/>
      <c r="PTO576" s="633"/>
      <c r="PTP576" s="633"/>
      <c r="PTQ576" s="633"/>
      <c r="PTR576" s="633"/>
      <c r="PTS576" s="633"/>
      <c r="PTT576" s="633"/>
      <c r="PTU576" s="633"/>
      <c r="PTV576" s="633"/>
      <c r="PTW576" s="633"/>
      <c r="PTX576" s="633"/>
      <c r="PTY576" s="633"/>
      <c r="PTZ576" s="633"/>
      <c r="PUA576" s="633"/>
      <c r="PUB576" s="633"/>
      <c r="PUC576" s="633"/>
      <c r="PUD576" s="633"/>
      <c r="PUE576" s="633"/>
      <c r="PUF576" s="633"/>
      <c r="PUG576" s="633"/>
      <c r="PUH576" s="633"/>
      <c r="PUI576" s="633"/>
      <c r="PUJ576" s="633"/>
      <c r="PUK576" s="633"/>
      <c r="PUL576" s="633"/>
      <c r="PUM576" s="633"/>
      <c r="PUN576" s="633"/>
      <c r="PUO576" s="633"/>
      <c r="PUP576" s="633"/>
      <c r="PUQ576" s="633"/>
      <c r="PUR576" s="633"/>
      <c r="PUS576" s="633"/>
      <c r="PUT576" s="633"/>
      <c r="PUU576" s="633"/>
      <c r="PUV576" s="633"/>
      <c r="PUW576" s="633"/>
      <c r="PUX576" s="633"/>
      <c r="PUY576" s="633"/>
      <c r="PUZ576" s="633"/>
      <c r="PVA576" s="633"/>
      <c r="PVB576" s="633"/>
      <c r="PVC576" s="633"/>
      <c r="PVD576" s="633"/>
      <c r="PVE576" s="633"/>
      <c r="PVF576" s="633"/>
      <c r="PVG576" s="633"/>
      <c r="PVH576" s="633"/>
      <c r="PVI576" s="633"/>
      <c r="PVJ576" s="633"/>
      <c r="PVK576" s="633"/>
      <c r="PVL576" s="633"/>
      <c r="PVM576" s="633"/>
      <c r="PVN576" s="633"/>
      <c r="PVO576" s="633"/>
      <c r="PVP576" s="633"/>
      <c r="PVQ576" s="633"/>
      <c r="PVR576" s="633"/>
      <c r="PVS576" s="633"/>
      <c r="PVT576" s="633"/>
      <c r="PVU576" s="633"/>
      <c r="PVV576" s="633"/>
      <c r="PVW576" s="633"/>
      <c r="PVX576" s="633"/>
      <c r="PVY576" s="633"/>
      <c r="PVZ576" s="633"/>
      <c r="PWA576" s="633"/>
      <c r="PWB576" s="633"/>
      <c r="PWC576" s="633"/>
      <c r="PWD576" s="633"/>
      <c r="PWE576" s="633"/>
      <c r="PWF576" s="633"/>
      <c r="PWG576" s="633"/>
      <c r="PWH576" s="633"/>
      <c r="PWI576" s="633"/>
      <c r="PWJ576" s="633"/>
      <c r="PWK576" s="633"/>
      <c r="PWL576" s="633"/>
      <c r="PWM576" s="633"/>
      <c r="PWN576" s="633"/>
      <c r="PWO576" s="633"/>
      <c r="PWP576" s="633"/>
      <c r="PWQ576" s="633"/>
      <c r="PWR576" s="633"/>
      <c r="PWS576" s="633"/>
      <c r="PWT576" s="633"/>
      <c r="PWU576" s="633"/>
      <c r="PWV576" s="633"/>
      <c r="PWW576" s="633"/>
      <c r="PWX576" s="633"/>
      <c r="PWY576" s="633"/>
      <c r="PWZ576" s="633"/>
      <c r="PXA576" s="633"/>
      <c r="PXB576" s="633"/>
      <c r="PXC576" s="633"/>
      <c r="PXD576" s="633"/>
      <c r="PXE576" s="633"/>
      <c r="PXF576" s="633"/>
      <c r="PXG576" s="633"/>
      <c r="PXH576" s="633"/>
      <c r="PXI576" s="633"/>
      <c r="PXJ576" s="633"/>
      <c r="PXK576" s="633"/>
      <c r="PXL576" s="633"/>
      <c r="PXM576" s="633"/>
      <c r="PXN576" s="633"/>
      <c r="PXO576" s="633"/>
      <c r="PXP576" s="633"/>
      <c r="PXQ576" s="633"/>
      <c r="PXR576" s="633"/>
      <c r="PXS576" s="633"/>
      <c r="PXT576" s="633"/>
      <c r="PXU576" s="633"/>
      <c r="PXV576" s="633"/>
      <c r="PXW576" s="633"/>
      <c r="PXX576" s="633"/>
      <c r="PXY576" s="633"/>
      <c r="PXZ576" s="633"/>
      <c r="PYA576" s="633"/>
      <c r="PYB576" s="633"/>
      <c r="PYC576" s="633"/>
      <c r="PYD576" s="633"/>
      <c r="PYE576" s="633"/>
      <c r="PYF576" s="633"/>
      <c r="PYG576" s="633"/>
      <c r="PYH576" s="633"/>
      <c r="PYI576" s="633"/>
      <c r="PYJ576" s="633"/>
      <c r="PYK576" s="633"/>
      <c r="PYL576" s="633"/>
      <c r="PYM576" s="633"/>
      <c r="PYN576" s="633"/>
      <c r="PYO576" s="633"/>
      <c r="PYP576" s="633"/>
      <c r="PYQ576" s="633"/>
      <c r="PYR576" s="633"/>
      <c r="PYS576" s="633"/>
      <c r="PYT576" s="633"/>
      <c r="PYU576" s="633"/>
      <c r="PYV576" s="633"/>
      <c r="PYW576" s="633"/>
      <c r="PYX576" s="633"/>
      <c r="PYY576" s="633"/>
      <c r="PYZ576" s="633"/>
      <c r="PZA576" s="633"/>
      <c r="PZB576" s="633"/>
      <c r="PZC576" s="633"/>
      <c r="PZD576" s="633"/>
      <c r="PZE576" s="633"/>
      <c r="PZF576" s="633"/>
      <c r="PZG576" s="633"/>
      <c r="PZH576" s="633"/>
      <c r="PZI576" s="633"/>
      <c r="PZJ576" s="633"/>
      <c r="PZK576" s="633"/>
      <c r="PZL576" s="633"/>
      <c r="PZM576" s="633"/>
      <c r="PZN576" s="633"/>
      <c r="PZO576" s="633"/>
      <c r="PZP576" s="633"/>
      <c r="PZQ576" s="633"/>
      <c r="PZR576" s="633"/>
      <c r="PZS576" s="633"/>
      <c r="PZT576" s="633"/>
      <c r="PZU576" s="633"/>
      <c r="PZV576" s="633"/>
      <c r="PZW576" s="633"/>
      <c r="PZX576" s="633"/>
      <c r="PZY576" s="633"/>
      <c r="PZZ576" s="633"/>
      <c r="QAA576" s="633"/>
      <c r="QAB576" s="633"/>
      <c r="QAC576" s="633"/>
      <c r="QAD576" s="633"/>
      <c r="QAE576" s="633"/>
      <c r="QAF576" s="633"/>
      <c r="QAG576" s="633"/>
      <c r="QAH576" s="633"/>
      <c r="QAI576" s="633"/>
      <c r="QAJ576" s="633"/>
      <c r="QAK576" s="633"/>
      <c r="QAL576" s="633"/>
      <c r="QAM576" s="633"/>
      <c r="QAN576" s="633"/>
      <c r="QAO576" s="633"/>
      <c r="QAP576" s="633"/>
      <c r="QAQ576" s="633"/>
      <c r="QAR576" s="633"/>
      <c r="QAS576" s="633"/>
      <c r="QAT576" s="633"/>
      <c r="QAU576" s="633"/>
      <c r="QAV576" s="633"/>
      <c r="QAW576" s="633"/>
      <c r="QAX576" s="633"/>
      <c r="QAY576" s="633"/>
      <c r="QAZ576" s="633"/>
      <c r="QBA576" s="633"/>
      <c r="QBB576" s="633"/>
      <c r="QBC576" s="633"/>
      <c r="QBD576" s="633"/>
      <c r="QBE576" s="633"/>
      <c r="QBF576" s="633"/>
      <c r="QBG576" s="633"/>
      <c r="QBH576" s="633"/>
      <c r="QBI576" s="633"/>
      <c r="QBJ576" s="633"/>
      <c r="QBK576" s="633"/>
      <c r="QBL576" s="633"/>
      <c r="QBM576" s="633"/>
      <c r="QBN576" s="633"/>
      <c r="QBO576" s="633"/>
      <c r="QBP576" s="633"/>
      <c r="QBQ576" s="633"/>
      <c r="QBR576" s="633"/>
      <c r="QBS576" s="633"/>
      <c r="QBT576" s="633"/>
      <c r="QBU576" s="633"/>
      <c r="QBV576" s="633"/>
      <c r="QBW576" s="633"/>
      <c r="QBX576" s="633"/>
      <c r="QBY576" s="633"/>
      <c r="QBZ576" s="633"/>
      <c r="QCA576" s="633"/>
      <c r="QCB576" s="633"/>
      <c r="QCC576" s="633"/>
      <c r="QCD576" s="633"/>
      <c r="QCE576" s="633"/>
      <c r="QCF576" s="633"/>
      <c r="QCG576" s="633"/>
      <c r="QCH576" s="633"/>
      <c r="QCI576" s="633"/>
      <c r="QCJ576" s="633"/>
      <c r="QCK576" s="633"/>
      <c r="QCL576" s="633"/>
      <c r="QCM576" s="633"/>
      <c r="QCN576" s="633"/>
      <c r="QCO576" s="633"/>
      <c r="QCP576" s="633"/>
      <c r="QCQ576" s="633"/>
      <c r="QCR576" s="633"/>
      <c r="QCS576" s="633"/>
      <c r="QCT576" s="633"/>
      <c r="QCU576" s="633"/>
      <c r="QCV576" s="633"/>
      <c r="QCW576" s="633"/>
      <c r="QCX576" s="633"/>
      <c r="QCY576" s="633"/>
      <c r="QCZ576" s="633"/>
      <c r="QDA576" s="633"/>
      <c r="QDB576" s="633"/>
      <c r="QDC576" s="633"/>
      <c r="QDD576" s="633"/>
      <c r="QDE576" s="633"/>
      <c r="QDF576" s="633"/>
      <c r="QDG576" s="633"/>
      <c r="QDH576" s="633"/>
      <c r="QDI576" s="633"/>
      <c r="QDJ576" s="633"/>
      <c r="QDK576" s="633"/>
      <c r="QDL576" s="633"/>
      <c r="QDM576" s="633"/>
      <c r="QDN576" s="633"/>
      <c r="QDO576" s="633"/>
      <c r="QDP576" s="633"/>
      <c r="QDQ576" s="633"/>
      <c r="QDR576" s="633"/>
      <c r="QDS576" s="633"/>
      <c r="QDT576" s="633"/>
      <c r="QDU576" s="633"/>
      <c r="QDV576" s="633"/>
      <c r="QDW576" s="633"/>
      <c r="QDX576" s="633"/>
      <c r="QDY576" s="633"/>
      <c r="QDZ576" s="633"/>
      <c r="QEA576" s="633"/>
      <c r="QEB576" s="633"/>
      <c r="QEC576" s="633"/>
      <c r="QED576" s="633"/>
      <c r="QEE576" s="633"/>
      <c r="QEF576" s="633"/>
      <c r="QEG576" s="633"/>
      <c r="QEH576" s="633"/>
      <c r="QEI576" s="633"/>
      <c r="QEJ576" s="633"/>
      <c r="QEK576" s="633"/>
      <c r="QEL576" s="633"/>
      <c r="QEM576" s="633"/>
      <c r="QEN576" s="633"/>
      <c r="QEO576" s="633"/>
      <c r="QEP576" s="633"/>
      <c r="QEQ576" s="633"/>
      <c r="QER576" s="633"/>
      <c r="QES576" s="633"/>
      <c r="QET576" s="633"/>
      <c r="QEU576" s="633"/>
      <c r="QEV576" s="633"/>
      <c r="QEW576" s="633"/>
      <c r="QEX576" s="633"/>
      <c r="QEY576" s="633"/>
      <c r="QEZ576" s="633"/>
      <c r="QFA576" s="633"/>
      <c r="QFB576" s="633"/>
      <c r="QFC576" s="633"/>
      <c r="QFD576" s="633"/>
      <c r="QFE576" s="633"/>
      <c r="QFF576" s="633"/>
      <c r="QFG576" s="633"/>
      <c r="QFH576" s="633"/>
      <c r="QFI576" s="633"/>
      <c r="QFJ576" s="633"/>
      <c r="QFK576" s="633"/>
      <c r="QFL576" s="633"/>
      <c r="QFM576" s="633"/>
      <c r="QFN576" s="633"/>
      <c r="QFO576" s="633"/>
      <c r="QFP576" s="633"/>
      <c r="QFQ576" s="633"/>
      <c r="QFR576" s="633"/>
      <c r="QFS576" s="633"/>
      <c r="QFT576" s="633"/>
      <c r="QFU576" s="633"/>
      <c r="QFV576" s="633"/>
      <c r="QFW576" s="633"/>
      <c r="QFX576" s="633"/>
      <c r="QFY576" s="633"/>
      <c r="QFZ576" s="633"/>
      <c r="QGA576" s="633"/>
      <c r="QGB576" s="633"/>
      <c r="QGC576" s="633"/>
      <c r="QGD576" s="633"/>
      <c r="QGE576" s="633"/>
      <c r="QGF576" s="633"/>
      <c r="QGG576" s="633"/>
      <c r="QGH576" s="633"/>
      <c r="QGI576" s="633"/>
      <c r="QGJ576" s="633"/>
      <c r="QGK576" s="633"/>
      <c r="QGL576" s="633"/>
      <c r="QGM576" s="633"/>
      <c r="QGN576" s="633"/>
      <c r="QGO576" s="633"/>
      <c r="QGP576" s="633"/>
      <c r="QGQ576" s="633"/>
      <c r="QGR576" s="633"/>
      <c r="QGS576" s="633"/>
      <c r="QGT576" s="633"/>
      <c r="QGU576" s="633"/>
      <c r="QGV576" s="633"/>
      <c r="QGW576" s="633"/>
      <c r="QGX576" s="633"/>
      <c r="QGY576" s="633"/>
      <c r="QGZ576" s="633"/>
      <c r="QHA576" s="633"/>
      <c r="QHB576" s="633"/>
      <c r="QHC576" s="633"/>
      <c r="QHD576" s="633"/>
      <c r="QHE576" s="633"/>
      <c r="QHF576" s="633"/>
      <c r="QHG576" s="633"/>
      <c r="QHH576" s="633"/>
      <c r="QHI576" s="633"/>
      <c r="QHJ576" s="633"/>
      <c r="QHK576" s="633"/>
      <c r="QHL576" s="633"/>
      <c r="QHM576" s="633"/>
      <c r="QHN576" s="633"/>
      <c r="QHO576" s="633"/>
      <c r="QHP576" s="633"/>
      <c r="QHQ576" s="633"/>
      <c r="QHR576" s="633"/>
      <c r="QHS576" s="633"/>
      <c r="QHT576" s="633"/>
      <c r="QHU576" s="633"/>
      <c r="QHV576" s="633"/>
      <c r="QHW576" s="633"/>
      <c r="QHX576" s="633"/>
      <c r="QHY576" s="633"/>
      <c r="QHZ576" s="633"/>
      <c r="QIA576" s="633"/>
      <c r="QIB576" s="633"/>
      <c r="QIC576" s="633"/>
      <c r="QID576" s="633"/>
      <c r="QIE576" s="633"/>
      <c r="QIF576" s="633"/>
      <c r="QIG576" s="633"/>
      <c r="QIH576" s="633"/>
      <c r="QII576" s="633"/>
      <c r="QIJ576" s="633"/>
      <c r="QIK576" s="633"/>
      <c r="QIL576" s="633"/>
      <c r="QIM576" s="633"/>
      <c r="QIN576" s="633"/>
      <c r="QIO576" s="633"/>
      <c r="QIP576" s="633"/>
      <c r="QIQ576" s="633"/>
      <c r="QIR576" s="633"/>
      <c r="QIS576" s="633"/>
      <c r="QIT576" s="633"/>
      <c r="QIU576" s="633"/>
      <c r="QIV576" s="633"/>
      <c r="QIW576" s="633"/>
      <c r="QIX576" s="633"/>
      <c r="QIY576" s="633"/>
      <c r="QIZ576" s="633"/>
      <c r="QJA576" s="633"/>
      <c r="QJB576" s="633"/>
      <c r="QJC576" s="633"/>
      <c r="QJD576" s="633"/>
      <c r="QJE576" s="633"/>
      <c r="QJF576" s="633"/>
      <c r="QJG576" s="633"/>
      <c r="QJH576" s="633"/>
      <c r="QJI576" s="633"/>
      <c r="QJJ576" s="633"/>
      <c r="QJK576" s="633"/>
      <c r="QJL576" s="633"/>
      <c r="QJM576" s="633"/>
      <c r="QJN576" s="633"/>
      <c r="QJO576" s="633"/>
      <c r="QJP576" s="633"/>
      <c r="QJQ576" s="633"/>
      <c r="QJR576" s="633"/>
      <c r="QJS576" s="633"/>
      <c r="QJT576" s="633"/>
      <c r="QJU576" s="633"/>
      <c r="QJV576" s="633"/>
      <c r="QJW576" s="633"/>
      <c r="QJX576" s="633"/>
      <c r="QJY576" s="633"/>
      <c r="QJZ576" s="633"/>
      <c r="QKA576" s="633"/>
      <c r="QKB576" s="633"/>
      <c r="QKC576" s="633"/>
      <c r="QKD576" s="633"/>
      <c r="QKE576" s="633"/>
      <c r="QKF576" s="633"/>
      <c r="QKG576" s="633"/>
      <c r="QKH576" s="633"/>
      <c r="QKI576" s="633"/>
      <c r="QKJ576" s="633"/>
      <c r="QKK576" s="633"/>
      <c r="QKL576" s="633"/>
      <c r="QKM576" s="633"/>
      <c r="QKN576" s="633"/>
      <c r="QKO576" s="633"/>
      <c r="QKP576" s="633"/>
      <c r="QKQ576" s="633"/>
      <c r="QKR576" s="633"/>
      <c r="QKS576" s="633"/>
      <c r="QKT576" s="633"/>
      <c r="QKU576" s="633"/>
      <c r="QKV576" s="633"/>
      <c r="QKW576" s="633"/>
      <c r="QKX576" s="633"/>
      <c r="QKY576" s="633"/>
      <c r="QKZ576" s="633"/>
      <c r="QLA576" s="633"/>
      <c r="QLB576" s="633"/>
      <c r="QLC576" s="633"/>
      <c r="QLD576" s="633"/>
      <c r="QLE576" s="633"/>
      <c r="QLF576" s="633"/>
      <c r="QLG576" s="633"/>
      <c r="QLH576" s="633"/>
      <c r="QLI576" s="633"/>
      <c r="QLJ576" s="633"/>
      <c r="QLK576" s="633"/>
      <c r="QLL576" s="633"/>
      <c r="QLM576" s="633"/>
      <c r="QLN576" s="633"/>
      <c r="QLO576" s="633"/>
      <c r="QLP576" s="633"/>
      <c r="QLQ576" s="633"/>
      <c r="QLR576" s="633"/>
      <c r="QLS576" s="633"/>
      <c r="QLT576" s="633"/>
      <c r="QLU576" s="633"/>
      <c r="QLV576" s="633"/>
      <c r="QLW576" s="633"/>
      <c r="QLX576" s="633"/>
      <c r="QLY576" s="633"/>
      <c r="QLZ576" s="633"/>
      <c r="QMA576" s="633"/>
      <c r="QMB576" s="633"/>
      <c r="QMC576" s="633"/>
      <c r="QMD576" s="633"/>
      <c r="QME576" s="633"/>
      <c r="QMF576" s="633"/>
      <c r="QMG576" s="633"/>
      <c r="QMH576" s="633"/>
      <c r="QMI576" s="633"/>
      <c r="QMJ576" s="633"/>
      <c r="QMK576" s="633"/>
      <c r="QML576" s="633"/>
      <c r="QMM576" s="633"/>
      <c r="QMN576" s="633"/>
      <c r="QMO576" s="633"/>
      <c r="QMP576" s="633"/>
      <c r="QMQ576" s="633"/>
      <c r="QMR576" s="633"/>
      <c r="QMS576" s="633"/>
      <c r="QMT576" s="633"/>
      <c r="QMU576" s="633"/>
      <c r="QMV576" s="633"/>
      <c r="QMW576" s="633"/>
      <c r="QMX576" s="633"/>
      <c r="QMY576" s="633"/>
      <c r="QMZ576" s="633"/>
      <c r="QNA576" s="633"/>
      <c r="QNB576" s="633"/>
      <c r="QNC576" s="633"/>
      <c r="QND576" s="633"/>
      <c r="QNE576" s="633"/>
      <c r="QNF576" s="633"/>
      <c r="QNG576" s="633"/>
      <c r="QNH576" s="633"/>
      <c r="QNI576" s="633"/>
      <c r="QNJ576" s="633"/>
      <c r="QNK576" s="633"/>
      <c r="QNL576" s="633"/>
      <c r="QNM576" s="633"/>
      <c r="QNN576" s="633"/>
      <c r="QNO576" s="633"/>
      <c r="QNP576" s="633"/>
      <c r="QNQ576" s="633"/>
      <c r="QNR576" s="633"/>
      <c r="QNS576" s="633"/>
      <c r="QNT576" s="633"/>
      <c r="QNU576" s="633"/>
      <c r="QNV576" s="633"/>
      <c r="QNW576" s="633"/>
      <c r="QNX576" s="633"/>
      <c r="QNY576" s="633"/>
      <c r="QNZ576" s="633"/>
      <c r="QOA576" s="633"/>
      <c r="QOB576" s="633"/>
      <c r="QOC576" s="633"/>
      <c r="QOD576" s="633"/>
      <c r="QOE576" s="633"/>
      <c r="QOF576" s="633"/>
      <c r="QOG576" s="633"/>
      <c r="QOH576" s="633"/>
      <c r="QOI576" s="633"/>
      <c r="QOJ576" s="633"/>
      <c r="QOK576" s="633"/>
      <c r="QOL576" s="633"/>
      <c r="QOM576" s="633"/>
      <c r="QON576" s="633"/>
      <c r="QOO576" s="633"/>
      <c r="QOP576" s="633"/>
      <c r="QOQ576" s="633"/>
      <c r="QOR576" s="633"/>
      <c r="QOS576" s="633"/>
      <c r="QOT576" s="633"/>
      <c r="QOU576" s="633"/>
      <c r="QOV576" s="633"/>
      <c r="QOW576" s="633"/>
      <c r="QOX576" s="633"/>
      <c r="QOY576" s="633"/>
      <c r="QOZ576" s="633"/>
      <c r="QPA576" s="633"/>
      <c r="QPB576" s="633"/>
      <c r="QPC576" s="633"/>
      <c r="QPD576" s="633"/>
      <c r="QPE576" s="633"/>
      <c r="QPF576" s="633"/>
      <c r="QPG576" s="633"/>
      <c r="QPH576" s="633"/>
      <c r="QPI576" s="633"/>
      <c r="QPJ576" s="633"/>
      <c r="QPK576" s="633"/>
      <c r="QPL576" s="633"/>
      <c r="QPM576" s="633"/>
      <c r="QPN576" s="633"/>
      <c r="QPO576" s="633"/>
      <c r="QPP576" s="633"/>
      <c r="QPQ576" s="633"/>
      <c r="QPR576" s="633"/>
      <c r="QPS576" s="633"/>
      <c r="QPT576" s="633"/>
      <c r="QPU576" s="633"/>
      <c r="QPV576" s="633"/>
      <c r="QPW576" s="633"/>
      <c r="QPX576" s="633"/>
      <c r="QPY576" s="633"/>
      <c r="QPZ576" s="633"/>
      <c r="QQA576" s="633"/>
      <c r="QQB576" s="633"/>
      <c r="QQC576" s="633"/>
      <c r="QQD576" s="633"/>
      <c r="QQE576" s="633"/>
      <c r="QQF576" s="633"/>
      <c r="QQG576" s="633"/>
      <c r="QQH576" s="633"/>
      <c r="QQI576" s="633"/>
      <c r="QQJ576" s="633"/>
      <c r="QQK576" s="633"/>
      <c r="QQL576" s="633"/>
      <c r="QQM576" s="633"/>
      <c r="QQN576" s="633"/>
      <c r="QQO576" s="633"/>
      <c r="QQP576" s="633"/>
      <c r="QQQ576" s="633"/>
      <c r="QQR576" s="633"/>
      <c r="QQS576" s="633"/>
      <c r="QQT576" s="633"/>
      <c r="QQU576" s="633"/>
      <c r="QQV576" s="633"/>
      <c r="QQW576" s="633"/>
      <c r="QQX576" s="633"/>
      <c r="QQY576" s="633"/>
      <c r="QQZ576" s="633"/>
      <c r="QRA576" s="633"/>
      <c r="QRB576" s="633"/>
      <c r="QRC576" s="633"/>
      <c r="QRD576" s="633"/>
      <c r="QRE576" s="633"/>
      <c r="QRF576" s="633"/>
      <c r="QRG576" s="633"/>
      <c r="QRH576" s="633"/>
      <c r="QRI576" s="633"/>
      <c r="QRJ576" s="633"/>
      <c r="QRK576" s="633"/>
      <c r="QRL576" s="633"/>
      <c r="QRM576" s="633"/>
      <c r="QRN576" s="633"/>
      <c r="QRO576" s="633"/>
      <c r="QRP576" s="633"/>
      <c r="QRQ576" s="633"/>
      <c r="QRR576" s="633"/>
      <c r="QRS576" s="633"/>
      <c r="QRT576" s="633"/>
      <c r="QRU576" s="633"/>
      <c r="QRV576" s="633"/>
      <c r="QRW576" s="633"/>
      <c r="QRX576" s="633"/>
      <c r="QRY576" s="633"/>
      <c r="QRZ576" s="633"/>
      <c r="QSA576" s="633"/>
      <c r="QSB576" s="633"/>
      <c r="QSC576" s="633"/>
      <c r="QSD576" s="633"/>
      <c r="QSE576" s="633"/>
      <c r="QSF576" s="633"/>
      <c r="QSG576" s="633"/>
      <c r="QSH576" s="633"/>
      <c r="QSI576" s="633"/>
      <c r="QSJ576" s="633"/>
      <c r="QSK576" s="633"/>
      <c r="QSL576" s="633"/>
      <c r="QSM576" s="633"/>
      <c r="QSN576" s="633"/>
      <c r="QSO576" s="633"/>
      <c r="QSP576" s="633"/>
      <c r="QSQ576" s="633"/>
      <c r="QSR576" s="633"/>
      <c r="QSS576" s="633"/>
      <c r="QST576" s="633"/>
      <c r="QSU576" s="633"/>
      <c r="QSV576" s="633"/>
      <c r="QSW576" s="633"/>
      <c r="QSX576" s="633"/>
      <c r="QSY576" s="633"/>
      <c r="QSZ576" s="633"/>
      <c r="QTA576" s="633"/>
      <c r="QTB576" s="633"/>
      <c r="QTC576" s="633"/>
      <c r="QTD576" s="633"/>
      <c r="QTE576" s="633"/>
      <c r="QTF576" s="633"/>
      <c r="QTG576" s="633"/>
      <c r="QTH576" s="633"/>
      <c r="QTI576" s="633"/>
      <c r="QTJ576" s="633"/>
      <c r="QTK576" s="633"/>
      <c r="QTL576" s="633"/>
      <c r="QTM576" s="633"/>
      <c r="QTN576" s="633"/>
      <c r="QTO576" s="633"/>
      <c r="QTP576" s="633"/>
      <c r="QTQ576" s="633"/>
      <c r="QTR576" s="633"/>
      <c r="QTS576" s="633"/>
      <c r="QTT576" s="633"/>
      <c r="QTU576" s="633"/>
      <c r="QTV576" s="633"/>
      <c r="QTW576" s="633"/>
      <c r="QTX576" s="633"/>
      <c r="QTY576" s="633"/>
      <c r="QTZ576" s="633"/>
      <c r="QUA576" s="633"/>
      <c r="QUB576" s="633"/>
      <c r="QUC576" s="633"/>
      <c r="QUD576" s="633"/>
      <c r="QUE576" s="633"/>
      <c r="QUF576" s="633"/>
      <c r="QUG576" s="633"/>
      <c r="QUH576" s="633"/>
      <c r="QUI576" s="633"/>
      <c r="QUJ576" s="633"/>
      <c r="QUK576" s="633"/>
      <c r="QUL576" s="633"/>
      <c r="QUM576" s="633"/>
      <c r="QUN576" s="633"/>
      <c r="QUO576" s="633"/>
      <c r="QUP576" s="633"/>
      <c r="QUQ576" s="633"/>
      <c r="QUR576" s="633"/>
      <c r="QUS576" s="633"/>
      <c r="QUT576" s="633"/>
      <c r="QUU576" s="633"/>
      <c r="QUV576" s="633"/>
      <c r="QUW576" s="633"/>
      <c r="QUX576" s="633"/>
      <c r="QUY576" s="633"/>
      <c r="QUZ576" s="633"/>
      <c r="QVA576" s="633"/>
      <c r="QVB576" s="633"/>
      <c r="QVC576" s="633"/>
      <c r="QVD576" s="633"/>
      <c r="QVE576" s="633"/>
      <c r="QVF576" s="633"/>
      <c r="QVG576" s="633"/>
      <c r="QVH576" s="633"/>
      <c r="QVI576" s="633"/>
      <c r="QVJ576" s="633"/>
      <c r="QVK576" s="633"/>
      <c r="QVL576" s="633"/>
      <c r="QVM576" s="633"/>
      <c r="QVN576" s="633"/>
      <c r="QVO576" s="633"/>
      <c r="QVP576" s="633"/>
      <c r="QVQ576" s="633"/>
      <c r="QVR576" s="633"/>
      <c r="QVS576" s="633"/>
      <c r="QVT576" s="633"/>
      <c r="QVU576" s="633"/>
      <c r="QVV576" s="633"/>
      <c r="QVW576" s="633"/>
      <c r="QVX576" s="633"/>
      <c r="QVY576" s="633"/>
      <c r="QVZ576" s="633"/>
      <c r="QWA576" s="633"/>
      <c r="QWB576" s="633"/>
      <c r="QWC576" s="633"/>
      <c r="QWD576" s="633"/>
      <c r="QWE576" s="633"/>
      <c r="QWF576" s="633"/>
      <c r="QWG576" s="633"/>
      <c r="QWH576" s="633"/>
      <c r="QWI576" s="633"/>
      <c r="QWJ576" s="633"/>
      <c r="QWK576" s="633"/>
      <c r="QWL576" s="633"/>
      <c r="QWM576" s="633"/>
      <c r="QWN576" s="633"/>
      <c r="QWO576" s="633"/>
      <c r="QWP576" s="633"/>
      <c r="QWQ576" s="633"/>
      <c r="QWR576" s="633"/>
      <c r="QWS576" s="633"/>
      <c r="QWT576" s="633"/>
      <c r="QWU576" s="633"/>
      <c r="QWV576" s="633"/>
      <c r="QWW576" s="633"/>
      <c r="QWX576" s="633"/>
      <c r="QWY576" s="633"/>
      <c r="QWZ576" s="633"/>
      <c r="QXA576" s="633"/>
      <c r="QXB576" s="633"/>
      <c r="QXC576" s="633"/>
      <c r="QXD576" s="633"/>
      <c r="QXE576" s="633"/>
      <c r="QXF576" s="633"/>
      <c r="QXG576" s="633"/>
      <c r="QXH576" s="633"/>
      <c r="QXI576" s="633"/>
      <c r="QXJ576" s="633"/>
      <c r="QXK576" s="633"/>
      <c r="QXL576" s="633"/>
      <c r="QXM576" s="633"/>
      <c r="QXN576" s="633"/>
      <c r="QXO576" s="633"/>
      <c r="QXP576" s="633"/>
      <c r="QXQ576" s="633"/>
      <c r="QXR576" s="633"/>
      <c r="QXS576" s="633"/>
      <c r="QXT576" s="633"/>
      <c r="QXU576" s="633"/>
      <c r="QXV576" s="633"/>
      <c r="QXW576" s="633"/>
      <c r="QXX576" s="633"/>
      <c r="QXY576" s="633"/>
      <c r="QXZ576" s="633"/>
      <c r="QYA576" s="633"/>
      <c r="QYB576" s="633"/>
      <c r="QYC576" s="633"/>
      <c r="QYD576" s="633"/>
      <c r="QYE576" s="633"/>
      <c r="QYF576" s="633"/>
      <c r="QYG576" s="633"/>
      <c r="QYH576" s="633"/>
      <c r="QYI576" s="633"/>
      <c r="QYJ576" s="633"/>
      <c r="QYK576" s="633"/>
      <c r="QYL576" s="633"/>
      <c r="QYM576" s="633"/>
      <c r="QYN576" s="633"/>
      <c r="QYO576" s="633"/>
      <c r="QYP576" s="633"/>
      <c r="QYQ576" s="633"/>
      <c r="QYR576" s="633"/>
      <c r="QYS576" s="633"/>
      <c r="QYT576" s="633"/>
      <c r="QYU576" s="633"/>
      <c r="QYV576" s="633"/>
      <c r="QYW576" s="633"/>
      <c r="QYX576" s="633"/>
      <c r="QYY576" s="633"/>
      <c r="QYZ576" s="633"/>
      <c r="QZA576" s="633"/>
      <c r="QZB576" s="633"/>
      <c r="QZC576" s="633"/>
      <c r="QZD576" s="633"/>
      <c r="QZE576" s="633"/>
      <c r="QZF576" s="633"/>
      <c r="QZG576" s="633"/>
      <c r="QZH576" s="633"/>
      <c r="QZI576" s="633"/>
      <c r="QZJ576" s="633"/>
      <c r="QZK576" s="633"/>
      <c r="QZL576" s="633"/>
      <c r="QZM576" s="633"/>
      <c r="QZN576" s="633"/>
      <c r="QZO576" s="633"/>
      <c r="QZP576" s="633"/>
      <c r="QZQ576" s="633"/>
      <c r="QZR576" s="633"/>
      <c r="QZS576" s="633"/>
      <c r="QZT576" s="633"/>
      <c r="QZU576" s="633"/>
      <c r="QZV576" s="633"/>
      <c r="QZW576" s="633"/>
      <c r="QZX576" s="633"/>
      <c r="QZY576" s="633"/>
      <c r="QZZ576" s="633"/>
      <c r="RAA576" s="633"/>
      <c r="RAB576" s="633"/>
      <c r="RAC576" s="633"/>
      <c r="RAD576" s="633"/>
      <c r="RAE576" s="633"/>
      <c r="RAF576" s="633"/>
      <c r="RAG576" s="633"/>
      <c r="RAH576" s="633"/>
      <c r="RAI576" s="633"/>
      <c r="RAJ576" s="633"/>
      <c r="RAK576" s="633"/>
      <c r="RAL576" s="633"/>
      <c r="RAM576" s="633"/>
      <c r="RAN576" s="633"/>
      <c r="RAO576" s="633"/>
      <c r="RAP576" s="633"/>
      <c r="RAQ576" s="633"/>
      <c r="RAR576" s="633"/>
      <c r="RAS576" s="633"/>
      <c r="RAT576" s="633"/>
      <c r="RAU576" s="633"/>
      <c r="RAV576" s="633"/>
      <c r="RAW576" s="633"/>
      <c r="RAX576" s="633"/>
      <c r="RAY576" s="633"/>
      <c r="RAZ576" s="633"/>
      <c r="RBA576" s="633"/>
      <c r="RBB576" s="633"/>
      <c r="RBC576" s="633"/>
      <c r="RBD576" s="633"/>
      <c r="RBE576" s="633"/>
      <c r="RBF576" s="633"/>
      <c r="RBG576" s="633"/>
      <c r="RBH576" s="633"/>
      <c r="RBI576" s="633"/>
      <c r="RBJ576" s="633"/>
      <c r="RBK576" s="633"/>
      <c r="RBL576" s="633"/>
      <c r="RBM576" s="633"/>
      <c r="RBN576" s="633"/>
      <c r="RBO576" s="633"/>
      <c r="RBP576" s="633"/>
      <c r="RBQ576" s="633"/>
      <c r="RBR576" s="633"/>
      <c r="RBS576" s="633"/>
      <c r="RBT576" s="633"/>
      <c r="RBU576" s="633"/>
      <c r="RBV576" s="633"/>
      <c r="RBW576" s="633"/>
      <c r="RBX576" s="633"/>
      <c r="RBY576" s="633"/>
      <c r="RBZ576" s="633"/>
      <c r="RCA576" s="633"/>
      <c r="RCB576" s="633"/>
      <c r="RCC576" s="633"/>
      <c r="RCD576" s="633"/>
      <c r="RCE576" s="633"/>
      <c r="RCF576" s="633"/>
      <c r="RCG576" s="633"/>
      <c r="RCH576" s="633"/>
      <c r="RCI576" s="633"/>
      <c r="RCJ576" s="633"/>
      <c r="RCK576" s="633"/>
      <c r="RCL576" s="633"/>
      <c r="RCM576" s="633"/>
      <c r="RCN576" s="633"/>
      <c r="RCO576" s="633"/>
      <c r="RCP576" s="633"/>
      <c r="RCQ576" s="633"/>
      <c r="RCR576" s="633"/>
      <c r="RCS576" s="633"/>
      <c r="RCT576" s="633"/>
      <c r="RCU576" s="633"/>
      <c r="RCV576" s="633"/>
      <c r="RCW576" s="633"/>
      <c r="RCX576" s="633"/>
      <c r="RCY576" s="633"/>
      <c r="RCZ576" s="633"/>
      <c r="RDA576" s="633"/>
      <c r="RDB576" s="633"/>
      <c r="RDC576" s="633"/>
      <c r="RDD576" s="633"/>
      <c r="RDE576" s="633"/>
      <c r="RDF576" s="633"/>
      <c r="RDG576" s="633"/>
      <c r="RDH576" s="633"/>
      <c r="RDI576" s="633"/>
      <c r="RDJ576" s="633"/>
      <c r="RDK576" s="633"/>
      <c r="RDL576" s="633"/>
      <c r="RDM576" s="633"/>
      <c r="RDN576" s="633"/>
      <c r="RDO576" s="633"/>
      <c r="RDP576" s="633"/>
      <c r="RDQ576" s="633"/>
      <c r="RDR576" s="633"/>
      <c r="RDS576" s="633"/>
      <c r="RDT576" s="633"/>
      <c r="RDU576" s="633"/>
      <c r="RDV576" s="633"/>
      <c r="RDW576" s="633"/>
      <c r="RDX576" s="633"/>
      <c r="RDY576" s="633"/>
      <c r="RDZ576" s="633"/>
      <c r="REA576" s="633"/>
      <c r="REB576" s="633"/>
      <c r="REC576" s="633"/>
      <c r="RED576" s="633"/>
      <c r="REE576" s="633"/>
      <c r="REF576" s="633"/>
      <c r="REG576" s="633"/>
      <c r="REH576" s="633"/>
      <c r="REI576" s="633"/>
      <c r="REJ576" s="633"/>
      <c r="REK576" s="633"/>
      <c r="REL576" s="633"/>
      <c r="REM576" s="633"/>
      <c r="REN576" s="633"/>
      <c r="REO576" s="633"/>
      <c r="REP576" s="633"/>
      <c r="REQ576" s="633"/>
      <c r="RER576" s="633"/>
      <c r="RES576" s="633"/>
      <c r="RET576" s="633"/>
      <c r="REU576" s="633"/>
      <c r="REV576" s="633"/>
      <c r="REW576" s="633"/>
      <c r="REX576" s="633"/>
      <c r="REY576" s="633"/>
      <c r="REZ576" s="633"/>
      <c r="RFA576" s="633"/>
      <c r="RFB576" s="633"/>
      <c r="RFC576" s="633"/>
      <c r="RFD576" s="633"/>
      <c r="RFE576" s="633"/>
      <c r="RFF576" s="633"/>
      <c r="RFG576" s="633"/>
      <c r="RFH576" s="633"/>
      <c r="RFI576" s="633"/>
      <c r="RFJ576" s="633"/>
      <c r="RFK576" s="633"/>
      <c r="RFL576" s="633"/>
      <c r="RFM576" s="633"/>
      <c r="RFN576" s="633"/>
      <c r="RFO576" s="633"/>
      <c r="RFP576" s="633"/>
      <c r="RFQ576" s="633"/>
      <c r="RFR576" s="633"/>
      <c r="RFS576" s="633"/>
      <c r="RFT576" s="633"/>
      <c r="RFU576" s="633"/>
      <c r="RFV576" s="633"/>
      <c r="RFW576" s="633"/>
      <c r="RFX576" s="633"/>
      <c r="RFY576" s="633"/>
      <c r="RFZ576" s="633"/>
      <c r="RGA576" s="633"/>
      <c r="RGB576" s="633"/>
      <c r="RGC576" s="633"/>
      <c r="RGD576" s="633"/>
      <c r="RGE576" s="633"/>
      <c r="RGF576" s="633"/>
      <c r="RGG576" s="633"/>
      <c r="RGH576" s="633"/>
      <c r="RGI576" s="633"/>
      <c r="RGJ576" s="633"/>
      <c r="RGK576" s="633"/>
      <c r="RGL576" s="633"/>
      <c r="RGM576" s="633"/>
      <c r="RGN576" s="633"/>
      <c r="RGO576" s="633"/>
      <c r="RGP576" s="633"/>
      <c r="RGQ576" s="633"/>
      <c r="RGR576" s="633"/>
      <c r="RGS576" s="633"/>
      <c r="RGT576" s="633"/>
      <c r="RGU576" s="633"/>
      <c r="RGV576" s="633"/>
      <c r="RGW576" s="633"/>
      <c r="RGX576" s="633"/>
      <c r="RGY576" s="633"/>
      <c r="RGZ576" s="633"/>
      <c r="RHA576" s="633"/>
      <c r="RHB576" s="633"/>
      <c r="RHC576" s="633"/>
      <c r="RHD576" s="633"/>
      <c r="RHE576" s="633"/>
      <c r="RHF576" s="633"/>
      <c r="RHG576" s="633"/>
      <c r="RHH576" s="633"/>
      <c r="RHI576" s="633"/>
      <c r="RHJ576" s="633"/>
      <c r="RHK576" s="633"/>
      <c r="RHL576" s="633"/>
      <c r="RHM576" s="633"/>
      <c r="RHN576" s="633"/>
      <c r="RHO576" s="633"/>
      <c r="RHP576" s="633"/>
      <c r="RHQ576" s="633"/>
      <c r="RHR576" s="633"/>
      <c r="RHS576" s="633"/>
      <c r="RHT576" s="633"/>
      <c r="RHU576" s="633"/>
      <c r="RHV576" s="633"/>
      <c r="RHW576" s="633"/>
      <c r="RHX576" s="633"/>
      <c r="RHY576" s="633"/>
      <c r="RHZ576" s="633"/>
      <c r="RIA576" s="633"/>
      <c r="RIB576" s="633"/>
      <c r="RIC576" s="633"/>
      <c r="RID576" s="633"/>
      <c r="RIE576" s="633"/>
      <c r="RIF576" s="633"/>
      <c r="RIG576" s="633"/>
      <c r="RIH576" s="633"/>
      <c r="RII576" s="633"/>
      <c r="RIJ576" s="633"/>
      <c r="RIK576" s="633"/>
      <c r="RIL576" s="633"/>
      <c r="RIM576" s="633"/>
      <c r="RIN576" s="633"/>
      <c r="RIO576" s="633"/>
      <c r="RIP576" s="633"/>
      <c r="RIQ576" s="633"/>
      <c r="RIR576" s="633"/>
      <c r="RIS576" s="633"/>
      <c r="RIT576" s="633"/>
      <c r="RIU576" s="633"/>
      <c r="RIV576" s="633"/>
      <c r="RIW576" s="633"/>
      <c r="RIX576" s="633"/>
      <c r="RIY576" s="633"/>
      <c r="RIZ576" s="633"/>
      <c r="RJA576" s="633"/>
      <c r="RJB576" s="633"/>
      <c r="RJC576" s="633"/>
      <c r="RJD576" s="633"/>
      <c r="RJE576" s="633"/>
      <c r="RJF576" s="633"/>
      <c r="RJG576" s="633"/>
      <c r="RJH576" s="633"/>
      <c r="RJI576" s="633"/>
      <c r="RJJ576" s="633"/>
      <c r="RJK576" s="633"/>
      <c r="RJL576" s="633"/>
      <c r="RJM576" s="633"/>
      <c r="RJN576" s="633"/>
      <c r="RJO576" s="633"/>
      <c r="RJP576" s="633"/>
      <c r="RJQ576" s="633"/>
      <c r="RJR576" s="633"/>
      <c r="RJS576" s="633"/>
      <c r="RJT576" s="633"/>
      <c r="RJU576" s="633"/>
      <c r="RJV576" s="633"/>
      <c r="RJW576" s="633"/>
      <c r="RJX576" s="633"/>
      <c r="RJY576" s="633"/>
      <c r="RJZ576" s="633"/>
      <c r="RKA576" s="633"/>
      <c r="RKB576" s="633"/>
      <c r="RKC576" s="633"/>
      <c r="RKD576" s="633"/>
      <c r="RKE576" s="633"/>
      <c r="RKF576" s="633"/>
      <c r="RKG576" s="633"/>
      <c r="RKH576" s="633"/>
      <c r="RKI576" s="633"/>
      <c r="RKJ576" s="633"/>
      <c r="RKK576" s="633"/>
      <c r="RKL576" s="633"/>
      <c r="RKM576" s="633"/>
      <c r="RKN576" s="633"/>
      <c r="RKO576" s="633"/>
      <c r="RKP576" s="633"/>
      <c r="RKQ576" s="633"/>
      <c r="RKR576" s="633"/>
      <c r="RKS576" s="633"/>
      <c r="RKT576" s="633"/>
      <c r="RKU576" s="633"/>
      <c r="RKV576" s="633"/>
      <c r="RKW576" s="633"/>
      <c r="RKX576" s="633"/>
      <c r="RKY576" s="633"/>
      <c r="RKZ576" s="633"/>
      <c r="RLA576" s="633"/>
      <c r="RLB576" s="633"/>
      <c r="RLC576" s="633"/>
      <c r="RLD576" s="633"/>
      <c r="RLE576" s="633"/>
      <c r="RLF576" s="633"/>
      <c r="RLG576" s="633"/>
      <c r="RLH576" s="633"/>
      <c r="RLI576" s="633"/>
      <c r="RLJ576" s="633"/>
      <c r="RLK576" s="633"/>
      <c r="RLL576" s="633"/>
      <c r="RLM576" s="633"/>
      <c r="RLN576" s="633"/>
      <c r="RLO576" s="633"/>
      <c r="RLP576" s="633"/>
      <c r="RLQ576" s="633"/>
      <c r="RLR576" s="633"/>
      <c r="RLS576" s="633"/>
      <c r="RLT576" s="633"/>
      <c r="RLU576" s="633"/>
      <c r="RLV576" s="633"/>
      <c r="RLW576" s="633"/>
      <c r="RLX576" s="633"/>
      <c r="RLY576" s="633"/>
      <c r="RLZ576" s="633"/>
      <c r="RMA576" s="633"/>
      <c r="RMB576" s="633"/>
      <c r="RMC576" s="633"/>
      <c r="RMD576" s="633"/>
      <c r="RME576" s="633"/>
      <c r="RMF576" s="633"/>
      <c r="RMG576" s="633"/>
      <c r="RMH576" s="633"/>
      <c r="RMI576" s="633"/>
      <c r="RMJ576" s="633"/>
      <c r="RMK576" s="633"/>
      <c r="RML576" s="633"/>
      <c r="RMM576" s="633"/>
      <c r="RMN576" s="633"/>
      <c r="RMO576" s="633"/>
      <c r="RMP576" s="633"/>
      <c r="RMQ576" s="633"/>
      <c r="RMR576" s="633"/>
      <c r="RMS576" s="633"/>
      <c r="RMT576" s="633"/>
      <c r="RMU576" s="633"/>
      <c r="RMV576" s="633"/>
      <c r="RMW576" s="633"/>
      <c r="RMX576" s="633"/>
      <c r="RMY576" s="633"/>
      <c r="RMZ576" s="633"/>
      <c r="RNA576" s="633"/>
      <c r="RNB576" s="633"/>
      <c r="RNC576" s="633"/>
      <c r="RND576" s="633"/>
      <c r="RNE576" s="633"/>
      <c r="RNF576" s="633"/>
      <c r="RNG576" s="633"/>
      <c r="RNH576" s="633"/>
      <c r="RNI576" s="633"/>
      <c r="RNJ576" s="633"/>
      <c r="RNK576" s="633"/>
      <c r="RNL576" s="633"/>
      <c r="RNM576" s="633"/>
      <c r="RNN576" s="633"/>
      <c r="RNO576" s="633"/>
      <c r="RNP576" s="633"/>
      <c r="RNQ576" s="633"/>
      <c r="RNR576" s="633"/>
      <c r="RNS576" s="633"/>
      <c r="RNT576" s="633"/>
      <c r="RNU576" s="633"/>
      <c r="RNV576" s="633"/>
      <c r="RNW576" s="633"/>
      <c r="RNX576" s="633"/>
      <c r="RNY576" s="633"/>
      <c r="RNZ576" s="633"/>
      <c r="ROA576" s="633"/>
      <c r="ROB576" s="633"/>
      <c r="ROC576" s="633"/>
      <c r="ROD576" s="633"/>
      <c r="ROE576" s="633"/>
      <c r="ROF576" s="633"/>
      <c r="ROG576" s="633"/>
      <c r="ROH576" s="633"/>
      <c r="ROI576" s="633"/>
      <c r="ROJ576" s="633"/>
      <c r="ROK576" s="633"/>
      <c r="ROL576" s="633"/>
      <c r="ROM576" s="633"/>
      <c r="RON576" s="633"/>
      <c r="ROO576" s="633"/>
      <c r="ROP576" s="633"/>
      <c r="ROQ576" s="633"/>
      <c r="ROR576" s="633"/>
      <c r="ROS576" s="633"/>
      <c r="ROT576" s="633"/>
      <c r="ROU576" s="633"/>
      <c r="ROV576" s="633"/>
      <c r="ROW576" s="633"/>
      <c r="ROX576" s="633"/>
      <c r="ROY576" s="633"/>
      <c r="ROZ576" s="633"/>
      <c r="RPA576" s="633"/>
      <c r="RPB576" s="633"/>
      <c r="RPC576" s="633"/>
      <c r="RPD576" s="633"/>
      <c r="RPE576" s="633"/>
      <c r="RPF576" s="633"/>
      <c r="RPG576" s="633"/>
      <c r="RPH576" s="633"/>
      <c r="RPI576" s="633"/>
      <c r="RPJ576" s="633"/>
      <c r="RPK576" s="633"/>
      <c r="RPL576" s="633"/>
      <c r="RPM576" s="633"/>
      <c r="RPN576" s="633"/>
      <c r="RPO576" s="633"/>
      <c r="RPP576" s="633"/>
      <c r="RPQ576" s="633"/>
      <c r="RPR576" s="633"/>
      <c r="RPS576" s="633"/>
      <c r="RPT576" s="633"/>
      <c r="RPU576" s="633"/>
      <c r="RPV576" s="633"/>
      <c r="RPW576" s="633"/>
      <c r="RPX576" s="633"/>
      <c r="RPY576" s="633"/>
      <c r="RPZ576" s="633"/>
      <c r="RQA576" s="633"/>
      <c r="RQB576" s="633"/>
      <c r="RQC576" s="633"/>
      <c r="RQD576" s="633"/>
      <c r="RQE576" s="633"/>
      <c r="RQF576" s="633"/>
      <c r="RQG576" s="633"/>
      <c r="RQH576" s="633"/>
      <c r="RQI576" s="633"/>
      <c r="RQJ576" s="633"/>
      <c r="RQK576" s="633"/>
      <c r="RQL576" s="633"/>
      <c r="RQM576" s="633"/>
      <c r="RQN576" s="633"/>
      <c r="RQO576" s="633"/>
      <c r="RQP576" s="633"/>
      <c r="RQQ576" s="633"/>
      <c r="RQR576" s="633"/>
      <c r="RQS576" s="633"/>
      <c r="RQT576" s="633"/>
      <c r="RQU576" s="633"/>
      <c r="RQV576" s="633"/>
      <c r="RQW576" s="633"/>
      <c r="RQX576" s="633"/>
      <c r="RQY576" s="633"/>
      <c r="RQZ576" s="633"/>
      <c r="RRA576" s="633"/>
      <c r="RRB576" s="633"/>
      <c r="RRC576" s="633"/>
      <c r="RRD576" s="633"/>
      <c r="RRE576" s="633"/>
      <c r="RRF576" s="633"/>
      <c r="RRG576" s="633"/>
      <c r="RRH576" s="633"/>
      <c r="RRI576" s="633"/>
      <c r="RRJ576" s="633"/>
      <c r="RRK576" s="633"/>
      <c r="RRL576" s="633"/>
      <c r="RRM576" s="633"/>
      <c r="RRN576" s="633"/>
      <c r="RRO576" s="633"/>
      <c r="RRP576" s="633"/>
      <c r="RRQ576" s="633"/>
      <c r="RRR576" s="633"/>
      <c r="RRS576" s="633"/>
      <c r="RRT576" s="633"/>
      <c r="RRU576" s="633"/>
      <c r="RRV576" s="633"/>
      <c r="RRW576" s="633"/>
      <c r="RRX576" s="633"/>
      <c r="RRY576" s="633"/>
      <c r="RRZ576" s="633"/>
      <c r="RSA576" s="633"/>
      <c r="RSB576" s="633"/>
      <c r="RSC576" s="633"/>
      <c r="RSD576" s="633"/>
      <c r="RSE576" s="633"/>
      <c r="RSF576" s="633"/>
      <c r="RSG576" s="633"/>
      <c r="RSH576" s="633"/>
      <c r="RSI576" s="633"/>
      <c r="RSJ576" s="633"/>
      <c r="RSK576" s="633"/>
      <c r="RSL576" s="633"/>
      <c r="RSM576" s="633"/>
      <c r="RSN576" s="633"/>
      <c r="RSO576" s="633"/>
      <c r="RSP576" s="633"/>
      <c r="RSQ576" s="633"/>
      <c r="RSR576" s="633"/>
      <c r="RSS576" s="633"/>
      <c r="RST576" s="633"/>
      <c r="RSU576" s="633"/>
      <c r="RSV576" s="633"/>
      <c r="RSW576" s="633"/>
      <c r="RSX576" s="633"/>
      <c r="RSY576" s="633"/>
      <c r="RSZ576" s="633"/>
      <c r="RTA576" s="633"/>
      <c r="RTB576" s="633"/>
      <c r="RTC576" s="633"/>
      <c r="RTD576" s="633"/>
      <c r="RTE576" s="633"/>
      <c r="RTF576" s="633"/>
      <c r="RTG576" s="633"/>
      <c r="RTH576" s="633"/>
      <c r="RTI576" s="633"/>
      <c r="RTJ576" s="633"/>
      <c r="RTK576" s="633"/>
      <c r="RTL576" s="633"/>
      <c r="RTM576" s="633"/>
      <c r="RTN576" s="633"/>
      <c r="RTO576" s="633"/>
      <c r="RTP576" s="633"/>
      <c r="RTQ576" s="633"/>
      <c r="RTR576" s="633"/>
      <c r="RTS576" s="633"/>
      <c r="RTT576" s="633"/>
      <c r="RTU576" s="633"/>
      <c r="RTV576" s="633"/>
      <c r="RTW576" s="633"/>
      <c r="RTX576" s="633"/>
      <c r="RTY576" s="633"/>
      <c r="RTZ576" s="633"/>
      <c r="RUA576" s="633"/>
      <c r="RUB576" s="633"/>
      <c r="RUC576" s="633"/>
      <c r="RUD576" s="633"/>
      <c r="RUE576" s="633"/>
      <c r="RUF576" s="633"/>
      <c r="RUG576" s="633"/>
      <c r="RUH576" s="633"/>
      <c r="RUI576" s="633"/>
      <c r="RUJ576" s="633"/>
      <c r="RUK576" s="633"/>
      <c r="RUL576" s="633"/>
      <c r="RUM576" s="633"/>
      <c r="RUN576" s="633"/>
      <c r="RUO576" s="633"/>
      <c r="RUP576" s="633"/>
      <c r="RUQ576" s="633"/>
      <c r="RUR576" s="633"/>
      <c r="RUS576" s="633"/>
      <c r="RUT576" s="633"/>
      <c r="RUU576" s="633"/>
      <c r="RUV576" s="633"/>
      <c r="RUW576" s="633"/>
      <c r="RUX576" s="633"/>
      <c r="RUY576" s="633"/>
      <c r="RUZ576" s="633"/>
      <c r="RVA576" s="633"/>
      <c r="RVB576" s="633"/>
      <c r="RVC576" s="633"/>
      <c r="RVD576" s="633"/>
      <c r="RVE576" s="633"/>
      <c r="RVF576" s="633"/>
      <c r="RVG576" s="633"/>
      <c r="RVH576" s="633"/>
      <c r="RVI576" s="633"/>
      <c r="RVJ576" s="633"/>
      <c r="RVK576" s="633"/>
      <c r="RVL576" s="633"/>
      <c r="RVM576" s="633"/>
      <c r="RVN576" s="633"/>
      <c r="RVO576" s="633"/>
      <c r="RVP576" s="633"/>
      <c r="RVQ576" s="633"/>
      <c r="RVR576" s="633"/>
      <c r="RVS576" s="633"/>
      <c r="RVT576" s="633"/>
      <c r="RVU576" s="633"/>
      <c r="RVV576" s="633"/>
      <c r="RVW576" s="633"/>
      <c r="RVX576" s="633"/>
      <c r="RVY576" s="633"/>
      <c r="RVZ576" s="633"/>
      <c r="RWA576" s="633"/>
      <c r="RWB576" s="633"/>
      <c r="RWC576" s="633"/>
      <c r="RWD576" s="633"/>
      <c r="RWE576" s="633"/>
      <c r="RWF576" s="633"/>
      <c r="RWG576" s="633"/>
      <c r="RWH576" s="633"/>
      <c r="RWI576" s="633"/>
      <c r="RWJ576" s="633"/>
      <c r="RWK576" s="633"/>
      <c r="RWL576" s="633"/>
      <c r="RWM576" s="633"/>
      <c r="RWN576" s="633"/>
      <c r="RWO576" s="633"/>
      <c r="RWP576" s="633"/>
      <c r="RWQ576" s="633"/>
      <c r="RWR576" s="633"/>
      <c r="RWS576" s="633"/>
      <c r="RWT576" s="633"/>
      <c r="RWU576" s="633"/>
      <c r="RWV576" s="633"/>
      <c r="RWW576" s="633"/>
      <c r="RWX576" s="633"/>
      <c r="RWY576" s="633"/>
      <c r="RWZ576" s="633"/>
      <c r="RXA576" s="633"/>
      <c r="RXB576" s="633"/>
      <c r="RXC576" s="633"/>
      <c r="RXD576" s="633"/>
      <c r="RXE576" s="633"/>
      <c r="RXF576" s="633"/>
      <c r="RXG576" s="633"/>
      <c r="RXH576" s="633"/>
      <c r="RXI576" s="633"/>
      <c r="RXJ576" s="633"/>
      <c r="RXK576" s="633"/>
      <c r="RXL576" s="633"/>
      <c r="RXM576" s="633"/>
      <c r="RXN576" s="633"/>
      <c r="RXO576" s="633"/>
      <c r="RXP576" s="633"/>
      <c r="RXQ576" s="633"/>
      <c r="RXR576" s="633"/>
      <c r="RXS576" s="633"/>
      <c r="RXT576" s="633"/>
      <c r="RXU576" s="633"/>
      <c r="RXV576" s="633"/>
      <c r="RXW576" s="633"/>
      <c r="RXX576" s="633"/>
      <c r="RXY576" s="633"/>
      <c r="RXZ576" s="633"/>
      <c r="RYA576" s="633"/>
      <c r="RYB576" s="633"/>
      <c r="RYC576" s="633"/>
      <c r="RYD576" s="633"/>
      <c r="RYE576" s="633"/>
      <c r="RYF576" s="633"/>
      <c r="RYG576" s="633"/>
      <c r="RYH576" s="633"/>
      <c r="RYI576" s="633"/>
      <c r="RYJ576" s="633"/>
      <c r="RYK576" s="633"/>
      <c r="RYL576" s="633"/>
      <c r="RYM576" s="633"/>
      <c r="RYN576" s="633"/>
      <c r="RYO576" s="633"/>
      <c r="RYP576" s="633"/>
      <c r="RYQ576" s="633"/>
      <c r="RYR576" s="633"/>
      <c r="RYS576" s="633"/>
      <c r="RYT576" s="633"/>
      <c r="RYU576" s="633"/>
      <c r="RYV576" s="633"/>
      <c r="RYW576" s="633"/>
      <c r="RYX576" s="633"/>
      <c r="RYY576" s="633"/>
      <c r="RYZ576" s="633"/>
      <c r="RZA576" s="633"/>
      <c r="RZB576" s="633"/>
      <c r="RZC576" s="633"/>
      <c r="RZD576" s="633"/>
      <c r="RZE576" s="633"/>
      <c r="RZF576" s="633"/>
      <c r="RZG576" s="633"/>
      <c r="RZH576" s="633"/>
      <c r="RZI576" s="633"/>
      <c r="RZJ576" s="633"/>
      <c r="RZK576" s="633"/>
      <c r="RZL576" s="633"/>
      <c r="RZM576" s="633"/>
      <c r="RZN576" s="633"/>
      <c r="RZO576" s="633"/>
      <c r="RZP576" s="633"/>
      <c r="RZQ576" s="633"/>
      <c r="RZR576" s="633"/>
      <c r="RZS576" s="633"/>
      <c r="RZT576" s="633"/>
      <c r="RZU576" s="633"/>
      <c r="RZV576" s="633"/>
      <c r="RZW576" s="633"/>
      <c r="RZX576" s="633"/>
      <c r="RZY576" s="633"/>
      <c r="RZZ576" s="633"/>
      <c r="SAA576" s="633"/>
      <c r="SAB576" s="633"/>
      <c r="SAC576" s="633"/>
      <c r="SAD576" s="633"/>
      <c r="SAE576" s="633"/>
      <c r="SAF576" s="633"/>
      <c r="SAG576" s="633"/>
      <c r="SAH576" s="633"/>
      <c r="SAI576" s="633"/>
      <c r="SAJ576" s="633"/>
      <c r="SAK576" s="633"/>
      <c r="SAL576" s="633"/>
      <c r="SAM576" s="633"/>
      <c r="SAN576" s="633"/>
      <c r="SAO576" s="633"/>
      <c r="SAP576" s="633"/>
      <c r="SAQ576" s="633"/>
      <c r="SAR576" s="633"/>
      <c r="SAS576" s="633"/>
      <c r="SAT576" s="633"/>
      <c r="SAU576" s="633"/>
      <c r="SAV576" s="633"/>
      <c r="SAW576" s="633"/>
      <c r="SAX576" s="633"/>
      <c r="SAY576" s="633"/>
      <c r="SAZ576" s="633"/>
      <c r="SBA576" s="633"/>
      <c r="SBB576" s="633"/>
      <c r="SBC576" s="633"/>
      <c r="SBD576" s="633"/>
      <c r="SBE576" s="633"/>
      <c r="SBF576" s="633"/>
      <c r="SBG576" s="633"/>
      <c r="SBH576" s="633"/>
      <c r="SBI576" s="633"/>
      <c r="SBJ576" s="633"/>
      <c r="SBK576" s="633"/>
      <c r="SBL576" s="633"/>
      <c r="SBM576" s="633"/>
      <c r="SBN576" s="633"/>
      <c r="SBO576" s="633"/>
      <c r="SBP576" s="633"/>
      <c r="SBQ576" s="633"/>
      <c r="SBR576" s="633"/>
      <c r="SBS576" s="633"/>
      <c r="SBT576" s="633"/>
      <c r="SBU576" s="633"/>
      <c r="SBV576" s="633"/>
      <c r="SBW576" s="633"/>
      <c r="SBX576" s="633"/>
      <c r="SBY576" s="633"/>
      <c r="SBZ576" s="633"/>
      <c r="SCA576" s="633"/>
      <c r="SCB576" s="633"/>
      <c r="SCC576" s="633"/>
      <c r="SCD576" s="633"/>
      <c r="SCE576" s="633"/>
      <c r="SCF576" s="633"/>
      <c r="SCG576" s="633"/>
      <c r="SCH576" s="633"/>
      <c r="SCI576" s="633"/>
      <c r="SCJ576" s="633"/>
      <c r="SCK576" s="633"/>
      <c r="SCL576" s="633"/>
      <c r="SCM576" s="633"/>
      <c r="SCN576" s="633"/>
      <c r="SCO576" s="633"/>
      <c r="SCP576" s="633"/>
      <c r="SCQ576" s="633"/>
      <c r="SCR576" s="633"/>
      <c r="SCS576" s="633"/>
      <c r="SCT576" s="633"/>
      <c r="SCU576" s="633"/>
      <c r="SCV576" s="633"/>
      <c r="SCW576" s="633"/>
      <c r="SCX576" s="633"/>
      <c r="SCY576" s="633"/>
      <c r="SCZ576" s="633"/>
      <c r="SDA576" s="633"/>
      <c r="SDB576" s="633"/>
      <c r="SDC576" s="633"/>
      <c r="SDD576" s="633"/>
      <c r="SDE576" s="633"/>
      <c r="SDF576" s="633"/>
      <c r="SDG576" s="633"/>
      <c r="SDH576" s="633"/>
      <c r="SDI576" s="633"/>
      <c r="SDJ576" s="633"/>
      <c r="SDK576" s="633"/>
      <c r="SDL576" s="633"/>
      <c r="SDM576" s="633"/>
      <c r="SDN576" s="633"/>
      <c r="SDO576" s="633"/>
      <c r="SDP576" s="633"/>
      <c r="SDQ576" s="633"/>
      <c r="SDR576" s="633"/>
      <c r="SDS576" s="633"/>
      <c r="SDT576" s="633"/>
      <c r="SDU576" s="633"/>
      <c r="SDV576" s="633"/>
      <c r="SDW576" s="633"/>
      <c r="SDX576" s="633"/>
      <c r="SDY576" s="633"/>
      <c r="SDZ576" s="633"/>
      <c r="SEA576" s="633"/>
      <c r="SEB576" s="633"/>
      <c r="SEC576" s="633"/>
      <c r="SED576" s="633"/>
      <c r="SEE576" s="633"/>
      <c r="SEF576" s="633"/>
      <c r="SEG576" s="633"/>
      <c r="SEH576" s="633"/>
      <c r="SEI576" s="633"/>
      <c r="SEJ576" s="633"/>
      <c r="SEK576" s="633"/>
      <c r="SEL576" s="633"/>
      <c r="SEM576" s="633"/>
      <c r="SEN576" s="633"/>
      <c r="SEO576" s="633"/>
      <c r="SEP576" s="633"/>
      <c r="SEQ576" s="633"/>
      <c r="SER576" s="633"/>
      <c r="SES576" s="633"/>
      <c r="SET576" s="633"/>
      <c r="SEU576" s="633"/>
      <c r="SEV576" s="633"/>
      <c r="SEW576" s="633"/>
      <c r="SEX576" s="633"/>
      <c r="SEY576" s="633"/>
      <c r="SEZ576" s="633"/>
      <c r="SFA576" s="633"/>
      <c r="SFB576" s="633"/>
      <c r="SFC576" s="633"/>
      <c r="SFD576" s="633"/>
      <c r="SFE576" s="633"/>
      <c r="SFF576" s="633"/>
      <c r="SFG576" s="633"/>
      <c r="SFH576" s="633"/>
      <c r="SFI576" s="633"/>
      <c r="SFJ576" s="633"/>
      <c r="SFK576" s="633"/>
      <c r="SFL576" s="633"/>
      <c r="SFM576" s="633"/>
      <c r="SFN576" s="633"/>
      <c r="SFO576" s="633"/>
      <c r="SFP576" s="633"/>
      <c r="SFQ576" s="633"/>
      <c r="SFR576" s="633"/>
      <c r="SFS576" s="633"/>
      <c r="SFT576" s="633"/>
      <c r="SFU576" s="633"/>
      <c r="SFV576" s="633"/>
      <c r="SFW576" s="633"/>
      <c r="SFX576" s="633"/>
      <c r="SFY576" s="633"/>
      <c r="SFZ576" s="633"/>
      <c r="SGA576" s="633"/>
      <c r="SGB576" s="633"/>
      <c r="SGC576" s="633"/>
      <c r="SGD576" s="633"/>
      <c r="SGE576" s="633"/>
      <c r="SGF576" s="633"/>
      <c r="SGG576" s="633"/>
      <c r="SGH576" s="633"/>
      <c r="SGI576" s="633"/>
      <c r="SGJ576" s="633"/>
      <c r="SGK576" s="633"/>
      <c r="SGL576" s="633"/>
      <c r="SGM576" s="633"/>
      <c r="SGN576" s="633"/>
      <c r="SGO576" s="633"/>
      <c r="SGP576" s="633"/>
      <c r="SGQ576" s="633"/>
      <c r="SGR576" s="633"/>
      <c r="SGS576" s="633"/>
      <c r="SGT576" s="633"/>
      <c r="SGU576" s="633"/>
      <c r="SGV576" s="633"/>
      <c r="SGW576" s="633"/>
      <c r="SGX576" s="633"/>
      <c r="SGY576" s="633"/>
      <c r="SGZ576" s="633"/>
      <c r="SHA576" s="633"/>
      <c r="SHB576" s="633"/>
      <c r="SHC576" s="633"/>
      <c r="SHD576" s="633"/>
      <c r="SHE576" s="633"/>
      <c r="SHF576" s="633"/>
      <c r="SHG576" s="633"/>
      <c r="SHH576" s="633"/>
      <c r="SHI576" s="633"/>
      <c r="SHJ576" s="633"/>
      <c r="SHK576" s="633"/>
      <c r="SHL576" s="633"/>
      <c r="SHM576" s="633"/>
      <c r="SHN576" s="633"/>
      <c r="SHO576" s="633"/>
      <c r="SHP576" s="633"/>
      <c r="SHQ576" s="633"/>
      <c r="SHR576" s="633"/>
      <c r="SHS576" s="633"/>
      <c r="SHT576" s="633"/>
      <c r="SHU576" s="633"/>
      <c r="SHV576" s="633"/>
      <c r="SHW576" s="633"/>
      <c r="SHX576" s="633"/>
      <c r="SHY576" s="633"/>
      <c r="SHZ576" s="633"/>
      <c r="SIA576" s="633"/>
      <c r="SIB576" s="633"/>
      <c r="SIC576" s="633"/>
      <c r="SID576" s="633"/>
      <c r="SIE576" s="633"/>
      <c r="SIF576" s="633"/>
      <c r="SIG576" s="633"/>
      <c r="SIH576" s="633"/>
      <c r="SII576" s="633"/>
      <c r="SIJ576" s="633"/>
      <c r="SIK576" s="633"/>
      <c r="SIL576" s="633"/>
      <c r="SIM576" s="633"/>
      <c r="SIN576" s="633"/>
      <c r="SIO576" s="633"/>
      <c r="SIP576" s="633"/>
      <c r="SIQ576" s="633"/>
      <c r="SIR576" s="633"/>
      <c r="SIS576" s="633"/>
      <c r="SIT576" s="633"/>
      <c r="SIU576" s="633"/>
      <c r="SIV576" s="633"/>
      <c r="SIW576" s="633"/>
      <c r="SIX576" s="633"/>
      <c r="SIY576" s="633"/>
      <c r="SIZ576" s="633"/>
      <c r="SJA576" s="633"/>
      <c r="SJB576" s="633"/>
      <c r="SJC576" s="633"/>
      <c r="SJD576" s="633"/>
      <c r="SJE576" s="633"/>
      <c r="SJF576" s="633"/>
      <c r="SJG576" s="633"/>
      <c r="SJH576" s="633"/>
      <c r="SJI576" s="633"/>
      <c r="SJJ576" s="633"/>
      <c r="SJK576" s="633"/>
      <c r="SJL576" s="633"/>
      <c r="SJM576" s="633"/>
      <c r="SJN576" s="633"/>
      <c r="SJO576" s="633"/>
      <c r="SJP576" s="633"/>
      <c r="SJQ576" s="633"/>
      <c r="SJR576" s="633"/>
      <c r="SJS576" s="633"/>
      <c r="SJT576" s="633"/>
      <c r="SJU576" s="633"/>
      <c r="SJV576" s="633"/>
      <c r="SJW576" s="633"/>
      <c r="SJX576" s="633"/>
      <c r="SJY576" s="633"/>
      <c r="SJZ576" s="633"/>
      <c r="SKA576" s="633"/>
      <c r="SKB576" s="633"/>
      <c r="SKC576" s="633"/>
      <c r="SKD576" s="633"/>
      <c r="SKE576" s="633"/>
      <c r="SKF576" s="633"/>
      <c r="SKG576" s="633"/>
      <c r="SKH576" s="633"/>
      <c r="SKI576" s="633"/>
      <c r="SKJ576" s="633"/>
      <c r="SKK576" s="633"/>
      <c r="SKL576" s="633"/>
      <c r="SKM576" s="633"/>
      <c r="SKN576" s="633"/>
      <c r="SKO576" s="633"/>
      <c r="SKP576" s="633"/>
      <c r="SKQ576" s="633"/>
      <c r="SKR576" s="633"/>
      <c r="SKS576" s="633"/>
      <c r="SKT576" s="633"/>
      <c r="SKU576" s="633"/>
      <c r="SKV576" s="633"/>
      <c r="SKW576" s="633"/>
      <c r="SKX576" s="633"/>
      <c r="SKY576" s="633"/>
      <c r="SKZ576" s="633"/>
      <c r="SLA576" s="633"/>
      <c r="SLB576" s="633"/>
      <c r="SLC576" s="633"/>
      <c r="SLD576" s="633"/>
      <c r="SLE576" s="633"/>
      <c r="SLF576" s="633"/>
      <c r="SLG576" s="633"/>
      <c r="SLH576" s="633"/>
      <c r="SLI576" s="633"/>
      <c r="SLJ576" s="633"/>
      <c r="SLK576" s="633"/>
      <c r="SLL576" s="633"/>
      <c r="SLM576" s="633"/>
      <c r="SLN576" s="633"/>
      <c r="SLO576" s="633"/>
      <c r="SLP576" s="633"/>
      <c r="SLQ576" s="633"/>
      <c r="SLR576" s="633"/>
      <c r="SLS576" s="633"/>
      <c r="SLT576" s="633"/>
      <c r="SLU576" s="633"/>
      <c r="SLV576" s="633"/>
      <c r="SLW576" s="633"/>
      <c r="SLX576" s="633"/>
      <c r="SLY576" s="633"/>
      <c r="SLZ576" s="633"/>
      <c r="SMA576" s="633"/>
      <c r="SMB576" s="633"/>
      <c r="SMC576" s="633"/>
      <c r="SMD576" s="633"/>
      <c r="SME576" s="633"/>
      <c r="SMF576" s="633"/>
      <c r="SMG576" s="633"/>
      <c r="SMH576" s="633"/>
      <c r="SMI576" s="633"/>
      <c r="SMJ576" s="633"/>
      <c r="SMK576" s="633"/>
      <c r="SML576" s="633"/>
      <c r="SMM576" s="633"/>
      <c r="SMN576" s="633"/>
      <c r="SMO576" s="633"/>
      <c r="SMP576" s="633"/>
      <c r="SMQ576" s="633"/>
      <c r="SMR576" s="633"/>
      <c r="SMS576" s="633"/>
      <c r="SMT576" s="633"/>
      <c r="SMU576" s="633"/>
      <c r="SMV576" s="633"/>
      <c r="SMW576" s="633"/>
      <c r="SMX576" s="633"/>
      <c r="SMY576" s="633"/>
      <c r="SMZ576" s="633"/>
      <c r="SNA576" s="633"/>
      <c r="SNB576" s="633"/>
      <c r="SNC576" s="633"/>
      <c r="SND576" s="633"/>
      <c r="SNE576" s="633"/>
      <c r="SNF576" s="633"/>
      <c r="SNG576" s="633"/>
      <c r="SNH576" s="633"/>
      <c r="SNI576" s="633"/>
      <c r="SNJ576" s="633"/>
      <c r="SNK576" s="633"/>
      <c r="SNL576" s="633"/>
      <c r="SNM576" s="633"/>
      <c r="SNN576" s="633"/>
      <c r="SNO576" s="633"/>
      <c r="SNP576" s="633"/>
      <c r="SNQ576" s="633"/>
      <c r="SNR576" s="633"/>
      <c r="SNS576" s="633"/>
      <c r="SNT576" s="633"/>
      <c r="SNU576" s="633"/>
      <c r="SNV576" s="633"/>
      <c r="SNW576" s="633"/>
      <c r="SNX576" s="633"/>
      <c r="SNY576" s="633"/>
      <c r="SNZ576" s="633"/>
      <c r="SOA576" s="633"/>
      <c r="SOB576" s="633"/>
      <c r="SOC576" s="633"/>
      <c r="SOD576" s="633"/>
      <c r="SOE576" s="633"/>
      <c r="SOF576" s="633"/>
      <c r="SOG576" s="633"/>
      <c r="SOH576" s="633"/>
      <c r="SOI576" s="633"/>
      <c r="SOJ576" s="633"/>
      <c r="SOK576" s="633"/>
      <c r="SOL576" s="633"/>
      <c r="SOM576" s="633"/>
      <c r="SON576" s="633"/>
      <c r="SOO576" s="633"/>
      <c r="SOP576" s="633"/>
      <c r="SOQ576" s="633"/>
      <c r="SOR576" s="633"/>
      <c r="SOS576" s="633"/>
      <c r="SOT576" s="633"/>
      <c r="SOU576" s="633"/>
      <c r="SOV576" s="633"/>
      <c r="SOW576" s="633"/>
      <c r="SOX576" s="633"/>
      <c r="SOY576" s="633"/>
      <c r="SOZ576" s="633"/>
      <c r="SPA576" s="633"/>
      <c r="SPB576" s="633"/>
      <c r="SPC576" s="633"/>
      <c r="SPD576" s="633"/>
      <c r="SPE576" s="633"/>
      <c r="SPF576" s="633"/>
      <c r="SPG576" s="633"/>
      <c r="SPH576" s="633"/>
      <c r="SPI576" s="633"/>
      <c r="SPJ576" s="633"/>
      <c r="SPK576" s="633"/>
      <c r="SPL576" s="633"/>
      <c r="SPM576" s="633"/>
      <c r="SPN576" s="633"/>
      <c r="SPO576" s="633"/>
      <c r="SPP576" s="633"/>
      <c r="SPQ576" s="633"/>
      <c r="SPR576" s="633"/>
      <c r="SPS576" s="633"/>
      <c r="SPT576" s="633"/>
      <c r="SPU576" s="633"/>
      <c r="SPV576" s="633"/>
      <c r="SPW576" s="633"/>
      <c r="SPX576" s="633"/>
      <c r="SPY576" s="633"/>
      <c r="SPZ576" s="633"/>
      <c r="SQA576" s="633"/>
      <c r="SQB576" s="633"/>
      <c r="SQC576" s="633"/>
      <c r="SQD576" s="633"/>
      <c r="SQE576" s="633"/>
      <c r="SQF576" s="633"/>
      <c r="SQG576" s="633"/>
      <c r="SQH576" s="633"/>
      <c r="SQI576" s="633"/>
      <c r="SQJ576" s="633"/>
      <c r="SQK576" s="633"/>
      <c r="SQL576" s="633"/>
      <c r="SQM576" s="633"/>
      <c r="SQN576" s="633"/>
      <c r="SQO576" s="633"/>
      <c r="SQP576" s="633"/>
      <c r="SQQ576" s="633"/>
      <c r="SQR576" s="633"/>
      <c r="SQS576" s="633"/>
      <c r="SQT576" s="633"/>
      <c r="SQU576" s="633"/>
      <c r="SQV576" s="633"/>
      <c r="SQW576" s="633"/>
      <c r="SQX576" s="633"/>
      <c r="SQY576" s="633"/>
      <c r="SQZ576" s="633"/>
      <c r="SRA576" s="633"/>
      <c r="SRB576" s="633"/>
      <c r="SRC576" s="633"/>
      <c r="SRD576" s="633"/>
      <c r="SRE576" s="633"/>
      <c r="SRF576" s="633"/>
      <c r="SRG576" s="633"/>
      <c r="SRH576" s="633"/>
      <c r="SRI576" s="633"/>
      <c r="SRJ576" s="633"/>
      <c r="SRK576" s="633"/>
      <c r="SRL576" s="633"/>
      <c r="SRM576" s="633"/>
      <c r="SRN576" s="633"/>
      <c r="SRO576" s="633"/>
      <c r="SRP576" s="633"/>
      <c r="SRQ576" s="633"/>
      <c r="SRR576" s="633"/>
      <c r="SRS576" s="633"/>
      <c r="SRT576" s="633"/>
      <c r="SRU576" s="633"/>
      <c r="SRV576" s="633"/>
      <c r="SRW576" s="633"/>
      <c r="SRX576" s="633"/>
      <c r="SRY576" s="633"/>
      <c r="SRZ576" s="633"/>
      <c r="SSA576" s="633"/>
      <c r="SSB576" s="633"/>
      <c r="SSC576" s="633"/>
      <c r="SSD576" s="633"/>
      <c r="SSE576" s="633"/>
      <c r="SSF576" s="633"/>
      <c r="SSG576" s="633"/>
      <c r="SSH576" s="633"/>
      <c r="SSI576" s="633"/>
      <c r="SSJ576" s="633"/>
      <c r="SSK576" s="633"/>
      <c r="SSL576" s="633"/>
      <c r="SSM576" s="633"/>
      <c r="SSN576" s="633"/>
      <c r="SSO576" s="633"/>
      <c r="SSP576" s="633"/>
      <c r="SSQ576" s="633"/>
      <c r="SSR576" s="633"/>
      <c r="SSS576" s="633"/>
      <c r="SST576" s="633"/>
      <c r="SSU576" s="633"/>
      <c r="SSV576" s="633"/>
      <c r="SSW576" s="633"/>
      <c r="SSX576" s="633"/>
      <c r="SSY576" s="633"/>
      <c r="SSZ576" s="633"/>
      <c r="STA576" s="633"/>
      <c r="STB576" s="633"/>
      <c r="STC576" s="633"/>
      <c r="STD576" s="633"/>
      <c r="STE576" s="633"/>
      <c r="STF576" s="633"/>
      <c r="STG576" s="633"/>
      <c r="STH576" s="633"/>
      <c r="STI576" s="633"/>
      <c r="STJ576" s="633"/>
      <c r="STK576" s="633"/>
      <c r="STL576" s="633"/>
      <c r="STM576" s="633"/>
      <c r="STN576" s="633"/>
      <c r="STO576" s="633"/>
      <c r="STP576" s="633"/>
      <c r="STQ576" s="633"/>
      <c r="STR576" s="633"/>
      <c r="STS576" s="633"/>
      <c r="STT576" s="633"/>
      <c r="STU576" s="633"/>
      <c r="STV576" s="633"/>
      <c r="STW576" s="633"/>
      <c r="STX576" s="633"/>
      <c r="STY576" s="633"/>
      <c r="STZ576" s="633"/>
      <c r="SUA576" s="633"/>
      <c r="SUB576" s="633"/>
      <c r="SUC576" s="633"/>
      <c r="SUD576" s="633"/>
      <c r="SUE576" s="633"/>
      <c r="SUF576" s="633"/>
      <c r="SUG576" s="633"/>
      <c r="SUH576" s="633"/>
      <c r="SUI576" s="633"/>
      <c r="SUJ576" s="633"/>
      <c r="SUK576" s="633"/>
      <c r="SUL576" s="633"/>
      <c r="SUM576" s="633"/>
      <c r="SUN576" s="633"/>
      <c r="SUO576" s="633"/>
      <c r="SUP576" s="633"/>
      <c r="SUQ576" s="633"/>
      <c r="SUR576" s="633"/>
      <c r="SUS576" s="633"/>
      <c r="SUT576" s="633"/>
      <c r="SUU576" s="633"/>
      <c r="SUV576" s="633"/>
      <c r="SUW576" s="633"/>
      <c r="SUX576" s="633"/>
      <c r="SUY576" s="633"/>
      <c r="SUZ576" s="633"/>
      <c r="SVA576" s="633"/>
      <c r="SVB576" s="633"/>
      <c r="SVC576" s="633"/>
      <c r="SVD576" s="633"/>
      <c r="SVE576" s="633"/>
      <c r="SVF576" s="633"/>
      <c r="SVG576" s="633"/>
      <c r="SVH576" s="633"/>
      <c r="SVI576" s="633"/>
      <c r="SVJ576" s="633"/>
      <c r="SVK576" s="633"/>
      <c r="SVL576" s="633"/>
      <c r="SVM576" s="633"/>
      <c r="SVN576" s="633"/>
      <c r="SVO576" s="633"/>
      <c r="SVP576" s="633"/>
      <c r="SVQ576" s="633"/>
      <c r="SVR576" s="633"/>
      <c r="SVS576" s="633"/>
      <c r="SVT576" s="633"/>
      <c r="SVU576" s="633"/>
      <c r="SVV576" s="633"/>
      <c r="SVW576" s="633"/>
      <c r="SVX576" s="633"/>
      <c r="SVY576" s="633"/>
      <c r="SVZ576" s="633"/>
      <c r="SWA576" s="633"/>
      <c r="SWB576" s="633"/>
      <c r="SWC576" s="633"/>
      <c r="SWD576" s="633"/>
      <c r="SWE576" s="633"/>
      <c r="SWF576" s="633"/>
      <c r="SWG576" s="633"/>
      <c r="SWH576" s="633"/>
      <c r="SWI576" s="633"/>
      <c r="SWJ576" s="633"/>
      <c r="SWK576" s="633"/>
      <c r="SWL576" s="633"/>
      <c r="SWM576" s="633"/>
      <c r="SWN576" s="633"/>
      <c r="SWO576" s="633"/>
      <c r="SWP576" s="633"/>
      <c r="SWQ576" s="633"/>
      <c r="SWR576" s="633"/>
      <c r="SWS576" s="633"/>
      <c r="SWT576" s="633"/>
      <c r="SWU576" s="633"/>
      <c r="SWV576" s="633"/>
      <c r="SWW576" s="633"/>
      <c r="SWX576" s="633"/>
      <c r="SWY576" s="633"/>
      <c r="SWZ576" s="633"/>
      <c r="SXA576" s="633"/>
      <c r="SXB576" s="633"/>
      <c r="SXC576" s="633"/>
      <c r="SXD576" s="633"/>
      <c r="SXE576" s="633"/>
      <c r="SXF576" s="633"/>
      <c r="SXG576" s="633"/>
      <c r="SXH576" s="633"/>
      <c r="SXI576" s="633"/>
      <c r="SXJ576" s="633"/>
      <c r="SXK576" s="633"/>
      <c r="SXL576" s="633"/>
      <c r="SXM576" s="633"/>
      <c r="SXN576" s="633"/>
      <c r="SXO576" s="633"/>
      <c r="SXP576" s="633"/>
      <c r="SXQ576" s="633"/>
      <c r="SXR576" s="633"/>
      <c r="SXS576" s="633"/>
      <c r="SXT576" s="633"/>
      <c r="SXU576" s="633"/>
      <c r="SXV576" s="633"/>
      <c r="SXW576" s="633"/>
      <c r="SXX576" s="633"/>
      <c r="SXY576" s="633"/>
      <c r="SXZ576" s="633"/>
      <c r="SYA576" s="633"/>
      <c r="SYB576" s="633"/>
      <c r="SYC576" s="633"/>
      <c r="SYD576" s="633"/>
      <c r="SYE576" s="633"/>
      <c r="SYF576" s="633"/>
      <c r="SYG576" s="633"/>
      <c r="SYH576" s="633"/>
      <c r="SYI576" s="633"/>
      <c r="SYJ576" s="633"/>
      <c r="SYK576" s="633"/>
      <c r="SYL576" s="633"/>
      <c r="SYM576" s="633"/>
      <c r="SYN576" s="633"/>
      <c r="SYO576" s="633"/>
      <c r="SYP576" s="633"/>
      <c r="SYQ576" s="633"/>
      <c r="SYR576" s="633"/>
      <c r="SYS576" s="633"/>
      <c r="SYT576" s="633"/>
      <c r="SYU576" s="633"/>
      <c r="SYV576" s="633"/>
      <c r="SYW576" s="633"/>
      <c r="SYX576" s="633"/>
      <c r="SYY576" s="633"/>
      <c r="SYZ576" s="633"/>
      <c r="SZA576" s="633"/>
      <c r="SZB576" s="633"/>
      <c r="SZC576" s="633"/>
      <c r="SZD576" s="633"/>
      <c r="SZE576" s="633"/>
      <c r="SZF576" s="633"/>
      <c r="SZG576" s="633"/>
      <c r="SZH576" s="633"/>
      <c r="SZI576" s="633"/>
      <c r="SZJ576" s="633"/>
      <c r="SZK576" s="633"/>
      <c r="SZL576" s="633"/>
      <c r="SZM576" s="633"/>
      <c r="SZN576" s="633"/>
      <c r="SZO576" s="633"/>
      <c r="SZP576" s="633"/>
      <c r="SZQ576" s="633"/>
      <c r="SZR576" s="633"/>
      <c r="SZS576" s="633"/>
      <c r="SZT576" s="633"/>
      <c r="SZU576" s="633"/>
      <c r="SZV576" s="633"/>
      <c r="SZW576" s="633"/>
      <c r="SZX576" s="633"/>
      <c r="SZY576" s="633"/>
      <c r="SZZ576" s="633"/>
      <c r="TAA576" s="633"/>
      <c r="TAB576" s="633"/>
      <c r="TAC576" s="633"/>
      <c r="TAD576" s="633"/>
      <c r="TAE576" s="633"/>
      <c r="TAF576" s="633"/>
      <c r="TAG576" s="633"/>
      <c r="TAH576" s="633"/>
      <c r="TAI576" s="633"/>
      <c r="TAJ576" s="633"/>
      <c r="TAK576" s="633"/>
      <c r="TAL576" s="633"/>
      <c r="TAM576" s="633"/>
      <c r="TAN576" s="633"/>
      <c r="TAO576" s="633"/>
      <c r="TAP576" s="633"/>
      <c r="TAQ576" s="633"/>
      <c r="TAR576" s="633"/>
      <c r="TAS576" s="633"/>
      <c r="TAT576" s="633"/>
      <c r="TAU576" s="633"/>
      <c r="TAV576" s="633"/>
      <c r="TAW576" s="633"/>
      <c r="TAX576" s="633"/>
      <c r="TAY576" s="633"/>
      <c r="TAZ576" s="633"/>
      <c r="TBA576" s="633"/>
      <c r="TBB576" s="633"/>
      <c r="TBC576" s="633"/>
      <c r="TBD576" s="633"/>
      <c r="TBE576" s="633"/>
      <c r="TBF576" s="633"/>
      <c r="TBG576" s="633"/>
      <c r="TBH576" s="633"/>
      <c r="TBI576" s="633"/>
      <c r="TBJ576" s="633"/>
      <c r="TBK576" s="633"/>
      <c r="TBL576" s="633"/>
      <c r="TBM576" s="633"/>
      <c r="TBN576" s="633"/>
      <c r="TBO576" s="633"/>
      <c r="TBP576" s="633"/>
      <c r="TBQ576" s="633"/>
      <c r="TBR576" s="633"/>
      <c r="TBS576" s="633"/>
      <c r="TBT576" s="633"/>
      <c r="TBU576" s="633"/>
      <c r="TBV576" s="633"/>
      <c r="TBW576" s="633"/>
      <c r="TBX576" s="633"/>
      <c r="TBY576" s="633"/>
      <c r="TBZ576" s="633"/>
      <c r="TCA576" s="633"/>
      <c r="TCB576" s="633"/>
      <c r="TCC576" s="633"/>
      <c r="TCD576" s="633"/>
      <c r="TCE576" s="633"/>
      <c r="TCF576" s="633"/>
      <c r="TCG576" s="633"/>
      <c r="TCH576" s="633"/>
      <c r="TCI576" s="633"/>
      <c r="TCJ576" s="633"/>
      <c r="TCK576" s="633"/>
      <c r="TCL576" s="633"/>
      <c r="TCM576" s="633"/>
      <c r="TCN576" s="633"/>
      <c r="TCO576" s="633"/>
      <c r="TCP576" s="633"/>
      <c r="TCQ576" s="633"/>
      <c r="TCR576" s="633"/>
      <c r="TCS576" s="633"/>
      <c r="TCT576" s="633"/>
      <c r="TCU576" s="633"/>
      <c r="TCV576" s="633"/>
      <c r="TCW576" s="633"/>
      <c r="TCX576" s="633"/>
      <c r="TCY576" s="633"/>
      <c r="TCZ576" s="633"/>
      <c r="TDA576" s="633"/>
      <c r="TDB576" s="633"/>
      <c r="TDC576" s="633"/>
      <c r="TDD576" s="633"/>
      <c r="TDE576" s="633"/>
      <c r="TDF576" s="633"/>
      <c r="TDG576" s="633"/>
      <c r="TDH576" s="633"/>
      <c r="TDI576" s="633"/>
      <c r="TDJ576" s="633"/>
      <c r="TDK576" s="633"/>
      <c r="TDL576" s="633"/>
      <c r="TDM576" s="633"/>
      <c r="TDN576" s="633"/>
      <c r="TDO576" s="633"/>
      <c r="TDP576" s="633"/>
      <c r="TDQ576" s="633"/>
      <c r="TDR576" s="633"/>
      <c r="TDS576" s="633"/>
      <c r="TDT576" s="633"/>
      <c r="TDU576" s="633"/>
      <c r="TDV576" s="633"/>
      <c r="TDW576" s="633"/>
      <c r="TDX576" s="633"/>
      <c r="TDY576" s="633"/>
      <c r="TDZ576" s="633"/>
      <c r="TEA576" s="633"/>
      <c r="TEB576" s="633"/>
      <c r="TEC576" s="633"/>
      <c r="TED576" s="633"/>
      <c r="TEE576" s="633"/>
      <c r="TEF576" s="633"/>
      <c r="TEG576" s="633"/>
      <c r="TEH576" s="633"/>
      <c r="TEI576" s="633"/>
      <c r="TEJ576" s="633"/>
      <c r="TEK576" s="633"/>
      <c r="TEL576" s="633"/>
      <c r="TEM576" s="633"/>
      <c r="TEN576" s="633"/>
      <c r="TEO576" s="633"/>
      <c r="TEP576" s="633"/>
      <c r="TEQ576" s="633"/>
      <c r="TER576" s="633"/>
      <c r="TES576" s="633"/>
      <c r="TET576" s="633"/>
      <c r="TEU576" s="633"/>
      <c r="TEV576" s="633"/>
      <c r="TEW576" s="633"/>
      <c r="TEX576" s="633"/>
      <c r="TEY576" s="633"/>
      <c r="TEZ576" s="633"/>
      <c r="TFA576" s="633"/>
      <c r="TFB576" s="633"/>
      <c r="TFC576" s="633"/>
      <c r="TFD576" s="633"/>
      <c r="TFE576" s="633"/>
      <c r="TFF576" s="633"/>
      <c r="TFG576" s="633"/>
      <c r="TFH576" s="633"/>
      <c r="TFI576" s="633"/>
      <c r="TFJ576" s="633"/>
      <c r="TFK576" s="633"/>
      <c r="TFL576" s="633"/>
      <c r="TFM576" s="633"/>
      <c r="TFN576" s="633"/>
      <c r="TFO576" s="633"/>
      <c r="TFP576" s="633"/>
      <c r="TFQ576" s="633"/>
      <c r="TFR576" s="633"/>
      <c r="TFS576" s="633"/>
      <c r="TFT576" s="633"/>
      <c r="TFU576" s="633"/>
      <c r="TFV576" s="633"/>
      <c r="TFW576" s="633"/>
      <c r="TFX576" s="633"/>
      <c r="TFY576" s="633"/>
      <c r="TFZ576" s="633"/>
      <c r="TGA576" s="633"/>
      <c r="TGB576" s="633"/>
      <c r="TGC576" s="633"/>
      <c r="TGD576" s="633"/>
      <c r="TGE576" s="633"/>
      <c r="TGF576" s="633"/>
      <c r="TGG576" s="633"/>
      <c r="TGH576" s="633"/>
      <c r="TGI576" s="633"/>
      <c r="TGJ576" s="633"/>
      <c r="TGK576" s="633"/>
      <c r="TGL576" s="633"/>
      <c r="TGM576" s="633"/>
      <c r="TGN576" s="633"/>
      <c r="TGO576" s="633"/>
      <c r="TGP576" s="633"/>
      <c r="TGQ576" s="633"/>
      <c r="TGR576" s="633"/>
      <c r="TGS576" s="633"/>
      <c r="TGT576" s="633"/>
      <c r="TGU576" s="633"/>
      <c r="TGV576" s="633"/>
      <c r="TGW576" s="633"/>
      <c r="TGX576" s="633"/>
      <c r="TGY576" s="633"/>
      <c r="TGZ576" s="633"/>
      <c r="THA576" s="633"/>
      <c r="THB576" s="633"/>
      <c r="THC576" s="633"/>
      <c r="THD576" s="633"/>
      <c r="THE576" s="633"/>
      <c r="THF576" s="633"/>
      <c r="THG576" s="633"/>
      <c r="THH576" s="633"/>
      <c r="THI576" s="633"/>
      <c r="THJ576" s="633"/>
      <c r="THK576" s="633"/>
      <c r="THL576" s="633"/>
      <c r="THM576" s="633"/>
      <c r="THN576" s="633"/>
      <c r="THO576" s="633"/>
      <c r="THP576" s="633"/>
      <c r="THQ576" s="633"/>
      <c r="THR576" s="633"/>
      <c r="THS576" s="633"/>
      <c r="THT576" s="633"/>
      <c r="THU576" s="633"/>
      <c r="THV576" s="633"/>
      <c r="THW576" s="633"/>
      <c r="THX576" s="633"/>
      <c r="THY576" s="633"/>
      <c r="THZ576" s="633"/>
      <c r="TIA576" s="633"/>
      <c r="TIB576" s="633"/>
      <c r="TIC576" s="633"/>
      <c r="TID576" s="633"/>
      <c r="TIE576" s="633"/>
      <c r="TIF576" s="633"/>
      <c r="TIG576" s="633"/>
      <c r="TIH576" s="633"/>
      <c r="TII576" s="633"/>
      <c r="TIJ576" s="633"/>
      <c r="TIK576" s="633"/>
      <c r="TIL576" s="633"/>
      <c r="TIM576" s="633"/>
      <c r="TIN576" s="633"/>
      <c r="TIO576" s="633"/>
      <c r="TIP576" s="633"/>
      <c r="TIQ576" s="633"/>
      <c r="TIR576" s="633"/>
      <c r="TIS576" s="633"/>
      <c r="TIT576" s="633"/>
      <c r="TIU576" s="633"/>
      <c r="TIV576" s="633"/>
      <c r="TIW576" s="633"/>
      <c r="TIX576" s="633"/>
      <c r="TIY576" s="633"/>
      <c r="TIZ576" s="633"/>
      <c r="TJA576" s="633"/>
      <c r="TJB576" s="633"/>
      <c r="TJC576" s="633"/>
      <c r="TJD576" s="633"/>
      <c r="TJE576" s="633"/>
      <c r="TJF576" s="633"/>
      <c r="TJG576" s="633"/>
      <c r="TJH576" s="633"/>
      <c r="TJI576" s="633"/>
      <c r="TJJ576" s="633"/>
      <c r="TJK576" s="633"/>
      <c r="TJL576" s="633"/>
      <c r="TJM576" s="633"/>
      <c r="TJN576" s="633"/>
      <c r="TJO576" s="633"/>
      <c r="TJP576" s="633"/>
      <c r="TJQ576" s="633"/>
      <c r="TJR576" s="633"/>
      <c r="TJS576" s="633"/>
      <c r="TJT576" s="633"/>
      <c r="TJU576" s="633"/>
      <c r="TJV576" s="633"/>
      <c r="TJW576" s="633"/>
      <c r="TJX576" s="633"/>
      <c r="TJY576" s="633"/>
      <c r="TJZ576" s="633"/>
      <c r="TKA576" s="633"/>
      <c r="TKB576" s="633"/>
      <c r="TKC576" s="633"/>
      <c r="TKD576" s="633"/>
      <c r="TKE576" s="633"/>
      <c r="TKF576" s="633"/>
      <c r="TKG576" s="633"/>
      <c r="TKH576" s="633"/>
      <c r="TKI576" s="633"/>
      <c r="TKJ576" s="633"/>
      <c r="TKK576" s="633"/>
      <c r="TKL576" s="633"/>
      <c r="TKM576" s="633"/>
      <c r="TKN576" s="633"/>
      <c r="TKO576" s="633"/>
      <c r="TKP576" s="633"/>
      <c r="TKQ576" s="633"/>
      <c r="TKR576" s="633"/>
      <c r="TKS576" s="633"/>
      <c r="TKT576" s="633"/>
      <c r="TKU576" s="633"/>
      <c r="TKV576" s="633"/>
      <c r="TKW576" s="633"/>
      <c r="TKX576" s="633"/>
      <c r="TKY576" s="633"/>
      <c r="TKZ576" s="633"/>
      <c r="TLA576" s="633"/>
      <c r="TLB576" s="633"/>
      <c r="TLC576" s="633"/>
      <c r="TLD576" s="633"/>
      <c r="TLE576" s="633"/>
      <c r="TLF576" s="633"/>
      <c r="TLG576" s="633"/>
      <c r="TLH576" s="633"/>
      <c r="TLI576" s="633"/>
      <c r="TLJ576" s="633"/>
      <c r="TLK576" s="633"/>
      <c r="TLL576" s="633"/>
      <c r="TLM576" s="633"/>
      <c r="TLN576" s="633"/>
      <c r="TLO576" s="633"/>
      <c r="TLP576" s="633"/>
      <c r="TLQ576" s="633"/>
      <c r="TLR576" s="633"/>
      <c r="TLS576" s="633"/>
      <c r="TLT576" s="633"/>
      <c r="TLU576" s="633"/>
      <c r="TLV576" s="633"/>
      <c r="TLW576" s="633"/>
      <c r="TLX576" s="633"/>
      <c r="TLY576" s="633"/>
      <c r="TLZ576" s="633"/>
      <c r="TMA576" s="633"/>
      <c r="TMB576" s="633"/>
      <c r="TMC576" s="633"/>
      <c r="TMD576" s="633"/>
      <c r="TME576" s="633"/>
      <c r="TMF576" s="633"/>
      <c r="TMG576" s="633"/>
      <c r="TMH576" s="633"/>
      <c r="TMI576" s="633"/>
      <c r="TMJ576" s="633"/>
      <c r="TMK576" s="633"/>
      <c r="TML576" s="633"/>
      <c r="TMM576" s="633"/>
      <c r="TMN576" s="633"/>
      <c r="TMO576" s="633"/>
      <c r="TMP576" s="633"/>
      <c r="TMQ576" s="633"/>
      <c r="TMR576" s="633"/>
      <c r="TMS576" s="633"/>
      <c r="TMT576" s="633"/>
      <c r="TMU576" s="633"/>
      <c r="TMV576" s="633"/>
      <c r="TMW576" s="633"/>
      <c r="TMX576" s="633"/>
      <c r="TMY576" s="633"/>
      <c r="TMZ576" s="633"/>
      <c r="TNA576" s="633"/>
      <c r="TNB576" s="633"/>
      <c r="TNC576" s="633"/>
      <c r="TND576" s="633"/>
      <c r="TNE576" s="633"/>
      <c r="TNF576" s="633"/>
      <c r="TNG576" s="633"/>
      <c r="TNH576" s="633"/>
      <c r="TNI576" s="633"/>
      <c r="TNJ576" s="633"/>
      <c r="TNK576" s="633"/>
      <c r="TNL576" s="633"/>
      <c r="TNM576" s="633"/>
      <c r="TNN576" s="633"/>
      <c r="TNO576" s="633"/>
      <c r="TNP576" s="633"/>
      <c r="TNQ576" s="633"/>
      <c r="TNR576" s="633"/>
      <c r="TNS576" s="633"/>
      <c r="TNT576" s="633"/>
      <c r="TNU576" s="633"/>
      <c r="TNV576" s="633"/>
      <c r="TNW576" s="633"/>
      <c r="TNX576" s="633"/>
      <c r="TNY576" s="633"/>
      <c r="TNZ576" s="633"/>
      <c r="TOA576" s="633"/>
      <c r="TOB576" s="633"/>
      <c r="TOC576" s="633"/>
      <c r="TOD576" s="633"/>
      <c r="TOE576" s="633"/>
      <c r="TOF576" s="633"/>
      <c r="TOG576" s="633"/>
      <c r="TOH576" s="633"/>
      <c r="TOI576" s="633"/>
      <c r="TOJ576" s="633"/>
      <c r="TOK576" s="633"/>
      <c r="TOL576" s="633"/>
      <c r="TOM576" s="633"/>
      <c r="TON576" s="633"/>
      <c r="TOO576" s="633"/>
      <c r="TOP576" s="633"/>
      <c r="TOQ576" s="633"/>
      <c r="TOR576" s="633"/>
      <c r="TOS576" s="633"/>
      <c r="TOT576" s="633"/>
      <c r="TOU576" s="633"/>
      <c r="TOV576" s="633"/>
      <c r="TOW576" s="633"/>
      <c r="TOX576" s="633"/>
      <c r="TOY576" s="633"/>
      <c r="TOZ576" s="633"/>
      <c r="TPA576" s="633"/>
      <c r="TPB576" s="633"/>
      <c r="TPC576" s="633"/>
      <c r="TPD576" s="633"/>
      <c r="TPE576" s="633"/>
      <c r="TPF576" s="633"/>
      <c r="TPG576" s="633"/>
      <c r="TPH576" s="633"/>
      <c r="TPI576" s="633"/>
      <c r="TPJ576" s="633"/>
      <c r="TPK576" s="633"/>
      <c r="TPL576" s="633"/>
      <c r="TPM576" s="633"/>
      <c r="TPN576" s="633"/>
      <c r="TPO576" s="633"/>
      <c r="TPP576" s="633"/>
      <c r="TPQ576" s="633"/>
      <c r="TPR576" s="633"/>
      <c r="TPS576" s="633"/>
      <c r="TPT576" s="633"/>
      <c r="TPU576" s="633"/>
      <c r="TPV576" s="633"/>
      <c r="TPW576" s="633"/>
      <c r="TPX576" s="633"/>
      <c r="TPY576" s="633"/>
      <c r="TPZ576" s="633"/>
      <c r="TQA576" s="633"/>
      <c r="TQB576" s="633"/>
      <c r="TQC576" s="633"/>
      <c r="TQD576" s="633"/>
      <c r="TQE576" s="633"/>
      <c r="TQF576" s="633"/>
      <c r="TQG576" s="633"/>
      <c r="TQH576" s="633"/>
      <c r="TQI576" s="633"/>
      <c r="TQJ576" s="633"/>
      <c r="TQK576" s="633"/>
      <c r="TQL576" s="633"/>
      <c r="TQM576" s="633"/>
      <c r="TQN576" s="633"/>
      <c r="TQO576" s="633"/>
      <c r="TQP576" s="633"/>
      <c r="TQQ576" s="633"/>
      <c r="TQR576" s="633"/>
      <c r="TQS576" s="633"/>
      <c r="TQT576" s="633"/>
      <c r="TQU576" s="633"/>
      <c r="TQV576" s="633"/>
      <c r="TQW576" s="633"/>
      <c r="TQX576" s="633"/>
      <c r="TQY576" s="633"/>
      <c r="TQZ576" s="633"/>
      <c r="TRA576" s="633"/>
      <c r="TRB576" s="633"/>
      <c r="TRC576" s="633"/>
      <c r="TRD576" s="633"/>
      <c r="TRE576" s="633"/>
      <c r="TRF576" s="633"/>
      <c r="TRG576" s="633"/>
      <c r="TRH576" s="633"/>
      <c r="TRI576" s="633"/>
      <c r="TRJ576" s="633"/>
      <c r="TRK576" s="633"/>
      <c r="TRL576" s="633"/>
      <c r="TRM576" s="633"/>
      <c r="TRN576" s="633"/>
      <c r="TRO576" s="633"/>
      <c r="TRP576" s="633"/>
      <c r="TRQ576" s="633"/>
      <c r="TRR576" s="633"/>
      <c r="TRS576" s="633"/>
      <c r="TRT576" s="633"/>
      <c r="TRU576" s="633"/>
      <c r="TRV576" s="633"/>
      <c r="TRW576" s="633"/>
      <c r="TRX576" s="633"/>
      <c r="TRY576" s="633"/>
      <c r="TRZ576" s="633"/>
      <c r="TSA576" s="633"/>
      <c r="TSB576" s="633"/>
      <c r="TSC576" s="633"/>
      <c r="TSD576" s="633"/>
      <c r="TSE576" s="633"/>
      <c r="TSF576" s="633"/>
      <c r="TSG576" s="633"/>
      <c r="TSH576" s="633"/>
      <c r="TSI576" s="633"/>
      <c r="TSJ576" s="633"/>
      <c r="TSK576" s="633"/>
      <c r="TSL576" s="633"/>
      <c r="TSM576" s="633"/>
      <c r="TSN576" s="633"/>
      <c r="TSO576" s="633"/>
      <c r="TSP576" s="633"/>
      <c r="TSQ576" s="633"/>
      <c r="TSR576" s="633"/>
      <c r="TSS576" s="633"/>
      <c r="TST576" s="633"/>
      <c r="TSU576" s="633"/>
      <c r="TSV576" s="633"/>
      <c r="TSW576" s="633"/>
      <c r="TSX576" s="633"/>
      <c r="TSY576" s="633"/>
      <c r="TSZ576" s="633"/>
      <c r="TTA576" s="633"/>
      <c r="TTB576" s="633"/>
      <c r="TTC576" s="633"/>
      <c r="TTD576" s="633"/>
      <c r="TTE576" s="633"/>
      <c r="TTF576" s="633"/>
      <c r="TTG576" s="633"/>
      <c r="TTH576" s="633"/>
      <c r="TTI576" s="633"/>
      <c r="TTJ576" s="633"/>
      <c r="TTK576" s="633"/>
      <c r="TTL576" s="633"/>
      <c r="TTM576" s="633"/>
      <c r="TTN576" s="633"/>
      <c r="TTO576" s="633"/>
      <c r="TTP576" s="633"/>
      <c r="TTQ576" s="633"/>
      <c r="TTR576" s="633"/>
      <c r="TTS576" s="633"/>
      <c r="TTT576" s="633"/>
      <c r="TTU576" s="633"/>
      <c r="TTV576" s="633"/>
      <c r="TTW576" s="633"/>
      <c r="TTX576" s="633"/>
      <c r="TTY576" s="633"/>
      <c r="TTZ576" s="633"/>
      <c r="TUA576" s="633"/>
      <c r="TUB576" s="633"/>
      <c r="TUC576" s="633"/>
      <c r="TUD576" s="633"/>
      <c r="TUE576" s="633"/>
      <c r="TUF576" s="633"/>
      <c r="TUG576" s="633"/>
      <c r="TUH576" s="633"/>
      <c r="TUI576" s="633"/>
      <c r="TUJ576" s="633"/>
      <c r="TUK576" s="633"/>
      <c r="TUL576" s="633"/>
      <c r="TUM576" s="633"/>
      <c r="TUN576" s="633"/>
      <c r="TUO576" s="633"/>
      <c r="TUP576" s="633"/>
      <c r="TUQ576" s="633"/>
      <c r="TUR576" s="633"/>
      <c r="TUS576" s="633"/>
      <c r="TUT576" s="633"/>
      <c r="TUU576" s="633"/>
      <c r="TUV576" s="633"/>
      <c r="TUW576" s="633"/>
      <c r="TUX576" s="633"/>
      <c r="TUY576" s="633"/>
      <c r="TUZ576" s="633"/>
      <c r="TVA576" s="633"/>
      <c r="TVB576" s="633"/>
      <c r="TVC576" s="633"/>
      <c r="TVD576" s="633"/>
      <c r="TVE576" s="633"/>
      <c r="TVF576" s="633"/>
      <c r="TVG576" s="633"/>
      <c r="TVH576" s="633"/>
      <c r="TVI576" s="633"/>
      <c r="TVJ576" s="633"/>
      <c r="TVK576" s="633"/>
      <c r="TVL576" s="633"/>
      <c r="TVM576" s="633"/>
      <c r="TVN576" s="633"/>
      <c r="TVO576" s="633"/>
      <c r="TVP576" s="633"/>
      <c r="TVQ576" s="633"/>
      <c r="TVR576" s="633"/>
      <c r="TVS576" s="633"/>
      <c r="TVT576" s="633"/>
      <c r="TVU576" s="633"/>
      <c r="TVV576" s="633"/>
      <c r="TVW576" s="633"/>
      <c r="TVX576" s="633"/>
      <c r="TVY576" s="633"/>
      <c r="TVZ576" s="633"/>
      <c r="TWA576" s="633"/>
      <c r="TWB576" s="633"/>
      <c r="TWC576" s="633"/>
      <c r="TWD576" s="633"/>
      <c r="TWE576" s="633"/>
      <c r="TWF576" s="633"/>
      <c r="TWG576" s="633"/>
      <c r="TWH576" s="633"/>
      <c r="TWI576" s="633"/>
      <c r="TWJ576" s="633"/>
      <c r="TWK576" s="633"/>
      <c r="TWL576" s="633"/>
      <c r="TWM576" s="633"/>
      <c r="TWN576" s="633"/>
      <c r="TWO576" s="633"/>
      <c r="TWP576" s="633"/>
      <c r="TWQ576" s="633"/>
      <c r="TWR576" s="633"/>
      <c r="TWS576" s="633"/>
      <c r="TWT576" s="633"/>
      <c r="TWU576" s="633"/>
      <c r="TWV576" s="633"/>
      <c r="TWW576" s="633"/>
      <c r="TWX576" s="633"/>
      <c r="TWY576" s="633"/>
      <c r="TWZ576" s="633"/>
      <c r="TXA576" s="633"/>
      <c r="TXB576" s="633"/>
      <c r="TXC576" s="633"/>
      <c r="TXD576" s="633"/>
      <c r="TXE576" s="633"/>
      <c r="TXF576" s="633"/>
      <c r="TXG576" s="633"/>
      <c r="TXH576" s="633"/>
      <c r="TXI576" s="633"/>
      <c r="TXJ576" s="633"/>
      <c r="TXK576" s="633"/>
      <c r="TXL576" s="633"/>
      <c r="TXM576" s="633"/>
      <c r="TXN576" s="633"/>
      <c r="TXO576" s="633"/>
      <c r="TXP576" s="633"/>
      <c r="TXQ576" s="633"/>
      <c r="TXR576" s="633"/>
      <c r="TXS576" s="633"/>
      <c r="TXT576" s="633"/>
      <c r="TXU576" s="633"/>
      <c r="TXV576" s="633"/>
      <c r="TXW576" s="633"/>
      <c r="TXX576" s="633"/>
      <c r="TXY576" s="633"/>
      <c r="TXZ576" s="633"/>
      <c r="TYA576" s="633"/>
      <c r="TYB576" s="633"/>
      <c r="TYC576" s="633"/>
      <c r="TYD576" s="633"/>
      <c r="TYE576" s="633"/>
      <c r="TYF576" s="633"/>
      <c r="TYG576" s="633"/>
      <c r="TYH576" s="633"/>
      <c r="TYI576" s="633"/>
      <c r="TYJ576" s="633"/>
      <c r="TYK576" s="633"/>
      <c r="TYL576" s="633"/>
      <c r="TYM576" s="633"/>
      <c r="TYN576" s="633"/>
      <c r="TYO576" s="633"/>
      <c r="TYP576" s="633"/>
      <c r="TYQ576" s="633"/>
      <c r="TYR576" s="633"/>
      <c r="TYS576" s="633"/>
      <c r="TYT576" s="633"/>
      <c r="TYU576" s="633"/>
      <c r="TYV576" s="633"/>
      <c r="TYW576" s="633"/>
      <c r="TYX576" s="633"/>
      <c r="TYY576" s="633"/>
      <c r="TYZ576" s="633"/>
      <c r="TZA576" s="633"/>
      <c r="TZB576" s="633"/>
      <c r="TZC576" s="633"/>
      <c r="TZD576" s="633"/>
      <c r="TZE576" s="633"/>
      <c r="TZF576" s="633"/>
      <c r="TZG576" s="633"/>
      <c r="TZH576" s="633"/>
      <c r="TZI576" s="633"/>
      <c r="TZJ576" s="633"/>
      <c r="TZK576" s="633"/>
      <c r="TZL576" s="633"/>
      <c r="TZM576" s="633"/>
      <c r="TZN576" s="633"/>
      <c r="TZO576" s="633"/>
      <c r="TZP576" s="633"/>
      <c r="TZQ576" s="633"/>
      <c r="TZR576" s="633"/>
      <c r="TZS576" s="633"/>
      <c r="TZT576" s="633"/>
      <c r="TZU576" s="633"/>
      <c r="TZV576" s="633"/>
      <c r="TZW576" s="633"/>
      <c r="TZX576" s="633"/>
      <c r="TZY576" s="633"/>
      <c r="TZZ576" s="633"/>
      <c r="UAA576" s="633"/>
      <c r="UAB576" s="633"/>
      <c r="UAC576" s="633"/>
      <c r="UAD576" s="633"/>
      <c r="UAE576" s="633"/>
      <c r="UAF576" s="633"/>
      <c r="UAG576" s="633"/>
      <c r="UAH576" s="633"/>
      <c r="UAI576" s="633"/>
      <c r="UAJ576" s="633"/>
      <c r="UAK576" s="633"/>
      <c r="UAL576" s="633"/>
      <c r="UAM576" s="633"/>
      <c r="UAN576" s="633"/>
      <c r="UAO576" s="633"/>
      <c r="UAP576" s="633"/>
      <c r="UAQ576" s="633"/>
      <c r="UAR576" s="633"/>
      <c r="UAS576" s="633"/>
      <c r="UAT576" s="633"/>
      <c r="UAU576" s="633"/>
      <c r="UAV576" s="633"/>
      <c r="UAW576" s="633"/>
      <c r="UAX576" s="633"/>
      <c r="UAY576" s="633"/>
      <c r="UAZ576" s="633"/>
      <c r="UBA576" s="633"/>
      <c r="UBB576" s="633"/>
      <c r="UBC576" s="633"/>
      <c r="UBD576" s="633"/>
      <c r="UBE576" s="633"/>
      <c r="UBF576" s="633"/>
      <c r="UBG576" s="633"/>
      <c r="UBH576" s="633"/>
      <c r="UBI576" s="633"/>
      <c r="UBJ576" s="633"/>
      <c r="UBK576" s="633"/>
      <c r="UBL576" s="633"/>
      <c r="UBM576" s="633"/>
      <c r="UBN576" s="633"/>
      <c r="UBO576" s="633"/>
      <c r="UBP576" s="633"/>
      <c r="UBQ576" s="633"/>
      <c r="UBR576" s="633"/>
      <c r="UBS576" s="633"/>
      <c r="UBT576" s="633"/>
      <c r="UBU576" s="633"/>
      <c r="UBV576" s="633"/>
      <c r="UBW576" s="633"/>
      <c r="UBX576" s="633"/>
      <c r="UBY576" s="633"/>
      <c r="UBZ576" s="633"/>
      <c r="UCA576" s="633"/>
      <c r="UCB576" s="633"/>
      <c r="UCC576" s="633"/>
      <c r="UCD576" s="633"/>
      <c r="UCE576" s="633"/>
      <c r="UCF576" s="633"/>
      <c r="UCG576" s="633"/>
      <c r="UCH576" s="633"/>
      <c r="UCI576" s="633"/>
      <c r="UCJ576" s="633"/>
      <c r="UCK576" s="633"/>
      <c r="UCL576" s="633"/>
      <c r="UCM576" s="633"/>
      <c r="UCN576" s="633"/>
      <c r="UCO576" s="633"/>
      <c r="UCP576" s="633"/>
      <c r="UCQ576" s="633"/>
      <c r="UCR576" s="633"/>
      <c r="UCS576" s="633"/>
      <c r="UCT576" s="633"/>
      <c r="UCU576" s="633"/>
      <c r="UCV576" s="633"/>
      <c r="UCW576" s="633"/>
      <c r="UCX576" s="633"/>
      <c r="UCY576" s="633"/>
      <c r="UCZ576" s="633"/>
      <c r="UDA576" s="633"/>
      <c r="UDB576" s="633"/>
      <c r="UDC576" s="633"/>
      <c r="UDD576" s="633"/>
      <c r="UDE576" s="633"/>
      <c r="UDF576" s="633"/>
      <c r="UDG576" s="633"/>
      <c r="UDH576" s="633"/>
      <c r="UDI576" s="633"/>
      <c r="UDJ576" s="633"/>
      <c r="UDK576" s="633"/>
      <c r="UDL576" s="633"/>
      <c r="UDM576" s="633"/>
      <c r="UDN576" s="633"/>
      <c r="UDO576" s="633"/>
      <c r="UDP576" s="633"/>
      <c r="UDQ576" s="633"/>
      <c r="UDR576" s="633"/>
      <c r="UDS576" s="633"/>
      <c r="UDT576" s="633"/>
      <c r="UDU576" s="633"/>
      <c r="UDV576" s="633"/>
      <c r="UDW576" s="633"/>
      <c r="UDX576" s="633"/>
      <c r="UDY576" s="633"/>
      <c r="UDZ576" s="633"/>
      <c r="UEA576" s="633"/>
      <c r="UEB576" s="633"/>
      <c r="UEC576" s="633"/>
      <c r="UED576" s="633"/>
      <c r="UEE576" s="633"/>
      <c r="UEF576" s="633"/>
      <c r="UEG576" s="633"/>
      <c r="UEH576" s="633"/>
      <c r="UEI576" s="633"/>
      <c r="UEJ576" s="633"/>
      <c r="UEK576" s="633"/>
      <c r="UEL576" s="633"/>
      <c r="UEM576" s="633"/>
      <c r="UEN576" s="633"/>
      <c r="UEO576" s="633"/>
      <c r="UEP576" s="633"/>
      <c r="UEQ576" s="633"/>
      <c r="UER576" s="633"/>
      <c r="UES576" s="633"/>
      <c r="UET576" s="633"/>
      <c r="UEU576" s="633"/>
      <c r="UEV576" s="633"/>
      <c r="UEW576" s="633"/>
      <c r="UEX576" s="633"/>
      <c r="UEY576" s="633"/>
      <c r="UEZ576" s="633"/>
      <c r="UFA576" s="633"/>
      <c r="UFB576" s="633"/>
      <c r="UFC576" s="633"/>
      <c r="UFD576" s="633"/>
      <c r="UFE576" s="633"/>
      <c r="UFF576" s="633"/>
      <c r="UFG576" s="633"/>
      <c r="UFH576" s="633"/>
      <c r="UFI576" s="633"/>
      <c r="UFJ576" s="633"/>
      <c r="UFK576" s="633"/>
      <c r="UFL576" s="633"/>
      <c r="UFM576" s="633"/>
      <c r="UFN576" s="633"/>
      <c r="UFO576" s="633"/>
      <c r="UFP576" s="633"/>
      <c r="UFQ576" s="633"/>
      <c r="UFR576" s="633"/>
      <c r="UFS576" s="633"/>
      <c r="UFT576" s="633"/>
      <c r="UFU576" s="633"/>
      <c r="UFV576" s="633"/>
      <c r="UFW576" s="633"/>
      <c r="UFX576" s="633"/>
      <c r="UFY576" s="633"/>
      <c r="UFZ576" s="633"/>
      <c r="UGA576" s="633"/>
      <c r="UGB576" s="633"/>
      <c r="UGC576" s="633"/>
      <c r="UGD576" s="633"/>
      <c r="UGE576" s="633"/>
      <c r="UGF576" s="633"/>
      <c r="UGG576" s="633"/>
      <c r="UGH576" s="633"/>
      <c r="UGI576" s="633"/>
      <c r="UGJ576" s="633"/>
      <c r="UGK576" s="633"/>
      <c r="UGL576" s="633"/>
      <c r="UGM576" s="633"/>
      <c r="UGN576" s="633"/>
      <c r="UGO576" s="633"/>
      <c r="UGP576" s="633"/>
      <c r="UGQ576" s="633"/>
      <c r="UGR576" s="633"/>
      <c r="UGS576" s="633"/>
      <c r="UGT576" s="633"/>
      <c r="UGU576" s="633"/>
      <c r="UGV576" s="633"/>
      <c r="UGW576" s="633"/>
      <c r="UGX576" s="633"/>
      <c r="UGY576" s="633"/>
      <c r="UGZ576" s="633"/>
      <c r="UHA576" s="633"/>
      <c r="UHB576" s="633"/>
      <c r="UHC576" s="633"/>
      <c r="UHD576" s="633"/>
      <c r="UHE576" s="633"/>
      <c r="UHF576" s="633"/>
      <c r="UHG576" s="633"/>
      <c r="UHH576" s="633"/>
      <c r="UHI576" s="633"/>
      <c r="UHJ576" s="633"/>
      <c r="UHK576" s="633"/>
      <c r="UHL576" s="633"/>
      <c r="UHM576" s="633"/>
      <c r="UHN576" s="633"/>
      <c r="UHO576" s="633"/>
      <c r="UHP576" s="633"/>
      <c r="UHQ576" s="633"/>
      <c r="UHR576" s="633"/>
      <c r="UHS576" s="633"/>
      <c r="UHT576" s="633"/>
      <c r="UHU576" s="633"/>
      <c r="UHV576" s="633"/>
      <c r="UHW576" s="633"/>
      <c r="UHX576" s="633"/>
      <c r="UHY576" s="633"/>
      <c r="UHZ576" s="633"/>
      <c r="UIA576" s="633"/>
      <c r="UIB576" s="633"/>
      <c r="UIC576" s="633"/>
      <c r="UID576" s="633"/>
      <c r="UIE576" s="633"/>
      <c r="UIF576" s="633"/>
      <c r="UIG576" s="633"/>
      <c r="UIH576" s="633"/>
      <c r="UII576" s="633"/>
      <c r="UIJ576" s="633"/>
      <c r="UIK576" s="633"/>
      <c r="UIL576" s="633"/>
      <c r="UIM576" s="633"/>
      <c r="UIN576" s="633"/>
      <c r="UIO576" s="633"/>
      <c r="UIP576" s="633"/>
      <c r="UIQ576" s="633"/>
      <c r="UIR576" s="633"/>
      <c r="UIS576" s="633"/>
      <c r="UIT576" s="633"/>
      <c r="UIU576" s="633"/>
      <c r="UIV576" s="633"/>
      <c r="UIW576" s="633"/>
      <c r="UIX576" s="633"/>
      <c r="UIY576" s="633"/>
      <c r="UIZ576" s="633"/>
      <c r="UJA576" s="633"/>
      <c r="UJB576" s="633"/>
      <c r="UJC576" s="633"/>
      <c r="UJD576" s="633"/>
      <c r="UJE576" s="633"/>
      <c r="UJF576" s="633"/>
      <c r="UJG576" s="633"/>
      <c r="UJH576" s="633"/>
      <c r="UJI576" s="633"/>
      <c r="UJJ576" s="633"/>
      <c r="UJK576" s="633"/>
      <c r="UJL576" s="633"/>
      <c r="UJM576" s="633"/>
      <c r="UJN576" s="633"/>
      <c r="UJO576" s="633"/>
      <c r="UJP576" s="633"/>
      <c r="UJQ576" s="633"/>
      <c r="UJR576" s="633"/>
      <c r="UJS576" s="633"/>
      <c r="UJT576" s="633"/>
      <c r="UJU576" s="633"/>
      <c r="UJV576" s="633"/>
      <c r="UJW576" s="633"/>
      <c r="UJX576" s="633"/>
      <c r="UJY576" s="633"/>
      <c r="UJZ576" s="633"/>
      <c r="UKA576" s="633"/>
      <c r="UKB576" s="633"/>
      <c r="UKC576" s="633"/>
      <c r="UKD576" s="633"/>
      <c r="UKE576" s="633"/>
      <c r="UKF576" s="633"/>
      <c r="UKG576" s="633"/>
      <c r="UKH576" s="633"/>
      <c r="UKI576" s="633"/>
      <c r="UKJ576" s="633"/>
      <c r="UKK576" s="633"/>
      <c r="UKL576" s="633"/>
      <c r="UKM576" s="633"/>
      <c r="UKN576" s="633"/>
      <c r="UKO576" s="633"/>
      <c r="UKP576" s="633"/>
      <c r="UKQ576" s="633"/>
      <c r="UKR576" s="633"/>
      <c r="UKS576" s="633"/>
      <c r="UKT576" s="633"/>
      <c r="UKU576" s="633"/>
      <c r="UKV576" s="633"/>
      <c r="UKW576" s="633"/>
      <c r="UKX576" s="633"/>
      <c r="UKY576" s="633"/>
      <c r="UKZ576" s="633"/>
      <c r="ULA576" s="633"/>
      <c r="ULB576" s="633"/>
      <c r="ULC576" s="633"/>
      <c r="ULD576" s="633"/>
      <c r="ULE576" s="633"/>
      <c r="ULF576" s="633"/>
      <c r="ULG576" s="633"/>
      <c r="ULH576" s="633"/>
      <c r="ULI576" s="633"/>
      <c r="ULJ576" s="633"/>
      <c r="ULK576" s="633"/>
      <c r="ULL576" s="633"/>
      <c r="ULM576" s="633"/>
      <c r="ULN576" s="633"/>
      <c r="ULO576" s="633"/>
      <c r="ULP576" s="633"/>
      <c r="ULQ576" s="633"/>
      <c r="ULR576" s="633"/>
      <c r="ULS576" s="633"/>
      <c r="ULT576" s="633"/>
      <c r="ULU576" s="633"/>
      <c r="ULV576" s="633"/>
      <c r="ULW576" s="633"/>
      <c r="ULX576" s="633"/>
      <c r="ULY576" s="633"/>
      <c r="ULZ576" s="633"/>
      <c r="UMA576" s="633"/>
      <c r="UMB576" s="633"/>
      <c r="UMC576" s="633"/>
      <c r="UMD576" s="633"/>
      <c r="UME576" s="633"/>
      <c r="UMF576" s="633"/>
      <c r="UMG576" s="633"/>
      <c r="UMH576" s="633"/>
      <c r="UMI576" s="633"/>
      <c r="UMJ576" s="633"/>
      <c r="UMK576" s="633"/>
      <c r="UML576" s="633"/>
      <c r="UMM576" s="633"/>
      <c r="UMN576" s="633"/>
      <c r="UMO576" s="633"/>
      <c r="UMP576" s="633"/>
      <c r="UMQ576" s="633"/>
      <c r="UMR576" s="633"/>
      <c r="UMS576" s="633"/>
      <c r="UMT576" s="633"/>
      <c r="UMU576" s="633"/>
      <c r="UMV576" s="633"/>
      <c r="UMW576" s="633"/>
      <c r="UMX576" s="633"/>
      <c r="UMY576" s="633"/>
      <c r="UMZ576" s="633"/>
      <c r="UNA576" s="633"/>
      <c r="UNB576" s="633"/>
      <c r="UNC576" s="633"/>
      <c r="UND576" s="633"/>
      <c r="UNE576" s="633"/>
      <c r="UNF576" s="633"/>
      <c r="UNG576" s="633"/>
      <c r="UNH576" s="633"/>
      <c r="UNI576" s="633"/>
      <c r="UNJ576" s="633"/>
      <c r="UNK576" s="633"/>
      <c r="UNL576" s="633"/>
      <c r="UNM576" s="633"/>
      <c r="UNN576" s="633"/>
      <c r="UNO576" s="633"/>
      <c r="UNP576" s="633"/>
      <c r="UNQ576" s="633"/>
      <c r="UNR576" s="633"/>
      <c r="UNS576" s="633"/>
      <c r="UNT576" s="633"/>
      <c r="UNU576" s="633"/>
      <c r="UNV576" s="633"/>
      <c r="UNW576" s="633"/>
      <c r="UNX576" s="633"/>
      <c r="UNY576" s="633"/>
      <c r="UNZ576" s="633"/>
      <c r="UOA576" s="633"/>
      <c r="UOB576" s="633"/>
      <c r="UOC576" s="633"/>
      <c r="UOD576" s="633"/>
      <c r="UOE576" s="633"/>
      <c r="UOF576" s="633"/>
      <c r="UOG576" s="633"/>
      <c r="UOH576" s="633"/>
      <c r="UOI576" s="633"/>
      <c r="UOJ576" s="633"/>
      <c r="UOK576" s="633"/>
      <c r="UOL576" s="633"/>
      <c r="UOM576" s="633"/>
      <c r="UON576" s="633"/>
      <c r="UOO576" s="633"/>
      <c r="UOP576" s="633"/>
      <c r="UOQ576" s="633"/>
      <c r="UOR576" s="633"/>
      <c r="UOS576" s="633"/>
      <c r="UOT576" s="633"/>
      <c r="UOU576" s="633"/>
      <c r="UOV576" s="633"/>
      <c r="UOW576" s="633"/>
      <c r="UOX576" s="633"/>
      <c r="UOY576" s="633"/>
      <c r="UOZ576" s="633"/>
      <c r="UPA576" s="633"/>
      <c r="UPB576" s="633"/>
      <c r="UPC576" s="633"/>
      <c r="UPD576" s="633"/>
      <c r="UPE576" s="633"/>
      <c r="UPF576" s="633"/>
      <c r="UPG576" s="633"/>
      <c r="UPH576" s="633"/>
      <c r="UPI576" s="633"/>
      <c r="UPJ576" s="633"/>
      <c r="UPK576" s="633"/>
      <c r="UPL576" s="633"/>
      <c r="UPM576" s="633"/>
      <c r="UPN576" s="633"/>
      <c r="UPO576" s="633"/>
      <c r="UPP576" s="633"/>
      <c r="UPQ576" s="633"/>
      <c r="UPR576" s="633"/>
      <c r="UPS576" s="633"/>
      <c r="UPT576" s="633"/>
      <c r="UPU576" s="633"/>
      <c r="UPV576" s="633"/>
      <c r="UPW576" s="633"/>
      <c r="UPX576" s="633"/>
      <c r="UPY576" s="633"/>
      <c r="UPZ576" s="633"/>
      <c r="UQA576" s="633"/>
      <c r="UQB576" s="633"/>
      <c r="UQC576" s="633"/>
      <c r="UQD576" s="633"/>
      <c r="UQE576" s="633"/>
      <c r="UQF576" s="633"/>
      <c r="UQG576" s="633"/>
      <c r="UQH576" s="633"/>
      <c r="UQI576" s="633"/>
      <c r="UQJ576" s="633"/>
      <c r="UQK576" s="633"/>
      <c r="UQL576" s="633"/>
      <c r="UQM576" s="633"/>
      <c r="UQN576" s="633"/>
      <c r="UQO576" s="633"/>
      <c r="UQP576" s="633"/>
      <c r="UQQ576" s="633"/>
      <c r="UQR576" s="633"/>
      <c r="UQS576" s="633"/>
      <c r="UQT576" s="633"/>
      <c r="UQU576" s="633"/>
      <c r="UQV576" s="633"/>
      <c r="UQW576" s="633"/>
      <c r="UQX576" s="633"/>
      <c r="UQY576" s="633"/>
      <c r="UQZ576" s="633"/>
      <c r="URA576" s="633"/>
      <c r="URB576" s="633"/>
      <c r="URC576" s="633"/>
      <c r="URD576" s="633"/>
      <c r="URE576" s="633"/>
      <c r="URF576" s="633"/>
      <c r="URG576" s="633"/>
      <c r="URH576" s="633"/>
      <c r="URI576" s="633"/>
      <c r="URJ576" s="633"/>
      <c r="URK576" s="633"/>
      <c r="URL576" s="633"/>
      <c r="URM576" s="633"/>
      <c r="URN576" s="633"/>
      <c r="URO576" s="633"/>
      <c r="URP576" s="633"/>
      <c r="URQ576" s="633"/>
      <c r="URR576" s="633"/>
      <c r="URS576" s="633"/>
      <c r="URT576" s="633"/>
      <c r="URU576" s="633"/>
      <c r="URV576" s="633"/>
      <c r="URW576" s="633"/>
      <c r="URX576" s="633"/>
      <c r="URY576" s="633"/>
      <c r="URZ576" s="633"/>
      <c r="USA576" s="633"/>
      <c r="USB576" s="633"/>
      <c r="USC576" s="633"/>
      <c r="USD576" s="633"/>
      <c r="USE576" s="633"/>
      <c r="USF576" s="633"/>
      <c r="USG576" s="633"/>
      <c r="USH576" s="633"/>
      <c r="USI576" s="633"/>
      <c r="USJ576" s="633"/>
      <c r="USK576" s="633"/>
      <c r="USL576" s="633"/>
      <c r="USM576" s="633"/>
      <c r="USN576" s="633"/>
      <c r="USO576" s="633"/>
      <c r="USP576" s="633"/>
      <c r="USQ576" s="633"/>
      <c r="USR576" s="633"/>
      <c r="USS576" s="633"/>
      <c r="UST576" s="633"/>
      <c r="USU576" s="633"/>
      <c r="USV576" s="633"/>
      <c r="USW576" s="633"/>
      <c r="USX576" s="633"/>
      <c r="USY576" s="633"/>
      <c r="USZ576" s="633"/>
      <c r="UTA576" s="633"/>
      <c r="UTB576" s="633"/>
      <c r="UTC576" s="633"/>
      <c r="UTD576" s="633"/>
      <c r="UTE576" s="633"/>
      <c r="UTF576" s="633"/>
      <c r="UTG576" s="633"/>
      <c r="UTH576" s="633"/>
      <c r="UTI576" s="633"/>
      <c r="UTJ576" s="633"/>
      <c r="UTK576" s="633"/>
      <c r="UTL576" s="633"/>
      <c r="UTM576" s="633"/>
      <c r="UTN576" s="633"/>
      <c r="UTO576" s="633"/>
      <c r="UTP576" s="633"/>
      <c r="UTQ576" s="633"/>
      <c r="UTR576" s="633"/>
      <c r="UTS576" s="633"/>
      <c r="UTT576" s="633"/>
      <c r="UTU576" s="633"/>
      <c r="UTV576" s="633"/>
      <c r="UTW576" s="633"/>
      <c r="UTX576" s="633"/>
      <c r="UTY576" s="633"/>
      <c r="UTZ576" s="633"/>
      <c r="UUA576" s="633"/>
      <c r="UUB576" s="633"/>
      <c r="UUC576" s="633"/>
      <c r="UUD576" s="633"/>
      <c r="UUE576" s="633"/>
      <c r="UUF576" s="633"/>
      <c r="UUG576" s="633"/>
      <c r="UUH576" s="633"/>
      <c r="UUI576" s="633"/>
      <c r="UUJ576" s="633"/>
      <c r="UUK576" s="633"/>
      <c r="UUL576" s="633"/>
      <c r="UUM576" s="633"/>
      <c r="UUN576" s="633"/>
      <c r="UUO576" s="633"/>
      <c r="UUP576" s="633"/>
      <c r="UUQ576" s="633"/>
      <c r="UUR576" s="633"/>
      <c r="UUS576" s="633"/>
      <c r="UUT576" s="633"/>
      <c r="UUU576" s="633"/>
      <c r="UUV576" s="633"/>
      <c r="UUW576" s="633"/>
      <c r="UUX576" s="633"/>
      <c r="UUY576" s="633"/>
      <c r="UUZ576" s="633"/>
      <c r="UVA576" s="633"/>
      <c r="UVB576" s="633"/>
      <c r="UVC576" s="633"/>
      <c r="UVD576" s="633"/>
      <c r="UVE576" s="633"/>
      <c r="UVF576" s="633"/>
      <c r="UVG576" s="633"/>
      <c r="UVH576" s="633"/>
      <c r="UVI576" s="633"/>
      <c r="UVJ576" s="633"/>
      <c r="UVK576" s="633"/>
      <c r="UVL576" s="633"/>
      <c r="UVM576" s="633"/>
      <c r="UVN576" s="633"/>
      <c r="UVO576" s="633"/>
      <c r="UVP576" s="633"/>
      <c r="UVQ576" s="633"/>
      <c r="UVR576" s="633"/>
      <c r="UVS576" s="633"/>
      <c r="UVT576" s="633"/>
      <c r="UVU576" s="633"/>
      <c r="UVV576" s="633"/>
      <c r="UVW576" s="633"/>
      <c r="UVX576" s="633"/>
      <c r="UVY576" s="633"/>
      <c r="UVZ576" s="633"/>
      <c r="UWA576" s="633"/>
      <c r="UWB576" s="633"/>
      <c r="UWC576" s="633"/>
      <c r="UWD576" s="633"/>
      <c r="UWE576" s="633"/>
      <c r="UWF576" s="633"/>
      <c r="UWG576" s="633"/>
      <c r="UWH576" s="633"/>
      <c r="UWI576" s="633"/>
      <c r="UWJ576" s="633"/>
      <c r="UWK576" s="633"/>
      <c r="UWL576" s="633"/>
      <c r="UWM576" s="633"/>
      <c r="UWN576" s="633"/>
      <c r="UWO576" s="633"/>
      <c r="UWP576" s="633"/>
      <c r="UWQ576" s="633"/>
      <c r="UWR576" s="633"/>
      <c r="UWS576" s="633"/>
      <c r="UWT576" s="633"/>
      <c r="UWU576" s="633"/>
      <c r="UWV576" s="633"/>
      <c r="UWW576" s="633"/>
      <c r="UWX576" s="633"/>
      <c r="UWY576" s="633"/>
      <c r="UWZ576" s="633"/>
      <c r="UXA576" s="633"/>
      <c r="UXB576" s="633"/>
      <c r="UXC576" s="633"/>
      <c r="UXD576" s="633"/>
      <c r="UXE576" s="633"/>
      <c r="UXF576" s="633"/>
      <c r="UXG576" s="633"/>
      <c r="UXH576" s="633"/>
      <c r="UXI576" s="633"/>
      <c r="UXJ576" s="633"/>
      <c r="UXK576" s="633"/>
      <c r="UXL576" s="633"/>
      <c r="UXM576" s="633"/>
      <c r="UXN576" s="633"/>
      <c r="UXO576" s="633"/>
      <c r="UXP576" s="633"/>
      <c r="UXQ576" s="633"/>
      <c r="UXR576" s="633"/>
      <c r="UXS576" s="633"/>
      <c r="UXT576" s="633"/>
      <c r="UXU576" s="633"/>
      <c r="UXV576" s="633"/>
      <c r="UXW576" s="633"/>
      <c r="UXX576" s="633"/>
      <c r="UXY576" s="633"/>
      <c r="UXZ576" s="633"/>
      <c r="UYA576" s="633"/>
      <c r="UYB576" s="633"/>
      <c r="UYC576" s="633"/>
      <c r="UYD576" s="633"/>
      <c r="UYE576" s="633"/>
      <c r="UYF576" s="633"/>
      <c r="UYG576" s="633"/>
      <c r="UYH576" s="633"/>
      <c r="UYI576" s="633"/>
      <c r="UYJ576" s="633"/>
      <c r="UYK576" s="633"/>
      <c r="UYL576" s="633"/>
      <c r="UYM576" s="633"/>
      <c r="UYN576" s="633"/>
      <c r="UYO576" s="633"/>
      <c r="UYP576" s="633"/>
      <c r="UYQ576" s="633"/>
      <c r="UYR576" s="633"/>
      <c r="UYS576" s="633"/>
      <c r="UYT576" s="633"/>
      <c r="UYU576" s="633"/>
      <c r="UYV576" s="633"/>
      <c r="UYW576" s="633"/>
      <c r="UYX576" s="633"/>
      <c r="UYY576" s="633"/>
      <c r="UYZ576" s="633"/>
      <c r="UZA576" s="633"/>
      <c r="UZB576" s="633"/>
      <c r="UZC576" s="633"/>
      <c r="UZD576" s="633"/>
      <c r="UZE576" s="633"/>
      <c r="UZF576" s="633"/>
      <c r="UZG576" s="633"/>
      <c r="UZH576" s="633"/>
      <c r="UZI576" s="633"/>
      <c r="UZJ576" s="633"/>
      <c r="UZK576" s="633"/>
      <c r="UZL576" s="633"/>
      <c r="UZM576" s="633"/>
      <c r="UZN576" s="633"/>
      <c r="UZO576" s="633"/>
      <c r="UZP576" s="633"/>
      <c r="UZQ576" s="633"/>
      <c r="UZR576" s="633"/>
      <c r="UZS576" s="633"/>
      <c r="UZT576" s="633"/>
      <c r="UZU576" s="633"/>
      <c r="UZV576" s="633"/>
      <c r="UZW576" s="633"/>
      <c r="UZX576" s="633"/>
      <c r="UZY576" s="633"/>
      <c r="UZZ576" s="633"/>
      <c r="VAA576" s="633"/>
      <c r="VAB576" s="633"/>
      <c r="VAC576" s="633"/>
      <c r="VAD576" s="633"/>
      <c r="VAE576" s="633"/>
      <c r="VAF576" s="633"/>
      <c r="VAG576" s="633"/>
      <c r="VAH576" s="633"/>
      <c r="VAI576" s="633"/>
      <c r="VAJ576" s="633"/>
      <c r="VAK576" s="633"/>
      <c r="VAL576" s="633"/>
      <c r="VAM576" s="633"/>
      <c r="VAN576" s="633"/>
      <c r="VAO576" s="633"/>
      <c r="VAP576" s="633"/>
      <c r="VAQ576" s="633"/>
      <c r="VAR576" s="633"/>
      <c r="VAS576" s="633"/>
      <c r="VAT576" s="633"/>
      <c r="VAU576" s="633"/>
      <c r="VAV576" s="633"/>
      <c r="VAW576" s="633"/>
      <c r="VAX576" s="633"/>
      <c r="VAY576" s="633"/>
      <c r="VAZ576" s="633"/>
      <c r="VBA576" s="633"/>
      <c r="VBB576" s="633"/>
      <c r="VBC576" s="633"/>
      <c r="VBD576" s="633"/>
      <c r="VBE576" s="633"/>
      <c r="VBF576" s="633"/>
      <c r="VBG576" s="633"/>
      <c r="VBH576" s="633"/>
      <c r="VBI576" s="633"/>
      <c r="VBJ576" s="633"/>
      <c r="VBK576" s="633"/>
      <c r="VBL576" s="633"/>
      <c r="VBM576" s="633"/>
      <c r="VBN576" s="633"/>
      <c r="VBO576" s="633"/>
      <c r="VBP576" s="633"/>
      <c r="VBQ576" s="633"/>
      <c r="VBR576" s="633"/>
      <c r="VBS576" s="633"/>
      <c r="VBT576" s="633"/>
      <c r="VBU576" s="633"/>
      <c r="VBV576" s="633"/>
      <c r="VBW576" s="633"/>
      <c r="VBX576" s="633"/>
      <c r="VBY576" s="633"/>
      <c r="VBZ576" s="633"/>
      <c r="VCA576" s="633"/>
      <c r="VCB576" s="633"/>
      <c r="VCC576" s="633"/>
      <c r="VCD576" s="633"/>
      <c r="VCE576" s="633"/>
      <c r="VCF576" s="633"/>
      <c r="VCG576" s="633"/>
      <c r="VCH576" s="633"/>
      <c r="VCI576" s="633"/>
      <c r="VCJ576" s="633"/>
      <c r="VCK576" s="633"/>
      <c r="VCL576" s="633"/>
      <c r="VCM576" s="633"/>
      <c r="VCN576" s="633"/>
      <c r="VCO576" s="633"/>
      <c r="VCP576" s="633"/>
      <c r="VCQ576" s="633"/>
      <c r="VCR576" s="633"/>
      <c r="VCS576" s="633"/>
      <c r="VCT576" s="633"/>
      <c r="VCU576" s="633"/>
      <c r="VCV576" s="633"/>
      <c r="VCW576" s="633"/>
      <c r="VCX576" s="633"/>
      <c r="VCY576" s="633"/>
      <c r="VCZ576" s="633"/>
      <c r="VDA576" s="633"/>
      <c r="VDB576" s="633"/>
      <c r="VDC576" s="633"/>
      <c r="VDD576" s="633"/>
      <c r="VDE576" s="633"/>
      <c r="VDF576" s="633"/>
      <c r="VDG576" s="633"/>
      <c r="VDH576" s="633"/>
      <c r="VDI576" s="633"/>
      <c r="VDJ576" s="633"/>
      <c r="VDK576" s="633"/>
      <c r="VDL576" s="633"/>
      <c r="VDM576" s="633"/>
      <c r="VDN576" s="633"/>
      <c r="VDO576" s="633"/>
      <c r="VDP576" s="633"/>
      <c r="VDQ576" s="633"/>
      <c r="VDR576" s="633"/>
      <c r="VDS576" s="633"/>
      <c r="VDT576" s="633"/>
      <c r="VDU576" s="633"/>
      <c r="VDV576" s="633"/>
      <c r="VDW576" s="633"/>
      <c r="VDX576" s="633"/>
      <c r="VDY576" s="633"/>
      <c r="VDZ576" s="633"/>
      <c r="VEA576" s="633"/>
      <c r="VEB576" s="633"/>
      <c r="VEC576" s="633"/>
      <c r="VED576" s="633"/>
      <c r="VEE576" s="633"/>
      <c r="VEF576" s="633"/>
      <c r="VEG576" s="633"/>
      <c r="VEH576" s="633"/>
      <c r="VEI576" s="633"/>
      <c r="VEJ576" s="633"/>
      <c r="VEK576" s="633"/>
      <c r="VEL576" s="633"/>
      <c r="VEM576" s="633"/>
      <c r="VEN576" s="633"/>
      <c r="VEO576" s="633"/>
      <c r="VEP576" s="633"/>
      <c r="VEQ576" s="633"/>
      <c r="VER576" s="633"/>
      <c r="VES576" s="633"/>
      <c r="VET576" s="633"/>
      <c r="VEU576" s="633"/>
      <c r="VEV576" s="633"/>
      <c r="VEW576" s="633"/>
      <c r="VEX576" s="633"/>
      <c r="VEY576" s="633"/>
      <c r="VEZ576" s="633"/>
      <c r="VFA576" s="633"/>
      <c r="VFB576" s="633"/>
      <c r="VFC576" s="633"/>
      <c r="VFD576" s="633"/>
      <c r="VFE576" s="633"/>
      <c r="VFF576" s="633"/>
      <c r="VFG576" s="633"/>
      <c r="VFH576" s="633"/>
      <c r="VFI576" s="633"/>
      <c r="VFJ576" s="633"/>
      <c r="VFK576" s="633"/>
      <c r="VFL576" s="633"/>
      <c r="VFM576" s="633"/>
      <c r="VFN576" s="633"/>
      <c r="VFO576" s="633"/>
      <c r="VFP576" s="633"/>
      <c r="VFQ576" s="633"/>
      <c r="VFR576" s="633"/>
      <c r="VFS576" s="633"/>
      <c r="VFT576" s="633"/>
      <c r="VFU576" s="633"/>
      <c r="VFV576" s="633"/>
      <c r="VFW576" s="633"/>
      <c r="VFX576" s="633"/>
      <c r="VFY576" s="633"/>
      <c r="VFZ576" s="633"/>
      <c r="VGA576" s="633"/>
      <c r="VGB576" s="633"/>
      <c r="VGC576" s="633"/>
      <c r="VGD576" s="633"/>
      <c r="VGE576" s="633"/>
      <c r="VGF576" s="633"/>
      <c r="VGG576" s="633"/>
      <c r="VGH576" s="633"/>
      <c r="VGI576" s="633"/>
      <c r="VGJ576" s="633"/>
      <c r="VGK576" s="633"/>
      <c r="VGL576" s="633"/>
      <c r="VGM576" s="633"/>
      <c r="VGN576" s="633"/>
      <c r="VGO576" s="633"/>
      <c r="VGP576" s="633"/>
      <c r="VGQ576" s="633"/>
      <c r="VGR576" s="633"/>
      <c r="VGS576" s="633"/>
      <c r="VGT576" s="633"/>
      <c r="VGU576" s="633"/>
      <c r="VGV576" s="633"/>
      <c r="VGW576" s="633"/>
      <c r="VGX576" s="633"/>
      <c r="VGY576" s="633"/>
      <c r="VGZ576" s="633"/>
      <c r="VHA576" s="633"/>
      <c r="VHB576" s="633"/>
      <c r="VHC576" s="633"/>
      <c r="VHD576" s="633"/>
      <c r="VHE576" s="633"/>
      <c r="VHF576" s="633"/>
      <c r="VHG576" s="633"/>
      <c r="VHH576" s="633"/>
      <c r="VHI576" s="633"/>
      <c r="VHJ576" s="633"/>
      <c r="VHK576" s="633"/>
      <c r="VHL576" s="633"/>
      <c r="VHM576" s="633"/>
      <c r="VHN576" s="633"/>
      <c r="VHO576" s="633"/>
      <c r="VHP576" s="633"/>
      <c r="VHQ576" s="633"/>
      <c r="VHR576" s="633"/>
      <c r="VHS576" s="633"/>
      <c r="VHT576" s="633"/>
      <c r="VHU576" s="633"/>
      <c r="VHV576" s="633"/>
      <c r="VHW576" s="633"/>
      <c r="VHX576" s="633"/>
      <c r="VHY576" s="633"/>
      <c r="VHZ576" s="633"/>
      <c r="VIA576" s="633"/>
      <c r="VIB576" s="633"/>
      <c r="VIC576" s="633"/>
      <c r="VID576" s="633"/>
      <c r="VIE576" s="633"/>
      <c r="VIF576" s="633"/>
      <c r="VIG576" s="633"/>
      <c r="VIH576" s="633"/>
      <c r="VII576" s="633"/>
      <c r="VIJ576" s="633"/>
      <c r="VIK576" s="633"/>
      <c r="VIL576" s="633"/>
      <c r="VIM576" s="633"/>
      <c r="VIN576" s="633"/>
      <c r="VIO576" s="633"/>
      <c r="VIP576" s="633"/>
      <c r="VIQ576" s="633"/>
      <c r="VIR576" s="633"/>
      <c r="VIS576" s="633"/>
      <c r="VIT576" s="633"/>
      <c r="VIU576" s="633"/>
      <c r="VIV576" s="633"/>
      <c r="VIW576" s="633"/>
      <c r="VIX576" s="633"/>
      <c r="VIY576" s="633"/>
      <c r="VIZ576" s="633"/>
      <c r="VJA576" s="633"/>
      <c r="VJB576" s="633"/>
      <c r="VJC576" s="633"/>
      <c r="VJD576" s="633"/>
      <c r="VJE576" s="633"/>
      <c r="VJF576" s="633"/>
      <c r="VJG576" s="633"/>
      <c r="VJH576" s="633"/>
      <c r="VJI576" s="633"/>
      <c r="VJJ576" s="633"/>
      <c r="VJK576" s="633"/>
      <c r="VJL576" s="633"/>
      <c r="VJM576" s="633"/>
      <c r="VJN576" s="633"/>
      <c r="VJO576" s="633"/>
      <c r="VJP576" s="633"/>
      <c r="VJQ576" s="633"/>
      <c r="VJR576" s="633"/>
      <c r="VJS576" s="633"/>
      <c r="VJT576" s="633"/>
      <c r="VJU576" s="633"/>
      <c r="VJV576" s="633"/>
      <c r="VJW576" s="633"/>
      <c r="VJX576" s="633"/>
      <c r="VJY576" s="633"/>
      <c r="VJZ576" s="633"/>
      <c r="VKA576" s="633"/>
      <c r="VKB576" s="633"/>
      <c r="VKC576" s="633"/>
      <c r="VKD576" s="633"/>
      <c r="VKE576" s="633"/>
      <c r="VKF576" s="633"/>
      <c r="VKG576" s="633"/>
      <c r="VKH576" s="633"/>
      <c r="VKI576" s="633"/>
      <c r="VKJ576" s="633"/>
      <c r="VKK576" s="633"/>
      <c r="VKL576" s="633"/>
      <c r="VKM576" s="633"/>
      <c r="VKN576" s="633"/>
      <c r="VKO576" s="633"/>
      <c r="VKP576" s="633"/>
      <c r="VKQ576" s="633"/>
      <c r="VKR576" s="633"/>
      <c r="VKS576" s="633"/>
      <c r="VKT576" s="633"/>
      <c r="VKU576" s="633"/>
      <c r="VKV576" s="633"/>
      <c r="VKW576" s="633"/>
      <c r="VKX576" s="633"/>
      <c r="VKY576" s="633"/>
      <c r="VKZ576" s="633"/>
      <c r="VLA576" s="633"/>
      <c r="VLB576" s="633"/>
      <c r="VLC576" s="633"/>
      <c r="VLD576" s="633"/>
      <c r="VLE576" s="633"/>
      <c r="VLF576" s="633"/>
      <c r="VLG576" s="633"/>
      <c r="VLH576" s="633"/>
      <c r="VLI576" s="633"/>
      <c r="VLJ576" s="633"/>
      <c r="VLK576" s="633"/>
      <c r="VLL576" s="633"/>
      <c r="VLM576" s="633"/>
      <c r="VLN576" s="633"/>
      <c r="VLO576" s="633"/>
      <c r="VLP576" s="633"/>
      <c r="VLQ576" s="633"/>
      <c r="VLR576" s="633"/>
      <c r="VLS576" s="633"/>
      <c r="VLT576" s="633"/>
      <c r="VLU576" s="633"/>
      <c r="VLV576" s="633"/>
      <c r="VLW576" s="633"/>
      <c r="VLX576" s="633"/>
      <c r="VLY576" s="633"/>
      <c r="VLZ576" s="633"/>
      <c r="VMA576" s="633"/>
      <c r="VMB576" s="633"/>
      <c r="VMC576" s="633"/>
      <c r="VMD576" s="633"/>
      <c r="VME576" s="633"/>
      <c r="VMF576" s="633"/>
      <c r="VMG576" s="633"/>
      <c r="VMH576" s="633"/>
      <c r="VMI576" s="633"/>
      <c r="VMJ576" s="633"/>
      <c r="VMK576" s="633"/>
      <c r="VML576" s="633"/>
      <c r="VMM576" s="633"/>
      <c r="VMN576" s="633"/>
      <c r="VMO576" s="633"/>
      <c r="VMP576" s="633"/>
      <c r="VMQ576" s="633"/>
      <c r="VMR576" s="633"/>
      <c r="VMS576" s="633"/>
      <c r="VMT576" s="633"/>
      <c r="VMU576" s="633"/>
      <c r="VMV576" s="633"/>
      <c r="VMW576" s="633"/>
      <c r="VMX576" s="633"/>
      <c r="VMY576" s="633"/>
      <c r="VMZ576" s="633"/>
      <c r="VNA576" s="633"/>
      <c r="VNB576" s="633"/>
      <c r="VNC576" s="633"/>
      <c r="VND576" s="633"/>
      <c r="VNE576" s="633"/>
      <c r="VNF576" s="633"/>
      <c r="VNG576" s="633"/>
      <c r="VNH576" s="633"/>
      <c r="VNI576" s="633"/>
      <c r="VNJ576" s="633"/>
      <c r="VNK576" s="633"/>
      <c r="VNL576" s="633"/>
      <c r="VNM576" s="633"/>
      <c r="VNN576" s="633"/>
      <c r="VNO576" s="633"/>
      <c r="VNP576" s="633"/>
      <c r="VNQ576" s="633"/>
      <c r="VNR576" s="633"/>
      <c r="VNS576" s="633"/>
      <c r="VNT576" s="633"/>
      <c r="VNU576" s="633"/>
      <c r="VNV576" s="633"/>
      <c r="VNW576" s="633"/>
      <c r="VNX576" s="633"/>
      <c r="VNY576" s="633"/>
      <c r="VNZ576" s="633"/>
      <c r="VOA576" s="633"/>
      <c r="VOB576" s="633"/>
      <c r="VOC576" s="633"/>
      <c r="VOD576" s="633"/>
      <c r="VOE576" s="633"/>
      <c r="VOF576" s="633"/>
      <c r="VOG576" s="633"/>
      <c r="VOH576" s="633"/>
      <c r="VOI576" s="633"/>
      <c r="VOJ576" s="633"/>
      <c r="VOK576" s="633"/>
      <c r="VOL576" s="633"/>
      <c r="VOM576" s="633"/>
      <c r="VON576" s="633"/>
      <c r="VOO576" s="633"/>
      <c r="VOP576" s="633"/>
      <c r="VOQ576" s="633"/>
      <c r="VOR576" s="633"/>
      <c r="VOS576" s="633"/>
      <c r="VOT576" s="633"/>
      <c r="VOU576" s="633"/>
      <c r="VOV576" s="633"/>
      <c r="VOW576" s="633"/>
      <c r="VOX576" s="633"/>
      <c r="VOY576" s="633"/>
      <c r="VOZ576" s="633"/>
      <c r="VPA576" s="633"/>
      <c r="VPB576" s="633"/>
      <c r="VPC576" s="633"/>
      <c r="VPD576" s="633"/>
      <c r="VPE576" s="633"/>
      <c r="VPF576" s="633"/>
      <c r="VPG576" s="633"/>
      <c r="VPH576" s="633"/>
      <c r="VPI576" s="633"/>
      <c r="VPJ576" s="633"/>
      <c r="VPK576" s="633"/>
      <c r="VPL576" s="633"/>
      <c r="VPM576" s="633"/>
      <c r="VPN576" s="633"/>
      <c r="VPO576" s="633"/>
      <c r="VPP576" s="633"/>
      <c r="VPQ576" s="633"/>
      <c r="VPR576" s="633"/>
      <c r="VPS576" s="633"/>
      <c r="VPT576" s="633"/>
      <c r="VPU576" s="633"/>
      <c r="VPV576" s="633"/>
      <c r="VPW576" s="633"/>
      <c r="VPX576" s="633"/>
      <c r="VPY576" s="633"/>
      <c r="VPZ576" s="633"/>
      <c r="VQA576" s="633"/>
      <c r="VQB576" s="633"/>
      <c r="VQC576" s="633"/>
      <c r="VQD576" s="633"/>
      <c r="VQE576" s="633"/>
      <c r="VQF576" s="633"/>
      <c r="VQG576" s="633"/>
      <c r="VQH576" s="633"/>
      <c r="VQI576" s="633"/>
      <c r="VQJ576" s="633"/>
      <c r="VQK576" s="633"/>
      <c r="VQL576" s="633"/>
      <c r="VQM576" s="633"/>
      <c r="VQN576" s="633"/>
      <c r="VQO576" s="633"/>
      <c r="VQP576" s="633"/>
      <c r="VQQ576" s="633"/>
      <c r="VQR576" s="633"/>
      <c r="VQS576" s="633"/>
      <c r="VQT576" s="633"/>
      <c r="VQU576" s="633"/>
      <c r="VQV576" s="633"/>
      <c r="VQW576" s="633"/>
      <c r="VQX576" s="633"/>
      <c r="VQY576" s="633"/>
      <c r="VQZ576" s="633"/>
      <c r="VRA576" s="633"/>
      <c r="VRB576" s="633"/>
      <c r="VRC576" s="633"/>
      <c r="VRD576" s="633"/>
      <c r="VRE576" s="633"/>
      <c r="VRF576" s="633"/>
      <c r="VRG576" s="633"/>
      <c r="VRH576" s="633"/>
      <c r="VRI576" s="633"/>
      <c r="VRJ576" s="633"/>
      <c r="VRK576" s="633"/>
      <c r="VRL576" s="633"/>
      <c r="VRM576" s="633"/>
      <c r="VRN576" s="633"/>
      <c r="VRO576" s="633"/>
      <c r="VRP576" s="633"/>
      <c r="VRQ576" s="633"/>
      <c r="VRR576" s="633"/>
      <c r="VRS576" s="633"/>
      <c r="VRT576" s="633"/>
      <c r="VRU576" s="633"/>
      <c r="VRV576" s="633"/>
      <c r="VRW576" s="633"/>
      <c r="VRX576" s="633"/>
      <c r="VRY576" s="633"/>
      <c r="VRZ576" s="633"/>
      <c r="VSA576" s="633"/>
      <c r="VSB576" s="633"/>
      <c r="VSC576" s="633"/>
      <c r="VSD576" s="633"/>
      <c r="VSE576" s="633"/>
      <c r="VSF576" s="633"/>
      <c r="VSG576" s="633"/>
      <c r="VSH576" s="633"/>
      <c r="VSI576" s="633"/>
      <c r="VSJ576" s="633"/>
      <c r="VSK576" s="633"/>
      <c r="VSL576" s="633"/>
      <c r="VSM576" s="633"/>
      <c r="VSN576" s="633"/>
      <c r="VSO576" s="633"/>
      <c r="VSP576" s="633"/>
      <c r="VSQ576" s="633"/>
      <c r="VSR576" s="633"/>
      <c r="VSS576" s="633"/>
      <c r="VST576" s="633"/>
      <c r="VSU576" s="633"/>
      <c r="VSV576" s="633"/>
      <c r="VSW576" s="633"/>
      <c r="VSX576" s="633"/>
      <c r="VSY576" s="633"/>
      <c r="VSZ576" s="633"/>
      <c r="VTA576" s="633"/>
      <c r="VTB576" s="633"/>
      <c r="VTC576" s="633"/>
      <c r="VTD576" s="633"/>
      <c r="VTE576" s="633"/>
      <c r="VTF576" s="633"/>
      <c r="VTG576" s="633"/>
      <c r="VTH576" s="633"/>
      <c r="VTI576" s="633"/>
      <c r="VTJ576" s="633"/>
      <c r="VTK576" s="633"/>
      <c r="VTL576" s="633"/>
      <c r="VTM576" s="633"/>
      <c r="VTN576" s="633"/>
      <c r="VTO576" s="633"/>
      <c r="VTP576" s="633"/>
      <c r="VTQ576" s="633"/>
      <c r="VTR576" s="633"/>
      <c r="VTS576" s="633"/>
      <c r="VTT576" s="633"/>
      <c r="VTU576" s="633"/>
      <c r="VTV576" s="633"/>
      <c r="VTW576" s="633"/>
      <c r="VTX576" s="633"/>
      <c r="VTY576" s="633"/>
      <c r="VTZ576" s="633"/>
      <c r="VUA576" s="633"/>
      <c r="VUB576" s="633"/>
      <c r="VUC576" s="633"/>
      <c r="VUD576" s="633"/>
      <c r="VUE576" s="633"/>
      <c r="VUF576" s="633"/>
      <c r="VUG576" s="633"/>
      <c r="VUH576" s="633"/>
      <c r="VUI576" s="633"/>
      <c r="VUJ576" s="633"/>
      <c r="VUK576" s="633"/>
      <c r="VUL576" s="633"/>
      <c r="VUM576" s="633"/>
      <c r="VUN576" s="633"/>
      <c r="VUO576" s="633"/>
      <c r="VUP576" s="633"/>
      <c r="VUQ576" s="633"/>
      <c r="VUR576" s="633"/>
      <c r="VUS576" s="633"/>
      <c r="VUT576" s="633"/>
      <c r="VUU576" s="633"/>
      <c r="VUV576" s="633"/>
      <c r="VUW576" s="633"/>
      <c r="VUX576" s="633"/>
      <c r="VUY576" s="633"/>
      <c r="VUZ576" s="633"/>
      <c r="VVA576" s="633"/>
      <c r="VVB576" s="633"/>
      <c r="VVC576" s="633"/>
      <c r="VVD576" s="633"/>
      <c r="VVE576" s="633"/>
      <c r="VVF576" s="633"/>
      <c r="VVG576" s="633"/>
      <c r="VVH576" s="633"/>
      <c r="VVI576" s="633"/>
      <c r="VVJ576" s="633"/>
      <c r="VVK576" s="633"/>
      <c r="VVL576" s="633"/>
      <c r="VVM576" s="633"/>
      <c r="VVN576" s="633"/>
      <c r="VVO576" s="633"/>
      <c r="VVP576" s="633"/>
      <c r="VVQ576" s="633"/>
      <c r="VVR576" s="633"/>
      <c r="VVS576" s="633"/>
      <c r="VVT576" s="633"/>
      <c r="VVU576" s="633"/>
      <c r="VVV576" s="633"/>
      <c r="VVW576" s="633"/>
      <c r="VVX576" s="633"/>
      <c r="VVY576" s="633"/>
      <c r="VVZ576" s="633"/>
      <c r="VWA576" s="633"/>
      <c r="VWB576" s="633"/>
      <c r="VWC576" s="633"/>
      <c r="VWD576" s="633"/>
      <c r="VWE576" s="633"/>
      <c r="VWF576" s="633"/>
      <c r="VWG576" s="633"/>
      <c r="VWH576" s="633"/>
      <c r="VWI576" s="633"/>
      <c r="VWJ576" s="633"/>
      <c r="VWK576" s="633"/>
      <c r="VWL576" s="633"/>
      <c r="VWM576" s="633"/>
      <c r="VWN576" s="633"/>
      <c r="VWO576" s="633"/>
      <c r="VWP576" s="633"/>
      <c r="VWQ576" s="633"/>
      <c r="VWR576" s="633"/>
      <c r="VWS576" s="633"/>
      <c r="VWT576" s="633"/>
      <c r="VWU576" s="633"/>
      <c r="VWV576" s="633"/>
      <c r="VWW576" s="633"/>
      <c r="VWX576" s="633"/>
      <c r="VWY576" s="633"/>
      <c r="VWZ576" s="633"/>
      <c r="VXA576" s="633"/>
      <c r="VXB576" s="633"/>
      <c r="VXC576" s="633"/>
      <c r="VXD576" s="633"/>
      <c r="VXE576" s="633"/>
      <c r="VXF576" s="633"/>
      <c r="VXG576" s="633"/>
      <c r="VXH576" s="633"/>
      <c r="VXI576" s="633"/>
      <c r="VXJ576" s="633"/>
      <c r="VXK576" s="633"/>
      <c r="VXL576" s="633"/>
      <c r="VXM576" s="633"/>
      <c r="VXN576" s="633"/>
      <c r="VXO576" s="633"/>
      <c r="VXP576" s="633"/>
      <c r="VXQ576" s="633"/>
      <c r="VXR576" s="633"/>
      <c r="VXS576" s="633"/>
      <c r="VXT576" s="633"/>
      <c r="VXU576" s="633"/>
      <c r="VXV576" s="633"/>
      <c r="VXW576" s="633"/>
      <c r="VXX576" s="633"/>
      <c r="VXY576" s="633"/>
      <c r="VXZ576" s="633"/>
      <c r="VYA576" s="633"/>
      <c r="VYB576" s="633"/>
      <c r="VYC576" s="633"/>
      <c r="VYD576" s="633"/>
      <c r="VYE576" s="633"/>
      <c r="VYF576" s="633"/>
      <c r="VYG576" s="633"/>
      <c r="VYH576" s="633"/>
      <c r="VYI576" s="633"/>
      <c r="VYJ576" s="633"/>
      <c r="VYK576" s="633"/>
      <c r="VYL576" s="633"/>
      <c r="VYM576" s="633"/>
      <c r="VYN576" s="633"/>
      <c r="VYO576" s="633"/>
      <c r="VYP576" s="633"/>
      <c r="VYQ576" s="633"/>
      <c r="VYR576" s="633"/>
      <c r="VYS576" s="633"/>
      <c r="VYT576" s="633"/>
      <c r="VYU576" s="633"/>
      <c r="VYV576" s="633"/>
      <c r="VYW576" s="633"/>
      <c r="VYX576" s="633"/>
      <c r="VYY576" s="633"/>
      <c r="VYZ576" s="633"/>
      <c r="VZA576" s="633"/>
      <c r="VZB576" s="633"/>
      <c r="VZC576" s="633"/>
      <c r="VZD576" s="633"/>
      <c r="VZE576" s="633"/>
      <c r="VZF576" s="633"/>
      <c r="VZG576" s="633"/>
      <c r="VZH576" s="633"/>
      <c r="VZI576" s="633"/>
      <c r="VZJ576" s="633"/>
      <c r="VZK576" s="633"/>
      <c r="VZL576" s="633"/>
      <c r="VZM576" s="633"/>
      <c r="VZN576" s="633"/>
      <c r="VZO576" s="633"/>
      <c r="VZP576" s="633"/>
      <c r="VZQ576" s="633"/>
      <c r="VZR576" s="633"/>
      <c r="VZS576" s="633"/>
      <c r="VZT576" s="633"/>
      <c r="VZU576" s="633"/>
      <c r="VZV576" s="633"/>
      <c r="VZW576" s="633"/>
      <c r="VZX576" s="633"/>
      <c r="VZY576" s="633"/>
      <c r="VZZ576" s="633"/>
      <c r="WAA576" s="633"/>
      <c r="WAB576" s="633"/>
      <c r="WAC576" s="633"/>
      <c r="WAD576" s="633"/>
      <c r="WAE576" s="633"/>
      <c r="WAF576" s="633"/>
      <c r="WAG576" s="633"/>
      <c r="WAH576" s="633"/>
      <c r="WAI576" s="633"/>
      <c r="WAJ576" s="633"/>
      <c r="WAK576" s="633"/>
      <c r="WAL576" s="633"/>
      <c r="WAM576" s="633"/>
      <c r="WAN576" s="633"/>
      <c r="WAO576" s="633"/>
      <c r="WAP576" s="633"/>
      <c r="WAQ576" s="633"/>
      <c r="WAR576" s="633"/>
      <c r="WAS576" s="633"/>
      <c r="WAT576" s="633"/>
      <c r="WAU576" s="633"/>
      <c r="WAV576" s="633"/>
      <c r="WAW576" s="633"/>
      <c r="WAX576" s="633"/>
      <c r="WAY576" s="633"/>
      <c r="WAZ576" s="633"/>
      <c r="WBA576" s="633"/>
      <c r="WBB576" s="633"/>
      <c r="WBC576" s="633"/>
      <c r="WBD576" s="633"/>
      <c r="WBE576" s="633"/>
      <c r="WBF576" s="633"/>
      <c r="WBG576" s="633"/>
      <c r="WBH576" s="633"/>
      <c r="WBI576" s="633"/>
      <c r="WBJ576" s="633"/>
      <c r="WBK576" s="633"/>
      <c r="WBL576" s="633"/>
      <c r="WBM576" s="633"/>
      <c r="WBN576" s="633"/>
      <c r="WBO576" s="633"/>
      <c r="WBP576" s="633"/>
      <c r="WBQ576" s="633"/>
      <c r="WBR576" s="633"/>
      <c r="WBS576" s="633"/>
      <c r="WBT576" s="633"/>
      <c r="WBU576" s="633"/>
      <c r="WBV576" s="633"/>
      <c r="WBW576" s="633"/>
      <c r="WBX576" s="633"/>
      <c r="WBY576" s="633"/>
      <c r="WBZ576" s="633"/>
      <c r="WCA576" s="633"/>
      <c r="WCB576" s="633"/>
      <c r="WCC576" s="633"/>
      <c r="WCD576" s="633"/>
      <c r="WCE576" s="633"/>
      <c r="WCF576" s="633"/>
      <c r="WCG576" s="633"/>
      <c r="WCH576" s="633"/>
      <c r="WCI576" s="633"/>
      <c r="WCJ576" s="633"/>
      <c r="WCK576" s="633"/>
      <c r="WCL576" s="633"/>
      <c r="WCM576" s="633"/>
      <c r="WCN576" s="633"/>
      <c r="WCO576" s="633"/>
      <c r="WCP576" s="633"/>
      <c r="WCQ576" s="633"/>
      <c r="WCR576" s="633"/>
      <c r="WCS576" s="633"/>
      <c r="WCT576" s="633"/>
      <c r="WCU576" s="633"/>
      <c r="WCV576" s="633"/>
      <c r="WCW576" s="633"/>
      <c r="WCX576" s="633"/>
      <c r="WCY576" s="633"/>
      <c r="WCZ576" s="633"/>
      <c r="WDA576" s="633"/>
      <c r="WDB576" s="633"/>
      <c r="WDC576" s="633"/>
      <c r="WDD576" s="633"/>
      <c r="WDE576" s="633"/>
      <c r="WDF576" s="633"/>
      <c r="WDG576" s="633"/>
      <c r="WDH576" s="633"/>
      <c r="WDI576" s="633"/>
      <c r="WDJ576" s="633"/>
      <c r="WDK576" s="633"/>
      <c r="WDL576" s="633"/>
      <c r="WDM576" s="633"/>
      <c r="WDN576" s="633"/>
      <c r="WDO576" s="633"/>
      <c r="WDP576" s="633"/>
      <c r="WDQ576" s="633"/>
      <c r="WDR576" s="633"/>
      <c r="WDS576" s="633"/>
      <c r="WDT576" s="633"/>
      <c r="WDU576" s="633"/>
      <c r="WDV576" s="633"/>
      <c r="WDW576" s="633"/>
      <c r="WDX576" s="633"/>
      <c r="WDY576" s="633"/>
      <c r="WDZ576" s="633"/>
      <c r="WEA576" s="633"/>
      <c r="WEB576" s="633"/>
      <c r="WEC576" s="633"/>
      <c r="WED576" s="633"/>
      <c r="WEE576" s="633"/>
      <c r="WEF576" s="633"/>
      <c r="WEG576" s="633"/>
      <c r="WEH576" s="633"/>
      <c r="WEI576" s="633"/>
      <c r="WEJ576" s="633"/>
      <c r="WEK576" s="633"/>
      <c r="WEL576" s="633"/>
      <c r="WEM576" s="633"/>
      <c r="WEN576" s="633"/>
      <c r="WEO576" s="633"/>
      <c r="WEP576" s="633"/>
      <c r="WEQ576" s="633"/>
      <c r="WER576" s="633"/>
      <c r="WES576" s="633"/>
      <c r="WET576" s="633"/>
      <c r="WEU576" s="633"/>
      <c r="WEV576" s="633"/>
      <c r="WEW576" s="633"/>
      <c r="WEX576" s="633"/>
      <c r="WEY576" s="633"/>
      <c r="WEZ576" s="633"/>
      <c r="WFA576" s="633"/>
      <c r="WFB576" s="633"/>
      <c r="WFC576" s="633"/>
      <c r="WFD576" s="633"/>
      <c r="WFE576" s="633"/>
      <c r="WFF576" s="633"/>
      <c r="WFG576" s="633"/>
      <c r="WFH576" s="633"/>
      <c r="WFI576" s="633"/>
      <c r="WFJ576" s="633"/>
      <c r="WFK576" s="633"/>
      <c r="WFL576" s="633"/>
      <c r="WFM576" s="633"/>
      <c r="WFN576" s="633"/>
      <c r="WFO576" s="633"/>
      <c r="WFP576" s="633"/>
      <c r="WFQ576" s="633"/>
      <c r="WFR576" s="633"/>
      <c r="WFS576" s="633"/>
      <c r="WFT576" s="633"/>
      <c r="WFU576" s="633"/>
      <c r="WFV576" s="633"/>
      <c r="WFW576" s="633"/>
      <c r="WFX576" s="633"/>
      <c r="WFY576" s="633"/>
      <c r="WFZ576" s="633"/>
      <c r="WGA576" s="633"/>
      <c r="WGB576" s="633"/>
      <c r="WGC576" s="633"/>
      <c r="WGD576" s="633"/>
      <c r="WGE576" s="633"/>
      <c r="WGF576" s="633"/>
      <c r="WGG576" s="633"/>
      <c r="WGH576" s="633"/>
      <c r="WGI576" s="633"/>
      <c r="WGJ576" s="633"/>
      <c r="WGK576" s="633"/>
      <c r="WGL576" s="633"/>
      <c r="WGM576" s="633"/>
      <c r="WGN576" s="633"/>
      <c r="WGO576" s="633"/>
      <c r="WGP576" s="633"/>
      <c r="WGQ576" s="633"/>
      <c r="WGR576" s="633"/>
      <c r="WGS576" s="633"/>
      <c r="WGT576" s="633"/>
      <c r="WGU576" s="633"/>
      <c r="WGV576" s="633"/>
      <c r="WGW576" s="633"/>
      <c r="WGX576" s="633"/>
      <c r="WGY576" s="633"/>
      <c r="WGZ576" s="633"/>
      <c r="WHA576" s="633"/>
      <c r="WHB576" s="633"/>
      <c r="WHC576" s="633"/>
      <c r="WHD576" s="633"/>
      <c r="WHE576" s="633"/>
      <c r="WHF576" s="633"/>
      <c r="WHG576" s="633"/>
      <c r="WHH576" s="633"/>
      <c r="WHI576" s="633"/>
      <c r="WHJ576" s="633"/>
      <c r="WHK576" s="633"/>
      <c r="WHL576" s="633"/>
      <c r="WHM576" s="633"/>
      <c r="WHN576" s="633"/>
      <c r="WHO576" s="633"/>
      <c r="WHP576" s="633"/>
      <c r="WHQ576" s="633"/>
      <c r="WHR576" s="633"/>
      <c r="WHS576" s="633"/>
      <c r="WHT576" s="633"/>
      <c r="WHU576" s="633"/>
      <c r="WHV576" s="633"/>
      <c r="WHW576" s="633"/>
      <c r="WHX576" s="633"/>
      <c r="WHY576" s="633"/>
      <c r="WHZ576" s="633"/>
      <c r="WIA576" s="633"/>
      <c r="WIB576" s="633"/>
      <c r="WIC576" s="633"/>
      <c r="WID576" s="633"/>
      <c r="WIE576" s="633"/>
      <c r="WIF576" s="633"/>
      <c r="WIG576" s="633"/>
      <c r="WIH576" s="633"/>
      <c r="WII576" s="633"/>
      <c r="WIJ576" s="633"/>
      <c r="WIK576" s="633"/>
      <c r="WIL576" s="633"/>
      <c r="WIM576" s="633"/>
      <c r="WIN576" s="633"/>
      <c r="WIO576" s="633"/>
      <c r="WIP576" s="633"/>
      <c r="WIQ576" s="633"/>
      <c r="WIR576" s="633"/>
      <c r="WIS576" s="633"/>
      <c r="WIT576" s="633"/>
      <c r="WIU576" s="633"/>
      <c r="WIV576" s="633"/>
      <c r="WIW576" s="633"/>
      <c r="WIX576" s="633"/>
      <c r="WIY576" s="633"/>
      <c r="WIZ576" s="633"/>
      <c r="WJA576" s="633"/>
      <c r="WJB576" s="633"/>
      <c r="WJC576" s="633"/>
      <c r="WJD576" s="633"/>
      <c r="WJE576" s="633"/>
      <c r="WJF576" s="633"/>
      <c r="WJG576" s="633"/>
      <c r="WJH576" s="633"/>
      <c r="WJI576" s="633"/>
      <c r="WJJ576" s="633"/>
      <c r="WJK576" s="633"/>
      <c r="WJL576" s="633"/>
      <c r="WJM576" s="633"/>
      <c r="WJN576" s="633"/>
      <c r="WJO576" s="633"/>
      <c r="WJP576" s="633"/>
      <c r="WJQ576" s="633"/>
      <c r="WJR576" s="633"/>
      <c r="WJS576" s="633"/>
      <c r="WJT576" s="633"/>
      <c r="WJU576" s="633"/>
      <c r="WJV576" s="633"/>
      <c r="WJW576" s="633"/>
      <c r="WJX576" s="633"/>
      <c r="WJY576" s="633"/>
      <c r="WJZ576" s="633"/>
      <c r="WKA576" s="633"/>
      <c r="WKB576" s="633"/>
      <c r="WKC576" s="633"/>
      <c r="WKD576" s="633"/>
      <c r="WKE576" s="633"/>
      <c r="WKF576" s="633"/>
      <c r="WKG576" s="633"/>
      <c r="WKH576" s="633"/>
      <c r="WKI576" s="633"/>
      <c r="WKJ576" s="633"/>
      <c r="WKK576" s="633"/>
      <c r="WKL576" s="633"/>
      <c r="WKM576" s="633"/>
      <c r="WKN576" s="633"/>
      <c r="WKO576" s="633"/>
      <c r="WKP576" s="633"/>
      <c r="WKQ576" s="633"/>
      <c r="WKR576" s="633"/>
      <c r="WKS576" s="633"/>
      <c r="WKT576" s="633"/>
      <c r="WKU576" s="633"/>
      <c r="WKV576" s="633"/>
      <c r="WKW576" s="633"/>
      <c r="WKX576" s="633"/>
      <c r="WKY576" s="633"/>
      <c r="WKZ576" s="633"/>
      <c r="WLA576" s="633"/>
      <c r="WLB576" s="633"/>
      <c r="WLC576" s="633"/>
      <c r="WLD576" s="633"/>
      <c r="WLE576" s="633"/>
      <c r="WLF576" s="633"/>
      <c r="WLG576" s="633"/>
      <c r="WLH576" s="633"/>
      <c r="WLI576" s="633"/>
      <c r="WLJ576" s="633"/>
      <c r="WLK576" s="633"/>
      <c r="WLL576" s="633"/>
      <c r="WLM576" s="633"/>
      <c r="WLN576" s="633"/>
      <c r="WLO576" s="633"/>
      <c r="WLP576" s="633"/>
      <c r="WLQ576" s="633"/>
      <c r="WLR576" s="633"/>
      <c r="WLS576" s="633"/>
      <c r="WLT576" s="633"/>
      <c r="WLU576" s="633"/>
      <c r="WLV576" s="633"/>
      <c r="WLW576" s="633"/>
      <c r="WLX576" s="633"/>
      <c r="WLY576" s="633"/>
      <c r="WLZ576" s="633"/>
      <c r="WMA576" s="633"/>
      <c r="WMB576" s="633"/>
      <c r="WMC576" s="633"/>
      <c r="WMD576" s="633"/>
      <c r="WME576" s="633"/>
      <c r="WMF576" s="633"/>
      <c r="WMG576" s="633"/>
      <c r="WMH576" s="633"/>
      <c r="WMI576" s="633"/>
      <c r="WMJ576" s="633"/>
      <c r="WMK576" s="633"/>
      <c r="WML576" s="633"/>
      <c r="WMM576" s="633"/>
      <c r="WMN576" s="633"/>
      <c r="WMO576" s="633"/>
      <c r="WMP576" s="633"/>
      <c r="WMQ576" s="633"/>
      <c r="WMR576" s="633"/>
      <c r="WMS576" s="633"/>
      <c r="WMT576" s="633"/>
      <c r="WMU576" s="633"/>
      <c r="WMV576" s="633"/>
      <c r="WMW576" s="633"/>
      <c r="WMX576" s="633"/>
      <c r="WMY576" s="633"/>
      <c r="WMZ576" s="633"/>
      <c r="WNA576" s="633"/>
      <c r="WNB576" s="633"/>
      <c r="WNC576" s="633"/>
      <c r="WND576" s="633"/>
      <c r="WNE576" s="633"/>
      <c r="WNF576" s="633"/>
      <c r="WNG576" s="633"/>
      <c r="WNH576" s="633"/>
      <c r="WNI576" s="633"/>
      <c r="WNJ576" s="633"/>
      <c r="WNK576" s="633"/>
      <c r="WNL576" s="633"/>
      <c r="WNM576" s="633"/>
      <c r="WNN576" s="633"/>
      <c r="WNO576" s="633"/>
      <c r="WNP576" s="633"/>
      <c r="WNQ576" s="633"/>
      <c r="WNR576" s="633"/>
      <c r="WNS576" s="633"/>
      <c r="WNT576" s="633"/>
      <c r="WNU576" s="633"/>
      <c r="WNV576" s="633"/>
      <c r="WNW576" s="633"/>
      <c r="WNX576" s="633"/>
      <c r="WNY576" s="633"/>
      <c r="WNZ576" s="633"/>
      <c r="WOA576" s="633"/>
      <c r="WOB576" s="633"/>
      <c r="WOC576" s="633"/>
      <c r="WOD576" s="633"/>
      <c r="WOE576" s="633"/>
      <c r="WOF576" s="633"/>
      <c r="WOG576" s="633"/>
      <c r="WOH576" s="633"/>
      <c r="WOI576" s="633"/>
      <c r="WOJ576" s="633"/>
      <c r="WOK576" s="633"/>
      <c r="WOL576" s="633"/>
      <c r="WOM576" s="633"/>
      <c r="WON576" s="633"/>
      <c r="WOO576" s="633"/>
      <c r="WOP576" s="633"/>
      <c r="WOQ576" s="633"/>
      <c r="WOR576" s="633"/>
      <c r="WOS576" s="633"/>
      <c r="WOT576" s="633"/>
      <c r="WOU576" s="633"/>
      <c r="WOV576" s="633"/>
      <c r="WOW576" s="633"/>
      <c r="WOX576" s="633"/>
      <c r="WOY576" s="633"/>
      <c r="WOZ576" s="633"/>
      <c r="WPA576" s="633"/>
      <c r="WPB576" s="633"/>
      <c r="WPC576" s="633"/>
      <c r="WPD576" s="633"/>
      <c r="WPE576" s="633"/>
      <c r="WPF576" s="633"/>
      <c r="WPG576" s="633"/>
      <c r="WPH576" s="633"/>
      <c r="WPI576" s="633"/>
      <c r="WPJ576" s="633"/>
      <c r="WPK576" s="633"/>
      <c r="WPL576" s="633"/>
      <c r="WPM576" s="633"/>
      <c r="WPN576" s="633"/>
      <c r="WPO576" s="633"/>
      <c r="WPP576" s="633"/>
      <c r="WPQ576" s="633"/>
      <c r="WPR576" s="633"/>
      <c r="WPS576" s="633"/>
      <c r="WPT576" s="633"/>
      <c r="WPU576" s="633"/>
      <c r="WPV576" s="633"/>
      <c r="WPW576" s="633"/>
      <c r="WPX576" s="633"/>
      <c r="WPY576" s="633"/>
      <c r="WPZ576" s="633"/>
      <c r="WQA576" s="633"/>
      <c r="WQB576" s="633"/>
      <c r="WQC576" s="633"/>
      <c r="WQD576" s="633"/>
      <c r="WQE576" s="633"/>
      <c r="WQF576" s="633"/>
      <c r="WQG576" s="633"/>
      <c r="WQH576" s="633"/>
      <c r="WQI576" s="633"/>
      <c r="WQJ576" s="633"/>
      <c r="WQK576" s="633"/>
      <c r="WQL576" s="633"/>
      <c r="WQM576" s="633"/>
      <c r="WQN576" s="633"/>
      <c r="WQO576" s="633"/>
      <c r="WQP576" s="633"/>
      <c r="WQQ576" s="633"/>
      <c r="WQR576" s="633"/>
      <c r="WQS576" s="633"/>
      <c r="WQT576" s="633"/>
      <c r="WQU576" s="633"/>
      <c r="WQV576" s="633"/>
      <c r="WQW576" s="633"/>
      <c r="WQX576" s="633"/>
      <c r="WQY576" s="633"/>
      <c r="WQZ576" s="633"/>
      <c r="WRA576" s="633"/>
      <c r="WRB576" s="633"/>
      <c r="WRC576" s="633"/>
      <c r="WRD576" s="633"/>
      <c r="WRE576" s="633"/>
      <c r="WRF576" s="633"/>
      <c r="WRG576" s="633"/>
      <c r="WRH576" s="633"/>
      <c r="WRI576" s="633"/>
      <c r="WRJ576" s="633"/>
      <c r="WRK576" s="633"/>
      <c r="WRL576" s="633"/>
      <c r="WRM576" s="633"/>
      <c r="WRN576" s="633"/>
      <c r="WRO576" s="633"/>
      <c r="WRP576" s="633"/>
      <c r="WRQ576" s="633"/>
      <c r="WRR576" s="633"/>
      <c r="WRS576" s="633"/>
      <c r="WRT576" s="633"/>
      <c r="WRU576" s="633"/>
      <c r="WRV576" s="633"/>
      <c r="WRW576" s="633"/>
      <c r="WRX576" s="633"/>
      <c r="WRY576" s="633"/>
      <c r="WRZ576" s="633"/>
      <c r="WSA576" s="633"/>
      <c r="WSB576" s="633"/>
      <c r="WSC576" s="633"/>
      <c r="WSD576" s="633"/>
      <c r="WSE576" s="633"/>
      <c r="WSF576" s="633"/>
      <c r="WSG576" s="633"/>
      <c r="WSH576" s="633"/>
      <c r="WSI576" s="633"/>
      <c r="WSJ576" s="633"/>
      <c r="WSK576" s="633"/>
      <c r="WSL576" s="633"/>
      <c r="WSM576" s="633"/>
      <c r="WSN576" s="633"/>
      <c r="WSO576" s="633"/>
      <c r="WSP576" s="633"/>
      <c r="WSQ576" s="633"/>
      <c r="WSR576" s="633"/>
      <c r="WSS576" s="633"/>
      <c r="WST576" s="633"/>
      <c r="WSU576" s="633"/>
      <c r="WSV576" s="633"/>
      <c r="WSW576" s="633"/>
      <c r="WSX576" s="633"/>
      <c r="WSY576" s="633"/>
      <c r="WSZ576" s="633"/>
      <c r="WTA576" s="633"/>
      <c r="WTB576" s="633"/>
      <c r="WTC576" s="633"/>
      <c r="WTD576" s="633"/>
      <c r="WTE576" s="633"/>
      <c r="WTF576" s="633"/>
      <c r="WTG576" s="633"/>
      <c r="WTH576" s="633"/>
      <c r="WTI576" s="633"/>
      <c r="WTJ576" s="633"/>
      <c r="WTK576" s="633"/>
      <c r="WTL576" s="633"/>
      <c r="WTM576" s="633"/>
      <c r="WTN576" s="633"/>
      <c r="WTO576" s="633"/>
      <c r="WTP576" s="633"/>
      <c r="WTQ576" s="633"/>
      <c r="WTR576" s="633"/>
      <c r="WTS576" s="633"/>
      <c r="WTT576" s="633"/>
      <c r="WTU576" s="633"/>
      <c r="WTV576" s="633"/>
      <c r="WTW576" s="633"/>
      <c r="WTX576" s="633"/>
      <c r="WTY576" s="633"/>
      <c r="WTZ576" s="633"/>
      <c r="WUA576" s="633"/>
      <c r="WUB576" s="633"/>
      <c r="WUC576" s="633"/>
      <c r="WUD576" s="633"/>
      <c r="WUE576" s="633"/>
      <c r="WUF576" s="633"/>
      <c r="WUG576" s="633"/>
      <c r="WUH576" s="633"/>
      <c r="WUI576" s="633"/>
      <c r="WUJ576" s="633"/>
      <c r="WUK576" s="633"/>
      <c r="WUL576" s="633"/>
      <c r="WUM576" s="633"/>
      <c r="WUN576" s="633"/>
      <c r="WUO576" s="633"/>
      <c r="WUP576" s="633"/>
      <c r="WUQ576" s="633"/>
      <c r="WUR576" s="633"/>
      <c r="WUS576" s="633"/>
      <c r="WUT576" s="633"/>
      <c r="WUU576" s="633"/>
      <c r="WUV576" s="633"/>
      <c r="WUW576" s="633"/>
      <c r="WUX576" s="633"/>
      <c r="WUY576" s="633"/>
      <c r="WUZ576" s="633"/>
      <c r="WVA576" s="633"/>
      <c r="WVB576" s="633"/>
      <c r="WVC576" s="633"/>
      <c r="WVD576" s="633"/>
      <c r="WVE576" s="633"/>
      <c r="WVF576" s="633"/>
      <c r="WVG576" s="633"/>
      <c r="WVH576" s="633"/>
      <c r="WVI576" s="633"/>
      <c r="WVJ576" s="633"/>
      <c r="WVK576" s="633"/>
      <c r="WVL576" s="633"/>
      <c r="WVM576" s="633"/>
      <c r="WVN576" s="633"/>
      <c r="WVO576" s="633"/>
      <c r="WVP576" s="633"/>
      <c r="WVQ576" s="633"/>
      <c r="WVR576" s="633"/>
      <c r="WVS576" s="633"/>
      <c r="WVT576" s="633"/>
      <c r="WVU576" s="633"/>
      <c r="WVV576" s="633"/>
      <c r="WVW576" s="633"/>
      <c r="WVX576" s="633"/>
      <c r="WVY576" s="633"/>
      <c r="WVZ576" s="633"/>
      <c r="WWA576" s="633"/>
      <c r="WWB576" s="633"/>
      <c r="WWC576" s="633"/>
      <c r="WWD576" s="633"/>
      <c r="WWE576" s="633"/>
      <c r="WWF576" s="633"/>
      <c r="WWG576" s="633"/>
      <c r="WWH576" s="633"/>
      <c r="WWI576" s="633"/>
      <c r="WWJ576" s="633"/>
      <c r="WWK576" s="633"/>
      <c r="WWL576" s="633"/>
      <c r="WWM576" s="633"/>
      <c r="WWN576" s="633"/>
      <c r="WWO576" s="633"/>
      <c r="WWP576" s="633"/>
      <c r="WWQ576" s="633"/>
      <c r="WWR576" s="633"/>
      <c r="WWS576" s="633"/>
      <c r="WWT576" s="633"/>
      <c r="WWU576" s="633"/>
      <c r="WWV576" s="633"/>
      <c r="WWW576" s="633"/>
      <c r="WWX576" s="633"/>
      <c r="WWY576" s="633"/>
      <c r="WWZ576" s="633"/>
      <c r="WXA576" s="633"/>
      <c r="WXB576" s="633"/>
      <c r="WXC576" s="633"/>
      <c r="WXD576" s="633"/>
      <c r="WXE576" s="633"/>
      <c r="WXF576" s="633"/>
      <c r="WXG576" s="633"/>
      <c r="WXH576" s="633"/>
      <c r="WXI576" s="633"/>
      <c r="WXJ576" s="633"/>
      <c r="WXK576" s="633"/>
      <c r="WXL576" s="633"/>
      <c r="WXM576" s="633"/>
      <c r="WXN576" s="633"/>
      <c r="WXO576" s="633"/>
      <c r="WXP576" s="633"/>
      <c r="WXQ576" s="633"/>
      <c r="WXR576" s="633"/>
      <c r="WXS576" s="633"/>
      <c r="WXT576" s="633"/>
      <c r="WXU576" s="633"/>
      <c r="WXV576" s="633"/>
      <c r="WXW576" s="633"/>
      <c r="WXX576" s="633"/>
      <c r="WXY576" s="633"/>
      <c r="WXZ576" s="633"/>
      <c r="WYA576" s="633"/>
      <c r="WYB576" s="633"/>
      <c r="WYC576" s="633"/>
      <c r="WYD576" s="633"/>
      <c r="WYE576" s="633"/>
      <c r="WYF576" s="633"/>
      <c r="WYG576" s="633"/>
      <c r="WYH576" s="633"/>
      <c r="WYI576" s="633"/>
      <c r="WYJ576" s="633"/>
      <c r="WYK576" s="633"/>
      <c r="WYL576" s="633"/>
      <c r="WYM576" s="633"/>
      <c r="WYN576" s="633"/>
      <c r="WYO576" s="633"/>
      <c r="WYP576" s="633"/>
      <c r="WYQ576" s="633"/>
      <c r="WYR576" s="633"/>
      <c r="WYS576" s="633"/>
      <c r="WYT576" s="633"/>
      <c r="WYU576" s="633"/>
      <c r="WYV576" s="633"/>
      <c r="WYW576" s="633"/>
      <c r="WYX576" s="633"/>
      <c r="WYY576" s="633"/>
      <c r="WYZ576" s="633"/>
      <c r="WZA576" s="633"/>
      <c r="WZB576" s="633"/>
      <c r="WZC576" s="633"/>
      <c r="WZD576" s="633"/>
      <c r="WZE576" s="633"/>
      <c r="WZF576" s="633"/>
      <c r="WZG576" s="633"/>
      <c r="WZH576" s="633"/>
      <c r="WZI576" s="633"/>
      <c r="WZJ576" s="633"/>
      <c r="WZK576" s="633"/>
      <c r="WZL576" s="633"/>
      <c r="WZM576" s="633"/>
      <c r="WZN576" s="633"/>
      <c r="WZO576" s="633"/>
      <c r="WZP576" s="633"/>
      <c r="WZQ576" s="633"/>
      <c r="WZR576" s="633"/>
      <c r="WZS576" s="633"/>
      <c r="WZT576" s="633"/>
      <c r="WZU576" s="633"/>
      <c r="WZV576" s="633"/>
      <c r="WZW576" s="633"/>
      <c r="WZX576" s="633"/>
      <c r="WZY576" s="633"/>
      <c r="WZZ576" s="633"/>
      <c r="XAA576" s="633"/>
      <c r="XAB576" s="633"/>
      <c r="XAC576" s="633"/>
      <c r="XAD576" s="633"/>
      <c r="XAE576" s="633"/>
      <c r="XAF576" s="633"/>
      <c r="XAG576" s="633"/>
      <c r="XAH576" s="633"/>
      <c r="XAI576" s="633"/>
      <c r="XAJ576" s="633"/>
      <c r="XAK576" s="633"/>
      <c r="XAL576" s="633"/>
      <c r="XAM576" s="633"/>
      <c r="XAN576" s="633"/>
      <c r="XAO576" s="633"/>
      <c r="XAP576" s="633"/>
      <c r="XAQ576" s="633"/>
      <c r="XAR576" s="633"/>
      <c r="XAS576" s="633"/>
      <c r="XAT576" s="633"/>
      <c r="XAU576" s="633"/>
      <c r="XAV576" s="633"/>
      <c r="XAW576" s="633"/>
      <c r="XAX576" s="633"/>
      <c r="XAY576" s="633"/>
      <c r="XAZ576" s="633"/>
      <c r="XBA576" s="633"/>
      <c r="XBB576" s="633"/>
      <c r="XBC576" s="633"/>
      <c r="XBD576" s="633"/>
      <c r="XBE576" s="633"/>
      <c r="XBF576" s="633"/>
      <c r="XBG576" s="633"/>
      <c r="XBH576" s="633"/>
      <c r="XBI576" s="633"/>
      <c r="XBJ576" s="633"/>
      <c r="XBK576" s="633"/>
      <c r="XBL576" s="633"/>
      <c r="XBM576" s="633"/>
      <c r="XBN576" s="633"/>
      <c r="XBO576" s="633"/>
      <c r="XBP576" s="633"/>
      <c r="XBQ576" s="633"/>
      <c r="XBR576" s="633"/>
      <c r="XBS576" s="633"/>
      <c r="XBT576" s="633"/>
      <c r="XBU576" s="633"/>
      <c r="XBV576" s="633"/>
      <c r="XBW576" s="633"/>
      <c r="XBX576" s="633"/>
      <c r="XBY576" s="633"/>
      <c r="XBZ576" s="633"/>
      <c r="XCA576" s="633"/>
      <c r="XCB576" s="633"/>
      <c r="XCC576" s="633"/>
      <c r="XCD576" s="633"/>
      <c r="XCE576" s="633"/>
      <c r="XCF576" s="633"/>
      <c r="XCG576" s="633"/>
      <c r="XCH576" s="633"/>
      <c r="XCI576" s="633"/>
      <c r="XCJ576" s="633"/>
      <c r="XCK576" s="633"/>
      <c r="XCL576" s="633"/>
      <c r="XCM576" s="633"/>
      <c r="XCN576" s="633"/>
      <c r="XCO576" s="633"/>
      <c r="XCP576" s="633"/>
      <c r="XCQ576" s="633"/>
      <c r="XCR576" s="633"/>
      <c r="XCS576" s="633"/>
      <c r="XCT576" s="633"/>
      <c r="XCU576" s="633"/>
      <c r="XCV576" s="633"/>
      <c r="XCW576" s="633"/>
      <c r="XCX576" s="633"/>
      <c r="XCY576" s="633"/>
      <c r="XCZ576" s="633"/>
      <c r="XDA576" s="633"/>
      <c r="XDB576" s="633"/>
      <c r="XDC576" s="633"/>
      <c r="XDD576" s="633"/>
      <c r="XDE576" s="633"/>
      <c r="XDF576" s="633"/>
      <c r="XDG576" s="633"/>
      <c r="XDH576" s="633"/>
      <c r="XDI576" s="633"/>
      <c r="XDJ576" s="633"/>
      <c r="XDK576" s="633"/>
      <c r="XDL576" s="633"/>
      <c r="XDM576" s="633"/>
      <c r="XDN576" s="633"/>
      <c r="XDO576" s="633"/>
      <c r="XDP576" s="633"/>
      <c r="XDQ576" s="633"/>
      <c r="XDR576" s="633"/>
      <c r="XDS576" s="633"/>
      <c r="XDT576" s="633"/>
      <c r="XDU576" s="633"/>
      <c r="XDV576" s="633"/>
      <c r="XDW576" s="633"/>
      <c r="XDX576" s="633"/>
      <c r="XDY576" s="633"/>
      <c r="XDZ576" s="633"/>
      <c r="XEA576" s="633"/>
      <c r="XEB576" s="633"/>
    </row>
    <row r="577" spans="1:16356" ht="34.15" customHeight="1">
      <c r="A577" s="628" t="s">
        <v>3463</v>
      </c>
      <c r="B577" s="629" t="s">
        <v>3938</v>
      </c>
      <c r="C577" s="630" t="s">
        <v>4825</v>
      </c>
      <c r="D577" s="629" t="s">
        <v>4622</v>
      </c>
      <c r="E577" s="631" t="s">
        <v>4966</v>
      </c>
      <c r="F577" s="655" t="s">
        <v>4232</v>
      </c>
      <c r="G577" s="632" t="s">
        <v>3313</v>
      </c>
      <c r="H577" s="633" t="s">
        <v>840</v>
      </c>
      <c r="I577" s="633"/>
      <c r="J577" s="629"/>
      <c r="K577" s="629"/>
      <c r="L577" s="629"/>
      <c r="M577" s="629"/>
      <c r="N577" s="633"/>
      <c r="O577" s="633"/>
      <c r="P577" s="633"/>
      <c r="Q577" s="633"/>
      <c r="R577" s="633" t="s">
        <v>4967</v>
      </c>
      <c r="S577" s="629" t="s">
        <v>3435</v>
      </c>
      <c r="T577" s="629" t="s">
        <v>6981</v>
      </c>
      <c r="U577" s="629" t="s">
        <v>4860</v>
      </c>
      <c r="V577" s="629" t="s">
        <v>4656</v>
      </c>
      <c r="W577" s="633"/>
      <c r="X577" s="633"/>
      <c r="Y577" s="633"/>
      <c r="Z577" s="633" t="s">
        <v>4968</v>
      </c>
      <c r="AA577" s="639"/>
      <c r="AB577" s="633"/>
      <c r="AC577" s="633"/>
      <c r="AD577" s="633"/>
      <c r="AE577" s="633"/>
      <c r="AF577" s="633"/>
      <c r="AG577" s="633"/>
      <c r="AH577" s="633"/>
      <c r="AI577" s="742"/>
      <c r="AJ577" s="742"/>
      <c r="AK577" s="742"/>
      <c r="AL577" s="742"/>
      <c r="AM577" s="742"/>
      <c r="AN577" s="742"/>
      <c r="AO577" s="742"/>
      <c r="AP577" s="742"/>
      <c r="AQ577" s="633"/>
      <c r="AR577" s="633"/>
      <c r="AS577" s="633"/>
      <c r="AT577" s="633"/>
      <c r="AU577" s="633"/>
      <c r="AV577" s="633"/>
      <c r="AW577" s="633"/>
      <c r="AX577" s="633"/>
      <c r="AY577" s="633"/>
      <c r="AZ577" s="633"/>
      <c r="BA577" s="633"/>
      <c r="BB577" s="633"/>
      <c r="BC577" s="633"/>
      <c r="BD577" s="633"/>
      <c r="BE577" s="633"/>
      <c r="BF577" s="633"/>
      <c r="BG577" s="633"/>
      <c r="BH577" s="633"/>
      <c r="BI577" s="633"/>
      <c r="BJ577" s="633"/>
      <c r="BK577" s="633"/>
      <c r="BL577" s="633"/>
      <c r="BM577" s="633"/>
      <c r="BN577" s="633"/>
      <c r="BO577" s="633"/>
      <c r="BP577" s="633"/>
      <c r="BQ577" s="633"/>
      <c r="BR577" s="633"/>
      <c r="BS577" s="633"/>
      <c r="BT577" s="633"/>
      <c r="BU577" s="633"/>
      <c r="BV577" s="633"/>
      <c r="BW577" s="633"/>
      <c r="BX577" s="633"/>
      <c r="BY577" s="633"/>
      <c r="BZ577" s="633"/>
      <c r="CA577" s="633"/>
      <c r="CB577" s="633"/>
      <c r="CC577" s="633"/>
      <c r="CD577" s="633"/>
      <c r="CE577" s="633"/>
      <c r="CF577" s="633"/>
      <c r="CG577" s="633"/>
      <c r="CH577" s="633"/>
      <c r="CI577" s="633"/>
      <c r="CJ577" s="633"/>
      <c r="CK577" s="633"/>
      <c r="CL577" s="633"/>
      <c r="CM577" s="633"/>
      <c r="CN577" s="633"/>
      <c r="CO577" s="633"/>
      <c r="CP577" s="633"/>
      <c r="CQ577" s="633"/>
      <c r="CR577" s="633"/>
      <c r="CS577" s="633"/>
      <c r="CT577" s="633"/>
      <c r="CU577" s="633"/>
      <c r="CV577" s="633"/>
      <c r="CW577" s="633"/>
      <c r="CX577" s="633"/>
      <c r="CY577" s="633"/>
      <c r="CZ577" s="633"/>
      <c r="DA577" s="633"/>
      <c r="DB577" s="633"/>
      <c r="DC577" s="633"/>
      <c r="DD577" s="633"/>
      <c r="DE577" s="633"/>
      <c r="DF577" s="633"/>
      <c r="DG577" s="633"/>
      <c r="DH577" s="633"/>
      <c r="DI577" s="633"/>
      <c r="DJ577" s="633"/>
      <c r="DK577" s="633"/>
      <c r="DL577" s="633"/>
      <c r="DM577" s="633"/>
      <c r="DN577" s="633"/>
      <c r="DO577" s="633"/>
      <c r="DP577" s="633"/>
      <c r="DQ577" s="633"/>
      <c r="DR577" s="633"/>
      <c r="DS577" s="633"/>
      <c r="DT577" s="633"/>
      <c r="DU577" s="633"/>
      <c r="DV577" s="633"/>
      <c r="DW577" s="633"/>
      <c r="DX577" s="633"/>
      <c r="DY577" s="633"/>
      <c r="DZ577" s="633"/>
      <c r="EA577" s="633"/>
      <c r="EB577" s="633"/>
      <c r="EC577" s="633"/>
      <c r="ED577" s="633"/>
      <c r="EE577" s="633"/>
      <c r="EF577" s="633"/>
      <c r="EG577" s="633"/>
      <c r="EH577" s="633"/>
      <c r="EI577" s="633"/>
      <c r="EJ577" s="633"/>
      <c r="EK577" s="633"/>
      <c r="EL577" s="633"/>
      <c r="EM577" s="633"/>
      <c r="EN577" s="633"/>
      <c r="EO577" s="633"/>
      <c r="EP577" s="633"/>
      <c r="EQ577" s="633"/>
      <c r="ER577" s="633"/>
      <c r="ES577" s="633"/>
      <c r="ET577" s="633"/>
      <c r="EU577" s="633"/>
      <c r="EV577" s="633"/>
      <c r="EW577" s="633"/>
      <c r="EX577" s="633"/>
      <c r="EY577" s="633"/>
      <c r="EZ577" s="633"/>
      <c r="FA577" s="633"/>
      <c r="FB577" s="633"/>
      <c r="FC577" s="633"/>
      <c r="FD577" s="633"/>
      <c r="FE577" s="633"/>
      <c r="FF577" s="633"/>
      <c r="FG577" s="633"/>
      <c r="FH577" s="633"/>
      <c r="FI577" s="633"/>
      <c r="FJ577" s="633"/>
      <c r="FK577" s="633"/>
      <c r="FL577" s="633"/>
      <c r="FM577" s="633"/>
      <c r="FN577" s="633"/>
      <c r="FO577" s="633"/>
      <c r="FP577" s="633"/>
      <c r="FQ577" s="633"/>
      <c r="FR577" s="633"/>
      <c r="FS577" s="633"/>
      <c r="FT577" s="633"/>
      <c r="FU577" s="633"/>
      <c r="FV577" s="633"/>
      <c r="FW577" s="633"/>
      <c r="FX577" s="633"/>
      <c r="FY577" s="633"/>
      <c r="FZ577" s="633"/>
      <c r="GA577" s="633"/>
      <c r="GB577" s="633"/>
      <c r="GC577" s="633"/>
      <c r="GD577" s="633"/>
      <c r="GE577" s="633"/>
      <c r="GF577" s="633"/>
      <c r="GG577" s="633"/>
      <c r="GH577" s="633"/>
      <c r="GI577" s="633"/>
      <c r="GJ577" s="633"/>
      <c r="GK577" s="633"/>
      <c r="GL577" s="633"/>
      <c r="GM577" s="633"/>
      <c r="GN577" s="633"/>
      <c r="GO577" s="633"/>
      <c r="GP577" s="633"/>
      <c r="GQ577" s="633"/>
      <c r="GR577" s="633"/>
      <c r="GS577" s="633"/>
      <c r="GT577" s="633"/>
      <c r="GU577" s="633"/>
      <c r="GV577" s="633"/>
      <c r="GW577" s="633"/>
      <c r="GX577" s="633"/>
      <c r="GY577" s="633"/>
      <c r="GZ577" s="633"/>
      <c r="HA577" s="633"/>
      <c r="HB577" s="633"/>
      <c r="HC577" s="633"/>
      <c r="HD577" s="633"/>
      <c r="HE577" s="633"/>
      <c r="HF577" s="633"/>
      <c r="HG577" s="633"/>
      <c r="HH577" s="633"/>
      <c r="HI577" s="633"/>
      <c r="HJ577" s="633"/>
      <c r="HK577" s="633"/>
      <c r="HL577" s="633"/>
      <c r="HM577" s="633"/>
      <c r="HN577" s="633"/>
      <c r="HO577" s="633"/>
      <c r="HP577" s="633"/>
      <c r="HQ577" s="633"/>
      <c r="HR577" s="633"/>
      <c r="HS577" s="633"/>
      <c r="HT577" s="633"/>
      <c r="HU577" s="633"/>
      <c r="HV577" s="633"/>
      <c r="HW577" s="633"/>
      <c r="HX577" s="633"/>
      <c r="HY577" s="633"/>
      <c r="HZ577" s="633"/>
      <c r="IA577" s="633"/>
      <c r="IB577" s="633"/>
      <c r="IC577" s="633"/>
      <c r="ID577" s="633"/>
      <c r="IE577" s="633"/>
      <c r="IF577" s="633"/>
      <c r="IG577" s="633"/>
      <c r="IH577" s="633"/>
      <c r="II577" s="633"/>
      <c r="IJ577" s="633"/>
      <c r="IK577" s="633"/>
      <c r="IL577" s="633"/>
      <c r="IM577" s="633"/>
      <c r="IN577" s="633"/>
      <c r="IO577" s="633"/>
      <c r="IP577" s="633"/>
      <c r="IQ577" s="633"/>
      <c r="IR577" s="633"/>
      <c r="IS577" s="633"/>
      <c r="IT577" s="633"/>
      <c r="IU577" s="633"/>
      <c r="IV577" s="633"/>
      <c r="IW577" s="633"/>
      <c r="IX577" s="633"/>
      <c r="IY577" s="633"/>
      <c r="IZ577" s="633"/>
      <c r="JA577" s="633"/>
      <c r="JB577" s="633"/>
      <c r="JC577" s="633"/>
      <c r="JD577" s="633"/>
      <c r="JE577" s="633"/>
      <c r="JF577" s="633"/>
      <c r="JG577" s="633"/>
      <c r="JH577" s="633"/>
      <c r="JI577" s="633"/>
      <c r="JJ577" s="633"/>
      <c r="JK577" s="633"/>
      <c r="JL577" s="633"/>
      <c r="JM577" s="633"/>
      <c r="JN577" s="633"/>
      <c r="JO577" s="633"/>
      <c r="JP577" s="633"/>
      <c r="JQ577" s="633"/>
      <c r="JR577" s="633"/>
      <c r="JS577" s="633"/>
      <c r="JT577" s="633"/>
      <c r="JU577" s="633"/>
      <c r="JV577" s="633"/>
      <c r="JW577" s="633"/>
      <c r="JX577" s="633"/>
      <c r="JY577" s="633"/>
      <c r="JZ577" s="633"/>
      <c r="KA577" s="633"/>
      <c r="KB577" s="633"/>
      <c r="KC577" s="633"/>
      <c r="KD577" s="633"/>
      <c r="KE577" s="633"/>
      <c r="KF577" s="633"/>
      <c r="KG577" s="633"/>
      <c r="KH577" s="633"/>
      <c r="KI577" s="633"/>
      <c r="KJ577" s="633"/>
      <c r="KK577" s="633"/>
      <c r="KL577" s="633"/>
      <c r="KM577" s="633"/>
      <c r="KN577" s="633"/>
      <c r="KO577" s="633"/>
      <c r="KP577" s="633"/>
      <c r="KQ577" s="633"/>
      <c r="KR577" s="633"/>
      <c r="KS577" s="633"/>
      <c r="KT577" s="633"/>
      <c r="KU577" s="633"/>
      <c r="KV577" s="633"/>
      <c r="KW577" s="633"/>
      <c r="KX577" s="633"/>
      <c r="KY577" s="633"/>
      <c r="KZ577" s="633"/>
      <c r="LA577" s="633"/>
      <c r="LB577" s="633"/>
      <c r="LC577" s="633"/>
      <c r="LD577" s="633"/>
      <c r="LE577" s="633"/>
      <c r="LF577" s="633"/>
      <c r="LG577" s="633"/>
      <c r="LH577" s="633"/>
      <c r="LI577" s="633"/>
      <c r="LJ577" s="633"/>
      <c r="LK577" s="633"/>
      <c r="LL577" s="633"/>
      <c r="LM577" s="633"/>
      <c r="LN577" s="633"/>
      <c r="LO577" s="633"/>
      <c r="LP577" s="633"/>
      <c r="LQ577" s="633"/>
      <c r="LR577" s="633"/>
      <c r="LS577" s="633"/>
      <c r="LT577" s="633"/>
      <c r="LU577" s="633"/>
      <c r="LV577" s="633"/>
      <c r="LW577" s="633"/>
      <c r="LX577" s="633"/>
      <c r="LY577" s="633"/>
      <c r="LZ577" s="633"/>
      <c r="MA577" s="633"/>
      <c r="MB577" s="633"/>
      <c r="MC577" s="633"/>
      <c r="MD577" s="633"/>
      <c r="ME577" s="633"/>
      <c r="MF577" s="633"/>
      <c r="MG577" s="633"/>
      <c r="MH577" s="633"/>
      <c r="MI577" s="633"/>
      <c r="MJ577" s="633"/>
      <c r="MK577" s="633"/>
      <c r="ML577" s="633"/>
      <c r="MM577" s="633"/>
      <c r="MN577" s="633"/>
      <c r="MO577" s="633"/>
      <c r="MP577" s="633"/>
      <c r="MQ577" s="633"/>
      <c r="MR577" s="633"/>
      <c r="MS577" s="633"/>
      <c r="MT577" s="633"/>
      <c r="MU577" s="633"/>
      <c r="MV577" s="633"/>
      <c r="MW577" s="633"/>
      <c r="MX577" s="633"/>
      <c r="MY577" s="633"/>
      <c r="MZ577" s="633"/>
      <c r="NA577" s="633"/>
      <c r="NB577" s="633"/>
      <c r="NC577" s="633"/>
      <c r="ND577" s="633"/>
      <c r="NE577" s="633"/>
      <c r="NF577" s="633"/>
      <c r="NG577" s="633"/>
      <c r="NH577" s="633"/>
      <c r="NI577" s="633"/>
      <c r="NJ577" s="633"/>
      <c r="NK577" s="633"/>
      <c r="NL577" s="633"/>
      <c r="NM577" s="633"/>
      <c r="NN577" s="633"/>
      <c r="NO577" s="633"/>
      <c r="NP577" s="633"/>
      <c r="NQ577" s="633"/>
      <c r="NR577" s="633"/>
      <c r="NS577" s="633"/>
      <c r="NT577" s="633"/>
      <c r="NU577" s="633"/>
      <c r="NV577" s="633"/>
      <c r="NW577" s="633"/>
      <c r="NX577" s="633"/>
      <c r="NY577" s="633"/>
      <c r="NZ577" s="633"/>
      <c r="OA577" s="633"/>
      <c r="OB577" s="633"/>
      <c r="OC577" s="633"/>
      <c r="OD577" s="633"/>
      <c r="OE577" s="633"/>
      <c r="OF577" s="633"/>
      <c r="OG577" s="633"/>
      <c r="OH577" s="633"/>
      <c r="OI577" s="633"/>
      <c r="OJ577" s="633"/>
      <c r="OK577" s="633"/>
      <c r="OL577" s="633"/>
      <c r="OM577" s="633"/>
      <c r="ON577" s="633"/>
      <c r="OO577" s="633"/>
      <c r="OP577" s="633"/>
      <c r="OQ577" s="633"/>
      <c r="OR577" s="633"/>
      <c r="OS577" s="633"/>
      <c r="OT577" s="633"/>
      <c r="OU577" s="633"/>
      <c r="OV577" s="633"/>
      <c r="OW577" s="633"/>
      <c r="OX577" s="633"/>
      <c r="OY577" s="633"/>
      <c r="OZ577" s="633"/>
      <c r="PA577" s="633"/>
      <c r="PB577" s="633"/>
      <c r="PC577" s="633"/>
      <c r="PD577" s="633"/>
      <c r="PE577" s="633"/>
      <c r="PF577" s="633"/>
      <c r="PG577" s="633"/>
      <c r="PH577" s="633"/>
      <c r="PI577" s="633"/>
      <c r="PJ577" s="633"/>
      <c r="PK577" s="633"/>
      <c r="PL577" s="633"/>
      <c r="PM577" s="633"/>
      <c r="PN577" s="633"/>
      <c r="PO577" s="633"/>
      <c r="PP577" s="633"/>
      <c r="PQ577" s="633"/>
      <c r="PR577" s="633"/>
      <c r="PS577" s="633"/>
      <c r="PT577" s="633"/>
      <c r="PU577" s="633"/>
      <c r="PV577" s="633"/>
      <c r="PW577" s="633"/>
      <c r="PX577" s="633"/>
      <c r="PY577" s="633"/>
      <c r="PZ577" s="633"/>
      <c r="QA577" s="633"/>
      <c r="QB577" s="633"/>
      <c r="QC577" s="633"/>
      <c r="QD577" s="633"/>
      <c r="QE577" s="633"/>
      <c r="QF577" s="633"/>
      <c r="QG577" s="633"/>
      <c r="QH577" s="633"/>
      <c r="QI577" s="633"/>
      <c r="QJ577" s="633"/>
      <c r="QK577" s="633"/>
      <c r="QL577" s="633"/>
      <c r="QM577" s="633"/>
      <c r="QN577" s="633"/>
      <c r="QO577" s="633"/>
      <c r="QP577" s="633"/>
      <c r="QQ577" s="633"/>
      <c r="QR577" s="633"/>
      <c r="QS577" s="633"/>
      <c r="QT577" s="633"/>
      <c r="QU577" s="633"/>
      <c r="QV577" s="633"/>
      <c r="QW577" s="633"/>
      <c r="QX577" s="633"/>
      <c r="QY577" s="633"/>
      <c r="QZ577" s="633"/>
      <c r="RA577" s="633"/>
      <c r="RB577" s="633"/>
      <c r="RC577" s="633"/>
      <c r="RD577" s="633"/>
      <c r="RE577" s="633"/>
      <c r="RF577" s="633"/>
      <c r="RG577" s="633"/>
      <c r="RH577" s="633"/>
      <c r="RI577" s="633"/>
      <c r="RJ577" s="633"/>
      <c r="RK577" s="633"/>
      <c r="RL577" s="633"/>
      <c r="RM577" s="633"/>
      <c r="RN577" s="633"/>
      <c r="RO577" s="633"/>
      <c r="RP577" s="633"/>
      <c r="RQ577" s="633"/>
      <c r="RR577" s="633"/>
      <c r="RS577" s="633"/>
      <c r="RT577" s="633"/>
      <c r="RU577" s="633"/>
      <c r="RV577" s="633"/>
      <c r="RW577" s="633"/>
      <c r="RX577" s="633"/>
      <c r="RY577" s="633"/>
      <c r="RZ577" s="633"/>
      <c r="SA577" s="633"/>
      <c r="SB577" s="633"/>
      <c r="SC577" s="633"/>
      <c r="SD577" s="633"/>
      <c r="SE577" s="633"/>
      <c r="SF577" s="633"/>
      <c r="SG577" s="633"/>
      <c r="SH577" s="633"/>
      <c r="SI577" s="633"/>
      <c r="SJ577" s="633"/>
      <c r="SK577" s="633"/>
      <c r="SL577" s="633"/>
      <c r="SM577" s="633"/>
      <c r="SN577" s="633"/>
      <c r="SO577" s="633"/>
      <c r="SP577" s="633"/>
      <c r="SQ577" s="633"/>
      <c r="SR577" s="633"/>
      <c r="SS577" s="633"/>
      <c r="ST577" s="633"/>
      <c r="SU577" s="633"/>
      <c r="SV577" s="633"/>
      <c r="SW577" s="633"/>
      <c r="SX577" s="633"/>
      <c r="SY577" s="633"/>
      <c r="SZ577" s="633"/>
      <c r="TA577" s="633"/>
      <c r="TB577" s="633"/>
      <c r="TC577" s="633"/>
      <c r="TD577" s="633"/>
      <c r="TE577" s="633"/>
      <c r="TF577" s="633"/>
      <c r="TG577" s="633"/>
      <c r="TH577" s="633"/>
      <c r="TI577" s="633"/>
      <c r="TJ577" s="633"/>
      <c r="TK577" s="633"/>
      <c r="TL577" s="633"/>
      <c r="TM577" s="633"/>
      <c r="TN577" s="633"/>
      <c r="TO577" s="633"/>
      <c r="TP577" s="633"/>
      <c r="TQ577" s="633"/>
      <c r="TR577" s="633"/>
      <c r="TS577" s="633"/>
      <c r="TT577" s="633"/>
      <c r="TU577" s="633"/>
      <c r="TV577" s="633"/>
      <c r="TW577" s="633"/>
      <c r="TX577" s="633"/>
      <c r="TY577" s="633"/>
      <c r="TZ577" s="633"/>
      <c r="UA577" s="633"/>
      <c r="UB577" s="633"/>
      <c r="UC577" s="633"/>
      <c r="UD577" s="633"/>
      <c r="UE577" s="633"/>
      <c r="UF577" s="633"/>
      <c r="UG577" s="633"/>
      <c r="UH577" s="633"/>
      <c r="UI577" s="633"/>
      <c r="UJ577" s="633"/>
      <c r="UK577" s="633"/>
      <c r="UL577" s="633"/>
      <c r="UM577" s="633"/>
      <c r="UN577" s="633"/>
      <c r="UO577" s="633"/>
      <c r="UP577" s="633"/>
      <c r="UQ577" s="633"/>
      <c r="UR577" s="633"/>
      <c r="US577" s="633"/>
      <c r="UT577" s="633"/>
      <c r="UU577" s="633"/>
      <c r="UV577" s="633"/>
      <c r="UW577" s="633"/>
      <c r="UX577" s="633"/>
      <c r="UY577" s="633"/>
      <c r="UZ577" s="633"/>
      <c r="VA577" s="633"/>
      <c r="VB577" s="633"/>
      <c r="VC577" s="633"/>
      <c r="VD577" s="633"/>
      <c r="VE577" s="633"/>
      <c r="VF577" s="633"/>
      <c r="VG577" s="633"/>
      <c r="VH577" s="633"/>
      <c r="VI577" s="633"/>
      <c r="VJ577" s="633"/>
      <c r="VK577" s="633"/>
      <c r="VL577" s="633"/>
      <c r="VM577" s="633"/>
      <c r="VN577" s="633"/>
      <c r="VO577" s="633"/>
      <c r="VP577" s="633"/>
      <c r="VQ577" s="633"/>
      <c r="VR577" s="633"/>
      <c r="VS577" s="633"/>
      <c r="VT577" s="633"/>
      <c r="VU577" s="633"/>
      <c r="VV577" s="633"/>
      <c r="VW577" s="633"/>
      <c r="VX577" s="633"/>
      <c r="VY577" s="633"/>
      <c r="VZ577" s="633"/>
      <c r="WA577" s="633"/>
      <c r="WB577" s="633"/>
      <c r="WC577" s="633"/>
      <c r="WD577" s="633"/>
      <c r="WE577" s="633"/>
      <c r="WF577" s="633"/>
      <c r="WG577" s="633"/>
      <c r="WH577" s="633"/>
      <c r="WI577" s="633"/>
      <c r="WJ577" s="633"/>
      <c r="WK577" s="633"/>
      <c r="WL577" s="633"/>
      <c r="WM577" s="633"/>
      <c r="WN577" s="633"/>
      <c r="WO577" s="633"/>
      <c r="WP577" s="633"/>
      <c r="WQ577" s="633"/>
      <c r="WR577" s="633"/>
      <c r="WS577" s="633"/>
      <c r="WT577" s="633"/>
      <c r="WU577" s="633"/>
      <c r="WV577" s="633"/>
      <c r="WW577" s="633"/>
      <c r="WX577" s="633"/>
      <c r="WY577" s="633"/>
      <c r="WZ577" s="633"/>
      <c r="XA577" s="633"/>
      <c r="XB577" s="633"/>
      <c r="XC577" s="633"/>
      <c r="XD577" s="633"/>
      <c r="XE577" s="633"/>
      <c r="XF577" s="633"/>
      <c r="XG577" s="633"/>
      <c r="XH577" s="633"/>
      <c r="XI577" s="633"/>
      <c r="XJ577" s="633"/>
      <c r="XK577" s="633"/>
      <c r="XL577" s="633"/>
      <c r="XM577" s="633"/>
      <c r="XN577" s="633"/>
      <c r="XO577" s="633"/>
      <c r="XP577" s="633"/>
      <c r="XQ577" s="633"/>
      <c r="XR577" s="633"/>
      <c r="XS577" s="633"/>
      <c r="XT577" s="633"/>
      <c r="XU577" s="633"/>
      <c r="XV577" s="633"/>
      <c r="XW577" s="633"/>
      <c r="XX577" s="633"/>
      <c r="XY577" s="633"/>
      <c r="XZ577" s="633"/>
      <c r="YA577" s="633"/>
      <c r="YB577" s="633"/>
      <c r="YC577" s="633"/>
      <c r="YD577" s="633"/>
      <c r="YE577" s="633"/>
      <c r="YF577" s="633"/>
      <c r="YG577" s="633"/>
      <c r="YH577" s="633"/>
      <c r="YI577" s="633"/>
      <c r="YJ577" s="633"/>
      <c r="YK577" s="633"/>
      <c r="YL577" s="633"/>
      <c r="YM577" s="633"/>
      <c r="YN577" s="633"/>
      <c r="YO577" s="633"/>
      <c r="YP577" s="633"/>
      <c r="YQ577" s="633"/>
      <c r="YR577" s="633"/>
      <c r="YS577" s="633"/>
      <c r="YT577" s="633"/>
      <c r="YU577" s="633"/>
      <c r="YV577" s="633"/>
      <c r="YW577" s="633"/>
      <c r="YX577" s="633"/>
      <c r="YY577" s="633"/>
      <c r="YZ577" s="633"/>
      <c r="ZA577" s="633"/>
      <c r="ZB577" s="633"/>
      <c r="ZC577" s="633"/>
      <c r="ZD577" s="633"/>
      <c r="ZE577" s="633"/>
      <c r="ZF577" s="633"/>
      <c r="ZG577" s="633"/>
      <c r="ZH577" s="633"/>
      <c r="ZI577" s="633"/>
      <c r="ZJ577" s="633"/>
      <c r="ZK577" s="633"/>
      <c r="ZL577" s="633"/>
      <c r="ZM577" s="633"/>
      <c r="ZN577" s="633"/>
      <c r="ZO577" s="633"/>
      <c r="ZP577" s="633"/>
      <c r="ZQ577" s="633"/>
      <c r="ZR577" s="633"/>
      <c r="ZS577" s="633"/>
      <c r="ZT577" s="633"/>
      <c r="ZU577" s="633"/>
      <c r="ZV577" s="633"/>
      <c r="ZW577" s="633"/>
      <c r="ZX577" s="633"/>
      <c r="ZY577" s="633"/>
      <c r="ZZ577" s="633"/>
      <c r="AAA577" s="633"/>
      <c r="AAB577" s="633"/>
      <c r="AAC577" s="633"/>
      <c r="AAD577" s="633"/>
      <c r="AAE577" s="633"/>
      <c r="AAF577" s="633"/>
      <c r="AAG577" s="633"/>
      <c r="AAH577" s="633"/>
      <c r="AAI577" s="633"/>
      <c r="AAJ577" s="633"/>
      <c r="AAK577" s="633"/>
      <c r="AAL577" s="633"/>
      <c r="AAM577" s="633"/>
      <c r="AAN577" s="633"/>
      <c r="AAO577" s="633"/>
      <c r="AAP577" s="633"/>
      <c r="AAQ577" s="633"/>
      <c r="AAR577" s="633"/>
      <c r="AAS577" s="633"/>
      <c r="AAT577" s="633"/>
      <c r="AAU577" s="633"/>
      <c r="AAV577" s="633"/>
      <c r="AAW577" s="633"/>
      <c r="AAX577" s="633"/>
      <c r="AAY577" s="633"/>
      <c r="AAZ577" s="633"/>
      <c r="ABA577" s="633"/>
      <c r="ABB577" s="633"/>
      <c r="ABC577" s="633"/>
      <c r="ABD577" s="633"/>
      <c r="ABE577" s="633"/>
      <c r="ABF577" s="633"/>
      <c r="ABG577" s="633"/>
      <c r="ABH577" s="633"/>
      <c r="ABI577" s="633"/>
      <c r="ABJ577" s="633"/>
      <c r="ABK577" s="633"/>
      <c r="ABL577" s="633"/>
      <c r="ABM577" s="633"/>
      <c r="ABN577" s="633"/>
      <c r="ABO577" s="633"/>
      <c r="ABP577" s="633"/>
      <c r="ABQ577" s="633"/>
      <c r="ABR577" s="633"/>
      <c r="ABS577" s="633"/>
      <c r="ABT577" s="633"/>
      <c r="ABU577" s="633"/>
      <c r="ABV577" s="633"/>
      <c r="ABW577" s="633"/>
      <c r="ABX577" s="633"/>
      <c r="ABY577" s="633"/>
      <c r="ABZ577" s="633"/>
      <c r="ACA577" s="633"/>
      <c r="ACB577" s="633"/>
      <c r="ACC577" s="633"/>
      <c r="ACD577" s="633"/>
      <c r="ACE577" s="633"/>
      <c r="ACF577" s="633"/>
      <c r="ACG577" s="633"/>
      <c r="ACH577" s="633"/>
      <c r="ACI577" s="633"/>
      <c r="ACJ577" s="633"/>
      <c r="ACK577" s="633"/>
      <c r="ACL577" s="633"/>
      <c r="ACM577" s="633"/>
      <c r="ACN577" s="633"/>
      <c r="ACO577" s="633"/>
      <c r="ACP577" s="633"/>
      <c r="ACQ577" s="633"/>
      <c r="ACR577" s="633"/>
      <c r="ACS577" s="633"/>
      <c r="ACT577" s="633"/>
      <c r="ACU577" s="633"/>
      <c r="ACV577" s="633"/>
      <c r="ACW577" s="633"/>
      <c r="ACX577" s="633"/>
      <c r="ACY577" s="633"/>
      <c r="ACZ577" s="633"/>
      <c r="ADA577" s="633"/>
      <c r="ADB577" s="633"/>
      <c r="ADC577" s="633"/>
      <c r="ADD577" s="633"/>
      <c r="ADE577" s="633"/>
      <c r="ADF577" s="633"/>
      <c r="ADG577" s="633"/>
      <c r="ADH577" s="633"/>
      <c r="ADI577" s="633"/>
      <c r="ADJ577" s="633"/>
      <c r="ADK577" s="633"/>
      <c r="ADL577" s="633"/>
      <c r="ADM577" s="633"/>
      <c r="ADN577" s="633"/>
      <c r="ADO577" s="633"/>
      <c r="ADP577" s="633"/>
      <c r="ADQ577" s="633"/>
      <c r="ADR577" s="633"/>
      <c r="ADS577" s="633"/>
      <c r="ADT577" s="633"/>
      <c r="ADU577" s="633"/>
      <c r="ADV577" s="633"/>
      <c r="ADW577" s="633"/>
      <c r="ADX577" s="633"/>
      <c r="ADY577" s="633"/>
      <c r="ADZ577" s="633"/>
      <c r="AEA577" s="633"/>
      <c r="AEB577" s="633"/>
      <c r="AEC577" s="633"/>
      <c r="AED577" s="633"/>
      <c r="AEE577" s="633"/>
      <c r="AEF577" s="633"/>
      <c r="AEG577" s="633"/>
      <c r="AEH577" s="633"/>
      <c r="AEI577" s="633"/>
      <c r="AEJ577" s="633"/>
      <c r="AEK577" s="633"/>
      <c r="AEL577" s="633"/>
      <c r="AEM577" s="633"/>
      <c r="AEN577" s="633"/>
      <c r="AEO577" s="633"/>
      <c r="AEP577" s="633"/>
      <c r="AEQ577" s="633"/>
      <c r="AER577" s="633"/>
      <c r="AES577" s="633"/>
      <c r="AET577" s="633"/>
      <c r="AEU577" s="633"/>
      <c r="AEV577" s="633"/>
      <c r="AEW577" s="633"/>
      <c r="AEX577" s="633"/>
      <c r="AEY577" s="633"/>
      <c r="AEZ577" s="633"/>
      <c r="AFA577" s="633"/>
      <c r="AFB577" s="633"/>
      <c r="AFC577" s="633"/>
      <c r="AFD577" s="633"/>
      <c r="AFE577" s="633"/>
      <c r="AFF577" s="633"/>
      <c r="AFG577" s="633"/>
      <c r="AFH577" s="633"/>
      <c r="AFI577" s="633"/>
      <c r="AFJ577" s="633"/>
      <c r="AFK577" s="633"/>
      <c r="AFL577" s="633"/>
      <c r="AFM577" s="633"/>
      <c r="AFN577" s="633"/>
      <c r="AFO577" s="633"/>
      <c r="AFP577" s="633"/>
      <c r="AFQ577" s="633"/>
      <c r="AFR577" s="633"/>
      <c r="AFS577" s="633"/>
      <c r="AFT577" s="633"/>
      <c r="AFU577" s="633"/>
      <c r="AFV577" s="633"/>
      <c r="AFW577" s="633"/>
      <c r="AFX577" s="633"/>
      <c r="AFY577" s="633"/>
      <c r="AFZ577" s="633"/>
      <c r="AGA577" s="633"/>
      <c r="AGB577" s="633"/>
      <c r="AGC577" s="633"/>
      <c r="AGD577" s="633"/>
      <c r="AGE577" s="633"/>
      <c r="AGF577" s="633"/>
      <c r="AGG577" s="633"/>
      <c r="AGH577" s="633"/>
      <c r="AGI577" s="633"/>
      <c r="AGJ577" s="633"/>
      <c r="AGK577" s="633"/>
      <c r="AGL577" s="633"/>
      <c r="AGM577" s="633"/>
      <c r="AGN577" s="633"/>
      <c r="AGO577" s="633"/>
      <c r="AGP577" s="633"/>
      <c r="AGQ577" s="633"/>
      <c r="AGR577" s="633"/>
      <c r="AGS577" s="633"/>
      <c r="AGT577" s="633"/>
      <c r="AGU577" s="633"/>
      <c r="AGV577" s="633"/>
      <c r="AGW577" s="633"/>
      <c r="AGX577" s="633"/>
      <c r="AGY577" s="633"/>
      <c r="AGZ577" s="633"/>
      <c r="AHA577" s="633"/>
      <c r="AHB577" s="633"/>
      <c r="AHC577" s="633"/>
      <c r="AHD577" s="633"/>
      <c r="AHE577" s="633"/>
      <c r="AHF577" s="633"/>
      <c r="AHG577" s="633"/>
      <c r="AHH577" s="633"/>
      <c r="AHI577" s="633"/>
      <c r="AHJ577" s="633"/>
      <c r="AHK577" s="633"/>
      <c r="AHL577" s="633"/>
      <c r="AHM577" s="633"/>
      <c r="AHN577" s="633"/>
      <c r="AHO577" s="633"/>
      <c r="AHP577" s="633"/>
      <c r="AHQ577" s="633"/>
      <c r="AHR577" s="633"/>
      <c r="AHS577" s="633"/>
      <c r="AHT577" s="633"/>
      <c r="AHU577" s="633"/>
      <c r="AHV577" s="633"/>
      <c r="AHW577" s="633"/>
      <c r="AHX577" s="633"/>
      <c r="AHY577" s="633"/>
      <c r="AHZ577" s="633"/>
      <c r="AIA577" s="633"/>
      <c r="AIB577" s="633"/>
      <c r="AIC577" s="633"/>
      <c r="AID577" s="633"/>
      <c r="AIE577" s="633"/>
      <c r="AIF577" s="633"/>
      <c r="AIG577" s="633"/>
      <c r="AIH577" s="633"/>
      <c r="AII577" s="633"/>
      <c r="AIJ577" s="633"/>
      <c r="AIK577" s="633"/>
      <c r="AIL577" s="633"/>
      <c r="AIM577" s="633"/>
      <c r="AIN577" s="633"/>
      <c r="AIO577" s="633"/>
      <c r="AIP577" s="633"/>
      <c r="AIQ577" s="633"/>
      <c r="AIR577" s="633"/>
      <c r="AIS577" s="633"/>
      <c r="AIT577" s="633"/>
      <c r="AIU577" s="633"/>
      <c r="AIV577" s="633"/>
      <c r="AIW577" s="633"/>
      <c r="AIX577" s="633"/>
      <c r="AIY577" s="633"/>
      <c r="AIZ577" s="633"/>
      <c r="AJA577" s="633"/>
      <c r="AJB577" s="633"/>
      <c r="AJC577" s="633"/>
      <c r="AJD577" s="633"/>
      <c r="AJE577" s="633"/>
      <c r="AJF577" s="633"/>
      <c r="AJG577" s="633"/>
      <c r="AJH577" s="633"/>
      <c r="AJI577" s="633"/>
      <c r="AJJ577" s="633"/>
      <c r="AJK577" s="633"/>
      <c r="AJL577" s="633"/>
      <c r="AJM577" s="633"/>
      <c r="AJN577" s="633"/>
      <c r="AJO577" s="633"/>
      <c r="AJP577" s="633"/>
      <c r="AJQ577" s="633"/>
      <c r="AJR577" s="633"/>
      <c r="AJS577" s="633"/>
      <c r="AJT577" s="633"/>
      <c r="AJU577" s="633"/>
      <c r="AJV577" s="633"/>
      <c r="AJW577" s="633"/>
      <c r="AJX577" s="633"/>
      <c r="AJY577" s="633"/>
      <c r="AJZ577" s="633"/>
      <c r="AKA577" s="633"/>
      <c r="AKB577" s="633"/>
      <c r="AKC577" s="633"/>
      <c r="AKD577" s="633"/>
      <c r="AKE577" s="633"/>
      <c r="AKF577" s="633"/>
      <c r="AKG577" s="633"/>
      <c r="AKH577" s="633"/>
      <c r="AKI577" s="633"/>
      <c r="AKJ577" s="633"/>
      <c r="AKK577" s="633"/>
      <c r="AKL577" s="633"/>
      <c r="AKM577" s="633"/>
      <c r="AKN577" s="633"/>
      <c r="AKO577" s="633"/>
      <c r="AKP577" s="633"/>
      <c r="AKQ577" s="633"/>
      <c r="AKR577" s="633"/>
      <c r="AKS577" s="633"/>
      <c r="AKT577" s="633"/>
      <c r="AKU577" s="633"/>
      <c r="AKV577" s="633"/>
      <c r="AKW577" s="633"/>
      <c r="AKX577" s="633"/>
      <c r="AKY577" s="633"/>
      <c r="AKZ577" s="633"/>
      <c r="ALA577" s="633"/>
      <c r="ALB577" s="633"/>
      <c r="ALC577" s="633"/>
      <c r="ALD577" s="633"/>
      <c r="ALE577" s="633"/>
      <c r="ALF577" s="633"/>
      <c r="ALG577" s="633"/>
      <c r="ALH577" s="633"/>
      <c r="ALI577" s="633"/>
      <c r="ALJ577" s="633"/>
      <c r="ALK577" s="633"/>
      <c r="ALL577" s="633"/>
      <c r="ALM577" s="633"/>
      <c r="ALN577" s="633"/>
      <c r="ALO577" s="633"/>
      <c r="ALP577" s="633"/>
      <c r="ALQ577" s="633"/>
      <c r="ALR577" s="633"/>
      <c r="ALS577" s="633"/>
      <c r="ALT577" s="633"/>
      <c r="ALU577" s="633"/>
      <c r="ALV577" s="633"/>
      <c r="ALW577" s="633"/>
      <c r="ALX577" s="633"/>
      <c r="ALY577" s="633"/>
      <c r="ALZ577" s="633"/>
      <c r="AMA577" s="633"/>
      <c r="AMB577" s="633"/>
      <c r="AMC577" s="633"/>
      <c r="AMD577" s="633"/>
      <c r="AME577" s="633"/>
      <c r="AMF577" s="633"/>
      <c r="AMG577" s="633"/>
      <c r="AMH577" s="633"/>
      <c r="AMI577" s="633"/>
      <c r="AMJ577" s="633"/>
      <c r="AMK577" s="633"/>
      <c r="AML577" s="633"/>
      <c r="AMM577" s="633"/>
      <c r="AMN577" s="633"/>
      <c r="AMO577" s="633"/>
      <c r="AMP577" s="633"/>
      <c r="AMQ577" s="633"/>
      <c r="AMR577" s="633"/>
      <c r="AMS577" s="633"/>
      <c r="AMT577" s="633"/>
      <c r="AMU577" s="633"/>
      <c r="AMV577" s="633"/>
      <c r="AMW577" s="633"/>
      <c r="AMX577" s="633"/>
      <c r="AMY577" s="633"/>
      <c r="AMZ577" s="633"/>
      <c r="ANA577" s="633"/>
      <c r="ANB577" s="633"/>
      <c r="ANC577" s="633"/>
      <c r="AND577" s="633"/>
      <c r="ANE577" s="633"/>
      <c r="ANF577" s="633"/>
      <c r="ANG577" s="633"/>
      <c r="ANH577" s="633"/>
      <c r="ANI577" s="633"/>
      <c r="ANJ577" s="633"/>
      <c r="ANK577" s="633"/>
      <c r="ANL577" s="633"/>
      <c r="ANM577" s="633"/>
      <c r="ANN577" s="633"/>
      <c r="ANO577" s="633"/>
      <c r="ANP577" s="633"/>
      <c r="ANQ577" s="633"/>
      <c r="ANR577" s="633"/>
      <c r="ANS577" s="633"/>
      <c r="ANT577" s="633"/>
      <c r="ANU577" s="633"/>
      <c r="ANV577" s="633"/>
      <c r="ANW577" s="633"/>
      <c r="ANX577" s="633"/>
      <c r="ANY577" s="633"/>
      <c r="ANZ577" s="633"/>
      <c r="AOA577" s="633"/>
      <c r="AOB577" s="633"/>
      <c r="AOC577" s="633"/>
      <c r="AOD577" s="633"/>
      <c r="AOE577" s="633"/>
      <c r="AOF577" s="633"/>
      <c r="AOG577" s="633"/>
      <c r="AOH577" s="633"/>
      <c r="AOI577" s="633"/>
      <c r="AOJ577" s="633"/>
      <c r="AOK577" s="633"/>
      <c r="AOL577" s="633"/>
      <c r="AOM577" s="633"/>
      <c r="AON577" s="633"/>
      <c r="AOO577" s="633"/>
      <c r="AOP577" s="633"/>
      <c r="AOQ577" s="633"/>
      <c r="AOR577" s="633"/>
      <c r="AOS577" s="633"/>
      <c r="AOT577" s="633"/>
      <c r="AOU577" s="633"/>
      <c r="AOV577" s="633"/>
      <c r="AOW577" s="633"/>
      <c r="AOX577" s="633"/>
      <c r="AOY577" s="633"/>
      <c r="AOZ577" s="633"/>
      <c r="APA577" s="633"/>
      <c r="APB577" s="633"/>
      <c r="APC577" s="633"/>
      <c r="APD577" s="633"/>
      <c r="APE577" s="633"/>
      <c r="APF577" s="633"/>
      <c r="APG577" s="633"/>
      <c r="APH577" s="633"/>
      <c r="API577" s="633"/>
      <c r="APJ577" s="633"/>
      <c r="APK577" s="633"/>
      <c r="APL577" s="633"/>
      <c r="APM577" s="633"/>
      <c r="APN577" s="633"/>
      <c r="APO577" s="633"/>
      <c r="APP577" s="633"/>
      <c r="APQ577" s="633"/>
      <c r="APR577" s="633"/>
      <c r="APS577" s="633"/>
      <c r="APT577" s="633"/>
      <c r="APU577" s="633"/>
      <c r="APV577" s="633"/>
      <c r="APW577" s="633"/>
      <c r="APX577" s="633"/>
      <c r="APY577" s="633"/>
      <c r="APZ577" s="633"/>
      <c r="AQA577" s="633"/>
      <c r="AQB577" s="633"/>
      <c r="AQC577" s="633"/>
      <c r="AQD577" s="633"/>
      <c r="AQE577" s="633"/>
      <c r="AQF577" s="633"/>
      <c r="AQG577" s="633"/>
      <c r="AQH577" s="633"/>
      <c r="AQI577" s="633"/>
      <c r="AQJ577" s="633"/>
      <c r="AQK577" s="633"/>
      <c r="AQL577" s="633"/>
      <c r="AQM577" s="633"/>
      <c r="AQN577" s="633"/>
      <c r="AQO577" s="633"/>
      <c r="AQP577" s="633"/>
      <c r="AQQ577" s="633"/>
      <c r="AQR577" s="633"/>
      <c r="AQS577" s="633"/>
      <c r="AQT577" s="633"/>
      <c r="AQU577" s="633"/>
      <c r="AQV577" s="633"/>
      <c r="AQW577" s="633"/>
      <c r="AQX577" s="633"/>
      <c r="AQY577" s="633"/>
      <c r="AQZ577" s="633"/>
      <c r="ARA577" s="633"/>
      <c r="ARB577" s="633"/>
      <c r="ARC577" s="633"/>
      <c r="ARD577" s="633"/>
      <c r="ARE577" s="633"/>
      <c r="ARF577" s="633"/>
      <c r="ARG577" s="633"/>
      <c r="ARH577" s="633"/>
      <c r="ARI577" s="633"/>
      <c r="ARJ577" s="633"/>
      <c r="ARK577" s="633"/>
      <c r="ARL577" s="633"/>
      <c r="ARM577" s="633"/>
      <c r="ARN577" s="633"/>
      <c r="ARO577" s="633"/>
      <c r="ARP577" s="633"/>
      <c r="ARQ577" s="633"/>
      <c r="ARR577" s="633"/>
      <c r="ARS577" s="633"/>
      <c r="ART577" s="633"/>
      <c r="ARU577" s="633"/>
      <c r="ARV577" s="633"/>
      <c r="ARW577" s="633"/>
      <c r="ARX577" s="633"/>
      <c r="ARY577" s="633"/>
      <c r="ARZ577" s="633"/>
      <c r="ASA577" s="633"/>
      <c r="ASB577" s="633"/>
      <c r="ASC577" s="633"/>
      <c r="ASD577" s="633"/>
      <c r="ASE577" s="633"/>
      <c r="ASF577" s="633"/>
      <c r="ASG577" s="633"/>
      <c r="ASH577" s="633"/>
      <c r="ASI577" s="633"/>
      <c r="ASJ577" s="633"/>
      <c r="ASK577" s="633"/>
      <c r="ASL577" s="633"/>
      <c r="ASM577" s="633"/>
      <c r="ASN577" s="633"/>
      <c r="ASO577" s="633"/>
      <c r="ASP577" s="633"/>
      <c r="ASQ577" s="633"/>
      <c r="ASR577" s="633"/>
      <c r="ASS577" s="633"/>
      <c r="AST577" s="633"/>
      <c r="ASU577" s="633"/>
      <c r="ASV577" s="633"/>
      <c r="ASW577" s="633"/>
      <c r="ASX577" s="633"/>
      <c r="ASY577" s="633"/>
      <c r="ASZ577" s="633"/>
      <c r="ATA577" s="633"/>
      <c r="ATB577" s="633"/>
      <c r="ATC577" s="633"/>
      <c r="ATD577" s="633"/>
      <c r="ATE577" s="633"/>
      <c r="ATF577" s="633"/>
      <c r="ATG577" s="633"/>
      <c r="ATH577" s="633"/>
      <c r="ATI577" s="633"/>
      <c r="ATJ577" s="633"/>
      <c r="ATK577" s="633"/>
      <c r="ATL577" s="633"/>
      <c r="ATM577" s="633"/>
      <c r="ATN577" s="633"/>
      <c r="ATO577" s="633"/>
      <c r="ATP577" s="633"/>
      <c r="ATQ577" s="633"/>
      <c r="ATR577" s="633"/>
      <c r="ATS577" s="633"/>
      <c r="ATT577" s="633"/>
      <c r="ATU577" s="633"/>
      <c r="ATV577" s="633"/>
      <c r="ATW577" s="633"/>
      <c r="ATX577" s="633"/>
      <c r="ATY577" s="633"/>
      <c r="ATZ577" s="633"/>
      <c r="AUA577" s="633"/>
      <c r="AUB577" s="633"/>
      <c r="AUC577" s="633"/>
      <c r="AUD577" s="633"/>
      <c r="AUE577" s="633"/>
      <c r="AUF577" s="633"/>
      <c r="AUG577" s="633"/>
      <c r="AUH577" s="633"/>
      <c r="AUI577" s="633"/>
      <c r="AUJ577" s="633"/>
      <c r="AUK577" s="633"/>
      <c r="AUL577" s="633"/>
      <c r="AUM577" s="633"/>
      <c r="AUN577" s="633"/>
      <c r="AUO577" s="633"/>
      <c r="AUP577" s="633"/>
      <c r="AUQ577" s="633"/>
      <c r="AUR577" s="633"/>
      <c r="AUS577" s="633"/>
      <c r="AUT577" s="633"/>
      <c r="AUU577" s="633"/>
      <c r="AUV577" s="633"/>
      <c r="AUW577" s="633"/>
      <c r="AUX577" s="633"/>
      <c r="AUY577" s="633"/>
      <c r="AUZ577" s="633"/>
      <c r="AVA577" s="633"/>
      <c r="AVB577" s="633"/>
      <c r="AVC577" s="633"/>
      <c r="AVD577" s="633"/>
      <c r="AVE577" s="633"/>
      <c r="AVF577" s="633"/>
      <c r="AVG577" s="633"/>
      <c r="AVH577" s="633"/>
      <c r="AVI577" s="633"/>
      <c r="AVJ577" s="633"/>
      <c r="AVK577" s="633"/>
      <c r="AVL577" s="633"/>
      <c r="AVM577" s="633"/>
      <c r="AVN577" s="633"/>
      <c r="AVO577" s="633"/>
      <c r="AVP577" s="633"/>
      <c r="AVQ577" s="633"/>
      <c r="AVR577" s="633"/>
      <c r="AVS577" s="633"/>
      <c r="AVT577" s="633"/>
      <c r="AVU577" s="633"/>
      <c r="AVV577" s="633"/>
      <c r="AVW577" s="633"/>
      <c r="AVX577" s="633"/>
      <c r="AVY577" s="633"/>
      <c r="AVZ577" s="633"/>
      <c r="AWA577" s="633"/>
      <c r="AWB577" s="633"/>
      <c r="AWC577" s="633"/>
      <c r="AWD577" s="633"/>
      <c r="AWE577" s="633"/>
      <c r="AWF577" s="633"/>
      <c r="AWG577" s="633"/>
      <c r="AWH577" s="633"/>
      <c r="AWI577" s="633"/>
      <c r="AWJ577" s="633"/>
      <c r="AWK577" s="633"/>
      <c r="AWL577" s="633"/>
      <c r="AWM577" s="633"/>
      <c r="AWN577" s="633"/>
      <c r="AWO577" s="633"/>
      <c r="AWP577" s="633"/>
      <c r="AWQ577" s="633"/>
      <c r="AWR577" s="633"/>
      <c r="AWS577" s="633"/>
      <c r="AWT577" s="633"/>
      <c r="AWU577" s="633"/>
      <c r="AWV577" s="633"/>
      <c r="AWW577" s="633"/>
      <c r="AWX577" s="633"/>
      <c r="AWY577" s="633"/>
      <c r="AWZ577" s="633"/>
      <c r="AXA577" s="633"/>
      <c r="AXB577" s="633"/>
      <c r="AXC577" s="633"/>
      <c r="AXD577" s="633"/>
      <c r="AXE577" s="633"/>
      <c r="AXF577" s="633"/>
      <c r="AXG577" s="633"/>
      <c r="AXH577" s="633"/>
      <c r="AXI577" s="633"/>
      <c r="AXJ577" s="633"/>
      <c r="AXK577" s="633"/>
      <c r="AXL577" s="633"/>
      <c r="AXM577" s="633"/>
      <c r="AXN577" s="633"/>
      <c r="AXO577" s="633"/>
      <c r="AXP577" s="633"/>
      <c r="AXQ577" s="633"/>
      <c r="AXR577" s="633"/>
      <c r="AXS577" s="633"/>
      <c r="AXT577" s="633"/>
      <c r="AXU577" s="633"/>
      <c r="AXV577" s="633"/>
      <c r="AXW577" s="633"/>
      <c r="AXX577" s="633"/>
      <c r="AXY577" s="633"/>
      <c r="AXZ577" s="633"/>
      <c r="AYA577" s="633"/>
      <c r="AYB577" s="633"/>
      <c r="AYC577" s="633"/>
      <c r="AYD577" s="633"/>
      <c r="AYE577" s="633"/>
      <c r="AYF577" s="633"/>
      <c r="AYG577" s="633"/>
      <c r="AYH577" s="633"/>
      <c r="AYI577" s="633"/>
      <c r="AYJ577" s="633"/>
      <c r="AYK577" s="633"/>
      <c r="AYL577" s="633"/>
      <c r="AYM577" s="633"/>
      <c r="AYN577" s="633"/>
      <c r="AYO577" s="633"/>
      <c r="AYP577" s="633"/>
      <c r="AYQ577" s="633"/>
      <c r="AYR577" s="633"/>
      <c r="AYS577" s="633"/>
      <c r="AYT577" s="633"/>
      <c r="AYU577" s="633"/>
      <c r="AYV577" s="633"/>
      <c r="AYW577" s="633"/>
      <c r="AYX577" s="633"/>
      <c r="AYY577" s="633"/>
      <c r="AYZ577" s="633"/>
      <c r="AZA577" s="633"/>
      <c r="AZB577" s="633"/>
      <c r="AZC577" s="633"/>
      <c r="AZD577" s="633"/>
      <c r="AZE577" s="633"/>
      <c r="AZF577" s="633"/>
      <c r="AZG577" s="633"/>
      <c r="AZH577" s="633"/>
      <c r="AZI577" s="633"/>
      <c r="AZJ577" s="633"/>
      <c r="AZK577" s="633"/>
      <c r="AZL577" s="633"/>
      <c r="AZM577" s="633"/>
      <c r="AZN577" s="633"/>
      <c r="AZO577" s="633"/>
      <c r="AZP577" s="633"/>
      <c r="AZQ577" s="633"/>
      <c r="AZR577" s="633"/>
      <c r="AZS577" s="633"/>
      <c r="AZT577" s="633"/>
      <c r="AZU577" s="633"/>
      <c r="AZV577" s="633"/>
      <c r="AZW577" s="633"/>
      <c r="AZX577" s="633"/>
      <c r="AZY577" s="633"/>
      <c r="AZZ577" s="633"/>
      <c r="BAA577" s="633"/>
      <c r="BAB577" s="633"/>
      <c r="BAC577" s="633"/>
      <c r="BAD577" s="633"/>
      <c r="BAE577" s="633"/>
      <c r="BAF577" s="633"/>
      <c r="BAG577" s="633"/>
      <c r="BAH577" s="633"/>
      <c r="BAI577" s="633"/>
      <c r="BAJ577" s="633"/>
      <c r="BAK577" s="633"/>
      <c r="BAL577" s="633"/>
      <c r="BAM577" s="633"/>
      <c r="BAN577" s="633"/>
      <c r="BAO577" s="633"/>
      <c r="BAP577" s="633"/>
      <c r="BAQ577" s="633"/>
      <c r="BAR577" s="633"/>
      <c r="BAS577" s="633"/>
      <c r="BAT577" s="633"/>
      <c r="BAU577" s="633"/>
      <c r="BAV577" s="633"/>
      <c r="BAW577" s="633"/>
      <c r="BAX577" s="633"/>
      <c r="BAY577" s="633"/>
      <c r="BAZ577" s="633"/>
      <c r="BBA577" s="633"/>
      <c r="BBB577" s="633"/>
      <c r="BBC577" s="633"/>
      <c r="BBD577" s="633"/>
      <c r="BBE577" s="633"/>
      <c r="BBF577" s="633"/>
      <c r="BBG577" s="633"/>
      <c r="BBH577" s="633"/>
      <c r="BBI577" s="633"/>
      <c r="BBJ577" s="633"/>
      <c r="BBK577" s="633"/>
      <c r="BBL577" s="633"/>
      <c r="BBM577" s="633"/>
      <c r="BBN577" s="633"/>
      <c r="BBO577" s="633"/>
      <c r="BBP577" s="633"/>
      <c r="BBQ577" s="633"/>
      <c r="BBR577" s="633"/>
      <c r="BBS577" s="633"/>
      <c r="BBT577" s="633"/>
      <c r="BBU577" s="633"/>
      <c r="BBV577" s="633"/>
      <c r="BBW577" s="633"/>
      <c r="BBX577" s="633"/>
      <c r="BBY577" s="633"/>
      <c r="BBZ577" s="633"/>
      <c r="BCA577" s="633"/>
      <c r="BCB577" s="633"/>
      <c r="BCC577" s="633"/>
      <c r="BCD577" s="633"/>
      <c r="BCE577" s="633"/>
      <c r="BCF577" s="633"/>
      <c r="BCG577" s="633"/>
      <c r="BCH577" s="633"/>
      <c r="BCI577" s="633"/>
      <c r="BCJ577" s="633"/>
      <c r="BCK577" s="633"/>
      <c r="BCL577" s="633"/>
      <c r="BCM577" s="633"/>
      <c r="BCN577" s="633"/>
      <c r="BCO577" s="633"/>
      <c r="BCP577" s="633"/>
      <c r="BCQ577" s="633"/>
      <c r="BCR577" s="633"/>
      <c r="BCS577" s="633"/>
      <c r="BCT577" s="633"/>
      <c r="BCU577" s="633"/>
      <c r="BCV577" s="633"/>
      <c r="BCW577" s="633"/>
      <c r="BCX577" s="633"/>
      <c r="BCY577" s="633"/>
      <c r="BCZ577" s="633"/>
      <c r="BDA577" s="633"/>
      <c r="BDB577" s="633"/>
      <c r="BDC577" s="633"/>
      <c r="BDD577" s="633"/>
      <c r="BDE577" s="633"/>
      <c r="BDF577" s="633"/>
      <c r="BDG577" s="633"/>
      <c r="BDH577" s="633"/>
      <c r="BDI577" s="633"/>
      <c r="BDJ577" s="633"/>
      <c r="BDK577" s="633"/>
      <c r="BDL577" s="633"/>
      <c r="BDM577" s="633"/>
      <c r="BDN577" s="633"/>
      <c r="BDO577" s="633"/>
      <c r="BDP577" s="633"/>
      <c r="BDQ577" s="633"/>
      <c r="BDR577" s="633"/>
      <c r="BDS577" s="633"/>
      <c r="BDT577" s="633"/>
      <c r="BDU577" s="633"/>
      <c r="BDV577" s="633"/>
      <c r="BDW577" s="633"/>
      <c r="BDX577" s="633"/>
      <c r="BDY577" s="633"/>
      <c r="BDZ577" s="633"/>
      <c r="BEA577" s="633"/>
      <c r="BEB577" s="633"/>
      <c r="BEC577" s="633"/>
      <c r="BED577" s="633"/>
      <c r="BEE577" s="633"/>
      <c r="BEF577" s="633"/>
      <c r="BEG577" s="633"/>
      <c r="BEH577" s="633"/>
      <c r="BEI577" s="633"/>
      <c r="BEJ577" s="633"/>
      <c r="BEK577" s="633"/>
      <c r="BEL577" s="633"/>
      <c r="BEM577" s="633"/>
      <c r="BEN577" s="633"/>
      <c r="BEO577" s="633"/>
      <c r="BEP577" s="633"/>
      <c r="BEQ577" s="633"/>
      <c r="BER577" s="633"/>
      <c r="BES577" s="633"/>
      <c r="BET577" s="633"/>
      <c r="BEU577" s="633"/>
      <c r="BEV577" s="633"/>
      <c r="BEW577" s="633"/>
      <c r="BEX577" s="633"/>
      <c r="BEY577" s="633"/>
      <c r="BEZ577" s="633"/>
      <c r="BFA577" s="633"/>
      <c r="BFB577" s="633"/>
      <c r="BFC577" s="633"/>
      <c r="BFD577" s="633"/>
      <c r="BFE577" s="633"/>
      <c r="BFF577" s="633"/>
      <c r="BFG577" s="633"/>
      <c r="BFH577" s="633"/>
      <c r="BFI577" s="633"/>
      <c r="BFJ577" s="633"/>
      <c r="BFK577" s="633"/>
      <c r="BFL577" s="633"/>
      <c r="BFM577" s="633"/>
      <c r="BFN577" s="633"/>
      <c r="BFO577" s="633"/>
      <c r="BFP577" s="633"/>
      <c r="BFQ577" s="633"/>
      <c r="BFR577" s="633"/>
      <c r="BFS577" s="633"/>
      <c r="BFT577" s="633"/>
      <c r="BFU577" s="633"/>
      <c r="BFV577" s="633"/>
      <c r="BFW577" s="633"/>
      <c r="BFX577" s="633"/>
      <c r="BFY577" s="633"/>
      <c r="BFZ577" s="633"/>
      <c r="BGA577" s="633"/>
      <c r="BGB577" s="633"/>
      <c r="BGC577" s="633"/>
      <c r="BGD577" s="633"/>
      <c r="BGE577" s="633"/>
      <c r="BGF577" s="633"/>
      <c r="BGG577" s="633"/>
      <c r="BGH577" s="633"/>
      <c r="BGI577" s="633"/>
      <c r="BGJ577" s="633"/>
      <c r="BGK577" s="633"/>
      <c r="BGL577" s="633"/>
      <c r="BGM577" s="633"/>
      <c r="BGN577" s="633"/>
      <c r="BGO577" s="633"/>
      <c r="BGP577" s="633"/>
      <c r="BGQ577" s="633"/>
      <c r="BGR577" s="633"/>
      <c r="BGS577" s="633"/>
      <c r="BGT577" s="633"/>
      <c r="BGU577" s="633"/>
      <c r="BGV577" s="633"/>
      <c r="BGW577" s="633"/>
      <c r="BGX577" s="633"/>
      <c r="BGY577" s="633"/>
      <c r="BGZ577" s="633"/>
      <c r="BHA577" s="633"/>
      <c r="BHB577" s="633"/>
      <c r="BHC577" s="633"/>
      <c r="BHD577" s="633"/>
      <c r="BHE577" s="633"/>
      <c r="BHF577" s="633"/>
      <c r="BHG577" s="633"/>
      <c r="BHH577" s="633"/>
      <c r="BHI577" s="633"/>
      <c r="BHJ577" s="633"/>
      <c r="BHK577" s="633"/>
      <c r="BHL577" s="633"/>
      <c r="BHM577" s="633"/>
      <c r="BHN577" s="633"/>
      <c r="BHO577" s="633"/>
      <c r="BHP577" s="633"/>
      <c r="BHQ577" s="633"/>
      <c r="BHR577" s="633"/>
      <c r="BHS577" s="633"/>
      <c r="BHT577" s="633"/>
      <c r="BHU577" s="633"/>
      <c r="BHV577" s="633"/>
      <c r="BHW577" s="633"/>
      <c r="BHX577" s="633"/>
      <c r="BHY577" s="633"/>
      <c r="BHZ577" s="633"/>
      <c r="BIA577" s="633"/>
      <c r="BIB577" s="633"/>
      <c r="BIC577" s="633"/>
      <c r="BID577" s="633"/>
      <c r="BIE577" s="633"/>
      <c r="BIF577" s="633"/>
      <c r="BIG577" s="633"/>
      <c r="BIH577" s="633"/>
      <c r="BII577" s="633"/>
      <c r="BIJ577" s="633"/>
      <c r="BIK577" s="633"/>
      <c r="BIL577" s="633"/>
      <c r="BIM577" s="633"/>
      <c r="BIN577" s="633"/>
      <c r="BIO577" s="633"/>
      <c r="BIP577" s="633"/>
      <c r="BIQ577" s="633"/>
      <c r="BIR577" s="633"/>
      <c r="BIS577" s="633"/>
      <c r="BIT577" s="633"/>
      <c r="BIU577" s="633"/>
      <c r="BIV577" s="633"/>
      <c r="BIW577" s="633"/>
      <c r="BIX577" s="633"/>
      <c r="BIY577" s="633"/>
      <c r="BIZ577" s="633"/>
      <c r="BJA577" s="633"/>
      <c r="BJB577" s="633"/>
      <c r="BJC577" s="633"/>
      <c r="BJD577" s="633"/>
      <c r="BJE577" s="633"/>
      <c r="BJF577" s="633"/>
      <c r="BJG577" s="633"/>
      <c r="BJH577" s="633"/>
      <c r="BJI577" s="633"/>
      <c r="BJJ577" s="633"/>
      <c r="BJK577" s="633"/>
      <c r="BJL577" s="633"/>
      <c r="BJM577" s="633"/>
      <c r="BJN577" s="633"/>
      <c r="BJO577" s="633"/>
      <c r="BJP577" s="633"/>
      <c r="BJQ577" s="633"/>
      <c r="BJR577" s="633"/>
      <c r="BJS577" s="633"/>
      <c r="BJT577" s="633"/>
      <c r="BJU577" s="633"/>
      <c r="BJV577" s="633"/>
      <c r="BJW577" s="633"/>
      <c r="BJX577" s="633"/>
      <c r="BJY577" s="633"/>
      <c r="BJZ577" s="633"/>
      <c r="BKA577" s="633"/>
      <c r="BKB577" s="633"/>
      <c r="BKC577" s="633"/>
      <c r="BKD577" s="633"/>
      <c r="BKE577" s="633"/>
      <c r="BKF577" s="633"/>
      <c r="BKG577" s="633"/>
      <c r="BKH577" s="633"/>
      <c r="BKI577" s="633"/>
      <c r="BKJ577" s="633"/>
      <c r="BKK577" s="633"/>
      <c r="BKL577" s="633"/>
      <c r="BKM577" s="633"/>
      <c r="BKN577" s="633"/>
      <c r="BKO577" s="633"/>
      <c r="BKP577" s="633"/>
      <c r="BKQ577" s="633"/>
      <c r="BKR577" s="633"/>
      <c r="BKS577" s="633"/>
      <c r="BKT577" s="633"/>
      <c r="BKU577" s="633"/>
      <c r="BKV577" s="633"/>
      <c r="BKW577" s="633"/>
      <c r="BKX577" s="633"/>
      <c r="BKY577" s="633"/>
      <c r="BKZ577" s="633"/>
      <c r="BLA577" s="633"/>
      <c r="BLB577" s="633"/>
      <c r="BLC577" s="633"/>
      <c r="BLD577" s="633"/>
      <c r="BLE577" s="633"/>
      <c r="BLF577" s="633"/>
      <c r="BLG577" s="633"/>
      <c r="BLH577" s="633"/>
      <c r="BLI577" s="633"/>
      <c r="BLJ577" s="633"/>
      <c r="BLK577" s="633"/>
      <c r="BLL577" s="633"/>
      <c r="BLM577" s="633"/>
      <c r="BLN577" s="633"/>
      <c r="BLO577" s="633"/>
      <c r="BLP577" s="633"/>
      <c r="BLQ577" s="633"/>
      <c r="BLR577" s="633"/>
      <c r="BLS577" s="633"/>
      <c r="BLT577" s="633"/>
      <c r="BLU577" s="633"/>
      <c r="BLV577" s="633"/>
      <c r="BLW577" s="633"/>
      <c r="BLX577" s="633"/>
      <c r="BLY577" s="633"/>
      <c r="BLZ577" s="633"/>
      <c r="BMA577" s="633"/>
      <c r="BMB577" s="633"/>
      <c r="BMC577" s="633"/>
      <c r="BMD577" s="633"/>
      <c r="BME577" s="633"/>
      <c r="BMF577" s="633"/>
      <c r="BMG577" s="633"/>
      <c r="BMH577" s="633"/>
      <c r="BMI577" s="633"/>
      <c r="BMJ577" s="633"/>
      <c r="BMK577" s="633"/>
      <c r="BML577" s="633"/>
      <c r="BMM577" s="633"/>
      <c r="BMN577" s="633"/>
      <c r="BMO577" s="633"/>
      <c r="BMP577" s="633"/>
      <c r="BMQ577" s="633"/>
      <c r="BMR577" s="633"/>
      <c r="BMS577" s="633"/>
      <c r="BMT577" s="633"/>
      <c r="BMU577" s="633"/>
      <c r="BMV577" s="633"/>
      <c r="BMW577" s="633"/>
      <c r="BMX577" s="633"/>
      <c r="BMY577" s="633"/>
      <c r="BMZ577" s="633"/>
      <c r="BNA577" s="633"/>
      <c r="BNB577" s="633"/>
      <c r="BNC577" s="633"/>
      <c r="BND577" s="633"/>
      <c r="BNE577" s="633"/>
      <c r="BNF577" s="633"/>
      <c r="BNG577" s="633"/>
      <c r="BNH577" s="633"/>
      <c r="BNI577" s="633"/>
      <c r="BNJ577" s="633"/>
      <c r="BNK577" s="633"/>
      <c r="BNL577" s="633"/>
      <c r="BNM577" s="633"/>
      <c r="BNN577" s="633"/>
      <c r="BNO577" s="633"/>
      <c r="BNP577" s="633"/>
      <c r="BNQ577" s="633"/>
      <c r="BNR577" s="633"/>
      <c r="BNS577" s="633"/>
      <c r="BNT577" s="633"/>
      <c r="BNU577" s="633"/>
      <c r="BNV577" s="633"/>
      <c r="BNW577" s="633"/>
      <c r="BNX577" s="633"/>
      <c r="BNY577" s="633"/>
      <c r="BNZ577" s="633"/>
      <c r="BOA577" s="633"/>
      <c r="BOB577" s="633"/>
      <c r="BOC577" s="633"/>
      <c r="BOD577" s="633"/>
      <c r="BOE577" s="633"/>
      <c r="BOF577" s="633"/>
      <c r="BOG577" s="633"/>
      <c r="BOH577" s="633"/>
      <c r="BOI577" s="633"/>
      <c r="BOJ577" s="633"/>
      <c r="BOK577" s="633"/>
      <c r="BOL577" s="633"/>
      <c r="BOM577" s="633"/>
      <c r="BON577" s="633"/>
      <c r="BOO577" s="633"/>
      <c r="BOP577" s="633"/>
      <c r="BOQ577" s="633"/>
      <c r="BOR577" s="633"/>
      <c r="BOS577" s="633"/>
      <c r="BOT577" s="633"/>
      <c r="BOU577" s="633"/>
      <c r="BOV577" s="633"/>
      <c r="BOW577" s="633"/>
      <c r="BOX577" s="633"/>
      <c r="BOY577" s="633"/>
      <c r="BOZ577" s="633"/>
      <c r="BPA577" s="633"/>
      <c r="BPB577" s="633"/>
      <c r="BPC577" s="633"/>
      <c r="BPD577" s="633"/>
      <c r="BPE577" s="633"/>
      <c r="BPF577" s="633"/>
      <c r="BPG577" s="633"/>
      <c r="BPH577" s="633"/>
      <c r="BPI577" s="633"/>
      <c r="BPJ577" s="633"/>
      <c r="BPK577" s="633"/>
      <c r="BPL577" s="633"/>
      <c r="BPM577" s="633"/>
      <c r="BPN577" s="633"/>
      <c r="BPO577" s="633"/>
      <c r="BPP577" s="633"/>
      <c r="BPQ577" s="633"/>
      <c r="BPR577" s="633"/>
      <c r="BPS577" s="633"/>
      <c r="BPT577" s="633"/>
      <c r="BPU577" s="633"/>
      <c r="BPV577" s="633"/>
      <c r="BPW577" s="633"/>
      <c r="BPX577" s="633"/>
      <c r="BPY577" s="633"/>
      <c r="BPZ577" s="633"/>
      <c r="BQA577" s="633"/>
      <c r="BQB577" s="633"/>
      <c r="BQC577" s="633"/>
      <c r="BQD577" s="633"/>
      <c r="BQE577" s="633"/>
      <c r="BQF577" s="633"/>
      <c r="BQG577" s="633"/>
      <c r="BQH577" s="633"/>
      <c r="BQI577" s="633"/>
      <c r="BQJ577" s="633"/>
      <c r="BQK577" s="633"/>
      <c r="BQL577" s="633"/>
      <c r="BQM577" s="633"/>
      <c r="BQN577" s="633"/>
      <c r="BQO577" s="633"/>
      <c r="BQP577" s="633"/>
      <c r="BQQ577" s="633"/>
      <c r="BQR577" s="633"/>
      <c r="BQS577" s="633"/>
      <c r="BQT577" s="633"/>
      <c r="BQU577" s="633"/>
      <c r="BQV577" s="633"/>
      <c r="BQW577" s="633"/>
      <c r="BQX577" s="633"/>
      <c r="BQY577" s="633"/>
      <c r="BQZ577" s="633"/>
      <c r="BRA577" s="633"/>
      <c r="BRB577" s="633"/>
      <c r="BRC577" s="633"/>
      <c r="BRD577" s="633"/>
      <c r="BRE577" s="633"/>
      <c r="BRF577" s="633"/>
      <c r="BRG577" s="633"/>
      <c r="BRH577" s="633"/>
      <c r="BRI577" s="633"/>
      <c r="BRJ577" s="633"/>
      <c r="BRK577" s="633"/>
      <c r="BRL577" s="633"/>
      <c r="BRM577" s="633"/>
      <c r="BRN577" s="633"/>
      <c r="BRO577" s="633"/>
      <c r="BRP577" s="633"/>
      <c r="BRQ577" s="633"/>
      <c r="BRR577" s="633"/>
      <c r="BRS577" s="633"/>
      <c r="BRT577" s="633"/>
      <c r="BRU577" s="633"/>
      <c r="BRV577" s="633"/>
      <c r="BRW577" s="633"/>
      <c r="BRX577" s="633"/>
      <c r="BRY577" s="633"/>
      <c r="BRZ577" s="633"/>
      <c r="BSA577" s="633"/>
      <c r="BSB577" s="633"/>
      <c r="BSC577" s="633"/>
      <c r="BSD577" s="633"/>
      <c r="BSE577" s="633"/>
      <c r="BSF577" s="633"/>
      <c r="BSG577" s="633"/>
      <c r="BSH577" s="633"/>
      <c r="BSI577" s="633"/>
      <c r="BSJ577" s="633"/>
      <c r="BSK577" s="633"/>
      <c r="BSL577" s="633"/>
      <c r="BSM577" s="633"/>
      <c r="BSN577" s="633"/>
      <c r="BSO577" s="633"/>
      <c r="BSP577" s="633"/>
      <c r="BSQ577" s="633"/>
      <c r="BSR577" s="633"/>
      <c r="BSS577" s="633"/>
      <c r="BST577" s="633"/>
      <c r="BSU577" s="633"/>
      <c r="BSV577" s="633"/>
      <c r="BSW577" s="633"/>
      <c r="BSX577" s="633"/>
      <c r="BSY577" s="633"/>
      <c r="BSZ577" s="633"/>
      <c r="BTA577" s="633"/>
      <c r="BTB577" s="633"/>
      <c r="BTC577" s="633"/>
      <c r="BTD577" s="633"/>
      <c r="BTE577" s="633"/>
      <c r="BTF577" s="633"/>
      <c r="BTG577" s="633"/>
      <c r="BTH577" s="633"/>
      <c r="BTI577" s="633"/>
      <c r="BTJ577" s="633"/>
      <c r="BTK577" s="633"/>
      <c r="BTL577" s="633"/>
      <c r="BTM577" s="633"/>
      <c r="BTN577" s="633"/>
      <c r="BTO577" s="633"/>
      <c r="BTP577" s="633"/>
      <c r="BTQ577" s="633"/>
      <c r="BTR577" s="633"/>
      <c r="BTS577" s="633"/>
      <c r="BTT577" s="633"/>
      <c r="BTU577" s="633"/>
      <c r="BTV577" s="633"/>
      <c r="BTW577" s="633"/>
      <c r="BTX577" s="633"/>
      <c r="BTY577" s="633"/>
      <c r="BTZ577" s="633"/>
      <c r="BUA577" s="633"/>
      <c r="BUB577" s="633"/>
      <c r="BUC577" s="633"/>
      <c r="BUD577" s="633"/>
      <c r="BUE577" s="633"/>
      <c r="BUF577" s="633"/>
      <c r="BUG577" s="633"/>
      <c r="BUH577" s="633"/>
      <c r="BUI577" s="633"/>
      <c r="BUJ577" s="633"/>
      <c r="BUK577" s="633"/>
      <c r="BUL577" s="633"/>
      <c r="BUM577" s="633"/>
      <c r="BUN577" s="633"/>
      <c r="BUO577" s="633"/>
      <c r="BUP577" s="633"/>
      <c r="BUQ577" s="633"/>
      <c r="BUR577" s="633"/>
      <c r="BUS577" s="633"/>
      <c r="BUT577" s="633"/>
      <c r="BUU577" s="633"/>
      <c r="BUV577" s="633"/>
      <c r="BUW577" s="633"/>
      <c r="BUX577" s="633"/>
      <c r="BUY577" s="633"/>
      <c r="BUZ577" s="633"/>
      <c r="BVA577" s="633"/>
      <c r="BVB577" s="633"/>
      <c r="BVC577" s="633"/>
      <c r="BVD577" s="633"/>
      <c r="BVE577" s="633"/>
      <c r="BVF577" s="633"/>
      <c r="BVG577" s="633"/>
      <c r="BVH577" s="633"/>
      <c r="BVI577" s="633"/>
      <c r="BVJ577" s="633"/>
      <c r="BVK577" s="633"/>
      <c r="BVL577" s="633"/>
      <c r="BVM577" s="633"/>
      <c r="BVN577" s="633"/>
      <c r="BVO577" s="633"/>
      <c r="BVP577" s="633"/>
      <c r="BVQ577" s="633"/>
      <c r="BVR577" s="633"/>
      <c r="BVS577" s="633"/>
      <c r="BVT577" s="633"/>
      <c r="BVU577" s="633"/>
      <c r="BVV577" s="633"/>
      <c r="BVW577" s="633"/>
      <c r="BVX577" s="633"/>
      <c r="BVY577" s="633"/>
      <c r="BVZ577" s="633"/>
      <c r="BWA577" s="633"/>
      <c r="BWB577" s="633"/>
      <c r="BWC577" s="633"/>
      <c r="BWD577" s="633"/>
      <c r="BWE577" s="633"/>
      <c r="BWF577" s="633"/>
      <c r="BWG577" s="633"/>
      <c r="BWH577" s="633"/>
      <c r="BWI577" s="633"/>
      <c r="BWJ577" s="633"/>
      <c r="BWK577" s="633"/>
      <c r="BWL577" s="633"/>
      <c r="BWM577" s="633"/>
      <c r="BWN577" s="633"/>
      <c r="BWO577" s="633"/>
      <c r="BWP577" s="633"/>
      <c r="BWQ577" s="633"/>
      <c r="BWR577" s="633"/>
      <c r="BWS577" s="633"/>
      <c r="BWT577" s="633"/>
      <c r="BWU577" s="633"/>
      <c r="BWV577" s="633"/>
      <c r="BWW577" s="633"/>
      <c r="BWX577" s="633"/>
      <c r="BWY577" s="633"/>
      <c r="BWZ577" s="633"/>
      <c r="BXA577" s="633"/>
      <c r="BXB577" s="633"/>
      <c r="BXC577" s="633"/>
      <c r="BXD577" s="633"/>
      <c r="BXE577" s="633"/>
      <c r="BXF577" s="633"/>
      <c r="BXG577" s="633"/>
      <c r="BXH577" s="633"/>
      <c r="BXI577" s="633"/>
      <c r="BXJ577" s="633"/>
      <c r="BXK577" s="633"/>
      <c r="BXL577" s="633"/>
      <c r="BXM577" s="633"/>
      <c r="BXN577" s="633"/>
      <c r="BXO577" s="633"/>
      <c r="BXP577" s="633"/>
      <c r="BXQ577" s="633"/>
      <c r="BXR577" s="633"/>
      <c r="BXS577" s="633"/>
      <c r="BXT577" s="633"/>
      <c r="BXU577" s="633"/>
      <c r="BXV577" s="633"/>
      <c r="BXW577" s="633"/>
      <c r="BXX577" s="633"/>
      <c r="BXY577" s="633"/>
      <c r="BXZ577" s="633"/>
      <c r="BYA577" s="633"/>
      <c r="BYB577" s="633"/>
      <c r="BYC577" s="633"/>
      <c r="BYD577" s="633"/>
      <c r="BYE577" s="633"/>
      <c r="BYF577" s="633"/>
      <c r="BYG577" s="633"/>
      <c r="BYH577" s="633"/>
      <c r="BYI577" s="633"/>
      <c r="BYJ577" s="633"/>
      <c r="BYK577" s="633"/>
      <c r="BYL577" s="633"/>
      <c r="BYM577" s="633"/>
      <c r="BYN577" s="633"/>
      <c r="BYO577" s="633"/>
      <c r="BYP577" s="633"/>
      <c r="BYQ577" s="633"/>
      <c r="BYR577" s="633"/>
      <c r="BYS577" s="633"/>
      <c r="BYT577" s="633"/>
      <c r="BYU577" s="633"/>
      <c r="BYV577" s="633"/>
      <c r="BYW577" s="633"/>
      <c r="BYX577" s="633"/>
      <c r="BYY577" s="633"/>
      <c r="BYZ577" s="633"/>
      <c r="BZA577" s="633"/>
      <c r="BZB577" s="633"/>
      <c r="BZC577" s="633"/>
      <c r="BZD577" s="633"/>
      <c r="BZE577" s="633"/>
      <c r="BZF577" s="633"/>
      <c r="BZG577" s="633"/>
      <c r="BZH577" s="633"/>
      <c r="BZI577" s="633"/>
      <c r="BZJ577" s="633"/>
      <c r="BZK577" s="633"/>
      <c r="BZL577" s="633"/>
      <c r="BZM577" s="633"/>
      <c r="BZN577" s="633"/>
      <c r="BZO577" s="633"/>
      <c r="BZP577" s="633"/>
      <c r="BZQ577" s="633"/>
      <c r="BZR577" s="633"/>
      <c r="BZS577" s="633"/>
      <c r="BZT577" s="633"/>
      <c r="BZU577" s="633"/>
      <c r="BZV577" s="633"/>
      <c r="BZW577" s="633"/>
      <c r="BZX577" s="633"/>
      <c r="BZY577" s="633"/>
      <c r="BZZ577" s="633"/>
      <c r="CAA577" s="633"/>
      <c r="CAB577" s="633"/>
      <c r="CAC577" s="633"/>
      <c r="CAD577" s="633"/>
      <c r="CAE577" s="633"/>
      <c r="CAF577" s="633"/>
      <c r="CAG577" s="633"/>
      <c r="CAH577" s="633"/>
      <c r="CAI577" s="633"/>
      <c r="CAJ577" s="633"/>
      <c r="CAK577" s="633"/>
      <c r="CAL577" s="633"/>
      <c r="CAM577" s="633"/>
      <c r="CAN577" s="633"/>
      <c r="CAO577" s="633"/>
      <c r="CAP577" s="633"/>
      <c r="CAQ577" s="633"/>
      <c r="CAR577" s="633"/>
      <c r="CAS577" s="633"/>
      <c r="CAT577" s="633"/>
      <c r="CAU577" s="633"/>
      <c r="CAV577" s="633"/>
      <c r="CAW577" s="633"/>
      <c r="CAX577" s="633"/>
      <c r="CAY577" s="633"/>
      <c r="CAZ577" s="633"/>
      <c r="CBA577" s="633"/>
      <c r="CBB577" s="633"/>
      <c r="CBC577" s="633"/>
      <c r="CBD577" s="633"/>
      <c r="CBE577" s="633"/>
      <c r="CBF577" s="633"/>
      <c r="CBG577" s="633"/>
      <c r="CBH577" s="633"/>
      <c r="CBI577" s="633"/>
      <c r="CBJ577" s="633"/>
      <c r="CBK577" s="633"/>
      <c r="CBL577" s="633"/>
      <c r="CBM577" s="633"/>
      <c r="CBN577" s="633"/>
      <c r="CBO577" s="633"/>
      <c r="CBP577" s="633"/>
      <c r="CBQ577" s="633"/>
      <c r="CBR577" s="633"/>
      <c r="CBS577" s="633"/>
      <c r="CBT577" s="633"/>
      <c r="CBU577" s="633"/>
      <c r="CBV577" s="633"/>
      <c r="CBW577" s="633"/>
      <c r="CBX577" s="633"/>
      <c r="CBY577" s="633"/>
      <c r="CBZ577" s="633"/>
      <c r="CCA577" s="633"/>
      <c r="CCB577" s="633"/>
      <c r="CCC577" s="633"/>
      <c r="CCD577" s="633"/>
      <c r="CCE577" s="633"/>
      <c r="CCF577" s="633"/>
      <c r="CCG577" s="633"/>
      <c r="CCH577" s="633"/>
      <c r="CCI577" s="633"/>
      <c r="CCJ577" s="633"/>
      <c r="CCK577" s="633"/>
      <c r="CCL577" s="633"/>
      <c r="CCM577" s="633"/>
      <c r="CCN577" s="633"/>
      <c r="CCO577" s="633"/>
      <c r="CCP577" s="633"/>
      <c r="CCQ577" s="633"/>
      <c r="CCR577" s="633"/>
      <c r="CCS577" s="633"/>
      <c r="CCT577" s="633"/>
      <c r="CCU577" s="633"/>
      <c r="CCV577" s="633"/>
      <c r="CCW577" s="633"/>
      <c r="CCX577" s="633"/>
      <c r="CCY577" s="633"/>
      <c r="CCZ577" s="633"/>
      <c r="CDA577" s="633"/>
      <c r="CDB577" s="633"/>
      <c r="CDC577" s="633"/>
      <c r="CDD577" s="633"/>
      <c r="CDE577" s="633"/>
      <c r="CDF577" s="633"/>
      <c r="CDG577" s="633"/>
      <c r="CDH577" s="633"/>
      <c r="CDI577" s="633"/>
      <c r="CDJ577" s="633"/>
      <c r="CDK577" s="633"/>
      <c r="CDL577" s="633"/>
      <c r="CDM577" s="633"/>
      <c r="CDN577" s="633"/>
      <c r="CDO577" s="633"/>
      <c r="CDP577" s="633"/>
      <c r="CDQ577" s="633"/>
      <c r="CDR577" s="633"/>
      <c r="CDS577" s="633"/>
      <c r="CDT577" s="633"/>
      <c r="CDU577" s="633"/>
      <c r="CDV577" s="633"/>
      <c r="CDW577" s="633"/>
      <c r="CDX577" s="633"/>
      <c r="CDY577" s="633"/>
      <c r="CDZ577" s="633"/>
      <c r="CEA577" s="633"/>
      <c r="CEB577" s="633"/>
      <c r="CEC577" s="633"/>
      <c r="CED577" s="633"/>
      <c r="CEE577" s="633"/>
      <c r="CEF577" s="633"/>
      <c r="CEG577" s="633"/>
      <c r="CEH577" s="633"/>
      <c r="CEI577" s="633"/>
      <c r="CEJ577" s="633"/>
      <c r="CEK577" s="633"/>
      <c r="CEL577" s="633"/>
      <c r="CEM577" s="633"/>
      <c r="CEN577" s="633"/>
      <c r="CEO577" s="633"/>
      <c r="CEP577" s="633"/>
      <c r="CEQ577" s="633"/>
      <c r="CER577" s="633"/>
      <c r="CES577" s="633"/>
      <c r="CET577" s="633"/>
      <c r="CEU577" s="633"/>
      <c r="CEV577" s="633"/>
      <c r="CEW577" s="633"/>
      <c r="CEX577" s="633"/>
      <c r="CEY577" s="633"/>
      <c r="CEZ577" s="633"/>
      <c r="CFA577" s="633"/>
      <c r="CFB577" s="633"/>
      <c r="CFC577" s="633"/>
      <c r="CFD577" s="633"/>
      <c r="CFE577" s="633"/>
      <c r="CFF577" s="633"/>
      <c r="CFG577" s="633"/>
      <c r="CFH577" s="633"/>
      <c r="CFI577" s="633"/>
      <c r="CFJ577" s="633"/>
      <c r="CFK577" s="633"/>
      <c r="CFL577" s="633"/>
      <c r="CFM577" s="633"/>
      <c r="CFN577" s="633"/>
      <c r="CFO577" s="633"/>
      <c r="CFP577" s="633"/>
      <c r="CFQ577" s="633"/>
      <c r="CFR577" s="633"/>
      <c r="CFS577" s="633"/>
      <c r="CFT577" s="633"/>
      <c r="CFU577" s="633"/>
      <c r="CFV577" s="633"/>
      <c r="CFW577" s="633"/>
      <c r="CFX577" s="633"/>
      <c r="CFY577" s="633"/>
      <c r="CFZ577" s="633"/>
      <c r="CGA577" s="633"/>
      <c r="CGB577" s="633"/>
      <c r="CGC577" s="633"/>
      <c r="CGD577" s="633"/>
      <c r="CGE577" s="633"/>
      <c r="CGF577" s="633"/>
      <c r="CGG577" s="633"/>
      <c r="CGH577" s="633"/>
      <c r="CGI577" s="633"/>
      <c r="CGJ577" s="633"/>
      <c r="CGK577" s="633"/>
      <c r="CGL577" s="633"/>
      <c r="CGM577" s="633"/>
      <c r="CGN577" s="633"/>
      <c r="CGO577" s="633"/>
      <c r="CGP577" s="633"/>
      <c r="CGQ577" s="633"/>
      <c r="CGR577" s="633"/>
      <c r="CGS577" s="633"/>
      <c r="CGT577" s="633"/>
      <c r="CGU577" s="633"/>
      <c r="CGV577" s="633"/>
      <c r="CGW577" s="633"/>
      <c r="CGX577" s="633"/>
      <c r="CGY577" s="633"/>
      <c r="CGZ577" s="633"/>
      <c r="CHA577" s="633"/>
      <c r="CHB577" s="633"/>
      <c r="CHC577" s="633"/>
      <c r="CHD577" s="633"/>
      <c r="CHE577" s="633"/>
      <c r="CHF577" s="633"/>
      <c r="CHG577" s="633"/>
      <c r="CHH577" s="633"/>
      <c r="CHI577" s="633"/>
      <c r="CHJ577" s="633"/>
      <c r="CHK577" s="633"/>
      <c r="CHL577" s="633"/>
      <c r="CHM577" s="633"/>
      <c r="CHN577" s="633"/>
      <c r="CHO577" s="633"/>
      <c r="CHP577" s="633"/>
      <c r="CHQ577" s="633"/>
      <c r="CHR577" s="633"/>
      <c r="CHS577" s="633"/>
      <c r="CHT577" s="633"/>
      <c r="CHU577" s="633"/>
      <c r="CHV577" s="633"/>
      <c r="CHW577" s="633"/>
      <c r="CHX577" s="633"/>
      <c r="CHY577" s="633"/>
      <c r="CHZ577" s="633"/>
      <c r="CIA577" s="633"/>
      <c r="CIB577" s="633"/>
      <c r="CIC577" s="633"/>
      <c r="CID577" s="633"/>
      <c r="CIE577" s="633"/>
      <c r="CIF577" s="633"/>
      <c r="CIG577" s="633"/>
      <c r="CIH577" s="633"/>
      <c r="CII577" s="633"/>
      <c r="CIJ577" s="633"/>
      <c r="CIK577" s="633"/>
      <c r="CIL577" s="633"/>
      <c r="CIM577" s="633"/>
      <c r="CIN577" s="633"/>
      <c r="CIO577" s="633"/>
      <c r="CIP577" s="633"/>
      <c r="CIQ577" s="633"/>
      <c r="CIR577" s="633"/>
      <c r="CIS577" s="633"/>
      <c r="CIT577" s="633"/>
      <c r="CIU577" s="633"/>
      <c r="CIV577" s="633"/>
      <c r="CIW577" s="633"/>
      <c r="CIX577" s="633"/>
      <c r="CIY577" s="633"/>
      <c r="CIZ577" s="633"/>
      <c r="CJA577" s="633"/>
      <c r="CJB577" s="633"/>
      <c r="CJC577" s="633"/>
      <c r="CJD577" s="633"/>
      <c r="CJE577" s="633"/>
      <c r="CJF577" s="633"/>
      <c r="CJG577" s="633"/>
      <c r="CJH577" s="633"/>
      <c r="CJI577" s="633"/>
      <c r="CJJ577" s="633"/>
      <c r="CJK577" s="633"/>
      <c r="CJL577" s="633"/>
      <c r="CJM577" s="633"/>
      <c r="CJN577" s="633"/>
      <c r="CJO577" s="633"/>
      <c r="CJP577" s="633"/>
      <c r="CJQ577" s="633"/>
      <c r="CJR577" s="633"/>
      <c r="CJS577" s="633"/>
      <c r="CJT577" s="633"/>
      <c r="CJU577" s="633"/>
      <c r="CJV577" s="633"/>
      <c r="CJW577" s="633"/>
      <c r="CJX577" s="633"/>
      <c r="CJY577" s="633"/>
      <c r="CJZ577" s="633"/>
      <c r="CKA577" s="633"/>
      <c r="CKB577" s="633"/>
      <c r="CKC577" s="633"/>
      <c r="CKD577" s="633"/>
      <c r="CKE577" s="633"/>
      <c r="CKF577" s="633"/>
      <c r="CKG577" s="633"/>
      <c r="CKH577" s="633"/>
      <c r="CKI577" s="633"/>
      <c r="CKJ577" s="633"/>
      <c r="CKK577" s="633"/>
      <c r="CKL577" s="633"/>
      <c r="CKM577" s="633"/>
      <c r="CKN577" s="633"/>
      <c r="CKO577" s="633"/>
      <c r="CKP577" s="633"/>
      <c r="CKQ577" s="633"/>
      <c r="CKR577" s="633"/>
      <c r="CKS577" s="633"/>
      <c r="CKT577" s="633"/>
      <c r="CKU577" s="633"/>
      <c r="CKV577" s="633"/>
      <c r="CKW577" s="633"/>
      <c r="CKX577" s="633"/>
      <c r="CKY577" s="633"/>
      <c r="CKZ577" s="633"/>
      <c r="CLA577" s="633"/>
      <c r="CLB577" s="633"/>
      <c r="CLC577" s="633"/>
      <c r="CLD577" s="633"/>
      <c r="CLE577" s="633"/>
      <c r="CLF577" s="633"/>
      <c r="CLG577" s="633"/>
      <c r="CLH577" s="633"/>
      <c r="CLI577" s="633"/>
      <c r="CLJ577" s="633"/>
      <c r="CLK577" s="633"/>
      <c r="CLL577" s="633"/>
      <c r="CLM577" s="633"/>
      <c r="CLN577" s="633"/>
      <c r="CLO577" s="633"/>
      <c r="CLP577" s="633"/>
      <c r="CLQ577" s="633"/>
      <c r="CLR577" s="633"/>
      <c r="CLS577" s="633"/>
      <c r="CLT577" s="633"/>
      <c r="CLU577" s="633"/>
      <c r="CLV577" s="633"/>
      <c r="CLW577" s="633"/>
      <c r="CLX577" s="633"/>
      <c r="CLY577" s="633"/>
      <c r="CLZ577" s="633"/>
      <c r="CMA577" s="633"/>
      <c r="CMB577" s="633"/>
      <c r="CMC577" s="633"/>
      <c r="CMD577" s="633"/>
      <c r="CME577" s="633"/>
      <c r="CMF577" s="633"/>
      <c r="CMG577" s="633"/>
      <c r="CMH577" s="633"/>
      <c r="CMI577" s="633"/>
      <c r="CMJ577" s="633"/>
      <c r="CMK577" s="633"/>
      <c r="CML577" s="633"/>
      <c r="CMM577" s="633"/>
      <c r="CMN577" s="633"/>
      <c r="CMO577" s="633"/>
      <c r="CMP577" s="633"/>
      <c r="CMQ577" s="633"/>
      <c r="CMR577" s="633"/>
      <c r="CMS577" s="633"/>
      <c r="CMT577" s="633"/>
      <c r="CMU577" s="633"/>
      <c r="CMV577" s="633"/>
      <c r="CMW577" s="633"/>
      <c r="CMX577" s="633"/>
      <c r="CMY577" s="633"/>
      <c r="CMZ577" s="633"/>
      <c r="CNA577" s="633"/>
      <c r="CNB577" s="633"/>
      <c r="CNC577" s="633"/>
      <c r="CND577" s="633"/>
      <c r="CNE577" s="633"/>
      <c r="CNF577" s="633"/>
      <c r="CNG577" s="633"/>
      <c r="CNH577" s="633"/>
      <c r="CNI577" s="633"/>
      <c r="CNJ577" s="633"/>
      <c r="CNK577" s="633"/>
      <c r="CNL577" s="633"/>
      <c r="CNM577" s="633"/>
      <c r="CNN577" s="633"/>
      <c r="CNO577" s="633"/>
      <c r="CNP577" s="633"/>
      <c r="CNQ577" s="633"/>
      <c r="CNR577" s="633"/>
      <c r="CNS577" s="633"/>
      <c r="CNT577" s="633"/>
      <c r="CNU577" s="633"/>
      <c r="CNV577" s="633"/>
      <c r="CNW577" s="633"/>
      <c r="CNX577" s="633"/>
      <c r="CNY577" s="633"/>
      <c r="CNZ577" s="633"/>
      <c r="COA577" s="633"/>
      <c r="COB577" s="633"/>
      <c r="COC577" s="633"/>
      <c r="COD577" s="633"/>
      <c r="COE577" s="633"/>
      <c r="COF577" s="633"/>
      <c r="COG577" s="633"/>
      <c r="COH577" s="633"/>
      <c r="COI577" s="633"/>
      <c r="COJ577" s="633"/>
      <c r="COK577" s="633"/>
      <c r="COL577" s="633"/>
      <c r="COM577" s="633"/>
      <c r="CON577" s="633"/>
      <c r="COO577" s="633"/>
      <c r="COP577" s="633"/>
      <c r="COQ577" s="633"/>
      <c r="COR577" s="633"/>
      <c r="COS577" s="633"/>
      <c r="COT577" s="633"/>
      <c r="COU577" s="633"/>
      <c r="COV577" s="633"/>
      <c r="COW577" s="633"/>
      <c r="COX577" s="633"/>
      <c r="COY577" s="633"/>
      <c r="COZ577" s="633"/>
      <c r="CPA577" s="633"/>
      <c r="CPB577" s="633"/>
      <c r="CPC577" s="633"/>
      <c r="CPD577" s="633"/>
      <c r="CPE577" s="633"/>
      <c r="CPF577" s="633"/>
      <c r="CPG577" s="633"/>
      <c r="CPH577" s="633"/>
      <c r="CPI577" s="633"/>
      <c r="CPJ577" s="633"/>
      <c r="CPK577" s="633"/>
      <c r="CPL577" s="633"/>
      <c r="CPM577" s="633"/>
      <c r="CPN577" s="633"/>
      <c r="CPO577" s="633"/>
      <c r="CPP577" s="633"/>
      <c r="CPQ577" s="633"/>
      <c r="CPR577" s="633"/>
      <c r="CPS577" s="633"/>
      <c r="CPT577" s="633"/>
      <c r="CPU577" s="633"/>
      <c r="CPV577" s="633"/>
      <c r="CPW577" s="633"/>
      <c r="CPX577" s="633"/>
      <c r="CPY577" s="633"/>
      <c r="CPZ577" s="633"/>
      <c r="CQA577" s="633"/>
      <c r="CQB577" s="633"/>
      <c r="CQC577" s="633"/>
      <c r="CQD577" s="633"/>
      <c r="CQE577" s="633"/>
      <c r="CQF577" s="633"/>
      <c r="CQG577" s="633"/>
      <c r="CQH577" s="633"/>
      <c r="CQI577" s="633"/>
      <c r="CQJ577" s="633"/>
      <c r="CQK577" s="633"/>
      <c r="CQL577" s="633"/>
      <c r="CQM577" s="633"/>
      <c r="CQN577" s="633"/>
      <c r="CQO577" s="633"/>
      <c r="CQP577" s="633"/>
      <c r="CQQ577" s="633"/>
      <c r="CQR577" s="633"/>
      <c r="CQS577" s="633"/>
      <c r="CQT577" s="633"/>
      <c r="CQU577" s="633"/>
      <c r="CQV577" s="633"/>
      <c r="CQW577" s="633"/>
      <c r="CQX577" s="633"/>
      <c r="CQY577" s="633"/>
      <c r="CQZ577" s="633"/>
      <c r="CRA577" s="633"/>
      <c r="CRB577" s="633"/>
      <c r="CRC577" s="633"/>
      <c r="CRD577" s="633"/>
      <c r="CRE577" s="633"/>
      <c r="CRF577" s="633"/>
      <c r="CRG577" s="633"/>
      <c r="CRH577" s="633"/>
      <c r="CRI577" s="633"/>
      <c r="CRJ577" s="633"/>
      <c r="CRK577" s="633"/>
      <c r="CRL577" s="633"/>
      <c r="CRM577" s="633"/>
      <c r="CRN577" s="633"/>
      <c r="CRO577" s="633"/>
      <c r="CRP577" s="633"/>
      <c r="CRQ577" s="633"/>
      <c r="CRR577" s="633"/>
      <c r="CRS577" s="633"/>
      <c r="CRT577" s="633"/>
      <c r="CRU577" s="633"/>
      <c r="CRV577" s="633"/>
      <c r="CRW577" s="633"/>
      <c r="CRX577" s="633"/>
      <c r="CRY577" s="633"/>
      <c r="CRZ577" s="633"/>
      <c r="CSA577" s="633"/>
      <c r="CSB577" s="633"/>
      <c r="CSC577" s="633"/>
      <c r="CSD577" s="633"/>
      <c r="CSE577" s="633"/>
      <c r="CSF577" s="633"/>
      <c r="CSG577" s="633"/>
      <c r="CSH577" s="633"/>
      <c r="CSI577" s="633"/>
      <c r="CSJ577" s="633"/>
      <c r="CSK577" s="633"/>
      <c r="CSL577" s="633"/>
      <c r="CSM577" s="633"/>
      <c r="CSN577" s="633"/>
      <c r="CSO577" s="633"/>
      <c r="CSP577" s="633"/>
      <c r="CSQ577" s="633"/>
      <c r="CSR577" s="633"/>
      <c r="CSS577" s="633"/>
      <c r="CST577" s="633"/>
      <c r="CSU577" s="633"/>
      <c r="CSV577" s="633"/>
      <c r="CSW577" s="633"/>
      <c r="CSX577" s="633"/>
      <c r="CSY577" s="633"/>
      <c r="CSZ577" s="633"/>
      <c r="CTA577" s="633"/>
      <c r="CTB577" s="633"/>
      <c r="CTC577" s="633"/>
      <c r="CTD577" s="633"/>
      <c r="CTE577" s="633"/>
      <c r="CTF577" s="633"/>
      <c r="CTG577" s="633"/>
      <c r="CTH577" s="633"/>
      <c r="CTI577" s="633"/>
      <c r="CTJ577" s="633"/>
      <c r="CTK577" s="633"/>
      <c r="CTL577" s="633"/>
      <c r="CTM577" s="633"/>
      <c r="CTN577" s="633"/>
      <c r="CTO577" s="633"/>
      <c r="CTP577" s="633"/>
      <c r="CTQ577" s="633"/>
      <c r="CTR577" s="633"/>
      <c r="CTS577" s="633"/>
      <c r="CTT577" s="633"/>
      <c r="CTU577" s="633"/>
      <c r="CTV577" s="633"/>
      <c r="CTW577" s="633"/>
      <c r="CTX577" s="633"/>
      <c r="CTY577" s="633"/>
      <c r="CTZ577" s="633"/>
      <c r="CUA577" s="633"/>
      <c r="CUB577" s="633"/>
      <c r="CUC577" s="633"/>
      <c r="CUD577" s="633"/>
      <c r="CUE577" s="633"/>
      <c r="CUF577" s="633"/>
      <c r="CUG577" s="633"/>
      <c r="CUH577" s="633"/>
      <c r="CUI577" s="633"/>
      <c r="CUJ577" s="633"/>
      <c r="CUK577" s="633"/>
      <c r="CUL577" s="633"/>
      <c r="CUM577" s="633"/>
      <c r="CUN577" s="633"/>
      <c r="CUO577" s="633"/>
      <c r="CUP577" s="633"/>
      <c r="CUQ577" s="633"/>
      <c r="CUR577" s="633"/>
      <c r="CUS577" s="633"/>
      <c r="CUT577" s="633"/>
      <c r="CUU577" s="633"/>
      <c r="CUV577" s="633"/>
      <c r="CUW577" s="633"/>
      <c r="CUX577" s="633"/>
      <c r="CUY577" s="633"/>
      <c r="CUZ577" s="633"/>
      <c r="CVA577" s="633"/>
      <c r="CVB577" s="633"/>
      <c r="CVC577" s="633"/>
      <c r="CVD577" s="633"/>
      <c r="CVE577" s="633"/>
      <c r="CVF577" s="633"/>
      <c r="CVG577" s="633"/>
      <c r="CVH577" s="633"/>
      <c r="CVI577" s="633"/>
      <c r="CVJ577" s="633"/>
      <c r="CVK577" s="633"/>
      <c r="CVL577" s="633"/>
      <c r="CVM577" s="633"/>
      <c r="CVN577" s="633"/>
      <c r="CVO577" s="633"/>
      <c r="CVP577" s="633"/>
      <c r="CVQ577" s="633"/>
      <c r="CVR577" s="633"/>
      <c r="CVS577" s="633"/>
      <c r="CVT577" s="633"/>
      <c r="CVU577" s="633"/>
      <c r="CVV577" s="633"/>
      <c r="CVW577" s="633"/>
      <c r="CVX577" s="633"/>
      <c r="CVY577" s="633"/>
      <c r="CVZ577" s="633"/>
      <c r="CWA577" s="633"/>
      <c r="CWB577" s="633"/>
      <c r="CWC577" s="633"/>
      <c r="CWD577" s="633"/>
      <c r="CWE577" s="633"/>
      <c r="CWF577" s="633"/>
      <c r="CWG577" s="633"/>
      <c r="CWH577" s="633"/>
      <c r="CWI577" s="633"/>
      <c r="CWJ577" s="633"/>
      <c r="CWK577" s="633"/>
      <c r="CWL577" s="633"/>
      <c r="CWM577" s="633"/>
      <c r="CWN577" s="633"/>
      <c r="CWO577" s="633"/>
      <c r="CWP577" s="633"/>
      <c r="CWQ577" s="633"/>
      <c r="CWR577" s="633"/>
      <c r="CWS577" s="633"/>
      <c r="CWT577" s="633"/>
      <c r="CWU577" s="633"/>
      <c r="CWV577" s="633"/>
      <c r="CWW577" s="633"/>
      <c r="CWX577" s="633"/>
      <c r="CWY577" s="633"/>
      <c r="CWZ577" s="633"/>
      <c r="CXA577" s="633"/>
      <c r="CXB577" s="633"/>
      <c r="CXC577" s="633"/>
      <c r="CXD577" s="633"/>
      <c r="CXE577" s="633"/>
      <c r="CXF577" s="633"/>
      <c r="CXG577" s="633"/>
      <c r="CXH577" s="633"/>
      <c r="CXI577" s="633"/>
      <c r="CXJ577" s="633"/>
      <c r="CXK577" s="633"/>
      <c r="CXL577" s="633"/>
      <c r="CXM577" s="633"/>
      <c r="CXN577" s="633"/>
      <c r="CXO577" s="633"/>
      <c r="CXP577" s="633"/>
      <c r="CXQ577" s="633"/>
      <c r="CXR577" s="633"/>
      <c r="CXS577" s="633"/>
      <c r="CXT577" s="633"/>
      <c r="CXU577" s="633"/>
      <c r="CXV577" s="633"/>
      <c r="CXW577" s="633"/>
      <c r="CXX577" s="633"/>
      <c r="CXY577" s="633"/>
      <c r="CXZ577" s="633"/>
      <c r="CYA577" s="633"/>
      <c r="CYB577" s="633"/>
      <c r="CYC577" s="633"/>
      <c r="CYD577" s="633"/>
      <c r="CYE577" s="633"/>
      <c r="CYF577" s="633"/>
      <c r="CYG577" s="633"/>
      <c r="CYH577" s="633"/>
      <c r="CYI577" s="633"/>
      <c r="CYJ577" s="633"/>
      <c r="CYK577" s="633"/>
      <c r="CYL577" s="633"/>
      <c r="CYM577" s="633"/>
      <c r="CYN577" s="633"/>
      <c r="CYO577" s="633"/>
      <c r="CYP577" s="633"/>
      <c r="CYQ577" s="633"/>
      <c r="CYR577" s="633"/>
      <c r="CYS577" s="633"/>
      <c r="CYT577" s="633"/>
      <c r="CYU577" s="633"/>
      <c r="CYV577" s="633"/>
      <c r="CYW577" s="633"/>
      <c r="CYX577" s="633"/>
      <c r="CYY577" s="633"/>
      <c r="CYZ577" s="633"/>
      <c r="CZA577" s="633"/>
      <c r="CZB577" s="633"/>
      <c r="CZC577" s="633"/>
      <c r="CZD577" s="633"/>
      <c r="CZE577" s="633"/>
      <c r="CZF577" s="633"/>
      <c r="CZG577" s="633"/>
      <c r="CZH577" s="633"/>
      <c r="CZI577" s="633"/>
      <c r="CZJ577" s="633"/>
      <c r="CZK577" s="633"/>
      <c r="CZL577" s="633"/>
      <c r="CZM577" s="633"/>
      <c r="CZN577" s="633"/>
      <c r="CZO577" s="633"/>
      <c r="CZP577" s="633"/>
      <c r="CZQ577" s="633"/>
      <c r="CZR577" s="633"/>
      <c r="CZS577" s="633"/>
      <c r="CZT577" s="633"/>
      <c r="CZU577" s="633"/>
      <c r="CZV577" s="633"/>
      <c r="CZW577" s="633"/>
      <c r="CZX577" s="633"/>
      <c r="CZY577" s="633"/>
      <c r="CZZ577" s="633"/>
      <c r="DAA577" s="633"/>
      <c r="DAB577" s="633"/>
      <c r="DAC577" s="633"/>
      <c r="DAD577" s="633"/>
      <c r="DAE577" s="633"/>
      <c r="DAF577" s="633"/>
      <c r="DAG577" s="633"/>
      <c r="DAH577" s="633"/>
      <c r="DAI577" s="633"/>
      <c r="DAJ577" s="633"/>
      <c r="DAK577" s="633"/>
      <c r="DAL577" s="633"/>
      <c r="DAM577" s="633"/>
      <c r="DAN577" s="633"/>
      <c r="DAO577" s="633"/>
      <c r="DAP577" s="633"/>
      <c r="DAQ577" s="633"/>
      <c r="DAR577" s="633"/>
      <c r="DAS577" s="633"/>
      <c r="DAT577" s="633"/>
      <c r="DAU577" s="633"/>
      <c r="DAV577" s="633"/>
      <c r="DAW577" s="633"/>
      <c r="DAX577" s="633"/>
      <c r="DAY577" s="633"/>
      <c r="DAZ577" s="633"/>
      <c r="DBA577" s="633"/>
      <c r="DBB577" s="633"/>
      <c r="DBC577" s="633"/>
      <c r="DBD577" s="633"/>
      <c r="DBE577" s="633"/>
      <c r="DBF577" s="633"/>
      <c r="DBG577" s="633"/>
      <c r="DBH577" s="633"/>
      <c r="DBI577" s="633"/>
      <c r="DBJ577" s="633"/>
      <c r="DBK577" s="633"/>
      <c r="DBL577" s="633"/>
      <c r="DBM577" s="633"/>
      <c r="DBN577" s="633"/>
      <c r="DBO577" s="633"/>
      <c r="DBP577" s="633"/>
      <c r="DBQ577" s="633"/>
      <c r="DBR577" s="633"/>
      <c r="DBS577" s="633"/>
      <c r="DBT577" s="633"/>
      <c r="DBU577" s="633"/>
      <c r="DBV577" s="633"/>
      <c r="DBW577" s="633"/>
      <c r="DBX577" s="633"/>
      <c r="DBY577" s="633"/>
      <c r="DBZ577" s="633"/>
      <c r="DCA577" s="633"/>
      <c r="DCB577" s="633"/>
      <c r="DCC577" s="633"/>
      <c r="DCD577" s="633"/>
      <c r="DCE577" s="633"/>
      <c r="DCF577" s="633"/>
      <c r="DCG577" s="633"/>
      <c r="DCH577" s="633"/>
      <c r="DCI577" s="633"/>
      <c r="DCJ577" s="633"/>
      <c r="DCK577" s="633"/>
      <c r="DCL577" s="633"/>
      <c r="DCM577" s="633"/>
      <c r="DCN577" s="633"/>
      <c r="DCO577" s="633"/>
      <c r="DCP577" s="633"/>
      <c r="DCQ577" s="633"/>
      <c r="DCR577" s="633"/>
      <c r="DCS577" s="633"/>
      <c r="DCT577" s="633"/>
      <c r="DCU577" s="633"/>
      <c r="DCV577" s="633"/>
      <c r="DCW577" s="633"/>
      <c r="DCX577" s="633"/>
      <c r="DCY577" s="633"/>
      <c r="DCZ577" s="633"/>
      <c r="DDA577" s="633"/>
      <c r="DDB577" s="633"/>
      <c r="DDC577" s="633"/>
      <c r="DDD577" s="633"/>
      <c r="DDE577" s="633"/>
      <c r="DDF577" s="633"/>
      <c r="DDG577" s="633"/>
      <c r="DDH577" s="633"/>
      <c r="DDI577" s="633"/>
      <c r="DDJ577" s="633"/>
      <c r="DDK577" s="633"/>
      <c r="DDL577" s="633"/>
      <c r="DDM577" s="633"/>
      <c r="DDN577" s="633"/>
      <c r="DDO577" s="633"/>
      <c r="DDP577" s="633"/>
      <c r="DDQ577" s="633"/>
      <c r="DDR577" s="633"/>
      <c r="DDS577" s="633"/>
      <c r="DDT577" s="633"/>
      <c r="DDU577" s="633"/>
      <c r="DDV577" s="633"/>
      <c r="DDW577" s="633"/>
      <c r="DDX577" s="633"/>
      <c r="DDY577" s="633"/>
      <c r="DDZ577" s="633"/>
      <c r="DEA577" s="633"/>
      <c r="DEB577" s="633"/>
      <c r="DEC577" s="633"/>
      <c r="DED577" s="633"/>
      <c r="DEE577" s="633"/>
      <c r="DEF577" s="633"/>
      <c r="DEG577" s="633"/>
      <c r="DEH577" s="633"/>
      <c r="DEI577" s="633"/>
      <c r="DEJ577" s="633"/>
      <c r="DEK577" s="633"/>
      <c r="DEL577" s="633"/>
      <c r="DEM577" s="633"/>
      <c r="DEN577" s="633"/>
      <c r="DEO577" s="633"/>
      <c r="DEP577" s="633"/>
      <c r="DEQ577" s="633"/>
      <c r="DER577" s="633"/>
      <c r="DES577" s="633"/>
      <c r="DET577" s="633"/>
      <c r="DEU577" s="633"/>
      <c r="DEV577" s="633"/>
      <c r="DEW577" s="633"/>
      <c r="DEX577" s="633"/>
      <c r="DEY577" s="633"/>
      <c r="DEZ577" s="633"/>
      <c r="DFA577" s="633"/>
      <c r="DFB577" s="633"/>
      <c r="DFC577" s="633"/>
      <c r="DFD577" s="633"/>
      <c r="DFE577" s="633"/>
      <c r="DFF577" s="633"/>
      <c r="DFG577" s="633"/>
      <c r="DFH577" s="633"/>
      <c r="DFI577" s="633"/>
      <c r="DFJ577" s="633"/>
      <c r="DFK577" s="633"/>
      <c r="DFL577" s="633"/>
      <c r="DFM577" s="633"/>
      <c r="DFN577" s="633"/>
      <c r="DFO577" s="633"/>
      <c r="DFP577" s="633"/>
      <c r="DFQ577" s="633"/>
      <c r="DFR577" s="633"/>
      <c r="DFS577" s="633"/>
      <c r="DFT577" s="633"/>
      <c r="DFU577" s="633"/>
      <c r="DFV577" s="633"/>
      <c r="DFW577" s="633"/>
      <c r="DFX577" s="633"/>
      <c r="DFY577" s="633"/>
      <c r="DFZ577" s="633"/>
      <c r="DGA577" s="633"/>
      <c r="DGB577" s="633"/>
      <c r="DGC577" s="633"/>
      <c r="DGD577" s="633"/>
      <c r="DGE577" s="633"/>
      <c r="DGF577" s="633"/>
      <c r="DGG577" s="633"/>
      <c r="DGH577" s="633"/>
      <c r="DGI577" s="633"/>
      <c r="DGJ577" s="633"/>
      <c r="DGK577" s="633"/>
      <c r="DGL577" s="633"/>
      <c r="DGM577" s="633"/>
      <c r="DGN577" s="633"/>
      <c r="DGO577" s="633"/>
      <c r="DGP577" s="633"/>
      <c r="DGQ577" s="633"/>
      <c r="DGR577" s="633"/>
      <c r="DGS577" s="633"/>
      <c r="DGT577" s="633"/>
      <c r="DGU577" s="633"/>
      <c r="DGV577" s="633"/>
      <c r="DGW577" s="633"/>
      <c r="DGX577" s="633"/>
      <c r="DGY577" s="633"/>
      <c r="DGZ577" s="633"/>
      <c r="DHA577" s="633"/>
      <c r="DHB577" s="633"/>
      <c r="DHC577" s="633"/>
      <c r="DHD577" s="633"/>
      <c r="DHE577" s="633"/>
      <c r="DHF577" s="633"/>
      <c r="DHG577" s="633"/>
      <c r="DHH577" s="633"/>
      <c r="DHI577" s="633"/>
      <c r="DHJ577" s="633"/>
      <c r="DHK577" s="633"/>
      <c r="DHL577" s="633"/>
      <c r="DHM577" s="633"/>
      <c r="DHN577" s="633"/>
      <c r="DHO577" s="633"/>
      <c r="DHP577" s="633"/>
      <c r="DHQ577" s="633"/>
      <c r="DHR577" s="633"/>
      <c r="DHS577" s="633"/>
      <c r="DHT577" s="633"/>
      <c r="DHU577" s="633"/>
      <c r="DHV577" s="633"/>
      <c r="DHW577" s="633"/>
      <c r="DHX577" s="633"/>
      <c r="DHY577" s="633"/>
      <c r="DHZ577" s="633"/>
      <c r="DIA577" s="633"/>
      <c r="DIB577" s="633"/>
      <c r="DIC577" s="633"/>
      <c r="DID577" s="633"/>
      <c r="DIE577" s="633"/>
      <c r="DIF577" s="633"/>
      <c r="DIG577" s="633"/>
      <c r="DIH577" s="633"/>
      <c r="DII577" s="633"/>
      <c r="DIJ577" s="633"/>
      <c r="DIK577" s="633"/>
      <c r="DIL577" s="633"/>
      <c r="DIM577" s="633"/>
      <c r="DIN577" s="633"/>
      <c r="DIO577" s="633"/>
      <c r="DIP577" s="633"/>
      <c r="DIQ577" s="633"/>
      <c r="DIR577" s="633"/>
      <c r="DIS577" s="633"/>
      <c r="DIT577" s="633"/>
      <c r="DIU577" s="633"/>
      <c r="DIV577" s="633"/>
      <c r="DIW577" s="633"/>
      <c r="DIX577" s="633"/>
      <c r="DIY577" s="633"/>
      <c r="DIZ577" s="633"/>
      <c r="DJA577" s="633"/>
      <c r="DJB577" s="633"/>
      <c r="DJC577" s="633"/>
      <c r="DJD577" s="633"/>
      <c r="DJE577" s="633"/>
      <c r="DJF577" s="633"/>
      <c r="DJG577" s="633"/>
      <c r="DJH577" s="633"/>
      <c r="DJI577" s="633"/>
      <c r="DJJ577" s="633"/>
      <c r="DJK577" s="633"/>
      <c r="DJL577" s="633"/>
      <c r="DJM577" s="633"/>
      <c r="DJN577" s="633"/>
      <c r="DJO577" s="633"/>
      <c r="DJP577" s="633"/>
      <c r="DJQ577" s="633"/>
      <c r="DJR577" s="633"/>
      <c r="DJS577" s="633"/>
      <c r="DJT577" s="633"/>
      <c r="DJU577" s="633"/>
      <c r="DJV577" s="633"/>
      <c r="DJW577" s="633"/>
      <c r="DJX577" s="633"/>
      <c r="DJY577" s="633"/>
      <c r="DJZ577" s="633"/>
      <c r="DKA577" s="633"/>
      <c r="DKB577" s="633"/>
      <c r="DKC577" s="633"/>
      <c r="DKD577" s="633"/>
      <c r="DKE577" s="633"/>
      <c r="DKF577" s="633"/>
      <c r="DKG577" s="633"/>
      <c r="DKH577" s="633"/>
      <c r="DKI577" s="633"/>
      <c r="DKJ577" s="633"/>
      <c r="DKK577" s="633"/>
      <c r="DKL577" s="633"/>
      <c r="DKM577" s="633"/>
      <c r="DKN577" s="633"/>
      <c r="DKO577" s="633"/>
      <c r="DKP577" s="633"/>
      <c r="DKQ577" s="633"/>
      <c r="DKR577" s="633"/>
      <c r="DKS577" s="633"/>
      <c r="DKT577" s="633"/>
      <c r="DKU577" s="633"/>
      <c r="DKV577" s="633"/>
      <c r="DKW577" s="633"/>
      <c r="DKX577" s="633"/>
      <c r="DKY577" s="633"/>
      <c r="DKZ577" s="633"/>
      <c r="DLA577" s="633"/>
      <c r="DLB577" s="633"/>
      <c r="DLC577" s="633"/>
      <c r="DLD577" s="633"/>
      <c r="DLE577" s="633"/>
      <c r="DLF577" s="633"/>
      <c r="DLG577" s="633"/>
      <c r="DLH577" s="633"/>
      <c r="DLI577" s="633"/>
      <c r="DLJ577" s="633"/>
      <c r="DLK577" s="633"/>
      <c r="DLL577" s="633"/>
      <c r="DLM577" s="633"/>
      <c r="DLN577" s="633"/>
      <c r="DLO577" s="633"/>
      <c r="DLP577" s="633"/>
      <c r="DLQ577" s="633"/>
      <c r="DLR577" s="633"/>
      <c r="DLS577" s="633"/>
      <c r="DLT577" s="633"/>
      <c r="DLU577" s="633"/>
      <c r="DLV577" s="633"/>
      <c r="DLW577" s="633"/>
      <c r="DLX577" s="633"/>
      <c r="DLY577" s="633"/>
      <c r="DLZ577" s="633"/>
      <c r="DMA577" s="633"/>
      <c r="DMB577" s="633"/>
      <c r="DMC577" s="633"/>
      <c r="DMD577" s="633"/>
      <c r="DME577" s="633"/>
      <c r="DMF577" s="633"/>
      <c r="DMG577" s="633"/>
      <c r="DMH577" s="633"/>
      <c r="DMI577" s="633"/>
      <c r="DMJ577" s="633"/>
      <c r="DMK577" s="633"/>
      <c r="DML577" s="633"/>
      <c r="DMM577" s="633"/>
      <c r="DMN577" s="633"/>
      <c r="DMO577" s="633"/>
      <c r="DMP577" s="633"/>
      <c r="DMQ577" s="633"/>
      <c r="DMR577" s="633"/>
      <c r="DMS577" s="633"/>
      <c r="DMT577" s="633"/>
      <c r="DMU577" s="633"/>
      <c r="DMV577" s="633"/>
      <c r="DMW577" s="633"/>
      <c r="DMX577" s="633"/>
      <c r="DMY577" s="633"/>
      <c r="DMZ577" s="633"/>
      <c r="DNA577" s="633"/>
      <c r="DNB577" s="633"/>
      <c r="DNC577" s="633"/>
      <c r="DND577" s="633"/>
      <c r="DNE577" s="633"/>
      <c r="DNF577" s="633"/>
      <c r="DNG577" s="633"/>
      <c r="DNH577" s="633"/>
      <c r="DNI577" s="633"/>
      <c r="DNJ577" s="633"/>
      <c r="DNK577" s="633"/>
      <c r="DNL577" s="633"/>
      <c r="DNM577" s="633"/>
      <c r="DNN577" s="633"/>
      <c r="DNO577" s="633"/>
      <c r="DNP577" s="633"/>
      <c r="DNQ577" s="633"/>
      <c r="DNR577" s="633"/>
      <c r="DNS577" s="633"/>
      <c r="DNT577" s="633"/>
      <c r="DNU577" s="633"/>
      <c r="DNV577" s="633"/>
      <c r="DNW577" s="633"/>
      <c r="DNX577" s="633"/>
      <c r="DNY577" s="633"/>
      <c r="DNZ577" s="633"/>
      <c r="DOA577" s="633"/>
      <c r="DOB577" s="633"/>
      <c r="DOC577" s="633"/>
      <c r="DOD577" s="633"/>
      <c r="DOE577" s="633"/>
      <c r="DOF577" s="633"/>
      <c r="DOG577" s="633"/>
      <c r="DOH577" s="633"/>
      <c r="DOI577" s="633"/>
      <c r="DOJ577" s="633"/>
      <c r="DOK577" s="633"/>
      <c r="DOL577" s="633"/>
      <c r="DOM577" s="633"/>
      <c r="DON577" s="633"/>
      <c r="DOO577" s="633"/>
      <c r="DOP577" s="633"/>
      <c r="DOQ577" s="633"/>
      <c r="DOR577" s="633"/>
      <c r="DOS577" s="633"/>
      <c r="DOT577" s="633"/>
      <c r="DOU577" s="633"/>
      <c r="DOV577" s="633"/>
      <c r="DOW577" s="633"/>
      <c r="DOX577" s="633"/>
      <c r="DOY577" s="633"/>
      <c r="DOZ577" s="633"/>
      <c r="DPA577" s="633"/>
      <c r="DPB577" s="633"/>
      <c r="DPC577" s="633"/>
      <c r="DPD577" s="633"/>
      <c r="DPE577" s="633"/>
      <c r="DPF577" s="633"/>
      <c r="DPG577" s="633"/>
      <c r="DPH577" s="633"/>
      <c r="DPI577" s="633"/>
      <c r="DPJ577" s="633"/>
      <c r="DPK577" s="633"/>
      <c r="DPL577" s="633"/>
      <c r="DPM577" s="633"/>
      <c r="DPN577" s="633"/>
      <c r="DPO577" s="633"/>
      <c r="DPP577" s="633"/>
      <c r="DPQ577" s="633"/>
      <c r="DPR577" s="633"/>
      <c r="DPS577" s="633"/>
      <c r="DPT577" s="633"/>
      <c r="DPU577" s="633"/>
      <c r="DPV577" s="633"/>
      <c r="DPW577" s="633"/>
      <c r="DPX577" s="633"/>
      <c r="DPY577" s="633"/>
      <c r="DPZ577" s="633"/>
      <c r="DQA577" s="633"/>
      <c r="DQB577" s="633"/>
      <c r="DQC577" s="633"/>
      <c r="DQD577" s="633"/>
      <c r="DQE577" s="633"/>
      <c r="DQF577" s="633"/>
      <c r="DQG577" s="633"/>
      <c r="DQH577" s="633"/>
      <c r="DQI577" s="633"/>
      <c r="DQJ577" s="633"/>
      <c r="DQK577" s="633"/>
      <c r="DQL577" s="633"/>
      <c r="DQM577" s="633"/>
      <c r="DQN577" s="633"/>
      <c r="DQO577" s="633"/>
      <c r="DQP577" s="633"/>
      <c r="DQQ577" s="633"/>
      <c r="DQR577" s="633"/>
      <c r="DQS577" s="633"/>
      <c r="DQT577" s="633"/>
      <c r="DQU577" s="633"/>
      <c r="DQV577" s="633"/>
      <c r="DQW577" s="633"/>
      <c r="DQX577" s="633"/>
      <c r="DQY577" s="633"/>
      <c r="DQZ577" s="633"/>
      <c r="DRA577" s="633"/>
      <c r="DRB577" s="633"/>
      <c r="DRC577" s="633"/>
      <c r="DRD577" s="633"/>
      <c r="DRE577" s="633"/>
      <c r="DRF577" s="633"/>
      <c r="DRG577" s="633"/>
      <c r="DRH577" s="633"/>
      <c r="DRI577" s="633"/>
      <c r="DRJ577" s="633"/>
      <c r="DRK577" s="633"/>
      <c r="DRL577" s="633"/>
      <c r="DRM577" s="633"/>
      <c r="DRN577" s="633"/>
      <c r="DRO577" s="633"/>
      <c r="DRP577" s="633"/>
      <c r="DRQ577" s="633"/>
      <c r="DRR577" s="633"/>
      <c r="DRS577" s="633"/>
      <c r="DRT577" s="633"/>
      <c r="DRU577" s="633"/>
      <c r="DRV577" s="633"/>
      <c r="DRW577" s="633"/>
      <c r="DRX577" s="633"/>
      <c r="DRY577" s="633"/>
      <c r="DRZ577" s="633"/>
      <c r="DSA577" s="633"/>
      <c r="DSB577" s="633"/>
      <c r="DSC577" s="633"/>
      <c r="DSD577" s="633"/>
      <c r="DSE577" s="633"/>
      <c r="DSF577" s="633"/>
      <c r="DSG577" s="633"/>
      <c r="DSH577" s="633"/>
      <c r="DSI577" s="633"/>
      <c r="DSJ577" s="633"/>
      <c r="DSK577" s="633"/>
      <c r="DSL577" s="633"/>
      <c r="DSM577" s="633"/>
      <c r="DSN577" s="633"/>
      <c r="DSO577" s="633"/>
      <c r="DSP577" s="633"/>
      <c r="DSQ577" s="633"/>
      <c r="DSR577" s="633"/>
      <c r="DSS577" s="633"/>
      <c r="DST577" s="633"/>
      <c r="DSU577" s="633"/>
      <c r="DSV577" s="633"/>
      <c r="DSW577" s="633"/>
      <c r="DSX577" s="633"/>
      <c r="DSY577" s="633"/>
      <c r="DSZ577" s="633"/>
      <c r="DTA577" s="633"/>
      <c r="DTB577" s="633"/>
      <c r="DTC577" s="633"/>
      <c r="DTD577" s="633"/>
      <c r="DTE577" s="633"/>
      <c r="DTF577" s="633"/>
      <c r="DTG577" s="633"/>
      <c r="DTH577" s="633"/>
      <c r="DTI577" s="633"/>
      <c r="DTJ577" s="633"/>
      <c r="DTK577" s="633"/>
      <c r="DTL577" s="633"/>
      <c r="DTM577" s="633"/>
      <c r="DTN577" s="633"/>
      <c r="DTO577" s="633"/>
      <c r="DTP577" s="633"/>
      <c r="DTQ577" s="633"/>
      <c r="DTR577" s="633"/>
      <c r="DTS577" s="633"/>
      <c r="DTT577" s="633"/>
      <c r="DTU577" s="633"/>
      <c r="DTV577" s="633"/>
      <c r="DTW577" s="633"/>
      <c r="DTX577" s="633"/>
      <c r="DTY577" s="633"/>
      <c r="DTZ577" s="633"/>
      <c r="DUA577" s="633"/>
      <c r="DUB577" s="633"/>
      <c r="DUC577" s="633"/>
      <c r="DUD577" s="633"/>
      <c r="DUE577" s="633"/>
      <c r="DUF577" s="633"/>
      <c r="DUG577" s="633"/>
      <c r="DUH577" s="633"/>
      <c r="DUI577" s="633"/>
      <c r="DUJ577" s="633"/>
      <c r="DUK577" s="633"/>
      <c r="DUL577" s="633"/>
      <c r="DUM577" s="633"/>
      <c r="DUN577" s="633"/>
      <c r="DUO577" s="633"/>
      <c r="DUP577" s="633"/>
      <c r="DUQ577" s="633"/>
      <c r="DUR577" s="633"/>
      <c r="DUS577" s="633"/>
      <c r="DUT577" s="633"/>
      <c r="DUU577" s="633"/>
      <c r="DUV577" s="633"/>
      <c r="DUW577" s="633"/>
      <c r="DUX577" s="633"/>
      <c r="DUY577" s="633"/>
      <c r="DUZ577" s="633"/>
      <c r="DVA577" s="633"/>
      <c r="DVB577" s="633"/>
      <c r="DVC577" s="633"/>
      <c r="DVD577" s="633"/>
      <c r="DVE577" s="633"/>
      <c r="DVF577" s="633"/>
      <c r="DVG577" s="633"/>
      <c r="DVH577" s="633"/>
      <c r="DVI577" s="633"/>
      <c r="DVJ577" s="633"/>
      <c r="DVK577" s="633"/>
      <c r="DVL577" s="633"/>
      <c r="DVM577" s="633"/>
      <c r="DVN577" s="633"/>
      <c r="DVO577" s="633"/>
      <c r="DVP577" s="633"/>
      <c r="DVQ577" s="633"/>
      <c r="DVR577" s="633"/>
      <c r="DVS577" s="633"/>
      <c r="DVT577" s="633"/>
      <c r="DVU577" s="633"/>
      <c r="DVV577" s="633"/>
      <c r="DVW577" s="633"/>
      <c r="DVX577" s="633"/>
      <c r="DVY577" s="633"/>
      <c r="DVZ577" s="633"/>
      <c r="DWA577" s="633"/>
      <c r="DWB577" s="633"/>
      <c r="DWC577" s="633"/>
      <c r="DWD577" s="633"/>
      <c r="DWE577" s="633"/>
      <c r="DWF577" s="633"/>
      <c r="DWG577" s="633"/>
      <c r="DWH577" s="633"/>
      <c r="DWI577" s="633"/>
      <c r="DWJ577" s="633"/>
      <c r="DWK577" s="633"/>
      <c r="DWL577" s="633"/>
      <c r="DWM577" s="633"/>
      <c r="DWN577" s="633"/>
      <c r="DWO577" s="633"/>
      <c r="DWP577" s="633"/>
      <c r="DWQ577" s="633"/>
      <c r="DWR577" s="633"/>
      <c r="DWS577" s="633"/>
      <c r="DWT577" s="633"/>
      <c r="DWU577" s="633"/>
      <c r="DWV577" s="633"/>
      <c r="DWW577" s="633"/>
      <c r="DWX577" s="633"/>
      <c r="DWY577" s="633"/>
      <c r="DWZ577" s="633"/>
      <c r="DXA577" s="633"/>
      <c r="DXB577" s="633"/>
      <c r="DXC577" s="633"/>
      <c r="DXD577" s="633"/>
      <c r="DXE577" s="633"/>
      <c r="DXF577" s="633"/>
      <c r="DXG577" s="633"/>
      <c r="DXH577" s="633"/>
      <c r="DXI577" s="633"/>
      <c r="DXJ577" s="633"/>
      <c r="DXK577" s="633"/>
      <c r="DXL577" s="633"/>
      <c r="DXM577" s="633"/>
      <c r="DXN577" s="633"/>
      <c r="DXO577" s="633"/>
      <c r="DXP577" s="633"/>
      <c r="DXQ577" s="633"/>
      <c r="DXR577" s="633"/>
      <c r="DXS577" s="633"/>
      <c r="DXT577" s="633"/>
      <c r="DXU577" s="633"/>
      <c r="DXV577" s="633"/>
      <c r="DXW577" s="633"/>
      <c r="DXX577" s="633"/>
      <c r="DXY577" s="633"/>
      <c r="DXZ577" s="633"/>
      <c r="DYA577" s="633"/>
      <c r="DYB577" s="633"/>
      <c r="DYC577" s="633"/>
      <c r="DYD577" s="633"/>
      <c r="DYE577" s="633"/>
      <c r="DYF577" s="633"/>
      <c r="DYG577" s="633"/>
      <c r="DYH577" s="633"/>
      <c r="DYI577" s="633"/>
      <c r="DYJ577" s="633"/>
      <c r="DYK577" s="633"/>
      <c r="DYL577" s="633"/>
      <c r="DYM577" s="633"/>
      <c r="DYN577" s="633"/>
      <c r="DYO577" s="633"/>
      <c r="DYP577" s="633"/>
      <c r="DYQ577" s="633"/>
      <c r="DYR577" s="633"/>
      <c r="DYS577" s="633"/>
      <c r="DYT577" s="633"/>
      <c r="DYU577" s="633"/>
      <c r="DYV577" s="633"/>
      <c r="DYW577" s="633"/>
      <c r="DYX577" s="633"/>
      <c r="DYY577" s="633"/>
      <c r="DYZ577" s="633"/>
      <c r="DZA577" s="633"/>
      <c r="DZB577" s="633"/>
      <c r="DZC577" s="633"/>
      <c r="DZD577" s="633"/>
      <c r="DZE577" s="633"/>
      <c r="DZF577" s="633"/>
      <c r="DZG577" s="633"/>
      <c r="DZH577" s="633"/>
      <c r="DZI577" s="633"/>
      <c r="DZJ577" s="633"/>
      <c r="DZK577" s="633"/>
      <c r="DZL577" s="633"/>
      <c r="DZM577" s="633"/>
      <c r="DZN577" s="633"/>
      <c r="DZO577" s="633"/>
      <c r="DZP577" s="633"/>
      <c r="DZQ577" s="633"/>
      <c r="DZR577" s="633"/>
      <c r="DZS577" s="633"/>
      <c r="DZT577" s="633"/>
      <c r="DZU577" s="633"/>
      <c r="DZV577" s="633"/>
      <c r="DZW577" s="633"/>
      <c r="DZX577" s="633"/>
      <c r="DZY577" s="633"/>
      <c r="DZZ577" s="633"/>
      <c r="EAA577" s="633"/>
      <c r="EAB577" s="633"/>
      <c r="EAC577" s="633"/>
      <c r="EAD577" s="633"/>
      <c r="EAE577" s="633"/>
      <c r="EAF577" s="633"/>
      <c r="EAG577" s="633"/>
      <c r="EAH577" s="633"/>
      <c r="EAI577" s="633"/>
      <c r="EAJ577" s="633"/>
      <c r="EAK577" s="633"/>
      <c r="EAL577" s="633"/>
      <c r="EAM577" s="633"/>
      <c r="EAN577" s="633"/>
      <c r="EAO577" s="633"/>
      <c r="EAP577" s="633"/>
      <c r="EAQ577" s="633"/>
      <c r="EAR577" s="633"/>
      <c r="EAS577" s="633"/>
      <c r="EAT577" s="633"/>
      <c r="EAU577" s="633"/>
      <c r="EAV577" s="633"/>
      <c r="EAW577" s="633"/>
      <c r="EAX577" s="633"/>
      <c r="EAY577" s="633"/>
      <c r="EAZ577" s="633"/>
      <c r="EBA577" s="633"/>
      <c r="EBB577" s="633"/>
      <c r="EBC577" s="633"/>
      <c r="EBD577" s="633"/>
      <c r="EBE577" s="633"/>
      <c r="EBF577" s="633"/>
      <c r="EBG577" s="633"/>
      <c r="EBH577" s="633"/>
      <c r="EBI577" s="633"/>
      <c r="EBJ577" s="633"/>
      <c r="EBK577" s="633"/>
      <c r="EBL577" s="633"/>
      <c r="EBM577" s="633"/>
      <c r="EBN577" s="633"/>
      <c r="EBO577" s="633"/>
      <c r="EBP577" s="633"/>
      <c r="EBQ577" s="633"/>
      <c r="EBR577" s="633"/>
      <c r="EBS577" s="633"/>
      <c r="EBT577" s="633"/>
      <c r="EBU577" s="633"/>
      <c r="EBV577" s="633"/>
      <c r="EBW577" s="633"/>
      <c r="EBX577" s="633"/>
      <c r="EBY577" s="633"/>
      <c r="EBZ577" s="633"/>
      <c r="ECA577" s="633"/>
      <c r="ECB577" s="633"/>
      <c r="ECC577" s="633"/>
      <c r="ECD577" s="633"/>
      <c r="ECE577" s="633"/>
      <c r="ECF577" s="633"/>
      <c r="ECG577" s="633"/>
      <c r="ECH577" s="633"/>
      <c r="ECI577" s="633"/>
      <c r="ECJ577" s="633"/>
      <c r="ECK577" s="633"/>
      <c r="ECL577" s="633"/>
      <c r="ECM577" s="633"/>
      <c r="ECN577" s="633"/>
      <c r="ECO577" s="633"/>
      <c r="ECP577" s="633"/>
      <c r="ECQ577" s="633"/>
      <c r="ECR577" s="633"/>
      <c r="ECS577" s="633"/>
      <c r="ECT577" s="633"/>
      <c r="ECU577" s="633"/>
      <c r="ECV577" s="633"/>
      <c r="ECW577" s="633"/>
      <c r="ECX577" s="633"/>
      <c r="ECY577" s="633"/>
      <c r="ECZ577" s="633"/>
      <c r="EDA577" s="633"/>
      <c r="EDB577" s="633"/>
      <c r="EDC577" s="633"/>
      <c r="EDD577" s="633"/>
      <c r="EDE577" s="633"/>
      <c r="EDF577" s="633"/>
      <c r="EDG577" s="633"/>
      <c r="EDH577" s="633"/>
      <c r="EDI577" s="633"/>
      <c r="EDJ577" s="633"/>
      <c r="EDK577" s="633"/>
      <c r="EDL577" s="633"/>
      <c r="EDM577" s="633"/>
      <c r="EDN577" s="633"/>
      <c r="EDO577" s="633"/>
      <c r="EDP577" s="633"/>
      <c r="EDQ577" s="633"/>
      <c r="EDR577" s="633"/>
      <c r="EDS577" s="633"/>
      <c r="EDT577" s="633"/>
      <c r="EDU577" s="633"/>
      <c r="EDV577" s="633"/>
      <c r="EDW577" s="633"/>
      <c r="EDX577" s="633"/>
      <c r="EDY577" s="633"/>
      <c r="EDZ577" s="633"/>
      <c r="EEA577" s="633"/>
      <c r="EEB577" s="633"/>
      <c r="EEC577" s="633"/>
      <c r="EED577" s="633"/>
      <c r="EEE577" s="633"/>
      <c r="EEF577" s="633"/>
      <c r="EEG577" s="633"/>
      <c r="EEH577" s="633"/>
      <c r="EEI577" s="633"/>
      <c r="EEJ577" s="633"/>
      <c r="EEK577" s="633"/>
      <c r="EEL577" s="633"/>
      <c r="EEM577" s="633"/>
      <c r="EEN577" s="633"/>
      <c r="EEO577" s="633"/>
      <c r="EEP577" s="633"/>
      <c r="EEQ577" s="633"/>
      <c r="EER577" s="633"/>
      <c r="EES577" s="633"/>
      <c r="EET577" s="633"/>
      <c r="EEU577" s="633"/>
      <c r="EEV577" s="633"/>
      <c r="EEW577" s="633"/>
      <c r="EEX577" s="633"/>
      <c r="EEY577" s="633"/>
      <c r="EEZ577" s="633"/>
      <c r="EFA577" s="633"/>
      <c r="EFB577" s="633"/>
      <c r="EFC577" s="633"/>
      <c r="EFD577" s="633"/>
      <c r="EFE577" s="633"/>
      <c r="EFF577" s="633"/>
      <c r="EFG577" s="633"/>
      <c r="EFH577" s="633"/>
      <c r="EFI577" s="633"/>
      <c r="EFJ577" s="633"/>
      <c r="EFK577" s="633"/>
      <c r="EFL577" s="633"/>
      <c r="EFM577" s="633"/>
      <c r="EFN577" s="633"/>
      <c r="EFO577" s="633"/>
      <c r="EFP577" s="633"/>
      <c r="EFQ577" s="633"/>
      <c r="EFR577" s="633"/>
      <c r="EFS577" s="633"/>
      <c r="EFT577" s="633"/>
      <c r="EFU577" s="633"/>
      <c r="EFV577" s="633"/>
      <c r="EFW577" s="633"/>
      <c r="EFX577" s="633"/>
      <c r="EFY577" s="633"/>
      <c r="EFZ577" s="633"/>
      <c r="EGA577" s="633"/>
      <c r="EGB577" s="633"/>
      <c r="EGC577" s="633"/>
      <c r="EGD577" s="633"/>
      <c r="EGE577" s="633"/>
      <c r="EGF577" s="633"/>
      <c r="EGG577" s="633"/>
      <c r="EGH577" s="633"/>
      <c r="EGI577" s="633"/>
      <c r="EGJ577" s="633"/>
      <c r="EGK577" s="633"/>
      <c r="EGL577" s="633"/>
      <c r="EGM577" s="633"/>
      <c r="EGN577" s="633"/>
      <c r="EGO577" s="633"/>
      <c r="EGP577" s="633"/>
      <c r="EGQ577" s="633"/>
      <c r="EGR577" s="633"/>
      <c r="EGS577" s="633"/>
      <c r="EGT577" s="633"/>
      <c r="EGU577" s="633"/>
      <c r="EGV577" s="633"/>
      <c r="EGW577" s="633"/>
      <c r="EGX577" s="633"/>
      <c r="EGY577" s="633"/>
      <c r="EGZ577" s="633"/>
      <c r="EHA577" s="633"/>
      <c r="EHB577" s="633"/>
      <c r="EHC577" s="633"/>
      <c r="EHD577" s="633"/>
      <c r="EHE577" s="633"/>
      <c r="EHF577" s="633"/>
      <c r="EHG577" s="633"/>
      <c r="EHH577" s="633"/>
      <c r="EHI577" s="633"/>
      <c r="EHJ577" s="633"/>
      <c r="EHK577" s="633"/>
      <c r="EHL577" s="633"/>
      <c r="EHM577" s="633"/>
      <c r="EHN577" s="633"/>
      <c r="EHO577" s="633"/>
      <c r="EHP577" s="633"/>
      <c r="EHQ577" s="633"/>
      <c r="EHR577" s="633"/>
      <c r="EHS577" s="633"/>
      <c r="EHT577" s="633"/>
      <c r="EHU577" s="633"/>
      <c r="EHV577" s="633"/>
      <c r="EHW577" s="633"/>
      <c r="EHX577" s="633"/>
      <c r="EHY577" s="633"/>
      <c r="EHZ577" s="633"/>
      <c r="EIA577" s="633"/>
      <c r="EIB577" s="633"/>
      <c r="EIC577" s="633"/>
      <c r="EID577" s="633"/>
      <c r="EIE577" s="633"/>
      <c r="EIF577" s="633"/>
      <c r="EIG577" s="633"/>
      <c r="EIH577" s="633"/>
      <c r="EII577" s="633"/>
      <c r="EIJ577" s="633"/>
      <c r="EIK577" s="633"/>
      <c r="EIL577" s="633"/>
      <c r="EIM577" s="633"/>
      <c r="EIN577" s="633"/>
      <c r="EIO577" s="633"/>
      <c r="EIP577" s="633"/>
      <c r="EIQ577" s="633"/>
      <c r="EIR577" s="633"/>
      <c r="EIS577" s="633"/>
      <c r="EIT577" s="633"/>
      <c r="EIU577" s="633"/>
      <c r="EIV577" s="633"/>
      <c r="EIW577" s="633"/>
      <c r="EIX577" s="633"/>
      <c r="EIY577" s="633"/>
      <c r="EIZ577" s="633"/>
      <c r="EJA577" s="633"/>
      <c r="EJB577" s="633"/>
      <c r="EJC577" s="633"/>
      <c r="EJD577" s="633"/>
      <c r="EJE577" s="633"/>
      <c r="EJF577" s="633"/>
      <c r="EJG577" s="633"/>
      <c r="EJH577" s="633"/>
      <c r="EJI577" s="633"/>
      <c r="EJJ577" s="633"/>
      <c r="EJK577" s="633"/>
      <c r="EJL577" s="633"/>
      <c r="EJM577" s="633"/>
      <c r="EJN577" s="633"/>
      <c r="EJO577" s="633"/>
      <c r="EJP577" s="633"/>
      <c r="EJQ577" s="633"/>
      <c r="EJR577" s="633"/>
      <c r="EJS577" s="633"/>
      <c r="EJT577" s="633"/>
      <c r="EJU577" s="633"/>
      <c r="EJV577" s="633"/>
      <c r="EJW577" s="633"/>
      <c r="EJX577" s="633"/>
      <c r="EJY577" s="633"/>
      <c r="EJZ577" s="633"/>
      <c r="EKA577" s="633"/>
      <c r="EKB577" s="633"/>
      <c r="EKC577" s="633"/>
      <c r="EKD577" s="633"/>
      <c r="EKE577" s="633"/>
      <c r="EKF577" s="633"/>
      <c r="EKG577" s="633"/>
      <c r="EKH577" s="633"/>
      <c r="EKI577" s="633"/>
      <c r="EKJ577" s="633"/>
      <c r="EKK577" s="633"/>
      <c r="EKL577" s="633"/>
      <c r="EKM577" s="633"/>
      <c r="EKN577" s="633"/>
      <c r="EKO577" s="633"/>
      <c r="EKP577" s="633"/>
      <c r="EKQ577" s="633"/>
      <c r="EKR577" s="633"/>
      <c r="EKS577" s="633"/>
      <c r="EKT577" s="633"/>
      <c r="EKU577" s="633"/>
      <c r="EKV577" s="633"/>
      <c r="EKW577" s="633"/>
      <c r="EKX577" s="633"/>
      <c r="EKY577" s="633"/>
      <c r="EKZ577" s="633"/>
      <c r="ELA577" s="633"/>
      <c r="ELB577" s="633"/>
      <c r="ELC577" s="633"/>
      <c r="ELD577" s="633"/>
      <c r="ELE577" s="633"/>
      <c r="ELF577" s="633"/>
      <c r="ELG577" s="633"/>
      <c r="ELH577" s="633"/>
      <c r="ELI577" s="633"/>
      <c r="ELJ577" s="633"/>
      <c r="ELK577" s="633"/>
      <c r="ELL577" s="633"/>
      <c r="ELM577" s="633"/>
      <c r="ELN577" s="633"/>
      <c r="ELO577" s="633"/>
      <c r="ELP577" s="633"/>
      <c r="ELQ577" s="633"/>
      <c r="ELR577" s="633"/>
      <c r="ELS577" s="633"/>
      <c r="ELT577" s="633"/>
      <c r="ELU577" s="633"/>
      <c r="ELV577" s="633"/>
      <c r="ELW577" s="633"/>
      <c r="ELX577" s="633"/>
      <c r="ELY577" s="633"/>
      <c r="ELZ577" s="633"/>
      <c r="EMA577" s="633"/>
      <c r="EMB577" s="633"/>
      <c r="EMC577" s="633"/>
      <c r="EMD577" s="633"/>
      <c r="EME577" s="633"/>
      <c r="EMF577" s="633"/>
      <c r="EMG577" s="633"/>
      <c r="EMH577" s="633"/>
      <c r="EMI577" s="633"/>
      <c r="EMJ577" s="633"/>
      <c r="EMK577" s="633"/>
      <c r="EML577" s="633"/>
      <c r="EMM577" s="633"/>
      <c r="EMN577" s="633"/>
      <c r="EMO577" s="633"/>
      <c r="EMP577" s="633"/>
      <c r="EMQ577" s="633"/>
      <c r="EMR577" s="633"/>
      <c r="EMS577" s="633"/>
      <c r="EMT577" s="633"/>
      <c r="EMU577" s="633"/>
      <c r="EMV577" s="633"/>
      <c r="EMW577" s="633"/>
      <c r="EMX577" s="633"/>
      <c r="EMY577" s="633"/>
      <c r="EMZ577" s="633"/>
      <c r="ENA577" s="633"/>
      <c r="ENB577" s="633"/>
      <c r="ENC577" s="633"/>
      <c r="END577" s="633"/>
      <c r="ENE577" s="633"/>
      <c r="ENF577" s="633"/>
      <c r="ENG577" s="633"/>
      <c r="ENH577" s="633"/>
      <c r="ENI577" s="633"/>
      <c r="ENJ577" s="633"/>
      <c r="ENK577" s="633"/>
      <c r="ENL577" s="633"/>
      <c r="ENM577" s="633"/>
      <c r="ENN577" s="633"/>
      <c r="ENO577" s="633"/>
      <c r="ENP577" s="633"/>
      <c r="ENQ577" s="633"/>
      <c r="ENR577" s="633"/>
      <c r="ENS577" s="633"/>
      <c r="ENT577" s="633"/>
      <c r="ENU577" s="633"/>
      <c r="ENV577" s="633"/>
      <c r="ENW577" s="633"/>
      <c r="ENX577" s="633"/>
      <c r="ENY577" s="633"/>
      <c r="ENZ577" s="633"/>
      <c r="EOA577" s="633"/>
      <c r="EOB577" s="633"/>
      <c r="EOC577" s="633"/>
      <c r="EOD577" s="633"/>
      <c r="EOE577" s="633"/>
      <c r="EOF577" s="633"/>
      <c r="EOG577" s="633"/>
      <c r="EOH577" s="633"/>
      <c r="EOI577" s="633"/>
      <c r="EOJ577" s="633"/>
      <c r="EOK577" s="633"/>
      <c r="EOL577" s="633"/>
      <c r="EOM577" s="633"/>
      <c r="EON577" s="633"/>
      <c r="EOO577" s="633"/>
      <c r="EOP577" s="633"/>
      <c r="EOQ577" s="633"/>
      <c r="EOR577" s="633"/>
      <c r="EOS577" s="633"/>
      <c r="EOT577" s="633"/>
      <c r="EOU577" s="633"/>
      <c r="EOV577" s="633"/>
      <c r="EOW577" s="633"/>
      <c r="EOX577" s="633"/>
      <c r="EOY577" s="633"/>
      <c r="EOZ577" s="633"/>
      <c r="EPA577" s="633"/>
      <c r="EPB577" s="633"/>
      <c r="EPC577" s="633"/>
      <c r="EPD577" s="633"/>
      <c r="EPE577" s="633"/>
      <c r="EPF577" s="633"/>
      <c r="EPG577" s="633"/>
      <c r="EPH577" s="633"/>
      <c r="EPI577" s="633"/>
      <c r="EPJ577" s="633"/>
      <c r="EPK577" s="633"/>
      <c r="EPL577" s="633"/>
      <c r="EPM577" s="633"/>
      <c r="EPN577" s="633"/>
      <c r="EPO577" s="633"/>
      <c r="EPP577" s="633"/>
      <c r="EPQ577" s="633"/>
      <c r="EPR577" s="633"/>
      <c r="EPS577" s="633"/>
      <c r="EPT577" s="633"/>
      <c r="EPU577" s="633"/>
      <c r="EPV577" s="633"/>
      <c r="EPW577" s="633"/>
      <c r="EPX577" s="633"/>
      <c r="EPY577" s="633"/>
      <c r="EPZ577" s="633"/>
      <c r="EQA577" s="633"/>
      <c r="EQB577" s="633"/>
      <c r="EQC577" s="633"/>
      <c r="EQD577" s="633"/>
      <c r="EQE577" s="633"/>
      <c r="EQF577" s="633"/>
      <c r="EQG577" s="633"/>
      <c r="EQH577" s="633"/>
      <c r="EQI577" s="633"/>
      <c r="EQJ577" s="633"/>
      <c r="EQK577" s="633"/>
      <c r="EQL577" s="633"/>
      <c r="EQM577" s="633"/>
      <c r="EQN577" s="633"/>
      <c r="EQO577" s="633"/>
      <c r="EQP577" s="633"/>
      <c r="EQQ577" s="633"/>
      <c r="EQR577" s="633"/>
      <c r="EQS577" s="633"/>
      <c r="EQT577" s="633"/>
      <c r="EQU577" s="633"/>
      <c r="EQV577" s="633"/>
      <c r="EQW577" s="633"/>
      <c r="EQX577" s="633"/>
      <c r="EQY577" s="633"/>
      <c r="EQZ577" s="633"/>
      <c r="ERA577" s="633"/>
      <c r="ERB577" s="633"/>
      <c r="ERC577" s="633"/>
      <c r="ERD577" s="633"/>
      <c r="ERE577" s="633"/>
      <c r="ERF577" s="633"/>
      <c r="ERG577" s="633"/>
      <c r="ERH577" s="633"/>
      <c r="ERI577" s="633"/>
      <c r="ERJ577" s="633"/>
      <c r="ERK577" s="633"/>
      <c r="ERL577" s="633"/>
      <c r="ERM577" s="633"/>
      <c r="ERN577" s="633"/>
      <c r="ERO577" s="633"/>
      <c r="ERP577" s="633"/>
      <c r="ERQ577" s="633"/>
      <c r="ERR577" s="633"/>
      <c r="ERS577" s="633"/>
      <c r="ERT577" s="633"/>
      <c r="ERU577" s="633"/>
      <c r="ERV577" s="633"/>
      <c r="ERW577" s="633"/>
      <c r="ERX577" s="633"/>
      <c r="ERY577" s="633"/>
      <c r="ERZ577" s="633"/>
      <c r="ESA577" s="633"/>
      <c r="ESB577" s="633"/>
      <c r="ESC577" s="633"/>
      <c r="ESD577" s="633"/>
      <c r="ESE577" s="633"/>
      <c r="ESF577" s="633"/>
      <c r="ESG577" s="633"/>
      <c r="ESH577" s="633"/>
      <c r="ESI577" s="633"/>
      <c r="ESJ577" s="633"/>
      <c r="ESK577" s="633"/>
      <c r="ESL577" s="633"/>
      <c r="ESM577" s="633"/>
      <c r="ESN577" s="633"/>
      <c r="ESO577" s="633"/>
      <c r="ESP577" s="633"/>
      <c r="ESQ577" s="633"/>
      <c r="ESR577" s="633"/>
      <c r="ESS577" s="633"/>
      <c r="EST577" s="633"/>
      <c r="ESU577" s="633"/>
      <c r="ESV577" s="633"/>
      <c r="ESW577" s="633"/>
      <c r="ESX577" s="633"/>
      <c r="ESY577" s="633"/>
      <c r="ESZ577" s="633"/>
      <c r="ETA577" s="633"/>
      <c r="ETB577" s="633"/>
      <c r="ETC577" s="633"/>
      <c r="ETD577" s="633"/>
      <c r="ETE577" s="633"/>
      <c r="ETF577" s="633"/>
      <c r="ETG577" s="633"/>
      <c r="ETH577" s="633"/>
      <c r="ETI577" s="633"/>
      <c r="ETJ577" s="633"/>
      <c r="ETK577" s="633"/>
      <c r="ETL577" s="633"/>
      <c r="ETM577" s="633"/>
      <c r="ETN577" s="633"/>
      <c r="ETO577" s="633"/>
      <c r="ETP577" s="633"/>
      <c r="ETQ577" s="633"/>
      <c r="ETR577" s="633"/>
      <c r="ETS577" s="633"/>
      <c r="ETT577" s="633"/>
      <c r="ETU577" s="633"/>
      <c r="ETV577" s="633"/>
      <c r="ETW577" s="633"/>
      <c r="ETX577" s="633"/>
      <c r="ETY577" s="633"/>
      <c r="ETZ577" s="633"/>
      <c r="EUA577" s="633"/>
      <c r="EUB577" s="633"/>
      <c r="EUC577" s="633"/>
      <c r="EUD577" s="633"/>
      <c r="EUE577" s="633"/>
      <c r="EUF577" s="633"/>
      <c r="EUG577" s="633"/>
      <c r="EUH577" s="633"/>
      <c r="EUI577" s="633"/>
      <c r="EUJ577" s="633"/>
      <c r="EUK577" s="633"/>
      <c r="EUL577" s="633"/>
      <c r="EUM577" s="633"/>
      <c r="EUN577" s="633"/>
      <c r="EUO577" s="633"/>
      <c r="EUP577" s="633"/>
      <c r="EUQ577" s="633"/>
      <c r="EUR577" s="633"/>
      <c r="EUS577" s="633"/>
      <c r="EUT577" s="633"/>
      <c r="EUU577" s="633"/>
      <c r="EUV577" s="633"/>
      <c r="EUW577" s="633"/>
      <c r="EUX577" s="633"/>
      <c r="EUY577" s="633"/>
      <c r="EUZ577" s="633"/>
      <c r="EVA577" s="633"/>
      <c r="EVB577" s="633"/>
      <c r="EVC577" s="633"/>
      <c r="EVD577" s="633"/>
      <c r="EVE577" s="633"/>
      <c r="EVF577" s="633"/>
      <c r="EVG577" s="633"/>
      <c r="EVH577" s="633"/>
      <c r="EVI577" s="633"/>
      <c r="EVJ577" s="633"/>
      <c r="EVK577" s="633"/>
      <c r="EVL577" s="633"/>
      <c r="EVM577" s="633"/>
      <c r="EVN577" s="633"/>
      <c r="EVO577" s="633"/>
      <c r="EVP577" s="633"/>
      <c r="EVQ577" s="633"/>
      <c r="EVR577" s="633"/>
      <c r="EVS577" s="633"/>
      <c r="EVT577" s="633"/>
      <c r="EVU577" s="633"/>
      <c r="EVV577" s="633"/>
      <c r="EVW577" s="633"/>
      <c r="EVX577" s="633"/>
      <c r="EVY577" s="633"/>
      <c r="EVZ577" s="633"/>
      <c r="EWA577" s="633"/>
      <c r="EWB577" s="633"/>
      <c r="EWC577" s="633"/>
      <c r="EWD577" s="633"/>
      <c r="EWE577" s="633"/>
      <c r="EWF577" s="633"/>
      <c r="EWG577" s="633"/>
      <c r="EWH577" s="633"/>
      <c r="EWI577" s="633"/>
      <c r="EWJ577" s="633"/>
      <c r="EWK577" s="633"/>
      <c r="EWL577" s="633"/>
      <c r="EWM577" s="633"/>
      <c r="EWN577" s="633"/>
      <c r="EWO577" s="633"/>
      <c r="EWP577" s="633"/>
      <c r="EWQ577" s="633"/>
      <c r="EWR577" s="633"/>
      <c r="EWS577" s="633"/>
      <c r="EWT577" s="633"/>
      <c r="EWU577" s="633"/>
      <c r="EWV577" s="633"/>
      <c r="EWW577" s="633"/>
      <c r="EWX577" s="633"/>
      <c r="EWY577" s="633"/>
      <c r="EWZ577" s="633"/>
      <c r="EXA577" s="633"/>
      <c r="EXB577" s="633"/>
      <c r="EXC577" s="633"/>
      <c r="EXD577" s="633"/>
      <c r="EXE577" s="633"/>
      <c r="EXF577" s="633"/>
      <c r="EXG577" s="633"/>
      <c r="EXH577" s="633"/>
      <c r="EXI577" s="633"/>
      <c r="EXJ577" s="633"/>
      <c r="EXK577" s="633"/>
      <c r="EXL577" s="633"/>
      <c r="EXM577" s="633"/>
      <c r="EXN577" s="633"/>
      <c r="EXO577" s="633"/>
      <c r="EXP577" s="633"/>
      <c r="EXQ577" s="633"/>
      <c r="EXR577" s="633"/>
      <c r="EXS577" s="633"/>
      <c r="EXT577" s="633"/>
      <c r="EXU577" s="633"/>
      <c r="EXV577" s="633"/>
      <c r="EXW577" s="633"/>
      <c r="EXX577" s="633"/>
      <c r="EXY577" s="633"/>
      <c r="EXZ577" s="633"/>
      <c r="EYA577" s="633"/>
      <c r="EYB577" s="633"/>
      <c r="EYC577" s="633"/>
      <c r="EYD577" s="633"/>
      <c r="EYE577" s="633"/>
      <c r="EYF577" s="633"/>
      <c r="EYG577" s="633"/>
      <c r="EYH577" s="633"/>
      <c r="EYI577" s="633"/>
      <c r="EYJ577" s="633"/>
      <c r="EYK577" s="633"/>
      <c r="EYL577" s="633"/>
      <c r="EYM577" s="633"/>
      <c r="EYN577" s="633"/>
      <c r="EYO577" s="633"/>
      <c r="EYP577" s="633"/>
      <c r="EYQ577" s="633"/>
      <c r="EYR577" s="633"/>
      <c r="EYS577" s="633"/>
      <c r="EYT577" s="633"/>
      <c r="EYU577" s="633"/>
      <c r="EYV577" s="633"/>
      <c r="EYW577" s="633"/>
      <c r="EYX577" s="633"/>
      <c r="EYY577" s="633"/>
      <c r="EYZ577" s="633"/>
      <c r="EZA577" s="633"/>
      <c r="EZB577" s="633"/>
      <c r="EZC577" s="633"/>
      <c r="EZD577" s="633"/>
      <c r="EZE577" s="633"/>
      <c r="EZF577" s="633"/>
      <c r="EZG577" s="633"/>
      <c r="EZH577" s="633"/>
      <c r="EZI577" s="633"/>
      <c r="EZJ577" s="633"/>
      <c r="EZK577" s="633"/>
      <c r="EZL577" s="633"/>
      <c r="EZM577" s="633"/>
      <c r="EZN577" s="633"/>
      <c r="EZO577" s="633"/>
      <c r="EZP577" s="633"/>
      <c r="EZQ577" s="633"/>
      <c r="EZR577" s="633"/>
      <c r="EZS577" s="633"/>
      <c r="EZT577" s="633"/>
      <c r="EZU577" s="633"/>
      <c r="EZV577" s="633"/>
      <c r="EZW577" s="633"/>
      <c r="EZX577" s="633"/>
      <c r="EZY577" s="633"/>
      <c r="EZZ577" s="633"/>
      <c r="FAA577" s="633"/>
      <c r="FAB577" s="633"/>
      <c r="FAC577" s="633"/>
      <c r="FAD577" s="633"/>
      <c r="FAE577" s="633"/>
      <c r="FAF577" s="633"/>
      <c r="FAG577" s="633"/>
      <c r="FAH577" s="633"/>
      <c r="FAI577" s="633"/>
      <c r="FAJ577" s="633"/>
      <c r="FAK577" s="633"/>
      <c r="FAL577" s="633"/>
      <c r="FAM577" s="633"/>
      <c r="FAN577" s="633"/>
      <c r="FAO577" s="633"/>
      <c r="FAP577" s="633"/>
      <c r="FAQ577" s="633"/>
      <c r="FAR577" s="633"/>
      <c r="FAS577" s="633"/>
      <c r="FAT577" s="633"/>
      <c r="FAU577" s="633"/>
      <c r="FAV577" s="633"/>
      <c r="FAW577" s="633"/>
      <c r="FAX577" s="633"/>
      <c r="FAY577" s="633"/>
      <c r="FAZ577" s="633"/>
      <c r="FBA577" s="633"/>
      <c r="FBB577" s="633"/>
      <c r="FBC577" s="633"/>
      <c r="FBD577" s="633"/>
      <c r="FBE577" s="633"/>
      <c r="FBF577" s="633"/>
      <c r="FBG577" s="633"/>
      <c r="FBH577" s="633"/>
      <c r="FBI577" s="633"/>
      <c r="FBJ577" s="633"/>
      <c r="FBK577" s="633"/>
      <c r="FBL577" s="633"/>
      <c r="FBM577" s="633"/>
      <c r="FBN577" s="633"/>
      <c r="FBO577" s="633"/>
      <c r="FBP577" s="633"/>
      <c r="FBQ577" s="633"/>
      <c r="FBR577" s="633"/>
      <c r="FBS577" s="633"/>
      <c r="FBT577" s="633"/>
      <c r="FBU577" s="633"/>
      <c r="FBV577" s="633"/>
      <c r="FBW577" s="633"/>
      <c r="FBX577" s="633"/>
      <c r="FBY577" s="633"/>
      <c r="FBZ577" s="633"/>
      <c r="FCA577" s="633"/>
      <c r="FCB577" s="633"/>
      <c r="FCC577" s="633"/>
      <c r="FCD577" s="633"/>
      <c r="FCE577" s="633"/>
      <c r="FCF577" s="633"/>
      <c r="FCG577" s="633"/>
      <c r="FCH577" s="633"/>
      <c r="FCI577" s="633"/>
      <c r="FCJ577" s="633"/>
      <c r="FCK577" s="633"/>
      <c r="FCL577" s="633"/>
      <c r="FCM577" s="633"/>
      <c r="FCN577" s="633"/>
      <c r="FCO577" s="633"/>
      <c r="FCP577" s="633"/>
      <c r="FCQ577" s="633"/>
      <c r="FCR577" s="633"/>
      <c r="FCS577" s="633"/>
      <c r="FCT577" s="633"/>
      <c r="FCU577" s="633"/>
      <c r="FCV577" s="633"/>
      <c r="FCW577" s="633"/>
      <c r="FCX577" s="633"/>
      <c r="FCY577" s="633"/>
      <c r="FCZ577" s="633"/>
      <c r="FDA577" s="633"/>
      <c r="FDB577" s="633"/>
      <c r="FDC577" s="633"/>
      <c r="FDD577" s="633"/>
      <c r="FDE577" s="633"/>
      <c r="FDF577" s="633"/>
      <c r="FDG577" s="633"/>
      <c r="FDH577" s="633"/>
      <c r="FDI577" s="633"/>
      <c r="FDJ577" s="633"/>
      <c r="FDK577" s="633"/>
      <c r="FDL577" s="633"/>
      <c r="FDM577" s="633"/>
      <c r="FDN577" s="633"/>
      <c r="FDO577" s="633"/>
      <c r="FDP577" s="633"/>
      <c r="FDQ577" s="633"/>
      <c r="FDR577" s="633"/>
      <c r="FDS577" s="633"/>
      <c r="FDT577" s="633"/>
      <c r="FDU577" s="633"/>
      <c r="FDV577" s="633"/>
      <c r="FDW577" s="633"/>
      <c r="FDX577" s="633"/>
      <c r="FDY577" s="633"/>
      <c r="FDZ577" s="633"/>
      <c r="FEA577" s="633"/>
      <c r="FEB577" s="633"/>
      <c r="FEC577" s="633"/>
      <c r="FED577" s="633"/>
      <c r="FEE577" s="633"/>
      <c r="FEF577" s="633"/>
      <c r="FEG577" s="633"/>
      <c r="FEH577" s="633"/>
      <c r="FEI577" s="633"/>
      <c r="FEJ577" s="633"/>
      <c r="FEK577" s="633"/>
      <c r="FEL577" s="633"/>
      <c r="FEM577" s="633"/>
      <c r="FEN577" s="633"/>
      <c r="FEO577" s="633"/>
      <c r="FEP577" s="633"/>
      <c r="FEQ577" s="633"/>
      <c r="FER577" s="633"/>
      <c r="FES577" s="633"/>
      <c r="FET577" s="633"/>
      <c r="FEU577" s="633"/>
      <c r="FEV577" s="633"/>
      <c r="FEW577" s="633"/>
      <c r="FEX577" s="633"/>
      <c r="FEY577" s="633"/>
      <c r="FEZ577" s="633"/>
      <c r="FFA577" s="633"/>
      <c r="FFB577" s="633"/>
      <c r="FFC577" s="633"/>
      <c r="FFD577" s="633"/>
      <c r="FFE577" s="633"/>
      <c r="FFF577" s="633"/>
      <c r="FFG577" s="633"/>
      <c r="FFH577" s="633"/>
      <c r="FFI577" s="633"/>
      <c r="FFJ577" s="633"/>
      <c r="FFK577" s="633"/>
      <c r="FFL577" s="633"/>
      <c r="FFM577" s="633"/>
      <c r="FFN577" s="633"/>
      <c r="FFO577" s="633"/>
      <c r="FFP577" s="633"/>
      <c r="FFQ577" s="633"/>
      <c r="FFR577" s="633"/>
      <c r="FFS577" s="633"/>
      <c r="FFT577" s="633"/>
      <c r="FFU577" s="633"/>
      <c r="FFV577" s="633"/>
      <c r="FFW577" s="633"/>
      <c r="FFX577" s="633"/>
      <c r="FFY577" s="633"/>
      <c r="FFZ577" s="633"/>
      <c r="FGA577" s="633"/>
      <c r="FGB577" s="633"/>
      <c r="FGC577" s="633"/>
      <c r="FGD577" s="633"/>
      <c r="FGE577" s="633"/>
      <c r="FGF577" s="633"/>
      <c r="FGG577" s="633"/>
      <c r="FGH577" s="633"/>
      <c r="FGI577" s="633"/>
      <c r="FGJ577" s="633"/>
      <c r="FGK577" s="633"/>
      <c r="FGL577" s="633"/>
      <c r="FGM577" s="633"/>
      <c r="FGN577" s="633"/>
      <c r="FGO577" s="633"/>
      <c r="FGP577" s="633"/>
      <c r="FGQ577" s="633"/>
      <c r="FGR577" s="633"/>
      <c r="FGS577" s="633"/>
      <c r="FGT577" s="633"/>
      <c r="FGU577" s="633"/>
      <c r="FGV577" s="633"/>
      <c r="FGW577" s="633"/>
      <c r="FGX577" s="633"/>
      <c r="FGY577" s="633"/>
      <c r="FGZ577" s="633"/>
      <c r="FHA577" s="633"/>
      <c r="FHB577" s="633"/>
      <c r="FHC577" s="633"/>
      <c r="FHD577" s="633"/>
      <c r="FHE577" s="633"/>
      <c r="FHF577" s="633"/>
      <c r="FHG577" s="633"/>
      <c r="FHH577" s="633"/>
      <c r="FHI577" s="633"/>
      <c r="FHJ577" s="633"/>
      <c r="FHK577" s="633"/>
      <c r="FHL577" s="633"/>
      <c r="FHM577" s="633"/>
      <c r="FHN577" s="633"/>
      <c r="FHO577" s="633"/>
      <c r="FHP577" s="633"/>
      <c r="FHQ577" s="633"/>
      <c r="FHR577" s="633"/>
      <c r="FHS577" s="633"/>
      <c r="FHT577" s="633"/>
      <c r="FHU577" s="633"/>
      <c r="FHV577" s="633"/>
      <c r="FHW577" s="633"/>
      <c r="FHX577" s="633"/>
      <c r="FHY577" s="633"/>
      <c r="FHZ577" s="633"/>
      <c r="FIA577" s="633"/>
      <c r="FIB577" s="633"/>
      <c r="FIC577" s="633"/>
      <c r="FID577" s="633"/>
      <c r="FIE577" s="633"/>
      <c r="FIF577" s="633"/>
      <c r="FIG577" s="633"/>
      <c r="FIH577" s="633"/>
      <c r="FII577" s="633"/>
      <c r="FIJ577" s="633"/>
      <c r="FIK577" s="633"/>
      <c r="FIL577" s="633"/>
      <c r="FIM577" s="633"/>
      <c r="FIN577" s="633"/>
      <c r="FIO577" s="633"/>
      <c r="FIP577" s="633"/>
      <c r="FIQ577" s="633"/>
      <c r="FIR577" s="633"/>
      <c r="FIS577" s="633"/>
      <c r="FIT577" s="633"/>
      <c r="FIU577" s="633"/>
      <c r="FIV577" s="633"/>
      <c r="FIW577" s="633"/>
      <c r="FIX577" s="633"/>
      <c r="FIY577" s="633"/>
      <c r="FIZ577" s="633"/>
      <c r="FJA577" s="633"/>
      <c r="FJB577" s="633"/>
      <c r="FJC577" s="633"/>
      <c r="FJD577" s="633"/>
      <c r="FJE577" s="633"/>
      <c r="FJF577" s="633"/>
      <c r="FJG577" s="633"/>
      <c r="FJH577" s="633"/>
      <c r="FJI577" s="633"/>
      <c r="FJJ577" s="633"/>
      <c r="FJK577" s="633"/>
      <c r="FJL577" s="633"/>
      <c r="FJM577" s="633"/>
      <c r="FJN577" s="633"/>
      <c r="FJO577" s="633"/>
      <c r="FJP577" s="633"/>
      <c r="FJQ577" s="633"/>
      <c r="FJR577" s="633"/>
      <c r="FJS577" s="633"/>
      <c r="FJT577" s="633"/>
      <c r="FJU577" s="633"/>
      <c r="FJV577" s="633"/>
      <c r="FJW577" s="633"/>
      <c r="FJX577" s="633"/>
      <c r="FJY577" s="633"/>
      <c r="FJZ577" s="633"/>
      <c r="FKA577" s="633"/>
      <c r="FKB577" s="633"/>
      <c r="FKC577" s="633"/>
      <c r="FKD577" s="633"/>
      <c r="FKE577" s="633"/>
      <c r="FKF577" s="633"/>
      <c r="FKG577" s="633"/>
      <c r="FKH577" s="633"/>
      <c r="FKI577" s="633"/>
      <c r="FKJ577" s="633"/>
      <c r="FKK577" s="633"/>
      <c r="FKL577" s="633"/>
      <c r="FKM577" s="633"/>
      <c r="FKN577" s="633"/>
      <c r="FKO577" s="633"/>
      <c r="FKP577" s="633"/>
      <c r="FKQ577" s="633"/>
      <c r="FKR577" s="633"/>
      <c r="FKS577" s="633"/>
      <c r="FKT577" s="633"/>
      <c r="FKU577" s="633"/>
      <c r="FKV577" s="633"/>
      <c r="FKW577" s="633"/>
      <c r="FKX577" s="633"/>
      <c r="FKY577" s="633"/>
      <c r="FKZ577" s="633"/>
      <c r="FLA577" s="633"/>
      <c r="FLB577" s="633"/>
      <c r="FLC577" s="633"/>
      <c r="FLD577" s="633"/>
      <c r="FLE577" s="633"/>
      <c r="FLF577" s="633"/>
      <c r="FLG577" s="633"/>
      <c r="FLH577" s="633"/>
      <c r="FLI577" s="633"/>
      <c r="FLJ577" s="633"/>
      <c r="FLK577" s="633"/>
      <c r="FLL577" s="633"/>
      <c r="FLM577" s="633"/>
      <c r="FLN577" s="633"/>
      <c r="FLO577" s="633"/>
      <c r="FLP577" s="633"/>
      <c r="FLQ577" s="633"/>
      <c r="FLR577" s="633"/>
      <c r="FLS577" s="633"/>
      <c r="FLT577" s="633"/>
      <c r="FLU577" s="633"/>
      <c r="FLV577" s="633"/>
      <c r="FLW577" s="633"/>
      <c r="FLX577" s="633"/>
      <c r="FLY577" s="633"/>
      <c r="FLZ577" s="633"/>
      <c r="FMA577" s="633"/>
      <c r="FMB577" s="633"/>
      <c r="FMC577" s="633"/>
      <c r="FMD577" s="633"/>
      <c r="FME577" s="633"/>
      <c r="FMF577" s="633"/>
      <c r="FMG577" s="633"/>
      <c r="FMH577" s="633"/>
      <c r="FMI577" s="633"/>
      <c r="FMJ577" s="633"/>
      <c r="FMK577" s="633"/>
      <c r="FML577" s="633"/>
      <c r="FMM577" s="633"/>
      <c r="FMN577" s="633"/>
      <c r="FMO577" s="633"/>
      <c r="FMP577" s="633"/>
      <c r="FMQ577" s="633"/>
      <c r="FMR577" s="633"/>
      <c r="FMS577" s="633"/>
      <c r="FMT577" s="633"/>
      <c r="FMU577" s="633"/>
      <c r="FMV577" s="633"/>
      <c r="FMW577" s="633"/>
      <c r="FMX577" s="633"/>
      <c r="FMY577" s="633"/>
      <c r="FMZ577" s="633"/>
      <c r="FNA577" s="633"/>
      <c r="FNB577" s="633"/>
      <c r="FNC577" s="633"/>
      <c r="FND577" s="633"/>
      <c r="FNE577" s="633"/>
      <c r="FNF577" s="633"/>
      <c r="FNG577" s="633"/>
      <c r="FNH577" s="633"/>
      <c r="FNI577" s="633"/>
      <c r="FNJ577" s="633"/>
      <c r="FNK577" s="633"/>
      <c r="FNL577" s="633"/>
      <c r="FNM577" s="633"/>
      <c r="FNN577" s="633"/>
      <c r="FNO577" s="633"/>
      <c r="FNP577" s="633"/>
      <c r="FNQ577" s="633"/>
      <c r="FNR577" s="633"/>
      <c r="FNS577" s="633"/>
      <c r="FNT577" s="633"/>
      <c r="FNU577" s="633"/>
      <c r="FNV577" s="633"/>
      <c r="FNW577" s="633"/>
      <c r="FNX577" s="633"/>
      <c r="FNY577" s="633"/>
      <c r="FNZ577" s="633"/>
      <c r="FOA577" s="633"/>
      <c r="FOB577" s="633"/>
      <c r="FOC577" s="633"/>
      <c r="FOD577" s="633"/>
      <c r="FOE577" s="633"/>
      <c r="FOF577" s="633"/>
      <c r="FOG577" s="633"/>
      <c r="FOH577" s="633"/>
      <c r="FOI577" s="633"/>
      <c r="FOJ577" s="633"/>
      <c r="FOK577" s="633"/>
      <c r="FOL577" s="633"/>
      <c r="FOM577" s="633"/>
      <c r="FON577" s="633"/>
      <c r="FOO577" s="633"/>
      <c r="FOP577" s="633"/>
      <c r="FOQ577" s="633"/>
      <c r="FOR577" s="633"/>
      <c r="FOS577" s="633"/>
      <c r="FOT577" s="633"/>
      <c r="FOU577" s="633"/>
      <c r="FOV577" s="633"/>
      <c r="FOW577" s="633"/>
      <c r="FOX577" s="633"/>
      <c r="FOY577" s="633"/>
      <c r="FOZ577" s="633"/>
      <c r="FPA577" s="633"/>
      <c r="FPB577" s="633"/>
      <c r="FPC577" s="633"/>
      <c r="FPD577" s="633"/>
      <c r="FPE577" s="633"/>
      <c r="FPF577" s="633"/>
      <c r="FPG577" s="633"/>
      <c r="FPH577" s="633"/>
      <c r="FPI577" s="633"/>
      <c r="FPJ577" s="633"/>
      <c r="FPK577" s="633"/>
      <c r="FPL577" s="633"/>
      <c r="FPM577" s="633"/>
      <c r="FPN577" s="633"/>
      <c r="FPO577" s="633"/>
      <c r="FPP577" s="633"/>
      <c r="FPQ577" s="633"/>
      <c r="FPR577" s="633"/>
      <c r="FPS577" s="633"/>
      <c r="FPT577" s="633"/>
      <c r="FPU577" s="633"/>
      <c r="FPV577" s="633"/>
      <c r="FPW577" s="633"/>
      <c r="FPX577" s="633"/>
      <c r="FPY577" s="633"/>
      <c r="FPZ577" s="633"/>
      <c r="FQA577" s="633"/>
      <c r="FQB577" s="633"/>
      <c r="FQC577" s="633"/>
      <c r="FQD577" s="633"/>
      <c r="FQE577" s="633"/>
      <c r="FQF577" s="633"/>
      <c r="FQG577" s="633"/>
      <c r="FQH577" s="633"/>
      <c r="FQI577" s="633"/>
      <c r="FQJ577" s="633"/>
      <c r="FQK577" s="633"/>
      <c r="FQL577" s="633"/>
      <c r="FQM577" s="633"/>
      <c r="FQN577" s="633"/>
      <c r="FQO577" s="633"/>
      <c r="FQP577" s="633"/>
      <c r="FQQ577" s="633"/>
      <c r="FQR577" s="633"/>
      <c r="FQS577" s="633"/>
      <c r="FQT577" s="633"/>
      <c r="FQU577" s="633"/>
      <c r="FQV577" s="633"/>
      <c r="FQW577" s="633"/>
      <c r="FQX577" s="633"/>
      <c r="FQY577" s="633"/>
      <c r="FQZ577" s="633"/>
      <c r="FRA577" s="633"/>
      <c r="FRB577" s="633"/>
      <c r="FRC577" s="633"/>
      <c r="FRD577" s="633"/>
      <c r="FRE577" s="633"/>
      <c r="FRF577" s="633"/>
      <c r="FRG577" s="633"/>
      <c r="FRH577" s="633"/>
      <c r="FRI577" s="633"/>
      <c r="FRJ577" s="633"/>
      <c r="FRK577" s="633"/>
      <c r="FRL577" s="633"/>
      <c r="FRM577" s="633"/>
      <c r="FRN577" s="633"/>
      <c r="FRO577" s="633"/>
      <c r="FRP577" s="633"/>
      <c r="FRQ577" s="633"/>
      <c r="FRR577" s="633"/>
      <c r="FRS577" s="633"/>
      <c r="FRT577" s="633"/>
      <c r="FRU577" s="633"/>
      <c r="FRV577" s="633"/>
      <c r="FRW577" s="633"/>
      <c r="FRX577" s="633"/>
      <c r="FRY577" s="633"/>
      <c r="FRZ577" s="633"/>
      <c r="FSA577" s="633"/>
      <c r="FSB577" s="633"/>
      <c r="FSC577" s="633"/>
      <c r="FSD577" s="633"/>
      <c r="FSE577" s="633"/>
      <c r="FSF577" s="633"/>
      <c r="FSG577" s="633"/>
      <c r="FSH577" s="633"/>
      <c r="FSI577" s="633"/>
      <c r="FSJ577" s="633"/>
      <c r="FSK577" s="633"/>
      <c r="FSL577" s="633"/>
      <c r="FSM577" s="633"/>
      <c r="FSN577" s="633"/>
      <c r="FSO577" s="633"/>
      <c r="FSP577" s="633"/>
      <c r="FSQ577" s="633"/>
      <c r="FSR577" s="633"/>
      <c r="FSS577" s="633"/>
      <c r="FST577" s="633"/>
      <c r="FSU577" s="633"/>
      <c r="FSV577" s="633"/>
      <c r="FSW577" s="633"/>
      <c r="FSX577" s="633"/>
      <c r="FSY577" s="633"/>
      <c r="FSZ577" s="633"/>
      <c r="FTA577" s="633"/>
      <c r="FTB577" s="633"/>
      <c r="FTC577" s="633"/>
      <c r="FTD577" s="633"/>
      <c r="FTE577" s="633"/>
      <c r="FTF577" s="633"/>
      <c r="FTG577" s="633"/>
      <c r="FTH577" s="633"/>
      <c r="FTI577" s="633"/>
      <c r="FTJ577" s="633"/>
      <c r="FTK577" s="633"/>
      <c r="FTL577" s="633"/>
      <c r="FTM577" s="633"/>
      <c r="FTN577" s="633"/>
      <c r="FTO577" s="633"/>
      <c r="FTP577" s="633"/>
      <c r="FTQ577" s="633"/>
      <c r="FTR577" s="633"/>
      <c r="FTS577" s="633"/>
      <c r="FTT577" s="633"/>
      <c r="FTU577" s="633"/>
      <c r="FTV577" s="633"/>
      <c r="FTW577" s="633"/>
      <c r="FTX577" s="633"/>
      <c r="FTY577" s="633"/>
      <c r="FTZ577" s="633"/>
      <c r="FUA577" s="633"/>
      <c r="FUB577" s="633"/>
      <c r="FUC577" s="633"/>
      <c r="FUD577" s="633"/>
      <c r="FUE577" s="633"/>
      <c r="FUF577" s="633"/>
      <c r="FUG577" s="633"/>
      <c r="FUH577" s="633"/>
      <c r="FUI577" s="633"/>
      <c r="FUJ577" s="633"/>
      <c r="FUK577" s="633"/>
      <c r="FUL577" s="633"/>
      <c r="FUM577" s="633"/>
      <c r="FUN577" s="633"/>
      <c r="FUO577" s="633"/>
      <c r="FUP577" s="633"/>
      <c r="FUQ577" s="633"/>
      <c r="FUR577" s="633"/>
      <c r="FUS577" s="633"/>
      <c r="FUT577" s="633"/>
      <c r="FUU577" s="633"/>
      <c r="FUV577" s="633"/>
      <c r="FUW577" s="633"/>
      <c r="FUX577" s="633"/>
      <c r="FUY577" s="633"/>
      <c r="FUZ577" s="633"/>
      <c r="FVA577" s="633"/>
      <c r="FVB577" s="633"/>
      <c r="FVC577" s="633"/>
      <c r="FVD577" s="633"/>
      <c r="FVE577" s="633"/>
      <c r="FVF577" s="633"/>
      <c r="FVG577" s="633"/>
      <c r="FVH577" s="633"/>
      <c r="FVI577" s="633"/>
      <c r="FVJ577" s="633"/>
      <c r="FVK577" s="633"/>
      <c r="FVL577" s="633"/>
      <c r="FVM577" s="633"/>
      <c r="FVN577" s="633"/>
      <c r="FVO577" s="633"/>
      <c r="FVP577" s="633"/>
      <c r="FVQ577" s="633"/>
      <c r="FVR577" s="633"/>
      <c r="FVS577" s="633"/>
      <c r="FVT577" s="633"/>
      <c r="FVU577" s="633"/>
      <c r="FVV577" s="633"/>
      <c r="FVW577" s="633"/>
      <c r="FVX577" s="633"/>
      <c r="FVY577" s="633"/>
      <c r="FVZ577" s="633"/>
      <c r="FWA577" s="633"/>
      <c r="FWB577" s="633"/>
      <c r="FWC577" s="633"/>
      <c r="FWD577" s="633"/>
      <c r="FWE577" s="633"/>
      <c r="FWF577" s="633"/>
      <c r="FWG577" s="633"/>
      <c r="FWH577" s="633"/>
      <c r="FWI577" s="633"/>
      <c r="FWJ577" s="633"/>
      <c r="FWK577" s="633"/>
      <c r="FWL577" s="633"/>
      <c r="FWM577" s="633"/>
      <c r="FWN577" s="633"/>
      <c r="FWO577" s="633"/>
      <c r="FWP577" s="633"/>
      <c r="FWQ577" s="633"/>
      <c r="FWR577" s="633"/>
      <c r="FWS577" s="633"/>
      <c r="FWT577" s="633"/>
      <c r="FWU577" s="633"/>
      <c r="FWV577" s="633"/>
      <c r="FWW577" s="633"/>
      <c r="FWX577" s="633"/>
      <c r="FWY577" s="633"/>
      <c r="FWZ577" s="633"/>
      <c r="FXA577" s="633"/>
      <c r="FXB577" s="633"/>
      <c r="FXC577" s="633"/>
      <c r="FXD577" s="633"/>
      <c r="FXE577" s="633"/>
      <c r="FXF577" s="633"/>
      <c r="FXG577" s="633"/>
      <c r="FXH577" s="633"/>
      <c r="FXI577" s="633"/>
      <c r="FXJ577" s="633"/>
      <c r="FXK577" s="633"/>
      <c r="FXL577" s="633"/>
      <c r="FXM577" s="633"/>
      <c r="FXN577" s="633"/>
      <c r="FXO577" s="633"/>
      <c r="FXP577" s="633"/>
      <c r="FXQ577" s="633"/>
      <c r="FXR577" s="633"/>
      <c r="FXS577" s="633"/>
      <c r="FXT577" s="633"/>
      <c r="FXU577" s="633"/>
      <c r="FXV577" s="633"/>
      <c r="FXW577" s="633"/>
      <c r="FXX577" s="633"/>
      <c r="FXY577" s="633"/>
      <c r="FXZ577" s="633"/>
      <c r="FYA577" s="633"/>
      <c r="FYB577" s="633"/>
      <c r="FYC577" s="633"/>
      <c r="FYD577" s="633"/>
      <c r="FYE577" s="633"/>
      <c r="FYF577" s="633"/>
      <c r="FYG577" s="633"/>
      <c r="FYH577" s="633"/>
      <c r="FYI577" s="633"/>
      <c r="FYJ577" s="633"/>
      <c r="FYK577" s="633"/>
      <c r="FYL577" s="633"/>
      <c r="FYM577" s="633"/>
      <c r="FYN577" s="633"/>
      <c r="FYO577" s="633"/>
      <c r="FYP577" s="633"/>
      <c r="FYQ577" s="633"/>
      <c r="FYR577" s="633"/>
      <c r="FYS577" s="633"/>
      <c r="FYT577" s="633"/>
      <c r="FYU577" s="633"/>
      <c r="FYV577" s="633"/>
      <c r="FYW577" s="633"/>
      <c r="FYX577" s="633"/>
      <c r="FYY577" s="633"/>
      <c r="FYZ577" s="633"/>
      <c r="FZA577" s="633"/>
      <c r="FZB577" s="633"/>
      <c r="FZC577" s="633"/>
      <c r="FZD577" s="633"/>
      <c r="FZE577" s="633"/>
      <c r="FZF577" s="633"/>
      <c r="FZG577" s="633"/>
      <c r="FZH577" s="633"/>
      <c r="FZI577" s="633"/>
      <c r="FZJ577" s="633"/>
      <c r="FZK577" s="633"/>
      <c r="FZL577" s="633"/>
      <c r="FZM577" s="633"/>
      <c r="FZN577" s="633"/>
      <c r="FZO577" s="633"/>
      <c r="FZP577" s="633"/>
      <c r="FZQ577" s="633"/>
      <c r="FZR577" s="633"/>
      <c r="FZS577" s="633"/>
      <c r="FZT577" s="633"/>
      <c r="FZU577" s="633"/>
      <c r="FZV577" s="633"/>
      <c r="FZW577" s="633"/>
      <c r="FZX577" s="633"/>
      <c r="FZY577" s="633"/>
      <c r="FZZ577" s="633"/>
      <c r="GAA577" s="633"/>
      <c r="GAB577" s="633"/>
      <c r="GAC577" s="633"/>
      <c r="GAD577" s="633"/>
      <c r="GAE577" s="633"/>
      <c r="GAF577" s="633"/>
      <c r="GAG577" s="633"/>
      <c r="GAH577" s="633"/>
      <c r="GAI577" s="633"/>
      <c r="GAJ577" s="633"/>
      <c r="GAK577" s="633"/>
      <c r="GAL577" s="633"/>
      <c r="GAM577" s="633"/>
      <c r="GAN577" s="633"/>
      <c r="GAO577" s="633"/>
      <c r="GAP577" s="633"/>
      <c r="GAQ577" s="633"/>
      <c r="GAR577" s="633"/>
      <c r="GAS577" s="633"/>
      <c r="GAT577" s="633"/>
      <c r="GAU577" s="633"/>
      <c r="GAV577" s="633"/>
      <c r="GAW577" s="633"/>
      <c r="GAX577" s="633"/>
      <c r="GAY577" s="633"/>
      <c r="GAZ577" s="633"/>
      <c r="GBA577" s="633"/>
      <c r="GBB577" s="633"/>
      <c r="GBC577" s="633"/>
      <c r="GBD577" s="633"/>
      <c r="GBE577" s="633"/>
      <c r="GBF577" s="633"/>
      <c r="GBG577" s="633"/>
      <c r="GBH577" s="633"/>
      <c r="GBI577" s="633"/>
      <c r="GBJ577" s="633"/>
      <c r="GBK577" s="633"/>
      <c r="GBL577" s="633"/>
      <c r="GBM577" s="633"/>
      <c r="GBN577" s="633"/>
      <c r="GBO577" s="633"/>
      <c r="GBP577" s="633"/>
      <c r="GBQ577" s="633"/>
      <c r="GBR577" s="633"/>
      <c r="GBS577" s="633"/>
      <c r="GBT577" s="633"/>
      <c r="GBU577" s="633"/>
      <c r="GBV577" s="633"/>
      <c r="GBW577" s="633"/>
      <c r="GBX577" s="633"/>
      <c r="GBY577" s="633"/>
      <c r="GBZ577" s="633"/>
      <c r="GCA577" s="633"/>
      <c r="GCB577" s="633"/>
      <c r="GCC577" s="633"/>
      <c r="GCD577" s="633"/>
      <c r="GCE577" s="633"/>
      <c r="GCF577" s="633"/>
      <c r="GCG577" s="633"/>
      <c r="GCH577" s="633"/>
      <c r="GCI577" s="633"/>
      <c r="GCJ577" s="633"/>
      <c r="GCK577" s="633"/>
      <c r="GCL577" s="633"/>
      <c r="GCM577" s="633"/>
      <c r="GCN577" s="633"/>
      <c r="GCO577" s="633"/>
      <c r="GCP577" s="633"/>
      <c r="GCQ577" s="633"/>
      <c r="GCR577" s="633"/>
      <c r="GCS577" s="633"/>
      <c r="GCT577" s="633"/>
      <c r="GCU577" s="633"/>
      <c r="GCV577" s="633"/>
      <c r="GCW577" s="633"/>
      <c r="GCX577" s="633"/>
      <c r="GCY577" s="633"/>
      <c r="GCZ577" s="633"/>
      <c r="GDA577" s="633"/>
      <c r="GDB577" s="633"/>
      <c r="GDC577" s="633"/>
      <c r="GDD577" s="633"/>
      <c r="GDE577" s="633"/>
      <c r="GDF577" s="633"/>
      <c r="GDG577" s="633"/>
      <c r="GDH577" s="633"/>
      <c r="GDI577" s="633"/>
      <c r="GDJ577" s="633"/>
      <c r="GDK577" s="633"/>
      <c r="GDL577" s="633"/>
      <c r="GDM577" s="633"/>
      <c r="GDN577" s="633"/>
      <c r="GDO577" s="633"/>
      <c r="GDP577" s="633"/>
      <c r="GDQ577" s="633"/>
      <c r="GDR577" s="633"/>
      <c r="GDS577" s="633"/>
      <c r="GDT577" s="633"/>
      <c r="GDU577" s="633"/>
      <c r="GDV577" s="633"/>
      <c r="GDW577" s="633"/>
      <c r="GDX577" s="633"/>
      <c r="GDY577" s="633"/>
      <c r="GDZ577" s="633"/>
      <c r="GEA577" s="633"/>
      <c r="GEB577" s="633"/>
      <c r="GEC577" s="633"/>
      <c r="GED577" s="633"/>
      <c r="GEE577" s="633"/>
      <c r="GEF577" s="633"/>
      <c r="GEG577" s="633"/>
      <c r="GEH577" s="633"/>
      <c r="GEI577" s="633"/>
      <c r="GEJ577" s="633"/>
      <c r="GEK577" s="633"/>
      <c r="GEL577" s="633"/>
      <c r="GEM577" s="633"/>
      <c r="GEN577" s="633"/>
      <c r="GEO577" s="633"/>
      <c r="GEP577" s="633"/>
      <c r="GEQ577" s="633"/>
      <c r="GER577" s="633"/>
      <c r="GES577" s="633"/>
      <c r="GET577" s="633"/>
      <c r="GEU577" s="633"/>
      <c r="GEV577" s="633"/>
      <c r="GEW577" s="633"/>
      <c r="GEX577" s="633"/>
      <c r="GEY577" s="633"/>
      <c r="GEZ577" s="633"/>
      <c r="GFA577" s="633"/>
      <c r="GFB577" s="633"/>
      <c r="GFC577" s="633"/>
      <c r="GFD577" s="633"/>
      <c r="GFE577" s="633"/>
      <c r="GFF577" s="633"/>
      <c r="GFG577" s="633"/>
      <c r="GFH577" s="633"/>
      <c r="GFI577" s="633"/>
      <c r="GFJ577" s="633"/>
      <c r="GFK577" s="633"/>
      <c r="GFL577" s="633"/>
      <c r="GFM577" s="633"/>
      <c r="GFN577" s="633"/>
      <c r="GFO577" s="633"/>
      <c r="GFP577" s="633"/>
      <c r="GFQ577" s="633"/>
      <c r="GFR577" s="633"/>
      <c r="GFS577" s="633"/>
      <c r="GFT577" s="633"/>
      <c r="GFU577" s="633"/>
      <c r="GFV577" s="633"/>
      <c r="GFW577" s="633"/>
      <c r="GFX577" s="633"/>
      <c r="GFY577" s="633"/>
      <c r="GFZ577" s="633"/>
      <c r="GGA577" s="633"/>
      <c r="GGB577" s="633"/>
      <c r="GGC577" s="633"/>
      <c r="GGD577" s="633"/>
      <c r="GGE577" s="633"/>
      <c r="GGF577" s="633"/>
      <c r="GGG577" s="633"/>
      <c r="GGH577" s="633"/>
      <c r="GGI577" s="633"/>
      <c r="GGJ577" s="633"/>
      <c r="GGK577" s="633"/>
      <c r="GGL577" s="633"/>
      <c r="GGM577" s="633"/>
      <c r="GGN577" s="633"/>
      <c r="GGO577" s="633"/>
      <c r="GGP577" s="633"/>
      <c r="GGQ577" s="633"/>
      <c r="GGR577" s="633"/>
      <c r="GGS577" s="633"/>
      <c r="GGT577" s="633"/>
      <c r="GGU577" s="633"/>
      <c r="GGV577" s="633"/>
      <c r="GGW577" s="633"/>
      <c r="GGX577" s="633"/>
      <c r="GGY577" s="633"/>
      <c r="GGZ577" s="633"/>
      <c r="GHA577" s="633"/>
      <c r="GHB577" s="633"/>
      <c r="GHC577" s="633"/>
      <c r="GHD577" s="633"/>
      <c r="GHE577" s="633"/>
      <c r="GHF577" s="633"/>
      <c r="GHG577" s="633"/>
      <c r="GHH577" s="633"/>
      <c r="GHI577" s="633"/>
      <c r="GHJ577" s="633"/>
      <c r="GHK577" s="633"/>
      <c r="GHL577" s="633"/>
      <c r="GHM577" s="633"/>
      <c r="GHN577" s="633"/>
      <c r="GHO577" s="633"/>
      <c r="GHP577" s="633"/>
      <c r="GHQ577" s="633"/>
      <c r="GHR577" s="633"/>
      <c r="GHS577" s="633"/>
      <c r="GHT577" s="633"/>
      <c r="GHU577" s="633"/>
      <c r="GHV577" s="633"/>
      <c r="GHW577" s="633"/>
      <c r="GHX577" s="633"/>
      <c r="GHY577" s="633"/>
      <c r="GHZ577" s="633"/>
      <c r="GIA577" s="633"/>
      <c r="GIB577" s="633"/>
      <c r="GIC577" s="633"/>
      <c r="GID577" s="633"/>
      <c r="GIE577" s="633"/>
      <c r="GIF577" s="633"/>
      <c r="GIG577" s="633"/>
      <c r="GIH577" s="633"/>
      <c r="GII577" s="633"/>
      <c r="GIJ577" s="633"/>
      <c r="GIK577" s="633"/>
      <c r="GIL577" s="633"/>
      <c r="GIM577" s="633"/>
      <c r="GIN577" s="633"/>
      <c r="GIO577" s="633"/>
      <c r="GIP577" s="633"/>
      <c r="GIQ577" s="633"/>
      <c r="GIR577" s="633"/>
      <c r="GIS577" s="633"/>
      <c r="GIT577" s="633"/>
      <c r="GIU577" s="633"/>
      <c r="GIV577" s="633"/>
      <c r="GIW577" s="633"/>
      <c r="GIX577" s="633"/>
      <c r="GIY577" s="633"/>
      <c r="GIZ577" s="633"/>
      <c r="GJA577" s="633"/>
      <c r="GJB577" s="633"/>
      <c r="GJC577" s="633"/>
      <c r="GJD577" s="633"/>
      <c r="GJE577" s="633"/>
      <c r="GJF577" s="633"/>
      <c r="GJG577" s="633"/>
      <c r="GJH577" s="633"/>
      <c r="GJI577" s="633"/>
      <c r="GJJ577" s="633"/>
      <c r="GJK577" s="633"/>
      <c r="GJL577" s="633"/>
      <c r="GJM577" s="633"/>
      <c r="GJN577" s="633"/>
      <c r="GJO577" s="633"/>
      <c r="GJP577" s="633"/>
      <c r="GJQ577" s="633"/>
      <c r="GJR577" s="633"/>
      <c r="GJS577" s="633"/>
      <c r="GJT577" s="633"/>
      <c r="GJU577" s="633"/>
      <c r="GJV577" s="633"/>
      <c r="GJW577" s="633"/>
      <c r="GJX577" s="633"/>
      <c r="GJY577" s="633"/>
      <c r="GJZ577" s="633"/>
      <c r="GKA577" s="633"/>
      <c r="GKB577" s="633"/>
      <c r="GKC577" s="633"/>
      <c r="GKD577" s="633"/>
      <c r="GKE577" s="633"/>
      <c r="GKF577" s="633"/>
      <c r="GKG577" s="633"/>
      <c r="GKH577" s="633"/>
      <c r="GKI577" s="633"/>
      <c r="GKJ577" s="633"/>
      <c r="GKK577" s="633"/>
      <c r="GKL577" s="633"/>
      <c r="GKM577" s="633"/>
      <c r="GKN577" s="633"/>
      <c r="GKO577" s="633"/>
      <c r="GKP577" s="633"/>
      <c r="GKQ577" s="633"/>
      <c r="GKR577" s="633"/>
      <c r="GKS577" s="633"/>
      <c r="GKT577" s="633"/>
      <c r="GKU577" s="633"/>
      <c r="GKV577" s="633"/>
      <c r="GKW577" s="633"/>
      <c r="GKX577" s="633"/>
      <c r="GKY577" s="633"/>
      <c r="GKZ577" s="633"/>
      <c r="GLA577" s="633"/>
      <c r="GLB577" s="633"/>
      <c r="GLC577" s="633"/>
      <c r="GLD577" s="633"/>
      <c r="GLE577" s="633"/>
      <c r="GLF577" s="633"/>
      <c r="GLG577" s="633"/>
      <c r="GLH577" s="633"/>
      <c r="GLI577" s="633"/>
      <c r="GLJ577" s="633"/>
      <c r="GLK577" s="633"/>
      <c r="GLL577" s="633"/>
      <c r="GLM577" s="633"/>
      <c r="GLN577" s="633"/>
      <c r="GLO577" s="633"/>
      <c r="GLP577" s="633"/>
      <c r="GLQ577" s="633"/>
      <c r="GLR577" s="633"/>
      <c r="GLS577" s="633"/>
      <c r="GLT577" s="633"/>
      <c r="GLU577" s="633"/>
      <c r="GLV577" s="633"/>
      <c r="GLW577" s="633"/>
      <c r="GLX577" s="633"/>
      <c r="GLY577" s="633"/>
      <c r="GLZ577" s="633"/>
      <c r="GMA577" s="633"/>
      <c r="GMB577" s="633"/>
      <c r="GMC577" s="633"/>
      <c r="GMD577" s="633"/>
      <c r="GME577" s="633"/>
      <c r="GMF577" s="633"/>
      <c r="GMG577" s="633"/>
      <c r="GMH577" s="633"/>
      <c r="GMI577" s="633"/>
      <c r="GMJ577" s="633"/>
      <c r="GMK577" s="633"/>
      <c r="GML577" s="633"/>
      <c r="GMM577" s="633"/>
      <c r="GMN577" s="633"/>
      <c r="GMO577" s="633"/>
      <c r="GMP577" s="633"/>
      <c r="GMQ577" s="633"/>
      <c r="GMR577" s="633"/>
      <c r="GMS577" s="633"/>
      <c r="GMT577" s="633"/>
      <c r="GMU577" s="633"/>
      <c r="GMV577" s="633"/>
      <c r="GMW577" s="633"/>
      <c r="GMX577" s="633"/>
      <c r="GMY577" s="633"/>
      <c r="GMZ577" s="633"/>
      <c r="GNA577" s="633"/>
      <c r="GNB577" s="633"/>
      <c r="GNC577" s="633"/>
      <c r="GND577" s="633"/>
      <c r="GNE577" s="633"/>
      <c r="GNF577" s="633"/>
      <c r="GNG577" s="633"/>
      <c r="GNH577" s="633"/>
      <c r="GNI577" s="633"/>
      <c r="GNJ577" s="633"/>
      <c r="GNK577" s="633"/>
      <c r="GNL577" s="633"/>
      <c r="GNM577" s="633"/>
      <c r="GNN577" s="633"/>
      <c r="GNO577" s="633"/>
      <c r="GNP577" s="633"/>
      <c r="GNQ577" s="633"/>
      <c r="GNR577" s="633"/>
      <c r="GNS577" s="633"/>
      <c r="GNT577" s="633"/>
      <c r="GNU577" s="633"/>
      <c r="GNV577" s="633"/>
      <c r="GNW577" s="633"/>
      <c r="GNX577" s="633"/>
      <c r="GNY577" s="633"/>
      <c r="GNZ577" s="633"/>
      <c r="GOA577" s="633"/>
      <c r="GOB577" s="633"/>
      <c r="GOC577" s="633"/>
      <c r="GOD577" s="633"/>
      <c r="GOE577" s="633"/>
      <c r="GOF577" s="633"/>
      <c r="GOG577" s="633"/>
      <c r="GOH577" s="633"/>
      <c r="GOI577" s="633"/>
      <c r="GOJ577" s="633"/>
      <c r="GOK577" s="633"/>
      <c r="GOL577" s="633"/>
      <c r="GOM577" s="633"/>
      <c r="GON577" s="633"/>
      <c r="GOO577" s="633"/>
      <c r="GOP577" s="633"/>
      <c r="GOQ577" s="633"/>
      <c r="GOR577" s="633"/>
      <c r="GOS577" s="633"/>
      <c r="GOT577" s="633"/>
      <c r="GOU577" s="633"/>
      <c r="GOV577" s="633"/>
      <c r="GOW577" s="633"/>
      <c r="GOX577" s="633"/>
      <c r="GOY577" s="633"/>
      <c r="GOZ577" s="633"/>
      <c r="GPA577" s="633"/>
      <c r="GPB577" s="633"/>
      <c r="GPC577" s="633"/>
      <c r="GPD577" s="633"/>
      <c r="GPE577" s="633"/>
      <c r="GPF577" s="633"/>
      <c r="GPG577" s="633"/>
      <c r="GPH577" s="633"/>
      <c r="GPI577" s="633"/>
      <c r="GPJ577" s="633"/>
      <c r="GPK577" s="633"/>
      <c r="GPL577" s="633"/>
      <c r="GPM577" s="633"/>
      <c r="GPN577" s="633"/>
      <c r="GPO577" s="633"/>
      <c r="GPP577" s="633"/>
      <c r="GPQ577" s="633"/>
      <c r="GPR577" s="633"/>
      <c r="GPS577" s="633"/>
      <c r="GPT577" s="633"/>
      <c r="GPU577" s="633"/>
      <c r="GPV577" s="633"/>
      <c r="GPW577" s="633"/>
      <c r="GPX577" s="633"/>
      <c r="GPY577" s="633"/>
      <c r="GPZ577" s="633"/>
      <c r="GQA577" s="633"/>
      <c r="GQB577" s="633"/>
      <c r="GQC577" s="633"/>
      <c r="GQD577" s="633"/>
      <c r="GQE577" s="633"/>
      <c r="GQF577" s="633"/>
      <c r="GQG577" s="633"/>
      <c r="GQH577" s="633"/>
      <c r="GQI577" s="633"/>
      <c r="GQJ577" s="633"/>
      <c r="GQK577" s="633"/>
      <c r="GQL577" s="633"/>
      <c r="GQM577" s="633"/>
      <c r="GQN577" s="633"/>
      <c r="GQO577" s="633"/>
      <c r="GQP577" s="633"/>
      <c r="GQQ577" s="633"/>
      <c r="GQR577" s="633"/>
      <c r="GQS577" s="633"/>
      <c r="GQT577" s="633"/>
      <c r="GQU577" s="633"/>
      <c r="GQV577" s="633"/>
      <c r="GQW577" s="633"/>
      <c r="GQX577" s="633"/>
      <c r="GQY577" s="633"/>
      <c r="GQZ577" s="633"/>
      <c r="GRA577" s="633"/>
      <c r="GRB577" s="633"/>
      <c r="GRC577" s="633"/>
      <c r="GRD577" s="633"/>
      <c r="GRE577" s="633"/>
      <c r="GRF577" s="633"/>
      <c r="GRG577" s="633"/>
      <c r="GRH577" s="633"/>
      <c r="GRI577" s="633"/>
      <c r="GRJ577" s="633"/>
      <c r="GRK577" s="633"/>
      <c r="GRL577" s="633"/>
      <c r="GRM577" s="633"/>
      <c r="GRN577" s="633"/>
      <c r="GRO577" s="633"/>
      <c r="GRP577" s="633"/>
      <c r="GRQ577" s="633"/>
      <c r="GRR577" s="633"/>
      <c r="GRS577" s="633"/>
      <c r="GRT577" s="633"/>
      <c r="GRU577" s="633"/>
      <c r="GRV577" s="633"/>
      <c r="GRW577" s="633"/>
      <c r="GRX577" s="633"/>
      <c r="GRY577" s="633"/>
      <c r="GRZ577" s="633"/>
      <c r="GSA577" s="633"/>
      <c r="GSB577" s="633"/>
      <c r="GSC577" s="633"/>
      <c r="GSD577" s="633"/>
      <c r="GSE577" s="633"/>
      <c r="GSF577" s="633"/>
      <c r="GSG577" s="633"/>
      <c r="GSH577" s="633"/>
      <c r="GSI577" s="633"/>
      <c r="GSJ577" s="633"/>
      <c r="GSK577" s="633"/>
      <c r="GSL577" s="633"/>
      <c r="GSM577" s="633"/>
      <c r="GSN577" s="633"/>
      <c r="GSO577" s="633"/>
      <c r="GSP577" s="633"/>
      <c r="GSQ577" s="633"/>
      <c r="GSR577" s="633"/>
      <c r="GSS577" s="633"/>
      <c r="GST577" s="633"/>
      <c r="GSU577" s="633"/>
      <c r="GSV577" s="633"/>
      <c r="GSW577" s="633"/>
      <c r="GSX577" s="633"/>
      <c r="GSY577" s="633"/>
      <c r="GSZ577" s="633"/>
      <c r="GTA577" s="633"/>
      <c r="GTB577" s="633"/>
      <c r="GTC577" s="633"/>
      <c r="GTD577" s="633"/>
      <c r="GTE577" s="633"/>
      <c r="GTF577" s="633"/>
      <c r="GTG577" s="633"/>
      <c r="GTH577" s="633"/>
      <c r="GTI577" s="633"/>
      <c r="GTJ577" s="633"/>
      <c r="GTK577" s="633"/>
      <c r="GTL577" s="633"/>
      <c r="GTM577" s="633"/>
      <c r="GTN577" s="633"/>
      <c r="GTO577" s="633"/>
      <c r="GTP577" s="633"/>
      <c r="GTQ577" s="633"/>
      <c r="GTR577" s="633"/>
      <c r="GTS577" s="633"/>
      <c r="GTT577" s="633"/>
      <c r="GTU577" s="633"/>
      <c r="GTV577" s="633"/>
      <c r="GTW577" s="633"/>
      <c r="GTX577" s="633"/>
      <c r="GTY577" s="633"/>
      <c r="GTZ577" s="633"/>
      <c r="GUA577" s="633"/>
      <c r="GUB577" s="633"/>
      <c r="GUC577" s="633"/>
      <c r="GUD577" s="633"/>
      <c r="GUE577" s="633"/>
      <c r="GUF577" s="633"/>
      <c r="GUG577" s="633"/>
      <c r="GUH577" s="633"/>
      <c r="GUI577" s="633"/>
      <c r="GUJ577" s="633"/>
      <c r="GUK577" s="633"/>
      <c r="GUL577" s="633"/>
      <c r="GUM577" s="633"/>
      <c r="GUN577" s="633"/>
      <c r="GUO577" s="633"/>
      <c r="GUP577" s="633"/>
      <c r="GUQ577" s="633"/>
      <c r="GUR577" s="633"/>
      <c r="GUS577" s="633"/>
      <c r="GUT577" s="633"/>
      <c r="GUU577" s="633"/>
      <c r="GUV577" s="633"/>
      <c r="GUW577" s="633"/>
      <c r="GUX577" s="633"/>
      <c r="GUY577" s="633"/>
      <c r="GUZ577" s="633"/>
      <c r="GVA577" s="633"/>
      <c r="GVB577" s="633"/>
      <c r="GVC577" s="633"/>
      <c r="GVD577" s="633"/>
      <c r="GVE577" s="633"/>
      <c r="GVF577" s="633"/>
      <c r="GVG577" s="633"/>
      <c r="GVH577" s="633"/>
      <c r="GVI577" s="633"/>
      <c r="GVJ577" s="633"/>
      <c r="GVK577" s="633"/>
      <c r="GVL577" s="633"/>
      <c r="GVM577" s="633"/>
      <c r="GVN577" s="633"/>
      <c r="GVO577" s="633"/>
      <c r="GVP577" s="633"/>
      <c r="GVQ577" s="633"/>
      <c r="GVR577" s="633"/>
      <c r="GVS577" s="633"/>
      <c r="GVT577" s="633"/>
      <c r="GVU577" s="633"/>
      <c r="GVV577" s="633"/>
      <c r="GVW577" s="633"/>
      <c r="GVX577" s="633"/>
      <c r="GVY577" s="633"/>
      <c r="GVZ577" s="633"/>
      <c r="GWA577" s="633"/>
      <c r="GWB577" s="633"/>
      <c r="GWC577" s="633"/>
      <c r="GWD577" s="633"/>
      <c r="GWE577" s="633"/>
      <c r="GWF577" s="633"/>
      <c r="GWG577" s="633"/>
      <c r="GWH577" s="633"/>
      <c r="GWI577" s="633"/>
      <c r="GWJ577" s="633"/>
      <c r="GWK577" s="633"/>
      <c r="GWL577" s="633"/>
      <c r="GWM577" s="633"/>
      <c r="GWN577" s="633"/>
      <c r="GWO577" s="633"/>
      <c r="GWP577" s="633"/>
      <c r="GWQ577" s="633"/>
      <c r="GWR577" s="633"/>
      <c r="GWS577" s="633"/>
      <c r="GWT577" s="633"/>
      <c r="GWU577" s="633"/>
      <c r="GWV577" s="633"/>
      <c r="GWW577" s="633"/>
      <c r="GWX577" s="633"/>
      <c r="GWY577" s="633"/>
      <c r="GWZ577" s="633"/>
      <c r="GXA577" s="633"/>
      <c r="GXB577" s="633"/>
      <c r="GXC577" s="633"/>
      <c r="GXD577" s="633"/>
      <c r="GXE577" s="633"/>
      <c r="GXF577" s="633"/>
      <c r="GXG577" s="633"/>
      <c r="GXH577" s="633"/>
      <c r="GXI577" s="633"/>
      <c r="GXJ577" s="633"/>
      <c r="GXK577" s="633"/>
      <c r="GXL577" s="633"/>
      <c r="GXM577" s="633"/>
      <c r="GXN577" s="633"/>
      <c r="GXO577" s="633"/>
      <c r="GXP577" s="633"/>
      <c r="GXQ577" s="633"/>
      <c r="GXR577" s="633"/>
      <c r="GXS577" s="633"/>
      <c r="GXT577" s="633"/>
      <c r="GXU577" s="633"/>
      <c r="GXV577" s="633"/>
      <c r="GXW577" s="633"/>
      <c r="GXX577" s="633"/>
      <c r="GXY577" s="633"/>
      <c r="GXZ577" s="633"/>
      <c r="GYA577" s="633"/>
      <c r="GYB577" s="633"/>
      <c r="GYC577" s="633"/>
      <c r="GYD577" s="633"/>
      <c r="GYE577" s="633"/>
      <c r="GYF577" s="633"/>
      <c r="GYG577" s="633"/>
      <c r="GYH577" s="633"/>
      <c r="GYI577" s="633"/>
      <c r="GYJ577" s="633"/>
      <c r="GYK577" s="633"/>
      <c r="GYL577" s="633"/>
      <c r="GYM577" s="633"/>
      <c r="GYN577" s="633"/>
      <c r="GYO577" s="633"/>
      <c r="GYP577" s="633"/>
      <c r="GYQ577" s="633"/>
      <c r="GYR577" s="633"/>
      <c r="GYS577" s="633"/>
      <c r="GYT577" s="633"/>
      <c r="GYU577" s="633"/>
      <c r="GYV577" s="633"/>
      <c r="GYW577" s="633"/>
      <c r="GYX577" s="633"/>
      <c r="GYY577" s="633"/>
      <c r="GYZ577" s="633"/>
      <c r="GZA577" s="633"/>
      <c r="GZB577" s="633"/>
      <c r="GZC577" s="633"/>
      <c r="GZD577" s="633"/>
      <c r="GZE577" s="633"/>
      <c r="GZF577" s="633"/>
      <c r="GZG577" s="633"/>
      <c r="GZH577" s="633"/>
      <c r="GZI577" s="633"/>
      <c r="GZJ577" s="633"/>
      <c r="GZK577" s="633"/>
      <c r="GZL577" s="633"/>
      <c r="GZM577" s="633"/>
      <c r="GZN577" s="633"/>
      <c r="GZO577" s="633"/>
      <c r="GZP577" s="633"/>
      <c r="GZQ577" s="633"/>
      <c r="GZR577" s="633"/>
      <c r="GZS577" s="633"/>
      <c r="GZT577" s="633"/>
      <c r="GZU577" s="633"/>
      <c r="GZV577" s="633"/>
      <c r="GZW577" s="633"/>
      <c r="GZX577" s="633"/>
      <c r="GZY577" s="633"/>
      <c r="GZZ577" s="633"/>
      <c r="HAA577" s="633"/>
      <c r="HAB577" s="633"/>
      <c r="HAC577" s="633"/>
      <c r="HAD577" s="633"/>
      <c r="HAE577" s="633"/>
      <c r="HAF577" s="633"/>
      <c r="HAG577" s="633"/>
      <c r="HAH577" s="633"/>
      <c r="HAI577" s="633"/>
      <c r="HAJ577" s="633"/>
      <c r="HAK577" s="633"/>
      <c r="HAL577" s="633"/>
      <c r="HAM577" s="633"/>
      <c r="HAN577" s="633"/>
      <c r="HAO577" s="633"/>
      <c r="HAP577" s="633"/>
      <c r="HAQ577" s="633"/>
      <c r="HAR577" s="633"/>
      <c r="HAS577" s="633"/>
      <c r="HAT577" s="633"/>
      <c r="HAU577" s="633"/>
      <c r="HAV577" s="633"/>
      <c r="HAW577" s="633"/>
      <c r="HAX577" s="633"/>
      <c r="HAY577" s="633"/>
      <c r="HAZ577" s="633"/>
      <c r="HBA577" s="633"/>
      <c r="HBB577" s="633"/>
      <c r="HBC577" s="633"/>
      <c r="HBD577" s="633"/>
      <c r="HBE577" s="633"/>
      <c r="HBF577" s="633"/>
      <c r="HBG577" s="633"/>
      <c r="HBH577" s="633"/>
      <c r="HBI577" s="633"/>
      <c r="HBJ577" s="633"/>
      <c r="HBK577" s="633"/>
      <c r="HBL577" s="633"/>
      <c r="HBM577" s="633"/>
      <c r="HBN577" s="633"/>
      <c r="HBO577" s="633"/>
      <c r="HBP577" s="633"/>
      <c r="HBQ577" s="633"/>
      <c r="HBR577" s="633"/>
      <c r="HBS577" s="633"/>
      <c r="HBT577" s="633"/>
      <c r="HBU577" s="633"/>
      <c r="HBV577" s="633"/>
      <c r="HBW577" s="633"/>
      <c r="HBX577" s="633"/>
      <c r="HBY577" s="633"/>
      <c r="HBZ577" s="633"/>
      <c r="HCA577" s="633"/>
      <c r="HCB577" s="633"/>
      <c r="HCC577" s="633"/>
      <c r="HCD577" s="633"/>
      <c r="HCE577" s="633"/>
      <c r="HCF577" s="633"/>
      <c r="HCG577" s="633"/>
      <c r="HCH577" s="633"/>
      <c r="HCI577" s="633"/>
      <c r="HCJ577" s="633"/>
      <c r="HCK577" s="633"/>
      <c r="HCL577" s="633"/>
      <c r="HCM577" s="633"/>
      <c r="HCN577" s="633"/>
      <c r="HCO577" s="633"/>
      <c r="HCP577" s="633"/>
      <c r="HCQ577" s="633"/>
      <c r="HCR577" s="633"/>
      <c r="HCS577" s="633"/>
      <c r="HCT577" s="633"/>
      <c r="HCU577" s="633"/>
      <c r="HCV577" s="633"/>
      <c r="HCW577" s="633"/>
      <c r="HCX577" s="633"/>
      <c r="HCY577" s="633"/>
      <c r="HCZ577" s="633"/>
      <c r="HDA577" s="633"/>
      <c r="HDB577" s="633"/>
      <c r="HDC577" s="633"/>
      <c r="HDD577" s="633"/>
      <c r="HDE577" s="633"/>
      <c r="HDF577" s="633"/>
      <c r="HDG577" s="633"/>
      <c r="HDH577" s="633"/>
      <c r="HDI577" s="633"/>
      <c r="HDJ577" s="633"/>
      <c r="HDK577" s="633"/>
      <c r="HDL577" s="633"/>
      <c r="HDM577" s="633"/>
      <c r="HDN577" s="633"/>
      <c r="HDO577" s="633"/>
      <c r="HDP577" s="633"/>
      <c r="HDQ577" s="633"/>
      <c r="HDR577" s="633"/>
      <c r="HDS577" s="633"/>
      <c r="HDT577" s="633"/>
      <c r="HDU577" s="633"/>
      <c r="HDV577" s="633"/>
      <c r="HDW577" s="633"/>
      <c r="HDX577" s="633"/>
      <c r="HDY577" s="633"/>
      <c r="HDZ577" s="633"/>
      <c r="HEA577" s="633"/>
      <c r="HEB577" s="633"/>
      <c r="HEC577" s="633"/>
      <c r="HED577" s="633"/>
      <c r="HEE577" s="633"/>
      <c r="HEF577" s="633"/>
      <c r="HEG577" s="633"/>
      <c r="HEH577" s="633"/>
      <c r="HEI577" s="633"/>
      <c r="HEJ577" s="633"/>
      <c r="HEK577" s="633"/>
      <c r="HEL577" s="633"/>
      <c r="HEM577" s="633"/>
      <c r="HEN577" s="633"/>
      <c r="HEO577" s="633"/>
      <c r="HEP577" s="633"/>
      <c r="HEQ577" s="633"/>
      <c r="HER577" s="633"/>
      <c r="HES577" s="633"/>
      <c r="HET577" s="633"/>
      <c r="HEU577" s="633"/>
      <c r="HEV577" s="633"/>
      <c r="HEW577" s="633"/>
      <c r="HEX577" s="633"/>
      <c r="HEY577" s="633"/>
      <c r="HEZ577" s="633"/>
      <c r="HFA577" s="633"/>
      <c r="HFB577" s="633"/>
      <c r="HFC577" s="633"/>
      <c r="HFD577" s="633"/>
      <c r="HFE577" s="633"/>
      <c r="HFF577" s="633"/>
      <c r="HFG577" s="633"/>
      <c r="HFH577" s="633"/>
      <c r="HFI577" s="633"/>
      <c r="HFJ577" s="633"/>
      <c r="HFK577" s="633"/>
      <c r="HFL577" s="633"/>
      <c r="HFM577" s="633"/>
      <c r="HFN577" s="633"/>
      <c r="HFO577" s="633"/>
      <c r="HFP577" s="633"/>
      <c r="HFQ577" s="633"/>
      <c r="HFR577" s="633"/>
      <c r="HFS577" s="633"/>
      <c r="HFT577" s="633"/>
      <c r="HFU577" s="633"/>
      <c r="HFV577" s="633"/>
      <c r="HFW577" s="633"/>
      <c r="HFX577" s="633"/>
      <c r="HFY577" s="633"/>
      <c r="HFZ577" s="633"/>
      <c r="HGA577" s="633"/>
      <c r="HGB577" s="633"/>
      <c r="HGC577" s="633"/>
      <c r="HGD577" s="633"/>
      <c r="HGE577" s="633"/>
      <c r="HGF577" s="633"/>
      <c r="HGG577" s="633"/>
      <c r="HGH577" s="633"/>
      <c r="HGI577" s="633"/>
      <c r="HGJ577" s="633"/>
      <c r="HGK577" s="633"/>
      <c r="HGL577" s="633"/>
      <c r="HGM577" s="633"/>
      <c r="HGN577" s="633"/>
      <c r="HGO577" s="633"/>
      <c r="HGP577" s="633"/>
      <c r="HGQ577" s="633"/>
      <c r="HGR577" s="633"/>
      <c r="HGS577" s="633"/>
      <c r="HGT577" s="633"/>
      <c r="HGU577" s="633"/>
      <c r="HGV577" s="633"/>
      <c r="HGW577" s="633"/>
      <c r="HGX577" s="633"/>
      <c r="HGY577" s="633"/>
      <c r="HGZ577" s="633"/>
      <c r="HHA577" s="633"/>
      <c r="HHB577" s="633"/>
      <c r="HHC577" s="633"/>
      <c r="HHD577" s="633"/>
      <c r="HHE577" s="633"/>
      <c r="HHF577" s="633"/>
      <c r="HHG577" s="633"/>
      <c r="HHH577" s="633"/>
      <c r="HHI577" s="633"/>
      <c r="HHJ577" s="633"/>
      <c r="HHK577" s="633"/>
      <c r="HHL577" s="633"/>
      <c r="HHM577" s="633"/>
      <c r="HHN577" s="633"/>
      <c r="HHO577" s="633"/>
      <c r="HHP577" s="633"/>
      <c r="HHQ577" s="633"/>
      <c r="HHR577" s="633"/>
      <c r="HHS577" s="633"/>
      <c r="HHT577" s="633"/>
      <c r="HHU577" s="633"/>
      <c r="HHV577" s="633"/>
      <c r="HHW577" s="633"/>
      <c r="HHX577" s="633"/>
      <c r="HHY577" s="633"/>
      <c r="HHZ577" s="633"/>
      <c r="HIA577" s="633"/>
      <c r="HIB577" s="633"/>
      <c r="HIC577" s="633"/>
      <c r="HID577" s="633"/>
      <c r="HIE577" s="633"/>
      <c r="HIF577" s="633"/>
      <c r="HIG577" s="633"/>
      <c r="HIH577" s="633"/>
      <c r="HII577" s="633"/>
      <c r="HIJ577" s="633"/>
      <c r="HIK577" s="633"/>
      <c r="HIL577" s="633"/>
      <c r="HIM577" s="633"/>
      <c r="HIN577" s="633"/>
      <c r="HIO577" s="633"/>
      <c r="HIP577" s="633"/>
      <c r="HIQ577" s="633"/>
      <c r="HIR577" s="633"/>
      <c r="HIS577" s="633"/>
      <c r="HIT577" s="633"/>
      <c r="HIU577" s="633"/>
      <c r="HIV577" s="633"/>
      <c r="HIW577" s="633"/>
      <c r="HIX577" s="633"/>
      <c r="HIY577" s="633"/>
      <c r="HIZ577" s="633"/>
      <c r="HJA577" s="633"/>
      <c r="HJB577" s="633"/>
      <c r="HJC577" s="633"/>
      <c r="HJD577" s="633"/>
      <c r="HJE577" s="633"/>
      <c r="HJF577" s="633"/>
      <c r="HJG577" s="633"/>
      <c r="HJH577" s="633"/>
      <c r="HJI577" s="633"/>
      <c r="HJJ577" s="633"/>
      <c r="HJK577" s="633"/>
      <c r="HJL577" s="633"/>
      <c r="HJM577" s="633"/>
      <c r="HJN577" s="633"/>
      <c r="HJO577" s="633"/>
      <c r="HJP577" s="633"/>
      <c r="HJQ577" s="633"/>
      <c r="HJR577" s="633"/>
      <c r="HJS577" s="633"/>
      <c r="HJT577" s="633"/>
      <c r="HJU577" s="633"/>
      <c r="HJV577" s="633"/>
      <c r="HJW577" s="633"/>
      <c r="HJX577" s="633"/>
      <c r="HJY577" s="633"/>
      <c r="HJZ577" s="633"/>
      <c r="HKA577" s="633"/>
      <c r="HKB577" s="633"/>
      <c r="HKC577" s="633"/>
      <c r="HKD577" s="633"/>
      <c r="HKE577" s="633"/>
      <c r="HKF577" s="633"/>
      <c r="HKG577" s="633"/>
      <c r="HKH577" s="633"/>
      <c r="HKI577" s="633"/>
      <c r="HKJ577" s="633"/>
      <c r="HKK577" s="633"/>
      <c r="HKL577" s="633"/>
      <c r="HKM577" s="633"/>
      <c r="HKN577" s="633"/>
      <c r="HKO577" s="633"/>
      <c r="HKP577" s="633"/>
      <c r="HKQ577" s="633"/>
      <c r="HKR577" s="633"/>
      <c r="HKS577" s="633"/>
      <c r="HKT577" s="633"/>
      <c r="HKU577" s="633"/>
      <c r="HKV577" s="633"/>
      <c r="HKW577" s="633"/>
      <c r="HKX577" s="633"/>
      <c r="HKY577" s="633"/>
      <c r="HKZ577" s="633"/>
      <c r="HLA577" s="633"/>
      <c r="HLB577" s="633"/>
      <c r="HLC577" s="633"/>
      <c r="HLD577" s="633"/>
      <c r="HLE577" s="633"/>
      <c r="HLF577" s="633"/>
      <c r="HLG577" s="633"/>
      <c r="HLH577" s="633"/>
      <c r="HLI577" s="633"/>
      <c r="HLJ577" s="633"/>
      <c r="HLK577" s="633"/>
      <c r="HLL577" s="633"/>
      <c r="HLM577" s="633"/>
      <c r="HLN577" s="633"/>
      <c r="HLO577" s="633"/>
      <c r="HLP577" s="633"/>
      <c r="HLQ577" s="633"/>
      <c r="HLR577" s="633"/>
      <c r="HLS577" s="633"/>
      <c r="HLT577" s="633"/>
      <c r="HLU577" s="633"/>
      <c r="HLV577" s="633"/>
      <c r="HLW577" s="633"/>
      <c r="HLX577" s="633"/>
      <c r="HLY577" s="633"/>
      <c r="HLZ577" s="633"/>
      <c r="HMA577" s="633"/>
      <c r="HMB577" s="633"/>
      <c r="HMC577" s="633"/>
      <c r="HMD577" s="633"/>
      <c r="HME577" s="633"/>
      <c r="HMF577" s="633"/>
      <c r="HMG577" s="633"/>
      <c r="HMH577" s="633"/>
      <c r="HMI577" s="633"/>
      <c r="HMJ577" s="633"/>
      <c r="HMK577" s="633"/>
      <c r="HML577" s="633"/>
      <c r="HMM577" s="633"/>
      <c r="HMN577" s="633"/>
      <c r="HMO577" s="633"/>
      <c r="HMP577" s="633"/>
      <c r="HMQ577" s="633"/>
      <c r="HMR577" s="633"/>
      <c r="HMS577" s="633"/>
      <c r="HMT577" s="633"/>
      <c r="HMU577" s="633"/>
      <c r="HMV577" s="633"/>
      <c r="HMW577" s="633"/>
      <c r="HMX577" s="633"/>
      <c r="HMY577" s="633"/>
      <c r="HMZ577" s="633"/>
      <c r="HNA577" s="633"/>
      <c r="HNB577" s="633"/>
      <c r="HNC577" s="633"/>
      <c r="HND577" s="633"/>
      <c r="HNE577" s="633"/>
      <c r="HNF577" s="633"/>
      <c r="HNG577" s="633"/>
      <c r="HNH577" s="633"/>
      <c r="HNI577" s="633"/>
      <c r="HNJ577" s="633"/>
      <c r="HNK577" s="633"/>
      <c r="HNL577" s="633"/>
      <c r="HNM577" s="633"/>
      <c r="HNN577" s="633"/>
      <c r="HNO577" s="633"/>
      <c r="HNP577" s="633"/>
      <c r="HNQ577" s="633"/>
      <c r="HNR577" s="633"/>
      <c r="HNS577" s="633"/>
      <c r="HNT577" s="633"/>
      <c r="HNU577" s="633"/>
      <c r="HNV577" s="633"/>
      <c r="HNW577" s="633"/>
      <c r="HNX577" s="633"/>
      <c r="HNY577" s="633"/>
      <c r="HNZ577" s="633"/>
      <c r="HOA577" s="633"/>
      <c r="HOB577" s="633"/>
      <c r="HOC577" s="633"/>
      <c r="HOD577" s="633"/>
      <c r="HOE577" s="633"/>
      <c r="HOF577" s="633"/>
      <c r="HOG577" s="633"/>
      <c r="HOH577" s="633"/>
      <c r="HOI577" s="633"/>
      <c r="HOJ577" s="633"/>
      <c r="HOK577" s="633"/>
      <c r="HOL577" s="633"/>
      <c r="HOM577" s="633"/>
      <c r="HON577" s="633"/>
      <c r="HOO577" s="633"/>
      <c r="HOP577" s="633"/>
      <c r="HOQ577" s="633"/>
      <c r="HOR577" s="633"/>
      <c r="HOS577" s="633"/>
      <c r="HOT577" s="633"/>
      <c r="HOU577" s="633"/>
      <c r="HOV577" s="633"/>
      <c r="HOW577" s="633"/>
      <c r="HOX577" s="633"/>
      <c r="HOY577" s="633"/>
      <c r="HOZ577" s="633"/>
      <c r="HPA577" s="633"/>
      <c r="HPB577" s="633"/>
      <c r="HPC577" s="633"/>
      <c r="HPD577" s="633"/>
      <c r="HPE577" s="633"/>
      <c r="HPF577" s="633"/>
      <c r="HPG577" s="633"/>
      <c r="HPH577" s="633"/>
      <c r="HPI577" s="633"/>
      <c r="HPJ577" s="633"/>
      <c r="HPK577" s="633"/>
      <c r="HPL577" s="633"/>
      <c r="HPM577" s="633"/>
      <c r="HPN577" s="633"/>
      <c r="HPO577" s="633"/>
      <c r="HPP577" s="633"/>
      <c r="HPQ577" s="633"/>
      <c r="HPR577" s="633"/>
      <c r="HPS577" s="633"/>
      <c r="HPT577" s="633"/>
      <c r="HPU577" s="633"/>
      <c r="HPV577" s="633"/>
      <c r="HPW577" s="633"/>
      <c r="HPX577" s="633"/>
      <c r="HPY577" s="633"/>
      <c r="HPZ577" s="633"/>
      <c r="HQA577" s="633"/>
      <c r="HQB577" s="633"/>
      <c r="HQC577" s="633"/>
      <c r="HQD577" s="633"/>
      <c r="HQE577" s="633"/>
      <c r="HQF577" s="633"/>
      <c r="HQG577" s="633"/>
      <c r="HQH577" s="633"/>
      <c r="HQI577" s="633"/>
      <c r="HQJ577" s="633"/>
      <c r="HQK577" s="633"/>
      <c r="HQL577" s="633"/>
      <c r="HQM577" s="633"/>
      <c r="HQN577" s="633"/>
      <c r="HQO577" s="633"/>
      <c r="HQP577" s="633"/>
      <c r="HQQ577" s="633"/>
      <c r="HQR577" s="633"/>
      <c r="HQS577" s="633"/>
      <c r="HQT577" s="633"/>
      <c r="HQU577" s="633"/>
      <c r="HQV577" s="633"/>
      <c r="HQW577" s="633"/>
      <c r="HQX577" s="633"/>
      <c r="HQY577" s="633"/>
      <c r="HQZ577" s="633"/>
      <c r="HRA577" s="633"/>
      <c r="HRB577" s="633"/>
      <c r="HRC577" s="633"/>
      <c r="HRD577" s="633"/>
      <c r="HRE577" s="633"/>
      <c r="HRF577" s="633"/>
      <c r="HRG577" s="633"/>
      <c r="HRH577" s="633"/>
      <c r="HRI577" s="633"/>
      <c r="HRJ577" s="633"/>
      <c r="HRK577" s="633"/>
      <c r="HRL577" s="633"/>
      <c r="HRM577" s="633"/>
      <c r="HRN577" s="633"/>
      <c r="HRO577" s="633"/>
      <c r="HRP577" s="633"/>
      <c r="HRQ577" s="633"/>
      <c r="HRR577" s="633"/>
      <c r="HRS577" s="633"/>
      <c r="HRT577" s="633"/>
      <c r="HRU577" s="633"/>
      <c r="HRV577" s="633"/>
      <c r="HRW577" s="633"/>
      <c r="HRX577" s="633"/>
      <c r="HRY577" s="633"/>
      <c r="HRZ577" s="633"/>
      <c r="HSA577" s="633"/>
      <c r="HSB577" s="633"/>
      <c r="HSC577" s="633"/>
      <c r="HSD577" s="633"/>
      <c r="HSE577" s="633"/>
      <c r="HSF577" s="633"/>
      <c r="HSG577" s="633"/>
      <c r="HSH577" s="633"/>
      <c r="HSI577" s="633"/>
      <c r="HSJ577" s="633"/>
      <c r="HSK577" s="633"/>
      <c r="HSL577" s="633"/>
      <c r="HSM577" s="633"/>
      <c r="HSN577" s="633"/>
      <c r="HSO577" s="633"/>
      <c r="HSP577" s="633"/>
      <c r="HSQ577" s="633"/>
      <c r="HSR577" s="633"/>
      <c r="HSS577" s="633"/>
      <c r="HST577" s="633"/>
      <c r="HSU577" s="633"/>
      <c r="HSV577" s="633"/>
      <c r="HSW577" s="633"/>
      <c r="HSX577" s="633"/>
      <c r="HSY577" s="633"/>
      <c r="HSZ577" s="633"/>
      <c r="HTA577" s="633"/>
      <c r="HTB577" s="633"/>
      <c r="HTC577" s="633"/>
      <c r="HTD577" s="633"/>
      <c r="HTE577" s="633"/>
      <c r="HTF577" s="633"/>
      <c r="HTG577" s="633"/>
      <c r="HTH577" s="633"/>
      <c r="HTI577" s="633"/>
      <c r="HTJ577" s="633"/>
      <c r="HTK577" s="633"/>
      <c r="HTL577" s="633"/>
      <c r="HTM577" s="633"/>
      <c r="HTN577" s="633"/>
      <c r="HTO577" s="633"/>
      <c r="HTP577" s="633"/>
      <c r="HTQ577" s="633"/>
      <c r="HTR577" s="633"/>
      <c r="HTS577" s="633"/>
      <c r="HTT577" s="633"/>
      <c r="HTU577" s="633"/>
      <c r="HTV577" s="633"/>
      <c r="HTW577" s="633"/>
      <c r="HTX577" s="633"/>
      <c r="HTY577" s="633"/>
      <c r="HTZ577" s="633"/>
      <c r="HUA577" s="633"/>
      <c r="HUB577" s="633"/>
      <c r="HUC577" s="633"/>
      <c r="HUD577" s="633"/>
      <c r="HUE577" s="633"/>
      <c r="HUF577" s="633"/>
      <c r="HUG577" s="633"/>
      <c r="HUH577" s="633"/>
      <c r="HUI577" s="633"/>
      <c r="HUJ577" s="633"/>
      <c r="HUK577" s="633"/>
      <c r="HUL577" s="633"/>
      <c r="HUM577" s="633"/>
      <c r="HUN577" s="633"/>
      <c r="HUO577" s="633"/>
      <c r="HUP577" s="633"/>
      <c r="HUQ577" s="633"/>
      <c r="HUR577" s="633"/>
      <c r="HUS577" s="633"/>
      <c r="HUT577" s="633"/>
      <c r="HUU577" s="633"/>
      <c r="HUV577" s="633"/>
      <c r="HUW577" s="633"/>
      <c r="HUX577" s="633"/>
      <c r="HUY577" s="633"/>
      <c r="HUZ577" s="633"/>
      <c r="HVA577" s="633"/>
      <c r="HVB577" s="633"/>
      <c r="HVC577" s="633"/>
      <c r="HVD577" s="633"/>
      <c r="HVE577" s="633"/>
      <c r="HVF577" s="633"/>
      <c r="HVG577" s="633"/>
      <c r="HVH577" s="633"/>
      <c r="HVI577" s="633"/>
      <c r="HVJ577" s="633"/>
      <c r="HVK577" s="633"/>
      <c r="HVL577" s="633"/>
      <c r="HVM577" s="633"/>
      <c r="HVN577" s="633"/>
      <c r="HVO577" s="633"/>
      <c r="HVP577" s="633"/>
      <c r="HVQ577" s="633"/>
      <c r="HVR577" s="633"/>
      <c r="HVS577" s="633"/>
      <c r="HVT577" s="633"/>
      <c r="HVU577" s="633"/>
      <c r="HVV577" s="633"/>
      <c r="HVW577" s="633"/>
      <c r="HVX577" s="633"/>
      <c r="HVY577" s="633"/>
      <c r="HVZ577" s="633"/>
      <c r="HWA577" s="633"/>
      <c r="HWB577" s="633"/>
      <c r="HWC577" s="633"/>
      <c r="HWD577" s="633"/>
      <c r="HWE577" s="633"/>
      <c r="HWF577" s="633"/>
      <c r="HWG577" s="633"/>
      <c r="HWH577" s="633"/>
      <c r="HWI577" s="633"/>
      <c r="HWJ577" s="633"/>
      <c r="HWK577" s="633"/>
      <c r="HWL577" s="633"/>
      <c r="HWM577" s="633"/>
      <c r="HWN577" s="633"/>
      <c r="HWO577" s="633"/>
      <c r="HWP577" s="633"/>
      <c r="HWQ577" s="633"/>
      <c r="HWR577" s="633"/>
      <c r="HWS577" s="633"/>
      <c r="HWT577" s="633"/>
      <c r="HWU577" s="633"/>
      <c r="HWV577" s="633"/>
      <c r="HWW577" s="633"/>
      <c r="HWX577" s="633"/>
      <c r="HWY577" s="633"/>
      <c r="HWZ577" s="633"/>
      <c r="HXA577" s="633"/>
      <c r="HXB577" s="633"/>
      <c r="HXC577" s="633"/>
      <c r="HXD577" s="633"/>
      <c r="HXE577" s="633"/>
      <c r="HXF577" s="633"/>
      <c r="HXG577" s="633"/>
      <c r="HXH577" s="633"/>
      <c r="HXI577" s="633"/>
      <c r="HXJ577" s="633"/>
      <c r="HXK577" s="633"/>
      <c r="HXL577" s="633"/>
      <c r="HXM577" s="633"/>
      <c r="HXN577" s="633"/>
      <c r="HXO577" s="633"/>
      <c r="HXP577" s="633"/>
      <c r="HXQ577" s="633"/>
      <c r="HXR577" s="633"/>
      <c r="HXS577" s="633"/>
      <c r="HXT577" s="633"/>
      <c r="HXU577" s="633"/>
      <c r="HXV577" s="633"/>
      <c r="HXW577" s="633"/>
      <c r="HXX577" s="633"/>
      <c r="HXY577" s="633"/>
      <c r="HXZ577" s="633"/>
      <c r="HYA577" s="633"/>
      <c r="HYB577" s="633"/>
      <c r="HYC577" s="633"/>
      <c r="HYD577" s="633"/>
      <c r="HYE577" s="633"/>
      <c r="HYF577" s="633"/>
      <c r="HYG577" s="633"/>
      <c r="HYH577" s="633"/>
      <c r="HYI577" s="633"/>
      <c r="HYJ577" s="633"/>
      <c r="HYK577" s="633"/>
      <c r="HYL577" s="633"/>
      <c r="HYM577" s="633"/>
      <c r="HYN577" s="633"/>
      <c r="HYO577" s="633"/>
      <c r="HYP577" s="633"/>
      <c r="HYQ577" s="633"/>
      <c r="HYR577" s="633"/>
      <c r="HYS577" s="633"/>
      <c r="HYT577" s="633"/>
      <c r="HYU577" s="633"/>
      <c r="HYV577" s="633"/>
      <c r="HYW577" s="633"/>
      <c r="HYX577" s="633"/>
      <c r="HYY577" s="633"/>
      <c r="HYZ577" s="633"/>
      <c r="HZA577" s="633"/>
      <c r="HZB577" s="633"/>
      <c r="HZC577" s="633"/>
      <c r="HZD577" s="633"/>
      <c r="HZE577" s="633"/>
      <c r="HZF577" s="633"/>
      <c r="HZG577" s="633"/>
      <c r="HZH577" s="633"/>
      <c r="HZI577" s="633"/>
      <c r="HZJ577" s="633"/>
      <c r="HZK577" s="633"/>
      <c r="HZL577" s="633"/>
      <c r="HZM577" s="633"/>
      <c r="HZN577" s="633"/>
      <c r="HZO577" s="633"/>
      <c r="HZP577" s="633"/>
      <c r="HZQ577" s="633"/>
      <c r="HZR577" s="633"/>
      <c r="HZS577" s="633"/>
      <c r="HZT577" s="633"/>
      <c r="HZU577" s="633"/>
      <c r="HZV577" s="633"/>
      <c r="HZW577" s="633"/>
      <c r="HZX577" s="633"/>
      <c r="HZY577" s="633"/>
      <c r="HZZ577" s="633"/>
      <c r="IAA577" s="633"/>
      <c r="IAB577" s="633"/>
      <c r="IAC577" s="633"/>
      <c r="IAD577" s="633"/>
      <c r="IAE577" s="633"/>
      <c r="IAF577" s="633"/>
      <c r="IAG577" s="633"/>
      <c r="IAH577" s="633"/>
      <c r="IAI577" s="633"/>
      <c r="IAJ577" s="633"/>
      <c r="IAK577" s="633"/>
      <c r="IAL577" s="633"/>
      <c r="IAM577" s="633"/>
      <c r="IAN577" s="633"/>
      <c r="IAO577" s="633"/>
      <c r="IAP577" s="633"/>
      <c r="IAQ577" s="633"/>
      <c r="IAR577" s="633"/>
      <c r="IAS577" s="633"/>
      <c r="IAT577" s="633"/>
      <c r="IAU577" s="633"/>
      <c r="IAV577" s="633"/>
      <c r="IAW577" s="633"/>
      <c r="IAX577" s="633"/>
      <c r="IAY577" s="633"/>
      <c r="IAZ577" s="633"/>
      <c r="IBA577" s="633"/>
      <c r="IBB577" s="633"/>
      <c r="IBC577" s="633"/>
      <c r="IBD577" s="633"/>
      <c r="IBE577" s="633"/>
      <c r="IBF577" s="633"/>
      <c r="IBG577" s="633"/>
      <c r="IBH577" s="633"/>
      <c r="IBI577" s="633"/>
      <c r="IBJ577" s="633"/>
      <c r="IBK577" s="633"/>
      <c r="IBL577" s="633"/>
      <c r="IBM577" s="633"/>
      <c r="IBN577" s="633"/>
      <c r="IBO577" s="633"/>
      <c r="IBP577" s="633"/>
      <c r="IBQ577" s="633"/>
      <c r="IBR577" s="633"/>
      <c r="IBS577" s="633"/>
      <c r="IBT577" s="633"/>
      <c r="IBU577" s="633"/>
      <c r="IBV577" s="633"/>
      <c r="IBW577" s="633"/>
      <c r="IBX577" s="633"/>
      <c r="IBY577" s="633"/>
      <c r="IBZ577" s="633"/>
      <c r="ICA577" s="633"/>
      <c r="ICB577" s="633"/>
      <c r="ICC577" s="633"/>
      <c r="ICD577" s="633"/>
      <c r="ICE577" s="633"/>
      <c r="ICF577" s="633"/>
      <c r="ICG577" s="633"/>
      <c r="ICH577" s="633"/>
      <c r="ICI577" s="633"/>
      <c r="ICJ577" s="633"/>
      <c r="ICK577" s="633"/>
      <c r="ICL577" s="633"/>
      <c r="ICM577" s="633"/>
      <c r="ICN577" s="633"/>
      <c r="ICO577" s="633"/>
      <c r="ICP577" s="633"/>
      <c r="ICQ577" s="633"/>
      <c r="ICR577" s="633"/>
      <c r="ICS577" s="633"/>
      <c r="ICT577" s="633"/>
      <c r="ICU577" s="633"/>
      <c r="ICV577" s="633"/>
      <c r="ICW577" s="633"/>
      <c r="ICX577" s="633"/>
      <c r="ICY577" s="633"/>
      <c r="ICZ577" s="633"/>
      <c r="IDA577" s="633"/>
      <c r="IDB577" s="633"/>
      <c r="IDC577" s="633"/>
      <c r="IDD577" s="633"/>
      <c r="IDE577" s="633"/>
      <c r="IDF577" s="633"/>
      <c r="IDG577" s="633"/>
      <c r="IDH577" s="633"/>
      <c r="IDI577" s="633"/>
      <c r="IDJ577" s="633"/>
      <c r="IDK577" s="633"/>
      <c r="IDL577" s="633"/>
      <c r="IDM577" s="633"/>
      <c r="IDN577" s="633"/>
      <c r="IDO577" s="633"/>
      <c r="IDP577" s="633"/>
      <c r="IDQ577" s="633"/>
      <c r="IDR577" s="633"/>
      <c r="IDS577" s="633"/>
      <c r="IDT577" s="633"/>
      <c r="IDU577" s="633"/>
      <c r="IDV577" s="633"/>
      <c r="IDW577" s="633"/>
      <c r="IDX577" s="633"/>
      <c r="IDY577" s="633"/>
      <c r="IDZ577" s="633"/>
      <c r="IEA577" s="633"/>
      <c r="IEB577" s="633"/>
      <c r="IEC577" s="633"/>
      <c r="IED577" s="633"/>
      <c r="IEE577" s="633"/>
      <c r="IEF577" s="633"/>
      <c r="IEG577" s="633"/>
      <c r="IEH577" s="633"/>
      <c r="IEI577" s="633"/>
      <c r="IEJ577" s="633"/>
      <c r="IEK577" s="633"/>
      <c r="IEL577" s="633"/>
      <c r="IEM577" s="633"/>
      <c r="IEN577" s="633"/>
      <c r="IEO577" s="633"/>
      <c r="IEP577" s="633"/>
      <c r="IEQ577" s="633"/>
      <c r="IER577" s="633"/>
      <c r="IES577" s="633"/>
      <c r="IET577" s="633"/>
      <c r="IEU577" s="633"/>
      <c r="IEV577" s="633"/>
      <c r="IEW577" s="633"/>
      <c r="IEX577" s="633"/>
      <c r="IEY577" s="633"/>
      <c r="IEZ577" s="633"/>
      <c r="IFA577" s="633"/>
      <c r="IFB577" s="633"/>
      <c r="IFC577" s="633"/>
      <c r="IFD577" s="633"/>
      <c r="IFE577" s="633"/>
      <c r="IFF577" s="633"/>
      <c r="IFG577" s="633"/>
      <c r="IFH577" s="633"/>
      <c r="IFI577" s="633"/>
      <c r="IFJ577" s="633"/>
      <c r="IFK577" s="633"/>
      <c r="IFL577" s="633"/>
      <c r="IFM577" s="633"/>
      <c r="IFN577" s="633"/>
      <c r="IFO577" s="633"/>
      <c r="IFP577" s="633"/>
      <c r="IFQ577" s="633"/>
      <c r="IFR577" s="633"/>
      <c r="IFS577" s="633"/>
      <c r="IFT577" s="633"/>
      <c r="IFU577" s="633"/>
      <c r="IFV577" s="633"/>
      <c r="IFW577" s="633"/>
      <c r="IFX577" s="633"/>
      <c r="IFY577" s="633"/>
      <c r="IFZ577" s="633"/>
      <c r="IGA577" s="633"/>
      <c r="IGB577" s="633"/>
      <c r="IGC577" s="633"/>
      <c r="IGD577" s="633"/>
      <c r="IGE577" s="633"/>
      <c r="IGF577" s="633"/>
      <c r="IGG577" s="633"/>
      <c r="IGH577" s="633"/>
      <c r="IGI577" s="633"/>
      <c r="IGJ577" s="633"/>
      <c r="IGK577" s="633"/>
      <c r="IGL577" s="633"/>
      <c r="IGM577" s="633"/>
      <c r="IGN577" s="633"/>
      <c r="IGO577" s="633"/>
      <c r="IGP577" s="633"/>
      <c r="IGQ577" s="633"/>
      <c r="IGR577" s="633"/>
      <c r="IGS577" s="633"/>
      <c r="IGT577" s="633"/>
      <c r="IGU577" s="633"/>
      <c r="IGV577" s="633"/>
      <c r="IGW577" s="633"/>
      <c r="IGX577" s="633"/>
      <c r="IGY577" s="633"/>
      <c r="IGZ577" s="633"/>
      <c r="IHA577" s="633"/>
      <c r="IHB577" s="633"/>
      <c r="IHC577" s="633"/>
      <c r="IHD577" s="633"/>
      <c r="IHE577" s="633"/>
      <c r="IHF577" s="633"/>
      <c r="IHG577" s="633"/>
      <c r="IHH577" s="633"/>
      <c r="IHI577" s="633"/>
      <c r="IHJ577" s="633"/>
      <c r="IHK577" s="633"/>
      <c r="IHL577" s="633"/>
      <c r="IHM577" s="633"/>
      <c r="IHN577" s="633"/>
      <c r="IHO577" s="633"/>
      <c r="IHP577" s="633"/>
      <c r="IHQ577" s="633"/>
      <c r="IHR577" s="633"/>
      <c r="IHS577" s="633"/>
      <c r="IHT577" s="633"/>
      <c r="IHU577" s="633"/>
      <c r="IHV577" s="633"/>
      <c r="IHW577" s="633"/>
      <c r="IHX577" s="633"/>
      <c r="IHY577" s="633"/>
      <c r="IHZ577" s="633"/>
      <c r="IIA577" s="633"/>
      <c r="IIB577" s="633"/>
      <c r="IIC577" s="633"/>
      <c r="IID577" s="633"/>
      <c r="IIE577" s="633"/>
      <c r="IIF577" s="633"/>
      <c r="IIG577" s="633"/>
      <c r="IIH577" s="633"/>
      <c r="III577" s="633"/>
      <c r="IIJ577" s="633"/>
      <c r="IIK577" s="633"/>
      <c r="IIL577" s="633"/>
      <c r="IIM577" s="633"/>
      <c r="IIN577" s="633"/>
      <c r="IIO577" s="633"/>
      <c r="IIP577" s="633"/>
      <c r="IIQ577" s="633"/>
      <c r="IIR577" s="633"/>
      <c r="IIS577" s="633"/>
      <c r="IIT577" s="633"/>
      <c r="IIU577" s="633"/>
      <c r="IIV577" s="633"/>
      <c r="IIW577" s="633"/>
      <c r="IIX577" s="633"/>
      <c r="IIY577" s="633"/>
      <c r="IIZ577" s="633"/>
      <c r="IJA577" s="633"/>
      <c r="IJB577" s="633"/>
      <c r="IJC577" s="633"/>
      <c r="IJD577" s="633"/>
      <c r="IJE577" s="633"/>
      <c r="IJF577" s="633"/>
      <c r="IJG577" s="633"/>
      <c r="IJH577" s="633"/>
      <c r="IJI577" s="633"/>
      <c r="IJJ577" s="633"/>
      <c r="IJK577" s="633"/>
      <c r="IJL577" s="633"/>
      <c r="IJM577" s="633"/>
      <c r="IJN577" s="633"/>
      <c r="IJO577" s="633"/>
      <c r="IJP577" s="633"/>
      <c r="IJQ577" s="633"/>
      <c r="IJR577" s="633"/>
      <c r="IJS577" s="633"/>
      <c r="IJT577" s="633"/>
      <c r="IJU577" s="633"/>
      <c r="IJV577" s="633"/>
      <c r="IJW577" s="633"/>
      <c r="IJX577" s="633"/>
      <c r="IJY577" s="633"/>
      <c r="IJZ577" s="633"/>
      <c r="IKA577" s="633"/>
      <c r="IKB577" s="633"/>
      <c r="IKC577" s="633"/>
      <c r="IKD577" s="633"/>
      <c r="IKE577" s="633"/>
      <c r="IKF577" s="633"/>
      <c r="IKG577" s="633"/>
      <c r="IKH577" s="633"/>
      <c r="IKI577" s="633"/>
      <c r="IKJ577" s="633"/>
      <c r="IKK577" s="633"/>
      <c r="IKL577" s="633"/>
      <c r="IKM577" s="633"/>
      <c r="IKN577" s="633"/>
      <c r="IKO577" s="633"/>
      <c r="IKP577" s="633"/>
      <c r="IKQ577" s="633"/>
      <c r="IKR577" s="633"/>
      <c r="IKS577" s="633"/>
      <c r="IKT577" s="633"/>
      <c r="IKU577" s="633"/>
      <c r="IKV577" s="633"/>
      <c r="IKW577" s="633"/>
      <c r="IKX577" s="633"/>
      <c r="IKY577" s="633"/>
      <c r="IKZ577" s="633"/>
      <c r="ILA577" s="633"/>
      <c r="ILB577" s="633"/>
      <c r="ILC577" s="633"/>
      <c r="ILD577" s="633"/>
      <c r="ILE577" s="633"/>
      <c r="ILF577" s="633"/>
      <c r="ILG577" s="633"/>
      <c r="ILH577" s="633"/>
      <c r="ILI577" s="633"/>
      <c r="ILJ577" s="633"/>
      <c r="ILK577" s="633"/>
      <c r="ILL577" s="633"/>
      <c r="ILM577" s="633"/>
      <c r="ILN577" s="633"/>
      <c r="ILO577" s="633"/>
      <c r="ILP577" s="633"/>
      <c r="ILQ577" s="633"/>
      <c r="ILR577" s="633"/>
      <c r="ILS577" s="633"/>
      <c r="ILT577" s="633"/>
      <c r="ILU577" s="633"/>
      <c r="ILV577" s="633"/>
      <c r="ILW577" s="633"/>
      <c r="ILX577" s="633"/>
      <c r="ILY577" s="633"/>
      <c r="ILZ577" s="633"/>
      <c r="IMA577" s="633"/>
      <c r="IMB577" s="633"/>
      <c r="IMC577" s="633"/>
      <c r="IMD577" s="633"/>
      <c r="IME577" s="633"/>
      <c r="IMF577" s="633"/>
      <c r="IMG577" s="633"/>
      <c r="IMH577" s="633"/>
      <c r="IMI577" s="633"/>
      <c r="IMJ577" s="633"/>
      <c r="IMK577" s="633"/>
      <c r="IML577" s="633"/>
      <c r="IMM577" s="633"/>
      <c r="IMN577" s="633"/>
      <c r="IMO577" s="633"/>
      <c r="IMP577" s="633"/>
      <c r="IMQ577" s="633"/>
      <c r="IMR577" s="633"/>
      <c r="IMS577" s="633"/>
      <c r="IMT577" s="633"/>
      <c r="IMU577" s="633"/>
      <c r="IMV577" s="633"/>
      <c r="IMW577" s="633"/>
      <c r="IMX577" s="633"/>
      <c r="IMY577" s="633"/>
      <c r="IMZ577" s="633"/>
      <c r="INA577" s="633"/>
      <c r="INB577" s="633"/>
      <c r="INC577" s="633"/>
      <c r="IND577" s="633"/>
      <c r="INE577" s="633"/>
      <c r="INF577" s="633"/>
      <c r="ING577" s="633"/>
      <c r="INH577" s="633"/>
      <c r="INI577" s="633"/>
      <c r="INJ577" s="633"/>
      <c r="INK577" s="633"/>
      <c r="INL577" s="633"/>
      <c r="INM577" s="633"/>
      <c r="INN577" s="633"/>
      <c r="INO577" s="633"/>
      <c r="INP577" s="633"/>
      <c r="INQ577" s="633"/>
      <c r="INR577" s="633"/>
      <c r="INS577" s="633"/>
      <c r="INT577" s="633"/>
      <c r="INU577" s="633"/>
      <c r="INV577" s="633"/>
      <c r="INW577" s="633"/>
      <c r="INX577" s="633"/>
      <c r="INY577" s="633"/>
      <c r="INZ577" s="633"/>
      <c r="IOA577" s="633"/>
      <c r="IOB577" s="633"/>
      <c r="IOC577" s="633"/>
      <c r="IOD577" s="633"/>
      <c r="IOE577" s="633"/>
      <c r="IOF577" s="633"/>
      <c r="IOG577" s="633"/>
      <c r="IOH577" s="633"/>
      <c r="IOI577" s="633"/>
      <c r="IOJ577" s="633"/>
      <c r="IOK577" s="633"/>
      <c r="IOL577" s="633"/>
      <c r="IOM577" s="633"/>
      <c r="ION577" s="633"/>
      <c r="IOO577" s="633"/>
      <c r="IOP577" s="633"/>
      <c r="IOQ577" s="633"/>
      <c r="IOR577" s="633"/>
      <c r="IOS577" s="633"/>
      <c r="IOT577" s="633"/>
      <c r="IOU577" s="633"/>
      <c r="IOV577" s="633"/>
      <c r="IOW577" s="633"/>
      <c r="IOX577" s="633"/>
      <c r="IOY577" s="633"/>
      <c r="IOZ577" s="633"/>
      <c r="IPA577" s="633"/>
      <c r="IPB577" s="633"/>
      <c r="IPC577" s="633"/>
      <c r="IPD577" s="633"/>
      <c r="IPE577" s="633"/>
      <c r="IPF577" s="633"/>
      <c r="IPG577" s="633"/>
      <c r="IPH577" s="633"/>
      <c r="IPI577" s="633"/>
      <c r="IPJ577" s="633"/>
      <c r="IPK577" s="633"/>
      <c r="IPL577" s="633"/>
      <c r="IPM577" s="633"/>
      <c r="IPN577" s="633"/>
      <c r="IPO577" s="633"/>
      <c r="IPP577" s="633"/>
      <c r="IPQ577" s="633"/>
      <c r="IPR577" s="633"/>
      <c r="IPS577" s="633"/>
      <c r="IPT577" s="633"/>
      <c r="IPU577" s="633"/>
      <c r="IPV577" s="633"/>
      <c r="IPW577" s="633"/>
      <c r="IPX577" s="633"/>
      <c r="IPY577" s="633"/>
      <c r="IPZ577" s="633"/>
      <c r="IQA577" s="633"/>
      <c r="IQB577" s="633"/>
      <c r="IQC577" s="633"/>
      <c r="IQD577" s="633"/>
      <c r="IQE577" s="633"/>
      <c r="IQF577" s="633"/>
      <c r="IQG577" s="633"/>
      <c r="IQH577" s="633"/>
      <c r="IQI577" s="633"/>
      <c r="IQJ577" s="633"/>
      <c r="IQK577" s="633"/>
      <c r="IQL577" s="633"/>
      <c r="IQM577" s="633"/>
      <c r="IQN577" s="633"/>
      <c r="IQO577" s="633"/>
      <c r="IQP577" s="633"/>
      <c r="IQQ577" s="633"/>
      <c r="IQR577" s="633"/>
      <c r="IQS577" s="633"/>
      <c r="IQT577" s="633"/>
      <c r="IQU577" s="633"/>
      <c r="IQV577" s="633"/>
      <c r="IQW577" s="633"/>
      <c r="IQX577" s="633"/>
      <c r="IQY577" s="633"/>
      <c r="IQZ577" s="633"/>
      <c r="IRA577" s="633"/>
      <c r="IRB577" s="633"/>
      <c r="IRC577" s="633"/>
      <c r="IRD577" s="633"/>
      <c r="IRE577" s="633"/>
      <c r="IRF577" s="633"/>
      <c r="IRG577" s="633"/>
      <c r="IRH577" s="633"/>
      <c r="IRI577" s="633"/>
      <c r="IRJ577" s="633"/>
      <c r="IRK577" s="633"/>
      <c r="IRL577" s="633"/>
      <c r="IRM577" s="633"/>
      <c r="IRN577" s="633"/>
      <c r="IRO577" s="633"/>
      <c r="IRP577" s="633"/>
      <c r="IRQ577" s="633"/>
      <c r="IRR577" s="633"/>
      <c r="IRS577" s="633"/>
      <c r="IRT577" s="633"/>
      <c r="IRU577" s="633"/>
      <c r="IRV577" s="633"/>
      <c r="IRW577" s="633"/>
      <c r="IRX577" s="633"/>
      <c r="IRY577" s="633"/>
      <c r="IRZ577" s="633"/>
      <c r="ISA577" s="633"/>
      <c r="ISB577" s="633"/>
      <c r="ISC577" s="633"/>
      <c r="ISD577" s="633"/>
      <c r="ISE577" s="633"/>
      <c r="ISF577" s="633"/>
      <c r="ISG577" s="633"/>
      <c r="ISH577" s="633"/>
      <c r="ISI577" s="633"/>
      <c r="ISJ577" s="633"/>
      <c r="ISK577" s="633"/>
      <c r="ISL577" s="633"/>
      <c r="ISM577" s="633"/>
      <c r="ISN577" s="633"/>
      <c r="ISO577" s="633"/>
      <c r="ISP577" s="633"/>
      <c r="ISQ577" s="633"/>
      <c r="ISR577" s="633"/>
      <c r="ISS577" s="633"/>
      <c r="IST577" s="633"/>
      <c r="ISU577" s="633"/>
      <c r="ISV577" s="633"/>
      <c r="ISW577" s="633"/>
      <c r="ISX577" s="633"/>
      <c r="ISY577" s="633"/>
      <c r="ISZ577" s="633"/>
      <c r="ITA577" s="633"/>
      <c r="ITB577" s="633"/>
      <c r="ITC577" s="633"/>
      <c r="ITD577" s="633"/>
      <c r="ITE577" s="633"/>
      <c r="ITF577" s="633"/>
      <c r="ITG577" s="633"/>
      <c r="ITH577" s="633"/>
      <c r="ITI577" s="633"/>
      <c r="ITJ577" s="633"/>
      <c r="ITK577" s="633"/>
      <c r="ITL577" s="633"/>
      <c r="ITM577" s="633"/>
      <c r="ITN577" s="633"/>
      <c r="ITO577" s="633"/>
      <c r="ITP577" s="633"/>
      <c r="ITQ577" s="633"/>
      <c r="ITR577" s="633"/>
      <c r="ITS577" s="633"/>
      <c r="ITT577" s="633"/>
      <c r="ITU577" s="633"/>
      <c r="ITV577" s="633"/>
      <c r="ITW577" s="633"/>
      <c r="ITX577" s="633"/>
      <c r="ITY577" s="633"/>
      <c r="ITZ577" s="633"/>
      <c r="IUA577" s="633"/>
      <c r="IUB577" s="633"/>
      <c r="IUC577" s="633"/>
      <c r="IUD577" s="633"/>
      <c r="IUE577" s="633"/>
      <c r="IUF577" s="633"/>
      <c r="IUG577" s="633"/>
      <c r="IUH577" s="633"/>
      <c r="IUI577" s="633"/>
      <c r="IUJ577" s="633"/>
      <c r="IUK577" s="633"/>
      <c r="IUL577" s="633"/>
      <c r="IUM577" s="633"/>
      <c r="IUN577" s="633"/>
      <c r="IUO577" s="633"/>
      <c r="IUP577" s="633"/>
      <c r="IUQ577" s="633"/>
      <c r="IUR577" s="633"/>
      <c r="IUS577" s="633"/>
      <c r="IUT577" s="633"/>
      <c r="IUU577" s="633"/>
      <c r="IUV577" s="633"/>
      <c r="IUW577" s="633"/>
      <c r="IUX577" s="633"/>
      <c r="IUY577" s="633"/>
      <c r="IUZ577" s="633"/>
      <c r="IVA577" s="633"/>
      <c r="IVB577" s="633"/>
      <c r="IVC577" s="633"/>
      <c r="IVD577" s="633"/>
      <c r="IVE577" s="633"/>
      <c r="IVF577" s="633"/>
      <c r="IVG577" s="633"/>
      <c r="IVH577" s="633"/>
      <c r="IVI577" s="633"/>
      <c r="IVJ577" s="633"/>
      <c r="IVK577" s="633"/>
      <c r="IVL577" s="633"/>
      <c r="IVM577" s="633"/>
      <c r="IVN577" s="633"/>
      <c r="IVO577" s="633"/>
      <c r="IVP577" s="633"/>
      <c r="IVQ577" s="633"/>
      <c r="IVR577" s="633"/>
      <c r="IVS577" s="633"/>
      <c r="IVT577" s="633"/>
      <c r="IVU577" s="633"/>
      <c r="IVV577" s="633"/>
      <c r="IVW577" s="633"/>
      <c r="IVX577" s="633"/>
      <c r="IVY577" s="633"/>
      <c r="IVZ577" s="633"/>
      <c r="IWA577" s="633"/>
      <c r="IWB577" s="633"/>
      <c r="IWC577" s="633"/>
      <c r="IWD577" s="633"/>
      <c r="IWE577" s="633"/>
      <c r="IWF577" s="633"/>
      <c r="IWG577" s="633"/>
      <c r="IWH577" s="633"/>
      <c r="IWI577" s="633"/>
      <c r="IWJ577" s="633"/>
      <c r="IWK577" s="633"/>
      <c r="IWL577" s="633"/>
      <c r="IWM577" s="633"/>
      <c r="IWN577" s="633"/>
      <c r="IWO577" s="633"/>
      <c r="IWP577" s="633"/>
      <c r="IWQ577" s="633"/>
      <c r="IWR577" s="633"/>
      <c r="IWS577" s="633"/>
      <c r="IWT577" s="633"/>
      <c r="IWU577" s="633"/>
      <c r="IWV577" s="633"/>
      <c r="IWW577" s="633"/>
      <c r="IWX577" s="633"/>
      <c r="IWY577" s="633"/>
      <c r="IWZ577" s="633"/>
      <c r="IXA577" s="633"/>
      <c r="IXB577" s="633"/>
      <c r="IXC577" s="633"/>
      <c r="IXD577" s="633"/>
      <c r="IXE577" s="633"/>
      <c r="IXF577" s="633"/>
      <c r="IXG577" s="633"/>
      <c r="IXH577" s="633"/>
      <c r="IXI577" s="633"/>
      <c r="IXJ577" s="633"/>
      <c r="IXK577" s="633"/>
      <c r="IXL577" s="633"/>
      <c r="IXM577" s="633"/>
      <c r="IXN577" s="633"/>
      <c r="IXO577" s="633"/>
      <c r="IXP577" s="633"/>
      <c r="IXQ577" s="633"/>
      <c r="IXR577" s="633"/>
      <c r="IXS577" s="633"/>
      <c r="IXT577" s="633"/>
      <c r="IXU577" s="633"/>
      <c r="IXV577" s="633"/>
      <c r="IXW577" s="633"/>
      <c r="IXX577" s="633"/>
      <c r="IXY577" s="633"/>
      <c r="IXZ577" s="633"/>
      <c r="IYA577" s="633"/>
      <c r="IYB577" s="633"/>
      <c r="IYC577" s="633"/>
      <c r="IYD577" s="633"/>
      <c r="IYE577" s="633"/>
      <c r="IYF577" s="633"/>
      <c r="IYG577" s="633"/>
      <c r="IYH577" s="633"/>
      <c r="IYI577" s="633"/>
      <c r="IYJ577" s="633"/>
      <c r="IYK577" s="633"/>
      <c r="IYL577" s="633"/>
      <c r="IYM577" s="633"/>
      <c r="IYN577" s="633"/>
      <c r="IYO577" s="633"/>
      <c r="IYP577" s="633"/>
      <c r="IYQ577" s="633"/>
      <c r="IYR577" s="633"/>
      <c r="IYS577" s="633"/>
      <c r="IYT577" s="633"/>
      <c r="IYU577" s="633"/>
      <c r="IYV577" s="633"/>
      <c r="IYW577" s="633"/>
      <c r="IYX577" s="633"/>
      <c r="IYY577" s="633"/>
      <c r="IYZ577" s="633"/>
      <c r="IZA577" s="633"/>
      <c r="IZB577" s="633"/>
      <c r="IZC577" s="633"/>
      <c r="IZD577" s="633"/>
      <c r="IZE577" s="633"/>
      <c r="IZF577" s="633"/>
      <c r="IZG577" s="633"/>
      <c r="IZH577" s="633"/>
      <c r="IZI577" s="633"/>
      <c r="IZJ577" s="633"/>
      <c r="IZK577" s="633"/>
      <c r="IZL577" s="633"/>
      <c r="IZM577" s="633"/>
      <c r="IZN577" s="633"/>
      <c r="IZO577" s="633"/>
      <c r="IZP577" s="633"/>
      <c r="IZQ577" s="633"/>
      <c r="IZR577" s="633"/>
      <c r="IZS577" s="633"/>
      <c r="IZT577" s="633"/>
      <c r="IZU577" s="633"/>
      <c r="IZV577" s="633"/>
      <c r="IZW577" s="633"/>
      <c r="IZX577" s="633"/>
      <c r="IZY577" s="633"/>
      <c r="IZZ577" s="633"/>
      <c r="JAA577" s="633"/>
      <c r="JAB577" s="633"/>
      <c r="JAC577" s="633"/>
      <c r="JAD577" s="633"/>
      <c r="JAE577" s="633"/>
      <c r="JAF577" s="633"/>
      <c r="JAG577" s="633"/>
      <c r="JAH577" s="633"/>
      <c r="JAI577" s="633"/>
      <c r="JAJ577" s="633"/>
      <c r="JAK577" s="633"/>
      <c r="JAL577" s="633"/>
      <c r="JAM577" s="633"/>
      <c r="JAN577" s="633"/>
      <c r="JAO577" s="633"/>
      <c r="JAP577" s="633"/>
      <c r="JAQ577" s="633"/>
      <c r="JAR577" s="633"/>
      <c r="JAS577" s="633"/>
      <c r="JAT577" s="633"/>
      <c r="JAU577" s="633"/>
      <c r="JAV577" s="633"/>
      <c r="JAW577" s="633"/>
      <c r="JAX577" s="633"/>
      <c r="JAY577" s="633"/>
      <c r="JAZ577" s="633"/>
      <c r="JBA577" s="633"/>
      <c r="JBB577" s="633"/>
      <c r="JBC577" s="633"/>
      <c r="JBD577" s="633"/>
      <c r="JBE577" s="633"/>
      <c r="JBF577" s="633"/>
      <c r="JBG577" s="633"/>
      <c r="JBH577" s="633"/>
      <c r="JBI577" s="633"/>
      <c r="JBJ577" s="633"/>
      <c r="JBK577" s="633"/>
      <c r="JBL577" s="633"/>
      <c r="JBM577" s="633"/>
      <c r="JBN577" s="633"/>
      <c r="JBO577" s="633"/>
      <c r="JBP577" s="633"/>
      <c r="JBQ577" s="633"/>
      <c r="JBR577" s="633"/>
      <c r="JBS577" s="633"/>
      <c r="JBT577" s="633"/>
      <c r="JBU577" s="633"/>
      <c r="JBV577" s="633"/>
      <c r="JBW577" s="633"/>
      <c r="JBX577" s="633"/>
      <c r="JBY577" s="633"/>
      <c r="JBZ577" s="633"/>
      <c r="JCA577" s="633"/>
      <c r="JCB577" s="633"/>
      <c r="JCC577" s="633"/>
      <c r="JCD577" s="633"/>
      <c r="JCE577" s="633"/>
      <c r="JCF577" s="633"/>
      <c r="JCG577" s="633"/>
      <c r="JCH577" s="633"/>
      <c r="JCI577" s="633"/>
      <c r="JCJ577" s="633"/>
      <c r="JCK577" s="633"/>
      <c r="JCL577" s="633"/>
      <c r="JCM577" s="633"/>
      <c r="JCN577" s="633"/>
      <c r="JCO577" s="633"/>
      <c r="JCP577" s="633"/>
      <c r="JCQ577" s="633"/>
      <c r="JCR577" s="633"/>
      <c r="JCS577" s="633"/>
      <c r="JCT577" s="633"/>
      <c r="JCU577" s="633"/>
      <c r="JCV577" s="633"/>
      <c r="JCW577" s="633"/>
      <c r="JCX577" s="633"/>
      <c r="JCY577" s="633"/>
      <c r="JCZ577" s="633"/>
      <c r="JDA577" s="633"/>
      <c r="JDB577" s="633"/>
      <c r="JDC577" s="633"/>
      <c r="JDD577" s="633"/>
      <c r="JDE577" s="633"/>
      <c r="JDF577" s="633"/>
      <c r="JDG577" s="633"/>
      <c r="JDH577" s="633"/>
      <c r="JDI577" s="633"/>
      <c r="JDJ577" s="633"/>
      <c r="JDK577" s="633"/>
      <c r="JDL577" s="633"/>
      <c r="JDM577" s="633"/>
      <c r="JDN577" s="633"/>
      <c r="JDO577" s="633"/>
      <c r="JDP577" s="633"/>
      <c r="JDQ577" s="633"/>
      <c r="JDR577" s="633"/>
      <c r="JDS577" s="633"/>
      <c r="JDT577" s="633"/>
      <c r="JDU577" s="633"/>
      <c r="JDV577" s="633"/>
      <c r="JDW577" s="633"/>
      <c r="JDX577" s="633"/>
      <c r="JDY577" s="633"/>
      <c r="JDZ577" s="633"/>
      <c r="JEA577" s="633"/>
      <c r="JEB577" s="633"/>
      <c r="JEC577" s="633"/>
      <c r="JED577" s="633"/>
      <c r="JEE577" s="633"/>
      <c r="JEF577" s="633"/>
      <c r="JEG577" s="633"/>
      <c r="JEH577" s="633"/>
      <c r="JEI577" s="633"/>
      <c r="JEJ577" s="633"/>
      <c r="JEK577" s="633"/>
      <c r="JEL577" s="633"/>
      <c r="JEM577" s="633"/>
      <c r="JEN577" s="633"/>
      <c r="JEO577" s="633"/>
      <c r="JEP577" s="633"/>
      <c r="JEQ577" s="633"/>
      <c r="JER577" s="633"/>
      <c r="JES577" s="633"/>
      <c r="JET577" s="633"/>
      <c r="JEU577" s="633"/>
      <c r="JEV577" s="633"/>
      <c r="JEW577" s="633"/>
      <c r="JEX577" s="633"/>
      <c r="JEY577" s="633"/>
      <c r="JEZ577" s="633"/>
      <c r="JFA577" s="633"/>
      <c r="JFB577" s="633"/>
      <c r="JFC577" s="633"/>
      <c r="JFD577" s="633"/>
      <c r="JFE577" s="633"/>
      <c r="JFF577" s="633"/>
      <c r="JFG577" s="633"/>
      <c r="JFH577" s="633"/>
      <c r="JFI577" s="633"/>
      <c r="JFJ577" s="633"/>
      <c r="JFK577" s="633"/>
      <c r="JFL577" s="633"/>
      <c r="JFM577" s="633"/>
      <c r="JFN577" s="633"/>
      <c r="JFO577" s="633"/>
      <c r="JFP577" s="633"/>
      <c r="JFQ577" s="633"/>
      <c r="JFR577" s="633"/>
      <c r="JFS577" s="633"/>
      <c r="JFT577" s="633"/>
      <c r="JFU577" s="633"/>
      <c r="JFV577" s="633"/>
      <c r="JFW577" s="633"/>
      <c r="JFX577" s="633"/>
      <c r="JFY577" s="633"/>
      <c r="JFZ577" s="633"/>
      <c r="JGA577" s="633"/>
      <c r="JGB577" s="633"/>
      <c r="JGC577" s="633"/>
      <c r="JGD577" s="633"/>
      <c r="JGE577" s="633"/>
      <c r="JGF577" s="633"/>
      <c r="JGG577" s="633"/>
      <c r="JGH577" s="633"/>
      <c r="JGI577" s="633"/>
      <c r="JGJ577" s="633"/>
      <c r="JGK577" s="633"/>
      <c r="JGL577" s="633"/>
      <c r="JGM577" s="633"/>
      <c r="JGN577" s="633"/>
      <c r="JGO577" s="633"/>
      <c r="JGP577" s="633"/>
      <c r="JGQ577" s="633"/>
      <c r="JGR577" s="633"/>
      <c r="JGS577" s="633"/>
      <c r="JGT577" s="633"/>
      <c r="JGU577" s="633"/>
      <c r="JGV577" s="633"/>
      <c r="JGW577" s="633"/>
      <c r="JGX577" s="633"/>
      <c r="JGY577" s="633"/>
      <c r="JGZ577" s="633"/>
      <c r="JHA577" s="633"/>
      <c r="JHB577" s="633"/>
      <c r="JHC577" s="633"/>
      <c r="JHD577" s="633"/>
      <c r="JHE577" s="633"/>
      <c r="JHF577" s="633"/>
      <c r="JHG577" s="633"/>
      <c r="JHH577" s="633"/>
      <c r="JHI577" s="633"/>
      <c r="JHJ577" s="633"/>
      <c r="JHK577" s="633"/>
      <c r="JHL577" s="633"/>
      <c r="JHM577" s="633"/>
      <c r="JHN577" s="633"/>
      <c r="JHO577" s="633"/>
      <c r="JHP577" s="633"/>
      <c r="JHQ577" s="633"/>
      <c r="JHR577" s="633"/>
      <c r="JHS577" s="633"/>
      <c r="JHT577" s="633"/>
      <c r="JHU577" s="633"/>
      <c r="JHV577" s="633"/>
      <c r="JHW577" s="633"/>
      <c r="JHX577" s="633"/>
      <c r="JHY577" s="633"/>
      <c r="JHZ577" s="633"/>
      <c r="JIA577" s="633"/>
      <c r="JIB577" s="633"/>
      <c r="JIC577" s="633"/>
      <c r="JID577" s="633"/>
      <c r="JIE577" s="633"/>
      <c r="JIF577" s="633"/>
      <c r="JIG577" s="633"/>
      <c r="JIH577" s="633"/>
      <c r="JII577" s="633"/>
      <c r="JIJ577" s="633"/>
      <c r="JIK577" s="633"/>
      <c r="JIL577" s="633"/>
      <c r="JIM577" s="633"/>
      <c r="JIN577" s="633"/>
      <c r="JIO577" s="633"/>
      <c r="JIP577" s="633"/>
      <c r="JIQ577" s="633"/>
      <c r="JIR577" s="633"/>
      <c r="JIS577" s="633"/>
      <c r="JIT577" s="633"/>
      <c r="JIU577" s="633"/>
      <c r="JIV577" s="633"/>
      <c r="JIW577" s="633"/>
      <c r="JIX577" s="633"/>
      <c r="JIY577" s="633"/>
      <c r="JIZ577" s="633"/>
      <c r="JJA577" s="633"/>
      <c r="JJB577" s="633"/>
      <c r="JJC577" s="633"/>
      <c r="JJD577" s="633"/>
      <c r="JJE577" s="633"/>
      <c r="JJF577" s="633"/>
      <c r="JJG577" s="633"/>
      <c r="JJH577" s="633"/>
      <c r="JJI577" s="633"/>
      <c r="JJJ577" s="633"/>
      <c r="JJK577" s="633"/>
      <c r="JJL577" s="633"/>
      <c r="JJM577" s="633"/>
      <c r="JJN577" s="633"/>
      <c r="JJO577" s="633"/>
      <c r="JJP577" s="633"/>
      <c r="JJQ577" s="633"/>
      <c r="JJR577" s="633"/>
      <c r="JJS577" s="633"/>
      <c r="JJT577" s="633"/>
      <c r="JJU577" s="633"/>
      <c r="JJV577" s="633"/>
      <c r="JJW577" s="633"/>
      <c r="JJX577" s="633"/>
      <c r="JJY577" s="633"/>
      <c r="JJZ577" s="633"/>
      <c r="JKA577" s="633"/>
      <c r="JKB577" s="633"/>
      <c r="JKC577" s="633"/>
      <c r="JKD577" s="633"/>
      <c r="JKE577" s="633"/>
      <c r="JKF577" s="633"/>
      <c r="JKG577" s="633"/>
      <c r="JKH577" s="633"/>
      <c r="JKI577" s="633"/>
      <c r="JKJ577" s="633"/>
      <c r="JKK577" s="633"/>
      <c r="JKL577" s="633"/>
      <c r="JKM577" s="633"/>
      <c r="JKN577" s="633"/>
      <c r="JKO577" s="633"/>
      <c r="JKP577" s="633"/>
      <c r="JKQ577" s="633"/>
      <c r="JKR577" s="633"/>
      <c r="JKS577" s="633"/>
      <c r="JKT577" s="633"/>
      <c r="JKU577" s="633"/>
      <c r="JKV577" s="633"/>
      <c r="JKW577" s="633"/>
      <c r="JKX577" s="633"/>
      <c r="JKY577" s="633"/>
      <c r="JKZ577" s="633"/>
      <c r="JLA577" s="633"/>
      <c r="JLB577" s="633"/>
      <c r="JLC577" s="633"/>
      <c r="JLD577" s="633"/>
      <c r="JLE577" s="633"/>
      <c r="JLF577" s="633"/>
      <c r="JLG577" s="633"/>
      <c r="JLH577" s="633"/>
      <c r="JLI577" s="633"/>
      <c r="JLJ577" s="633"/>
      <c r="JLK577" s="633"/>
      <c r="JLL577" s="633"/>
      <c r="JLM577" s="633"/>
      <c r="JLN577" s="633"/>
      <c r="JLO577" s="633"/>
      <c r="JLP577" s="633"/>
      <c r="JLQ577" s="633"/>
      <c r="JLR577" s="633"/>
      <c r="JLS577" s="633"/>
      <c r="JLT577" s="633"/>
      <c r="JLU577" s="633"/>
      <c r="JLV577" s="633"/>
      <c r="JLW577" s="633"/>
      <c r="JLX577" s="633"/>
      <c r="JLY577" s="633"/>
      <c r="JLZ577" s="633"/>
      <c r="JMA577" s="633"/>
      <c r="JMB577" s="633"/>
      <c r="JMC577" s="633"/>
      <c r="JMD577" s="633"/>
      <c r="JME577" s="633"/>
      <c r="JMF577" s="633"/>
      <c r="JMG577" s="633"/>
      <c r="JMH577" s="633"/>
      <c r="JMI577" s="633"/>
      <c r="JMJ577" s="633"/>
      <c r="JMK577" s="633"/>
      <c r="JML577" s="633"/>
      <c r="JMM577" s="633"/>
      <c r="JMN577" s="633"/>
      <c r="JMO577" s="633"/>
      <c r="JMP577" s="633"/>
      <c r="JMQ577" s="633"/>
      <c r="JMR577" s="633"/>
      <c r="JMS577" s="633"/>
      <c r="JMT577" s="633"/>
      <c r="JMU577" s="633"/>
      <c r="JMV577" s="633"/>
      <c r="JMW577" s="633"/>
      <c r="JMX577" s="633"/>
      <c r="JMY577" s="633"/>
      <c r="JMZ577" s="633"/>
      <c r="JNA577" s="633"/>
      <c r="JNB577" s="633"/>
      <c r="JNC577" s="633"/>
      <c r="JND577" s="633"/>
      <c r="JNE577" s="633"/>
      <c r="JNF577" s="633"/>
      <c r="JNG577" s="633"/>
      <c r="JNH577" s="633"/>
      <c r="JNI577" s="633"/>
      <c r="JNJ577" s="633"/>
      <c r="JNK577" s="633"/>
      <c r="JNL577" s="633"/>
      <c r="JNM577" s="633"/>
      <c r="JNN577" s="633"/>
      <c r="JNO577" s="633"/>
      <c r="JNP577" s="633"/>
      <c r="JNQ577" s="633"/>
      <c r="JNR577" s="633"/>
      <c r="JNS577" s="633"/>
      <c r="JNT577" s="633"/>
      <c r="JNU577" s="633"/>
      <c r="JNV577" s="633"/>
      <c r="JNW577" s="633"/>
      <c r="JNX577" s="633"/>
      <c r="JNY577" s="633"/>
      <c r="JNZ577" s="633"/>
      <c r="JOA577" s="633"/>
      <c r="JOB577" s="633"/>
      <c r="JOC577" s="633"/>
      <c r="JOD577" s="633"/>
      <c r="JOE577" s="633"/>
      <c r="JOF577" s="633"/>
      <c r="JOG577" s="633"/>
      <c r="JOH577" s="633"/>
      <c r="JOI577" s="633"/>
      <c r="JOJ577" s="633"/>
      <c r="JOK577" s="633"/>
      <c r="JOL577" s="633"/>
      <c r="JOM577" s="633"/>
      <c r="JON577" s="633"/>
      <c r="JOO577" s="633"/>
      <c r="JOP577" s="633"/>
      <c r="JOQ577" s="633"/>
      <c r="JOR577" s="633"/>
      <c r="JOS577" s="633"/>
      <c r="JOT577" s="633"/>
      <c r="JOU577" s="633"/>
      <c r="JOV577" s="633"/>
      <c r="JOW577" s="633"/>
      <c r="JOX577" s="633"/>
      <c r="JOY577" s="633"/>
      <c r="JOZ577" s="633"/>
      <c r="JPA577" s="633"/>
      <c r="JPB577" s="633"/>
      <c r="JPC577" s="633"/>
      <c r="JPD577" s="633"/>
      <c r="JPE577" s="633"/>
      <c r="JPF577" s="633"/>
      <c r="JPG577" s="633"/>
      <c r="JPH577" s="633"/>
      <c r="JPI577" s="633"/>
      <c r="JPJ577" s="633"/>
      <c r="JPK577" s="633"/>
      <c r="JPL577" s="633"/>
      <c r="JPM577" s="633"/>
      <c r="JPN577" s="633"/>
      <c r="JPO577" s="633"/>
      <c r="JPP577" s="633"/>
      <c r="JPQ577" s="633"/>
      <c r="JPR577" s="633"/>
      <c r="JPS577" s="633"/>
      <c r="JPT577" s="633"/>
      <c r="JPU577" s="633"/>
      <c r="JPV577" s="633"/>
      <c r="JPW577" s="633"/>
      <c r="JPX577" s="633"/>
      <c r="JPY577" s="633"/>
      <c r="JPZ577" s="633"/>
      <c r="JQA577" s="633"/>
      <c r="JQB577" s="633"/>
      <c r="JQC577" s="633"/>
      <c r="JQD577" s="633"/>
      <c r="JQE577" s="633"/>
      <c r="JQF577" s="633"/>
      <c r="JQG577" s="633"/>
      <c r="JQH577" s="633"/>
      <c r="JQI577" s="633"/>
      <c r="JQJ577" s="633"/>
      <c r="JQK577" s="633"/>
      <c r="JQL577" s="633"/>
      <c r="JQM577" s="633"/>
      <c r="JQN577" s="633"/>
      <c r="JQO577" s="633"/>
      <c r="JQP577" s="633"/>
      <c r="JQQ577" s="633"/>
      <c r="JQR577" s="633"/>
      <c r="JQS577" s="633"/>
      <c r="JQT577" s="633"/>
      <c r="JQU577" s="633"/>
      <c r="JQV577" s="633"/>
      <c r="JQW577" s="633"/>
      <c r="JQX577" s="633"/>
      <c r="JQY577" s="633"/>
      <c r="JQZ577" s="633"/>
      <c r="JRA577" s="633"/>
      <c r="JRB577" s="633"/>
      <c r="JRC577" s="633"/>
      <c r="JRD577" s="633"/>
      <c r="JRE577" s="633"/>
      <c r="JRF577" s="633"/>
      <c r="JRG577" s="633"/>
      <c r="JRH577" s="633"/>
      <c r="JRI577" s="633"/>
      <c r="JRJ577" s="633"/>
      <c r="JRK577" s="633"/>
      <c r="JRL577" s="633"/>
      <c r="JRM577" s="633"/>
      <c r="JRN577" s="633"/>
      <c r="JRO577" s="633"/>
      <c r="JRP577" s="633"/>
      <c r="JRQ577" s="633"/>
      <c r="JRR577" s="633"/>
      <c r="JRS577" s="633"/>
      <c r="JRT577" s="633"/>
      <c r="JRU577" s="633"/>
      <c r="JRV577" s="633"/>
      <c r="JRW577" s="633"/>
      <c r="JRX577" s="633"/>
      <c r="JRY577" s="633"/>
      <c r="JRZ577" s="633"/>
      <c r="JSA577" s="633"/>
      <c r="JSB577" s="633"/>
      <c r="JSC577" s="633"/>
      <c r="JSD577" s="633"/>
      <c r="JSE577" s="633"/>
      <c r="JSF577" s="633"/>
      <c r="JSG577" s="633"/>
      <c r="JSH577" s="633"/>
      <c r="JSI577" s="633"/>
      <c r="JSJ577" s="633"/>
      <c r="JSK577" s="633"/>
      <c r="JSL577" s="633"/>
      <c r="JSM577" s="633"/>
      <c r="JSN577" s="633"/>
      <c r="JSO577" s="633"/>
      <c r="JSP577" s="633"/>
      <c r="JSQ577" s="633"/>
      <c r="JSR577" s="633"/>
      <c r="JSS577" s="633"/>
      <c r="JST577" s="633"/>
      <c r="JSU577" s="633"/>
      <c r="JSV577" s="633"/>
      <c r="JSW577" s="633"/>
      <c r="JSX577" s="633"/>
      <c r="JSY577" s="633"/>
      <c r="JSZ577" s="633"/>
      <c r="JTA577" s="633"/>
      <c r="JTB577" s="633"/>
      <c r="JTC577" s="633"/>
      <c r="JTD577" s="633"/>
      <c r="JTE577" s="633"/>
      <c r="JTF577" s="633"/>
      <c r="JTG577" s="633"/>
      <c r="JTH577" s="633"/>
      <c r="JTI577" s="633"/>
      <c r="JTJ577" s="633"/>
      <c r="JTK577" s="633"/>
      <c r="JTL577" s="633"/>
      <c r="JTM577" s="633"/>
      <c r="JTN577" s="633"/>
      <c r="JTO577" s="633"/>
      <c r="JTP577" s="633"/>
      <c r="JTQ577" s="633"/>
      <c r="JTR577" s="633"/>
      <c r="JTS577" s="633"/>
      <c r="JTT577" s="633"/>
      <c r="JTU577" s="633"/>
      <c r="JTV577" s="633"/>
      <c r="JTW577" s="633"/>
      <c r="JTX577" s="633"/>
      <c r="JTY577" s="633"/>
      <c r="JTZ577" s="633"/>
      <c r="JUA577" s="633"/>
      <c r="JUB577" s="633"/>
      <c r="JUC577" s="633"/>
      <c r="JUD577" s="633"/>
      <c r="JUE577" s="633"/>
      <c r="JUF577" s="633"/>
      <c r="JUG577" s="633"/>
      <c r="JUH577" s="633"/>
      <c r="JUI577" s="633"/>
      <c r="JUJ577" s="633"/>
      <c r="JUK577" s="633"/>
      <c r="JUL577" s="633"/>
      <c r="JUM577" s="633"/>
      <c r="JUN577" s="633"/>
      <c r="JUO577" s="633"/>
      <c r="JUP577" s="633"/>
      <c r="JUQ577" s="633"/>
      <c r="JUR577" s="633"/>
      <c r="JUS577" s="633"/>
      <c r="JUT577" s="633"/>
      <c r="JUU577" s="633"/>
      <c r="JUV577" s="633"/>
      <c r="JUW577" s="633"/>
      <c r="JUX577" s="633"/>
      <c r="JUY577" s="633"/>
      <c r="JUZ577" s="633"/>
      <c r="JVA577" s="633"/>
      <c r="JVB577" s="633"/>
      <c r="JVC577" s="633"/>
      <c r="JVD577" s="633"/>
      <c r="JVE577" s="633"/>
      <c r="JVF577" s="633"/>
      <c r="JVG577" s="633"/>
      <c r="JVH577" s="633"/>
      <c r="JVI577" s="633"/>
      <c r="JVJ577" s="633"/>
      <c r="JVK577" s="633"/>
      <c r="JVL577" s="633"/>
      <c r="JVM577" s="633"/>
      <c r="JVN577" s="633"/>
      <c r="JVO577" s="633"/>
      <c r="JVP577" s="633"/>
      <c r="JVQ577" s="633"/>
      <c r="JVR577" s="633"/>
      <c r="JVS577" s="633"/>
      <c r="JVT577" s="633"/>
      <c r="JVU577" s="633"/>
      <c r="JVV577" s="633"/>
      <c r="JVW577" s="633"/>
      <c r="JVX577" s="633"/>
      <c r="JVY577" s="633"/>
      <c r="JVZ577" s="633"/>
      <c r="JWA577" s="633"/>
      <c r="JWB577" s="633"/>
      <c r="JWC577" s="633"/>
      <c r="JWD577" s="633"/>
      <c r="JWE577" s="633"/>
      <c r="JWF577" s="633"/>
      <c r="JWG577" s="633"/>
      <c r="JWH577" s="633"/>
      <c r="JWI577" s="633"/>
      <c r="JWJ577" s="633"/>
      <c r="JWK577" s="633"/>
      <c r="JWL577" s="633"/>
      <c r="JWM577" s="633"/>
      <c r="JWN577" s="633"/>
      <c r="JWO577" s="633"/>
      <c r="JWP577" s="633"/>
      <c r="JWQ577" s="633"/>
      <c r="JWR577" s="633"/>
      <c r="JWS577" s="633"/>
      <c r="JWT577" s="633"/>
      <c r="JWU577" s="633"/>
      <c r="JWV577" s="633"/>
      <c r="JWW577" s="633"/>
      <c r="JWX577" s="633"/>
      <c r="JWY577" s="633"/>
      <c r="JWZ577" s="633"/>
      <c r="JXA577" s="633"/>
      <c r="JXB577" s="633"/>
      <c r="JXC577" s="633"/>
      <c r="JXD577" s="633"/>
      <c r="JXE577" s="633"/>
      <c r="JXF577" s="633"/>
      <c r="JXG577" s="633"/>
      <c r="JXH577" s="633"/>
      <c r="JXI577" s="633"/>
      <c r="JXJ577" s="633"/>
      <c r="JXK577" s="633"/>
      <c r="JXL577" s="633"/>
      <c r="JXM577" s="633"/>
      <c r="JXN577" s="633"/>
      <c r="JXO577" s="633"/>
      <c r="JXP577" s="633"/>
      <c r="JXQ577" s="633"/>
      <c r="JXR577" s="633"/>
      <c r="JXS577" s="633"/>
      <c r="JXT577" s="633"/>
      <c r="JXU577" s="633"/>
      <c r="JXV577" s="633"/>
      <c r="JXW577" s="633"/>
      <c r="JXX577" s="633"/>
      <c r="JXY577" s="633"/>
      <c r="JXZ577" s="633"/>
      <c r="JYA577" s="633"/>
      <c r="JYB577" s="633"/>
      <c r="JYC577" s="633"/>
      <c r="JYD577" s="633"/>
      <c r="JYE577" s="633"/>
      <c r="JYF577" s="633"/>
      <c r="JYG577" s="633"/>
      <c r="JYH577" s="633"/>
      <c r="JYI577" s="633"/>
      <c r="JYJ577" s="633"/>
      <c r="JYK577" s="633"/>
      <c r="JYL577" s="633"/>
      <c r="JYM577" s="633"/>
      <c r="JYN577" s="633"/>
      <c r="JYO577" s="633"/>
      <c r="JYP577" s="633"/>
      <c r="JYQ577" s="633"/>
      <c r="JYR577" s="633"/>
      <c r="JYS577" s="633"/>
      <c r="JYT577" s="633"/>
      <c r="JYU577" s="633"/>
      <c r="JYV577" s="633"/>
      <c r="JYW577" s="633"/>
      <c r="JYX577" s="633"/>
      <c r="JYY577" s="633"/>
      <c r="JYZ577" s="633"/>
      <c r="JZA577" s="633"/>
      <c r="JZB577" s="633"/>
      <c r="JZC577" s="633"/>
      <c r="JZD577" s="633"/>
      <c r="JZE577" s="633"/>
      <c r="JZF577" s="633"/>
      <c r="JZG577" s="633"/>
      <c r="JZH577" s="633"/>
      <c r="JZI577" s="633"/>
      <c r="JZJ577" s="633"/>
      <c r="JZK577" s="633"/>
      <c r="JZL577" s="633"/>
      <c r="JZM577" s="633"/>
      <c r="JZN577" s="633"/>
      <c r="JZO577" s="633"/>
      <c r="JZP577" s="633"/>
      <c r="JZQ577" s="633"/>
      <c r="JZR577" s="633"/>
      <c r="JZS577" s="633"/>
      <c r="JZT577" s="633"/>
      <c r="JZU577" s="633"/>
      <c r="JZV577" s="633"/>
      <c r="JZW577" s="633"/>
      <c r="JZX577" s="633"/>
      <c r="JZY577" s="633"/>
      <c r="JZZ577" s="633"/>
      <c r="KAA577" s="633"/>
      <c r="KAB577" s="633"/>
      <c r="KAC577" s="633"/>
      <c r="KAD577" s="633"/>
      <c r="KAE577" s="633"/>
      <c r="KAF577" s="633"/>
      <c r="KAG577" s="633"/>
      <c r="KAH577" s="633"/>
      <c r="KAI577" s="633"/>
      <c r="KAJ577" s="633"/>
      <c r="KAK577" s="633"/>
      <c r="KAL577" s="633"/>
      <c r="KAM577" s="633"/>
      <c r="KAN577" s="633"/>
      <c r="KAO577" s="633"/>
      <c r="KAP577" s="633"/>
      <c r="KAQ577" s="633"/>
      <c r="KAR577" s="633"/>
      <c r="KAS577" s="633"/>
      <c r="KAT577" s="633"/>
      <c r="KAU577" s="633"/>
      <c r="KAV577" s="633"/>
      <c r="KAW577" s="633"/>
      <c r="KAX577" s="633"/>
      <c r="KAY577" s="633"/>
      <c r="KAZ577" s="633"/>
      <c r="KBA577" s="633"/>
      <c r="KBB577" s="633"/>
      <c r="KBC577" s="633"/>
      <c r="KBD577" s="633"/>
      <c r="KBE577" s="633"/>
      <c r="KBF577" s="633"/>
      <c r="KBG577" s="633"/>
      <c r="KBH577" s="633"/>
      <c r="KBI577" s="633"/>
      <c r="KBJ577" s="633"/>
      <c r="KBK577" s="633"/>
      <c r="KBL577" s="633"/>
      <c r="KBM577" s="633"/>
      <c r="KBN577" s="633"/>
      <c r="KBO577" s="633"/>
      <c r="KBP577" s="633"/>
      <c r="KBQ577" s="633"/>
      <c r="KBR577" s="633"/>
      <c r="KBS577" s="633"/>
      <c r="KBT577" s="633"/>
      <c r="KBU577" s="633"/>
      <c r="KBV577" s="633"/>
      <c r="KBW577" s="633"/>
      <c r="KBX577" s="633"/>
      <c r="KBY577" s="633"/>
      <c r="KBZ577" s="633"/>
      <c r="KCA577" s="633"/>
      <c r="KCB577" s="633"/>
      <c r="KCC577" s="633"/>
      <c r="KCD577" s="633"/>
      <c r="KCE577" s="633"/>
      <c r="KCF577" s="633"/>
      <c r="KCG577" s="633"/>
      <c r="KCH577" s="633"/>
      <c r="KCI577" s="633"/>
      <c r="KCJ577" s="633"/>
      <c r="KCK577" s="633"/>
      <c r="KCL577" s="633"/>
      <c r="KCM577" s="633"/>
      <c r="KCN577" s="633"/>
      <c r="KCO577" s="633"/>
      <c r="KCP577" s="633"/>
      <c r="KCQ577" s="633"/>
      <c r="KCR577" s="633"/>
      <c r="KCS577" s="633"/>
      <c r="KCT577" s="633"/>
      <c r="KCU577" s="633"/>
      <c r="KCV577" s="633"/>
      <c r="KCW577" s="633"/>
      <c r="KCX577" s="633"/>
      <c r="KCY577" s="633"/>
      <c r="KCZ577" s="633"/>
      <c r="KDA577" s="633"/>
      <c r="KDB577" s="633"/>
      <c r="KDC577" s="633"/>
      <c r="KDD577" s="633"/>
      <c r="KDE577" s="633"/>
      <c r="KDF577" s="633"/>
      <c r="KDG577" s="633"/>
      <c r="KDH577" s="633"/>
      <c r="KDI577" s="633"/>
      <c r="KDJ577" s="633"/>
      <c r="KDK577" s="633"/>
      <c r="KDL577" s="633"/>
      <c r="KDM577" s="633"/>
      <c r="KDN577" s="633"/>
      <c r="KDO577" s="633"/>
      <c r="KDP577" s="633"/>
      <c r="KDQ577" s="633"/>
      <c r="KDR577" s="633"/>
      <c r="KDS577" s="633"/>
      <c r="KDT577" s="633"/>
      <c r="KDU577" s="633"/>
      <c r="KDV577" s="633"/>
      <c r="KDW577" s="633"/>
      <c r="KDX577" s="633"/>
      <c r="KDY577" s="633"/>
      <c r="KDZ577" s="633"/>
      <c r="KEA577" s="633"/>
      <c r="KEB577" s="633"/>
      <c r="KEC577" s="633"/>
      <c r="KED577" s="633"/>
      <c r="KEE577" s="633"/>
      <c r="KEF577" s="633"/>
      <c r="KEG577" s="633"/>
      <c r="KEH577" s="633"/>
      <c r="KEI577" s="633"/>
      <c r="KEJ577" s="633"/>
      <c r="KEK577" s="633"/>
      <c r="KEL577" s="633"/>
      <c r="KEM577" s="633"/>
      <c r="KEN577" s="633"/>
      <c r="KEO577" s="633"/>
      <c r="KEP577" s="633"/>
      <c r="KEQ577" s="633"/>
      <c r="KER577" s="633"/>
      <c r="KES577" s="633"/>
      <c r="KET577" s="633"/>
      <c r="KEU577" s="633"/>
      <c r="KEV577" s="633"/>
      <c r="KEW577" s="633"/>
      <c r="KEX577" s="633"/>
      <c r="KEY577" s="633"/>
      <c r="KEZ577" s="633"/>
      <c r="KFA577" s="633"/>
      <c r="KFB577" s="633"/>
      <c r="KFC577" s="633"/>
      <c r="KFD577" s="633"/>
      <c r="KFE577" s="633"/>
      <c r="KFF577" s="633"/>
      <c r="KFG577" s="633"/>
      <c r="KFH577" s="633"/>
      <c r="KFI577" s="633"/>
      <c r="KFJ577" s="633"/>
      <c r="KFK577" s="633"/>
      <c r="KFL577" s="633"/>
      <c r="KFM577" s="633"/>
      <c r="KFN577" s="633"/>
      <c r="KFO577" s="633"/>
      <c r="KFP577" s="633"/>
      <c r="KFQ577" s="633"/>
      <c r="KFR577" s="633"/>
      <c r="KFS577" s="633"/>
      <c r="KFT577" s="633"/>
      <c r="KFU577" s="633"/>
      <c r="KFV577" s="633"/>
      <c r="KFW577" s="633"/>
      <c r="KFX577" s="633"/>
      <c r="KFY577" s="633"/>
      <c r="KFZ577" s="633"/>
      <c r="KGA577" s="633"/>
      <c r="KGB577" s="633"/>
      <c r="KGC577" s="633"/>
      <c r="KGD577" s="633"/>
      <c r="KGE577" s="633"/>
      <c r="KGF577" s="633"/>
      <c r="KGG577" s="633"/>
      <c r="KGH577" s="633"/>
      <c r="KGI577" s="633"/>
      <c r="KGJ577" s="633"/>
      <c r="KGK577" s="633"/>
      <c r="KGL577" s="633"/>
      <c r="KGM577" s="633"/>
      <c r="KGN577" s="633"/>
      <c r="KGO577" s="633"/>
      <c r="KGP577" s="633"/>
      <c r="KGQ577" s="633"/>
      <c r="KGR577" s="633"/>
      <c r="KGS577" s="633"/>
      <c r="KGT577" s="633"/>
      <c r="KGU577" s="633"/>
      <c r="KGV577" s="633"/>
      <c r="KGW577" s="633"/>
      <c r="KGX577" s="633"/>
      <c r="KGY577" s="633"/>
      <c r="KGZ577" s="633"/>
      <c r="KHA577" s="633"/>
      <c r="KHB577" s="633"/>
      <c r="KHC577" s="633"/>
      <c r="KHD577" s="633"/>
      <c r="KHE577" s="633"/>
      <c r="KHF577" s="633"/>
      <c r="KHG577" s="633"/>
      <c r="KHH577" s="633"/>
      <c r="KHI577" s="633"/>
      <c r="KHJ577" s="633"/>
      <c r="KHK577" s="633"/>
      <c r="KHL577" s="633"/>
      <c r="KHM577" s="633"/>
      <c r="KHN577" s="633"/>
      <c r="KHO577" s="633"/>
      <c r="KHP577" s="633"/>
      <c r="KHQ577" s="633"/>
      <c r="KHR577" s="633"/>
      <c r="KHS577" s="633"/>
      <c r="KHT577" s="633"/>
      <c r="KHU577" s="633"/>
      <c r="KHV577" s="633"/>
      <c r="KHW577" s="633"/>
      <c r="KHX577" s="633"/>
      <c r="KHY577" s="633"/>
      <c r="KHZ577" s="633"/>
      <c r="KIA577" s="633"/>
      <c r="KIB577" s="633"/>
      <c r="KIC577" s="633"/>
      <c r="KID577" s="633"/>
      <c r="KIE577" s="633"/>
      <c r="KIF577" s="633"/>
      <c r="KIG577" s="633"/>
      <c r="KIH577" s="633"/>
      <c r="KII577" s="633"/>
      <c r="KIJ577" s="633"/>
      <c r="KIK577" s="633"/>
      <c r="KIL577" s="633"/>
      <c r="KIM577" s="633"/>
      <c r="KIN577" s="633"/>
      <c r="KIO577" s="633"/>
      <c r="KIP577" s="633"/>
      <c r="KIQ577" s="633"/>
      <c r="KIR577" s="633"/>
      <c r="KIS577" s="633"/>
      <c r="KIT577" s="633"/>
      <c r="KIU577" s="633"/>
      <c r="KIV577" s="633"/>
      <c r="KIW577" s="633"/>
      <c r="KIX577" s="633"/>
      <c r="KIY577" s="633"/>
      <c r="KIZ577" s="633"/>
      <c r="KJA577" s="633"/>
      <c r="KJB577" s="633"/>
      <c r="KJC577" s="633"/>
      <c r="KJD577" s="633"/>
      <c r="KJE577" s="633"/>
      <c r="KJF577" s="633"/>
      <c r="KJG577" s="633"/>
      <c r="KJH577" s="633"/>
      <c r="KJI577" s="633"/>
      <c r="KJJ577" s="633"/>
      <c r="KJK577" s="633"/>
      <c r="KJL577" s="633"/>
      <c r="KJM577" s="633"/>
      <c r="KJN577" s="633"/>
      <c r="KJO577" s="633"/>
      <c r="KJP577" s="633"/>
      <c r="KJQ577" s="633"/>
      <c r="KJR577" s="633"/>
      <c r="KJS577" s="633"/>
      <c r="KJT577" s="633"/>
      <c r="KJU577" s="633"/>
      <c r="KJV577" s="633"/>
      <c r="KJW577" s="633"/>
      <c r="KJX577" s="633"/>
      <c r="KJY577" s="633"/>
      <c r="KJZ577" s="633"/>
      <c r="KKA577" s="633"/>
      <c r="KKB577" s="633"/>
      <c r="KKC577" s="633"/>
      <c r="KKD577" s="633"/>
      <c r="KKE577" s="633"/>
      <c r="KKF577" s="633"/>
      <c r="KKG577" s="633"/>
      <c r="KKH577" s="633"/>
      <c r="KKI577" s="633"/>
      <c r="KKJ577" s="633"/>
      <c r="KKK577" s="633"/>
      <c r="KKL577" s="633"/>
      <c r="KKM577" s="633"/>
      <c r="KKN577" s="633"/>
      <c r="KKO577" s="633"/>
      <c r="KKP577" s="633"/>
      <c r="KKQ577" s="633"/>
      <c r="KKR577" s="633"/>
      <c r="KKS577" s="633"/>
      <c r="KKT577" s="633"/>
      <c r="KKU577" s="633"/>
      <c r="KKV577" s="633"/>
      <c r="KKW577" s="633"/>
      <c r="KKX577" s="633"/>
      <c r="KKY577" s="633"/>
      <c r="KKZ577" s="633"/>
      <c r="KLA577" s="633"/>
      <c r="KLB577" s="633"/>
      <c r="KLC577" s="633"/>
      <c r="KLD577" s="633"/>
      <c r="KLE577" s="633"/>
      <c r="KLF577" s="633"/>
      <c r="KLG577" s="633"/>
      <c r="KLH577" s="633"/>
      <c r="KLI577" s="633"/>
      <c r="KLJ577" s="633"/>
      <c r="KLK577" s="633"/>
      <c r="KLL577" s="633"/>
      <c r="KLM577" s="633"/>
      <c r="KLN577" s="633"/>
      <c r="KLO577" s="633"/>
      <c r="KLP577" s="633"/>
      <c r="KLQ577" s="633"/>
      <c r="KLR577" s="633"/>
      <c r="KLS577" s="633"/>
      <c r="KLT577" s="633"/>
      <c r="KLU577" s="633"/>
      <c r="KLV577" s="633"/>
      <c r="KLW577" s="633"/>
      <c r="KLX577" s="633"/>
      <c r="KLY577" s="633"/>
      <c r="KLZ577" s="633"/>
      <c r="KMA577" s="633"/>
      <c r="KMB577" s="633"/>
      <c r="KMC577" s="633"/>
      <c r="KMD577" s="633"/>
      <c r="KME577" s="633"/>
      <c r="KMF577" s="633"/>
      <c r="KMG577" s="633"/>
      <c r="KMH577" s="633"/>
      <c r="KMI577" s="633"/>
      <c r="KMJ577" s="633"/>
      <c r="KMK577" s="633"/>
      <c r="KML577" s="633"/>
      <c r="KMM577" s="633"/>
      <c r="KMN577" s="633"/>
      <c r="KMO577" s="633"/>
      <c r="KMP577" s="633"/>
      <c r="KMQ577" s="633"/>
      <c r="KMR577" s="633"/>
      <c r="KMS577" s="633"/>
      <c r="KMT577" s="633"/>
      <c r="KMU577" s="633"/>
      <c r="KMV577" s="633"/>
      <c r="KMW577" s="633"/>
      <c r="KMX577" s="633"/>
      <c r="KMY577" s="633"/>
      <c r="KMZ577" s="633"/>
      <c r="KNA577" s="633"/>
      <c r="KNB577" s="633"/>
      <c r="KNC577" s="633"/>
      <c r="KND577" s="633"/>
      <c r="KNE577" s="633"/>
      <c r="KNF577" s="633"/>
      <c r="KNG577" s="633"/>
      <c r="KNH577" s="633"/>
      <c r="KNI577" s="633"/>
      <c r="KNJ577" s="633"/>
      <c r="KNK577" s="633"/>
      <c r="KNL577" s="633"/>
      <c r="KNM577" s="633"/>
      <c r="KNN577" s="633"/>
      <c r="KNO577" s="633"/>
      <c r="KNP577" s="633"/>
      <c r="KNQ577" s="633"/>
      <c r="KNR577" s="633"/>
      <c r="KNS577" s="633"/>
      <c r="KNT577" s="633"/>
      <c r="KNU577" s="633"/>
      <c r="KNV577" s="633"/>
      <c r="KNW577" s="633"/>
      <c r="KNX577" s="633"/>
      <c r="KNY577" s="633"/>
      <c r="KNZ577" s="633"/>
      <c r="KOA577" s="633"/>
      <c r="KOB577" s="633"/>
      <c r="KOC577" s="633"/>
      <c r="KOD577" s="633"/>
      <c r="KOE577" s="633"/>
      <c r="KOF577" s="633"/>
      <c r="KOG577" s="633"/>
      <c r="KOH577" s="633"/>
      <c r="KOI577" s="633"/>
      <c r="KOJ577" s="633"/>
      <c r="KOK577" s="633"/>
      <c r="KOL577" s="633"/>
      <c r="KOM577" s="633"/>
      <c r="KON577" s="633"/>
      <c r="KOO577" s="633"/>
      <c r="KOP577" s="633"/>
      <c r="KOQ577" s="633"/>
      <c r="KOR577" s="633"/>
      <c r="KOS577" s="633"/>
      <c r="KOT577" s="633"/>
      <c r="KOU577" s="633"/>
      <c r="KOV577" s="633"/>
      <c r="KOW577" s="633"/>
      <c r="KOX577" s="633"/>
      <c r="KOY577" s="633"/>
      <c r="KOZ577" s="633"/>
      <c r="KPA577" s="633"/>
      <c r="KPB577" s="633"/>
      <c r="KPC577" s="633"/>
      <c r="KPD577" s="633"/>
      <c r="KPE577" s="633"/>
      <c r="KPF577" s="633"/>
      <c r="KPG577" s="633"/>
      <c r="KPH577" s="633"/>
      <c r="KPI577" s="633"/>
      <c r="KPJ577" s="633"/>
      <c r="KPK577" s="633"/>
      <c r="KPL577" s="633"/>
      <c r="KPM577" s="633"/>
      <c r="KPN577" s="633"/>
      <c r="KPO577" s="633"/>
      <c r="KPP577" s="633"/>
      <c r="KPQ577" s="633"/>
      <c r="KPR577" s="633"/>
      <c r="KPS577" s="633"/>
      <c r="KPT577" s="633"/>
      <c r="KPU577" s="633"/>
      <c r="KPV577" s="633"/>
      <c r="KPW577" s="633"/>
      <c r="KPX577" s="633"/>
      <c r="KPY577" s="633"/>
      <c r="KPZ577" s="633"/>
      <c r="KQA577" s="633"/>
      <c r="KQB577" s="633"/>
      <c r="KQC577" s="633"/>
      <c r="KQD577" s="633"/>
      <c r="KQE577" s="633"/>
      <c r="KQF577" s="633"/>
      <c r="KQG577" s="633"/>
      <c r="KQH577" s="633"/>
      <c r="KQI577" s="633"/>
      <c r="KQJ577" s="633"/>
      <c r="KQK577" s="633"/>
      <c r="KQL577" s="633"/>
      <c r="KQM577" s="633"/>
      <c r="KQN577" s="633"/>
      <c r="KQO577" s="633"/>
      <c r="KQP577" s="633"/>
      <c r="KQQ577" s="633"/>
      <c r="KQR577" s="633"/>
      <c r="KQS577" s="633"/>
      <c r="KQT577" s="633"/>
      <c r="KQU577" s="633"/>
      <c r="KQV577" s="633"/>
      <c r="KQW577" s="633"/>
      <c r="KQX577" s="633"/>
      <c r="KQY577" s="633"/>
      <c r="KQZ577" s="633"/>
      <c r="KRA577" s="633"/>
      <c r="KRB577" s="633"/>
      <c r="KRC577" s="633"/>
      <c r="KRD577" s="633"/>
      <c r="KRE577" s="633"/>
      <c r="KRF577" s="633"/>
      <c r="KRG577" s="633"/>
      <c r="KRH577" s="633"/>
      <c r="KRI577" s="633"/>
      <c r="KRJ577" s="633"/>
      <c r="KRK577" s="633"/>
      <c r="KRL577" s="633"/>
      <c r="KRM577" s="633"/>
      <c r="KRN577" s="633"/>
      <c r="KRO577" s="633"/>
      <c r="KRP577" s="633"/>
      <c r="KRQ577" s="633"/>
      <c r="KRR577" s="633"/>
      <c r="KRS577" s="633"/>
      <c r="KRT577" s="633"/>
      <c r="KRU577" s="633"/>
      <c r="KRV577" s="633"/>
      <c r="KRW577" s="633"/>
      <c r="KRX577" s="633"/>
      <c r="KRY577" s="633"/>
      <c r="KRZ577" s="633"/>
      <c r="KSA577" s="633"/>
      <c r="KSB577" s="633"/>
      <c r="KSC577" s="633"/>
      <c r="KSD577" s="633"/>
      <c r="KSE577" s="633"/>
      <c r="KSF577" s="633"/>
      <c r="KSG577" s="633"/>
      <c r="KSH577" s="633"/>
      <c r="KSI577" s="633"/>
      <c r="KSJ577" s="633"/>
      <c r="KSK577" s="633"/>
      <c r="KSL577" s="633"/>
      <c r="KSM577" s="633"/>
      <c r="KSN577" s="633"/>
      <c r="KSO577" s="633"/>
      <c r="KSP577" s="633"/>
      <c r="KSQ577" s="633"/>
      <c r="KSR577" s="633"/>
      <c r="KSS577" s="633"/>
      <c r="KST577" s="633"/>
      <c r="KSU577" s="633"/>
      <c r="KSV577" s="633"/>
      <c r="KSW577" s="633"/>
      <c r="KSX577" s="633"/>
      <c r="KSY577" s="633"/>
      <c r="KSZ577" s="633"/>
      <c r="KTA577" s="633"/>
      <c r="KTB577" s="633"/>
      <c r="KTC577" s="633"/>
      <c r="KTD577" s="633"/>
      <c r="KTE577" s="633"/>
      <c r="KTF577" s="633"/>
      <c r="KTG577" s="633"/>
      <c r="KTH577" s="633"/>
      <c r="KTI577" s="633"/>
      <c r="KTJ577" s="633"/>
      <c r="KTK577" s="633"/>
      <c r="KTL577" s="633"/>
      <c r="KTM577" s="633"/>
      <c r="KTN577" s="633"/>
      <c r="KTO577" s="633"/>
      <c r="KTP577" s="633"/>
      <c r="KTQ577" s="633"/>
      <c r="KTR577" s="633"/>
      <c r="KTS577" s="633"/>
      <c r="KTT577" s="633"/>
      <c r="KTU577" s="633"/>
      <c r="KTV577" s="633"/>
      <c r="KTW577" s="633"/>
      <c r="KTX577" s="633"/>
      <c r="KTY577" s="633"/>
      <c r="KTZ577" s="633"/>
      <c r="KUA577" s="633"/>
      <c r="KUB577" s="633"/>
      <c r="KUC577" s="633"/>
      <c r="KUD577" s="633"/>
      <c r="KUE577" s="633"/>
      <c r="KUF577" s="633"/>
      <c r="KUG577" s="633"/>
      <c r="KUH577" s="633"/>
      <c r="KUI577" s="633"/>
      <c r="KUJ577" s="633"/>
      <c r="KUK577" s="633"/>
      <c r="KUL577" s="633"/>
      <c r="KUM577" s="633"/>
      <c r="KUN577" s="633"/>
      <c r="KUO577" s="633"/>
      <c r="KUP577" s="633"/>
      <c r="KUQ577" s="633"/>
      <c r="KUR577" s="633"/>
      <c r="KUS577" s="633"/>
      <c r="KUT577" s="633"/>
      <c r="KUU577" s="633"/>
      <c r="KUV577" s="633"/>
      <c r="KUW577" s="633"/>
      <c r="KUX577" s="633"/>
      <c r="KUY577" s="633"/>
      <c r="KUZ577" s="633"/>
      <c r="KVA577" s="633"/>
      <c r="KVB577" s="633"/>
      <c r="KVC577" s="633"/>
      <c r="KVD577" s="633"/>
      <c r="KVE577" s="633"/>
      <c r="KVF577" s="633"/>
      <c r="KVG577" s="633"/>
      <c r="KVH577" s="633"/>
      <c r="KVI577" s="633"/>
      <c r="KVJ577" s="633"/>
      <c r="KVK577" s="633"/>
      <c r="KVL577" s="633"/>
      <c r="KVM577" s="633"/>
      <c r="KVN577" s="633"/>
      <c r="KVO577" s="633"/>
      <c r="KVP577" s="633"/>
      <c r="KVQ577" s="633"/>
      <c r="KVR577" s="633"/>
      <c r="KVS577" s="633"/>
      <c r="KVT577" s="633"/>
      <c r="KVU577" s="633"/>
      <c r="KVV577" s="633"/>
      <c r="KVW577" s="633"/>
      <c r="KVX577" s="633"/>
      <c r="KVY577" s="633"/>
      <c r="KVZ577" s="633"/>
      <c r="KWA577" s="633"/>
      <c r="KWB577" s="633"/>
      <c r="KWC577" s="633"/>
      <c r="KWD577" s="633"/>
      <c r="KWE577" s="633"/>
      <c r="KWF577" s="633"/>
      <c r="KWG577" s="633"/>
      <c r="KWH577" s="633"/>
      <c r="KWI577" s="633"/>
      <c r="KWJ577" s="633"/>
      <c r="KWK577" s="633"/>
      <c r="KWL577" s="633"/>
      <c r="KWM577" s="633"/>
      <c r="KWN577" s="633"/>
      <c r="KWO577" s="633"/>
      <c r="KWP577" s="633"/>
      <c r="KWQ577" s="633"/>
      <c r="KWR577" s="633"/>
      <c r="KWS577" s="633"/>
      <c r="KWT577" s="633"/>
      <c r="KWU577" s="633"/>
      <c r="KWV577" s="633"/>
      <c r="KWW577" s="633"/>
      <c r="KWX577" s="633"/>
      <c r="KWY577" s="633"/>
      <c r="KWZ577" s="633"/>
      <c r="KXA577" s="633"/>
      <c r="KXB577" s="633"/>
      <c r="KXC577" s="633"/>
      <c r="KXD577" s="633"/>
      <c r="KXE577" s="633"/>
      <c r="KXF577" s="633"/>
      <c r="KXG577" s="633"/>
      <c r="KXH577" s="633"/>
      <c r="KXI577" s="633"/>
      <c r="KXJ577" s="633"/>
      <c r="KXK577" s="633"/>
      <c r="KXL577" s="633"/>
      <c r="KXM577" s="633"/>
      <c r="KXN577" s="633"/>
      <c r="KXO577" s="633"/>
      <c r="KXP577" s="633"/>
      <c r="KXQ577" s="633"/>
      <c r="KXR577" s="633"/>
      <c r="KXS577" s="633"/>
      <c r="KXT577" s="633"/>
      <c r="KXU577" s="633"/>
      <c r="KXV577" s="633"/>
      <c r="KXW577" s="633"/>
      <c r="KXX577" s="633"/>
      <c r="KXY577" s="633"/>
      <c r="KXZ577" s="633"/>
      <c r="KYA577" s="633"/>
      <c r="KYB577" s="633"/>
      <c r="KYC577" s="633"/>
      <c r="KYD577" s="633"/>
      <c r="KYE577" s="633"/>
      <c r="KYF577" s="633"/>
      <c r="KYG577" s="633"/>
      <c r="KYH577" s="633"/>
      <c r="KYI577" s="633"/>
      <c r="KYJ577" s="633"/>
      <c r="KYK577" s="633"/>
      <c r="KYL577" s="633"/>
      <c r="KYM577" s="633"/>
      <c r="KYN577" s="633"/>
      <c r="KYO577" s="633"/>
      <c r="KYP577" s="633"/>
      <c r="KYQ577" s="633"/>
      <c r="KYR577" s="633"/>
      <c r="KYS577" s="633"/>
      <c r="KYT577" s="633"/>
      <c r="KYU577" s="633"/>
      <c r="KYV577" s="633"/>
      <c r="KYW577" s="633"/>
      <c r="KYX577" s="633"/>
      <c r="KYY577" s="633"/>
      <c r="KYZ577" s="633"/>
      <c r="KZA577" s="633"/>
      <c r="KZB577" s="633"/>
      <c r="KZC577" s="633"/>
      <c r="KZD577" s="633"/>
      <c r="KZE577" s="633"/>
      <c r="KZF577" s="633"/>
      <c r="KZG577" s="633"/>
      <c r="KZH577" s="633"/>
      <c r="KZI577" s="633"/>
      <c r="KZJ577" s="633"/>
      <c r="KZK577" s="633"/>
      <c r="KZL577" s="633"/>
      <c r="KZM577" s="633"/>
      <c r="KZN577" s="633"/>
      <c r="KZO577" s="633"/>
      <c r="KZP577" s="633"/>
      <c r="KZQ577" s="633"/>
      <c r="KZR577" s="633"/>
      <c r="KZS577" s="633"/>
      <c r="KZT577" s="633"/>
      <c r="KZU577" s="633"/>
      <c r="KZV577" s="633"/>
      <c r="KZW577" s="633"/>
      <c r="KZX577" s="633"/>
      <c r="KZY577" s="633"/>
      <c r="KZZ577" s="633"/>
      <c r="LAA577" s="633"/>
      <c r="LAB577" s="633"/>
      <c r="LAC577" s="633"/>
      <c r="LAD577" s="633"/>
      <c r="LAE577" s="633"/>
      <c r="LAF577" s="633"/>
      <c r="LAG577" s="633"/>
      <c r="LAH577" s="633"/>
      <c r="LAI577" s="633"/>
      <c r="LAJ577" s="633"/>
      <c r="LAK577" s="633"/>
      <c r="LAL577" s="633"/>
      <c r="LAM577" s="633"/>
      <c r="LAN577" s="633"/>
      <c r="LAO577" s="633"/>
      <c r="LAP577" s="633"/>
      <c r="LAQ577" s="633"/>
      <c r="LAR577" s="633"/>
      <c r="LAS577" s="633"/>
      <c r="LAT577" s="633"/>
      <c r="LAU577" s="633"/>
      <c r="LAV577" s="633"/>
      <c r="LAW577" s="633"/>
      <c r="LAX577" s="633"/>
      <c r="LAY577" s="633"/>
      <c r="LAZ577" s="633"/>
      <c r="LBA577" s="633"/>
      <c r="LBB577" s="633"/>
      <c r="LBC577" s="633"/>
      <c r="LBD577" s="633"/>
      <c r="LBE577" s="633"/>
      <c r="LBF577" s="633"/>
      <c r="LBG577" s="633"/>
      <c r="LBH577" s="633"/>
      <c r="LBI577" s="633"/>
      <c r="LBJ577" s="633"/>
      <c r="LBK577" s="633"/>
      <c r="LBL577" s="633"/>
      <c r="LBM577" s="633"/>
      <c r="LBN577" s="633"/>
      <c r="LBO577" s="633"/>
      <c r="LBP577" s="633"/>
      <c r="LBQ577" s="633"/>
      <c r="LBR577" s="633"/>
      <c r="LBS577" s="633"/>
      <c r="LBT577" s="633"/>
      <c r="LBU577" s="633"/>
      <c r="LBV577" s="633"/>
      <c r="LBW577" s="633"/>
      <c r="LBX577" s="633"/>
      <c r="LBY577" s="633"/>
      <c r="LBZ577" s="633"/>
      <c r="LCA577" s="633"/>
      <c r="LCB577" s="633"/>
      <c r="LCC577" s="633"/>
      <c r="LCD577" s="633"/>
      <c r="LCE577" s="633"/>
      <c r="LCF577" s="633"/>
      <c r="LCG577" s="633"/>
      <c r="LCH577" s="633"/>
      <c r="LCI577" s="633"/>
      <c r="LCJ577" s="633"/>
      <c r="LCK577" s="633"/>
      <c r="LCL577" s="633"/>
      <c r="LCM577" s="633"/>
      <c r="LCN577" s="633"/>
      <c r="LCO577" s="633"/>
      <c r="LCP577" s="633"/>
      <c r="LCQ577" s="633"/>
      <c r="LCR577" s="633"/>
      <c r="LCS577" s="633"/>
      <c r="LCT577" s="633"/>
      <c r="LCU577" s="633"/>
      <c r="LCV577" s="633"/>
      <c r="LCW577" s="633"/>
      <c r="LCX577" s="633"/>
      <c r="LCY577" s="633"/>
      <c r="LCZ577" s="633"/>
      <c r="LDA577" s="633"/>
      <c r="LDB577" s="633"/>
      <c r="LDC577" s="633"/>
      <c r="LDD577" s="633"/>
      <c r="LDE577" s="633"/>
      <c r="LDF577" s="633"/>
      <c r="LDG577" s="633"/>
      <c r="LDH577" s="633"/>
      <c r="LDI577" s="633"/>
      <c r="LDJ577" s="633"/>
      <c r="LDK577" s="633"/>
      <c r="LDL577" s="633"/>
      <c r="LDM577" s="633"/>
      <c r="LDN577" s="633"/>
      <c r="LDO577" s="633"/>
      <c r="LDP577" s="633"/>
      <c r="LDQ577" s="633"/>
      <c r="LDR577" s="633"/>
      <c r="LDS577" s="633"/>
      <c r="LDT577" s="633"/>
      <c r="LDU577" s="633"/>
      <c r="LDV577" s="633"/>
      <c r="LDW577" s="633"/>
      <c r="LDX577" s="633"/>
      <c r="LDY577" s="633"/>
      <c r="LDZ577" s="633"/>
      <c r="LEA577" s="633"/>
      <c r="LEB577" s="633"/>
      <c r="LEC577" s="633"/>
      <c r="LED577" s="633"/>
      <c r="LEE577" s="633"/>
      <c r="LEF577" s="633"/>
      <c r="LEG577" s="633"/>
      <c r="LEH577" s="633"/>
      <c r="LEI577" s="633"/>
      <c r="LEJ577" s="633"/>
      <c r="LEK577" s="633"/>
      <c r="LEL577" s="633"/>
      <c r="LEM577" s="633"/>
      <c r="LEN577" s="633"/>
      <c r="LEO577" s="633"/>
      <c r="LEP577" s="633"/>
      <c r="LEQ577" s="633"/>
      <c r="LER577" s="633"/>
      <c r="LES577" s="633"/>
      <c r="LET577" s="633"/>
      <c r="LEU577" s="633"/>
      <c r="LEV577" s="633"/>
      <c r="LEW577" s="633"/>
      <c r="LEX577" s="633"/>
      <c r="LEY577" s="633"/>
      <c r="LEZ577" s="633"/>
      <c r="LFA577" s="633"/>
      <c r="LFB577" s="633"/>
      <c r="LFC577" s="633"/>
      <c r="LFD577" s="633"/>
      <c r="LFE577" s="633"/>
      <c r="LFF577" s="633"/>
      <c r="LFG577" s="633"/>
      <c r="LFH577" s="633"/>
      <c r="LFI577" s="633"/>
      <c r="LFJ577" s="633"/>
      <c r="LFK577" s="633"/>
      <c r="LFL577" s="633"/>
      <c r="LFM577" s="633"/>
      <c r="LFN577" s="633"/>
      <c r="LFO577" s="633"/>
      <c r="LFP577" s="633"/>
      <c r="LFQ577" s="633"/>
      <c r="LFR577" s="633"/>
      <c r="LFS577" s="633"/>
      <c r="LFT577" s="633"/>
      <c r="LFU577" s="633"/>
      <c r="LFV577" s="633"/>
      <c r="LFW577" s="633"/>
      <c r="LFX577" s="633"/>
      <c r="LFY577" s="633"/>
      <c r="LFZ577" s="633"/>
      <c r="LGA577" s="633"/>
      <c r="LGB577" s="633"/>
      <c r="LGC577" s="633"/>
      <c r="LGD577" s="633"/>
      <c r="LGE577" s="633"/>
      <c r="LGF577" s="633"/>
      <c r="LGG577" s="633"/>
      <c r="LGH577" s="633"/>
      <c r="LGI577" s="633"/>
      <c r="LGJ577" s="633"/>
      <c r="LGK577" s="633"/>
      <c r="LGL577" s="633"/>
      <c r="LGM577" s="633"/>
      <c r="LGN577" s="633"/>
      <c r="LGO577" s="633"/>
      <c r="LGP577" s="633"/>
      <c r="LGQ577" s="633"/>
      <c r="LGR577" s="633"/>
      <c r="LGS577" s="633"/>
      <c r="LGT577" s="633"/>
      <c r="LGU577" s="633"/>
      <c r="LGV577" s="633"/>
      <c r="LGW577" s="633"/>
      <c r="LGX577" s="633"/>
      <c r="LGY577" s="633"/>
      <c r="LGZ577" s="633"/>
      <c r="LHA577" s="633"/>
      <c r="LHB577" s="633"/>
      <c r="LHC577" s="633"/>
      <c r="LHD577" s="633"/>
      <c r="LHE577" s="633"/>
      <c r="LHF577" s="633"/>
      <c r="LHG577" s="633"/>
      <c r="LHH577" s="633"/>
      <c r="LHI577" s="633"/>
      <c r="LHJ577" s="633"/>
      <c r="LHK577" s="633"/>
      <c r="LHL577" s="633"/>
      <c r="LHM577" s="633"/>
      <c r="LHN577" s="633"/>
      <c r="LHO577" s="633"/>
      <c r="LHP577" s="633"/>
      <c r="LHQ577" s="633"/>
      <c r="LHR577" s="633"/>
      <c r="LHS577" s="633"/>
      <c r="LHT577" s="633"/>
      <c r="LHU577" s="633"/>
      <c r="LHV577" s="633"/>
      <c r="LHW577" s="633"/>
      <c r="LHX577" s="633"/>
      <c r="LHY577" s="633"/>
      <c r="LHZ577" s="633"/>
      <c r="LIA577" s="633"/>
      <c r="LIB577" s="633"/>
      <c r="LIC577" s="633"/>
      <c r="LID577" s="633"/>
      <c r="LIE577" s="633"/>
      <c r="LIF577" s="633"/>
      <c r="LIG577" s="633"/>
      <c r="LIH577" s="633"/>
      <c r="LII577" s="633"/>
      <c r="LIJ577" s="633"/>
      <c r="LIK577" s="633"/>
      <c r="LIL577" s="633"/>
      <c r="LIM577" s="633"/>
      <c r="LIN577" s="633"/>
      <c r="LIO577" s="633"/>
      <c r="LIP577" s="633"/>
      <c r="LIQ577" s="633"/>
      <c r="LIR577" s="633"/>
      <c r="LIS577" s="633"/>
      <c r="LIT577" s="633"/>
      <c r="LIU577" s="633"/>
      <c r="LIV577" s="633"/>
      <c r="LIW577" s="633"/>
      <c r="LIX577" s="633"/>
      <c r="LIY577" s="633"/>
      <c r="LIZ577" s="633"/>
      <c r="LJA577" s="633"/>
      <c r="LJB577" s="633"/>
      <c r="LJC577" s="633"/>
      <c r="LJD577" s="633"/>
      <c r="LJE577" s="633"/>
      <c r="LJF577" s="633"/>
      <c r="LJG577" s="633"/>
      <c r="LJH577" s="633"/>
      <c r="LJI577" s="633"/>
      <c r="LJJ577" s="633"/>
      <c r="LJK577" s="633"/>
      <c r="LJL577" s="633"/>
      <c r="LJM577" s="633"/>
      <c r="LJN577" s="633"/>
      <c r="LJO577" s="633"/>
      <c r="LJP577" s="633"/>
      <c r="LJQ577" s="633"/>
      <c r="LJR577" s="633"/>
      <c r="LJS577" s="633"/>
      <c r="LJT577" s="633"/>
      <c r="LJU577" s="633"/>
      <c r="LJV577" s="633"/>
      <c r="LJW577" s="633"/>
      <c r="LJX577" s="633"/>
      <c r="LJY577" s="633"/>
      <c r="LJZ577" s="633"/>
      <c r="LKA577" s="633"/>
      <c r="LKB577" s="633"/>
      <c r="LKC577" s="633"/>
      <c r="LKD577" s="633"/>
      <c r="LKE577" s="633"/>
      <c r="LKF577" s="633"/>
      <c r="LKG577" s="633"/>
      <c r="LKH577" s="633"/>
      <c r="LKI577" s="633"/>
      <c r="LKJ577" s="633"/>
      <c r="LKK577" s="633"/>
      <c r="LKL577" s="633"/>
      <c r="LKM577" s="633"/>
      <c r="LKN577" s="633"/>
      <c r="LKO577" s="633"/>
      <c r="LKP577" s="633"/>
      <c r="LKQ577" s="633"/>
      <c r="LKR577" s="633"/>
      <c r="LKS577" s="633"/>
      <c r="LKT577" s="633"/>
      <c r="LKU577" s="633"/>
      <c r="LKV577" s="633"/>
      <c r="LKW577" s="633"/>
      <c r="LKX577" s="633"/>
      <c r="LKY577" s="633"/>
      <c r="LKZ577" s="633"/>
      <c r="LLA577" s="633"/>
      <c r="LLB577" s="633"/>
      <c r="LLC577" s="633"/>
      <c r="LLD577" s="633"/>
      <c r="LLE577" s="633"/>
      <c r="LLF577" s="633"/>
      <c r="LLG577" s="633"/>
      <c r="LLH577" s="633"/>
      <c r="LLI577" s="633"/>
      <c r="LLJ577" s="633"/>
      <c r="LLK577" s="633"/>
      <c r="LLL577" s="633"/>
      <c r="LLM577" s="633"/>
      <c r="LLN577" s="633"/>
      <c r="LLO577" s="633"/>
      <c r="LLP577" s="633"/>
      <c r="LLQ577" s="633"/>
      <c r="LLR577" s="633"/>
      <c r="LLS577" s="633"/>
      <c r="LLT577" s="633"/>
      <c r="LLU577" s="633"/>
      <c r="LLV577" s="633"/>
      <c r="LLW577" s="633"/>
      <c r="LLX577" s="633"/>
      <c r="LLY577" s="633"/>
      <c r="LLZ577" s="633"/>
      <c r="LMA577" s="633"/>
      <c r="LMB577" s="633"/>
      <c r="LMC577" s="633"/>
      <c r="LMD577" s="633"/>
      <c r="LME577" s="633"/>
      <c r="LMF577" s="633"/>
      <c r="LMG577" s="633"/>
      <c r="LMH577" s="633"/>
      <c r="LMI577" s="633"/>
      <c r="LMJ577" s="633"/>
      <c r="LMK577" s="633"/>
      <c r="LML577" s="633"/>
      <c r="LMM577" s="633"/>
      <c r="LMN577" s="633"/>
      <c r="LMO577" s="633"/>
      <c r="LMP577" s="633"/>
      <c r="LMQ577" s="633"/>
      <c r="LMR577" s="633"/>
      <c r="LMS577" s="633"/>
      <c r="LMT577" s="633"/>
      <c r="LMU577" s="633"/>
      <c r="LMV577" s="633"/>
      <c r="LMW577" s="633"/>
      <c r="LMX577" s="633"/>
      <c r="LMY577" s="633"/>
      <c r="LMZ577" s="633"/>
      <c r="LNA577" s="633"/>
      <c r="LNB577" s="633"/>
      <c r="LNC577" s="633"/>
      <c r="LND577" s="633"/>
      <c r="LNE577" s="633"/>
      <c r="LNF577" s="633"/>
      <c r="LNG577" s="633"/>
      <c r="LNH577" s="633"/>
      <c r="LNI577" s="633"/>
      <c r="LNJ577" s="633"/>
      <c r="LNK577" s="633"/>
      <c r="LNL577" s="633"/>
      <c r="LNM577" s="633"/>
      <c r="LNN577" s="633"/>
      <c r="LNO577" s="633"/>
      <c r="LNP577" s="633"/>
      <c r="LNQ577" s="633"/>
      <c r="LNR577" s="633"/>
      <c r="LNS577" s="633"/>
      <c r="LNT577" s="633"/>
      <c r="LNU577" s="633"/>
      <c r="LNV577" s="633"/>
      <c r="LNW577" s="633"/>
      <c r="LNX577" s="633"/>
      <c r="LNY577" s="633"/>
      <c r="LNZ577" s="633"/>
      <c r="LOA577" s="633"/>
      <c r="LOB577" s="633"/>
      <c r="LOC577" s="633"/>
      <c r="LOD577" s="633"/>
      <c r="LOE577" s="633"/>
      <c r="LOF577" s="633"/>
      <c r="LOG577" s="633"/>
      <c r="LOH577" s="633"/>
      <c r="LOI577" s="633"/>
      <c r="LOJ577" s="633"/>
      <c r="LOK577" s="633"/>
      <c r="LOL577" s="633"/>
      <c r="LOM577" s="633"/>
      <c r="LON577" s="633"/>
      <c r="LOO577" s="633"/>
      <c r="LOP577" s="633"/>
      <c r="LOQ577" s="633"/>
      <c r="LOR577" s="633"/>
      <c r="LOS577" s="633"/>
      <c r="LOT577" s="633"/>
      <c r="LOU577" s="633"/>
      <c r="LOV577" s="633"/>
      <c r="LOW577" s="633"/>
      <c r="LOX577" s="633"/>
      <c r="LOY577" s="633"/>
      <c r="LOZ577" s="633"/>
      <c r="LPA577" s="633"/>
      <c r="LPB577" s="633"/>
      <c r="LPC577" s="633"/>
      <c r="LPD577" s="633"/>
      <c r="LPE577" s="633"/>
      <c r="LPF577" s="633"/>
      <c r="LPG577" s="633"/>
      <c r="LPH577" s="633"/>
      <c r="LPI577" s="633"/>
      <c r="LPJ577" s="633"/>
      <c r="LPK577" s="633"/>
      <c r="LPL577" s="633"/>
      <c r="LPM577" s="633"/>
      <c r="LPN577" s="633"/>
      <c r="LPO577" s="633"/>
      <c r="LPP577" s="633"/>
      <c r="LPQ577" s="633"/>
      <c r="LPR577" s="633"/>
      <c r="LPS577" s="633"/>
      <c r="LPT577" s="633"/>
      <c r="LPU577" s="633"/>
      <c r="LPV577" s="633"/>
      <c r="LPW577" s="633"/>
      <c r="LPX577" s="633"/>
      <c r="LPY577" s="633"/>
      <c r="LPZ577" s="633"/>
      <c r="LQA577" s="633"/>
      <c r="LQB577" s="633"/>
      <c r="LQC577" s="633"/>
      <c r="LQD577" s="633"/>
      <c r="LQE577" s="633"/>
      <c r="LQF577" s="633"/>
      <c r="LQG577" s="633"/>
      <c r="LQH577" s="633"/>
      <c r="LQI577" s="633"/>
      <c r="LQJ577" s="633"/>
      <c r="LQK577" s="633"/>
      <c r="LQL577" s="633"/>
      <c r="LQM577" s="633"/>
      <c r="LQN577" s="633"/>
      <c r="LQO577" s="633"/>
      <c r="LQP577" s="633"/>
      <c r="LQQ577" s="633"/>
      <c r="LQR577" s="633"/>
      <c r="LQS577" s="633"/>
      <c r="LQT577" s="633"/>
      <c r="LQU577" s="633"/>
      <c r="LQV577" s="633"/>
      <c r="LQW577" s="633"/>
      <c r="LQX577" s="633"/>
      <c r="LQY577" s="633"/>
      <c r="LQZ577" s="633"/>
      <c r="LRA577" s="633"/>
      <c r="LRB577" s="633"/>
      <c r="LRC577" s="633"/>
      <c r="LRD577" s="633"/>
      <c r="LRE577" s="633"/>
      <c r="LRF577" s="633"/>
      <c r="LRG577" s="633"/>
      <c r="LRH577" s="633"/>
      <c r="LRI577" s="633"/>
      <c r="LRJ577" s="633"/>
      <c r="LRK577" s="633"/>
      <c r="LRL577" s="633"/>
      <c r="LRM577" s="633"/>
      <c r="LRN577" s="633"/>
      <c r="LRO577" s="633"/>
      <c r="LRP577" s="633"/>
      <c r="LRQ577" s="633"/>
      <c r="LRR577" s="633"/>
      <c r="LRS577" s="633"/>
      <c r="LRT577" s="633"/>
      <c r="LRU577" s="633"/>
      <c r="LRV577" s="633"/>
      <c r="LRW577" s="633"/>
      <c r="LRX577" s="633"/>
      <c r="LRY577" s="633"/>
      <c r="LRZ577" s="633"/>
      <c r="LSA577" s="633"/>
      <c r="LSB577" s="633"/>
      <c r="LSC577" s="633"/>
      <c r="LSD577" s="633"/>
      <c r="LSE577" s="633"/>
      <c r="LSF577" s="633"/>
      <c r="LSG577" s="633"/>
      <c r="LSH577" s="633"/>
      <c r="LSI577" s="633"/>
      <c r="LSJ577" s="633"/>
      <c r="LSK577" s="633"/>
      <c r="LSL577" s="633"/>
      <c r="LSM577" s="633"/>
      <c r="LSN577" s="633"/>
      <c r="LSO577" s="633"/>
      <c r="LSP577" s="633"/>
      <c r="LSQ577" s="633"/>
      <c r="LSR577" s="633"/>
      <c r="LSS577" s="633"/>
      <c r="LST577" s="633"/>
      <c r="LSU577" s="633"/>
      <c r="LSV577" s="633"/>
      <c r="LSW577" s="633"/>
      <c r="LSX577" s="633"/>
      <c r="LSY577" s="633"/>
      <c r="LSZ577" s="633"/>
      <c r="LTA577" s="633"/>
      <c r="LTB577" s="633"/>
      <c r="LTC577" s="633"/>
      <c r="LTD577" s="633"/>
      <c r="LTE577" s="633"/>
      <c r="LTF577" s="633"/>
      <c r="LTG577" s="633"/>
      <c r="LTH577" s="633"/>
      <c r="LTI577" s="633"/>
      <c r="LTJ577" s="633"/>
      <c r="LTK577" s="633"/>
      <c r="LTL577" s="633"/>
      <c r="LTM577" s="633"/>
      <c r="LTN577" s="633"/>
      <c r="LTO577" s="633"/>
      <c r="LTP577" s="633"/>
      <c r="LTQ577" s="633"/>
      <c r="LTR577" s="633"/>
      <c r="LTS577" s="633"/>
      <c r="LTT577" s="633"/>
      <c r="LTU577" s="633"/>
      <c r="LTV577" s="633"/>
      <c r="LTW577" s="633"/>
      <c r="LTX577" s="633"/>
      <c r="LTY577" s="633"/>
      <c r="LTZ577" s="633"/>
      <c r="LUA577" s="633"/>
      <c r="LUB577" s="633"/>
      <c r="LUC577" s="633"/>
      <c r="LUD577" s="633"/>
      <c r="LUE577" s="633"/>
      <c r="LUF577" s="633"/>
      <c r="LUG577" s="633"/>
      <c r="LUH577" s="633"/>
      <c r="LUI577" s="633"/>
      <c r="LUJ577" s="633"/>
      <c r="LUK577" s="633"/>
      <c r="LUL577" s="633"/>
      <c r="LUM577" s="633"/>
      <c r="LUN577" s="633"/>
      <c r="LUO577" s="633"/>
      <c r="LUP577" s="633"/>
      <c r="LUQ577" s="633"/>
      <c r="LUR577" s="633"/>
      <c r="LUS577" s="633"/>
      <c r="LUT577" s="633"/>
      <c r="LUU577" s="633"/>
      <c r="LUV577" s="633"/>
      <c r="LUW577" s="633"/>
      <c r="LUX577" s="633"/>
      <c r="LUY577" s="633"/>
      <c r="LUZ577" s="633"/>
      <c r="LVA577" s="633"/>
      <c r="LVB577" s="633"/>
      <c r="LVC577" s="633"/>
      <c r="LVD577" s="633"/>
      <c r="LVE577" s="633"/>
      <c r="LVF577" s="633"/>
      <c r="LVG577" s="633"/>
      <c r="LVH577" s="633"/>
      <c r="LVI577" s="633"/>
      <c r="LVJ577" s="633"/>
      <c r="LVK577" s="633"/>
      <c r="LVL577" s="633"/>
      <c r="LVM577" s="633"/>
      <c r="LVN577" s="633"/>
      <c r="LVO577" s="633"/>
      <c r="LVP577" s="633"/>
      <c r="LVQ577" s="633"/>
      <c r="LVR577" s="633"/>
      <c r="LVS577" s="633"/>
      <c r="LVT577" s="633"/>
      <c r="LVU577" s="633"/>
      <c r="LVV577" s="633"/>
      <c r="LVW577" s="633"/>
      <c r="LVX577" s="633"/>
      <c r="LVY577" s="633"/>
      <c r="LVZ577" s="633"/>
      <c r="LWA577" s="633"/>
      <c r="LWB577" s="633"/>
      <c r="LWC577" s="633"/>
      <c r="LWD577" s="633"/>
      <c r="LWE577" s="633"/>
      <c r="LWF577" s="633"/>
      <c r="LWG577" s="633"/>
      <c r="LWH577" s="633"/>
      <c r="LWI577" s="633"/>
      <c r="LWJ577" s="633"/>
      <c r="LWK577" s="633"/>
      <c r="LWL577" s="633"/>
      <c r="LWM577" s="633"/>
      <c r="LWN577" s="633"/>
      <c r="LWO577" s="633"/>
      <c r="LWP577" s="633"/>
      <c r="LWQ577" s="633"/>
      <c r="LWR577" s="633"/>
      <c r="LWS577" s="633"/>
      <c r="LWT577" s="633"/>
      <c r="LWU577" s="633"/>
      <c r="LWV577" s="633"/>
      <c r="LWW577" s="633"/>
      <c r="LWX577" s="633"/>
      <c r="LWY577" s="633"/>
      <c r="LWZ577" s="633"/>
      <c r="LXA577" s="633"/>
      <c r="LXB577" s="633"/>
      <c r="LXC577" s="633"/>
      <c r="LXD577" s="633"/>
      <c r="LXE577" s="633"/>
      <c r="LXF577" s="633"/>
      <c r="LXG577" s="633"/>
      <c r="LXH577" s="633"/>
      <c r="LXI577" s="633"/>
      <c r="LXJ577" s="633"/>
      <c r="LXK577" s="633"/>
      <c r="LXL577" s="633"/>
      <c r="LXM577" s="633"/>
      <c r="LXN577" s="633"/>
      <c r="LXO577" s="633"/>
      <c r="LXP577" s="633"/>
      <c r="LXQ577" s="633"/>
      <c r="LXR577" s="633"/>
      <c r="LXS577" s="633"/>
      <c r="LXT577" s="633"/>
      <c r="LXU577" s="633"/>
      <c r="LXV577" s="633"/>
      <c r="LXW577" s="633"/>
      <c r="LXX577" s="633"/>
      <c r="LXY577" s="633"/>
      <c r="LXZ577" s="633"/>
      <c r="LYA577" s="633"/>
      <c r="LYB577" s="633"/>
      <c r="LYC577" s="633"/>
      <c r="LYD577" s="633"/>
      <c r="LYE577" s="633"/>
      <c r="LYF577" s="633"/>
      <c r="LYG577" s="633"/>
      <c r="LYH577" s="633"/>
      <c r="LYI577" s="633"/>
      <c r="LYJ577" s="633"/>
      <c r="LYK577" s="633"/>
      <c r="LYL577" s="633"/>
      <c r="LYM577" s="633"/>
      <c r="LYN577" s="633"/>
      <c r="LYO577" s="633"/>
      <c r="LYP577" s="633"/>
      <c r="LYQ577" s="633"/>
      <c r="LYR577" s="633"/>
      <c r="LYS577" s="633"/>
      <c r="LYT577" s="633"/>
      <c r="LYU577" s="633"/>
      <c r="LYV577" s="633"/>
      <c r="LYW577" s="633"/>
      <c r="LYX577" s="633"/>
      <c r="LYY577" s="633"/>
      <c r="LYZ577" s="633"/>
      <c r="LZA577" s="633"/>
      <c r="LZB577" s="633"/>
      <c r="LZC577" s="633"/>
      <c r="LZD577" s="633"/>
      <c r="LZE577" s="633"/>
      <c r="LZF577" s="633"/>
      <c r="LZG577" s="633"/>
      <c r="LZH577" s="633"/>
      <c r="LZI577" s="633"/>
      <c r="LZJ577" s="633"/>
      <c r="LZK577" s="633"/>
      <c r="LZL577" s="633"/>
      <c r="LZM577" s="633"/>
      <c r="LZN577" s="633"/>
      <c r="LZO577" s="633"/>
      <c r="LZP577" s="633"/>
      <c r="LZQ577" s="633"/>
      <c r="LZR577" s="633"/>
      <c r="LZS577" s="633"/>
      <c r="LZT577" s="633"/>
      <c r="LZU577" s="633"/>
      <c r="LZV577" s="633"/>
      <c r="LZW577" s="633"/>
      <c r="LZX577" s="633"/>
      <c r="LZY577" s="633"/>
      <c r="LZZ577" s="633"/>
      <c r="MAA577" s="633"/>
      <c r="MAB577" s="633"/>
      <c r="MAC577" s="633"/>
      <c r="MAD577" s="633"/>
      <c r="MAE577" s="633"/>
      <c r="MAF577" s="633"/>
      <c r="MAG577" s="633"/>
      <c r="MAH577" s="633"/>
      <c r="MAI577" s="633"/>
      <c r="MAJ577" s="633"/>
      <c r="MAK577" s="633"/>
      <c r="MAL577" s="633"/>
      <c r="MAM577" s="633"/>
      <c r="MAN577" s="633"/>
      <c r="MAO577" s="633"/>
      <c r="MAP577" s="633"/>
      <c r="MAQ577" s="633"/>
      <c r="MAR577" s="633"/>
      <c r="MAS577" s="633"/>
      <c r="MAT577" s="633"/>
      <c r="MAU577" s="633"/>
      <c r="MAV577" s="633"/>
      <c r="MAW577" s="633"/>
      <c r="MAX577" s="633"/>
      <c r="MAY577" s="633"/>
      <c r="MAZ577" s="633"/>
      <c r="MBA577" s="633"/>
      <c r="MBB577" s="633"/>
      <c r="MBC577" s="633"/>
      <c r="MBD577" s="633"/>
      <c r="MBE577" s="633"/>
      <c r="MBF577" s="633"/>
      <c r="MBG577" s="633"/>
      <c r="MBH577" s="633"/>
      <c r="MBI577" s="633"/>
      <c r="MBJ577" s="633"/>
      <c r="MBK577" s="633"/>
      <c r="MBL577" s="633"/>
      <c r="MBM577" s="633"/>
      <c r="MBN577" s="633"/>
      <c r="MBO577" s="633"/>
      <c r="MBP577" s="633"/>
      <c r="MBQ577" s="633"/>
      <c r="MBR577" s="633"/>
      <c r="MBS577" s="633"/>
      <c r="MBT577" s="633"/>
      <c r="MBU577" s="633"/>
      <c r="MBV577" s="633"/>
      <c r="MBW577" s="633"/>
      <c r="MBX577" s="633"/>
      <c r="MBY577" s="633"/>
      <c r="MBZ577" s="633"/>
      <c r="MCA577" s="633"/>
      <c r="MCB577" s="633"/>
      <c r="MCC577" s="633"/>
      <c r="MCD577" s="633"/>
      <c r="MCE577" s="633"/>
      <c r="MCF577" s="633"/>
      <c r="MCG577" s="633"/>
      <c r="MCH577" s="633"/>
      <c r="MCI577" s="633"/>
      <c r="MCJ577" s="633"/>
      <c r="MCK577" s="633"/>
      <c r="MCL577" s="633"/>
      <c r="MCM577" s="633"/>
      <c r="MCN577" s="633"/>
      <c r="MCO577" s="633"/>
      <c r="MCP577" s="633"/>
      <c r="MCQ577" s="633"/>
      <c r="MCR577" s="633"/>
      <c r="MCS577" s="633"/>
      <c r="MCT577" s="633"/>
      <c r="MCU577" s="633"/>
      <c r="MCV577" s="633"/>
      <c r="MCW577" s="633"/>
      <c r="MCX577" s="633"/>
      <c r="MCY577" s="633"/>
      <c r="MCZ577" s="633"/>
      <c r="MDA577" s="633"/>
      <c r="MDB577" s="633"/>
      <c r="MDC577" s="633"/>
      <c r="MDD577" s="633"/>
      <c r="MDE577" s="633"/>
      <c r="MDF577" s="633"/>
      <c r="MDG577" s="633"/>
      <c r="MDH577" s="633"/>
      <c r="MDI577" s="633"/>
      <c r="MDJ577" s="633"/>
      <c r="MDK577" s="633"/>
      <c r="MDL577" s="633"/>
      <c r="MDM577" s="633"/>
      <c r="MDN577" s="633"/>
      <c r="MDO577" s="633"/>
      <c r="MDP577" s="633"/>
      <c r="MDQ577" s="633"/>
      <c r="MDR577" s="633"/>
      <c r="MDS577" s="633"/>
      <c r="MDT577" s="633"/>
      <c r="MDU577" s="633"/>
      <c r="MDV577" s="633"/>
      <c r="MDW577" s="633"/>
      <c r="MDX577" s="633"/>
      <c r="MDY577" s="633"/>
      <c r="MDZ577" s="633"/>
      <c r="MEA577" s="633"/>
      <c r="MEB577" s="633"/>
      <c r="MEC577" s="633"/>
      <c r="MED577" s="633"/>
      <c r="MEE577" s="633"/>
      <c r="MEF577" s="633"/>
      <c r="MEG577" s="633"/>
      <c r="MEH577" s="633"/>
      <c r="MEI577" s="633"/>
      <c r="MEJ577" s="633"/>
      <c r="MEK577" s="633"/>
      <c r="MEL577" s="633"/>
      <c r="MEM577" s="633"/>
      <c r="MEN577" s="633"/>
      <c r="MEO577" s="633"/>
      <c r="MEP577" s="633"/>
      <c r="MEQ577" s="633"/>
      <c r="MER577" s="633"/>
      <c r="MES577" s="633"/>
      <c r="MET577" s="633"/>
      <c r="MEU577" s="633"/>
      <c r="MEV577" s="633"/>
      <c r="MEW577" s="633"/>
      <c r="MEX577" s="633"/>
      <c r="MEY577" s="633"/>
      <c r="MEZ577" s="633"/>
      <c r="MFA577" s="633"/>
      <c r="MFB577" s="633"/>
      <c r="MFC577" s="633"/>
      <c r="MFD577" s="633"/>
      <c r="MFE577" s="633"/>
      <c r="MFF577" s="633"/>
      <c r="MFG577" s="633"/>
      <c r="MFH577" s="633"/>
      <c r="MFI577" s="633"/>
      <c r="MFJ577" s="633"/>
      <c r="MFK577" s="633"/>
      <c r="MFL577" s="633"/>
      <c r="MFM577" s="633"/>
      <c r="MFN577" s="633"/>
      <c r="MFO577" s="633"/>
      <c r="MFP577" s="633"/>
      <c r="MFQ577" s="633"/>
      <c r="MFR577" s="633"/>
      <c r="MFS577" s="633"/>
      <c r="MFT577" s="633"/>
      <c r="MFU577" s="633"/>
      <c r="MFV577" s="633"/>
      <c r="MFW577" s="633"/>
      <c r="MFX577" s="633"/>
      <c r="MFY577" s="633"/>
      <c r="MFZ577" s="633"/>
      <c r="MGA577" s="633"/>
      <c r="MGB577" s="633"/>
      <c r="MGC577" s="633"/>
      <c r="MGD577" s="633"/>
      <c r="MGE577" s="633"/>
      <c r="MGF577" s="633"/>
      <c r="MGG577" s="633"/>
      <c r="MGH577" s="633"/>
      <c r="MGI577" s="633"/>
      <c r="MGJ577" s="633"/>
      <c r="MGK577" s="633"/>
      <c r="MGL577" s="633"/>
      <c r="MGM577" s="633"/>
      <c r="MGN577" s="633"/>
      <c r="MGO577" s="633"/>
      <c r="MGP577" s="633"/>
      <c r="MGQ577" s="633"/>
      <c r="MGR577" s="633"/>
      <c r="MGS577" s="633"/>
      <c r="MGT577" s="633"/>
      <c r="MGU577" s="633"/>
      <c r="MGV577" s="633"/>
      <c r="MGW577" s="633"/>
      <c r="MGX577" s="633"/>
      <c r="MGY577" s="633"/>
      <c r="MGZ577" s="633"/>
      <c r="MHA577" s="633"/>
      <c r="MHB577" s="633"/>
      <c r="MHC577" s="633"/>
      <c r="MHD577" s="633"/>
      <c r="MHE577" s="633"/>
      <c r="MHF577" s="633"/>
      <c r="MHG577" s="633"/>
      <c r="MHH577" s="633"/>
      <c r="MHI577" s="633"/>
      <c r="MHJ577" s="633"/>
      <c r="MHK577" s="633"/>
      <c r="MHL577" s="633"/>
      <c r="MHM577" s="633"/>
      <c r="MHN577" s="633"/>
      <c r="MHO577" s="633"/>
      <c r="MHP577" s="633"/>
      <c r="MHQ577" s="633"/>
      <c r="MHR577" s="633"/>
      <c r="MHS577" s="633"/>
      <c r="MHT577" s="633"/>
      <c r="MHU577" s="633"/>
      <c r="MHV577" s="633"/>
      <c r="MHW577" s="633"/>
      <c r="MHX577" s="633"/>
      <c r="MHY577" s="633"/>
      <c r="MHZ577" s="633"/>
      <c r="MIA577" s="633"/>
      <c r="MIB577" s="633"/>
      <c r="MIC577" s="633"/>
      <c r="MID577" s="633"/>
      <c r="MIE577" s="633"/>
      <c r="MIF577" s="633"/>
      <c r="MIG577" s="633"/>
      <c r="MIH577" s="633"/>
      <c r="MII577" s="633"/>
      <c r="MIJ577" s="633"/>
      <c r="MIK577" s="633"/>
      <c r="MIL577" s="633"/>
      <c r="MIM577" s="633"/>
      <c r="MIN577" s="633"/>
      <c r="MIO577" s="633"/>
      <c r="MIP577" s="633"/>
      <c r="MIQ577" s="633"/>
      <c r="MIR577" s="633"/>
      <c r="MIS577" s="633"/>
      <c r="MIT577" s="633"/>
      <c r="MIU577" s="633"/>
      <c r="MIV577" s="633"/>
      <c r="MIW577" s="633"/>
      <c r="MIX577" s="633"/>
      <c r="MIY577" s="633"/>
      <c r="MIZ577" s="633"/>
      <c r="MJA577" s="633"/>
      <c r="MJB577" s="633"/>
      <c r="MJC577" s="633"/>
      <c r="MJD577" s="633"/>
      <c r="MJE577" s="633"/>
      <c r="MJF577" s="633"/>
      <c r="MJG577" s="633"/>
      <c r="MJH577" s="633"/>
      <c r="MJI577" s="633"/>
      <c r="MJJ577" s="633"/>
      <c r="MJK577" s="633"/>
      <c r="MJL577" s="633"/>
      <c r="MJM577" s="633"/>
      <c r="MJN577" s="633"/>
      <c r="MJO577" s="633"/>
      <c r="MJP577" s="633"/>
      <c r="MJQ577" s="633"/>
      <c r="MJR577" s="633"/>
      <c r="MJS577" s="633"/>
      <c r="MJT577" s="633"/>
      <c r="MJU577" s="633"/>
      <c r="MJV577" s="633"/>
      <c r="MJW577" s="633"/>
      <c r="MJX577" s="633"/>
      <c r="MJY577" s="633"/>
      <c r="MJZ577" s="633"/>
      <c r="MKA577" s="633"/>
      <c r="MKB577" s="633"/>
      <c r="MKC577" s="633"/>
      <c r="MKD577" s="633"/>
      <c r="MKE577" s="633"/>
      <c r="MKF577" s="633"/>
      <c r="MKG577" s="633"/>
      <c r="MKH577" s="633"/>
      <c r="MKI577" s="633"/>
      <c r="MKJ577" s="633"/>
      <c r="MKK577" s="633"/>
      <c r="MKL577" s="633"/>
      <c r="MKM577" s="633"/>
      <c r="MKN577" s="633"/>
      <c r="MKO577" s="633"/>
      <c r="MKP577" s="633"/>
      <c r="MKQ577" s="633"/>
      <c r="MKR577" s="633"/>
      <c r="MKS577" s="633"/>
      <c r="MKT577" s="633"/>
      <c r="MKU577" s="633"/>
      <c r="MKV577" s="633"/>
      <c r="MKW577" s="633"/>
      <c r="MKX577" s="633"/>
      <c r="MKY577" s="633"/>
      <c r="MKZ577" s="633"/>
      <c r="MLA577" s="633"/>
      <c r="MLB577" s="633"/>
      <c r="MLC577" s="633"/>
      <c r="MLD577" s="633"/>
      <c r="MLE577" s="633"/>
      <c r="MLF577" s="633"/>
      <c r="MLG577" s="633"/>
      <c r="MLH577" s="633"/>
      <c r="MLI577" s="633"/>
      <c r="MLJ577" s="633"/>
      <c r="MLK577" s="633"/>
      <c r="MLL577" s="633"/>
      <c r="MLM577" s="633"/>
      <c r="MLN577" s="633"/>
      <c r="MLO577" s="633"/>
      <c r="MLP577" s="633"/>
      <c r="MLQ577" s="633"/>
      <c r="MLR577" s="633"/>
      <c r="MLS577" s="633"/>
      <c r="MLT577" s="633"/>
      <c r="MLU577" s="633"/>
      <c r="MLV577" s="633"/>
      <c r="MLW577" s="633"/>
      <c r="MLX577" s="633"/>
      <c r="MLY577" s="633"/>
      <c r="MLZ577" s="633"/>
      <c r="MMA577" s="633"/>
      <c r="MMB577" s="633"/>
      <c r="MMC577" s="633"/>
      <c r="MMD577" s="633"/>
      <c r="MME577" s="633"/>
      <c r="MMF577" s="633"/>
      <c r="MMG577" s="633"/>
      <c r="MMH577" s="633"/>
      <c r="MMI577" s="633"/>
      <c r="MMJ577" s="633"/>
      <c r="MMK577" s="633"/>
      <c r="MML577" s="633"/>
      <c r="MMM577" s="633"/>
      <c r="MMN577" s="633"/>
      <c r="MMO577" s="633"/>
      <c r="MMP577" s="633"/>
      <c r="MMQ577" s="633"/>
      <c r="MMR577" s="633"/>
      <c r="MMS577" s="633"/>
      <c r="MMT577" s="633"/>
      <c r="MMU577" s="633"/>
      <c r="MMV577" s="633"/>
      <c r="MMW577" s="633"/>
      <c r="MMX577" s="633"/>
      <c r="MMY577" s="633"/>
      <c r="MMZ577" s="633"/>
      <c r="MNA577" s="633"/>
      <c r="MNB577" s="633"/>
      <c r="MNC577" s="633"/>
      <c r="MND577" s="633"/>
      <c r="MNE577" s="633"/>
      <c r="MNF577" s="633"/>
      <c r="MNG577" s="633"/>
      <c r="MNH577" s="633"/>
      <c r="MNI577" s="633"/>
      <c r="MNJ577" s="633"/>
      <c r="MNK577" s="633"/>
      <c r="MNL577" s="633"/>
      <c r="MNM577" s="633"/>
      <c r="MNN577" s="633"/>
      <c r="MNO577" s="633"/>
      <c r="MNP577" s="633"/>
      <c r="MNQ577" s="633"/>
      <c r="MNR577" s="633"/>
      <c r="MNS577" s="633"/>
      <c r="MNT577" s="633"/>
      <c r="MNU577" s="633"/>
      <c r="MNV577" s="633"/>
      <c r="MNW577" s="633"/>
      <c r="MNX577" s="633"/>
      <c r="MNY577" s="633"/>
      <c r="MNZ577" s="633"/>
      <c r="MOA577" s="633"/>
      <c r="MOB577" s="633"/>
      <c r="MOC577" s="633"/>
      <c r="MOD577" s="633"/>
      <c r="MOE577" s="633"/>
      <c r="MOF577" s="633"/>
      <c r="MOG577" s="633"/>
      <c r="MOH577" s="633"/>
      <c r="MOI577" s="633"/>
      <c r="MOJ577" s="633"/>
      <c r="MOK577" s="633"/>
      <c r="MOL577" s="633"/>
      <c r="MOM577" s="633"/>
      <c r="MON577" s="633"/>
      <c r="MOO577" s="633"/>
      <c r="MOP577" s="633"/>
      <c r="MOQ577" s="633"/>
      <c r="MOR577" s="633"/>
      <c r="MOS577" s="633"/>
      <c r="MOT577" s="633"/>
      <c r="MOU577" s="633"/>
      <c r="MOV577" s="633"/>
      <c r="MOW577" s="633"/>
      <c r="MOX577" s="633"/>
      <c r="MOY577" s="633"/>
      <c r="MOZ577" s="633"/>
      <c r="MPA577" s="633"/>
      <c r="MPB577" s="633"/>
      <c r="MPC577" s="633"/>
      <c r="MPD577" s="633"/>
      <c r="MPE577" s="633"/>
      <c r="MPF577" s="633"/>
      <c r="MPG577" s="633"/>
      <c r="MPH577" s="633"/>
      <c r="MPI577" s="633"/>
      <c r="MPJ577" s="633"/>
      <c r="MPK577" s="633"/>
      <c r="MPL577" s="633"/>
      <c r="MPM577" s="633"/>
      <c r="MPN577" s="633"/>
      <c r="MPO577" s="633"/>
      <c r="MPP577" s="633"/>
      <c r="MPQ577" s="633"/>
      <c r="MPR577" s="633"/>
      <c r="MPS577" s="633"/>
      <c r="MPT577" s="633"/>
      <c r="MPU577" s="633"/>
      <c r="MPV577" s="633"/>
      <c r="MPW577" s="633"/>
      <c r="MPX577" s="633"/>
      <c r="MPY577" s="633"/>
      <c r="MPZ577" s="633"/>
      <c r="MQA577" s="633"/>
      <c r="MQB577" s="633"/>
      <c r="MQC577" s="633"/>
      <c r="MQD577" s="633"/>
      <c r="MQE577" s="633"/>
      <c r="MQF577" s="633"/>
      <c r="MQG577" s="633"/>
      <c r="MQH577" s="633"/>
      <c r="MQI577" s="633"/>
      <c r="MQJ577" s="633"/>
      <c r="MQK577" s="633"/>
      <c r="MQL577" s="633"/>
      <c r="MQM577" s="633"/>
      <c r="MQN577" s="633"/>
      <c r="MQO577" s="633"/>
      <c r="MQP577" s="633"/>
      <c r="MQQ577" s="633"/>
      <c r="MQR577" s="633"/>
      <c r="MQS577" s="633"/>
      <c r="MQT577" s="633"/>
      <c r="MQU577" s="633"/>
      <c r="MQV577" s="633"/>
      <c r="MQW577" s="633"/>
      <c r="MQX577" s="633"/>
      <c r="MQY577" s="633"/>
      <c r="MQZ577" s="633"/>
      <c r="MRA577" s="633"/>
      <c r="MRB577" s="633"/>
      <c r="MRC577" s="633"/>
      <c r="MRD577" s="633"/>
      <c r="MRE577" s="633"/>
      <c r="MRF577" s="633"/>
      <c r="MRG577" s="633"/>
      <c r="MRH577" s="633"/>
      <c r="MRI577" s="633"/>
      <c r="MRJ577" s="633"/>
      <c r="MRK577" s="633"/>
      <c r="MRL577" s="633"/>
      <c r="MRM577" s="633"/>
      <c r="MRN577" s="633"/>
      <c r="MRO577" s="633"/>
      <c r="MRP577" s="633"/>
      <c r="MRQ577" s="633"/>
      <c r="MRR577" s="633"/>
      <c r="MRS577" s="633"/>
      <c r="MRT577" s="633"/>
      <c r="MRU577" s="633"/>
      <c r="MRV577" s="633"/>
      <c r="MRW577" s="633"/>
      <c r="MRX577" s="633"/>
      <c r="MRY577" s="633"/>
      <c r="MRZ577" s="633"/>
      <c r="MSA577" s="633"/>
      <c r="MSB577" s="633"/>
      <c r="MSC577" s="633"/>
      <c r="MSD577" s="633"/>
      <c r="MSE577" s="633"/>
      <c r="MSF577" s="633"/>
      <c r="MSG577" s="633"/>
      <c r="MSH577" s="633"/>
      <c r="MSI577" s="633"/>
      <c r="MSJ577" s="633"/>
      <c r="MSK577" s="633"/>
      <c r="MSL577" s="633"/>
      <c r="MSM577" s="633"/>
      <c r="MSN577" s="633"/>
      <c r="MSO577" s="633"/>
      <c r="MSP577" s="633"/>
      <c r="MSQ577" s="633"/>
      <c r="MSR577" s="633"/>
      <c r="MSS577" s="633"/>
      <c r="MST577" s="633"/>
      <c r="MSU577" s="633"/>
      <c r="MSV577" s="633"/>
      <c r="MSW577" s="633"/>
      <c r="MSX577" s="633"/>
      <c r="MSY577" s="633"/>
      <c r="MSZ577" s="633"/>
      <c r="MTA577" s="633"/>
      <c r="MTB577" s="633"/>
      <c r="MTC577" s="633"/>
      <c r="MTD577" s="633"/>
      <c r="MTE577" s="633"/>
      <c r="MTF577" s="633"/>
      <c r="MTG577" s="633"/>
      <c r="MTH577" s="633"/>
      <c r="MTI577" s="633"/>
      <c r="MTJ577" s="633"/>
      <c r="MTK577" s="633"/>
      <c r="MTL577" s="633"/>
      <c r="MTM577" s="633"/>
      <c r="MTN577" s="633"/>
      <c r="MTO577" s="633"/>
      <c r="MTP577" s="633"/>
      <c r="MTQ577" s="633"/>
      <c r="MTR577" s="633"/>
      <c r="MTS577" s="633"/>
      <c r="MTT577" s="633"/>
      <c r="MTU577" s="633"/>
      <c r="MTV577" s="633"/>
      <c r="MTW577" s="633"/>
      <c r="MTX577" s="633"/>
      <c r="MTY577" s="633"/>
      <c r="MTZ577" s="633"/>
      <c r="MUA577" s="633"/>
      <c r="MUB577" s="633"/>
      <c r="MUC577" s="633"/>
      <c r="MUD577" s="633"/>
      <c r="MUE577" s="633"/>
      <c r="MUF577" s="633"/>
      <c r="MUG577" s="633"/>
      <c r="MUH577" s="633"/>
      <c r="MUI577" s="633"/>
      <c r="MUJ577" s="633"/>
      <c r="MUK577" s="633"/>
      <c r="MUL577" s="633"/>
      <c r="MUM577" s="633"/>
      <c r="MUN577" s="633"/>
      <c r="MUO577" s="633"/>
      <c r="MUP577" s="633"/>
      <c r="MUQ577" s="633"/>
      <c r="MUR577" s="633"/>
      <c r="MUS577" s="633"/>
      <c r="MUT577" s="633"/>
      <c r="MUU577" s="633"/>
      <c r="MUV577" s="633"/>
      <c r="MUW577" s="633"/>
      <c r="MUX577" s="633"/>
      <c r="MUY577" s="633"/>
      <c r="MUZ577" s="633"/>
      <c r="MVA577" s="633"/>
      <c r="MVB577" s="633"/>
      <c r="MVC577" s="633"/>
      <c r="MVD577" s="633"/>
      <c r="MVE577" s="633"/>
      <c r="MVF577" s="633"/>
      <c r="MVG577" s="633"/>
      <c r="MVH577" s="633"/>
      <c r="MVI577" s="633"/>
      <c r="MVJ577" s="633"/>
      <c r="MVK577" s="633"/>
      <c r="MVL577" s="633"/>
      <c r="MVM577" s="633"/>
      <c r="MVN577" s="633"/>
      <c r="MVO577" s="633"/>
      <c r="MVP577" s="633"/>
      <c r="MVQ577" s="633"/>
      <c r="MVR577" s="633"/>
      <c r="MVS577" s="633"/>
      <c r="MVT577" s="633"/>
      <c r="MVU577" s="633"/>
      <c r="MVV577" s="633"/>
      <c r="MVW577" s="633"/>
      <c r="MVX577" s="633"/>
      <c r="MVY577" s="633"/>
      <c r="MVZ577" s="633"/>
      <c r="MWA577" s="633"/>
      <c r="MWB577" s="633"/>
      <c r="MWC577" s="633"/>
      <c r="MWD577" s="633"/>
      <c r="MWE577" s="633"/>
      <c r="MWF577" s="633"/>
      <c r="MWG577" s="633"/>
      <c r="MWH577" s="633"/>
      <c r="MWI577" s="633"/>
      <c r="MWJ577" s="633"/>
      <c r="MWK577" s="633"/>
      <c r="MWL577" s="633"/>
      <c r="MWM577" s="633"/>
      <c r="MWN577" s="633"/>
      <c r="MWO577" s="633"/>
      <c r="MWP577" s="633"/>
      <c r="MWQ577" s="633"/>
      <c r="MWR577" s="633"/>
      <c r="MWS577" s="633"/>
      <c r="MWT577" s="633"/>
      <c r="MWU577" s="633"/>
      <c r="MWV577" s="633"/>
      <c r="MWW577" s="633"/>
      <c r="MWX577" s="633"/>
      <c r="MWY577" s="633"/>
      <c r="MWZ577" s="633"/>
      <c r="MXA577" s="633"/>
      <c r="MXB577" s="633"/>
      <c r="MXC577" s="633"/>
      <c r="MXD577" s="633"/>
      <c r="MXE577" s="633"/>
      <c r="MXF577" s="633"/>
      <c r="MXG577" s="633"/>
      <c r="MXH577" s="633"/>
      <c r="MXI577" s="633"/>
      <c r="MXJ577" s="633"/>
      <c r="MXK577" s="633"/>
      <c r="MXL577" s="633"/>
      <c r="MXM577" s="633"/>
      <c r="MXN577" s="633"/>
      <c r="MXO577" s="633"/>
      <c r="MXP577" s="633"/>
      <c r="MXQ577" s="633"/>
      <c r="MXR577" s="633"/>
      <c r="MXS577" s="633"/>
      <c r="MXT577" s="633"/>
      <c r="MXU577" s="633"/>
      <c r="MXV577" s="633"/>
      <c r="MXW577" s="633"/>
      <c r="MXX577" s="633"/>
      <c r="MXY577" s="633"/>
      <c r="MXZ577" s="633"/>
      <c r="MYA577" s="633"/>
      <c r="MYB577" s="633"/>
      <c r="MYC577" s="633"/>
      <c r="MYD577" s="633"/>
      <c r="MYE577" s="633"/>
      <c r="MYF577" s="633"/>
      <c r="MYG577" s="633"/>
      <c r="MYH577" s="633"/>
      <c r="MYI577" s="633"/>
      <c r="MYJ577" s="633"/>
      <c r="MYK577" s="633"/>
      <c r="MYL577" s="633"/>
      <c r="MYM577" s="633"/>
      <c r="MYN577" s="633"/>
      <c r="MYO577" s="633"/>
      <c r="MYP577" s="633"/>
      <c r="MYQ577" s="633"/>
      <c r="MYR577" s="633"/>
      <c r="MYS577" s="633"/>
      <c r="MYT577" s="633"/>
      <c r="MYU577" s="633"/>
      <c r="MYV577" s="633"/>
      <c r="MYW577" s="633"/>
      <c r="MYX577" s="633"/>
      <c r="MYY577" s="633"/>
      <c r="MYZ577" s="633"/>
      <c r="MZA577" s="633"/>
      <c r="MZB577" s="633"/>
      <c r="MZC577" s="633"/>
      <c r="MZD577" s="633"/>
      <c r="MZE577" s="633"/>
      <c r="MZF577" s="633"/>
      <c r="MZG577" s="633"/>
      <c r="MZH577" s="633"/>
      <c r="MZI577" s="633"/>
      <c r="MZJ577" s="633"/>
      <c r="MZK577" s="633"/>
      <c r="MZL577" s="633"/>
      <c r="MZM577" s="633"/>
      <c r="MZN577" s="633"/>
      <c r="MZO577" s="633"/>
      <c r="MZP577" s="633"/>
      <c r="MZQ577" s="633"/>
      <c r="MZR577" s="633"/>
      <c r="MZS577" s="633"/>
      <c r="MZT577" s="633"/>
      <c r="MZU577" s="633"/>
      <c r="MZV577" s="633"/>
      <c r="MZW577" s="633"/>
      <c r="MZX577" s="633"/>
      <c r="MZY577" s="633"/>
      <c r="MZZ577" s="633"/>
      <c r="NAA577" s="633"/>
      <c r="NAB577" s="633"/>
      <c r="NAC577" s="633"/>
      <c r="NAD577" s="633"/>
      <c r="NAE577" s="633"/>
      <c r="NAF577" s="633"/>
      <c r="NAG577" s="633"/>
      <c r="NAH577" s="633"/>
      <c r="NAI577" s="633"/>
      <c r="NAJ577" s="633"/>
      <c r="NAK577" s="633"/>
      <c r="NAL577" s="633"/>
      <c r="NAM577" s="633"/>
      <c r="NAN577" s="633"/>
      <c r="NAO577" s="633"/>
      <c r="NAP577" s="633"/>
      <c r="NAQ577" s="633"/>
      <c r="NAR577" s="633"/>
      <c r="NAS577" s="633"/>
      <c r="NAT577" s="633"/>
      <c r="NAU577" s="633"/>
      <c r="NAV577" s="633"/>
      <c r="NAW577" s="633"/>
      <c r="NAX577" s="633"/>
      <c r="NAY577" s="633"/>
      <c r="NAZ577" s="633"/>
      <c r="NBA577" s="633"/>
      <c r="NBB577" s="633"/>
      <c r="NBC577" s="633"/>
      <c r="NBD577" s="633"/>
      <c r="NBE577" s="633"/>
      <c r="NBF577" s="633"/>
      <c r="NBG577" s="633"/>
      <c r="NBH577" s="633"/>
      <c r="NBI577" s="633"/>
      <c r="NBJ577" s="633"/>
      <c r="NBK577" s="633"/>
      <c r="NBL577" s="633"/>
      <c r="NBM577" s="633"/>
      <c r="NBN577" s="633"/>
      <c r="NBO577" s="633"/>
      <c r="NBP577" s="633"/>
      <c r="NBQ577" s="633"/>
      <c r="NBR577" s="633"/>
      <c r="NBS577" s="633"/>
      <c r="NBT577" s="633"/>
      <c r="NBU577" s="633"/>
      <c r="NBV577" s="633"/>
      <c r="NBW577" s="633"/>
      <c r="NBX577" s="633"/>
      <c r="NBY577" s="633"/>
      <c r="NBZ577" s="633"/>
      <c r="NCA577" s="633"/>
      <c r="NCB577" s="633"/>
      <c r="NCC577" s="633"/>
      <c r="NCD577" s="633"/>
      <c r="NCE577" s="633"/>
      <c r="NCF577" s="633"/>
      <c r="NCG577" s="633"/>
      <c r="NCH577" s="633"/>
      <c r="NCI577" s="633"/>
      <c r="NCJ577" s="633"/>
      <c r="NCK577" s="633"/>
      <c r="NCL577" s="633"/>
      <c r="NCM577" s="633"/>
      <c r="NCN577" s="633"/>
      <c r="NCO577" s="633"/>
      <c r="NCP577" s="633"/>
      <c r="NCQ577" s="633"/>
      <c r="NCR577" s="633"/>
      <c r="NCS577" s="633"/>
      <c r="NCT577" s="633"/>
      <c r="NCU577" s="633"/>
      <c r="NCV577" s="633"/>
      <c r="NCW577" s="633"/>
      <c r="NCX577" s="633"/>
      <c r="NCY577" s="633"/>
      <c r="NCZ577" s="633"/>
      <c r="NDA577" s="633"/>
      <c r="NDB577" s="633"/>
      <c r="NDC577" s="633"/>
      <c r="NDD577" s="633"/>
      <c r="NDE577" s="633"/>
      <c r="NDF577" s="633"/>
      <c r="NDG577" s="633"/>
      <c r="NDH577" s="633"/>
      <c r="NDI577" s="633"/>
      <c r="NDJ577" s="633"/>
      <c r="NDK577" s="633"/>
      <c r="NDL577" s="633"/>
      <c r="NDM577" s="633"/>
      <c r="NDN577" s="633"/>
      <c r="NDO577" s="633"/>
      <c r="NDP577" s="633"/>
      <c r="NDQ577" s="633"/>
      <c r="NDR577" s="633"/>
      <c r="NDS577" s="633"/>
      <c r="NDT577" s="633"/>
      <c r="NDU577" s="633"/>
      <c r="NDV577" s="633"/>
      <c r="NDW577" s="633"/>
      <c r="NDX577" s="633"/>
      <c r="NDY577" s="633"/>
      <c r="NDZ577" s="633"/>
      <c r="NEA577" s="633"/>
      <c r="NEB577" s="633"/>
      <c r="NEC577" s="633"/>
      <c r="NED577" s="633"/>
      <c r="NEE577" s="633"/>
      <c r="NEF577" s="633"/>
      <c r="NEG577" s="633"/>
      <c r="NEH577" s="633"/>
      <c r="NEI577" s="633"/>
      <c r="NEJ577" s="633"/>
      <c r="NEK577" s="633"/>
      <c r="NEL577" s="633"/>
      <c r="NEM577" s="633"/>
      <c r="NEN577" s="633"/>
      <c r="NEO577" s="633"/>
      <c r="NEP577" s="633"/>
      <c r="NEQ577" s="633"/>
      <c r="NER577" s="633"/>
      <c r="NES577" s="633"/>
      <c r="NET577" s="633"/>
      <c r="NEU577" s="633"/>
      <c r="NEV577" s="633"/>
      <c r="NEW577" s="633"/>
      <c r="NEX577" s="633"/>
      <c r="NEY577" s="633"/>
      <c r="NEZ577" s="633"/>
      <c r="NFA577" s="633"/>
      <c r="NFB577" s="633"/>
      <c r="NFC577" s="633"/>
      <c r="NFD577" s="633"/>
      <c r="NFE577" s="633"/>
      <c r="NFF577" s="633"/>
      <c r="NFG577" s="633"/>
      <c r="NFH577" s="633"/>
      <c r="NFI577" s="633"/>
      <c r="NFJ577" s="633"/>
      <c r="NFK577" s="633"/>
      <c r="NFL577" s="633"/>
      <c r="NFM577" s="633"/>
      <c r="NFN577" s="633"/>
      <c r="NFO577" s="633"/>
      <c r="NFP577" s="633"/>
      <c r="NFQ577" s="633"/>
      <c r="NFR577" s="633"/>
      <c r="NFS577" s="633"/>
      <c r="NFT577" s="633"/>
      <c r="NFU577" s="633"/>
      <c r="NFV577" s="633"/>
      <c r="NFW577" s="633"/>
      <c r="NFX577" s="633"/>
      <c r="NFY577" s="633"/>
      <c r="NFZ577" s="633"/>
      <c r="NGA577" s="633"/>
      <c r="NGB577" s="633"/>
      <c r="NGC577" s="633"/>
      <c r="NGD577" s="633"/>
      <c r="NGE577" s="633"/>
      <c r="NGF577" s="633"/>
      <c r="NGG577" s="633"/>
      <c r="NGH577" s="633"/>
      <c r="NGI577" s="633"/>
      <c r="NGJ577" s="633"/>
      <c r="NGK577" s="633"/>
      <c r="NGL577" s="633"/>
      <c r="NGM577" s="633"/>
      <c r="NGN577" s="633"/>
      <c r="NGO577" s="633"/>
      <c r="NGP577" s="633"/>
      <c r="NGQ577" s="633"/>
      <c r="NGR577" s="633"/>
      <c r="NGS577" s="633"/>
      <c r="NGT577" s="633"/>
      <c r="NGU577" s="633"/>
      <c r="NGV577" s="633"/>
      <c r="NGW577" s="633"/>
      <c r="NGX577" s="633"/>
      <c r="NGY577" s="633"/>
      <c r="NGZ577" s="633"/>
      <c r="NHA577" s="633"/>
      <c r="NHB577" s="633"/>
      <c r="NHC577" s="633"/>
      <c r="NHD577" s="633"/>
      <c r="NHE577" s="633"/>
      <c r="NHF577" s="633"/>
      <c r="NHG577" s="633"/>
      <c r="NHH577" s="633"/>
      <c r="NHI577" s="633"/>
      <c r="NHJ577" s="633"/>
      <c r="NHK577" s="633"/>
      <c r="NHL577" s="633"/>
      <c r="NHM577" s="633"/>
      <c r="NHN577" s="633"/>
      <c r="NHO577" s="633"/>
      <c r="NHP577" s="633"/>
      <c r="NHQ577" s="633"/>
      <c r="NHR577" s="633"/>
      <c r="NHS577" s="633"/>
      <c r="NHT577" s="633"/>
      <c r="NHU577" s="633"/>
      <c r="NHV577" s="633"/>
      <c r="NHW577" s="633"/>
      <c r="NHX577" s="633"/>
      <c r="NHY577" s="633"/>
      <c r="NHZ577" s="633"/>
      <c r="NIA577" s="633"/>
      <c r="NIB577" s="633"/>
      <c r="NIC577" s="633"/>
      <c r="NID577" s="633"/>
      <c r="NIE577" s="633"/>
      <c r="NIF577" s="633"/>
      <c r="NIG577" s="633"/>
      <c r="NIH577" s="633"/>
      <c r="NII577" s="633"/>
      <c r="NIJ577" s="633"/>
      <c r="NIK577" s="633"/>
      <c r="NIL577" s="633"/>
      <c r="NIM577" s="633"/>
      <c r="NIN577" s="633"/>
      <c r="NIO577" s="633"/>
      <c r="NIP577" s="633"/>
      <c r="NIQ577" s="633"/>
      <c r="NIR577" s="633"/>
      <c r="NIS577" s="633"/>
      <c r="NIT577" s="633"/>
      <c r="NIU577" s="633"/>
      <c r="NIV577" s="633"/>
      <c r="NIW577" s="633"/>
      <c r="NIX577" s="633"/>
      <c r="NIY577" s="633"/>
      <c r="NIZ577" s="633"/>
      <c r="NJA577" s="633"/>
      <c r="NJB577" s="633"/>
      <c r="NJC577" s="633"/>
      <c r="NJD577" s="633"/>
      <c r="NJE577" s="633"/>
      <c r="NJF577" s="633"/>
      <c r="NJG577" s="633"/>
      <c r="NJH577" s="633"/>
      <c r="NJI577" s="633"/>
      <c r="NJJ577" s="633"/>
      <c r="NJK577" s="633"/>
      <c r="NJL577" s="633"/>
      <c r="NJM577" s="633"/>
      <c r="NJN577" s="633"/>
      <c r="NJO577" s="633"/>
      <c r="NJP577" s="633"/>
      <c r="NJQ577" s="633"/>
      <c r="NJR577" s="633"/>
      <c r="NJS577" s="633"/>
      <c r="NJT577" s="633"/>
      <c r="NJU577" s="633"/>
      <c r="NJV577" s="633"/>
      <c r="NJW577" s="633"/>
      <c r="NJX577" s="633"/>
      <c r="NJY577" s="633"/>
      <c r="NJZ577" s="633"/>
      <c r="NKA577" s="633"/>
      <c r="NKB577" s="633"/>
      <c r="NKC577" s="633"/>
      <c r="NKD577" s="633"/>
      <c r="NKE577" s="633"/>
      <c r="NKF577" s="633"/>
      <c r="NKG577" s="633"/>
      <c r="NKH577" s="633"/>
      <c r="NKI577" s="633"/>
      <c r="NKJ577" s="633"/>
      <c r="NKK577" s="633"/>
      <c r="NKL577" s="633"/>
      <c r="NKM577" s="633"/>
      <c r="NKN577" s="633"/>
      <c r="NKO577" s="633"/>
      <c r="NKP577" s="633"/>
      <c r="NKQ577" s="633"/>
      <c r="NKR577" s="633"/>
      <c r="NKS577" s="633"/>
      <c r="NKT577" s="633"/>
      <c r="NKU577" s="633"/>
      <c r="NKV577" s="633"/>
      <c r="NKW577" s="633"/>
      <c r="NKX577" s="633"/>
      <c r="NKY577" s="633"/>
      <c r="NKZ577" s="633"/>
      <c r="NLA577" s="633"/>
      <c r="NLB577" s="633"/>
      <c r="NLC577" s="633"/>
      <c r="NLD577" s="633"/>
      <c r="NLE577" s="633"/>
      <c r="NLF577" s="633"/>
      <c r="NLG577" s="633"/>
      <c r="NLH577" s="633"/>
      <c r="NLI577" s="633"/>
      <c r="NLJ577" s="633"/>
      <c r="NLK577" s="633"/>
      <c r="NLL577" s="633"/>
      <c r="NLM577" s="633"/>
      <c r="NLN577" s="633"/>
      <c r="NLO577" s="633"/>
      <c r="NLP577" s="633"/>
      <c r="NLQ577" s="633"/>
      <c r="NLR577" s="633"/>
      <c r="NLS577" s="633"/>
      <c r="NLT577" s="633"/>
      <c r="NLU577" s="633"/>
      <c r="NLV577" s="633"/>
      <c r="NLW577" s="633"/>
      <c r="NLX577" s="633"/>
      <c r="NLY577" s="633"/>
      <c r="NLZ577" s="633"/>
      <c r="NMA577" s="633"/>
      <c r="NMB577" s="633"/>
      <c r="NMC577" s="633"/>
      <c r="NMD577" s="633"/>
      <c r="NME577" s="633"/>
      <c r="NMF577" s="633"/>
      <c r="NMG577" s="633"/>
      <c r="NMH577" s="633"/>
      <c r="NMI577" s="633"/>
      <c r="NMJ577" s="633"/>
      <c r="NMK577" s="633"/>
      <c r="NML577" s="633"/>
      <c r="NMM577" s="633"/>
      <c r="NMN577" s="633"/>
      <c r="NMO577" s="633"/>
      <c r="NMP577" s="633"/>
      <c r="NMQ577" s="633"/>
      <c r="NMR577" s="633"/>
      <c r="NMS577" s="633"/>
      <c r="NMT577" s="633"/>
      <c r="NMU577" s="633"/>
      <c r="NMV577" s="633"/>
      <c r="NMW577" s="633"/>
      <c r="NMX577" s="633"/>
      <c r="NMY577" s="633"/>
      <c r="NMZ577" s="633"/>
      <c r="NNA577" s="633"/>
      <c r="NNB577" s="633"/>
      <c r="NNC577" s="633"/>
      <c r="NND577" s="633"/>
      <c r="NNE577" s="633"/>
      <c r="NNF577" s="633"/>
      <c r="NNG577" s="633"/>
      <c r="NNH577" s="633"/>
      <c r="NNI577" s="633"/>
      <c r="NNJ577" s="633"/>
      <c r="NNK577" s="633"/>
      <c r="NNL577" s="633"/>
      <c r="NNM577" s="633"/>
      <c r="NNN577" s="633"/>
      <c r="NNO577" s="633"/>
      <c r="NNP577" s="633"/>
      <c r="NNQ577" s="633"/>
      <c r="NNR577" s="633"/>
      <c r="NNS577" s="633"/>
      <c r="NNT577" s="633"/>
      <c r="NNU577" s="633"/>
      <c r="NNV577" s="633"/>
      <c r="NNW577" s="633"/>
      <c r="NNX577" s="633"/>
      <c r="NNY577" s="633"/>
      <c r="NNZ577" s="633"/>
      <c r="NOA577" s="633"/>
      <c r="NOB577" s="633"/>
      <c r="NOC577" s="633"/>
      <c r="NOD577" s="633"/>
      <c r="NOE577" s="633"/>
      <c r="NOF577" s="633"/>
      <c r="NOG577" s="633"/>
      <c r="NOH577" s="633"/>
      <c r="NOI577" s="633"/>
      <c r="NOJ577" s="633"/>
      <c r="NOK577" s="633"/>
      <c r="NOL577" s="633"/>
      <c r="NOM577" s="633"/>
      <c r="NON577" s="633"/>
      <c r="NOO577" s="633"/>
      <c r="NOP577" s="633"/>
      <c r="NOQ577" s="633"/>
      <c r="NOR577" s="633"/>
      <c r="NOS577" s="633"/>
      <c r="NOT577" s="633"/>
      <c r="NOU577" s="633"/>
      <c r="NOV577" s="633"/>
      <c r="NOW577" s="633"/>
      <c r="NOX577" s="633"/>
      <c r="NOY577" s="633"/>
      <c r="NOZ577" s="633"/>
      <c r="NPA577" s="633"/>
      <c r="NPB577" s="633"/>
      <c r="NPC577" s="633"/>
      <c r="NPD577" s="633"/>
      <c r="NPE577" s="633"/>
      <c r="NPF577" s="633"/>
      <c r="NPG577" s="633"/>
      <c r="NPH577" s="633"/>
      <c r="NPI577" s="633"/>
      <c r="NPJ577" s="633"/>
      <c r="NPK577" s="633"/>
      <c r="NPL577" s="633"/>
      <c r="NPM577" s="633"/>
      <c r="NPN577" s="633"/>
      <c r="NPO577" s="633"/>
      <c r="NPP577" s="633"/>
      <c r="NPQ577" s="633"/>
      <c r="NPR577" s="633"/>
      <c r="NPS577" s="633"/>
      <c r="NPT577" s="633"/>
      <c r="NPU577" s="633"/>
      <c r="NPV577" s="633"/>
      <c r="NPW577" s="633"/>
      <c r="NPX577" s="633"/>
      <c r="NPY577" s="633"/>
      <c r="NPZ577" s="633"/>
      <c r="NQA577" s="633"/>
      <c r="NQB577" s="633"/>
      <c r="NQC577" s="633"/>
      <c r="NQD577" s="633"/>
      <c r="NQE577" s="633"/>
      <c r="NQF577" s="633"/>
      <c r="NQG577" s="633"/>
      <c r="NQH577" s="633"/>
      <c r="NQI577" s="633"/>
      <c r="NQJ577" s="633"/>
      <c r="NQK577" s="633"/>
      <c r="NQL577" s="633"/>
      <c r="NQM577" s="633"/>
      <c r="NQN577" s="633"/>
      <c r="NQO577" s="633"/>
      <c r="NQP577" s="633"/>
      <c r="NQQ577" s="633"/>
      <c r="NQR577" s="633"/>
      <c r="NQS577" s="633"/>
      <c r="NQT577" s="633"/>
      <c r="NQU577" s="633"/>
      <c r="NQV577" s="633"/>
      <c r="NQW577" s="633"/>
      <c r="NQX577" s="633"/>
      <c r="NQY577" s="633"/>
      <c r="NQZ577" s="633"/>
      <c r="NRA577" s="633"/>
      <c r="NRB577" s="633"/>
      <c r="NRC577" s="633"/>
      <c r="NRD577" s="633"/>
      <c r="NRE577" s="633"/>
      <c r="NRF577" s="633"/>
      <c r="NRG577" s="633"/>
      <c r="NRH577" s="633"/>
      <c r="NRI577" s="633"/>
      <c r="NRJ577" s="633"/>
      <c r="NRK577" s="633"/>
      <c r="NRL577" s="633"/>
      <c r="NRM577" s="633"/>
      <c r="NRN577" s="633"/>
      <c r="NRO577" s="633"/>
      <c r="NRP577" s="633"/>
      <c r="NRQ577" s="633"/>
      <c r="NRR577" s="633"/>
      <c r="NRS577" s="633"/>
      <c r="NRT577" s="633"/>
      <c r="NRU577" s="633"/>
      <c r="NRV577" s="633"/>
      <c r="NRW577" s="633"/>
      <c r="NRX577" s="633"/>
      <c r="NRY577" s="633"/>
      <c r="NRZ577" s="633"/>
      <c r="NSA577" s="633"/>
      <c r="NSB577" s="633"/>
      <c r="NSC577" s="633"/>
      <c r="NSD577" s="633"/>
      <c r="NSE577" s="633"/>
      <c r="NSF577" s="633"/>
      <c r="NSG577" s="633"/>
      <c r="NSH577" s="633"/>
      <c r="NSI577" s="633"/>
      <c r="NSJ577" s="633"/>
      <c r="NSK577" s="633"/>
      <c r="NSL577" s="633"/>
      <c r="NSM577" s="633"/>
      <c r="NSN577" s="633"/>
      <c r="NSO577" s="633"/>
      <c r="NSP577" s="633"/>
      <c r="NSQ577" s="633"/>
      <c r="NSR577" s="633"/>
      <c r="NSS577" s="633"/>
      <c r="NST577" s="633"/>
      <c r="NSU577" s="633"/>
      <c r="NSV577" s="633"/>
      <c r="NSW577" s="633"/>
      <c r="NSX577" s="633"/>
      <c r="NSY577" s="633"/>
      <c r="NSZ577" s="633"/>
      <c r="NTA577" s="633"/>
      <c r="NTB577" s="633"/>
      <c r="NTC577" s="633"/>
      <c r="NTD577" s="633"/>
      <c r="NTE577" s="633"/>
      <c r="NTF577" s="633"/>
      <c r="NTG577" s="633"/>
      <c r="NTH577" s="633"/>
      <c r="NTI577" s="633"/>
      <c r="NTJ577" s="633"/>
      <c r="NTK577" s="633"/>
      <c r="NTL577" s="633"/>
      <c r="NTM577" s="633"/>
      <c r="NTN577" s="633"/>
      <c r="NTO577" s="633"/>
      <c r="NTP577" s="633"/>
      <c r="NTQ577" s="633"/>
      <c r="NTR577" s="633"/>
      <c r="NTS577" s="633"/>
      <c r="NTT577" s="633"/>
      <c r="NTU577" s="633"/>
      <c r="NTV577" s="633"/>
      <c r="NTW577" s="633"/>
      <c r="NTX577" s="633"/>
      <c r="NTY577" s="633"/>
      <c r="NTZ577" s="633"/>
      <c r="NUA577" s="633"/>
      <c r="NUB577" s="633"/>
      <c r="NUC577" s="633"/>
      <c r="NUD577" s="633"/>
      <c r="NUE577" s="633"/>
      <c r="NUF577" s="633"/>
      <c r="NUG577" s="633"/>
      <c r="NUH577" s="633"/>
      <c r="NUI577" s="633"/>
      <c r="NUJ577" s="633"/>
      <c r="NUK577" s="633"/>
      <c r="NUL577" s="633"/>
      <c r="NUM577" s="633"/>
      <c r="NUN577" s="633"/>
      <c r="NUO577" s="633"/>
      <c r="NUP577" s="633"/>
      <c r="NUQ577" s="633"/>
      <c r="NUR577" s="633"/>
      <c r="NUS577" s="633"/>
      <c r="NUT577" s="633"/>
      <c r="NUU577" s="633"/>
      <c r="NUV577" s="633"/>
      <c r="NUW577" s="633"/>
      <c r="NUX577" s="633"/>
      <c r="NUY577" s="633"/>
      <c r="NUZ577" s="633"/>
      <c r="NVA577" s="633"/>
      <c r="NVB577" s="633"/>
      <c r="NVC577" s="633"/>
      <c r="NVD577" s="633"/>
      <c r="NVE577" s="633"/>
      <c r="NVF577" s="633"/>
      <c r="NVG577" s="633"/>
      <c r="NVH577" s="633"/>
      <c r="NVI577" s="633"/>
      <c r="NVJ577" s="633"/>
      <c r="NVK577" s="633"/>
      <c r="NVL577" s="633"/>
      <c r="NVM577" s="633"/>
      <c r="NVN577" s="633"/>
      <c r="NVO577" s="633"/>
      <c r="NVP577" s="633"/>
      <c r="NVQ577" s="633"/>
      <c r="NVR577" s="633"/>
      <c r="NVS577" s="633"/>
      <c r="NVT577" s="633"/>
      <c r="NVU577" s="633"/>
      <c r="NVV577" s="633"/>
      <c r="NVW577" s="633"/>
      <c r="NVX577" s="633"/>
      <c r="NVY577" s="633"/>
      <c r="NVZ577" s="633"/>
      <c r="NWA577" s="633"/>
      <c r="NWB577" s="633"/>
      <c r="NWC577" s="633"/>
      <c r="NWD577" s="633"/>
      <c r="NWE577" s="633"/>
      <c r="NWF577" s="633"/>
      <c r="NWG577" s="633"/>
      <c r="NWH577" s="633"/>
      <c r="NWI577" s="633"/>
      <c r="NWJ577" s="633"/>
      <c r="NWK577" s="633"/>
      <c r="NWL577" s="633"/>
      <c r="NWM577" s="633"/>
      <c r="NWN577" s="633"/>
      <c r="NWO577" s="633"/>
      <c r="NWP577" s="633"/>
      <c r="NWQ577" s="633"/>
      <c r="NWR577" s="633"/>
      <c r="NWS577" s="633"/>
      <c r="NWT577" s="633"/>
      <c r="NWU577" s="633"/>
      <c r="NWV577" s="633"/>
      <c r="NWW577" s="633"/>
      <c r="NWX577" s="633"/>
      <c r="NWY577" s="633"/>
      <c r="NWZ577" s="633"/>
      <c r="NXA577" s="633"/>
      <c r="NXB577" s="633"/>
      <c r="NXC577" s="633"/>
      <c r="NXD577" s="633"/>
      <c r="NXE577" s="633"/>
      <c r="NXF577" s="633"/>
      <c r="NXG577" s="633"/>
      <c r="NXH577" s="633"/>
      <c r="NXI577" s="633"/>
      <c r="NXJ577" s="633"/>
      <c r="NXK577" s="633"/>
      <c r="NXL577" s="633"/>
      <c r="NXM577" s="633"/>
      <c r="NXN577" s="633"/>
      <c r="NXO577" s="633"/>
      <c r="NXP577" s="633"/>
      <c r="NXQ577" s="633"/>
      <c r="NXR577" s="633"/>
      <c r="NXS577" s="633"/>
      <c r="NXT577" s="633"/>
      <c r="NXU577" s="633"/>
      <c r="NXV577" s="633"/>
      <c r="NXW577" s="633"/>
      <c r="NXX577" s="633"/>
      <c r="NXY577" s="633"/>
      <c r="NXZ577" s="633"/>
      <c r="NYA577" s="633"/>
      <c r="NYB577" s="633"/>
      <c r="NYC577" s="633"/>
      <c r="NYD577" s="633"/>
      <c r="NYE577" s="633"/>
      <c r="NYF577" s="633"/>
      <c r="NYG577" s="633"/>
      <c r="NYH577" s="633"/>
      <c r="NYI577" s="633"/>
      <c r="NYJ577" s="633"/>
      <c r="NYK577" s="633"/>
      <c r="NYL577" s="633"/>
      <c r="NYM577" s="633"/>
      <c r="NYN577" s="633"/>
      <c r="NYO577" s="633"/>
      <c r="NYP577" s="633"/>
      <c r="NYQ577" s="633"/>
      <c r="NYR577" s="633"/>
      <c r="NYS577" s="633"/>
      <c r="NYT577" s="633"/>
      <c r="NYU577" s="633"/>
      <c r="NYV577" s="633"/>
      <c r="NYW577" s="633"/>
      <c r="NYX577" s="633"/>
      <c r="NYY577" s="633"/>
      <c r="NYZ577" s="633"/>
      <c r="NZA577" s="633"/>
      <c r="NZB577" s="633"/>
      <c r="NZC577" s="633"/>
      <c r="NZD577" s="633"/>
      <c r="NZE577" s="633"/>
      <c r="NZF577" s="633"/>
      <c r="NZG577" s="633"/>
      <c r="NZH577" s="633"/>
      <c r="NZI577" s="633"/>
      <c r="NZJ577" s="633"/>
      <c r="NZK577" s="633"/>
      <c r="NZL577" s="633"/>
      <c r="NZM577" s="633"/>
      <c r="NZN577" s="633"/>
      <c r="NZO577" s="633"/>
      <c r="NZP577" s="633"/>
      <c r="NZQ577" s="633"/>
      <c r="NZR577" s="633"/>
      <c r="NZS577" s="633"/>
      <c r="NZT577" s="633"/>
      <c r="NZU577" s="633"/>
      <c r="NZV577" s="633"/>
      <c r="NZW577" s="633"/>
      <c r="NZX577" s="633"/>
      <c r="NZY577" s="633"/>
      <c r="NZZ577" s="633"/>
      <c r="OAA577" s="633"/>
      <c r="OAB577" s="633"/>
      <c r="OAC577" s="633"/>
      <c r="OAD577" s="633"/>
      <c r="OAE577" s="633"/>
      <c r="OAF577" s="633"/>
      <c r="OAG577" s="633"/>
      <c r="OAH577" s="633"/>
      <c r="OAI577" s="633"/>
      <c r="OAJ577" s="633"/>
      <c r="OAK577" s="633"/>
      <c r="OAL577" s="633"/>
      <c r="OAM577" s="633"/>
      <c r="OAN577" s="633"/>
      <c r="OAO577" s="633"/>
      <c r="OAP577" s="633"/>
      <c r="OAQ577" s="633"/>
      <c r="OAR577" s="633"/>
      <c r="OAS577" s="633"/>
      <c r="OAT577" s="633"/>
      <c r="OAU577" s="633"/>
      <c r="OAV577" s="633"/>
      <c r="OAW577" s="633"/>
      <c r="OAX577" s="633"/>
      <c r="OAY577" s="633"/>
      <c r="OAZ577" s="633"/>
      <c r="OBA577" s="633"/>
      <c r="OBB577" s="633"/>
      <c r="OBC577" s="633"/>
      <c r="OBD577" s="633"/>
      <c r="OBE577" s="633"/>
      <c r="OBF577" s="633"/>
      <c r="OBG577" s="633"/>
      <c r="OBH577" s="633"/>
      <c r="OBI577" s="633"/>
      <c r="OBJ577" s="633"/>
      <c r="OBK577" s="633"/>
      <c r="OBL577" s="633"/>
      <c r="OBM577" s="633"/>
      <c r="OBN577" s="633"/>
      <c r="OBO577" s="633"/>
      <c r="OBP577" s="633"/>
      <c r="OBQ577" s="633"/>
      <c r="OBR577" s="633"/>
      <c r="OBS577" s="633"/>
      <c r="OBT577" s="633"/>
      <c r="OBU577" s="633"/>
      <c r="OBV577" s="633"/>
      <c r="OBW577" s="633"/>
      <c r="OBX577" s="633"/>
      <c r="OBY577" s="633"/>
      <c r="OBZ577" s="633"/>
      <c r="OCA577" s="633"/>
      <c r="OCB577" s="633"/>
      <c r="OCC577" s="633"/>
      <c r="OCD577" s="633"/>
      <c r="OCE577" s="633"/>
      <c r="OCF577" s="633"/>
      <c r="OCG577" s="633"/>
      <c r="OCH577" s="633"/>
      <c r="OCI577" s="633"/>
      <c r="OCJ577" s="633"/>
      <c r="OCK577" s="633"/>
      <c r="OCL577" s="633"/>
      <c r="OCM577" s="633"/>
      <c r="OCN577" s="633"/>
      <c r="OCO577" s="633"/>
      <c r="OCP577" s="633"/>
      <c r="OCQ577" s="633"/>
      <c r="OCR577" s="633"/>
      <c r="OCS577" s="633"/>
      <c r="OCT577" s="633"/>
      <c r="OCU577" s="633"/>
      <c r="OCV577" s="633"/>
      <c r="OCW577" s="633"/>
      <c r="OCX577" s="633"/>
      <c r="OCY577" s="633"/>
      <c r="OCZ577" s="633"/>
      <c r="ODA577" s="633"/>
      <c r="ODB577" s="633"/>
      <c r="ODC577" s="633"/>
      <c r="ODD577" s="633"/>
      <c r="ODE577" s="633"/>
      <c r="ODF577" s="633"/>
      <c r="ODG577" s="633"/>
      <c r="ODH577" s="633"/>
      <c r="ODI577" s="633"/>
      <c r="ODJ577" s="633"/>
      <c r="ODK577" s="633"/>
      <c r="ODL577" s="633"/>
      <c r="ODM577" s="633"/>
      <c r="ODN577" s="633"/>
      <c r="ODO577" s="633"/>
      <c r="ODP577" s="633"/>
      <c r="ODQ577" s="633"/>
      <c r="ODR577" s="633"/>
      <c r="ODS577" s="633"/>
      <c r="ODT577" s="633"/>
      <c r="ODU577" s="633"/>
      <c r="ODV577" s="633"/>
      <c r="ODW577" s="633"/>
      <c r="ODX577" s="633"/>
      <c r="ODY577" s="633"/>
      <c r="ODZ577" s="633"/>
      <c r="OEA577" s="633"/>
      <c r="OEB577" s="633"/>
      <c r="OEC577" s="633"/>
      <c r="OED577" s="633"/>
      <c r="OEE577" s="633"/>
      <c r="OEF577" s="633"/>
      <c r="OEG577" s="633"/>
      <c r="OEH577" s="633"/>
      <c r="OEI577" s="633"/>
      <c r="OEJ577" s="633"/>
      <c r="OEK577" s="633"/>
      <c r="OEL577" s="633"/>
      <c r="OEM577" s="633"/>
      <c r="OEN577" s="633"/>
      <c r="OEO577" s="633"/>
      <c r="OEP577" s="633"/>
      <c r="OEQ577" s="633"/>
      <c r="OER577" s="633"/>
      <c r="OES577" s="633"/>
      <c r="OET577" s="633"/>
      <c r="OEU577" s="633"/>
      <c r="OEV577" s="633"/>
      <c r="OEW577" s="633"/>
      <c r="OEX577" s="633"/>
      <c r="OEY577" s="633"/>
      <c r="OEZ577" s="633"/>
      <c r="OFA577" s="633"/>
      <c r="OFB577" s="633"/>
      <c r="OFC577" s="633"/>
      <c r="OFD577" s="633"/>
      <c r="OFE577" s="633"/>
      <c r="OFF577" s="633"/>
      <c r="OFG577" s="633"/>
      <c r="OFH577" s="633"/>
      <c r="OFI577" s="633"/>
      <c r="OFJ577" s="633"/>
      <c r="OFK577" s="633"/>
      <c r="OFL577" s="633"/>
      <c r="OFM577" s="633"/>
      <c r="OFN577" s="633"/>
      <c r="OFO577" s="633"/>
      <c r="OFP577" s="633"/>
      <c r="OFQ577" s="633"/>
      <c r="OFR577" s="633"/>
      <c r="OFS577" s="633"/>
      <c r="OFT577" s="633"/>
      <c r="OFU577" s="633"/>
      <c r="OFV577" s="633"/>
      <c r="OFW577" s="633"/>
      <c r="OFX577" s="633"/>
      <c r="OFY577" s="633"/>
      <c r="OFZ577" s="633"/>
      <c r="OGA577" s="633"/>
      <c r="OGB577" s="633"/>
      <c r="OGC577" s="633"/>
      <c r="OGD577" s="633"/>
      <c r="OGE577" s="633"/>
      <c r="OGF577" s="633"/>
      <c r="OGG577" s="633"/>
      <c r="OGH577" s="633"/>
      <c r="OGI577" s="633"/>
      <c r="OGJ577" s="633"/>
      <c r="OGK577" s="633"/>
      <c r="OGL577" s="633"/>
      <c r="OGM577" s="633"/>
      <c r="OGN577" s="633"/>
      <c r="OGO577" s="633"/>
      <c r="OGP577" s="633"/>
      <c r="OGQ577" s="633"/>
      <c r="OGR577" s="633"/>
      <c r="OGS577" s="633"/>
      <c r="OGT577" s="633"/>
      <c r="OGU577" s="633"/>
      <c r="OGV577" s="633"/>
      <c r="OGW577" s="633"/>
      <c r="OGX577" s="633"/>
      <c r="OGY577" s="633"/>
      <c r="OGZ577" s="633"/>
      <c r="OHA577" s="633"/>
      <c r="OHB577" s="633"/>
      <c r="OHC577" s="633"/>
      <c r="OHD577" s="633"/>
      <c r="OHE577" s="633"/>
      <c r="OHF577" s="633"/>
      <c r="OHG577" s="633"/>
      <c r="OHH577" s="633"/>
      <c r="OHI577" s="633"/>
      <c r="OHJ577" s="633"/>
      <c r="OHK577" s="633"/>
      <c r="OHL577" s="633"/>
      <c r="OHM577" s="633"/>
      <c r="OHN577" s="633"/>
      <c r="OHO577" s="633"/>
      <c r="OHP577" s="633"/>
      <c r="OHQ577" s="633"/>
      <c r="OHR577" s="633"/>
      <c r="OHS577" s="633"/>
      <c r="OHT577" s="633"/>
      <c r="OHU577" s="633"/>
      <c r="OHV577" s="633"/>
      <c r="OHW577" s="633"/>
      <c r="OHX577" s="633"/>
      <c r="OHY577" s="633"/>
      <c r="OHZ577" s="633"/>
      <c r="OIA577" s="633"/>
      <c r="OIB577" s="633"/>
      <c r="OIC577" s="633"/>
      <c r="OID577" s="633"/>
      <c r="OIE577" s="633"/>
      <c r="OIF577" s="633"/>
      <c r="OIG577" s="633"/>
      <c r="OIH577" s="633"/>
      <c r="OII577" s="633"/>
      <c r="OIJ577" s="633"/>
      <c r="OIK577" s="633"/>
      <c r="OIL577" s="633"/>
      <c r="OIM577" s="633"/>
      <c r="OIN577" s="633"/>
      <c r="OIO577" s="633"/>
      <c r="OIP577" s="633"/>
      <c r="OIQ577" s="633"/>
      <c r="OIR577" s="633"/>
      <c r="OIS577" s="633"/>
      <c r="OIT577" s="633"/>
      <c r="OIU577" s="633"/>
      <c r="OIV577" s="633"/>
      <c r="OIW577" s="633"/>
      <c r="OIX577" s="633"/>
      <c r="OIY577" s="633"/>
      <c r="OIZ577" s="633"/>
      <c r="OJA577" s="633"/>
      <c r="OJB577" s="633"/>
      <c r="OJC577" s="633"/>
      <c r="OJD577" s="633"/>
      <c r="OJE577" s="633"/>
      <c r="OJF577" s="633"/>
      <c r="OJG577" s="633"/>
      <c r="OJH577" s="633"/>
      <c r="OJI577" s="633"/>
      <c r="OJJ577" s="633"/>
      <c r="OJK577" s="633"/>
      <c r="OJL577" s="633"/>
      <c r="OJM577" s="633"/>
      <c r="OJN577" s="633"/>
      <c r="OJO577" s="633"/>
      <c r="OJP577" s="633"/>
      <c r="OJQ577" s="633"/>
      <c r="OJR577" s="633"/>
      <c r="OJS577" s="633"/>
      <c r="OJT577" s="633"/>
      <c r="OJU577" s="633"/>
      <c r="OJV577" s="633"/>
      <c r="OJW577" s="633"/>
      <c r="OJX577" s="633"/>
      <c r="OJY577" s="633"/>
      <c r="OJZ577" s="633"/>
      <c r="OKA577" s="633"/>
      <c r="OKB577" s="633"/>
      <c r="OKC577" s="633"/>
      <c r="OKD577" s="633"/>
      <c r="OKE577" s="633"/>
      <c r="OKF577" s="633"/>
      <c r="OKG577" s="633"/>
      <c r="OKH577" s="633"/>
      <c r="OKI577" s="633"/>
      <c r="OKJ577" s="633"/>
      <c r="OKK577" s="633"/>
      <c r="OKL577" s="633"/>
      <c r="OKM577" s="633"/>
      <c r="OKN577" s="633"/>
      <c r="OKO577" s="633"/>
      <c r="OKP577" s="633"/>
      <c r="OKQ577" s="633"/>
      <c r="OKR577" s="633"/>
      <c r="OKS577" s="633"/>
      <c r="OKT577" s="633"/>
      <c r="OKU577" s="633"/>
      <c r="OKV577" s="633"/>
      <c r="OKW577" s="633"/>
      <c r="OKX577" s="633"/>
      <c r="OKY577" s="633"/>
      <c r="OKZ577" s="633"/>
      <c r="OLA577" s="633"/>
      <c r="OLB577" s="633"/>
      <c r="OLC577" s="633"/>
      <c r="OLD577" s="633"/>
      <c r="OLE577" s="633"/>
      <c r="OLF577" s="633"/>
      <c r="OLG577" s="633"/>
      <c r="OLH577" s="633"/>
      <c r="OLI577" s="633"/>
      <c r="OLJ577" s="633"/>
      <c r="OLK577" s="633"/>
      <c r="OLL577" s="633"/>
      <c r="OLM577" s="633"/>
      <c r="OLN577" s="633"/>
      <c r="OLO577" s="633"/>
      <c r="OLP577" s="633"/>
      <c r="OLQ577" s="633"/>
      <c r="OLR577" s="633"/>
      <c r="OLS577" s="633"/>
      <c r="OLT577" s="633"/>
      <c r="OLU577" s="633"/>
      <c r="OLV577" s="633"/>
      <c r="OLW577" s="633"/>
      <c r="OLX577" s="633"/>
      <c r="OLY577" s="633"/>
      <c r="OLZ577" s="633"/>
      <c r="OMA577" s="633"/>
      <c r="OMB577" s="633"/>
      <c r="OMC577" s="633"/>
      <c r="OMD577" s="633"/>
      <c r="OME577" s="633"/>
      <c r="OMF577" s="633"/>
      <c r="OMG577" s="633"/>
      <c r="OMH577" s="633"/>
      <c r="OMI577" s="633"/>
      <c r="OMJ577" s="633"/>
      <c r="OMK577" s="633"/>
      <c r="OML577" s="633"/>
      <c r="OMM577" s="633"/>
      <c r="OMN577" s="633"/>
      <c r="OMO577" s="633"/>
      <c r="OMP577" s="633"/>
      <c r="OMQ577" s="633"/>
      <c r="OMR577" s="633"/>
      <c r="OMS577" s="633"/>
      <c r="OMT577" s="633"/>
      <c r="OMU577" s="633"/>
      <c r="OMV577" s="633"/>
      <c r="OMW577" s="633"/>
      <c r="OMX577" s="633"/>
      <c r="OMY577" s="633"/>
      <c r="OMZ577" s="633"/>
      <c r="ONA577" s="633"/>
      <c r="ONB577" s="633"/>
      <c r="ONC577" s="633"/>
      <c r="OND577" s="633"/>
      <c r="ONE577" s="633"/>
      <c r="ONF577" s="633"/>
      <c r="ONG577" s="633"/>
      <c r="ONH577" s="633"/>
      <c r="ONI577" s="633"/>
      <c r="ONJ577" s="633"/>
      <c r="ONK577" s="633"/>
      <c r="ONL577" s="633"/>
      <c r="ONM577" s="633"/>
      <c r="ONN577" s="633"/>
      <c r="ONO577" s="633"/>
      <c r="ONP577" s="633"/>
      <c r="ONQ577" s="633"/>
      <c r="ONR577" s="633"/>
      <c r="ONS577" s="633"/>
      <c r="ONT577" s="633"/>
      <c r="ONU577" s="633"/>
      <c r="ONV577" s="633"/>
      <c r="ONW577" s="633"/>
      <c r="ONX577" s="633"/>
      <c r="ONY577" s="633"/>
      <c r="ONZ577" s="633"/>
      <c r="OOA577" s="633"/>
      <c r="OOB577" s="633"/>
      <c r="OOC577" s="633"/>
      <c r="OOD577" s="633"/>
      <c r="OOE577" s="633"/>
      <c r="OOF577" s="633"/>
      <c r="OOG577" s="633"/>
      <c r="OOH577" s="633"/>
      <c r="OOI577" s="633"/>
      <c r="OOJ577" s="633"/>
      <c r="OOK577" s="633"/>
      <c r="OOL577" s="633"/>
      <c r="OOM577" s="633"/>
      <c r="OON577" s="633"/>
      <c r="OOO577" s="633"/>
      <c r="OOP577" s="633"/>
      <c r="OOQ577" s="633"/>
      <c r="OOR577" s="633"/>
      <c r="OOS577" s="633"/>
      <c r="OOT577" s="633"/>
      <c r="OOU577" s="633"/>
      <c r="OOV577" s="633"/>
      <c r="OOW577" s="633"/>
      <c r="OOX577" s="633"/>
      <c r="OOY577" s="633"/>
      <c r="OOZ577" s="633"/>
      <c r="OPA577" s="633"/>
      <c r="OPB577" s="633"/>
      <c r="OPC577" s="633"/>
      <c r="OPD577" s="633"/>
      <c r="OPE577" s="633"/>
      <c r="OPF577" s="633"/>
      <c r="OPG577" s="633"/>
      <c r="OPH577" s="633"/>
      <c r="OPI577" s="633"/>
      <c r="OPJ577" s="633"/>
      <c r="OPK577" s="633"/>
      <c r="OPL577" s="633"/>
      <c r="OPM577" s="633"/>
      <c r="OPN577" s="633"/>
      <c r="OPO577" s="633"/>
      <c r="OPP577" s="633"/>
      <c r="OPQ577" s="633"/>
      <c r="OPR577" s="633"/>
      <c r="OPS577" s="633"/>
      <c r="OPT577" s="633"/>
      <c r="OPU577" s="633"/>
      <c r="OPV577" s="633"/>
      <c r="OPW577" s="633"/>
      <c r="OPX577" s="633"/>
      <c r="OPY577" s="633"/>
      <c r="OPZ577" s="633"/>
      <c r="OQA577" s="633"/>
      <c r="OQB577" s="633"/>
      <c r="OQC577" s="633"/>
      <c r="OQD577" s="633"/>
      <c r="OQE577" s="633"/>
      <c r="OQF577" s="633"/>
      <c r="OQG577" s="633"/>
      <c r="OQH577" s="633"/>
      <c r="OQI577" s="633"/>
      <c r="OQJ577" s="633"/>
      <c r="OQK577" s="633"/>
      <c r="OQL577" s="633"/>
      <c r="OQM577" s="633"/>
      <c r="OQN577" s="633"/>
      <c r="OQO577" s="633"/>
      <c r="OQP577" s="633"/>
      <c r="OQQ577" s="633"/>
      <c r="OQR577" s="633"/>
      <c r="OQS577" s="633"/>
      <c r="OQT577" s="633"/>
      <c r="OQU577" s="633"/>
      <c r="OQV577" s="633"/>
      <c r="OQW577" s="633"/>
      <c r="OQX577" s="633"/>
      <c r="OQY577" s="633"/>
      <c r="OQZ577" s="633"/>
      <c r="ORA577" s="633"/>
      <c r="ORB577" s="633"/>
      <c r="ORC577" s="633"/>
      <c r="ORD577" s="633"/>
      <c r="ORE577" s="633"/>
      <c r="ORF577" s="633"/>
      <c r="ORG577" s="633"/>
      <c r="ORH577" s="633"/>
      <c r="ORI577" s="633"/>
      <c r="ORJ577" s="633"/>
      <c r="ORK577" s="633"/>
      <c r="ORL577" s="633"/>
      <c r="ORM577" s="633"/>
      <c r="ORN577" s="633"/>
      <c r="ORO577" s="633"/>
      <c r="ORP577" s="633"/>
      <c r="ORQ577" s="633"/>
      <c r="ORR577" s="633"/>
      <c r="ORS577" s="633"/>
      <c r="ORT577" s="633"/>
      <c r="ORU577" s="633"/>
      <c r="ORV577" s="633"/>
      <c r="ORW577" s="633"/>
      <c r="ORX577" s="633"/>
      <c r="ORY577" s="633"/>
      <c r="ORZ577" s="633"/>
      <c r="OSA577" s="633"/>
      <c r="OSB577" s="633"/>
      <c r="OSC577" s="633"/>
      <c r="OSD577" s="633"/>
      <c r="OSE577" s="633"/>
      <c r="OSF577" s="633"/>
      <c r="OSG577" s="633"/>
      <c r="OSH577" s="633"/>
      <c r="OSI577" s="633"/>
      <c r="OSJ577" s="633"/>
      <c r="OSK577" s="633"/>
      <c r="OSL577" s="633"/>
      <c r="OSM577" s="633"/>
      <c r="OSN577" s="633"/>
      <c r="OSO577" s="633"/>
      <c r="OSP577" s="633"/>
      <c r="OSQ577" s="633"/>
      <c r="OSR577" s="633"/>
      <c r="OSS577" s="633"/>
      <c r="OST577" s="633"/>
      <c r="OSU577" s="633"/>
      <c r="OSV577" s="633"/>
      <c r="OSW577" s="633"/>
      <c r="OSX577" s="633"/>
      <c r="OSY577" s="633"/>
      <c r="OSZ577" s="633"/>
      <c r="OTA577" s="633"/>
      <c r="OTB577" s="633"/>
      <c r="OTC577" s="633"/>
      <c r="OTD577" s="633"/>
      <c r="OTE577" s="633"/>
      <c r="OTF577" s="633"/>
      <c r="OTG577" s="633"/>
      <c r="OTH577" s="633"/>
      <c r="OTI577" s="633"/>
      <c r="OTJ577" s="633"/>
      <c r="OTK577" s="633"/>
      <c r="OTL577" s="633"/>
      <c r="OTM577" s="633"/>
      <c r="OTN577" s="633"/>
      <c r="OTO577" s="633"/>
      <c r="OTP577" s="633"/>
      <c r="OTQ577" s="633"/>
      <c r="OTR577" s="633"/>
      <c r="OTS577" s="633"/>
      <c r="OTT577" s="633"/>
      <c r="OTU577" s="633"/>
      <c r="OTV577" s="633"/>
      <c r="OTW577" s="633"/>
      <c r="OTX577" s="633"/>
      <c r="OTY577" s="633"/>
      <c r="OTZ577" s="633"/>
      <c r="OUA577" s="633"/>
      <c r="OUB577" s="633"/>
      <c r="OUC577" s="633"/>
      <c r="OUD577" s="633"/>
      <c r="OUE577" s="633"/>
      <c r="OUF577" s="633"/>
      <c r="OUG577" s="633"/>
      <c r="OUH577" s="633"/>
      <c r="OUI577" s="633"/>
      <c r="OUJ577" s="633"/>
      <c r="OUK577" s="633"/>
      <c r="OUL577" s="633"/>
      <c r="OUM577" s="633"/>
      <c r="OUN577" s="633"/>
      <c r="OUO577" s="633"/>
      <c r="OUP577" s="633"/>
      <c r="OUQ577" s="633"/>
      <c r="OUR577" s="633"/>
      <c r="OUS577" s="633"/>
      <c r="OUT577" s="633"/>
      <c r="OUU577" s="633"/>
      <c r="OUV577" s="633"/>
      <c r="OUW577" s="633"/>
      <c r="OUX577" s="633"/>
      <c r="OUY577" s="633"/>
      <c r="OUZ577" s="633"/>
      <c r="OVA577" s="633"/>
      <c r="OVB577" s="633"/>
      <c r="OVC577" s="633"/>
      <c r="OVD577" s="633"/>
      <c r="OVE577" s="633"/>
      <c r="OVF577" s="633"/>
      <c r="OVG577" s="633"/>
      <c r="OVH577" s="633"/>
      <c r="OVI577" s="633"/>
      <c r="OVJ577" s="633"/>
      <c r="OVK577" s="633"/>
      <c r="OVL577" s="633"/>
      <c r="OVM577" s="633"/>
      <c r="OVN577" s="633"/>
      <c r="OVO577" s="633"/>
      <c r="OVP577" s="633"/>
      <c r="OVQ577" s="633"/>
      <c r="OVR577" s="633"/>
      <c r="OVS577" s="633"/>
      <c r="OVT577" s="633"/>
      <c r="OVU577" s="633"/>
      <c r="OVV577" s="633"/>
      <c r="OVW577" s="633"/>
      <c r="OVX577" s="633"/>
      <c r="OVY577" s="633"/>
      <c r="OVZ577" s="633"/>
      <c r="OWA577" s="633"/>
      <c r="OWB577" s="633"/>
      <c r="OWC577" s="633"/>
      <c r="OWD577" s="633"/>
      <c r="OWE577" s="633"/>
      <c r="OWF577" s="633"/>
      <c r="OWG577" s="633"/>
      <c r="OWH577" s="633"/>
      <c r="OWI577" s="633"/>
      <c r="OWJ577" s="633"/>
      <c r="OWK577" s="633"/>
      <c r="OWL577" s="633"/>
      <c r="OWM577" s="633"/>
      <c r="OWN577" s="633"/>
      <c r="OWO577" s="633"/>
      <c r="OWP577" s="633"/>
      <c r="OWQ577" s="633"/>
      <c r="OWR577" s="633"/>
      <c r="OWS577" s="633"/>
      <c r="OWT577" s="633"/>
      <c r="OWU577" s="633"/>
      <c r="OWV577" s="633"/>
      <c r="OWW577" s="633"/>
      <c r="OWX577" s="633"/>
      <c r="OWY577" s="633"/>
      <c r="OWZ577" s="633"/>
      <c r="OXA577" s="633"/>
      <c r="OXB577" s="633"/>
      <c r="OXC577" s="633"/>
      <c r="OXD577" s="633"/>
      <c r="OXE577" s="633"/>
      <c r="OXF577" s="633"/>
      <c r="OXG577" s="633"/>
      <c r="OXH577" s="633"/>
      <c r="OXI577" s="633"/>
      <c r="OXJ577" s="633"/>
      <c r="OXK577" s="633"/>
      <c r="OXL577" s="633"/>
      <c r="OXM577" s="633"/>
      <c r="OXN577" s="633"/>
      <c r="OXO577" s="633"/>
      <c r="OXP577" s="633"/>
      <c r="OXQ577" s="633"/>
      <c r="OXR577" s="633"/>
      <c r="OXS577" s="633"/>
      <c r="OXT577" s="633"/>
      <c r="OXU577" s="633"/>
      <c r="OXV577" s="633"/>
      <c r="OXW577" s="633"/>
      <c r="OXX577" s="633"/>
      <c r="OXY577" s="633"/>
      <c r="OXZ577" s="633"/>
      <c r="OYA577" s="633"/>
      <c r="OYB577" s="633"/>
      <c r="OYC577" s="633"/>
      <c r="OYD577" s="633"/>
      <c r="OYE577" s="633"/>
      <c r="OYF577" s="633"/>
      <c r="OYG577" s="633"/>
      <c r="OYH577" s="633"/>
      <c r="OYI577" s="633"/>
      <c r="OYJ577" s="633"/>
      <c r="OYK577" s="633"/>
      <c r="OYL577" s="633"/>
      <c r="OYM577" s="633"/>
      <c r="OYN577" s="633"/>
      <c r="OYO577" s="633"/>
      <c r="OYP577" s="633"/>
      <c r="OYQ577" s="633"/>
      <c r="OYR577" s="633"/>
      <c r="OYS577" s="633"/>
      <c r="OYT577" s="633"/>
      <c r="OYU577" s="633"/>
      <c r="OYV577" s="633"/>
      <c r="OYW577" s="633"/>
      <c r="OYX577" s="633"/>
      <c r="OYY577" s="633"/>
      <c r="OYZ577" s="633"/>
      <c r="OZA577" s="633"/>
      <c r="OZB577" s="633"/>
      <c r="OZC577" s="633"/>
      <c r="OZD577" s="633"/>
      <c r="OZE577" s="633"/>
      <c r="OZF577" s="633"/>
      <c r="OZG577" s="633"/>
      <c r="OZH577" s="633"/>
      <c r="OZI577" s="633"/>
      <c r="OZJ577" s="633"/>
      <c r="OZK577" s="633"/>
      <c r="OZL577" s="633"/>
      <c r="OZM577" s="633"/>
      <c r="OZN577" s="633"/>
      <c r="OZO577" s="633"/>
      <c r="OZP577" s="633"/>
      <c r="OZQ577" s="633"/>
      <c r="OZR577" s="633"/>
      <c r="OZS577" s="633"/>
      <c r="OZT577" s="633"/>
      <c r="OZU577" s="633"/>
      <c r="OZV577" s="633"/>
      <c r="OZW577" s="633"/>
      <c r="OZX577" s="633"/>
      <c r="OZY577" s="633"/>
      <c r="OZZ577" s="633"/>
      <c r="PAA577" s="633"/>
      <c r="PAB577" s="633"/>
      <c r="PAC577" s="633"/>
      <c r="PAD577" s="633"/>
      <c r="PAE577" s="633"/>
      <c r="PAF577" s="633"/>
      <c r="PAG577" s="633"/>
      <c r="PAH577" s="633"/>
      <c r="PAI577" s="633"/>
      <c r="PAJ577" s="633"/>
      <c r="PAK577" s="633"/>
      <c r="PAL577" s="633"/>
      <c r="PAM577" s="633"/>
      <c r="PAN577" s="633"/>
      <c r="PAO577" s="633"/>
      <c r="PAP577" s="633"/>
      <c r="PAQ577" s="633"/>
      <c r="PAR577" s="633"/>
      <c r="PAS577" s="633"/>
      <c r="PAT577" s="633"/>
      <c r="PAU577" s="633"/>
      <c r="PAV577" s="633"/>
      <c r="PAW577" s="633"/>
      <c r="PAX577" s="633"/>
      <c r="PAY577" s="633"/>
      <c r="PAZ577" s="633"/>
      <c r="PBA577" s="633"/>
      <c r="PBB577" s="633"/>
      <c r="PBC577" s="633"/>
      <c r="PBD577" s="633"/>
      <c r="PBE577" s="633"/>
      <c r="PBF577" s="633"/>
      <c r="PBG577" s="633"/>
      <c r="PBH577" s="633"/>
      <c r="PBI577" s="633"/>
      <c r="PBJ577" s="633"/>
      <c r="PBK577" s="633"/>
      <c r="PBL577" s="633"/>
      <c r="PBM577" s="633"/>
      <c r="PBN577" s="633"/>
      <c r="PBO577" s="633"/>
      <c r="PBP577" s="633"/>
      <c r="PBQ577" s="633"/>
      <c r="PBR577" s="633"/>
      <c r="PBS577" s="633"/>
      <c r="PBT577" s="633"/>
      <c r="PBU577" s="633"/>
      <c r="PBV577" s="633"/>
      <c r="PBW577" s="633"/>
      <c r="PBX577" s="633"/>
      <c r="PBY577" s="633"/>
      <c r="PBZ577" s="633"/>
      <c r="PCA577" s="633"/>
      <c r="PCB577" s="633"/>
      <c r="PCC577" s="633"/>
      <c r="PCD577" s="633"/>
      <c r="PCE577" s="633"/>
      <c r="PCF577" s="633"/>
      <c r="PCG577" s="633"/>
      <c r="PCH577" s="633"/>
      <c r="PCI577" s="633"/>
      <c r="PCJ577" s="633"/>
      <c r="PCK577" s="633"/>
      <c r="PCL577" s="633"/>
      <c r="PCM577" s="633"/>
      <c r="PCN577" s="633"/>
      <c r="PCO577" s="633"/>
      <c r="PCP577" s="633"/>
      <c r="PCQ577" s="633"/>
      <c r="PCR577" s="633"/>
      <c r="PCS577" s="633"/>
      <c r="PCT577" s="633"/>
      <c r="PCU577" s="633"/>
      <c r="PCV577" s="633"/>
      <c r="PCW577" s="633"/>
      <c r="PCX577" s="633"/>
      <c r="PCY577" s="633"/>
      <c r="PCZ577" s="633"/>
      <c r="PDA577" s="633"/>
      <c r="PDB577" s="633"/>
      <c r="PDC577" s="633"/>
      <c r="PDD577" s="633"/>
      <c r="PDE577" s="633"/>
      <c r="PDF577" s="633"/>
      <c r="PDG577" s="633"/>
      <c r="PDH577" s="633"/>
      <c r="PDI577" s="633"/>
      <c r="PDJ577" s="633"/>
      <c r="PDK577" s="633"/>
      <c r="PDL577" s="633"/>
      <c r="PDM577" s="633"/>
      <c r="PDN577" s="633"/>
      <c r="PDO577" s="633"/>
      <c r="PDP577" s="633"/>
      <c r="PDQ577" s="633"/>
      <c r="PDR577" s="633"/>
      <c r="PDS577" s="633"/>
      <c r="PDT577" s="633"/>
      <c r="PDU577" s="633"/>
      <c r="PDV577" s="633"/>
      <c r="PDW577" s="633"/>
      <c r="PDX577" s="633"/>
      <c r="PDY577" s="633"/>
      <c r="PDZ577" s="633"/>
      <c r="PEA577" s="633"/>
      <c r="PEB577" s="633"/>
      <c r="PEC577" s="633"/>
      <c r="PED577" s="633"/>
      <c r="PEE577" s="633"/>
      <c r="PEF577" s="633"/>
      <c r="PEG577" s="633"/>
      <c r="PEH577" s="633"/>
      <c r="PEI577" s="633"/>
      <c r="PEJ577" s="633"/>
      <c r="PEK577" s="633"/>
      <c r="PEL577" s="633"/>
      <c r="PEM577" s="633"/>
      <c r="PEN577" s="633"/>
      <c r="PEO577" s="633"/>
      <c r="PEP577" s="633"/>
      <c r="PEQ577" s="633"/>
      <c r="PER577" s="633"/>
      <c r="PES577" s="633"/>
      <c r="PET577" s="633"/>
      <c r="PEU577" s="633"/>
      <c r="PEV577" s="633"/>
      <c r="PEW577" s="633"/>
      <c r="PEX577" s="633"/>
      <c r="PEY577" s="633"/>
      <c r="PEZ577" s="633"/>
      <c r="PFA577" s="633"/>
      <c r="PFB577" s="633"/>
      <c r="PFC577" s="633"/>
      <c r="PFD577" s="633"/>
      <c r="PFE577" s="633"/>
      <c r="PFF577" s="633"/>
      <c r="PFG577" s="633"/>
      <c r="PFH577" s="633"/>
      <c r="PFI577" s="633"/>
      <c r="PFJ577" s="633"/>
      <c r="PFK577" s="633"/>
      <c r="PFL577" s="633"/>
      <c r="PFM577" s="633"/>
      <c r="PFN577" s="633"/>
      <c r="PFO577" s="633"/>
      <c r="PFP577" s="633"/>
      <c r="PFQ577" s="633"/>
      <c r="PFR577" s="633"/>
      <c r="PFS577" s="633"/>
      <c r="PFT577" s="633"/>
      <c r="PFU577" s="633"/>
      <c r="PFV577" s="633"/>
      <c r="PFW577" s="633"/>
      <c r="PFX577" s="633"/>
      <c r="PFY577" s="633"/>
      <c r="PFZ577" s="633"/>
      <c r="PGA577" s="633"/>
      <c r="PGB577" s="633"/>
      <c r="PGC577" s="633"/>
      <c r="PGD577" s="633"/>
      <c r="PGE577" s="633"/>
      <c r="PGF577" s="633"/>
      <c r="PGG577" s="633"/>
      <c r="PGH577" s="633"/>
      <c r="PGI577" s="633"/>
      <c r="PGJ577" s="633"/>
      <c r="PGK577" s="633"/>
      <c r="PGL577" s="633"/>
      <c r="PGM577" s="633"/>
      <c r="PGN577" s="633"/>
      <c r="PGO577" s="633"/>
      <c r="PGP577" s="633"/>
      <c r="PGQ577" s="633"/>
      <c r="PGR577" s="633"/>
      <c r="PGS577" s="633"/>
      <c r="PGT577" s="633"/>
      <c r="PGU577" s="633"/>
      <c r="PGV577" s="633"/>
      <c r="PGW577" s="633"/>
      <c r="PGX577" s="633"/>
      <c r="PGY577" s="633"/>
      <c r="PGZ577" s="633"/>
      <c r="PHA577" s="633"/>
      <c r="PHB577" s="633"/>
      <c r="PHC577" s="633"/>
      <c r="PHD577" s="633"/>
      <c r="PHE577" s="633"/>
      <c r="PHF577" s="633"/>
      <c r="PHG577" s="633"/>
      <c r="PHH577" s="633"/>
      <c r="PHI577" s="633"/>
      <c r="PHJ577" s="633"/>
      <c r="PHK577" s="633"/>
      <c r="PHL577" s="633"/>
      <c r="PHM577" s="633"/>
      <c r="PHN577" s="633"/>
      <c r="PHO577" s="633"/>
      <c r="PHP577" s="633"/>
      <c r="PHQ577" s="633"/>
      <c r="PHR577" s="633"/>
      <c r="PHS577" s="633"/>
      <c r="PHT577" s="633"/>
      <c r="PHU577" s="633"/>
      <c r="PHV577" s="633"/>
      <c r="PHW577" s="633"/>
      <c r="PHX577" s="633"/>
      <c r="PHY577" s="633"/>
      <c r="PHZ577" s="633"/>
      <c r="PIA577" s="633"/>
      <c r="PIB577" s="633"/>
      <c r="PIC577" s="633"/>
      <c r="PID577" s="633"/>
      <c r="PIE577" s="633"/>
      <c r="PIF577" s="633"/>
      <c r="PIG577" s="633"/>
      <c r="PIH577" s="633"/>
      <c r="PII577" s="633"/>
      <c r="PIJ577" s="633"/>
      <c r="PIK577" s="633"/>
      <c r="PIL577" s="633"/>
      <c r="PIM577" s="633"/>
      <c r="PIN577" s="633"/>
      <c r="PIO577" s="633"/>
      <c r="PIP577" s="633"/>
      <c r="PIQ577" s="633"/>
      <c r="PIR577" s="633"/>
      <c r="PIS577" s="633"/>
      <c r="PIT577" s="633"/>
      <c r="PIU577" s="633"/>
      <c r="PIV577" s="633"/>
      <c r="PIW577" s="633"/>
      <c r="PIX577" s="633"/>
      <c r="PIY577" s="633"/>
      <c r="PIZ577" s="633"/>
      <c r="PJA577" s="633"/>
      <c r="PJB577" s="633"/>
      <c r="PJC577" s="633"/>
      <c r="PJD577" s="633"/>
      <c r="PJE577" s="633"/>
      <c r="PJF577" s="633"/>
      <c r="PJG577" s="633"/>
      <c r="PJH577" s="633"/>
      <c r="PJI577" s="633"/>
      <c r="PJJ577" s="633"/>
      <c r="PJK577" s="633"/>
      <c r="PJL577" s="633"/>
      <c r="PJM577" s="633"/>
      <c r="PJN577" s="633"/>
      <c r="PJO577" s="633"/>
      <c r="PJP577" s="633"/>
      <c r="PJQ577" s="633"/>
      <c r="PJR577" s="633"/>
      <c r="PJS577" s="633"/>
      <c r="PJT577" s="633"/>
      <c r="PJU577" s="633"/>
      <c r="PJV577" s="633"/>
      <c r="PJW577" s="633"/>
      <c r="PJX577" s="633"/>
      <c r="PJY577" s="633"/>
      <c r="PJZ577" s="633"/>
      <c r="PKA577" s="633"/>
      <c r="PKB577" s="633"/>
      <c r="PKC577" s="633"/>
      <c r="PKD577" s="633"/>
      <c r="PKE577" s="633"/>
      <c r="PKF577" s="633"/>
      <c r="PKG577" s="633"/>
      <c r="PKH577" s="633"/>
      <c r="PKI577" s="633"/>
      <c r="PKJ577" s="633"/>
      <c r="PKK577" s="633"/>
      <c r="PKL577" s="633"/>
      <c r="PKM577" s="633"/>
      <c r="PKN577" s="633"/>
      <c r="PKO577" s="633"/>
      <c r="PKP577" s="633"/>
      <c r="PKQ577" s="633"/>
      <c r="PKR577" s="633"/>
      <c r="PKS577" s="633"/>
      <c r="PKT577" s="633"/>
      <c r="PKU577" s="633"/>
      <c r="PKV577" s="633"/>
      <c r="PKW577" s="633"/>
      <c r="PKX577" s="633"/>
      <c r="PKY577" s="633"/>
      <c r="PKZ577" s="633"/>
      <c r="PLA577" s="633"/>
      <c r="PLB577" s="633"/>
      <c r="PLC577" s="633"/>
      <c r="PLD577" s="633"/>
      <c r="PLE577" s="633"/>
      <c r="PLF577" s="633"/>
      <c r="PLG577" s="633"/>
      <c r="PLH577" s="633"/>
      <c r="PLI577" s="633"/>
      <c r="PLJ577" s="633"/>
      <c r="PLK577" s="633"/>
      <c r="PLL577" s="633"/>
      <c r="PLM577" s="633"/>
      <c r="PLN577" s="633"/>
      <c r="PLO577" s="633"/>
      <c r="PLP577" s="633"/>
      <c r="PLQ577" s="633"/>
      <c r="PLR577" s="633"/>
      <c r="PLS577" s="633"/>
      <c r="PLT577" s="633"/>
      <c r="PLU577" s="633"/>
      <c r="PLV577" s="633"/>
      <c r="PLW577" s="633"/>
      <c r="PLX577" s="633"/>
      <c r="PLY577" s="633"/>
      <c r="PLZ577" s="633"/>
      <c r="PMA577" s="633"/>
      <c r="PMB577" s="633"/>
      <c r="PMC577" s="633"/>
      <c r="PMD577" s="633"/>
      <c r="PME577" s="633"/>
      <c r="PMF577" s="633"/>
      <c r="PMG577" s="633"/>
      <c r="PMH577" s="633"/>
      <c r="PMI577" s="633"/>
      <c r="PMJ577" s="633"/>
      <c r="PMK577" s="633"/>
      <c r="PML577" s="633"/>
      <c r="PMM577" s="633"/>
      <c r="PMN577" s="633"/>
      <c r="PMO577" s="633"/>
      <c r="PMP577" s="633"/>
      <c r="PMQ577" s="633"/>
      <c r="PMR577" s="633"/>
      <c r="PMS577" s="633"/>
      <c r="PMT577" s="633"/>
      <c r="PMU577" s="633"/>
      <c r="PMV577" s="633"/>
      <c r="PMW577" s="633"/>
      <c r="PMX577" s="633"/>
      <c r="PMY577" s="633"/>
      <c r="PMZ577" s="633"/>
      <c r="PNA577" s="633"/>
      <c r="PNB577" s="633"/>
      <c r="PNC577" s="633"/>
      <c r="PND577" s="633"/>
      <c r="PNE577" s="633"/>
      <c r="PNF577" s="633"/>
      <c r="PNG577" s="633"/>
      <c r="PNH577" s="633"/>
      <c r="PNI577" s="633"/>
      <c r="PNJ577" s="633"/>
      <c r="PNK577" s="633"/>
      <c r="PNL577" s="633"/>
      <c r="PNM577" s="633"/>
      <c r="PNN577" s="633"/>
      <c r="PNO577" s="633"/>
      <c r="PNP577" s="633"/>
      <c r="PNQ577" s="633"/>
      <c r="PNR577" s="633"/>
      <c r="PNS577" s="633"/>
      <c r="PNT577" s="633"/>
      <c r="PNU577" s="633"/>
      <c r="PNV577" s="633"/>
      <c r="PNW577" s="633"/>
      <c r="PNX577" s="633"/>
      <c r="PNY577" s="633"/>
      <c r="PNZ577" s="633"/>
      <c r="POA577" s="633"/>
      <c r="POB577" s="633"/>
      <c r="POC577" s="633"/>
      <c r="POD577" s="633"/>
      <c r="POE577" s="633"/>
      <c r="POF577" s="633"/>
      <c r="POG577" s="633"/>
      <c r="POH577" s="633"/>
      <c r="POI577" s="633"/>
      <c r="POJ577" s="633"/>
      <c r="POK577" s="633"/>
      <c r="POL577" s="633"/>
      <c r="POM577" s="633"/>
      <c r="PON577" s="633"/>
      <c r="POO577" s="633"/>
      <c r="POP577" s="633"/>
      <c r="POQ577" s="633"/>
      <c r="POR577" s="633"/>
      <c r="POS577" s="633"/>
      <c r="POT577" s="633"/>
      <c r="POU577" s="633"/>
      <c r="POV577" s="633"/>
      <c r="POW577" s="633"/>
      <c r="POX577" s="633"/>
      <c r="POY577" s="633"/>
      <c r="POZ577" s="633"/>
      <c r="PPA577" s="633"/>
      <c r="PPB577" s="633"/>
      <c r="PPC577" s="633"/>
      <c r="PPD577" s="633"/>
      <c r="PPE577" s="633"/>
      <c r="PPF577" s="633"/>
      <c r="PPG577" s="633"/>
      <c r="PPH577" s="633"/>
      <c r="PPI577" s="633"/>
      <c r="PPJ577" s="633"/>
      <c r="PPK577" s="633"/>
      <c r="PPL577" s="633"/>
      <c r="PPM577" s="633"/>
      <c r="PPN577" s="633"/>
      <c r="PPO577" s="633"/>
      <c r="PPP577" s="633"/>
      <c r="PPQ577" s="633"/>
      <c r="PPR577" s="633"/>
      <c r="PPS577" s="633"/>
      <c r="PPT577" s="633"/>
      <c r="PPU577" s="633"/>
      <c r="PPV577" s="633"/>
      <c r="PPW577" s="633"/>
      <c r="PPX577" s="633"/>
      <c r="PPY577" s="633"/>
      <c r="PPZ577" s="633"/>
      <c r="PQA577" s="633"/>
      <c r="PQB577" s="633"/>
      <c r="PQC577" s="633"/>
      <c r="PQD577" s="633"/>
      <c r="PQE577" s="633"/>
      <c r="PQF577" s="633"/>
      <c r="PQG577" s="633"/>
      <c r="PQH577" s="633"/>
      <c r="PQI577" s="633"/>
      <c r="PQJ577" s="633"/>
      <c r="PQK577" s="633"/>
      <c r="PQL577" s="633"/>
      <c r="PQM577" s="633"/>
      <c r="PQN577" s="633"/>
      <c r="PQO577" s="633"/>
      <c r="PQP577" s="633"/>
      <c r="PQQ577" s="633"/>
      <c r="PQR577" s="633"/>
      <c r="PQS577" s="633"/>
      <c r="PQT577" s="633"/>
      <c r="PQU577" s="633"/>
      <c r="PQV577" s="633"/>
      <c r="PQW577" s="633"/>
      <c r="PQX577" s="633"/>
      <c r="PQY577" s="633"/>
      <c r="PQZ577" s="633"/>
      <c r="PRA577" s="633"/>
      <c r="PRB577" s="633"/>
      <c r="PRC577" s="633"/>
      <c r="PRD577" s="633"/>
      <c r="PRE577" s="633"/>
      <c r="PRF577" s="633"/>
      <c r="PRG577" s="633"/>
      <c r="PRH577" s="633"/>
      <c r="PRI577" s="633"/>
      <c r="PRJ577" s="633"/>
      <c r="PRK577" s="633"/>
      <c r="PRL577" s="633"/>
      <c r="PRM577" s="633"/>
      <c r="PRN577" s="633"/>
      <c r="PRO577" s="633"/>
      <c r="PRP577" s="633"/>
      <c r="PRQ577" s="633"/>
      <c r="PRR577" s="633"/>
      <c r="PRS577" s="633"/>
      <c r="PRT577" s="633"/>
      <c r="PRU577" s="633"/>
      <c r="PRV577" s="633"/>
      <c r="PRW577" s="633"/>
      <c r="PRX577" s="633"/>
      <c r="PRY577" s="633"/>
      <c r="PRZ577" s="633"/>
      <c r="PSA577" s="633"/>
      <c r="PSB577" s="633"/>
      <c r="PSC577" s="633"/>
      <c r="PSD577" s="633"/>
      <c r="PSE577" s="633"/>
      <c r="PSF577" s="633"/>
      <c r="PSG577" s="633"/>
      <c r="PSH577" s="633"/>
      <c r="PSI577" s="633"/>
      <c r="PSJ577" s="633"/>
      <c r="PSK577" s="633"/>
      <c r="PSL577" s="633"/>
      <c r="PSM577" s="633"/>
      <c r="PSN577" s="633"/>
      <c r="PSO577" s="633"/>
      <c r="PSP577" s="633"/>
      <c r="PSQ577" s="633"/>
      <c r="PSR577" s="633"/>
      <c r="PSS577" s="633"/>
      <c r="PST577" s="633"/>
      <c r="PSU577" s="633"/>
      <c r="PSV577" s="633"/>
      <c r="PSW577" s="633"/>
      <c r="PSX577" s="633"/>
      <c r="PSY577" s="633"/>
      <c r="PSZ577" s="633"/>
      <c r="PTA577" s="633"/>
      <c r="PTB577" s="633"/>
      <c r="PTC577" s="633"/>
      <c r="PTD577" s="633"/>
      <c r="PTE577" s="633"/>
      <c r="PTF577" s="633"/>
      <c r="PTG577" s="633"/>
      <c r="PTH577" s="633"/>
      <c r="PTI577" s="633"/>
      <c r="PTJ577" s="633"/>
      <c r="PTK577" s="633"/>
      <c r="PTL577" s="633"/>
      <c r="PTM577" s="633"/>
      <c r="PTN577" s="633"/>
      <c r="PTO577" s="633"/>
      <c r="PTP577" s="633"/>
      <c r="PTQ577" s="633"/>
      <c r="PTR577" s="633"/>
      <c r="PTS577" s="633"/>
      <c r="PTT577" s="633"/>
      <c r="PTU577" s="633"/>
      <c r="PTV577" s="633"/>
      <c r="PTW577" s="633"/>
      <c r="PTX577" s="633"/>
      <c r="PTY577" s="633"/>
      <c r="PTZ577" s="633"/>
      <c r="PUA577" s="633"/>
      <c r="PUB577" s="633"/>
      <c r="PUC577" s="633"/>
      <c r="PUD577" s="633"/>
      <c r="PUE577" s="633"/>
      <c r="PUF577" s="633"/>
      <c r="PUG577" s="633"/>
      <c r="PUH577" s="633"/>
      <c r="PUI577" s="633"/>
      <c r="PUJ577" s="633"/>
      <c r="PUK577" s="633"/>
      <c r="PUL577" s="633"/>
      <c r="PUM577" s="633"/>
      <c r="PUN577" s="633"/>
      <c r="PUO577" s="633"/>
      <c r="PUP577" s="633"/>
      <c r="PUQ577" s="633"/>
      <c r="PUR577" s="633"/>
      <c r="PUS577" s="633"/>
      <c r="PUT577" s="633"/>
      <c r="PUU577" s="633"/>
      <c r="PUV577" s="633"/>
      <c r="PUW577" s="633"/>
      <c r="PUX577" s="633"/>
      <c r="PUY577" s="633"/>
      <c r="PUZ577" s="633"/>
      <c r="PVA577" s="633"/>
      <c r="PVB577" s="633"/>
      <c r="PVC577" s="633"/>
      <c r="PVD577" s="633"/>
      <c r="PVE577" s="633"/>
      <c r="PVF577" s="633"/>
      <c r="PVG577" s="633"/>
      <c r="PVH577" s="633"/>
      <c r="PVI577" s="633"/>
      <c r="PVJ577" s="633"/>
      <c r="PVK577" s="633"/>
      <c r="PVL577" s="633"/>
      <c r="PVM577" s="633"/>
      <c r="PVN577" s="633"/>
      <c r="PVO577" s="633"/>
      <c r="PVP577" s="633"/>
      <c r="PVQ577" s="633"/>
      <c r="PVR577" s="633"/>
      <c r="PVS577" s="633"/>
      <c r="PVT577" s="633"/>
      <c r="PVU577" s="633"/>
      <c r="PVV577" s="633"/>
      <c r="PVW577" s="633"/>
      <c r="PVX577" s="633"/>
      <c r="PVY577" s="633"/>
      <c r="PVZ577" s="633"/>
      <c r="PWA577" s="633"/>
      <c r="PWB577" s="633"/>
      <c r="PWC577" s="633"/>
      <c r="PWD577" s="633"/>
      <c r="PWE577" s="633"/>
      <c r="PWF577" s="633"/>
      <c r="PWG577" s="633"/>
      <c r="PWH577" s="633"/>
      <c r="PWI577" s="633"/>
      <c r="PWJ577" s="633"/>
      <c r="PWK577" s="633"/>
      <c r="PWL577" s="633"/>
      <c r="PWM577" s="633"/>
      <c r="PWN577" s="633"/>
      <c r="PWO577" s="633"/>
      <c r="PWP577" s="633"/>
      <c r="PWQ577" s="633"/>
      <c r="PWR577" s="633"/>
      <c r="PWS577" s="633"/>
      <c r="PWT577" s="633"/>
      <c r="PWU577" s="633"/>
      <c r="PWV577" s="633"/>
      <c r="PWW577" s="633"/>
      <c r="PWX577" s="633"/>
      <c r="PWY577" s="633"/>
      <c r="PWZ577" s="633"/>
      <c r="PXA577" s="633"/>
      <c r="PXB577" s="633"/>
      <c r="PXC577" s="633"/>
      <c r="PXD577" s="633"/>
      <c r="PXE577" s="633"/>
      <c r="PXF577" s="633"/>
      <c r="PXG577" s="633"/>
      <c r="PXH577" s="633"/>
      <c r="PXI577" s="633"/>
      <c r="PXJ577" s="633"/>
      <c r="PXK577" s="633"/>
      <c r="PXL577" s="633"/>
      <c r="PXM577" s="633"/>
      <c r="PXN577" s="633"/>
      <c r="PXO577" s="633"/>
      <c r="PXP577" s="633"/>
      <c r="PXQ577" s="633"/>
      <c r="PXR577" s="633"/>
      <c r="PXS577" s="633"/>
      <c r="PXT577" s="633"/>
      <c r="PXU577" s="633"/>
      <c r="PXV577" s="633"/>
      <c r="PXW577" s="633"/>
      <c r="PXX577" s="633"/>
      <c r="PXY577" s="633"/>
      <c r="PXZ577" s="633"/>
      <c r="PYA577" s="633"/>
      <c r="PYB577" s="633"/>
      <c r="PYC577" s="633"/>
      <c r="PYD577" s="633"/>
      <c r="PYE577" s="633"/>
      <c r="PYF577" s="633"/>
      <c r="PYG577" s="633"/>
      <c r="PYH577" s="633"/>
      <c r="PYI577" s="633"/>
      <c r="PYJ577" s="633"/>
      <c r="PYK577" s="633"/>
      <c r="PYL577" s="633"/>
      <c r="PYM577" s="633"/>
      <c r="PYN577" s="633"/>
      <c r="PYO577" s="633"/>
      <c r="PYP577" s="633"/>
      <c r="PYQ577" s="633"/>
      <c r="PYR577" s="633"/>
      <c r="PYS577" s="633"/>
      <c r="PYT577" s="633"/>
      <c r="PYU577" s="633"/>
      <c r="PYV577" s="633"/>
      <c r="PYW577" s="633"/>
      <c r="PYX577" s="633"/>
      <c r="PYY577" s="633"/>
      <c r="PYZ577" s="633"/>
      <c r="PZA577" s="633"/>
      <c r="PZB577" s="633"/>
      <c r="PZC577" s="633"/>
      <c r="PZD577" s="633"/>
      <c r="PZE577" s="633"/>
      <c r="PZF577" s="633"/>
      <c r="PZG577" s="633"/>
      <c r="PZH577" s="633"/>
      <c r="PZI577" s="633"/>
      <c r="PZJ577" s="633"/>
      <c r="PZK577" s="633"/>
      <c r="PZL577" s="633"/>
      <c r="PZM577" s="633"/>
      <c r="PZN577" s="633"/>
      <c r="PZO577" s="633"/>
      <c r="PZP577" s="633"/>
      <c r="PZQ577" s="633"/>
      <c r="PZR577" s="633"/>
      <c r="PZS577" s="633"/>
      <c r="PZT577" s="633"/>
      <c r="PZU577" s="633"/>
      <c r="PZV577" s="633"/>
      <c r="PZW577" s="633"/>
      <c r="PZX577" s="633"/>
      <c r="PZY577" s="633"/>
      <c r="PZZ577" s="633"/>
      <c r="QAA577" s="633"/>
      <c r="QAB577" s="633"/>
      <c r="QAC577" s="633"/>
      <c r="QAD577" s="633"/>
      <c r="QAE577" s="633"/>
      <c r="QAF577" s="633"/>
      <c r="QAG577" s="633"/>
      <c r="QAH577" s="633"/>
      <c r="QAI577" s="633"/>
      <c r="QAJ577" s="633"/>
      <c r="QAK577" s="633"/>
      <c r="QAL577" s="633"/>
      <c r="QAM577" s="633"/>
      <c r="QAN577" s="633"/>
      <c r="QAO577" s="633"/>
      <c r="QAP577" s="633"/>
      <c r="QAQ577" s="633"/>
      <c r="QAR577" s="633"/>
      <c r="QAS577" s="633"/>
      <c r="QAT577" s="633"/>
      <c r="QAU577" s="633"/>
      <c r="QAV577" s="633"/>
      <c r="QAW577" s="633"/>
      <c r="QAX577" s="633"/>
      <c r="QAY577" s="633"/>
      <c r="QAZ577" s="633"/>
      <c r="QBA577" s="633"/>
      <c r="QBB577" s="633"/>
      <c r="QBC577" s="633"/>
      <c r="QBD577" s="633"/>
      <c r="QBE577" s="633"/>
      <c r="QBF577" s="633"/>
      <c r="QBG577" s="633"/>
      <c r="QBH577" s="633"/>
      <c r="QBI577" s="633"/>
      <c r="QBJ577" s="633"/>
      <c r="QBK577" s="633"/>
      <c r="QBL577" s="633"/>
      <c r="QBM577" s="633"/>
      <c r="QBN577" s="633"/>
      <c r="QBO577" s="633"/>
      <c r="QBP577" s="633"/>
      <c r="QBQ577" s="633"/>
      <c r="QBR577" s="633"/>
      <c r="QBS577" s="633"/>
      <c r="QBT577" s="633"/>
      <c r="QBU577" s="633"/>
      <c r="QBV577" s="633"/>
      <c r="QBW577" s="633"/>
      <c r="QBX577" s="633"/>
      <c r="QBY577" s="633"/>
      <c r="QBZ577" s="633"/>
      <c r="QCA577" s="633"/>
      <c r="QCB577" s="633"/>
      <c r="QCC577" s="633"/>
      <c r="QCD577" s="633"/>
      <c r="QCE577" s="633"/>
      <c r="QCF577" s="633"/>
      <c r="QCG577" s="633"/>
      <c r="QCH577" s="633"/>
      <c r="QCI577" s="633"/>
      <c r="QCJ577" s="633"/>
      <c r="QCK577" s="633"/>
      <c r="QCL577" s="633"/>
      <c r="QCM577" s="633"/>
      <c r="QCN577" s="633"/>
      <c r="QCO577" s="633"/>
      <c r="QCP577" s="633"/>
      <c r="QCQ577" s="633"/>
      <c r="QCR577" s="633"/>
      <c r="QCS577" s="633"/>
      <c r="QCT577" s="633"/>
      <c r="QCU577" s="633"/>
      <c r="QCV577" s="633"/>
      <c r="QCW577" s="633"/>
      <c r="QCX577" s="633"/>
      <c r="QCY577" s="633"/>
      <c r="QCZ577" s="633"/>
      <c r="QDA577" s="633"/>
      <c r="QDB577" s="633"/>
      <c r="QDC577" s="633"/>
      <c r="QDD577" s="633"/>
      <c r="QDE577" s="633"/>
      <c r="QDF577" s="633"/>
      <c r="QDG577" s="633"/>
      <c r="QDH577" s="633"/>
      <c r="QDI577" s="633"/>
      <c r="QDJ577" s="633"/>
      <c r="QDK577" s="633"/>
      <c r="QDL577" s="633"/>
      <c r="QDM577" s="633"/>
      <c r="QDN577" s="633"/>
      <c r="QDO577" s="633"/>
      <c r="QDP577" s="633"/>
      <c r="QDQ577" s="633"/>
      <c r="QDR577" s="633"/>
      <c r="QDS577" s="633"/>
      <c r="QDT577" s="633"/>
      <c r="QDU577" s="633"/>
      <c r="QDV577" s="633"/>
      <c r="QDW577" s="633"/>
      <c r="QDX577" s="633"/>
      <c r="QDY577" s="633"/>
      <c r="QDZ577" s="633"/>
      <c r="QEA577" s="633"/>
      <c r="QEB577" s="633"/>
      <c r="QEC577" s="633"/>
      <c r="QED577" s="633"/>
      <c r="QEE577" s="633"/>
      <c r="QEF577" s="633"/>
      <c r="QEG577" s="633"/>
      <c r="QEH577" s="633"/>
      <c r="QEI577" s="633"/>
      <c r="QEJ577" s="633"/>
      <c r="QEK577" s="633"/>
      <c r="QEL577" s="633"/>
      <c r="QEM577" s="633"/>
      <c r="QEN577" s="633"/>
      <c r="QEO577" s="633"/>
      <c r="QEP577" s="633"/>
      <c r="QEQ577" s="633"/>
      <c r="QER577" s="633"/>
      <c r="QES577" s="633"/>
      <c r="QET577" s="633"/>
      <c r="QEU577" s="633"/>
      <c r="QEV577" s="633"/>
      <c r="QEW577" s="633"/>
      <c r="QEX577" s="633"/>
      <c r="QEY577" s="633"/>
      <c r="QEZ577" s="633"/>
      <c r="QFA577" s="633"/>
      <c r="QFB577" s="633"/>
      <c r="QFC577" s="633"/>
      <c r="QFD577" s="633"/>
      <c r="QFE577" s="633"/>
      <c r="QFF577" s="633"/>
      <c r="QFG577" s="633"/>
      <c r="QFH577" s="633"/>
      <c r="QFI577" s="633"/>
      <c r="QFJ577" s="633"/>
      <c r="QFK577" s="633"/>
      <c r="QFL577" s="633"/>
      <c r="QFM577" s="633"/>
      <c r="QFN577" s="633"/>
      <c r="QFO577" s="633"/>
      <c r="QFP577" s="633"/>
      <c r="QFQ577" s="633"/>
      <c r="QFR577" s="633"/>
      <c r="QFS577" s="633"/>
      <c r="QFT577" s="633"/>
      <c r="QFU577" s="633"/>
      <c r="QFV577" s="633"/>
      <c r="QFW577" s="633"/>
      <c r="QFX577" s="633"/>
      <c r="QFY577" s="633"/>
      <c r="QFZ577" s="633"/>
      <c r="QGA577" s="633"/>
      <c r="QGB577" s="633"/>
      <c r="QGC577" s="633"/>
      <c r="QGD577" s="633"/>
      <c r="QGE577" s="633"/>
      <c r="QGF577" s="633"/>
      <c r="QGG577" s="633"/>
      <c r="QGH577" s="633"/>
      <c r="QGI577" s="633"/>
      <c r="QGJ577" s="633"/>
      <c r="QGK577" s="633"/>
      <c r="QGL577" s="633"/>
      <c r="QGM577" s="633"/>
      <c r="QGN577" s="633"/>
      <c r="QGO577" s="633"/>
      <c r="QGP577" s="633"/>
      <c r="QGQ577" s="633"/>
      <c r="QGR577" s="633"/>
      <c r="QGS577" s="633"/>
      <c r="QGT577" s="633"/>
      <c r="QGU577" s="633"/>
      <c r="QGV577" s="633"/>
      <c r="QGW577" s="633"/>
      <c r="QGX577" s="633"/>
      <c r="QGY577" s="633"/>
      <c r="QGZ577" s="633"/>
      <c r="QHA577" s="633"/>
      <c r="QHB577" s="633"/>
      <c r="QHC577" s="633"/>
      <c r="QHD577" s="633"/>
      <c r="QHE577" s="633"/>
      <c r="QHF577" s="633"/>
      <c r="QHG577" s="633"/>
      <c r="QHH577" s="633"/>
      <c r="QHI577" s="633"/>
      <c r="QHJ577" s="633"/>
      <c r="QHK577" s="633"/>
      <c r="QHL577" s="633"/>
      <c r="QHM577" s="633"/>
      <c r="QHN577" s="633"/>
      <c r="QHO577" s="633"/>
      <c r="QHP577" s="633"/>
      <c r="QHQ577" s="633"/>
      <c r="QHR577" s="633"/>
      <c r="QHS577" s="633"/>
      <c r="QHT577" s="633"/>
      <c r="QHU577" s="633"/>
      <c r="QHV577" s="633"/>
      <c r="QHW577" s="633"/>
      <c r="QHX577" s="633"/>
      <c r="QHY577" s="633"/>
      <c r="QHZ577" s="633"/>
      <c r="QIA577" s="633"/>
      <c r="QIB577" s="633"/>
      <c r="QIC577" s="633"/>
      <c r="QID577" s="633"/>
      <c r="QIE577" s="633"/>
      <c r="QIF577" s="633"/>
      <c r="QIG577" s="633"/>
      <c r="QIH577" s="633"/>
      <c r="QII577" s="633"/>
      <c r="QIJ577" s="633"/>
      <c r="QIK577" s="633"/>
      <c r="QIL577" s="633"/>
      <c r="QIM577" s="633"/>
      <c r="QIN577" s="633"/>
      <c r="QIO577" s="633"/>
      <c r="QIP577" s="633"/>
      <c r="QIQ577" s="633"/>
      <c r="QIR577" s="633"/>
      <c r="QIS577" s="633"/>
      <c r="QIT577" s="633"/>
      <c r="QIU577" s="633"/>
      <c r="QIV577" s="633"/>
      <c r="QIW577" s="633"/>
      <c r="QIX577" s="633"/>
      <c r="QIY577" s="633"/>
      <c r="QIZ577" s="633"/>
      <c r="QJA577" s="633"/>
      <c r="QJB577" s="633"/>
      <c r="QJC577" s="633"/>
      <c r="QJD577" s="633"/>
      <c r="QJE577" s="633"/>
      <c r="QJF577" s="633"/>
      <c r="QJG577" s="633"/>
      <c r="QJH577" s="633"/>
      <c r="QJI577" s="633"/>
      <c r="QJJ577" s="633"/>
      <c r="QJK577" s="633"/>
      <c r="QJL577" s="633"/>
      <c r="QJM577" s="633"/>
      <c r="QJN577" s="633"/>
      <c r="QJO577" s="633"/>
      <c r="QJP577" s="633"/>
      <c r="QJQ577" s="633"/>
      <c r="QJR577" s="633"/>
      <c r="QJS577" s="633"/>
      <c r="QJT577" s="633"/>
      <c r="QJU577" s="633"/>
      <c r="QJV577" s="633"/>
      <c r="QJW577" s="633"/>
      <c r="QJX577" s="633"/>
      <c r="QJY577" s="633"/>
      <c r="QJZ577" s="633"/>
      <c r="QKA577" s="633"/>
      <c r="QKB577" s="633"/>
      <c r="QKC577" s="633"/>
      <c r="QKD577" s="633"/>
      <c r="QKE577" s="633"/>
      <c r="QKF577" s="633"/>
      <c r="QKG577" s="633"/>
      <c r="QKH577" s="633"/>
      <c r="QKI577" s="633"/>
      <c r="QKJ577" s="633"/>
      <c r="QKK577" s="633"/>
      <c r="QKL577" s="633"/>
      <c r="QKM577" s="633"/>
      <c r="QKN577" s="633"/>
      <c r="QKO577" s="633"/>
      <c r="QKP577" s="633"/>
      <c r="QKQ577" s="633"/>
      <c r="QKR577" s="633"/>
      <c r="QKS577" s="633"/>
      <c r="QKT577" s="633"/>
      <c r="QKU577" s="633"/>
      <c r="QKV577" s="633"/>
      <c r="QKW577" s="633"/>
      <c r="QKX577" s="633"/>
      <c r="QKY577" s="633"/>
      <c r="QKZ577" s="633"/>
      <c r="QLA577" s="633"/>
      <c r="QLB577" s="633"/>
      <c r="QLC577" s="633"/>
      <c r="QLD577" s="633"/>
      <c r="QLE577" s="633"/>
      <c r="QLF577" s="633"/>
      <c r="QLG577" s="633"/>
      <c r="QLH577" s="633"/>
      <c r="QLI577" s="633"/>
      <c r="QLJ577" s="633"/>
      <c r="QLK577" s="633"/>
      <c r="QLL577" s="633"/>
      <c r="QLM577" s="633"/>
      <c r="QLN577" s="633"/>
      <c r="QLO577" s="633"/>
      <c r="QLP577" s="633"/>
      <c r="QLQ577" s="633"/>
      <c r="QLR577" s="633"/>
      <c r="QLS577" s="633"/>
      <c r="QLT577" s="633"/>
      <c r="QLU577" s="633"/>
      <c r="QLV577" s="633"/>
      <c r="QLW577" s="633"/>
      <c r="QLX577" s="633"/>
      <c r="QLY577" s="633"/>
      <c r="QLZ577" s="633"/>
      <c r="QMA577" s="633"/>
      <c r="QMB577" s="633"/>
      <c r="QMC577" s="633"/>
      <c r="QMD577" s="633"/>
      <c r="QME577" s="633"/>
      <c r="QMF577" s="633"/>
      <c r="QMG577" s="633"/>
      <c r="QMH577" s="633"/>
      <c r="QMI577" s="633"/>
      <c r="QMJ577" s="633"/>
      <c r="QMK577" s="633"/>
      <c r="QML577" s="633"/>
      <c r="QMM577" s="633"/>
      <c r="QMN577" s="633"/>
      <c r="QMO577" s="633"/>
      <c r="QMP577" s="633"/>
      <c r="QMQ577" s="633"/>
      <c r="QMR577" s="633"/>
      <c r="QMS577" s="633"/>
      <c r="QMT577" s="633"/>
      <c r="QMU577" s="633"/>
      <c r="QMV577" s="633"/>
      <c r="QMW577" s="633"/>
      <c r="QMX577" s="633"/>
      <c r="QMY577" s="633"/>
      <c r="QMZ577" s="633"/>
      <c r="QNA577" s="633"/>
      <c r="QNB577" s="633"/>
      <c r="QNC577" s="633"/>
      <c r="QND577" s="633"/>
      <c r="QNE577" s="633"/>
      <c r="QNF577" s="633"/>
      <c r="QNG577" s="633"/>
      <c r="QNH577" s="633"/>
      <c r="QNI577" s="633"/>
      <c r="QNJ577" s="633"/>
      <c r="QNK577" s="633"/>
      <c r="QNL577" s="633"/>
      <c r="QNM577" s="633"/>
      <c r="QNN577" s="633"/>
      <c r="QNO577" s="633"/>
      <c r="QNP577" s="633"/>
      <c r="QNQ577" s="633"/>
      <c r="QNR577" s="633"/>
      <c r="QNS577" s="633"/>
      <c r="QNT577" s="633"/>
      <c r="QNU577" s="633"/>
      <c r="QNV577" s="633"/>
      <c r="QNW577" s="633"/>
      <c r="QNX577" s="633"/>
      <c r="QNY577" s="633"/>
      <c r="QNZ577" s="633"/>
      <c r="QOA577" s="633"/>
      <c r="QOB577" s="633"/>
      <c r="QOC577" s="633"/>
      <c r="QOD577" s="633"/>
      <c r="QOE577" s="633"/>
      <c r="QOF577" s="633"/>
      <c r="QOG577" s="633"/>
      <c r="QOH577" s="633"/>
      <c r="QOI577" s="633"/>
      <c r="QOJ577" s="633"/>
      <c r="QOK577" s="633"/>
      <c r="QOL577" s="633"/>
      <c r="QOM577" s="633"/>
      <c r="QON577" s="633"/>
      <c r="QOO577" s="633"/>
      <c r="QOP577" s="633"/>
      <c r="QOQ577" s="633"/>
      <c r="QOR577" s="633"/>
      <c r="QOS577" s="633"/>
      <c r="QOT577" s="633"/>
      <c r="QOU577" s="633"/>
      <c r="QOV577" s="633"/>
      <c r="QOW577" s="633"/>
      <c r="QOX577" s="633"/>
      <c r="QOY577" s="633"/>
      <c r="QOZ577" s="633"/>
      <c r="QPA577" s="633"/>
      <c r="QPB577" s="633"/>
      <c r="QPC577" s="633"/>
      <c r="QPD577" s="633"/>
      <c r="QPE577" s="633"/>
      <c r="QPF577" s="633"/>
      <c r="QPG577" s="633"/>
      <c r="QPH577" s="633"/>
      <c r="QPI577" s="633"/>
      <c r="QPJ577" s="633"/>
      <c r="QPK577" s="633"/>
      <c r="QPL577" s="633"/>
      <c r="QPM577" s="633"/>
      <c r="QPN577" s="633"/>
      <c r="QPO577" s="633"/>
      <c r="QPP577" s="633"/>
      <c r="QPQ577" s="633"/>
      <c r="QPR577" s="633"/>
      <c r="QPS577" s="633"/>
      <c r="QPT577" s="633"/>
      <c r="QPU577" s="633"/>
      <c r="QPV577" s="633"/>
      <c r="QPW577" s="633"/>
      <c r="QPX577" s="633"/>
      <c r="QPY577" s="633"/>
      <c r="QPZ577" s="633"/>
      <c r="QQA577" s="633"/>
      <c r="QQB577" s="633"/>
      <c r="QQC577" s="633"/>
      <c r="QQD577" s="633"/>
      <c r="QQE577" s="633"/>
      <c r="QQF577" s="633"/>
      <c r="QQG577" s="633"/>
      <c r="QQH577" s="633"/>
      <c r="QQI577" s="633"/>
      <c r="QQJ577" s="633"/>
      <c r="QQK577" s="633"/>
      <c r="QQL577" s="633"/>
      <c r="QQM577" s="633"/>
      <c r="QQN577" s="633"/>
      <c r="QQO577" s="633"/>
      <c r="QQP577" s="633"/>
      <c r="QQQ577" s="633"/>
      <c r="QQR577" s="633"/>
      <c r="QQS577" s="633"/>
      <c r="QQT577" s="633"/>
      <c r="QQU577" s="633"/>
      <c r="QQV577" s="633"/>
      <c r="QQW577" s="633"/>
      <c r="QQX577" s="633"/>
      <c r="QQY577" s="633"/>
      <c r="QQZ577" s="633"/>
      <c r="QRA577" s="633"/>
      <c r="QRB577" s="633"/>
      <c r="QRC577" s="633"/>
      <c r="QRD577" s="633"/>
      <c r="QRE577" s="633"/>
      <c r="QRF577" s="633"/>
      <c r="QRG577" s="633"/>
      <c r="QRH577" s="633"/>
      <c r="QRI577" s="633"/>
      <c r="QRJ577" s="633"/>
      <c r="QRK577" s="633"/>
      <c r="QRL577" s="633"/>
      <c r="QRM577" s="633"/>
      <c r="QRN577" s="633"/>
      <c r="QRO577" s="633"/>
      <c r="QRP577" s="633"/>
      <c r="QRQ577" s="633"/>
      <c r="QRR577" s="633"/>
      <c r="QRS577" s="633"/>
      <c r="QRT577" s="633"/>
      <c r="QRU577" s="633"/>
      <c r="QRV577" s="633"/>
      <c r="QRW577" s="633"/>
      <c r="QRX577" s="633"/>
      <c r="QRY577" s="633"/>
      <c r="QRZ577" s="633"/>
      <c r="QSA577" s="633"/>
      <c r="QSB577" s="633"/>
      <c r="QSC577" s="633"/>
      <c r="QSD577" s="633"/>
      <c r="QSE577" s="633"/>
      <c r="QSF577" s="633"/>
      <c r="QSG577" s="633"/>
      <c r="QSH577" s="633"/>
      <c r="QSI577" s="633"/>
      <c r="QSJ577" s="633"/>
      <c r="QSK577" s="633"/>
      <c r="QSL577" s="633"/>
      <c r="QSM577" s="633"/>
      <c r="QSN577" s="633"/>
      <c r="QSO577" s="633"/>
      <c r="QSP577" s="633"/>
      <c r="QSQ577" s="633"/>
      <c r="QSR577" s="633"/>
      <c r="QSS577" s="633"/>
      <c r="QST577" s="633"/>
      <c r="QSU577" s="633"/>
      <c r="QSV577" s="633"/>
      <c r="QSW577" s="633"/>
      <c r="QSX577" s="633"/>
      <c r="QSY577" s="633"/>
      <c r="QSZ577" s="633"/>
      <c r="QTA577" s="633"/>
      <c r="QTB577" s="633"/>
      <c r="QTC577" s="633"/>
      <c r="QTD577" s="633"/>
      <c r="QTE577" s="633"/>
      <c r="QTF577" s="633"/>
      <c r="QTG577" s="633"/>
      <c r="QTH577" s="633"/>
      <c r="QTI577" s="633"/>
      <c r="QTJ577" s="633"/>
      <c r="QTK577" s="633"/>
      <c r="QTL577" s="633"/>
      <c r="QTM577" s="633"/>
      <c r="QTN577" s="633"/>
      <c r="QTO577" s="633"/>
      <c r="QTP577" s="633"/>
      <c r="QTQ577" s="633"/>
      <c r="QTR577" s="633"/>
      <c r="QTS577" s="633"/>
      <c r="QTT577" s="633"/>
      <c r="QTU577" s="633"/>
      <c r="QTV577" s="633"/>
      <c r="QTW577" s="633"/>
      <c r="QTX577" s="633"/>
      <c r="QTY577" s="633"/>
      <c r="QTZ577" s="633"/>
      <c r="QUA577" s="633"/>
      <c r="QUB577" s="633"/>
      <c r="QUC577" s="633"/>
      <c r="QUD577" s="633"/>
      <c r="QUE577" s="633"/>
      <c r="QUF577" s="633"/>
      <c r="QUG577" s="633"/>
      <c r="QUH577" s="633"/>
      <c r="QUI577" s="633"/>
      <c r="QUJ577" s="633"/>
      <c r="QUK577" s="633"/>
      <c r="QUL577" s="633"/>
      <c r="QUM577" s="633"/>
      <c r="QUN577" s="633"/>
      <c r="QUO577" s="633"/>
      <c r="QUP577" s="633"/>
      <c r="QUQ577" s="633"/>
      <c r="QUR577" s="633"/>
      <c r="QUS577" s="633"/>
      <c r="QUT577" s="633"/>
      <c r="QUU577" s="633"/>
      <c r="QUV577" s="633"/>
      <c r="QUW577" s="633"/>
      <c r="QUX577" s="633"/>
      <c r="QUY577" s="633"/>
      <c r="QUZ577" s="633"/>
      <c r="QVA577" s="633"/>
      <c r="QVB577" s="633"/>
      <c r="QVC577" s="633"/>
      <c r="QVD577" s="633"/>
      <c r="QVE577" s="633"/>
      <c r="QVF577" s="633"/>
      <c r="QVG577" s="633"/>
      <c r="QVH577" s="633"/>
      <c r="QVI577" s="633"/>
      <c r="QVJ577" s="633"/>
      <c r="QVK577" s="633"/>
      <c r="QVL577" s="633"/>
      <c r="QVM577" s="633"/>
      <c r="QVN577" s="633"/>
      <c r="QVO577" s="633"/>
      <c r="QVP577" s="633"/>
      <c r="QVQ577" s="633"/>
      <c r="QVR577" s="633"/>
      <c r="QVS577" s="633"/>
      <c r="QVT577" s="633"/>
      <c r="QVU577" s="633"/>
      <c r="QVV577" s="633"/>
      <c r="QVW577" s="633"/>
      <c r="QVX577" s="633"/>
      <c r="QVY577" s="633"/>
      <c r="QVZ577" s="633"/>
      <c r="QWA577" s="633"/>
      <c r="QWB577" s="633"/>
      <c r="QWC577" s="633"/>
      <c r="QWD577" s="633"/>
      <c r="QWE577" s="633"/>
      <c r="QWF577" s="633"/>
      <c r="QWG577" s="633"/>
      <c r="QWH577" s="633"/>
      <c r="QWI577" s="633"/>
      <c r="QWJ577" s="633"/>
      <c r="QWK577" s="633"/>
      <c r="QWL577" s="633"/>
      <c r="QWM577" s="633"/>
      <c r="QWN577" s="633"/>
      <c r="QWO577" s="633"/>
      <c r="QWP577" s="633"/>
      <c r="QWQ577" s="633"/>
      <c r="QWR577" s="633"/>
      <c r="QWS577" s="633"/>
      <c r="QWT577" s="633"/>
      <c r="QWU577" s="633"/>
      <c r="QWV577" s="633"/>
      <c r="QWW577" s="633"/>
      <c r="QWX577" s="633"/>
      <c r="QWY577" s="633"/>
      <c r="QWZ577" s="633"/>
      <c r="QXA577" s="633"/>
      <c r="QXB577" s="633"/>
      <c r="QXC577" s="633"/>
      <c r="QXD577" s="633"/>
      <c r="QXE577" s="633"/>
      <c r="QXF577" s="633"/>
      <c r="QXG577" s="633"/>
      <c r="QXH577" s="633"/>
      <c r="QXI577" s="633"/>
      <c r="QXJ577" s="633"/>
      <c r="QXK577" s="633"/>
      <c r="QXL577" s="633"/>
      <c r="QXM577" s="633"/>
      <c r="QXN577" s="633"/>
      <c r="QXO577" s="633"/>
      <c r="QXP577" s="633"/>
      <c r="QXQ577" s="633"/>
      <c r="QXR577" s="633"/>
      <c r="QXS577" s="633"/>
      <c r="QXT577" s="633"/>
      <c r="QXU577" s="633"/>
      <c r="QXV577" s="633"/>
      <c r="QXW577" s="633"/>
      <c r="QXX577" s="633"/>
      <c r="QXY577" s="633"/>
      <c r="QXZ577" s="633"/>
      <c r="QYA577" s="633"/>
      <c r="QYB577" s="633"/>
      <c r="QYC577" s="633"/>
      <c r="QYD577" s="633"/>
      <c r="QYE577" s="633"/>
      <c r="QYF577" s="633"/>
      <c r="QYG577" s="633"/>
      <c r="QYH577" s="633"/>
      <c r="QYI577" s="633"/>
      <c r="QYJ577" s="633"/>
      <c r="QYK577" s="633"/>
      <c r="QYL577" s="633"/>
      <c r="QYM577" s="633"/>
      <c r="QYN577" s="633"/>
      <c r="QYO577" s="633"/>
      <c r="QYP577" s="633"/>
      <c r="QYQ577" s="633"/>
      <c r="QYR577" s="633"/>
      <c r="QYS577" s="633"/>
      <c r="QYT577" s="633"/>
      <c r="QYU577" s="633"/>
      <c r="QYV577" s="633"/>
      <c r="QYW577" s="633"/>
      <c r="QYX577" s="633"/>
      <c r="QYY577" s="633"/>
      <c r="QYZ577" s="633"/>
      <c r="QZA577" s="633"/>
      <c r="QZB577" s="633"/>
      <c r="QZC577" s="633"/>
      <c r="QZD577" s="633"/>
      <c r="QZE577" s="633"/>
      <c r="QZF577" s="633"/>
      <c r="QZG577" s="633"/>
      <c r="QZH577" s="633"/>
      <c r="QZI577" s="633"/>
      <c r="QZJ577" s="633"/>
      <c r="QZK577" s="633"/>
      <c r="QZL577" s="633"/>
      <c r="QZM577" s="633"/>
      <c r="QZN577" s="633"/>
      <c r="QZO577" s="633"/>
      <c r="QZP577" s="633"/>
      <c r="QZQ577" s="633"/>
      <c r="QZR577" s="633"/>
      <c r="QZS577" s="633"/>
      <c r="QZT577" s="633"/>
      <c r="QZU577" s="633"/>
      <c r="QZV577" s="633"/>
      <c r="QZW577" s="633"/>
      <c r="QZX577" s="633"/>
      <c r="QZY577" s="633"/>
      <c r="QZZ577" s="633"/>
      <c r="RAA577" s="633"/>
      <c r="RAB577" s="633"/>
      <c r="RAC577" s="633"/>
      <c r="RAD577" s="633"/>
      <c r="RAE577" s="633"/>
      <c r="RAF577" s="633"/>
      <c r="RAG577" s="633"/>
      <c r="RAH577" s="633"/>
      <c r="RAI577" s="633"/>
      <c r="RAJ577" s="633"/>
      <c r="RAK577" s="633"/>
      <c r="RAL577" s="633"/>
      <c r="RAM577" s="633"/>
      <c r="RAN577" s="633"/>
      <c r="RAO577" s="633"/>
      <c r="RAP577" s="633"/>
      <c r="RAQ577" s="633"/>
      <c r="RAR577" s="633"/>
      <c r="RAS577" s="633"/>
      <c r="RAT577" s="633"/>
      <c r="RAU577" s="633"/>
      <c r="RAV577" s="633"/>
      <c r="RAW577" s="633"/>
      <c r="RAX577" s="633"/>
      <c r="RAY577" s="633"/>
      <c r="RAZ577" s="633"/>
      <c r="RBA577" s="633"/>
      <c r="RBB577" s="633"/>
      <c r="RBC577" s="633"/>
      <c r="RBD577" s="633"/>
      <c r="RBE577" s="633"/>
      <c r="RBF577" s="633"/>
      <c r="RBG577" s="633"/>
      <c r="RBH577" s="633"/>
      <c r="RBI577" s="633"/>
      <c r="RBJ577" s="633"/>
      <c r="RBK577" s="633"/>
      <c r="RBL577" s="633"/>
      <c r="RBM577" s="633"/>
      <c r="RBN577" s="633"/>
      <c r="RBO577" s="633"/>
      <c r="RBP577" s="633"/>
      <c r="RBQ577" s="633"/>
      <c r="RBR577" s="633"/>
      <c r="RBS577" s="633"/>
      <c r="RBT577" s="633"/>
      <c r="RBU577" s="633"/>
      <c r="RBV577" s="633"/>
      <c r="RBW577" s="633"/>
      <c r="RBX577" s="633"/>
      <c r="RBY577" s="633"/>
      <c r="RBZ577" s="633"/>
      <c r="RCA577" s="633"/>
      <c r="RCB577" s="633"/>
      <c r="RCC577" s="633"/>
      <c r="RCD577" s="633"/>
      <c r="RCE577" s="633"/>
      <c r="RCF577" s="633"/>
      <c r="RCG577" s="633"/>
      <c r="RCH577" s="633"/>
      <c r="RCI577" s="633"/>
      <c r="RCJ577" s="633"/>
      <c r="RCK577" s="633"/>
      <c r="RCL577" s="633"/>
      <c r="RCM577" s="633"/>
      <c r="RCN577" s="633"/>
      <c r="RCO577" s="633"/>
      <c r="RCP577" s="633"/>
      <c r="RCQ577" s="633"/>
      <c r="RCR577" s="633"/>
      <c r="RCS577" s="633"/>
      <c r="RCT577" s="633"/>
      <c r="RCU577" s="633"/>
      <c r="RCV577" s="633"/>
      <c r="RCW577" s="633"/>
      <c r="RCX577" s="633"/>
      <c r="RCY577" s="633"/>
      <c r="RCZ577" s="633"/>
      <c r="RDA577" s="633"/>
      <c r="RDB577" s="633"/>
      <c r="RDC577" s="633"/>
      <c r="RDD577" s="633"/>
      <c r="RDE577" s="633"/>
      <c r="RDF577" s="633"/>
      <c r="RDG577" s="633"/>
      <c r="RDH577" s="633"/>
      <c r="RDI577" s="633"/>
      <c r="RDJ577" s="633"/>
      <c r="RDK577" s="633"/>
      <c r="RDL577" s="633"/>
      <c r="RDM577" s="633"/>
      <c r="RDN577" s="633"/>
      <c r="RDO577" s="633"/>
      <c r="RDP577" s="633"/>
      <c r="RDQ577" s="633"/>
      <c r="RDR577" s="633"/>
      <c r="RDS577" s="633"/>
      <c r="RDT577" s="633"/>
      <c r="RDU577" s="633"/>
      <c r="RDV577" s="633"/>
      <c r="RDW577" s="633"/>
      <c r="RDX577" s="633"/>
      <c r="RDY577" s="633"/>
      <c r="RDZ577" s="633"/>
      <c r="REA577" s="633"/>
      <c r="REB577" s="633"/>
      <c r="REC577" s="633"/>
      <c r="RED577" s="633"/>
      <c r="REE577" s="633"/>
      <c r="REF577" s="633"/>
      <c r="REG577" s="633"/>
      <c r="REH577" s="633"/>
      <c r="REI577" s="633"/>
      <c r="REJ577" s="633"/>
      <c r="REK577" s="633"/>
      <c r="REL577" s="633"/>
      <c r="REM577" s="633"/>
      <c r="REN577" s="633"/>
      <c r="REO577" s="633"/>
      <c r="REP577" s="633"/>
      <c r="REQ577" s="633"/>
      <c r="RER577" s="633"/>
      <c r="RES577" s="633"/>
      <c r="RET577" s="633"/>
      <c r="REU577" s="633"/>
      <c r="REV577" s="633"/>
      <c r="REW577" s="633"/>
      <c r="REX577" s="633"/>
      <c r="REY577" s="633"/>
      <c r="REZ577" s="633"/>
      <c r="RFA577" s="633"/>
      <c r="RFB577" s="633"/>
      <c r="RFC577" s="633"/>
      <c r="RFD577" s="633"/>
      <c r="RFE577" s="633"/>
      <c r="RFF577" s="633"/>
      <c r="RFG577" s="633"/>
      <c r="RFH577" s="633"/>
      <c r="RFI577" s="633"/>
      <c r="RFJ577" s="633"/>
      <c r="RFK577" s="633"/>
      <c r="RFL577" s="633"/>
      <c r="RFM577" s="633"/>
      <c r="RFN577" s="633"/>
      <c r="RFO577" s="633"/>
      <c r="RFP577" s="633"/>
      <c r="RFQ577" s="633"/>
      <c r="RFR577" s="633"/>
      <c r="RFS577" s="633"/>
      <c r="RFT577" s="633"/>
      <c r="RFU577" s="633"/>
      <c r="RFV577" s="633"/>
      <c r="RFW577" s="633"/>
      <c r="RFX577" s="633"/>
      <c r="RFY577" s="633"/>
      <c r="RFZ577" s="633"/>
      <c r="RGA577" s="633"/>
      <c r="RGB577" s="633"/>
      <c r="RGC577" s="633"/>
      <c r="RGD577" s="633"/>
      <c r="RGE577" s="633"/>
      <c r="RGF577" s="633"/>
      <c r="RGG577" s="633"/>
      <c r="RGH577" s="633"/>
      <c r="RGI577" s="633"/>
      <c r="RGJ577" s="633"/>
      <c r="RGK577" s="633"/>
      <c r="RGL577" s="633"/>
      <c r="RGM577" s="633"/>
      <c r="RGN577" s="633"/>
      <c r="RGO577" s="633"/>
      <c r="RGP577" s="633"/>
      <c r="RGQ577" s="633"/>
      <c r="RGR577" s="633"/>
      <c r="RGS577" s="633"/>
      <c r="RGT577" s="633"/>
      <c r="RGU577" s="633"/>
      <c r="RGV577" s="633"/>
      <c r="RGW577" s="633"/>
      <c r="RGX577" s="633"/>
      <c r="RGY577" s="633"/>
      <c r="RGZ577" s="633"/>
      <c r="RHA577" s="633"/>
      <c r="RHB577" s="633"/>
      <c r="RHC577" s="633"/>
      <c r="RHD577" s="633"/>
      <c r="RHE577" s="633"/>
      <c r="RHF577" s="633"/>
      <c r="RHG577" s="633"/>
      <c r="RHH577" s="633"/>
      <c r="RHI577" s="633"/>
      <c r="RHJ577" s="633"/>
      <c r="RHK577" s="633"/>
      <c r="RHL577" s="633"/>
      <c r="RHM577" s="633"/>
      <c r="RHN577" s="633"/>
      <c r="RHO577" s="633"/>
      <c r="RHP577" s="633"/>
      <c r="RHQ577" s="633"/>
      <c r="RHR577" s="633"/>
      <c r="RHS577" s="633"/>
      <c r="RHT577" s="633"/>
      <c r="RHU577" s="633"/>
      <c r="RHV577" s="633"/>
      <c r="RHW577" s="633"/>
      <c r="RHX577" s="633"/>
      <c r="RHY577" s="633"/>
      <c r="RHZ577" s="633"/>
      <c r="RIA577" s="633"/>
      <c r="RIB577" s="633"/>
      <c r="RIC577" s="633"/>
      <c r="RID577" s="633"/>
      <c r="RIE577" s="633"/>
      <c r="RIF577" s="633"/>
      <c r="RIG577" s="633"/>
      <c r="RIH577" s="633"/>
      <c r="RII577" s="633"/>
      <c r="RIJ577" s="633"/>
      <c r="RIK577" s="633"/>
      <c r="RIL577" s="633"/>
      <c r="RIM577" s="633"/>
      <c r="RIN577" s="633"/>
      <c r="RIO577" s="633"/>
      <c r="RIP577" s="633"/>
      <c r="RIQ577" s="633"/>
      <c r="RIR577" s="633"/>
      <c r="RIS577" s="633"/>
      <c r="RIT577" s="633"/>
      <c r="RIU577" s="633"/>
      <c r="RIV577" s="633"/>
      <c r="RIW577" s="633"/>
      <c r="RIX577" s="633"/>
      <c r="RIY577" s="633"/>
      <c r="RIZ577" s="633"/>
      <c r="RJA577" s="633"/>
      <c r="RJB577" s="633"/>
      <c r="RJC577" s="633"/>
      <c r="RJD577" s="633"/>
      <c r="RJE577" s="633"/>
      <c r="RJF577" s="633"/>
      <c r="RJG577" s="633"/>
      <c r="RJH577" s="633"/>
      <c r="RJI577" s="633"/>
      <c r="RJJ577" s="633"/>
      <c r="RJK577" s="633"/>
      <c r="RJL577" s="633"/>
      <c r="RJM577" s="633"/>
      <c r="RJN577" s="633"/>
      <c r="RJO577" s="633"/>
      <c r="RJP577" s="633"/>
      <c r="RJQ577" s="633"/>
      <c r="RJR577" s="633"/>
      <c r="RJS577" s="633"/>
      <c r="RJT577" s="633"/>
      <c r="RJU577" s="633"/>
      <c r="RJV577" s="633"/>
      <c r="RJW577" s="633"/>
      <c r="RJX577" s="633"/>
      <c r="RJY577" s="633"/>
      <c r="RJZ577" s="633"/>
      <c r="RKA577" s="633"/>
      <c r="RKB577" s="633"/>
      <c r="RKC577" s="633"/>
      <c r="RKD577" s="633"/>
      <c r="RKE577" s="633"/>
      <c r="RKF577" s="633"/>
      <c r="RKG577" s="633"/>
      <c r="RKH577" s="633"/>
      <c r="RKI577" s="633"/>
      <c r="RKJ577" s="633"/>
      <c r="RKK577" s="633"/>
      <c r="RKL577" s="633"/>
      <c r="RKM577" s="633"/>
      <c r="RKN577" s="633"/>
      <c r="RKO577" s="633"/>
      <c r="RKP577" s="633"/>
      <c r="RKQ577" s="633"/>
      <c r="RKR577" s="633"/>
      <c r="RKS577" s="633"/>
      <c r="RKT577" s="633"/>
      <c r="RKU577" s="633"/>
      <c r="RKV577" s="633"/>
      <c r="RKW577" s="633"/>
      <c r="RKX577" s="633"/>
      <c r="RKY577" s="633"/>
      <c r="RKZ577" s="633"/>
      <c r="RLA577" s="633"/>
      <c r="RLB577" s="633"/>
      <c r="RLC577" s="633"/>
      <c r="RLD577" s="633"/>
      <c r="RLE577" s="633"/>
      <c r="RLF577" s="633"/>
      <c r="RLG577" s="633"/>
      <c r="RLH577" s="633"/>
      <c r="RLI577" s="633"/>
      <c r="RLJ577" s="633"/>
      <c r="RLK577" s="633"/>
      <c r="RLL577" s="633"/>
      <c r="RLM577" s="633"/>
      <c r="RLN577" s="633"/>
      <c r="RLO577" s="633"/>
      <c r="RLP577" s="633"/>
      <c r="RLQ577" s="633"/>
      <c r="RLR577" s="633"/>
      <c r="RLS577" s="633"/>
      <c r="RLT577" s="633"/>
      <c r="RLU577" s="633"/>
      <c r="RLV577" s="633"/>
      <c r="RLW577" s="633"/>
      <c r="RLX577" s="633"/>
      <c r="RLY577" s="633"/>
      <c r="RLZ577" s="633"/>
      <c r="RMA577" s="633"/>
      <c r="RMB577" s="633"/>
      <c r="RMC577" s="633"/>
      <c r="RMD577" s="633"/>
      <c r="RME577" s="633"/>
      <c r="RMF577" s="633"/>
      <c r="RMG577" s="633"/>
      <c r="RMH577" s="633"/>
      <c r="RMI577" s="633"/>
      <c r="RMJ577" s="633"/>
      <c r="RMK577" s="633"/>
      <c r="RML577" s="633"/>
      <c r="RMM577" s="633"/>
      <c r="RMN577" s="633"/>
      <c r="RMO577" s="633"/>
      <c r="RMP577" s="633"/>
      <c r="RMQ577" s="633"/>
      <c r="RMR577" s="633"/>
      <c r="RMS577" s="633"/>
      <c r="RMT577" s="633"/>
      <c r="RMU577" s="633"/>
      <c r="RMV577" s="633"/>
      <c r="RMW577" s="633"/>
      <c r="RMX577" s="633"/>
      <c r="RMY577" s="633"/>
      <c r="RMZ577" s="633"/>
      <c r="RNA577" s="633"/>
      <c r="RNB577" s="633"/>
      <c r="RNC577" s="633"/>
      <c r="RND577" s="633"/>
      <c r="RNE577" s="633"/>
      <c r="RNF577" s="633"/>
      <c r="RNG577" s="633"/>
      <c r="RNH577" s="633"/>
      <c r="RNI577" s="633"/>
      <c r="RNJ577" s="633"/>
      <c r="RNK577" s="633"/>
      <c r="RNL577" s="633"/>
      <c r="RNM577" s="633"/>
      <c r="RNN577" s="633"/>
      <c r="RNO577" s="633"/>
      <c r="RNP577" s="633"/>
      <c r="RNQ577" s="633"/>
      <c r="RNR577" s="633"/>
      <c r="RNS577" s="633"/>
      <c r="RNT577" s="633"/>
      <c r="RNU577" s="633"/>
      <c r="RNV577" s="633"/>
      <c r="RNW577" s="633"/>
      <c r="RNX577" s="633"/>
      <c r="RNY577" s="633"/>
      <c r="RNZ577" s="633"/>
      <c r="ROA577" s="633"/>
      <c r="ROB577" s="633"/>
      <c r="ROC577" s="633"/>
      <c r="ROD577" s="633"/>
      <c r="ROE577" s="633"/>
      <c r="ROF577" s="633"/>
      <c r="ROG577" s="633"/>
      <c r="ROH577" s="633"/>
      <c r="ROI577" s="633"/>
      <c r="ROJ577" s="633"/>
      <c r="ROK577" s="633"/>
      <c r="ROL577" s="633"/>
      <c r="ROM577" s="633"/>
      <c r="RON577" s="633"/>
      <c r="ROO577" s="633"/>
      <c r="ROP577" s="633"/>
      <c r="ROQ577" s="633"/>
      <c r="ROR577" s="633"/>
      <c r="ROS577" s="633"/>
      <c r="ROT577" s="633"/>
      <c r="ROU577" s="633"/>
      <c r="ROV577" s="633"/>
      <c r="ROW577" s="633"/>
      <c r="ROX577" s="633"/>
      <c r="ROY577" s="633"/>
      <c r="ROZ577" s="633"/>
      <c r="RPA577" s="633"/>
      <c r="RPB577" s="633"/>
      <c r="RPC577" s="633"/>
      <c r="RPD577" s="633"/>
      <c r="RPE577" s="633"/>
      <c r="RPF577" s="633"/>
      <c r="RPG577" s="633"/>
      <c r="RPH577" s="633"/>
      <c r="RPI577" s="633"/>
      <c r="RPJ577" s="633"/>
      <c r="RPK577" s="633"/>
      <c r="RPL577" s="633"/>
      <c r="RPM577" s="633"/>
      <c r="RPN577" s="633"/>
      <c r="RPO577" s="633"/>
      <c r="RPP577" s="633"/>
      <c r="RPQ577" s="633"/>
      <c r="RPR577" s="633"/>
      <c r="RPS577" s="633"/>
      <c r="RPT577" s="633"/>
      <c r="RPU577" s="633"/>
      <c r="RPV577" s="633"/>
      <c r="RPW577" s="633"/>
      <c r="RPX577" s="633"/>
      <c r="RPY577" s="633"/>
      <c r="RPZ577" s="633"/>
      <c r="RQA577" s="633"/>
      <c r="RQB577" s="633"/>
      <c r="RQC577" s="633"/>
      <c r="RQD577" s="633"/>
      <c r="RQE577" s="633"/>
      <c r="RQF577" s="633"/>
      <c r="RQG577" s="633"/>
      <c r="RQH577" s="633"/>
      <c r="RQI577" s="633"/>
      <c r="RQJ577" s="633"/>
      <c r="RQK577" s="633"/>
      <c r="RQL577" s="633"/>
      <c r="RQM577" s="633"/>
      <c r="RQN577" s="633"/>
      <c r="RQO577" s="633"/>
      <c r="RQP577" s="633"/>
      <c r="RQQ577" s="633"/>
      <c r="RQR577" s="633"/>
      <c r="RQS577" s="633"/>
      <c r="RQT577" s="633"/>
      <c r="RQU577" s="633"/>
      <c r="RQV577" s="633"/>
      <c r="RQW577" s="633"/>
      <c r="RQX577" s="633"/>
      <c r="RQY577" s="633"/>
      <c r="RQZ577" s="633"/>
      <c r="RRA577" s="633"/>
      <c r="RRB577" s="633"/>
      <c r="RRC577" s="633"/>
      <c r="RRD577" s="633"/>
      <c r="RRE577" s="633"/>
      <c r="RRF577" s="633"/>
      <c r="RRG577" s="633"/>
      <c r="RRH577" s="633"/>
      <c r="RRI577" s="633"/>
      <c r="RRJ577" s="633"/>
      <c r="RRK577" s="633"/>
      <c r="RRL577" s="633"/>
      <c r="RRM577" s="633"/>
      <c r="RRN577" s="633"/>
      <c r="RRO577" s="633"/>
      <c r="RRP577" s="633"/>
      <c r="RRQ577" s="633"/>
      <c r="RRR577" s="633"/>
      <c r="RRS577" s="633"/>
      <c r="RRT577" s="633"/>
      <c r="RRU577" s="633"/>
      <c r="RRV577" s="633"/>
      <c r="RRW577" s="633"/>
      <c r="RRX577" s="633"/>
      <c r="RRY577" s="633"/>
      <c r="RRZ577" s="633"/>
      <c r="RSA577" s="633"/>
      <c r="RSB577" s="633"/>
      <c r="RSC577" s="633"/>
      <c r="RSD577" s="633"/>
      <c r="RSE577" s="633"/>
      <c r="RSF577" s="633"/>
      <c r="RSG577" s="633"/>
      <c r="RSH577" s="633"/>
      <c r="RSI577" s="633"/>
      <c r="RSJ577" s="633"/>
      <c r="RSK577" s="633"/>
      <c r="RSL577" s="633"/>
      <c r="RSM577" s="633"/>
      <c r="RSN577" s="633"/>
      <c r="RSO577" s="633"/>
      <c r="RSP577" s="633"/>
      <c r="RSQ577" s="633"/>
      <c r="RSR577" s="633"/>
      <c r="RSS577" s="633"/>
      <c r="RST577" s="633"/>
      <c r="RSU577" s="633"/>
      <c r="RSV577" s="633"/>
      <c r="RSW577" s="633"/>
      <c r="RSX577" s="633"/>
      <c r="RSY577" s="633"/>
      <c r="RSZ577" s="633"/>
      <c r="RTA577" s="633"/>
      <c r="RTB577" s="633"/>
      <c r="RTC577" s="633"/>
      <c r="RTD577" s="633"/>
      <c r="RTE577" s="633"/>
      <c r="RTF577" s="633"/>
      <c r="RTG577" s="633"/>
      <c r="RTH577" s="633"/>
      <c r="RTI577" s="633"/>
      <c r="RTJ577" s="633"/>
      <c r="RTK577" s="633"/>
      <c r="RTL577" s="633"/>
      <c r="RTM577" s="633"/>
      <c r="RTN577" s="633"/>
      <c r="RTO577" s="633"/>
      <c r="RTP577" s="633"/>
      <c r="RTQ577" s="633"/>
      <c r="RTR577" s="633"/>
      <c r="RTS577" s="633"/>
      <c r="RTT577" s="633"/>
      <c r="RTU577" s="633"/>
      <c r="RTV577" s="633"/>
      <c r="RTW577" s="633"/>
      <c r="RTX577" s="633"/>
      <c r="RTY577" s="633"/>
      <c r="RTZ577" s="633"/>
      <c r="RUA577" s="633"/>
      <c r="RUB577" s="633"/>
      <c r="RUC577" s="633"/>
      <c r="RUD577" s="633"/>
      <c r="RUE577" s="633"/>
      <c r="RUF577" s="633"/>
      <c r="RUG577" s="633"/>
      <c r="RUH577" s="633"/>
      <c r="RUI577" s="633"/>
      <c r="RUJ577" s="633"/>
      <c r="RUK577" s="633"/>
      <c r="RUL577" s="633"/>
      <c r="RUM577" s="633"/>
      <c r="RUN577" s="633"/>
      <c r="RUO577" s="633"/>
      <c r="RUP577" s="633"/>
      <c r="RUQ577" s="633"/>
      <c r="RUR577" s="633"/>
      <c r="RUS577" s="633"/>
      <c r="RUT577" s="633"/>
      <c r="RUU577" s="633"/>
      <c r="RUV577" s="633"/>
      <c r="RUW577" s="633"/>
      <c r="RUX577" s="633"/>
      <c r="RUY577" s="633"/>
      <c r="RUZ577" s="633"/>
      <c r="RVA577" s="633"/>
      <c r="RVB577" s="633"/>
      <c r="RVC577" s="633"/>
      <c r="RVD577" s="633"/>
      <c r="RVE577" s="633"/>
      <c r="RVF577" s="633"/>
      <c r="RVG577" s="633"/>
      <c r="RVH577" s="633"/>
      <c r="RVI577" s="633"/>
      <c r="RVJ577" s="633"/>
      <c r="RVK577" s="633"/>
      <c r="RVL577" s="633"/>
      <c r="RVM577" s="633"/>
      <c r="RVN577" s="633"/>
      <c r="RVO577" s="633"/>
      <c r="RVP577" s="633"/>
      <c r="RVQ577" s="633"/>
      <c r="RVR577" s="633"/>
      <c r="RVS577" s="633"/>
      <c r="RVT577" s="633"/>
      <c r="RVU577" s="633"/>
      <c r="RVV577" s="633"/>
      <c r="RVW577" s="633"/>
      <c r="RVX577" s="633"/>
      <c r="RVY577" s="633"/>
      <c r="RVZ577" s="633"/>
      <c r="RWA577" s="633"/>
      <c r="RWB577" s="633"/>
      <c r="RWC577" s="633"/>
      <c r="RWD577" s="633"/>
      <c r="RWE577" s="633"/>
      <c r="RWF577" s="633"/>
      <c r="RWG577" s="633"/>
      <c r="RWH577" s="633"/>
      <c r="RWI577" s="633"/>
      <c r="RWJ577" s="633"/>
      <c r="RWK577" s="633"/>
      <c r="RWL577" s="633"/>
      <c r="RWM577" s="633"/>
      <c r="RWN577" s="633"/>
      <c r="RWO577" s="633"/>
      <c r="RWP577" s="633"/>
      <c r="RWQ577" s="633"/>
      <c r="RWR577" s="633"/>
      <c r="RWS577" s="633"/>
      <c r="RWT577" s="633"/>
      <c r="RWU577" s="633"/>
      <c r="RWV577" s="633"/>
      <c r="RWW577" s="633"/>
      <c r="RWX577" s="633"/>
      <c r="RWY577" s="633"/>
      <c r="RWZ577" s="633"/>
      <c r="RXA577" s="633"/>
      <c r="RXB577" s="633"/>
      <c r="RXC577" s="633"/>
      <c r="RXD577" s="633"/>
      <c r="RXE577" s="633"/>
      <c r="RXF577" s="633"/>
      <c r="RXG577" s="633"/>
      <c r="RXH577" s="633"/>
      <c r="RXI577" s="633"/>
      <c r="RXJ577" s="633"/>
      <c r="RXK577" s="633"/>
      <c r="RXL577" s="633"/>
      <c r="RXM577" s="633"/>
      <c r="RXN577" s="633"/>
      <c r="RXO577" s="633"/>
      <c r="RXP577" s="633"/>
      <c r="RXQ577" s="633"/>
      <c r="RXR577" s="633"/>
      <c r="RXS577" s="633"/>
      <c r="RXT577" s="633"/>
      <c r="RXU577" s="633"/>
      <c r="RXV577" s="633"/>
      <c r="RXW577" s="633"/>
      <c r="RXX577" s="633"/>
      <c r="RXY577" s="633"/>
      <c r="RXZ577" s="633"/>
      <c r="RYA577" s="633"/>
      <c r="RYB577" s="633"/>
      <c r="RYC577" s="633"/>
      <c r="RYD577" s="633"/>
      <c r="RYE577" s="633"/>
      <c r="RYF577" s="633"/>
      <c r="RYG577" s="633"/>
      <c r="RYH577" s="633"/>
      <c r="RYI577" s="633"/>
      <c r="RYJ577" s="633"/>
      <c r="RYK577" s="633"/>
      <c r="RYL577" s="633"/>
      <c r="RYM577" s="633"/>
      <c r="RYN577" s="633"/>
      <c r="RYO577" s="633"/>
      <c r="RYP577" s="633"/>
      <c r="RYQ577" s="633"/>
      <c r="RYR577" s="633"/>
      <c r="RYS577" s="633"/>
      <c r="RYT577" s="633"/>
      <c r="RYU577" s="633"/>
      <c r="RYV577" s="633"/>
      <c r="RYW577" s="633"/>
      <c r="RYX577" s="633"/>
      <c r="RYY577" s="633"/>
      <c r="RYZ577" s="633"/>
      <c r="RZA577" s="633"/>
      <c r="RZB577" s="633"/>
      <c r="RZC577" s="633"/>
      <c r="RZD577" s="633"/>
      <c r="RZE577" s="633"/>
      <c r="RZF577" s="633"/>
      <c r="RZG577" s="633"/>
      <c r="RZH577" s="633"/>
      <c r="RZI577" s="633"/>
      <c r="RZJ577" s="633"/>
      <c r="RZK577" s="633"/>
      <c r="RZL577" s="633"/>
      <c r="RZM577" s="633"/>
      <c r="RZN577" s="633"/>
      <c r="RZO577" s="633"/>
      <c r="RZP577" s="633"/>
      <c r="RZQ577" s="633"/>
      <c r="RZR577" s="633"/>
      <c r="RZS577" s="633"/>
      <c r="RZT577" s="633"/>
      <c r="RZU577" s="633"/>
      <c r="RZV577" s="633"/>
      <c r="RZW577" s="633"/>
      <c r="RZX577" s="633"/>
      <c r="RZY577" s="633"/>
      <c r="RZZ577" s="633"/>
      <c r="SAA577" s="633"/>
      <c r="SAB577" s="633"/>
      <c r="SAC577" s="633"/>
      <c r="SAD577" s="633"/>
      <c r="SAE577" s="633"/>
      <c r="SAF577" s="633"/>
      <c r="SAG577" s="633"/>
      <c r="SAH577" s="633"/>
      <c r="SAI577" s="633"/>
      <c r="SAJ577" s="633"/>
      <c r="SAK577" s="633"/>
      <c r="SAL577" s="633"/>
      <c r="SAM577" s="633"/>
      <c r="SAN577" s="633"/>
      <c r="SAO577" s="633"/>
      <c r="SAP577" s="633"/>
      <c r="SAQ577" s="633"/>
      <c r="SAR577" s="633"/>
      <c r="SAS577" s="633"/>
      <c r="SAT577" s="633"/>
      <c r="SAU577" s="633"/>
      <c r="SAV577" s="633"/>
      <c r="SAW577" s="633"/>
      <c r="SAX577" s="633"/>
      <c r="SAY577" s="633"/>
      <c r="SAZ577" s="633"/>
      <c r="SBA577" s="633"/>
      <c r="SBB577" s="633"/>
      <c r="SBC577" s="633"/>
      <c r="SBD577" s="633"/>
      <c r="SBE577" s="633"/>
      <c r="SBF577" s="633"/>
      <c r="SBG577" s="633"/>
      <c r="SBH577" s="633"/>
      <c r="SBI577" s="633"/>
      <c r="SBJ577" s="633"/>
      <c r="SBK577" s="633"/>
      <c r="SBL577" s="633"/>
      <c r="SBM577" s="633"/>
      <c r="SBN577" s="633"/>
      <c r="SBO577" s="633"/>
      <c r="SBP577" s="633"/>
      <c r="SBQ577" s="633"/>
      <c r="SBR577" s="633"/>
      <c r="SBS577" s="633"/>
      <c r="SBT577" s="633"/>
      <c r="SBU577" s="633"/>
      <c r="SBV577" s="633"/>
      <c r="SBW577" s="633"/>
      <c r="SBX577" s="633"/>
      <c r="SBY577" s="633"/>
      <c r="SBZ577" s="633"/>
      <c r="SCA577" s="633"/>
      <c r="SCB577" s="633"/>
      <c r="SCC577" s="633"/>
      <c r="SCD577" s="633"/>
      <c r="SCE577" s="633"/>
      <c r="SCF577" s="633"/>
      <c r="SCG577" s="633"/>
      <c r="SCH577" s="633"/>
      <c r="SCI577" s="633"/>
      <c r="SCJ577" s="633"/>
      <c r="SCK577" s="633"/>
      <c r="SCL577" s="633"/>
      <c r="SCM577" s="633"/>
      <c r="SCN577" s="633"/>
      <c r="SCO577" s="633"/>
      <c r="SCP577" s="633"/>
      <c r="SCQ577" s="633"/>
      <c r="SCR577" s="633"/>
      <c r="SCS577" s="633"/>
      <c r="SCT577" s="633"/>
      <c r="SCU577" s="633"/>
      <c r="SCV577" s="633"/>
      <c r="SCW577" s="633"/>
      <c r="SCX577" s="633"/>
      <c r="SCY577" s="633"/>
      <c r="SCZ577" s="633"/>
      <c r="SDA577" s="633"/>
      <c r="SDB577" s="633"/>
      <c r="SDC577" s="633"/>
      <c r="SDD577" s="633"/>
      <c r="SDE577" s="633"/>
      <c r="SDF577" s="633"/>
      <c r="SDG577" s="633"/>
      <c r="SDH577" s="633"/>
      <c r="SDI577" s="633"/>
      <c r="SDJ577" s="633"/>
      <c r="SDK577" s="633"/>
      <c r="SDL577" s="633"/>
      <c r="SDM577" s="633"/>
      <c r="SDN577" s="633"/>
      <c r="SDO577" s="633"/>
      <c r="SDP577" s="633"/>
      <c r="SDQ577" s="633"/>
      <c r="SDR577" s="633"/>
      <c r="SDS577" s="633"/>
      <c r="SDT577" s="633"/>
      <c r="SDU577" s="633"/>
      <c r="SDV577" s="633"/>
      <c r="SDW577" s="633"/>
      <c r="SDX577" s="633"/>
      <c r="SDY577" s="633"/>
      <c r="SDZ577" s="633"/>
      <c r="SEA577" s="633"/>
      <c r="SEB577" s="633"/>
      <c r="SEC577" s="633"/>
      <c r="SED577" s="633"/>
      <c r="SEE577" s="633"/>
      <c r="SEF577" s="633"/>
      <c r="SEG577" s="633"/>
      <c r="SEH577" s="633"/>
      <c r="SEI577" s="633"/>
      <c r="SEJ577" s="633"/>
      <c r="SEK577" s="633"/>
      <c r="SEL577" s="633"/>
      <c r="SEM577" s="633"/>
      <c r="SEN577" s="633"/>
      <c r="SEO577" s="633"/>
      <c r="SEP577" s="633"/>
      <c r="SEQ577" s="633"/>
      <c r="SER577" s="633"/>
      <c r="SES577" s="633"/>
      <c r="SET577" s="633"/>
      <c r="SEU577" s="633"/>
      <c r="SEV577" s="633"/>
      <c r="SEW577" s="633"/>
      <c r="SEX577" s="633"/>
      <c r="SEY577" s="633"/>
      <c r="SEZ577" s="633"/>
      <c r="SFA577" s="633"/>
      <c r="SFB577" s="633"/>
      <c r="SFC577" s="633"/>
      <c r="SFD577" s="633"/>
      <c r="SFE577" s="633"/>
      <c r="SFF577" s="633"/>
      <c r="SFG577" s="633"/>
      <c r="SFH577" s="633"/>
      <c r="SFI577" s="633"/>
      <c r="SFJ577" s="633"/>
      <c r="SFK577" s="633"/>
      <c r="SFL577" s="633"/>
      <c r="SFM577" s="633"/>
      <c r="SFN577" s="633"/>
      <c r="SFO577" s="633"/>
      <c r="SFP577" s="633"/>
      <c r="SFQ577" s="633"/>
      <c r="SFR577" s="633"/>
      <c r="SFS577" s="633"/>
      <c r="SFT577" s="633"/>
      <c r="SFU577" s="633"/>
      <c r="SFV577" s="633"/>
      <c r="SFW577" s="633"/>
      <c r="SFX577" s="633"/>
      <c r="SFY577" s="633"/>
      <c r="SFZ577" s="633"/>
      <c r="SGA577" s="633"/>
      <c r="SGB577" s="633"/>
      <c r="SGC577" s="633"/>
      <c r="SGD577" s="633"/>
      <c r="SGE577" s="633"/>
      <c r="SGF577" s="633"/>
      <c r="SGG577" s="633"/>
      <c r="SGH577" s="633"/>
      <c r="SGI577" s="633"/>
      <c r="SGJ577" s="633"/>
      <c r="SGK577" s="633"/>
      <c r="SGL577" s="633"/>
      <c r="SGM577" s="633"/>
      <c r="SGN577" s="633"/>
      <c r="SGO577" s="633"/>
      <c r="SGP577" s="633"/>
      <c r="SGQ577" s="633"/>
      <c r="SGR577" s="633"/>
      <c r="SGS577" s="633"/>
      <c r="SGT577" s="633"/>
      <c r="SGU577" s="633"/>
      <c r="SGV577" s="633"/>
      <c r="SGW577" s="633"/>
      <c r="SGX577" s="633"/>
      <c r="SGY577" s="633"/>
      <c r="SGZ577" s="633"/>
      <c r="SHA577" s="633"/>
      <c r="SHB577" s="633"/>
      <c r="SHC577" s="633"/>
      <c r="SHD577" s="633"/>
      <c r="SHE577" s="633"/>
      <c r="SHF577" s="633"/>
      <c r="SHG577" s="633"/>
      <c r="SHH577" s="633"/>
      <c r="SHI577" s="633"/>
      <c r="SHJ577" s="633"/>
      <c r="SHK577" s="633"/>
      <c r="SHL577" s="633"/>
      <c r="SHM577" s="633"/>
      <c r="SHN577" s="633"/>
      <c r="SHO577" s="633"/>
      <c r="SHP577" s="633"/>
      <c r="SHQ577" s="633"/>
      <c r="SHR577" s="633"/>
      <c r="SHS577" s="633"/>
      <c r="SHT577" s="633"/>
      <c r="SHU577" s="633"/>
      <c r="SHV577" s="633"/>
      <c r="SHW577" s="633"/>
      <c r="SHX577" s="633"/>
      <c r="SHY577" s="633"/>
      <c r="SHZ577" s="633"/>
      <c r="SIA577" s="633"/>
      <c r="SIB577" s="633"/>
      <c r="SIC577" s="633"/>
      <c r="SID577" s="633"/>
      <c r="SIE577" s="633"/>
      <c r="SIF577" s="633"/>
      <c r="SIG577" s="633"/>
      <c r="SIH577" s="633"/>
      <c r="SII577" s="633"/>
      <c r="SIJ577" s="633"/>
      <c r="SIK577" s="633"/>
      <c r="SIL577" s="633"/>
      <c r="SIM577" s="633"/>
      <c r="SIN577" s="633"/>
      <c r="SIO577" s="633"/>
      <c r="SIP577" s="633"/>
      <c r="SIQ577" s="633"/>
      <c r="SIR577" s="633"/>
      <c r="SIS577" s="633"/>
      <c r="SIT577" s="633"/>
      <c r="SIU577" s="633"/>
      <c r="SIV577" s="633"/>
      <c r="SIW577" s="633"/>
      <c r="SIX577" s="633"/>
      <c r="SIY577" s="633"/>
      <c r="SIZ577" s="633"/>
      <c r="SJA577" s="633"/>
      <c r="SJB577" s="633"/>
      <c r="SJC577" s="633"/>
      <c r="SJD577" s="633"/>
      <c r="SJE577" s="633"/>
      <c r="SJF577" s="633"/>
      <c r="SJG577" s="633"/>
      <c r="SJH577" s="633"/>
      <c r="SJI577" s="633"/>
      <c r="SJJ577" s="633"/>
      <c r="SJK577" s="633"/>
      <c r="SJL577" s="633"/>
      <c r="SJM577" s="633"/>
      <c r="SJN577" s="633"/>
      <c r="SJO577" s="633"/>
      <c r="SJP577" s="633"/>
      <c r="SJQ577" s="633"/>
      <c r="SJR577" s="633"/>
      <c r="SJS577" s="633"/>
      <c r="SJT577" s="633"/>
      <c r="SJU577" s="633"/>
      <c r="SJV577" s="633"/>
      <c r="SJW577" s="633"/>
      <c r="SJX577" s="633"/>
      <c r="SJY577" s="633"/>
      <c r="SJZ577" s="633"/>
      <c r="SKA577" s="633"/>
      <c r="SKB577" s="633"/>
      <c r="SKC577" s="633"/>
      <c r="SKD577" s="633"/>
      <c r="SKE577" s="633"/>
      <c r="SKF577" s="633"/>
      <c r="SKG577" s="633"/>
      <c r="SKH577" s="633"/>
      <c r="SKI577" s="633"/>
      <c r="SKJ577" s="633"/>
      <c r="SKK577" s="633"/>
      <c r="SKL577" s="633"/>
      <c r="SKM577" s="633"/>
      <c r="SKN577" s="633"/>
      <c r="SKO577" s="633"/>
      <c r="SKP577" s="633"/>
      <c r="SKQ577" s="633"/>
      <c r="SKR577" s="633"/>
      <c r="SKS577" s="633"/>
      <c r="SKT577" s="633"/>
      <c r="SKU577" s="633"/>
      <c r="SKV577" s="633"/>
      <c r="SKW577" s="633"/>
      <c r="SKX577" s="633"/>
      <c r="SKY577" s="633"/>
      <c r="SKZ577" s="633"/>
      <c r="SLA577" s="633"/>
      <c r="SLB577" s="633"/>
      <c r="SLC577" s="633"/>
      <c r="SLD577" s="633"/>
      <c r="SLE577" s="633"/>
      <c r="SLF577" s="633"/>
      <c r="SLG577" s="633"/>
      <c r="SLH577" s="633"/>
      <c r="SLI577" s="633"/>
      <c r="SLJ577" s="633"/>
      <c r="SLK577" s="633"/>
      <c r="SLL577" s="633"/>
      <c r="SLM577" s="633"/>
      <c r="SLN577" s="633"/>
      <c r="SLO577" s="633"/>
      <c r="SLP577" s="633"/>
      <c r="SLQ577" s="633"/>
      <c r="SLR577" s="633"/>
      <c r="SLS577" s="633"/>
      <c r="SLT577" s="633"/>
      <c r="SLU577" s="633"/>
      <c r="SLV577" s="633"/>
      <c r="SLW577" s="633"/>
      <c r="SLX577" s="633"/>
      <c r="SLY577" s="633"/>
      <c r="SLZ577" s="633"/>
      <c r="SMA577" s="633"/>
      <c r="SMB577" s="633"/>
      <c r="SMC577" s="633"/>
      <c r="SMD577" s="633"/>
      <c r="SME577" s="633"/>
      <c r="SMF577" s="633"/>
      <c r="SMG577" s="633"/>
      <c r="SMH577" s="633"/>
      <c r="SMI577" s="633"/>
      <c r="SMJ577" s="633"/>
      <c r="SMK577" s="633"/>
      <c r="SML577" s="633"/>
      <c r="SMM577" s="633"/>
      <c r="SMN577" s="633"/>
      <c r="SMO577" s="633"/>
      <c r="SMP577" s="633"/>
      <c r="SMQ577" s="633"/>
      <c r="SMR577" s="633"/>
      <c r="SMS577" s="633"/>
      <c r="SMT577" s="633"/>
      <c r="SMU577" s="633"/>
      <c r="SMV577" s="633"/>
      <c r="SMW577" s="633"/>
      <c r="SMX577" s="633"/>
      <c r="SMY577" s="633"/>
      <c r="SMZ577" s="633"/>
      <c r="SNA577" s="633"/>
      <c r="SNB577" s="633"/>
      <c r="SNC577" s="633"/>
      <c r="SND577" s="633"/>
      <c r="SNE577" s="633"/>
      <c r="SNF577" s="633"/>
      <c r="SNG577" s="633"/>
      <c r="SNH577" s="633"/>
      <c r="SNI577" s="633"/>
      <c r="SNJ577" s="633"/>
      <c r="SNK577" s="633"/>
      <c r="SNL577" s="633"/>
      <c r="SNM577" s="633"/>
      <c r="SNN577" s="633"/>
      <c r="SNO577" s="633"/>
      <c r="SNP577" s="633"/>
      <c r="SNQ577" s="633"/>
      <c r="SNR577" s="633"/>
      <c r="SNS577" s="633"/>
      <c r="SNT577" s="633"/>
      <c r="SNU577" s="633"/>
      <c r="SNV577" s="633"/>
      <c r="SNW577" s="633"/>
      <c r="SNX577" s="633"/>
      <c r="SNY577" s="633"/>
      <c r="SNZ577" s="633"/>
      <c r="SOA577" s="633"/>
      <c r="SOB577" s="633"/>
      <c r="SOC577" s="633"/>
      <c r="SOD577" s="633"/>
      <c r="SOE577" s="633"/>
      <c r="SOF577" s="633"/>
      <c r="SOG577" s="633"/>
      <c r="SOH577" s="633"/>
      <c r="SOI577" s="633"/>
      <c r="SOJ577" s="633"/>
      <c r="SOK577" s="633"/>
      <c r="SOL577" s="633"/>
      <c r="SOM577" s="633"/>
      <c r="SON577" s="633"/>
      <c r="SOO577" s="633"/>
      <c r="SOP577" s="633"/>
      <c r="SOQ577" s="633"/>
      <c r="SOR577" s="633"/>
      <c r="SOS577" s="633"/>
      <c r="SOT577" s="633"/>
      <c r="SOU577" s="633"/>
      <c r="SOV577" s="633"/>
      <c r="SOW577" s="633"/>
      <c r="SOX577" s="633"/>
      <c r="SOY577" s="633"/>
      <c r="SOZ577" s="633"/>
      <c r="SPA577" s="633"/>
      <c r="SPB577" s="633"/>
      <c r="SPC577" s="633"/>
      <c r="SPD577" s="633"/>
      <c r="SPE577" s="633"/>
      <c r="SPF577" s="633"/>
      <c r="SPG577" s="633"/>
      <c r="SPH577" s="633"/>
      <c r="SPI577" s="633"/>
      <c r="SPJ577" s="633"/>
      <c r="SPK577" s="633"/>
      <c r="SPL577" s="633"/>
      <c r="SPM577" s="633"/>
      <c r="SPN577" s="633"/>
      <c r="SPO577" s="633"/>
      <c r="SPP577" s="633"/>
      <c r="SPQ577" s="633"/>
      <c r="SPR577" s="633"/>
      <c r="SPS577" s="633"/>
      <c r="SPT577" s="633"/>
      <c r="SPU577" s="633"/>
      <c r="SPV577" s="633"/>
      <c r="SPW577" s="633"/>
      <c r="SPX577" s="633"/>
      <c r="SPY577" s="633"/>
      <c r="SPZ577" s="633"/>
      <c r="SQA577" s="633"/>
      <c r="SQB577" s="633"/>
      <c r="SQC577" s="633"/>
      <c r="SQD577" s="633"/>
      <c r="SQE577" s="633"/>
      <c r="SQF577" s="633"/>
      <c r="SQG577" s="633"/>
      <c r="SQH577" s="633"/>
      <c r="SQI577" s="633"/>
      <c r="SQJ577" s="633"/>
      <c r="SQK577" s="633"/>
      <c r="SQL577" s="633"/>
      <c r="SQM577" s="633"/>
      <c r="SQN577" s="633"/>
      <c r="SQO577" s="633"/>
      <c r="SQP577" s="633"/>
      <c r="SQQ577" s="633"/>
      <c r="SQR577" s="633"/>
      <c r="SQS577" s="633"/>
      <c r="SQT577" s="633"/>
      <c r="SQU577" s="633"/>
      <c r="SQV577" s="633"/>
      <c r="SQW577" s="633"/>
      <c r="SQX577" s="633"/>
      <c r="SQY577" s="633"/>
      <c r="SQZ577" s="633"/>
      <c r="SRA577" s="633"/>
      <c r="SRB577" s="633"/>
      <c r="SRC577" s="633"/>
      <c r="SRD577" s="633"/>
      <c r="SRE577" s="633"/>
      <c r="SRF577" s="633"/>
      <c r="SRG577" s="633"/>
      <c r="SRH577" s="633"/>
      <c r="SRI577" s="633"/>
      <c r="SRJ577" s="633"/>
      <c r="SRK577" s="633"/>
      <c r="SRL577" s="633"/>
      <c r="SRM577" s="633"/>
      <c r="SRN577" s="633"/>
      <c r="SRO577" s="633"/>
      <c r="SRP577" s="633"/>
      <c r="SRQ577" s="633"/>
      <c r="SRR577" s="633"/>
      <c r="SRS577" s="633"/>
      <c r="SRT577" s="633"/>
      <c r="SRU577" s="633"/>
      <c r="SRV577" s="633"/>
      <c r="SRW577" s="633"/>
      <c r="SRX577" s="633"/>
      <c r="SRY577" s="633"/>
      <c r="SRZ577" s="633"/>
      <c r="SSA577" s="633"/>
      <c r="SSB577" s="633"/>
      <c r="SSC577" s="633"/>
      <c r="SSD577" s="633"/>
      <c r="SSE577" s="633"/>
      <c r="SSF577" s="633"/>
      <c r="SSG577" s="633"/>
      <c r="SSH577" s="633"/>
      <c r="SSI577" s="633"/>
      <c r="SSJ577" s="633"/>
      <c r="SSK577" s="633"/>
      <c r="SSL577" s="633"/>
      <c r="SSM577" s="633"/>
      <c r="SSN577" s="633"/>
      <c r="SSO577" s="633"/>
      <c r="SSP577" s="633"/>
      <c r="SSQ577" s="633"/>
      <c r="SSR577" s="633"/>
      <c r="SSS577" s="633"/>
      <c r="SST577" s="633"/>
      <c r="SSU577" s="633"/>
      <c r="SSV577" s="633"/>
      <c r="SSW577" s="633"/>
      <c r="SSX577" s="633"/>
      <c r="SSY577" s="633"/>
      <c r="SSZ577" s="633"/>
      <c r="STA577" s="633"/>
      <c r="STB577" s="633"/>
      <c r="STC577" s="633"/>
      <c r="STD577" s="633"/>
      <c r="STE577" s="633"/>
      <c r="STF577" s="633"/>
      <c r="STG577" s="633"/>
      <c r="STH577" s="633"/>
      <c r="STI577" s="633"/>
      <c r="STJ577" s="633"/>
      <c r="STK577" s="633"/>
      <c r="STL577" s="633"/>
      <c r="STM577" s="633"/>
      <c r="STN577" s="633"/>
      <c r="STO577" s="633"/>
      <c r="STP577" s="633"/>
      <c r="STQ577" s="633"/>
      <c r="STR577" s="633"/>
      <c r="STS577" s="633"/>
      <c r="STT577" s="633"/>
      <c r="STU577" s="633"/>
      <c r="STV577" s="633"/>
      <c r="STW577" s="633"/>
      <c r="STX577" s="633"/>
      <c r="STY577" s="633"/>
      <c r="STZ577" s="633"/>
      <c r="SUA577" s="633"/>
      <c r="SUB577" s="633"/>
      <c r="SUC577" s="633"/>
      <c r="SUD577" s="633"/>
      <c r="SUE577" s="633"/>
      <c r="SUF577" s="633"/>
      <c r="SUG577" s="633"/>
      <c r="SUH577" s="633"/>
      <c r="SUI577" s="633"/>
      <c r="SUJ577" s="633"/>
      <c r="SUK577" s="633"/>
      <c r="SUL577" s="633"/>
      <c r="SUM577" s="633"/>
      <c r="SUN577" s="633"/>
      <c r="SUO577" s="633"/>
      <c r="SUP577" s="633"/>
      <c r="SUQ577" s="633"/>
      <c r="SUR577" s="633"/>
      <c r="SUS577" s="633"/>
      <c r="SUT577" s="633"/>
      <c r="SUU577" s="633"/>
      <c r="SUV577" s="633"/>
      <c r="SUW577" s="633"/>
      <c r="SUX577" s="633"/>
      <c r="SUY577" s="633"/>
      <c r="SUZ577" s="633"/>
      <c r="SVA577" s="633"/>
      <c r="SVB577" s="633"/>
      <c r="SVC577" s="633"/>
      <c r="SVD577" s="633"/>
      <c r="SVE577" s="633"/>
      <c r="SVF577" s="633"/>
      <c r="SVG577" s="633"/>
      <c r="SVH577" s="633"/>
      <c r="SVI577" s="633"/>
      <c r="SVJ577" s="633"/>
      <c r="SVK577" s="633"/>
      <c r="SVL577" s="633"/>
      <c r="SVM577" s="633"/>
      <c r="SVN577" s="633"/>
      <c r="SVO577" s="633"/>
      <c r="SVP577" s="633"/>
      <c r="SVQ577" s="633"/>
      <c r="SVR577" s="633"/>
      <c r="SVS577" s="633"/>
      <c r="SVT577" s="633"/>
      <c r="SVU577" s="633"/>
      <c r="SVV577" s="633"/>
      <c r="SVW577" s="633"/>
      <c r="SVX577" s="633"/>
      <c r="SVY577" s="633"/>
      <c r="SVZ577" s="633"/>
      <c r="SWA577" s="633"/>
      <c r="SWB577" s="633"/>
      <c r="SWC577" s="633"/>
      <c r="SWD577" s="633"/>
      <c r="SWE577" s="633"/>
      <c r="SWF577" s="633"/>
      <c r="SWG577" s="633"/>
      <c r="SWH577" s="633"/>
      <c r="SWI577" s="633"/>
      <c r="SWJ577" s="633"/>
      <c r="SWK577" s="633"/>
      <c r="SWL577" s="633"/>
      <c r="SWM577" s="633"/>
      <c r="SWN577" s="633"/>
      <c r="SWO577" s="633"/>
      <c r="SWP577" s="633"/>
      <c r="SWQ577" s="633"/>
      <c r="SWR577" s="633"/>
      <c r="SWS577" s="633"/>
      <c r="SWT577" s="633"/>
      <c r="SWU577" s="633"/>
      <c r="SWV577" s="633"/>
      <c r="SWW577" s="633"/>
      <c r="SWX577" s="633"/>
      <c r="SWY577" s="633"/>
      <c r="SWZ577" s="633"/>
      <c r="SXA577" s="633"/>
      <c r="SXB577" s="633"/>
      <c r="SXC577" s="633"/>
      <c r="SXD577" s="633"/>
      <c r="SXE577" s="633"/>
      <c r="SXF577" s="633"/>
      <c r="SXG577" s="633"/>
      <c r="SXH577" s="633"/>
      <c r="SXI577" s="633"/>
      <c r="SXJ577" s="633"/>
      <c r="SXK577" s="633"/>
      <c r="SXL577" s="633"/>
      <c r="SXM577" s="633"/>
      <c r="SXN577" s="633"/>
      <c r="SXO577" s="633"/>
      <c r="SXP577" s="633"/>
      <c r="SXQ577" s="633"/>
      <c r="SXR577" s="633"/>
      <c r="SXS577" s="633"/>
      <c r="SXT577" s="633"/>
      <c r="SXU577" s="633"/>
      <c r="SXV577" s="633"/>
      <c r="SXW577" s="633"/>
      <c r="SXX577" s="633"/>
      <c r="SXY577" s="633"/>
      <c r="SXZ577" s="633"/>
      <c r="SYA577" s="633"/>
      <c r="SYB577" s="633"/>
      <c r="SYC577" s="633"/>
      <c r="SYD577" s="633"/>
      <c r="SYE577" s="633"/>
      <c r="SYF577" s="633"/>
      <c r="SYG577" s="633"/>
      <c r="SYH577" s="633"/>
      <c r="SYI577" s="633"/>
      <c r="SYJ577" s="633"/>
      <c r="SYK577" s="633"/>
      <c r="SYL577" s="633"/>
      <c r="SYM577" s="633"/>
      <c r="SYN577" s="633"/>
      <c r="SYO577" s="633"/>
      <c r="SYP577" s="633"/>
      <c r="SYQ577" s="633"/>
      <c r="SYR577" s="633"/>
      <c r="SYS577" s="633"/>
      <c r="SYT577" s="633"/>
      <c r="SYU577" s="633"/>
      <c r="SYV577" s="633"/>
      <c r="SYW577" s="633"/>
      <c r="SYX577" s="633"/>
      <c r="SYY577" s="633"/>
      <c r="SYZ577" s="633"/>
      <c r="SZA577" s="633"/>
      <c r="SZB577" s="633"/>
      <c r="SZC577" s="633"/>
      <c r="SZD577" s="633"/>
      <c r="SZE577" s="633"/>
      <c r="SZF577" s="633"/>
      <c r="SZG577" s="633"/>
      <c r="SZH577" s="633"/>
      <c r="SZI577" s="633"/>
      <c r="SZJ577" s="633"/>
      <c r="SZK577" s="633"/>
      <c r="SZL577" s="633"/>
      <c r="SZM577" s="633"/>
      <c r="SZN577" s="633"/>
      <c r="SZO577" s="633"/>
      <c r="SZP577" s="633"/>
      <c r="SZQ577" s="633"/>
      <c r="SZR577" s="633"/>
      <c r="SZS577" s="633"/>
      <c r="SZT577" s="633"/>
      <c r="SZU577" s="633"/>
      <c r="SZV577" s="633"/>
      <c r="SZW577" s="633"/>
      <c r="SZX577" s="633"/>
      <c r="SZY577" s="633"/>
      <c r="SZZ577" s="633"/>
      <c r="TAA577" s="633"/>
      <c r="TAB577" s="633"/>
      <c r="TAC577" s="633"/>
      <c r="TAD577" s="633"/>
      <c r="TAE577" s="633"/>
      <c r="TAF577" s="633"/>
      <c r="TAG577" s="633"/>
      <c r="TAH577" s="633"/>
      <c r="TAI577" s="633"/>
      <c r="TAJ577" s="633"/>
      <c r="TAK577" s="633"/>
      <c r="TAL577" s="633"/>
      <c r="TAM577" s="633"/>
      <c r="TAN577" s="633"/>
      <c r="TAO577" s="633"/>
      <c r="TAP577" s="633"/>
      <c r="TAQ577" s="633"/>
      <c r="TAR577" s="633"/>
      <c r="TAS577" s="633"/>
      <c r="TAT577" s="633"/>
      <c r="TAU577" s="633"/>
      <c r="TAV577" s="633"/>
      <c r="TAW577" s="633"/>
      <c r="TAX577" s="633"/>
      <c r="TAY577" s="633"/>
      <c r="TAZ577" s="633"/>
      <c r="TBA577" s="633"/>
      <c r="TBB577" s="633"/>
      <c r="TBC577" s="633"/>
      <c r="TBD577" s="633"/>
      <c r="TBE577" s="633"/>
      <c r="TBF577" s="633"/>
      <c r="TBG577" s="633"/>
      <c r="TBH577" s="633"/>
      <c r="TBI577" s="633"/>
      <c r="TBJ577" s="633"/>
      <c r="TBK577" s="633"/>
      <c r="TBL577" s="633"/>
      <c r="TBM577" s="633"/>
      <c r="TBN577" s="633"/>
      <c r="TBO577" s="633"/>
      <c r="TBP577" s="633"/>
      <c r="TBQ577" s="633"/>
      <c r="TBR577" s="633"/>
      <c r="TBS577" s="633"/>
      <c r="TBT577" s="633"/>
      <c r="TBU577" s="633"/>
      <c r="TBV577" s="633"/>
      <c r="TBW577" s="633"/>
      <c r="TBX577" s="633"/>
      <c r="TBY577" s="633"/>
      <c r="TBZ577" s="633"/>
      <c r="TCA577" s="633"/>
      <c r="TCB577" s="633"/>
      <c r="TCC577" s="633"/>
      <c r="TCD577" s="633"/>
      <c r="TCE577" s="633"/>
      <c r="TCF577" s="633"/>
      <c r="TCG577" s="633"/>
      <c r="TCH577" s="633"/>
      <c r="TCI577" s="633"/>
      <c r="TCJ577" s="633"/>
      <c r="TCK577" s="633"/>
      <c r="TCL577" s="633"/>
      <c r="TCM577" s="633"/>
      <c r="TCN577" s="633"/>
      <c r="TCO577" s="633"/>
      <c r="TCP577" s="633"/>
      <c r="TCQ577" s="633"/>
      <c r="TCR577" s="633"/>
      <c r="TCS577" s="633"/>
      <c r="TCT577" s="633"/>
      <c r="TCU577" s="633"/>
      <c r="TCV577" s="633"/>
      <c r="TCW577" s="633"/>
      <c r="TCX577" s="633"/>
      <c r="TCY577" s="633"/>
      <c r="TCZ577" s="633"/>
      <c r="TDA577" s="633"/>
      <c r="TDB577" s="633"/>
      <c r="TDC577" s="633"/>
      <c r="TDD577" s="633"/>
      <c r="TDE577" s="633"/>
      <c r="TDF577" s="633"/>
      <c r="TDG577" s="633"/>
      <c r="TDH577" s="633"/>
      <c r="TDI577" s="633"/>
      <c r="TDJ577" s="633"/>
      <c r="TDK577" s="633"/>
      <c r="TDL577" s="633"/>
      <c r="TDM577" s="633"/>
      <c r="TDN577" s="633"/>
      <c r="TDO577" s="633"/>
      <c r="TDP577" s="633"/>
      <c r="TDQ577" s="633"/>
      <c r="TDR577" s="633"/>
      <c r="TDS577" s="633"/>
      <c r="TDT577" s="633"/>
      <c r="TDU577" s="633"/>
      <c r="TDV577" s="633"/>
      <c r="TDW577" s="633"/>
      <c r="TDX577" s="633"/>
      <c r="TDY577" s="633"/>
      <c r="TDZ577" s="633"/>
      <c r="TEA577" s="633"/>
      <c r="TEB577" s="633"/>
      <c r="TEC577" s="633"/>
      <c r="TED577" s="633"/>
      <c r="TEE577" s="633"/>
      <c r="TEF577" s="633"/>
      <c r="TEG577" s="633"/>
      <c r="TEH577" s="633"/>
      <c r="TEI577" s="633"/>
      <c r="TEJ577" s="633"/>
      <c r="TEK577" s="633"/>
      <c r="TEL577" s="633"/>
      <c r="TEM577" s="633"/>
      <c r="TEN577" s="633"/>
      <c r="TEO577" s="633"/>
      <c r="TEP577" s="633"/>
      <c r="TEQ577" s="633"/>
      <c r="TER577" s="633"/>
      <c r="TES577" s="633"/>
      <c r="TET577" s="633"/>
      <c r="TEU577" s="633"/>
      <c r="TEV577" s="633"/>
      <c r="TEW577" s="633"/>
      <c r="TEX577" s="633"/>
      <c r="TEY577" s="633"/>
      <c r="TEZ577" s="633"/>
      <c r="TFA577" s="633"/>
      <c r="TFB577" s="633"/>
      <c r="TFC577" s="633"/>
      <c r="TFD577" s="633"/>
      <c r="TFE577" s="633"/>
      <c r="TFF577" s="633"/>
      <c r="TFG577" s="633"/>
      <c r="TFH577" s="633"/>
      <c r="TFI577" s="633"/>
      <c r="TFJ577" s="633"/>
      <c r="TFK577" s="633"/>
      <c r="TFL577" s="633"/>
      <c r="TFM577" s="633"/>
      <c r="TFN577" s="633"/>
      <c r="TFO577" s="633"/>
      <c r="TFP577" s="633"/>
      <c r="TFQ577" s="633"/>
      <c r="TFR577" s="633"/>
      <c r="TFS577" s="633"/>
      <c r="TFT577" s="633"/>
      <c r="TFU577" s="633"/>
      <c r="TFV577" s="633"/>
      <c r="TFW577" s="633"/>
      <c r="TFX577" s="633"/>
      <c r="TFY577" s="633"/>
      <c r="TFZ577" s="633"/>
      <c r="TGA577" s="633"/>
      <c r="TGB577" s="633"/>
      <c r="TGC577" s="633"/>
      <c r="TGD577" s="633"/>
      <c r="TGE577" s="633"/>
      <c r="TGF577" s="633"/>
      <c r="TGG577" s="633"/>
      <c r="TGH577" s="633"/>
      <c r="TGI577" s="633"/>
      <c r="TGJ577" s="633"/>
      <c r="TGK577" s="633"/>
      <c r="TGL577" s="633"/>
      <c r="TGM577" s="633"/>
      <c r="TGN577" s="633"/>
      <c r="TGO577" s="633"/>
      <c r="TGP577" s="633"/>
      <c r="TGQ577" s="633"/>
      <c r="TGR577" s="633"/>
      <c r="TGS577" s="633"/>
      <c r="TGT577" s="633"/>
      <c r="TGU577" s="633"/>
      <c r="TGV577" s="633"/>
      <c r="TGW577" s="633"/>
      <c r="TGX577" s="633"/>
      <c r="TGY577" s="633"/>
      <c r="TGZ577" s="633"/>
      <c r="THA577" s="633"/>
      <c r="THB577" s="633"/>
      <c r="THC577" s="633"/>
      <c r="THD577" s="633"/>
      <c r="THE577" s="633"/>
      <c r="THF577" s="633"/>
      <c r="THG577" s="633"/>
      <c r="THH577" s="633"/>
      <c r="THI577" s="633"/>
      <c r="THJ577" s="633"/>
      <c r="THK577" s="633"/>
      <c r="THL577" s="633"/>
      <c r="THM577" s="633"/>
      <c r="THN577" s="633"/>
      <c r="THO577" s="633"/>
      <c r="THP577" s="633"/>
      <c r="THQ577" s="633"/>
      <c r="THR577" s="633"/>
      <c r="THS577" s="633"/>
      <c r="THT577" s="633"/>
      <c r="THU577" s="633"/>
      <c r="THV577" s="633"/>
      <c r="THW577" s="633"/>
      <c r="THX577" s="633"/>
      <c r="THY577" s="633"/>
      <c r="THZ577" s="633"/>
      <c r="TIA577" s="633"/>
      <c r="TIB577" s="633"/>
      <c r="TIC577" s="633"/>
      <c r="TID577" s="633"/>
      <c r="TIE577" s="633"/>
      <c r="TIF577" s="633"/>
      <c r="TIG577" s="633"/>
      <c r="TIH577" s="633"/>
      <c r="TII577" s="633"/>
      <c r="TIJ577" s="633"/>
      <c r="TIK577" s="633"/>
      <c r="TIL577" s="633"/>
      <c r="TIM577" s="633"/>
      <c r="TIN577" s="633"/>
      <c r="TIO577" s="633"/>
      <c r="TIP577" s="633"/>
      <c r="TIQ577" s="633"/>
      <c r="TIR577" s="633"/>
      <c r="TIS577" s="633"/>
      <c r="TIT577" s="633"/>
      <c r="TIU577" s="633"/>
      <c r="TIV577" s="633"/>
      <c r="TIW577" s="633"/>
      <c r="TIX577" s="633"/>
      <c r="TIY577" s="633"/>
      <c r="TIZ577" s="633"/>
      <c r="TJA577" s="633"/>
      <c r="TJB577" s="633"/>
      <c r="TJC577" s="633"/>
      <c r="TJD577" s="633"/>
      <c r="TJE577" s="633"/>
      <c r="TJF577" s="633"/>
      <c r="TJG577" s="633"/>
      <c r="TJH577" s="633"/>
      <c r="TJI577" s="633"/>
      <c r="TJJ577" s="633"/>
      <c r="TJK577" s="633"/>
      <c r="TJL577" s="633"/>
      <c r="TJM577" s="633"/>
      <c r="TJN577" s="633"/>
      <c r="TJO577" s="633"/>
      <c r="TJP577" s="633"/>
      <c r="TJQ577" s="633"/>
      <c r="TJR577" s="633"/>
      <c r="TJS577" s="633"/>
      <c r="TJT577" s="633"/>
      <c r="TJU577" s="633"/>
      <c r="TJV577" s="633"/>
      <c r="TJW577" s="633"/>
      <c r="TJX577" s="633"/>
      <c r="TJY577" s="633"/>
      <c r="TJZ577" s="633"/>
      <c r="TKA577" s="633"/>
      <c r="TKB577" s="633"/>
      <c r="TKC577" s="633"/>
      <c r="TKD577" s="633"/>
      <c r="TKE577" s="633"/>
      <c r="TKF577" s="633"/>
      <c r="TKG577" s="633"/>
      <c r="TKH577" s="633"/>
      <c r="TKI577" s="633"/>
      <c r="TKJ577" s="633"/>
      <c r="TKK577" s="633"/>
      <c r="TKL577" s="633"/>
      <c r="TKM577" s="633"/>
      <c r="TKN577" s="633"/>
      <c r="TKO577" s="633"/>
      <c r="TKP577" s="633"/>
      <c r="TKQ577" s="633"/>
      <c r="TKR577" s="633"/>
      <c r="TKS577" s="633"/>
      <c r="TKT577" s="633"/>
      <c r="TKU577" s="633"/>
      <c r="TKV577" s="633"/>
      <c r="TKW577" s="633"/>
      <c r="TKX577" s="633"/>
      <c r="TKY577" s="633"/>
      <c r="TKZ577" s="633"/>
      <c r="TLA577" s="633"/>
      <c r="TLB577" s="633"/>
      <c r="TLC577" s="633"/>
      <c r="TLD577" s="633"/>
      <c r="TLE577" s="633"/>
      <c r="TLF577" s="633"/>
      <c r="TLG577" s="633"/>
      <c r="TLH577" s="633"/>
      <c r="TLI577" s="633"/>
      <c r="TLJ577" s="633"/>
      <c r="TLK577" s="633"/>
      <c r="TLL577" s="633"/>
      <c r="TLM577" s="633"/>
      <c r="TLN577" s="633"/>
      <c r="TLO577" s="633"/>
      <c r="TLP577" s="633"/>
      <c r="TLQ577" s="633"/>
      <c r="TLR577" s="633"/>
      <c r="TLS577" s="633"/>
      <c r="TLT577" s="633"/>
      <c r="TLU577" s="633"/>
      <c r="TLV577" s="633"/>
      <c r="TLW577" s="633"/>
      <c r="TLX577" s="633"/>
      <c r="TLY577" s="633"/>
      <c r="TLZ577" s="633"/>
      <c r="TMA577" s="633"/>
      <c r="TMB577" s="633"/>
      <c r="TMC577" s="633"/>
      <c r="TMD577" s="633"/>
      <c r="TME577" s="633"/>
      <c r="TMF577" s="633"/>
      <c r="TMG577" s="633"/>
      <c r="TMH577" s="633"/>
      <c r="TMI577" s="633"/>
      <c r="TMJ577" s="633"/>
      <c r="TMK577" s="633"/>
      <c r="TML577" s="633"/>
      <c r="TMM577" s="633"/>
      <c r="TMN577" s="633"/>
      <c r="TMO577" s="633"/>
      <c r="TMP577" s="633"/>
      <c r="TMQ577" s="633"/>
      <c r="TMR577" s="633"/>
      <c r="TMS577" s="633"/>
      <c r="TMT577" s="633"/>
      <c r="TMU577" s="633"/>
      <c r="TMV577" s="633"/>
      <c r="TMW577" s="633"/>
      <c r="TMX577" s="633"/>
      <c r="TMY577" s="633"/>
      <c r="TMZ577" s="633"/>
      <c r="TNA577" s="633"/>
      <c r="TNB577" s="633"/>
      <c r="TNC577" s="633"/>
      <c r="TND577" s="633"/>
      <c r="TNE577" s="633"/>
      <c r="TNF577" s="633"/>
      <c r="TNG577" s="633"/>
      <c r="TNH577" s="633"/>
      <c r="TNI577" s="633"/>
      <c r="TNJ577" s="633"/>
      <c r="TNK577" s="633"/>
      <c r="TNL577" s="633"/>
      <c r="TNM577" s="633"/>
      <c r="TNN577" s="633"/>
      <c r="TNO577" s="633"/>
      <c r="TNP577" s="633"/>
      <c r="TNQ577" s="633"/>
      <c r="TNR577" s="633"/>
      <c r="TNS577" s="633"/>
      <c r="TNT577" s="633"/>
      <c r="TNU577" s="633"/>
      <c r="TNV577" s="633"/>
      <c r="TNW577" s="633"/>
      <c r="TNX577" s="633"/>
      <c r="TNY577" s="633"/>
      <c r="TNZ577" s="633"/>
      <c r="TOA577" s="633"/>
      <c r="TOB577" s="633"/>
      <c r="TOC577" s="633"/>
      <c r="TOD577" s="633"/>
      <c r="TOE577" s="633"/>
      <c r="TOF577" s="633"/>
      <c r="TOG577" s="633"/>
      <c r="TOH577" s="633"/>
      <c r="TOI577" s="633"/>
      <c r="TOJ577" s="633"/>
      <c r="TOK577" s="633"/>
      <c r="TOL577" s="633"/>
      <c r="TOM577" s="633"/>
      <c r="TON577" s="633"/>
      <c r="TOO577" s="633"/>
      <c r="TOP577" s="633"/>
      <c r="TOQ577" s="633"/>
      <c r="TOR577" s="633"/>
      <c r="TOS577" s="633"/>
      <c r="TOT577" s="633"/>
      <c r="TOU577" s="633"/>
      <c r="TOV577" s="633"/>
      <c r="TOW577" s="633"/>
      <c r="TOX577" s="633"/>
      <c r="TOY577" s="633"/>
      <c r="TOZ577" s="633"/>
      <c r="TPA577" s="633"/>
      <c r="TPB577" s="633"/>
      <c r="TPC577" s="633"/>
      <c r="TPD577" s="633"/>
      <c r="TPE577" s="633"/>
      <c r="TPF577" s="633"/>
      <c r="TPG577" s="633"/>
      <c r="TPH577" s="633"/>
      <c r="TPI577" s="633"/>
      <c r="TPJ577" s="633"/>
      <c r="TPK577" s="633"/>
      <c r="TPL577" s="633"/>
      <c r="TPM577" s="633"/>
      <c r="TPN577" s="633"/>
      <c r="TPO577" s="633"/>
      <c r="TPP577" s="633"/>
      <c r="TPQ577" s="633"/>
      <c r="TPR577" s="633"/>
      <c r="TPS577" s="633"/>
      <c r="TPT577" s="633"/>
      <c r="TPU577" s="633"/>
      <c r="TPV577" s="633"/>
      <c r="TPW577" s="633"/>
      <c r="TPX577" s="633"/>
      <c r="TPY577" s="633"/>
      <c r="TPZ577" s="633"/>
      <c r="TQA577" s="633"/>
      <c r="TQB577" s="633"/>
      <c r="TQC577" s="633"/>
      <c r="TQD577" s="633"/>
      <c r="TQE577" s="633"/>
      <c r="TQF577" s="633"/>
      <c r="TQG577" s="633"/>
      <c r="TQH577" s="633"/>
      <c r="TQI577" s="633"/>
      <c r="TQJ577" s="633"/>
      <c r="TQK577" s="633"/>
      <c r="TQL577" s="633"/>
      <c r="TQM577" s="633"/>
      <c r="TQN577" s="633"/>
      <c r="TQO577" s="633"/>
      <c r="TQP577" s="633"/>
      <c r="TQQ577" s="633"/>
      <c r="TQR577" s="633"/>
      <c r="TQS577" s="633"/>
      <c r="TQT577" s="633"/>
      <c r="TQU577" s="633"/>
      <c r="TQV577" s="633"/>
      <c r="TQW577" s="633"/>
      <c r="TQX577" s="633"/>
      <c r="TQY577" s="633"/>
      <c r="TQZ577" s="633"/>
      <c r="TRA577" s="633"/>
      <c r="TRB577" s="633"/>
      <c r="TRC577" s="633"/>
      <c r="TRD577" s="633"/>
      <c r="TRE577" s="633"/>
      <c r="TRF577" s="633"/>
      <c r="TRG577" s="633"/>
      <c r="TRH577" s="633"/>
      <c r="TRI577" s="633"/>
      <c r="TRJ577" s="633"/>
      <c r="TRK577" s="633"/>
      <c r="TRL577" s="633"/>
      <c r="TRM577" s="633"/>
      <c r="TRN577" s="633"/>
      <c r="TRO577" s="633"/>
      <c r="TRP577" s="633"/>
      <c r="TRQ577" s="633"/>
      <c r="TRR577" s="633"/>
      <c r="TRS577" s="633"/>
      <c r="TRT577" s="633"/>
      <c r="TRU577" s="633"/>
      <c r="TRV577" s="633"/>
      <c r="TRW577" s="633"/>
      <c r="TRX577" s="633"/>
      <c r="TRY577" s="633"/>
      <c r="TRZ577" s="633"/>
      <c r="TSA577" s="633"/>
      <c r="TSB577" s="633"/>
      <c r="TSC577" s="633"/>
      <c r="TSD577" s="633"/>
      <c r="TSE577" s="633"/>
      <c r="TSF577" s="633"/>
      <c r="TSG577" s="633"/>
      <c r="TSH577" s="633"/>
      <c r="TSI577" s="633"/>
      <c r="TSJ577" s="633"/>
      <c r="TSK577" s="633"/>
      <c r="TSL577" s="633"/>
      <c r="TSM577" s="633"/>
      <c r="TSN577" s="633"/>
      <c r="TSO577" s="633"/>
      <c r="TSP577" s="633"/>
      <c r="TSQ577" s="633"/>
      <c r="TSR577" s="633"/>
      <c r="TSS577" s="633"/>
      <c r="TST577" s="633"/>
      <c r="TSU577" s="633"/>
      <c r="TSV577" s="633"/>
      <c r="TSW577" s="633"/>
      <c r="TSX577" s="633"/>
      <c r="TSY577" s="633"/>
      <c r="TSZ577" s="633"/>
      <c r="TTA577" s="633"/>
      <c r="TTB577" s="633"/>
      <c r="TTC577" s="633"/>
      <c r="TTD577" s="633"/>
      <c r="TTE577" s="633"/>
      <c r="TTF577" s="633"/>
      <c r="TTG577" s="633"/>
      <c r="TTH577" s="633"/>
      <c r="TTI577" s="633"/>
      <c r="TTJ577" s="633"/>
      <c r="TTK577" s="633"/>
      <c r="TTL577" s="633"/>
      <c r="TTM577" s="633"/>
      <c r="TTN577" s="633"/>
      <c r="TTO577" s="633"/>
      <c r="TTP577" s="633"/>
      <c r="TTQ577" s="633"/>
      <c r="TTR577" s="633"/>
      <c r="TTS577" s="633"/>
      <c r="TTT577" s="633"/>
      <c r="TTU577" s="633"/>
      <c r="TTV577" s="633"/>
      <c r="TTW577" s="633"/>
      <c r="TTX577" s="633"/>
      <c r="TTY577" s="633"/>
      <c r="TTZ577" s="633"/>
      <c r="TUA577" s="633"/>
      <c r="TUB577" s="633"/>
      <c r="TUC577" s="633"/>
      <c r="TUD577" s="633"/>
      <c r="TUE577" s="633"/>
      <c r="TUF577" s="633"/>
      <c r="TUG577" s="633"/>
      <c r="TUH577" s="633"/>
      <c r="TUI577" s="633"/>
      <c r="TUJ577" s="633"/>
      <c r="TUK577" s="633"/>
      <c r="TUL577" s="633"/>
      <c r="TUM577" s="633"/>
      <c r="TUN577" s="633"/>
      <c r="TUO577" s="633"/>
      <c r="TUP577" s="633"/>
      <c r="TUQ577" s="633"/>
      <c r="TUR577" s="633"/>
      <c r="TUS577" s="633"/>
      <c r="TUT577" s="633"/>
      <c r="TUU577" s="633"/>
      <c r="TUV577" s="633"/>
      <c r="TUW577" s="633"/>
      <c r="TUX577" s="633"/>
      <c r="TUY577" s="633"/>
      <c r="TUZ577" s="633"/>
      <c r="TVA577" s="633"/>
      <c r="TVB577" s="633"/>
      <c r="TVC577" s="633"/>
      <c r="TVD577" s="633"/>
      <c r="TVE577" s="633"/>
      <c r="TVF577" s="633"/>
      <c r="TVG577" s="633"/>
      <c r="TVH577" s="633"/>
      <c r="TVI577" s="633"/>
      <c r="TVJ577" s="633"/>
      <c r="TVK577" s="633"/>
      <c r="TVL577" s="633"/>
      <c r="TVM577" s="633"/>
      <c r="TVN577" s="633"/>
      <c r="TVO577" s="633"/>
      <c r="TVP577" s="633"/>
      <c r="TVQ577" s="633"/>
      <c r="TVR577" s="633"/>
      <c r="TVS577" s="633"/>
      <c r="TVT577" s="633"/>
      <c r="TVU577" s="633"/>
      <c r="TVV577" s="633"/>
      <c r="TVW577" s="633"/>
      <c r="TVX577" s="633"/>
      <c r="TVY577" s="633"/>
      <c r="TVZ577" s="633"/>
      <c r="TWA577" s="633"/>
      <c r="TWB577" s="633"/>
      <c r="TWC577" s="633"/>
      <c r="TWD577" s="633"/>
      <c r="TWE577" s="633"/>
      <c r="TWF577" s="633"/>
      <c r="TWG577" s="633"/>
      <c r="TWH577" s="633"/>
      <c r="TWI577" s="633"/>
      <c r="TWJ577" s="633"/>
      <c r="TWK577" s="633"/>
      <c r="TWL577" s="633"/>
      <c r="TWM577" s="633"/>
      <c r="TWN577" s="633"/>
      <c r="TWO577" s="633"/>
      <c r="TWP577" s="633"/>
      <c r="TWQ577" s="633"/>
      <c r="TWR577" s="633"/>
      <c r="TWS577" s="633"/>
      <c r="TWT577" s="633"/>
      <c r="TWU577" s="633"/>
      <c r="TWV577" s="633"/>
      <c r="TWW577" s="633"/>
      <c r="TWX577" s="633"/>
      <c r="TWY577" s="633"/>
      <c r="TWZ577" s="633"/>
      <c r="TXA577" s="633"/>
      <c r="TXB577" s="633"/>
      <c r="TXC577" s="633"/>
      <c r="TXD577" s="633"/>
      <c r="TXE577" s="633"/>
      <c r="TXF577" s="633"/>
      <c r="TXG577" s="633"/>
      <c r="TXH577" s="633"/>
      <c r="TXI577" s="633"/>
      <c r="TXJ577" s="633"/>
      <c r="TXK577" s="633"/>
      <c r="TXL577" s="633"/>
      <c r="TXM577" s="633"/>
      <c r="TXN577" s="633"/>
      <c r="TXO577" s="633"/>
      <c r="TXP577" s="633"/>
      <c r="TXQ577" s="633"/>
      <c r="TXR577" s="633"/>
      <c r="TXS577" s="633"/>
      <c r="TXT577" s="633"/>
      <c r="TXU577" s="633"/>
      <c r="TXV577" s="633"/>
      <c r="TXW577" s="633"/>
      <c r="TXX577" s="633"/>
      <c r="TXY577" s="633"/>
      <c r="TXZ577" s="633"/>
      <c r="TYA577" s="633"/>
      <c r="TYB577" s="633"/>
      <c r="TYC577" s="633"/>
      <c r="TYD577" s="633"/>
      <c r="TYE577" s="633"/>
      <c r="TYF577" s="633"/>
      <c r="TYG577" s="633"/>
      <c r="TYH577" s="633"/>
      <c r="TYI577" s="633"/>
      <c r="TYJ577" s="633"/>
      <c r="TYK577" s="633"/>
      <c r="TYL577" s="633"/>
      <c r="TYM577" s="633"/>
      <c r="TYN577" s="633"/>
      <c r="TYO577" s="633"/>
      <c r="TYP577" s="633"/>
      <c r="TYQ577" s="633"/>
      <c r="TYR577" s="633"/>
      <c r="TYS577" s="633"/>
      <c r="TYT577" s="633"/>
      <c r="TYU577" s="633"/>
      <c r="TYV577" s="633"/>
      <c r="TYW577" s="633"/>
      <c r="TYX577" s="633"/>
      <c r="TYY577" s="633"/>
      <c r="TYZ577" s="633"/>
      <c r="TZA577" s="633"/>
      <c r="TZB577" s="633"/>
      <c r="TZC577" s="633"/>
      <c r="TZD577" s="633"/>
      <c r="TZE577" s="633"/>
      <c r="TZF577" s="633"/>
      <c r="TZG577" s="633"/>
      <c r="TZH577" s="633"/>
      <c r="TZI577" s="633"/>
      <c r="TZJ577" s="633"/>
      <c r="TZK577" s="633"/>
      <c r="TZL577" s="633"/>
      <c r="TZM577" s="633"/>
      <c r="TZN577" s="633"/>
      <c r="TZO577" s="633"/>
      <c r="TZP577" s="633"/>
      <c r="TZQ577" s="633"/>
      <c r="TZR577" s="633"/>
      <c r="TZS577" s="633"/>
      <c r="TZT577" s="633"/>
      <c r="TZU577" s="633"/>
      <c r="TZV577" s="633"/>
      <c r="TZW577" s="633"/>
      <c r="TZX577" s="633"/>
      <c r="TZY577" s="633"/>
      <c r="TZZ577" s="633"/>
      <c r="UAA577" s="633"/>
      <c r="UAB577" s="633"/>
      <c r="UAC577" s="633"/>
      <c r="UAD577" s="633"/>
      <c r="UAE577" s="633"/>
      <c r="UAF577" s="633"/>
      <c r="UAG577" s="633"/>
      <c r="UAH577" s="633"/>
      <c r="UAI577" s="633"/>
      <c r="UAJ577" s="633"/>
      <c r="UAK577" s="633"/>
      <c r="UAL577" s="633"/>
      <c r="UAM577" s="633"/>
      <c r="UAN577" s="633"/>
      <c r="UAO577" s="633"/>
      <c r="UAP577" s="633"/>
      <c r="UAQ577" s="633"/>
      <c r="UAR577" s="633"/>
      <c r="UAS577" s="633"/>
      <c r="UAT577" s="633"/>
      <c r="UAU577" s="633"/>
      <c r="UAV577" s="633"/>
      <c r="UAW577" s="633"/>
      <c r="UAX577" s="633"/>
      <c r="UAY577" s="633"/>
      <c r="UAZ577" s="633"/>
      <c r="UBA577" s="633"/>
      <c r="UBB577" s="633"/>
      <c r="UBC577" s="633"/>
      <c r="UBD577" s="633"/>
      <c r="UBE577" s="633"/>
      <c r="UBF577" s="633"/>
      <c r="UBG577" s="633"/>
      <c r="UBH577" s="633"/>
      <c r="UBI577" s="633"/>
      <c r="UBJ577" s="633"/>
      <c r="UBK577" s="633"/>
      <c r="UBL577" s="633"/>
      <c r="UBM577" s="633"/>
      <c r="UBN577" s="633"/>
      <c r="UBO577" s="633"/>
      <c r="UBP577" s="633"/>
      <c r="UBQ577" s="633"/>
      <c r="UBR577" s="633"/>
      <c r="UBS577" s="633"/>
      <c r="UBT577" s="633"/>
      <c r="UBU577" s="633"/>
      <c r="UBV577" s="633"/>
      <c r="UBW577" s="633"/>
      <c r="UBX577" s="633"/>
      <c r="UBY577" s="633"/>
      <c r="UBZ577" s="633"/>
      <c r="UCA577" s="633"/>
      <c r="UCB577" s="633"/>
      <c r="UCC577" s="633"/>
      <c r="UCD577" s="633"/>
      <c r="UCE577" s="633"/>
      <c r="UCF577" s="633"/>
      <c r="UCG577" s="633"/>
      <c r="UCH577" s="633"/>
      <c r="UCI577" s="633"/>
      <c r="UCJ577" s="633"/>
      <c r="UCK577" s="633"/>
      <c r="UCL577" s="633"/>
      <c r="UCM577" s="633"/>
      <c r="UCN577" s="633"/>
      <c r="UCO577" s="633"/>
      <c r="UCP577" s="633"/>
      <c r="UCQ577" s="633"/>
      <c r="UCR577" s="633"/>
      <c r="UCS577" s="633"/>
      <c r="UCT577" s="633"/>
      <c r="UCU577" s="633"/>
      <c r="UCV577" s="633"/>
      <c r="UCW577" s="633"/>
      <c r="UCX577" s="633"/>
      <c r="UCY577" s="633"/>
      <c r="UCZ577" s="633"/>
      <c r="UDA577" s="633"/>
      <c r="UDB577" s="633"/>
      <c r="UDC577" s="633"/>
      <c r="UDD577" s="633"/>
      <c r="UDE577" s="633"/>
      <c r="UDF577" s="633"/>
      <c r="UDG577" s="633"/>
      <c r="UDH577" s="633"/>
      <c r="UDI577" s="633"/>
      <c r="UDJ577" s="633"/>
      <c r="UDK577" s="633"/>
      <c r="UDL577" s="633"/>
      <c r="UDM577" s="633"/>
      <c r="UDN577" s="633"/>
      <c r="UDO577" s="633"/>
      <c r="UDP577" s="633"/>
      <c r="UDQ577" s="633"/>
      <c r="UDR577" s="633"/>
      <c r="UDS577" s="633"/>
      <c r="UDT577" s="633"/>
      <c r="UDU577" s="633"/>
      <c r="UDV577" s="633"/>
      <c r="UDW577" s="633"/>
      <c r="UDX577" s="633"/>
      <c r="UDY577" s="633"/>
      <c r="UDZ577" s="633"/>
      <c r="UEA577" s="633"/>
      <c r="UEB577" s="633"/>
      <c r="UEC577" s="633"/>
      <c r="UED577" s="633"/>
      <c r="UEE577" s="633"/>
      <c r="UEF577" s="633"/>
      <c r="UEG577" s="633"/>
      <c r="UEH577" s="633"/>
      <c r="UEI577" s="633"/>
      <c r="UEJ577" s="633"/>
      <c r="UEK577" s="633"/>
      <c r="UEL577" s="633"/>
      <c r="UEM577" s="633"/>
      <c r="UEN577" s="633"/>
      <c r="UEO577" s="633"/>
      <c r="UEP577" s="633"/>
      <c r="UEQ577" s="633"/>
      <c r="UER577" s="633"/>
      <c r="UES577" s="633"/>
      <c r="UET577" s="633"/>
      <c r="UEU577" s="633"/>
      <c r="UEV577" s="633"/>
      <c r="UEW577" s="633"/>
      <c r="UEX577" s="633"/>
      <c r="UEY577" s="633"/>
      <c r="UEZ577" s="633"/>
      <c r="UFA577" s="633"/>
      <c r="UFB577" s="633"/>
      <c r="UFC577" s="633"/>
      <c r="UFD577" s="633"/>
      <c r="UFE577" s="633"/>
      <c r="UFF577" s="633"/>
      <c r="UFG577" s="633"/>
      <c r="UFH577" s="633"/>
      <c r="UFI577" s="633"/>
      <c r="UFJ577" s="633"/>
      <c r="UFK577" s="633"/>
      <c r="UFL577" s="633"/>
      <c r="UFM577" s="633"/>
      <c r="UFN577" s="633"/>
      <c r="UFO577" s="633"/>
      <c r="UFP577" s="633"/>
      <c r="UFQ577" s="633"/>
      <c r="UFR577" s="633"/>
      <c r="UFS577" s="633"/>
      <c r="UFT577" s="633"/>
      <c r="UFU577" s="633"/>
      <c r="UFV577" s="633"/>
      <c r="UFW577" s="633"/>
      <c r="UFX577" s="633"/>
      <c r="UFY577" s="633"/>
      <c r="UFZ577" s="633"/>
      <c r="UGA577" s="633"/>
      <c r="UGB577" s="633"/>
      <c r="UGC577" s="633"/>
      <c r="UGD577" s="633"/>
      <c r="UGE577" s="633"/>
      <c r="UGF577" s="633"/>
      <c r="UGG577" s="633"/>
      <c r="UGH577" s="633"/>
      <c r="UGI577" s="633"/>
      <c r="UGJ577" s="633"/>
      <c r="UGK577" s="633"/>
      <c r="UGL577" s="633"/>
      <c r="UGM577" s="633"/>
      <c r="UGN577" s="633"/>
      <c r="UGO577" s="633"/>
      <c r="UGP577" s="633"/>
      <c r="UGQ577" s="633"/>
      <c r="UGR577" s="633"/>
      <c r="UGS577" s="633"/>
      <c r="UGT577" s="633"/>
      <c r="UGU577" s="633"/>
      <c r="UGV577" s="633"/>
      <c r="UGW577" s="633"/>
      <c r="UGX577" s="633"/>
      <c r="UGY577" s="633"/>
      <c r="UGZ577" s="633"/>
      <c r="UHA577" s="633"/>
      <c r="UHB577" s="633"/>
      <c r="UHC577" s="633"/>
      <c r="UHD577" s="633"/>
      <c r="UHE577" s="633"/>
      <c r="UHF577" s="633"/>
      <c r="UHG577" s="633"/>
      <c r="UHH577" s="633"/>
      <c r="UHI577" s="633"/>
      <c r="UHJ577" s="633"/>
      <c r="UHK577" s="633"/>
      <c r="UHL577" s="633"/>
      <c r="UHM577" s="633"/>
      <c r="UHN577" s="633"/>
      <c r="UHO577" s="633"/>
      <c r="UHP577" s="633"/>
      <c r="UHQ577" s="633"/>
      <c r="UHR577" s="633"/>
      <c r="UHS577" s="633"/>
      <c r="UHT577" s="633"/>
      <c r="UHU577" s="633"/>
      <c r="UHV577" s="633"/>
      <c r="UHW577" s="633"/>
      <c r="UHX577" s="633"/>
      <c r="UHY577" s="633"/>
      <c r="UHZ577" s="633"/>
      <c r="UIA577" s="633"/>
      <c r="UIB577" s="633"/>
      <c r="UIC577" s="633"/>
      <c r="UID577" s="633"/>
      <c r="UIE577" s="633"/>
      <c r="UIF577" s="633"/>
      <c r="UIG577" s="633"/>
      <c r="UIH577" s="633"/>
      <c r="UII577" s="633"/>
      <c r="UIJ577" s="633"/>
      <c r="UIK577" s="633"/>
      <c r="UIL577" s="633"/>
      <c r="UIM577" s="633"/>
      <c r="UIN577" s="633"/>
      <c r="UIO577" s="633"/>
      <c r="UIP577" s="633"/>
      <c r="UIQ577" s="633"/>
      <c r="UIR577" s="633"/>
      <c r="UIS577" s="633"/>
      <c r="UIT577" s="633"/>
      <c r="UIU577" s="633"/>
      <c r="UIV577" s="633"/>
      <c r="UIW577" s="633"/>
      <c r="UIX577" s="633"/>
      <c r="UIY577" s="633"/>
      <c r="UIZ577" s="633"/>
      <c r="UJA577" s="633"/>
      <c r="UJB577" s="633"/>
      <c r="UJC577" s="633"/>
      <c r="UJD577" s="633"/>
      <c r="UJE577" s="633"/>
      <c r="UJF577" s="633"/>
      <c r="UJG577" s="633"/>
      <c r="UJH577" s="633"/>
      <c r="UJI577" s="633"/>
      <c r="UJJ577" s="633"/>
      <c r="UJK577" s="633"/>
      <c r="UJL577" s="633"/>
      <c r="UJM577" s="633"/>
      <c r="UJN577" s="633"/>
      <c r="UJO577" s="633"/>
      <c r="UJP577" s="633"/>
      <c r="UJQ577" s="633"/>
      <c r="UJR577" s="633"/>
      <c r="UJS577" s="633"/>
      <c r="UJT577" s="633"/>
      <c r="UJU577" s="633"/>
      <c r="UJV577" s="633"/>
      <c r="UJW577" s="633"/>
      <c r="UJX577" s="633"/>
      <c r="UJY577" s="633"/>
      <c r="UJZ577" s="633"/>
      <c r="UKA577" s="633"/>
      <c r="UKB577" s="633"/>
      <c r="UKC577" s="633"/>
      <c r="UKD577" s="633"/>
      <c r="UKE577" s="633"/>
      <c r="UKF577" s="633"/>
      <c r="UKG577" s="633"/>
      <c r="UKH577" s="633"/>
      <c r="UKI577" s="633"/>
      <c r="UKJ577" s="633"/>
      <c r="UKK577" s="633"/>
      <c r="UKL577" s="633"/>
      <c r="UKM577" s="633"/>
      <c r="UKN577" s="633"/>
      <c r="UKO577" s="633"/>
      <c r="UKP577" s="633"/>
      <c r="UKQ577" s="633"/>
      <c r="UKR577" s="633"/>
      <c r="UKS577" s="633"/>
      <c r="UKT577" s="633"/>
      <c r="UKU577" s="633"/>
      <c r="UKV577" s="633"/>
      <c r="UKW577" s="633"/>
      <c r="UKX577" s="633"/>
      <c r="UKY577" s="633"/>
      <c r="UKZ577" s="633"/>
      <c r="ULA577" s="633"/>
      <c r="ULB577" s="633"/>
      <c r="ULC577" s="633"/>
      <c r="ULD577" s="633"/>
      <c r="ULE577" s="633"/>
      <c r="ULF577" s="633"/>
      <c r="ULG577" s="633"/>
      <c r="ULH577" s="633"/>
      <c r="ULI577" s="633"/>
      <c r="ULJ577" s="633"/>
      <c r="ULK577" s="633"/>
      <c r="ULL577" s="633"/>
      <c r="ULM577" s="633"/>
      <c r="ULN577" s="633"/>
      <c r="ULO577" s="633"/>
      <c r="ULP577" s="633"/>
      <c r="ULQ577" s="633"/>
      <c r="ULR577" s="633"/>
      <c r="ULS577" s="633"/>
      <c r="ULT577" s="633"/>
      <c r="ULU577" s="633"/>
      <c r="ULV577" s="633"/>
      <c r="ULW577" s="633"/>
      <c r="ULX577" s="633"/>
      <c r="ULY577" s="633"/>
      <c r="ULZ577" s="633"/>
      <c r="UMA577" s="633"/>
      <c r="UMB577" s="633"/>
      <c r="UMC577" s="633"/>
      <c r="UMD577" s="633"/>
      <c r="UME577" s="633"/>
      <c r="UMF577" s="633"/>
      <c r="UMG577" s="633"/>
      <c r="UMH577" s="633"/>
      <c r="UMI577" s="633"/>
      <c r="UMJ577" s="633"/>
      <c r="UMK577" s="633"/>
      <c r="UML577" s="633"/>
      <c r="UMM577" s="633"/>
      <c r="UMN577" s="633"/>
      <c r="UMO577" s="633"/>
      <c r="UMP577" s="633"/>
      <c r="UMQ577" s="633"/>
      <c r="UMR577" s="633"/>
      <c r="UMS577" s="633"/>
      <c r="UMT577" s="633"/>
      <c r="UMU577" s="633"/>
      <c r="UMV577" s="633"/>
      <c r="UMW577" s="633"/>
      <c r="UMX577" s="633"/>
      <c r="UMY577" s="633"/>
      <c r="UMZ577" s="633"/>
      <c r="UNA577" s="633"/>
      <c r="UNB577" s="633"/>
      <c r="UNC577" s="633"/>
      <c r="UND577" s="633"/>
      <c r="UNE577" s="633"/>
      <c r="UNF577" s="633"/>
      <c r="UNG577" s="633"/>
      <c r="UNH577" s="633"/>
      <c r="UNI577" s="633"/>
      <c r="UNJ577" s="633"/>
      <c r="UNK577" s="633"/>
      <c r="UNL577" s="633"/>
      <c r="UNM577" s="633"/>
      <c r="UNN577" s="633"/>
      <c r="UNO577" s="633"/>
      <c r="UNP577" s="633"/>
      <c r="UNQ577" s="633"/>
      <c r="UNR577" s="633"/>
      <c r="UNS577" s="633"/>
      <c r="UNT577" s="633"/>
      <c r="UNU577" s="633"/>
      <c r="UNV577" s="633"/>
      <c r="UNW577" s="633"/>
      <c r="UNX577" s="633"/>
      <c r="UNY577" s="633"/>
      <c r="UNZ577" s="633"/>
      <c r="UOA577" s="633"/>
      <c r="UOB577" s="633"/>
      <c r="UOC577" s="633"/>
      <c r="UOD577" s="633"/>
      <c r="UOE577" s="633"/>
      <c r="UOF577" s="633"/>
      <c r="UOG577" s="633"/>
      <c r="UOH577" s="633"/>
      <c r="UOI577" s="633"/>
      <c r="UOJ577" s="633"/>
      <c r="UOK577" s="633"/>
      <c r="UOL577" s="633"/>
      <c r="UOM577" s="633"/>
      <c r="UON577" s="633"/>
      <c r="UOO577" s="633"/>
      <c r="UOP577" s="633"/>
      <c r="UOQ577" s="633"/>
      <c r="UOR577" s="633"/>
      <c r="UOS577" s="633"/>
      <c r="UOT577" s="633"/>
      <c r="UOU577" s="633"/>
      <c r="UOV577" s="633"/>
      <c r="UOW577" s="633"/>
      <c r="UOX577" s="633"/>
      <c r="UOY577" s="633"/>
      <c r="UOZ577" s="633"/>
      <c r="UPA577" s="633"/>
      <c r="UPB577" s="633"/>
      <c r="UPC577" s="633"/>
      <c r="UPD577" s="633"/>
      <c r="UPE577" s="633"/>
      <c r="UPF577" s="633"/>
      <c r="UPG577" s="633"/>
      <c r="UPH577" s="633"/>
      <c r="UPI577" s="633"/>
      <c r="UPJ577" s="633"/>
      <c r="UPK577" s="633"/>
      <c r="UPL577" s="633"/>
      <c r="UPM577" s="633"/>
      <c r="UPN577" s="633"/>
      <c r="UPO577" s="633"/>
      <c r="UPP577" s="633"/>
      <c r="UPQ577" s="633"/>
      <c r="UPR577" s="633"/>
      <c r="UPS577" s="633"/>
      <c r="UPT577" s="633"/>
      <c r="UPU577" s="633"/>
      <c r="UPV577" s="633"/>
      <c r="UPW577" s="633"/>
      <c r="UPX577" s="633"/>
      <c r="UPY577" s="633"/>
      <c r="UPZ577" s="633"/>
      <c r="UQA577" s="633"/>
      <c r="UQB577" s="633"/>
      <c r="UQC577" s="633"/>
      <c r="UQD577" s="633"/>
      <c r="UQE577" s="633"/>
      <c r="UQF577" s="633"/>
      <c r="UQG577" s="633"/>
      <c r="UQH577" s="633"/>
      <c r="UQI577" s="633"/>
      <c r="UQJ577" s="633"/>
      <c r="UQK577" s="633"/>
      <c r="UQL577" s="633"/>
      <c r="UQM577" s="633"/>
      <c r="UQN577" s="633"/>
      <c r="UQO577" s="633"/>
      <c r="UQP577" s="633"/>
      <c r="UQQ577" s="633"/>
      <c r="UQR577" s="633"/>
      <c r="UQS577" s="633"/>
      <c r="UQT577" s="633"/>
      <c r="UQU577" s="633"/>
      <c r="UQV577" s="633"/>
      <c r="UQW577" s="633"/>
      <c r="UQX577" s="633"/>
      <c r="UQY577" s="633"/>
      <c r="UQZ577" s="633"/>
      <c r="URA577" s="633"/>
      <c r="URB577" s="633"/>
      <c r="URC577" s="633"/>
      <c r="URD577" s="633"/>
      <c r="URE577" s="633"/>
      <c r="URF577" s="633"/>
      <c r="URG577" s="633"/>
      <c r="URH577" s="633"/>
      <c r="URI577" s="633"/>
      <c r="URJ577" s="633"/>
      <c r="URK577" s="633"/>
      <c r="URL577" s="633"/>
      <c r="URM577" s="633"/>
      <c r="URN577" s="633"/>
      <c r="URO577" s="633"/>
      <c r="URP577" s="633"/>
      <c r="URQ577" s="633"/>
      <c r="URR577" s="633"/>
      <c r="URS577" s="633"/>
      <c r="URT577" s="633"/>
      <c r="URU577" s="633"/>
      <c r="URV577" s="633"/>
      <c r="URW577" s="633"/>
      <c r="URX577" s="633"/>
      <c r="URY577" s="633"/>
      <c r="URZ577" s="633"/>
      <c r="USA577" s="633"/>
      <c r="USB577" s="633"/>
      <c r="USC577" s="633"/>
      <c r="USD577" s="633"/>
      <c r="USE577" s="633"/>
      <c r="USF577" s="633"/>
      <c r="USG577" s="633"/>
      <c r="USH577" s="633"/>
      <c r="USI577" s="633"/>
      <c r="USJ577" s="633"/>
      <c r="USK577" s="633"/>
      <c r="USL577" s="633"/>
      <c r="USM577" s="633"/>
      <c r="USN577" s="633"/>
      <c r="USO577" s="633"/>
      <c r="USP577" s="633"/>
      <c r="USQ577" s="633"/>
      <c r="USR577" s="633"/>
      <c r="USS577" s="633"/>
      <c r="UST577" s="633"/>
      <c r="USU577" s="633"/>
      <c r="USV577" s="633"/>
      <c r="USW577" s="633"/>
      <c r="USX577" s="633"/>
      <c r="USY577" s="633"/>
      <c r="USZ577" s="633"/>
      <c r="UTA577" s="633"/>
      <c r="UTB577" s="633"/>
      <c r="UTC577" s="633"/>
      <c r="UTD577" s="633"/>
      <c r="UTE577" s="633"/>
      <c r="UTF577" s="633"/>
      <c r="UTG577" s="633"/>
      <c r="UTH577" s="633"/>
      <c r="UTI577" s="633"/>
      <c r="UTJ577" s="633"/>
      <c r="UTK577" s="633"/>
      <c r="UTL577" s="633"/>
      <c r="UTM577" s="633"/>
      <c r="UTN577" s="633"/>
      <c r="UTO577" s="633"/>
      <c r="UTP577" s="633"/>
      <c r="UTQ577" s="633"/>
      <c r="UTR577" s="633"/>
      <c r="UTS577" s="633"/>
      <c r="UTT577" s="633"/>
      <c r="UTU577" s="633"/>
      <c r="UTV577" s="633"/>
      <c r="UTW577" s="633"/>
      <c r="UTX577" s="633"/>
      <c r="UTY577" s="633"/>
      <c r="UTZ577" s="633"/>
      <c r="UUA577" s="633"/>
      <c r="UUB577" s="633"/>
      <c r="UUC577" s="633"/>
      <c r="UUD577" s="633"/>
      <c r="UUE577" s="633"/>
      <c r="UUF577" s="633"/>
      <c r="UUG577" s="633"/>
      <c r="UUH577" s="633"/>
      <c r="UUI577" s="633"/>
      <c r="UUJ577" s="633"/>
      <c r="UUK577" s="633"/>
      <c r="UUL577" s="633"/>
      <c r="UUM577" s="633"/>
      <c r="UUN577" s="633"/>
      <c r="UUO577" s="633"/>
      <c r="UUP577" s="633"/>
      <c r="UUQ577" s="633"/>
      <c r="UUR577" s="633"/>
      <c r="UUS577" s="633"/>
      <c r="UUT577" s="633"/>
      <c r="UUU577" s="633"/>
      <c r="UUV577" s="633"/>
      <c r="UUW577" s="633"/>
      <c r="UUX577" s="633"/>
      <c r="UUY577" s="633"/>
      <c r="UUZ577" s="633"/>
      <c r="UVA577" s="633"/>
      <c r="UVB577" s="633"/>
      <c r="UVC577" s="633"/>
      <c r="UVD577" s="633"/>
      <c r="UVE577" s="633"/>
      <c r="UVF577" s="633"/>
      <c r="UVG577" s="633"/>
      <c r="UVH577" s="633"/>
      <c r="UVI577" s="633"/>
      <c r="UVJ577" s="633"/>
      <c r="UVK577" s="633"/>
      <c r="UVL577" s="633"/>
      <c r="UVM577" s="633"/>
      <c r="UVN577" s="633"/>
      <c r="UVO577" s="633"/>
      <c r="UVP577" s="633"/>
      <c r="UVQ577" s="633"/>
      <c r="UVR577" s="633"/>
      <c r="UVS577" s="633"/>
      <c r="UVT577" s="633"/>
      <c r="UVU577" s="633"/>
      <c r="UVV577" s="633"/>
      <c r="UVW577" s="633"/>
      <c r="UVX577" s="633"/>
      <c r="UVY577" s="633"/>
      <c r="UVZ577" s="633"/>
      <c r="UWA577" s="633"/>
      <c r="UWB577" s="633"/>
      <c r="UWC577" s="633"/>
      <c r="UWD577" s="633"/>
      <c r="UWE577" s="633"/>
      <c r="UWF577" s="633"/>
      <c r="UWG577" s="633"/>
      <c r="UWH577" s="633"/>
      <c r="UWI577" s="633"/>
      <c r="UWJ577" s="633"/>
      <c r="UWK577" s="633"/>
      <c r="UWL577" s="633"/>
      <c r="UWM577" s="633"/>
      <c r="UWN577" s="633"/>
      <c r="UWO577" s="633"/>
      <c r="UWP577" s="633"/>
      <c r="UWQ577" s="633"/>
      <c r="UWR577" s="633"/>
      <c r="UWS577" s="633"/>
      <c r="UWT577" s="633"/>
      <c r="UWU577" s="633"/>
      <c r="UWV577" s="633"/>
      <c r="UWW577" s="633"/>
      <c r="UWX577" s="633"/>
      <c r="UWY577" s="633"/>
      <c r="UWZ577" s="633"/>
      <c r="UXA577" s="633"/>
      <c r="UXB577" s="633"/>
      <c r="UXC577" s="633"/>
      <c r="UXD577" s="633"/>
      <c r="UXE577" s="633"/>
      <c r="UXF577" s="633"/>
      <c r="UXG577" s="633"/>
      <c r="UXH577" s="633"/>
      <c r="UXI577" s="633"/>
      <c r="UXJ577" s="633"/>
      <c r="UXK577" s="633"/>
      <c r="UXL577" s="633"/>
      <c r="UXM577" s="633"/>
      <c r="UXN577" s="633"/>
      <c r="UXO577" s="633"/>
      <c r="UXP577" s="633"/>
      <c r="UXQ577" s="633"/>
      <c r="UXR577" s="633"/>
      <c r="UXS577" s="633"/>
      <c r="UXT577" s="633"/>
      <c r="UXU577" s="633"/>
      <c r="UXV577" s="633"/>
      <c r="UXW577" s="633"/>
      <c r="UXX577" s="633"/>
      <c r="UXY577" s="633"/>
      <c r="UXZ577" s="633"/>
      <c r="UYA577" s="633"/>
      <c r="UYB577" s="633"/>
      <c r="UYC577" s="633"/>
      <c r="UYD577" s="633"/>
      <c r="UYE577" s="633"/>
      <c r="UYF577" s="633"/>
      <c r="UYG577" s="633"/>
      <c r="UYH577" s="633"/>
      <c r="UYI577" s="633"/>
      <c r="UYJ577" s="633"/>
      <c r="UYK577" s="633"/>
      <c r="UYL577" s="633"/>
      <c r="UYM577" s="633"/>
      <c r="UYN577" s="633"/>
      <c r="UYO577" s="633"/>
      <c r="UYP577" s="633"/>
      <c r="UYQ577" s="633"/>
      <c r="UYR577" s="633"/>
      <c r="UYS577" s="633"/>
      <c r="UYT577" s="633"/>
      <c r="UYU577" s="633"/>
      <c r="UYV577" s="633"/>
      <c r="UYW577" s="633"/>
      <c r="UYX577" s="633"/>
      <c r="UYY577" s="633"/>
      <c r="UYZ577" s="633"/>
      <c r="UZA577" s="633"/>
      <c r="UZB577" s="633"/>
      <c r="UZC577" s="633"/>
      <c r="UZD577" s="633"/>
      <c r="UZE577" s="633"/>
      <c r="UZF577" s="633"/>
      <c r="UZG577" s="633"/>
      <c r="UZH577" s="633"/>
      <c r="UZI577" s="633"/>
      <c r="UZJ577" s="633"/>
      <c r="UZK577" s="633"/>
      <c r="UZL577" s="633"/>
      <c r="UZM577" s="633"/>
      <c r="UZN577" s="633"/>
      <c r="UZO577" s="633"/>
      <c r="UZP577" s="633"/>
      <c r="UZQ577" s="633"/>
      <c r="UZR577" s="633"/>
      <c r="UZS577" s="633"/>
      <c r="UZT577" s="633"/>
      <c r="UZU577" s="633"/>
      <c r="UZV577" s="633"/>
      <c r="UZW577" s="633"/>
      <c r="UZX577" s="633"/>
      <c r="UZY577" s="633"/>
      <c r="UZZ577" s="633"/>
      <c r="VAA577" s="633"/>
      <c r="VAB577" s="633"/>
      <c r="VAC577" s="633"/>
      <c r="VAD577" s="633"/>
      <c r="VAE577" s="633"/>
      <c r="VAF577" s="633"/>
      <c r="VAG577" s="633"/>
      <c r="VAH577" s="633"/>
      <c r="VAI577" s="633"/>
      <c r="VAJ577" s="633"/>
      <c r="VAK577" s="633"/>
      <c r="VAL577" s="633"/>
      <c r="VAM577" s="633"/>
      <c r="VAN577" s="633"/>
      <c r="VAO577" s="633"/>
      <c r="VAP577" s="633"/>
      <c r="VAQ577" s="633"/>
      <c r="VAR577" s="633"/>
      <c r="VAS577" s="633"/>
      <c r="VAT577" s="633"/>
      <c r="VAU577" s="633"/>
      <c r="VAV577" s="633"/>
      <c r="VAW577" s="633"/>
      <c r="VAX577" s="633"/>
      <c r="VAY577" s="633"/>
      <c r="VAZ577" s="633"/>
      <c r="VBA577" s="633"/>
      <c r="VBB577" s="633"/>
      <c r="VBC577" s="633"/>
      <c r="VBD577" s="633"/>
      <c r="VBE577" s="633"/>
      <c r="VBF577" s="633"/>
      <c r="VBG577" s="633"/>
      <c r="VBH577" s="633"/>
      <c r="VBI577" s="633"/>
      <c r="VBJ577" s="633"/>
      <c r="VBK577" s="633"/>
      <c r="VBL577" s="633"/>
      <c r="VBM577" s="633"/>
      <c r="VBN577" s="633"/>
      <c r="VBO577" s="633"/>
      <c r="VBP577" s="633"/>
      <c r="VBQ577" s="633"/>
      <c r="VBR577" s="633"/>
      <c r="VBS577" s="633"/>
      <c r="VBT577" s="633"/>
      <c r="VBU577" s="633"/>
      <c r="VBV577" s="633"/>
      <c r="VBW577" s="633"/>
      <c r="VBX577" s="633"/>
      <c r="VBY577" s="633"/>
      <c r="VBZ577" s="633"/>
      <c r="VCA577" s="633"/>
      <c r="VCB577" s="633"/>
      <c r="VCC577" s="633"/>
      <c r="VCD577" s="633"/>
      <c r="VCE577" s="633"/>
      <c r="VCF577" s="633"/>
      <c r="VCG577" s="633"/>
      <c r="VCH577" s="633"/>
      <c r="VCI577" s="633"/>
      <c r="VCJ577" s="633"/>
      <c r="VCK577" s="633"/>
      <c r="VCL577" s="633"/>
      <c r="VCM577" s="633"/>
      <c r="VCN577" s="633"/>
      <c r="VCO577" s="633"/>
      <c r="VCP577" s="633"/>
      <c r="VCQ577" s="633"/>
      <c r="VCR577" s="633"/>
      <c r="VCS577" s="633"/>
      <c r="VCT577" s="633"/>
      <c r="VCU577" s="633"/>
      <c r="VCV577" s="633"/>
      <c r="VCW577" s="633"/>
      <c r="VCX577" s="633"/>
      <c r="VCY577" s="633"/>
      <c r="VCZ577" s="633"/>
      <c r="VDA577" s="633"/>
      <c r="VDB577" s="633"/>
      <c r="VDC577" s="633"/>
      <c r="VDD577" s="633"/>
      <c r="VDE577" s="633"/>
      <c r="VDF577" s="633"/>
      <c r="VDG577" s="633"/>
      <c r="VDH577" s="633"/>
      <c r="VDI577" s="633"/>
      <c r="VDJ577" s="633"/>
      <c r="VDK577" s="633"/>
      <c r="VDL577" s="633"/>
      <c r="VDM577" s="633"/>
      <c r="VDN577" s="633"/>
      <c r="VDO577" s="633"/>
      <c r="VDP577" s="633"/>
      <c r="VDQ577" s="633"/>
      <c r="VDR577" s="633"/>
      <c r="VDS577" s="633"/>
      <c r="VDT577" s="633"/>
      <c r="VDU577" s="633"/>
      <c r="VDV577" s="633"/>
      <c r="VDW577" s="633"/>
      <c r="VDX577" s="633"/>
      <c r="VDY577" s="633"/>
      <c r="VDZ577" s="633"/>
      <c r="VEA577" s="633"/>
      <c r="VEB577" s="633"/>
      <c r="VEC577" s="633"/>
      <c r="VED577" s="633"/>
      <c r="VEE577" s="633"/>
      <c r="VEF577" s="633"/>
      <c r="VEG577" s="633"/>
      <c r="VEH577" s="633"/>
      <c r="VEI577" s="633"/>
      <c r="VEJ577" s="633"/>
      <c r="VEK577" s="633"/>
      <c r="VEL577" s="633"/>
      <c r="VEM577" s="633"/>
      <c r="VEN577" s="633"/>
      <c r="VEO577" s="633"/>
      <c r="VEP577" s="633"/>
      <c r="VEQ577" s="633"/>
      <c r="VER577" s="633"/>
      <c r="VES577" s="633"/>
      <c r="VET577" s="633"/>
      <c r="VEU577" s="633"/>
      <c r="VEV577" s="633"/>
      <c r="VEW577" s="633"/>
      <c r="VEX577" s="633"/>
      <c r="VEY577" s="633"/>
      <c r="VEZ577" s="633"/>
      <c r="VFA577" s="633"/>
      <c r="VFB577" s="633"/>
      <c r="VFC577" s="633"/>
      <c r="VFD577" s="633"/>
      <c r="VFE577" s="633"/>
      <c r="VFF577" s="633"/>
      <c r="VFG577" s="633"/>
      <c r="VFH577" s="633"/>
      <c r="VFI577" s="633"/>
      <c r="VFJ577" s="633"/>
      <c r="VFK577" s="633"/>
      <c r="VFL577" s="633"/>
      <c r="VFM577" s="633"/>
      <c r="VFN577" s="633"/>
      <c r="VFO577" s="633"/>
      <c r="VFP577" s="633"/>
      <c r="VFQ577" s="633"/>
      <c r="VFR577" s="633"/>
      <c r="VFS577" s="633"/>
      <c r="VFT577" s="633"/>
      <c r="VFU577" s="633"/>
      <c r="VFV577" s="633"/>
      <c r="VFW577" s="633"/>
      <c r="VFX577" s="633"/>
      <c r="VFY577" s="633"/>
      <c r="VFZ577" s="633"/>
      <c r="VGA577" s="633"/>
      <c r="VGB577" s="633"/>
      <c r="VGC577" s="633"/>
      <c r="VGD577" s="633"/>
      <c r="VGE577" s="633"/>
      <c r="VGF577" s="633"/>
      <c r="VGG577" s="633"/>
      <c r="VGH577" s="633"/>
      <c r="VGI577" s="633"/>
      <c r="VGJ577" s="633"/>
      <c r="VGK577" s="633"/>
      <c r="VGL577" s="633"/>
      <c r="VGM577" s="633"/>
      <c r="VGN577" s="633"/>
      <c r="VGO577" s="633"/>
      <c r="VGP577" s="633"/>
      <c r="VGQ577" s="633"/>
      <c r="VGR577" s="633"/>
      <c r="VGS577" s="633"/>
      <c r="VGT577" s="633"/>
      <c r="VGU577" s="633"/>
      <c r="VGV577" s="633"/>
      <c r="VGW577" s="633"/>
      <c r="VGX577" s="633"/>
      <c r="VGY577" s="633"/>
      <c r="VGZ577" s="633"/>
      <c r="VHA577" s="633"/>
      <c r="VHB577" s="633"/>
      <c r="VHC577" s="633"/>
      <c r="VHD577" s="633"/>
      <c r="VHE577" s="633"/>
      <c r="VHF577" s="633"/>
      <c r="VHG577" s="633"/>
      <c r="VHH577" s="633"/>
      <c r="VHI577" s="633"/>
      <c r="VHJ577" s="633"/>
      <c r="VHK577" s="633"/>
      <c r="VHL577" s="633"/>
      <c r="VHM577" s="633"/>
      <c r="VHN577" s="633"/>
      <c r="VHO577" s="633"/>
      <c r="VHP577" s="633"/>
      <c r="VHQ577" s="633"/>
      <c r="VHR577" s="633"/>
      <c r="VHS577" s="633"/>
      <c r="VHT577" s="633"/>
      <c r="VHU577" s="633"/>
      <c r="VHV577" s="633"/>
      <c r="VHW577" s="633"/>
      <c r="VHX577" s="633"/>
      <c r="VHY577" s="633"/>
      <c r="VHZ577" s="633"/>
      <c r="VIA577" s="633"/>
      <c r="VIB577" s="633"/>
      <c r="VIC577" s="633"/>
      <c r="VID577" s="633"/>
      <c r="VIE577" s="633"/>
      <c r="VIF577" s="633"/>
      <c r="VIG577" s="633"/>
      <c r="VIH577" s="633"/>
      <c r="VII577" s="633"/>
      <c r="VIJ577" s="633"/>
      <c r="VIK577" s="633"/>
      <c r="VIL577" s="633"/>
      <c r="VIM577" s="633"/>
      <c r="VIN577" s="633"/>
      <c r="VIO577" s="633"/>
      <c r="VIP577" s="633"/>
      <c r="VIQ577" s="633"/>
      <c r="VIR577" s="633"/>
      <c r="VIS577" s="633"/>
      <c r="VIT577" s="633"/>
      <c r="VIU577" s="633"/>
      <c r="VIV577" s="633"/>
      <c r="VIW577" s="633"/>
      <c r="VIX577" s="633"/>
      <c r="VIY577" s="633"/>
      <c r="VIZ577" s="633"/>
      <c r="VJA577" s="633"/>
      <c r="VJB577" s="633"/>
      <c r="VJC577" s="633"/>
      <c r="VJD577" s="633"/>
      <c r="VJE577" s="633"/>
      <c r="VJF577" s="633"/>
      <c r="VJG577" s="633"/>
      <c r="VJH577" s="633"/>
      <c r="VJI577" s="633"/>
      <c r="VJJ577" s="633"/>
      <c r="VJK577" s="633"/>
      <c r="VJL577" s="633"/>
      <c r="VJM577" s="633"/>
      <c r="VJN577" s="633"/>
      <c r="VJO577" s="633"/>
      <c r="VJP577" s="633"/>
      <c r="VJQ577" s="633"/>
      <c r="VJR577" s="633"/>
      <c r="VJS577" s="633"/>
      <c r="VJT577" s="633"/>
      <c r="VJU577" s="633"/>
      <c r="VJV577" s="633"/>
      <c r="VJW577" s="633"/>
      <c r="VJX577" s="633"/>
      <c r="VJY577" s="633"/>
      <c r="VJZ577" s="633"/>
      <c r="VKA577" s="633"/>
      <c r="VKB577" s="633"/>
      <c r="VKC577" s="633"/>
      <c r="VKD577" s="633"/>
      <c r="VKE577" s="633"/>
      <c r="VKF577" s="633"/>
      <c r="VKG577" s="633"/>
      <c r="VKH577" s="633"/>
      <c r="VKI577" s="633"/>
      <c r="VKJ577" s="633"/>
      <c r="VKK577" s="633"/>
      <c r="VKL577" s="633"/>
      <c r="VKM577" s="633"/>
      <c r="VKN577" s="633"/>
      <c r="VKO577" s="633"/>
      <c r="VKP577" s="633"/>
      <c r="VKQ577" s="633"/>
      <c r="VKR577" s="633"/>
      <c r="VKS577" s="633"/>
      <c r="VKT577" s="633"/>
      <c r="VKU577" s="633"/>
      <c r="VKV577" s="633"/>
      <c r="VKW577" s="633"/>
      <c r="VKX577" s="633"/>
      <c r="VKY577" s="633"/>
      <c r="VKZ577" s="633"/>
      <c r="VLA577" s="633"/>
      <c r="VLB577" s="633"/>
      <c r="VLC577" s="633"/>
      <c r="VLD577" s="633"/>
      <c r="VLE577" s="633"/>
      <c r="VLF577" s="633"/>
      <c r="VLG577" s="633"/>
      <c r="VLH577" s="633"/>
      <c r="VLI577" s="633"/>
      <c r="VLJ577" s="633"/>
      <c r="VLK577" s="633"/>
      <c r="VLL577" s="633"/>
      <c r="VLM577" s="633"/>
      <c r="VLN577" s="633"/>
      <c r="VLO577" s="633"/>
      <c r="VLP577" s="633"/>
      <c r="VLQ577" s="633"/>
      <c r="VLR577" s="633"/>
      <c r="VLS577" s="633"/>
      <c r="VLT577" s="633"/>
      <c r="VLU577" s="633"/>
      <c r="VLV577" s="633"/>
      <c r="VLW577" s="633"/>
      <c r="VLX577" s="633"/>
      <c r="VLY577" s="633"/>
      <c r="VLZ577" s="633"/>
      <c r="VMA577" s="633"/>
      <c r="VMB577" s="633"/>
      <c r="VMC577" s="633"/>
      <c r="VMD577" s="633"/>
      <c r="VME577" s="633"/>
      <c r="VMF577" s="633"/>
      <c r="VMG577" s="633"/>
      <c r="VMH577" s="633"/>
      <c r="VMI577" s="633"/>
      <c r="VMJ577" s="633"/>
      <c r="VMK577" s="633"/>
      <c r="VML577" s="633"/>
      <c r="VMM577" s="633"/>
      <c r="VMN577" s="633"/>
      <c r="VMO577" s="633"/>
      <c r="VMP577" s="633"/>
      <c r="VMQ577" s="633"/>
      <c r="VMR577" s="633"/>
      <c r="VMS577" s="633"/>
      <c r="VMT577" s="633"/>
      <c r="VMU577" s="633"/>
      <c r="VMV577" s="633"/>
      <c r="VMW577" s="633"/>
      <c r="VMX577" s="633"/>
      <c r="VMY577" s="633"/>
      <c r="VMZ577" s="633"/>
      <c r="VNA577" s="633"/>
      <c r="VNB577" s="633"/>
      <c r="VNC577" s="633"/>
      <c r="VND577" s="633"/>
      <c r="VNE577" s="633"/>
      <c r="VNF577" s="633"/>
      <c r="VNG577" s="633"/>
      <c r="VNH577" s="633"/>
      <c r="VNI577" s="633"/>
      <c r="VNJ577" s="633"/>
      <c r="VNK577" s="633"/>
      <c r="VNL577" s="633"/>
      <c r="VNM577" s="633"/>
      <c r="VNN577" s="633"/>
      <c r="VNO577" s="633"/>
      <c r="VNP577" s="633"/>
      <c r="VNQ577" s="633"/>
      <c r="VNR577" s="633"/>
      <c r="VNS577" s="633"/>
      <c r="VNT577" s="633"/>
      <c r="VNU577" s="633"/>
      <c r="VNV577" s="633"/>
      <c r="VNW577" s="633"/>
      <c r="VNX577" s="633"/>
      <c r="VNY577" s="633"/>
      <c r="VNZ577" s="633"/>
      <c r="VOA577" s="633"/>
      <c r="VOB577" s="633"/>
      <c r="VOC577" s="633"/>
      <c r="VOD577" s="633"/>
      <c r="VOE577" s="633"/>
      <c r="VOF577" s="633"/>
      <c r="VOG577" s="633"/>
      <c r="VOH577" s="633"/>
      <c r="VOI577" s="633"/>
      <c r="VOJ577" s="633"/>
      <c r="VOK577" s="633"/>
      <c r="VOL577" s="633"/>
      <c r="VOM577" s="633"/>
      <c r="VON577" s="633"/>
      <c r="VOO577" s="633"/>
      <c r="VOP577" s="633"/>
      <c r="VOQ577" s="633"/>
      <c r="VOR577" s="633"/>
      <c r="VOS577" s="633"/>
      <c r="VOT577" s="633"/>
      <c r="VOU577" s="633"/>
      <c r="VOV577" s="633"/>
      <c r="VOW577" s="633"/>
      <c r="VOX577" s="633"/>
      <c r="VOY577" s="633"/>
      <c r="VOZ577" s="633"/>
      <c r="VPA577" s="633"/>
      <c r="VPB577" s="633"/>
      <c r="VPC577" s="633"/>
      <c r="VPD577" s="633"/>
      <c r="VPE577" s="633"/>
      <c r="VPF577" s="633"/>
      <c r="VPG577" s="633"/>
      <c r="VPH577" s="633"/>
      <c r="VPI577" s="633"/>
      <c r="VPJ577" s="633"/>
      <c r="VPK577" s="633"/>
      <c r="VPL577" s="633"/>
      <c r="VPM577" s="633"/>
      <c r="VPN577" s="633"/>
      <c r="VPO577" s="633"/>
      <c r="VPP577" s="633"/>
      <c r="VPQ577" s="633"/>
      <c r="VPR577" s="633"/>
      <c r="VPS577" s="633"/>
      <c r="VPT577" s="633"/>
      <c r="VPU577" s="633"/>
      <c r="VPV577" s="633"/>
      <c r="VPW577" s="633"/>
      <c r="VPX577" s="633"/>
      <c r="VPY577" s="633"/>
      <c r="VPZ577" s="633"/>
      <c r="VQA577" s="633"/>
      <c r="VQB577" s="633"/>
      <c r="VQC577" s="633"/>
      <c r="VQD577" s="633"/>
      <c r="VQE577" s="633"/>
      <c r="VQF577" s="633"/>
      <c r="VQG577" s="633"/>
      <c r="VQH577" s="633"/>
      <c r="VQI577" s="633"/>
      <c r="VQJ577" s="633"/>
      <c r="VQK577" s="633"/>
      <c r="VQL577" s="633"/>
      <c r="VQM577" s="633"/>
      <c r="VQN577" s="633"/>
      <c r="VQO577" s="633"/>
      <c r="VQP577" s="633"/>
      <c r="VQQ577" s="633"/>
      <c r="VQR577" s="633"/>
      <c r="VQS577" s="633"/>
      <c r="VQT577" s="633"/>
      <c r="VQU577" s="633"/>
      <c r="VQV577" s="633"/>
      <c r="VQW577" s="633"/>
      <c r="VQX577" s="633"/>
      <c r="VQY577" s="633"/>
      <c r="VQZ577" s="633"/>
      <c r="VRA577" s="633"/>
      <c r="VRB577" s="633"/>
      <c r="VRC577" s="633"/>
      <c r="VRD577" s="633"/>
      <c r="VRE577" s="633"/>
      <c r="VRF577" s="633"/>
      <c r="VRG577" s="633"/>
      <c r="VRH577" s="633"/>
      <c r="VRI577" s="633"/>
      <c r="VRJ577" s="633"/>
      <c r="VRK577" s="633"/>
      <c r="VRL577" s="633"/>
      <c r="VRM577" s="633"/>
      <c r="VRN577" s="633"/>
      <c r="VRO577" s="633"/>
      <c r="VRP577" s="633"/>
      <c r="VRQ577" s="633"/>
      <c r="VRR577" s="633"/>
      <c r="VRS577" s="633"/>
      <c r="VRT577" s="633"/>
      <c r="VRU577" s="633"/>
      <c r="VRV577" s="633"/>
      <c r="VRW577" s="633"/>
      <c r="VRX577" s="633"/>
      <c r="VRY577" s="633"/>
      <c r="VRZ577" s="633"/>
      <c r="VSA577" s="633"/>
      <c r="VSB577" s="633"/>
      <c r="VSC577" s="633"/>
      <c r="VSD577" s="633"/>
      <c r="VSE577" s="633"/>
      <c r="VSF577" s="633"/>
      <c r="VSG577" s="633"/>
      <c r="VSH577" s="633"/>
      <c r="VSI577" s="633"/>
      <c r="VSJ577" s="633"/>
      <c r="VSK577" s="633"/>
      <c r="VSL577" s="633"/>
      <c r="VSM577" s="633"/>
      <c r="VSN577" s="633"/>
      <c r="VSO577" s="633"/>
      <c r="VSP577" s="633"/>
      <c r="VSQ577" s="633"/>
      <c r="VSR577" s="633"/>
      <c r="VSS577" s="633"/>
      <c r="VST577" s="633"/>
      <c r="VSU577" s="633"/>
      <c r="VSV577" s="633"/>
      <c r="VSW577" s="633"/>
      <c r="VSX577" s="633"/>
      <c r="VSY577" s="633"/>
      <c r="VSZ577" s="633"/>
      <c r="VTA577" s="633"/>
      <c r="VTB577" s="633"/>
      <c r="VTC577" s="633"/>
      <c r="VTD577" s="633"/>
      <c r="VTE577" s="633"/>
      <c r="VTF577" s="633"/>
      <c r="VTG577" s="633"/>
      <c r="VTH577" s="633"/>
      <c r="VTI577" s="633"/>
      <c r="VTJ577" s="633"/>
      <c r="VTK577" s="633"/>
      <c r="VTL577" s="633"/>
      <c r="VTM577" s="633"/>
      <c r="VTN577" s="633"/>
      <c r="VTO577" s="633"/>
      <c r="VTP577" s="633"/>
      <c r="VTQ577" s="633"/>
      <c r="VTR577" s="633"/>
      <c r="VTS577" s="633"/>
      <c r="VTT577" s="633"/>
      <c r="VTU577" s="633"/>
      <c r="VTV577" s="633"/>
      <c r="VTW577" s="633"/>
      <c r="VTX577" s="633"/>
      <c r="VTY577" s="633"/>
      <c r="VTZ577" s="633"/>
      <c r="VUA577" s="633"/>
      <c r="VUB577" s="633"/>
      <c r="VUC577" s="633"/>
      <c r="VUD577" s="633"/>
      <c r="VUE577" s="633"/>
      <c r="VUF577" s="633"/>
      <c r="VUG577" s="633"/>
      <c r="VUH577" s="633"/>
      <c r="VUI577" s="633"/>
      <c r="VUJ577" s="633"/>
      <c r="VUK577" s="633"/>
      <c r="VUL577" s="633"/>
      <c r="VUM577" s="633"/>
      <c r="VUN577" s="633"/>
      <c r="VUO577" s="633"/>
      <c r="VUP577" s="633"/>
      <c r="VUQ577" s="633"/>
      <c r="VUR577" s="633"/>
      <c r="VUS577" s="633"/>
      <c r="VUT577" s="633"/>
      <c r="VUU577" s="633"/>
      <c r="VUV577" s="633"/>
      <c r="VUW577" s="633"/>
      <c r="VUX577" s="633"/>
      <c r="VUY577" s="633"/>
      <c r="VUZ577" s="633"/>
      <c r="VVA577" s="633"/>
      <c r="VVB577" s="633"/>
      <c r="VVC577" s="633"/>
      <c r="VVD577" s="633"/>
      <c r="VVE577" s="633"/>
      <c r="VVF577" s="633"/>
      <c r="VVG577" s="633"/>
      <c r="VVH577" s="633"/>
      <c r="VVI577" s="633"/>
      <c r="VVJ577" s="633"/>
      <c r="VVK577" s="633"/>
      <c r="VVL577" s="633"/>
      <c r="VVM577" s="633"/>
      <c r="VVN577" s="633"/>
      <c r="VVO577" s="633"/>
      <c r="VVP577" s="633"/>
      <c r="VVQ577" s="633"/>
      <c r="VVR577" s="633"/>
      <c r="VVS577" s="633"/>
      <c r="VVT577" s="633"/>
      <c r="VVU577" s="633"/>
      <c r="VVV577" s="633"/>
      <c r="VVW577" s="633"/>
      <c r="VVX577" s="633"/>
      <c r="VVY577" s="633"/>
      <c r="VVZ577" s="633"/>
      <c r="VWA577" s="633"/>
      <c r="VWB577" s="633"/>
      <c r="VWC577" s="633"/>
      <c r="VWD577" s="633"/>
      <c r="VWE577" s="633"/>
      <c r="VWF577" s="633"/>
      <c r="VWG577" s="633"/>
      <c r="VWH577" s="633"/>
      <c r="VWI577" s="633"/>
      <c r="VWJ577" s="633"/>
      <c r="VWK577" s="633"/>
      <c r="VWL577" s="633"/>
      <c r="VWM577" s="633"/>
      <c r="VWN577" s="633"/>
      <c r="VWO577" s="633"/>
      <c r="VWP577" s="633"/>
      <c r="VWQ577" s="633"/>
      <c r="VWR577" s="633"/>
      <c r="VWS577" s="633"/>
      <c r="VWT577" s="633"/>
      <c r="VWU577" s="633"/>
      <c r="VWV577" s="633"/>
      <c r="VWW577" s="633"/>
      <c r="VWX577" s="633"/>
      <c r="VWY577" s="633"/>
      <c r="VWZ577" s="633"/>
      <c r="VXA577" s="633"/>
      <c r="VXB577" s="633"/>
      <c r="VXC577" s="633"/>
      <c r="VXD577" s="633"/>
      <c r="VXE577" s="633"/>
      <c r="VXF577" s="633"/>
      <c r="VXG577" s="633"/>
      <c r="VXH577" s="633"/>
      <c r="VXI577" s="633"/>
      <c r="VXJ577" s="633"/>
      <c r="VXK577" s="633"/>
      <c r="VXL577" s="633"/>
      <c r="VXM577" s="633"/>
      <c r="VXN577" s="633"/>
      <c r="VXO577" s="633"/>
      <c r="VXP577" s="633"/>
      <c r="VXQ577" s="633"/>
      <c r="VXR577" s="633"/>
      <c r="VXS577" s="633"/>
      <c r="VXT577" s="633"/>
      <c r="VXU577" s="633"/>
      <c r="VXV577" s="633"/>
      <c r="VXW577" s="633"/>
      <c r="VXX577" s="633"/>
      <c r="VXY577" s="633"/>
      <c r="VXZ577" s="633"/>
      <c r="VYA577" s="633"/>
      <c r="VYB577" s="633"/>
      <c r="VYC577" s="633"/>
      <c r="VYD577" s="633"/>
      <c r="VYE577" s="633"/>
      <c r="VYF577" s="633"/>
      <c r="VYG577" s="633"/>
      <c r="VYH577" s="633"/>
      <c r="VYI577" s="633"/>
      <c r="VYJ577" s="633"/>
      <c r="VYK577" s="633"/>
      <c r="VYL577" s="633"/>
      <c r="VYM577" s="633"/>
      <c r="VYN577" s="633"/>
      <c r="VYO577" s="633"/>
      <c r="VYP577" s="633"/>
      <c r="VYQ577" s="633"/>
      <c r="VYR577" s="633"/>
      <c r="VYS577" s="633"/>
      <c r="VYT577" s="633"/>
      <c r="VYU577" s="633"/>
      <c r="VYV577" s="633"/>
      <c r="VYW577" s="633"/>
      <c r="VYX577" s="633"/>
      <c r="VYY577" s="633"/>
      <c r="VYZ577" s="633"/>
      <c r="VZA577" s="633"/>
      <c r="VZB577" s="633"/>
      <c r="VZC577" s="633"/>
      <c r="VZD577" s="633"/>
      <c r="VZE577" s="633"/>
      <c r="VZF577" s="633"/>
      <c r="VZG577" s="633"/>
      <c r="VZH577" s="633"/>
      <c r="VZI577" s="633"/>
      <c r="VZJ577" s="633"/>
      <c r="VZK577" s="633"/>
      <c r="VZL577" s="633"/>
      <c r="VZM577" s="633"/>
      <c r="VZN577" s="633"/>
      <c r="VZO577" s="633"/>
      <c r="VZP577" s="633"/>
      <c r="VZQ577" s="633"/>
      <c r="VZR577" s="633"/>
      <c r="VZS577" s="633"/>
      <c r="VZT577" s="633"/>
      <c r="VZU577" s="633"/>
      <c r="VZV577" s="633"/>
      <c r="VZW577" s="633"/>
      <c r="VZX577" s="633"/>
      <c r="VZY577" s="633"/>
      <c r="VZZ577" s="633"/>
      <c r="WAA577" s="633"/>
      <c r="WAB577" s="633"/>
      <c r="WAC577" s="633"/>
      <c r="WAD577" s="633"/>
      <c r="WAE577" s="633"/>
      <c r="WAF577" s="633"/>
      <c r="WAG577" s="633"/>
      <c r="WAH577" s="633"/>
      <c r="WAI577" s="633"/>
      <c r="WAJ577" s="633"/>
      <c r="WAK577" s="633"/>
      <c r="WAL577" s="633"/>
      <c r="WAM577" s="633"/>
      <c r="WAN577" s="633"/>
      <c r="WAO577" s="633"/>
      <c r="WAP577" s="633"/>
      <c r="WAQ577" s="633"/>
      <c r="WAR577" s="633"/>
      <c r="WAS577" s="633"/>
      <c r="WAT577" s="633"/>
      <c r="WAU577" s="633"/>
      <c r="WAV577" s="633"/>
      <c r="WAW577" s="633"/>
      <c r="WAX577" s="633"/>
      <c r="WAY577" s="633"/>
      <c r="WAZ577" s="633"/>
      <c r="WBA577" s="633"/>
      <c r="WBB577" s="633"/>
      <c r="WBC577" s="633"/>
      <c r="WBD577" s="633"/>
      <c r="WBE577" s="633"/>
      <c r="WBF577" s="633"/>
      <c r="WBG577" s="633"/>
      <c r="WBH577" s="633"/>
      <c r="WBI577" s="633"/>
      <c r="WBJ577" s="633"/>
      <c r="WBK577" s="633"/>
      <c r="WBL577" s="633"/>
      <c r="WBM577" s="633"/>
      <c r="WBN577" s="633"/>
      <c r="WBO577" s="633"/>
      <c r="WBP577" s="633"/>
      <c r="WBQ577" s="633"/>
      <c r="WBR577" s="633"/>
      <c r="WBS577" s="633"/>
      <c r="WBT577" s="633"/>
      <c r="WBU577" s="633"/>
      <c r="WBV577" s="633"/>
      <c r="WBW577" s="633"/>
      <c r="WBX577" s="633"/>
      <c r="WBY577" s="633"/>
      <c r="WBZ577" s="633"/>
      <c r="WCA577" s="633"/>
      <c r="WCB577" s="633"/>
      <c r="WCC577" s="633"/>
      <c r="WCD577" s="633"/>
      <c r="WCE577" s="633"/>
      <c r="WCF577" s="633"/>
      <c r="WCG577" s="633"/>
      <c r="WCH577" s="633"/>
      <c r="WCI577" s="633"/>
      <c r="WCJ577" s="633"/>
      <c r="WCK577" s="633"/>
      <c r="WCL577" s="633"/>
      <c r="WCM577" s="633"/>
      <c r="WCN577" s="633"/>
      <c r="WCO577" s="633"/>
      <c r="WCP577" s="633"/>
      <c r="WCQ577" s="633"/>
      <c r="WCR577" s="633"/>
      <c r="WCS577" s="633"/>
      <c r="WCT577" s="633"/>
      <c r="WCU577" s="633"/>
      <c r="WCV577" s="633"/>
      <c r="WCW577" s="633"/>
      <c r="WCX577" s="633"/>
      <c r="WCY577" s="633"/>
      <c r="WCZ577" s="633"/>
      <c r="WDA577" s="633"/>
      <c r="WDB577" s="633"/>
      <c r="WDC577" s="633"/>
      <c r="WDD577" s="633"/>
      <c r="WDE577" s="633"/>
      <c r="WDF577" s="633"/>
      <c r="WDG577" s="633"/>
      <c r="WDH577" s="633"/>
      <c r="WDI577" s="633"/>
      <c r="WDJ577" s="633"/>
      <c r="WDK577" s="633"/>
      <c r="WDL577" s="633"/>
      <c r="WDM577" s="633"/>
      <c r="WDN577" s="633"/>
      <c r="WDO577" s="633"/>
      <c r="WDP577" s="633"/>
      <c r="WDQ577" s="633"/>
      <c r="WDR577" s="633"/>
      <c r="WDS577" s="633"/>
      <c r="WDT577" s="633"/>
      <c r="WDU577" s="633"/>
      <c r="WDV577" s="633"/>
      <c r="WDW577" s="633"/>
      <c r="WDX577" s="633"/>
      <c r="WDY577" s="633"/>
      <c r="WDZ577" s="633"/>
      <c r="WEA577" s="633"/>
      <c r="WEB577" s="633"/>
      <c r="WEC577" s="633"/>
      <c r="WED577" s="633"/>
      <c r="WEE577" s="633"/>
      <c r="WEF577" s="633"/>
      <c r="WEG577" s="633"/>
      <c r="WEH577" s="633"/>
      <c r="WEI577" s="633"/>
      <c r="WEJ577" s="633"/>
      <c r="WEK577" s="633"/>
      <c r="WEL577" s="633"/>
      <c r="WEM577" s="633"/>
      <c r="WEN577" s="633"/>
      <c r="WEO577" s="633"/>
      <c r="WEP577" s="633"/>
      <c r="WEQ577" s="633"/>
      <c r="WER577" s="633"/>
      <c r="WES577" s="633"/>
      <c r="WET577" s="633"/>
      <c r="WEU577" s="633"/>
      <c r="WEV577" s="633"/>
      <c r="WEW577" s="633"/>
      <c r="WEX577" s="633"/>
      <c r="WEY577" s="633"/>
      <c r="WEZ577" s="633"/>
      <c r="WFA577" s="633"/>
      <c r="WFB577" s="633"/>
      <c r="WFC577" s="633"/>
      <c r="WFD577" s="633"/>
      <c r="WFE577" s="633"/>
      <c r="WFF577" s="633"/>
      <c r="WFG577" s="633"/>
      <c r="WFH577" s="633"/>
      <c r="WFI577" s="633"/>
      <c r="WFJ577" s="633"/>
      <c r="WFK577" s="633"/>
      <c r="WFL577" s="633"/>
      <c r="WFM577" s="633"/>
      <c r="WFN577" s="633"/>
      <c r="WFO577" s="633"/>
      <c r="WFP577" s="633"/>
      <c r="WFQ577" s="633"/>
      <c r="WFR577" s="633"/>
      <c r="WFS577" s="633"/>
      <c r="WFT577" s="633"/>
      <c r="WFU577" s="633"/>
      <c r="WFV577" s="633"/>
      <c r="WFW577" s="633"/>
      <c r="WFX577" s="633"/>
      <c r="WFY577" s="633"/>
      <c r="WFZ577" s="633"/>
      <c r="WGA577" s="633"/>
      <c r="WGB577" s="633"/>
      <c r="WGC577" s="633"/>
      <c r="WGD577" s="633"/>
      <c r="WGE577" s="633"/>
      <c r="WGF577" s="633"/>
      <c r="WGG577" s="633"/>
      <c r="WGH577" s="633"/>
      <c r="WGI577" s="633"/>
      <c r="WGJ577" s="633"/>
      <c r="WGK577" s="633"/>
      <c r="WGL577" s="633"/>
      <c r="WGM577" s="633"/>
      <c r="WGN577" s="633"/>
      <c r="WGO577" s="633"/>
      <c r="WGP577" s="633"/>
      <c r="WGQ577" s="633"/>
      <c r="WGR577" s="633"/>
      <c r="WGS577" s="633"/>
      <c r="WGT577" s="633"/>
      <c r="WGU577" s="633"/>
      <c r="WGV577" s="633"/>
      <c r="WGW577" s="633"/>
      <c r="WGX577" s="633"/>
      <c r="WGY577" s="633"/>
      <c r="WGZ577" s="633"/>
      <c r="WHA577" s="633"/>
      <c r="WHB577" s="633"/>
      <c r="WHC577" s="633"/>
      <c r="WHD577" s="633"/>
      <c r="WHE577" s="633"/>
      <c r="WHF577" s="633"/>
      <c r="WHG577" s="633"/>
      <c r="WHH577" s="633"/>
      <c r="WHI577" s="633"/>
      <c r="WHJ577" s="633"/>
      <c r="WHK577" s="633"/>
      <c r="WHL577" s="633"/>
      <c r="WHM577" s="633"/>
      <c r="WHN577" s="633"/>
      <c r="WHO577" s="633"/>
      <c r="WHP577" s="633"/>
      <c r="WHQ577" s="633"/>
      <c r="WHR577" s="633"/>
      <c r="WHS577" s="633"/>
      <c r="WHT577" s="633"/>
      <c r="WHU577" s="633"/>
      <c r="WHV577" s="633"/>
      <c r="WHW577" s="633"/>
      <c r="WHX577" s="633"/>
      <c r="WHY577" s="633"/>
      <c r="WHZ577" s="633"/>
      <c r="WIA577" s="633"/>
      <c r="WIB577" s="633"/>
      <c r="WIC577" s="633"/>
      <c r="WID577" s="633"/>
      <c r="WIE577" s="633"/>
      <c r="WIF577" s="633"/>
      <c r="WIG577" s="633"/>
      <c r="WIH577" s="633"/>
      <c r="WII577" s="633"/>
      <c r="WIJ577" s="633"/>
      <c r="WIK577" s="633"/>
      <c r="WIL577" s="633"/>
      <c r="WIM577" s="633"/>
      <c r="WIN577" s="633"/>
      <c r="WIO577" s="633"/>
      <c r="WIP577" s="633"/>
      <c r="WIQ577" s="633"/>
      <c r="WIR577" s="633"/>
      <c r="WIS577" s="633"/>
      <c r="WIT577" s="633"/>
      <c r="WIU577" s="633"/>
      <c r="WIV577" s="633"/>
      <c r="WIW577" s="633"/>
      <c r="WIX577" s="633"/>
      <c r="WIY577" s="633"/>
      <c r="WIZ577" s="633"/>
      <c r="WJA577" s="633"/>
      <c r="WJB577" s="633"/>
      <c r="WJC577" s="633"/>
      <c r="WJD577" s="633"/>
      <c r="WJE577" s="633"/>
      <c r="WJF577" s="633"/>
      <c r="WJG577" s="633"/>
      <c r="WJH577" s="633"/>
      <c r="WJI577" s="633"/>
      <c r="WJJ577" s="633"/>
      <c r="WJK577" s="633"/>
      <c r="WJL577" s="633"/>
      <c r="WJM577" s="633"/>
      <c r="WJN577" s="633"/>
      <c r="WJO577" s="633"/>
      <c r="WJP577" s="633"/>
      <c r="WJQ577" s="633"/>
      <c r="WJR577" s="633"/>
      <c r="WJS577" s="633"/>
      <c r="WJT577" s="633"/>
      <c r="WJU577" s="633"/>
      <c r="WJV577" s="633"/>
      <c r="WJW577" s="633"/>
      <c r="WJX577" s="633"/>
      <c r="WJY577" s="633"/>
      <c r="WJZ577" s="633"/>
      <c r="WKA577" s="633"/>
      <c r="WKB577" s="633"/>
      <c r="WKC577" s="633"/>
      <c r="WKD577" s="633"/>
      <c r="WKE577" s="633"/>
      <c r="WKF577" s="633"/>
      <c r="WKG577" s="633"/>
      <c r="WKH577" s="633"/>
      <c r="WKI577" s="633"/>
      <c r="WKJ577" s="633"/>
      <c r="WKK577" s="633"/>
      <c r="WKL577" s="633"/>
      <c r="WKM577" s="633"/>
      <c r="WKN577" s="633"/>
      <c r="WKO577" s="633"/>
      <c r="WKP577" s="633"/>
      <c r="WKQ577" s="633"/>
      <c r="WKR577" s="633"/>
      <c r="WKS577" s="633"/>
      <c r="WKT577" s="633"/>
      <c r="WKU577" s="633"/>
      <c r="WKV577" s="633"/>
      <c r="WKW577" s="633"/>
      <c r="WKX577" s="633"/>
      <c r="WKY577" s="633"/>
      <c r="WKZ577" s="633"/>
      <c r="WLA577" s="633"/>
      <c r="WLB577" s="633"/>
      <c r="WLC577" s="633"/>
      <c r="WLD577" s="633"/>
      <c r="WLE577" s="633"/>
      <c r="WLF577" s="633"/>
      <c r="WLG577" s="633"/>
      <c r="WLH577" s="633"/>
      <c r="WLI577" s="633"/>
      <c r="WLJ577" s="633"/>
      <c r="WLK577" s="633"/>
      <c r="WLL577" s="633"/>
      <c r="WLM577" s="633"/>
      <c r="WLN577" s="633"/>
      <c r="WLO577" s="633"/>
      <c r="WLP577" s="633"/>
      <c r="WLQ577" s="633"/>
      <c r="WLR577" s="633"/>
      <c r="WLS577" s="633"/>
      <c r="WLT577" s="633"/>
      <c r="WLU577" s="633"/>
      <c r="WLV577" s="633"/>
      <c r="WLW577" s="633"/>
      <c r="WLX577" s="633"/>
      <c r="WLY577" s="633"/>
      <c r="WLZ577" s="633"/>
      <c r="WMA577" s="633"/>
      <c r="WMB577" s="633"/>
      <c r="WMC577" s="633"/>
      <c r="WMD577" s="633"/>
      <c r="WME577" s="633"/>
      <c r="WMF577" s="633"/>
      <c r="WMG577" s="633"/>
      <c r="WMH577" s="633"/>
      <c r="WMI577" s="633"/>
      <c r="WMJ577" s="633"/>
      <c r="WMK577" s="633"/>
      <c r="WML577" s="633"/>
      <c r="WMM577" s="633"/>
      <c r="WMN577" s="633"/>
      <c r="WMO577" s="633"/>
      <c r="WMP577" s="633"/>
      <c r="WMQ577" s="633"/>
      <c r="WMR577" s="633"/>
      <c r="WMS577" s="633"/>
      <c r="WMT577" s="633"/>
      <c r="WMU577" s="633"/>
      <c r="WMV577" s="633"/>
      <c r="WMW577" s="633"/>
      <c r="WMX577" s="633"/>
      <c r="WMY577" s="633"/>
      <c r="WMZ577" s="633"/>
      <c r="WNA577" s="633"/>
      <c r="WNB577" s="633"/>
      <c r="WNC577" s="633"/>
      <c r="WND577" s="633"/>
      <c r="WNE577" s="633"/>
      <c r="WNF577" s="633"/>
      <c r="WNG577" s="633"/>
      <c r="WNH577" s="633"/>
      <c r="WNI577" s="633"/>
      <c r="WNJ577" s="633"/>
      <c r="WNK577" s="633"/>
      <c r="WNL577" s="633"/>
      <c r="WNM577" s="633"/>
      <c r="WNN577" s="633"/>
      <c r="WNO577" s="633"/>
      <c r="WNP577" s="633"/>
      <c r="WNQ577" s="633"/>
      <c r="WNR577" s="633"/>
      <c r="WNS577" s="633"/>
      <c r="WNT577" s="633"/>
      <c r="WNU577" s="633"/>
      <c r="WNV577" s="633"/>
      <c r="WNW577" s="633"/>
      <c r="WNX577" s="633"/>
      <c r="WNY577" s="633"/>
      <c r="WNZ577" s="633"/>
      <c r="WOA577" s="633"/>
      <c r="WOB577" s="633"/>
      <c r="WOC577" s="633"/>
      <c r="WOD577" s="633"/>
      <c r="WOE577" s="633"/>
      <c r="WOF577" s="633"/>
      <c r="WOG577" s="633"/>
      <c r="WOH577" s="633"/>
      <c r="WOI577" s="633"/>
      <c r="WOJ577" s="633"/>
      <c r="WOK577" s="633"/>
      <c r="WOL577" s="633"/>
      <c r="WOM577" s="633"/>
      <c r="WON577" s="633"/>
      <c r="WOO577" s="633"/>
      <c r="WOP577" s="633"/>
      <c r="WOQ577" s="633"/>
      <c r="WOR577" s="633"/>
      <c r="WOS577" s="633"/>
      <c r="WOT577" s="633"/>
      <c r="WOU577" s="633"/>
      <c r="WOV577" s="633"/>
      <c r="WOW577" s="633"/>
      <c r="WOX577" s="633"/>
      <c r="WOY577" s="633"/>
      <c r="WOZ577" s="633"/>
      <c r="WPA577" s="633"/>
      <c r="WPB577" s="633"/>
      <c r="WPC577" s="633"/>
      <c r="WPD577" s="633"/>
      <c r="WPE577" s="633"/>
      <c r="WPF577" s="633"/>
      <c r="WPG577" s="633"/>
      <c r="WPH577" s="633"/>
      <c r="WPI577" s="633"/>
      <c r="WPJ577" s="633"/>
      <c r="WPK577" s="633"/>
      <c r="WPL577" s="633"/>
      <c r="WPM577" s="633"/>
      <c r="WPN577" s="633"/>
      <c r="WPO577" s="633"/>
      <c r="WPP577" s="633"/>
      <c r="WPQ577" s="633"/>
      <c r="WPR577" s="633"/>
      <c r="WPS577" s="633"/>
      <c r="WPT577" s="633"/>
      <c r="WPU577" s="633"/>
      <c r="WPV577" s="633"/>
      <c r="WPW577" s="633"/>
      <c r="WPX577" s="633"/>
      <c r="WPY577" s="633"/>
      <c r="WPZ577" s="633"/>
      <c r="WQA577" s="633"/>
      <c r="WQB577" s="633"/>
      <c r="WQC577" s="633"/>
      <c r="WQD577" s="633"/>
      <c r="WQE577" s="633"/>
      <c r="WQF577" s="633"/>
      <c r="WQG577" s="633"/>
      <c r="WQH577" s="633"/>
      <c r="WQI577" s="633"/>
      <c r="WQJ577" s="633"/>
      <c r="WQK577" s="633"/>
      <c r="WQL577" s="633"/>
      <c r="WQM577" s="633"/>
      <c r="WQN577" s="633"/>
      <c r="WQO577" s="633"/>
      <c r="WQP577" s="633"/>
      <c r="WQQ577" s="633"/>
      <c r="WQR577" s="633"/>
      <c r="WQS577" s="633"/>
      <c r="WQT577" s="633"/>
      <c r="WQU577" s="633"/>
      <c r="WQV577" s="633"/>
      <c r="WQW577" s="633"/>
      <c r="WQX577" s="633"/>
      <c r="WQY577" s="633"/>
      <c r="WQZ577" s="633"/>
      <c r="WRA577" s="633"/>
      <c r="WRB577" s="633"/>
      <c r="WRC577" s="633"/>
      <c r="WRD577" s="633"/>
      <c r="WRE577" s="633"/>
      <c r="WRF577" s="633"/>
      <c r="WRG577" s="633"/>
      <c r="WRH577" s="633"/>
      <c r="WRI577" s="633"/>
      <c r="WRJ577" s="633"/>
      <c r="WRK577" s="633"/>
      <c r="WRL577" s="633"/>
      <c r="WRM577" s="633"/>
      <c r="WRN577" s="633"/>
      <c r="WRO577" s="633"/>
      <c r="WRP577" s="633"/>
      <c r="WRQ577" s="633"/>
      <c r="WRR577" s="633"/>
      <c r="WRS577" s="633"/>
      <c r="WRT577" s="633"/>
      <c r="WRU577" s="633"/>
      <c r="WRV577" s="633"/>
      <c r="WRW577" s="633"/>
      <c r="WRX577" s="633"/>
      <c r="WRY577" s="633"/>
      <c r="WRZ577" s="633"/>
      <c r="WSA577" s="633"/>
      <c r="WSB577" s="633"/>
      <c r="WSC577" s="633"/>
      <c r="WSD577" s="633"/>
      <c r="WSE577" s="633"/>
      <c r="WSF577" s="633"/>
      <c r="WSG577" s="633"/>
      <c r="WSH577" s="633"/>
      <c r="WSI577" s="633"/>
      <c r="WSJ577" s="633"/>
      <c r="WSK577" s="633"/>
      <c r="WSL577" s="633"/>
      <c r="WSM577" s="633"/>
      <c r="WSN577" s="633"/>
      <c r="WSO577" s="633"/>
      <c r="WSP577" s="633"/>
      <c r="WSQ577" s="633"/>
      <c r="WSR577" s="633"/>
      <c r="WSS577" s="633"/>
      <c r="WST577" s="633"/>
      <c r="WSU577" s="633"/>
      <c r="WSV577" s="633"/>
      <c r="WSW577" s="633"/>
      <c r="WSX577" s="633"/>
      <c r="WSY577" s="633"/>
      <c r="WSZ577" s="633"/>
      <c r="WTA577" s="633"/>
      <c r="WTB577" s="633"/>
      <c r="WTC577" s="633"/>
      <c r="WTD577" s="633"/>
      <c r="WTE577" s="633"/>
      <c r="WTF577" s="633"/>
      <c r="WTG577" s="633"/>
      <c r="WTH577" s="633"/>
      <c r="WTI577" s="633"/>
      <c r="WTJ577" s="633"/>
      <c r="WTK577" s="633"/>
      <c r="WTL577" s="633"/>
      <c r="WTM577" s="633"/>
      <c r="WTN577" s="633"/>
      <c r="WTO577" s="633"/>
      <c r="WTP577" s="633"/>
      <c r="WTQ577" s="633"/>
      <c r="WTR577" s="633"/>
      <c r="WTS577" s="633"/>
      <c r="WTT577" s="633"/>
      <c r="WTU577" s="633"/>
      <c r="WTV577" s="633"/>
      <c r="WTW577" s="633"/>
      <c r="WTX577" s="633"/>
      <c r="WTY577" s="633"/>
      <c r="WTZ577" s="633"/>
      <c r="WUA577" s="633"/>
      <c r="WUB577" s="633"/>
      <c r="WUC577" s="633"/>
      <c r="WUD577" s="633"/>
      <c r="WUE577" s="633"/>
      <c r="WUF577" s="633"/>
      <c r="WUG577" s="633"/>
      <c r="WUH577" s="633"/>
      <c r="WUI577" s="633"/>
      <c r="WUJ577" s="633"/>
      <c r="WUK577" s="633"/>
      <c r="WUL577" s="633"/>
      <c r="WUM577" s="633"/>
      <c r="WUN577" s="633"/>
      <c r="WUO577" s="633"/>
      <c r="WUP577" s="633"/>
      <c r="WUQ577" s="633"/>
      <c r="WUR577" s="633"/>
      <c r="WUS577" s="633"/>
      <c r="WUT577" s="633"/>
      <c r="WUU577" s="633"/>
      <c r="WUV577" s="633"/>
      <c r="WUW577" s="633"/>
      <c r="WUX577" s="633"/>
      <c r="WUY577" s="633"/>
      <c r="WUZ577" s="633"/>
      <c r="WVA577" s="633"/>
      <c r="WVB577" s="633"/>
      <c r="WVC577" s="633"/>
      <c r="WVD577" s="633"/>
      <c r="WVE577" s="633"/>
      <c r="WVF577" s="633"/>
      <c r="WVG577" s="633"/>
      <c r="WVH577" s="633"/>
      <c r="WVI577" s="633"/>
      <c r="WVJ577" s="633"/>
      <c r="WVK577" s="633"/>
      <c r="WVL577" s="633"/>
      <c r="WVM577" s="633"/>
      <c r="WVN577" s="633"/>
      <c r="WVO577" s="633"/>
      <c r="WVP577" s="633"/>
      <c r="WVQ577" s="633"/>
      <c r="WVR577" s="633"/>
      <c r="WVS577" s="633"/>
      <c r="WVT577" s="633"/>
      <c r="WVU577" s="633"/>
      <c r="WVV577" s="633"/>
      <c r="WVW577" s="633"/>
      <c r="WVX577" s="633"/>
      <c r="WVY577" s="633"/>
      <c r="WVZ577" s="633"/>
      <c r="WWA577" s="633"/>
      <c r="WWB577" s="633"/>
      <c r="WWC577" s="633"/>
      <c r="WWD577" s="633"/>
      <c r="WWE577" s="633"/>
      <c r="WWF577" s="633"/>
      <c r="WWG577" s="633"/>
      <c r="WWH577" s="633"/>
      <c r="WWI577" s="633"/>
      <c r="WWJ577" s="633"/>
      <c r="WWK577" s="633"/>
      <c r="WWL577" s="633"/>
      <c r="WWM577" s="633"/>
      <c r="WWN577" s="633"/>
      <c r="WWO577" s="633"/>
      <c r="WWP577" s="633"/>
      <c r="WWQ577" s="633"/>
      <c r="WWR577" s="633"/>
      <c r="WWS577" s="633"/>
      <c r="WWT577" s="633"/>
      <c r="WWU577" s="633"/>
      <c r="WWV577" s="633"/>
      <c r="WWW577" s="633"/>
      <c r="WWX577" s="633"/>
      <c r="WWY577" s="633"/>
      <c r="WWZ577" s="633"/>
      <c r="WXA577" s="633"/>
      <c r="WXB577" s="633"/>
      <c r="WXC577" s="633"/>
      <c r="WXD577" s="633"/>
      <c r="WXE577" s="633"/>
      <c r="WXF577" s="633"/>
      <c r="WXG577" s="633"/>
      <c r="WXH577" s="633"/>
      <c r="WXI577" s="633"/>
      <c r="WXJ577" s="633"/>
      <c r="WXK577" s="633"/>
      <c r="WXL577" s="633"/>
      <c r="WXM577" s="633"/>
      <c r="WXN577" s="633"/>
      <c r="WXO577" s="633"/>
      <c r="WXP577" s="633"/>
      <c r="WXQ577" s="633"/>
      <c r="WXR577" s="633"/>
      <c r="WXS577" s="633"/>
      <c r="WXT577" s="633"/>
      <c r="WXU577" s="633"/>
      <c r="WXV577" s="633"/>
      <c r="WXW577" s="633"/>
      <c r="WXX577" s="633"/>
      <c r="WXY577" s="633"/>
      <c r="WXZ577" s="633"/>
      <c r="WYA577" s="633"/>
      <c r="WYB577" s="633"/>
      <c r="WYC577" s="633"/>
      <c r="WYD577" s="633"/>
      <c r="WYE577" s="633"/>
      <c r="WYF577" s="633"/>
      <c r="WYG577" s="633"/>
      <c r="WYH577" s="633"/>
      <c r="WYI577" s="633"/>
      <c r="WYJ577" s="633"/>
      <c r="WYK577" s="633"/>
      <c r="WYL577" s="633"/>
      <c r="WYM577" s="633"/>
      <c r="WYN577" s="633"/>
      <c r="WYO577" s="633"/>
      <c r="WYP577" s="633"/>
      <c r="WYQ577" s="633"/>
      <c r="WYR577" s="633"/>
      <c r="WYS577" s="633"/>
      <c r="WYT577" s="633"/>
      <c r="WYU577" s="633"/>
      <c r="WYV577" s="633"/>
      <c r="WYW577" s="633"/>
      <c r="WYX577" s="633"/>
      <c r="WYY577" s="633"/>
      <c r="WYZ577" s="633"/>
      <c r="WZA577" s="633"/>
      <c r="WZB577" s="633"/>
      <c r="WZC577" s="633"/>
      <c r="WZD577" s="633"/>
      <c r="WZE577" s="633"/>
      <c r="WZF577" s="633"/>
      <c r="WZG577" s="633"/>
      <c r="WZH577" s="633"/>
      <c r="WZI577" s="633"/>
      <c r="WZJ577" s="633"/>
      <c r="WZK577" s="633"/>
      <c r="WZL577" s="633"/>
      <c r="WZM577" s="633"/>
      <c r="WZN577" s="633"/>
      <c r="WZO577" s="633"/>
      <c r="WZP577" s="633"/>
      <c r="WZQ577" s="633"/>
      <c r="WZR577" s="633"/>
      <c r="WZS577" s="633"/>
      <c r="WZT577" s="633"/>
      <c r="WZU577" s="633"/>
      <c r="WZV577" s="633"/>
      <c r="WZW577" s="633"/>
      <c r="WZX577" s="633"/>
      <c r="WZY577" s="633"/>
      <c r="WZZ577" s="633"/>
      <c r="XAA577" s="633"/>
      <c r="XAB577" s="633"/>
      <c r="XAC577" s="633"/>
      <c r="XAD577" s="633"/>
      <c r="XAE577" s="633"/>
      <c r="XAF577" s="633"/>
      <c r="XAG577" s="633"/>
      <c r="XAH577" s="633"/>
      <c r="XAI577" s="633"/>
      <c r="XAJ577" s="633"/>
      <c r="XAK577" s="633"/>
      <c r="XAL577" s="633"/>
      <c r="XAM577" s="633"/>
      <c r="XAN577" s="633"/>
      <c r="XAO577" s="633"/>
      <c r="XAP577" s="633"/>
      <c r="XAQ577" s="633"/>
      <c r="XAR577" s="633"/>
      <c r="XAS577" s="633"/>
      <c r="XAT577" s="633"/>
      <c r="XAU577" s="633"/>
      <c r="XAV577" s="633"/>
      <c r="XAW577" s="633"/>
      <c r="XAX577" s="633"/>
      <c r="XAY577" s="633"/>
      <c r="XAZ577" s="633"/>
      <c r="XBA577" s="633"/>
      <c r="XBB577" s="633"/>
      <c r="XBC577" s="633"/>
      <c r="XBD577" s="633"/>
      <c r="XBE577" s="633"/>
      <c r="XBF577" s="633"/>
      <c r="XBG577" s="633"/>
      <c r="XBH577" s="633"/>
      <c r="XBI577" s="633"/>
      <c r="XBJ577" s="633"/>
      <c r="XBK577" s="633"/>
      <c r="XBL577" s="633"/>
      <c r="XBM577" s="633"/>
      <c r="XBN577" s="633"/>
      <c r="XBO577" s="633"/>
      <c r="XBP577" s="633"/>
      <c r="XBQ577" s="633"/>
      <c r="XBR577" s="633"/>
      <c r="XBS577" s="633"/>
      <c r="XBT577" s="633"/>
      <c r="XBU577" s="633"/>
      <c r="XBV577" s="633"/>
      <c r="XBW577" s="633"/>
      <c r="XBX577" s="633"/>
      <c r="XBY577" s="633"/>
      <c r="XBZ577" s="633"/>
      <c r="XCA577" s="633"/>
      <c r="XCB577" s="633"/>
      <c r="XCC577" s="633"/>
      <c r="XCD577" s="633"/>
      <c r="XCE577" s="633"/>
      <c r="XCF577" s="633"/>
      <c r="XCG577" s="633"/>
      <c r="XCH577" s="633"/>
      <c r="XCI577" s="633"/>
      <c r="XCJ577" s="633"/>
      <c r="XCK577" s="633"/>
      <c r="XCL577" s="633"/>
      <c r="XCM577" s="633"/>
      <c r="XCN577" s="633"/>
      <c r="XCO577" s="633"/>
      <c r="XCP577" s="633"/>
      <c r="XCQ577" s="633"/>
      <c r="XCR577" s="633"/>
      <c r="XCS577" s="633"/>
      <c r="XCT577" s="633"/>
      <c r="XCU577" s="633"/>
      <c r="XCV577" s="633"/>
      <c r="XCW577" s="633"/>
      <c r="XCX577" s="633"/>
      <c r="XCY577" s="633"/>
      <c r="XCZ577" s="633"/>
      <c r="XDA577" s="633"/>
      <c r="XDB577" s="633"/>
      <c r="XDC577" s="633"/>
      <c r="XDD577" s="633"/>
      <c r="XDE577" s="633"/>
      <c r="XDF577" s="633"/>
      <c r="XDG577" s="633"/>
      <c r="XDH577" s="633"/>
      <c r="XDI577" s="633"/>
      <c r="XDJ577" s="633"/>
      <c r="XDK577" s="633"/>
      <c r="XDL577" s="633"/>
      <c r="XDM577" s="633"/>
      <c r="XDN577" s="633"/>
      <c r="XDO577" s="633"/>
      <c r="XDP577" s="633"/>
      <c r="XDQ577" s="633"/>
      <c r="XDR577" s="633"/>
      <c r="XDS577" s="633"/>
      <c r="XDT577" s="633"/>
      <c r="XDU577" s="633"/>
      <c r="XDV577" s="633"/>
      <c r="XDW577" s="633"/>
      <c r="XDX577" s="633"/>
      <c r="XDY577" s="633"/>
      <c r="XDZ577" s="633"/>
      <c r="XEA577" s="633"/>
      <c r="XEB577" s="633"/>
    </row>
    <row r="578" spans="1:16356" ht="34.15" customHeight="1">
      <c r="A578" s="628" t="s">
        <v>3463</v>
      </c>
      <c r="B578" s="629" t="s">
        <v>3938</v>
      </c>
      <c r="C578" s="630" t="s">
        <v>4825</v>
      </c>
      <c r="D578" s="629" t="s">
        <v>4622</v>
      </c>
      <c r="E578" s="631" t="s">
        <v>4966</v>
      </c>
      <c r="F578" s="655" t="s">
        <v>4232</v>
      </c>
      <c r="G578" s="632" t="s">
        <v>3313</v>
      </c>
      <c r="H578" s="633" t="s">
        <v>840</v>
      </c>
      <c r="I578" s="633"/>
      <c r="J578" s="629"/>
      <c r="K578" s="629"/>
      <c r="L578" s="629"/>
      <c r="M578" s="629"/>
      <c r="N578" s="633"/>
      <c r="O578" s="633"/>
      <c r="P578" s="633"/>
      <c r="Q578" s="633"/>
      <c r="R578" s="633" t="s">
        <v>4967</v>
      </c>
      <c r="S578" s="629" t="s">
        <v>3435</v>
      </c>
      <c r="T578" s="629" t="s">
        <v>6982</v>
      </c>
      <c r="U578" s="629" t="s">
        <v>4860</v>
      </c>
      <c r="V578" s="629" t="s">
        <v>4656</v>
      </c>
      <c r="W578" s="633"/>
      <c r="X578" s="633"/>
      <c r="Y578" s="633"/>
      <c r="Z578" s="633" t="s">
        <v>4968</v>
      </c>
      <c r="AA578" s="639"/>
      <c r="AB578" s="633"/>
      <c r="AC578" s="633"/>
      <c r="AD578" s="633"/>
      <c r="AE578" s="633"/>
      <c r="AF578" s="633"/>
      <c r="AG578" s="633"/>
      <c r="AH578" s="633"/>
      <c r="AI578" s="742"/>
      <c r="AJ578" s="742"/>
      <c r="AK578" s="742"/>
      <c r="AL578" s="742"/>
      <c r="AM578" s="742"/>
      <c r="AN578" s="742"/>
      <c r="AO578" s="742"/>
      <c r="AP578" s="742"/>
      <c r="AQ578" s="633"/>
      <c r="AR578" s="633"/>
      <c r="AS578" s="633"/>
      <c r="AT578" s="633"/>
      <c r="AU578" s="633"/>
      <c r="AV578" s="633"/>
      <c r="AW578" s="633"/>
      <c r="AX578" s="633"/>
      <c r="AY578" s="633"/>
      <c r="AZ578" s="633"/>
      <c r="BA578" s="633"/>
      <c r="BB578" s="633"/>
      <c r="BC578" s="633"/>
      <c r="BD578" s="633"/>
      <c r="BE578" s="633"/>
      <c r="BF578" s="633"/>
      <c r="BG578" s="633"/>
      <c r="BH578" s="633"/>
      <c r="BI578" s="633"/>
      <c r="BJ578" s="633"/>
      <c r="BK578" s="633"/>
      <c r="BL578" s="633"/>
      <c r="BM578" s="633"/>
      <c r="BN578" s="633"/>
      <c r="BO578" s="633"/>
      <c r="BP578" s="633"/>
      <c r="BQ578" s="633"/>
      <c r="BR578" s="633"/>
      <c r="BS578" s="633"/>
      <c r="BT578" s="633"/>
      <c r="BU578" s="633"/>
      <c r="BV578" s="633"/>
      <c r="BW578" s="633"/>
      <c r="BX578" s="633"/>
      <c r="BY578" s="633"/>
      <c r="BZ578" s="633"/>
      <c r="CA578" s="633"/>
      <c r="CB578" s="633"/>
      <c r="CC578" s="633"/>
      <c r="CD578" s="633"/>
      <c r="CE578" s="633"/>
      <c r="CF578" s="633"/>
      <c r="CG578" s="633"/>
      <c r="CH578" s="633"/>
      <c r="CI578" s="633"/>
      <c r="CJ578" s="633"/>
      <c r="CK578" s="633"/>
      <c r="CL578" s="633"/>
      <c r="CM578" s="633"/>
      <c r="CN578" s="633"/>
      <c r="CO578" s="633"/>
      <c r="CP578" s="633"/>
      <c r="CQ578" s="633"/>
      <c r="CR578" s="633"/>
      <c r="CS578" s="633"/>
      <c r="CT578" s="633"/>
      <c r="CU578" s="633"/>
      <c r="CV578" s="633"/>
      <c r="CW578" s="633"/>
      <c r="CX578" s="633"/>
      <c r="CY578" s="633"/>
      <c r="CZ578" s="633"/>
      <c r="DA578" s="633"/>
      <c r="DB578" s="633"/>
      <c r="DC578" s="633"/>
      <c r="DD578" s="633"/>
      <c r="DE578" s="633"/>
      <c r="DF578" s="633"/>
      <c r="DG578" s="633"/>
      <c r="DH578" s="633"/>
      <c r="DI578" s="633"/>
      <c r="DJ578" s="633"/>
      <c r="DK578" s="633"/>
      <c r="DL578" s="633"/>
      <c r="DM578" s="633"/>
      <c r="DN578" s="633"/>
      <c r="DO578" s="633"/>
      <c r="DP578" s="633"/>
      <c r="DQ578" s="633"/>
      <c r="DR578" s="633"/>
      <c r="DS578" s="633"/>
      <c r="DT578" s="633"/>
      <c r="DU578" s="633"/>
      <c r="DV578" s="633"/>
      <c r="DW578" s="633"/>
      <c r="DX578" s="633"/>
      <c r="DY578" s="633"/>
      <c r="DZ578" s="633"/>
      <c r="EA578" s="633"/>
      <c r="EB578" s="633"/>
      <c r="EC578" s="633"/>
      <c r="ED578" s="633"/>
      <c r="EE578" s="633"/>
      <c r="EF578" s="633"/>
      <c r="EG578" s="633"/>
      <c r="EH578" s="633"/>
      <c r="EI578" s="633"/>
      <c r="EJ578" s="633"/>
      <c r="EK578" s="633"/>
      <c r="EL578" s="633"/>
      <c r="EM578" s="633"/>
      <c r="EN578" s="633"/>
      <c r="EO578" s="633"/>
      <c r="EP578" s="633"/>
      <c r="EQ578" s="633"/>
      <c r="ER578" s="633"/>
      <c r="ES578" s="633"/>
      <c r="ET578" s="633"/>
      <c r="EU578" s="633"/>
      <c r="EV578" s="633"/>
      <c r="EW578" s="633"/>
      <c r="EX578" s="633"/>
      <c r="EY578" s="633"/>
      <c r="EZ578" s="633"/>
      <c r="FA578" s="633"/>
      <c r="FB578" s="633"/>
      <c r="FC578" s="633"/>
      <c r="FD578" s="633"/>
      <c r="FE578" s="633"/>
      <c r="FF578" s="633"/>
      <c r="FG578" s="633"/>
      <c r="FH578" s="633"/>
      <c r="FI578" s="633"/>
      <c r="FJ578" s="633"/>
      <c r="FK578" s="633"/>
      <c r="FL578" s="633"/>
      <c r="FM578" s="633"/>
      <c r="FN578" s="633"/>
      <c r="FO578" s="633"/>
      <c r="FP578" s="633"/>
      <c r="FQ578" s="633"/>
      <c r="FR578" s="633"/>
      <c r="FS578" s="633"/>
      <c r="FT578" s="633"/>
      <c r="FU578" s="633"/>
      <c r="FV578" s="633"/>
      <c r="FW578" s="633"/>
      <c r="FX578" s="633"/>
      <c r="FY578" s="633"/>
      <c r="FZ578" s="633"/>
      <c r="GA578" s="633"/>
      <c r="GB578" s="633"/>
      <c r="GC578" s="633"/>
      <c r="GD578" s="633"/>
      <c r="GE578" s="633"/>
      <c r="GF578" s="633"/>
      <c r="GG578" s="633"/>
      <c r="GH578" s="633"/>
      <c r="GI578" s="633"/>
      <c r="GJ578" s="633"/>
      <c r="GK578" s="633"/>
      <c r="GL578" s="633"/>
      <c r="GM578" s="633"/>
      <c r="GN578" s="633"/>
      <c r="GO578" s="633"/>
      <c r="GP578" s="633"/>
      <c r="GQ578" s="633"/>
      <c r="GR578" s="633"/>
      <c r="GS578" s="633"/>
      <c r="GT578" s="633"/>
      <c r="GU578" s="633"/>
      <c r="GV578" s="633"/>
      <c r="GW578" s="633"/>
      <c r="GX578" s="633"/>
      <c r="GY578" s="633"/>
      <c r="GZ578" s="633"/>
      <c r="HA578" s="633"/>
      <c r="HB578" s="633"/>
      <c r="HC578" s="633"/>
      <c r="HD578" s="633"/>
      <c r="HE578" s="633"/>
      <c r="HF578" s="633"/>
      <c r="HG578" s="633"/>
      <c r="HH578" s="633"/>
      <c r="HI578" s="633"/>
      <c r="HJ578" s="633"/>
      <c r="HK578" s="633"/>
      <c r="HL578" s="633"/>
      <c r="HM578" s="633"/>
      <c r="HN578" s="633"/>
      <c r="HO578" s="633"/>
      <c r="HP578" s="633"/>
      <c r="HQ578" s="633"/>
      <c r="HR578" s="633"/>
      <c r="HS578" s="633"/>
      <c r="HT578" s="633"/>
      <c r="HU578" s="633"/>
      <c r="HV578" s="633"/>
      <c r="HW578" s="633"/>
      <c r="HX578" s="633"/>
      <c r="HY578" s="633"/>
      <c r="HZ578" s="633"/>
      <c r="IA578" s="633"/>
      <c r="IB578" s="633"/>
      <c r="IC578" s="633"/>
      <c r="ID578" s="633"/>
      <c r="IE578" s="633"/>
      <c r="IF578" s="633"/>
      <c r="IG578" s="633"/>
      <c r="IH578" s="633"/>
      <c r="II578" s="633"/>
      <c r="IJ578" s="633"/>
      <c r="IK578" s="633"/>
      <c r="IL578" s="633"/>
      <c r="IM578" s="633"/>
      <c r="IN578" s="633"/>
      <c r="IO578" s="633"/>
      <c r="IP578" s="633"/>
      <c r="IQ578" s="633"/>
      <c r="IR578" s="633"/>
      <c r="IS578" s="633"/>
      <c r="IT578" s="633"/>
      <c r="IU578" s="633"/>
      <c r="IV578" s="633"/>
      <c r="IW578" s="633"/>
      <c r="IX578" s="633"/>
      <c r="IY578" s="633"/>
      <c r="IZ578" s="633"/>
      <c r="JA578" s="633"/>
      <c r="JB578" s="633"/>
      <c r="JC578" s="633"/>
      <c r="JD578" s="633"/>
      <c r="JE578" s="633"/>
      <c r="JF578" s="633"/>
      <c r="JG578" s="633"/>
      <c r="JH578" s="633"/>
      <c r="JI578" s="633"/>
      <c r="JJ578" s="633"/>
      <c r="JK578" s="633"/>
      <c r="JL578" s="633"/>
      <c r="JM578" s="633"/>
      <c r="JN578" s="633"/>
      <c r="JO578" s="633"/>
      <c r="JP578" s="633"/>
      <c r="JQ578" s="633"/>
      <c r="JR578" s="633"/>
      <c r="JS578" s="633"/>
      <c r="JT578" s="633"/>
      <c r="JU578" s="633"/>
      <c r="JV578" s="633"/>
      <c r="JW578" s="633"/>
      <c r="JX578" s="633"/>
      <c r="JY578" s="633"/>
      <c r="JZ578" s="633"/>
      <c r="KA578" s="633"/>
      <c r="KB578" s="633"/>
      <c r="KC578" s="633"/>
      <c r="KD578" s="633"/>
      <c r="KE578" s="633"/>
      <c r="KF578" s="633"/>
      <c r="KG578" s="633"/>
      <c r="KH578" s="633"/>
      <c r="KI578" s="633"/>
      <c r="KJ578" s="633"/>
      <c r="KK578" s="633"/>
      <c r="KL578" s="633"/>
      <c r="KM578" s="633"/>
      <c r="KN578" s="633"/>
      <c r="KO578" s="633"/>
      <c r="KP578" s="633"/>
      <c r="KQ578" s="633"/>
      <c r="KR578" s="633"/>
      <c r="KS578" s="633"/>
      <c r="KT578" s="633"/>
      <c r="KU578" s="633"/>
      <c r="KV578" s="633"/>
      <c r="KW578" s="633"/>
      <c r="KX578" s="633"/>
      <c r="KY578" s="633"/>
      <c r="KZ578" s="633"/>
      <c r="LA578" s="633"/>
      <c r="LB578" s="633"/>
      <c r="LC578" s="633"/>
      <c r="LD578" s="633"/>
      <c r="LE578" s="633"/>
      <c r="LF578" s="633"/>
      <c r="LG578" s="633"/>
      <c r="LH578" s="633"/>
      <c r="LI578" s="633"/>
      <c r="LJ578" s="633"/>
      <c r="LK578" s="633"/>
      <c r="LL578" s="633"/>
      <c r="LM578" s="633"/>
      <c r="LN578" s="633"/>
      <c r="LO578" s="633"/>
      <c r="LP578" s="633"/>
      <c r="LQ578" s="633"/>
      <c r="LR578" s="633"/>
      <c r="LS578" s="633"/>
      <c r="LT578" s="633"/>
      <c r="LU578" s="633"/>
      <c r="LV578" s="633"/>
      <c r="LW578" s="633"/>
      <c r="LX578" s="633"/>
      <c r="LY578" s="633"/>
      <c r="LZ578" s="633"/>
      <c r="MA578" s="633"/>
      <c r="MB578" s="633"/>
      <c r="MC578" s="633"/>
      <c r="MD578" s="633"/>
      <c r="ME578" s="633"/>
      <c r="MF578" s="633"/>
      <c r="MG578" s="633"/>
      <c r="MH578" s="633"/>
      <c r="MI578" s="633"/>
      <c r="MJ578" s="633"/>
      <c r="MK578" s="633"/>
      <c r="ML578" s="633"/>
      <c r="MM578" s="633"/>
      <c r="MN578" s="633"/>
      <c r="MO578" s="633"/>
      <c r="MP578" s="633"/>
      <c r="MQ578" s="633"/>
      <c r="MR578" s="633"/>
      <c r="MS578" s="633"/>
      <c r="MT578" s="633"/>
      <c r="MU578" s="633"/>
      <c r="MV578" s="633"/>
      <c r="MW578" s="633"/>
      <c r="MX578" s="633"/>
      <c r="MY578" s="633"/>
      <c r="MZ578" s="633"/>
      <c r="NA578" s="633"/>
      <c r="NB578" s="633"/>
      <c r="NC578" s="633"/>
      <c r="ND578" s="633"/>
      <c r="NE578" s="633"/>
      <c r="NF578" s="633"/>
      <c r="NG578" s="633"/>
      <c r="NH578" s="633"/>
      <c r="NI578" s="633"/>
      <c r="NJ578" s="633"/>
      <c r="NK578" s="633"/>
      <c r="NL578" s="633"/>
      <c r="NM578" s="633"/>
      <c r="NN578" s="633"/>
      <c r="NO578" s="633"/>
      <c r="NP578" s="633"/>
      <c r="NQ578" s="633"/>
      <c r="NR578" s="633"/>
      <c r="NS578" s="633"/>
      <c r="NT578" s="633"/>
      <c r="NU578" s="633"/>
      <c r="NV578" s="633"/>
      <c r="NW578" s="633"/>
      <c r="NX578" s="633"/>
      <c r="NY578" s="633"/>
      <c r="NZ578" s="633"/>
      <c r="OA578" s="633"/>
      <c r="OB578" s="633"/>
      <c r="OC578" s="633"/>
      <c r="OD578" s="633"/>
      <c r="OE578" s="633"/>
      <c r="OF578" s="633"/>
      <c r="OG578" s="633"/>
      <c r="OH578" s="633"/>
      <c r="OI578" s="633"/>
      <c r="OJ578" s="633"/>
      <c r="OK578" s="633"/>
      <c r="OL578" s="633"/>
      <c r="OM578" s="633"/>
      <c r="ON578" s="633"/>
      <c r="OO578" s="633"/>
      <c r="OP578" s="633"/>
      <c r="OQ578" s="633"/>
      <c r="OR578" s="633"/>
      <c r="OS578" s="633"/>
      <c r="OT578" s="633"/>
      <c r="OU578" s="633"/>
      <c r="OV578" s="633"/>
      <c r="OW578" s="633"/>
      <c r="OX578" s="633"/>
      <c r="OY578" s="633"/>
      <c r="OZ578" s="633"/>
      <c r="PA578" s="633"/>
      <c r="PB578" s="633"/>
      <c r="PC578" s="633"/>
      <c r="PD578" s="633"/>
      <c r="PE578" s="633"/>
      <c r="PF578" s="633"/>
      <c r="PG578" s="633"/>
      <c r="PH578" s="633"/>
      <c r="PI578" s="633"/>
      <c r="PJ578" s="633"/>
      <c r="PK578" s="633"/>
      <c r="PL578" s="633"/>
      <c r="PM578" s="633"/>
      <c r="PN578" s="633"/>
      <c r="PO578" s="633"/>
      <c r="PP578" s="633"/>
      <c r="PQ578" s="633"/>
      <c r="PR578" s="633"/>
      <c r="PS578" s="633"/>
      <c r="PT578" s="633"/>
      <c r="PU578" s="633"/>
      <c r="PV578" s="633"/>
      <c r="PW578" s="633"/>
      <c r="PX578" s="633"/>
      <c r="PY578" s="633"/>
      <c r="PZ578" s="633"/>
      <c r="QA578" s="633"/>
      <c r="QB578" s="633"/>
      <c r="QC578" s="633"/>
      <c r="QD578" s="633"/>
      <c r="QE578" s="633"/>
      <c r="QF578" s="633"/>
      <c r="QG578" s="633"/>
      <c r="QH578" s="633"/>
      <c r="QI578" s="633"/>
      <c r="QJ578" s="633"/>
      <c r="QK578" s="633"/>
      <c r="QL578" s="633"/>
      <c r="QM578" s="633"/>
      <c r="QN578" s="633"/>
      <c r="QO578" s="633"/>
      <c r="QP578" s="633"/>
      <c r="QQ578" s="633"/>
      <c r="QR578" s="633"/>
      <c r="QS578" s="633"/>
      <c r="QT578" s="633"/>
      <c r="QU578" s="633"/>
      <c r="QV578" s="633"/>
      <c r="QW578" s="633"/>
      <c r="QX578" s="633"/>
      <c r="QY578" s="633"/>
      <c r="QZ578" s="633"/>
      <c r="RA578" s="633"/>
      <c r="RB578" s="633"/>
      <c r="RC578" s="633"/>
      <c r="RD578" s="633"/>
      <c r="RE578" s="633"/>
      <c r="RF578" s="633"/>
      <c r="RG578" s="633"/>
      <c r="RH578" s="633"/>
      <c r="RI578" s="633"/>
      <c r="RJ578" s="633"/>
      <c r="RK578" s="633"/>
      <c r="RL578" s="633"/>
      <c r="RM578" s="633"/>
      <c r="RN578" s="633"/>
      <c r="RO578" s="633"/>
      <c r="RP578" s="633"/>
      <c r="RQ578" s="633"/>
      <c r="RR578" s="633"/>
      <c r="RS578" s="633"/>
      <c r="RT578" s="633"/>
      <c r="RU578" s="633"/>
      <c r="RV578" s="633"/>
      <c r="RW578" s="633"/>
      <c r="RX578" s="633"/>
      <c r="RY578" s="633"/>
      <c r="RZ578" s="633"/>
      <c r="SA578" s="633"/>
      <c r="SB578" s="633"/>
      <c r="SC578" s="633"/>
      <c r="SD578" s="633"/>
      <c r="SE578" s="633"/>
      <c r="SF578" s="633"/>
      <c r="SG578" s="633"/>
      <c r="SH578" s="633"/>
      <c r="SI578" s="633"/>
      <c r="SJ578" s="633"/>
      <c r="SK578" s="633"/>
      <c r="SL578" s="633"/>
      <c r="SM578" s="633"/>
      <c r="SN578" s="633"/>
      <c r="SO578" s="633"/>
      <c r="SP578" s="633"/>
      <c r="SQ578" s="633"/>
      <c r="SR578" s="633"/>
      <c r="SS578" s="633"/>
      <c r="ST578" s="633"/>
      <c r="SU578" s="633"/>
      <c r="SV578" s="633"/>
      <c r="SW578" s="633"/>
      <c r="SX578" s="633"/>
      <c r="SY578" s="633"/>
      <c r="SZ578" s="633"/>
      <c r="TA578" s="633"/>
      <c r="TB578" s="633"/>
      <c r="TC578" s="633"/>
      <c r="TD578" s="633"/>
      <c r="TE578" s="633"/>
      <c r="TF578" s="633"/>
      <c r="TG578" s="633"/>
      <c r="TH578" s="633"/>
      <c r="TI578" s="633"/>
      <c r="TJ578" s="633"/>
      <c r="TK578" s="633"/>
      <c r="TL578" s="633"/>
      <c r="TM578" s="633"/>
      <c r="TN578" s="633"/>
      <c r="TO578" s="633"/>
      <c r="TP578" s="633"/>
      <c r="TQ578" s="633"/>
      <c r="TR578" s="633"/>
      <c r="TS578" s="633"/>
      <c r="TT578" s="633"/>
      <c r="TU578" s="633"/>
      <c r="TV578" s="633"/>
      <c r="TW578" s="633"/>
      <c r="TX578" s="633"/>
      <c r="TY578" s="633"/>
      <c r="TZ578" s="633"/>
      <c r="UA578" s="633"/>
      <c r="UB578" s="633"/>
      <c r="UC578" s="633"/>
      <c r="UD578" s="633"/>
      <c r="UE578" s="633"/>
      <c r="UF578" s="633"/>
      <c r="UG578" s="633"/>
      <c r="UH578" s="633"/>
      <c r="UI578" s="633"/>
      <c r="UJ578" s="633"/>
      <c r="UK578" s="633"/>
      <c r="UL578" s="633"/>
      <c r="UM578" s="633"/>
      <c r="UN578" s="633"/>
      <c r="UO578" s="633"/>
      <c r="UP578" s="633"/>
      <c r="UQ578" s="633"/>
      <c r="UR578" s="633"/>
      <c r="US578" s="633"/>
      <c r="UT578" s="633"/>
      <c r="UU578" s="633"/>
      <c r="UV578" s="633"/>
      <c r="UW578" s="633"/>
      <c r="UX578" s="633"/>
      <c r="UY578" s="633"/>
      <c r="UZ578" s="633"/>
      <c r="VA578" s="633"/>
      <c r="VB578" s="633"/>
      <c r="VC578" s="633"/>
      <c r="VD578" s="633"/>
      <c r="VE578" s="633"/>
      <c r="VF578" s="633"/>
      <c r="VG578" s="633"/>
      <c r="VH578" s="633"/>
      <c r="VI578" s="633"/>
      <c r="VJ578" s="633"/>
      <c r="VK578" s="633"/>
      <c r="VL578" s="633"/>
      <c r="VM578" s="633"/>
      <c r="VN578" s="633"/>
      <c r="VO578" s="633"/>
      <c r="VP578" s="633"/>
      <c r="VQ578" s="633"/>
      <c r="VR578" s="633"/>
      <c r="VS578" s="633"/>
      <c r="VT578" s="633"/>
      <c r="VU578" s="633"/>
      <c r="VV578" s="633"/>
      <c r="VW578" s="633"/>
      <c r="VX578" s="633"/>
      <c r="VY578" s="633"/>
      <c r="VZ578" s="633"/>
      <c r="WA578" s="633"/>
      <c r="WB578" s="633"/>
      <c r="WC578" s="633"/>
      <c r="WD578" s="633"/>
      <c r="WE578" s="633"/>
      <c r="WF578" s="633"/>
      <c r="WG578" s="633"/>
      <c r="WH578" s="633"/>
      <c r="WI578" s="633"/>
      <c r="WJ578" s="633"/>
      <c r="WK578" s="633"/>
      <c r="WL578" s="633"/>
      <c r="WM578" s="633"/>
      <c r="WN578" s="633"/>
      <c r="WO578" s="633"/>
      <c r="WP578" s="633"/>
      <c r="WQ578" s="633"/>
      <c r="WR578" s="633"/>
      <c r="WS578" s="633"/>
      <c r="WT578" s="633"/>
      <c r="WU578" s="633"/>
      <c r="WV578" s="633"/>
      <c r="WW578" s="633"/>
      <c r="WX578" s="633"/>
      <c r="WY578" s="633"/>
      <c r="WZ578" s="633"/>
      <c r="XA578" s="633"/>
      <c r="XB578" s="633"/>
      <c r="XC578" s="633"/>
      <c r="XD578" s="633"/>
      <c r="XE578" s="633"/>
      <c r="XF578" s="633"/>
      <c r="XG578" s="633"/>
      <c r="XH578" s="633"/>
      <c r="XI578" s="633"/>
      <c r="XJ578" s="633"/>
      <c r="XK578" s="633"/>
      <c r="XL578" s="633"/>
      <c r="XM578" s="633"/>
      <c r="XN578" s="633"/>
      <c r="XO578" s="633"/>
      <c r="XP578" s="633"/>
      <c r="XQ578" s="633"/>
      <c r="XR578" s="633"/>
      <c r="XS578" s="633"/>
      <c r="XT578" s="633"/>
      <c r="XU578" s="633"/>
      <c r="XV578" s="633"/>
      <c r="XW578" s="633"/>
      <c r="XX578" s="633"/>
      <c r="XY578" s="633"/>
      <c r="XZ578" s="633"/>
      <c r="YA578" s="633"/>
      <c r="YB578" s="633"/>
      <c r="YC578" s="633"/>
      <c r="YD578" s="633"/>
      <c r="YE578" s="633"/>
      <c r="YF578" s="633"/>
      <c r="YG578" s="633"/>
      <c r="YH578" s="633"/>
      <c r="YI578" s="633"/>
      <c r="YJ578" s="633"/>
      <c r="YK578" s="633"/>
      <c r="YL578" s="633"/>
      <c r="YM578" s="633"/>
      <c r="YN578" s="633"/>
      <c r="YO578" s="633"/>
      <c r="YP578" s="633"/>
      <c r="YQ578" s="633"/>
      <c r="YR578" s="633"/>
      <c r="YS578" s="633"/>
      <c r="YT578" s="633"/>
      <c r="YU578" s="633"/>
      <c r="YV578" s="633"/>
      <c r="YW578" s="633"/>
      <c r="YX578" s="633"/>
      <c r="YY578" s="633"/>
      <c r="YZ578" s="633"/>
      <c r="ZA578" s="633"/>
      <c r="ZB578" s="633"/>
      <c r="ZC578" s="633"/>
      <c r="ZD578" s="633"/>
      <c r="ZE578" s="633"/>
      <c r="ZF578" s="633"/>
      <c r="ZG578" s="633"/>
      <c r="ZH578" s="633"/>
      <c r="ZI578" s="633"/>
      <c r="ZJ578" s="633"/>
      <c r="ZK578" s="633"/>
      <c r="ZL578" s="633"/>
      <c r="ZM578" s="633"/>
      <c r="ZN578" s="633"/>
      <c r="ZO578" s="633"/>
      <c r="ZP578" s="633"/>
      <c r="ZQ578" s="633"/>
      <c r="ZR578" s="633"/>
      <c r="ZS578" s="633"/>
      <c r="ZT578" s="633"/>
      <c r="ZU578" s="633"/>
      <c r="ZV578" s="633"/>
      <c r="ZW578" s="633"/>
      <c r="ZX578" s="633"/>
      <c r="ZY578" s="633"/>
      <c r="ZZ578" s="633"/>
      <c r="AAA578" s="633"/>
      <c r="AAB578" s="633"/>
      <c r="AAC578" s="633"/>
      <c r="AAD578" s="633"/>
      <c r="AAE578" s="633"/>
      <c r="AAF578" s="633"/>
      <c r="AAG578" s="633"/>
      <c r="AAH578" s="633"/>
      <c r="AAI578" s="633"/>
      <c r="AAJ578" s="633"/>
      <c r="AAK578" s="633"/>
      <c r="AAL578" s="633"/>
      <c r="AAM578" s="633"/>
      <c r="AAN578" s="633"/>
      <c r="AAO578" s="633"/>
      <c r="AAP578" s="633"/>
      <c r="AAQ578" s="633"/>
      <c r="AAR578" s="633"/>
      <c r="AAS578" s="633"/>
      <c r="AAT578" s="633"/>
      <c r="AAU578" s="633"/>
      <c r="AAV578" s="633"/>
      <c r="AAW578" s="633"/>
      <c r="AAX578" s="633"/>
      <c r="AAY578" s="633"/>
      <c r="AAZ578" s="633"/>
      <c r="ABA578" s="633"/>
      <c r="ABB578" s="633"/>
      <c r="ABC578" s="633"/>
      <c r="ABD578" s="633"/>
      <c r="ABE578" s="633"/>
      <c r="ABF578" s="633"/>
      <c r="ABG578" s="633"/>
      <c r="ABH578" s="633"/>
      <c r="ABI578" s="633"/>
      <c r="ABJ578" s="633"/>
      <c r="ABK578" s="633"/>
      <c r="ABL578" s="633"/>
      <c r="ABM578" s="633"/>
      <c r="ABN578" s="633"/>
      <c r="ABO578" s="633"/>
      <c r="ABP578" s="633"/>
      <c r="ABQ578" s="633"/>
      <c r="ABR578" s="633"/>
      <c r="ABS578" s="633"/>
      <c r="ABT578" s="633"/>
      <c r="ABU578" s="633"/>
      <c r="ABV578" s="633"/>
      <c r="ABW578" s="633"/>
      <c r="ABX578" s="633"/>
      <c r="ABY578" s="633"/>
      <c r="ABZ578" s="633"/>
      <c r="ACA578" s="633"/>
      <c r="ACB578" s="633"/>
      <c r="ACC578" s="633"/>
      <c r="ACD578" s="633"/>
      <c r="ACE578" s="633"/>
      <c r="ACF578" s="633"/>
      <c r="ACG578" s="633"/>
      <c r="ACH578" s="633"/>
      <c r="ACI578" s="633"/>
      <c r="ACJ578" s="633"/>
      <c r="ACK578" s="633"/>
      <c r="ACL578" s="633"/>
      <c r="ACM578" s="633"/>
      <c r="ACN578" s="633"/>
      <c r="ACO578" s="633"/>
      <c r="ACP578" s="633"/>
      <c r="ACQ578" s="633"/>
      <c r="ACR578" s="633"/>
      <c r="ACS578" s="633"/>
      <c r="ACT578" s="633"/>
      <c r="ACU578" s="633"/>
      <c r="ACV578" s="633"/>
      <c r="ACW578" s="633"/>
      <c r="ACX578" s="633"/>
      <c r="ACY578" s="633"/>
      <c r="ACZ578" s="633"/>
      <c r="ADA578" s="633"/>
      <c r="ADB578" s="633"/>
      <c r="ADC578" s="633"/>
      <c r="ADD578" s="633"/>
      <c r="ADE578" s="633"/>
      <c r="ADF578" s="633"/>
      <c r="ADG578" s="633"/>
      <c r="ADH578" s="633"/>
      <c r="ADI578" s="633"/>
      <c r="ADJ578" s="633"/>
      <c r="ADK578" s="633"/>
      <c r="ADL578" s="633"/>
      <c r="ADM578" s="633"/>
      <c r="ADN578" s="633"/>
      <c r="ADO578" s="633"/>
      <c r="ADP578" s="633"/>
      <c r="ADQ578" s="633"/>
      <c r="ADR578" s="633"/>
      <c r="ADS578" s="633"/>
      <c r="ADT578" s="633"/>
      <c r="ADU578" s="633"/>
      <c r="ADV578" s="633"/>
      <c r="ADW578" s="633"/>
      <c r="ADX578" s="633"/>
      <c r="ADY578" s="633"/>
      <c r="ADZ578" s="633"/>
      <c r="AEA578" s="633"/>
      <c r="AEB578" s="633"/>
      <c r="AEC578" s="633"/>
      <c r="AED578" s="633"/>
      <c r="AEE578" s="633"/>
      <c r="AEF578" s="633"/>
      <c r="AEG578" s="633"/>
      <c r="AEH578" s="633"/>
      <c r="AEI578" s="633"/>
      <c r="AEJ578" s="633"/>
      <c r="AEK578" s="633"/>
      <c r="AEL578" s="633"/>
      <c r="AEM578" s="633"/>
      <c r="AEN578" s="633"/>
      <c r="AEO578" s="633"/>
      <c r="AEP578" s="633"/>
      <c r="AEQ578" s="633"/>
      <c r="AER578" s="633"/>
      <c r="AES578" s="633"/>
      <c r="AET578" s="633"/>
      <c r="AEU578" s="633"/>
      <c r="AEV578" s="633"/>
      <c r="AEW578" s="633"/>
      <c r="AEX578" s="633"/>
      <c r="AEY578" s="633"/>
      <c r="AEZ578" s="633"/>
      <c r="AFA578" s="633"/>
      <c r="AFB578" s="633"/>
      <c r="AFC578" s="633"/>
      <c r="AFD578" s="633"/>
      <c r="AFE578" s="633"/>
      <c r="AFF578" s="633"/>
      <c r="AFG578" s="633"/>
      <c r="AFH578" s="633"/>
      <c r="AFI578" s="633"/>
      <c r="AFJ578" s="633"/>
      <c r="AFK578" s="633"/>
      <c r="AFL578" s="633"/>
      <c r="AFM578" s="633"/>
      <c r="AFN578" s="633"/>
      <c r="AFO578" s="633"/>
      <c r="AFP578" s="633"/>
      <c r="AFQ578" s="633"/>
      <c r="AFR578" s="633"/>
      <c r="AFS578" s="633"/>
      <c r="AFT578" s="633"/>
      <c r="AFU578" s="633"/>
      <c r="AFV578" s="633"/>
      <c r="AFW578" s="633"/>
      <c r="AFX578" s="633"/>
      <c r="AFY578" s="633"/>
      <c r="AFZ578" s="633"/>
      <c r="AGA578" s="633"/>
      <c r="AGB578" s="633"/>
      <c r="AGC578" s="633"/>
      <c r="AGD578" s="633"/>
      <c r="AGE578" s="633"/>
      <c r="AGF578" s="633"/>
      <c r="AGG578" s="633"/>
      <c r="AGH578" s="633"/>
      <c r="AGI578" s="633"/>
      <c r="AGJ578" s="633"/>
      <c r="AGK578" s="633"/>
      <c r="AGL578" s="633"/>
      <c r="AGM578" s="633"/>
      <c r="AGN578" s="633"/>
      <c r="AGO578" s="633"/>
      <c r="AGP578" s="633"/>
      <c r="AGQ578" s="633"/>
      <c r="AGR578" s="633"/>
      <c r="AGS578" s="633"/>
      <c r="AGT578" s="633"/>
      <c r="AGU578" s="633"/>
      <c r="AGV578" s="633"/>
      <c r="AGW578" s="633"/>
      <c r="AGX578" s="633"/>
      <c r="AGY578" s="633"/>
      <c r="AGZ578" s="633"/>
      <c r="AHA578" s="633"/>
      <c r="AHB578" s="633"/>
      <c r="AHC578" s="633"/>
      <c r="AHD578" s="633"/>
      <c r="AHE578" s="633"/>
      <c r="AHF578" s="633"/>
      <c r="AHG578" s="633"/>
      <c r="AHH578" s="633"/>
      <c r="AHI578" s="633"/>
      <c r="AHJ578" s="633"/>
      <c r="AHK578" s="633"/>
      <c r="AHL578" s="633"/>
      <c r="AHM578" s="633"/>
      <c r="AHN578" s="633"/>
      <c r="AHO578" s="633"/>
      <c r="AHP578" s="633"/>
      <c r="AHQ578" s="633"/>
      <c r="AHR578" s="633"/>
      <c r="AHS578" s="633"/>
      <c r="AHT578" s="633"/>
      <c r="AHU578" s="633"/>
      <c r="AHV578" s="633"/>
      <c r="AHW578" s="633"/>
      <c r="AHX578" s="633"/>
      <c r="AHY578" s="633"/>
      <c r="AHZ578" s="633"/>
      <c r="AIA578" s="633"/>
      <c r="AIB578" s="633"/>
      <c r="AIC578" s="633"/>
      <c r="AID578" s="633"/>
      <c r="AIE578" s="633"/>
      <c r="AIF578" s="633"/>
      <c r="AIG578" s="633"/>
      <c r="AIH578" s="633"/>
      <c r="AII578" s="633"/>
      <c r="AIJ578" s="633"/>
      <c r="AIK578" s="633"/>
      <c r="AIL578" s="633"/>
      <c r="AIM578" s="633"/>
      <c r="AIN578" s="633"/>
      <c r="AIO578" s="633"/>
      <c r="AIP578" s="633"/>
      <c r="AIQ578" s="633"/>
      <c r="AIR578" s="633"/>
      <c r="AIS578" s="633"/>
      <c r="AIT578" s="633"/>
      <c r="AIU578" s="633"/>
      <c r="AIV578" s="633"/>
      <c r="AIW578" s="633"/>
      <c r="AIX578" s="633"/>
      <c r="AIY578" s="633"/>
      <c r="AIZ578" s="633"/>
      <c r="AJA578" s="633"/>
      <c r="AJB578" s="633"/>
      <c r="AJC578" s="633"/>
      <c r="AJD578" s="633"/>
      <c r="AJE578" s="633"/>
      <c r="AJF578" s="633"/>
      <c r="AJG578" s="633"/>
      <c r="AJH578" s="633"/>
      <c r="AJI578" s="633"/>
      <c r="AJJ578" s="633"/>
      <c r="AJK578" s="633"/>
      <c r="AJL578" s="633"/>
      <c r="AJM578" s="633"/>
      <c r="AJN578" s="633"/>
      <c r="AJO578" s="633"/>
      <c r="AJP578" s="633"/>
      <c r="AJQ578" s="633"/>
      <c r="AJR578" s="633"/>
      <c r="AJS578" s="633"/>
      <c r="AJT578" s="633"/>
      <c r="AJU578" s="633"/>
      <c r="AJV578" s="633"/>
      <c r="AJW578" s="633"/>
      <c r="AJX578" s="633"/>
      <c r="AJY578" s="633"/>
      <c r="AJZ578" s="633"/>
      <c r="AKA578" s="633"/>
      <c r="AKB578" s="633"/>
      <c r="AKC578" s="633"/>
      <c r="AKD578" s="633"/>
      <c r="AKE578" s="633"/>
      <c r="AKF578" s="633"/>
      <c r="AKG578" s="633"/>
      <c r="AKH578" s="633"/>
      <c r="AKI578" s="633"/>
      <c r="AKJ578" s="633"/>
      <c r="AKK578" s="633"/>
      <c r="AKL578" s="633"/>
      <c r="AKM578" s="633"/>
      <c r="AKN578" s="633"/>
      <c r="AKO578" s="633"/>
      <c r="AKP578" s="633"/>
      <c r="AKQ578" s="633"/>
      <c r="AKR578" s="633"/>
      <c r="AKS578" s="633"/>
      <c r="AKT578" s="633"/>
      <c r="AKU578" s="633"/>
      <c r="AKV578" s="633"/>
      <c r="AKW578" s="633"/>
      <c r="AKX578" s="633"/>
      <c r="AKY578" s="633"/>
      <c r="AKZ578" s="633"/>
      <c r="ALA578" s="633"/>
      <c r="ALB578" s="633"/>
      <c r="ALC578" s="633"/>
      <c r="ALD578" s="633"/>
      <c r="ALE578" s="633"/>
      <c r="ALF578" s="633"/>
      <c r="ALG578" s="633"/>
      <c r="ALH578" s="633"/>
      <c r="ALI578" s="633"/>
      <c r="ALJ578" s="633"/>
      <c r="ALK578" s="633"/>
      <c r="ALL578" s="633"/>
      <c r="ALM578" s="633"/>
      <c r="ALN578" s="633"/>
      <c r="ALO578" s="633"/>
      <c r="ALP578" s="633"/>
      <c r="ALQ578" s="633"/>
      <c r="ALR578" s="633"/>
      <c r="ALS578" s="633"/>
      <c r="ALT578" s="633"/>
      <c r="ALU578" s="633"/>
      <c r="ALV578" s="633"/>
      <c r="ALW578" s="633"/>
      <c r="ALX578" s="633"/>
      <c r="ALY578" s="633"/>
      <c r="ALZ578" s="633"/>
      <c r="AMA578" s="633"/>
      <c r="AMB578" s="633"/>
      <c r="AMC578" s="633"/>
      <c r="AMD578" s="633"/>
      <c r="AME578" s="633"/>
      <c r="AMF578" s="633"/>
      <c r="AMG578" s="633"/>
      <c r="AMH578" s="633"/>
      <c r="AMI578" s="633"/>
      <c r="AMJ578" s="633"/>
      <c r="AMK578" s="633"/>
      <c r="AML578" s="633"/>
      <c r="AMM578" s="633"/>
      <c r="AMN578" s="633"/>
      <c r="AMO578" s="633"/>
      <c r="AMP578" s="633"/>
      <c r="AMQ578" s="633"/>
      <c r="AMR578" s="633"/>
      <c r="AMS578" s="633"/>
      <c r="AMT578" s="633"/>
      <c r="AMU578" s="633"/>
      <c r="AMV578" s="633"/>
      <c r="AMW578" s="633"/>
      <c r="AMX578" s="633"/>
      <c r="AMY578" s="633"/>
      <c r="AMZ578" s="633"/>
      <c r="ANA578" s="633"/>
      <c r="ANB578" s="633"/>
      <c r="ANC578" s="633"/>
      <c r="AND578" s="633"/>
      <c r="ANE578" s="633"/>
      <c r="ANF578" s="633"/>
      <c r="ANG578" s="633"/>
      <c r="ANH578" s="633"/>
      <c r="ANI578" s="633"/>
      <c r="ANJ578" s="633"/>
      <c r="ANK578" s="633"/>
      <c r="ANL578" s="633"/>
      <c r="ANM578" s="633"/>
      <c r="ANN578" s="633"/>
      <c r="ANO578" s="633"/>
      <c r="ANP578" s="633"/>
      <c r="ANQ578" s="633"/>
      <c r="ANR578" s="633"/>
      <c r="ANS578" s="633"/>
      <c r="ANT578" s="633"/>
      <c r="ANU578" s="633"/>
      <c r="ANV578" s="633"/>
      <c r="ANW578" s="633"/>
      <c r="ANX578" s="633"/>
      <c r="ANY578" s="633"/>
      <c r="ANZ578" s="633"/>
      <c r="AOA578" s="633"/>
      <c r="AOB578" s="633"/>
      <c r="AOC578" s="633"/>
      <c r="AOD578" s="633"/>
      <c r="AOE578" s="633"/>
      <c r="AOF578" s="633"/>
      <c r="AOG578" s="633"/>
      <c r="AOH578" s="633"/>
      <c r="AOI578" s="633"/>
      <c r="AOJ578" s="633"/>
      <c r="AOK578" s="633"/>
      <c r="AOL578" s="633"/>
      <c r="AOM578" s="633"/>
      <c r="AON578" s="633"/>
      <c r="AOO578" s="633"/>
      <c r="AOP578" s="633"/>
      <c r="AOQ578" s="633"/>
      <c r="AOR578" s="633"/>
      <c r="AOS578" s="633"/>
      <c r="AOT578" s="633"/>
      <c r="AOU578" s="633"/>
      <c r="AOV578" s="633"/>
      <c r="AOW578" s="633"/>
      <c r="AOX578" s="633"/>
      <c r="AOY578" s="633"/>
      <c r="AOZ578" s="633"/>
      <c r="APA578" s="633"/>
      <c r="APB578" s="633"/>
      <c r="APC578" s="633"/>
      <c r="APD578" s="633"/>
      <c r="APE578" s="633"/>
      <c r="APF578" s="633"/>
      <c r="APG578" s="633"/>
      <c r="APH578" s="633"/>
      <c r="API578" s="633"/>
      <c r="APJ578" s="633"/>
      <c r="APK578" s="633"/>
      <c r="APL578" s="633"/>
      <c r="APM578" s="633"/>
      <c r="APN578" s="633"/>
      <c r="APO578" s="633"/>
      <c r="APP578" s="633"/>
      <c r="APQ578" s="633"/>
      <c r="APR578" s="633"/>
      <c r="APS578" s="633"/>
      <c r="APT578" s="633"/>
      <c r="APU578" s="633"/>
      <c r="APV578" s="633"/>
      <c r="APW578" s="633"/>
      <c r="APX578" s="633"/>
      <c r="APY578" s="633"/>
      <c r="APZ578" s="633"/>
      <c r="AQA578" s="633"/>
      <c r="AQB578" s="633"/>
      <c r="AQC578" s="633"/>
      <c r="AQD578" s="633"/>
      <c r="AQE578" s="633"/>
      <c r="AQF578" s="633"/>
      <c r="AQG578" s="633"/>
      <c r="AQH578" s="633"/>
      <c r="AQI578" s="633"/>
      <c r="AQJ578" s="633"/>
      <c r="AQK578" s="633"/>
      <c r="AQL578" s="633"/>
      <c r="AQM578" s="633"/>
      <c r="AQN578" s="633"/>
      <c r="AQO578" s="633"/>
      <c r="AQP578" s="633"/>
      <c r="AQQ578" s="633"/>
      <c r="AQR578" s="633"/>
      <c r="AQS578" s="633"/>
      <c r="AQT578" s="633"/>
      <c r="AQU578" s="633"/>
      <c r="AQV578" s="633"/>
      <c r="AQW578" s="633"/>
      <c r="AQX578" s="633"/>
      <c r="AQY578" s="633"/>
      <c r="AQZ578" s="633"/>
      <c r="ARA578" s="633"/>
      <c r="ARB578" s="633"/>
      <c r="ARC578" s="633"/>
      <c r="ARD578" s="633"/>
      <c r="ARE578" s="633"/>
      <c r="ARF578" s="633"/>
      <c r="ARG578" s="633"/>
      <c r="ARH578" s="633"/>
      <c r="ARI578" s="633"/>
      <c r="ARJ578" s="633"/>
      <c r="ARK578" s="633"/>
      <c r="ARL578" s="633"/>
      <c r="ARM578" s="633"/>
      <c r="ARN578" s="633"/>
      <c r="ARO578" s="633"/>
      <c r="ARP578" s="633"/>
      <c r="ARQ578" s="633"/>
      <c r="ARR578" s="633"/>
      <c r="ARS578" s="633"/>
      <c r="ART578" s="633"/>
      <c r="ARU578" s="633"/>
      <c r="ARV578" s="633"/>
      <c r="ARW578" s="633"/>
      <c r="ARX578" s="633"/>
      <c r="ARY578" s="633"/>
      <c r="ARZ578" s="633"/>
      <c r="ASA578" s="633"/>
      <c r="ASB578" s="633"/>
      <c r="ASC578" s="633"/>
      <c r="ASD578" s="633"/>
      <c r="ASE578" s="633"/>
      <c r="ASF578" s="633"/>
      <c r="ASG578" s="633"/>
      <c r="ASH578" s="633"/>
      <c r="ASI578" s="633"/>
      <c r="ASJ578" s="633"/>
      <c r="ASK578" s="633"/>
      <c r="ASL578" s="633"/>
      <c r="ASM578" s="633"/>
      <c r="ASN578" s="633"/>
      <c r="ASO578" s="633"/>
      <c r="ASP578" s="633"/>
      <c r="ASQ578" s="633"/>
      <c r="ASR578" s="633"/>
      <c r="ASS578" s="633"/>
      <c r="AST578" s="633"/>
      <c r="ASU578" s="633"/>
      <c r="ASV578" s="633"/>
      <c r="ASW578" s="633"/>
      <c r="ASX578" s="633"/>
      <c r="ASY578" s="633"/>
      <c r="ASZ578" s="633"/>
      <c r="ATA578" s="633"/>
      <c r="ATB578" s="633"/>
      <c r="ATC578" s="633"/>
      <c r="ATD578" s="633"/>
      <c r="ATE578" s="633"/>
      <c r="ATF578" s="633"/>
      <c r="ATG578" s="633"/>
      <c r="ATH578" s="633"/>
      <c r="ATI578" s="633"/>
      <c r="ATJ578" s="633"/>
      <c r="ATK578" s="633"/>
      <c r="ATL578" s="633"/>
      <c r="ATM578" s="633"/>
      <c r="ATN578" s="633"/>
      <c r="ATO578" s="633"/>
      <c r="ATP578" s="633"/>
      <c r="ATQ578" s="633"/>
      <c r="ATR578" s="633"/>
      <c r="ATS578" s="633"/>
      <c r="ATT578" s="633"/>
      <c r="ATU578" s="633"/>
      <c r="ATV578" s="633"/>
      <c r="ATW578" s="633"/>
      <c r="ATX578" s="633"/>
      <c r="ATY578" s="633"/>
      <c r="ATZ578" s="633"/>
      <c r="AUA578" s="633"/>
      <c r="AUB578" s="633"/>
      <c r="AUC578" s="633"/>
      <c r="AUD578" s="633"/>
      <c r="AUE578" s="633"/>
      <c r="AUF578" s="633"/>
      <c r="AUG578" s="633"/>
      <c r="AUH578" s="633"/>
      <c r="AUI578" s="633"/>
      <c r="AUJ578" s="633"/>
      <c r="AUK578" s="633"/>
      <c r="AUL578" s="633"/>
      <c r="AUM578" s="633"/>
      <c r="AUN578" s="633"/>
      <c r="AUO578" s="633"/>
      <c r="AUP578" s="633"/>
      <c r="AUQ578" s="633"/>
      <c r="AUR578" s="633"/>
      <c r="AUS578" s="633"/>
      <c r="AUT578" s="633"/>
      <c r="AUU578" s="633"/>
      <c r="AUV578" s="633"/>
      <c r="AUW578" s="633"/>
      <c r="AUX578" s="633"/>
      <c r="AUY578" s="633"/>
      <c r="AUZ578" s="633"/>
      <c r="AVA578" s="633"/>
      <c r="AVB578" s="633"/>
      <c r="AVC578" s="633"/>
      <c r="AVD578" s="633"/>
      <c r="AVE578" s="633"/>
      <c r="AVF578" s="633"/>
      <c r="AVG578" s="633"/>
      <c r="AVH578" s="633"/>
      <c r="AVI578" s="633"/>
      <c r="AVJ578" s="633"/>
      <c r="AVK578" s="633"/>
      <c r="AVL578" s="633"/>
      <c r="AVM578" s="633"/>
      <c r="AVN578" s="633"/>
      <c r="AVO578" s="633"/>
      <c r="AVP578" s="633"/>
      <c r="AVQ578" s="633"/>
      <c r="AVR578" s="633"/>
      <c r="AVS578" s="633"/>
      <c r="AVT578" s="633"/>
      <c r="AVU578" s="633"/>
      <c r="AVV578" s="633"/>
      <c r="AVW578" s="633"/>
      <c r="AVX578" s="633"/>
      <c r="AVY578" s="633"/>
      <c r="AVZ578" s="633"/>
      <c r="AWA578" s="633"/>
      <c r="AWB578" s="633"/>
      <c r="AWC578" s="633"/>
      <c r="AWD578" s="633"/>
      <c r="AWE578" s="633"/>
      <c r="AWF578" s="633"/>
      <c r="AWG578" s="633"/>
      <c r="AWH578" s="633"/>
      <c r="AWI578" s="633"/>
      <c r="AWJ578" s="633"/>
      <c r="AWK578" s="633"/>
      <c r="AWL578" s="633"/>
      <c r="AWM578" s="633"/>
      <c r="AWN578" s="633"/>
      <c r="AWO578" s="633"/>
      <c r="AWP578" s="633"/>
      <c r="AWQ578" s="633"/>
      <c r="AWR578" s="633"/>
      <c r="AWS578" s="633"/>
      <c r="AWT578" s="633"/>
      <c r="AWU578" s="633"/>
      <c r="AWV578" s="633"/>
      <c r="AWW578" s="633"/>
      <c r="AWX578" s="633"/>
      <c r="AWY578" s="633"/>
      <c r="AWZ578" s="633"/>
      <c r="AXA578" s="633"/>
      <c r="AXB578" s="633"/>
      <c r="AXC578" s="633"/>
      <c r="AXD578" s="633"/>
      <c r="AXE578" s="633"/>
      <c r="AXF578" s="633"/>
      <c r="AXG578" s="633"/>
      <c r="AXH578" s="633"/>
      <c r="AXI578" s="633"/>
      <c r="AXJ578" s="633"/>
      <c r="AXK578" s="633"/>
      <c r="AXL578" s="633"/>
      <c r="AXM578" s="633"/>
      <c r="AXN578" s="633"/>
      <c r="AXO578" s="633"/>
      <c r="AXP578" s="633"/>
      <c r="AXQ578" s="633"/>
      <c r="AXR578" s="633"/>
      <c r="AXS578" s="633"/>
      <c r="AXT578" s="633"/>
      <c r="AXU578" s="633"/>
      <c r="AXV578" s="633"/>
      <c r="AXW578" s="633"/>
      <c r="AXX578" s="633"/>
      <c r="AXY578" s="633"/>
      <c r="AXZ578" s="633"/>
      <c r="AYA578" s="633"/>
      <c r="AYB578" s="633"/>
      <c r="AYC578" s="633"/>
      <c r="AYD578" s="633"/>
      <c r="AYE578" s="633"/>
      <c r="AYF578" s="633"/>
      <c r="AYG578" s="633"/>
      <c r="AYH578" s="633"/>
      <c r="AYI578" s="633"/>
      <c r="AYJ578" s="633"/>
      <c r="AYK578" s="633"/>
      <c r="AYL578" s="633"/>
      <c r="AYM578" s="633"/>
      <c r="AYN578" s="633"/>
      <c r="AYO578" s="633"/>
      <c r="AYP578" s="633"/>
      <c r="AYQ578" s="633"/>
      <c r="AYR578" s="633"/>
      <c r="AYS578" s="633"/>
      <c r="AYT578" s="633"/>
      <c r="AYU578" s="633"/>
      <c r="AYV578" s="633"/>
      <c r="AYW578" s="633"/>
      <c r="AYX578" s="633"/>
      <c r="AYY578" s="633"/>
      <c r="AYZ578" s="633"/>
      <c r="AZA578" s="633"/>
      <c r="AZB578" s="633"/>
      <c r="AZC578" s="633"/>
      <c r="AZD578" s="633"/>
      <c r="AZE578" s="633"/>
      <c r="AZF578" s="633"/>
      <c r="AZG578" s="633"/>
      <c r="AZH578" s="633"/>
      <c r="AZI578" s="633"/>
      <c r="AZJ578" s="633"/>
      <c r="AZK578" s="633"/>
      <c r="AZL578" s="633"/>
      <c r="AZM578" s="633"/>
      <c r="AZN578" s="633"/>
      <c r="AZO578" s="633"/>
      <c r="AZP578" s="633"/>
      <c r="AZQ578" s="633"/>
      <c r="AZR578" s="633"/>
      <c r="AZS578" s="633"/>
      <c r="AZT578" s="633"/>
      <c r="AZU578" s="633"/>
      <c r="AZV578" s="633"/>
      <c r="AZW578" s="633"/>
      <c r="AZX578" s="633"/>
      <c r="AZY578" s="633"/>
      <c r="AZZ578" s="633"/>
      <c r="BAA578" s="633"/>
      <c r="BAB578" s="633"/>
      <c r="BAC578" s="633"/>
      <c r="BAD578" s="633"/>
      <c r="BAE578" s="633"/>
      <c r="BAF578" s="633"/>
      <c r="BAG578" s="633"/>
      <c r="BAH578" s="633"/>
      <c r="BAI578" s="633"/>
      <c r="BAJ578" s="633"/>
      <c r="BAK578" s="633"/>
      <c r="BAL578" s="633"/>
      <c r="BAM578" s="633"/>
      <c r="BAN578" s="633"/>
      <c r="BAO578" s="633"/>
      <c r="BAP578" s="633"/>
      <c r="BAQ578" s="633"/>
      <c r="BAR578" s="633"/>
      <c r="BAS578" s="633"/>
      <c r="BAT578" s="633"/>
      <c r="BAU578" s="633"/>
      <c r="BAV578" s="633"/>
      <c r="BAW578" s="633"/>
      <c r="BAX578" s="633"/>
      <c r="BAY578" s="633"/>
      <c r="BAZ578" s="633"/>
      <c r="BBA578" s="633"/>
      <c r="BBB578" s="633"/>
      <c r="BBC578" s="633"/>
      <c r="BBD578" s="633"/>
      <c r="BBE578" s="633"/>
      <c r="BBF578" s="633"/>
      <c r="BBG578" s="633"/>
      <c r="BBH578" s="633"/>
      <c r="BBI578" s="633"/>
      <c r="BBJ578" s="633"/>
      <c r="BBK578" s="633"/>
      <c r="BBL578" s="633"/>
      <c r="BBM578" s="633"/>
      <c r="BBN578" s="633"/>
      <c r="BBO578" s="633"/>
      <c r="BBP578" s="633"/>
      <c r="BBQ578" s="633"/>
      <c r="BBR578" s="633"/>
      <c r="BBS578" s="633"/>
      <c r="BBT578" s="633"/>
      <c r="BBU578" s="633"/>
      <c r="BBV578" s="633"/>
      <c r="BBW578" s="633"/>
      <c r="BBX578" s="633"/>
      <c r="BBY578" s="633"/>
      <c r="BBZ578" s="633"/>
      <c r="BCA578" s="633"/>
      <c r="BCB578" s="633"/>
      <c r="BCC578" s="633"/>
      <c r="BCD578" s="633"/>
      <c r="BCE578" s="633"/>
      <c r="BCF578" s="633"/>
      <c r="BCG578" s="633"/>
      <c r="BCH578" s="633"/>
      <c r="BCI578" s="633"/>
      <c r="BCJ578" s="633"/>
      <c r="BCK578" s="633"/>
      <c r="BCL578" s="633"/>
      <c r="BCM578" s="633"/>
      <c r="BCN578" s="633"/>
      <c r="BCO578" s="633"/>
      <c r="BCP578" s="633"/>
      <c r="BCQ578" s="633"/>
      <c r="BCR578" s="633"/>
      <c r="BCS578" s="633"/>
      <c r="BCT578" s="633"/>
      <c r="BCU578" s="633"/>
      <c r="BCV578" s="633"/>
      <c r="BCW578" s="633"/>
      <c r="BCX578" s="633"/>
      <c r="BCY578" s="633"/>
      <c r="BCZ578" s="633"/>
      <c r="BDA578" s="633"/>
      <c r="BDB578" s="633"/>
      <c r="BDC578" s="633"/>
      <c r="BDD578" s="633"/>
      <c r="BDE578" s="633"/>
      <c r="BDF578" s="633"/>
      <c r="BDG578" s="633"/>
      <c r="BDH578" s="633"/>
      <c r="BDI578" s="633"/>
      <c r="BDJ578" s="633"/>
      <c r="BDK578" s="633"/>
      <c r="BDL578" s="633"/>
      <c r="BDM578" s="633"/>
      <c r="BDN578" s="633"/>
      <c r="BDO578" s="633"/>
      <c r="BDP578" s="633"/>
      <c r="BDQ578" s="633"/>
      <c r="BDR578" s="633"/>
      <c r="BDS578" s="633"/>
      <c r="BDT578" s="633"/>
      <c r="BDU578" s="633"/>
      <c r="BDV578" s="633"/>
      <c r="BDW578" s="633"/>
      <c r="BDX578" s="633"/>
      <c r="BDY578" s="633"/>
      <c r="BDZ578" s="633"/>
      <c r="BEA578" s="633"/>
      <c r="BEB578" s="633"/>
      <c r="BEC578" s="633"/>
      <c r="BED578" s="633"/>
      <c r="BEE578" s="633"/>
      <c r="BEF578" s="633"/>
      <c r="BEG578" s="633"/>
      <c r="BEH578" s="633"/>
      <c r="BEI578" s="633"/>
      <c r="BEJ578" s="633"/>
      <c r="BEK578" s="633"/>
      <c r="BEL578" s="633"/>
      <c r="BEM578" s="633"/>
      <c r="BEN578" s="633"/>
      <c r="BEO578" s="633"/>
      <c r="BEP578" s="633"/>
      <c r="BEQ578" s="633"/>
      <c r="BER578" s="633"/>
      <c r="BES578" s="633"/>
      <c r="BET578" s="633"/>
      <c r="BEU578" s="633"/>
      <c r="BEV578" s="633"/>
      <c r="BEW578" s="633"/>
      <c r="BEX578" s="633"/>
      <c r="BEY578" s="633"/>
      <c r="BEZ578" s="633"/>
      <c r="BFA578" s="633"/>
      <c r="BFB578" s="633"/>
      <c r="BFC578" s="633"/>
      <c r="BFD578" s="633"/>
      <c r="BFE578" s="633"/>
      <c r="BFF578" s="633"/>
      <c r="BFG578" s="633"/>
      <c r="BFH578" s="633"/>
      <c r="BFI578" s="633"/>
      <c r="BFJ578" s="633"/>
      <c r="BFK578" s="633"/>
      <c r="BFL578" s="633"/>
      <c r="BFM578" s="633"/>
      <c r="BFN578" s="633"/>
      <c r="BFO578" s="633"/>
      <c r="BFP578" s="633"/>
      <c r="BFQ578" s="633"/>
      <c r="BFR578" s="633"/>
      <c r="BFS578" s="633"/>
      <c r="BFT578" s="633"/>
      <c r="BFU578" s="633"/>
      <c r="BFV578" s="633"/>
      <c r="BFW578" s="633"/>
      <c r="BFX578" s="633"/>
      <c r="BFY578" s="633"/>
      <c r="BFZ578" s="633"/>
      <c r="BGA578" s="633"/>
      <c r="BGB578" s="633"/>
      <c r="BGC578" s="633"/>
      <c r="BGD578" s="633"/>
      <c r="BGE578" s="633"/>
      <c r="BGF578" s="633"/>
      <c r="BGG578" s="633"/>
      <c r="BGH578" s="633"/>
      <c r="BGI578" s="633"/>
      <c r="BGJ578" s="633"/>
      <c r="BGK578" s="633"/>
      <c r="BGL578" s="633"/>
      <c r="BGM578" s="633"/>
      <c r="BGN578" s="633"/>
      <c r="BGO578" s="633"/>
      <c r="BGP578" s="633"/>
      <c r="BGQ578" s="633"/>
      <c r="BGR578" s="633"/>
      <c r="BGS578" s="633"/>
      <c r="BGT578" s="633"/>
      <c r="BGU578" s="633"/>
      <c r="BGV578" s="633"/>
      <c r="BGW578" s="633"/>
      <c r="BGX578" s="633"/>
      <c r="BGY578" s="633"/>
      <c r="BGZ578" s="633"/>
      <c r="BHA578" s="633"/>
      <c r="BHB578" s="633"/>
      <c r="BHC578" s="633"/>
      <c r="BHD578" s="633"/>
      <c r="BHE578" s="633"/>
      <c r="BHF578" s="633"/>
      <c r="BHG578" s="633"/>
      <c r="BHH578" s="633"/>
      <c r="BHI578" s="633"/>
      <c r="BHJ578" s="633"/>
      <c r="BHK578" s="633"/>
      <c r="BHL578" s="633"/>
      <c r="BHM578" s="633"/>
      <c r="BHN578" s="633"/>
      <c r="BHO578" s="633"/>
      <c r="BHP578" s="633"/>
      <c r="BHQ578" s="633"/>
      <c r="BHR578" s="633"/>
      <c r="BHS578" s="633"/>
      <c r="BHT578" s="633"/>
      <c r="BHU578" s="633"/>
      <c r="BHV578" s="633"/>
      <c r="BHW578" s="633"/>
      <c r="BHX578" s="633"/>
      <c r="BHY578" s="633"/>
      <c r="BHZ578" s="633"/>
      <c r="BIA578" s="633"/>
      <c r="BIB578" s="633"/>
      <c r="BIC578" s="633"/>
      <c r="BID578" s="633"/>
      <c r="BIE578" s="633"/>
      <c r="BIF578" s="633"/>
      <c r="BIG578" s="633"/>
      <c r="BIH578" s="633"/>
      <c r="BII578" s="633"/>
      <c r="BIJ578" s="633"/>
      <c r="BIK578" s="633"/>
      <c r="BIL578" s="633"/>
      <c r="BIM578" s="633"/>
      <c r="BIN578" s="633"/>
      <c r="BIO578" s="633"/>
      <c r="BIP578" s="633"/>
      <c r="BIQ578" s="633"/>
      <c r="BIR578" s="633"/>
      <c r="BIS578" s="633"/>
      <c r="BIT578" s="633"/>
      <c r="BIU578" s="633"/>
      <c r="BIV578" s="633"/>
      <c r="BIW578" s="633"/>
      <c r="BIX578" s="633"/>
      <c r="BIY578" s="633"/>
      <c r="BIZ578" s="633"/>
      <c r="BJA578" s="633"/>
      <c r="BJB578" s="633"/>
      <c r="BJC578" s="633"/>
      <c r="BJD578" s="633"/>
      <c r="BJE578" s="633"/>
      <c r="BJF578" s="633"/>
      <c r="BJG578" s="633"/>
      <c r="BJH578" s="633"/>
      <c r="BJI578" s="633"/>
      <c r="BJJ578" s="633"/>
      <c r="BJK578" s="633"/>
      <c r="BJL578" s="633"/>
      <c r="BJM578" s="633"/>
      <c r="BJN578" s="633"/>
      <c r="BJO578" s="633"/>
      <c r="BJP578" s="633"/>
      <c r="BJQ578" s="633"/>
      <c r="BJR578" s="633"/>
      <c r="BJS578" s="633"/>
      <c r="BJT578" s="633"/>
      <c r="BJU578" s="633"/>
      <c r="BJV578" s="633"/>
      <c r="BJW578" s="633"/>
      <c r="BJX578" s="633"/>
      <c r="BJY578" s="633"/>
      <c r="BJZ578" s="633"/>
      <c r="BKA578" s="633"/>
      <c r="BKB578" s="633"/>
      <c r="BKC578" s="633"/>
      <c r="BKD578" s="633"/>
      <c r="BKE578" s="633"/>
      <c r="BKF578" s="633"/>
      <c r="BKG578" s="633"/>
      <c r="BKH578" s="633"/>
      <c r="BKI578" s="633"/>
      <c r="BKJ578" s="633"/>
      <c r="BKK578" s="633"/>
      <c r="BKL578" s="633"/>
      <c r="BKM578" s="633"/>
      <c r="BKN578" s="633"/>
      <c r="BKO578" s="633"/>
      <c r="BKP578" s="633"/>
      <c r="BKQ578" s="633"/>
      <c r="BKR578" s="633"/>
      <c r="BKS578" s="633"/>
      <c r="BKT578" s="633"/>
      <c r="BKU578" s="633"/>
      <c r="BKV578" s="633"/>
      <c r="BKW578" s="633"/>
      <c r="BKX578" s="633"/>
      <c r="BKY578" s="633"/>
      <c r="BKZ578" s="633"/>
      <c r="BLA578" s="633"/>
      <c r="BLB578" s="633"/>
      <c r="BLC578" s="633"/>
      <c r="BLD578" s="633"/>
      <c r="BLE578" s="633"/>
      <c r="BLF578" s="633"/>
      <c r="BLG578" s="633"/>
      <c r="BLH578" s="633"/>
      <c r="BLI578" s="633"/>
      <c r="BLJ578" s="633"/>
      <c r="BLK578" s="633"/>
      <c r="BLL578" s="633"/>
      <c r="BLM578" s="633"/>
      <c r="BLN578" s="633"/>
      <c r="BLO578" s="633"/>
      <c r="BLP578" s="633"/>
      <c r="BLQ578" s="633"/>
      <c r="BLR578" s="633"/>
      <c r="BLS578" s="633"/>
      <c r="BLT578" s="633"/>
      <c r="BLU578" s="633"/>
      <c r="BLV578" s="633"/>
      <c r="BLW578" s="633"/>
      <c r="BLX578" s="633"/>
      <c r="BLY578" s="633"/>
      <c r="BLZ578" s="633"/>
      <c r="BMA578" s="633"/>
      <c r="BMB578" s="633"/>
      <c r="BMC578" s="633"/>
      <c r="BMD578" s="633"/>
      <c r="BME578" s="633"/>
      <c r="BMF578" s="633"/>
      <c r="BMG578" s="633"/>
      <c r="BMH578" s="633"/>
      <c r="BMI578" s="633"/>
      <c r="BMJ578" s="633"/>
      <c r="BMK578" s="633"/>
      <c r="BML578" s="633"/>
      <c r="BMM578" s="633"/>
      <c r="BMN578" s="633"/>
      <c r="BMO578" s="633"/>
      <c r="BMP578" s="633"/>
      <c r="BMQ578" s="633"/>
      <c r="BMR578" s="633"/>
      <c r="BMS578" s="633"/>
      <c r="BMT578" s="633"/>
      <c r="BMU578" s="633"/>
      <c r="BMV578" s="633"/>
      <c r="BMW578" s="633"/>
      <c r="BMX578" s="633"/>
      <c r="BMY578" s="633"/>
      <c r="BMZ578" s="633"/>
      <c r="BNA578" s="633"/>
      <c r="BNB578" s="633"/>
      <c r="BNC578" s="633"/>
      <c r="BND578" s="633"/>
      <c r="BNE578" s="633"/>
      <c r="BNF578" s="633"/>
      <c r="BNG578" s="633"/>
      <c r="BNH578" s="633"/>
      <c r="BNI578" s="633"/>
      <c r="BNJ578" s="633"/>
      <c r="BNK578" s="633"/>
      <c r="BNL578" s="633"/>
      <c r="BNM578" s="633"/>
      <c r="BNN578" s="633"/>
      <c r="BNO578" s="633"/>
      <c r="BNP578" s="633"/>
      <c r="BNQ578" s="633"/>
      <c r="BNR578" s="633"/>
      <c r="BNS578" s="633"/>
      <c r="BNT578" s="633"/>
      <c r="BNU578" s="633"/>
      <c r="BNV578" s="633"/>
      <c r="BNW578" s="633"/>
      <c r="BNX578" s="633"/>
      <c r="BNY578" s="633"/>
      <c r="BNZ578" s="633"/>
      <c r="BOA578" s="633"/>
      <c r="BOB578" s="633"/>
      <c r="BOC578" s="633"/>
      <c r="BOD578" s="633"/>
      <c r="BOE578" s="633"/>
      <c r="BOF578" s="633"/>
      <c r="BOG578" s="633"/>
      <c r="BOH578" s="633"/>
      <c r="BOI578" s="633"/>
      <c r="BOJ578" s="633"/>
      <c r="BOK578" s="633"/>
      <c r="BOL578" s="633"/>
      <c r="BOM578" s="633"/>
      <c r="BON578" s="633"/>
      <c r="BOO578" s="633"/>
      <c r="BOP578" s="633"/>
      <c r="BOQ578" s="633"/>
      <c r="BOR578" s="633"/>
      <c r="BOS578" s="633"/>
      <c r="BOT578" s="633"/>
      <c r="BOU578" s="633"/>
      <c r="BOV578" s="633"/>
      <c r="BOW578" s="633"/>
      <c r="BOX578" s="633"/>
      <c r="BOY578" s="633"/>
      <c r="BOZ578" s="633"/>
      <c r="BPA578" s="633"/>
      <c r="BPB578" s="633"/>
      <c r="BPC578" s="633"/>
      <c r="BPD578" s="633"/>
      <c r="BPE578" s="633"/>
      <c r="BPF578" s="633"/>
      <c r="BPG578" s="633"/>
      <c r="BPH578" s="633"/>
      <c r="BPI578" s="633"/>
      <c r="BPJ578" s="633"/>
      <c r="BPK578" s="633"/>
      <c r="BPL578" s="633"/>
      <c r="BPM578" s="633"/>
      <c r="BPN578" s="633"/>
      <c r="BPO578" s="633"/>
      <c r="BPP578" s="633"/>
      <c r="BPQ578" s="633"/>
      <c r="BPR578" s="633"/>
      <c r="BPS578" s="633"/>
      <c r="BPT578" s="633"/>
      <c r="BPU578" s="633"/>
      <c r="BPV578" s="633"/>
      <c r="BPW578" s="633"/>
      <c r="BPX578" s="633"/>
      <c r="BPY578" s="633"/>
      <c r="BPZ578" s="633"/>
      <c r="BQA578" s="633"/>
      <c r="BQB578" s="633"/>
      <c r="BQC578" s="633"/>
      <c r="BQD578" s="633"/>
      <c r="BQE578" s="633"/>
      <c r="BQF578" s="633"/>
      <c r="BQG578" s="633"/>
      <c r="BQH578" s="633"/>
      <c r="BQI578" s="633"/>
      <c r="BQJ578" s="633"/>
      <c r="BQK578" s="633"/>
      <c r="BQL578" s="633"/>
      <c r="BQM578" s="633"/>
      <c r="BQN578" s="633"/>
      <c r="BQO578" s="633"/>
      <c r="BQP578" s="633"/>
      <c r="BQQ578" s="633"/>
      <c r="BQR578" s="633"/>
      <c r="BQS578" s="633"/>
      <c r="BQT578" s="633"/>
      <c r="BQU578" s="633"/>
      <c r="BQV578" s="633"/>
      <c r="BQW578" s="633"/>
      <c r="BQX578" s="633"/>
      <c r="BQY578" s="633"/>
      <c r="BQZ578" s="633"/>
      <c r="BRA578" s="633"/>
      <c r="BRB578" s="633"/>
      <c r="BRC578" s="633"/>
      <c r="BRD578" s="633"/>
      <c r="BRE578" s="633"/>
      <c r="BRF578" s="633"/>
      <c r="BRG578" s="633"/>
      <c r="BRH578" s="633"/>
      <c r="BRI578" s="633"/>
      <c r="BRJ578" s="633"/>
      <c r="BRK578" s="633"/>
      <c r="BRL578" s="633"/>
      <c r="BRM578" s="633"/>
      <c r="BRN578" s="633"/>
      <c r="BRO578" s="633"/>
      <c r="BRP578" s="633"/>
      <c r="BRQ578" s="633"/>
      <c r="BRR578" s="633"/>
      <c r="BRS578" s="633"/>
      <c r="BRT578" s="633"/>
      <c r="BRU578" s="633"/>
      <c r="BRV578" s="633"/>
      <c r="BRW578" s="633"/>
      <c r="BRX578" s="633"/>
      <c r="BRY578" s="633"/>
      <c r="BRZ578" s="633"/>
      <c r="BSA578" s="633"/>
      <c r="BSB578" s="633"/>
      <c r="BSC578" s="633"/>
      <c r="BSD578" s="633"/>
      <c r="BSE578" s="633"/>
      <c r="BSF578" s="633"/>
      <c r="BSG578" s="633"/>
      <c r="BSH578" s="633"/>
      <c r="BSI578" s="633"/>
      <c r="BSJ578" s="633"/>
      <c r="BSK578" s="633"/>
      <c r="BSL578" s="633"/>
      <c r="BSM578" s="633"/>
      <c r="BSN578" s="633"/>
      <c r="BSO578" s="633"/>
      <c r="BSP578" s="633"/>
      <c r="BSQ578" s="633"/>
      <c r="BSR578" s="633"/>
      <c r="BSS578" s="633"/>
      <c r="BST578" s="633"/>
      <c r="BSU578" s="633"/>
      <c r="BSV578" s="633"/>
      <c r="BSW578" s="633"/>
      <c r="BSX578" s="633"/>
      <c r="BSY578" s="633"/>
      <c r="BSZ578" s="633"/>
      <c r="BTA578" s="633"/>
      <c r="BTB578" s="633"/>
      <c r="BTC578" s="633"/>
      <c r="BTD578" s="633"/>
      <c r="BTE578" s="633"/>
      <c r="BTF578" s="633"/>
      <c r="BTG578" s="633"/>
      <c r="BTH578" s="633"/>
      <c r="BTI578" s="633"/>
      <c r="BTJ578" s="633"/>
      <c r="BTK578" s="633"/>
      <c r="BTL578" s="633"/>
      <c r="BTM578" s="633"/>
      <c r="BTN578" s="633"/>
      <c r="BTO578" s="633"/>
      <c r="BTP578" s="633"/>
      <c r="BTQ578" s="633"/>
      <c r="BTR578" s="633"/>
      <c r="BTS578" s="633"/>
      <c r="BTT578" s="633"/>
      <c r="BTU578" s="633"/>
      <c r="BTV578" s="633"/>
      <c r="BTW578" s="633"/>
      <c r="BTX578" s="633"/>
      <c r="BTY578" s="633"/>
      <c r="BTZ578" s="633"/>
      <c r="BUA578" s="633"/>
      <c r="BUB578" s="633"/>
      <c r="BUC578" s="633"/>
      <c r="BUD578" s="633"/>
      <c r="BUE578" s="633"/>
      <c r="BUF578" s="633"/>
      <c r="BUG578" s="633"/>
      <c r="BUH578" s="633"/>
      <c r="BUI578" s="633"/>
      <c r="BUJ578" s="633"/>
      <c r="BUK578" s="633"/>
      <c r="BUL578" s="633"/>
      <c r="BUM578" s="633"/>
      <c r="BUN578" s="633"/>
      <c r="BUO578" s="633"/>
      <c r="BUP578" s="633"/>
      <c r="BUQ578" s="633"/>
      <c r="BUR578" s="633"/>
      <c r="BUS578" s="633"/>
      <c r="BUT578" s="633"/>
      <c r="BUU578" s="633"/>
      <c r="BUV578" s="633"/>
      <c r="BUW578" s="633"/>
      <c r="BUX578" s="633"/>
      <c r="BUY578" s="633"/>
      <c r="BUZ578" s="633"/>
      <c r="BVA578" s="633"/>
      <c r="BVB578" s="633"/>
      <c r="BVC578" s="633"/>
      <c r="BVD578" s="633"/>
      <c r="BVE578" s="633"/>
      <c r="BVF578" s="633"/>
      <c r="BVG578" s="633"/>
      <c r="BVH578" s="633"/>
      <c r="BVI578" s="633"/>
      <c r="BVJ578" s="633"/>
      <c r="BVK578" s="633"/>
      <c r="BVL578" s="633"/>
      <c r="BVM578" s="633"/>
      <c r="BVN578" s="633"/>
      <c r="BVO578" s="633"/>
      <c r="BVP578" s="633"/>
      <c r="BVQ578" s="633"/>
      <c r="BVR578" s="633"/>
      <c r="BVS578" s="633"/>
      <c r="BVT578" s="633"/>
      <c r="BVU578" s="633"/>
      <c r="BVV578" s="633"/>
      <c r="BVW578" s="633"/>
      <c r="BVX578" s="633"/>
      <c r="BVY578" s="633"/>
      <c r="BVZ578" s="633"/>
      <c r="BWA578" s="633"/>
      <c r="BWB578" s="633"/>
      <c r="BWC578" s="633"/>
      <c r="BWD578" s="633"/>
      <c r="BWE578" s="633"/>
      <c r="BWF578" s="633"/>
      <c r="BWG578" s="633"/>
      <c r="BWH578" s="633"/>
      <c r="BWI578" s="633"/>
      <c r="BWJ578" s="633"/>
      <c r="BWK578" s="633"/>
      <c r="BWL578" s="633"/>
      <c r="BWM578" s="633"/>
      <c r="BWN578" s="633"/>
      <c r="BWO578" s="633"/>
      <c r="BWP578" s="633"/>
      <c r="BWQ578" s="633"/>
      <c r="BWR578" s="633"/>
      <c r="BWS578" s="633"/>
      <c r="BWT578" s="633"/>
      <c r="BWU578" s="633"/>
      <c r="BWV578" s="633"/>
      <c r="BWW578" s="633"/>
      <c r="BWX578" s="633"/>
      <c r="BWY578" s="633"/>
      <c r="BWZ578" s="633"/>
      <c r="BXA578" s="633"/>
      <c r="BXB578" s="633"/>
      <c r="BXC578" s="633"/>
      <c r="BXD578" s="633"/>
      <c r="BXE578" s="633"/>
      <c r="BXF578" s="633"/>
      <c r="BXG578" s="633"/>
      <c r="BXH578" s="633"/>
      <c r="BXI578" s="633"/>
      <c r="BXJ578" s="633"/>
      <c r="BXK578" s="633"/>
      <c r="BXL578" s="633"/>
      <c r="BXM578" s="633"/>
      <c r="BXN578" s="633"/>
      <c r="BXO578" s="633"/>
      <c r="BXP578" s="633"/>
      <c r="BXQ578" s="633"/>
      <c r="BXR578" s="633"/>
      <c r="BXS578" s="633"/>
      <c r="BXT578" s="633"/>
      <c r="BXU578" s="633"/>
      <c r="BXV578" s="633"/>
      <c r="BXW578" s="633"/>
      <c r="BXX578" s="633"/>
      <c r="BXY578" s="633"/>
      <c r="BXZ578" s="633"/>
      <c r="BYA578" s="633"/>
      <c r="BYB578" s="633"/>
      <c r="BYC578" s="633"/>
      <c r="BYD578" s="633"/>
      <c r="BYE578" s="633"/>
      <c r="BYF578" s="633"/>
      <c r="BYG578" s="633"/>
      <c r="BYH578" s="633"/>
      <c r="BYI578" s="633"/>
      <c r="BYJ578" s="633"/>
      <c r="BYK578" s="633"/>
      <c r="BYL578" s="633"/>
      <c r="BYM578" s="633"/>
      <c r="BYN578" s="633"/>
      <c r="BYO578" s="633"/>
      <c r="BYP578" s="633"/>
      <c r="BYQ578" s="633"/>
      <c r="BYR578" s="633"/>
      <c r="BYS578" s="633"/>
      <c r="BYT578" s="633"/>
      <c r="BYU578" s="633"/>
      <c r="BYV578" s="633"/>
      <c r="BYW578" s="633"/>
      <c r="BYX578" s="633"/>
      <c r="BYY578" s="633"/>
      <c r="BYZ578" s="633"/>
      <c r="BZA578" s="633"/>
      <c r="BZB578" s="633"/>
      <c r="BZC578" s="633"/>
      <c r="BZD578" s="633"/>
      <c r="BZE578" s="633"/>
      <c r="BZF578" s="633"/>
      <c r="BZG578" s="633"/>
      <c r="BZH578" s="633"/>
      <c r="BZI578" s="633"/>
      <c r="BZJ578" s="633"/>
      <c r="BZK578" s="633"/>
      <c r="BZL578" s="633"/>
      <c r="BZM578" s="633"/>
      <c r="BZN578" s="633"/>
      <c r="BZO578" s="633"/>
      <c r="BZP578" s="633"/>
      <c r="BZQ578" s="633"/>
      <c r="BZR578" s="633"/>
      <c r="BZS578" s="633"/>
      <c r="BZT578" s="633"/>
      <c r="BZU578" s="633"/>
      <c r="BZV578" s="633"/>
      <c r="BZW578" s="633"/>
      <c r="BZX578" s="633"/>
      <c r="BZY578" s="633"/>
      <c r="BZZ578" s="633"/>
      <c r="CAA578" s="633"/>
      <c r="CAB578" s="633"/>
      <c r="CAC578" s="633"/>
      <c r="CAD578" s="633"/>
      <c r="CAE578" s="633"/>
      <c r="CAF578" s="633"/>
      <c r="CAG578" s="633"/>
      <c r="CAH578" s="633"/>
      <c r="CAI578" s="633"/>
      <c r="CAJ578" s="633"/>
      <c r="CAK578" s="633"/>
      <c r="CAL578" s="633"/>
      <c r="CAM578" s="633"/>
      <c r="CAN578" s="633"/>
      <c r="CAO578" s="633"/>
      <c r="CAP578" s="633"/>
      <c r="CAQ578" s="633"/>
      <c r="CAR578" s="633"/>
      <c r="CAS578" s="633"/>
      <c r="CAT578" s="633"/>
      <c r="CAU578" s="633"/>
      <c r="CAV578" s="633"/>
      <c r="CAW578" s="633"/>
      <c r="CAX578" s="633"/>
      <c r="CAY578" s="633"/>
      <c r="CAZ578" s="633"/>
      <c r="CBA578" s="633"/>
      <c r="CBB578" s="633"/>
      <c r="CBC578" s="633"/>
      <c r="CBD578" s="633"/>
      <c r="CBE578" s="633"/>
      <c r="CBF578" s="633"/>
      <c r="CBG578" s="633"/>
      <c r="CBH578" s="633"/>
      <c r="CBI578" s="633"/>
      <c r="CBJ578" s="633"/>
      <c r="CBK578" s="633"/>
      <c r="CBL578" s="633"/>
      <c r="CBM578" s="633"/>
      <c r="CBN578" s="633"/>
      <c r="CBO578" s="633"/>
      <c r="CBP578" s="633"/>
      <c r="CBQ578" s="633"/>
      <c r="CBR578" s="633"/>
      <c r="CBS578" s="633"/>
      <c r="CBT578" s="633"/>
      <c r="CBU578" s="633"/>
      <c r="CBV578" s="633"/>
      <c r="CBW578" s="633"/>
      <c r="CBX578" s="633"/>
      <c r="CBY578" s="633"/>
      <c r="CBZ578" s="633"/>
      <c r="CCA578" s="633"/>
      <c r="CCB578" s="633"/>
      <c r="CCC578" s="633"/>
      <c r="CCD578" s="633"/>
      <c r="CCE578" s="633"/>
      <c r="CCF578" s="633"/>
      <c r="CCG578" s="633"/>
      <c r="CCH578" s="633"/>
      <c r="CCI578" s="633"/>
      <c r="CCJ578" s="633"/>
      <c r="CCK578" s="633"/>
      <c r="CCL578" s="633"/>
      <c r="CCM578" s="633"/>
      <c r="CCN578" s="633"/>
      <c r="CCO578" s="633"/>
      <c r="CCP578" s="633"/>
      <c r="CCQ578" s="633"/>
      <c r="CCR578" s="633"/>
      <c r="CCS578" s="633"/>
      <c r="CCT578" s="633"/>
      <c r="CCU578" s="633"/>
      <c r="CCV578" s="633"/>
      <c r="CCW578" s="633"/>
      <c r="CCX578" s="633"/>
      <c r="CCY578" s="633"/>
      <c r="CCZ578" s="633"/>
      <c r="CDA578" s="633"/>
      <c r="CDB578" s="633"/>
      <c r="CDC578" s="633"/>
      <c r="CDD578" s="633"/>
      <c r="CDE578" s="633"/>
      <c r="CDF578" s="633"/>
      <c r="CDG578" s="633"/>
      <c r="CDH578" s="633"/>
      <c r="CDI578" s="633"/>
      <c r="CDJ578" s="633"/>
      <c r="CDK578" s="633"/>
      <c r="CDL578" s="633"/>
      <c r="CDM578" s="633"/>
      <c r="CDN578" s="633"/>
      <c r="CDO578" s="633"/>
      <c r="CDP578" s="633"/>
      <c r="CDQ578" s="633"/>
      <c r="CDR578" s="633"/>
      <c r="CDS578" s="633"/>
      <c r="CDT578" s="633"/>
      <c r="CDU578" s="633"/>
      <c r="CDV578" s="633"/>
      <c r="CDW578" s="633"/>
      <c r="CDX578" s="633"/>
      <c r="CDY578" s="633"/>
      <c r="CDZ578" s="633"/>
      <c r="CEA578" s="633"/>
      <c r="CEB578" s="633"/>
      <c r="CEC578" s="633"/>
      <c r="CED578" s="633"/>
      <c r="CEE578" s="633"/>
      <c r="CEF578" s="633"/>
      <c r="CEG578" s="633"/>
      <c r="CEH578" s="633"/>
      <c r="CEI578" s="633"/>
      <c r="CEJ578" s="633"/>
      <c r="CEK578" s="633"/>
      <c r="CEL578" s="633"/>
      <c r="CEM578" s="633"/>
      <c r="CEN578" s="633"/>
      <c r="CEO578" s="633"/>
      <c r="CEP578" s="633"/>
      <c r="CEQ578" s="633"/>
      <c r="CER578" s="633"/>
      <c r="CES578" s="633"/>
      <c r="CET578" s="633"/>
      <c r="CEU578" s="633"/>
      <c r="CEV578" s="633"/>
      <c r="CEW578" s="633"/>
      <c r="CEX578" s="633"/>
      <c r="CEY578" s="633"/>
      <c r="CEZ578" s="633"/>
      <c r="CFA578" s="633"/>
      <c r="CFB578" s="633"/>
      <c r="CFC578" s="633"/>
      <c r="CFD578" s="633"/>
      <c r="CFE578" s="633"/>
      <c r="CFF578" s="633"/>
      <c r="CFG578" s="633"/>
      <c r="CFH578" s="633"/>
      <c r="CFI578" s="633"/>
      <c r="CFJ578" s="633"/>
      <c r="CFK578" s="633"/>
      <c r="CFL578" s="633"/>
      <c r="CFM578" s="633"/>
      <c r="CFN578" s="633"/>
      <c r="CFO578" s="633"/>
      <c r="CFP578" s="633"/>
      <c r="CFQ578" s="633"/>
      <c r="CFR578" s="633"/>
      <c r="CFS578" s="633"/>
      <c r="CFT578" s="633"/>
      <c r="CFU578" s="633"/>
      <c r="CFV578" s="633"/>
      <c r="CFW578" s="633"/>
      <c r="CFX578" s="633"/>
      <c r="CFY578" s="633"/>
      <c r="CFZ578" s="633"/>
      <c r="CGA578" s="633"/>
      <c r="CGB578" s="633"/>
      <c r="CGC578" s="633"/>
      <c r="CGD578" s="633"/>
      <c r="CGE578" s="633"/>
      <c r="CGF578" s="633"/>
      <c r="CGG578" s="633"/>
      <c r="CGH578" s="633"/>
      <c r="CGI578" s="633"/>
      <c r="CGJ578" s="633"/>
      <c r="CGK578" s="633"/>
      <c r="CGL578" s="633"/>
      <c r="CGM578" s="633"/>
      <c r="CGN578" s="633"/>
      <c r="CGO578" s="633"/>
      <c r="CGP578" s="633"/>
      <c r="CGQ578" s="633"/>
      <c r="CGR578" s="633"/>
      <c r="CGS578" s="633"/>
      <c r="CGT578" s="633"/>
      <c r="CGU578" s="633"/>
      <c r="CGV578" s="633"/>
      <c r="CGW578" s="633"/>
      <c r="CGX578" s="633"/>
      <c r="CGY578" s="633"/>
      <c r="CGZ578" s="633"/>
      <c r="CHA578" s="633"/>
      <c r="CHB578" s="633"/>
      <c r="CHC578" s="633"/>
      <c r="CHD578" s="633"/>
      <c r="CHE578" s="633"/>
      <c r="CHF578" s="633"/>
      <c r="CHG578" s="633"/>
      <c r="CHH578" s="633"/>
      <c r="CHI578" s="633"/>
      <c r="CHJ578" s="633"/>
      <c r="CHK578" s="633"/>
      <c r="CHL578" s="633"/>
      <c r="CHM578" s="633"/>
      <c r="CHN578" s="633"/>
      <c r="CHO578" s="633"/>
      <c r="CHP578" s="633"/>
      <c r="CHQ578" s="633"/>
      <c r="CHR578" s="633"/>
      <c r="CHS578" s="633"/>
      <c r="CHT578" s="633"/>
      <c r="CHU578" s="633"/>
      <c r="CHV578" s="633"/>
      <c r="CHW578" s="633"/>
      <c r="CHX578" s="633"/>
      <c r="CHY578" s="633"/>
      <c r="CHZ578" s="633"/>
      <c r="CIA578" s="633"/>
      <c r="CIB578" s="633"/>
      <c r="CIC578" s="633"/>
      <c r="CID578" s="633"/>
      <c r="CIE578" s="633"/>
      <c r="CIF578" s="633"/>
      <c r="CIG578" s="633"/>
      <c r="CIH578" s="633"/>
      <c r="CII578" s="633"/>
      <c r="CIJ578" s="633"/>
      <c r="CIK578" s="633"/>
      <c r="CIL578" s="633"/>
      <c r="CIM578" s="633"/>
      <c r="CIN578" s="633"/>
      <c r="CIO578" s="633"/>
      <c r="CIP578" s="633"/>
      <c r="CIQ578" s="633"/>
      <c r="CIR578" s="633"/>
      <c r="CIS578" s="633"/>
      <c r="CIT578" s="633"/>
      <c r="CIU578" s="633"/>
      <c r="CIV578" s="633"/>
      <c r="CIW578" s="633"/>
      <c r="CIX578" s="633"/>
      <c r="CIY578" s="633"/>
      <c r="CIZ578" s="633"/>
      <c r="CJA578" s="633"/>
      <c r="CJB578" s="633"/>
      <c r="CJC578" s="633"/>
      <c r="CJD578" s="633"/>
      <c r="CJE578" s="633"/>
      <c r="CJF578" s="633"/>
      <c r="CJG578" s="633"/>
      <c r="CJH578" s="633"/>
      <c r="CJI578" s="633"/>
      <c r="CJJ578" s="633"/>
      <c r="CJK578" s="633"/>
      <c r="CJL578" s="633"/>
      <c r="CJM578" s="633"/>
      <c r="CJN578" s="633"/>
      <c r="CJO578" s="633"/>
      <c r="CJP578" s="633"/>
      <c r="CJQ578" s="633"/>
      <c r="CJR578" s="633"/>
      <c r="CJS578" s="633"/>
      <c r="CJT578" s="633"/>
      <c r="CJU578" s="633"/>
      <c r="CJV578" s="633"/>
      <c r="CJW578" s="633"/>
      <c r="CJX578" s="633"/>
      <c r="CJY578" s="633"/>
      <c r="CJZ578" s="633"/>
      <c r="CKA578" s="633"/>
      <c r="CKB578" s="633"/>
      <c r="CKC578" s="633"/>
      <c r="CKD578" s="633"/>
      <c r="CKE578" s="633"/>
      <c r="CKF578" s="633"/>
      <c r="CKG578" s="633"/>
      <c r="CKH578" s="633"/>
      <c r="CKI578" s="633"/>
      <c r="CKJ578" s="633"/>
      <c r="CKK578" s="633"/>
      <c r="CKL578" s="633"/>
      <c r="CKM578" s="633"/>
      <c r="CKN578" s="633"/>
      <c r="CKO578" s="633"/>
      <c r="CKP578" s="633"/>
      <c r="CKQ578" s="633"/>
      <c r="CKR578" s="633"/>
      <c r="CKS578" s="633"/>
      <c r="CKT578" s="633"/>
      <c r="CKU578" s="633"/>
      <c r="CKV578" s="633"/>
      <c r="CKW578" s="633"/>
      <c r="CKX578" s="633"/>
      <c r="CKY578" s="633"/>
      <c r="CKZ578" s="633"/>
      <c r="CLA578" s="633"/>
      <c r="CLB578" s="633"/>
      <c r="CLC578" s="633"/>
      <c r="CLD578" s="633"/>
      <c r="CLE578" s="633"/>
      <c r="CLF578" s="633"/>
      <c r="CLG578" s="633"/>
      <c r="CLH578" s="633"/>
      <c r="CLI578" s="633"/>
      <c r="CLJ578" s="633"/>
      <c r="CLK578" s="633"/>
      <c r="CLL578" s="633"/>
      <c r="CLM578" s="633"/>
      <c r="CLN578" s="633"/>
      <c r="CLO578" s="633"/>
      <c r="CLP578" s="633"/>
      <c r="CLQ578" s="633"/>
      <c r="CLR578" s="633"/>
      <c r="CLS578" s="633"/>
      <c r="CLT578" s="633"/>
      <c r="CLU578" s="633"/>
      <c r="CLV578" s="633"/>
      <c r="CLW578" s="633"/>
      <c r="CLX578" s="633"/>
      <c r="CLY578" s="633"/>
      <c r="CLZ578" s="633"/>
      <c r="CMA578" s="633"/>
      <c r="CMB578" s="633"/>
      <c r="CMC578" s="633"/>
      <c r="CMD578" s="633"/>
      <c r="CME578" s="633"/>
      <c r="CMF578" s="633"/>
      <c r="CMG578" s="633"/>
      <c r="CMH578" s="633"/>
      <c r="CMI578" s="633"/>
      <c r="CMJ578" s="633"/>
      <c r="CMK578" s="633"/>
      <c r="CML578" s="633"/>
      <c r="CMM578" s="633"/>
      <c r="CMN578" s="633"/>
      <c r="CMO578" s="633"/>
      <c r="CMP578" s="633"/>
      <c r="CMQ578" s="633"/>
      <c r="CMR578" s="633"/>
      <c r="CMS578" s="633"/>
      <c r="CMT578" s="633"/>
      <c r="CMU578" s="633"/>
      <c r="CMV578" s="633"/>
      <c r="CMW578" s="633"/>
      <c r="CMX578" s="633"/>
      <c r="CMY578" s="633"/>
      <c r="CMZ578" s="633"/>
      <c r="CNA578" s="633"/>
      <c r="CNB578" s="633"/>
      <c r="CNC578" s="633"/>
      <c r="CND578" s="633"/>
      <c r="CNE578" s="633"/>
      <c r="CNF578" s="633"/>
      <c r="CNG578" s="633"/>
      <c r="CNH578" s="633"/>
      <c r="CNI578" s="633"/>
      <c r="CNJ578" s="633"/>
      <c r="CNK578" s="633"/>
      <c r="CNL578" s="633"/>
      <c r="CNM578" s="633"/>
      <c r="CNN578" s="633"/>
      <c r="CNO578" s="633"/>
      <c r="CNP578" s="633"/>
      <c r="CNQ578" s="633"/>
      <c r="CNR578" s="633"/>
      <c r="CNS578" s="633"/>
      <c r="CNT578" s="633"/>
      <c r="CNU578" s="633"/>
      <c r="CNV578" s="633"/>
      <c r="CNW578" s="633"/>
      <c r="CNX578" s="633"/>
      <c r="CNY578" s="633"/>
      <c r="CNZ578" s="633"/>
      <c r="COA578" s="633"/>
      <c r="COB578" s="633"/>
      <c r="COC578" s="633"/>
      <c r="COD578" s="633"/>
      <c r="COE578" s="633"/>
      <c r="COF578" s="633"/>
      <c r="COG578" s="633"/>
      <c r="COH578" s="633"/>
      <c r="COI578" s="633"/>
      <c r="COJ578" s="633"/>
      <c r="COK578" s="633"/>
      <c r="COL578" s="633"/>
      <c r="COM578" s="633"/>
      <c r="CON578" s="633"/>
      <c r="COO578" s="633"/>
      <c r="COP578" s="633"/>
      <c r="COQ578" s="633"/>
      <c r="COR578" s="633"/>
      <c r="COS578" s="633"/>
      <c r="COT578" s="633"/>
      <c r="COU578" s="633"/>
      <c r="COV578" s="633"/>
      <c r="COW578" s="633"/>
      <c r="COX578" s="633"/>
      <c r="COY578" s="633"/>
      <c r="COZ578" s="633"/>
      <c r="CPA578" s="633"/>
      <c r="CPB578" s="633"/>
      <c r="CPC578" s="633"/>
      <c r="CPD578" s="633"/>
      <c r="CPE578" s="633"/>
      <c r="CPF578" s="633"/>
      <c r="CPG578" s="633"/>
      <c r="CPH578" s="633"/>
      <c r="CPI578" s="633"/>
      <c r="CPJ578" s="633"/>
      <c r="CPK578" s="633"/>
      <c r="CPL578" s="633"/>
      <c r="CPM578" s="633"/>
      <c r="CPN578" s="633"/>
      <c r="CPO578" s="633"/>
      <c r="CPP578" s="633"/>
      <c r="CPQ578" s="633"/>
      <c r="CPR578" s="633"/>
      <c r="CPS578" s="633"/>
      <c r="CPT578" s="633"/>
      <c r="CPU578" s="633"/>
      <c r="CPV578" s="633"/>
      <c r="CPW578" s="633"/>
      <c r="CPX578" s="633"/>
      <c r="CPY578" s="633"/>
      <c r="CPZ578" s="633"/>
      <c r="CQA578" s="633"/>
      <c r="CQB578" s="633"/>
      <c r="CQC578" s="633"/>
      <c r="CQD578" s="633"/>
      <c r="CQE578" s="633"/>
      <c r="CQF578" s="633"/>
      <c r="CQG578" s="633"/>
      <c r="CQH578" s="633"/>
      <c r="CQI578" s="633"/>
      <c r="CQJ578" s="633"/>
      <c r="CQK578" s="633"/>
      <c r="CQL578" s="633"/>
      <c r="CQM578" s="633"/>
      <c r="CQN578" s="633"/>
      <c r="CQO578" s="633"/>
      <c r="CQP578" s="633"/>
      <c r="CQQ578" s="633"/>
      <c r="CQR578" s="633"/>
      <c r="CQS578" s="633"/>
      <c r="CQT578" s="633"/>
      <c r="CQU578" s="633"/>
      <c r="CQV578" s="633"/>
      <c r="CQW578" s="633"/>
      <c r="CQX578" s="633"/>
      <c r="CQY578" s="633"/>
      <c r="CQZ578" s="633"/>
      <c r="CRA578" s="633"/>
      <c r="CRB578" s="633"/>
      <c r="CRC578" s="633"/>
      <c r="CRD578" s="633"/>
      <c r="CRE578" s="633"/>
      <c r="CRF578" s="633"/>
      <c r="CRG578" s="633"/>
      <c r="CRH578" s="633"/>
      <c r="CRI578" s="633"/>
      <c r="CRJ578" s="633"/>
      <c r="CRK578" s="633"/>
      <c r="CRL578" s="633"/>
      <c r="CRM578" s="633"/>
      <c r="CRN578" s="633"/>
      <c r="CRO578" s="633"/>
      <c r="CRP578" s="633"/>
      <c r="CRQ578" s="633"/>
      <c r="CRR578" s="633"/>
      <c r="CRS578" s="633"/>
      <c r="CRT578" s="633"/>
      <c r="CRU578" s="633"/>
      <c r="CRV578" s="633"/>
      <c r="CRW578" s="633"/>
      <c r="CRX578" s="633"/>
      <c r="CRY578" s="633"/>
      <c r="CRZ578" s="633"/>
      <c r="CSA578" s="633"/>
      <c r="CSB578" s="633"/>
      <c r="CSC578" s="633"/>
      <c r="CSD578" s="633"/>
      <c r="CSE578" s="633"/>
      <c r="CSF578" s="633"/>
      <c r="CSG578" s="633"/>
      <c r="CSH578" s="633"/>
      <c r="CSI578" s="633"/>
      <c r="CSJ578" s="633"/>
      <c r="CSK578" s="633"/>
      <c r="CSL578" s="633"/>
      <c r="CSM578" s="633"/>
      <c r="CSN578" s="633"/>
      <c r="CSO578" s="633"/>
      <c r="CSP578" s="633"/>
      <c r="CSQ578" s="633"/>
      <c r="CSR578" s="633"/>
      <c r="CSS578" s="633"/>
      <c r="CST578" s="633"/>
      <c r="CSU578" s="633"/>
      <c r="CSV578" s="633"/>
      <c r="CSW578" s="633"/>
      <c r="CSX578" s="633"/>
      <c r="CSY578" s="633"/>
      <c r="CSZ578" s="633"/>
      <c r="CTA578" s="633"/>
      <c r="CTB578" s="633"/>
      <c r="CTC578" s="633"/>
      <c r="CTD578" s="633"/>
      <c r="CTE578" s="633"/>
      <c r="CTF578" s="633"/>
      <c r="CTG578" s="633"/>
      <c r="CTH578" s="633"/>
      <c r="CTI578" s="633"/>
      <c r="CTJ578" s="633"/>
      <c r="CTK578" s="633"/>
      <c r="CTL578" s="633"/>
      <c r="CTM578" s="633"/>
      <c r="CTN578" s="633"/>
      <c r="CTO578" s="633"/>
      <c r="CTP578" s="633"/>
      <c r="CTQ578" s="633"/>
      <c r="CTR578" s="633"/>
      <c r="CTS578" s="633"/>
      <c r="CTT578" s="633"/>
      <c r="CTU578" s="633"/>
      <c r="CTV578" s="633"/>
      <c r="CTW578" s="633"/>
      <c r="CTX578" s="633"/>
      <c r="CTY578" s="633"/>
      <c r="CTZ578" s="633"/>
      <c r="CUA578" s="633"/>
      <c r="CUB578" s="633"/>
      <c r="CUC578" s="633"/>
      <c r="CUD578" s="633"/>
      <c r="CUE578" s="633"/>
      <c r="CUF578" s="633"/>
      <c r="CUG578" s="633"/>
      <c r="CUH578" s="633"/>
      <c r="CUI578" s="633"/>
      <c r="CUJ578" s="633"/>
      <c r="CUK578" s="633"/>
      <c r="CUL578" s="633"/>
      <c r="CUM578" s="633"/>
      <c r="CUN578" s="633"/>
      <c r="CUO578" s="633"/>
      <c r="CUP578" s="633"/>
      <c r="CUQ578" s="633"/>
      <c r="CUR578" s="633"/>
      <c r="CUS578" s="633"/>
      <c r="CUT578" s="633"/>
      <c r="CUU578" s="633"/>
      <c r="CUV578" s="633"/>
      <c r="CUW578" s="633"/>
      <c r="CUX578" s="633"/>
      <c r="CUY578" s="633"/>
      <c r="CUZ578" s="633"/>
      <c r="CVA578" s="633"/>
      <c r="CVB578" s="633"/>
      <c r="CVC578" s="633"/>
      <c r="CVD578" s="633"/>
      <c r="CVE578" s="633"/>
      <c r="CVF578" s="633"/>
      <c r="CVG578" s="633"/>
      <c r="CVH578" s="633"/>
      <c r="CVI578" s="633"/>
      <c r="CVJ578" s="633"/>
      <c r="CVK578" s="633"/>
      <c r="CVL578" s="633"/>
      <c r="CVM578" s="633"/>
      <c r="CVN578" s="633"/>
      <c r="CVO578" s="633"/>
      <c r="CVP578" s="633"/>
      <c r="CVQ578" s="633"/>
      <c r="CVR578" s="633"/>
      <c r="CVS578" s="633"/>
      <c r="CVT578" s="633"/>
      <c r="CVU578" s="633"/>
      <c r="CVV578" s="633"/>
      <c r="CVW578" s="633"/>
      <c r="CVX578" s="633"/>
      <c r="CVY578" s="633"/>
      <c r="CVZ578" s="633"/>
      <c r="CWA578" s="633"/>
      <c r="CWB578" s="633"/>
      <c r="CWC578" s="633"/>
      <c r="CWD578" s="633"/>
      <c r="CWE578" s="633"/>
      <c r="CWF578" s="633"/>
      <c r="CWG578" s="633"/>
      <c r="CWH578" s="633"/>
      <c r="CWI578" s="633"/>
      <c r="CWJ578" s="633"/>
      <c r="CWK578" s="633"/>
      <c r="CWL578" s="633"/>
      <c r="CWM578" s="633"/>
      <c r="CWN578" s="633"/>
      <c r="CWO578" s="633"/>
      <c r="CWP578" s="633"/>
      <c r="CWQ578" s="633"/>
      <c r="CWR578" s="633"/>
      <c r="CWS578" s="633"/>
      <c r="CWT578" s="633"/>
      <c r="CWU578" s="633"/>
      <c r="CWV578" s="633"/>
      <c r="CWW578" s="633"/>
      <c r="CWX578" s="633"/>
      <c r="CWY578" s="633"/>
      <c r="CWZ578" s="633"/>
      <c r="CXA578" s="633"/>
      <c r="CXB578" s="633"/>
      <c r="CXC578" s="633"/>
      <c r="CXD578" s="633"/>
      <c r="CXE578" s="633"/>
      <c r="CXF578" s="633"/>
      <c r="CXG578" s="633"/>
      <c r="CXH578" s="633"/>
      <c r="CXI578" s="633"/>
      <c r="CXJ578" s="633"/>
      <c r="CXK578" s="633"/>
      <c r="CXL578" s="633"/>
      <c r="CXM578" s="633"/>
      <c r="CXN578" s="633"/>
      <c r="CXO578" s="633"/>
      <c r="CXP578" s="633"/>
      <c r="CXQ578" s="633"/>
      <c r="CXR578" s="633"/>
      <c r="CXS578" s="633"/>
      <c r="CXT578" s="633"/>
      <c r="CXU578" s="633"/>
      <c r="CXV578" s="633"/>
      <c r="CXW578" s="633"/>
      <c r="CXX578" s="633"/>
      <c r="CXY578" s="633"/>
      <c r="CXZ578" s="633"/>
      <c r="CYA578" s="633"/>
      <c r="CYB578" s="633"/>
      <c r="CYC578" s="633"/>
      <c r="CYD578" s="633"/>
      <c r="CYE578" s="633"/>
      <c r="CYF578" s="633"/>
      <c r="CYG578" s="633"/>
      <c r="CYH578" s="633"/>
      <c r="CYI578" s="633"/>
      <c r="CYJ578" s="633"/>
      <c r="CYK578" s="633"/>
      <c r="CYL578" s="633"/>
      <c r="CYM578" s="633"/>
      <c r="CYN578" s="633"/>
      <c r="CYO578" s="633"/>
      <c r="CYP578" s="633"/>
      <c r="CYQ578" s="633"/>
      <c r="CYR578" s="633"/>
      <c r="CYS578" s="633"/>
      <c r="CYT578" s="633"/>
      <c r="CYU578" s="633"/>
      <c r="CYV578" s="633"/>
      <c r="CYW578" s="633"/>
      <c r="CYX578" s="633"/>
      <c r="CYY578" s="633"/>
      <c r="CYZ578" s="633"/>
      <c r="CZA578" s="633"/>
      <c r="CZB578" s="633"/>
      <c r="CZC578" s="633"/>
      <c r="CZD578" s="633"/>
      <c r="CZE578" s="633"/>
      <c r="CZF578" s="633"/>
      <c r="CZG578" s="633"/>
      <c r="CZH578" s="633"/>
      <c r="CZI578" s="633"/>
      <c r="CZJ578" s="633"/>
      <c r="CZK578" s="633"/>
      <c r="CZL578" s="633"/>
      <c r="CZM578" s="633"/>
      <c r="CZN578" s="633"/>
      <c r="CZO578" s="633"/>
      <c r="CZP578" s="633"/>
      <c r="CZQ578" s="633"/>
      <c r="CZR578" s="633"/>
      <c r="CZS578" s="633"/>
      <c r="CZT578" s="633"/>
      <c r="CZU578" s="633"/>
      <c r="CZV578" s="633"/>
      <c r="CZW578" s="633"/>
      <c r="CZX578" s="633"/>
      <c r="CZY578" s="633"/>
      <c r="CZZ578" s="633"/>
      <c r="DAA578" s="633"/>
      <c r="DAB578" s="633"/>
      <c r="DAC578" s="633"/>
      <c r="DAD578" s="633"/>
      <c r="DAE578" s="633"/>
      <c r="DAF578" s="633"/>
      <c r="DAG578" s="633"/>
      <c r="DAH578" s="633"/>
      <c r="DAI578" s="633"/>
      <c r="DAJ578" s="633"/>
      <c r="DAK578" s="633"/>
      <c r="DAL578" s="633"/>
      <c r="DAM578" s="633"/>
      <c r="DAN578" s="633"/>
      <c r="DAO578" s="633"/>
      <c r="DAP578" s="633"/>
      <c r="DAQ578" s="633"/>
      <c r="DAR578" s="633"/>
      <c r="DAS578" s="633"/>
      <c r="DAT578" s="633"/>
      <c r="DAU578" s="633"/>
      <c r="DAV578" s="633"/>
      <c r="DAW578" s="633"/>
      <c r="DAX578" s="633"/>
      <c r="DAY578" s="633"/>
      <c r="DAZ578" s="633"/>
      <c r="DBA578" s="633"/>
      <c r="DBB578" s="633"/>
      <c r="DBC578" s="633"/>
      <c r="DBD578" s="633"/>
      <c r="DBE578" s="633"/>
      <c r="DBF578" s="633"/>
      <c r="DBG578" s="633"/>
      <c r="DBH578" s="633"/>
      <c r="DBI578" s="633"/>
      <c r="DBJ578" s="633"/>
      <c r="DBK578" s="633"/>
      <c r="DBL578" s="633"/>
      <c r="DBM578" s="633"/>
      <c r="DBN578" s="633"/>
      <c r="DBO578" s="633"/>
      <c r="DBP578" s="633"/>
      <c r="DBQ578" s="633"/>
      <c r="DBR578" s="633"/>
      <c r="DBS578" s="633"/>
      <c r="DBT578" s="633"/>
      <c r="DBU578" s="633"/>
      <c r="DBV578" s="633"/>
      <c r="DBW578" s="633"/>
      <c r="DBX578" s="633"/>
      <c r="DBY578" s="633"/>
      <c r="DBZ578" s="633"/>
      <c r="DCA578" s="633"/>
      <c r="DCB578" s="633"/>
      <c r="DCC578" s="633"/>
      <c r="DCD578" s="633"/>
      <c r="DCE578" s="633"/>
      <c r="DCF578" s="633"/>
      <c r="DCG578" s="633"/>
      <c r="DCH578" s="633"/>
      <c r="DCI578" s="633"/>
      <c r="DCJ578" s="633"/>
      <c r="DCK578" s="633"/>
      <c r="DCL578" s="633"/>
      <c r="DCM578" s="633"/>
      <c r="DCN578" s="633"/>
      <c r="DCO578" s="633"/>
      <c r="DCP578" s="633"/>
      <c r="DCQ578" s="633"/>
      <c r="DCR578" s="633"/>
      <c r="DCS578" s="633"/>
      <c r="DCT578" s="633"/>
      <c r="DCU578" s="633"/>
      <c r="DCV578" s="633"/>
      <c r="DCW578" s="633"/>
      <c r="DCX578" s="633"/>
      <c r="DCY578" s="633"/>
      <c r="DCZ578" s="633"/>
      <c r="DDA578" s="633"/>
      <c r="DDB578" s="633"/>
      <c r="DDC578" s="633"/>
      <c r="DDD578" s="633"/>
      <c r="DDE578" s="633"/>
      <c r="DDF578" s="633"/>
      <c r="DDG578" s="633"/>
      <c r="DDH578" s="633"/>
      <c r="DDI578" s="633"/>
      <c r="DDJ578" s="633"/>
      <c r="DDK578" s="633"/>
      <c r="DDL578" s="633"/>
      <c r="DDM578" s="633"/>
      <c r="DDN578" s="633"/>
      <c r="DDO578" s="633"/>
      <c r="DDP578" s="633"/>
      <c r="DDQ578" s="633"/>
      <c r="DDR578" s="633"/>
      <c r="DDS578" s="633"/>
      <c r="DDT578" s="633"/>
      <c r="DDU578" s="633"/>
      <c r="DDV578" s="633"/>
      <c r="DDW578" s="633"/>
      <c r="DDX578" s="633"/>
      <c r="DDY578" s="633"/>
      <c r="DDZ578" s="633"/>
      <c r="DEA578" s="633"/>
      <c r="DEB578" s="633"/>
      <c r="DEC578" s="633"/>
      <c r="DED578" s="633"/>
      <c r="DEE578" s="633"/>
      <c r="DEF578" s="633"/>
      <c r="DEG578" s="633"/>
      <c r="DEH578" s="633"/>
      <c r="DEI578" s="633"/>
      <c r="DEJ578" s="633"/>
      <c r="DEK578" s="633"/>
      <c r="DEL578" s="633"/>
      <c r="DEM578" s="633"/>
      <c r="DEN578" s="633"/>
      <c r="DEO578" s="633"/>
      <c r="DEP578" s="633"/>
      <c r="DEQ578" s="633"/>
      <c r="DER578" s="633"/>
      <c r="DES578" s="633"/>
      <c r="DET578" s="633"/>
      <c r="DEU578" s="633"/>
      <c r="DEV578" s="633"/>
      <c r="DEW578" s="633"/>
      <c r="DEX578" s="633"/>
      <c r="DEY578" s="633"/>
      <c r="DEZ578" s="633"/>
      <c r="DFA578" s="633"/>
      <c r="DFB578" s="633"/>
      <c r="DFC578" s="633"/>
      <c r="DFD578" s="633"/>
      <c r="DFE578" s="633"/>
      <c r="DFF578" s="633"/>
      <c r="DFG578" s="633"/>
      <c r="DFH578" s="633"/>
      <c r="DFI578" s="633"/>
      <c r="DFJ578" s="633"/>
      <c r="DFK578" s="633"/>
      <c r="DFL578" s="633"/>
      <c r="DFM578" s="633"/>
      <c r="DFN578" s="633"/>
      <c r="DFO578" s="633"/>
      <c r="DFP578" s="633"/>
      <c r="DFQ578" s="633"/>
      <c r="DFR578" s="633"/>
      <c r="DFS578" s="633"/>
      <c r="DFT578" s="633"/>
      <c r="DFU578" s="633"/>
      <c r="DFV578" s="633"/>
      <c r="DFW578" s="633"/>
      <c r="DFX578" s="633"/>
      <c r="DFY578" s="633"/>
      <c r="DFZ578" s="633"/>
      <c r="DGA578" s="633"/>
      <c r="DGB578" s="633"/>
      <c r="DGC578" s="633"/>
      <c r="DGD578" s="633"/>
      <c r="DGE578" s="633"/>
      <c r="DGF578" s="633"/>
      <c r="DGG578" s="633"/>
      <c r="DGH578" s="633"/>
      <c r="DGI578" s="633"/>
      <c r="DGJ578" s="633"/>
      <c r="DGK578" s="633"/>
      <c r="DGL578" s="633"/>
      <c r="DGM578" s="633"/>
      <c r="DGN578" s="633"/>
      <c r="DGO578" s="633"/>
      <c r="DGP578" s="633"/>
      <c r="DGQ578" s="633"/>
      <c r="DGR578" s="633"/>
      <c r="DGS578" s="633"/>
      <c r="DGT578" s="633"/>
      <c r="DGU578" s="633"/>
      <c r="DGV578" s="633"/>
      <c r="DGW578" s="633"/>
      <c r="DGX578" s="633"/>
      <c r="DGY578" s="633"/>
      <c r="DGZ578" s="633"/>
      <c r="DHA578" s="633"/>
      <c r="DHB578" s="633"/>
      <c r="DHC578" s="633"/>
      <c r="DHD578" s="633"/>
      <c r="DHE578" s="633"/>
      <c r="DHF578" s="633"/>
      <c r="DHG578" s="633"/>
      <c r="DHH578" s="633"/>
      <c r="DHI578" s="633"/>
      <c r="DHJ578" s="633"/>
      <c r="DHK578" s="633"/>
      <c r="DHL578" s="633"/>
      <c r="DHM578" s="633"/>
      <c r="DHN578" s="633"/>
      <c r="DHO578" s="633"/>
      <c r="DHP578" s="633"/>
      <c r="DHQ578" s="633"/>
      <c r="DHR578" s="633"/>
      <c r="DHS578" s="633"/>
      <c r="DHT578" s="633"/>
      <c r="DHU578" s="633"/>
      <c r="DHV578" s="633"/>
      <c r="DHW578" s="633"/>
      <c r="DHX578" s="633"/>
      <c r="DHY578" s="633"/>
      <c r="DHZ578" s="633"/>
      <c r="DIA578" s="633"/>
      <c r="DIB578" s="633"/>
      <c r="DIC578" s="633"/>
      <c r="DID578" s="633"/>
      <c r="DIE578" s="633"/>
      <c r="DIF578" s="633"/>
      <c r="DIG578" s="633"/>
      <c r="DIH578" s="633"/>
      <c r="DII578" s="633"/>
      <c r="DIJ578" s="633"/>
      <c r="DIK578" s="633"/>
      <c r="DIL578" s="633"/>
      <c r="DIM578" s="633"/>
      <c r="DIN578" s="633"/>
      <c r="DIO578" s="633"/>
      <c r="DIP578" s="633"/>
      <c r="DIQ578" s="633"/>
      <c r="DIR578" s="633"/>
      <c r="DIS578" s="633"/>
      <c r="DIT578" s="633"/>
      <c r="DIU578" s="633"/>
      <c r="DIV578" s="633"/>
      <c r="DIW578" s="633"/>
      <c r="DIX578" s="633"/>
      <c r="DIY578" s="633"/>
      <c r="DIZ578" s="633"/>
      <c r="DJA578" s="633"/>
      <c r="DJB578" s="633"/>
      <c r="DJC578" s="633"/>
      <c r="DJD578" s="633"/>
      <c r="DJE578" s="633"/>
      <c r="DJF578" s="633"/>
      <c r="DJG578" s="633"/>
      <c r="DJH578" s="633"/>
      <c r="DJI578" s="633"/>
      <c r="DJJ578" s="633"/>
      <c r="DJK578" s="633"/>
      <c r="DJL578" s="633"/>
      <c r="DJM578" s="633"/>
      <c r="DJN578" s="633"/>
      <c r="DJO578" s="633"/>
      <c r="DJP578" s="633"/>
      <c r="DJQ578" s="633"/>
      <c r="DJR578" s="633"/>
      <c r="DJS578" s="633"/>
      <c r="DJT578" s="633"/>
      <c r="DJU578" s="633"/>
      <c r="DJV578" s="633"/>
      <c r="DJW578" s="633"/>
      <c r="DJX578" s="633"/>
      <c r="DJY578" s="633"/>
      <c r="DJZ578" s="633"/>
      <c r="DKA578" s="633"/>
      <c r="DKB578" s="633"/>
      <c r="DKC578" s="633"/>
      <c r="DKD578" s="633"/>
      <c r="DKE578" s="633"/>
      <c r="DKF578" s="633"/>
      <c r="DKG578" s="633"/>
      <c r="DKH578" s="633"/>
      <c r="DKI578" s="633"/>
      <c r="DKJ578" s="633"/>
      <c r="DKK578" s="633"/>
      <c r="DKL578" s="633"/>
      <c r="DKM578" s="633"/>
      <c r="DKN578" s="633"/>
      <c r="DKO578" s="633"/>
      <c r="DKP578" s="633"/>
      <c r="DKQ578" s="633"/>
      <c r="DKR578" s="633"/>
      <c r="DKS578" s="633"/>
      <c r="DKT578" s="633"/>
      <c r="DKU578" s="633"/>
      <c r="DKV578" s="633"/>
      <c r="DKW578" s="633"/>
      <c r="DKX578" s="633"/>
      <c r="DKY578" s="633"/>
      <c r="DKZ578" s="633"/>
      <c r="DLA578" s="633"/>
      <c r="DLB578" s="633"/>
      <c r="DLC578" s="633"/>
      <c r="DLD578" s="633"/>
      <c r="DLE578" s="633"/>
      <c r="DLF578" s="633"/>
      <c r="DLG578" s="633"/>
      <c r="DLH578" s="633"/>
      <c r="DLI578" s="633"/>
      <c r="DLJ578" s="633"/>
      <c r="DLK578" s="633"/>
      <c r="DLL578" s="633"/>
      <c r="DLM578" s="633"/>
      <c r="DLN578" s="633"/>
      <c r="DLO578" s="633"/>
      <c r="DLP578" s="633"/>
      <c r="DLQ578" s="633"/>
      <c r="DLR578" s="633"/>
      <c r="DLS578" s="633"/>
      <c r="DLT578" s="633"/>
      <c r="DLU578" s="633"/>
      <c r="DLV578" s="633"/>
      <c r="DLW578" s="633"/>
      <c r="DLX578" s="633"/>
      <c r="DLY578" s="633"/>
      <c r="DLZ578" s="633"/>
      <c r="DMA578" s="633"/>
      <c r="DMB578" s="633"/>
      <c r="DMC578" s="633"/>
      <c r="DMD578" s="633"/>
      <c r="DME578" s="633"/>
      <c r="DMF578" s="633"/>
      <c r="DMG578" s="633"/>
      <c r="DMH578" s="633"/>
      <c r="DMI578" s="633"/>
      <c r="DMJ578" s="633"/>
      <c r="DMK578" s="633"/>
      <c r="DML578" s="633"/>
      <c r="DMM578" s="633"/>
      <c r="DMN578" s="633"/>
      <c r="DMO578" s="633"/>
      <c r="DMP578" s="633"/>
      <c r="DMQ578" s="633"/>
      <c r="DMR578" s="633"/>
      <c r="DMS578" s="633"/>
      <c r="DMT578" s="633"/>
      <c r="DMU578" s="633"/>
      <c r="DMV578" s="633"/>
      <c r="DMW578" s="633"/>
      <c r="DMX578" s="633"/>
      <c r="DMY578" s="633"/>
      <c r="DMZ578" s="633"/>
      <c r="DNA578" s="633"/>
      <c r="DNB578" s="633"/>
      <c r="DNC578" s="633"/>
      <c r="DND578" s="633"/>
      <c r="DNE578" s="633"/>
      <c r="DNF578" s="633"/>
      <c r="DNG578" s="633"/>
      <c r="DNH578" s="633"/>
      <c r="DNI578" s="633"/>
      <c r="DNJ578" s="633"/>
      <c r="DNK578" s="633"/>
      <c r="DNL578" s="633"/>
      <c r="DNM578" s="633"/>
      <c r="DNN578" s="633"/>
      <c r="DNO578" s="633"/>
      <c r="DNP578" s="633"/>
      <c r="DNQ578" s="633"/>
      <c r="DNR578" s="633"/>
      <c r="DNS578" s="633"/>
      <c r="DNT578" s="633"/>
      <c r="DNU578" s="633"/>
      <c r="DNV578" s="633"/>
      <c r="DNW578" s="633"/>
      <c r="DNX578" s="633"/>
      <c r="DNY578" s="633"/>
      <c r="DNZ578" s="633"/>
      <c r="DOA578" s="633"/>
      <c r="DOB578" s="633"/>
      <c r="DOC578" s="633"/>
      <c r="DOD578" s="633"/>
      <c r="DOE578" s="633"/>
      <c r="DOF578" s="633"/>
      <c r="DOG578" s="633"/>
      <c r="DOH578" s="633"/>
      <c r="DOI578" s="633"/>
      <c r="DOJ578" s="633"/>
      <c r="DOK578" s="633"/>
      <c r="DOL578" s="633"/>
      <c r="DOM578" s="633"/>
      <c r="DON578" s="633"/>
      <c r="DOO578" s="633"/>
      <c r="DOP578" s="633"/>
      <c r="DOQ578" s="633"/>
      <c r="DOR578" s="633"/>
      <c r="DOS578" s="633"/>
      <c r="DOT578" s="633"/>
      <c r="DOU578" s="633"/>
      <c r="DOV578" s="633"/>
      <c r="DOW578" s="633"/>
      <c r="DOX578" s="633"/>
      <c r="DOY578" s="633"/>
      <c r="DOZ578" s="633"/>
      <c r="DPA578" s="633"/>
      <c r="DPB578" s="633"/>
      <c r="DPC578" s="633"/>
      <c r="DPD578" s="633"/>
      <c r="DPE578" s="633"/>
      <c r="DPF578" s="633"/>
      <c r="DPG578" s="633"/>
      <c r="DPH578" s="633"/>
      <c r="DPI578" s="633"/>
      <c r="DPJ578" s="633"/>
      <c r="DPK578" s="633"/>
      <c r="DPL578" s="633"/>
      <c r="DPM578" s="633"/>
      <c r="DPN578" s="633"/>
      <c r="DPO578" s="633"/>
      <c r="DPP578" s="633"/>
      <c r="DPQ578" s="633"/>
      <c r="DPR578" s="633"/>
      <c r="DPS578" s="633"/>
      <c r="DPT578" s="633"/>
      <c r="DPU578" s="633"/>
      <c r="DPV578" s="633"/>
      <c r="DPW578" s="633"/>
      <c r="DPX578" s="633"/>
      <c r="DPY578" s="633"/>
      <c r="DPZ578" s="633"/>
      <c r="DQA578" s="633"/>
      <c r="DQB578" s="633"/>
      <c r="DQC578" s="633"/>
      <c r="DQD578" s="633"/>
      <c r="DQE578" s="633"/>
      <c r="DQF578" s="633"/>
      <c r="DQG578" s="633"/>
      <c r="DQH578" s="633"/>
      <c r="DQI578" s="633"/>
      <c r="DQJ578" s="633"/>
      <c r="DQK578" s="633"/>
      <c r="DQL578" s="633"/>
      <c r="DQM578" s="633"/>
      <c r="DQN578" s="633"/>
      <c r="DQO578" s="633"/>
      <c r="DQP578" s="633"/>
      <c r="DQQ578" s="633"/>
      <c r="DQR578" s="633"/>
      <c r="DQS578" s="633"/>
      <c r="DQT578" s="633"/>
      <c r="DQU578" s="633"/>
      <c r="DQV578" s="633"/>
      <c r="DQW578" s="633"/>
      <c r="DQX578" s="633"/>
      <c r="DQY578" s="633"/>
      <c r="DQZ578" s="633"/>
      <c r="DRA578" s="633"/>
      <c r="DRB578" s="633"/>
      <c r="DRC578" s="633"/>
      <c r="DRD578" s="633"/>
      <c r="DRE578" s="633"/>
      <c r="DRF578" s="633"/>
      <c r="DRG578" s="633"/>
      <c r="DRH578" s="633"/>
      <c r="DRI578" s="633"/>
      <c r="DRJ578" s="633"/>
      <c r="DRK578" s="633"/>
      <c r="DRL578" s="633"/>
      <c r="DRM578" s="633"/>
      <c r="DRN578" s="633"/>
      <c r="DRO578" s="633"/>
      <c r="DRP578" s="633"/>
      <c r="DRQ578" s="633"/>
      <c r="DRR578" s="633"/>
      <c r="DRS578" s="633"/>
      <c r="DRT578" s="633"/>
      <c r="DRU578" s="633"/>
      <c r="DRV578" s="633"/>
      <c r="DRW578" s="633"/>
      <c r="DRX578" s="633"/>
      <c r="DRY578" s="633"/>
      <c r="DRZ578" s="633"/>
      <c r="DSA578" s="633"/>
      <c r="DSB578" s="633"/>
      <c r="DSC578" s="633"/>
      <c r="DSD578" s="633"/>
      <c r="DSE578" s="633"/>
      <c r="DSF578" s="633"/>
      <c r="DSG578" s="633"/>
      <c r="DSH578" s="633"/>
      <c r="DSI578" s="633"/>
      <c r="DSJ578" s="633"/>
      <c r="DSK578" s="633"/>
      <c r="DSL578" s="633"/>
      <c r="DSM578" s="633"/>
      <c r="DSN578" s="633"/>
      <c r="DSO578" s="633"/>
      <c r="DSP578" s="633"/>
      <c r="DSQ578" s="633"/>
      <c r="DSR578" s="633"/>
      <c r="DSS578" s="633"/>
      <c r="DST578" s="633"/>
      <c r="DSU578" s="633"/>
      <c r="DSV578" s="633"/>
      <c r="DSW578" s="633"/>
      <c r="DSX578" s="633"/>
      <c r="DSY578" s="633"/>
      <c r="DSZ578" s="633"/>
      <c r="DTA578" s="633"/>
      <c r="DTB578" s="633"/>
      <c r="DTC578" s="633"/>
      <c r="DTD578" s="633"/>
      <c r="DTE578" s="633"/>
      <c r="DTF578" s="633"/>
      <c r="DTG578" s="633"/>
      <c r="DTH578" s="633"/>
      <c r="DTI578" s="633"/>
      <c r="DTJ578" s="633"/>
      <c r="DTK578" s="633"/>
      <c r="DTL578" s="633"/>
      <c r="DTM578" s="633"/>
      <c r="DTN578" s="633"/>
      <c r="DTO578" s="633"/>
      <c r="DTP578" s="633"/>
      <c r="DTQ578" s="633"/>
      <c r="DTR578" s="633"/>
      <c r="DTS578" s="633"/>
      <c r="DTT578" s="633"/>
      <c r="DTU578" s="633"/>
      <c r="DTV578" s="633"/>
      <c r="DTW578" s="633"/>
      <c r="DTX578" s="633"/>
      <c r="DTY578" s="633"/>
      <c r="DTZ578" s="633"/>
      <c r="DUA578" s="633"/>
      <c r="DUB578" s="633"/>
      <c r="DUC578" s="633"/>
      <c r="DUD578" s="633"/>
      <c r="DUE578" s="633"/>
      <c r="DUF578" s="633"/>
      <c r="DUG578" s="633"/>
      <c r="DUH578" s="633"/>
      <c r="DUI578" s="633"/>
      <c r="DUJ578" s="633"/>
      <c r="DUK578" s="633"/>
      <c r="DUL578" s="633"/>
      <c r="DUM578" s="633"/>
      <c r="DUN578" s="633"/>
      <c r="DUO578" s="633"/>
      <c r="DUP578" s="633"/>
      <c r="DUQ578" s="633"/>
      <c r="DUR578" s="633"/>
      <c r="DUS578" s="633"/>
      <c r="DUT578" s="633"/>
      <c r="DUU578" s="633"/>
      <c r="DUV578" s="633"/>
      <c r="DUW578" s="633"/>
      <c r="DUX578" s="633"/>
      <c r="DUY578" s="633"/>
      <c r="DUZ578" s="633"/>
      <c r="DVA578" s="633"/>
      <c r="DVB578" s="633"/>
      <c r="DVC578" s="633"/>
      <c r="DVD578" s="633"/>
      <c r="DVE578" s="633"/>
      <c r="DVF578" s="633"/>
      <c r="DVG578" s="633"/>
      <c r="DVH578" s="633"/>
      <c r="DVI578" s="633"/>
      <c r="DVJ578" s="633"/>
      <c r="DVK578" s="633"/>
      <c r="DVL578" s="633"/>
      <c r="DVM578" s="633"/>
      <c r="DVN578" s="633"/>
      <c r="DVO578" s="633"/>
      <c r="DVP578" s="633"/>
      <c r="DVQ578" s="633"/>
      <c r="DVR578" s="633"/>
      <c r="DVS578" s="633"/>
      <c r="DVT578" s="633"/>
      <c r="DVU578" s="633"/>
      <c r="DVV578" s="633"/>
      <c r="DVW578" s="633"/>
      <c r="DVX578" s="633"/>
      <c r="DVY578" s="633"/>
      <c r="DVZ578" s="633"/>
      <c r="DWA578" s="633"/>
      <c r="DWB578" s="633"/>
      <c r="DWC578" s="633"/>
      <c r="DWD578" s="633"/>
      <c r="DWE578" s="633"/>
      <c r="DWF578" s="633"/>
      <c r="DWG578" s="633"/>
      <c r="DWH578" s="633"/>
      <c r="DWI578" s="633"/>
      <c r="DWJ578" s="633"/>
      <c r="DWK578" s="633"/>
      <c r="DWL578" s="633"/>
      <c r="DWM578" s="633"/>
      <c r="DWN578" s="633"/>
      <c r="DWO578" s="633"/>
      <c r="DWP578" s="633"/>
      <c r="DWQ578" s="633"/>
      <c r="DWR578" s="633"/>
      <c r="DWS578" s="633"/>
      <c r="DWT578" s="633"/>
      <c r="DWU578" s="633"/>
      <c r="DWV578" s="633"/>
      <c r="DWW578" s="633"/>
      <c r="DWX578" s="633"/>
      <c r="DWY578" s="633"/>
      <c r="DWZ578" s="633"/>
      <c r="DXA578" s="633"/>
      <c r="DXB578" s="633"/>
      <c r="DXC578" s="633"/>
      <c r="DXD578" s="633"/>
      <c r="DXE578" s="633"/>
      <c r="DXF578" s="633"/>
      <c r="DXG578" s="633"/>
      <c r="DXH578" s="633"/>
      <c r="DXI578" s="633"/>
      <c r="DXJ578" s="633"/>
      <c r="DXK578" s="633"/>
      <c r="DXL578" s="633"/>
      <c r="DXM578" s="633"/>
      <c r="DXN578" s="633"/>
      <c r="DXO578" s="633"/>
      <c r="DXP578" s="633"/>
      <c r="DXQ578" s="633"/>
      <c r="DXR578" s="633"/>
      <c r="DXS578" s="633"/>
      <c r="DXT578" s="633"/>
      <c r="DXU578" s="633"/>
      <c r="DXV578" s="633"/>
      <c r="DXW578" s="633"/>
      <c r="DXX578" s="633"/>
      <c r="DXY578" s="633"/>
      <c r="DXZ578" s="633"/>
      <c r="DYA578" s="633"/>
      <c r="DYB578" s="633"/>
      <c r="DYC578" s="633"/>
      <c r="DYD578" s="633"/>
      <c r="DYE578" s="633"/>
      <c r="DYF578" s="633"/>
      <c r="DYG578" s="633"/>
      <c r="DYH578" s="633"/>
      <c r="DYI578" s="633"/>
      <c r="DYJ578" s="633"/>
      <c r="DYK578" s="633"/>
      <c r="DYL578" s="633"/>
      <c r="DYM578" s="633"/>
      <c r="DYN578" s="633"/>
      <c r="DYO578" s="633"/>
      <c r="DYP578" s="633"/>
      <c r="DYQ578" s="633"/>
      <c r="DYR578" s="633"/>
      <c r="DYS578" s="633"/>
      <c r="DYT578" s="633"/>
      <c r="DYU578" s="633"/>
      <c r="DYV578" s="633"/>
      <c r="DYW578" s="633"/>
      <c r="DYX578" s="633"/>
      <c r="DYY578" s="633"/>
      <c r="DYZ578" s="633"/>
      <c r="DZA578" s="633"/>
      <c r="DZB578" s="633"/>
      <c r="DZC578" s="633"/>
      <c r="DZD578" s="633"/>
      <c r="DZE578" s="633"/>
      <c r="DZF578" s="633"/>
      <c r="DZG578" s="633"/>
      <c r="DZH578" s="633"/>
      <c r="DZI578" s="633"/>
      <c r="DZJ578" s="633"/>
      <c r="DZK578" s="633"/>
      <c r="DZL578" s="633"/>
      <c r="DZM578" s="633"/>
      <c r="DZN578" s="633"/>
      <c r="DZO578" s="633"/>
      <c r="DZP578" s="633"/>
      <c r="DZQ578" s="633"/>
      <c r="DZR578" s="633"/>
      <c r="DZS578" s="633"/>
      <c r="DZT578" s="633"/>
      <c r="DZU578" s="633"/>
      <c r="DZV578" s="633"/>
      <c r="DZW578" s="633"/>
      <c r="DZX578" s="633"/>
      <c r="DZY578" s="633"/>
      <c r="DZZ578" s="633"/>
      <c r="EAA578" s="633"/>
      <c r="EAB578" s="633"/>
      <c r="EAC578" s="633"/>
      <c r="EAD578" s="633"/>
      <c r="EAE578" s="633"/>
      <c r="EAF578" s="633"/>
      <c r="EAG578" s="633"/>
      <c r="EAH578" s="633"/>
      <c r="EAI578" s="633"/>
      <c r="EAJ578" s="633"/>
      <c r="EAK578" s="633"/>
      <c r="EAL578" s="633"/>
      <c r="EAM578" s="633"/>
      <c r="EAN578" s="633"/>
      <c r="EAO578" s="633"/>
      <c r="EAP578" s="633"/>
      <c r="EAQ578" s="633"/>
      <c r="EAR578" s="633"/>
      <c r="EAS578" s="633"/>
      <c r="EAT578" s="633"/>
      <c r="EAU578" s="633"/>
      <c r="EAV578" s="633"/>
      <c r="EAW578" s="633"/>
      <c r="EAX578" s="633"/>
      <c r="EAY578" s="633"/>
      <c r="EAZ578" s="633"/>
      <c r="EBA578" s="633"/>
      <c r="EBB578" s="633"/>
      <c r="EBC578" s="633"/>
      <c r="EBD578" s="633"/>
      <c r="EBE578" s="633"/>
      <c r="EBF578" s="633"/>
      <c r="EBG578" s="633"/>
      <c r="EBH578" s="633"/>
      <c r="EBI578" s="633"/>
      <c r="EBJ578" s="633"/>
      <c r="EBK578" s="633"/>
      <c r="EBL578" s="633"/>
      <c r="EBM578" s="633"/>
      <c r="EBN578" s="633"/>
      <c r="EBO578" s="633"/>
      <c r="EBP578" s="633"/>
      <c r="EBQ578" s="633"/>
      <c r="EBR578" s="633"/>
      <c r="EBS578" s="633"/>
      <c r="EBT578" s="633"/>
      <c r="EBU578" s="633"/>
      <c r="EBV578" s="633"/>
      <c r="EBW578" s="633"/>
      <c r="EBX578" s="633"/>
      <c r="EBY578" s="633"/>
      <c r="EBZ578" s="633"/>
      <c r="ECA578" s="633"/>
      <c r="ECB578" s="633"/>
      <c r="ECC578" s="633"/>
      <c r="ECD578" s="633"/>
      <c r="ECE578" s="633"/>
      <c r="ECF578" s="633"/>
      <c r="ECG578" s="633"/>
      <c r="ECH578" s="633"/>
      <c r="ECI578" s="633"/>
      <c r="ECJ578" s="633"/>
      <c r="ECK578" s="633"/>
      <c r="ECL578" s="633"/>
      <c r="ECM578" s="633"/>
      <c r="ECN578" s="633"/>
      <c r="ECO578" s="633"/>
      <c r="ECP578" s="633"/>
      <c r="ECQ578" s="633"/>
      <c r="ECR578" s="633"/>
      <c r="ECS578" s="633"/>
      <c r="ECT578" s="633"/>
      <c r="ECU578" s="633"/>
      <c r="ECV578" s="633"/>
      <c r="ECW578" s="633"/>
      <c r="ECX578" s="633"/>
      <c r="ECY578" s="633"/>
      <c r="ECZ578" s="633"/>
      <c r="EDA578" s="633"/>
      <c r="EDB578" s="633"/>
      <c r="EDC578" s="633"/>
      <c r="EDD578" s="633"/>
      <c r="EDE578" s="633"/>
      <c r="EDF578" s="633"/>
      <c r="EDG578" s="633"/>
      <c r="EDH578" s="633"/>
      <c r="EDI578" s="633"/>
      <c r="EDJ578" s="633"/>
      <c r="EDK578" s="633"/>
      <c r="EDL578" s="633"/>
      <c r="EDM578" s="633"/>
      <c r="EDN578" s="633"/>
      <c r="EDO578" s="633"/>
      <c r="EDP578" s="633"/>
      <c r="EDQ578" s="633"/>
      <c r="EDR578" s="633"/>
      <c r="EDS578" s="633"/>
      <c r="EDT578" s="633"/>
      <c r="EDU578" s="633"/>
      <c r="EDV578" s="633"/>
      <c r="EDW578" s="633"/>
      <c r="EDX578" s="633"/>
      <c r="EDY578" s="633"/>
      <c r="EDZ578" s="633"/>
      <c r="EEA578" s="633"/>
      <c r="EEB578" s="633"/>
      <c r="EEC578" s="633"/>
      <c r="EED578" s="633"/>
      <c r="EEE578" s="633"/>
      <c r="EEF578" s="633"/>
      <c r="EEG578" s="633"/>
      <c r="EEH578" s="633"/>
      <c r="EEI578" s="633"/>
      <c r="EEJ578" s="633"/>
      <c r="EEK578" s="633"/>
      <c r="EEL578" s="633"/>
      <c r="EEM578" s="633"/>
      <c r="EEN578" s="633"/>
      <c r="EEO578" s="633"/>
      <c r="EEP578" s="633"/>
      <c r="EEQ578" s="633"/>
      <c r="EER578" s="633"/>
      <c r="EES578" s="633"/>
      <c r="EET578" s="633"/>
      <c r="EEU578" s="633"/>
      <c r="EEV578" s="633"/>
      <c r="EEW578" s="633"/>
      <c r="EEX578" s="633"/>
      <c r="EEY578" s="633"/>
      <c r="EEZ578" s="633"/>
      <c r="EFA578" s="633"/>
      <c r="EFB578" s="633"/>
      <c r="EFC578" s="633"/>
      <c r="EFD578" s="633"/>
      <c r="EFE578" s="633"/>
      <c r="EFF578" s="633"/>
      <c r="EFG578" s="633"/>
      <c r="EFH578" s="633"/>
      <c r="EFI578" s="633"/>
      <c r="EFJ578" s="633"/>
      <c r="EFK578" s="633"/>
      <c r="EFL578" s="633"/>
      <c r="EFM578" s="633"/>
      <c r="EFN578" s="633"/>
      <c r="EFO578" s="633"/>
      <c r="EFP578" s="633"/>
      <c r="EFQ578" s="633"/>
      <c r="EFR578" s="633"/>
      <c r="EFS578" s="633"/>
      <c r="EFT578" s="633"/>
      <c r="EFU578" s="633"/>
      <c r="EFV578" s="633"/>
      <c r="EFW578" s="633"/>
      <c r="EFX578" s="633"/>
      <c r="EFY578" s="633"/>
      <c r="EFZ578" s="633"/>
      <c r="EGA578" s="633"/>
      <c r="EGB578" s="633"/>
      <c r="EGC578" s="633"/>
      <c r="EGD578" s="633"/>
      <c r="EGE578" s="633"/>
      <c r="EGF578" s="633"/>
      <c r="EGG578" s="633"/>
      <c r="EGH578" s="633"/>
      <c r="EGI578" s="633"/>
      <c r="EGJ578" s="633"/>
      <c r="EGK578" s="633"/>
      <c r="EGL578" s="633"/>
      <c r="EGM578" s="633"/>
      <c r="EGN578" s="633"/>
      <c r="EGO578" s="633"/>
      <c r="EGP578" s="633"/>
      <c r="EGQ578" s="633"/>
      <c r="EGR578" s="633"/>
      <c r="EGS578" s="633"/>
      <c r="EGT578" s="633"/>
      <c r="EGU578" s="633"/>
      <c r="EGV578" s="633"/>
      <c r="EGW578" s="633"/>
      <c r="EGX578" s="633"/>
      <c r="EGY578" s="633"/>
      <c r="EGZ578" s="633"/>
      <c r="EHA578" s="633"/>
      <c r="EHB578" s="633"/>
      <c r="EHC578" s="633"/>
      <c r="EHD578" s="633"/>
      <c r="EHE578" s="633"/>
      <c r="EHF578" s="633"/>
      <c r="EHG578" s="633"/>
      <c r="EHH578" s="633"/>
      <c r="EHI578" s="633"/>
      <c r="EHJ578" s="633"/>
      <c r="EHK578" s="633"/>
      <c r="EHL578" s="633"/>
      <c r="EHM578" s="633"/>
      <c r="EHN578" s="633"/>
      <c r="EHO578" s="633"/>
      <c r="EHP578" s="633"/>
      <c r="EHQ578" s="633"/>
      <c r="EHR578" s="633"/>
      <c r="EHS578" s="633"/>
      <c r="EHT578" s="633"/>
      <c r="EHU578" s="633"/>
      <c r="EHV578" s="633"/>
      <c r="EHW578" s="633"/>
      <c r="EHX578" s="633"/>
      <c r="EHY578" s="633"/>
      <c r="EHZ578" s="633"/>
      <c r="EIA578" s="633"/>
      <c r="EIB578" s="633"/>
      <c r="EIC578" s="633"/>
      <c r="EID578" s="633"/>
      <c r="EIE578" s="633"/>
      <c r="EIF578" s="633"/>
      <c r="EIG578" s="633"/>
      <c r="EIH578" s="633"/>
      <c r="EII578" s="633"/>
      <c r="EIJ578" s="633"/>
      <c r="EIK578" s="633"/>
      <c r="EIL578" s="633"/>
      <c r="EIM578" s="633"/>
      <c r="EIN578" s="633"/>
      <c r="EIO578" s="633"/>
      <c r="EIP578" s="633"/>
      <c r="EIQ578" s="633"/>
      <c r="EIR578" s="633"/>
      <c r="EIS578" s="633"/>
      <c r="EIT578" s="633"/>
      <c r="EIU578" s="633"/>
      <c r="EIV578" s="633"/>
      <c r="EIW578" s="633"/>
      <c r="EIX578" s="633"/>
      <c r="EIY578" s="633"/>
      <c r="EIZ578" s="633"/>
      <c r="EJA578" s="633"/>
      <c r="EJB578" s="633"/>
      <c r="EJC578" s="633"/>
      <c r="EJD578" s="633"/>
      <c r="EJE578" s="633"/>
      <c r="EJF578" s="633"/>
      <c r="EJG578" s="633"/>
      <c r="EJH578" s="633"/>
      <c r="EJI578" s="633"/>
      <c r="EJJ578" s="633"/>
      <c r="EJK578" s="633"/>
      <c r="EJL578" s="633"/>
      <c r="EJM578" s="633"/>
      <c r="EJN578" s="633"/>
      <c r="EJO578" s="633"/>
      <c r="EJP578" s="633"/>
      <c r="EJQ578" s="633"/>
      <c r="EJR578" s="633"/>
      <c r="EJS578" s="633"/>
      <c r="EJT578" s="633"/>
      <c r="EJU578" s="633"/>
      <c r="EJV578" s="633"/>
      <c r="EJW578" s="633"/>
      <c r="EJX578" s="633"/>
      <c r="EJY578" s="633"/>
      <c r="EJZ578" s="633"/>
      <c r="EKA578" s="633"/>
      <c r="EKB578" s="633"/>
      <c r="EKC578" s="633"/>
      <c r="EKD578" s="633"/>
      <c r="EKE578" s="633"/>
      <c r="EKF578" s="633"/>
      <c r="EKG578" s="633"/>
      <c r="EKH578" s="633"/>
      <c r="EKI578" s="633"/>
      <c r="EKJ578" s="633"/>
      <c r="EKK578" s="633"/>
      <c r="EKL578" s="633"/>
      <c r="EKM578" s="633"/>
      <c r="EKN578" s="633"/>
      <c r="EKO578" s="633"/>
      <c r="EKP578" s="633"/>
      <c r="EKQ578" s="633"/>
      <c r="EKR578" s="633"/>
      <c r="EKS578" s="633"/>
      <c r="EKT578" s="633"/>
      <c r="EKU578" s="633"/>
      <c r="EKV578" s="633"/>
      <c r="EKW578" s="633"/>
      <c r="EKX578" s="633"/>
      <c r="EKY578" s="633"/>
      <c r="EKZ578" s="633"/>
      <c r="ELA578" s="633"/>
      <c r="ELB578" s="633"/>
      <c r="ELC578" s="633"/>
      <c r="ELD578" s="633"/>
      <c r="ELE578" s="633"/>
      <c r="ELF578" s="633"/>
      <c r="ELG578" s="633"/>
      <c r="ELH578" s="633"/>
      <c r="ELI578" s="633"/>
      <c r="ELJ578" s="633"/>
      <c r="ELK578" s="633"/>
      <c r="ELL578" s="633"/>
      <c r="ELM578" s="633"/>
      <c r="ELN578" s="633"/>
      <c r="ELO578" s="633"/>
      <c r="ELP578" s="633"/>
      <c r="ELQ578" s="633"/>
      <c r="ELR578" s="633"/>
      <c r="ELS578" s="633"/>
      <c r="ELT578" s="633"/>
      <c r="ELU578" s="633"/>
      <c r="ELV578" s="633"/>
      <c r="ELW578" s="633"/>
      <c r="ELX578" s="633"/>
      <c r="ELY578" s="633"/>
      <c r="ELZ578" s="633"/>
      <c r="EMA578" s="633"/>
      <c r="EMB578" s="633"/>
      <c r="EMC578" s="633"/>
      <c r="EMD578" s="633"/>
      <c r="EME578" s="633"/>
      <c r="EMF578" s="633"/>
      <c r="EMG578" s="633"/>
      <c r="EMH578" s="633"/>
      <c r="EMI578" s="633"/>
      <c r="EMJ578" s="633"/>
      <c r="EMK578" s="633"/>
      <c r="EML578" s="633"/>
      <c r="EMM578" s="633"/>
      <c r="EMN578" s="633"/>
      <c r="EMO578" s="633"/>
      <c r="EMP578" s="633"/>
      <c r="EMQ578" s="633"/>
      <c r="EMR578" s="633"/>
      <c r="EMS578" s="633"/>
      <c r="EMT578" s="633"/>
      <c r="EMU578" s="633"/>
      <c r="EMV578" s="633"/>
      <c r="EMW578" s="633"/>
      <c r="EMX578" s="633"/>
      <c r="EMY578" s="633"/>
      <c r="EMZ578" s="633"/>
      <c r="ENA578" s="633"/>
      <c r="ENB578" s="633"/>
      <c r="ENC578" s="633"/>
      <c r="END578" s="633"/>
      <c r="ENE578" s="633"/>
      <c r="ENF578" s="633"/>
      <c r="ENG578" s="633"/>
      <c r="ENH578" s="633"/>
      <c r="ENI578" s="633"/>
      <c r="ENJ578" s="633"/>
      <c r="ENK578" s="633"/>
      <c r="ENL578" s="633"/>
      <c r="ENM578" s="633"/>
      <c r="ENN578" s="633"/>
      <c r="ENO578" s="633"/>
      <c r="ENP578" s="633"/>
      <c r="ENQ578" s="633"/>
      <c r="ENR578" s="633"/>
      <c r="ENS578" s="633"/>
      <c r="ENT578" s="633"/>
      <c r="ENU578" s="633"/>
      <c r="ENV578" s="633"/>
      <c r="ENW578" s="633"/>
      <c r="ENX578" s="633"/>
      <c r="ENY578" s="633"/>
      <c r="ENZ578" s="633"/>
      <c r="EOA578" s="633"/>
      <c r="EOB578" s="633"/>
      <c r="EOC578" s="633"/>
      <c r="EOD578" s="633"/>
      <c r="EOE578" s="633"/>
      <c r="EOF578" s="633"/>
      <c r="EOG578" s="633"/>
      <c r="EOH578" s="633"/>
      <c r="EOI578" s="633"/>
      <c r="EOJ578" s="633"/>
      <c r="EOK578" s="633"/>
      <c r="EOL578" s="633"/>
      <c r="EOM578" s="633"/>
      <c r="EON578" s="633"/>
      <c r="EOO578" s="633"/>
      <c r="EOP578" s="633"/>
      <c r="EOQ578" s="633"/>
      <c r="EOR578" s="633"/>
      <c r="EOS578" s="633"/>
      <c r="EOT578" s="633"/>
      <c r="EOU578" s="633"/>
      <c r="EOV578" s="633"/>
      <c r="EOW578" s="633"/>
      <c r="EOX578" s="633"/>
      <c r="EOY578" s="633"/>
      <c r="EOZ578" s="633"/>
      <c r="EPA578" s="633"/>
      <c r="EPB578" s="633"/>
      <c r="EPC578" s="633"/>
      <c r="EPD578" s="633"/>
      <c r="EPE578" s="633"/>
      <c r="EPF578" s="633"/>
      <c r="EPG578" s="633"/>
      <c r="EPH578" s="633"/>
      <c r="EPI578" s="633"/>
      <c r="EPJ578" s="633"/>
      <c r="EPK578" s="633"/>
      <c r="EPL578" s="633"/>
      <c r="EPM578" s="633"/>
      <c r="EPN578" s="633"/>
      <c r="EPO578" s="633"/>
      <c r="EPP578" s="633"/>
      <c r="EPQ578" s="633"/>
      <c r="EPR578" s="633"/>
      <c r="EPS578" s="633"/>
      <c r="EPT578" s="633"/>
      <c r="EPU578" s="633"/>
      <c r="EPV578" s="633"/>
      <c r="EPW578" s="633"/>
      <c r="EPX578" s="633"/>
      <c r="EPY578" s="633"/>
      <c r="EPZ578" s="633"/>
      <c r="EQA578" s="633"/>
      <c r="EQB578" s="633"/>
      <c r="EQC578" s="633"/>
      <c r="EQD578" s="633"/>
      <c r="EQE578" s="633"/>
      <c r="EQF578" s="633"/>
      <c r="EQG578" s="633"/>
      <c r="EQH578" s="633"/>
      <c r="EQI578" s="633"/>
      <c r="EQJ578" s="633"/>
      <c r="EQK578" s="633"/>
      <c r="EQL578" s="633"/>
      <c r="EQM578" s="633"/>
      <c r="EQN578" s="633"/>
      <c r="EQO578" s="633"/>
      <c r="EQP578" s="633"/>
      <c r="EQQ578" s="633"/>
      <c r="EQR578" s="633"/>
      <c r="EQS578" s="633"/>
      <c r="EQT578" s="633"/>
      <c r="EQU578" s="633"/>
      <c r="EQV578" s="633"/>
      <c r="EQW578" s="633"/>
      <c r="EQX578" s="633"/>
      <c r="EQY578" s="633"/>
      <c r="EQZ578" s="633"/>
      <c r="ERA578" s="633"/>
      <c r="ERB578" s="633"/>
      <c r="ERC578" s="633"/>
      <c r="ERD578" s="633"/>
      <c r="ERE578" s="633"/>
      <c r="ERF578" s="633"/>
      <c r="ERG578" s="633"/>
      <c r="ERH578" s="633"/>
      <c r="ERI578" s="633"/>
      <c r="ERJ578" s="633"/>
      <c r="ERK578" s="633"/>
      <c r="ERL578" s="633"/>
      <c r="ERM578" s="633"/>
      <c r="ERN578" s="633"/>
      <c r="ERO578" s="633"/>
      <c r="ERP578" s="633"/>
      <c r="ERQ578" s="633"/>
      <c r="ERR578" s="633"/>
      <c r="ERS578" s="633"/>
      <c r="ERT578" s="633"/>
      <c r="ERU578" s="633"/>
      <c r="ERV578" s="633"/>
      <c r="ERW578" s="633"/>
      <c r="ERX578" s="633"/>
      <c r="ERY578" s="633"/>
      <c r="ERZ578" s="633"/>
      <c r="ESA578" s="633"/>
      <c r="ESB578" s="633"/>
      <c r="ESC578" s="633"/>
      <c r="ESD578" s="633"/>
      <c r="ESE578" s="633"/>
      <c r="ESF578" s="633"/>
      <c r="ESG578" s="633"/>
      <c r="ESH578" s="633"/>
      <c r="ESI578" s="633"/>
      <c r="ESJ578" s="633"/>
      <c r="ESK578" s="633"/>
      <c r="ESL578" s="633"/>
      <c r="ESM578" s="633"/>
      <c r="ESN578" s="633"/>
      <c r="ESO578" s="633"/>
      <c r="ESP578" s="633"/>
      <c r="ESQ578" s="633"/>
      <c r="ESR578" s="633"/>
      <c r="ESS578" s="633"/>
      <c r="EST578" s="633"/>
      <c r="ESU578" s="633"/>
      <c r="ESV578" s="633"/>
      <c r="ESW578" s="633"/>
      <c r="ESX578" s="633"/>
      <c r="ESY578" s="633"/>
      <c r="ESZ578" s="633"/>
      <c r="ETA578" s="633"/>
      <c r="ETB578" s="633"/>
      <c r="ETC578" s="633"/>
      <c r="ETD578" s="633"/>
      <c r="ETE578" s="633"/>
      <c r="ETF578" s="633"/>
      <c r="ETG578" s="633"/>
      <c r="ETH578" s="633"/>
      <c r="ETI578" s="633"/>
      <c r="ETJ578" s="633"/>
      <c r="ETK578" s="633"/>
      <c r="ETL578" s="633"/>
      <c r="ETM578" s="633"/>
      <c r="ETN578" s="633"/>
      <c r="ETO578" s="633"/>
      <c r="ETP578" s="633"/>
      <c r="ETQ578" s="633"/>
      <c r="ETR578" s="633"/>
      <c r="ETS578" s="633"/>
      <c r="ETT578" s="633"/>
      <c r="ETU578" s="633"/>
      <c r="ETV578" s="633"/>
      <c r="ETW578" s="633"/>
      <c r="ETX578" s="633"/>
      <c r="ETY578" s="633"/>
      <c r="ETZ578" s="633"/>
      <c r="EUA578" s="633"/>
      <c r="EUB578" s="633"/>
      <c r="EUC578" s="633"/>
      <c r="EUD578" s="633"/>
      <c r="EUE578" s="633"/>
      <c r="EUF578" s="633"/>
      <c r="EUG578" s="633"/>
      <c r="EUH578" s="633"/>
      <c r="EUI578" s="633"/>
      <c r="EUJ578" s="633"/>
      <c r="EUK578" s="633"/>
      <c r="EUL578" s="633"/>
      <c r="EUM578" s="633"/>
      <c r="EUN578" s="633"/>
      <c r="EUO578" s="633"/>
      <c r="EUP578" s="633"/>
      <c r="EUQ578" s="633"/>
      <c r="EUR578" s="633"/>
      <c r="EUS578" s="633"/>
      <c r="EUT578" s="633"/>
      <c r="EUU578" s="633"/>
      <c r="EUV578" s="633"/>
      <c r="EUW578" s="633"/>
      <c r="EUX578" s="633"/>
      <c r="EUY578" s="633"/>
      <c r="EUZ578" s="633"/>
      <c r="EVA578" s="633"/>
      <c r="EVB578" s="633"/>
      <c r="EVC578" s="633"/>
      <c r="EVD578" s="633"/>
      <c r="EVE578" s="633"/>
      <c r="EVF578" s="633"/>
      <c r="EVG578" s="633"/>
      <c r="EVH578" s="633"/>
      <c r="EVI578" s="633"/>
      <c r="EVJ578" s="633"/>
      <c r="EVK578" s="633"/>
      <c r="EVL578" s="633"/>
      <c r="EVM578" s="633"/>
      <c r="EVN578" s="633"/>
      <c r="EVO578" s="633"/>
      <c r="EVP578" s="633"/>
      <c r="EVQ578" s="633"/>
      <c r="EVR578" s="633"/>
      <c r="EVS578" s="633"/>
      <c r="EVT578" s="633"/>
      <c r="EVU578" s="633"/>
      <c r="EVV578" s="633"/>
      <c r="EVW578" s="633"/>
      <c r="EVX578" s="633"/>
      <c r="EVY578" s="633"/>
      <c r="EVZ578" s="633"/>
      <c r="EWA578" s="633"/>
      <c r="EWB578" s="633"/>
      <c r="EWC578" s="633"/>
      <c r="EWD578" s="633"/>
      <c r="EWE578" s="633"/>
      <c r="EWF578" s="633"/>
      <c r="EWG578" s="633"/>
      <c r="EWH578" s="633"/>
      <c r="EWI578" s="633"/>
      <c r="EWJ578" s="633"/>
      <c r="EWK578" s="633"/>
      <c r="EWL578" s="633"/>
      <c r="EWM578" s="633"/>
      <c r="EWN578" s="633"/>
      <c r="EWO578" s="633"/>
      <c r="EWP578" s="633"/>
      <c r="EWQ578" s="633"/>
      <c r="EWR578" s="633"/>
      <c r="EWS578" s="633"/>
      <c r="EWT578" s="633"/>
      <c r="EWU578" s="633"/>
      <c r="EWV578" s="633"/>
      <c r="EWW578" s="633"/>
      <c r="EWX578" s="633"/>
      <c r="EWY578" s="633"/>
      <c r="EWZ578" s="633"/>
      <c r="EXA578" s="633"/>
      <c r="EXB578" s="633"/>
      <c r="EXC578" s="633"/>
      <c r="EXD578" s="633"/>
      <c r="EXE578" s="633"/>
      <c r="EXF578" s="633"/>
      <c r="EXG578" s="633"/>
      <c r="EXH578" s="633"/>
      <c r="EXI578" s="633"/>
      <c r="EXJ578" s="633"/>
      <c r="EXK578" s="633"/>
      <c r="EXL578" s="633"/>
      <c r="EXM578" s="633"/>
      <c r="EXN578" s="633"/>
      <c r="EXO578" s="633"/>
      <c r="EXP578" s="633"/>
      <c r="EXQ578" s="633"/>
      <c r="EXR578" s="633"/>
      <c r="EXS578" s="633"/>
      <c r="EXT578" s="633"/>
      <c r="EXU578" s="633"/>
      <c r="EXV578" s="633"/>
      <c r="EXW578" s="633"/>
      <c r="EXX578" s="633"/>
      <c r="EXY578" s="633"/>
      <c r="EXZ578" s="633"/>
      <c r="EYA578" s="633"/>
      <c r="EYB578" s="633"/>
      <c r="EYC578" s="633"/>
      <c r="EYD578" s="633"/>
      <c r="EYE578" s="633"/>
      <c r="EYF578" s="633"/>
      <c r="EYG578" s="633"/>
      <c r="EYH578" s="633"/>
      <c r="EYI578" s="633"/>
      <c r="EYJ578" s="633"/>
      <c r="EYK578" s="633"/>
      <c r="EYL578" s="633"/>
      <c r="EYM578" s="633"/>
      <c r="EYN578" s="633"/>
      <c r="EYO578" s="633"/>
      <c r="EYP578" s="633"/>
      <c r="EYQ578" s="633"/>
      <c r="EYR578" s="633"/>
      <c r="EYS578" s="633"/>
      <c r="EYT578" s="633"/>
      <c r="EYU578" s="633"/>
      <c r="EYV578" s="633"/>
      <c r="EYW578" s="633"/>
      <c r="EYX578" s="633"/>
      <c r="EYY578" s="633"/>
      <c r="EYZ578" s="633"/>
      <c r="EZA578" s="633"/>
      <c r="EZB578" s="633"/>
      <c r="EZC578" s="633"/>
      <c r="EZD578" s="633"/>
      <c r="EZE578" s="633"/>
      <c r="EZF578" s="633"/>
      <c r="EZG578" s="633"/>
      <c r="EZH578" s="633"/>
      <c r="EZI578" s="633"/>
      <c r="EZJ578" s="633"/>
      <c r="EZK578" s="633"/>
      <c r="EZL578" s="633"/>
      <c r="EZM578" s="633"/>
      <c r="EZN578" s="633"/>
      <c r="EZO578" s="633"/>
      <c r="EZP578" s="633"/>
      <c r="EZQ578" s="633"/>
      <c r="EZR578" s="633"/>
      <c r="EZS578" s="633"/>
      <c r="EZT578" s="633"/>
      <c r="EZU578" s="633"/>
      <c r="EZV578" s="633"/>
      <c r="EZW578" s="633"/>
      <c r="EZX578" s="633"/>
      <c r="EZY578" s="633"/>
      <c r="EZZ578" s="633"/>
      <c r="FAA578" s="633"/>
      <c r="FAB578" s="633"/>
      <c r="FAC578" s="633"/>
      <c r="FAD578" s="633"/>
      <c r="FAE578" s="633"/>
      <c r="FAF578" s="633"/>
      <c r="FAG578" s="633"/>
      <c r="FAH578" s="633"/>
      <c r="FAI578" s="633"/>
      <c r="FAJ578" s="633"/>
      <c r="FAK578" s="633"/>
      <c r="FAL578" s="633"/>
      <c r="FAM578" s="633"/>
      <c r="FAN578" s="633"/>
      <c r="FAO578" s="633"/>
      <c r="FAP578" s="633"/>
      <c r="FAQ578" s="633"/>
      <c r="FAR578" s="633"/>
      <c r="FAS578" s="633"/>
      <c r="FAT578" s="633"/>
      <c r="FAU578" s="633"/>
      <c r="FAV578" s="633"/>
      <c r="FAW578" s="633"/>
      <c r="FAX578" s="633"/>
      <c r="FAY578" s="633"/>
      <c r="FAZ578" s="633"/>
      <c r="FBA578" s="633"/>
      <c r="FBB578" s="633"/>
      <c r="FBC578" s="633"/>
      <c r="FBD578" s="633"/>
      <c r="FBE578" s="633"/>
      <c r="FBF578" s="633"/>
      <c r="FBG578" s="633"/>
      <c r="FBH578" s="633"/>
      <c r="FBI578" s="633"/>
      <c r="FBJ578" s="633"/>
      <c r="FBK578" s="633"/>
      <c r="FBL578" s="633"/>
      <c r="FBM578" s="633"/>
      <c r="FBN578" s="633"/>
      <c r="FBO578" s="633"/>
      <c r="FBP578" s="633"/>
      <c r="FBQ578" s="633"/>
      <c r="FBR578" s="633"/>
      <c r="FBS578" s="633"/>
      <c r="FBT578" s="633"/>
      <c r="FBU578" s="633"/>
      <c r="FBV578" s="633"/>
      <c r="FBW578" s="633"/>
      <c r="FBX578" s="633"/>
      <c r="FBY578" s="633"/>
      <c r="FBZ578" s="633"/>
      <c r="FCA578" s="633"/>
      <c r="FCB578" s="633"/>
      <c r="FCC578" s="633"/>
      <c r="FCD578" s="633"/>
      <c r="FCE578" s="633"/>
      <c r="FCF578" s="633"/>
      <c r="FCG578" s="633"/>
      <c r="FCH578" s="633"/>
      <c r="FCI578" s="633"/>
      <c r="FCJ578" s="633"/>
      <c r="FCK578" s="633"/>
      <c r="FCL578" s="633"/>
      <c r="FCM578" s="633"/>
      <c r="FCN578" s="633"/>
      <c r="FCO578" s="633"/>
      <c r="FCP578" s="633"/>
      <c r="FCQ578" s="633"/>
      <c r="FCR578" s="633"/>
      <c r="FCS578" s="633"/>
      <c r="FCT578" s="633"/>
      <c r="FCU578" s="633"/>
      <c r="FCV578" s="633"/>
      <c r="FCW578" s="633"/>
      <c r="FCX578" s="633"/>
      <c r="FCY578" s="633"/>
      <c r="FCZ578" s="633"/>
      <c r="FDA578" s="633"/>
      <c r="FDB578" s="633"/>
      <c r="FDC578" s="633"/>
      <c r="FDD578" s="633"/>
      <c r="FDE578" s="633"/>
      <c r="FDF578" s="633"/>
      <c r="FDG578" s="633"/>
      <c r="FDH578" s="633"/>
      <c r="FDI578" s="633"/>
      <c r="FDJ578" s="633"/>
      <c r="FDK578" s="633"/>
      <c r="FDL578" s="633"/>
      <c r="FDM578" s="633"/>
      <c r="FDN578" s="633"/>
      <c r="FDO578" s="633"/>
      <c r="FDP578" s="633"/>
      <c r="FDQ578" s="633"/>
      <c r="FDR578" s="633"/>
      <c r="FDS578" s="633"/>
      <c r="FDT578" s="633"/>
      <c r="FDU578" s="633"/>
      <c r="FDV578" s="633"/>
      <c r="FDW578" s="633"/>
      <c r="FDX578" s="633"/>
      <c r="FDY578" s="633"/>
      <c r="FDZ578" s="633"/>
      <c r="FEA578" s="633"/>
      <c r="FEB578" s="633"/>
      <c r="FEC578" s="633"/>
      <c r="FED578" s="633"/>
      <c r="FEE578" s="633"/>
      <c r="FEF578" s="633"/>
      <c r="FEG578" s="633"/>
      <c r="FEH578" s="633"/>
      <c r="FEI578" s="633"/>
      <c r="FEJ578" s="633"/>
      <c r="FEK578" s="633"/>
      <c r="FEL578" s="633"/>
      <c r="FEM578" s="633"/>
      <c r="FEN578" s="633"/>
      <c r="FEO578" s="633"/>
      <c r="FEP578" s="633"/>
      <c r="FEQ578" s="633"/>
      <c r="FER578" s="633"/>
      <c r="FES578" s="633"/>
      <c r="FET578" s="633"/>
      <c r="FEU578" s="633"/>
      <c r="FEV578" s="633"/>
      <c r="FEW578" s="633"/>
      <c r="FEX578" s="633"/>
      <c r="FEY578" s="633"/>
      <c r="FEZ578" s="633"/>
      <c r="FFA578" s="633"/>
      <c r="FFB578" s="633"/>
      <c r="FFC578" s="633"/>
      <c r="FFD578" s="633"/>
      <c r="FFE578" s="633"/>
      <c r="FFF578" s="633"/>
      <c r="FFG578" s="633"/>
      <c r="FFH578" s="633"/>
      <c r="FFI578" s="633"/>
      <c r="FFJ578" s="633"/>
      <c r="FFK578" s="633"/>
      <c r="FFL578" s="633"/>
      <c r="FFM578" s="633"/>
      <c r="FFN578" s="633"/>
      <c r="FFO578" s="633"/>
      <c r="FFP578" s="633"/>
      <c r="FFQ578" s="633"/>
      <c r="FFR578" s="633"/>
      <c r="FFS578" s="633"/>
      <c r="FFT578" s="633"/>
      <c r="FFU578" s="633"/>
      <c r="FFV578" s="633"/>
      <c r="FFW578" s="633"/>
      <c r="FFX578" s="633"/>
      <c r="FFY578" s="633"/>
      <c r="FFZ578" s="633"/>
      <c r="FGA578" s="633"/>
      <c r="FGB578" s="633"/>
      <c r="FGC578" s="633"/>
      <c r="FGD578" s="633"/>
      <c r="FGE578" s="633"/>
      <c r="FGF578" s="633"/>
      <c r="FGG578" s="633"/>
      <c r="FGH578" s="633"/>
      <c r="FGI578" s="633"/>
      <c r="FGJ578" s="633"/>
      <c r="FGK578" s="633"/>
      <c r="FGL578" s="633"/>
      <c r="FGM578" s="633"/>
      <c r="FGN578" s="633"/>
      <c r="FGO578" s="633"/>
      <c r="FGP578" s="633"/>
      <c r="FGQ578" s="633"/>
      <c r="FGR578" s="633"/>
      <c r="FGS578" s="633"/>
      <c r="FGT578" s="633"/>
      <c r="FGU578" s="633"/>
      <c r="FGV578" s="633"/>
      <c r="FGW578" s="633"/>
      <c r="FGX578" s="633"/>
      <c r="FGY578" s="633"/>
      <c r="FGZ578" s="633"/>
      <c r="FHA578" s="633"/>
      <c r="FHB578" s="633"/>
      <c r="FHC578" s="633"/>
      <c r="FHD578" s="633"/>
      <c r="FHE578" s="633"/>
      <c r="FHF578" s="633"/>
      <c r="FHG578" s="633"/>
      <c r="FHH578" s="633"/>
      <c r="FHI578" s="633"/>
      <c r="FHJ578" s="633"/>
      <c r="FHK578" s="633"/>
      <c r="FHL578" s="633"/>
      <c r="FHM578" s="633"/>
      <c r="FHN578" s="633"/>
      <c r="FHO578" s="633"/>
      <c r="FHP578" s="633"/>
      <c r="FHQ578" s="633"/>
      <c r="FHR578" s="633"/>
      <c r="FHS578" s="633"/>
      <c r="FHT578" s="633"/>
      <c r="FHU578" s="633"/>
      <c r="FHV578" s="633"/>
      <c r="FHW578" s="633"/>
      <c r="FHX578" s="633"/>
      <c r="FHY578" s="633"/>
      <c r="FHZ578" s="633"/>
      <c r="FIA578" s="633"/>
      <c r="FIB578" s="633"/>
      <c r="FIC578" s="633"/>
      <c r="FID578" s="633"/>
      <c r="FIE578" s="633"/>
      <c r="FIF578" s="633"/>
      <c r="FIG578" s="633"/>
      <c r="FIH578" s="633"/>
      <c r="FII578" s="633"/>
      <c r="FIJ578" s="633"/>
      <c r="FIK578" s="633"/>
      <c r="FIL578" s="633"/>
      <c r="FIM578" s="633"/>
      <c r="FIN578" s="633"/>
      <c r="FIO578" s="633"/>
      <c r="FIP578" s="633"/>
      <c r="FIQ578" s="633"/>
      <c r="FIR578" s="633"/>
      <c r="FIS578" s="633"/>
      <c r="FIT578" s="633"/>
      <c r="FIU578" s="633"/>
      <c r="FIV578" s="633"/>
      <c r="FIW578" s="633"/>
      <c r="FIX578" s="633"/>
      <c r="FIY578" s="633"/>
      <c r="FIZ578" s="633"/>
      <c r="FJA578" s="633"/>
      <c r="FJB578" s="633"/>
      <c r="FJC578" s="633"/>
      <c r="FJD578" s="633"/>
      <c r="FJE578" s="633"/>
      <c r="FJF578" s="633"/>
      <c r="FJG578" s="633"/>
      <c r="FJH578" s="633"/>
      <c r="FJI578" s="633"/>
      <c r="FJJ578" s="633"/>
      <c r="FJK578" s="633"/>
      <c r="FJL578" s="633"/>
      <c r="FJM578" s="633"/>
      <c r="FJN578" s="633"/>
      <c r="FJO578" s="633"/>
      <c r="FJP578" s="633"/>
      <c r="FJQ578" s="633"/>
      <c r="FJR578" s="633"/>
      <c r="FJS578" s="633"/>
      <c r="FJT578" s="633"/>
      <c r="FJU578" s="633"/>
      <c r="FJV578" s="633"/>
      <c r="FJW578" s="633"/>
      <c r="FJX578" s="633"/>
      <c r="FJY578" s="633"/>
      <c r="FJZ578" s="633"/>
      <c r="FKA578" s="633"/>
      <c r="FKB578" s="633"/>
      <c r="FKC578" s="633"/>
      <c r="FKD578" s="633"/>
      <c r="FKE578" s="633"/>
      <c r="FKF578" s="633"/>
      <c r="FKG578" s="633"/>
      <c r="FKH578" s="633"/>
      <c r="FKI578" s="633"/>
      <c r="FKJ578" s="633"/>
      <c r="FKK578" s="633"/>
      <c r="FKL578" s="633"/>
      <c r="FKM578" s="633"/>
      <c r="FKN578" s="633"/>
      <c r="FKO578" s="633"/>
      <c r="FKP578" s="633"/>
      <c r="FKQ578" s="633"/>
      <c r="FKR578" s="633"/>
      <c r="FKS578" s="633"/>
      <c r="FKT578" s="633"/>
      <c r="FKU578" s="633"/>
      <c r="FKV578" s="633"/>
      <c r="FKW578" s="633"/>
      <c r="FKX578" s="633"/>
      <c r="FKY578" s="633"/>
      <c r="FKZ578" s="633"/>
      <c r="FLA578" s="633"/>
      <c r="FLB578" s="633"/>
      <c r="FLC578" s="633"/>
      <c r="FLD578" s="633"/>
      <c r="FLE578" s="633"/>
      <c r="FLF578" s="633"/>
      <c r="FLG578" s="633"/>
      <c r="FLH578" s="633"/>
      <c r="FLI578" s="633"/>
      <c r="FLJ578" s="633"/>
      <c r="FLK578" s="633"/>
      <c r="FLL578" s="633"/>
      <c r="FLM578" s="633"/>
      <c r="FLN578" s="633"/>
      <c r="FLO578" s="633"/>
      <c r="FLP578" s="633"/>
      <c r="FLQ578" s="633"/>
      <c r="FLR578" s="633"/>
      <c r="FLS578" s="633"/>
      <c r="FLT578" s="633"/>
      <c r="FLU578" s="633"/>
      <c r="FLV578" s="633"/>
      <c r="FLW578" s="633"/>
      <c r="FLX578" s="633"/>
      <c r="FLY578" s="633"/>
      <c r="FLZ578" s="633"/>
      <c r="FMA578" s="633"/>
      <c r="FMB578" s="633"/>
      <c r="FMC578" s="633"/>
      <c r="FMD578" s="633"/>
      <c r="FME578" s="633"/>
      <c r="FMF578" s="633"/>
      <c r="FMG578" s="633"/>
      <c r="FMH578" s="633"/>
      <c r="FMI578" s="633"/>
      <c r="FMJ578" s="633"/>
      <c r="FMK578" s="633"/>
      <c r="FML578" s="633"/>
      <c r="FMM578" s="633"/>
      <c r="FMN578" s="633"/>
      <c r="FMO578" s="633"/>
      <c r="FMP578" s="633"/>
      <c r="FMQ578" s="633"/>
      <c r="FMR578" s="633"/>
      <c r="FMS578" s="633"/>
      <c r="FMT578" s="633"/>
      <c r="FMU578" s="633"/>
      <c r="FMV578" s="633"/>
      <c r="FMW578" s="633"/>
      <c r="FMX578" s="633"/>
      <c r="FMY578" s="633"/>
      <c r="FMZ578" s="633"/>
      <c r="FNA578" s="633"/>
      <c r="FNB578" s="633"/>
      <c r="FNC578" s="633"/>
      <c r="FND578" s="633"/>
      <c r="FNE578" s="633"/>
      <c r="FNF578" s="633"/>
      <c r="FNG578" s="633"/>
      <c r="FNH578" s="633"/>
      <c r="FNI578" s="633"/>
      <c r="FNJ578" s="633"/>
      <c r="FNK578" s="633"/>
      <c r="FNL578" s="633"/>
      <c r="FNM578" s="633"/>
      <c r="FNN578" s="633"/>
      <c r="FNO578" s="633"/>
      <c r="FNP578" s="633"/>
      <c r="FNQ578" s="633"/>
      <c r="FNR578" s="633"/>
      <c r="FNS578" s="633"/>
      <c r="FNT578" s="633"/>
      <c r="FNU578" s="633"/>
      <c r="FNV578" s="633"/>
      <c r="FNW578" s="633"/>
      <c r="FNX578" s="633"/>
      <c r="FNY578" s="633"/>
      <c r="FNZ578" s="633"/>
      <c r="FOA578" s="633"/>
      <c r="FOB578" s="633"/>
      <c r="FOC578" s="633"/>
      <c r="FOD578" s="633"/>
      <c r="FOE578" s="633"/>
      <c r="FOF578" s="633"/>
      <c r="FOG578" s="633"/>
      <c r="FOH578" s="633"/>
      <c r="FOI578" s="633"/>
      <c r="FOJ578" s="633"/>
      <c r="FOK578" s="633"/>
      <c r="FOL578" s="633"/>
      <c r="FOM578" s="633"/>
      <c r="FON578" s="633"/>
      <c r="FOO578" s="633"/>
      <c r="FOP578" s="633"/>
      <c r="FOQ578" s="633"/>
      <c r="FOR578" s="633"/>
      <c r="FOS578" s="633"/>
      <c r="FOT578" s="633"/>
      <c r="FOU578" s="633"/>
      <c r="FOV578" s="633"/>
      <c r="FOW578" s="633"/>
      <c r="FOX578" s="633"/>
      <c r="FOY578" s="633"/>
      <c r="FOZ578" s="633"/>
      <c r="FPA578" s="633"/>
      <c r="FPB578" s="633"/>
      <c r="FPC578" s="633"/>
      <c r="FPD578" s="633"/>
      <c r="FPE578" s="633"/>
      <c r="FPF578" s="633"/>
      <c r="FPG578" s="633"/>
      <c r="FPH578" s="633"/>
      <c r="FPI578" s="633"/>
      <c r="FPJ578" s="633"/>
      <c r="FPK578" s="633"/>
      <c r="FPL578" s="633"/>
      <c r="FPM578" s="633"/>
      <c r="FPN578" s="633"/>
      <c r="FPO578" s="633"/>
      <c r="FPP578" s="633"/>
      <c r="FPQ578" s="633"/>
      <c r="FPR578" s="633"/>
      <c r="FPS578" s="633"/>
      <c r="FPT578" s="633"/>
      <c r="FPU578" s="633"/>
      <c r="FPV578" s="633"/>
      <c r="FPW578" s="633"/>
      <c r="FPX578" s="633"/>
      <c r="FPY578" s="633"/>
      <c r="FPZ578" s="633"/>
      <c r="FQA578" s="633"/>
      <c r="FQB578" s="633"/>
      <c r="FQC578" s="633"/>
      <c r="FQD578" s="633"/>
      <c r="FQE578" s="633"/>
      <c r="FQF578" s="633"/>
      <c r="FQG578" s="633"/>
      <c r="FQH578" s="633"/>
      <c r="FQI578" s="633"/>
      <c r="FQJ578" s="633"/>
      <c r="FQK578" s="633"/>
      <c r="FQL578" s="633"/>
      <c r="FQM578" s="633"/>
      <c r="FQN578" s="633"/>
      <c r="FQO578" s="633"/>
      <c r="FQP578" s="633"/>
      <c r="FQQ578" s="633"/>
      <c r="FQR578" s="633"/>
      <c r="FQS578" s="633"/>
      <c r="FQT578" s="633"/>
      <c r="FQU578" s="633"/>
      <c r="FQV578" s="633"/>
      <c r="FQW578" s="633"/>
      <c r="FQX578" s="633"/>
      <c r="FQY578" s="633"/>
      <c r="FQZ578" s="633"/>
      <c r="FRA578" s="633"/>
      <c r="FRB578" s="633"/>
      <c r="FRC578" s="633"/>
      <c r="FRD578" s="633"/>
      <c r="FRE578" s="633"/>
      <c r="FRF578" s="633"/>
      <c r="FRG578" s="633"/>
      <c r="FRH578" s="633"/>
      <c r="FRI578" s="633"/>
      <c r="FRJ578" s="633"/>
      <c r="FRK578" s="633"/>
      <c r="FRL578" s="633"/>
      <c r="FRM578" s="633"/>
      <c r="FRN578" s="633"/>
      <c r="FRO578" s="633"/>
      <c r="FRP578" s="633"/>
      <c r="FRQ578" s="633"/>
      <c r="FRR578" s="633"/>
      <c r="FRS578" s="633"/>
      <c r="FRT578" s="633"/>
      <c r="FRU578" s="633"/>
      <c r="FRV578" s="633"/>
      <c r="FRW578" s="633"/>
      <c r="FRX578" s="633"/>
      <c r="FRY578" s="633"/>
      <c r="FRZ578" s="633"/>
      <c r="FSA578" s="633"/>
      <c r="FSB578" s="633"/>
      <c r="FSC578" s="633"/>
      <c r="FSD578" s="633"/>
      <c r="FSE578" s="633"/>
      <c r="FSF578" s="633"/>
      <c r="FSG578" s="633"/>
      <c r="FSH578" s="633"/>
      <c r="FSI578" s="633"/>
      <c r="FSJ578" s="633"/>
      <c r="FSK578" s="633"/>
      <c r="FSL578" s="633"/>
      <c r="FSM578" s="633"/>
      <c r="FSN578" s="633"/>
      <c r="FSO578" s="633"/>
      <c r="FSP578" s="633"/>
      <c r="FSQ578" s="633"/>
      <c r="FSR578" s="633"/>
      <c r="FSS578" s="633"/>
      <c r="FST578" s="633"/>
      <c r="FSU578" s="633"/>
      <c r="FSV578" s="633"/>
      <c r="FSW578" s="633"/>
      <c r="FSX578" s="633"/>
      <c r="FSY578" s="633"/>
      <c r="FSZ578" s="633"/>
      <c r="FTA578" s="633"/>
      <c r="FTB578" s="633"/>
      <c r="FTC578" s="633"/>
      <c r="FTD578" s="633"/>
      <c r="FTE578" s="633"/>
      <c r="FTF578" s="633"/>
      <c r="FTG578" s="633"/>
      <c r="FTH578" s="633"/>
      <c r="FTI578" s="633"/>
      <c r="FTJ578" s="633"/>
      <c r="FTK578" s="633"/>
      <c r="FTL578" s="633"/>
      <c r="FTM578" s="633"/>
      <c r="FTN578" s="633"/>
      <c r="FTO578" s="633"/>
      <c r="FTP578" s="633"/>
      <c r="FTQ578" s="633"/>
      <c r="FTR578" s="633"/>
      <c r="FTS578" s="633"/>
      <c r="FTT578" s="633"/>
      <c r="FTU578" s="633"/>
      <c r="FTV578" s="633"/>
      <c r="FTW578" s="633"/>
      <c r="FTX578" s="633"/>
      <c r="FTY578" s="633"/>
      <c r="FTZ578" s="633"/>
      <c r="FUA578" s="633"/>
      <c r="FUB578" s="633"/>
      <c r="FUC578" s="633"/>
      <c r="FUD578" s="633"/>
      <c r="FUE578" s="633"/>
      <c r="FUF578" s="633"/>
      <c r="FUG578" s="633"/>
      <c r="FUH578" s="633"/>
      <c r="FUI578" s="633"/>
      <c r="FUJ578" s="633"/>
      <c r="FUK578" s="633"/>
      <c r="FUL578" s="633"/>
      <c r="FUM578" s="633"/>
      <c r="FUN578" s="633"/>
      <c r="FUO578" s="633"/>
      <c r="FUP578" s="633"/>
      <c r="FUQ578" s="633"/>
      <c r="FUR578" s="633"/>
      <c r="FUS578" s="633"/>
      <c r="FUT578" s="633"/>
      <c r="FUU578" s="633"/>
      <c r="FUV578" s="633"/>
      <c r="FUW578" s="633"/>
      <c r="FUX578" s="633"/>
      <c r="FUY578" s="633"/>
      <c r="FUZ578" s="633"/>
      <c r="FVA578" s="633"/>
      <c r="FVB578" s="633"/>
      <c r="FVC578" s="633"/>
      <c r="FVD578" s="633"/>
      <c r="FVE578" s="633"/>
      <c r="FVF578" s="633"/>
      <c r="FVG578" s="633"/>
      <c r="FVH578" s="633"/>
      <c r="FVI578" s="633"/>
      <c r="FVJ578" s="633"/>
      <c r="FVK578" s="633"/>
      <c r="FVL578" s="633"/>
      <c r="FVM578" s="633"/>
      <c r="FVN578" s="633"/>
      <c r="FVO578" s="633"/>
      <c r="FVP578" s="633"/>
      <c r="FVQ578" s="633"/>
      <c r="FVR578" s="633"/>
      <c r="FVS578" s="633"/>
      <c r="FVT578" s="633"/>
      <c r="FVU578" s="633"/>
      <c r="FVV578" s="633"/>
      <c r="FVW578" s="633"/>
      <c r="FVX578" s="633"/>
      <c r="FVY578" s="633"/>
      <c r="FVZ578" s="633"/>
      <c r="FWA578" s="633"/>
      <c r="FWB578" s="633"/>
      <c r="FWC578" s="633"/>
      <c r="FWD578" s="633"/>
      <c r="FWE578" s="633"/>
      <c r="FWF578" s="633"/>
      <c r="FWG578" s="633"/>
      <c r="FWH578" s="633"/>
      <c r="FWI578" s="633"/>
      <c r="FWJ578" s="633"/>
      <c r="FWK578" s="633"/>
      <c r="FWL578" s="633"/>
      <c r="FWM578" s="633"/>
      <c r="FWN578" s="633"/>
      <c r="FWO578" s="633"/>
      <c r="FWP578" s="633"/>
      <c r="FWQ578" s="633"/>
      <c r="FWR578" s="633"/>
      <c r="FWS578" s="633"/>
      <c r="FWT578" s="633"/>
      <c r="FWU578" s="633"/>
      <c r="FWV578" s="633"/>
      <c r="FWW578" s="633"/>
      <c r="FWX578" s="633"/>
      <c r="FWY578" s="633"/>
      <c r="FWZ578" s="633"/>
      <c r="FXA578" s="633"/>
      <c r="FXB578" s="633"/>
      <c r="FXC578" s="633"/>
      <c r="FXD578" s="633"/>
      <c r="FXE578" s="633"/>
      <c r="FXF578" s="633"/>
      <c r="FXG578" s="633"/>
      <c r="FXH578" s="633"/>
      <c r="FXI578" s="633"/>
      <c r="FXJ578" s="633"/>
      <c r="FXK578" s="633"/>
      <c r="FXL578" s="633"/>
      <c r="FXM578" s="633"/>
      <c r="FXN578" s="633"/>
      <c r="FXO578" s="633"/>
      <c r="FXP578" s="633"/>
      <c r="FXQ578" s="633"/>
      <c r="FXR578" s="633"/>
      <c r="FXS578" s="633"/>
      <c r="FXT578" s="633"/>
      <c r="FXU578" s="633"/>
      <c r="FXV578" s="633"/>
      <c r="FXW578" s="633"/>
      <c r="FXX578" s="633"/>
      <c r="FXY578" s="633"/>
      <c r="FXZ578" s="633"/>
      <c r="FYA578" s="633"/>
      <c r="FYB578" s="633"/>
      <c r="FYC578" s="633"/>
      <c r="FYD578" s="633"/>
      <c r="FYE578" s="633"/>
      <c r="FYF578" s="633"/>
      <c r="FYG578" s="633"/>
      <c r="FYH578" s="633"/>
      <c r="FYI578" s="633"/>
      <c r="FYJ578" s="633"/>
      <c r="FYK578" s="633"/>
      <c r="FYL578" s="633"/>
      <c r="FYM578" s="633"/>
      <c r="FYN578" s="633"/>
      <c r="FYO578" s="633"/>
      <c r="FYP578" s="633"/>
      <c r="FYQ578" s="633"/>
      <c r="FYR578" s="633"/>
      <c r="FYS578" s="633"/>
      <c r="FYT578" s="633"/>
      <c r="FYU578" s="633"/>
      <c r="FYV578" s="633"/>
      <c r="FYW578" s="633"/>
      <c r="FYX578" s="633"/>
      <c r="FYY578" s="633"/>
      <c r="FYZ578" s="633"/>
      <c r="FZA578" s="633"/>
      <c r="FZB578" s="633"/>
      <c r="FZC578" s="633"/>
      <c r="FZD578" s="633"/>
      <c r="FZE578" s="633"/>
      <c r="FZF578" s="633"/>
      <c r="FZG578" s="633"/>
      <c r="FZH578" s="633"/>
      <c r="FZI578" s="633"/>
      <c r="FZJ578" s="633"/>
      <c r="FZK578" s="633"/>
      <c r="FZL578" s="633"/>
      <c r="FZM578" s="633"/>
      <c r="FZN578" s="633"/>
      <c r="FZO578" s="633"/>
      <c r="FZP578" s="633"/>
      <c r="FZQ578" s="633"/>
      <c r="FZR578" s="633"/>
      <c r="FZS578" s="633"/>
      <c r="FZT578" s="633"/>
      <c r="FZU578" s="633"/>
      <c r="FZV578" s="633"/>
      <c r="FZW578" s="633"/>
      <c r="FZX578" s="633"/>
      <c r="FZY578" s="633"/>
      <c r="FZZ578" s="633"/>
      <c r="GAA578" s="633"/>
      <c r="GAB578" s="633"/>
      <c r="GAC578" s="633"/>
      <c r="GAD578" s="633"/>
      <c r="GAE578" s="633"/>
      <c r="GAF578" s="633"/>
      <c r="GAG578" s="633"/>
      <c r="GAH578" s="633"/>
      <c r="GAI578" s="633"/>
      <c r="GAJ578" s="633"/>
      <c r="GAK578" s="633"/>
      <c r="GAL578" s="633"/>
      <c r="GAM578" s="633"/>
      <c r="GAN578" s="633"/>
      <c r="GAO578" s="633"/>
      <c r="GAP578" s="633"/>
      <c r="GAQ578" s="633"/>
      <c r="GAR578" s="633"/>
      <c r="GAS578" s="633"/>
      <c r="GAT578" s="633"/>
      <c r="GAU578" s="633"/>
      <c r="GAV578" s="633"/>
      <c r="GAW578" s="633"/>
      <c r="GAX578" s="633"/>
      <c r="GAY578" s="633"/>
      <c r="GAZ578" s="633"/>
      <c r="GBA578" s="633"/>
      <c r="GBB578" s="633"/>
      <c r="GBC578" s="633"/>
      <c r="GBD578" s="633"/>
      <c r="GBE578" s="633"/>
      <c r="GBF578" s="633"/>
      <c r="GBG578" s="633"/>
      <c r="GBH578" s="633"/>
      <c r="GBI578" s="633"/>
      <c r="GBJ578" s="633"/>
      <c r="GBK578" s="633"/>
      <c r="GBL578" s="633"/>
      <c r="GBM578" s="633"/>
      <c r="GBN578" s="633"/>
      <c r="GBO578" s="633"/>
      <c r="GBP578" s="633"/>
      <c r="GBQ578" s="633"/>
      <c r="GBR578" s="633"/>
      <c r="GBS578" s="633"/>
      <c r="GBT578" s="633"/>
      <c r="GBU578" s="633"/>
      <c r="GBV578" s="633"/>
      <c r="GBW578" s="633"/>
      <c r="GBX578" s="633"/>
      <c r="GBY578" s="633"/>
      <c r="GBZ578" s="633"/>
      <c r="GCA578" s="633"/>
      <c r="GCB578" s="633"/>
      <c r="GCC578" s="633"/>
      <c r="GCD578" s="633"/>
      <c r="GCE578" s="633"/>
      <c r="GCF578" s="633"/>
      <c r="GCG578" s="633"/>
      <c r="GCH578" s="633"/>
      <c r="GCI578" s="633"/>
      <c r="GCJ578" s="633"/>
      <c r="GCK578" s="633"/>
      <c r="GCL578" s="633"/>
      <c r="GCM578" s="633"/>
      <c r="GCN578" s="633"/>
      <c r="GCO578" s="633"/>
      <c r="GCP578" s="633"/>
      <c r="GCQ578" s="633"/>
      <c r="GCR578" s="633"/>
      <c r="GCS578" s="633"/>
      <c r="GCT578" s="633"/>
      <c r="GCU578" s="633"/>
      <c r="GCV578" s="633"/>
      <c r="GCW578" s="633"/>
      <c r="GCX578" s="633"/>
      <c r="GCY578" s="633"/>
      <c r="GCZ578" s="633"/>
      <c r="GDA578" s="633"/>
      <c r="GDB578" s="633"/>
      <c r="GDC578" s="633"/>
      <c r="GDD578" s="633"/>
      <c r="GDE578" s="633"/>
      <c r="GDF578" s="633"/>
      <c r="GDG578" s="633"/>
      <c r="GDH578" s="633"/>
      <c r="GDI578" s="633"/>
      <c r="GDJ578" s="633"/>
      <c r="GDK578" s="633"/>
      <c r="GDL578" s="633"/>
      <c r="GDM578" s="633"/>
      <c r="GDN578" s="633"/>
      <c r="GDO578" s="633"/>
      <c r="GDP578" s="633"/>
      <c r="GDQ578" s="633"/>
      <c r="GDR578" s="633"/>
      <c r="GDS578" s="633"/>
      <c r="GDT578" s="633"/>
      <c r="GDU578" s="633"/>
      <c r="GDV578" s="633"/>
      <c r="GDW578" s="633"/>
      <c r="GDX578" s="633"/>
      <c r="GDY578" s="633"/>
      <c r="GDZ578" s="633"/>
      <c r="GEA578" s="633"/>
      <c r="GEB578" s="633"/>
      <c r="GEC578" s="633"/>
      <c r="GED578" s="633"/>
      <c r="GEE578" s="633"/>
      <c r="GEF578" s="633"/>
      <c r="GEG578" s="633"/>
      <c r="GEH578" s="633"/>
      <c r="GEI578" s="633"/>
      <c r="GEJ578" s="633"/>
      <c r="GEK578" s="633"/>
      <c r="GEL578" s="633"/>
      <c r="GEM578" s="633"/>
      <c r="GEN578" s="633"/>
      <c r="GEO578" s="633"/>
      <c r="GEP578" s="633"/>
      <c r="GEQ578" s="633"/>
      <c r="GER578" s="633"/>
      <c r="GES578" s="633"/>
      <c r="GET578" s="633"/>
      <c r="GEU578" s="633"/>
      <c r="GEV578" s="633"/>
      <c r="GEW578" s="633"/>
      <c r="GEX578" s="633"/>
      <c r="GEY578" s="633"/>
      <c r="GEZ578" s="633"/>
      <c r="GFA578" s="633"/>
      <c r="GFB578" s="633"/>
      <c r="GFC578" s="633"/>
      <c r="GFD578" s="633"/>
      <c r="GFE578" s="633"/>
      <c r="GFF578" s="633"/>
      <c r="GFG578" s="633"/>
      <c r="GFH578" s="633"/>
      <c r="GFI578" s="633"/>
      <c r="GFJ578" s="633"/>
      <c r="GFK578" s="633"/>
      <c r="GFL578" s="633"/>
      <c r="GFM578" s="633"/>
      <c r="GFN578" s="633"/>
      <c r="GFO578" s="633"/>
      <c r="GFP578" s="633"/>
      <c r="GFQ578" s="633"/>
      <c r="GFR578" s="633"/>
      <c r="GFS578" s="633"/>
      <c r="GFT578" s="633"/>
      <c r="GFU578" s="633"/>
      <c r="GFV578" s="633"/>
      <c r="GFW578" s="633"/>
      <c r="GFX578" s="633"/>
      <c r="GFY578" s="633"/>
      <c r="GFZ578" s="633"/>
      <c r="GGA578" s="633"/>
      <c r="GGB578" s="633"/>
      <c r="GGC578" s="633"/>
      <c r="GGD578" s="633"/>
      <c r="GGE578" s="633"/>
      <c r="GGF578" s="633"/>
      <c r="GGG578" s="633"/>
      <c r="GGH578" s="633"/>
      <c r="GGI578" s="633"/>
      <c r="GGJ578" s="633"/>
      <c r="GGK578" s="633"/>
      <c r="GGL578" s="633"/>
      <c r="GGM578" s="633"/>
      <c r="GGN578" s="633"/>
      <c r="GGO578" s="633"/>
      <c r="GGP578" s="633"/>
      <c r="GGQ578" s="633"/>
      <c r="GGR578" s="633"/>
      <c r="GGS578" s="633"/>
      <c r="GGT578" s="633"/>
      <c r="GGU578" s="633"/>
      <c r="GGV578" s="633"/>
      <c r="GGW578" s="633"/>
      <c r="GGX578" s="633"/>
      <c r="GGY578" s="633"/>
      <c r="GGZ578" s="633"/>
      <c r="GHA578" s="633"/>
      <c r="GHB578" s="633"/>
      <c r="GHC578" s="633"/>
      <c r="GHD578" s="633"/>
      <c r="GHE578" s="633"/>
      <c r="GHF578" s="633"/>
      <c r="GHG578" s="633"/>
      <c r="GHH578" s="633"/>
      <c r="GHI578" s="633"/>
      <c r="GHJ578" s="633"/>
      <c r="GHK578" s="633"/>
      <c r="GHL578" s="633"/>
      <c r="GHM578" s="633"/>
      <c r="GHN578" s="633"/>
      <c r="GHO578" s="633"/>
      <c r="GHP578" s="633"/>
      <c r="GHQ578" s="633"/>
      <c r="GHR578" s="633"/>
      <c r="GHS578" s="633"/>
      <c r="GHT578" s="633"/>
      <c r="GHU578" s="633"/>
      <c r="GHV578" s="633"/>
      <c r="GHW578" s="633"/>
      <c r="GHX578" s="633"/>
      <c r="GHY578" s="633"/>
      <c r="GHZ578" s="633"/>
      <c r="GIA578" s="633"/>
      <c r="GIB578" s="633"/>
      <c r="GIC578" s="633"/>
      <c r="GID578" s="633"/>
      <c r="GIE578" s="633"/>
      <c r="GIF578" s="633"/>
      <c r="GIG578" s="633"/>
      <c r="GIH578" s="633"/>
      <c r="GII578" s="633"/>
      <c r="GIJ578" s="633"/>
      <c r="GIK578" s="633"/>
      <c r="GIL578" s="633"/>
      <c r="GIM578" s="633"/>
      <c r="GIN578" s="633"/>
      <c r="GIO578" s="633"/>
      <c r="GIP578" s="633"/>
      <c r="GIQ578" s="633"/>
      <c r="GIR578" s="633"/>
      <c r="GIS578" s="633"/>
      <c r="GIT578" s="633"/>
      <c r="GIU578" s="633"/>
      <c r="GIV578" s="633"/>
      <c r="GIW578" s="633"/>
      <c r="GIX578" s="633"/>
      <c r="GIY578" s="633"/>
      <c r="GIZ578" s="633"/>
      <c r="GJA578" s="633"/>
      <c r="GJB578" s="633"/>
      <c r="GJC578" s="633"/>
      <c r="GJD578" s="633"/>
      <c r="GJE578" s="633"/>
      <c r="GJF578" s="633"/>
      <c r="GJG578" s="633"/>
      <c r="GJH578" s="633"/>
      <c r="GJI578" s="633"/>
      <c r="GJJ578" s="633"/>
      <c r="GJK578" s="633"/>
      <c r="GJL578" s="633"/>
      <c r="GJM578" s="633"/>
      <c r="GJN578" s="633"/>
      <c r="GJO578" s="633"/>
      <c r="GJP578" s="633"/>
      <c r="GJQ578" s="633"/>
      <c r="GJR578" s="633"/>
      <c r="GJS578" s="633"/>
      <c r="GJT578" s="633"/>
      <c r="GJU578" s="633"/>
      <c r="GJV578" s="633"/>
      <c r="GJW578" s="633"/>
      <c r="GJX578" s="633"/>
      <c r="GJY578" s="633"/>
      <c r="GJZ578" s="633"/>
      <c r="GKA578" s="633"/>
      <c r="GKB578" s="633"/>
      <c r="GKC578" s="633"/>
      <c r="GKD578" s="633"/>
      <c r="GKE578" s="633"/>
      <c r="GKF578" s="633"/>
      <c r="GKG578" s="633"/>
      <c r="GKH578" s="633"/>
      <c r="GKI578" s="633"/>
      <c r="GKJ578" s="633"/>
      <c r="GKK578" s="633"/>
      <c r="GKL578" s="633"/>
      <c r="GKM578" s="633"/>
      <c r="GKN578" s="633"/>
      <c r="GKO578" s="633"/>
      <c r="GKP578" s="633"/>
      <c r="GKQ578" s="633"/>
      <c r="GKR578" s="633"/>
      <c r="GKS578" s="633"/>
      <c r="GKT578" s="633"/>
      <c r="GKU578" s="633"/>
      <c r="GKV578" s="633"/>
      <c r="GKW578" s="633"/>
      <c r="GKX578" s="633"/>
      <c r="GKY578" s="633"/>
      <c r="GKZ578" s="633"/>
      <c r="GLA578" s="633"/>
      <c r="GLB578" s="633"/>
      <c r="GLC578" s="633"/>
      <c r="GLD578" s="633"/>
      <c r="GLE578" s="633"/>
      <c r="GLF578" s="633"/>
      <c r="GLG578" s="633"/>
      <c r="GLH578" s="633"/>
      <c r="GLI578" s="633"/>
      <c r="GLJ578" s="633"/>
      <c r="GLK578" s="633"/>
      <c r="GLL578" s="633"/>
      <c r="GLM578" s="633"/>
      <c r="GLN578" s="633"/>
      <c r="GLO578" s="633"/>
      <c r="GLP578" s="633"/>
      <c r="GLQ578" s="633"/>
      <c r="GLR578" s="633"/>
      <c r="GLS578" s="633"/>
      <c r="GLT578" s="633"/>
      <c r="GLU578" s="633"/>
      <c r="GLV578" s="633"/>
      <c r="GLW578" s="633"/>
      <c r="GLX578" s="633"/>
      <c r="GLY578" s="633"/>
      <c r="GLZ578" s="633"/>
      <c r="GMA578" s="633"/>
      <c r="GMB578" s="633"/>
      <c r="GMC578" s="633"/>
      <c r="GMD578" s="633"/>
      <c r="GME578" s="633"/>
      <c r="GMF578" s="633"/>
      <c r="GMG578" s="633"/>
      <c r="GMH578" s="633"/>
      <c r="GMI578" s="633"/>
      <c r="GMJ578" s="633"/>
      <c r="GMK578" s="633"/>
      <c r="GML578" s="633"/>
      <c r="GMM578" s="633"/>
      <c r="GMN578" s="633"/>
      <c r="GMO578" s="633"/>
      <c r="GMP578" s="633"/>
      <c r="GMQ578" s="633"/>
      <c r="GMR578" s="633"/>
      <c r="GMS578" s="633"/>
      <c r="GMT578" s="633"/>
      <c r="GMU578" s="633"/>
      <c r="GMV578" s="633"/>
      <c r="GMW578" s="633"/>
      <c r="GMX578" s="633"/>
      <c r="GMY578" s="633"/>
      <c r="GMZ578" s="633"/>
      <c r="GNA578" s="633"/>
      <c r="GNB578" s="633"/>
      <c r="GNC578" s="633"/>
      <c r="GND578" s="633"/>
      <c r="GNE578" s="633"/>
      <c r="GNF578" s="633"/>
      <c r="GNG578" s="633"/>
      <c r="GNH578" s="633"/>
      <c r="GNI578" s="633"/>
      <c r="GNJ578" s="633"/>
      <c r="GNK578" s="633"/>
      <c r="GNL578" s="633"/>
      <c r="GNM578" s="633"/>
      <c r="GNN578" s="633"/>
      <c r="GNO578" s="633"/>
      <c r="GNP578" s="633"/>
      <c r="GNQ578" s="633"/>
      <c r="GNR578" s="633"/>
      <c r="GNS578" s="633"/>
      <c r="GNT578" s="633"/>
      <c r="GNU578" s="633"/>
      <c r="GNV578" s="633"/>
      <c r="GNW578" s="633"/>
      <c r="GNX578" s="633"/>
      <c r="GNY578" s="633"/>
      <c r="GNZ578" s="633"/>
      <c r="GOA578" s="633"/>
      <c r="GOB578" s="633"/>
      <c r="GOC578" s="633"/>
      <c r="GOD578" s="633"/>
      <c r="GOE578" s="633"/>
      <c r="GOF578" s="633"/>
      <c r="GOG578" s="633"/>
      <c r="GOH578" s="633"/>
      <c r="GOI578" s="633"/>
      <c r="GOJ578" s="633"/>
      <c r="GOK578" s="633"/>
      <c r="GOL578" s="633"/>
      <c r="GOM578" s="633"/>
      <c r="GON578" s="633"/>
      <c r="GOO578" s="633"/>
      <c r="GOP578" s="633"/>
      <c r="GOQ578" s="633"/>
      <c r="GOR578" s="633"/>
      <c r="GOS578" s="633"/>
      <c r="GOT578" s="633"/>
      <c r="GOU578" s="633"/>
      <c r="GOV578" s="633"/>
      <c r="GOW578" s="633"/>
      <c r="GOX578" s="633"/>
      <c r="GOY578" s="633"/>
      <c r="GOZ578" s="633"/>
      <c r="GPA578" s="633"/>
      <c r="GPB578" s="633"/>
      <c r="GPC578" s="633"/>
      <c r="GPD578" s="633"/>
      <c r="GPE578" s="633"/>
      <c r="GPF578" s="633"/>
      <c r="GPG578" s="633"/>
      <c r="GPH578" s="633"/>
      <c r="GPI578" s="633"/>
      <c r="GPJ578" s="633"/>
      <c r="GPK578" s="633"/>
      <c r="GPL578" s="633"/>
      <c r="GPM578" s="633"/>
      <c r="GPN578" s="633"/>
      <c r="GPO578" s="633"/>
      <c r="GPP578" s="633"/>
      <c r="GPQ578" s="633"/>
      <c r="GPR578" s="633"/>
      <c r="GPS578" s="633"/>
      <c r="GPT578" s="633"/>
      <c r="GPU578" s="633"/>
      <c r="GPV578" s="633"/>
      <c r="GPW578" s="633"/>
      <c r="GPX578" s="633"/>
      <c r="GPY578" s="633"/>
      <c r="GPZ578" s="633"/>
      <c r="GQA578" s="633"/>
      <c r="GQB578" s="633"/>
      <c r="GQC578" s="633"/>
      <c r="GQD578" s="633"/>
      <c r="GQE578" s="633"/>
      <c r="GQF578" s="633"/>
      <c r="GQG578" s="633"/>
      <c r="GQH578" s="633"/>
      <c r="GQI578" s="633"/>
      <c r="GQJ578" s="633"/>
      <c r="GQK578" s="633"/>
      <c r="GQL578" s="633"/>
      <c r="GQM578" s="633"/>
      <c r="GQN578" s="633"/>
      <c r="GQO578" s="633"/>
      <c r="GQP578" s="633"/>
      <c r="GQQ578" s="633"/>
      <c r="GQR578" s="633"/>
      <c r="GQS578" s="633"/>
      <c r="GQT578" s="633"/>
      <c r="GQU578" s="633"/>
      <c r="GQV578" s="633"/>
      <c r="GQW578" s="633"/>
      <c r="GQX578" s="633"/>
      <c r="GQY578" s="633"/>
      <c r="GQZ578" s="633"/>
      <c r="GRA578" s="633"/>
      <c r="GRB578" s="633"/>
      <c r="GRC578" s="633"/>
      <c r="GRD578" s="633"/>
      <c r="GRE578" s="633"/>
      <c r="GRF578" s="633"/>
      <c r="GRG578" s="633"/>
      <c r="GRH578" s="633"/>
      <c r="GRI578" s="633"/>
      <c r="GRJ578" s="633"/>
      <c r="GRK578" s="633"/>
      <c r="GRL578" s="633"/>
      <c r="GRM578" s="633"/>
      <c r="GRN578" s="633"/>
      <c r="GRO578" s="633"/>
      <c r="GRP578" s="633"/>
      <c r="GRQ578" s="633"/>
      <c r="GRR578" s="633"/>
      <c r="GRS578" s="633"/>
      <c r="GRT578" s="633"/>
      <c r="GRU578" s="633"/>
      <c r="GRV578" s="633"/>
      <c r="GRW578" s="633"/>
      <c r="GRX578" s="633"/>
      <c r="GRY578" s="633"/>
      <c r="GRZ578" s="633"/>
      <c r="GSA578" s="633"/>
      <c r="GSB578" s="633"/>
      <c r="GSC578" s="633"/>
      <c r="GSD578" s="633"/>
      <c r="GSE578" s="633"/>
      <c r="GSF578" s="633"/>
      <c r="GSG578" s="633"/>
      <c r="GSH578" s="633"/>
      <c r="GSI578" s="633"/>
      <c r="GSJ578" s="633"/>
      <c r="GSK578" s="633"/>
      <c r="GSL578" s="633"/>
      <c r="GSM578" s="633"/>
      <c r="GSN578" s="633"/>
      <c r="GSO578" s="633"/>
      <c r="GSP578" s="633"/>
      <c r="GSQ578" s="633"/>
      <c r="GSR578" s="633"/>
      <c r="GSS578" s="633"/>
      <c r="GST578" s="633"/>
      <c r="GSU578" s="633"/>
      <c r="GSV578" s="633"/>
      <c r="GSW578" s="633"/>
      <c r="GSX578" s="633"/>
      <c r="GSY578" s="633"/>
      <c r="GSZ578" s="633"/>
      <c r="GTA578" s="633"/>
      <c r="GTB578" s="633"/>
      <c r="GTC578" s="633"/>
      <c r="GTD578" s="633"/>
      <c r="GTE578" s="633"/>
      <c r="GTF578" s="633"/>
      <c r="GTG578" s="633"/>
      <c r="GTH578" s="633"/>
      <c r="GTI578" s="633"/>
      <c r="GTJ578" s="633"/>
      <c r="GTK578" s="633"/>
      <c r="GTL578" s="633"/>
      <c r="GTM578" s="633"/>
      <c r="GTN578" s="633"/>
      <c r="GTO578" s="633"/>
      <c r="GTP578" s="633"/>
      <c r="GTQ578" s="633"/>
      <c r="GTR578" s="633"/>
      <c r="GTS578" s="633"/>
      <c r="GTT578" s="633"/>
      <c r="GTU578" s="633"/>
      <c r="GTV578" s="633"/>
      <c r="GTW578" s="633"/>
      <c r="GTX578" s="633"/>
      <c r="GTY578" s="633"/>
      <c r="GTZ578" s="633"/>
      <c r="GUA578" s="633"/>
      <c r="GUB578" s="633"/>
      <c r="GUC578" s="633"/>
      <c r="GUD578" s="633"/>
      <c r="GUE578" s="633"/>
      <c r="GUF578" s="633"/>
      <c r="GUG578" s="633"/>
      <c r="GUH578" s="633"/>
      <c r="GUI578" s="633"/>
      <c r="GUJ578" s="633"/>
      <c r="GUK578" s="633"/>
      <c r="GUL578" s="633"/>
      <c r="GUM578" s="633"/>
      <c r="GUN578" s="633"/>
      <c r="GUO578" s="633"/>
      <c r="GUP578" s="633"/>
      <c r="GUQ578" s="633"/>
      <c r="GUR578" s="633"/>
      <c r="GUS578" s="633"/>
      <c r="GUT578" s="633"/>
      <c r="GUU578" s="633"/>
      <c r="GUV578" s="633"/>
      <c r="GUW578" s="633"/>
      <c r="GUX578" s="633"/>
      <c r="GUY578" s="633"/>
      <c r="GUZ578" s="633"/>
      <c r="GVA578" s="633"/>
      <c r="GVB578" s="633"/>
      <c r="GVC578" s="633"/>
      <c r="GVD578" s="633"/>
      <c r="GVE578" s="633"/>
      <c r="GVF578" s="633"/>
      <c r="GVG578" s="633"/>
      <c r="GVH578" s="633"/>
      <c r="GVI578" s="633"/>
      <c r="GVJ578" s="633"/>
      <c r="GVK578" s="633"/>
      <c r="GVL578" s="633"/>
      <c r="GVM578" s="633"/>
      <c r="GVN578" s="633"/>
      <c r="GVO578" s="633"/>
      <c r="GVP578" s="633"/>
      <c r="GVQ578" s="633"/>
      <c r="GVR578" s="633"/>
      <c r="GVS578" s="633"/>
      <c r="GVT578" s="633"/>
      <c r="GVU578" s="633"/>
      <c r="GVV578" s="633"/>
      <c r="GVW578" s="633"/>
      <c r="GVX578" s="633"/>
      <c r="GVY578" s="633"/>
      <c r="GVZ578" s="633"/>
      <c r="GWA578" s="633"/>
      <c r="GWB578" s="633"/>
      <c r="GWC578" s="633"/>
      <c r="GWD578" s="633"/>
      <c r="GWE578" s="633"/>
      <c r="GWF578" s="633"/>
      <c r="GWG578" s="633"/>
      <c r="GWH578" s="633"/>
      <c r="GWI578" s="633"/>
      <c r="GWJ578" s="633"/>
      <c r="GWK578" s="633"/>
      <c r="GWL578" s="633"/>
      <c r="GWM578" s="633"/>
      <c r="GWN578" s="633"/>
      <c r="GWO578" s="633"/>
      <c r="GWP578" s="633"/>
      <c r="GWQ578" s="633"/>
      <c r="GWR578" s="633"/>
      <c r="GWS578" s="633"/>
      <c r="GWT578" s="633"/>
      <c r="GWU578" s="633"/>
      <c r="GWV578" s="633"/>
      <c r="GWW578" s="633"/>
      <c r="GWX578" s="633"/>
      <c r="GWY578" s="633"/>
      <c r="GWZ578" s="633"/>
      <c r="GXA578" s="633"/>
      <c r="GXB578" s="633"/>
      <c r="GXC578" s="633"/>
      <c r="GXD578" s="633"/>
      <c r="GXE578" s="633"/>
      <c r="GXF578" s="633"/>
      <c r="GXG578" s="633"/>
      <c r="GXH578" s="633"/>
      <c r="GXI578" s="633"/>
      <c r="GXJ578" s="633"/>
      <c r="GXK578" s="633"/>
      <c r="GXL578" s="633"/>
      <c r="GXM578" s="633"/>
      <c r="GXN578" s="633"/>
      <c r="GXO578" s="633"/>
      <c r="GXP578" s="633"/>
      <c r="GXQ578" s="633"/>
      <c r="GXR578" s="633"/>
      <c r="GXS578" s="633"/>
      <c r="GXT578" s="633"/>
      <c r="GXU578" s="633"/>
      <c r="GXV578" s="633"/>
      <c r="GXW578" s="633"/>
      <c r="GXX578" s="633"/>
      <c r="GXY578" s="633"/>
      <c r="GXZ578" s="633"/>
      <c r="GYA578" s="633"/>
      <c r="GYB578" s="633"/>
      <c r="GYC578" s="633"/>
      <c r="GYD578" s="633"/>
      <c r="GYE578" s="633"/>
      <c r="GYF578" s="633"/>
      <c r="GYG578" s="633"/>
      <c r="GYH578" s="633"/>
      <c r="GYI578" s="633"/>
      <c r="GYJ578" s="633"/>
      <c r="GYK578" s="633"/>
      <c r="GYL578" s="633"/>
      <c r="GYM578" s="633"/>
      <c r="GYN578" s="633"/>
      <c r="GYO578" s="633"/>
      <c r="GYP578" s="633"/>
      <c r="GYQ578" s="633"/>
      <c r="GYR578" s="633"/>
      <c r="GYS578" s="633"/>
      <c r="GYT578" s="633"/>
      <c r="GYU578" s="633"/>
      <c r="GYV578" s="633"/>
      <c r="GYW578" s="633"/>
      <c r="GYX578" s="633"/>
      <c r="GYY578" s="633"/>
      <c r="GYZ578" s="633"/>
      <c r="GZA578" s="633"/>
      <c r="GZB578" s="633"/>
      <c r="GZC578" s="633"/>
      <c r="GZD578" s="633"/>
      <c r="GZE578" s="633"/>
      <c r="GZF578" s="633"/>
      <c r="GZG578" s="633"/>
      <c r="GZH578" s="633"/>
      <c r="GZI578" s="633"/>
      <c r="GZJ578" s="633"/>
      <c r="GZK578" s="633"/>
      <c r="GZL578" s="633"/>
      <c r="GZM578" s="633"/>
      <c r="GZN578" s="633"/>
      <c r="GZO578" s="633"/>
      <c r="GZP578" s="633"/>
      <c r="GZQ578" s="633"/>
      <c r="GZR578" s="633"/>
      <c r="GZS578" s="633"/>
      <c r="GZT578" s="633"/>
      <c r="GZU578" s="633"/>
      <c r="GZV578" s="633"/>
      <c r="GZW578" s="633"/>
      <c r="GZX578" s="633"/>
      <c r="GZY578" s="633"/>
      <c r="GZZ578" s="633"/>
      <c r="HAA578" s="633"/>
      <c r="HAB578" s="633"/>
      <c r="HAC578" s="633"/>
      <c r="HAD578" s="633"/>
      <c r="HAE578" s="633"/>
      <c r="HAF578" s="633"/>
      <c r="HAG578" s="633"/>
      <c r="HAH578" s="633"/>
      <c r="HAI578" s="633"/>
      <c r="HAJ578" s="633"/>
      <c r="HAK578" s="633"/>
      <c r="HAL578" s="633"/>
      <c r="HAM578" s="633"/>
      <c r="HAN578" s="633"/>
      <c r="HAO578" s="633"/>
      <c r="HAP578" s="633"/>
      <c r="HAQ578" s="633"/>
      <c r="HAR578" s="633"/>
      <c r="HAS578" s="633"/>
      <c r="HAT578" s="633"/>
      <c r="HAU578" s="633"/>
      <c r="HAV578" s="633"/>
      <c r="HAW578" s="633"/>
      <c r="HAX578" s="633"/>
      <c r="HAY578" s="633"/>
      <c r="HAZ578" s="633"/>
      <c r="HBA578" s="633"/>
      <c r="HBB578" s="633"/>
      <c r="HBC578" s="633"/>
      <c r="HBD578" s="633"/>
      <c r="HBE578" s="633"/>
      <c r="HBF578" s="633"/>
      <c r="HBG578" s="633"/>
      <c r="HBH578" s="633"/>
      <c r="HBI578" s="633"/>
      <c r="HBJ578" s="633"/>
      <c r="HBK578" s="633"/>
      <c r="HBL578" s="633"/>
      <c r="HBM578" s="633"/>
      <c r="HBN578" s="633"/>
      <c r="HBO578" s="633"/>
      <c r="HBP578" s="633"/>
      <c r="HBQ578" s="633"/>
      <c r="HBR578" s="633"/>
      <c r="HBS578" s="633"/>
      <c r="HBT578" s="633"/>
      <c r="HBU578" s="633"/>
      <c r="HBV578" s="633"/>
      <c r="HBW578" s="633"/>
      <c r="HBX578" s="633"/>
      <c r="HBY578" s="633"/>
      <c r="HBZ578" s="633"/>
      <c r="HCA578" s="633"/>
      <c r="HCB578" s="633"/>
      <c r="HCC578" s="633"/>
      <c r="HCD578" s="633"/>
      <c r="HCE578" s="633"/>
      <c r="HCF578" s="633"/>
      <c r="HCG578" s="633"/>
      <c r="HCH578" s="633"/>
      <c r="HCI578" s="633"/>
      <c r="HCJ578" s="633"/>
      <c r="HCK578" s="633"/>
      <c r="HCL578" s="633"/>
      <c r="HCM578" s="633"/>
      <c r="HCN578" s="633"/>
      <c r="HCO578" s="633"/>
      <c r="HCP578" s="633"/>
      <c r="HCQ578" s="633"/>
      <c r="HCR578" s="633"/>
      <c r="HCS578" s="633"/>
      <c r="HCT578" s="633"/>
      <c r="HCU578" s="633"/>
      <c r="HCV578" s="633"/>
      <c r="HCW578" s="633"/>
      <c r="HCX578" s="633"/>
      <c r="HCY578" s="633"/>
      <c r="HCZ578" s="633"/>
      <c r="HDA578" s="633"/>
      <c r="HDB578" s="633"/>
      <c r="HDC578" s="633"/>
      <c r="HDD578" s="633"/>
      <c r="HDE578" s="633"/>
      <c r="HDF578" s="633"/>
      <c r="HDG578" s="633"/>
      <c r="HDH578" s="633"/>
      <c r="HDI578" s="633"/>
      <c r="HDJ578" s="633"/>
      <c r="HDK578" s="633"/>
      <c r="HDL578" s="633"/>
      <c r="HDM578" s="633"/>
      <c r="HDN578" s="633"/>
      <c r="HDO578" s="633"/>
      <c r="HDP578" s="633"/>
      <c r="HDQ578" s="633"/>
      <c r="HDR578" s="633"/>
      <c r="HDS578" s="633"/>
      <c r="HDT578" s="633"/>
      <c r="HDU578" s="633"/>
      <c r="HDV578" s="633"/>
      <c r="HDW578" s="633"/>
      <c r="HDX578" s="633"/>
      <c r="HDY578" s="633"/>
      <c r="HDZ578" s="633"/>
      <c r="HEA578" s="633"/>
      <c r="HEB578" s="633"/>
      <c r="HEC578" s="633"/>
      <c r="HED578" s="633"/>
      <c r="HEE578" s="633"/>
      <c r="HEF578" s="633"/>
      <c r="HEG578" s="633"/>
      <c r="HEH578" s="633"/>
      <c r="HEI578" s="633"/>
      <c r="HEJ578" s="633"/>
      <c r="HEK578" s="633"/>
      <c r="HEL578" s="633"/>
      <c r="HEM578" s="633"/>
      <c r="HEN578" s="633"/>
      <c r="HEO578" s="633"/>
      <c r="HEP578" s="633"/>
      <c r="HEQ578" s="633"/>
      <c r="HER578" s="633"/>
      <c r="HES578" s="633"/>
      <c r="HET578" s="633"/>
      <c r="HEU578" s="633"/>
      <c r="HEV578" s="633"/>
      <c r="HEW578" s="633"/>
      <c r="HEX578" s="633"/>
      <c r="HEY578" s="633"/>
      <c r="HEZ578" s="633"/>
      <c r="HFA578" s="633"/>
      <c r="HFB578" s="633"/>
      <c r="HFC578" s="633"/>
      <c r="HFD578" s="633"/>
      <c r="HFE578" s="633"/>
      <c r="HFF578" s="633"/>
      <c r="HFG578" s="633"/>
      <c r="HFH578" s="633"/>
      <c r="HFI578" s="633"/>
      <c r="HFJ578" s="633"/>
      <c r="HFK578" s="633"/>
      <c r="HFL578" s="633"/>
      <c r="HFM578" s="633"/>
      <c r="HFN578" s="633"/>
      <c r="HFO578" s="633"/>
      <c r="HFP578" s="633"/>
      <c r="HFQ578" s="633"/>
      <c r="HFR578" s="633"/>
      <c r="HFS578" s="633"/>
      <c r="HFT578" s="633"/>
      <c r="HFU578" s="633"/>
      <c r="HFV578" s="633"/>
      <c r="HFW578" s="633"/>
      <c r="HFX578" s="633"/>
      <c r="HFY578" s="633"/>
      <c r="HFZ578" s="633"/>
      <c r="HGA578" s="633"/>
      <c r="HGB578" s="633"/>
      <c r="HGC578" s="633"/>
      <c r="HGD578" s="633"/>
      <c r="HGE578" s="633"/>
      <c r="HGF578" s="633"/>
      <c r="HGG578" s="633"/>
      <c r="HGH578" s="633"/>
      <c r="HGI578" s="633"/>
      <c r="HGJ578" s="633"/>
      <c r="HGK578" s="633"/>
      <c r="HGL578" s="633"/>
      <c r="HGM578" s="633"/>
      <c r="HGN578" s="633"/>
      <c r="HGO578" s="633"/>
      <c r="HGP578" s="633"/>
      <c r="HGQ578" s="633"/>
      <c r="HGR578" s="633"/>
      <c r="HGS578" s="633"/>
      <c r="HGT578" s="633"/>
      <c r="HGU578" s="633"/>
      <c r="HGV578" s="633"/>
      <c r="HGW578" s="633"/>
      <c r="HGX578" s="633"/>
      <c r="HGY578" s="633"/>
      <c r="HGZ578" s="633"/>
      <c r="HHA578" s="633"/>
      <c r="HHB578" s="633"/>
      <c r="HHC578" s="633"/>
      <c r="HHD578" s="633"/>
      <c r="HHE578" s="633"/>
      <c r="HHF578" s="633"/>
      <c r="HHG578" s="633"/>
      <c r="HHH578" s="633"/>
      <c r="HHI578" s="633"/>
      <c r="HHJ578" s="633"/>
      <c r="HHK578" s="633"/>
      <c r="HHL578" s="633"/>
      <c r="HHM578" s="633"/>
      <c r="HHN578" s="633"/>
      <c r="HHO578" s="633"/>
      <c r="HHP578" s="633"/>
      <c r="HHQ578" s="633"/>
      <c r="HHR578" s="633"/>
      <c r="HHS578" s="633"/>
      <c r="HHT578" s="633"/>
      <c r="HHU578" s="633"/>
      <c r="HHV578" s="633"/>
      <c r="HHW578" s="633"/>
      <c r="HHX578" s="633"/>
      <c r="HHY578" s="633"/>
      <c r="HHZ578" s="633"/>
      <c r="HIA578" s="633"/>
      <c r="HIB578" s="633"/>
      <c r="HIC578" s="633"/>
      <c r="HID578" s="633"/>
      <c r="HIE578" s="633"/>
      <c r="HIF578" s="633"/>
      <c r="HIG578" s="633"/>
      <c r="HIH578" s="633"/>
      <c r="HII578" s="633"/>
      <c r="HIJ578" s="633"/>
      <c r="HIK578" s="633"/>
      <c r="HIL578" s="633"/>
      <c r="HIM578" s="633"/>
      <c r="HIN578" s="633"/>
      <c r="HIO578" s="633"/>
      <c r="HIP578" s="633"/>
      <c r="HIQ578" s="633"/>
      <c r="HIR578" s="633"/>
      <c r="HIS578" s="633"/>
      <c r="HIT578" s="633"/>
      <c r="HIU578" s="633"/>
      <c r="HIV578" s="633"/>
      <c r="HIW578" s="633"/>
      <c r="HIX578" s="633"/>
      <c r="HIY578" s="633"/>
      <c r="HIZ578" s="633"/>
      <c r="HJA578" s="633"/>
      <c r="HJB578" s="633"/>
      <c r="HJC578" s="633"/>
      <c r="HJD578" s="633"/>
      <c r="HJE578" s="633"/>
      <c r="HJF578" s="633"/>
      <c r="HJG578" s="633"/>
      <c r="HJH578" s="633"/>
      <c r="HJI578" s="633"/>
      <c r="HJJ578" s="633"/>
      <c r="HJK578" s="633"/>
      <c r="HJL578" s="633"/>
      <c r="HJM578" s="633"/>
      <c r="HJN578" s="633"/>
      <c r="HJO578" s="633"/>
      <c r="HJP578" s="633"/>
      <c r="HJQ578" s="633"/>
      <c r="HJR578" s="633"/>
      <c r="HJS578" s="633"/>
      <c r="HJT578" s="633"/>
      <c r="HJU578" s="633"/>
      <c r="HJV578" s="633"/>
      <c r="HJW578" s="633"/>
      <c r="HJX578" s="633"/>
      <c r="HJY578" s="633"/>
      <c r="HJZ578" s="633"/>
      <c r="HKA578" s="633"/>
      <c r="HKB578" s="633"/>
      <c r="HKC578" s="633"/>
      <c r="HKD578" s="633"/>
      <c r="HKE578" s="633"/>
      <c r="HKF578" s="633"/>
      <c r="HKG578" s="633"/>
      <c r="HKH578" s="633"/>
      <c r="HKI578" s="633"/>
      <c r="HKJ578" s="633"/>
      <c r="HKK578" s="633"/>
      <c r="HKL578" s="633"/>
      <c r="HKM578" s="633"/>
      <c r="HKN578" s="633"/>
      <c r="HKO578" s="633"/>
      <c r="HKP578" s="633"/>
      <c r="HKQ578" s="633"/>
      <c r="HKR578" s="633"/>
      <c r="HKS578" s="633"/>
      <c r="HKT578" s="633"/>
      <c r="HKU578" s="633"/>
      <c r="HKV578" s="633"/>
      <c r="HKW578" s="633"/>
      <c r="HKX578" s="633"/>
      <c r="HKY578" s="633"/>
      <c r="HKZ578" s="633"/>
      <c r="HLA578" s="633"/>
      <c r="HLB578" s="633"/>
      <c r="HLC578" s="633"/>
      <c r="HLD578" s="633"/>
      <c r="HLE578" s="633"/>
      <c r="HLF578" s="633"/>
      <c r="HLG578" s="633"/>
      <c r="HLH578" s="633"/>
      <c r="HLI578" s="633"/>
      <c r="HLJ578" s="633"/>
      <c r="HLK578" s="633"/>
      <c r="HLL578" s="633"/>
      <c r="HLM578" s="633"/>
      <c r="HLN578" s="633"/>
      <c r="HLO578" s="633"/>
      <c r="HLP578" s="633"/>
      <c r="HLQ578" s="633"/>
      <c r="HLR578" s="633"/>
      <c r="HLS578" s="633"/>
      <c r="HLT578" s="633"/>
      <c r="HLU578" s="633"/>
      <c r="HLV578" s="633"/>
      <c r="HLW578" s="633"/>
      <c r="HLX578" s="633"/>
      <c r="HLY578" s="633"/>
      <c r="HLZ578" s="633"/>
      <c r="HMA578" s="633"/>
      <c r="HMB578" s="633"/>
      <c r="HMC578" s="633"/>
      <c r="HMD578" s="633"/>
      <c r="HME578" s="633"/>
      <c r="HMF578" s="633"/>
      <c r="HMG578" s="633"/>
      <c r="HMH578" s="633"/>
      <c r="HMI578" s="633"/>
      <c r="HMJ578" s="633"/>
      <c r="HMK578" s="633"/>
      <c r="HML578" s="633"/>
      <c r="HMM578" s="633"/>
      <c r="HMN578" s="633"/>
      <c r="HMO578" s="633"/>
      <c r="HMP578" s="633"/>
      <c r="HMQ578" s="633"/>
      <c r="HMR578" s="633"/>
      <c r="HMS578" s="633"/>
      <c r="HMT578" s="633"/>
      <c r="HMU578" s="633"/>
      <c r="HMV578" s="633"/>
      <c r="HMW578" s="633"/>
      <c r="HMX578" s="633"/>
      <c r="HMY578" s="633"/>
      <c r="HMZ578" s="633"/>
      <c r="HNA578" s="633"/>
      <c r="HNB578" s="633"/>
      <c r="HNC578" s="633"/>
      <c r="HND578" s="633"/>
      <c r="HNE578" s="633"/>
      <c r="HNF578" s="633"/>
      <c r="HNG578" s="633"/>
      <c r="HNH578" s="633"/>
      <c r="HNI578" s="633"/>
      <c r="HNJ578" s="633"/>
      <c r="HNK578" s="633"/>
      <c r="HNL578" s="633"/>
      <c r="HNM578" s="633"/>
      <c r="HNN578" s="633"/>
      <c r="HNO578" s="633"/>
      <c r="HNP578" s="633"/>
      <c r="HNQ578" s="633"/>
      <c r="HNR578" s="633"/>
      <c r="HNS578" s="633"/>
      <c r="HNT578" s="633"/>
      <c r="HNU578" s="633"/>
      <c r="HNV578" s="633"/>
      <c r="HNW578" s="633"/>
      <c r="HNX578" s="633"/>
      <c r="HNY578" s="633"/>
      <c r="HNZ578" s="633"/>
      <c r="HOA578" s="633"/>
      <c r="HOB578" s="633"/>
      <c r="HOC578" s="633"/>
      <c r="HOD578" s="633"/>
      <c r="HOE578" s="633"/>
      <c r="HOF578" s="633"/>
      <c r="HOG578" s="633"/>
      <c r="HOH578" s="633"/>
      <c r="HOI578" s="633"/>
      <c r="HOJ578" s="633"/>
      <c r="HOK578" s="633"/>
      <c r="HOL578" s="633"/>
      <c r="HOM578" s="633"/>
      <c r="HON578" s="633"/>
      <c r="HOO578" s="633"/>
      <c r="HOP578" s="633"/>
      <c r="HOQ578" s="633"/>
      <c r="HOR578" s="633"/>
      <c r="HOS578" s="633"/>
      <c r="HOT578" s="633"/>
      <c r="HOU578" s="633"/>
      <c r="HOV578" s="633"/>
      <c r="HOW578" s="633"/>
      <c r="HOX578" s="633"/>
      <c r="HOY578" s="633"/>
      <c r="HOZ578" s="633"/>
      <c r="HPA578" s="633"/>
      <c r="HPB578" s="633"/>
      <c r="HPC578" s="633"/>
      <c r="HPD578" s="633"/>
      <c r="HPE578" s="633"/>
      <c r="HPF578" s="633"/>
      <c r="HPG578" s="633"/>
      <c r="HPH578" s="633"/>
      <c r="HPI578" s="633"/>
      <c r="HPJ578" s="633"/>
      <c r="HPK578" s="633"/>
      <c r="HPL578" s="633"/>
      <c r="HPM578" s="633"/>
      <c r="HPN578" s="633"/>
      <c r="HPO578" s="633"/>
      <c r="HPP578" s="633"/>
      <c r="HPQ578" s="633"/>
      <c r="HPR578" s="633"/>
      <c r="HPS578" s="633"/>
      <c r="HPT578" s="633"/>
      <c r="HPU578" s="633"/>
      <c r="HPV578" s="633"/>
      <c r="HPW578" s="633"/>
      <c r="HPX578" s="633"/>
      <c r="HPY578" s="633"/>
      <c r="HPZ578" s="633"/>
      <c r="HQA578" s="633"/>
      <c r="HQB578" s="633"/>
      <c r="HQC578" s="633"/>
      <c r="HQD578" s="633"/>
      <c r="HQE578" s="633"/>
      <c r="HQF578" s="633"/>
      <c r="HQG578" s="633"/>
      <c r="HQH578" s="633"/>
      <c r="HQI578" s="633"/>
      <c r="HQJ578" s="633"/>
      <c r="HQK578" s="633"/>
      <c r="HQL578" s="633"/>
      <c r="HQM578" s="633"/>
      <c r="HQN578" s="633"/>
      <c r="HQO578" s="633"/>
      <c r="HQP578" s="633"/>
      <c r="HQQ578" s="633"/>
      <c r="HQR578" s="633"/>
      <c r="HQS578" s="633"/>
      <c r="HQT578" s="633"/>
      <c r="HQU578" s="633"/>
      <c r="HQV578" s="633"/>
      <c r="HQW578" s="633"/>
      <c r="HQX578" s="633"/>
      <c r="HQY578" s="633"/>
      <c r="HQZ578" s="633"/>
      <c r="HRA578" s="633"/>
      <c r="HRB578" s="633"/>
      <c r="HRC578" s="633"/>
      <c r="HRD578" s="633"/>
      <c r="HRE578" s="633"/>
      <c r="HRF578" s="633"/>
      <c r="HRG578" s="633"/>
      <c r="HRH578" s="633"/>
      <c r="HRI578" s="633"/>
      <c r="HRJ578" s="633"/>
      <c r="HRK578" s="633"/>
      <c r="HRL578" s="633"/>
      <c r="HRM578" s="633"/>
      <c r="HRN578" s="633"/>
      <c r="HRO578" s="633"/>
      <c r="HRP578" s="633"/>
      <c r="HRQ578" s="633"/>
      <c r="HRR578" s="633"/>
      <c r="HRS578" s="633"/>
      <c r="HRT578" s="633"/>
      <c r="HRU578" s="633"/>
      <c r="HRV578" s="633"/>
      <c r="HRW578" s="633"/>
      <c r="HRX578" s="633"/>
      <c r="HRY578" s="633"/>
      <c r="HRZ578" s="633"/>
      <c r="HSA578" s="633"/>
      <c r="HSB578" s="633"/>
      <c r="HSC578" s="633"/>
      <c r="HSD578" s="633"/>
      <c r="HSE578" s="633"/>
      <c r="HSF578" s="633"/>
      <c r="HSG578" s="633"/>
      <c r="HSH578" s="633"/>
      <c r="HSI578" s="633"/>
      <c r="HSJ578" s="633"/>
      <c r="HSK578" s="633"/>
      <c r="HSL578" s="633"/>
      <c r="HSM578" s="633"/>
      <c r="HSN578" s="633"/>
      <c r="HSO578" s="633"/>
      <c r="HSP578" s="633"/>
      <c r="HSQ578" s="633"/>
      <c r="HSR578" s="633"/>
      <c r="HSS578" s="633"/>
      <c r="HST578" s="633"/>
      <c r="HSU578" s="633"/>
      <c r="HSV578" s="633"/>
      <c r="HSW578" s="633"/>
      <c r="HSX578" s="633"/>
      <c r="HSY578" s="633"/>
      <c r="HSZ578" s="633"/>
      <c r="HTA578" s="633"/>
      <c r="HTB578" s="633"/>
      <c r="HTC578" s="633"/>
      <c r="HTD578" s="633"/>
      <c r="HTE578" s="633"/>
      <c r="HTF578" s="633"/>
      <c r="HTG578" s="633"/>
      <c r="HTH578" s="633"/>
      <c r="HTI578" s="633"/>
      <c r="HTJ578" s="633"/>
      <c r="HTK578" s="633"/>
      <c r="HTL578" s="633"/>
      <c r="HTM578" s="633"/>
      <c r="HTN578" s="633"/>
      <c r="HTO578" s="633"/>
      <c r="HTP578" s="633"/>
      <c r="HTQ578" s="633"/>
      <c r="HTR578" s="633"/>
      <c r="HTS578" s="633"/>
      <c r="HTT578" s="633"/>
      <c r="HTU578" s="633"/>
      <c r="HTV578" s="633"/>
      <c r="HTW578" s="633"/>
      <c r="HTX578" s="633"/>
      <c r="HTY578" s="633"/>
      <c r="HTZ578" s="633"/>
      <c r="HUA578" s="633"/>
      <c r="HUB578" s="633"/>
      <c r="HUC578" s="633"/>
      <c r="HUD578" s="633"/>
      <c r="HUE578" s="633"/>
      <c r="HUF578" s="633"/>
      <c r="HUG578" s="633"/>
      <c r="HUH578" s="633"/>
      <c r="HUI578" s="633"/>
      <c r="HUJ578" s="633"/>
      <c r="HUK578" s="633"/>
      <c r="HUL578" s="633"/>
      <c r="HUM578" s="633"/>
      <c r="HUN578" s="633"/>
      <c r="HUO578" s="633"/>
      <c r="HUP578" s="633"/>
      <c r="HUQ578" s="633"/>
      <c r="HUR578" s="633"/>
      <c r="HUS578" s="633"/>
      <c r="HUT578" s="633"/>
      <c r="HUU578" s="633"/>
      <c r="HUV578" s="633"/>
      <c r="HUW578" s="633"/>
      <c r="HUX578" s="633"/>
      <c r="HUY578" s="633"/>
      <c r="HUZ578" s="633"/>
      <c r="HVA578" s="633"/>
      <c r="HVB578" s="633"/>
      <c r="HVC578" s="633"/>
      <c r="HVD578" s="633"/>
      <c r="HVE578" s="633"/>
      <c r="HVF578" s="633"/>
      <c r="HVG578" s="633"/>
      <c r="HVH578" s="633"/>
      <c r="HVI578" s="633"/>
      <c r="HVJ578" s="633"/>
      <c r="HVK578" s="633"/>
      <c r="HVL578" s="633"/>
      <c r="HVM578" s="633"/>
      <c r="HVN578" s="633"/>
      <c r="HVO578" s="633"/>
      <c r="HVP578" s="633"/>
      <c r="HVQ578" s="633"/>
      <c r="HVR578" s="633"/>
      <c r="HVS578" s="633"/>
      <c r="HVT578" s="633"/>
      <c r="HVU578" s="633"/>
      <c r="HVV578" s="633"/>
      <c r="HVW578" s="633"/>
      <c r="HVX578" s="633"/>
      <c r="HVY578" s="633"/>
      <c r="HVZ578" s="633"/>
      <c r="HWA578" s="633"/>
      <c r="HWB578" s="633"/>
      <c r="HWC578" s="633"/>
      <c r="HWD578" s="633"/>
      <c r="HWE578" s="633"/>
      <c r="HWF578" s="633"/>
      <c r="HWG578" s="633"/>
      <c r="HWH578" s="633"/>
      <c r="HWI578" s="633"/>
      <c r="HWJ578" s="633"/>
      <c r="HWK578" s="633"/>
      <c r="HWL578" s="633"/>
      <c r="HWM578" s="633"/>
      <c r="HWN578" s="633"/>
      <c r="HWO578" s="633"/>
      <c r="HWP578" s="633"/>
      <c r="HWQ578" s="633"/>
      <c r="HWR578" s="633"/>
      <c r="HWS578" s="633"/>
      <c r="HWT578" s="633"/>
      <c r="HWU578" s="633"/>
      <c r="HWV578" s="633"/>
      <c r="HWW578" s="633"/>
      <c r="HWX578" s="633"/>
      <c r="HWY578" s="633"/>
      <c r="HWZ578" s="633"/>
      <c r="HXA578" s="633"/>
      <c r="HXB578" s="633"/>
      <c r="HXC578" s="633"/>
      <c r="HXD578" s="633"/>
      <c r="HXE578" s="633"/>
      <c r="HXF578" s="633"/>
      <c r="HXG578" s="633"/>
      <c r="HXH578" s="633"/>
      <c r="HXI578" s="633"/>
      <c r="HXJ578" s="633"/>
      <c r="HXK578" s="633"/>
      <c r="HXL578" s="633"/>
      <c r="HXM578" s="633"/>
      <c r="HXN578" s="633"/>
      <c r="HXO578" s="633"/>
      <c r="HXP578" s="633"/>
      <c r="HXQ578" s="633"/>
      <c r="HXR578" s="633"/>
      <c r="HXS578" s="633"/>
      <c r="HXT578" s="633"/>
      <c r="HXU578" s="633"/>
      <c r="HXV578" s="633"/>
      <c r="HXW578" s="633"/>
      <c r="HXX578" s="633"/>
      <c r="HXY578" s="633"/>
      <c r="HXZ578" s="633"/>
      <c r="HYA578" s="633"/>
      <c r="HYB578" s="633"/>
      <c r="HYC578" s="633"/>
      <c r="HYD578" s="633"/>
      <c r="HYE578" s="633"/>
      <c r="HYF578" s="633"/>
      <c r="HYG578" s="633"/>
      <c r="HYH578" s="633"/>
      <c r="HYI578" s="633"/>
      <c r="HYJ578" s="633"/>
      <c r="HYK578" s="633"/>
      <c r="HYL578" s="633"/>
      <c r="HYM578" s="633"/>
      <c r="HYN578" s="633"/>
      <c r="HYO578" s="633"/>
      <c r="HYP578" s="633"/>
      <c r="HYQ578" s="633"/>
      <c r="HYR578" s="633"/>
      <c r="HYS578" s="633"/>
      <c r="HYT578" s="633"/>
      <c r="HYU578" s="633"/>
      <c r="HYV578" s="633"/>
      <c r="HYW578" s="633"/>
      <c r="HYX578" s="633"/>
      <c r="HYY578" s="633"/>
      <c r="HYZ578" s="633"/>
      <c r="HZA578" s="633"/>
      <c r="HZB578" s="633"/>
      <c r="HZC578" s="633"/>
      <c r="HZD578" s="633"/>
      <c r="HZE578" s="633"/>
      <c r="HZF578" s="633"/>
      <c r="HZG578" s="633"/>
      <c r="HZH578" s="633"/>
      <c r="HZI578" s="633"/>
      <c r="HZJ578" s="633"/>
      <c r="HZK578" s="633"/>
      <c r="HZL578" s="633"/>
      <c r="HZM578" s="633"/>
      <c r="HZN578" s="633"/>
      <c r="HZO578" s="633"/>
      <c r="HZP578" s="633"/>
      <c r="HZQ578" s="633"/>
      <c r="HZR578" s="633"/>
      <c r="HZS578" s="633"/>
      <c r="HZT578" s="633"/>
      <c r="HZU578" s="633"/>
      <c r="HZV578" s="633"/>
      <c r="HZW578" s="633"/>
      <c r="HZX578" s="633"/>
      <c r="HZY578" s="633"/>
      <c r="HZZ578" s="633"/>
      <c r="IAA578" s="633"/>
      <c r="IAB578" s="633"/>
      <c r="IAC578" s="633"/>
      <c r="IAD578" s="633"/>
      <c r="IAE578" s="633"/>
      <c r="IAF578" s="633"/>
      <c r="IAG578" s="633"/>
      <c r="IAH578" s="633"/>
      <c r="IAI578" s="633"/>
      <c r="IAJ578" s="633"/>
      <c r="IAK578" s="633"/>
      <c r="IAL578" s="633"/>
      <c r="IAM578" s="633"/>
      <c r="IAN578" s="633"/>
      <c r="IAO578" s="633"/>
      <c r="IAP578" s="633"/>
      <c r="IAQ578" s="633"/>
      <c r="IAR578" s="633"/>
      <c r="IAS578" s="633"/>
      <c r="IAT578" s="633"/>
      <c r="IAU578" s="633"/>
      <c r="IAV578" s="633"/>
      <c r="IAW578" s="633"/>
      <c r="IAX578" s="633"/>
      <c r="IAY578" s="633"/>
      <c r="IAZ578" s="633"/>
      <c r="IBA578" s="633"/>
      <c r="IBB578" s="633"/>
      <c r="IBC578" s="633"/>
      <c r="IBD578" s="633"/>
      <c r="IBE578" s="633"/>
      <c r="IBF578" s="633"/>
      <c r="IBG578" s="633"/>
      <c r="IBH578" s="633"/>
      <c r="IBI578" s="633"/>
      <c r="IBJ578" s="633"/>
      <c r="IBK578" s="633"/>
      <c r="IBL578" s="633"/>
      <c r="IBM578" s="633"/>
      <c r="IBN578" s="633"/>
      <c r="IBO578" s="633"/>
      <c r="IBP578" s="633"/>
      <c r="IBQ578" s="633"/>
      <c r="IBR578" s="633"/>
      <c r="IBS578" s="633"/>
      <c r="IBT578" s="633"/>
      <c r="IBU578" s="633"/>
      <c r="IBV578" s="633"/>
      <c r="IBW578" s="633"/>
      <c r="IBX578" s="633"/>
      <c r="IBY578" s="633"/>
      <c r="IBZ578" s="633"/>
      <c r="ICA578" s="633"/>
      <c r="ICB578" s="633"/>
      <c r="ICC578" s="633"/>
      <c r="ICD578" s="633"/>
      <c r="ICE578" s="633"/>
      <c r="ICF578" s="633"/>
      <c r="ICG578" s="633"/>
      <c r="ICH578" s="633"/>
      <c r="ICI578" s="633"/>
      <c r="ICJ578" s="633"/>
      <c r="ICK578" s="633"/>
      <c r="ICL578" s="633"/>
      <c r="ICM578" s="633"/>
      <c r="ICN578" s="633"/>
      <c r="ICO578" s="633"/>
      <c r="ICP578" s="633"/>
      <c r="ICQ578" s="633"/>
      <c r="ICR578" s="633"/>
      <c r="ICS578" s="633"/>
      <c r="ICT578" s="633"/>
      <c r="ICU578" s="633"/>
      <c r="ICV578" s="633"/>
      <c r="ICW578" s="633"/>
      <c r="ICX578" s="633"/>
      <c r="ICY578" s="633"/>
      <c r="ICZ578" s="633"/>
      <c r="IDA578" s="633"/>
      <c r="IDB578" s="633"/>
      <c r="IDC578" s="633"/>
      <c r="IDD578" s="633"/>
      <c r="IDE578" s="633"/>
      <c r="IDF578" s="633"/>
      <c r="IDG578" s="633"/>
      <c r="IDH578" s="633"/>
      <c r="IDI578" s="633"/>
      <c r="IDJ578" s="633"/>
      <c r="IDK578" s="633"/>
      <c r="IDL578" s="633"/>
      <c r="IDM578" s="633"/>
      <c r="IDN578" s="633"/>
      <c r="IDO578" s="633"/>
      <c r="IDP578" s="633"/>
      <c r="IDQ578" s="633"/>
      <c r="IDR578" s="633"/>
      <c r="IDS578" s="633"/>
      <c r="IDT578" s="633"/>
      <c r="IDU578" s="633"/>
      <c r="IDV578" s="633"/>
      <c r="IDW578" s="633"/>
      <c r="IDX578" s="633"/>
      <c r="IDY578" s="633"/>
      <c r="IDZ578" s="633"/>
      <c r="IEA578" s="633"/>
      <c r="IEB578" s="633"/>
      <c r="IEC578" s="633"/>
      <c r="IED578" s="633"/>
      <c r="IEE578" s="633"/>
      <c r="IEF578" s="633"/>
      <c r="IEG578" s="633"/>
      <c r="IEH578" s="633"/>
      <c r="IEI578" s="633"/>
      <c r="IEJ578" s="633"/>
      <c r="IEK578" s="633"/>
      <c r="IEL578" s="633"/>
      <c r="IEM578" s="633"/>
      <c r="IEN578" s="633"/>
      <c r="IEO578" s="633"/>
      <c r="IEP578" s="633"/>
      <c r="IEQ578" s="633"/>
      <c r="IER578" s="633"/>
      <c r="IES578" s="633"/>
      <c r="IET578" s="633"/>
      <c r="IEU578" s="633"/>
      <c r="IEV578" s="633"/>
      <c r="IEW578" s="633"/>
      <c r="IEX578" s="633"/>
      <c r="IEY578" s="633"/>
      <c r="IEZ578" s="633"/>
      <c r="IFA578" s="633"/>
      <c r="IFB578" s="633"/>
      <c r="IFC578" s="633"/>
      <c r="IFD578" s="633"/>
      <c r="IFE578" s="633"/>
      <c r="IFF578" s="633"/>
      <c r="IFG578" s="633"/>
      <c r="IFH578" s="633"/>
      <c r="IFI578" s="633"/>
      <c r="IFJ578" s="633"/>
      <c r="IFK578" s="633"/>
      <c r="IFL578" s="633"/>
      <c r="IFM578" s="633"/>
      <c r="IFN578" s="633"/>
      <c r="IFO578" s="633"/>
      <c r="IFP578" s="633"/>
      <c r="IFQ578" s="633"/>
      <c r="IFR578" s="633"/>
      <c r="IFS578" s="633"/>
      <c r="IFT578" s="633"/>
      <c r="IFU578" s="633"/>
      <c r="IFV578" s="633"/>
      <c r="IFW578" s="633"/>
      <c r="IFX578" s="633"/>
      <c r="IFY578" s="633"/>
      <c r="IFZ578" s="633"/>
      <c r="IGA578" s="633"/>
      <c r="IGB578" s="633"/>
      <c r="IGC578" s="633"/>
      <c r="IGD578" s="633"/>
      <c r="IGE578" s="633"/>
      <c r="IGF578" s="633"/>
      <c r="IGG578" s="633"/>
      <c r="IGH578" s="633"/>
      <c r="IGI578" s="633"/>
      <c r="IGJ578" s="633"/>
      <c r="IGK578" s="633"/>
      <c r="IGL578" s="633"/>
      <c r="IGM578" s="633"/>
      <c r="IGN578" s="633"/>
      <c r="IGO578" s="633"/>
      <c r="IGP578" s="633"/>
      <c r="IGQ578" s="633"/>
      <c r="IGR578" s="633"/>
      <c r="IGS578" s="633"/>
      <c r="IGT578" s="633"/>
      <c r="IGU578" s="633"/>
      <c r="IGV578" s="633"/>
      <c r="IGW578" s="633"/>
      <c r="IGX578" s="633"/>
      <c r="IGY578" s="633"/>
      <c r="IGZ578" s="633"/>
      <c r="IHA578" s="633"/>
      <c r="IHB578" s="633"/>
      <c r="IHC578" s="633"/>
      <c r="IHD578" s="633"/>
      <c r="IHE578" s="633"/>
      <c r="IHF578" s="633"/>
      <c r="IHG578" s="633"/>
      <c r="IHH578" s="633"/>
      <c r="IHI578" s="633"/>
      <c r="IHJ578" s="633"/>
      <c r="IHK578" s="633"/>
      <c r="IHL578" s="633"/>
      <c r="IHM578" s="633"/>
      <c r="IHN578" s="633"/>
      <c r="IHO578" s="633"/>
      <c r="IHP578" s="633"/>
      <c r="IHQ578" s="633"/>
      <c r="IHR578" s="633"/>
      <c r="IHS578" s="633"/>
      <c r="IHT578" s="633"/>
      <c r="IHU578" s="633"/>
      <c r="IHV578" s="633"/>
      <c r="IHW578" s="633"/>
      <c r="IHX578" s="633"/>
      <c r="IHY578" s="633"/>
      <c r="IHZ578" s="633"/>
      <c r="IIA578" s="633"/>
      <c r="IIB578" s="633"/>
      <c r="IIC578" s="633"/>
      <c r="IID578" s="633"/>
      <c r="IIE578" s="633"/>
      <c r="IIF578" s="633"/>
      <c r="IIG578" s="633"/>
      <c r="IIH578" s="633"/>
      <c r="III578" s="633"/>
      <c r="IIJ578" s="633"/>
      <c r="IIK578" s="633"/>
      <c r="IIL578" s="633"/>
      <c r="IIM578" s="633"/>
      <c r="IIN578" s="633"/>
      <c r="IIO578" s="633"/>
      <c r="IIP578" s="633"/>
      <c r="IIQ578" s="633"/>
      <c r="IIR578" s="633"/>
      <c r="IIS578" s="633"/>
      <c r="IIT578" s="633"/>
      <c r="IIU578" s="633"/>
      <c r="IIV578" s="633"/>
      <c r="IIW578" s="633"/>
      <c r="IIX578" s="633"/>
      <c r="IIY578" s="633"/>
      <c r="IIZ578" s="633"/>
      <c r="IJA578" s="633"/>
      <c r="IJB578" s="633"/>
      <c r="IJC578" s="633"/>
      <c r="IJD578" s="633"/>
      <c r="IJE578" s="633"/>
      <c r="IJF578" s="633"/>
      <c r="IJG578" s="633"/>
      <c r="IJH578" s="633"/>
      <c r="IJI578" s="633"/>
      <c r="IJJ578" s="633"/>
      <c r="IJK578" s="633"/>
      <c r="IJL578" s="633"/>
      <c r="IJM578" s="633"/>
      <c r="IJN578" s="633"/>
      <c r="IJO578" s="633"/>
      <c r="IJP578" s="633"/>
      <c r="IJQ578" s="633"/>
      <c r="IJR578" s="633"/>
      <c r="IJS578" s="633"/>
      <c r="IJT578" s="633"/>
      <c r="IJU578" s="633"/>
      <c r="IJV578" s="633"/>
      <c r="IJW578" s="633"/>
      <c r="IJX578" s="633"/>
      <c r="IJY578" s="633"/>
      <c r="IJZ578" s="633"/>
      <c r="IKA578" s="633"/>
      <c r="IKB578" s="633"/>
      <c r="IKC578" s="633"/>
      <c r="IKD578" s="633"/>
      <c r="IKE578" s="633"/>
      <c r="IKF578" s="633"/>
      <c r="IKG578" s="633"/>
      <c r="IKH578" s="633"/>
      <c r="IKI578" s="633"/>
      <c r="IKJ578" s="633"/>
      <c r="IKK578" s="633"/>
      <c r="IKL578" s="633"/>
      <c r="IKM578" s="633"/>
      <c r="IKN578" s="633"/>
      <c r="IKO578" s="633"/>
      <c r="IKP578" s="633"/>
      <c r="IKQ578" s="633"/>
      <c r="IKR578" s="633"/>
      <c r="IKS578" s="633"/>
      <c r="IKT578" s="633"/>
      <c r="IKU578" s="633"/>
      <c r="IKV578" s="633"/>
      <c r="IKW578" s="633"/>
      <c r="IKX578" s="633"/>
      <c r="IKY578" s="633"/>
      <c r="IKZ578" s="633"/>
      <c r="ILA578" s="633"/>
      <c r="ILB578" s="633"/>
      <c r="ILC578" s="633"/>
      <c r="ILD578" s="633"/>
      <c r="ILE578" s="633"/>
      <c r="ILF578" s="633"/>
      <c r="ILG578" s="633"/>
      <c r="ILH578" s="633"/>
      <c r="ILI578" s="633"/>
      <c r="ILJ578" s="633"/>
      <c r="ILK578" s="633"/>
      <c r="ILL578" s="633"/>
      <c r="ILM578" s="633"/>
      <c r="ILN578" s="633"/>
      <c r="ILO578" s="633"/>
      <c r="ILP578" s="633"/>
      <c r="ILQ578" s="633"/>
      <c r="ILR578" s="633"/>
      <c r="ILS578" s="633"/>
      <c r="ILT578" s="633"/>
      <c r="ILU578" s="633"/>
      <c r="ILV578" s="633"/>
      <c r="ILW578" s="633"/>
      <c r="ILX578" s="633"/>
      <c r="ILY578" s="633"/>
      <c r="ILZ578" s="633"/>
      <c r="IMA578" s="633"/>
      <c r="IMB578" s="633"/>
      <c r="IMC578" s="633"/>
      <c r="IMD578" s="633"/>
      <c r="IME578" s="633"/>
      <c r="IMF578" s="633"/>
      <c r="IMG578" s="633"/>
      <c r="IMH578" s="633"/>
      <c r="IMI578" s="633"/>
      <c r="IMJ578" s="633"/>
      <c r="IMK578" s="633"/>
      <c r="IML578" s="633"/>
      <c r="IMM578" s="633"/>
      <c r="IMN578" s="633"/>
      <c r="IMO578" s="633"/>
      <c r="IMP578" s="633"/>
      <c r="IMQ578" s="633"/>
      <c r="IMR578" s="633"/>
      <c r="IMS578" s="633"/>
      <c r="IMT578" s="633"/>
      <c r="IMU578" s="633"/>
      <c r="IMV578" s="633"/>
      <c r="IMW578" s="633"/>
      <c r="IMX578" s="633"/>
      <c r="IMY578" s="633"/>
      <c r="IMZ578" s="633"/>
      <c r="INA578" s="633"/>
      <c r="INB578" s="633"/>
      <c r="INC578" s="633"/>
      <c r="IND578" s="633"/>
      <c r="INE578" s="633"/>
      <c r="INF578" s="633"/>
      <c r="ING578" s="633"/>
      <c r="INH578" s="633"/>
      <c r="INI578" s="633"/>
      <c r="INJ578" s="633"/>
      <c r="INK578" s="633"/>
      <c r="INL578" s="633"/>
      <c r="INM578" s="633"/>
      <c r="INN578" s="633"/>
      <c r="INO578" s="633"/>
      <c r="INP578" s="633"/>
      <c r="INQ578" s="633"/>
      <c r="INR578" s="633"/>
      <c r="INS578" s="633"/>
      <c r="INT578" s="633"/>
      <c r="INU578" s="633"/>
      <c r="INV578" s="633"/>
      <c r="INW578" s="633"/>
      <c r="INX578" s="633"/>
      <c r="INY578" s="633"/>
      <c r="INZ578" s="633"/>
      <c r="IOA578" s="633"/>
      <c r="IOB578" s="633"/>
      <c r="IOC578" s="633"/>
      <c r="IOD578" s="633"/>
      <c r="IOE578" s="633"/>
      <c r="IOF578" s="633"/>
      <c r="IOG578" s="633"/>
      <c r="IOH578" s="633"/>
      <c r="IOI578" s="633"/>
      <c r="IOJ578" s="633"/>
      <c r="IOK578" s="633"/>
      <c r="IOL578" s="633"/>
      <c r="IOM578" s="633"/>
      <c r="ION578" s="633"/>
      <c r="IOO578" s="633"/>
      <c r="IOP578" s="633"/>
      <c r="IOQ578" s="633"/>
      <c r="IOR578" s="633"/>
      <c r="IOS578" s="633"/>
      <c r="IOT578" s="633"/>
      <c r="IOU578" s="633"/>
      <c r="IOV578" s="633"/>
      <c r="IOW578" s="633"/>
      <c r="IOX578" s="633"/>
      <c r="IOY578" s="633"/>
      <c r="IOZ578" s="633"/>
      <c r="IPA578" s="633"/>
      <c r="IPB578" s="633"/>
      <c r="IPC578" s="633"/>
      <c r="IPD578" s="633"/>
      <c r="IPE578" s="633"/>
      <c r="IPF578" s="633"/>
      <c r="IPG578" s="633"/>
      <c r="IPH578" s="633"/>
      <c r="IPI578" s="633"/>
      <c r="IPJ578" s="633"/>
      <c r="IPK578" s="633"/>
      <c r="IPL578" s="633"/>
      <c r="IPM578" s="633"/>
      <c r="IPN578" s="633"/>
      <c r="IPO578" s="633"/>
      <c r="IPP578" s="633"/>
      <c r="IPQ578" s="633"/>
      <c r="IPR578" s="633"/>
      <c r="IPS578" s="633"/>
      <c r="IPT578" s="633"/>
      <c r="IPU578" s="633"/>
      <c r="IPV578" s="633"/>
      <c r="IPW578" s="633"/>
      <c r="IPX578" s="633"/>
      <c r="IPY578" s="633"/>
      <c r="IPZ578" s="633"/>
      <c r="IQA578" s="633"/>
      <c r="IQB578" s="633"/>
      <c r="IQC578" s="633"/>
      <c r="IQD578" s="633"/>
      <c r="IQE578" s="633"/>
      <c r="IQF578" s="633"/>
      <c r="IQG578" s="633"/>
      <c r="IQH578" s="633"/>
      <c r="IQI578" s="633"/>
      <c r="IQJ578" s="633"/>
      <c r="IQK578" s="633"/>
      <c r="IQL578" s="633"/>
      <c r="IQM578" s="633"/>
      <c r="IQN578" s="633"/>
      <c r="IQO578" s="633"/>
      <c r="IQP578" s="633"/>
      <c r="IQQ578" s="633"/>
      <c r="IQR578" s="633"/>
      <c r="IQS578" s="633"/>
      <c r="IQT578" s="633"/>
      <c r="IQU578" s="633"/>
      <c r="IQV578" s="633"/>
      <c r="IQW578" s="633"/>
      <c r="IQX578" s="633"/>
      <c r="IQY578" s="633"/>
      <c r="IQZ578" s="633"/>
      <c r="IRA578" s="633"/>
      <c r="IRB578" s="633"/>
      <c r="IRC578" s="633"/>
      <c r="IRD578" s="633"/>
      <c r="IRE578" s="633"/>
      <c r="IRF578" s="633"/>
      <c r="IRG578" s="633"/>
      <c r="IRH578" s="633"/>
      <c r="IRI578" s="633"/>
      <c r="IRJ578" s="633"/>
      <c r="IRK578" s="633"/>
      <c r="IRL578" s="633"/>
      <c r="IRM578" s="633"/>
      <c r="IRN578" s="633"/>
      <c r="IRO578" s="633"/>
      <c r="IRP578" s="633"/>
      <c r="IRQ578" s="633"/>
      <c r="IRR578" s="633"/>
      <c r="IRS578" s="633"/>
      <c r="IRT578" s="633"/>
      <c r="IRU578" s="633"/>
      <c r="IRV578" s="633"/>
      <c r="IRW578" s="633"/>
      <c r="IRX578" s="633"/>
      <c r="IRY578" s="633"/>
      <c r="IRZ578" s="633"/>
      <c r="ISA578" s="633"/>
      <c r="ISB578" s="633"/>
      <c r="ISC578" s="633"/>
      <c r="ISD578" s="633"/>
      <c r="ISE578" s="633"/>
      <c r="ISF578" s="633"/>
      <c r="ISG578" s="633"/>
      <c r="ISH578" s="633"/>
      <c r="ISI578" s="633"/>
      <c r="ISJ578" s="633"/>
      <c r="ISK578" s="633"/>
      <c r="ISL578" s="633"/>
      <c r="ISM578" s="633"/>
      <c r="ISN578" s="633"/>
      <c r="ISO578" s="633"/>
      <c r="ISP578" s="633"/>
      <c r="ISQ578" s="633"/>
      <c r="ISR578" s="633"/>
      <c r="ISS578" s="633"/>
      <c r="IST578" s="633"/>
      <c r="ISU578" s="633"/>
      <c r="ISV578" s="633"/>
      <c r="ISW578" s="633"/>
      <c r="ISX578" s="633"/>
      <c r="ISY578" s="633"/>
      <c r="ISZ578" s="633"/>
      <c r="ITA578" s="633"/>
      <c r="ITB578" s="633"/>
      <c r="ITC578" s="633"/>
      <c r="ITD578" s="633"/>
      <c r="ITE578" s="633"/>
      <c r="ITF578" s="633"/>
      <c r="ITG578" s="633"/>
      <c r="ITH578" s="633"/>
      <c r="ITI578" s="633"/>
      <c r="ITJ578" s="633"/>
      <c r="ITK578" s="633"/>
      <c r="ITL578" s="633"/>
      <c r="ITM578" s="633"/>
      <c r="ITN578" s="633"/>
      <c r="ITO578" s="633"/>
      <c r="ITP578" s="633"/>
      <c r="ITQ578" s="633"/>
      <c r="ITR578" s="633"/>
      <c r="ITS578" s="633"/>
      <c r="ITT578" s="633"/>
      <c r="ITU578" s="633"/>
      <c r="ITV578" s="633"/>
      <c r="ITW578" s="633"/>
      <c r="ITX578" s="633"/>
      <c r="ITY578" s="633"/>
      <c r="ITZ578" s="633"/>
      <c r="IUA578" s="633"/>
      <c r="IUB578" s="633"/>
      <c r="IUC578" s="633"/>
      <c r="IUD578" s="633"/>
      <c r="IUE578" s="633"/>
      <c r="IUF578" s="633"/>
      <c r="IUG578" s="633"/>
      <c r="IUH578" s="633"/>
      <c r="IUI578" s="633"/>
      <c r="IUJ578" s="633"/>
      <c r="IUK578" s="633"/>
      <c r="IUL578" s="633"/>
      <c r="IUM578" s="633"/>
      <c r="IUN578" s="633"/>
      <c r="IUO578" s="633"/>
      <c r="IUP578" s="633"/>
      <c r="IUQ578" s="633"/>
      <c r="IUR578" s="633"/>
      <c r="IUS578" s="633"/>
      <c r="IUT578" s="633"/>
      <c r="IUU578" s="633"/>
      <c r="IUV578" s="633"/>
      <c r="IUW578" s="633"/>
      <c r="IUX578" s="633"/>
      <c r="IUY578" s="633"/>
      <c r="IUZ578" s="633"/>
      <c r="IVA578" s="633"/>
      <c r="IVB578" s="633"/>
      <c r="IVC578" s="633"/>
      <c r="IVD578" s="633"/>
      <c r="IVE578" s="633"/>
      <c r="IVF578" s="633"/>
      <c r="IVG578" s="633"/>
      <c r="IVH578" s="633"/>
      <c r="IVI578" s="633"/>
      <c r="IVJ578" s="633"/>
      <c r="IVK578" s="633"/>
      <c r="IVL578" s="633"/>
      <c r="IVM578" s="633"/>
      <c r="IVN578" s="633"/>
      <c r="IVO578" s="633"/>
      <c r="IVP578" s="633"/>
      <c r="IVQ578" s="633"/>
      <c r="IVR578" s="633"/>
      <c r="IVS578" s="633"/>
      <c r="IVT578" s="633"/>
      <c r="IVU578" s="633"/>
      <c r="IVV578" s="633"/>
      <c r="IVW578" s="633"/>
      <c r="IVX578" s="633"/>
      <c r="IVY578" s="633"/>
      <c r="IVZ578" s="633"/>
      <c r="IWA578" s="633"/>
      <c r="IWB578" s="633"/>
      <c r="IWC578" s="633"/>
      <c r="IWD578" s="633"/>
      <c r="IWE578" s="633"/>
      <c r="IWF578" s="633"/>
      <c r="IWG578" s="633"/>
      <c r="IWH578" s="633"/>
      <c r="IWI578" s="633"/>
      <c r="IWJ578" s="633"/>
      <c r="IWK578" s="633"/>
      <c r="IWL578" s="633"/>
      <c r="IWM578" s="633"/>
      <c r="IWN578" s="633"/>
      <c r="IWO578" s="633"/>
      <c r="IWP578" s="633"/>
      <c r="IWQ578" s="633"/>
      <c r="IWR578" s="633"/>
      <c r="IWS578" s="633"/>
      <c r="IWT578" s="633"/>
      <c r="IWU578" s="633"/>
      <c r="IWV578" s="633"/>
      <c r="IWW578" s="633"/>
      <c r="IWX578" s="633"/>
      <c r="IWY578" s="633"/>
      <c r="IWZ578" s="633"/>
      <c r="IXA578" s="633"/>
      <c r="IXB578" s="633"/>
      <c r="IXC578" s="633"/>
      <c r="IXD578" s="633"/>
      <c r="IXE578" s="633"/>
      <c r="IXF578" s="633"/>
      <c r="IXG578" s="633"/>
      <c r="IXH578" s="633"/>
      <c r="IXI578" s="633"/>
      <c r="IXJ578" s="633"/>
      <c r="IXK578" s="633"/>
      <c r="IXL578" s="633"/>
      <c r="IXM578" s="633"/>
      <c r="IXN578" s="633"/>
      <c r="IXO578" s="633"/>
      <c r="IXP578" s="633"/>
      <c r="IXQ578" s="633"/>
      <c r="IXR578" s="633"/>
      <c r="IXS578" s="633"/>
      <c r="IXT578" s="633"/>
      <c r="IXU578" s="633"/>
      <c r="IXV578" s="633"/>
      <c r="IXW578" s="633"/>
      <c r="IXX578" s="633"/>
      <c r="IXY578" s="633"/>
      <c r="IXZ578" s="633"/>
      <c r="IYA578" s="633"/>
      <c r="IYB578" s="633"/>
      <c r="IYC578" s="633"/>
      <c r="IYD578" s="633"/>
      <c r="IYE578" s="633"/>
      <c r="IYF578" s="633"/>
      <c r="IYG578" s="633"/>
      <c r="IYH578" s="633"/>
      <c r="IYI578" s="633"/>
      <c r="IYJ578" s="633"/>
      <c r="IYK578" s="633"/>
      <c r="IYL578" s="633"/>
      <c r="IYM578" s="633"/>
      <c r="IYN578" s="633"/>
      <c r="IYO578" s="633"/>
      <c r="IYP578" s="633"/>
      <c r="IYQ578" s="633"/>
      <c r="IYR578" s="633"/>
      <c r="IYS578" s="633"/>
      <c r="IYT578" s="633"/>
      <c r="IYU578" s="633"/>
      <c r="IYV578" s="633"/>
      <c r="IYW578" s="633"/>
      <c r="IYX578" s="633"/>
      <c r="IYY578" s="633"/>
      <c r="IYZ578" s="633"/>
      <c r="IZA578" s="633"/>
      <c r="IZB578" s="633"/>
      <c r="IZC578" s="633"/>
      <c r="IZD578" s="633"/>
      <c r="IZE578" s="633"/>
      <c r="IZF578" s="633"/>
      <c r="IZG578" s="633"/>
      <c r="IZH578" s="633"/>
      <c r="IZI578" s="633"/>
      <c r="IZJ578" s="633"/>
      <c r="IZK578" s="633"/>
      <c r="IZL578" s="633"/>
      <c r="IZM578" s="633"/>
      <c r="IZN578" s="633"/>
      <c r="IZO578" s="633"/>
      <c r="IZP578" s="633"/>
      <c r="IZQ578" s="633"/>
      <c r="IZR578" s="633"/>
      <c r="IZS578" s="633"/>
      <c r="IZT578" s="633"/>
      <c r="IZU578" s="633"/>
      <c r="IZV578" s="633"/>
      <c r="IZW578" s="633"/>
      <c r="IZX578" s="633"/>
      <c r="IZY578" s="633"/>
      <c r="IZZ578" s="633"/>
      <c r="JAA578" s="633"/>
      <c r="JAB578" s="633"/>
      <c r="JAC578" s="633"/>
      <c r="JAD578" s="633"/>
      <c r="JAE578" s="633"/>
      <c r="JAF578" s="633"/>
      <c r="JAG578" s="633"/>
      <c r="JAH578" s="633"/>
      <c r="JAI578" s="633"/>
      <c r="JAJ578" s="633"/>
      <c r="JAK578" s="633"/>
      <c r="JAL578" s="633"/>
      <c r="JAM578" s="633"/>
      <c r="JAN578" s="633"/>
      <c r="JAO578" s="633"/>
      <c r="JAP578" s="633"/>
      <c r="JAQ578" s="633"/>
      <c r="JAR578" s="633"/>
      <c r="JAS578" s="633"/>
      <c r="JAT578" s="633"/>
      <c r="JAU578" s="633"/>
      <c r="JAV578" s="633"/>
      <c r="JAW578" s="633"/>
      <c r="JAX578" s="633"/>
      <c r="JAY578" s="633"/>
      <c r="JAZ578" s="633"/>
      <c r="JBA578" s="633"/>
      <c r="JBB578" s="633"/>
      <c r="JBC578" s="633"/>
      <c r="JBD578" s="633"/>
      <c r="JBE578" s="633"/>
      <c r="JBF578" s="633"/>
      <c r="JBG578" s="633"/>
      <c r="JBH578" s="633"/>
      <c r="JBI578" s="633"/>
      <c r="JBJ578" s="633"/>
      <c r="JBK578" s="633"/>
      <c r="JBL578" s="633"/>
      <c r="JBM578" s="633"/>
      <c r="JBN578" s="633"/>
      <c r="JBO578" s="633"/>
      <c r="JBP578" s="633"/>
      <c r="JBQ578" s="633"/>
      <c r="JBR578" s="633"/>
      <c r="JBS578" s="633"/>
      <c r="JBT578" s="633"/>
      <c r="JBU578" s="633"/>
      <c r="JBV578" s="633"/>
      <c r="JBW578" s="633"/>
      <c r="JBX578" s="633"/>
      <c r="JBY578" s="633"/>
      <c r="JBZ578" s="633"/>
      <c r="JCA578" s="633"/>
      <c r="JCB578" s="633"/>
      <c r="JCC578" s="633"/>
      <c r="JCD578" s="633"/>
      <c r="JCE578" s="633"/>
      <c r="JCF578" s="633"/>
      <c r="JCG578" s="633"/>
      <c r="JCH578" s="633"/>
      <c r="JCI578" s="633"/>
      <c r="JCJ578" s="633"/>
      <c r="JCK578" s="633"/>
      <c r="JCL578" s="633"/>
      <c r="JCM578" s="633"/>
      <c r="JCN578" s="633"/>
      <c r="JCO578" s="633"/>
      <c r="JCP578" s="633"/>
      <c r="JCQ578" s="633"/>
      <c r="JCR578" s="633"/>
      <c r="JCS578" s="633"/>
      <c r="JCT578" s="633"/>
      <c r="JCU578" s="633"/>
      <c r="JCV578" s="633"/>
      <c r="JCW578" s="633"/>
      <c r="JCX578" s="633"/>
      <c r="JCY578" s="633"/>
      <c r="JCZ578" s="633"/>
      <c r="JDA578" s="633"/>
      <c r="JDB578" s="633"/>
      <c r="JDC578" s="633"/>
      <c r="JDD578" s="633"/>
      <c r="JDE578" s="633"/>
      <c r="JDF578" s="633"/>
      <c r="JDG578" s="633"/>
      <c r="JDH578" s="633"/>
      <c r="JDI578" s="633"/>
      <c r="JDJ578" s="633"/>
      <c r="JDK578" s="633"/>
      <c r="JDL578" s="633"/>
      <c r="JDM578" s="633"/>
      <c r="JDN578" s="633"/>
      <c r="JDO578" s="633"/>
      <c r="JDP578" s="633"/>
      <c r="JDQ578" s="633"/>
      <c r="JDR578" s="633"/>
      <c r="JDS578" s="633"/>
      <c r="JDT578" s="633"/>
      <c r="JDU578" s="633"/>
      <c r="JDV578" s="633"/>
      <c r="JDW578" s="633"/>
      <c r="JDX578" s="633"/>
      <c r="JDY578" s="633"/>
      <c r="JDZ578" s="633"/>
      <c r="JEA578" s="633"/>
      <c r="JEB578" s="633"/>
      <c r="JEC578" s="633"/>
      <c r="JED578" s="633"/>
      <c r="JEE578" s="633"/>
      <c r="JEF578" s="633"/>
      <c r="JEG578" s="633"/>
      <c r="JEH578" s="633"/>
      <c r="JEI578" s="633"/>
      <c r="JEJ578" s="633"/>
      <c r="JEK578" s="633"/>
      <c r="JEL578" s="633"/>
      <c r="JEM578" s="633"/>
      <c r="JEN578" s="633"/>
      <c r="JEO578" s="633"/>
      <c r="JEP578" s="633"/>
      <c r="JEQ578" s="633"/>
      <c r="JER578" s="633"/>
      <c r="JES578" s="633"/>
      <c r="JET578" s="633"/>
      <c r="JEU578" s="633"/>
      <c r="JEV578" s="633"/>
      <c r="JEW578" s="633"/>
      <c r="JEX578" s="633"/>
      <c r="JEY578" s="633"/>
      <c r="JEZ578" s="633"/>
      <c r="JFA578" s="633"/>
      <c r="JFB578" s="633"/>
      <c r="JFC578" s="633"/>
      <c r="JFD578" s="633"/>
      <c r="JFE578" s="633"/>
      <c r="JFF578" s="633"/>
      <c r="JFG578" s="633"/>
      <c r="JFH578" s="633"/>
      <c r="JFI578" s="633"/>
      <c r="JFJ578" s="633"/>
      <c r="JFK578" s="633"/>
      <c r="JFL578" s="633"/>
      <c r="JFM578" s="633"/>
      <c r="JFN578" s="633"/>
      <c r="JFO578" s="633"/>
      <c r="JFP578" s="633"/>
      <c r="JFQ578" s="633"/>
      <c r="JFR578" s="633"/>
      <c r="JFS578" s="633"/>
      <c r="JFT578" s="633"/>
      <c r="JFU578" s="633"/>
      <c r="JFV578" s="633"/>
      <c r="JFW578" s="633"/>
      <c r="JFX578" s="633"/>
      <c r="JFY578" s="633"/>
      <c r="JFZ578" s="633"/>
      <c r="JGA578" s="633"/>
      <c r="JGB578" s="633"/>
      <c r="JGC578" s="633"/>
      <c r="JGD578" s="633"/>
      <c r="JGE578" s="633"/>
      <c r="JGF578" s="633"/>
      <c r="JGG578" s="633"/>
      <c r="JGH578" s="633"/>
      <c r="JGI578" s="633"/>
      <c r="JGJ578" s="633"/>
      <c r="JGK578" s="633"/>
      <c r="JGL578" s="633"/>
      <c r="JGM578" s="633"/>
      <c r="JGN578" s="633"/>
      <c r="JGO578" s="633"/>
      <c r="JGP578" s="633"/>
      <c r="JGQ578" s="633"/>
      <c r="JGR578" s="633"/>
      <c r="JGS578" s="633"/>
      <c r="JGT578" s="633"/>
      <c r="JGU578" s="633"/>
      <c r="JGV578" s="633"/>
      <c r="JGW578" s="633"/>
      <c r="JGX578" s="633"/>
      <c r="JGY578" s="633"/>
      <c r="JGZ578" s="633"/>
      <c r="JHA578" s="633"/>
      <c r="JHB578" s="633"/>
      <c r="JHC578" s="633"/>
      <c r="JHD578" s="633"/>
      <c r="JHE578" s="633"/>
      <c r="JHF578" s="633"/>
      <c r="JHG578" s="633"/>
      <c r="JHH578" s="633"/>
      <c r="JHI578" s="633"/>
      <c r="JHJ578" s="633"/>
      <c r="JHK578" s="633"/>
      <c r="JHL578" s="633"/>
      <c r="JHM578" s="633"/>
      <c r="JHN578" s="633"/>
      <c r="JHO578" s="633"/>
      <c r="JHP578" s="633"/>
      <c r="JHQ578" s="633"/>
      <c r="JHR578" s="633"/>
      <c r="JHS578" s="633"/>
      <c r="JHT578" s="633"/>
      <c r="JHU578" s="633"/>
      <c r="JHV578" s="633"/>
      <c r="JHW578" s="633"/>
      <c r="JHX578" s="633"/>
      <c r="JHY578" s="633"/>
      <c r="JHZ578" s="633"/>
      <c r="JIA578" s="633"/>
      <c r="JIB578" s="633"/>
      <c r="JIC578" s="633"/>
      <c r="JID578" s="633"/>
      <c r="JIE578" s="633"/>
      <c r="JIF578" s="633"/>
      <c r="JIG578" s="633"/>
      <c r="JIH578" s="633"/>
      <c r="JII578" s="633"/>
      <c r="JIJ578" s="633"/>
      <c r="JIK578" s="633"/>
      <c r="JIL578" s="633"/>
      <c r="JIM578" s="633"/>
      <c r="JIN578" s="633"/>
      <c r="JIO578" s="633"/>
      <c r="JIP578" s="633"/>
      <c r="JIQ578" s="633"/>
      <c r="JIR578" s="633"/>
      <c r="JIS578" s="633"/>
      <c r="JIT578" s="633"/>
      <c r="JIU578" s="633"/>
      <c r="JIV578" s="633"/>
      <c r="JIW578" s="633"/>
      <c r="JIX578" s="633"/>
      <c r="JIY578" s="633"/>
      <c r="JIZ578" s="633"/>
      <c r="JJA578" s="633"/>
      <c r="JJB578" s="633"/>
      <c r="JJC578" s="633"/>
      <c r="JJD578" s="633"/>
      <c r="JJE578" s="633"/>
      <c r="JJF578" s="633"/>
      <c r="JJG578" s="633"/>
      <c r="JJH578" s="633"/>
      <c r="JJI578" s="633"/>
      <c r="JJJ578" s="633"/>
      <c r="JJK578" s="633"/>
      <c r="JJL578" s="633"/>
      <c r="JJM578" s="633"/>
      <c r="JJN578" s="633"/>
      <c r="JJO578" s="633"/>
      <c r="JJP578" s="633"/>
      <c r="JJQ578" s="633"/>
      <c r="JJR578" s="633"/>
      <c r="JJS578" s="633"/>
      <c r="JJT578" s="633"/>
      <c r="JJU578" s="633"/>
      <c r="JJV578" s="633"/>
      <c r="JJW578" s="633"/>
      <c r="JJX578" s="633"/>
      <c r="JJY578" s="633"/>
      <c r="JJZ578" s="633"/>
      <c r="JKA578" s="633"/>
      <c r="JKB578" s="633"/>
      <c r="JKC578" s="633"/>
      <c r="JKD578" s="633"/>
      <c r="JKE578" s="633"/>
      <c r="JKF578" s="633"/>
      <c r="JKG578" s="633"/>
      <c r="JKH578" s="633"/>
      <c r="JKI578" s="633"/>
      <c r="JKJ578" s="633"/>
      <c r="JKK578" s="633"/>
      <c r="JKL578" s="633"/>
      <c r="JKM578" s="633"/>
      <c r="JKN578" s="633"/>
      <c r="JKO578" s="633"/>
      <c r="JKP578" s="633"/>
      <c r="JKQ578" s="633"/>
      <c r="JKR578" s="633"/>
      <c r="JKS578" s="633"/>
      <c r="JKT578" s="633"/>
      <c r="JKU578" s="633"/>
      <c r="JKV578" s="633"/>
      <c r="JKW578" s="633"/>
      <c r="JKX578" s="633"/>
      <c r="JKY578" s="633"/>
      <c r="JKZ578" s="633"/>
      <c r="JLA578" s="633"/>
      <c r="JLB578" s="633"/>
      <c r="JLC578" s="633"/>
      <c r="JLD578" s="633"/>
      <c r="JLE578" s="633"/>
      <c r="JLF578" s="633"/>
      <c r="JLG578" s="633"/>
      <c r="JLH578" s="633"/>
      <c r="JLI578" s="633"/>
      <c r="JLJ578" s="633"/>
      <c r="JLK578" s="633"/>
      <c r="JLL578" s="633"/>
      <c r="JLM578" s="633"/>
      <c r="JLN578" s="633"/>
      <c r="JLO578" s="633"/>
      <c r="JLP578" s="633"/>
      <c r="JLQ578" s="633"/>
      <c r="JLR578" s="633"/>
      <c r="JLS578" s="633"/>
      <c r="JLT578" s="633"/>
      <c r="JLU578" s="633"/>
      <c r="JLV578" s="633"/>
      <c r="JLW578" s="633"/>
      <c r="JLX578" s="633"/>
      <c r="JLY578" s="633"/>
      <c r="JLZ578" s="633"/>
      <c r="JMA578" s="633"/>
      <c r="JMB578" s="633"/>
      <c r="JMC578" s="633"/>
      <c r="JMD578" s="633"/>
      <c r="JME578" s="633"/>
      <c r="JMF578" s="633"/>
      <c r="JMG578" s="633"/>
      <c r="JMH578" s="633"/>
      <c r="JMI578" s="633"/>
      <c r="JMJ578" s="633"/>
      <c r="JMK578" s="633"/>
      <c r="JML578" s="633"/>
      <c r="JMM578" s="633"/>
      <c r="JMN578" s="633"/>
      <c r="JMO578" s="633"/>
      <c r="JMP578" s="633"/>
      <c r="JMQ578" s="633"/>
      <c r="JMR578" s="633"/>
      <c r="JMS578" s="633"/>
      <c r="JMT578" s="633"/>
      <c r="JMU578" s="633"/>
      <c r="JMV578" s="633"/>
      <c r="JMW578" s="633"/>
      <c r="JMX578" s="633"/>
      <c r="JMY578" s="633"/>
      <c r="JMZ578" s="633"/>
      <c r="JNA578" s="633"/>
      <c r="JNB578" s="633"/>
      <c r="JNC578" s="633"/>
      <c r="JND578" s="633"/>
      <c r="JNE578" s="633"/>
      <c r="JNF578" s="633"/>
      <c r="JNG578" s="633"/>
      <c r="JNH578" s="633"/>
      <c r="JNI578" s="633"/>
      <c r="JNJ578" s="633"/>
      <c r="JNK578" s="633"/>
      <c r="JNL578" s="633"/>
      <c r="JNM578" s="633"/>
      <c r="JNN578" s="633"/>
      <c r="JNO578" s="633"/>
      <c r="JNP578" s="633"/>
      <c r="JNQ578" s="633"/>
      <c r="JNR578" s="633"/>
      <c r="JNS578" s="633"/>
      <c r="JNT578" s="633"/>
      <c r="JNU578" s="633"/>
      <c r="JNV578" s="633"/>
      <c r="JNW578" s="633"/>
      <c r="JNX578" s="633"/>
      <c r="JNY578" s="633"/>
      <c r="JNZ578" s="633"/>
      <c r="JOA578" s="633"/>
      <c r="JOB578" s="633"/>
      <c r="JOC578" s="633"/>
      <c r="JOD578" s="633"/>
      <c r="JOE578" s="633"/>
      <c r="JOF578" s="633"/>
      <c r="JOG578" s="633"/>
      <c r="JOH578" s="633"/>
      <c r="JOI578" s="633"/>
      <c r="JOJ578" s="633"/>
      <c r="JOK578" s="633"/>
      <c r="JOL578" s="633"/>
      <c r="JOM578" s="633"/>
      <c r="JON578" s="633"/>
      <c r="JOO578" s="633"/>
      <c r="JOP578" s="633"/>
      <c r="JOQ578" s="633"/>
      <c r="JOR578" s="633"/>
      <c r="JOS578" s="633"/>
      <c r="JOT578" s="633"/>
      <c r="JOU578" s="633"/>
      <c r="JOV578" s="633"/>
      <c r="JOW578" s="633"/>
      <c r="JOX578" s="633"/>
      <c r="JOY578" s="633"/>
      <c r="JOZ578" s="633"/>
      <c r="JPA578" s="633"/>
      <c r="JPB578" s="633"/>
      <c r="JPC578" s="633"/>
      <c r="JPD578" s="633"/>
      <c r="JPE578" s="633"/>
      <c r="JPF578" s="633"/>
      <c r="JPG578" s="633"/>
      <c r="JPH578" s="633"/>
      <c r="JPI578" s="633"/>
      <c r="JPJ578" s="633"/>
      <c r="JPK578" s="633"/>
      <c r="JPL578" s="633"/>
      <c r="JPM578" s="633"/>
      <c r="JPN578" s="633"/>
      <c r="JPO578" s="633"/>
      <c r="JPP578" s="633"/>
      <c r="JPQ578" s="633"/>
      <c r="JPR578" s="633"/>
      <c r="JPS578" s="633"/>
      <c r="JPT578" s="633"/>
      <c r="JPU578" s="633"/>
      <c r="JPV578" s="633"/>
      <c r="JPW578" s="633"/>
      <c r="JPX578" s="633"/>
      <c r="JPY578" s="633"/>
      <c r="JPZ578" s="633"/>
      <c r="JQA578" s="633"/>
      <c r="JQB578" s="633"/>
      <c r="JQC578" s="633"/>
      <c r="JQD578" s="633"/>
      <c r="JQE578" s="633"/>
      <c r="JQF578" s="633"/>
      <c r="JQG578" s="633"/>
      <c r="JQH578" s="633"/>
      <c r="JQI578" s="633"/>
      <c r="JQJ578" s="633"/>
      <c r="JQK578" s="633"/>
      <c r="JQL578" s="633"/>
      <c r="JQM578" s="633"/>
      <c r="JQN578" s="633"/>
      <c r="JQO578" s="633"/>
      <c r="JQP578" s="633"/>
      <c r="JQQ578" s="633"/>
      <c r="JQR578" s="633"/>
      <c r="JQS578" s="633"/>
      <c r="JQT578" s="633"/>
      <c r="JQU578" s="633"/>
      <c r="JQV578" s="633"/>
      <c r="JQW578" s="633"/>
      <c r="JQX578" s="633"/>
      <c r="JQY578" s="633"/>
      <c r="JQZ578" s="633"/>
      <c r="JRA578" s="633"/>
      <c r="JRB578" s="633"/>
      <c r="JRC578" s="633"/>
      <c r="JRD578" s="633"/>
      <c r="JRE578" s="633"/>
      <c r="JRF578" s="633"/>
      <c r="JRG578" s="633"/>
      <c r="JRH578" s="633"/>
      <c r="JRI578" s="633"/>
      <c r="JRJ578" s="633"/>
      <c r="JRK578" s="633"/>
      <c r="JRL578" s="633"/>
      <c r="JRM578" s="633"/>
      <c r="JRN578" s="633"/>
      <c r="JRO578" s="633"/>
      <c r="JRP578" s="633"/>
      <c r="JRQ578" s="633"/>
      <c r="JRR578" s="633"/>
      <c r="JRS578" s="633"/>
      <c r="JRT578" s="633"/>
      <c r="JRU578" s="633"/>
      <c r="JRV578" s="633"/>
      <c r="JRW578" s="633"/>
      <c r="JRX578" s="633"/>
      <c r="JRY578" s="633"/>
      <c r="JRZ578" s="633"/>
      <c r="JSA578" s="633"/>
      <c r="JSB578" s="633"/>
      <c r="JSC578" s="633"/>
      <c r="JSD578" s="633"/>
      <c r="JSE578" s="633"/>
      <c r="JSF578" s="633"/>
      <c r="JSG578" s="633"/>
      <c r="JSH578" s="633"/>
      <c r="JSI578" s="633"/>
      <c r="JSJ578" s="633"/>
      <c r="JSK578" s="633"/>
      <c r="JSL578" s="633"/>
      <c r="JSM578" s="633"/>
      <c r="JSN578" s="633"/>
      <c r="JSO578" s="633"/>
      <c r="JSP578" s="633"/>
      <c r="JSQ578" s="633"/>
      <c r="JSR578" s="633"/>
      <c r="JSS578" s="633"/>
      <c r="JST578" s="633"/>
      <c r="JSU578" s="633"/>
      <c r="JSV578" s="633"/>
      <c r="JSW578" s="633"/>
      <c r="JSX578" s="633"/>
      <c r="JSY578" s="633"/>
      <c r="JSZ578" s="633"/>
      <c r="JTA578" s="633"/>
      <c r="JTB578" s="633"/>
      <c r="JTC578" s="633"/>
      <c r="JTD578" s="633"/>
      <c r="JTE578" s="633"/>
      <c r="JTF578" s="633"/>
      <c r="JTG578" s="633"/>
      <c r="JTH578" s="633"/>
      <c r="JTI578" s="633"/>
      <c r="JTJ578" s="633"/>
      <c r="JTK578" s="633"/>
      <c r="JTL578" s="633"/>
      <c r="JTM578" s="633"/>
      <c r="JTN578" s="633"/>
      <c r="JTO578" s="633"/>
      <c r="JTP578" s="633"/>
      <c r="JTQ578" s="633"/>
      <c r="JTR578" s="633"/>
      <c r="JTS578" s="633"/>
      <c r="JTT578" s="633"/>
      <c r="JTU578" s="633"/>
      <c r="JTV578" s="633"/>
      <c r="JTW578" s="633"/>
      <c r="JTX578" s="633"/>
      <c r="JTY578" s="633"/>
      <c r="JTZ578" s="633"/>
      <c r="JUA578" s="633"/>
      <c r="JUB578" s="633"/>
      <c r="JUC578" s="633"/>
      <c r="JUD578" s="633"/>
      <c r="JUE578" s="633"/>
      <c r="JUF578" s="633"/>
      <c r="JUG578" s="633"/>
      <c r="JUH578" s="633"/>
      <c r="JUI578" s="633"/>
      <c r="JUJ578" s="633"/>
      <c r="JUK578" s="633"/>
      <c r="JUL578" s="633"/>
      <c r="JUM578" s="633"/>
      <c r="JUN578" s="633"/>
      <c r="JUO578" s="633"/>
      <c r="JUP578" s="633"/>
      <c r="JUQ578" s="633"/>
      <c r="JUR578" s="633"/>
      <c r="JUS578" s="633"/>
      <c r="JUT578" s="633"/>
      <c r="JUU578" s="633"/>
      <c r="JUV578" s="633"/>
      <c r="JUW578" s="633"/>
      <c r="JUX578" s="633"/>
      <c r="JUY578" s="633"/>
      <c r="JUZ578" s="633"/>
      <c r="JVA578" s="633"/>
      <c r="JVB578" s="633"/>
      <c r="JVC578" s="633"/>
      <c r="JVD578" s="633"/>
      <c r="JVE578" s="633"/>
      <c r="JVF578" s="633"/>
      <c r="JVG578" s="633"/>
      <c r="JVH578" s="633"/>
      <c r="JVI578" s="633"/>
      <c r="JVJ578" s="633"/>
      <c r="JVK578" s="633"/>
      <c r="JVL578" s="633"/>
      <c r="JVM578" s="633"/>
      <c r="JVN578" s="633"/>
      <c r="JVO578" s="633"/>
      <c r="JVP578" s="633"/>
      <c r="JVQ578" s="633"/>
      <c r="JVR578" s="633"/>
      <c r="JVS578" s="633"/>
      <c r="JVT578" s="633"/>
      <c r="JVU578" s="633"/>
      <c r="JVV578" s="633"/>
      <c r="JVW578" s="633"/>
      <c r="JVX578" s="633"/>
      <c r="JVY578" s="633"/>
      <c r="JVZ578" s="633"/>
      <c r="JWA578" s="633"/>
      <c r="JWB578" s="633"/>
      <c r="JWC578" s="633"/>
      <c r="JWD578" s="633"/>
      <c r="JWE578" s="633"/>
      <c r="JWF578" s="633"/>
      <c r="JWG578" s="633"/>
      <c r="JWH578" s="633"/>
      <c r="JWI578" s="633"/>
      <c r="JWJ578" s="633"/>
      <c r="JWK578" s="633"/>
      <c r="JWL578" s="633"/>
      <c r="JWM578" s="633"/>
      <c r="JWN578" s="633"/>
      <c r="JWO578" s="633"/>
      <c r="JWP578" s="633"/>
      <c r="JWQ578" s="633"/>
      <c r="JWR578" s="633"/>
      <c r="JWS578" s="633"/>
      <c r="JWT578" s="633"/>
      <c r="JWU578" s="633"/>
      <c r="JWV578" s="633"/>
      <c r="JWW578" s="633"/>
      <c r="JWX578" s="633"/>
      <c r="JWY578" s="633"/>
      <c r="JWZ578" s="633"/>
      <c r="JXA578" s="633"/>
      <c r="JXB578" s="633"/>
      <c r="JXC578" s="633"/>
      <c r="JXD578" s="633"/>
      <c r="JXE578" s="633"/>
      <c r="JXF578" s="633"/>
      <c r="JXG578" s="633"/>
      <c r="JXH578" s="633"/>
      <c r="JXI578" s="633"/>
      <c r="JXJ578" s="633"/>
      <c r="JXK578" s="633"/>
      <c r="JXL578" s="633"/>
      <c r="JXM578" s="633"/>
      <c r="JXN578" s="633"/>
      <c r="JXO578" s="633"/>
      <c r="JXP578" s="633"/>
      <c r="JXQ578" s="633"/>
      <c r="JXR578" s="633"/>
      <c r="JXS578" s="633"/>
      <c r="JXT578" s="633"/>
      <c r="JXU578" s="633"/>
      <c r="JXV578" s="633"/>
      <c r="JXW578" s="633"/>
      <c r="JXX578" s="633"/>
      <c r="JXY578" s="633"/>
      <c r="JXZ578" s="633"/>
      <c r="JYA578" s="633"/>
      <c r="JYB578" s="633"/>
      <c r="JYC578" s="633"/>
      <c r="JYD578" s="633"/>
      <c r="JYE578" s="633"/>
      <c r="JYF578" s="633"/>
      <c r="JYG578" s="633"/>
      <c r="JYH578" s="633"/>
      <c r="JYI578" s="633"/>
      <c r="JYJ578" s="633"/>
      <c r="JYK578" s="633"/>
      <c r="JYL578" s="633"/>
      <c r="JYM578" s="633"/>
      <c r="JYN578" s="633"/>
      <c r="JYO578" s="633"/>
      <c r="JYP578" s="633"/>
      <c r="JYQ578" s="633"/>
      <c r="JYR578" s="633"/>
      <c r="JYS578" s="633"/>
      <c r="JYT578" s="633"/>
      <c r="JYU578" s="633"/>
      <c r="JYV578" s="633"/>
      <c r="JYW578" s="633"/>
      <c r="JYX578" s="633"/>
      <c r="JYY578" s="633"/>
      <c r="JYZ578" s="633"/>
      <c r="JZA578" s="633"/>
      <c r="JZB578" s="633"/>
      <c r="JZC578" s="633"/>
      <c r="JZD578" s="633"/>
      <c r="JZE578" s="633"/>
      <c r="JZF578" s="633"/>
      <c r="JZG578" s="633"/>
      <c r="JZH578" s="633"/>
      <c r="JZI578" s="633"/>
      <c r="JZJ578" s="633"/>
      <c r="JZK578" s="633"/>
      <c r="JZL578" s="633"/>
      <c r="JZM578" s="633"/>
      <c r="JZN578" s="633"/>
      <c r="JZO578" s="633"/>
      <c r="JZP578" s="633"/>
      <c r="JZQ578" s="633"/>
      <c r="JZR578" s="633"/>
      <c r="JZS578" s="633"/>
      <c r="JZT578" s="633"/>
      <c r="JZU578" s="633"/>
      <c r="JZV578" s="633"/>
      <c r="JZW578" s="633"/>
      <c r="JZX578" s="633"/>
      <c r="JZY578" s="633"/>
      <c r="JZZ578" s="633"/>
      <c r="KAA578" s="633"/>
      <c r="KAB578" s="633"/>
      <c r="KAC578" s="633"/>
      <c r="KAD578" s="633"/>
      <c r="KAE578" s="633"/>
      <c r="KAF578" s="633"/>
      <c r="KAG578" s="633"/>
      <c r="KAH578" s="633"/>
      <c r="KAI578" s="633"/>
      <c r="KAJ578" s="633"/>
      <c r="KAK578" s="633"/>
      <c r="KAL578" s="633"/>
      <c r="KAM578" s="633"/>
      <c r="KAN578" s="633"/>
      <c r="KAO578" s="633"/>
      <c r="KAP578" s="633"/>
      <c r="KAQ578" s="633"/>
      <c r="KAR578" s="633"/>
      <c r="KAS578" s="633"/>
      <c r="KAT578" s="633"/>
      <c r="KAU578" s="633"/>
      <c r="KAV578" s="633"/>
      <c r="KAW578" s="633"/>
      <c r="KAX578" s="633"/>
      <c r="KAY578" s="633"/>
      <c r="KAZ578" s="633"/>
      <c r="KBA578" s="633"/>
      <c r="KBB578" s="633"/>
      <c r="KBC578" s="633"/>
      <c r="KBD578" s="633"/>
      <c r="KBE578" s="633"/>
      <c r="KBF578" s="633"/>
      <c r="KBG578" s="633"/>
      <c r="KBH578" s="633"/>
      <c r="KBI578" s="633"/>
      <c r="KBJ578" s="633"/>
      <c r="KBK578" s="633"/>
      <c r="KBL578" s="633"/>
      <c r="KBM578" s="633"/>
      <c r="KBN578" s="633"/>
      <c r="KBO578" s="633"/>
      <c r="KBP578" s="633"/>
      <c r="KBQ578" s="633"/>
      <c r="KBR578" s="633"/>
      <c r="KBS578" s="633"/>
      <c r="KBT578" s="633"/>
      <c r="KBU578" s="633"/>
      <c r="KBV578" s="633"/>
      <c r="KBW578" s="633"/>
      <c r="KBX578" s="633"/>
      <c r="KBY578" s="633"/>
      <c r="KBZ578" s="633"/>
      <c r="KCA578" s="633"/>
      <c r="KCB578" s="633"/>
      <c r="KCC578" s="633"/>
      <c r="KCD578" s="633"/>
      <c r="KCE578" s="633"/>
      <c r="KCF578" s="633"/>
      <c r="KCG578" s="633"/>
      <c r="KCH578" s="633"/>
      <c r="KCI578" s="633"/>
      <c r="KCJ578" s="633"/>
      <c r="KCK578" s="633"/>
      <c r="KCL578" s="633"/>
      <c r="KCM578" s="633"/>
      <c r="KCN578" s="633"/>
      <c r="KCO578" s="633"/>
      <c r="KCP578" s="633"/>
      <c r="KCQ578" s="633"/>
      <c r="KCR578" s="633"/>
      <c r="KCS578" s="633"/>
      <c r="KCT578" s="633"/>
      <c r="KCU578" s="633"/>
      <c r="KCV578" s="633"/>
      <c r="KCW578" s="633"/>
      <c r="KCX578" s="633"/>
      <c r="KCY578" s="633"/>
      <c r="KCZ578" s="633"/>
      <c r="KDA578" s="633"/>
      <c r="KDB578" s="633"/>
      <c r="KDC578" s="633"/>
      <c r="KDD578" s="633"/>
      <c r="KDE578" s="633"/>
      <c r="KDF578" s="633"/>
      <c r="KDG578" s="633"/>
      <c r="KDH578" s="633"/>
      <c r="KDI578" s="633"/>
      <c r="KDJ578" s="633"/>
      <c r="KDK578" s="633"/>
      <c r="KDL578" s="633"/>
      <c r="KDM578" s="633"/>
      <c r="KDN578" s="633"/>
      <c r="KDO578" s="633"/>
      <c r="KDP578" s="633"/>
      <c r="KDQ578" s="633"/>
      <c r="KDR578" s="633"/>
      <c r="KDS578" s="633"/>
      <c r="KDT578" s="633"/>
      <c r="KDU578" s="633"/>
      <c r="KDV578" s="633"/>
      <c r="KDW578" s="633"/>
      <c r="KDX578" s="633"/>
      <c r="KDY578" s="633"/>
      <c r="KDZ578" s="633"/>
      <c r="KEA578" s="633"/>
      <c r="KEB578" s="633"/>
      <c r="KEC578" s="633"/>
      <c r="KED578" s="633"/>
      <c r="KEE578" s="633"/>
      <c r="KEF578" s="633"/>
      <c r="KEG578" s="633"/>
      <c r="KEH578" s="633"/>
      <c r="KEI578" s="633"/>
      <c r="KEJ578" s="633"/>
      <c r="KEK578" s="633"/>
      <c r="KEL578" s="633"/>
      <c r="KEM578" s="633"/>
      <c r="KEN578" s="633"/>
      <c r="KEO578" s="633"/>
      <c r="KEP578" s="633"/>
      <c r="KEQ578" s="633"/>
      <c r="KER578" s="633"/>
      <c r="KES578" s="633"/>
      <c r="KET578" s="633"/>
      <c r="KEU578" s="633"/>
      <c r="KEV578" s="633"/>
      <c r="KEW578" s="633"/>
      <c r="KEX578" s="633"/>
      <c r="KEY578" s="633"/>
      <c r="KEZ578" s="633"/>
      <c r="KFA578" s="633"/>
      <c r="KFB578" s="633"/>
      <c r="KFC578" s="633"/>
      <c r="KFD578" s="633"/>
      <c r="KFE578" s="633"/>
      <c r="KFF578" s="633"/>
      <c r="KFG578" s="633"/>
      <c r="KFH578" s="633"/>
      <c r="KFI578" s="633"/>
      <c r="KFJ578" s="633"/>
      <c r="KFK578" s="633"/>
      <c r="KFL578" s="633"/>
      <c r="KFM578" s="633"/>
      <c r="KFN578" s="633"/>
      <c r="KFO578" s="633"/>
      <c r="KFP578" s="633"/>
      <c r="KFQ578" s="633"/>
      <c r="KFR578" s="633"/>
      <c r="KFS578" s="633"/>
      <c r="KFT578" s="633"/>
      <c r="KFU578" s="633"/>
      <c r="KFV578" s="633"/>
      <c r="KFW578" s="633"/>
      <c r="KFX578" s="633"/>
      <c r="KFY578" s="633"/>
      <c r="KFZ578" s="633"/>
      <c r="KGA578" s="633"/>
      <c r="KGB578" s="633"/>
      <c r="KGC578" s="633"/>
      <c r="KGD578" s="633"/>
      <c r="KGE578" s="633"/>
      <c r="KGF578" s="633"/>
      <c r="KGG578" s="633"/>
      <c r="KGH578" s="633"/>
      <c r="KGI578" s="633"/>
      <c r="KGJ578" s="633"/>
      <c r="KGK578" s="633"/>
      <c r="KGL578" s="633"/>
      <c r="KGM578" s="633"/>
      <c r="KGN578" s="633"/>
      <c r="KGO578" s="633"/>
      <c r="KGP578" s="633"/>
      <c r="KGQ578" s="633"/>
      <c r="KGR578" s="633"/>
      <c r="KGS578" s="633"/>
      <c r="KGT578" s="633"/>
      <c r="KGU578" s="633"/>
      <c r="KGV578" s="633"/>
      <c r="KGW578" s="633"/>
      <c r="KGX578" s="633"/>
      <c r="KGY578" s="633"/>
      <c r="KGZ578" s="633"/>
      <c r="KHA578" s="633"/>
      <c r="KHB578" s="633"/>
      <c r="KHC578" s="633"/>
      <c r="KHD578" s="633"/>
      <c r="KHE578" s="633"/>
      <c r="KHF578" s="633"/>
      <c r="KHG578" s="633"/>
      <c r="KHH578" s="633"/>
      <c r="KHI578" s="633"/>
      <c r="KHJ578" s="633"/>
      <c r="KHK578" s="633"/>
      <c r="KHL578" s="633"/>
      <c r="KHM578" s="633"/>
      <c r="KHN578" s="633"/>
      <c r="KHO578" s="633"/>
      <c r="KHP578" s="633"/>
      <c r="KHQ578" s="633"/>
      <c r="KHR578" s="633"/>
      <c r="KHS578" s="633"/>
      <c r="KHT578" s="633"/>
      <c r="KHU578" s="633"/>
      <c r="KHV578" s="633"/>
      <c r="KHW578" s="633"/>
      <c r="KHX578" s="633"/>
      <c r="KHY578" s="633"/>
      <c r="KHZ578" s="633"/>
      <c r="KIA578" s="633"/>
      <c r="KIB578" s="633"/>
      <c r="KIC578" s="633"/>
      <c r="KID578" s="633"/>
      <c r="KIE578" s="633"/>
      <c r="KIF578" s="633"/>
      <c r="KIG578" s="633"/>
      <c r="KIH578" s="633"/>
      <c r="KII578" s="633"/>
      <c r="KIJ578" s="633"/>
      <c r="KIK578" s="633"/>
      <c r="KIL578" s="633"/>
      <c r="KIM578" s="633"/>
      <c r="KIN578" s="633"/>
      <c r="KIO578" s="633"/>
      <c r="KIP578" s="633"/>
      <c r="KIQ578" s="633"/>
      <c r="KIR578" s="633"/>
      <c r="KIS578" s="633"/>
      <c r="KIT578" s="633"/>
      <c r="KIU578" s="633"/>
      <c r="KIV578" s="633"/>
      <c r="KIW578" s="633"/>
      <c r="KIX578" s="633"/>
      <c r="KIY578" s="633"/>
      <c r="KIZ578" s="633"/>
      <c r="KJA578" s="633"/>
      <c r="KJB578" s="633"/>
      <c r="KJC578" s="633"/>
      <c r="KJD578" s="633"/>
      <c r="KJE578" s="633"/>
      <c r="KJF578" s="633"/>
      <c r="KJG578" s="633"/>
      <c r="KJH578" s="633"/>
      <c r="KJI578" s="633"/>
      <c r="KJJ578" s="633"/>
      <c r="KJK578" s="633"/>
      <c r="KJL578" s="633"/>
      <c r="KJM578" s="633"/>
      <c r="KJN578" s="633"/>
      <c r="KJO578" s="633"/>
      <c r="KJP578" s="633"/>
      <c r="KJQ578" s="633"/>
      <c r="KJR578" s="633"/>
      <c r="KJS578" s="633"/>
      <c r="KJT578" s="633"/>
      <c r="KJU578" s="633"/>
      <c r="KJV578" s="633"/>
      <c r="KJW578" s="633"/>
      <c r="KJX578" s="633"/>
      <c r="KJY578" s="633"/>
      <c r="KJZ578" s="633"/>
      <c r="KKA578" s="633"/>
      <c r="KKB578" s="633"/>
      <c r="KKC578" s="633"/>
      <c r="KKD578" s="633"/>
      <c r="KKE578" s="633"/>
      <c r="KKF578" s="633"/>
      <c r="KKG578" s="633"/>
      <c r="KKH578" s="633"/>
      <c r="KKI578" s="633"/>
      <c r="KKJ578" s="633"/>
      <c r="KKK578" s="633"/>
      <c r="KKL578" s="633"/>
      <c r="KKM578" s="633"/>
      <c r="KKN578" s="633"/>
      <c r="KKO578" s="633"/>
      <c r="KKP578" s="633"/>
      <c r="KKQ578" s="633"/>
      <c r="KKR578" s="633"/>
      <c r="KKS578" s="633"/>
      <c r="KKT578" s="633"/>
      <c r="KKU578" s="633"/>
      <c r="KKV578" s="633"/>
      <c r="KKW578" s="633"/>
      <c r="KKX578" s="633"/>
      <c r="KKY578" s="633"/>
      <c r="KKZ578" s="633"/>
      <c r="KLA578" s="633"/>
      <c r="KLB578" s="633"/>
      <c r="KLC578" s="633"/>
      <c r="KLD578" s="633"/>
      <c r="KLE578" s="633"/>
      <c r="KLF578" s="633"/>
      <c r="KLG578" s="633"/>
      <c r="KLH578" s="633"/>
      <c r="KLI578" s="633"/>
      <c r="KLJ578" s="633"/>
      <c r="KLK578" s="633"/>
      <c r="KLL578" s="633"/>
      <c r="KLM578" s="633"/>
      <c r="KLN578" s="633"/>
      <c r="KLO578" s="633"/>
      <c r="KLP578" s="633"/>
      <c r="KLQ578" s="633"/>
      <c r="KLR578" s="633"/>
      <c r="KLS578" s="633"/>
      <c r="KLT578" s="633"/>
      <c r="KLU578" s="633"/>
      <c r="KLV578" s="633"/>
      <c r="KLW578" s="633"/>
      <c r="KLX578" s="633"/>
      <c r="KLY578" s="633"/>
      <c r="KLZ578" s="633"/>
      <c r="KMA578" s="633"/>
      <c r="KMB578" s="633"/>
      <c r="KMC578" s="633"/>
      <c r="KMD578" s="633"/>
      <c r="KME578" s="633"/>
      <c r="KMF578" s="633"/>
      <c r="KMG578" s="633"/>
      <c r="KMH578" s="633"/>
      <c r="KMI578" s="633"/>
      <c r="KMJ578" s="633"/>
      <c r="KMK578" s="633"/>
      <c r="KML578" s="633"/>
      <c r="KMM578" s="633"/>
      <c r="KMN578" s="633"/>
      <c r="KMO578" s="633"/>
      <c r="KMP578" s="633"/>
      <c r="KMQ578" s="633"/>
      <c r="KMR578" s="633"/>
      <c r="KMS578" s="633"/>
      <c r="KMT578" s="633"/>
      <c r="KMU578" s="633"/>
      <c r="KMV578" s="633"/>
      <c r="KMW578" s="633"/>
      <c r="KMX578" s="633"/>
      <c r="KMY578" s="633"/>
      <c r="KMZ578" s="633"/>
      <c r="KNA578" s="633"/>
      <c r="KNB578" s="633"/>
      <c r="KNC578" s="633"/>
      <c r="KND578" s="633"/>
      <c r="KNE578" s="633"/>
      <c r="KNF578" s="633"/>
      <c r="KNG578" s="633"/>
      <c r="KNH578" s="633"/>
      <c r="KNI578" s="633"/>
      <c r="KNJ578" s="633"/>
      <c r="KNK578" s="633"/>
      <c r="KNL578" s="633"/>
      <c r="KNM578" s="633"/>
      <c r="KNN578" s="633"/>
      <c r="KNO578" s="633"/>
      <c r="KNP578" s="633"/>
      <c r="KNQ578" s="633"/>
      <c r="KNR578" s="633"/>
      <c r="KNS578" s="633"/>
      <c r="KNT578" s="633"/>
      <c r="KNU578" s="633"/>
      <c r="KNV578" s="633"/>
      <c r="KNW578" s="633"/>
      <c r="KNX578" s="633"/>
      <c r="KNY578" s="633"/>
      <c r="KNZ578" s="633"/>
      <c r="KOA578" s="633"/>
      <c r="KOB578" s="633"/>
      <c r="KOC578" s="633"/>
      <c r="KOD578" s="633"/>
      <c r="KOE578" s="633"/>
      <c r="KOF578" s="633"/>
      <c r="KOG578" s="633"/>
      <c r="KOH578" s="633"/>
      <c r="KOI578" s="633"/>
      <c r="KOJ578" s="633"/>
      <c r="KOK578" s="633"/>
      <c r="KOL578" s="633"/>
      <c r="KOM578" s="633"/>
      <c r="KON578" s="633"/>
      <c r="KOO578" s="633"/>
      <c r="KOP578" s="633"/>
      <c r="KOQ578" s="633"/>
      <c r="KOR578" s="633"/>
      <c r="KOS578" s="633"/>
      <c r="KOT578" s="633"/>
      <c r="KOU578" s="633"/>
      <c r="KOV578" s="633"/>
      <c r="KOW578" s="633"/>
      <c r="KOX578" s="633"/>
      <c r="KOY578" s="633"/>
      <c r="KOZ578" s="633"/>
      <c r="KPA578" s="633"/>
      <c r="KPB578" s="633"/>
      <c r="KPC578" s="633"/>
      <c r="KPD578" s="633"/>
      <c r="KPE578" s="633"/>
      <c r="KPF578" s="633"/>
      <c r="KPG578" s="633"/>
      <c r="KPH578" s="633"/>
      <c r="KPI578" s="633"/>
      <c r="KPJ578" s="633"/>
      <c r="KPK578" s="633"/>
      <c r="KPL578" s="633"/>
      <c r="KPM578" s="633"/>
      <c r="KPN578" s="633"/>
      <c r="KPO578" s="633"/>
      <c r="KPP578" s="633"/>
      <c r="KPQ578" s="633"/>
      <c r="KPR578" s="633"/>
      <c r="KPS578" s="633"/>
      <c r="KPT578" s="633"/>
      <c r="KPU578" s="633"/>
      <c r="KPV578" s="633"/>
      <c r="KPW578" s="633"/>
      <c r="KPX578" s="633"/>
      <c r="KPY578" s="633"/>
      <c r="KPZ578" s="633"/>
      <c r="KQA578" s="633"/>
      <c r="KQB578" s="633"/>
      <c r="KQC578" s="633"/>
      <c r="KQD578" s="633"/>
      <c r="KQE578" s="633"/>
      <c r="KQF578" s="633"/>
      <c r="KQG578" s="633"/>
      <c r="KQH578" s="633"/>
      <c r="KQI578" s="633"/>
      <c r="KQJ578" s="633"/>
      <c r="KQK578" s="633"/>
      <c r="KQL578" s="633"/>
      <c r="KQM578" s="633"/>
      <c r="KQN578" s="633"/>
      <c r="KQO578" s="633"/>
      <c r="KQP578" s="633"/>
      <c r="KQQ578" s="633"/>
      <c r="KQR578" s="633"/>
      <c r="KQS578" s="633"/>
      <c r="KQT578" s="633"/>
      <c r="KQU578" s="633"/>
      <c r="KQV578" s="633"/>
      <c r="KQW578" s="633"/>
      <c r="KQX578" s="633"/>
      <c r="KQY578" s="633"/>
      <c r="KQZ578" s="633"/>
      <c r="KRA578" s="633"/>
      <c r="KRB578" s="633"/>
      <c r="KRC578" s="633"/>
      <c r="KRD578" s="633"/>
      <c r="KRE578" s="633"/>
      <c r="KRF578" s="633"/>
      <c r="KRG578" s="633"/>
      <c r="KRH578" s="633"/>
      <c r="KRI578" s="633"/>
      <c r="KRJ578" s="633"/>
      <c r="KRK578" s="633"/>
      <c r="KRL578" s="633"/>
      <c r="KRM578" s="633"/>
      <c r="KRN578" s="633"/>
      <c r="KRO578" s="633"/>
      <c r="KRP578" s="633"/>
      <c r="KRQ578" s="633"/>
      <c r="KRR578" s="633"/>
      <c r="KRS578" s="633"/>
      <c r="KRT578" s="633"/>
      <c r="KRU578" s="633"/>
      <c r="KRV578" s="633"/>
      <c r="KRW578" s="633"/>
      <c r="KRX578" s="633"/>
      <c r="KRY578" s="633"/>
      <c r="KRZ578" s="633"/>
      <c r="KSA578" s="633"/>
      <c r="KSB578" s="633"/>
      <c r="KSC578" s="633"/>
      <c r="KSD578" s="633"/>
      <c r="KSE578" s="633"/>
      <c r="KSF578" s="633"/>
      <c r="KSG578" s="633"/>
      <c r="KSH578" s="633"/>
      <c r="KSI578" s="633"/>
      <c r="KSJ578" s="633"/>
      <c r="KSK578" s="633"/>
      <c r="KSL578" s="633"/>
      <c r="KSM578" s="633"/>
      <c r="KSN578" s="633"/>
      <c r="KSO578" s="633"/>
      <c r="KSP578" s="633"/>
      <c r="KSQ578" s="633"/>
      <c r="KSR578" s="633"/>
      <c r="KSS578" s="633"/>
      <c r="KST578" s="633"/>
      <c r="KSU578" s="633"/>
      <c r="KSV578" s="633"/>
      <c r="KSW578" s="633"/>
      <c r="KSX578" s="633"/>
      <c r="KSY578" s="633"/>
      <c r="KSZ578" s="633"/>
      <c r="KTA578" s="633"/>
      <c r="KTB578" s="633"/>
      <c r="KTC578" s="633"/>
      <c r="KTD578" s="633"/>
      <c r="KTE578" s="633"/>
      <c r="KTF578" s="633"/>
      <c r="KTG578" s="633"/>
      <c r="KTH578" s="633"/>
      <c r="KTI578" s="633"/>
      <c r="KTJ578" s="633"/>
      <c r="KTK578" s="633"/>
      <c r="KTL578" s="633"/>
      <c r="KTM578" s="633"/>
      <c r="KTN578" s="633"/>
      <c r="KTO578" s="633"/>
      <c r="KTP578" s="633"/>
      <c r="KTQ578" s="633"/>
      <c r="KTR578" s="633"/>
      <c r="KTS578" s="633"/>
      <c r="KTT578" s="633"/>
      <c r="KTU578" s="633"/>
      <c r="KTV578" s="633"/>
      <c r="KTW578" s="633"/>
      <c r="KTX578" s="633"/>
      <c r="KTY578" s="633"/>
      <c r="KTZ578" s="633"/>
      <c r="KUA578" s="633"/>
      <c r="KUB578" s="633"/>
      <c r="KUC578" s="633"/>
      <c r="KUD578" s="633"/>
      <c r="KUE578" s="633"/>
      <c r="KUF578" s="633"/>
      <c r="KUG578" s="633"/>
      <c r="KUH578" s="633"/>
      <c r="KUI578" s="633"/>
      <c r="KUJ578" s="633"/>
      <c r="KUK578" s="633"/>
      <c r="KUL578" s="633"/>
      <c r="KUM578" s="633"/>
      <c r="KUN578" s="633"/>
      <c r="KUO578" s="633"/>
      <c r="KUP578" s="633"/>
      <c r="KUQ578" s="633"/>
      <c r="KUR578" s="633"/>
      <c r="KUS578" s="633"/>
      <c r="KUT578" s="633"/>
      <c r="KUU578" s="633"/>
      <c r="KUV578" s="633"/>
      <c r="KUW578" s="633"/>
      <c r="KUX578" s="633"/>
      <c r="KUY578" s="633"/>
      <c r="KUZ578" s="633"/>
      <c r="KVA578" s="633"/>
      <c r="KVB578" s="633"/>
      <c r="KVC578" s="633"/>
      <c r="KVD578" s="633"/>
      <c r="KVE578" s="633"/>
      <c r="KVF578" s="633"/>
      <c r="KVG578" s="633"/>
      <c r="KVH578" s="633"/>
      <c r="KVI578" s="633"/>
      <c r="KVJ578" s="633"/>
      <c r="KVK578" s="633"/>
      <c r="KVL578" s="633"/>
      <c r="KVM578" s="633"/>
      <c r="KVN578" s="633"/>
      <c r="KVO578" s="633"/>
      <c r="KVP578" s="633"/>
      <c r="KVQ578" s="633"/>
      <c r="KVR578" s="633"/>
      <c r="KVS578" s="633"/>
      <c r="KVT578" s="633"/>
      <c r="KVU578" s="633"/>
      <c r="KVV578" s="633"/>
      <c r="KVW578" s="633"/>
      <c r="KVX578" s="633"/>
      <c r="KVY578" s="633"/>
      <c r="KVZ578" s="633"/>
      <c r="KWA578" s="633"/>
      <c r="KWB578" s="633"/>
      <c r="KWC578" s="633"/>
      <c r="KWD578" s="633"/>
      <c r="KWE578" s="633"/>
      <c r="KWF578" s="633"/>
      <c r="KWG578" s="633"/>
      <c r="KWH578" s="633"/>
      <c r="KWI578" s="633"/>
      <c r="KWJ578" s="633"/>
      <c r="KWK578" s="633"/>
      <c r="KWL578" s="633"/>
      <c r="KWM578" s="633"/>
      <c r="KWN578" s="633"/>
      <c r="KWO578" s="633"/>
      <c r="KWP578" s="633"/>
      <c r="KWQ578" s="633"/>
      <c r="KWR578" s="633"/>
      <c r="KWS578" s="633"/>
      <c r="KWT578" s="633"/>
      <c r="KWU578" s="633"/>
      <c r="KWV578" s="633"/>
      <c r="KWW578" s="633"/>
      <c r="KWX578" s="633"/>
      <c r="KWY578" s="633"/>
      <c r="KWZ578" s="633"/>
      <c r="KXA578" s="633"/>
      <c r="KXB578" s="633"/>
      <c r="KXC578" s="633"/>
      <c r="KXD578" s="633"/>
      <c r="KXE578" s="633"/>
      <c r="KXF578" s="633"/>
      <c r="KXG578" s="633"/>
      <c r="KXH578" s="633"/>
      <c r="KXI578" s="633"/>
      <c r="KXJ578" s="633"/>
      <c r="KXK578" s="633"/>
      <c r="KXL578" s="633"/>
      <c r="KXM578" s="633"/>
      <c r="KXN578" s="633"/>
      <c r="KXO578" s="633"/>
      <c r="KXP578" s="633"/>
      <c r="KXQ578" s="633"/>
      <c r="KXR578" s="633"/>
      <c r="KXS578" s="633"/>
      <c r="KXT578" s="633"/>
      <c r="KXU578" s="633"/>
      <c r="KXV578" s="633"/>
      <c r="KXW578" s="633"/>
      <c r="KXX578" s="633"/>
      <c r="KXY578" s="633"/>
      <c r="KXZ578" s="633"/>
      <c r="KYA578" s="633"/>
      <c r="KYB578" s="633"/>
      <c r="KYC578" s="633"/>
      <c r="KYD578" s="633"/>
      <c r="KYE578" s="633"/>
      <c r="KYF578" s="633"/>
      <c r="KYG578" s="633"/>
      <c r="KYH578" s="633"/>
      <c r="KYI578" s="633"/>
      <c r="KYJ578" s="633"/>
      <c r="KYK578" s="633"/>
      <c r="KYL578" s="633"/>
      <c r="KYM578" s="633"/>
      <c r="KYN578" s="633"/>
      <c r="KYO578" s="633"/>
      <c r="KYP578" s="633"/>
      <c r="KYQ578" s="633"/>
      <c r="KYR578" s="633"/>
      <c r="KYS578" s="633"/>
      <c r="KYT578" s="633"/>
      <c r="KYU578" s="633"/>
      <c r="KYV578" s="633"/>
      <c r="KYW578" s="633"/>
      <c r="KYX578" s="633"/>
      <c r="KYY578" s="633"/>
      <c r="KYZ578" s="633"/>
      <c r="KZA578" s="633"/>
      <c r="KZB578" s="633"/>
      <c r="KZC578" s="633"/>
      <c r="KZD578" s="633"/>
      <c r="KZE578" s="633"/>
      <c r="KZF578" s="633"/>
      <c r="KZG578" s="633"/>
      <c r="KZH578" s="633"/>
      <c r="KZI578" s="633"/>
      <c r="KZJ578" s="633"/>
      <c r="KZK578" s="633"/>
      <c r="KZL578" s="633"/>
      <c r="KZM578" s="633"/>
      <c r="KZN578" s="633"/>
      <c r="KZO578" s="633"/>
      <c r="KZP578" s="633"/>
      <c r="KZQ578" s="633"/>
      <c r="KZR578" s="633"/>
      <c r="KZS578" s="633"/>
      <c r="KZT578" s="633"/>
      <c r="KZU578" s="633"/>
      <c r="KZV578" s="633"/>
      <c r="KZW578" s="633"/>
      <c r="KZX578" s="633"/>
      <c r="KZY578" s="633"/>
      <c r="KZZ578" s="633"/>
      <c r="LAA578" s="633"/>
      <c r="LAB578" s="633"/>
      <c r="LAC578" s="633"/>
      <c r="LAD578" s="633"/>
      <c r="LAE578" s="633"/>
      <c r="LAF578" s="633"/>
      <c r="LAG578" s="633"/>
      <c r="LAH578" s="633"/>
      <c r="LAI578" s="633"/>
      <c r="LAJ578" s="633"/>
      <c r="LAK578" s="633"/>
      <c r="LAL578" s="633"/>
      <c r="LAM578" s="633"/>
      <c r="LAN578" s="633"/>
      <c r="LAO578" s="633"/>
      <c r="LAP578" s="633"/>
      <c r="LAQ578" s="633"/>
      <c r="LAR578" s="633"/>
      <c r="LAS578" s="633"/>
      <c r="LAT578" s="633"/>
      <c r="LAU578" s="633"/>
      <c r="LAV578" s="633"/>
      <c r="LAW578" s="633"/>
      <c r="LAX578" s="633"/>
      <c r="LAY578" s="633"/>
      <c r="LAZ578" s="633"/>
      <c r="LBA578" s="633"/>
      <c r="LBB578" s="633"/>
      <c r="LBC578" s="633"/>
      <c r="LBD578" s="633"/>
      <c r="LBE578" s="633"/>
      <c r="LBF578" s="633"/>
      <c r="LBG578" s="633"/>
      <c r="LBH578" s="633"/>
      <c r="LBI578" s="633"/>
      <c r="LBJ578" s="633"/>
      <c r="LBK578" s="633"/>
      <c r="LBL578" s="633"/>
      <c r="LBM578" s="633"/>
      <c r="LBN578" s="633"/>
      <c r="LBO578" s="633"/>
      <c r="LBP578" s="633"/>
      <c r="LBQ578" s="633"/>
      <c r="LBR578" s="633"/>
      <c r="LBS578" s="633"/>
      <c r="LBT578" s="633"/>
      <c r="LBU578" s="633"/>
      <c r="LBV578" s="633"/>
      <c r="LBW578" s="633"/>
      <c r="LBX578" s="633"/>
      <c r="LBY578" s="633"/>
      <c r="LBZ578" s="633"/>
      <c r="LCA578" s="633"/>
      <c r="LCB578" s="633"/>
      <c r="LCC578" s="633"/>
      <c r="LCD578" s="633"/>
      <c r="LCE578" s="633"/>
      <c r="LCF578" s="633"/>
      <c r="LCG578" s="633"/>
      <c r="LCH578" s="633"/>
      <c r="LCI578" s="633"/>
      <c r="LCJ578" s="633"/>
      <c r="LCK578" s="633"/>
      <c r="LCL578" s="633"/>
      <c r="LCM578" s="633"/>
      <c r="LCN578" s="633"/>
      <c r="LCO578" s="633"/>
      <c r="LCP578" s="633"/>
      <c r="LCQ578" s="633"/>
      <c r="LCR578" s="633"/>
      <c r="LCS578" s="633"/>
      <c r="LCT578" s="633"/>
      <c r="LCU578" s="633"/>
      <c r="LCV578" s="633"/>
      <c r="LCW578" s="633"/>
      <c r="LCX578" s="633"/>
      <c r="LCY578" s="633"/>
      <c r="LCZ578" s="633"/>
      <c r="LDA578" s="633"/>
      <c r="LDB578" s="633"/>
      <c r="LDC578" s="633"/>
      <c r="LDD578" s="633"/>
      <c r="LDE578" s="633"/>
      <c r="LDF578" s="633"/>
      <c r="LDG578" s="633"/>
      <c r="LDH578" s="633"/>
      <c r="LDI578" s="633"/>
      <c r="LDJ578" s="633"/>
      <c r="LDK578" s="633"/>
      <c r="LDL578" s="633"/>
      <c r="LDM578" s="633"/>
      <c r="LDN578" s="633"/>
      <c r="LDO578" s="633"/>
      <c r="LDP578" s="633"/>
      <c r="LDQ578" s="633"/>
      <c r="LDR578" s="633"/>
      <c r="LDS578" s="633"/>
      <c r="LDT578" s="633"/>
      <c r="LDU578" s="633"/>
      <c r="LDV578" s="633"/>
      <c r="LDW578" s="633"/>
      <c r="LDX578" s="633"/>
      <c r="LDY578" s="633"/>
      <c r="LDZ578" s="633"/>
      <c r="LEA578" s="633"/>
      <c r="LEB578" s="633"/>
      <c r="LEC578" s="633"/>
      <c r="LED578" s="633"/>
      <c r="LEE578" s="633"/>
      <c r="LEF578" s="633"/>
      <c r="LEG578" s="633"/>
      <c r="LEH578" s="633"/>
      <c r="LEI578" s="633"/>
      <c r="LEJ578" s="633"/>
      <c r="LEK578" s="633"/>
      <c r="LEL578" s="633"/>
      <c r="LEM578" s="633"/>
      <c r="LEN578" s="633"/>
      <c r="LEO578" s="633"/>
      <c r="LEP578" s="633"/>
      <c r="LEQ578" s="633"/>
      <c r="LER578" s="633"/>
      <c r="LES578" s="633"/>
      <c r="LET578" s="633"/>
      <c r="LEU578" s="633"/>
      <c r="LEV578" s="633"/>
      <c r="LEW578" s="633"/>
      <c r="LEX578" s="633"/>
      <c r="LEY578" s="633"/>
      <c r="LEZ578" s="633"/>
      <c r="LFA578" s="633"/>
      <c r="LFB578" s="633"/>
      <c r="LFC578" s="633"/>
      <c r="LFD578" s="633"/>
      <c r="LFE578" s="633"/>
      <c r="LFF578" s="633"/>
      <c r="LFG578" s="633"/>
      <c r="LFH578" s="633"/>
      <c r="LFI578" s="633"/>
      <c r="LFJ578" s="633"/>
      <c r="LFK578" s="633"/>
      <c r="LFL578" s="633"/>
      <c r="LFM578" s="633"/>
      <c r="LFN578" s="633"/>
      <c r="LFO578" s="633"/>
      <c r="LFP578" s="633"/>
      <c r="LFQ578" s="633"/>
      <c r="LFR578" s="633"/>
      <c r="LFS578" s="633"/>
      <c r="LFT578" s="633"/>
      <c r="LFU578" s="633"/>
      <c r="LFV578" s="633"/>
      <c r="LFW578" s="633"/>
      <c r="LFX578" s="633"/>
      <c r="LFY578" s="633"/>
      <c r="LFZ578" s="633"/>
      <c r="LGA578" s="633"/>
      <c r="LGB578" s="633"/>
      <c r="LGC578" s="633"/>
      <c r="LGD578" s="633"/>
      <c r="LGE578" s="633"/>
      <c r="LGF578" s="633"/>
      <c r="LGG578" s="633"/>
      <c r="LGH578" s="633"/>
      <c r="LGI578" s="633"/>
      <c r="LGJ578" s="633"/>
      <c r="LGK578" s="633"/>
      <c r="LGL578" s="633"/>
      <c r="LGM578" s="633"/>
      <c r="LGN578" s="633"/>
      <c r="LGO578" s="633"/>
      <c r="LGP578" s="633"/>
      <c r="LGQ578" s="633"/>
      <c r="LGR578" s="633"/>
      <c r="LGS578" s="633"/>
      <c r="LGT578" s="633"/>
      <c r="LGU578" s="633"/>
      <c r="LGV578" s="633"/>
      <c r="LGW578" s="633"/>
      <c r="LGX578" s="633"/>
      <c r="LGY578" s="633"/>
      <c r="LGZ578" s="633"/>
      <c r="LHA578" s="633"/>
      <c r="LHB578" s="633"/>
      <c r="LHC578" s="633"/>
      <c r="LHD578" s="633"/>
      <c r="LHE578" s="633"/>
      <c r="LHF578" s="633"/>
      <c r="LHG578" s="633"/>
      <c r="LHH578" s="633"/>
      <c r="LHI578" s="633"/>
      <c r="LHJ578" s="633"/>
      <c r="LHK578" s="633"/>
      <c r="LHL578" s="633"/>
      <c r="LHM578" s="633"/>
      <c r="LHN578" s="633"/>
      <c r="LHO578" s="633"/>
      <c r="LHP578" s="633"/>
      <c r="LHQ578" s="633"/>
      <c r="LHR578" s="633"/>
      <c r="LHS578" s="633"/>
      <c r="LHT578" s="633"/>
      <c r="LHU578" s="633"/>
      <c r="LHV578" s="633"/>
      <c r="LHW578" s="633"/>
      <c r="LHX578" s="633"/>
      <c r="LHY578" s="633"/>
      <c r="LHZ578" s="633"/>
      <c r="LIA578" s="633"/>
      <c r="LIB578" s="633"/>
      <c r="LIC578" s="633"/>
      <c r="LID578" s="633"/>
      <c r="LIE578" s="633"/>
      <c r="LIF578" s="633"/>
      <c r="LIG578" s="633"/>
      <c r="LIH578" s="633"/>
      <c r="LII578" s="633"/>
      <c r="LIJ578" s="633"/>
      <c r="LIK578" s="633"/>
      <c r="LIL578" s="633"/>
      <c r="LIM578" s="633"/>
      <c r="LIN578" s="633"/>
      <c r="LIO578" s="633"/>
      <c r="LIP578" s="633"/>
      <c r="LIQ578" s="633"/>
      <c r="LIR578" s="633"/>
      <c r="LIS578" s="633"/>
      <c r="LIT578" s="633"/>
      <c r="LIU578" s="633"/>
      <c r="LIV578" s="633"/>
      <c r="LIW578" s="633"/>
      <c r="LIX578" s="633"/>
      <c r="LIY578" s="633"/>
      <c r="LIZ578" s="633"/>
      <c r="LJA578" s="633"/>
      <c r="LJB578" s="633"/>
      <c r="LJC578" s="633"/>
      <c r="LJD578" s="633"/>
      <c r="LJE578" s="633"/>
      <c r="LJF578" s="633"/>
      <c r="LJG578" s="633"/>
      <c r="LJH578" s="633"/>
      <c r="LJI578" s="633"/>
      <c r="LJJ578" s="633"/>
      <c r="LJK578" s="633"/>
      <c r="LJL578" s="633"/>
      <c r="LJM578" s="633"/>
      <c r="LJN578" s="633"/>
      <c r="LJO578" s="633"/>
      <c r="LJP578" s="633"/>
      <c r="LJQ578" s="633"/>
      <c r="LJR578" s="633"/>
      <c r="LJS578" s="633"/>
      <c r="LJT578" s="633"/>
      <c r="LJU578" s="633"/>
      <c r="LJV578" s="633"/>
      <c r="LJW578" s="633"/>
      <c r="LJX578" s="633"/>
      <c r="LJY578" s="633"/>
      <c r="LJZ578" s="633"/>
      <c r="LKA578" s="633"/>
      <c r="LKB578" s="633"/>
      <c r="LKC578" s="633"/>
      <c r="LKD578" s="633"/>
      <c r="LKE578" s="633"/>
      <c r="LKF578" s="633"/>
      <c r="LKG578" s="633"/>
      <c r="LKH578" s="633"/>
      <c r="LKI578" s="633"/>
      <c r="LKJ578" s="633"/>
      <c r="LKK578" s="633"/>
      <c r="LKL578" s="633"/>
      <c r="LKM578" s="633"/>
      <c r="LKN578" s="633"/>
      <c r="LKO578" s="633"/>
      <c r="LKP578" s="633"/>
      <c r="LKQ578" s="633"/>
      <c r="LKR578" s="633"/>
      <c r="LKS578" s="633"/>
      <c r="LKT578" s="633"/>
      <c r="LKU578" s="633"/>
      <c r="LKV578" s="633"/>
      <c r="LKW578" s="633"/>
      <c r="LKX578" s="633"/>
      <c r="LKY578" s="633"/>
      <c r="LKZ578" s="633"/>
      <c r="LLA578" s="633"/>
      <c r="LLB578" s="633"/>
      <c r="LLC578" s="633"/>
      <c r="LLD578" s="633"/>
      <c r="LLE578" s="633"/>
      <c r="LLF578" s="633"/>
      <c r="LLG578" s="633"/>
      <c r="LLH578" s="633"/>
      <c r="LLI578" s="633"/>
      <c r="LLJ578" s="633"/>
      <c r="LLK578" s="633"/>
      <c r="LLL578" s="633"/>
      <c r="LLM578" s="633"/>
      <c r="LLN578" s="633"/>
      <c r="LLO578" s="633"/>
      <c r="LLP578" s="633"/>
      <c r="LLQ578" s="633"/>
      <c r="LLR578" s="633"/>
      <c r="LLS578" s="633"/>
      <c r="LLT578" s="633"/>
      <c r="LLU578" s="633"/>
      <c r="LLV578" s="633"/>
      <c r="LLW578" s="633"/>
      <c r="LLX578" s="633"/>
      <c r="LLY578" s="633"/>
      <c r="LLZ578" s="633"/>
      <c r="LMA578" s="633"/>
      <c r="LMB578" s="633"/>
      <c r="LMC578" s="633"/>
      <c r="LMD578" s="633"/>
      <c r="LME578" s="633"/>
      <c r="LMF578" s="633"/>
      <c r="LMG578" s="633"/>
      <c r="LMH578" s="633"/>
      <c r="LMI578" s="633"/>
      <c r="LMJ578" s="633"/>
      <c r="LMK578" s="633"/>
      <c r="LML578" s="633"/>
      <c r="LMM578" s="633"/>
      <c r="LMN578" s="633"/>
      <c r="LMO578" s="633"/>
      <c r="LMP578" s="633"/>
      <c r="LMQ578" s="633"/>
      <c r="LMR578" s="633"/>
      <c r="LMS578" s="633"/>
      <c r="LMT578" s="633"/>
      <c r="LMU578" s="633"/>
      <c r="LMV578" s="633"/>
      <c r="LMW578" s="633"/>
      <c r="LMX578" s="633"/>
      <c r="LMY578" s="633"/>
      <c r="LMZ578" s="633"/>
      <c r="LNA578" s="633"/>
      <c r="LNB578" s="633"/>
      <c r="LNC578" s="633"/>
      <c r="LND578" s="633"/>
      <c r="LNE578" s="633"/>
      <c r="LNF578" s="633"/>
      <c r="LNG578" s="633"/>
      <c r="LNH578" s="633"/>
      <c r="LNI578" s="633"/>
      <c r="LNJ578" s="633"/>
      <c r="LNK578" s="633"/>
      <c r="LNL578" s="633"/>
      <c r="LNM578" s="633"/>
      <c r="LNN578" s="633"/>
      <c r="LNO578" s="633"/>
      <c r="LNP578" s="633"/>
      <c r="LNQ578" s="633"/>
      <c r="LNR578" s="633"/>
      <c r="LNS578" s="633"/>
      <c r="LNT578" s="633"/>
      <c r="LNU578" s="633"/>
      <c r="LNV578" s="633"/>
      <c r="LNW578" s="633"/>
      <c r="LNX578" s="633"/>
      <c r="LNY578" s="633"/>
      <c r="LNZ578" s="633"/>
      <c r="LOA578" s="633"/>
      <c r="LOB578" s="633"/>
      <c r="LOC578" s="633"/>
      <c r="LOD578" s="633"/>
      <c r="LOE578" s="633"/>
      <c r="LOF578" s="633"/>
      <c r="LOG578" s="633"/>
      <c r="LOH578" s="633"/>
      <c r="LOI578" s="633"/>
      <c r="LOJ578" s="633"/>
      <c r="LOK578" s="633"/>
      <c r="LOL578" s="633"/>
      <c r="LOM578" s="633"/>
      <c r="LON578" s="633"/>
      <c r="LOO578" s="633"/>
      <c r="LOP578" s="633"/>
      <c r="LOQ578" s="633"/>
      <c r="LOR578" s="633"/>
      <c r="LOS578" s="633"/>
      <c r="LOT578" s="633"/>
      <c r="LOU578" s="633"/>
      <c r="LOV578" s="633"/>
      <c r="LOW578" s="633"/>
      <c r="LOX578" s="633"/>
      <c r="LOY578" s="633"/>
      <c r="LOZ578" s="633"/>
      <c r="LPA578" s="633"/>
      <c r="LPB578" s="633"/>
      <c r="LPC578" s="633"/>
      <c r="LPD578" s="633"/>
      <c r="LPE578" s="633"/>
      <c r="LPF578" s="633"/>
      <c r="LPG578" s="633"/>
      <c r="LPH578" s="633"/>
      <c r="LPI578" s="633"/>
      <c r="LPJ578" s="633"/>
      <c r="LPK578" s="633"/>
      <c r="LPL578" s="633"/>
      <c r="LPM578" s="633"/>
      <c r="LPN578" s="633"/>
      <c r="LPO578" s="633"/>
      <c r="LPP578" s="633"/>
      <c r="LPQ578" s="633"/>
      <c r="LPR578" s="633"/>
      <c r="LPS578" s="633"/>
      <c r="LPT578" s="633"/>
      <c r="LPU578" s="633"/>
      <c r="LPV578" s="633"/>
      <c r="LPW578" s="633"/>
      <c r="LPX578" s="633"/>
      <c r="LPY578" s="633"/>
      <c r="LPZ578" s="633"/>
      <c r="LQA578" s="633"/>
      <c r="LQB578" s="633"/>
      <c r="LQC578" s="633"/>
      <c r="LQD578" s="633"/>
      <c r="LQE578" s="633"/>
      <c r="LQF578" s="633"/>
      <c r="LQG578" s="633"/>
      <c r="LQH578" s="633"/>
      <c r="LQI578" s="633"/>
      <c r="LQJ578" s="633"/>
      <c r="LQK578" s="633"/>
      <c r="LQL578" s="633"/>
      <c r="LQM578" s="633"/>
      <c r="LQN578" s="633"/>
      <c r="LQO578" s="633"/>
      <c r="LQP578" s="633"/>
      <c r="LQQ578" s="633"/>
      <c r="LQR578" s="633"/>
      <c r="LQS578" s="633"/>
      <c r="LQT578" s="633"/>
      <c r="LQU578" s="633"/>
      <c r="LQV578" s="633"/>
      <c r="LQW578" s="633"/>
      <c r="LQX578" s="633"/>
      <c r="LQY578" s="633"/>
      <c r="LQZ578" s="633"/>
      <c r="LRA578" s="633"/>
      <c r="LRB578" s="633"/>
      <c r="LRC578" s="633"/>
      <c r="LRD578" s="633"/>
      <c r="LRE578" s="633"/>
      <c r="LRF578" s="633"/>
      <c r="LRG578" s="633"/>
      <c r="LRH578" s="633"/>
      <c r="LRI578" s="633"/>
      <c r="LRJ578" s="633"/>
      <c r="LRK578" s="633"/>
      <c r="LRL578" s="633"/>
      <c r="LRM578" s="633"/>
      <c r="LRN578" s="633"/>
      <c r="LRO578" s="633"/>
      <c r="LRP578" s="633"/>
      <c r="LRQ578" s="633"/>
      <c r="LRR578" s="633"/>
      <c r="LRS578" s="633"/>
      <c r="LRT578" s="633"/>
      <c r="LRU578" s="633"/>
      <c r="LRV578" s="633"/>
      <c r="LRW578" s="633"/>
      <c r="LRX578" s="633"/>
      <c r="LRY578" s="633"/>
      <c r="LRZ578" s="633"/>
      <c r="LSA578" s="633"/>
      <c r="LSB578" s="633"/>
      <c r="LSC578" s="633"/>
      <c r="LSD578" s="633"/>
      <c r="LSE578" s="633"/>
      <c r="LSF578" s="633"/>
      <c r="LSG578" s="633"/>
      <c r="LSH578" s="633"/>
      <c r="LSI578" s="633"/>
      <c r="LSJ578" s="633"/>
      <c r="LSK578" s="633"/>
      <c r="LSL578" s="633"/>
      <c r="LSM578" s="633"/>
      <c r="LSN578" s="633"/>
      <c r="LSO578" s="633"/>
      <c r="LSP578" s="633"/>
      <c r="LSQ578" s="633"/>
      <c r="LSR578" s="633"/>
      <c r="LSS578" s="633"/>
      <c r="LST578" s="633"/>
      <c r="LSU578" s="633"/>
      <c r="LSV578" s="633"/>
      <c r="LSW578" s="633"/>
      <c r="LSX578" s="633"/>
      <c r="LSY578" s="633"/>
      <c r="LSZ578" s="633"/>
      <c r="LTA578" s="633"/>
      <c r="LTB578" s="633"/>
      <c r="LTC578" s="633"/>
      <c r="LTD578" s="633"/>
      <c r="LTE578" s="633"/>
      <c r="LTF578" s="633"/>
      <c r="LTG578" s="633"/>
      <c r="LTH578" s="633"/>
      <c r="LTI578" s="633"/>
      <c r="LTJ578" s="633"/>
      <c r="LTK578" s="633"/>
      <c r="LTL578" s="633"/>
      <c r="LTM578" s="633"/>
      <c r="LTN578" s="633"/>
      <c r="LTO578" s="633"/>
      <c r="LTP578" s="633"/>
      <c r="LTQ578" s="633"/>
      <c r="LTR578" s="633"/>
      <c r="LTS578" s="633"/>
      <c r="LTT578" s="633"/>
      <c r="LTU578" s="633"/>
      <c r="LTV578" s="633"/>
      <c r="LTW578" s="633"/>
      <c r="LTX578" s="633"/>
      <c r="LTY578" s="633"/>
      <c r="LTZ578" s="633"/>
      <c r="LUA578" s="633"/>
      <c r="LUB578" s="633"/>
      <c r="LUC578" s="633"/>
      <c r="LUD578" s="633"/>
      <c r="LUE578" s="633"/>
      <c r="LUF578" s="633"/>
      <c r="LUG578" s="633"/>
      <c r="LUH578" s="633"/>
      <c r="LUI578" s="633"/>
      <c r="LUJ578" s="633"/>
      <c r="LUK578" s="633"/>
      <c r="LUL578" s="633"/>
      <c r="LUM578" s="633"/>
      <c r="LUN578" s="633"/>
      <c r="LUO578" s="633"/>
      <c r="LUP578" s="633"/>
      <c r="LUQ578" s="633"/>
      <c r="LUR578" s="633"/>
      <c r="LUS578" s="633"/>
      <c r="LUT578" s="633"/>
      <c r="LUU578" s="633"/>
      <c r="LUV578" s="633"/>
      <c r="LUW578" s="633"/>
      <c r="LUX578" s="633"/>
      <c r="LUY578" s="633"/>
      <c r="LUZ578" s="633"/>
      <c r="LVA578" s="633"/>
      <c r="LVB578" s="633"/>
      <c r="LVC578" s="633"/>
      <c r="LVD578" s="633"/>
      <c r="LVE578" s="633"/>
      <c r="LVF578" s="633"/>
      <c r="LVG578" s="633"/>
      <c r="LVH578" s="633"/>
      <c r="LVI578" s="633"/>
      <c r="LVJ578" s="633"/>
      <c r="LVK578" s="633"/>
      <c r="LVL578" s="633"/>
      <c r="LVM578" s="633"/>
      <c r="LVN578" s="633"/>
      <c r="LVO578" s="633"/>
      <c r="LVP578" s="633"/>
      <c r="LVQ578" s="633"/>
      <c r="LVR578" s="633"/>
      <c r="LVS578" s="633"/>
      <c r="LVT578" s="633"/>
      <c r="LVU578" s="633"/>
      <c r="LVV578" s="633"/>
      <c r="LVW578" s="633"/>
      <c r="LVX578" s="633"/>
      <c r="LVY578" s="633"/>
      <c r="LVZ578" s="633"/>
      <c r="LWA578" s="633"/>
      <c r="LWB578" s="633"/>
      <c r="LWC578" s="633"/>
      <c r="LWD578" s="633"/>
      <c r="LWE578" s="633"/>
      <c r="LWF578" s="633"/>
      <c r="LWG578" s="633"/>
      <c r="LWH578" s="633"/>
      <c r="LWI578" s="633"/>
      <c r="LWJ578" s="633"/>
      <c r="LWK578" s="633"/>
      <c r="LWL578" s="633"/>
      <c r="LWM578" s="633"/>
      <c r="LWN578" s="633"/>
      <c r="LWO578" s="633"/>
      <c r="LWP578" s="633"/>
      <c r="LWQ578" s="633"/>
      <c r="LWR578" s="633"/>
      <c r="LWS578" s="633"/>
      <c r="LWT578" s="633"/>
      <c r="LWU578" s="633"/>
      <c r="LWV578" s="633"/>
      <c r="LWW578" s="633"/>
      <c r="LWX578" s="633"/>
      <c r="LWY578" s="633"/>
      <c r="LWZ578" s="633"/>
      <c r="LXA578" s="633"/>
      <c r="LXB578" s="633"/>
      <c r="LXC578" s="633"/>
      <c r="LXD578" s="633"/>
      <c r="LXE578" s="633"/>
      <c r="LXF578" s="633"/>
      <c r="LXG578" s="633"/>
      <c r="LXH578" s="633"/>
      <c r="LXI578" s="633"/>
      <c r="LXJ578" s="633"/>
      <c r="LXK578" s="633"/>
      <c r="LXL578" s="633"/>
      <c r="LXM578" s="633"/>
      <c r="LXN578" s="633"/>
      <c r="LXO578" s="633"/>
      <c r="LXP578" s="633"/>
      <c r="LXQ578" s="633"/>
      <c r="LXR578" s="633"/>
      <c r="LXS578" s="633"/>
      <c r="LXT578" s="633"/>
      <c r="LXU578" s="633"/>
      <c r="LXV578" s="633"/>
      <c r="LXW578" s="633"/>
      <c r="LXX578" s="633"/>
      <c r="LXY578" s="633"/>
      <c r="LXZ578" s="633"/>
      <c r="LYA578" s="633"/>
      <c r="LYB578" s="633"/>
      <c r="LYC578" s="633"/>
      <c r="LYD578" s="633"/>
      <c r="LYE578" s="633"/>
      <c r="LYF578" s="633"/>
      <c r="LYG578" s="633"/>
      <c r="LYH578" s="633"/>
      <c r="LYI578" s="633"/>
      <c r="LYJ578" s="633"/>
      <c r="LYK578" s="633"/>
      <c r="LYL578" s="633"/>
      <c r="LYM578" s="633"/>
      <c r="LYN578" s="633"/>
      <c r="LYO578" s="633"/>
      <c r="LYP578" s="633"/>
      <c r="LYQ578" s="633"/>
      <c r="LYR578" s="633"/>
      <c r="LYS578" s="633"/>
      <c r="LYT578" s="633"/>
      <c r="LYU578" s="633"/>
      <c r="LYV578" s="633"/>
      <c r="LYW578" s="633"/>
      <c r="LYX578" s="633"/>
      <c r="LYY578" s="633"/>
      <c r="LYZ578" s="633"/>
      <c r="LZA578" s="633"/>
      <c r="LZB578" s="633"/>
      <c r="LZC578" s="633"/>
      <c r="LZD578" s="633"/>
      <c r="LZE578" s="633"/>
      <c r="LZF578" s="633"/>
      <c r="LZG578" s="633"/>
      <c r="LZH578" s="633"/>
      <c r="LZI578" s="633"/>
      <c r="LZJ578" s="633"/>
      <c r="LZK578" s="633"/>
      <c r="LZL578" s="633"/>
      <c r="LZM578" s="633"/>
      <c r="LZN578" s="633"/>
      <c r="LZO578" s="633"/>
      <c r="LZP578" s="633"/>
      <c r="LZQ578" s="633"/>
      <c r="LZR578" s="633"/>
      <c r="LZS578" s="633"/>
      <c r="LZT578" s="633"/>
      <c r="LZU578" s="633"/>
      <c r="LZV578" s="633"/>
      <c r="LZW578" s="633"/>
      <c r="LZX578" s="633"/>
      <c r="LZY578" s="633"/>
      <c r="LZZ578" s="633"/>
      <c r="MAA578" s="633"/>
      <c r="MAB578" s="633"/>
      <c r="MAC578" s="633"/>
      <c r="MAD578" s="633"/>
      <c r="MAE578" s="633"/>
      <c r="MAF578" s="633"/>
      <c r="MAG578" s="633"/>
      <c r="MAH578" s="633"/>
      <c r="MAI578" s="633"/>
      <c r="MAJ578" s="633"/>
      <c r="MAK578" s="633"/>
      <c r="MAL578" s="633"/>
      <c r="MAM578" s="633"/>
      <c r="MAN578" s="633"/>
      <c r="MAO578" s="633"/>
      <c r="MAP578" s="633"/>
      <c r="MAQ578" s="633"/>
      <c r="MAR578" s="633"/>
      <c r="MAS578" s="633"/>
      <c r="MAT578" s="633"/>
      <c r="MAU578" s="633"/>
      <c r="MAV578" s="633"/>
      <c r="MAW578" s="633"/>
      <c r="MAX578" s="633"/>
      <c r="MAY578" s="633"/>
      <c r="MAZ578" s="633"/>
      <c r="MBA578" s="633"/>
      <c r="MBB578" s="633"/>
      <c r="MBC578" s="633"/>
      <c r="MBD578" s="633"/>
      <c r="MBE578" s="633"/>
      <c r="MBF578" s="633"/>
      <c r="MBG578" s="633"/>
      <c r="MBH578" s="633"/>
      <c r="MBI578" s="633"/>
      <c r="MBJ578" s="633"/>
      <c r="MBK578" s="633"/>
      <c r="MBL578" s="633"/>
      <c r="MBM578" s="633"/>
      <c r="MBN578" s="633"/>
      <c r="MBO578" s="633"/>
      <c r="MBP578" s="633"/>
      <c r="MBQ578" s="633"/>
      <c r="MBR578" s="633"/>
      <c r="MBS578" s="633"/>
      <c r="MBT578" s="633"/>
      <c r="MBU578" s="633"/>
      <c r="MBV578" s="633"/>
      <c r="MBW578" s="633"/>
      <c r="MBX578" s="633"/>
      <c r="MBY578" s="633"/>
      <c r="MBZ578" s="633"/>
      <c r="MCA578" s="633"/>
      <c r="MCB578" s="633"/>
      <c r="MCC578" s="633"/>
      <c r="MCD578" s="633"/>
      <c r="MCE578" s="633"/>
      <c r="MCF578" s="633"/>
      <c r="MCG578" s="633"/>
      <c r="MCH578" s="633"/>
      <c r="MCI578" s="633"/>
      <c r="MCJ578" s="633"/>
      <c r="MCK578" s="633"/>
      <c r="MCL578" s="633"/>
      <c r="MCM578" s="633"/>
      <c r="MCN578" s="633"/>
      <c r="MCO578" s="633"/>
      <c r="MCP578" s="633"/>
      <c r="MCQ578" s="633"/>
      <c r="MCR578" s="633"/>
      <c r="MCS578" s="633"/>
      <c r="MCT578" s="633"/>
      <c r="MCU578" s="633"/>
      <c r="MCV578" s="633"/>
      <c r="MCW578" s="633"/>
      <c r="MCX578" s="633"/>
      <c r="MCY578" s="633"/>
      <c r="MCZ578" s="633"/>
      <c r="MDA578" s="633"/>
      <c r="MDB578" s="633"/>
      <c r="MDC578" s="633"/>
      <c r="MDD578" s="633"/>
      <c r="MDE578" s="633"/>
      <c r="MDF578" s="633"/>
      <c r="MDG578" s="633"/>
      <c r="MDH578" s="633"/>
      <c r="MDI578" s="633"/>
      <c r="MDJ578" s="633"/>
      <c r="MDK578" s="633"/>
      <c r="MDL578" s="633"/>
      <c r="MDM578" s="633"/>
      <c r="MDN578" s="633"/>
      <c r="MDO578" s="633"/>
      <c r="MDP578" s="633"/>
      <c r="MDQ578" s="633"/>
      <c r="MDR578" s="633"/>
      <c r="MDS578" s="633"/>
      <c r="MDT578" s="633"/>
      <c r="MDU578" s="633"/>
      <c r="MDV578" s="633"/>
      <c r="MDW578" s="633"/>
      <c r="MDX578" s="633"/>
      <c r="MDY578" s="633"/>
      <c r="MDZ578" s="633"/>
      <c r="MEA578" s="633"/>
      <c r="MEB578" s="633"/>
      <c r="MEC578" s="633"/>
      <c r="MED578" s="633"/>
      <c r="MEE578" s="633"/>
      <c r="MEF578" s="633"/>
      <c r="MEG578" s="633"/>
      <c r="MEH578" s="633"/>
      <c r="MEI578" s="633"/>
      <c r="MEJ578" s="633"/>
      <c r="MEK578" s="633"/>
      <c r="MEL578" s="633"/>
      <c r="MEM578" s="633"/>
      <c r="MEN578" s="633"/>
      <c r="MEO578" s="633"/>
      <c r="MEP578" s="633"/>
      <c r="MEQ578" s="633"/>
      <c r="MER578" s="633"/>
      <c r="MES578" s="633"/>
      <c r="MET578" s="633"/>
      <c r="MEU578" s="633"/>
      <c r="MEV578" s="633"/>
      <c r="MEW578" s="633"/>
      <c r="MEX578" s="633"/>
      <c r="MEY578" s="633"/>
      <c r="MEZ578" s="633"/>
      <c r="MFA578" s="633"/>
      <c r="MFB578" s="633"/>
      <c r="MFC578" s="633"/>
      <c r="MFD578" s="633"/>
      <c r="MFE578" s="633"/>
      <c r="MFF578" s="633"/>
      <c r="MFG578" s="633"/>
      <c r="MFH578" s="633"/>
      <c r="MFI578" s="633"/>
      <c r="MFJ578" s="633"/>
      <c r="MFK578" s="633"/>
      <c r="MFL578" s="633"/>
      <c r="MFM578" s="633"/>
      <c r="MFN578" s="633"/>
      <c r="MFO578" s="633"/>
      <c r="MFP578" s="633"/>
      <c r="MFQ578" s="633"/>
      <c r="MFR578" s="633"/>
      <c r="MFS578" s="633"/>
      <c r="MFT578" s="633"/>
      <c r="MFU578" s="633"/>
      <c r="MFV578" s="633"/>
      <c r="MFW578" s="633"/>
      <c r="MFX578" s="633"/>
      <c r="MFY578" s="633"/>
      <c r="MFZ578" s="633"/>
      <c r="MGA578" s="633"/>
      <c r="MGB578" s="633"/>
      <c r="MGC578" s="633"/>
      <c r="MGD578" s="633"/>
      <c r="MGE578" s="633"/>
      <c r="MGF578" s="633"/>
      <c r="MGG578" s="633"/>
      <c r="MGH578" s="633"/>
      <c r="MGI578" s="633"/>
      <c r="MGJ578" s="633"/>
      <c r="MGK578" s="633"/>
      <c r="MGL578" s="633"/>
      <c r="MGM578" s="633"/>
      <c r="MGN578" s="633"/>
      <c r="MGO578" s="633"/>
      <c r="MGP578" s="633"/>
      <c r="MGQ578" s="633"/>
      <c r="MGR578" s="633"/>
      <c r="MGS578" s="633"/>
      <c r="MGT578" s="633"/>
      <c r="MGU578" s="633"/>
      <c r="MGV578" s="633"/>
      <c r="MGW578" s="633"/>
      <c r="MGX578" s="633"/>
      <c r="MGY578" s="633"/>
      <c r="MGZ578" s="633"/>
      <c r="MHA578" s="633"/>
      <c r="MHB578" s="633"/>
      <c r="MHC578" s="633"/>
      <c r="MHD578" s="633"/>
      <c r="MHE578" s="633"/>
      <c r="MHF578" s="633"/>
      <c r="MHG578" s="633"/>
      <c r="MHH578" s="633"/>
      <c r="MHI578" s="633"/>
      <c r="MHJ578" s="633"/>
      <c r="MHK578" s="633"/>
      <c r="MHL578" s="633"/>
      <c r="MHM578" s="633"/>
      <c r="MHN578" s="633"/>
      <c r="MHO578" s="633"/>
      <c r="MHP578" s="633"/>
      <c r="MHQ578" s="633"/>
      <c r="MHR578" s="633"/>
      <c r="MHS578" s="633"/>
      <c r="MHT578" s="633"/>
      <c r="MHU578" s="633"/>
      <c r="MHV578" s="633"/>
      <c r="MHW578" s="633"/>
      <c r="MHX578" s="633"/>
      <c r="MHY578" s="633"/>
      <c r="MHZ578" s="633"/>
      <c r="MIA578" s="633"/>
      <c r="MIB578" s="633"/>
      <c r="MIC578" s="633"/>
      <c r="MID578" s="633"/>
      <c r="MIE578" s="633"/>
      <c r="MIF578" s="633"/>
      <c r="MIG578" s="633"/>
      <c r="MIH578" s="633"/>
      <c r="MII578" s="633"/>
      <c r="MIJ578" s="633"/>
      <c r="MIK578" s="633"/>
      <c r="MIL578" s="633"/>
      <c r="MIM578" s="633"/>
      <c r="MIN578" s="633"/>
      <c r="MIO578" s="633"/>
      <c r="MIP578" s="633"/>
      <c r="MIQ578" s="633"/>
      <c r="MIR578" s="633"/>
      <c r="MIS578" s="633"/>
      <c r="MIT578" s="633"/>
      <c r="MIU578" s="633"/>
      <c r="MIV578" s="633"/>
      <c r="MIW578" s="633"/>
      <c r="MIX578" s="633"/>
      <c r="MIY578" s="633"/>
      <c r="MIZ578" s="633"/>
      <c r="MJA578" s="633"/>
      <c r="MJB578" s="633"/>
      <c r="MJC578" s="633"/>
      <c r="MJD578" s="633"/>
      <c r="MJE578" s="633"/>
      <c r="MJF578" s="633"/>
      <c r="MJG578" s="633"/>
      <c r="MJH578" s="633"/>
      <c r="MJI578" s="633"/>
      <c r="MJJ578" s="633"/>
      <c r="MJK578" s="633"/>
      <c r="MJL578" s="633"/>
      <c r="MJM578" s="633"/>
      <c r="MJN578" s="633"/>
      <c r="MJO578" s="633"/>
      <c r="MJP578" s="633"/>
      <c r="MJQ578" s="633"/>
      <c r="MJR578" s="633"/>
      <c r="MJS578" s="633"/>
      <c r="MJT578" s="633"/>
      <c r="MJU578" s="633"/>
      <c r="MJV578" s="633"/>
      <c r="MJW578" s="633"/>
      <c r="MJX578" s="633"/>
      <c r="MJY578" s="633"/>
      <c r="MJZ578" s="633"/>
      <c r="MKA578" s="633"/>
      <c r="MKB578" s="633"/>
      <c r="MKC578" s="633"/>
      <c r="MKD578" s="633"/>
      <c r="MKE578" s="633"/>
      <c r="MKF578" s="633"/>
      <c r="MKG578" s="633"/>
      <c r="MKH578" s="633"/>
      <c r="MKI578" s="633"/>
      <c r="MKJ578" s="633"/>
      <c r="MKK578" s="633"/>
      <c r="MKL578" s="633"/>
      <c r="MKM578" s="633"/>
      <c r="MKN578" s="633"/>
      <c r="MKO578" s="633"/>
      <c r="MKP578" s="633"/>
      <c r="MKQ578" s="633"/>
      <c r="MKR578" s="633"/>
      <c r="MKS578" s="633"/>
      <c r="MKT578" s="633"/>
      <c r="MKU578" s="633"/>
      <c r="MKV578" s="633"/>
      <c r="MKW578" s="633"/>
      <c r="MKX578" s="633"/>
      <c r="MKY578" s="633"/>
      <c r="MKZ578" s="633"/>
      <c r="MLA578" s="633"/>
      <c r="MLB578" s="633"/>
      <c r="MLC578" s="633"/>
      <c r="MLD578" s="633"/>
      <c r="MLE578" s="633"/>
      <c r="MLF578" s="633"/>
      <c r="MLG578" s="633"/>
      <c r="MLH578" s="633"/>
      <c r="MLI578" s="633"/>
      <c r="MLJ578" s="633"/>
      <c r="MLK578" s="633"/>
      <c r="MLL578" s="633"/>
      <c r="MLM578" s="633"/>
      <c r="MLN578" s="633"/>
      <c r="MLO578" s="633"/>
      <c r="MLP578" s="633"/>
      <c r="MLQ578" s="633"/>
      <c r="MLR578" s="633"/>
      <c r="MLS578" s="633"/>
      <c r="MLT578" s="633"/>
      <c r="MLU578" s="633"/>
      <c r="MLV578" s="633"/>
      <c r="MLW578" s="633"/>
      <c r="MLX578" s="633"/>
      <c r="MLY578" s="633"/>
      <c r="MLZ578" s="633"/>
      <c r="MMA578" s="633"/>
      <c r="MMB578" s="633"/>
      <c r="MMC578" s="633"/>
      <c r="MMD578" s="633"/>
      <c r="MME578" s="633"/>
      <c r="MMF578" s="633"/>
      <c r="MMG578" s="633"/>
      <c r="MMH578" s="633"/>
      <c r="MMI578" s="633"/>
      <c r="MMJ578" s="633"/>
      <c r="MMK578" s="633"/>
      <c r="MML578" s="633"/>
      <c r="MMM578" s="633"/>
      <c r="MMN578" s="633"/>
      <c r="MMO578" s="633"/>
      <c r="MMP578" s="633"/>
      <c r="MMQ578" s="633"/>
      <c r="MMR578" s="633"/>
      <c r="MMS578" s="633"/>
      <c r="MMT578" s="633"/>
      <c r="MMU578" s="633"/>
      <c r="MMV578" s="633"/>
      <c r="MMW578" s="633"/>
      <c r="MMX578" s="633"/>
      <c r="MMY578" s="633"/>
      <c r="MMZ578" s="633"/>
      <c r="MNA578" s="633"/>
      <c r="MNB578" s="633"/>
      <c r="MNC578" s="633"/>
      <c r="MND578" s="633"/>
      <c r="MNE578" s="633"/>
      <c r="MNF578" s="633"/>
      <c r="MNG578" s="633"/>
      <c r="MNH578" s="633"/>
      <c r="MNI578" s="633"/>
      <c r="MNJ578" s="633"/>
      <c r="MNK578" s="633"/>
      <c r="MNL578" s="633"/>
      <c r="MNM578" s="633"/>
      <c r="MNN578" s="633"/>
      <c r="MNO578" s="633"/>
      <c r="MNP578" s="633"/>
      <c r="MNQ578" s="633"/>
      <c r="MNR578" s="633"/>
      <c r="MNS578" s="633"/>
      <c r="MNT578" s="633"/>
      <c r="MNU578" s="633"/>
      <c r="MNV578" s="633"/>
      <c r="MNW578" s="633"/>
      <c r="MNX578" s="633"/>
      <c r="MNY578" s="633"/>
      <c r="MNZ578" s="633"/>
      <c r="MOA578" s="633"/>
      <c r="MOB578" s="633"/>
      <c r="MOC578" s="633"/>
      <c r="MOD578" s="633"/>
      <c r="MOE578" s="633"/>
      <c r="MOF578" s="633"/>
      <c r="MOG578" s="633"/>
      <c r="MOH578" s="633"/>
      <c r="MOI578" s="633"/>
      <c r="MOJ578" s="633"/>
      <c r="MOK578" s="633"/>
      <c r="MOL578" s="633"/>
      <c r="MOM578" s="633"/>
      <c r="MON578" s="633"/>
      <c r="MOO578" s="633"/>
      <c r="MOP578" s="633"/>
      <c r="MOQ578" s="633"/>
      <c r="MOR578" s="633"/>
      <c r="MOS578" s="633"/>
      <c r="MOT578" s="633"/>
      <c r="MOU578" s="633"/>
      <c r="MOV578" s="633"/>
      <c r="MOW578" s="633"/>
      <c r="MOX578" s="633"/>
      <c r="MOY578" s="633"/>
      <c r="MOZ578" s="633"/>
      <c r="MPA578" s="633"/>
      <c r="MPB578" s="633"/>
      <c r="MPC578" s="633"/>
      <c r="MPD578" s="633"/>
      <c r="MPE578" s="633"/>
      <c r="MPF578" s="633"/>
      <c r="MPG578" s="633"/>
      <c r="MPH578" s="633"/>
      <c r="MPI578" s="633"/>
      <c r="MPJ578" s="633"/>
      <c r="MPK578" s="633"/>
      <c r="MPL578" s="633"/>
      <c r="MPM578" s="633"/>
      <c r="MPN578" s="633"/>
      <c r="MPO578" s="633"/>
      <c r="MPP578" s="633"/>
      <c r="MPQ578" s="633"/>
      <c r="MPR578" s="633"/>
      <c r="MPS578" s="633"/>
      <c r="MPT578" s="633"/>
      <c r="MPU578" s="633"/>
      <c r="MPV578" s="633"/>
      <c r="MPW578" s="633"/>
      <c r="MPX578" s="633"/>
      <c r="MPY578" s="633"/>
      <c r="MPZ578" s="633"/>
      <c r="MQA578" s="633"/>
      <c r="MQB578" s="633"/>
      <c r="MQC578" s="633"/>
      <c r="MQD578" s="633"/>
      <c r="MQE578" s="633"/>
      <c r="MQF578" s="633"/>
      <c r="MQG578" s="633"/>
      <c r="MQH578" s="633"/>
      <c r="MQI578" s="633"/>
      <c r="MQJ578" s="633"/>
      <c r="MQK578" s="633"/>
      <c r="MQL578" s="633"/>
      <c r="MQM578" s="633"/>
      <c r="MQN578" s="633"/>
      <c r="MQO578" s="633"/>
      <c r="MQP578" s="633"/>
      <c r="MQQ578" s="633"/>
      <c r="MQR578" s="633"/>
      <c r="MQS578" s="633"/>
      <c r="MQT578" s="633"/>
      <c r="MQU578" s="633"/>
      <c r="MQV578" s="633"/>
      <c r="MQW578" s="633"/>
      <c r="MQX578" s="633"/>
      <c r="MQY578" s="633"/>
      <c r="MQZ578" s="633"/>
      <c r="MRA578" s="633"/>
      <c r="MRB578" s="633"/>
      <c r="MRC578" s="633"/>
      <c r="MRD578" s="633"/>
      <c r="MRE578" s="633"/>
      <c r="MRF578" s="633"/>
      <c r="MRG578" s="633"/>
      <c r="MRH578" s="633"/>
      <c r="MRI578" s="633"/>
      <c r="MRJ578" s="633"/>
      <c r="MRK578" s="633"/>
      <c r="MRL578" s="633"/>
      <c r="MRM578" s="633"/>
      <c r="MRN578" s="633"/>
      <c r="MRO578" s="633"/>
      <c r="MRP578" s="633"/>
      <c r="MRQ578" s="633"/>
      <c r="MRR578" s="633"/>
      <c r="MRS578" s="633"/>
      <c r="MRT578" s="633"/>
      <c r="MRU578" s="633"/>
      <c r="MRV578" s="633"/>
      <c r="MRW578" s="633"/>
      <c r="MRX578" s="633"/>
      <c r="MRY578" s="633"/>
      <c r="MRZ578" s="633"/>
      <c r="MSA578" s="633"/>
      <c r="MSB578" s="633"/>
      <c r="MSC578" s="633"/>
      <c r="MSD578" s="633"/>
      <c r="MSE578" s="633"/>
      <c r="MSF578" s="633"/>
      <c r="MSG578" s="633"/>
      <c r="MSH578" s="633"/>
      <c r="MSI578" s="633"/>
      <c r="MSJ578" s="633"/>
      <c r="MSK578" s="633"/>
      <c r="MSL578" s="633"/>
      <c r="MSM578" s="633"/>
      <c r="MSN578" s="633"/>
      <c r="MSO578" s="633"/>
      <c r="MSP578" s="633"/>
      <c r="MSQ578" s="633"/>
      <c r="MSR578" s="633"/>
      <c r="MSS578" s="633"/>
      <c r="MST578" s="633"/>
      <c r="MSU578" s="633"/>
      <c r="MSV578" s="633"/>
      <c r="MSW578" s="633"/>
      <c r="MSX578" s="633"/>
      <c r="MSY578" s="633"/>
      <c r="MSZ578" s="633"/>
      <c r="MTA578" s="633"/>
      <c r="MTB578" s="633"/>
      <c r="MTC578" s="633"/>
      <c r="MTD578" s="633"/>
      <c r="MTE578" s="633"/>
      <c r="MTF578" s="633"/>
      <c r="MTG578" s="633"/>
      <c r="MTH578" s="633"/>
      <c r="MTI578" s="633"/>
      <c r="MTJ578" s="633"/>
      <c r="MTK578" s="633"/>
      <c r="MTL578" s="633"/>
      <c r="MTM578" s="633"/>
      <c r="MTN578" s="633"/>
      <c r="MTO578" s="633"/>
      <c r="MTP578" s="633"/>
      <c r="MTQ578" s="633"/>
      <c r="MTR578" s="633"/>
      <c r="MTS578" s="633"/>
      <c r="MTT578" s="633"/>
      <c r="MTU578" s="633"/>
      <c r="MTV578" s="633"/>
      <c r="MTW578" s="633"/>
      <c r="MTX578" s="633"/>
      <c r="MTY578" s="633"/>
      <c r="MTZ578" s="633"/>
      <c r="MUA578" s="633"/>
      <c r="MUB578" s="633"/>
      <c r="MUC578" s="633"/>
      <c r="MUD578" s="633"/>
      <c r="MUE578" s="633"/>
      <c r="MUF578" s="633"/>
      <c r="MUG578" s="633"/>
      <c r="MUH578" s="633"/>
      <c r="MUI578" s="633"/>
      <c r="MUJ578" s="633"/>
      <c r="MUK578" s="633"/>
      <c r="MUL578" s="633"/>
      <c r="MUM578" s="633"/>
      <c r="MUN578" s="633"/>
      <c r="MUO578" s="633"/>
      <c r="MUP578" s="633"/>
      <c r="MUQ578" s="633"/>
      <c r="MUR578" s="633"/>
      <c r="MUS578" s="633"/>
      <c r="MUT578" s="633"/>
      <c r="MUU578" s="633"/>
      <c r="MUV578" s="633"/>
      <c r="MUW578" s="633"/>
      <c r="MUX578" s="633"/>
      <c r="MUY578" s="633"/>
      <c r="MUZ578" s="633"/>
      <c r="MVA578" s="633"/>
      <c r="MVB578" s="633"/>
      <c r="MVC578" s="633"/>
      <c r="MVD578" s="633"/>
      <c r="MVE578" s="633"/>
      <c r="MVF578" s="633"/>
      <c r="MVG578" s="633"/>
      <c r="MVH578" s="633"/>
      <c r="MVI578" s="633"/>
      <c r="MVJ578" s="633"/>
      <c r="MVK578" s="633"/>
      <c r="MVL578" s="633"/>
      <c r="MVM578" s="633"/>
      <c r="MVN578" s="633"/>
      <c r="MVO578" s="633"/>
      <c r="MVP578" s="633"/>
      <c r="MVQ578" s="633"/>
      <c r="MVR578" s="633"/>
      <c r="MVS578" s="633"/>
      <c r="MVT578" s="633"/>
      <c r="MVU578" s="633"/>
      <c r="MVV578" s="633"/>
      <c r="MVW578" s="633"/>
      <c r="MVX578" s="633"/>
      <c r="MVY578" s="633"/>
      <c r="MVZ578" s="633"/>
      <c r="MWA578" s="633"/>
      <c r="MWB578" s="633"/>
      <c r="MWC578" s="633"/>
      <c r="MWD578" s="633"/>
      <c r="MWE578" s="633"/>
      <c r="MWF578" s="633"/>
      <c r="MWG578" s="633"/>
      <c r="MWH578" s="633"/>
      <c r="MWI578" s="633"/>
      <c r="MWJ578" s="633"/>
      <c r="MWK578" s="633"/>
      <c r="MWL578" s="633"/>
      <c r="MWM578" s="633"/>
      <c r="MWN578" s="633"/>
      <c r="MWO578" s="633"/>
      <c r="MWP578" s="633"/>
      <c r="MWQ578" s="633"/>
      <c r="MWR578" s="633"/>
      <c r="MWS578" s="633"/>
      <c r="MWT578" s="633"/>
      <c r="MWU578" s="633"/>
      <c r="MWV578" s="633"/>
      <c r="MWW578" s="633"/>
      <c r="MWX578" s="633"/>
      <c r="MWY578" s="633"/>
      <c r="MWZ578" s="633"/>
      <c r="MXA578" s="633"/>
      <c r="MXB578" s="633"/>
      <c r="MXC578" s="633"/>
      <c r="MXD578" s="633"/>
      <c r="MXE578" s="633"/>
      <c r="MXF578" s="633"/>
      <c r="MXG578" s="633"/>
      <c r="MXH578" s="633"/>
      <c r="MXI578" s="633"/>
      <c r="MXJ578" s="633"/>
      <c r="MXK578" s="633"/>
      <c r="MXL578" s="633"/>
      <c r="MXM578" s="633"/>
      <c r="MXN578" s="633"/>
      <c r="MXO578" s="633"/>
      <c r="MXP578" s="633"/>
      <c r="MXQ578" s="633"/>
      <c r="MXR578" s="633"/>
      <c r="MXS578" s="633"/>
      <c r="MXT578" s="633"/>
      <c r="MXU578" s="633"/>
      <c r="MXV578" s="633"/>
      <c r="MXW578" s="633"/>
      <c r="MXX578" s="633"/>
      <c r="MXY578" s="633"/>
      <c r="MXZ578" s="633"/>
      <c r="MYA578" s="633"/>
      <c r="MYB578" s="633"/>
      <c r="MYC578" s="633"/>
      <c r="MYD578" s="633"/>
      <c r="MYE578" s="633"/>
      <c r="MYF578" s="633"/>
      <c r="MYG578" s="633"/>
      <c r="MYH578" s="633"/>
      <c r="MYI578" s="633"/>
      <c r="MYJ578" s="633"/>
      <c r="MYK578" s="633"/>
      <c r="MYL578" s="633"/>
      <c r="MYM578" s="633"/>
      <c r="MYN578" s="633"/>
      <c r="MYO578" s="633"/>
      <c r="MYP578" s="633"/>
      <c r="MYQ578" s="633"/>
      <c r="MYR578" s="633"/>
      <c r="MYS578" s="633"/>
      <c r="MYT578" s="633"/>
      <c r="MYU578" s="633"/>
      <c r="MYV578" s="633"/>
      <c r="MYW578" s="633"/>
      <c r="MYX578" s="633"/>
      <c r="MYY578" s="633"/>
      <c r="MYZ578" s="633"/>
      <c r="MZA578" s="633"/>
      <c r="MZB578" s="633"/>
      <c r="MZC578" s="633"/>
      <c r="MZD578" s="633"/>
      <c r="MZE578" s="633"/>
      <c r="MZF578" s="633"/>
      <c r="MZG578" s="633"/>
      <c r="MZH578" s="633"/>
      <c r="MZI578" s="633"/>
      <c r="MZJ578" s="633"/>
      <c r="MZK578" s="633"/>
      <c r="MZL578" s="633"/>
      <c r="MZM578" s="633"/>
      <c r="MZN578" s="633"/>
      <c r="MZO578" s="633"/>
      <c r="MZP578" s="633"/>
      <c r="MZQ578" s="633"/>
      <c r="MZR578" s="633"/>
      <c r="MZS578" s="633"/>
      <c r="MZT578" s="633"/>
      <c r="MZU578" s="633"/>
      <c r="MZV578" s="633"/>
      <c r="MZW578" s="633"/>
      <c r="MZX578" s="633"/>
      <c r="MZY578" s="633"/>
      <c r="MZZ578" s="633"/>
      <c r="NAA578" s="633"/>
      <c r="NAB578" s="633"/>
      <c r="NAC578" s="633"/>
      <c r="NAD578" s="633"/>
      <c r="NAE578" s="633"/>
      <c r="NAF578" s="633"/>
      <c r="NAG578" s="633"/>
      <c r="NAH578" s="633"/>
      <c r="NAI578" s="633"/>
      <c r="NAJ578" s="633"/>
      <c r="NAK578" s="633"/>
      <c r="NAL578" s="633"/>
      <c r="NAM578" s="633"/>
      <c r="NAN578" s="633"/>
      <c r="NAO578" s="633"/>
      <c r="NAP578" s="633"/>
      <c r="NAQ578" s="633"/>
      <c r="NAR578" s="633"/>
      <c r="NAS578" s="633"/>
      <c r="NAT578" s="633"/>
      <c r="NAU578" s="633"/>
      <c r="NAV578" s="633"/>
      <c r="NAW578" s="633"/>
      <c r="NAX578" s="633"/>
      <c r="NAY578" s="633"/>
      <c r="NAZ578" s="633"/>
      <c r="NBA578" s="633"/>
      <c r="NBB578" s="633"/>
      <c r="NBC578" s="633"/>
      <c r="NBD578" s="633"/>
      <c r="NBE578" s="633"/>
      <c r="NBF578" s="633"/>
      <c r="NBG578" s="633"/>
      <c r="NBH578" s="633"/>
      <c r="NBI578" s="633"/>
      <c r="NBJ578" s="633"/>
      <c r="NBK578" s="633"/>
      <c r="NBL578" s="633"/>
      <c r="NBM578" s="633"/>
      <c r="NBN578" s="633"/>
      <c r="NBO578" s="633"/>
      <c r="NBP578" s="633"/>
      <c r="NBQ578" s="633"/>
      <c r="NBR578" s="633"/>
      <c r="NBS578" s="633"/>
      <c r="NBT578" s="633"/>
      <c r="NBU578" s="633"/>
      <c r="NBV578" s="633"/>
      <c r="NBW578" s="633"/>
      <c r="NBX578" s="633"/>
      <c r="NBY578" s="633"/>
      <c r="NBZ578" s="633"/>
      <c r="NCA578" s="633"/>
      <c r="NCB578" s="633"/>
      <c r="NCC578" s="633"/>
      <c r="NCD578" s="633"/>
      <c r="NCE578" s="633"/>
      <c r="NCF578" s="633"/>
      <c r="NCG578" s="633"/>
      <c r="NCH578" s="633"/>
      <c r="NCI578" s="633"/>
      <c r="NCJ578" s="633"/>
      <c r="NCK578" s="633"/>
      <c r="NCL578" s="633"/>
      <c r="NCM578" s="633"/>
      <c r="NCN578" s="633"/>
      <c r="NCO578" s="633"/>
      <c r="NCP578" s="633"/>
      <c r="NCQ578" s="633"/>
      <c r="NCR578" s="633"/>
      <c r="NCS578" s="633"/>
      <c r="NCT578" s="633"/>
      <c r="NCU578" s="633"/>
      <c r="NCV578" s="633"/>
      <c r="NCW578" s="633"/>
      <c r="NCX578" s="633"/>
      <c r="NCY578" s="633"/>
      <c r="NCZ578" s="633"/>
      <c r="NDA578" s="633"/>
      <c r="NDB578" s="633"/>
      <c r="NDC578" s="633"/>
      <c r="NDD578" s="633"/>
      <c r="NDE578" s="633"/>
      <c r="NDF578" s="633"/>
      <c r="NDG578" s="633"/>
      <c r="NDH578" s="633"/>
      <c r="NDI578" s="633"/>
      <c r="NDJ578" s="633"/>
      <c r="NDK578" s="633"/>
      <c r="NDL578" s="633"/>
      <c r="NDM578" s="633"/>
      <c r="NDN578" s="633"/>
      <c r="NDO578" s="633"/>
      <c r="NDP578" s="633"/>
      <c r="NDQ578" s="633"/>
      <c r="NDR578" s="633"/>
      <c r="NDS578" s="633"/>
      <c r="NDT578" s="633"/>
      <c r="NDU578" s="633"/>
      <c r="NDV578" s="633"/>
      <c r="NDW578" s="633"/>
      <c r="NDX578" s="633"/>
      <c r="NDY578" s="633"/>
      <c r="NDZ578" s="633"/>
      <c r="NEA578" s="633"/>
      <c r="NEB578" s="633"/>
      <c r="NEC578" s="633"/>
      <c r="NED578" s="633"/>
      <c r="NEE578" s="633"/>
      <c r="NEF578" s="633"/>
      <c r="NEG578" s="633"/>
      <c r="NEH578" s="633"/>
      <c r="NEI578" s="633"/>
      <c r="NEJ578" s="633"/>
      <c r="NEK578" s="633"/>
      <c r="NEL578" s="633"/>
      <c r="NEM578" s="633"/>
      <c r="NEN578" s="633"/>
      <c r="NEO578" s="633"/>
      <c r="NEP578" s="633"/>
      <c r="NEQ578" s="633"/>
      <c r="NER578" s="633"/>
      <c r="NES578" s="633"/>
      <c r="NET578" s="633"/>
      <c r="NEU578" s="633"/>
      <c r="NEV578" s="633"/>
      <c r="NEW578" s="633"/>
      <c r="NEX578" s="633"/>
      <c r="NEY578" s="633"/>
      <c r="NEZ578" s="633"/>
      <c r="NFA578" s="633"/>
      <c r="NFB578" s="633"/>
      <c r="NFC578" s="633"/>
      <c r="NFD578" s="633"/>
      <c r="NFE578" s="633"/>
      <c r="NFF578" s="633"/>
      <c r="NFG578" s="633"/>
      <c r="NFH578" s="633"/>
      <c r="NFI578" s="633"/>
      <c r="NFJ578" s="633"/>
      <c r="NFK578" s="633"/>
      <c r="NFL578" s="633"/>
      <c r="NFM578" s="633"/>
      <c r="NFN578" s="633"/>
      <c r="NFO578" s="633"/>
      <c r="NFP578" s="633"/>
      <c r="NFQ578" s="633"/>
      <c r="NFR578" s="633"/>
      <c r="NFS578" s="633"/>
      <c r="NFT578" s="633"/>
      <c r="NFU578" s="633"/>
      <c r="NFV578" s="633"/>
      <c r="NFW578" s="633"/>
      <c r="NFX578" s="633"/>
      <c r="NFY578" s="633"/>
      <c r="NFZ578" s="633"/>
      <c r="NGA578" s="633"/>
      <c r="NGB578" s="633"/>
      <c r="NGC578" s="633"/>
      <c r="NGD578" s="633"/>
      <c r="NGE578" s="633"/>
      <c r="NGF578" s="633"/>
      <c r="NGG578" s="633"/>
      <c r="NGH578" s="633"/>
      <c r="NGI578" s="633"/>
      <c r="NGJ578" s="633"/>
      <c r="NGK578" s="633"/>
      <c r="NGL578" s="633"/>
      <c r="NGM578" s="633"/>
      <c r="NGN578" s="633"/>
      <c r="NGO578" s="633"/>
      <c r="NGP578" s="633"/>
      <c r="NGQ578" s="633"/>
      <c r="NGR578" s="633"/>
      <c r="NGS578" s="633"/>
      <c r="NGT578" s="633"/>
      <c r="NGU578" s="633"/>
      <c r="NGV578" s="633"/>
      <c r="NGW578" s="633"/>
      <c r="NGX578" s="633"/>
      <c r="NGY578" s="633"/>
      <c r="NGZ578" s="633"/>
      <c r="NHA578" s="633"/>
      <c r="NHB578" s="633"/>
      <c r="NHC578" s="633"/>
      <c r="NHD578" s="633"/>
      <c r="NHE578" s="633"/>
      <c r="NHF578" s="633"/>
      <c r="NHG578" s="633"/>
      <c r="NHH578" s="633"/>
      <c r="NHI578" s="633"/>
      <c r="NHJ578" s="633"/>
      <c r="NHK578" s="633"/>
      <c r="NHL578" s="633"/>
      <c r="NHM578" s="633"/>
      <c r="NHN578" s="633"/>
      <c r="NHO578" s="633"/>
      <c r="NHP578" s="633"/>
      <c r="NHQ578" s="633"/>
      <c r="NHR578" s="633"/>
      <c r="NHS578" s="633"/>
      <c r="NHT578" s="633"/>
      <c r="NHU578" s="633"/>
      <c r="NHV578" s="633"/>
      <c r="NHW578" s="633"/>
      <c r="NHX578" s="633"/>
      <c r="NHY578" s="633"/>
      <c r="NHZ578" s="633"/>
      <c r="NIA578" s="633"/>
      <c r="NIB578" s="633"/>
      <c r="NIC578" s="633"/>
      <c r="NID578" s="633"/>
      <c r="NIE578" s="633"/>
      <c r="NIF578" s="633"/>
      <c r="NIG578" s="633"/>
      <c r="NIH578" s="633"/>
      <c r="NII578" s="633"/>
      <c r="NIJ578" s="633"/>
      <c r="NIK578" s="633"/>
      <c r="NIL578" s="633"/>
      <c r="NIM578" s="633"/>
      <c r="NIN578" s="633"/>
      <c r="NIO578" s="633"/>
      <c r="NIP578" s="633"/>
      <c r="NIQ578" s="633"/>
      <c r="NIR578" s="633"/>
      <c r="NIS578" s="633"/>
      <c r="NIT578" s="633"/>
      <c r="NIU578" s="633"/>
      <c r="NIV578" s="633"/>
      <c r="NIW578" s="633"/>
      <c r="NIX578" s="633"/>
      <c r="NIY578" s="633"/>
      <c r="NIZ578" s="633"/>
      <c r="NJA578" s="633"/>
      <c r="NJB578" s="633"/>
      <c r="NJC578" s="633"/>
      <c r="NJD578" s="633"/>
      <c r="NJE578" s="633"/>
      <c r="NJF578" s="633"/>
      <c r="NJG578" s="633"/>
      <c r="NJH578" s="633"/>
      <c r="NJI578" s="633"/>
      <c r="NJJ578" s="633"/>
      <c r="NJK578" s="633"/>
      <c r="NJL578" s="633"/>
      <c r="NJM578" s="633"/>
      <c r="NJN578" s="633"/>
      <c r="NJO578" s="633"/>
      <c r="NJP578" s="633"/>
      <c r="NJQ578" s="633"/>
      <c r="NJR578" s="633"/>
      <c r="NJS578" s="633"/>
      <c r="NJT578" s="633"/>
      <c r="NJU578" s="633"/>
      <c r="NJV578" s="633"/>
      <c r="NJW578" s="633"/>
      <c r="NJX578" s="633"/>
      <c r="NJY578" s="633"/>
      <c r="NJZ578" s="633"/>
      <c r="NKA578" s="633"/>
      <c r="NKB578" s="633"/>
      <c r="NKC578" s="633"/>
      <c r="NKD578" s="633"/>
      <c r="NKE578" s="633"/>
      <c r="NKF578" s="633"/>
      <c r="NKG578" s="633"/>
      <c r="NKH578" s="633"/>
      <c r="NKI578" s="633"/>
      <c r="NKJ578" s="633"/>
      <c r="NKK578" s="633"/>
      <c r="NKL578" s="633"/>
      <c r="NKM578" s="633"/>
      <c r="NKN578" s="633"/>
      <c r="NKO578" s="633"/>
      <c r="NKP578" s="633"/>
      <c r="NKQ578" s="633"/>
      <c r="NKR578" s="633"/>
      <c r="NKS578" s="633"/>
      <c r="NKT578" s="633"/>
      <c r="NKU578" s="633"/>
      <c r="NKV578" s="633"/>
      <c r="NKW578" s="633"/>
      <c r="NKX578" s="633"/>
      <c r="NKY578" s="633"/>
      <c r="NKZ578" s="633"/>
      <c r="NLA578" s="633"/>
      <c r="NLB578" s="633"/>
      <c r="NLC578" s="633"/>
      <c r="NLD578" s="633"/>
      <c r="NLE578" s="633"/>
      <c r="NLF578" s="633"/>
      <c r="NLG578" s="633"/>
      <c r="NLH578" s="633"/>
      <c r="NLI578" s="633"/>
      <c r="NLJ578" s="633"/>
      <c r="NLK578" s="633"/>
      <c r="NLL578" s="633"/>
      <c r="NLM578" s="633"/>
      <c r="NLN578" s="633"/>
      <c r="NLO578" s="633"/>
      <c r="NLP578" s="633"/>
      <c r="NLQ578" s="633"/>
      <c r="NLR578" s="633"/>
      <c r="NLS578" s="633"/>
      <c r="NLT578" s="633"/>
      <c r="NLU578" s="633"/>
      <c r="NLV578" s="633"/>
      <c r="NLW578" s="633"/>
      <c r="NLX578" s="633"/>
      <c r="NLY578" s="633"/>
      <c r="NLZ578" s="633"/>
      <c r="NMA578" s="633"/>
      <c r="NMB578" s="633"/>
      <c r="NMC578" s="633"/>
      <c r="NMD578" s="633"/>
      <c r="NME578" s="633"/>
      <c r="NMF578" s="633"/>
      <c r="NMG578" s="633"/>
      <c r="NMH578" s="633"/>
      <c r="NMI578" s="633"/>
      <c r="NMJ578" s="633"/>
      <c r="NMK578" s="633"/>
      <c r="NML578" s="633"/>
      <c r="NMM578" s="633"/>
      <c r="NMN578" s="633"/>
      <c r="NMO578" s="633"/>
      <c r="NMP578" s="633"/>
      <c r="NMQ578" s="633"/>
      <c r="NMR578" s="633"/>
      <c r="NMS578" s="633"/>
      <c r="NMT578" s="633"/>
      <c r="NMU578" s="633"/>
      <c r="NMV578" s="633"/>
      <c r="NMW578" s="633"/>
      <c r="NMX578" s="633"/>
      <c r="NMY578" s="633"/>
      <c r="NMZ578" s="633"/>
      <c r="NNA578" s="633"/>
      <c r="NNB578" s="633"/>
      <c r="NNC578" s="633"/>
      <c r="NND578" s="633"/>
      <c r="NNE578" s="633"/>
      <c r="NNF578" s="633"/>
      <c r="NNG578" s="633"/>
      <c r="NNH578" s="633"/>
      <c r="NNI578" s="633"/>
      <c r="NNJ578" s="633"/>
      <c r="NNK578" s="633"/>
      <c r="NNL578" s="633"/>
      <c r="NNM578" s="633"/>
      <c r="NNN578" s="633"/>
      <c r="NNO578" s="633"/>
      <c r="NNP578" s="633"/>
      <c r="NNQ578" s="633"/>
      <c r="NNR578" s="633"/>
      <c r="NNS578" s="633"/>
      <c r="NNT578" s="633"/>
      <c r="NNU578" s="633"/>
      <c r="NNV578" s="633"/>
      <c r="NNW578" s="633"/>
      <c r="NNX578" s="633"/>
      <c r="NNY578" s="633"/>
      <c r="NNZ578" s="633"/>
      <c r="NOA578" s="633"/>
      <c r="NOB578" s="633"/>
      <c r="NOC578" s="633"/>
      <c r="NOD578" s="633"/>
      <c r="NOE578" s="633"/>
      <c r="NOF578" s="633"/>
      <c r="NOG578" s="633"/>
      <c r="NOH578" s="633"/>
      <c r="NOI578" s="633"/>
      <c r="NOJ578" s="633"/>
      <c r="NOK578" s="633"/>
      <c r="NOL578" s="633"/>
      <c r="NOM578" s="633"/>
      <c r="NON578" s="633"/>
      <c r="NOO578" s="633"/>
      <c r="NOP578" s="633"/>
      <c r="NOQ578" s="633"/>
      <c r="NOR578" s="633"/>
      <c r="NOS578" s="633"/>
      <c r="NOT578" s="633"/>
      <c r="NOU578" s="633"/>
      <c r="NOV578" s="633"/>
      <c r="NOW578" s="633"/>
      <c r="NOX578" s="633"/>
      <c r="NOY578" s="633"/>
      <c r="NOZ578" s="633"/>
      <c r="NPA578" s="633"/>
      <c r="NPB578" s="633"/>
      <c r="NPC578" s="633"/>
      <c r="NPD578" s="633"/>
      <c r="NPE578" s="633"/>
      <c r="NPF578" s="633"/>
      <c r="NPG578" s="633"/>
      <c r="NPH578" s="633"/>
      <c r="NPI578" s="633"/>
      <c r="NPJ578" s="633"/>
      <c r="NPK578" s="633"/>
      <c r="NPL578" s="633"/>
      <c r="NPM578" s="633"/>
      <c r="NPN578" s="633"/>
      <c r="NPO578" s="633"/>
      <c r="NPP578" s="633"/>
      <c r="NPQ578" s="633"/>
      <c r="NPR578" s="633"/>
      <c r="NPS578" s="633"/>
      <c r="NPT578" s="633"/>
      <c r="NPU578" s="633"/>
      <c r="NPV578" s="633"/>
      <c r="NPW578" s="633"/>
      <c r="NPX578" s="633"/>
      <c r="NPY578" s="633"/>
      <c r="NPZ578" s="633"/>
      <c r="NQA578" s="633"/>
      <c r="NQB578" s="633"/>
      <c r="NQC578" s="633"/>
      <c r="NQD578" s="633"/>
      <c r="NQE578" s="633"/>
      <c r="NQF578" s="633"/>
      <c r="NQG578" s="633"/>
      <c r="NQH578" s="633"/>
      <c r="NQI578" s="633"/>
      <c r="NQJ578" s="633"/>
      <c r="NQK578" s="633"/>
      <c r="NQL578" s="633"/>
      <c r="NQM578" s="633"/>
      <c r="NQN578" s="633"/>
      <c r="NQO578" s="633"/>
      <c r="NQP578" s="633"/>
      <c r="NQQ578" s="633"/>
      <c r="NQR578" s="633"/>
      <c r="NQS578" s="633"/>
      <c r="NQT578" s="633"/>
      <c r="NQU578" s="633"/>
      <c r="NQV578" s="633"/>
      <c r="NQW578" s="633"/>
      <c r="NQX578" s="633"/>
      <c r="NQY578" s="633"/>
      <c r="NQZ578" s="633"/>
      <c r="NRA578" s="633"/>
      <c r="NRB578" s="633"/>
      <c r="NRC578" s="633"/>
      <c r="NRD578" s="633"/>
      <c r="NRE578" s="633"/>
      <c r="NRF578" s="633"/>
      <c r="NRG578" s="633"/>
      <c r="NRH578" s="633"/>
      <c r="NRI578" s="633"/>
      <c r="NRJ578" s="633"/>
      <c r="NRK578" s="633"/>
      <c r="NRL578" s="633"/>
      <c r="NRM578" s="633"/>
      <c r="NRN578" s="633"/>
      <c r="NRO578" s="633"/>
      <c r="NRP578" s="633"/>
      <c r="NRQ578" s="633"/>
      <c r="NRR578" s="633"/>
      <c r="NRS578" s="633"/>
      <c r="NRT578" s="633"/>
      <c r="NRU578" s="633"/>
      <c r="NRV578" s="633"/>
      <c r="NRW578" s="633"/>
      <c r="NRX578" s="633"/>
      <c r="NRY578" s="633"/>
      <c r="NRZ578" s="633"/>
      <c r="NSA578" s="633"/>
      <c r="NSB578" s="633"/>
      <c r="NSC578" s="633"/>
      <c r="NSD578" s="633"/>
      <c r="NSE578" s="633"/>
      <c r="NSF578" s="633"/>
      <c r="NSG578" s="633"/>
      <c r="NSH578" s="633"/>
      <c r="NSI578" s="633"/>
      <c r="NSJ578" s="633"/>
      <c r="NSK578" s="633"/>
      <c r="NSL578" s="633"/>
      <c r="NSM578" s="633"/>
      <c r="NSN578" s="633"/>
      <c r="NSO578" s="633"/>
      <c r="NSP578" s="633"/>
      <c r="NSQ578" s="633"/>
      <c r="NSR578" s="633"/>
      <c r="NSS578" s="633"/>
      <c r="NST578" s="633"/>
      <c r="NSU578" s="633"/>
      <c r="NSV578" s="633"/>
      <c r="NSW578" s="633"/>
      <c r="NSX578" s="633"/>
      <c r="NSY578" s="633"/>
      <c r="NSZ578" s="633"/>
      <c r="NTA578" s="633"/>
      <c r="NTB578" s="633"/>
      <c r="NTC578" s="633"/>
      <c r="NTD578" s="633"/>
      <c r="NTE578" s="633"/>
      <c r="NTF578" s="633"/>
      <c r="NTG578" s="633"/>
      <c r="NTH578" s="633"/>
      <c r="NTI578" s="633"/>
      <c r="NTJ578" s="633"/>
      <c r="NTK578" s="633"/>
      <c r="NTL578" s="633"/>
      <c r="NTM578" s="633"/>
      <c r="NTN578" s="633"/>
      <c r="NTO578" s="633"/>
      <c r="NTP578" s="633"/>
      <c r="NTQ578" s="633"/>
      <c r="NTR578" s="633"/>
      <c r="NTS578" s="633"/>
      <c r="NTT578" s="633"/>
      <c r="NTU578" s="633"/>
      <c r="NTV578" s="633"/>
      <c r="NTW578" s="633"/>
      <c r="NTX578" s="633"/>
      <c r="NTY578" s="633"/>
      <c r="NTZ578" s="633"/>
      <c r="NUA578" s="633"/>
      <c r="NUB578" s="633"/>
      <c r="NUC578" s="633"/>
      <c r="NUD578" s="633"/>
      <c r="NUE578" s="633"/>
      <c r="NUF578" s="633"/>
      <c r="NUG578" s="633"/>
      <c r="NUH578" s="633"/>
      <c r="NUI578" s="633"/>
      <c r="NUJ578" s="633"/>
      <c r="NUK578" s="633"/>
      <c r="NUL578" s="633"/>
      <c r="NUM578" s="633"/>
      <c r="NUN578" s="633"/>
      <c r="NUO578" s="633"/>
      <c r="NUP578" s="633"/>
      <c r="NUQ578" s="633"/>
      <c r="NUR578" s="633"/>
      <c r="NUS578" s="633"/>
      <c r="NUT578" s="633"/>
      <c r="NUU578" s="633"/>
      <c r="NUV578" s="633"/>
      <c r="NUW578" s="633"/>
      <c r="NUX578" s="633"/>
      <c r="NUY578" s="633"/>
      <c r="NUZ578" s="633"/>
      <c r="NVA578" s="633"/>
      <c r="NVB578" s="633"/>
      <c r="NVC578" s="633"/>
      <c r="NVD578" s="633"/>
      <c r="NVE578" s="633"/>
      <c r="NVF578" s="633"/>
      <c r="NVG578" s="633"/>
      <c r="NVH578" s="633"/>
      <c r="NVI578" s="633"/>
      <c r="NVJ578" s="633"/>
      <c r="NVK578" s="633"/>
      <c r="NVL578" s="633"/>
      <c r="NVM578" s="633"/>
      <c r="NVN578" s="633"/>
      <c r="NVO578" s="633"/>
      <c r="NVP578" s="633"/>
      <c r="NVQ578" s="633"/>
      <c r="NVR578" s="633"/>
      <c r="NVS578" s="633"/>
      <c r="NVT578" s="633"/>
      <c r="NVU578" s="633"/>
      <c r="NVV578" s="633"/>
      <c r="NVW578" s="633"/>
      <c r="NVX578" s="633"/>
      <c r="NVY578" s="633"/>
      <c r="NVZ578" s="633"/>
      <c r="NWA578" s="633"/>
      <c r="NWB578" s="633"/>
      <c r="NWC578" s="633"/>
      <c r="NWD578" s="633"/>
      <c r="NWE578" s="633"/>
      <c r="NWF578" s="633"/>
      <c r="NWG578" s="633"/>
      <c r="NWH578" s="633"/>
      <c r="NWI578" s="633"/>
      <c r="NWJ578" s="633"/>
      <c r="NWK578" s="633"/>
      <c r="NWL578" s="633"/>
      <c r="NWM578" s="633"/>
      <c r="NWN578" s="633"/>
      <c r="NWO578" s="633"/>
      <c r="NWP578" s="633"/>
      <c r="NWQ578" s="633"/>
      <c r="NWR578" s="633"/>
      <c r="NWS578" s="633"/>
      <c r="NWT578" s="633"/>
      <c r="NWU578" s="633"/>
      <c r="NWV578" s="633"/>
      <c r="NWW578" s="633"/>
      <c r="NWX578" s="633"/>
      <c r="NWY578" s="633"/>
      <c r="NWZ578" s="633"/>
      <c r="NXA578" s="633"/>
      <c r="NXB578" s="633"/>
      <c r="NXC578" s="633"/>
      <c r="NXD578" s="633"/>
      <c r="NXE578" s="633"/>
      <c r="NXF578" s="633"/>
      <c r="NXG578" s="633"/>
      <c r="NXH578" s="633"/>
      <c r="NXI578" s="633"/>
      <c r="NXJ578" s="633"/>
      <c r="NXK578" s="633"/>
      <c r="NXL578" s="633"/>
      <c r="NXM578" s="633"/>
      <c r="NXN578" s="633"/>
      <c r="NXO578" s="633"/>
      <c r="NXP578" s="633"/>
      <c r="NXQ578" s="633"/>
      <c r="NXR578" s="633"/>
      <c r="NXS578" s="633"/>
      <c r="NXT578" s="633"/>
      <c r="NXU578" s="633"/>
      <c r="NXV578" s="633"/>
      <c r="NXW578" s="633"/>
      <c r="NXX578" s="633"/>
      <c r="NXY578" s="633"/>
      <c r="NXZ578" s="633"/>
      <c r="NYA578" s="633"/>
      <c r="NYB578" s="633"/>
      <c r="NYC578" s="633"/>
      <c r="NYD578" s="633"/>
      <c r="NYE578" s="633"/>
      <c r="NYF578" s="633"/>
      <c r="NYG578" s="633"/>
      <c r="NYH578" s="633"/>
      <c r="NYI578" s="633"/>
      <c r="NYJ578" s="633"/>
      <c r="NYK578" s="633"/>
      <c r="NYL578" s="633"/>
      <c r="NYM578" s="633"/>
      <c r="NYN578" s="633"/>
      <c r="NYO578" s="633"/>
      <c r="NYP578" s="633"/>
      <c r="NYQ578" s="633"/>
      <c r="NYR578" s="633"/>
      <c r="NYS578" s="633"/>
      <c r="NYT578" s="633"/>
      <c r="NYU578" s="633"/>
      <c r="NYV578" s="633"/>
      <c r="NYW578" s="633"/>
      <c r="NYX578" s="633"/>
      <c r="NYY578" s="633"/>
      <c r="NYZ578" s="633"/>
      <c r="NZA578" s="633"/>
      <c r="NZB578" s="633"/>
      <c r="NZC578" s="633"/>
      <c r="NZD578" s="633"/>
      <c r="NZE578" s="633"/>
      <c r="NZF578" s="633"/>
      <c r="NZG578" s="633"/>
      <c r="NZH578" s="633"/>
      <c r="NZI578" s="633"/>
      <c r="NZJ578" s="633"/>
      <c r="NZK578" s="633"/>
      <c r="NZL578" s="633"/>
      <c r="NZM578" s="633"/>
      <c r="NZN578" s="633"/>
      <c r="NZO578" s="633"/>
      <c r="NZP578" s="633"/>
      <c r="NZQ578" s="633"/>
      <c r="NZR578" s="633"/>
      <c r="NZS578" s="633"/>
      <c r="NZT578" s="633"/>
      <c r="NZU578" s="633"/>
      <c r="NZV578" s="633"/>
      <c r="NZW578" s="633"/>
      <c r="NZX578" s="633"/>
      <c r="NZY578" s="633"/>
      <c r="NZZ578" s="633"/>
      <c r="OAA578" s="633"/>
      <c r="OAB578" s="633"/>
      <c r="OAC578" s="633"/>
      <c r="OAD578" s="633"/>
      <c r="OAE578" s="633"/>
      <c r="OAF578" s="633"/>
      <c r="OAG578" s="633"/>
      <c r="OAH578" s="633"/>
      <c r="OAI578" s="633"/>
      <c r="OAJ578" s="633"/>
      <c r="OAK578" s="633"/>
      <c r="OAL578" s="633"/>
      <c r="OAM578" s="633"/>
      <c r="OAN578" s="633"/>
      <c r="OAO578" s="633"/>
      <c r="OAP578" s="633"/>
      <c r="OAQ578" s="633"/>
      <c r="OAR578" s="633"/>
      <c r="OAS578" s="633"/>
      <c r="OAT578" s="633"/>
      <c r="OAU578" s="633"/>
      <c r="OAV578" s="633"/>
      <c r="OAW578" s="633"/>
      <c r="OAX578" s="633"/>
      <c r="OAY578" s="633"/>
      <c r="OAZ578" s="633"/>
      <c r="OBA578" s="633"/>
      <c r="OBB578" s="633"/>
      <c r="OBC578" s="633"/>
      <c r="OBD578" s="633"/>
      <c r="OBE578" s="633"/>
      <c r="OBF578" s="633"/>
      <c r="OBG578" s="633"/>
      <c r="OBH578" s="633"/>
      <c r="OBI578" s="633"/>
      <c r="OBJ578" s="633"/>
      <c r="OBK578" s="633"/>
      <c r="OBL578" s="633"/>
      <c r="OBM578" s="633"/>
      <c r="OBN578" s="633"/>
      <c r="OBO578" s="633"/>
      <c r="OBP578" s="633"/>
      <c r="OBQ578" s="633"/>
      <c r="OBR578" s="633"/>
      <c r="OBS578" s="633"/>
      <c r="OBT578" s="633"/>
      <c r="OBU578" s="633"/>
      <c r="OBV578" s="633"/>
      <c r="OBW578" s="633"/>
      <c r="OBX578" s="633"/>
      <c r="OBY578" s="633"/>
      <c r="OBZ578" s="633"/>
      <c r="OCA578" s="633"/>
      <c r="OCB578" s="633"/>
      <c r="OCC578" s="633"/>
      <c r="OCD578" s="633"/>
      <c r="OCE578" s="633"/>
      <c r="OCF578" s="633"/>
      <c r="OCG578" s="633"/>
      <c r="OCH578" s="633"/>
      <c r="OCI578" s="633"/>
      <c r="OCJ578" s="633"/>
      <c r="OCK578" s="633"/>
      <c r="OCL578" s="633"/>
      <c r="OCM578" s="633"/>
      <c r="OCN578" s="633"/>
      <c r="OCO578" s="633"/>
      <c r="OCP578" s="633"/>
      <c r="OCQ578" s="633"/>
      <c r="OCR578" s="633"/>
      <c r="OCS578" s="633"/>
      <c r="OCT578" s="633"/>
      <c r="OCU578" s="633"/>
      <c r="OCV578" s="633"/>
      <c r="OCW578" s="633"/>
      <c r="OCX578" s="633"/>
      <c r="OCY578" s="633"/>
      <c r="OCZ578" s="633"/>
      <c r="ODA578" s="633"/>
      <c r="ODB578" s="633"/>
      <c r="ODC578" s="633"/>
      <c r="ODD578" s="633"/>
      <c r="ODE578" s="633"/>
      <c r="ODF578" s="633"/>
      <c r="ODG578" s="633"/>
      <c r="ODH578" s="633"/>
      <c r="ODI578" s="633"/>
      <c r="ODJ578" s="633"/>
      <c r="ODK578" s="633"/>
      <c r="ODL578" s="633"/>
      <c r="ODM578" s="633"/>
      <c r="ODN578" s="633"/>
      <c r="ODO578" s="633"/>
      <c r="ODP578" s="633"/>
      <c r="ODQ578" s="633"/>
      <c r="ODR578" s="633"/>
      <c r="ODS578" s="633"/>
      <c r="ODT578" s="633"/>
      <c r="ODU578" s="633"/>
      <c r="ODV578" s="633"/>
      <c r="ODW578" s="633"/>
      <c r="ODX578" s="633"/>
      <c r="ODY578" s="633"/>
      <c r="ODZ578" s="633"/>
      <c r="OEA578" s="633"/>
      <c r="OEB578" s="633"/>
      <c r="OEC578" s="633"/>
      <c r="OED578" s="633"/>
      <c r="OEE578" s="633"/>
      <c r="OEF578" s="633"/>
      <c r="OEG578" s="633"/>
      <c r="OEH578" s="633"/>
      <c r="OEI578" s="633"/>
      <c r="OEJ578" s="633"/>
      <c r="OEK578" s="633"/>
      <c r="OEL578" s="633"/>
      <c r="OEM578" s="633"/>
      <c r="OEN578" s="633"/>
      <c r="OEO578" s="633"/>
      <c r="OEP578" s="633"/>
      <c r="OEQ578" s="633"/>
      <c r="OER578" s="633"/>
      <c r="OES578" s="633"/>
      <c r="OET578" s="633"/>
      <c r="OEU578" s="633"/>
      <c r="OEV578" s="633"/>
      <c r="OEW578" s="633"/>
      <c r="OEX578" s="633"/>
      <c r="OEY578" s="633"/>
      <c r="OEZ578" s="633"/>
      <c r="OFA578" s="633"/>
      <c r="OFB578" s="633"/>
      <c r="OFC578" s="633"/>
      <c r="OFD578" s="633"/>
      <c r="OFE578" s="633"/>
      <c r="OFF578" s="633"/>
      <c r="OFG578" s="633"/>
      <c r="OFH578" s="633"/>
      <c r="OFI578" s="633"/>
      <c r="OFJ578" s="633"/>
      <c r="OFK578" s="633"/>
      <c r="OFL578" s="633"/>
      <c r="OFM578" s="633"/>
      <c r="OFN578" s="633"/>
      <c r="OFO578" s="633"/>
      <c r="OFP578" s="633"/>
      <c r="OFQ578" s="633"/>
      <c r="OFR578" s="633"/>
      <c r="OFS578" s="633"/>
      <c r="OFT578" s="633"/>
      <c r="OFU578" s="633"/>
      <c r="OFV578" s="633"/>
      <c r="OFW578" s="633"/>
      <c r="OFX578" s="633"/>
      <c r="OFY578" s="633"/>
      <c r="OFZ578" s="633"/>
      <c r="OGA578" s="633"/>
      <c r="OGB578" s="633"/>
      <c r="OGC578" s="633"/>
      <c r="OGD578" s="633"/>
      <c r="OGE578" s="633"/>
      <c r="OGF578" s="633"/>
      <c r="OGG578" s="633"/>
      <c r="OGH578" s="633"/>
      <c r="OGI578" s="633"/>
      <c r="OGJ578" s="633"/>
      <c r="OGK578" s="633"/>
      <c r="OGL578" s="633"/>
      <c r="OGM578" s="633"/>
      <c r="OGN578" s="633"/>
      <c r="OGO578" s="633"/>
      <c r="OGP578" s="633"/>
      <c r="OGQ578" s="633"/>
      <c r="OGR578" s="633"/>
      <c r="OGS578" s="633"/>
      <c r="OGT578" s="633"/>
      <c r="OGU578" s="633"/>
      <c r="OGV578" s="633"/>
      <c r="OGW578" s="633"/>
      <c r="OGX578" s="633"/>
      <c r="OGY578" s="633"/>
      <c r="OGZ578" s="633"/>
      <c r="OHA578" s="633"/>
      <c r="OHB578" s="633"/>
      <c r="OHC578" s="633"/>
      <c r="OHD578" s="633"/>
      <c r="OHE578" s="633"/>
      <c r="OHF578" s="633"/>
      <c r="OHG578" s="633"/>
      <c r="OHH578" s="633"/>
      <c r="OHI578" s="633"/>
      <c r="OHJ578" s="633"/>
      <c r="OHK578" s="633"/>
      <c r="OHL578" s="633"/>
      <c r="OHM578" s="633"/>
      <c r="OHN578" s="633"/>
      <c r="OHO578" s="633"/>
      <c r="OHP578" s="633"/>
      <c r="OHQ578" s="633"/>
      <c r="OHR578" s="633"/>
      <c r="OHS578" s="633"/>
      <c r="OHT578" s="633"/>
      <c r="OHU578" s="633"/>
      <c r="OHV578" s="633"/>
      <c r="OHW578" s="633"/>
      <c r="OHX578" s="633"/>
      <c r="OHY578" s="633"/>
      <c r="OHZ578" s="633"/>
      <c r="OIA578" s="633"/>
      <c r="OIB578" s="633"/>
      <c r="OIC578" s="633"/>
      <c r="OID578" s="633"/>
      <c r="OIE578" s="633"/>
      <c r="OIF578" s="633"/>
      <c r="OIG578" s="633"/>
      <c r="OIH578" s="633"/>
      <c r="OII578" s="633"/>
      <c r="OIJ578" s="633"/>
      <c r="OIK578" s="633"/>
      <c r="OIL578" s="633"/>
      <c r="OIM578" s="633"/>
      <c r="OIN578" s="633"/>
      <c r="OIO578" s="633"/>
      <c r="OIP578" s="633"/>
      <c r="OIQ578" s="633"/>
      <c r="OIR578" s="633"/>
      <c r="OIS578" s="633"/>
      <c r="OIT578" s="633"/>
      <c r="OIU578" s="633"/>
      <c r="OIV578" s="633"/>
      <c r="OIW578" s="633"/>
      <c r="OIX578" s="633"/>
      <c r="OIY578" s="633"/>
      <c r="OIZ578" s="633"/>
      <c r="OJA578" s="633"/>
      <c r="OJB578" s="633"/>
      <c r="OJC578" s="633"/>
      <c r="OJD578" s="633"/>
      <c r="OJE578" s="633"/>
      <c r="OJF578" s="633"/>
      <c r="OJG578" s="633"/>
      <c r="OJH578" s="633"/>
      <c r="OJI578" s="633"/>
      <c r="OJJ578" s="633"/>
      <c r="OJK578" s="633"/>
      <c r="OJL578" s="633"/>
      <c r="OJM578" s="633"/>
      <c r="OJN578" s="633"/>
      <c r="OJO578" s="633"/>
      <c r="OJP578" s="633"/>
      <c r="OJQ578" s="633"/>
      <c r="OJR578" s="633"/>
      <c r="OJS578" s="633"/>
      <c r="OJT578" s="633"/>
      <c r="OJU578" s="633"/>
      <c r="OJV578" s="633"/>
      <c r="OJW578" s="633"/>
      <c r="OJX578" s="633"/>
      <c r="OJY578" s="633"/>
      <c r="OJZ578" s="633"/>
      <c r="OKA578" s="633"/>
      <c r="OKB578" s="633"/>
      <c r="OKC578" s="633"/>
      <c r="OKD578" s="633"/>
      <c r="OKE578" s="633"/>
      <c r="OKF578" s="633"/>
      <c r="OKG578" s="633"/>
      <c r="OKH578" s="633"/>
      <c r="OKI578" s="633"/>
      <c r="OKJ578" s="633"/>
      <c r="OKK578" s="633"/>
      <c r="OKL578" s="633"/>
      <c r="OKM578" s="633"/>
      <c r="OKN578" s="633"/>
      <c r="OKO578" s="633"/>
      <c r="OKP578" s="633"/>
      <c r="OKQ578" s="633"/>
      <c r="OKR578" s="633"/>
      <c r="OKS578" s="633"/>
      <c r="OKT578" s="633"/>
      <c r="OKU578" s="633"/>
      <c r="OKV578" s="633"/>
      <c r="OKW578" s="633"/>
      <c r="OKX578" s="633"/>
      <c r="OKY578" s="633"/>
      <c r="OKZ578" s="633"/>
      <c r="OLA578" s="633"/>
      <c r="OLB578" s="633"/>
      <c r="OLC578" s="633"/>
      <c r="OLD578" s="633"/>
      <c r="OLE578" s="633"/>
      <c r="OLF578" s="633"/>
      <c r="OLG578" s="633"/>
      <c r="OLH578" s="633"/>
      <c r="OLI578" s="633"/>
      <c r="OLJ578" s="633"/>
      <c r="OLK578" s="633"/>
      <c r="OLL578" s="633"/>
      <c r="OLM578" s="633"/>
      <c r="OLN578" s="633"/>
      <c r="OLO578" s="633"/>
      <c r="OLP578" s="633"/>
      <c r="OLQ578" s="633"/>
      <c r="OLR578" s="633"/>
      <c r="OLS578" s="633"/>
      <c r="OLT578" s="633"/>
      <c r="OLU578" s="633"/>
      <c r="OLV578" s="633"/>
      <c r="OLW578" s="633"/>
      <c r="OLX578" s="633"/>
      <c r="OLY578" s="633"/>
      <c r="OLZ578" s="633"/>
      <c r="OMA578" s="633"/>
      <c r="OMB578" s="633"/>
      <c r="OMC578" s="633"/>
      <c r="OMD578" s="633"/>
      <c r="OME578" s="633"/>
      <c r="OMF578" s="633"/>
      <c r="OMG578" s="633"/>
      <c r="OMH578" s="633"/>
      <c r="OMI578" s="633"/>
      <c r="OMJ578" s="633"/>
      <c r="OMK578" s="633"/>
      <c r="OML578" s="633"/>
      <c r="OMM578" s="633"/>
      <c r="OMN578" s="633"/>
      <c r="OMO578" s="633"/>
      <c r="OMP578" s="633"/>
      <c r="OMQ578" s="633"/>
      <c r="OMR578" s="633"/>
      <c r="OMS578" s="633"/>
      <c r="OMT578" s="633"/>
      <c r="OMU578" s="633"/>
      <c r="OMV578" s="633"/>
      <c r="OMW578" s="633"/>
      <c r="OMX578" s="633"/>
      <c r="OMY578" s="633"/>
      <c r="OMZ578" s="633"/>
      <c r="ONA578" s="633"/>
      <c r="ONB578" s="633"/>
      <c r="ONC578" s="633"/>
      <c r="OND578" s="633"/>
      <c r="ONE578" s="633"/>
      <c r="ONF578" s="633"/>
      <c r="ONG578" s="633"/>
      <c r="ONH578" s="633"/>
      <c r="ONI578" s="633"/>
      <c r="ONJ578" s="633"/>
      <c r="ONK578" s="633"/>
      <c r="ONL578" s="633"/>
      <c r="ONM578" s="633"/>
      <c r="ONN578" s="633"/>
      <c r="ONO578" s="633"/>
      <c r="ONP578" s="633"/>
      <c r="ONQ578" s="633"/>
      <c r="ONR578" s="633"/>
      <c r="ONS578" s="633"/>
      <c r="ONT578" s="633"/>
      <c r="ONU578" s="633"/>
      <c r="ONV578" s="633"/>
      <c r="ONW578" s="633"/>
      <c r="ONX578" s="633"/>
      <c r="ONY578" s="633"/>
      <c r="ONZ578" s="633"/>
      <c r="OOA578" s="633"/>
      <c r="OOB578" s="633"/>
      <c r="OOC578" s="633"/>
      <c r="OOD578" s="633"/>
      <c r="OOE578" s="633"/>
      <c r="OOF578" s="633"/>
      <c r="OOG578" s="633"/>
      <c r="OOH578" s="633"/>
      <c r="OOI578" s="633"/>
      <c r="OOJ578" s="633"/>
      <c r="OOK578" s="633"/>
      <c r="OOL578" s="633"/>
      <c r="OOM578" s="633"/>
      <c r="OON578" s="633"/>
      <c r="OOO578" s="633"/>
      <c r="OOP578" s="633"/>
      <c r="OOQ578" s="633"/>
      <c r="OOR578" s="633"/>
      <c r="OOS578" s="633"/>
      <c r="OOT578" s="633"/>
      <c r="OOU578" s="633"/>
      <c r="OOV578" s="633"/>
      <c r="OOW578" s="633"/>
      <c r="OOX578" s="633"/>
      <c r="OOY578" s="633"/>
      <c r="OOZ578" s="633"/>
      <c r="OPA578" s="633"/>
      <c r="OPB578" s="633"/>
      <c r="OPC578" s="633"/>
      <c r="OPD578" s="633"/>
      <c r="OPE578" s="633"/>
      <c r="OPF578" s="633"/>
      <c r="OPG578" s="633"/>
      <c r="OPH578" s="633"/>
      <c r="OPI578" s="633"/>
      <c r="OPJ578" s="633"/>
      <c r="OPK578" s="633"/>
      <c r="OPL578" s="633"/>
      <c r="OPM578" s="633"/>
      <c r="OPN578" s="633"/>
      <c r="OPO578" s="633"/>
      <c r="OPP578" s="633"/>
      <c r="OPQ578" s="633"/>
      <c r="OPR578" s="633"/>
      <c r="OPS578" s="633"/>
      <c r="OPT578" s="633"/>
      <c r="OPU578" s="633"/>
      <c r="OPV578" s="633"/>
      <c r="OPW578" s="633"/>
      <c r="OPX578" s="633"/>
      <c r="OPY578" s="633"/>
      <c r="OPZ578" s="633"/>
      <c r="OQA578" s="633"/>
      <c r="OQB578" s="633"/>
      <c r="OQC578" s="633"/>
      <c r="OQD578" s="633"/>
      <c r="OQE578" s="633"/>
      <c r="OQF578" s="633"/>
      <c r="OQG578" s="633"/>
      <c r="OQH578" s="633"/>
      <c r="OQI578" s="633"/>
      <c r="OQJ578" s="633"/>
      <c r="OQK578" s="633"/>
      <c r="OQL578" s="633"/>
      <c r="OQM578" s="633"/>
      <c r="OQN578" s="633"/>
      <c r="OQO578" s="633"/>
      <c r="OQP578" s="633"/>
      <c r="OQQ578" s="633"/>
      <c r="OQR578" s="633"/>
      <c r="OQS578" s="633"/>
      <c r="OQT578" s="633"/>
      <c r="OQU578" s="633"/>
      <c r="OQV578" s="633"/>
      <c r="OQW578" s="633"/>
      <c r="OQX578" s="633"/>
      <c r="OQY578" s="633"/>
      <c r="OQZ578" s="633"/>
      <c r="ORA578" s="633"/>
      <c r="ORB578" s="633"/>
      <c r="ORC578" s="633"/>
      <c r="ORD578" s="633"/>
      <c r="ORE578" s="633"/>
      <c r="ORF578" s="633"/>
      <c r="ORG578" s="633"/>
      <c r="ORH578" s="633"/>
      <c r="ORI578" s="633"/>
      <c r="ORJ578" s="633"/>
      <c r="ORK578" s="633"/>
      <c r="ORL578" s="633"/>
      <c r="ORM578" s="633"/>
      <c r="ORN578" s="633"/>
      <c r="ORO578" s="633"/>
      <c r="ORP578" s="633"/>
      <c r="ORQ578" s="633"/>
      <c r="ORR578" s="633"/>
      <c r="ORS578" s="633"/>
      <c r="ORT578" s="633"/>
      <c r="ORU578" s="633"/>
      <c r="ORV578" s="633"/>
      <c r="ORW578" s="633"/>
      <c r="ORX578" s="633"/>
      <c r="ORY578" s="633"/>
      <c r="ORZ578" s="633"/>
      <c r="OSA578" s="633"/>
      <c r="OSB578" s="633"/>
      <c r="OSC578" s="633"/>
      <c r="OSD578" s="633"/>
      <c r="OSE578" s="633"/>
      <c r="OSF578" s="633"/>
      <c r="OSG578" s="633"/>
      <c r="OSH578" s="633"/>
      <c r="OSI578" s="633"/>
      <c r="OSJ578" s="633"/>
      <c r="OSK578" s="633"/>
      <c r="OSL578" s="633"/>
      <c r="OSM578" s="633"/>
      <c r="OSN578" s="633"/>
      <c r="OSO578" s="633"/>
      <c r="OSP578" s="633"/>
      <c r="OSQ578" s="633"/>
      <c r="OSR578" s="633"/>
      <c r="OSS578" s="633"/>
      <c r="OST578" s="633"/>
      <c r="OSU578" s="633"/>
      <c r="OSV578" s="633"/>
      <c r="OSW578" s="633"/>
      <c r="OSX578" s="633"/>
      <c r="OSY578" s="633"/>
      <c r="OSZ578" s="633"/>
      <c r="OTA578" s="633"/>
      <c r="OTB578" s="633"/>
      <c r="OTC578" s="633"/>
      <c r="OTD578" s="633"/>
      <c r="OTE578" s="633"/>
      <c r="OTF578" s="633"/>
      <c r="OTG578" s="633"/>
      <c r="OTH578" s="633"/>
      <c r="OTI578" s="633"/>
      <c r="OTJ578" s="633"/>
      <c r="OTK578" s="633"/>
      <c r="OTL578" s="633"/>
      <c r="OTM578" s="633"/>
      <c r="OTN578" s="633"/>
      <c r="OTO578" s="633"/>
      <c r="OTP578" s="633"/>
      <c r="OTQ578" s="633"/>
      <c r="OTR578" s="633"/>
      <c r="OTS578" s="633"/>
      <c r="OTT578" s="633"/>
      <c r="OTU578" s="633"/>
      <c r="OTV578" s="633"/>
      <c r="OTW578" s="633"/>
      <c r="OTX578" s="633"/>
      <c r="OTY578" s="633"/>
      <c r="OTZ578" s="633"/>
      <c r="OUA578" s="633"/>
      <c r="OUB578" s="633"/>
      <c r="OUC578" s="633"/>
      <c r="OUD578" s="633"/>
      <c r="OUE578" s="633"/>
      <c r="OUF578" s="633"/>
      <c r="OUG578" s="633"/>
      <c r="OUH578" s="633"/>
      <c r="OUI578" s="633"/>
      <c r="OUJ578" s="633"/>
      <c r="OUK578" s="633"/>
      <c r="OUL578" s="633"/>
      <c r="OUM578" s="633"/>
      <c r="OUN578" s="633"/>
      <c r="OUO578" s="633"/>
      <c r="OUP578" s="633"/>
      <c r="OUQ578" s="633"/>
      <c r="OUR578" s="633"/>
      <c r="OUS578" s="633"/>
      <c r="OUT578" s="633"/>
      <c r="OUU578" s="633"/>
      <c r="OUV578" s="633"/>
      <c r="OUW578" s="633"/>
      <c r="OUX578" s="633"/>
      <c r="OUY578" s="633"/>
      <c r="OUZ578" s="633"/>
      <c r="OVA578" s="633"/>
      <c r="OVB578" s="633"/>
      <c r="OVC578" s="633"/>
      <c r="OVD578" s="633"/>
      <c r="OVE578" s="633"/>
      <c r="OVF578" s="633"/>
      <c r="OVG578" s="633"/>
      <c r="OVH578" s="633"/>
      <c r="OVI578" s="633"/>
      <c r="OVJ578" s="633"/>
      <c r="OVK578" s="633"/>
      <c r="OVL578" s="633"/>
      <c r="OVM578" s="633"/>
      <c r="OVN578" s="633"/>
      <c r="OVO578" s="633"/>
      <c r="OVP578" s="633"/>
      <c r="OVQ578" s="633"/>
      <c r="OVR578" s="633"/>
      <c r="OVS578" s="633"/>
      <c r="OVT578" s="633"/>
      <c r="OVU578" s="633"/>
      <c r="OVV578" s="633"/>
      <c r="OVW578" s="633"/>
      <c r="OVX578" s="633"/>
      <c r="OVY578" s="633"/>
      <c r="OVZ578" s="633"/>
      <c r="OWA578" s="633"/>
      <c r="OWB578" s="633"/>
      <c r="OWC578" s="633"/>
      <c r="OWD578" s="633"/>
      <c r="OWE578" s="633"/>
      <c r="OWF578" s="633"/>
      <c r="OWG578" s="633"/>
      <c r="OWH578" s="633"/>
      <c r="OWI578" s="633"/>
      <c r="OWJ578" s="633"/>
      <c r="OWK578" s="633"/>
      <c r="OWL578" s="633"/>
      <c r="OWM578" s="633"/>
      <c r="OWN578" s="633"/>
      <c r="OWO578" s="633"/>
      <c r="OWP578" s="633"/>
      <c r="OWQ578" s="633"/>
      <c r="OWR578" s="633"/>
      <c r="OWS578" s="633"/>
      <c r="OWT578" s="633"/>
      <c r="OWU578" s="633"/>
      <c r="OWV578" s="633"/>
      <c r="OWW578" s="633"/>
      <c r="OWX578" s="633"/>
      <c r="OWY578" s="633"/>
      <c r="OWZ578" s="633"/>
      <c r="OXA578" s="633"/>
      <c r="OXB578" s="633"/>
      <c r="OXC578" s="633"/>
      <c r="OXD578" s="633"/>
      <c r="OXE578" s="633"/>
      <c r="OXF578" s="633"/>
      <c r="OXG578" s="633"/>
      <c r="OXH578" s="633"/>
      <c r="OXI578" s="633"/>
      <c r="OXJ578" s="633"/>
      <c r="OXK578" s="633"/>
      <c r="OXL578" s="633"/>
      <c r="OXM578" s="633"/>
      <c r="OXN578" s="633"/>
      <c r="OXO578" s="633"/>
      <c r="OXP578" s="633"/>
      <c r="OXQ578" s="633"/>
      <c r="OXR578" s="633"/>
      <c r="OXS578" s="633"/>
      <c r="OXT578" s="633"/>
      <c r="OXU578" s="633"/>
      <c r="OXV578" s="633"/>
      <c r="OXW578" s="633"/>
      <c r="OXX578" s="633"/>
      <c r="OXY578" s="633"/>
      <c r="OXZ578" s="633"/>
      <c r="OYA578" s="633"/>
      <c r="OYB578" s="633"/>
      <c r="OYC578" s="633"/>
      <c r="OYD578" s="633"/>
      <c r="OYE578" s="633"/>
      <c r="OYF578" s="633"/>
      <c r="OYG578" s="633"/>
      <c r="OYH578" s="633"/>
      <c r="OYI578" s="633"/>
      <c r="OYJ578" s="633"/>
      <c r="OYK578" s="633"/>
      <c r="OYL578" s="633"/>
      <c r="OYM578" s="633"/>
      <c r="OYN578" s="633"/>
      <c r="OYO578" s="633"/>
      <c r="OYP578" s="633"/>
      <c r="OYQ578" s="633"/>
      <c r="OYR578" s="633"/>
      <c r="OYS578" s="633"/>
      <c r="OYT578" s="633"/>
      <c r="OYU578" s="633"/>
      <c r="OYV578" s="633"/>
      <c r="OYW578" s="633"/>
      <c r="OYX578" s="633"/>
      <c r="OYY578" s="633"/>
      <c r="OYZ578" s="633"/>
      <c r="OZA578" s="633"/>
      <c r="OZB578" s="633"/>
      <c r="OZC578" s="633"/>
      <c r="OZD578" s="633"/>
      <c r="OZE578" s="633"/>
      <c r="OZF578" s="633"/>
      <c r="OZG578" s="633"/>
      <c r="OZH578" s="633"/>
      <c r="OZI578" s="633"/>
      <c r="OZJ578" s="633"/>
      <c r="OZK578" s="633"/>
      <c r="OZL578" s="633"/>
      <c r="OZM578" s="633"/>
      <c r="OZN578" s="633"/>
      <c r="OZO578" s="633"/>
      <c r="OZP578" s="633"/>
      <c r="OZQ578" s="633"/>
      <c r="OZR578" s="633"/>
      <c r="OZS578" s="633"/>
      <c r="OZT578" s="633"/>
      <c r="OZU578" s="633"/>
      <c r="OZV578" s="633"/>
      <c r="OZW578" s="633"/>
      <c r="OZX578" s="633"/>
      <c r="OZY578" s="633"/>
      <c r="OZZ578" s="633"/>
      <c r="PAA578" s="633"/>
      <c r="PAB578" s="633"/>
      <c r="PAC578" s="633"/>
      <c r="PAD578" s="633"/>
      <c r="PAE578" s="633"/>
      <c r="PAF578" s="633"/>
      <c r="PAG578" s="633"/>
      <c r="PAH578" s="633"/>
      <c r="PAI578" s="633"/>
      <c r="PAJ578" s="633"/>
      <c r="PAK578" s="633"/>
      <c r="PAL578" s="633"/>
      <c r="PAM578" s="633"/>
      <c r="PAN578" s="633"/>
      <c r="PAO578" s="633"/>
      <c r="PAP578" s="633"/>
      <c r="PAQ578" s="633"/>
      <c r="PAR578" s="633"/>
      <c r="PAS578" s="633"/>
      <c r="PAT578" s="633"/>
      <c r="PAU578" s="633"/>
      <c r="PAV578" s="633"/>
      <c r="PAW578" s="633"/>
      <c r="PAX578" s="633"/>
      <c r="PAY578" s="633"/>
      <c r="PAZ578" s="633"/>
      <c r="PBA578" s="633"/>
      <c r="PBB578" s="633"/>
      <c r="PBC578" s="633"/>
      <c r="PBD578" s="633"/>
      <c r="PBE578" s="633"/>
      <c r="PBF578" s="633"/>
      <c r="PBG578" s="633"/>
      <c r="PBH578" s="633"/>
      <c r="PBI578" s="633"/>
      <c r="PBJ578" s="633"/>
      <c r="PBK578" s="633"/>
      <c r="PBL578" s="633"/>
      <c r="PBM578" s="633"/>
      <c r="PBN578" s="633"/>
      <c r="PBO578" s="633"/>
      <c r="PBP578" s="633"/>
      <c r="PBQ578" s="633"/>
      <c r="PBR578" s="633"/>
      <c r="PBS578" s="633"/>
      <c r="PBT578" s="633"/>
      <c r="PBU578" s="633"/>
      <c r="PBV578" s="633"/>
      <c r="PBW578" s="633"/>
      <c r="PBX578" s="633"/>
      <c r="PBY578" s="633"/>
      <c r="PBZ578" s="633"/>
      <c r="PCA578" s="633"/>
      <c r="PCB578" s="633"/>
      <c r="PCC578" s="633"/>
      <c r="PCD578" s="633"/>
      <c r="PCE578" s="633"/>
      <c r="PCF578" s="633"/>
      <c r="PCG578" s="633"/>
      <c r="PCH578" s="633"/>
      <c r="PCI578" s="633"/>
      <c r="PCJ578" s="633"/>
      <c r="PCK578" s="633"/>
      <c r="PCL578" s="633"/>
      <c r="PCM578" s="633"/>
      <c r="PCN578" s="633"/>
      <c r="PCO578" s="633"/>
      <c r="PCP578" s="633"/>
      <c r="PCQ578" s="633"/>
      <c r="PCR578" s="633"/>
      <c r="PCS578" s="633"/>
      <c r="PCT578" s="633"/>
      <c r="PCU578" s="633"/>
      <c r="PCV578" s="633"/>
      <c r="PCW578" s="633"/>
      <c r="PCX578" s="633"/>
      <c r="PCY578" s="633"/>
      <c r="PCZ578" s="633"/>
      <c r="PDA578" s="633"/>
      <c r="PDB578" s="633"/>
      <c r="PDC578" s="633"/>
      <c r="PDD578" s="633"/>
      <c r="PDE578" s="633"/>
      <c r="PDF578" s="633"/>
      <c r="PDG578" s="633"/>
      <c r="PDH578" s="633"/>
      <c r="PDI578" s="633"/>
      <c r="PDJ578" s="633"/>
      <c r="PDK578" s="633"/>
      <c r="PDL578" s="633"/>
      <c r="PDM578" s="633"/>
      <c r="PDN578" s="633"/>
      <c r="PDO578" s="633"/>
      <c r="PDP578" s="633"/>
      <c r="PDQ578" s="633"/>
      <c r="PDR578" s="633"/>
      <c r="PDS578" s="633"/>
      <c r="PDT578" s="633"/>
      <c r="PDU578" s="633"/>
      <c r="PDV578" s="633"/>
      <c r="PDW578" s="633"/>
      <c r="PDX578" s="633"/>
      <c r="PDY578" s="633"/>
      <c r="PDZ578" s="633"/>
      <c r="PEA578" s="633"/>
      <c r="PEB578" s="633"/>
      <c r="PEC578" s="633"/>
      <c r="PED578" s="633"/>
      <c r="PEE578" s="633"/>
      <c r="PEF578" s="633"/>
      <c r="PEG578" s="633"/>
      <c r="PEH578" s="633"/>
      <c r="PEI578" s="633"/>
      <c r="PEJ578" s="633"/>
      <c r="PEK578" s="633"/>
      <c r="PEL578" s="633"/>
      <c r="PEM578" s="633"/>
      <c r="PEN578" s="633"/>
      <c r="PEO578" s="633"/>
      <c r="PEP578" s="633"/>
      <c r="PEQ578" s="633"/>
      <c r="PER578" s="633"/>
      <c r="PES578" s="633"/>
      <c r="PET578" s="633"/>
      <c r="PEU578" s="633"/>
      <c r="PEV578" s="633"/>
      <c r="PEW578" s="633"/>
      <c r="PEX578" s="633"/>
      <c r="PEY578" s="633"/>
      <c r="PEZ578" s="633"/>
      <c r="PFA578" s="633"/>
      <c r="PFB578" s="633"/>
      <c r="PFC578" s="633"/>
      <c r="PFD578" s="633"/>
      <c r="PFE578" s="633"/>
      <c r="PFF578" s="633"/>
      <c r="PFG578" s="633"/>
      <c r="PFH578" s="633"/>
      <c r="PFI578" s="633"/>
      <c r="PFJ578" s="633"/>
      <c r="PFK578" s="633"/>
      <c r="PFL578" s="633"/>
      <c r="PFM578" s="633"/>
      <c r="PFN578" s="633"/>
      <c r="PFO578" s="633"/>
      <c r="PFP578" s="633"/>
      <c r="PFQ578" s="633"/>
      <c r="PFR578" s="633"/>
      <c r="PFS578" s="633"/>
      <c r="PFT578" s="633"/>
      <c r="PFU578" s="633"/>
      <c r="PFV578" s="633"/>
      <c r="PFW578" s="633"/>
      <c r="PFX578" s="633"/>
      <c r="PFY578" s="633"/>
      <c r="PFZ578" s="633"/>
      <c r="PGA578" s="633"/>
      <c r="PGB578" s="633"/>
      <c r="PGC578" s="633"/>
      <c r="PGD578" s="633"/>
      <c r="PGE578" s="633"/>
      <c r="PGF578" s="633"/>
      <c r="PGG578" s="633"/>
      <c r="PGH578" s="633"/>
      <c r="PGI578" s="633"/>
      <c r="PGJ578" s="633"/>
      <c r="PGK578" s="633"/>
      <c r="PGL578" s="633"/>
      <c r="PGM578" s="633"/>
      <c r="PGN578" s="633"/>
      <c r="PGO578" s="633"/>
      <c r="PGP578" s="633"/>
      <c r="PGQ578" s="633"/>
      <c r="PGR578" s="633"/>
      <c r="PGS578" s="633"/>
      <c r="PGT578" s="633"/>
      <c r="PGU578" s="633"/>
      <c r="PGV578" s="633"/>
      <c r="PGW578" s="633"/>
      <c r="PGX578" s="633"/>
      <c r="PGY578" s="633"/>
      <c r="PGZ578" s="633"/>
      <c r="PHA578" s="633"/>
      <c r="PHB578" s="633"/>
      <c r="PHC578" s="633"/>
      <c r="PHD578" s="633"/>
      <c r="PHE578" s="633"/>
      <c r="PHF578" s="633"/>
      <c r="PHG578" s="633"/>
      <c r="PHH578" s="633"/>
      <c r="PHI578" s="633"/>
      <c r="PHJ578" s="633"/>
      <c r="PHK578" s="633"/>
      <c r="PHL578" s="633"/>
      <c r="PHM578" s="633"/>
      <c r="PHN578" s="633"/>
      <c r="PHO578" s="633"/>
      <c r="PHP578" s="633"/>
      <c r="PHQ578" s="633"/>
      <c r="PHR578" s="633"/>
      <c r="PHS578" s="633"/>
      <c r="PHT578" s="633"/>
      <c r="PHU578" s="633"/>
      <c r="PHV578" s="633"/>
      <c r="PHW578" s="633"/>
      <c r="PHX578" s="633"/>
      <c r="PHY578" s="633"/>
      <c r="PHZ578" s="633"/>
      <c r="PIA578" s="633"/>
      <c r="PIB578" s="633"/>
      <c r="PIC578" s="633"/>
      <c r="PID578" s="633"/>
      <c r="PIE578" s="633"/>
      <c r="PIF578" s="633"/>
      <c r="PIG578" s="633"/>
      <c r="PIH578" s="633"/>
      <c r="PII578" s="633"/>
      <c r="PIJ578" s="633"/>
      <c r="PIK578" s="633"/>
      <c r="PIL578" s="633"/>
      <c r="PIM578" s="633"/>
      <c r="PIN578" s="633"/>
      <c r="PIO578" s="633"/>
      <c r="PIP578" s="633"/>
      <c r="PIQ578" s="633"/>
      <c r="PIR578" s="633"/>
      <c r="PIS578" s="633"/>
      <c r="PIT578" s="633"/>
      <c r="PIU578" s="633"/>
      <c r="PIV578" s="633"/>
      <c r="PIW578" s="633"/>
      <c r="PIX578" s="633"/>
      <c r="PIY578" s="633"/>
      <c r="PIZ578" s="633"/>
      <c r="PJA578" s="633"/>
      <c r="PJB578" s="633"/>
      <c r="PJC578" s="633"/>
      <c r="PJD578" s="633"/>
      <c r="PJE578" s="633"/>
      <c r="PJF578" s="633"/>
      <c r="PJG578" s="633"/>
      <c r="PJH578" s="633"/>
      <c r="PJI578" s="633"/>
      <c r="PJJ578" s="633"/>
      <c r="PJK578" s="633"/>
      <c r="PJL578" s="633"/>
      <c r="PJM578" s="633"/>
      <c r="PJN578" s="633"/>
      <c r="PJO578" s="633"/>
      <c r="PJP578" s="633"/>
      <c r="PJQ578" s="633"/>
      <c r="PJR578" s="633"/>
      <c r="PJS578" s="633"/>
      <c r="PJT578" s="633"/>
      <c r="PJU578" s="633"/>
      <c r="PJV578" s="633"/>
      <c r="PJW578" s="633"/>
      <c r="PJX578" s="633"/>
      <c r="PJY578" s="633"/>
      <c r="PJZ578" s="633"/>
      <c r="PKA578" s="633"/>
      <c r="PKB578" s="633"/>
      <c r="PKC578" s="633"/>
      <c r="PKD578" s="633"/>
      <c r="PKE578" s="633"/>
      <c r="PKF578" s="633"/>
      <c r="PKG578" s="633"/>
      <c r="PKH578" s="633"/>
      <c r="PKI578" s="633"/>
      <c r="PKJ578" s="633"/>
      <c r="PKK578" s="633"/>
      <c r="PKL578" s="633"/>
      <c r="PKM578" s="633"/>
      <c r="PKN578" s="633"/>
      <c r="PKO578" s="633"/>
      <c r="PKP578" s="633"/>
      <c r="PKQ578" s="633"/>
      <c r="PKR578" s="633"/>
      <c r="PKS578" s="633"/>
      <c r="PKT578" s="633"/>
      <c r="PKU578" s="633"/>
      <c r="PKV578" s="633"/>
      <c r="PKW578" s="633"/>
      <c r="PKX578" s="633"/>
      <c r="PKY578" s="633"/>
      <c r="PKZ578" s="633"/>
      <c r="PLA578" s="633"/>
      <c r="PLB578" s="633"/>
      <c r="PLC578" s="633"/>
      <c r="PLD578" s="633"/>
      <c r="PLE578" s="633"/>
      <c r="PLF578" s="633"/>
      <c r="PLG578" s="633"/>
      <c r="PLH578" s="633"/>
      <c r="PLI578" s="633"/>
      <c r="PLJ578" s="633"/>
      <c r="PLK578" s="633"/>
      <c r="PLL578" s="633"/>
      <c r="PLM578" s="633"/>
      <c r="PLN578" s="633"/>
      <c r="PLO578" s="633"/>
      <c r="PLP578" s="633"/>
      <c r="PLQ578" s="633"/>
      <c r="PLR578" s="633"/>
      <c r="PLS578" s="633"/>
      <c r="PLT578" s="633"/>
      <c r="PLU578" s="633"/>
      <c r="PLV578" s="633"/>
      <c r="PLW578" s="633"/>
      <c r="PLX578" s="633"/>
      <c r="PLY578" s="633"/>
      <c r="PLZ578" s="633"/>
      <c r="PMA578" s="633"/>
      <c r="PMB578" s="633"/>
      <c r="PMC578" s="633"/>
      <c r="PMD578" s="633"/>
      <c r="PME578" s="633"/>
      <c r="PMF578" s="633"/>
      <c r="PMG578" s="633"/>
      <c r="PMH578" s="633"/>
      <c r="PMI578" s="633"/>
      <c r="PMJ578" s="633"/>
      <c r="PMK578" s="633"/>
      <c r="PML578" s="633"/>
      <c r="PMM578" s="633"/>
      <c r="PMN578" s="633"/>
      <c r="PMO578" s="633"/>
      <c r="PMP578" s="633"/>
      <c r="PMQ578" s="633"/>
      <c r="PMR578" s="633"/>
      <c r="PMS578" s="633"/>
      <c r="PMT578" s="633"/>
      <c r="PMU578" s="633"/>
      <c r="PMV578" s="633"/>
      <c r="PMW578" s="633"/>
      <c r="PMX578" s="633"/>
      <c r="PMY578" s="633"/>
      <c r="PMZ578" s="633"/>
      <c r="PNA578" s="633"/>
      <c r="PNB578" s="633"/>
      <c r="PNC578" s="633"/>
      <c r="PND578" s="633"/>
      <c r="PNE578" s="633"/>
      <c r="PNF578" s="633"/>
      <c r="PNG578" s="633"/>
      <c r="PNH578" s="633"/>
      <c r="PNI578" s="633"/>
      <c r="PNJ578" s="633"/>
      <c r="PNK578" s="633"/>
      <c r="PNL578" s="633"/>
      <c r="PNM578" s="633"/>
      <c r="PNN578" s="633"/>
      <c r="PNO578" s="633"/>
      <c r="PNP578" s="633"/>
      <c r="PNQ578" s="633"/>
      <c r="PNR578" s="633"/>
      <c r="PNS578" s="633"/>
      <c r="PNT578" s="633"/>
      <c r="PNU578" s="633"/>
      <c r="PNV578" s="633"/>
      <c r="PNW578" s="633"/>
      <c r="PNX578" s="633"/>
      <c r="PNY578" s="633"/>
      <c r="PNZ578" s="633"/>
      <c r="POA578" s="633"/>
      <c r="POB578" s="633"/>
      <c r="POC578" s="633"/>
      <c r="POD578" s="633"/>
      <c r="POE578" s="633"/>
      <c r="POF578" s="633"/>
      <c r="POG578" s="633"/>
      <c r="POH578" s="633"/>
      <c r="POI578" s="633"/>
      <c r="POJ578" s="633"/>
      <c r="POK578" s="633"/>
      <c r="POL578" s="633"/>
      <c r="POM578" s="633"/>
      <c r="PON578" s="633"/>
      <c r="POO578" s="633"/>
      <c r="POP578" s="633"/>
      <c r="POQ578" s="633"/>
      <c r="POR578" s="633"/>
      <c r="POS578" s="633"/>
      <c r="POT578" s="633"/>
      <c r="POU578" s="633"/>
      <c r="POV578" s="633"/>
      <c r="POW578" s="633"/>
      <c r="POX578" s="633"/>
      <c r="POY578" s="633"/>
      <c r="POZ578" s="633"/>
      <c r="PPA578" s="633"/>
      <c r="PPB578" s="633"/>
      <c r="PPC578" s="633"/>
      <c r="PPD578" s="633"/>
      <c r="PPE578" s="633"/>
      <c r="PPF578" s="633"/>
      <c r="PPG578" s="633"/>
      <c r="PPH578" s="633"/>
      <c r="PPI578" s="633"/>
      <c r="PPJ578" s="633"/>
      <c r="PPK578" s="633"/>
      <c r="PPL578" s="633"/>
      <c r="PPM578" s="633"/>
      <c r="PPN578" s="633"/>
      <c r="PPO578" s="633"/>
      <c r="PPP578" s="633"/>
      <c r="PPQ578" s="633"/>
      <c r="PPR578" s="633"/>
      <c r="PPS578" s="633"/>
      <c r="PPT578" s="633"/>
      <c r="PPU578" s="633"/>
      <c r="PPV578" s="633"/>
      <c r="PPW578" s="633"/>
      <c r="PPX578" s="633"/>
      <c r="PPY578" s="633"/>
      <c r="PPZ578" s="633"/>
      <c r="PQA578" s="633"/>
      <c r="PQB578" s="633"/>
      <c r="PQC578" s="633"/>
      <c r="PQD578" s="633"/>
      <c r="PQE578" s="633"/>
      <c r="PQF578" s="633"/>
      <c r="PQG578" s="633"/>
      <c r="PQH578" s="633"/>
      <c r="PQI578" s="633"/>
      <c r="PQJ578" s="633"/>
      <c r="PQK578" s="633"/>
      <c r="PQL578" s="633"/>
      <c r="PQM578" s="633"/>
      <c r="PQN578" s="633"/>
      <c r="PQO578" s="633"/>
      <c r="PQP578" s="633"/>
      <c r="PQQ578" s="633"/>
      <c r="PQR578" s="633"/>
      <c r="PQS578" s="633"/>
      <c r="PQT578" s="633"/>
      <c r="PQU578" s="633"/>
      <c r="PQV578" s="633"/>
      <c r="PQW578" s="633"/>
      <c r="PQX578" s="633"/>
      <c r="PQY578" s="633"/>
      <c r="PQZ578" s="633"/>
      <c r="PRA578" s="633"/>
      <c r="PRB578" s="633"/>
      <c r="PRC578" s="633"/>
      <c r="PRD578" s="633"/>
      <c r="PRE578" s="633"/>
      <c r="PRF578" s="633"/>
      <c r="PRG578" s="633"/>
      <c r="PRH578" s="633"/>
      <c r="PRI578" s="633"/>
      <c r="PRJ578" s="633"/>
      <c r="PRK578" s="633"/>
      <c r="PRL578" s="633"/>
      <c r="PRM578" s="633"/>
      <c r="PRN578" s="633"/>
      <c r="PRO578" s="633"/>
      <c r="PRP578" s="633"/>
      <c r="PRQ578" s="633"/>
      <c r="PRR578" s="633"/>
      <c r="PRS578" s="633"/>
      <c r="PRT578" s="633"/>
      <c r="PRU578" s="633"/>
      <c r="PRV578" s="633"/>
      <c r="PRW578" s="633"/>
      <c r="PRX578" s="633"/>
      <c r="PRY578" s="633"/>
      <c r="PRZ578" s="633"/>
      <c r="PSA578" s="633"/>
      <c r="PSB578" s="633"/>
      <c r="PSC578" s="633"/>
      <c r="PSD578" s="633"/>
      <c r="PSE578" s="633"/>
      <c r="PSF578" s="633"/>
      <c r="PSG578" s="633"/>
      <c r="PSH578" s="633"/>
      <c r="PSI578" s="633"/>
      <c r="PSJ578" s="633"/>
      <c r="PSK578" s="633"/>
      <c r="PSL578" s="633"/>
      <c r="PSM578" s="633"/>
      <c r="PSN578" s="633"/>
      <c r="PSO578" s="633"/>
      <c r="PSP578" s="633"/>
      <c r="PSQ578" s="633"/>
      <c r="PSR578" s="633"/>
      <c r="PSS578" s="633"/>
      <c r="PST578" s="633"/>
      <c r="PSU578" s="633"/>
      <c r="PSV578" s="633"/>
      <c r="PSW578" s="633"/>
      <c r="PSX578" s="633"/>
      <c r="PSY578" s="633"/>
      <c r="PSZ578" s="633"/>
      <c r="PTA578" s="633"/>
      <c r="PTB578" s="633"/>
      <c r="PTC578" s="633"/>
      <c r="PTD578" s="633"/>
      <c r="PTE578" s="633"/>
      <c r="PTF578" s="633"/>
      <c r="PTG578" s="633"/>
      <c r="PTH578" s="633"/>
      <c r="PTI578" s="633"/>
      <c r="PTJ578" s="633"/>
      <c r="PTK578" s="633"/>
      <c r="PTL578" s="633"/>
      <c r="PTM578" s="633"/>
      <c r="PTN578" s="633"/>
      <c r="PTO578" s="633"/>
      <c r="PTP578" s="633"/>
      <c r="PTQ578" s="633"/>
      <c r="PTR578" s="633"/>
      <c r="PTS578" s="633"/>
      <c r="PTT578" s="633"/>
      <c r="PTU578" s="633"/>
      <c r="PTV578" s="633"/>
      <c r="PTW578" s="633"/>
      <c r="PTX578" s="633"/>
      <c r="PTY578" s="633"/>
      <c r="PTZ578" s="633"/>
      <c r="PUA578" s="633"/>
      <c r="PUB578" s="633"/>
      <c r="PUC578" s="633"/>
      <c r="PUD578" s="633"/>
      <c r="PUE578" s="633"/>
      <c r="PUF578" s="633"/>
      <c r="PUG578" s="633"/>
      <c r="PUH578" s="633"/>
      <c r="PUI578" s="633"/>
      <c r="PUJ578" s="633"/>
      <c r="PUK578" s="633"/>
      <c r="PUL578" s="633"/>
      <c r="PUM578" s="633"/>
      <c r="PUN578" s="633"/>
      <c r="PUO578" s="633"/>
      <c r="PUP578" s="633"/>
      <c r="PUQ578" s="633"/>
      <c r="PUR578" s="633"/>
      <c r="PUS578" s="633"/>
      <c r="PUT578" s="633"/>
      <c r="PUU578" s="633"/>
      <c r="PUV578" s="633"/>
      <c r="PUW578" s="633"/>
      <c r="PUX578" s="633"/>
      <c r="PUY578" s="633"/>
      <c r="PUZ578" s="633"/>
      <c r="PVA578" s="633"/>
      <c r="PVB578" s="633"/>
      <c r="PVC578" s="633"/>
      <c r="PVD578" s="633"/>
      <c r="PVE578" s="633"/>
      <c r="PVF578" s="633"/>
      <c r="PVG578" s="633"/>
      <c r="PVH578" s="633"/>
      <c r="PVI578" s="633"/>
      <c r="PVJ578" s="633"/>
      <c r="PVK578" s="633"/>
      <c r="PVL578" s="633"/>
      <c r="PVM578" s="633"/>
      <c r="PVN578" s="633"/>
      <c r="PVO578" s="633"/>
      <c r="PVP578" s="633"/>
      <c r="PVQ578" s="633"/>
      <c r="PVR578" s="633"/>
      <c r="PVS578" s="633"/>
      <c r="PVT578" s="633"/>
      <c r="PVU578" s="633"/>
      <c r="PVV578" s="633"/>
      <c r="PVW578" s="633"/>
      <c r="PVX578" s="633"/>
      <c r="PVY578" s="633"/>
      <c r="PVZ578" s="633"/>
      <c r="PWA578" s="633"/>
      <c r="PWB578" s="633"/>
      <c r="PWC578" s="633"/>
      <c r="PWD578" s="633"/>
      <c r="PWE578" s="633"/>
      <c r="PWF578" s="633"/>
      <c r="PWG578" s="633"/>
      <c r="PWH578" s="633"/>
      <c r="PWI578" s="633"/>
      <c r="PWJ578" s="633"/>
      <c r="PWK578" s="633"/>
      <c r="PWL578" s="633"/>
      <c r="PWM578" s="633"/>
      <c r="PWN578" s="633"/>
      <c r="PWO578" s="633"/>
      <c r="PWP578" s="633"/>
      <c r="PWQ578" s="633"/>
      <c r="PWR578" s="633"/>
      <c r="PWS578" s="633"/>
      <c r="PWT578" s="633"/>
      <c r="PWU578" s="633"/>
      <c r="PWV578" s="633"/>
      <c r="PWW578" s="633"/>
      <c r="PWX578" s="633"/>
      <c r="PWY578" s="633"/>
      <c r="PWZ578" s="633"/>
      <c r="PXA578" s="633"/>
      <c r="PXB578" s="633"/>
      <c r="PXC578" s="633"/>
      <c r="PXD578" s="633"/>
      <c r="PXE578" s="633"/>
      <c r="PXF578" s="633"/>
      <c r="PXG578" s="633"/>
      <c r="PXH578" s="633"/>
      <c r="PXI578" s="633"/>
      <c r="PXJ578" s="633"/>
      <c r="PXK578" s="633"/>
      <c r="PXL578" s="633"/>
      <c r="PXM578" s="633"/>
      <c r="PXN578" s="633"/>
      <c r="PXO578" s="633"/>
      <c r="PXP578" s="633"/>
      <c r="PXQ578" s="633"/>
      <c r="PXR578" s="633"/>
      <c r="PXS578" s="633"/>
      <c r="PXT578" s="633"/>
      <c r="PXU578" s="633"/>
      <c r="PXV578" s="633"/>
      <c r="PXW578" s="633"/>
      <c r="PXX578" s="633"/>
      <c r="PXY578" s="633"/>
      <c r="PXZ578" s="633"/>
      <c r="PYA578" s="633"/>
      <c r="PYB578" s="633"/>
      <c r="PYC578" s="633"/>
      <c r="PYD578" s="633"/>
      <c r="PYE578" s="633"/>
      <c r="PYF578" s="633"/>
      <c r="PYG578" s="633"/>
      <c r="PYH578" s="633"/>
      <c r="PYI578" s="633"/>
      <c r="PYJ578" s="633"/>
      <c r="PYK578" s="633"/>
      <c r="PYL578" s="633"/>
      <c r="PYM578" s="633"/>
      <c r="PYN578" s="633"/>
      <c r="PYO578" s="633"/>
      <c r="PYP578" s="633"/>
      <c r="PYQ578" s="633"/>
      <c r="PYR578" s="633"/>
      <c r="PYS578" s="633"/>
      <c r="PYT578" s="633"/>
      <c r="PYU578" s="633"/>
      <c r="PYV578" s="633"/>
      <c r="PYW578" s="633"/>
      <c r="PYX578" s="633"/>
      <c r="PYY578" s="633"/>
      <c r="PYZ578" s="633"/>
      <c r="PZA578" s="633"/>
      <c r="PZB578" s="633"/>
      <c r="PZC578" s="633"/>
      <c r="PZD578" s="633"/>
      <c r="PZE578" s="633"/>
      <c r="PZF578" s="633"/>
      <c r="PZG578" s="633"/>
      <c r="PZH578" s="633"/>
      <c r="PZI578" s="633"/>
      <c r="PZJ578" s="633"/>
      <c r="PZK578" s="633"/>
      <c r="PZL578" s="633"/>
      <c r="PZM578" s="633"/>
      <c r="PZN578" s="633"/>
      <c r="PZO578" s="633"/>
      <c r="PZP578" s="633"/>
      <c r="PZQ578" s="633"/>
      <c r="PZR578" s="633"/>
      <c r="PZS578" s="633"/>
      <c r="PZT578" s="633"/>
      <c r="PZU578" s="633"/>
      <c r="PZV578" s="633"/>
      <c r="PZW578" s="633"/>
      <c r="PZX578" s="633"/>
      <c r="PZY578" s="633"/>
      <c r="PZZ578" s="633"/>
      <c r="QAA578" s="633"/>
      <c r="QAB578" s="633"/>
      <c r="QAC578" s="633"/>
      <c r="QAD578" s="633"/>
      <c r="QAE578" s="633"/>
      <c r="QAF578" s="633"/>
      <c r="QAG578" s="633"/>
      <c r="QAH578" s="633"/>
      <c r="QAI578" s="633"/>
      <c r="QAJ578" s="633"/>
      <c r="QAK578" s="633"/>
      <c r="QAL578" s="633"/>
      <c r="QAM578" s="633"/>
      <c r="QAN578" s="633"/>
      <c r="QAO578" s="633"/>
      <c r="QAP578" s="633"/>
      <c r="QAQ578" s="633"/>
      <c r="QAR578" s="633"/>
      <c r="QAS578" s="633"/>
      <c r="QAT578" s="633"/>
      <c r="QAU578" s="633"/>
      <c r="QAV578" s="633"/>
      <c r="QAW578" s="633"/>
      <c r="QAX578" s="633"/>
      <c r="QAY578" s="633"/>
      <c r="QAZ578" s="633"/>
      <c r="QBA578" s="633"/>
      <c r="QBB578" s="633"/>
      <c r="QBC578" s="633"/>
      <c r="QBD578" s="633"/>
      <c r="QBE578" s="633"/>
      <c r="QBF578" s="633"/>
      <c r="QBG578" s="633"/>
      <c r="QBH578" s="633"/>
      <c r="QBI578" s="633"/>
      <c r="QBJ578" s="633"/>
      <c r="QBK578" s="633"/>
      <c r="QBL578" s="633"/>
      <c r="QBM578" s="633"/>
      <c r="QBN578" s="633"/>
      <c r="QBO578" s="633"/>
      <c r="QBP578" s="633"/>
      <c r="QBQ578" s="633"/>
      <c r="QBR578" s="633"/>
      <c r="QBS578" s="633"/>
      <c r="QBT578" s="633"/>
      <c r="QBU578" s="633"/>
      <c r="QBV578" s="633"/>
      <c r="QBW578" s="633"/>
      <c r="QBX578" s="633"/>
      <c r="QBY578" s="633"/>
      <c r="QBZ578" s="633"/>
      <c r="QCA578" s="633"/>
      <c r="QCB578" s="633"/>
      <c r="QCC578" s="633"/>
      <c r="QCD578" s="633"/>
      <c r="QCE578" s="633"/>
      <c r="QCF578" s="633"/>
      <c r="QCG578" s="633"/>
      <c r="QCH578" s="633"/>
      <c r="QCI578" s="633"/>
      <c r="QCJ578" s="633"/>
      <c r="QCK578" s="633"/>
      <c r="QCL578" s="633"/>
      <c r="QCM578" s="633"/>
      <c r="QCN578" s="633"/>
      <c r="QCO578" s="633"/>
      <c r="QCP578" s="633"/>
      <c r="QCQ578" s="633"/>
      <c r="QCR578" s="633"/>
      <c r="QCS578" s="633"/>
      <c r="QCT578" s="633"/>
      <c r="QCU578" s="633"/>
      <c r="QCV578" s="633"/>
      <c r="QCW578" s="633"/>
      <c r="QCX578" s="633"/>
      <c r="QCY578" s="633"/>
      <c r="QCZ578" s="633"/>
      <c r="QDA578" s="633"/>
      <c r="QDB578" s="633"/>
      <c r="QDC578" s="633"/>
      <c r="QDD578" s="633"/>
      <c r="QDE578" s="633"/>
      <c r="QDF578" s="633"/>
      <c r="QDG578" s="633"/>
      <c r="QDH578" s="633"/>
      <c r="QDI578" s="633"/>
      <c r="QDJ578" s="633"/>
      <c r="QDK578" s="633"/>
      <c r="QDL578" s="633"/>
      <c r="QDM578" s="633"/>
      <c r="QDN578" s="633"/>
      <c r="QDO578" s="633"/>
      <c r="QDP578" s="633"/>
      <c r="QDQ578" s="633"/>
      <c r="QDR578" s="633"/>
      <c r="QDS578" s="633"/>
      <c r="QDT578" s="633"/>
      <c r="QDU578" s="633"/>
      <c r="QDV578" s="633"/>
      <c r="QDW578" s="633"/>
      <c r="QDX578" s="633"/>
      <c r="QDY578" s="633"/>
      <c r="QDZ578" s="633"/>
      <c r="QEA578" s="633"/>
      <c r="QEB578" s="633"/>
      <c r="QEC578" s="633"/>
      <c r="QED578" s="633"/>
      <c r="QEE578" s="633"/>
      <c r="QEF578" s="633"/>
      <c r="QEG578" s="633"/>
      <c r="QEH578" s="633"/>
      <c r="QEI578" s="633"/>
      <c r="QEJ578" s="633"/>
      <c r="QEK578" s="633"/>
      <c r="QEL578" s="633"/>
      <c r="QEM578" s="633"/>
      <c r="QEN578" s="633"/>
      <c r="QEO578" s="633"/>
      <c r="QEP578" s="633"/>
      <c r="QEQ578" s="633"/>
      <c r="QER578" s="633"/>
      <c r="QES578" s="633"/>
      <c r="QET578" s="633"/>
      <c r="QEU578" s="633"/>
      <c r="QEV578" s="633"/>
      <c r="QEW578" s="633"/>
      <c r="QEX578" s="633"/>
      <c r="QEY578" s="633"/>
      <c r="QEZ578" s="633"/>
      <c r="QFA578" s="633"/>
      <c r="QFB578" s="633"/>
      <c r="QFC578" s="633"/>
      <c r="QFD578" s="633"/>
      <c r="QFE578" s="633"/>
      <c r="QFF578" s="633"/>
      <c r="QFG578" s="633"/>
      <c r="QFH578" s="633"/>
      <c r="QFI578" s="633"/>
      <c r="QFJ578" s="633"/>
      <c r="QFK578" s="633"/>
      <c r="QFL578" s="633"/>
      <c r="QFM578" s="633"/>
      <c r="QFN578" s="633"/>
      <c r="QFO578" s="633"/>
      <c r="QFP578" s="633"/>
      <c r="QFQ578" s="633"/>
      <c r="QFR578" s="633"/>
      <c r="QFS578" s="633"/>
      <c r="QFT578" s="633"/>
      <c r="QFU578" s="633"/>
      <c r="QFV578" s="633"/>
      <c r="QFW578" s="633"/>
      <c r="QFX578" s="633"/>
      <c r="QFY578" s="633"/>
      <c r="QFZ578" s="633"/>
      <c r="QGA578" s="633"/>
      <c r="QGB578" s="633"/>
      <c r="QGC578" s="633"/>
      <c r="QGD578" s="633"/>
      <c r="QGE578" s="633"/>
      <c r="QGF578" s="633"/>
      <c r="QGG578" s="633"/>
      <c r="QGH578" s="633"/>
      <c r="QGI578" s="633"/>
      <c r="QGJ578" s="633"/>
      <c r="QGK578" s="633"/>
      <c r="QGL578" s="633"/>
      <c r="QGM578" s="633"/>
      <c r="QGN578" s="633"/>
      <c r="QGO578" s="633"/>
      <c r="QGP578" s="633"/>
      <c r="QGQ578" s="633"/>
      <c r="QGR578" s="633"/>
      <c r="QGS578" s="633"/>
      <c r="QGT578" s="633"/>
      <c r="QGU578" s="633"/>
      <c r="QGV578" s="633"/>
      <c r="QGW578" s="633"/>
      <c r="QGX578" s="633"/>
      <c r="QGY578" s="633"/>
      <c r="QGZ578" s="633"/>
      <c r="QHA578" s="633"/>
      <c r="QHB578" s="633"/>
      <c r="QHC578" s="633"/>
      <c r="QHD578" s="633"/>
      <c r="QHE578" s="633"/>
      <c r="QHF578" s="633"/>
      <c r="QHG578" s="633"/>
      <c r="QHH578" s="633"/>
      <c r="QHI578" s="633"/>
      <c r="QHJ578" s="633"/>
      <c r="QHK578" s="633"/>
      <c r="QHL578" s="633"/>
      <c r="QHM578" s="633"/>
      <c r="QHN578" s="633"/>
      <c r="QHO578" s="633"/>
      <c r="QHP578" s="633"/>
      <c r="QHQ578" s="633"/>
      <c r="QHR578" s="633"/>
      <c r="QHS578" s="633"/>
      <c r="QHT578" s="633"/>
      <c r="QHU578" s="633"/>
      <c r="QHV578" s="633"/>
      <c r="QHW578" s="633"/>
      <c r="QHX578" s="633"/>
      <c r="QHY578" s="633"/>
      <c r="QHZ578" s="633"/>
      <c r="QIA578" s="633"/>
      <c r="QIB578" s="633"/>
      <c r="QIC578" s="633"/>
      <c r="QID578" s="633"/>
      <c r="QIE578" s="633"/>
      <c r="QIF578" s="633"/>
      <c r="QIG578" s="633"/>
      <c r="QIH578" s="633"/>
      <c r="QII578" s="633"/>
      <c r="QIJ578" s="633"/>
      <c r="QIK578" s="633"/>
      <c r="QIL578" s="633"/>
      <c r="QIM578" s="633"/>
      <c r="QIN578" s="633"/>
      <c r="QIO578" s="633"/>
      <c r="QIP578" s="633"/>
      <c r="QIQ578" s="633"/>
      <c r="QIR578" s="633"/>
      <c r="QIS578" s="633"/>
      <c r="QIT578" s="633"/>
      <c r="QIU578" s="633"/>
      <c r="QIV578" s="633"/>
      <c r="QIW578" s="633"/>
      <c r="QIX578" s="633"/>
      <c r="QIY578" s="633"/>
      <c r="QIZ578" s="633"/>
      <c r="QJA578" s="633"/>
      <c r="QJB578" s="633"/>
      <c r="QJC578" s="633"/>
      <c r="QJD578" s="633"/>
      <c r="QJE578" s="633"/>
      <c r="QJF578" s="633"/>
      <c r="QJG578" s="633"/>
      <c r="QJH578" s="633"/>
      <c r="QJI578" s="633"/>
      <c r="QJJ578" s="633"/>
      <c r="QJK578" s="633"/>
      <c r="QJL578" s="633"/>
      <c r="QJM578" s="633"/>
      <c r="QJN578" s="633"/>
      <c r="QJO578" s="633"/>
      <c r="QJP578" s="633"/>
      <c r="QJQ578" s="633"/>
      <c r="QJR578" s="633"/>
      <c r="QJS578" s="633"/>
      <c r="QJT578" s="633"/>
      <c r="QJU578" s="633"/>
      <c r="QJV578" s="633"/>
      <c r="QJW578" s="633"/>
      <c r="QJX578" s="633"/>
      <c r="QJY578" s="633"/>
      <c r="QJZ578" s="633"/>
      <c r="QKA578" s="633"/>
      <c r="QKB578" s="633"/>
      <c r="QKC578" s="633"/>
      <c r="QKD578" s="633"/>
      <c r="QKE578" s="633"/>
      <c r="QKF578" s="633"/>
      <c r="QKG578" s="633"/>
      <c r="QKH578" s="633"/>
      <c r="QKI578" s="633"/>
      <c r="QKJ578" s="633"/>
      <c r="QKK578" s="633"/>
      <c r="QKL578" s="633"/>
      <c r="QKM578" s="633"/>
      <c r="QKN578" s="633"/>
      <c r="QKO578" s="633"/>
      <c r="QKP578" s="633"/>
      <c r="QKQ578" s="633"/>
      <c r="QKR578" s="633"/>
      <c r="QKS578" s="633"/>
      <c r="QKT578" s="633"/>
      <c r="QKU578" s="633"/>
      <c r="QKV578" s="633"/>
      <c r="QKW578" s="633"/>
      <c r="QKX578" s="633"/>
      <c r="QKY578" s="633"/>
      <c r="QKZ578" s="633"/>
      <c r="QLA578" s="633"/>
      <c r="QLB578" s="633"/>
      <c r="QLC578" s="633"/>
      <c r="QLD578" s="633"/>
      <c r="QLE578" s="633"/>
      <c r="QLF578" s="633"/>
      <c r="QLG578" s="633"/>
      <c r="QLH578" s="633"/>
      <c r="QLI578" s="633"/>
      <c r="QLJ578" s="633"/>
      <c r="QLK578" s="633"/>
      <c r="QLL578" s="633"/>
      <c r="QLM578" s="633"/>
      <c r="QLN578" s="633"/>
      <c r="QLO578" s="633"/>
      <c r="QLP578" s="633"/>
      <c r="QLQ578" s="633"/>
      <c r="QLR578" s="633"/>
      <c r="QLS578" s="633"/>
      <c r="QLT578" s="633"/>
      <c r="QLU578" s="633"/>
      <c r="QLV578" s="633"/>
      <c r="QLW578" s="633"/>
      <c r="QLX578" s="633"/>
      <c r="QLY578" s="633"/>
      <c r="QLZ578" s="633"/>
      <c r="QMA578" s="633"/>
      <c r="QMB578" s="633"/>
      <c r="QMC578" s="633"/>
      <c r="QMD578" s="633"/>
      <c r="QME578" s="633"/>
      <c r="QMF578" s="633"/>
      <c r="QMG578" s="633"/>
      <c r="QMH578" s="633"/>
      <c r="QMI578" s="633"/>
      <c r="QMJ578" s="633"/>
      <c r="QMK578" s="633"/>
      <c r="QML578" s="633"/>
      <c r="QMM578" s="633"/>
      <c r="QMN578" s="633"/>
      <c r="QMO578" s="633"/>
      <c r="QMP578" s="633"/>
      <c r="QMQ578" s="633"/>
      <c r="QMR578" s="633"/>
      <c r="QMS578" s="633"/>
      <c r="QMT578" s="633"/>
      <c r="QMU578" s="633"/>
      <c r="QMV578" s="633"/>
      <c r="QMW578" s="633"/>
      <c r="QMX578" s="633"/>
      <c r="QMY578" s="633"/>
      <c r="QMZ578" s="633"/>
      <c r="QNA578" s="633"/>
      <c r="QNB578" s="633"/>
      <c r="QNC578" s="633"/>
      <c r="QND578" s="633"/>
      <c r="QNE578" s="633"/>
      <c r="QNF578" s="633"/>
      <c r="QNG578" s="633"/>
      <c r="QNH578" s="633"/>
      <c r="QNI578" s="633"/>
      <c r="QNJ578" s="633"/>
      <c r="QNK578" s="633"/>
      <c r="QNL578" s="633"/>
      <c r="QNM578" s="633"/>
      <c r="QNN578" s="633"/>
      <c r="QNO578" s="633"/>
      <c r="QNP578" s="633"/>
      <c r="QNQ578" s="633"/>
      <c r="QNR578" s="633"/>
      <c r="QNS578" s="633"/>
      <c r="QNT578" s="633"/>
      <c r="QNU578" s="633"/>
      <c r="QNV578" s="633"/>
      <c r="QNW578" s="633"/>
      <c r="QNX578" s="633"/>
      <c r="QNY578" s="633"/>
      <c r="QNZ578" s="633"/>
      <c r="QOA578" s="633"/>
      <c r="QOB578" s="633"/>
      <c r="QOC578" s="633"/>
      <c r="QOD578" s="633"/>
      <c r="QOE578" s="633"/>
      <c r="QOF578" s="633"/>
      <c r="QOG578" s="633"/>
      <c r="QOH578" s="633"/>
      <c r="QOI578" s="633"/>
      <c r="QOJ578" s="633"/>
      <c r="QOK578" s="633"/>
      <c r="QOL578" s="633"/>
      <c r="QOM578" s="633"/>
      <c r="QON578" s="633"/>
      <c r="QOO578" s="633"/>
      <c r="QOP578" s="633"/>
      <c r="QOQ578" s="633"/>
      <c r="QOR578" s="633"/>
      <c r="QOS578" s="633"/>
      <c r="QOT578" s="633"/>
      <c r="QOU578" s="633"/>
      <c r="QOV578" s="633"/>
      <c r="QOW578" s="633"/>
      <c r="QOX578" s="633"/>
      <c r="QOY578" s="633"/>
      <c r="QOZ578" s="633"/>
      <c r="QPA578" s="633"/>
      <c r="QPB578" s="633"/>
      <c r="QPC578" s="633"/>
      <c r="QPD578" s="633"/>
      <c r="QPE578" s="633"/>
      <c r="QPF578" s="633"/>
      <c r="QPG578" s="633"/>
      <c r="QPH578" s="633"/>
      <c r="QPI578" s="633"/>
      <c r="QPJ578" s="633"/>
      <c r="QPK578" s="633"/>
      <c r="QPL578" s="633"/>
      <c r="QPM578" s="633"/>
      <c r="QPN578" s="633"/>
      <c r="QPO578" s="633"/>
      <c r="QPP578" s="633"/>
      <c r="QPQ578" s="633"/>
      <c r="QPR578" s="633"/>
      <c r="QPS578" s="633"/>
      <c r="QPT578" s="633"/>
      <c r="QPU578" s="633"/>
      <c r="QPV578" s="633"/>
      <c r="QPW578" s="633"/>
      <c r="QPX578" s="633"/>
      <c r="QPY578" s="633"/>
      <c r="QPZ578" s="633"/>
      <c r="QQA578" s="633"/>
      <c r="QQB578" s="633"/>
      <c r="QQC578" s="633"/>
      <c r="QQD578" s="633"/>
      <c r="QQE578" s="633"/>
      <c r="QQF578" s="633"/>
      <c r="QQG578" s="633"/>
      <c r="QQH578" s="633"/>
      <c r="QQI578" s="633"/>
      <c r="QQJ578" s="633"/>
      <c r="QQK578" s="633"/>
      <c r="QQL578" s="633"/>
      <c r="QQM578" s="633"/>
      <c r="QQN578" s="633"/>
      <c r="QQO578" s="633"/>
      <c r="QQP578" s="633"/>
      <c r="QQQ578" s="633"/>
      <c r="QQR578" s="633"/>
      <c r="QQS578" s="633"/>
      <c r="QQT578" s="633"/>
      <c r="QQU578" s="633"/>
      <c r="QQV578" s="633"/>
      <c r="QQW578" s="633"/>
      <c r="QQX578" s="633"/>
      <c r="QQY578" s="633"/>
      <c r="QQZ578" s="633"/>
      <c r="QRA578" s="633"/>
      <c r="QRB578" s="633"/>
      <c r="QRC578" s="633"/>
      <c r="QRD578" s="633"/>
      <c r="QRE578" s="633"/>
      <c r="QRF578" s="633"/>
      <c r="QRG578" s="633"/>
      <c r="QRH578" s="633"/>
      <c r="QRI578" s="633"/>
      <c r="QRJ578" s="633"/>
      <c r="QRK578" s="633"/>
      <c r="QRL578" s="633"/>
      <c r="QRM578" s="633"/>
      <c r="QRN578" s="633"/>
      <c r="QRO578" s="633"/>
      <c r="QRP578" s="633"/>
      <c r="QRQ578" s="633"/>
      <c r="QRR578" s="633"/>
      <c r="QRS578" s="633"/>
      <c r="QRT578" s="633"/>
      <c r="QRU578" s="633"/>
      <c r="QRV578" s="633"/>
      <c r="QRW578" s="633"/>
      <c r="QRX578" s="633"/>
      <c r="QRY578" s="633"/>
      <c r="QRZ578" s="633"/>
      <c r="QSA578" s="633"/>
      <c r="QSB578" s="633"/>
      <c r="QSC578" s="633"/>
      <c r="QSD578" s="633"/>
      <c r="QSE578" s="633"/>
      <c r="QSF578" s="633"/>
      <c r="QSG578" s="633"/>
      <c r="QSH578" s="633"/>
      <c r="QSI578" s="633"/>
      <c r="QSJ578" s="633"/>
      <c r="QSK578" s="633"/>
      <c r="QSL578" s="633"/>
      <c r="QSM578" s="633"/>
      <c r="QSN578" s="633"/>
      <c r="QSO578" s="633"/>
      <c r="QSP578" s="633"/>
      <c r="QSQ578" s="633"/>
      <c r="QSR578" s="633"/>
      <c r="QSS578" s="633"/>
      <c r="QST578" s="633"/>
      <c r="QSU578" s="633"/>
      <c r="QSV578" s="633"/>
      <c r="QSW578" s="633"/>
      <c r="QSX578" s="633"/>
      <c r="QSY578" s="633"/>
      <c r="QSZ578" s="633"/>
      <c r="QTA578" s="633"/>
      <c r="QTB578" s="633"/>
      <c r="QTC578" s="633"/>
      <c r="QTD578" s="633"/>
      <c r="QTE578" s="633"/>
      <c r="QTF578" s="633"/>
      <c r="QTG578" s="633"/>
      <c r="QTH578" s="633"/>
      <c r="QTI578" s="633"/>
      <c r="QTJ578" s="633"/>
      <c r="QTK578" s="633"/>
      <c r="QTL578" s="633"/>
      <c r="QTM578" s="633"/>
      <c r="QTN578" s="633"/>
      <c r="QTO578" s="633"/>
      <c r="QTP578" s="633"/>
      <c r="QTQ578" s="633"/>
      <c r="QTR578" s="633"/>
      <c r="QTS578" s="633"/>
      <c r="QTT578" s="633"/>
      <c r="QTU578" s="633"/>
      <c r="QTV578" s="633"/>
      <c r="QTW578" s="633"/>
      <c r="QTX578" s="633"/>
      <c r="QTY578" s="633"/>
      <c r="QTZ578" s="633"/>
      <c r="QUA578" s="633"/>
      <c r="QUB578" s="633"/>
      <c r="QUC578" s="633"/>
      <c r="QUD578" s="633"/>
      <c r="QUE578" s="633"/>
      <c r="QUF578" s="633"/>
      <c r="QUG578" s="633"/>
      <c r="QUH578" s="633"/>
      <c r="QUI578" s="633"/>
      <c r="QUJ578" s="633"/>
      <c r="QUK578" s="633"/>
      <c r="QUL578" s="633"/>
      <c r="QUM578" s="633"/>
      <c r="QUN578" s="633"/>
      <c r="QUO578" s="633"/>
      <c r="QUP578" s="633"/>
      <c r="QUQ578" s="633"/>
      <c r="QUR578" s="633"/>
      <c r="QUS578" s="633"/>
      <c r="QUT578" s="633"/>
      <c r="QUU578" s="633"/>
      <c r="QUV578" s="633"/>
      <c r="QUW578" s="633"/>
      <c r="QUX578" s="633"/>
      <c r="QUY578" s="633"/>
      <c r="QUZ578" s="633"/>
      <c r="QVA578" s="633"/>
      <c r="QVB578" s="633"/>
      <c r="QVC578" s="633"/>
      <c r="QVD578" s="633"/>
      <c r="QVE578" s="633"/>
      <c r="QVF578" s="633"/>
      <c r="QVG578" s="633"/>
      <c r="QVH578" s="633"/>
      <c r="QVI578" s="633"/>
      <c r="QVJ578" s="633"/>
      <c r="QVK578" s="633"/>
      <c r="QVL578" s="633"/>
      <c r="QVM578" s="633"/>
      <c r="QVN578" s="633"/>
      <c r="QVO578" s="633"/>
      <c r="QVP578" s="633"/>
      <c r="QVQ578" s="633"/>
      <c r="QVR578" s="633"/>
      <c r="QVS578" s="633"/>
      <c r="QVT578" s="633"/>
      <c r="QVU578" s="633"/>
      <c r="QVV578" s="633"/>
      <c r="QVW578" s="633"/>
      <c r="QVX578" s="633"/>
      <c r="QVY578" s="633"/>
      <c r="QVZ578" s="633"/>
      <c r="QWA578" s="633"/>
      <c r="QWB578" s="633"/>
      <c r="QWC578" s="633"/>
      <c r="QWD578" s="633"/>
      <c r="QWE578" s="633"/>
      <c r="QWF578" s="633"/>
      <c r="QWG578" s="633"/>
      <c r="QWH578" s="633"/>
      <c r="QWI578" s="633"/>
      <c r="QWJ578" s="633"/>
      <c r="QWK578" s="633"/>
      <c r="QWL578" s="633"/>
      <c r="QWM578" s="633"/>
      <c r="QWN578" s="633"/>
      <c r="QWO578" s="633"/>
      <c r="QWP578" s="633"/>
      <c r="QWQ578" s="633"/>
      <c r="QWR578" s="633"/>
      <c r="QWS578" s="633"/>
      <c r="QWT578" s="633"/>
      <c r="QWU578" s="633"/>
      <c r="QWV578" s="633"/>
      <c r="QWW578" s="633"/>
      <c r="QWX578" s="633"/>
      <c r="QWY578" s="633"/>
      <c r="QWZ578" s="633"/>
      <c r="QXA578" s="633"/>
      <c r="QXB578" s="633"/>
      <c r="QXC578" s="633"/>
      <c r="QXD578" s="633"/>
      <c r="QXE578" s="633"/>
      <c r="QXF578" s="633"/>
      <c r="QXG578" s="633"/>
      <c r="QXH578" s="633"/>
      <c r="QXI578" s="633"/>
      <c r="QXJ578" s="633"/>
      <c r="QXK578" s="633"/>
      <c r="QXL578" s="633"/>
      <c r="QXM578" s="633"/>
      <c r="QXN578" s="633"/>
      <c r="QXO578" s="633"/>
      <c r="QXP578" s="633"/>
      <c r="QXQ578" s="633"/>
      <c r="QXR578" s="633"/>
      <c r="QXS578" s="633"/>
      <c r="QXT578" s="633"/>
      <c r="QXU578" s="633"/>
      <c r="QXV578" s="633"/>
      <c r="QXW578" s="633"/>
      <c r="QXX578" s="633"/>
      <c r="QXY578" s="633"/>
      <c r="QXZ578" s="633"/>
      <c r="QYA578" s="633"/>
      <c r="QYB578" s="633"/>
      <c r="QYC578" s="633"/>
      <c r="QYD578" s="633"/>
      <c r="QYE578" s="633"/>
      <c r="QYF578" s="633"/>
      <c r="QYG578" s="633"/>
      <c r="QYH578" s="633"/>
      <c r="QYI578" s="633"/>
      <c r="QYJ578" s="633"/>
      <c r="QYK578" s="633"/>
      <c r="QYL578" s="633"/>
      <c r="QYM578" s="633"/>
      <c r="QYN578" s="633"/>
      <c r="QYO578" s="633"/>
      <c r="QYP578" s="633"/>
      <c r="QYQ578" s="633"/>
      <c r="QYR578" s="633"/>
      <c r="QYS578" s="633"/>
      <c r="QYT578" s="633"/>
      <c r="QYU578" s="633"/>
      <c r="QYV578" s="633"/>
      <c r="QYW578" s="633"/>
      <c r="QYX578" s="633"/>
      <c r="QYY578" s="633"/>
      <c r="QYZ578" s="633"/>
      <c r="QZA578" s="633"/>
      <c r="QZB578" s="633"/>
      <c r="QZC578" s="633"/>
      <c r="QZD578" s="633"/>
      <c r="QZE578" s="633"/>
      <c r="QZF578" s="633"/>
      <c r="QZG578" s="633"/>
      <c r="QZH578" s="633"/>
      <c r="QZI578" s="633"/>
      <c r="QZJ578" s="633"/>
      <c r="QZK578" s="633"/>
      <c r="QZL578" s="633"/>
      <c r="QZM578" s="633"/>
      <c r="QZN578" s="633"/>
      <c r="QZO578" s="633"/>
      <c r="QZP578" s="633"/>
      <c r="QZQ578" s="633"/>
      <c r="QZR578" s="633"/>
      <c r="QZS578" s="633"/>
      <c r="QZT578" s="633"/>
      <c r="QZU578" s="633"/>
      <c r="QZV578" s="633"/>
      <c r="QZW578" s="633"/>
      <c r="QZX578" s="633"/>
      <c r="QZY578" s="633"/>
      <c r="QZZ578" s="633"/>
      <c r="RAA578" s="633"/>
      <c r="RAB578" s="633"/>
      <c r="RAC578" s="633"/>
      <c r="RAD578" s="633"/>
      <c r="RAE578" s="633"/>
      <c r="RAF578" s="633"/>
      <c r="RAG578" s="633"/>
      <c r="RAH578" s="633"/>
      <c r="RAI578" s="633"/>
      <c r="RAJ578" s="633"/>
      <c r="RAK578" s="633"/>
      <c r="RAL578" s="633"/>
      <c r="RAM578" s="633"/>
      <c r="RAN578" s="633"/>
      <c r="RAO578" s="633"/>
      <c r="RAP578" s="633"/>
      <c r="RAQ578" s="633"/>
      <c r="RAR578" s="633"/>
      <c r="RAS578" s="633"/>
      <c r="RAT578" s="633"/>
      <c r="RAU578" s="633"/>
      <c r="RAV578" s="633"/>
      <c r="RAW578" s="633"/>
      <c r="RAX578" s="633"/>
      <c r="RAY578" s="633"/>
      <c r="RAZ578" s="633"/>
      <c r="RBA578" s="633"/>
      <c r="RBB578" s="633"/>
      <c r="RBC578" s="633"/>
      <c r="RBD578" s="633"/>
      <c r="RBE578" s="633"/>
      <c r="RBF578" s="633"/>
      <c r="RBG578" s="633"/>
      <c r="RBH578" s="633"/>
      <c r="RBI578" s="633"/>
      <c r="RBJ578" s="633"/>
      <c r="RBK578" s="633"/>
      <c r="RBL578" s="633"/>
      <c r="RBM578" s="633"/>
      <c r="RBN578" s="633"/>
      <c r="RBO578" s="633"/>
      <c r="RBP578" s="633"/>
      <c r="RBQ578" s="633"/>
      <c r="RBR578" s="633"/>
      <c r="RBS578" s="633"/>
      <c r="RBT578" s="633"/>
      <c r="RBU578" s="633"/>
      <c r="RBV578" s="633"/>
      <c r="RBW578" s="633"/>
      <c r="RBX578" s="633"/>
      <c r="RBY578" s="633"/>
      <c r="RBZ578" s="633"/>
      <c r="RCA578" s="633"/>
      <c r="RCB578" s="633"/>
      <c r="RCC578" s="633"/>
      <c r="RCD578" s="633"/>
      <c r="RCE578" s="633"/>
      <c r="RCF578" s="633"/>
      <c r="RCG578" s="633"/>
      <c r="RCH578" s="633"/>
      <c r="RCI578" s="633"/>
      <c r="RCJ578" s="633"/>
      <c r="RCK578" s="633"/>
      <c r="RCL578" s="633"/>
      <c r="RCM578" s="633"/>
      <c r="RCN578" s="633"/>
      <c r="RCO578" s="633"/>
      <c r="RCP578" s="633"/>
      <c r="RCQ578" s="633"/>
      <c r="RCR578" s="633"/>
      <c r="RCS578" s="633"/>
      <c r="RCT578" s="633"/>
      <c r="RCU578" s="633"/>
      <c r="RCV578" s="633"/>
      <c r="RCW578" s="633"/>
      <c r="RCX578" s="633"/>
      <c r="RCY578" s="633"/>
      <c r="RCZ578" s="633"/>
      <c r="RDA578" s="633"/>
      <c r="RDB578" s="633"/>
      <c r="RDC578" s="633"/>
      <c r="RDD578" s="633"/>
      <c r="RDE578" s="633"/>
      <c r="RDF578" s="633"/>
      <c r="RDG578" s="633"/>
      <c r="RDH578" s="633"/>
      <c r="RDI578" s="633"/>
      <c r="RDJ578" s="633"/>
      <c r="RDK578" s="633"/>
      <c r="RDL578" s="633"/>
      <c r="RDM578" s="633"/>
      <c r="RDN578" s="633"/>
      <c r="RDO578" s="633"/>
      <c r="RDP578" s="633"/>
      <c r="RDQ578" s="633"/>
      <c r="RDR578" s="633"/>
      <c r="RDS578" s="633"/>
      <c r="RDT578" s="633"/>
      <c r="RDU578" s="633"/>
      <c r="RDV578" s="633"/>
      <c r="RDW578" s="633"/>
      <c r="RDX578" s="633"/>
      <c r="RDY578" s="633"/>
      <c r="RDZ578" s="633"/>
      <c r="REA578" s="633"/>
      <c r="REB578" s="633"/>
      <c r="REC578" s="633"/>
      <c r="RED578" s="633"/>
      <c r="REE578" s="633"/>
      <c r="REF578" s="633"/>
      <c r="REG578" s="633"/>
      <c r="REH578" s="633"/>
      <c r="REI578" s="633"/>
      <c r="REJ578" s="633"/>
      <c r="REK578" s="633"/>
      <c r="REL578" s="633"/>
      <c r="REM578" s="633"/>
      <c r="REN578" s="633"/>
      <c r="REO578" s="633"/>
      <c r="REP578" s="633"/>
      <c r="REQ578" s="633"/>
      <c r="RER578" s="633"/>
      <c r="RES578" s="633"/>
      <c r="RET578" s="633"/>
      <c r="REU578" s="633"/>
      <c r="REV578" s="633"/>
      <c r="REW578" s="633"/>
      <c r="REX578" s="633"/>
      <c r="REY578" s="633"/>
      <c r="REZ578" s="633"/>
      <c r="RFA578" s="633"/>
      <c r="RFB578" s="633"/>
      <c r="RFC578" s="633"/>
      <c r="RFD578" s="633"/>
      <c r="RFE578" s="633"/>
      <c r="RFF578" s="633"/>
      <c r="RFG578" s="633"/>
      <c r="RFH578" s="633"/>
      <c r="RFI578" s="633"/>
      <c r="RFJ578" s="633"/>
      <c r="RFK578" s="633"/>
      <c r="RFL578" s="633"/>
      <c r="RFM578" s="633"/>
      <c r="RFN578" s="633"/>
      <c r="RFO578" s="633"/>
      <c r="RFP578" s="633"/>
      <c r="RFQ578" s="633"/>
      <c r="RFR578" s="633"/>
      <c r="RFS578" s="633"/>
      <c r="RFT578" s="633"/>
      <c r="RFU578" s="633"/>
      <c r="RFV578" s="633"/>
      <c r="RFW578" s="633"/>
      <c r="RFX578" s="633"/>
      <c r="RFY578" s="633"/>
      <c r="RFZ578" s="633"/>
      <c r="RGA578" s="633"/>
      <c r="RGB578" s="633"/>
      <c r="RGC578" s="633"/>
      <c r="RGD578" s="633"/>
      <c r="RGE578" s="633"/>
      <c r="RGF578" s="633"/>
      <c r="RGG578" s="633"/>
      <c r="RGH578" s="633"/>
      <c r="RGI578" s="633"/>
      <c r="RGJ578" s="633"/>
      <c r="RGK578" s="633"/>
      <c r="RGL578" s="633"/>
      <c r="RGM578" s="633"/>
      <c r="RGN578" s="633"/>
      <c r="RGO578" s="633"/>
      <c r="RGP578" s="633"/>
      <c r="RGQ578" s="633"/>
      <c r="RGR578" s="633"/>
      <c r="RGS578" s="633"/>
      <c r="RGT578" s="633"/>
      <c r="RGU578" s="633"/>
      <c r="RGV578" s="633"/>
      <c r="RGW578" s="633"/>
      <c r="RGX578" s="633"/>
      <c r="RGY578" s="633"/>
      <c r="RGZ578" s="633"/>
      <c r="RHA578" s="633"/>
      <c r="RHB578" s="633"/>
      <c r="RHC578" s="633"/>
      <c r="RHD578" s="633"/>
      <c r="RHE578" s="633"/>
      <c r="RHF578" s="633"/>
      <c r="RHG578" s="633"/>
      <c r="RHH578" s="633"/>
      <c r="RHI578" s="633"/>
      <c r="RHJ578" s="633"/>
      <c r="RHK578" s="633"/>
      <c r="RHL578" s="633"/>
      <c r="RHM578" s="633"/>
      <c r="RHN578" s="633"/>
      <c r="RHO578" s="633"/>
      <c r="RHP578" s="633"/>
      <c r="RHQ578" s="633"/>
      <c r="RHR578" s="633"/>
      <c r="RHS578" s="633"/>
      <c r="RHT578" s="633"/>
      <c r="RHU578" s="633"/>
      <c r="RHV578" s="633"/>
      <c r="RHW578" s="633"/>
      <c r="RHX578" s="633"/>
      <c r="RHY578" s="633"/>
      <c r="RHZ578" s="633"/>
      <c r="RIA578" s="633"/>
      <c r="RIB578" s="633"/>
      <c r="RIC578" s="633"/>
      <c r="RID578" s="633"/>
      <c r="RIE578" s="633"/>
      <c r="RIF578" s="633"/>
      <c r="RIG578" s="633"/>
      <c r="RIH578" s="633"/>
      <c r="RII578" s="633"/>
      <c r="RIJ578" s="633"/>
      <c r="RIK578" s="633"/>
      <c r="RIL578" s="633"/>
      <c r="RIM578" s="633"/>
      <c r="RIN578" s="633"/>
      <c r="RIO578" s="633"/>
      <c r="RIP578" s="633"/>
      <c r="RIQ578" s="633"/>
      <c r="RIR578" s="633"/>
      <c r="RIS578" s="633"/>
      <c r="RIT578" s="633"/>
      <c r="RIU578" s="633"/>
      <c r="RIV578" s="633"/>
      <c r="RIW578" s="633"/>
      <c r="RIX578" s="633"/>
      <c r="RIY578" s="633"/>
      <c r="RIZ578" s="633"/>
      <c r="RJA578" s="633"/>
      <c r="RJB578" s="633"/>
      <c r="RJC578" s="633"/>
      <c r="RJD578" s="633"/>
      <c r="RJE578" s="633"/>
      <c r="RJF578" s="633"/>
      <c r="RJG578" s="633"/>
      <c r="RJH578" s="633"/>
      <c r="RJI578" s="633"/>
      <c r="RJJ578" s="633"/>
      <c r="RJK578" s="633"/>
      <c r="RJL578" s="633"/>
      <c r="RJM578" s="633"/>
      <c r="RJN578" s="633"/>
      <c r="RJO578" s="633"/>
      <c r="RJP578" s="633"/>
      <c r="RJQ578" s="633"/>
      <c r="RJR578" s="633"/>
      <c r="RJS578" s="633"/>
      <c r="RJT578" s="633"/>
      <c r="RJU578" s="633"/>
      <c r="RJV578" s="633"/>
      <c r="RJW578" s="633"/>
      <c r="RJX578" s="633"/>
      <c r="RJY578" s="633"/>
      <c r="RJZ578" s="633"/>
      <c r="RKA578" s="633"/>
      <c r="RKB578" s="633"/>
      <c r="RKC578" s="633"/>
      <c r="RKD578" s="633"/>
      <c r="RKE578" s="633"/>
      <c r="RKF578" s="633"/>
      <c r="RKG578" s="633"/>
      <c r="RKH578" s="633"/>
      <c r="RKI578" s="633"/>
      <c r="RKJ578" s="633"/>
      <c r="RKK578" s="633"/>
      <c r="RKL578" s="633"/>
      <c r="RKM578" s="633"/>
      <c r="RKN578" s="633"/>
      <c r="RKO578" s="633"/>
      <c r="RKP578" s="633"/>
      <c r="RKQ578" s="633"/>
      <c r="RKR578" s="633"/>
      <c r="RKS578" s="633"/>
      <c r="RKT578" s="633"/>
      <c r="RKU578" s="633"/>
      <c r="RKV578" s="633"/>
      <c r="RKW578" s="633"/>
      <c r="RKX578" s="633"/>
      <c r="RKY578" s="633"/>
      <c r="RKZ578" s="633"/>
      <c r="RLA578" s="633"/>
      <c r="RLB578" s="633"/>
      <c r="RLC578" s="633"/>
      <c r="RLD578" s="633"/>
      <c r="RLE578" s="633"/>
      <c r="RLF578" s="633"/>
      <c r="RLG578" s="633"/>
      <c r="RLH578" s="633"/>
      <c r="RLI578" s="633"/>
      <c r="RLJ578" s="633"/>
      <c r="RLK578" s="633"/>
      <c r="RLL578" s="633"/>
      <c r="RLM578" s="633"/>
      <c r="RLN578" s="633"/>
      <c r="RLO578" s="633"/>
      <c r="RLP578" s="633"/>
      <c r="RLQ578" s="633"/>
      <c r="RLR578" s="633"/>
      <c r="RLS578" s="633"/>
      <c r="RLT578" s="633"/>
      <c r="RLU578" s="633"/>
      <c r="RLV578" s="633"/>
      <c r="RLW578" s="633"/>
      <c r="RLX578" s="633"/>
      <c r="RLY578" s="633"/>
      <c r="RLZ578" s="633"/>
      <c r="RMA578" s="633"/>
      <c r="RMB578" s="633"/>
      <c r="RMC578" s="633"/>
      <c r="RMD578" s="633"/>
      <c r="RME578" s="633"/>
      <c r="RMF578" s="633"/>
      <c r="RMG578" s="633"/>
      <c r="RMH578" s="633"/>
      <c r="RMI578" s="633"/>
      <c r="RMJ578" s="633"/>
      <c r="RMK578" s="633"/>
      <c r="RML578" s="633"/>
      <c r="RMM578" s="633"/>
      <c r="RMN578" s="633"/>
      <c r="RMO578" s="633"/>
      <c r="RMP578" s="633"/>
      <c r="RMQ578" s="633"/>
      <c r="RMR578" s="633"/>
      <c r="RMS578" s="633"/>
      <c r="RMT578" s="633"/>
      <c r="RMU578" s="633"/>
      <c r="RMV578" s="633"/>
      <c r="RMW578" s="633"/>
      <c r="RMX578" s="633"/>
      <c r="RMY578" s="633"/>
      <c r="RMZ578" s="633"/>
      <c r="RNA578" s="633"/>
      <c r="RNB578" s="633"/>
      <c r="RNC578" s="633"/>
      <c r="RND578" s="633"/>
      <c r="RNE578" s="633"/>
      <c r="RNF578" s="633"/>
      <c r="RNG578" s="633"/>
      <c r="RNH578" s="633"/>
      <c r="RNI578" s="633"/>
      <c r="RNJ578" s="633"/>
      <c r="RNK578" s="633"/>
      <c r="RNL578" s="633"/>
      <c r="RNM578" s="633"/>
      <c r="RNN578" s="633"/>
      <c r="RNO578" s="633"/>
      <c r="RNP578" s="633"/>
      <c r="RNQ578" s="633"/>
      <c r="RNR578" s="633"/>
      <c r="RNS578" s="633"/>
      <c r="RNT578" s="633"/>
      <c r="RNU578" s="633"/>
      <c r="RNV578" s="633"/>
      <c r="RNW578" s="633"/>
      <c r="RNX578" s="633"/>
      <c r="RNY578" s="633"/>
      <c r="RNZ578" s="633"/>
      <c r="ROA578" s="633"/>
      <c r="ROB578" s="633"/>
      <c r="ROC578" s="633"/>
      <c r="ROD578" s="633"/>
      <c r="ROE578" s="633"/>
      <c r="ROF578" s="633"/>
      <c r="ROG578" s="633"/>
      <c r="ROH578" s="633"/>
      <c r="ROI578" s="633"/>
      <c r="ROJ578" s="633"/>
      <c r="ROK578" s="633"/>
      <c r="ROL578" s="633"/>
      <c r="ROM578" s="633"/>
      <c r="RON578" s="633"/>
      <c r="ROO578" s="633"/>
      <c r="ROP578" s="633"/>
      <c r="ROQ578" s="633"/>
      <c r="ROR578" s="633"/>
      <c r="ROS578" s="633"/>
      <c r="ROT578" s="633"/>
      <c r="ROU578" s="633"/>
      <c r="ROV578" s="633"/>
      <c r="ROW578" s="633"/>
      <c r="ROX578" s="633"/>
      <c r="ROY578" s="633"/>
      <c r="ROZ578" s="633"/>
      <c r="RPA578" s="633"/>
      <c r="RPB578" s="633"/>
      <c r="RPC578" s="633"/>
      <c r="RPD578" s="633"/>
      <c r="RPE578" s="633"/>
      <c r="RPF578" s="633"/>
      <c r="RPG578" s="633"/>
      <c r="RPH578" s="633"/>
      <c r="RPI578" s="633"/>
      <c r="RPJ578" s="633"/>
      <c r="RPK578" s="633"/>
      <c r="RPL578" s="633"/>
      <c r="RPM578" s="633"/>
      <c r="RPN578" s="633"/>
      <c r="RPO578" s="633"/>
      <c r="RPP578" s="633"/>
      <c r="RPQ578" s="633"/>
      <c r="RPR578" s="633"/>
      <c r="RPS578" s="633"/>
      <c r="RPT578" s="633"/>
      <c r="RPU578" s="633"/>
      <c r="RPV578" s="633"/>
      <c r="RPW578" s="633"/>
      <c r="RPX578" s="633"/>
      <c r="RPY578" s="633"/>
      <c r="RPZ578" s="633"/>
      <c r="RQA578" s="633"/>
      <c r="RQB578" s="633"/>
      <c r="RQC578" s="633"/>
      <c r="RQD578" s="633"/>
      <c r="RQE578" s="633"/>
      <c r="RQF578" s="633"/>
      <c r="RQG578" s="633"/>
      <c r="RQH578" s="633"/>
      <c r="RQI578" s="633"/>
      <c r="RQJ578" s="633"/>
      <c r="RQK578" s="633"/>
      <c r="RQL578" s="633"/>
      <c r="RQM578" s="633"/>
      <c r="RQN578" s="633"/>
      <c r="RQO578" s="633"/>
      <c r="RQP578" s="633"/>
      <c r="RQQ578" s="633"/>
      <c r="RQR578" s="633"/>
      <c r="RQS578" s="633"/>
      <c r="RQT578" s="633"/>
      <c r="RQU578" s="633"/>
      <c r="RQV578" s="633"/>
      <c r="RQW578" s="633"/>
      <c r="RQX578" s="633"/>
      <c r="RQY578" s="633"/>
      <c r="RQZ578" s="633"/>
      <c r="RRA578" s="633"/>
      <c r="RRB578" s="633"/>
      <c r="RRC578" s="633"/>
      <c r="RRD578" s="633"/>
      <c r="RRE578" s="633"/>
      <c r="RRF578" s="633"/>
      <c r="RRG578" s="633"/>
      <c r="RRH578" s="633"/>
      <c r="RRI578" s="633"/>
      <c r="RRJ578" s="633"/>
      <c r="RRK578" s="633"/>
      <c r="RRL578" s="633"/>
      <c r="RRM578" s="633"/>
      <c r="RRN578" s="633"/>
      <c r="RRO578" s="633"/>
      <c r="RRP578" s="633"/>
      <c r="RRQ578" s="633"/>
      <c r="RRR578" s="633"/>
      <c r="RRS578" s="633"/>
      <c r="RRT578" s="633"/>
      <c r="RRU578" s="633"/>
      <c r="RRV578" s="633"/>
      <c r="RRW578" s="633"/>
      <c r="RRX578" s="633"/>
      <c r="RRY578" s="633"/>
      <c r="RRZ578" s="633"/>
      <c r="RSA578" s="633"/>
      <c r="RSB578" s="633"/>
      <c r="RSC578" s="633"/>
      <c r="RSD578" s="633"/>
      <c r="RSE578" s="633"/>
      <c r="RSF578" s="633"/>
      <c r="RSG578" s="633"/>
      <c r="RSH578" s="633"/>
      <c r="RSI578" s="633"/>
      <c r="RSJ578" s="633"/>
      <c r="RSK578" s="633"/>
      <c r="RSL578" s="633"/>
      <c r="RSM578" s="633"/>
      <c r="RSN578" s="633"/>
      <c r="RSO578" s="633"/>
      <c r="RSP578" s="633"/>
      <c r="RSQ578" s="633"/>
      <c r="RSR578" s="633"/>
      <c r="RSS578" s="633"/>
      <c r="RST578" s="633"/>
      <c r="RSU578" s="633"/>
      <c r="RSV578" s="633"/>
      <c r="RSW578" s="633"/>
      <c r="RSX578" s="633"/>
      <c r="RSY578" s="633"/>
      <c r="RSZ578" s="633"/>
      <c r="RTA578" s="633"/>
      <c r="RTB578" s="633"/>
      <c r="RTC578" s="633"/>
      <c r="RTD578" s="633"/>
      <c r="RTE578" s="633"/>
      <c r="RTF578" s="633"/>
      <c r="RTG578" s="633"/>
      <c r="RTH578" s="633"/>
      <c r="RTI578" s="633"/>
      <c r="RTJ578" s="633"/>
      <c r="RTK578" s="633"/>
      <c r="RTL578" s="633"/>
      <c r="RTM578" s="633"/>
      <c r="RTN578" s="633"/>
      <c r="RTO578" s="633"/>
      <c r="RTP578" s="633"/>
      <c r="RTQ578" s="633"/>
      <c r="RTR578" s="633"/>
      <c r="RTS578" s="633"/>
      <c r="RTT578" s="633"/>
      <c r="RTU578" s="633"/>
      <c r="RTV578" s="633"/>
      <c r="RTW578" s="633"/>
      <c r="RTX578" s="633"/>
      <c r="RTY578" s="633"/>
      <c r="RTZ578" s="633"/>
      <c r="RUA578" s="633"/>
      <c r="RUB578" s="633"/>
      <c r="RUC578" s="633"/>
      <c r="RUD578" s="633"/>
      <c r="RUE578" s="633"/>
      <c r="RUF578" s="633"/>
      <c r="RUG578" s="633"/>
      <c r="RUH578" s="633"/>
      <c r="RUI578" s="633"/>
      <c r="RUJ578" s="633"/>
      <c r="RUK578" s="633"/>
      <c r="RUL578" s="633"/>
      <c r="RUM578" s="633"/>
      <c r="RUN578" s="633"/>
      <c r="RUO578" s="633"/>
      <c r="RUP578" s="633"/>
      <c r="RUQ578" s="633"/>
      <c r="RUR578" s="633"/>
      <c r="RUS578" s="633"/>
      <c r="RUT578" s="633"/>
      <c r="RUU578" s="633"/>
      <c r="RUV578" s="633"/>
      <c r="RUW578" s="633"/>
      <c r="RUX578" s="633"/>
      <c r="RUY578" s="633"/>
      <c r="RUZ578" s="633"/>
      <c r="RVA578" s="633"/>
      <c r="RVB578" s="633"/>
      <c r="RVC578" s="633"/>
      <c r="RVD578" s="633"/>
      <c r="RVE578" s="633"/>
      <c r="RVF578" s="633"/>
      <c r="RVG578" s="633"/>
      <c r="RVH578" s="633"/>
      <c r="RVI578" s="633"/>
      <c r="RVJ578" s="633"/>
      <c r="RVK578" s="633"/>
      <c r="RVL578" s="633"/>
      <c r="RVM578" s="633"/>
      <c r="RVN578" s="633"/>
      <c r="RVO578" s="633"/>
      <c r="RVP578" s="633"/>
      <c r="RVQ578" s="633"/>
      <c r="RVR578" s="633"/>
      <c r="RVS578" s="633"/>
      <c r="RVT578" s="633"/>
      <c r="RVU578" s="633"/>
      <c r="RVV578" s="633"/>
      <c r="RVW578" s="633"/>
      <c r="RVX578" s="633"/>
      <c r="RVY578" s="633"/>
      <c r="RVZ578" s="633"/>
      <c r="RWA578" s="633"/>
      <c r="RWB578" s="633"/>
      <c r="RWC578" s="633"/>
      <c r="RWD578" s="633"/>
      <c r="RWE578" s="633"/>
      <c r="RWF578" s="633"/>
      <c r="RWG578" s="633"/>
      <c r="RWH578" s="633"/>
      <c r="RWI578" s="633"/>
      <c r="RWJ578" s="633"/>
      <c r="RWK578" s="633"/>
      <c r="RWL578" s="633"/>
      <c r="RWM578" s="633"/>
      <c r="RWN578" s="633"/>
      <c r="RWO578" s="633"/>
      <c r="RWP578" s="633"/>
      <c r="RWQ578" s="633"/>
      <c r="RWR578" s="633"/>
      <c r="RWS578" s="633"/>
      <c r="RWT578" s="633"/>
      <c r="RWU578" s="633"/>
      <c r="RWV578" s="633"/>
      <c r="RWW578" s="633"/>
      <c r="RWX578" s="633"/>
      <c r="RWY578" s="633"/>
      <c r="RWZ578" s="633"/>
      <c r="RXA578" s="633"/>
      <c r="RXB578" s="633"/>
      <c r="RXC578" s="633"/>
      <c r="RXD578" s="633"/>
      <c r="RXE578" s="633"/>
      <c r="RXF578" s="633"/>
      <c r="RXG578" s="633"/>
      <c r="RXH578" s="633"/>
      <c r="RXI578" s="633"/>
      <c r="RXJ578" s="633"/>
      <c r="RXK578" s="633"/>
      <c r="RXL578" s="633"/>
      <c r="RXM578" s="633"/>
      <c r="RXN578" s="633"/>
      <c r="RXO578" s="633"/>
      <c r="RXP578" s="633"/>
      <c r="RXQ578" s="633"/>
      <c r="RXR578" s="633"/>
      <c r="RXS578" s="633"/>
      <c r="RXT578" s="633"/>
      <c r="RXU578" s="633"/>
      <c r="RXV578" s="633"/>
      <c r="RXW578" s="633"/>
      <c r="RXX578" s="633"/>
      <c r="RXY578" s="633"/>
      <c r="RXZ578" s="633"/>
      <c r="RYA578" s="633"/>
      <c r="RYB578" s="633"/>
      <c r="RYC578" s="633"/>
      <c r="RYD578" s="633"/>
      <c r="RYE578" s="633"/>
      <c r="RYF578" s="633"/>
      <c r="RYG578" s="633"/>
      <c r="RYH578" s="633"/>
      <c r="RYI578" s="633"/>
      <c r="RYJ578" s="633"/>
      <c r="RYK578" s="633"/>
      <c r="RYL578" s="633"/>
      <c r="RYM578" s="633"/>
      <c r="RYN578" s="633"/>
      <c r="RYO578" s="633"/>
      <c r="RYP578" s="633"/>
      <c r="RYQ578" s="633"/>
      <c r="RYR578" s="633"/>
      <c r="RYS578" s="633"/>
      <c r="RYT578" s="633"/>
      <c r="RYU578" s="633"/>
      <c r="RYV578" s="633"/>
      <c r="RYW578" s="633"/>
      <c r="RYX578" s="633"/>
      <c r="RYY578" s="633"/>
      <c r="RYZ578" s="633"/>
      <c r="RZA578" s="633"/>
      <c r="RZB578" s="633"/>
      <c r="RZC578" s="633"/>
      <c r="RZD578" s="633"/>
      <c r="RZE578" s="633"/>
      <c r="RZF578" s="633"/>
      <c r="RZG578" s="633"/>
      <c r="RZH578" s="633"/>
      <c r="RZI578" s="633"/>
      <c r="RZJ578" s="633"/>
      <c r="RZK578" s="633"/>
      <c r="RZL578" s="633"/>
      <c r="RZM578" s="633"/>
      <c r="RZN578" s="633"/>
      <c r="RZO578" s="633"/>
      <c r="RZP578" s="633"/>
      <c r="RZQ578" s="633"/>
      <c r="RZR578" s="633"/>
      <c r="RZS578" s="633"/>
      <c r="RZT578" s="633"/>
      <c r="RZU578" s="633"/>
      <c r="RZV578" s="633"/>
      <c r="RZW578" s="633"/>
      <c r="RZX578" s="633"/>
      <c r="RZY578" s="633"/>
      <c r="RZZ578" s="633"/>
      <c r="SAA578" s="633"/>
      <c r="SAB578" s="633"/>
      <c r="SAC578" s="633"/>
      <c r="SAD578" s="633"/>
      <c r="SAE578" s="633"/>
      <c r="SAF578" s="633"/>
      <c r="SAG578" s="633"/>
      <c r="SAH578" s="633"/>
      <c r="SAI578" s="633"/>
      <c r="SAJ578" s="633"/>
      <c r="SAK578" s="633"/>
      <c r="SAL578" s="633"/>
      <c r="SAM578" s="633"/>
      <c r="SAN578" s="633"/>
      <c r="SAO578" s="633"/>
      <c r="SAP578" s="633"/>
      <c r="SAQ578" s="633"/>
      <c r="SAR578" s="633"/>
      <c r="SAS578" s="633"/>
      <c r="SAT578" s="633"/>
      <c r="SAU578" s="633"/>
      <c r="SAV578" s="633"/>
      <c r="SAW578" s="633"/>
      <c r="SAX578" s="633"/>
      <c r="SAY578" s="633"/>
      <c r="SAZ578" s="633"/>
      <c r="SBA578" s="633"/>
      <c r="SBB578" s="633"/>
      <c r="SBC578" s="633"/>
      <c r="SBD578" s="633"/>
      <c r="SBE578" s="633"/>
      <c r="SBF578" s="633"/>
      <c r="SBG578" s="633"/>
      <c r="SBH578" s="633"/>
      <c r="SBI578" s="633"/>
      <c r="SBJ578" s="633"/>
      <c r="SBK578" s="633"/>
      <c r="SBL578" s="633"/>
      <c r="SBM578" s="633"/>
      <c r="SBN578" s="633"/>
      <c r="SBO578" s="633"/>
      <c r="SBP578" s="633"/>
      <c r="SBQ578" s="633"/>
      <c r="SBR578" s="633"/>
      <c r="SBS578" s="633"/>
      <c r="SBT578" s="633"/>
      <c r="SBU578" s="633"/>
      <c r="SBV578" s="633"/>
      <c r="SBW578" s="633"/>
      <c r="SBX578" s="633"/>
      <c r="SBY578" s="633"/>
      <c r="SBZ578" s="633"/>
      <c r="SCA578" s="633"/>
      <c r="SCB578" s="633"/>
      <c r="SCC578" s="633"/>
      <c r="SCD578" s="633"/>
      <c r="SCE578" s="633"/>
      <c r="SCF578" s="633"/>
      <c r="SCG578" s="633"/>
      <c r="SCH578" s="633"/>
      <c r="SCI578" s="633"/>
      <c r="SCJ578" s="633"/>
      <c r="SCK578" s="633"/>
      <c r="SCL578" s="633"/>
      <c r="SCM578" s="633"/>
      <c r="SCN578" s="633"/>
      <c r="SCO578" s="633"/>
      <c r="SCP578" s="633"/>
      <c r="SCQ578" s="633"/>
      <c r="SCR578" s="633"/>
      <c r="SCS578" s="633"/>
      <c r="SCT578" s="633"/>
      <c r="SCU578" s="633"/>
      <c r="SCV578" s="633"/>
      <c r="SCW578" s="633"/>
      <c r="SCX578" s="633"/>
      <c r="SCY578" s="633"/>
      <c r="SCZ578" s="633"/>
      <c r="SDA578" s="633"/>
      <c r="SDB578" s="633"/>
      <c r="SDC578" s="633"/>
      <c r="SDD578" s="633"/>
      <c r="SDE578" s="633"/>
      <c r="SDF578" s="633"/>
      <c r="SDG578" s="633"/>
      <c r="SDH578" s="633"/>
      <c r="SDI578" s="633"/>
      <c r="SDJ578" s="633"/>
      <c r="SDK578" s="633"/>
      <c r="SDL578" s="633"/>
      <c r="SDM578" s="633"/>
      <c r="SDN578" s="633"/>
      <c r="SDO578" s="633"/>
      <c r="SDP578" s="633"/>
      <c r="SDQ578" s="633"/>
      <c r="SDR578" s="633"/>
      <c r="SDS578" s="633"/>
      <c r="SDT578" s="633"/>
      <c r="SDU578" s="633"/>
      <c r="SDV578" s="633"/>
      <c r="SDW578" s="633"/>
      <c r="SDX578" s="633"/>
      <c r="SDY578" s="633"/>
      <c r="SDZ578" s="633"/>
      <c r="SEA578" s="633"/>
      <c r="SEB578" s="633"/>
      <c r="SEC578" s="633"/>
      <c r="SED578" s="633"/>
      <c r="SEE578" s="633"/>
      <c r="SEF578" s="633"/>
      <c r="SEG578" s="633"/>
      <c r="SEH578" s="633"/>
      <c r="SEI578" s="633"/>
      <c r="SEJ578" s="633"/>
      <c r="SEK578" s="633"/>
      <c r="SEL578" s="633"/>
      <c r="SEM578" s="633"/>
      <c r="SEN578" s="633"/>
      <c r="SEO578" s="633"/>
      <c r="SEP578" s="633"/>
      <c r="SEQ578" s="633"/>
      <c r="SER578" s="633"/>
      <c r="SES578" s="633"/>
      <c r="SET578" s="633"/>
      <c r="SEU578" s="633"/>
      <c r="SEV578" s="633"/>
      <c r="SEW578" s="633"/>
      <c r="SEX578" s="633"/>
      <c r="SEY578" s="633"/>
      <c r="SEZ578" s="633"/>
      <c r="SFA578" s="633"/>
      <c r="SFB578" s="633"/>
      <c r="SFC578" s="633"/>
      <c r="SFD578" s="633"/>
      <c r="SFE578" s="633"/>
      <c r="SFF578" s="633"/>
      <c r="SFG578" s="633"/>
      <c r="SFH578" s="633"/>
      <c r="SFI578" s="633"/>
      <c r="SFJ578" s="633"/>
      <c r="SFK578" s="633"/>
      <c r="SFL578" s="633"/>
      <c r="SFM578" s="633"/>
      <c r="SFN578" s="633"/>
      <c r="SFO578" s="633"/>
      <c r="SFP578" s="633"/>
      <c r="SFQ578" s="633"/>
      <c r="SFR578" s="633"/>
      <c r="SFS578" s="633"/>
      <c r="SFT578" s="633"/>
      <c r="SFU578" s="633"/>
      <c r="SFV578" s="633"/>
      <c r="SFW578" s="633"/>
      <c r="SFX578" s="633"/>
      <c r="SFY578" s="633"/>
      <c r="SFZ578" s="633"/>
      <c r="SGA578" s="633"/>
      <c r="SGB578" s="633"/>
      <c r="SGC578" s="633"/>
      <c r="SGD578" s="633"/>
      <c r="SGE578" s="633"/>
      <c r="SGF578" s="633"/>
      <c r="SGG578" s="633"/>
      <c r="SGH578" s="633"/>
      <c r="SGI578" s="633"/>
      <c r="SGJ578" s="633"/>
      <c r="SGK578" s="633"/>
      <c r="SGL578" s="633"/>
      <c r="SGM578" s="633"/>
      <c r="SGN578" s="633"/>
      <c r="SGO578" s="633"/>
      <c r="SGP578" s="633"/>
      <c r="SGQ578" s="633"/>
      <c r="SGR578" s="633"/>
      <c r="SGS578" s="633"/>
      <c r="SGT578" s="633"/>
      <c r="SGU578" s="633"/>
      <c r="SGV578" s="633"/>
      <c r="SGW578" s="633"/>
      <c r="SGX578" s="633"/>
      <c r="SGY578" s="633"/>
      <c r="SGZ578" s="633"/>
      <c r="SHA578" s="633"/>
      <c r="SHB578" s="633"/>
      <c r="SHC578" s="633"/>
      <c r="SHD578" s="633"/>
      <c r="SHE578" s="633"/>
      <c r="SHF578" s="633"/>
      <c r="SHG578" s="633"/>
      <c r="SHH578" s="633"/>
      <c r="SHI578" s="633"/>
      <c r="SHJ578" s="633"/>
      <c r="SHK578" s="633"/>
      <c r="SHL578" s="633"/>
      <c r="SHM578" s="633"/>
      <c r="SHN578" s="633"/>
      <c r="SHO578" s="633"/>
      <c r="SHP578" s="633"/>
      <c r="SHQ578" s="633"/>
      <c r="SHR578" s="633"/>
      <c r="SHS578" s="633"/>
      <c r="SHT578" s="633"/>
      <c r="SHU578" s="633"/>
      <c r="SHV578" s="633"/>
      <c r="SHW578" s="633"/>
      <c r="SHX578" s="633"/>
      <c r="SHY578" s="633"/>
      <c r="SHZ578" s="633"/>
      <c r="SIA578" s="633"/>
      <c r="SIB578" s="633"/>
      <c r="SIC578" s="633"/>
      <c r="SID578" s="633"/>
      <c r="SIE578" s="633"/>
      <c r="SIF578" s="633"/>
      <c r="SIG578" s="633"/>
      <c r="SIH578" s="633"/>
      <c r="SII578" s="633"/>
      <c r="SIJ578" s="633"/>
      <c r="SIK578" s="633"/>
      <c r="SIL578" s="633"/>
      <c r="SIM578" s="633"/>
      <c r="SIN578" s="633"/>
      <c r="SIO578" s="633"/>
      <c r="SIP578" s="633"/>
      <c r="SIQ578" s="633"/>
      <c r="SIR578" s="633"/>
      <c r="SIS578" s="633"/>
      <c r="SIT578" s="633"/>
      <c r="SIU578" s="633"/>
      <c r="SIV578" s="633"/>
      <c r="SIW578" s="633"/>
      <c r="SIX578" s="633"/>
      <c r="SIY578" s="633"/>
      <c r="SIZ578" s="633"/>
      <c r="SJA578" s="633"/>
      <c r="SJB578" s="633"/>
      <c r="SJC578" s="633"/>
      <c r="SJD578" s="633"/>
      <c r="SJE578" s="633"/>
      <c r="SJF578" s="633"/>
      <c r="SJG578" s="633"/>
      <c r="SJH578" s="633"/>
      <c r="SJI578" s="633"/>
      <c r="SJJ578" s="633"/>
      <c r="SJK578" s="633"/>
      <c r="SJL578" s="633"/>
      <c r="SJM578" s="633"/>
      <c r="SJN578" s="633"/>
      <c r="SJO578" s="633"/>
      <c r="SJP578" s="633"/>
      <c r="SJQ578" s="633"/>
      <c r="SJR578" s="633"/>
      <c r="SJS578" s="633"/>
      <c r="SJT578" s="633"/>
      <c r="SJU578" s="633"/>
      <c r="SJV578" s="633"/>
      <c r="SJW578" s="633"/>
      <c r="SJX578" s="633"/>
      <c r="SJY578" s="633"/>
      <c r="SJZ578" s="633"/>
      <c r="SKA578" s="633"/>
      <c r="SKB578" s="633"/>
      <c r="SKC578" s="633"/>
      <c r="SKD578" s="633"/>
      <c r="SKE578" s="633"/>
      <c r="SKF578" s="633"/>
      <c r="SKG578" s="633"/>
      <c r="SKH578" s="633"/>
      <c r="SKI578" s="633"/>
      <c r="SKJ578" s="633"/>
      <c r="SKK578" s="633"/>
      <c r="SKL578" s="633"/>
      <c r="SKM578" s="633"/>
      <c r="SKN578" s="633"/>
      <c r="SKO578" s="633"/>
      <c r="SKP578" s="633"/>
      <c r="SKQ578" s="633"/>
      <c r="SKR578" s="633"/>
      <c r="SKS578" s="633"/>
      <c r="SKT578" s="633"/>
      <c r="SKU578" s="633"/>
      <c r="SKV578" s="633"/>
      <c r="SKW578" s="633"/>
      <c r="SKX578" s="633"/>
      <c r="SKY578" s="633"/>
      <c r="SKZ578" s="633"/>
      <c r="SLA578" s="633"/>
      <c r="SLB578" s="633"/>
      <c r="SLC578" s="633"/>
      <c r="SLD578" s="633"/>
      <c r="SLE578" s="633"/>
      <c r="SLF578" s="633"/>
      <c r="SLG578" s="633"/>
      <c r="SLH578" s="633"/>
      <c r="SLI578" s="633"/>
      <c r="SLJ578" s="633"/>
      <c r="SLK578" s="633"/>
      <c r="SLL578" s="633"/>
      <c r="SLM578" s="633"/>
      <c r="SLN578" s="633"/>
      <c r="SLO578" s="633"/>
      <c r="SLP578" s="633"/>
      <c r="SLQ578" s="633"/>
      <c r="SLR578" s="633"/>
      <c r="SLS578" s="633"/>
      <c r="SLT578" s="633"/>
      <c r="SLU578" s="633"/>
      <c r="SLV578" s="633"/>
      <c r="SLW578" s="633"/>
      <c r="SLX578" s="633"/>
      <c r="SLY578" s="633"/>
      <c r="SLZ578" s="633"/>
      <c r="SMA578" s="633"/>
      <c r="SMB578" s="633"/>
      <c r="SMC578" s="633"/>
      <c r="SMD578" s="633"/>
      <c r="SME578" s="633"/>
      <c r="SMF578" s="633"/>
      <c r="SMG578" s="633"/>
      <c r="SMH578" s="633"/>
      <c r="SMI578" s="633"/>
      <c r="SMJ578" s="633"/>
      <c r="SMK578" s="633"/>
      <c r="SML578" s="633"/>
      <c r="SMM578" s="633"/>
      <c r="SMN578" s="633"/>
      <c r="SMO578" s="633"/>
      <c r="SMP578" s="633"/>
      <c r="SMQ578" s="633"/>
      <c r="SMR578" s="633"/>
      <c r="SMS578" s="633"/>
      <c r="SMT578" s="633"/>
      <c r="SMU578" s="633"/>
      <c r="SMV578" s="633"/>
      <c r="SMW578" s="633"/>
      <c r="SMX578" s="633"/>
      <c r="SMY578" s="633"/>
      <c r="SMZ578" s="633"/>
      <c r="SNA578" s="633"/>
      <c r="SNB578" s="633"/>
      <c r="SNC578" s="633"/>
      <c r="SND578" s="633"/>
      <c r="SNE578" s="633"/>
      <c r="SNF578" s="633"/>
      <c r="SNG578" s="633"/>
      <c r="SNH578" s="633"/>
      <c r="SNI578" s="633"/>
      <c r="SNJ578" s="633"/>
      <c r="SNK578" s="633"/>
      <c r="SNL578" s="633"/>
      <c r="SNM578" s="633"/>
      <c r="SNN578" s="633"/>
      <c r="SNO578" s="633"/>
      <c r="SNP578" s="633"/>
      <c r="SNQ578" s="633"/>
      <c r="SNR578" s="633"/>
      <c r="SNS578" s="633"/>
      <c r="SNT578" s="633"/>
      <c r="SNU578" s="633"/>
      <c r="SNV578" s="633"/>
      <c r="SNW578" s="633"/>
      <c r="SNX578" s="633"/>
      <c r="SNY578" s="633"/>
      <c r="SNZ578" s="633"/>
      <c r="SOA578" s="633"/>
      <c r="SOB578" s="633"/>
      <c r="SOC578" s="633"/>
      <c r="SOD578" s="633"/>
      <c r="SOE578" s="633"/>
      <c r="SOF578" s="633"/>
      <c r="SOG578" s="633"/>
      <c r="SOH578" s="633"/>
      <c r="SOI578" s="633"/>
      <c r="SOJ578" s="633"/>
      <c r="SOK578" s="633"/>
      <c r="SOL578" s="633"/>
      <c r="SOM578" s="633"/>
      <c r="SON578" s="633"/>
      <c r="SOO578" s="633"/>
      <c r="SOP578" s="633"/>
      <c r="SOQ578" s="633"/>
      <c r="SOR578" s="633"/>
      <c r="SOS578" s="633"/>
      <c r="SOT578" s="633"/>
      <c r="SOU578" s="633"/>
      <c r="SOV578" s="633"/>
      <c r="SOW578" s="633"/>
      <c r="SOX578" s="633"/>
      <c r="SOY578" s="633"/>
      <c r="SOZ578" s="633"/>
      <c r="SPA578" s="633"/>
      <c r="SPB578" s="633"/>
      <c r="SPC578" s="633"/>
      <c r="SPD578" s="633"/>
      <c r="SPE578" s="633"/>
      <c r="SPF578" s="633"/>
      <c r="SPG578" s="633"/>
      <c r="SPH578" s="633"/>
      <c r="SPI578" s="633"/>
      <c r="SPJ578" s="633"/>
      <c r="SPK578" s="633"/>
      <c r="SPL578" s="633"/>
      <c r="SPM578" s="633"/>
      <c r="SPN578" s="633"/>
      <c r="SPO578" s="633"/>
      <c r="SPP578" s="633"/>
      <c r="SPQ578" s="633"/>
      <c r="SPR578" s="633"/>
      <c r="SPS578" s="633"/>
      <c r="SPT578" s="633"/>
      <c r="SPU578" s="633"/>
      <c r="SPV578" s="633"/>
      <c r="SPW578" s="633"/>
      <c r="SPX578" s="633"/>
      <c r="SPY578" s="633"/>
      <c r="SPZ578" s="633"/>
      <c r="SQA578" s="633"/>
      <c r="SQB578" s="633"/>
      <c r="SQC578" s="633"/>
      <c r="SQD578" s="633"/>
      <c r="SQE578" s="633"/>
      <c r="SQF578" s="633"/>
      <c r="SQG578" s="633"/>
      <c r="SQH578" s="633"/>
      <c r="SQI578" s="633"/>
      <c r="SQJ578" s="633"/>
      <c r="SQK578" s="633"/>
      <c r="SQL578" s="633"/>
      <c r="SQM578" s="633"/>
      <c r="SQN578" s="633"/>
      <c r="SQO578" s="633"/>
      <c r="SQP578" s="633"/>
      <c r="SQQ578" s="633"/>
      <c r="SQR578" s="633"/>
      <c r="SQS578" s="633"/>
      <c r="SQT578" s="633"/>
      <c r="SQU578" s="633"/>
      <c r="SQV578" s="633"/>
      <c r="SQW578" s="633"/>
      <c r="SQX578" s="633"/>
      <c r="SQY578" s="633"/>
      <c r="SQZ578" s="633"/>
      <c r="SRA578" s="633"/>
      <c r="SRB578" s="633"/>
      <c r="SRC578" s="633"/>
      <c r="SRD578" s="633"/>
      <c r="SRE578" s="633"/>
      <c r="SRF578" s="633"/>
      <c r="SRG578" s="633"/>
      <c r="SRH578" s="633"/>
      <c r="SRI578" s="633"/>
      <c r="SRJ578" s="633"/>
      <c r="SRK578" s="633"/>
      <c r="SRL578" s="633"/>
      <c r="SRM578" s="633"/>
      <c r="SRN578" s="633"/>
      <c r="SRO578" s="633"/>
      <c r="SRP578" s="633"/>
      <c r="SRQ578" s="633"/>
      <c r="SRR578" s="633"/>
      <c r="SRS578" s="633"/>
      <c r="SRT578" s="633"/>
      <c r="SRU578" s="633"/>
      <c r="SRV578" s="633"/>
      <c r="SRW578" s="633"/>
      <c r="SRX578" s="633"/>
      <c r="SRY578" s="633"/>
      <c r="SRZ578" s="633"/>
      <c r="SSA578" s="633"/>
      <c r="SSB578" s="633"/>
      <c r="SSC578" s="633"/>
      <c r="SSD578" s="633"/>
      <c r="SSE578" s="633"/>
      <c r="SSF578" s="633"/>
      <c r="SSG578" s="633"/>
      <c r="SSH578" s="633"/>
      <c r="SSI578" s="633"/>
      <c r="SSJ578" s="633"/>
      <c r="SSK578" s="633"/>
      <c r="SSL578" s="633"/>
      <c r="SSM578" s="633"/>
      <c r="SSN578" s="633"/>
      <c r="SSO578" s="633"/>
      <c r="SSP578" s="633"/>
      <c r="SSQ578" s="633"/>
      <c r="SSR578" s="633"/>
      <c r="SSS578" s="633"/>
      <c r="SST578" s="633"/>
      <c r="SSU578" s="633"/>
      <c r="SSV578" s="633"/>
      <c r="SSW578" s="633"/>
      <c r="SSX578" s="633"/>
      <c r="SSY578" s="633"/>
      <c r="SSZ578" s="633"/>
      <c r="STA578" s="633"/>
      <c r="STB578" s="633"/>
      <c r="STC578" s="633"/>
      <c r="STD578" s="633"/>
      <c r="STE578" s="633"/>
      <c r="STF578" s="633"/>
      <c r="STG578" s="633"/>
      <c r="STH578" s="633"/>
      <c r="STI578" s="633"/>
      <c r="STJ578" s="633"/>
      <c r="STK578" s="633"/>
      <c r="STL578" s="633"/>
      <c r="STM578" s="633"/>
      <c r="STN578" s="633"/>
      <c r="STO578" s="633"/>
      <c r="STP578" s="633"/>
      <c r="STQ578" s="633"/>
      <c r="STR578" s="633"/>
      <c r="STS578" s="633"/>
      <c r="STT578" s="633"/>
      <c r="STU578" s="633"/>
      <c r="STV578" s="633"/>
      <c r="STW578" s="633"/>
      <c r="STX578" s="633"/>
      <c r="STY578" s="633"/>
      <c r="STZ578" s="633"/>
      <c r="SUA578" s="633"/>
      <c r="SUB578" s="633"/>
      <c r="SUC578" s="633"/>
      <c r="SUD578" s="633"/>
      <c r="SUE578" s="633"/>
      <c r="SUF578" s="633"/>
      <c r="SUG578" s="633"/>
      <c r="SUH578" s="633"/>
      <c r="SUI578" s="633"/>
      <c r="SUJ578" s="633"/>
      <c r="SUK578" s="633"/>
      <c r="SUL578" s="633"/>
      <c r="SUM578" s="633"/>
      <c r="SUN578" s="633"/>
      <c r="SUO578" s="633"/>
      <c r="SUP578" s="633"/>
      <c r="SUQ578" s="633"/>
      <c r="SUR578" s="633"/>
      <c r="SUS578" s="633"/>
      <c r="SUT578" s="633"/>
      <c r="SUU578" s="633"/>
      <c r="SUV578" s="633"/>
      <c r="SUW578" s="633"/>
      <c r="SUX578" s="633"/>
      <c r="SUY578" s="633"/>
      <c r="SUZ578" s="633"/>
      <c r="SVA578" s="633"/>
      <c r="SVB578" s="633"/>
      <c r="SVC578" s="633"/>
      <c r="SVD578" s="633"/>
      <c r="SVE578" s="633"/>
      <c r="SVF578" s="633"/>
      <c r="SVG578" s="633"/>
      <c r="SVH578" s="633"/>
      <c r="SVI578" s="633"/>
      <c r="SVJ578" s="633"/>
      <c r="SVK578" s="633"/>
      <c r="SVL578" s="633"/>
      <c r="SVM578" s="633"/>
      <c r="SVN578" s="633"/>
      <c r="SVO578" s="633"/>
      <c r="SVP578" s="633"/>
      <c r="SVQ578" s="633"/>
      <c r="SVR578" s="633"/>
      <c r="SVS578" s="633"/>
      <c r="SVT578" s="633"/>
      <c r="SVU578" s="633"/>
      <c r="SVV578" s="633"/>
      <c r="SVW578" s="633"/>
      <c r="SVX578" s="633"/>
      <c r="SVY578" s="633"/>
      <c r="SVZ578" s="633"/>
      <c r="SWA578" s="633"/>
      <c r="SWB578" s="633"/>
      <c r="SWC578" s="633"/>
      <c r="SWD578" s="633"/>
      <c r="SWE578" s="633"/>
      <c r="SWF578" s="633"/>
      <c r="SWG578" s="633"/>
      <c r="SWH578" s="633"/>
      <c r="SWI578" s="633"/>
      <c r="SWJ578" s="633"/>
      <c r="SWK578" s="633"/>
      <c r="SWL578" s="633"/>
      <c r="SWM578" s="633"/>
      <c r="SWN578" s="633"/>
      <c r="SWO578" s="633"/>
      <c r="SWP578" s="633"/>
      <c r="SWQ578" s="633"/>
      <c r="SWR578" s="633"/>
      <c r="SWS578" s="633"/>
      <c r="SWT578" s="633"/>
      <c r="SWU578" s="633"/>
      <c r="SWV578" s="633"/>
      <c r="SWW578" s="633"/>
      <c r="SWX578" s="633"/>
      <c r="SWY578" s="633"/>
      <c r="SWZ578" s="633"/>
      <c r="SXA578" s="633"/>
      <c r="SXB578" s="633"/>
      <c r="SXC578" s="633"/>
      <c r="SXD578" s="633"/>
      <c r="SXE578" s="633"/>
      <c r="SXF578" s="633"/>
      <c r="SXG578" s="633"/>
      <c r="SXH578" s="633"/>
      <c r="SXI578" s="633"/>
      <c r="SXJ578" s="633"/>
      <c r="SXK578" s="633"/>
      <c r="SXL578" s="633"/>
      <c r="SXM578" s="633"/>
      <c r="SXN578" s="633"/>
      <c r="SXO578" s="633"/>
      <c r="SXP578" s="633"/>
      <c r="SXQ578" s="633"/>
      <c r="SXR578" s="633"/>
      <c r="SXS578" s="633"/>
      <c r="SXT578" s="633"/>
      <c r="SXU578" s="633"/>
      <c r="SXV578" s="633"/>
      <c r="SXW578" s="633"/>
      <c r="SXX578" s="633"/>
      <c r="SXY578" s="633"/>
      <c r="SXZ578" s="633"/>
      <c r="SYA578" s="633"/>
      <c r="SYB578" s="633"/>
      <c r="SYC578" s="633"/>
      <c r="SYD578" s="633"/>
      <c r="SYE578" s="633"/>
      <c r="SYF578" s="633"/>
      <c r="SYG578" s="633"/>
      <c r="SYH578" s="633"/>
      <c r="SYI578" s="633"/>
      <c r="SYJ578" s="633"/>
      <c r="SYK578" s="633"/>
      <c r="SYL578" s="633"/>
      <c r="SYM578" s="633"/>
      <c r="SYN578" s="633"/>
      <c r="SYO578" s="633"/>
      <c r="SYP578" s="633"/>
      <c r="SYQ578" s="633"/>
      <c r="SYR578" s="633"/>
      <c r="SYS578" s="633"/>
      <c r="SYT578" s="633"/>
      <c r="SYU578" s="633"/>
      <c r="SYV578" s="633"/>
      <c r="SYW578" s="633"/>
      <c r="SYX578" s="633"/>
      <c r="SYY578" s="633"/>
      <c r="SYZ578" s="633"/>
      <c r="SZA578" s="633"/>
      <c r="SZB578" s="633"/>
      <c r="SZC578" s="633"/>
      <c r="SZD578" s="633"/>
      <c r="SZE578" s="633"/>
      <c r="SZF578" s="633"/>
      <c r="SZG578" s="633"/>
      <c r="SZH578" s="633"/>
      <c r="SZI578" s="633"/>
      <c r="SZJ578" s="633"/>
      <c r="SZK578" s="633"/>
      <c r="SZL578" s="633"/>
      <c r="SZM578" s="633"/>
      <c r="SZN578" s="633"/>
      <c r="SZO578" s="633"/>
      <c r="SZP578" s="633"/>
      <c r="SZQ578" s="633"/>
      <c r="SZR578" s="633"/>
      <c r="SZS578" s="633"/>
      <c r="SZT578" s="633"/>
      <c r="SZU578" s="633"/>
      <c r="SZV578" s="633"/>
      <c r="SZW578" s="633"/>
      <c r="SZX578" s="633"/>
      <c r="SZY578" s="633"/>
      <c r="SZZ578" s="633"/>
      <c r="TAA578" s="633"/>
      <c r="TAB578" s="633"/>
      <c r="TAC578" s="633"/>
      <c r="TAD578" s="633"/>
      <c r="TAE578" s="633"/>
      <c r="TAF578" s="633"/>
      <c r="TAG578" s="633"/>
      <c r="TAH578" s="633"/>
      <c r="TAI578" s="633"/>
      <c r="TAJ578" s="633"/>
      <c r="TAK578" s="633"/>
      <c r="TAL578" s="633"/>
      <c r="TAM578" s="633"/>
      <c r="TAN578" s="633"/>
      <c r="TAO578" s="633"/>
      <c r="TAP578" s="633"/>
      <c r="TAQ578" s="633"/>
      <c r="TAR578" s="633"/>
      <c r="TAS578" s="633"/>
      <c r="TAT578" s="633"/>
      <c r="TAU578" s="633"/>
      <c r="TAV578" s="633"/>
      <c r="TAW578" s="633"/>
      <c r="TAX578" s="633"/>
      <c r="TAY578" s="633"/>
      <c r="TAZ578" s="633"/>
      <c r="TBA578" s="633"/>
      <c r="TBB578" s="633"/>
      <c r="TBC578" s="633"/>
      <c r="TBD578" s="633"/>
      <c r="TBE578" s="633"/>
      <c r="TBF578" s="633"/>
      <c r="TBG578" s="633"/>
      <c r="TBH578" s="633"/>
      <c r="TBI578" s="633"/>
      <c r="TBJ578" s="633"/>
      <c r="TBK578" s="633"/>
      <c r="TBL578" s="633"/>
      <c r="TBM578" s="633"/>
      <c r="TBN578" s="633"/>
      <c r="TBO578" s="633"/>
      <c r="TBP578" s="633"/>
      <c r="TBQ578" s="633"/>
      <c r="TBR578" s="633"/>
      <c r="TBS578" s="633"/>
      <c r="TBT578" s="633"/>
      <c r="TBU578" s="633"/>
      <c r="TBV578" s="633"/>
      <c r="TBW578" s="633"/>
      <c r="TBX578" s="633"/>
      <c r="TBY578" s="633"/>
      <c r="TBZ578" s="633"/>
      <c r="TCA578" s="633"/>
      <c r="TCB578" s="633"/>
      <c r="TCC578" s="633"/>
      <c r="TCD578" s="633"/>
      <c r="TCE578" s="633"/>
      <c r="TCF578" s="633"/>
      <c r="TCG578" s="633"/>
      <c r="TCH578" s="633"/>
      <c r="TCI578" s="633"/>
      <c r="TCJ578" s="633"/>
      <c r="TCK578" s="633"/>
      <c r="TCL578" s="633"/>
      <c r="TCM578" s="633"/>
      <c r="TCN578" s="633"/>
      <c r="TCO578" s="633"/>
      <c r="TCP578" s="633"/>
      <c r="TCQ578" s="633"/>
      <c r="TCR578" s="633"/>
      <c r="TCS578" s="633"/>
      <c r="TCT578" s="633"/>
      <c r="TCU578" s="633"/>
      <c r="TCV578" s="633"/>
      <c r="TCW578" s="633"/>
      <c r="TCX578" s="633"/>
      <c r="TCY578" s="633"/>
      <c r="TCZ578" s="633"/>
      <c r="TDA578" s="633"/>
      <c r="TDB578" s="633"/>
      <c r="TDC578" s="633"/>
      <c r="TDD578" s="633"/>
      <c r="TDE578" s="633"/>
      <c r="TDF578" s="633"/>
      <c r="TDG578" s="633"/>
      <c r="TDH578" s="633"/>
      <c r="TDI578" s="633"/>
      <c r="TDJ578" s="633"/>
      <c r="TDK578" s="633"/>
      <c r="TDL578" s="633"/>
      <c r="TDM578" s="633"/>
      <c r="TDN578" s="633"/>
      <c r="TDO578" s="633"/>
      <c r="TDP578" s="633"/>
      <c r="TDQ578" s="633"/>
      <c r="TDR578" s="633"/>
      <c r="TDS578" s="633"/>
      <c r="TDT578" s="633"/>
      <c r="TDU578" s="633"/>
      <c r="TDV578" s="633"/>
      <c r="TDW578" s="633"/>
      <c r="TDX578" s="633"/>
      <c r="TDY578" s="633"/>
      <c r="TDZ578" s="633"/>
      <c r="TEA578" s="633"/>
      <c r="TEB578" s="633"/>
      <c r="TEC578" s="633"/>
      <c r="TED578" s="633"/>
      <c r="TEE578" s="633"/>
      <c r="TEF578" s="633"/>
      <c r="TEG578" s="633"/>
      <c r="TEH578" s="633"/>
      <c r="TEI578" s="633"/>
      <c r="TEJ578" s="633"/>
      <c r="TEK578" s="633"/>
      <c r="TEL578" s="633"/>
      <c r="TEM578" s="633"/>
      <c r="TEN578" s="633"/>
      <c r="TEO578" s="633"/>
      <c r="TEP578" s="633"/>
      <c r="TEQ578" s="633"/>
      <c r="TER578" s="633"/>
      <c r="TES578" s="633"/>
      <c r="TET578" s="633"/>
      <c r="TEU578" s="633"/>
      <c r="TEV578" s="633"/>
      <c r="TEW578" s="633"/>
      <c r="TEX578" s="633"/>
      <c r="TEY578" s="633"/>
      <c r="TEZ578" s="633"/>
      <c r="TFA578" s="633"/>
      <c r="TFB578" s="633"/>
      <c r="TFC578" s="633"/>
      <c r="TFD578" s="633"/>
      <c r="TFE578" s="633"/>
      <c r="TFF578" s="633"/>
      <c r="TFG578" s="633"/>
      <c r="TFH578" s="633"/>
      <c r="TFI578" s="633"/>
      <c r="TFJ578" s="633"/>
      <c r="TFK578" s="633"/>
      <c r="TFL578" s="633"/>
      <c r="TFM578" s="633"/>
      <c r="TFN578" s="633"/>
      <c r="TFO578" s="633"/>
      <c r="TFP578" s="633"/>
      <c r="TFQ578" s="633"/>
      <c r="TFR578" s="633"/>
      <c r="TFS578" s="633"/>
      <c r="TFT578" s="633"/>
      <c r="TFU578" s="633"/>
      <c r="TFV578" s="633"/>
      <c r="TFW578" s="633"/>
      <c r="TFX578" s="633"/>
      <c r="TFY578" s="633"/>
      <c r="TFZ578" s="633"/>
      <c r="TGA578" s="633"/>
      <c r="TGB578" s="633"/>
      <c r="TGC578" s="633"/>
      <c r="TGD578" s="633"/>
      <c r="TGE578" s="633"/>
      <c r="TGF578" s="633"/>
      <c r="TGG578" s="633"/>
      <c r="TGH578" s="633"/>
      <c r="TGI578" s="633"/>
      <c r="TGJ578" s="633"/>
      <c r="TGK578" s="633"/>
      <c r="TGL578" s="633"/>
      <c r="TGM578" s="633"/>
      <c r="TGN578" s="633"/>
      <c r="TGO578" s="633"/>
      <c r="TGP578" s="633"/>
      <c r="TGQ578" s="633"/>
      <c r="TGR578" s="633"/>
      <c r="TGS578" s="633"/>
      <c r="TGT578" s="633"/>
      <c r="TGU578" s="633"/>
      <c r="TGV578" s="633"/>
      <c r="TGW578" s="633"/>
      <c r="TGX578" s="633"/>
      <c r="TGY578" s="633"/>
      <c r="TGZ578" s="633"/>
      <c r="THA578" s="633"/>
      <c r="THB578" s="633"/>
      <c r="THC578" s="633"/>
      <c r="THD578" s="633"/>
      <c r="THE578" s="633"/>
      <c r="THF578" s="633"/>
      <c r="THG578" s="633"/>
      <c r="THH578" s="633"/>
      <c r="THI578" s="633"/>
      <c r="THJ578" s="633"/>
      <c r="THK578" s="633"/>
      <c r="THL578" s="633"/>
      <c r="THM578" s="633"/>
      <c r="THN578" s="633"/>
      <c r="THO578" s="633"/>
      <c r="THP578" s="633"/>
      <c r="THQ578" s="633"/>
      <c r="THR578" s="633"/>
      <c r="THS578" s="633"/>
      <c r="THT578" s="633"/>
      <c r="THU578" s="633"/>
      <c r="THV578" s="633"/>
      <c r="THW578" s="633"/>
      <c r="THX578" s="633"/>
      <c r="THY578" s="633"/>
      <c r="THZ578" s="633"/>
      <c r="TIA578" s="633"/>
      <c r="TIB578" s="633"/>
      <c r="TIC578" s="633"/>
      <c r="TID578" s="633"/>
      <c r="TIE578" s="633"/>
      <c r="TIF578" s="633"/>
      <c r="TIG578" s="633"/>
      <c r="TIH578" s="633"/>
      <c r="TII578" s="633"/>
      <c r="TIJ578" s="633"/>
      <c r="TIK578" s="633"/>
      <c r="TIL578" s="633"/>
      <c r="TIM578" s="633"/>
      <c r="TIN578" s="633"/>
      <c r="TIO578" s="633"/>
      <c r="TIP578" s="633"/>
      <c r="TIQ578" s="633"/>
      <c r="TIR578" s="633"/>
      <c r="TIS578" s="633"/>
      <c r="TIT578" s="633"/>
      <c r="TIU578" s="633"/>
      <c r="TIV578" s="633"/>
      <c r="TIW578" s="633"/>
      <c r="TIX578" s="633"/>
      <c r="TIY578" s="633"/>
      <c r="TIZ578" s="633"/>
      <c r="TJA578" s="633"/>
      <c r="TJB578" s="633"/>
      <c r="TJC578" s="633"/>
      <c r="TJD578" s="633"/>
      <c r="TJE578" s="633"/>
      <c r="TJF578" s="633"/>
      <c r="TJG578" s="633"/>
      <c r="TJH578" s="633"/>
      <c r="TJI578" s="633"/>
      <c r="TJJ578" s="633"/>
      <c r="TJK578" s="633"/>
      <c r="TJL578" s="633"/>
      <c r="TJM578" s="633"/>
      <c r="TJN578" s="633"/>
      <c r="TJO578" s="633"/>
      <c r="TJP578" s="633"/>
      <c r="TJQ578" s="633"/>
      <c r="TJR578" s="633"/>
      <c r="TJS578" s="633"/>
      <c r="TJT578" s="633"/>
      <c r="TJU578" s="633"/>
      <c r="TJV578" s="633"/>
      <c r="TJW578" s="633"/>
      <c r="TJX578" s="633"/>
      <c r="TJY578" s="633"/>
      <c r="TJZ578" s="633"/>
      <c r="TKA578" s="633"/>
      <c r="TKB578" s="633"/>
      <c r="TKC578" s="633"/>
      <c r="TKD578" s="633"/>
      <c r="TKE578" s="633"/>
      <c r="TKF578" s="633"/>
      <c r="TKG578" s="633"/>
      <c r="TKH578" s="633"/>
      <c r="TKI578" s="633"/>
      <c r="TKJ578" s="633"/>
      <c r="TKK578" s="633"/>
      <c r="TKL578" s="633"/>
      <c r="TKM578" s="633"/>
      <c r="TKN578" s="633"/>
      <c r="TKO578" s="633"/>
      <c r="TKP578" s="633"/>
      <c r="TKQ578" s="633"/>
      <c r="TKR578" s="633"/>
      <c r="TKS578" s="633"/>
      <c r="TKT578" s="633"/>
      <c r="TKU578" s="633"/>
      <c r="TKV578" s="633"/>
      <c r="TKW578" s="633"/>
      <c r="TKX578" s="633"/>
      <c r="TKY578" s="633"/>
      <c r="TKZ578" s="633"/>
      <c r="TLA578" s="633"/>
      <c r="TLB578" s="633"/>
      <c r="TLC578" s="633"/>
      <c r="TLD578" s="633"/>
      <c r="TLE578" s="633"/>
      <c r="TLF578" s="633"/>
      <c r="TLG578" s="633"/>
      <c r="TLH578" s="633"/>
      <c r="TLI578" s="633"/>
      <c r="TLJ578" s="633"/>
      <c r="TLK578" s="633"/>
      <c r="TLL578" s="633"/>
      <c r="TLM578" s="633"/>
      <c r="TLN578" s="633"/>
      <c r="TLO578" s="633"/>
      <c r="TLP578" s="633"/>
      <c r="TLQ578" s="633"/>
      <c r="TLR578" s="633"/>
      <c r="TLS578" s="633"/>
      <c r="TLT578" s="633"/>
      <c r="TLU578" s="633"/>
      <c r="TLV578" s="633"/>
      <c r="TLW578" s="633"/>
      <c r="TLX578" s="633"/>
      <c r="TLY578" s="633"/>
      <c r="TLZ578" s="633"/>
      <c r="TMA578" s="633"/>
      <c r="TMB578" s="633"/>
      <c r="TMC578" s="633"/>
      <c r="TMD578" s="633"/>
      <c r="TME578" s="633"/>
      <c r="TMF578" s="633"/>
      <c r="TMG578" s="633"/>
      <c r="TMH578" s="633"/>
      <c r="TMI578" s="633"/>
      <c r="TMJ578" s="633"/>
      <c r="TMK578" s="633"/>
      <c r="TML578" s="633"/>
      <c r="TMM578" s="633"/>
      <c r="TMN578" s="633"/>
      <c r="TMO578" s="633"/>
      <c r="TMP578" s="633"/>
      <c r="TMQ578" s="633"/>
      <c r="TMR578" s="633"/>
      <c r="TMS578" s="633"/>
      <c r="TMT578" s="633"/>
      <c r="TMU578" s="633"/>
      <c r="TMV578" s="633"/>
      <c r="TMW578" s="633"/>
      <c r="TMX578" s="633"/>
      <c r="TMY578" s="633"/>
      <c r="TMZ578" s="633"/>
      <c r="TNA578" s="633"/>
      <c r="TNB578" s="633"/>
      <c r="TNC578" s="633"/>
      <c r="TND578" s="633"/>
      <c r="TNE578" s="633"/>
      <c r="TNF578" s="633"/>
      <c r="TNG578" s="633"/>
      <c r="TNH578" s="633"/>
      <c r="TNI578" s="633"/>
      <c r="TNJ578" s="633"/>
      <c r="TNK578" s="633"/>
      <c r="TNL578" s="633"/>
      <c r="TNM578" s="633"/>
      <c r="TNN578" s="633"/>
      <c r="TNO578" s="633"/>
      <c r="TNP578" s="633"/>
      <c r="TNQ578" s="633"/>
      <c r="TNR578" s="633"/>
      <c r="TNS578" s="633"/>
      <c r="TNT578" s="633"/>
      <c r="TNU578" s="633"/>
      <c r="TNV578" s="633"/>
      <c r="TNW578" s="633"/>
      <c r="TNX578" s="633"/>
      <c r="TNY578" s="633"/>
      <c r="TNZ578" s="633"/>
      <c r="TOA578" s="633"/>
      <c r="TOB578" s="633"/>
      <c r="TOC578" s="633"/>
      <c r="TOD578" s="633"/>
      <c r="TOE578" s="633"/>
      <c r="TOF578" s="633"/>
      <c r="TOG578" s="633"/>
      <c r="TOH578" s="633"/>
      <c r="TOI578" s="633"/>
      <c r="TOJ578" s="633"/>
      <c r="TOK578" s="633"/>
      <c r="TOL578" s="633"/>
      <c r="TOM578" s="633"/>
      <c r="TON578" s="633"/>
      <c r="TOO578" s="633"/>
      <c r="TOP578" s="633"/>
      <c r="TOQ578" s="633"/>
      <c r="TOR578" s="633"/>
      <c r="TOS578" s="633"/>
      <c r="TOT578" s="633"/>
      <c r="TOU578" s="633"/>
      <c r="TOV578" s="633"/>
      <c r="TOW578" s="633"/>
      <c r="TOX578" s="633"/>
      <c r="TOY578" s="633"/>
      <c r="TOZ578" s="633"/>
      <c r="TPA578" s="633"/>
      <c r="TPB578" s="633"/>
      <c r="TPC578" s="633"/>
      <c r="TPD578" s="633"/>
      <c r="TPE578" s="633"/>
      <c r="TPF578" s="633"/>
      <c r="TPG578" s="633"/>
      <c r="TPH578" s="633"/>
      <c r="TPI578" s="633"/>
      <c r="TPJ578" s="633"/>
      <c r="TPK578" s="633"/>
      <c r="TPL578" s="633"/>
      <c r="TPM578" s="633"/>
      <c r="TPN578" s="633"/>
      <c r="TPO578" s="633"/>
      <c r="TPP578" s="633"/>
      <c r="TPQ578" s="633"/>
      <c r="TPR578" s="633"/>
      <c r="TPS578" s="633"/>
      <c r="TPT578" s="633"/>
      <c r="TPU578" s="633"/>
      <c r="TPV578" s="633"/>
      <c r="TPW578" s="633"/>
      <c r="TPX578" s="633"/>
      <c r="TPY578" s="633"/>
      <c r="TPZ578" s="633"/>
      <c r="TQA578" s="633"/>
      <c r="TQB578" s="633"/>
      <c r="TQC578" s="633"/>
      <c r="TQD578" s="633"/>
      <c r="TQE578" s="633"/>
      <c r="TQF578" s="633"/>
      <c r="TQG578" s="633"/>
      <c r="TQH578" s="633"/>
      <c r="TQI578" s="633"/>
      <c r="TQJ578" s="633"/>
      <c r="TQK578" s="633"/>
      <c r="TQL578" s="633"/>
      <c r="TQM578" s="633"/>
      <c r="TQN578" s="633"/>
      <c r="TQO578" s="633"/>
      <c r="TQP578" s="633"/>
      <c r="TQQ578" s="633"/>
      <c r="TQR578" s="633"/>
      <c r="TQS578" s="633"/>
      <c r="TQT578" s="633"/>
      <c r="TQU578" s="633"/>
      <c r="TQV578" s="633"/>
      <c r="TQW578" s="633"/>
      <c r="TQX578" s="633"/>
      <c r="TQY578" s="633"/>
      <c r="TQZ578" s="633"/>
      <c r="TRA578" s="633"/>
      <c r="TRB578" s="633"/>
      <c r="TRC578" s="633"/>
      <c r="TRD578" s="633"/>
      <c r="TRE578" s="633"/>
      <c r="TRF578" s="633"/>
      <c r="TRG578" s="633"/>
      <c r="TRH578" s="633"/>
      <c r="TRI578" s="633"/>
      <c r="TRJ578" s="633"/>
      <c r="TRK578" s="633"/>
      <c r="TRL578" s="633"/>
      <c r="TRM578" s="633"/>
      <c r="TRN578" s="633"/>
      <c r="TRO578" s="633"/>
      <c r="TRP578" s="633"/>
      <c r="TRQ578" s="633"/>
      <c r="TRR578" s="633"/>
      <c r="TRS578" s="633"/>
      <c r="TRT578" s="633"/>
      <c r="TRU578" s="633"/>
      <c r="TRV578" s="633"/>
      <c r="TRW578" s="633"/>
      <c r="TRX578" s="633"/>
      <c r="TRY578" s="633"/>
      <c r="TRZ578" s="633"/>
      <c r="TSA578" s="633"/>
      <c r="TSB578" s="633"/>
      <c r="TSC578" s="633"/>
      <c r="TSD578" s="633"/>
      <c r="TSE578" s="633"/>
      <c r="TSF578" s="633"/>
      <c r="TSG578" s="633"/>
      <c r="TSH578" s="633"/>
      <c r="TSI578" s="633"/>
      <c r="TSJ578" s="633"/>
      <c r="TSK578" s="633"/>
      <c r="TSL578" s="633"/>
      <c r="TSM578" s="633"/>
      <c r="TSN578" s="633"/>
      <c r="TSO578" s="633"/>
      <c r="TSP578" s="633"/>
      <c r="TSQ578" s="633"/>
      <c r="TSR578" s="633"/>
      <c r="TSS578" s="633"/>
      <c r="TST578" s="633"/>
      <c r="TSU578" s="633"/>
      <c r="TSV578" s="633"/>
      <c r="TSW578" s="633"/>
      <c r="TSX578" s="633"/>
      <c r="TSY578" s="633"/>
      <c r="TSZ578" s="633"/>
      <c r="TTA578" s="633"/>
      <c r="TTB578" s="633"/>
      <c r="TTC578" s="633"/>
      <c r="TTD578" s="633"/>
      <c r="TTE578" s="633"/>
      <c r="TTF578" s="633"/>
      <c r="TTG578" s="633"/>
      <c r="TTH578" s="633"/>
      <c r="TTI578" s="633"/>
      <c r="TTJ578" s="633"/>
      <c r="TTK578" s="633"/>
      <c r="TTL578" s="633"/>
      <c r="TTM578" s="633"/>
      <c r="TTN578" s="633"/>
      <c r="TTO578" s="633"/>
      <c r="TTP578" s="633"/>
      <c r="TTQ578" s="633"/>
      <c r="TTR578" s="633"/>
      <c r="TTS578" s="633"/>
      <c r="TTT578" s="633"/>
      <c r="TTU578" s="633"/>
      <c r="TTV578" s="633"/>
      <c r="TTW578" s="633"/>
      <c r="TTX578" s="633"/>
      <c r="TTY578" s="633"/>
      <c r="TTZ578" s="633"/>
      <c r="TUA578" s="633"/>
      <c r="TUB578" s="633"/>
      <c r="TUC578" s="633"/>
      <c r="TUD578" s="633"/>
      <c r="TUE578" s="633"/>
      <c r="TUF578" s="633"/>
      <c r="TUG578" s="633"/>
      <c r="TUH578" s="633"/>
      <c r="TUI578" s="633"/>
      <c r="TUJ578" s="633"/>
      <c r="TUK578" s="633"/>
      <c r="TUL578" s="633"/>
      <c r="TUM578" s="633"/>
      <c r="TUN578" s="633"/>
      <c r="TUO578" s="633"/>
      <c r="TUP578" s="633"/>
      <c r="TUQ578" s="633"/>
      <c r="TUR578" s="633"/>
      <c r="TUS578" s="633"/>
      <c r="TUT578" s="633"/>
      <c r="TUU578" s="633"/>
      <c r="TUV578" s="633"/>
      <c r="TUW578" s="633"/>
      <c r="TUX578" s="633"/>
      <c r="TUY578" s="633"/>
      <c r="TUZ578" s="633"/>
      <c r="TVA578" s="633"/>
      <c r="TVB578" s="633"/>
      <c r="TVC578" s="633"/>
      <c r="TVD578" s="633"/>
      <c r="TVE578" s="633"/>
      <c r="TVF578" s="633"/>
      <c r="TVG578" s="633"/>
      <c r="TVH578" s="633"/>
      <c r="TVI578" s="633"/>
      <c r="TVJ578" s="633"/>
      <c r="TVK578" s="633"/>
      <c r="TVL578" s="633"/>
      <c r="TVM578" s="633"/>
      <c r="TVN578" s="633"/>
      <c r="TVO578" s="633"/>
      <c r="TVP578" s="633"/>
      <c r="TVQ578" s="633"/>
      <c r="TVR578" s="633"/>
      <c r="TVS578" s="633"/>
      <c r="TVT578" s="633"/>
      <c r="TVU578" s="633"/>
      <c r="TVV578" s="633"/>
      <c r="TVW578" s="633"/>
      <c r="TVX578" s="633"/>
      <c r="TVY578" s="633"/>
      <c r="TVZ578" s="633"/>
      <c r="TWA578" s="633"/>
      <c r="TWB578" s="633"/>
      <c r="TWC578" s="633"/>
      <c r="TWD578" s="633"/>
      <c r="TWE578" s="633"/>
      <c r="TWF578" s="633"/>
      <c r="TWG578" s="633"/>
      <c r="TWH578" s="633"/>
      <c r="TWI578" s="633"/>
      <c r="TWJ578" s="633"/>
      <c r="TWK578" s="633"/>
      <c r="TWL578" s="633"/>
      <c r="TWM578" s="633"/>
      <c r="TWN578" s="633"/>
      <c r="TWO578" s="633"/>
      <c r="TWP578" s="633"/>
      <c r="TWQ578" s="633"/>
      <c r="TWR578" s="633"/>
      <c r="TWS578" s="633"/>
      <c r="TWT578" s="633"/>
      <c r="TWU578" s="633"/>
      <c r="TWV578" s="633"/>
      <c r="TWW578" s="633"/>
      <c r="TWX578" s="633"/>
      <c r="TWY578" s="633"/>
      <c r="TWZ578" s="633"/>
      <c r="TXA578" s="633"/>
      <c r="TXB578" s="633"/>
      <c r="TXC578" s="633"/>
      <c r="TXD578" s="633"/>
      <c r="TXE578" s="633"/>
      <c r="TXF578" s="633"/>
      <c r="TXG578" s="633"/>
      <c r="TXH578" s="633"/>
      <c r="TXI578" s="633"/>
      <c r="TXJ578" s="633"/>
      <c r="TXK578" s="633"/>
      <c r="TXL578" s="633"/>
      <c r="TXM578" s="633"/>
      <c r="TXN578" s="633"/>
      <c r="TXO578" s="633"/>
      <c r="TXP578" s="633"/>
      <c r="TXQ578" s="633"/>
      <c r="TXR578" s="633"/>
      <c r="TXS578" s="633"/>
      <c r="TXT578" s="633"/>
      <c r="TXU578" s="633"/>
      <c r="TXV578" s="633"/>
      <c r="TXW578" s="633"/>
      <c r="TXX578" s="633"/>
      <c r="TXY578" s="633"/>
      <c r="TXZ578" s="633"/>
      <c r="TYA578" s="633"/>
      <c r="TYB578" s="633"/>
      <c r="TYC578" s="633"/>
      <c r="TYD578" s="633"/>
      <c r="TYE578" s="633"/>
      <c r="TYF578" s="633"/>
      <c r="TYG578" s="633"/>
      <c r="TYH578" s="633"/>
      <c r="TYI578" s="633"/>
      <c r="TYJ578" s="633"/>
      <c r="TYK578" s="633"/>
      <c r="TYL578" s="633"/>
      <c r="TYM578" s="633"/>
      <c r="TYN578" s="633"/>
      <c r="TYO578" s="633"/>
      <c r="TYP578" s="633"/>
      <c r="TYQ578" s="633"/>
      <c r="TYR578" s="633"/>
      <c r="TYS578" s="633"/>
      <c r="TYT578" s="633"/>
      <c r="TYU578" s="633"/>
      <c r="TYV578" s="633"/>
      <c r="TYW578" s="633"/>
      <c r="TYX578" s="633"/>
      <c r="TYY578" s="633"/>
      <c r="TYZ578" s="633"/>
      <c r="TZA578" s="633"/>
      <c r="TZB578" s="633"/>
      <c r="TZC578" s="633"/>
      <c r="TZD578" s="633"/>
      <c r="TZE578" s="633"/>
      <c r="TZF578" s="633"/>
      <c r="TZG578" s="633"/>
      <c r="TZH578" s="633"/>
      <c r="TZI578" s="633"/>
      <c r="TZJ578" s="633"/>
      <c r="TZK578" s="633"/>
      <c r="TZL578" s="633"/>
      <c r="TZM578" s="633"/>
      <c r="TZN578" s="633"/>
      <c r="TZO578" s="633"/>
      <c r="TZP578" s="633"/>
      <c r="TZQ578" s="633"/>
      <c r="TZR578" s="633"/>
      <c r="TZS578" s="633"/>
      <c r="TZT578" s="633"/>
      <c r="TZU578" s="633"/>
      <c r="TZV578" s="633"/>
      <c r="TZW578" s="633"/>
      <c r="TZX578" s="633"/>
      <c r="TZY578" s="633"/>
      <c r="TZZ578" s="633"/>
      <c r="UAA578" s="633"/>
      <c r="UAB578" s="633"/>
      <c r="UAC578" s="633"/>
      <c r="UAD578" s="633"/>
      <c r="UAE578" s="633"/>
      <c r="UAF578" s="633"/>
      <c r="UAG578" s="633"/>
      <c r="UAH578" s="633"/>
      <c r="UAI578" s="633"/>
      <c r="UAJ578" s="633"/>
      <c r="UAK578" s="633"/>
      <c r="UAL578" s="633"/>
      <c r="UAM578" s="633"/>
      <c r="UAN578" s="633"/>
      <c r="UAO578" s="633"/>
      <c r="UAP578" s="633"/>
      <c r="UAQ578" s="633"/>
      <c r="UAR578" s="633"/>
      <c r="UAS578" s="633"/>
      <c r="UAT578" s="633"/>
      <c r="UAU578" s="633"/>
      <c r="UAV578" s="633"/>
      <c r="UAW578" s="633"/>
      <c r="UAX578" s="633"/>
      <c r="UAY578" s="633"/>
      <c r="UAZ578" s="633"/>
      <c r="UBA578" s="633"/>
      <c r="UBB578" s="633"/>
      <c r="UBC578" s="633"/>
      <c r="UBD578" s="633"/>
      <c r="UBE578" s="633"/>
      <c r="UBF578" s="633"/>
      <c r="UBG578" s="633"/>
      <c r="UBH578" s="633"/>
      <c r="UBI578" s="633"/>
      <c r="UBJ578" s="633"/>
      <c r="UBK578" s="633"/>
      <c r="UBL578" s="633"/>
      <c r="UBM578" s="633"/>
      <c r="UBN578" s="633"/>
      <c r="UBO578" s="633"/>
      <c r="UBP578" s="633"/>
      <c r="UBQ578" s="633"/>
      <c r="UBR578" s="633"/>
      <c r="UBS578" s="633"/>
      <c r="UBT578" s="633"/>
      <c r="UBU578" s="633"/>
      <c r="UBV578" s="633"/>
      <c r="UBW578" s="633"/>
      <c r="UBX578" s="633"/>
      <c r="UBY578" s="633"/>
      <c r="UBZ578" s="633"/>
      <c r="UCA578" s="633"/>
      <c r="UCB578" s="633"/>
      <c r="UCC578" s="633"/>
      <c r="UCD578" s="633"/>
      <c r="UCE578" s="633"/>
      <c r="UCF578" s="633"/>
      <c r="UCG578" s="633"/>
      <c r="UCH578" s="633"/>
      <c r="UCI578" s="633"/>
      <c r="UCJ578" s="633"/>
      <c r="UCK578" s="633"/>
      <c r="UCL578" s="633"/>
      <c r="UCM578" s="633"/>
      <c r="UCN578" s="633"/>
      <c r="UCO578" s="633"/>
      <c r="UCP578" s="633"/>
      <c r="UCQ578" s="633"/>
      <c r="UCR578" s="633"/>
      <c r="UCS578" s="633"/>
      <c r="UCT578" s="633"/>
      <c r="UCU578" s="633"/>
      <c r="UCV578" s="633"/>
      <c r="UCW578" s="633"/>
      <c r="UCX578" s="633"/>
      <c r="UCY578" s="633"/>
      <c r="UCZ578" s="633"/>
      <c r="UDA578" s="633"/>
      <c r="UDB578" s="633"/>
      <c r="UDC578" s="633"/>
      <c r="UDD578" s="633"/>
      <c r="UDE578" s="633"/>
      <c r="UDF578" s="633"/>
      <c r="UDG578" s="633"/>
      <c r="UDH578" s="633"/>
      <c r="UDI578" s="633"/>
      <c r="UDJ578" s="633"/>
      <c r="UDK578" s="633"/>
      <c r="UDL578" s="633"/>
      <c r="UDM578" s="633"/>
      <c r="UDN578" s="633"/>
      <c r="UDO578" s="633"/>
      <c r="UDP578" s="633"/>
      <c r="UDQ578" s="633"/>
      <c r="UDR578" s="633"/>
      <c r="UDS578" s="633"/>
      <c r="UDT578" s="633"/>
      <c r="UDU578" s="633"/>
      <c r="UDV578" s="633"/>
      <c r="UDW578" s="633"/>
      <c r="UDX578" s="633"/>
      <c r="UDY578" s="633"/>
      <c r="UDZ578" s="633"/>
      <c r="UEA578" s="633"/>
      <c r="UEB578" s="633"/>
      <c r="UEC578" s="633"/>
      <c r="UED578" s="633"/>
      <c r="UEE578" s="633"/>
      <c r="UEF578" s="633"/>
      <c r="UEG578" s="633"/>
      <c r="UEH578" s="633"/>
      <c r="UEI578" s="633"/>
      <c r="UEJ578" s="633"/>
      <c r="UEK578" s="633"/>
      <c r="UEL578" s="633"/>
      <c r="UEM578" s="633"/>
      <c r="UEN578" s="633"/>
      <c r="UEO578" s="633"/>
      <c r="UEP578" s="633"/>
      <c r="UEQ578" s="633"/>
      <c r="UER578" s="633"/>
      <c r="UES578" s="633"/>
      <c r="UET578" s="633"/>
      <c r="UEU578" s="633"/>
      <c r="UEV578" s="633"/>
      <c r="UEW578" s="633"/>
      <c r="UEX578" s="633"/>
      <c r="UEY578" s="633"/>
      <c r="UEZ578" s="633"/>
      <c r="UFA578" s="633"/>
      <c r="UFB578" s="633"/>
      <c r="UFC578" s="633"/>
      <c r="UFD578" s="633"/>
      <c r="UFE578" s="633"/>
      <c r="UFF578" s="633"/>
      <c r="UFG578" s="633"/>
      <c r="UFH578" s="633"/>
      <c r="UFI578" s="633"/>
      <c r="UFJ578" s="633"/>
      <c r="UFK578" s="633"/>
      <c r="UFL578" s="633"/>
      <c r="UFM578" s="633"/>
      <c r="UFN578" s="633"/>
      <c r="UFO578" s="633"/>
      <c r="UFP578" s="633"/>
      <c r="UFQ578" s="633"/>
      <c r="UFR578" s="633"/>
      <c r="UFS578" s="633"/>
      <c r="UFT578" s="633"/>
      <c r="UFU578" s="633"/>
      <c r="UFV578" s="633"/>
      <c r="UFW578" s="633"/>
      <c r="UFX578" s="633"/>
      <c r="UFY578" s="633"/>
      <c r="UFZ578" s="633"/>
      <c r="UGA578" s="633"/>
      <c r="UGB578" s="633"/>
      <c r="UGC578" s="633"/>
      <c r="UGD578" s="633"/>
      <c r="UGE578" s="633"/>
      <c r="UGF578" s="633"/>
      <c r="UGG578" s="633"/>
      <c r="UGH578" s="633"/>
      <c r="UGI578" s="633"/>
      <c r="UGJ578" s="633"/>
      <c r="UGK578" s="633"/>
      <c r="UGL578" s="633"/>
      <c r="UGM578" s="633"/>
      <c r="UGN578" s="633"/>
      <c r="UGO578" s="633"/>
      <c r="UGP578" s="633"/>
      <c r="UGQ578" s="633"/>
      <c r="UGR578" s="633"/>
      <c r="UGS578" s="633"/>
      <c r="UGT578" s="633"/>
      <c r="UGU578" s="633"/>
      <c r="UGV578" s="633"/>
      <c r="UGW578" s="633"/>
      <c r="UGX578" s="633"/>
      <c r="UGY578" s="633"/>
      <c r="UGZ578" s="633"/>
      <c r="UHA578" s="633"/>
      <c r="UHB578" s="633"/>
      <c r="UHC578" s="633"/>
      <c r="UHD578" s="633"/>
      <c r="UHE578" s="633"/>
      <c r="UHF578" s="633"/>
      <c r="UHG578" s="633"/>
      <c r="UHH578" s="633"/>
      <c r="UHI578" s="633"/>
      <c r="UHJ578" s="633"/>
      <c r="UHK578" s="633"/>
      <c r="UHL578" s="633"/>
      <c r="UHM578" s="633"/>
      <c r="UHN578" s="633"/>
      <c r="UHO578" s="633"/>
      <c r="UHP578" s="633"/>
      <c r="UHQ578" s="633"/>
      <c r="UHR578" s="633"/>
      <c r="UHS578" s="633"/>
      <c r="UHT578" s="633"/>
      <c r="UHU578" s="633"/>
      <c r="UHV578" s="633"/>
      <c r="UHW578" s="633"/>
      <c r="UHX578" s="633"/>
      <c r="UHY578" s="633"/>
      <c r="UHZ578" s="633"/>
      <c r="UIA578" s="633"/>
      <c r="UIB578" s="633"/>
      <c r="UIC578" s="633"/>
      <c r="UID578" s="633"/>
      <c r="UIE578" s="633"/>
      <c r="UIF578" s="633"/>
      <c r="UIG578" s="633"/>
      <c r="UIH578" s="633"/>
      <c r="UII578" s="633"/>
      <c r="UIJ578" s="633"/>
      <c r="UIK578" s="633"/>
      <c r="UIL578" s="633"/>
      <c r="UIM578" s="633"/>
      <c r="UIN578" s="633"/>
      <c r="UIO578" s="633"/>
      <c r="UIP578" s="633"/>
      <c r="UIQ578" s="633"/>
      <c r="UIR578" s="633"/>
      <c r="UIS578" s="633"/>
      <c r="UIT578" s="633"/>
      <c r="UIU578" s="633"/>
      <c r="UIV578" s="633"/>
      <c r="UIW578" s="633"/>
      <c r="UIX578" s="633"/>
      <c r="UIY578" s="633"/>
      <c r="UIZ578" s="633"/>
      <c r="UJA578" s="633"/>
      <c r="UJB578" s="633"/>
      <c r="UJC578" s="633"/>
      <c r="UJD578" s="633"/>
      <c r="UJE578" s="633"/>
      <c r="UJF578" s="633"/>
      <c r="UJG578" s="633"/>
      <c r="UJH578" s="633"/>
      <c r="UJI578" s="633"/>
      <c r="UJJ578" s="633"/>
      <c r="UJK578" s="633"/>
      <c r="UJL578" s="633"/>
      <c r="UJM578" s="633"/>
      <c r="UJN578" s="633"/>
      <c r="UJO578" s="633"/>
      <c r="UJP578" s="633"/>
      <c r="UJQ578" s="633"/>
      <c r="UJR578" s="633"/>
      <c r="UJS578" s="633"/>
      <c r="UJT578" s="633"/>
      <c r="UJU578" s="633"/>
      <c r="UJV578" s="633"/>
      <c r="UJW578" s="633"/>
      <c r="UJX578" s="633"/>
      <c r="UJY578" s="633"/>
      <c r="UJZ578" s="633"/>
      <c r="UKA578" s="633"/>
      <c r="UKB578" s="633"/>
      <c r="UKC578" s="633"/>
      <c r="UKD578" s="633"/>
      <c r="UKE578" s="633"/>
      <c r="UKF578" s="633"/>
      <c r="UKG578" s="633"/>
      <c r="UKH578" s="633"/>
      <c r="UKI578" s="633"/>
      <c r="UKJ578" s="633"/>
      <c r="UKK578" s="633"/>
      <c r="UKL578" s="633"/>
      <c r="UKM578" s="633"/>
      <c r="UKN578" s="633"/>
      <c r="UKO578" s="633"/>
      <c r="UKP578" s="633"/>
      <c r="UKQ578" s="633"/>
      <c r="UKR578" s="633"/>
      <c r="UKS578" s="633"/>
      <c r="UKT578" s="633"/>
      <c r="UKU578" s="633"/>
      <c r="UKV578" s="633"/>
      <c r="UKW578" s="633"/>
      <c r="UKX578" s="633"/>
      <c r="UKY578" s="633"/>
      <c r="UKZ578" s="633"/>
      <c r="ULA578" s="633"/>
      <c r="ULB578" s="633"/>
      <c r="ULC578" s="633"/>
      <c r="ULD578" s="633"/>
      <c r="ULE578" s="633"/>
      <c r="ULF578" s="633"/>
      <c r="ULG578" s="633"/>
      <c r="ULH578" s="633"/>
      <c r="ULI578" s="633"/>
      <c r="ULJ578" s="633"/>
      <c r="ULK578" s="633"/>
      <c r="ULL578" s="633"/>
      <c r="ULM578" s="633"/>
      <c r="ULN578" s="633"/>
      <c r="ULO578" s="633"/>
      <c r="ULP578" s="633"/>
      <c r="ULQ578" s="633"/>
      <c r="ULR578" s="633"/>
      <c r="ULS578" s="633"/>
      <c r="ULT578" s="633"/>
      <c r="ULU578" s="633"/>
      <c r="ULV578" s="633"/>
      <c r="ULW578" s="633"/>
      <c r="ULX578" s="633"/>
      <c r="ULY578" s="633"/>
      <c r="ULZ578" s="633"/>
      <c r="UMA578" s="633"/>
      <c r="UMB578" s="633"/>
      <c r="UMC578" s="633"/>
      <c r="UMD578" s="633"/>
      <c r="UME578" s="633"/>
      <c r="UMF578" s="633"/>
      <c r="UMG578" s="633"/>
      <c r="UMH578" s="633"/>
      <c r="UMI578" s="633"/>
      <c r="UMJ578" s="633"/>
      <c r="UMK578" s="633"/>
      <c r="UML578" s="633"/>
      <c r="UMM578" s="633"/>
      <c r="UMN578" s="633"/>
      <c r="UMO578" s="633"/>
      <c r="UMP578" s="633"/>
      <c r="UMQ578" s="633"/>
      <c r="UMR578" s="633"/>
      <c r="UMS578" s="633"/>
      <c r="UMT578" s="633"/>
      <c r="UMU578" s="633"/>
      <c r="UMV578" s="633"/>
      <c r="UMW578" s="633"/>
      <c r="UMX578" s="633"/>
      <c r="UMY578" s="633"/>
      <c r="UMZ578" s="633"/>
      <c r="UNA578" s="633"/>
      <c r="UNB578" s="633"/>
      <c r="UNC578" s="633"/>
      <c r="UND578" s="633"/>
      <c r="UNE578" s="633"/>
      <c r="UNF578" s="633"/>
      <c r="UNG578" s="633"/>
      <c r="UNH578" s="633"/>
      <c r="UNI578" s="633"/>
      <c r="UNJ578" s="633"/>
      <c r="UNK578" s="633"/>
      <c r="UNL578" s="633"/>
      <c r="UNM578" s="633"/>
      <c r="UNN578" s="633"/>
      <c r="UNO578" s="633"/>
      <c r="UNP578" s="633"/>
      <c r="UNQ578" s="633"/>
      <c r="UNR578" s="633"/>
      <c r="UNS578" s="633"/>
      <c r="UNT578" s="633"/>
      <c r="UNU578" s="633"/>
      <c r="UNV578" s="633"/>
      <c r="UNW578" s="633"/>
      <c r="UNX578" s="633"/>
      <c r="UNY578" s="633"/>
      <c r="UNZ578" s="633"/>
      <c r="UOA578" s="633"/>
      <c r="UOB578" s="633"/>
      <c r="UOC578" s="633"/>
      <c r="UOD578" s="633"/>
      <c r="UOE578" s="633"/>
      <c r="UOF578" s="633"/>
      <c r="UOG578" s="633"/>
      <c r="UOH578" s="633"/>
      <c r="UOI578" s="633"/>
      <c r="UOJ578" s="633"/>
      <c r="UOK578" s="633"/>
      <c r="UOL578" s="633"/>
      <c r="UOM578" s="633"/>
      <c r="UON578" s="633"/>
      <c r="UOO578" s="633"/>
      <c r="UOP578" s="633"/>
      <c r="UOQ578" s="633"/>
      <c r="UOR578" s="633"/>
      <c r="UOS578" s="633"/>
      <c r="UOT578" s="633"/>
      <c r="UOU578" s="633"/>
      <c r="UOV578" s="633"/>
      <c r="UOW578" s="633"/>
      <c r="UOX578" s="633"/>
      <c r="UOY578" s="633"/>
      <c r="UOZ578" s="633"/>
      <c r="UPA578" s="633"/>
      <c r="UPB578" s="633"/>
      <c r="UPC578" s="633"/>
      <c r="UPD578" s="633"/>
      <c r="UPE578" s="633"/>
      <c r="UPF578" s="633"/>
      <c r="UPG578" s="633"/>
      <c r="UPH578" s="633"/>
      <c r="UPI578" s="633"/>
      <c r="UPJ578" s="633"/>
      <c r="UPK578" s="633"/>
      <c r="UPL578" s="633"/>
      <c r="UPM578" s="633"/>
      <c r="UPN578" s="633"/>
      <c r="UPO578" s="633"/>
      <c r="UPP578" s="633"/>
      <c r="UPQ578" s="633"/>
      <c r="UPR578" s="633"/>
      <c r="UPS578" s="633"/>
      <c r="UPT578" s="633"/>
      <c r="UPU578" s="633"/>
      <c r="UPV578" s="633"/>
      <c r="UPW578" s="633"/>
      <c r="UPX578" s="633"/>
      <c r="UPY578" s="633"/>
      <c r="UPZ578" s="633"/>
      <c r="UQA578" s="633"/>
      <c r="UQB578" s="633"/>
      <c r="UQC578" s="633"/>
      <c r="UQD578" s="633"/>
      <c r="UQE578" s="633"/>
      <c r="UQF578" s="633"/>
      <c r="UQG578" s="633"/>
      <c r="UQH578" s="633"/>
      <c r="UQI578" s="633"/>
      <c r="UQJ578" s="633"/>
      <c r="UQK578" s="633"/>
      <c r="UQL578" s="633"/>
      <c r="UQM578" s="633"/>
      <c r="UQN578" s="633"/>
      <c r="UQO578" s="633"/>
      <c r="UQP578" s="633"/>
      <c r="UQQ578" s="633"/>
      <c r="UQR578" s="633"/>
      <c r="UQS578" s="633"/>
      <c r="UQT578" s="633"/>
      <c r="UQU578" s="633"/>
      <c r="UQV578" s="633"/>
      <c r="UQW578" s="633"/>
      <c r="UQX578" s="633"/>
      <c r="UQY578" s="633"/>
      <c r="UQZ578" s="633"/>
      <c r="URA578" s="633"/>
      <c r="URB578" s="633"/>
      <c r="URC578" s="633"/>
      <c r="URD578" s="633"/>
      <c r="URE578" s="633"/>
      <c r="URF578" s="633"/>
      <c r="URG578" s="633"/>
      <c r="URH578" s="633"/>
      <c r="URI578" s="633"/>
      <c r="URJ578" s="633"/>
      <c r="URK578" s="633"/>
      <c r="URL578" s="633"/>
      <c r="URM578" s="633"/>
      <c r="URN578" s="633"/>
      <c r="URO578" s="633"/>
      <c r="URP578" s="633"/>
      <c r="URQ578" s="633"/>
      <c r="URR578" s="633"/>
      <c r="URS578" s="633"/>
      <c r="URT578" s="633"/>
      <c r="URU578" s="633"/>
      <c r="URV578" s="633"/>
      <c r="URW578" s="633"/>
      <c r="URX578" s="633"/>
      <c r="URY578" s="633"/>
      <c r="URZ578" s="633"/>
      <c r="USA578" s="633"/>
      <c r="USB578" s="633"/>
      <c r="USC578" s="633"/>
      <c r="USD578" s="633"/>
      <c r="USE578" s="633"/>
      <c r="USF578" s="633"/>
      <c r="USG578" s="633"/>
      <c r="USH578" s="633"/>
      <c r="USI578" s="633"/>
      <c r="USJ578" s="633"/>
      <c r="USK578" s="633"/>
      <c r="USL578" s="633"/>
      <c r="USM578" s="633"/>
      <c r="USN578" s="633"/>
      <c r="USO578" s="633"/>
      <c r="USP578" s="633"/>
      <c r="USQ578" s="633"/>
      <c r="USR578" s="633"/>
      <c r="USS578" s="633"/>
      <c r="UST578" s="633"/>
      <c r="USU578" s="633"/>
      <c r="USV578" s="633"/>
      <c r="USW578" s="633"/>
      <c r="USX578" s="633"/>
      <c r="USY578" s="633"/>
      <c r="USZ578" s="633"/>
      <c r="UTA578" s="633"/>
      <c r="UTB578" s="633"/>
      <c r="UTC578" s="633"/>
      <c r="UTD578" s="633"/>
      <c r="UTE578" s="633"/>
      <c r="UTF578" s="633"/>
      <c r="UTG578" s="633"/>
      <c r="UTH578" s="633"/>
      <c r="UTI578" s="633"/>
      <c r="UTJ578" s="633"/>
      <c r="UTK578" s="633"/>
      <c r="UTL578" s="633"/>
      <c r="UTM578" s="633"/>
      <c r="UTN578" s="633"/>
      <c r="UTO578" s="633"/>
      <c r="UTP578" s="633"/>
      <c r="UTQ578" s="633"/>
      <c r="UTR578" s="633"/>
      <c r="UTS578" s="633"/>
      <c r="UTT578" s="633"/>
      <c r="UTU578" s="633"/>
      <c r="UTV578" s="633"/>
      <c r="UTW578" s="633"/>
      <c r="UTX578" s="633"/>
      <c r="UTY578" s="633"/>
      <c r="UTZ578" s="633"/>
      <c r="UUA578" s="633"/>
      <c r="UUB578" s="633"/>
      <c r="UUC578" s="633"/>
      <c r="UUD578" s="633"/>
      <c r="UUE578" s="633"/>
      <c r="UUF578" s="633"/>
      <c r="UUG578" s="633"/>
      <c r="UUH578" s="633"/>
      <c r="UUI578" s="633"/>
      <c r="UUJ578" s="633"/>
      <c r="UUK578" s="633"/>
      <c r="UUL578" s="633"/>
      <c r="UUM578" s="633"/>
      <c r="UUN578" s="633"/>
      <c r="UUO578" s="633"/>
      <c r="UUP578" s="633"/>
      <c r="UUQ578" s="633"/>
      <c r="UUR578" s="633"/>
      <c r="UUS578" s="633"/>
      <c r="UUT578" s="633"/>
      <c r="UUU578" s="633"/>
      <c r="UUV578" s="633"/>
      <c r="UUW578" s="633"/>
      <c r="UUX578" s="633"/>
      <c r="UUY578" s="633"/>
      <c r="UUZ578" s="633"/>
      <c r="UVA578" s="633"/>
      <c r="UVB578" s="633"/>
      <c r="UVC578" s="633"/>
      <c r="UVD578" s="633"/>
      <c r="UVE578" s="633"/>
      <c r="UVF578" s="633"/>
      <c r="UVG578" s="633"/>
      <c r="UVH578" s="633"/>
      <c r="UVI578" s="633"/>
      <c r="UVJ578" s="633"/>
      <c r="UVK578" s="633"/>
      <c r="UVL578" s="633"/>
      <c r="UVM578" s="633"/>
      <c r="UVN578" s="633"/>
      <c r="UVO578" s="633"/>
      <c r="UVP578" s="633"/>
      <c r="UVQ578" s="633"/>
      <c r="UVR578" s="633"/>
      <c r="UVS578" s="633"/>
      <c r="UVT578" s="633"/>
      <c r="UVU578" s="633"/>
      <c r="UVV578" s="633"/>
      <c r="UVW578" s="633"/>
      <c r="UVX578" s="633"/>
      <c r="UVY578" s="633"/>
      <c r="UVZ578" s="633"/>
      <c r="UWA578" s="633"/>
      <c r="UWB578" s="633"/>
      <c r="UWC578" s="633"/>
      <c r="UWD578" s="633"/>
      <c r="UWE578" s="633"/>
      <c r="UWF578" s="633"/>
      <c r="UWG578" s="633"/>
      <c r="UWH578" s="633"/>
      <c r="UWI578" s="633"/>
      <c r="UWJ578" s="633"/>
      <c r="UWK578" s="633"/>
      <c r="UWL578" s="633"/>
      <c r="UWM578" s="633"/>
      <c r="UWN578" s="633"/>
      <c r="UWO578" s="633"/>
      <c r="UWP578" s="633"/>
      <c r="UWQ578" s="633"/>
      <c r="UWR578" s="633"/>
      <c r="UWS578" s="633"/>
      <c r="UWT578" s="633"/>
      <c r="UWU578" s="633"/>
      <c r="UWV578" s="633"/>
      <c r="UWW578" s="633"/>
      <c r="UWX578" s="633"/>
      <c r="UWY578" s="633"/>
      <c r="UWZ578" s="633"/>
      <c r="UXA578" s="633"/>
      <c r="UXB578" s="633"/>
      <c r="UXC578" s="633"/>
      <c r="UXD578" s="633"/>
      <c r="UXE578" s="633"/>
      <c r="UXF578" s="633"/>
      <c r="UXG578" s="633"/>
      <c r="UXH578" s="633"/>
      <c r="UXI578" s="633"/>
      <c r="UXJ578" s="633"/>
      <c r="UXK578" s="633"/>
      <c r="UXL578" s="633"/>
      <c r="UXM578" s="633"/>
      <c r="UXN578" s="633"/>
      <c r="UXO578" s="633"/>
      <c r="UXP578" s="633"/>
      <c r="UXQ578" s="633"/>
      <c r="UXR578" s="633"/>
      <c r="UXS578" s="633"/>
      <c r="UXT578" s="633"/>
      <c r="UXU578" s="633"/>
      <c r="UXV578" s="633"/>
      <c r="UXW578" s="633"/>
      <c r="UXX578" s="633"/>
      <c r="UXY578" s="633"/>
      <c r="UXZ578" s="633"/>
      <c r="UYA578" s="633"/>
      <c r="UYB578" s="633"/>
      <c r="UYC578" s="633"/>
      <c r="UYD578" s="633"/>
      <c r="UYE578" s="633"/>
      <c r="UYF578" s="633"/>
      <c r="UYG578" s="633"/>
      <c r="UYH578" s="633"/>
      <c r="UYI578" s="633"/>
      <c r="UYJ578" s="633"/>
      <c r="UYK578" s="633"/>
      <c r="UYL578" s="633"/>
      <c r="UYM578" s="633"/>
      <c r="UYN578" s="633"/>
      <c r="UYO578" s="633"/>
      <c r="UYP578" s="633"/>
      <c r="UYQ578" s="633"/>
      <c r="UYR578" s="633"/>
      <c r="UYS578" s="633"/>
      <c r="UYT578" s="633"/>
      <c r="UYU578" s="633"/>
      <c r="UYV578" s="633"/>
      <c r="UYW578" s="633"/>
      <c r="UYX578" s="633"/>
      <c r="UYY578" s="633"/>
      <c r="UYZ578" s="633"/>
      <c r="UZA578" s="633"/>
      <c r="UZB578" s="633"/>
      <c r="UZC578" s="633"/>
      <c r="UZD578" s="633"/>
      <c r="UZE578" s="633"/>
      <c r="UZF578" s="633"/>
      <c r="UZG578" s="633"/>
      <c r="UZH578" s="633"/>
      <c r="UZI578" s="633"/>
      <c r="UZJ578" s="633"/>
      <c r="UZK578" s="633"/>
      <c r="UZL578" s="633"/>
      <c r="UZM578" s="633"/>
      <c r="UZN578" s="633"/>
      <c r="UZO578" s="633"/>
      <c r="UZP578" s="633"/>
      <c r="UZQ578" s="633"/>
      <c r="UZR578" s="633"/>
      <c r="UZS578" s="633"/>
      <c r="UZT578" s="633"/>
      <c r="UZU578" s="633"/>
      <c r="UZV578" s="633"/>
      <c r="UZW578" s="633"/>
      <c r="UZX578" s="633"/>
      <c r="UZY578" s="633"/>
      <c r="UZZ578" s="633"/>
      <c r="VAA578" s="633"/>
      <c r="VAB578" s="633"/>
      <c r="VAC578" s="633"/>
      <c r="VAD578" s="633"/>
      <c r="VAE578" s="633"/>
      <c r="VAF578" s="633"/>
      <c r="VAG578" s="633"/>
      <c r="VAH578" s="633"/>
      <c r="VAI578" s="633"/>
      <c r="VAJ578" s="633"/>
      <c r="VAK578" s="633"/>
      <c r="VAL578" s="633"/>
      <c r="VAM578" s="633"/>
      <c r="VAN578" s="633"/>
      <c r="VAO578" s="633"/>
      <c r="VAP578" s="633"/>
      <c r="VAQ578" s="633"/>
      <c r="VAR578" s="633"/>
      <c r="VAS578" s="633"/>
      <c r="VAT578" s="633"/>
      <c r="VAU578" s="633"/>
      <c r="VAV578" s="633"/>
      <c r="VAW578" s="633"/>
      <c r="VAX578" s="633"/>
      <c r="VAY578" s="633"/>
      <c r="VAZ578" s="633"/>
      <c r="VBA578" s="633"/>
      <c r="VBB578" s="633"/>
      <c r="VBC578" s="633"/>
      <c r="VBD578" s="633"/>
      <c r="VBE578" s="633"/>
      <c r="VBF578" s="633"/>
      <c r="VBG578" s="633"/>
      <c r="VBH578" s="633"/>
      <c r="VBI578" s="633"/>
      <c r="VBJ578" s="633"/>
      <c r="VBK578" s="633"/>
      <c r="VBL578" s="633"/>
      <c r="VBM578" s="633"/>
      <c r="VBN578" s="633"/>
      <c r="VBO578" s="633"/>
      <c r="VBP578" s="633"/>
      <c r="VBQ578" s="633"/>
      <c r="VBR578" s="633"/>
      <c r="VBS578" s="633"/>
      <c r="VBT578" s="633"/>
      <c r="VBU578" s="633"/>
      <c r="VBV578" s="633"/>
      <c r="VBW578" s="633"/>
      <c r="VBX578" s="633"/>
      <c r="VBY578" s="633"/>
      <c r="VBZ578" s="633"/>
      <c r="VCA578" s="633"/>
      <c r="VCB578" s="633"/>
      <c r="VCC578" s="633"/>
      <c r="VCD578" s="633"/>
      <c r="VCE578" s="633"/>
      <c r="VCF578" s="633"/>
      <c r="VCG578" s="633"/>
      <c r="VCH578" s="633"/>
      <c r="VCI578" s="633"/>
      <c r="VCJ578" s="633"/>
      <c r="VCK578" s="633"/>
      <c r="VCL578" s="633"/>
      <c r="VCM578" s="633"/>
      <c r="VCN578" s="633"/>
      <c r="VCO578" s="633"/>
      <c r="VCP578" s="633"/>
      <c r="VCQ578" s="633"/>
      <c r="VCR578" s="633"/>
      <c r="VCS578" s="633"/>
      <c r="VCT578" s="633"/>
      <c r="VCU578" s="633"/>
      <c r="VCV578" s="633"/>
      <c r="VCW578" s="633"/>
      <c r="VCX578" s="633"/>
      <c r="VCY578" s="633"/>
      <c r="VCZ578" s="633"/>
      <c r="VDA578" s="633"/>
      <c r="VDB578" s="633"/>
      <c r="VDC578" s="633"/>
      <c r="VDD578" s="633"/>
      <c r="VDE578" s="633"/>
      <c r="VDF578" s="633"/>
      <c r="VDG578" s="633"/>
      <c r="VDH578" s="633"/>
      <c r="VDI578" s="633"/>
      <c r="VDJ578" s="633"/>
      <c r="VDK578" s="633"/>
      <c r="VDL578" s="633"/>
      <c r="VDM578" s="633"/>
      <c r="VDN578" s="633"/>
      <c r="VDO578" s="633"/>
      <c r="VDP578" s="633"/>
      <c r="VDQ578" s="633"/>
      <c r="VDR578" s="633"/>
      <c r="VDS578" s="633"/>
      <c r="VDT578" s="633"/>
      <c r="VDU578" s="633"/>
      <c r="VDV578" s="633"/>
      <c r="VDW578" s="633"/>
      <c r="VDX578" s="633"/>
      <c r="VDY578" s="633"/>
      <c r="VDZ578" s="633"/>
      <c r="VEA578" s="633"/>
      <c r="VEB578" s="633"/>
      <c r="VEC578" s="633"/>
      <c r="VED578" s="633"/>
      <c r="VEE578" s="633"/>
      <c r="VEF578" s="633"/>
      <c r="VEG578" s="633"/>
      <c r="VEH578" s="633"/>
      <c r="VEI578" s="633"/>
      <c r="VEJ578" s="633"/>
      <c r="VEK578" s="633"/>
      <c r="VEL578" s="633"/>
      <c r="VEM578" s="633"/>
      <c r="VEN578" s="633"/>
      <c r="VEO578" s="633"/>
      <c r="VEP578" s="633"/>
      <c r="VEQ578" s="633"/>
      <c r="VER578" s="633"/>
      <c r="VES578" s="633"/>
      <c r="VET578" s="633"/>
      <c r="VEU578" s="633"/>
      <c r="VEV578" s="633"/>
      <c r="VEW578" s="633"/>
      <c r="VEX578" s="633"/>
      <c r="VEY578" s="633"/>
      <c r="VEZ578" s="633"/>
      <c r="VFA578" s="633"/>
      <c r="VFB578" s="633"/>
      <c r="VFC578" s="633"/>
      <c r="VFD578" s="633"/>
      <c r="VFE578" s="633"/>
      <c r="VFF578" s="633"/>
      <c r="VFG578" s="633"/>
      <c r="VFH578" s="633"/>
      <c r="VFI578" s="633"/>
      <c r="VFJ578" s="633"/>
      <c r="VFK578" s="633"/>
      <c r="VFL578" s="633"/>
      <c r="VFM578" s="633"/>
      <c r="VFN578" s="633"/>
      <c r="VFO578" s="633"/>
      <c r="VFP578" s="633"/>
      <c r="VFQ578" s="633"/>
      <c r="VFR578" s="633"/>
      <c r="VFS578" s="633"/>
      <c r="VFT578" s="633"/>
      <c r="VFU578" s="633"/>
      <c r="VFV578" s="633"/>
      <c r="VFW578" s="633"/>
      <c r="VFX578" s="633"/>
      <c r="VFY578" s="633"/>
      <c r="VFZ578" s="633"/>
      <c r="VGA578" s="633"/>
      <c r="VGB578" s="633"/>
      <c r="VGC578" s="633"/>
      <c r="VGD578" s="633"/>
      <c r="VGE578" s="633"/>
      <c r="VGF578" s="633"/>
      <c r="VGG578" s="633"/>
      <c r="VGH578" s="633"/>
      <c r="VGI578" s="633"/>
      <c r="VGJ578" s="633"/>
      <c r="VGK578" s="633"/>
      <c r="VGL578" s="633"/>
      <c r="VGM578" s="633"/>
      <c r="VGN578" s="633"/>
      <c r="VGO578" s="633"/>
      <c r="VGP578" s="633"/>
      <c r="VGQ578" s="633"/>
      <c r="VGR578" s="633"/>
      <c r="VGS578" s="633"/>
      <c r="VGT578" s="633"/>
      <c r="VGU578" s="633"/>
      <c r="VGV578" s="633"/>
      <c r="VGW578" s="633"/>
      <c r="VGX578" s="633"/>
      <c r="VGY578" s="633"/>
      <c r="VGZ578" s="633"/>
      <c r="VHA578" s="633"/>
      <c r="VHB578" s="633"/>
      <c r="VHC578" s="633"/>
      <c r="VHD578" s="633"/>
      <c r="VHE578" s="633"/>
      <c r="VHF578" s="633"/>
      <c r="VHG578" s="633"/>
      <c r="VHH578" s="633"/>
      <c r="VHI578" s="633"/>
      <c r="VHJ578" s="633"/>
      <c r="VHK578" s="633"/>
      <c r="VHL578" s="633"/>
      <c r="VHM578" s="633"/>
      <c r="VHN578" s="633"/>
      <c r="VHO578" s="633"/>
      <c r="VHP578" s="633"/>
      <c r="VHQ578" s="633"/>
      <c r="VHR578" s="633"/>
      <c r="VHS578" s="633"/>
      <c r="VHT578" s="633"/>
      <c r="VHU578" s="633"/>
      <c r="VHV578" s="633"/>
      <c r="VHW578" s="633"/>
      <c r="VHX578" s="633"/>
      <c r="VHY578" s="633"/>
      <c r="VHZ578" s="633"/>
      <c r="VIA578" s="633"/>
      <c r="VIB578" s="633"/>
      <c r="VIC578" s="633"/>
      <c r="VID578" s="633"/>
      <c r="VIE578" s="633"/>
      <c r="VIF578" s="633"/>
      <c r="VIG578" s="633"/>
      <c r="VIH578" s="633"/>
      <c r="VII578" s="633"/>
      <c r="VIJ578" s="633"/>
      <c r="VIK578" s="633"/>
      <c r="VIL578" s="633"/>
      <c r="VIM578" s="633"/>
      <c r="VIN578" s="633"/>
      <c r="VIO578" s="633"/>
      <c r="VIP578" s="633"/>
      <c r="VIQ578" s="633"/>
      <c r="VIR578" s="633"/>
      <c r="VIS578" s="633"/>
      <c r="VIT578" s="633"/>
      <c r="VIU578" s="633"/>
      <c r="VIV578" s="633"/>
      <c r="VIW578" s="633"/>
      <c r="VIX578" s="633"/>
      <c r="VIY578" s="633"/>
      <c r="VIZ578" s="633"/>
      <c r="VJA578" s="633"/>
      <c r="VJB578" s="633"/>
      <c r="VJC578" s="633"/>
      <c r="VJD578" s="633"/>
      <c r="VJE578" s="633"/>
      <c r="VJF578" s="633"/>
      <c r="VJG578" s="633"/>
      <c r="VJH578" s="633"/>
      <c r="VJI578" s="633"/>
      <c r="VJJ578" s="633"/>
      <c r="VJK578" s="633"/>
      <c r="VJL578" s="633"/>
      <c r="VJM578" s="633"/>
      <c r="VJN578" s="633"/>
      <c r="VJO578" s="633"/>
      <c r="VJP578" s="633"/>
      <c r="VJQ578" s="633"/>
      <c r="VJR578" s="633"/>
      <c r="VJS578" s="633"/>
      <c r="VJT578" s="633"/>
      <c r="VJU578" s="633"/>
      <c r="VJV578" s="633"/>
      <c r="VJW578" s="633"/>
      <c r="VJX578" s="633"/>
      <c r="VJY578" s="633"/>
      <c r="VJZ578" s="633"/>
      <c r="VKA578" s="633"/>
      <c r="VKB578" s="633"/>
      <c r="VKC578" s="633"/>
      <c r="VKD578" s="633"/>
      <c r="VKE578" s="633"/>
      <c r="VKF578" s="633"/>
      <c r="VKG578" s="633"/>
      <c r="VKH578" s="633"/>
      <c r="VKI578" s="633"/>
      <c r="VKJ578" s="633"/>
      <c r="VKK578" s="633"/>
      <c r="VKL578" s="633"/>
      <c r="VKM578" s="633"/>
      <c r="VKN578" s="633"/>
      <c r="VKO578" s="633"/>
      <c r="VKP578" s="633"/>
      <c r="VKQ578" s="633"/>
      <c r="VKR578" s="633"/>
      <c r="VKS578" s="633"/>
      <c r="VKT578" s="633"/>
      <c r="VKU578" s="633"/>
      <c r="VKV578" s="633"/>
      <c r="VKW578" s="633"/>
      <c r="VKX578" s="633"/>
      <c r="VKY578" s="633"/>
      <c r="VKZ578" s="633"/>
      <c r="VLA578" s="633"/>
      <c r="VLB578" s="633"/>
      <c r="VLC578" s="633"/>
      <c r="VLD578" s="633"/>
      <c r="VLE578" s="633"/>
      <c r="VLF578" s="633"/>
      <c r="VLG578" s="633"/>
      <c r="VLH578" s="633"/>
      <c r="VLI578" s="633"/>
      <c r="VLJ578" s="633"/>
      <c r="VLK578" s="633"/>
      <c r="VLL578" s="633"/>
      <c r="VLM578" s="633"/>
      <c r="VLN578" s="633"/>
      <c r="VLO578" s="633"/>
      <c r="VLP578" s="633"/>
      <c r="VLQ578" s="633"/>
      <c r="VLR578" s="633"/>
      <c r="VLS578" s="633"/>
      <c r="VLT578" s="633"/>
      <c r="VLU578" s="633"/>
      <c r="VLV578" s="633"/>
      <c r="VLW578" s="633"/>
      <c r="VLX578" s="633"/>
      <c r="VLY578" s="633"/>
      <c r="VLZ578" s="633"/>
      <c r="VMA578" s="633"/>
      <c r="VMB578" s="633"/>
      <c r="VMC578" s="633"/>
      <c r="VMD578" s="633"/>
      <c r="VME578" s="633"/>
      <c r="VMF578" s="633"/>
      <c r="VMG578" s="633"/>
      <c r="VMH578" s="633"/>
      <c r="VMI578" s="633"/>
      <c r="VMJ578" s="633"/>
      <c r="VMK578" s="633"/>
      <c r="VML578" s="633"/>
      <c r="VMM578" s="633"/>
      <c r="VMN578" s="633"/>
      <c r="VMO578" s="633"/>
      <c r="VMP578" s="633"/>
      <c r="VMQ578" s="633"/>
      <c r="VMR578" s="633"/>
      <c r="VMS578" s="633"/>
      <c r="VMT578" s="633"/>
      <c r="VMU578" s="633"/>
      <c r="VMV578" s="633"/>
      <c r="VMW578" s="633"/>
      <c r="VMX578" s="633"/>
      <c r="VMY578" s="633"/>
      <c r="VMZ578" s="633"/>
      <c r="VNA578" s="633"/>
      <c r="VNB578" s="633"/>
      <c r="VNC578" s="633"/>
      <c r="VND578" s="633"/>
      <c r="VNE578" s="633"/>
      <c r="VNF578" s="633"/>
      <c r="VNG578" s="633"/>
      <c r="VNH578" s="633"/>
      <c r="VNI578" s="633"/>
      <c r="VNJ578" s="633"/>
      <c r="VNK578" s="633"/>
      <c r="VNL578" s="633"/>
      <c r="VNM578" s="633"/>
      <c r="VNN578" s="633"/>
      <c r="VNO578" s="633"/>
      <c r="VNP578" s="633"/>
      <c r="VNQ578" s="633"/>
      <c r="VNR578" s="633"/>
      <c r="VNS578" s="633"/>
      <c r="VNT578" s="633"/>
      <c r="VNU578" s="633"/>
      <c r="VNV578" s="633"/>
      <c r="VNW578" s="633"/>
      <c r="VNX578" s="633"/>
      <c r="VNY578" s="633"/>
      <c r="VNZ578" s="633"/>
      <c r="VOA578" s="633"/>
      <c r="VOB578" s="633"/>
      <c r="VOC578" s="633"/>
      <c r="VOD578" s="633"/>
      <c r="VOE578" s="633"/>
      <c r="VOF578" s="633"/>
      <c r="VOG578" s="633"/>
      <c r="VOH578" s="633"/>
      <c r="VOI578" s="633"/>
      <c r="VOJ578" s="633"/>
      <c r="VOK578" s="633"/>
      <c r="VOL578" s="633"/>
      <c r="VOM578" s="633"/>
      <c r="VON578" s="633"/>
      <c r="VOO578" s="633"/>
      <c r="VOP578" s="633"/>
      <c r="VOQ578" s="633"/>
      <c r="VOR578" s="633"/>
      <c r="VOS578" s="633"/>
      <c r="VOT578" s="633"/>
      <c r="VOU578" s="633"/>
      <c r="VOV578" s="633"/>
      <c r="VOW578" s="633"/>
      <c r="VOX578" s="633"/>
      <c r="VOY578" s="633"/>
      <c r="VOZ578" s="633"/>
      <c r="VPA578" s="633"/>
      <c r="VPB578" s="633"/>
      <c r="VPC578" s="633"/>
      <c r="VPD578" s="633"/>
      <c r="VPE578" s="633"/>
      <c r="VPF578" s="633"/>
      <c r="VPG578" s="633"/>
      <c r="VPH578" s="633"/>
      <c r="VPI578" s="633"/>
      <c r="VPJ578" s="633"/>
      <c r="VPK578" s="633"/>
      <c r="VPL578" s="633"/>
      <c r="VPM578" s="633"/>
      <c r="VPN578" s="633"/>
      <c r="VPO578" s="633"/>
      <c r="VPP578" s="633"/>
      <c r="VPQ578" s="633"/>
      <c r="VPR578" s="633"/>
      <c r="VPS578" s="633"/>
      <c r="VPT578" s="633"/>
      <c r="VPU578" s="633"/>
      <c r="VPV578" s="633"/>
      <c r="VPW578" s="633"/>
      <c r="VPX578" s="633"/>
      <c r="VPY578" s="633"/>
      <c r="VPZ578" s="633"/>
      <c r="VQA578" s="633"/>
      <c r="VQB578" s="633"/>
      <c r="VQC578" s="633"/>
      <c r="VQD578" s="633"/>
      <c r="VQE578" s="633"/>
      <c r="VQF578" s="633"/>
      <c r="VQG578" s="633"/>
      <c r="VQH578" s="633"/>
      <c r="VQI578" s="633"/>
      <c r="VQJ578" s="633"/>
      <c r="VQK578" s="633"/>
      <c r="VQL578" s="633"/>
      <c r="VQM578" s="633"/>
      <c r="VQN578" s="633"/>
      <c r="VQO578" s="633"/>
      <c r="VQP578" s="633"/>
      <c r="VQQ578" s="633"/>
      <c r="VQR578" s="633"/>
      <c r="VQS578" s="633"/>
      <c r="VQT578" s="633"/>
      <c r="VQU578" s="633"/>
      <c r="VQV578" s="633"/>
      <c r="VQW578" s="633"/>
      <c r="VQX578" s="633"/>
      <c r="VQY578" s="633"/>
      <c r="VQZ578" s="633"/>
      <c r="VRA578" s="633"/>
      <c r="VRB578" s="633"/>
      <c r="VRC578" s="633"/>
      <c r="VRD578" s="633"/>
      <c r="VRE578" s="633"/>
      <c r="VRF578" s="633"/>
      <c r="VRG578" s="633"/>
      <c r="VRH578" s="633"/>
      <c r="VRI578" s="633"/>
      <c r="VRJ578" s="633"/>
      <c r="VRK578" s="633"/>
      <c r="VRL578" s="633"/>
      <c r="VRM578" s="633"/>
      <c r="VRN578" s="633"/>
      <c r="VRO578" s="633"/>
      <c r="VRP578" s="633"/>
      <c r="VRQ578" s="633"/>
      <c r="VRR578" s="633"/>
      <c r="VRS578" s="633"/>
      <c r="VRT578" s="633"/>
      <c r="VRU578" s="633"/>
      <c r="VRV578" s="633"/>
      <c r="VRW578" s="633"/>
      <c r="VRX578" s="633"/>
      <c r="VRY578" s="633"/>
      <c r="VRZ578" s="633"/>
      <c r="VSA578" s="633"/>
      <c r="VSB578" s="633"/>
      <c r="VSC578" s="633"/>
      <c r="VSD578" s="633"/>
      <c r="VSE578" s="633"/>
      <c r="VSF578" s="633"/>
      <c r="VSG578" s="633"/>
      <c r="VSH578" s="633"/>
      <c r="VSI578" s="633"/>
      <c r="VSJ578" s="633"/>
      <c r="VSK578" s="633"/>
      <c r="VSL578" s="633"/>
      <c r="VSM578" s="633"/>
      <c r="VSN578" s="633"/>
      <c r="VSO578" s="633"/>
      <c r="VSP578" s="633"/>
      <c r="VSQ578" s="633"/>
      <c r="VSR578" s="633"/>
      <c r="VSS578" s="633"/>
      <c r="VST578" s="633"/>
      <c r="VSU578" s="633"/>
      <c r="VSV578" s="633"/>
      <c r="VSW578" s="633"/>
      <c r="VSX578" s="633"/>
      <c r="VSY578" s="633"/>
      <c r="VSZ578" s="633"/>
      <c r="VTA578" s="633"/>
      <c r="VTB578" s="633"/>
      <c r="VTC578" s="633"/>
      <c r="VTD578" s="633"/>
      <c r="VTE578" s="633"/>
      <c r="VTF578" s="633"/>
      <c r="VTG578" s="633"/>
      <c r="VTH578" s="633"/>
      <c r="VTI578" s="633"/>
      <c r="VTJ578" s="633"/>
      <c r="VTK578" s="633"/>
      <c r="VTL578" s="633"/>
      <c r="VTM578" s="633"/>
      <c r="VTN578" s="633"/>
      <c r="VTO578" s="633"/>
      <c r="VTP578" s="633"/>
      <c r="VTQ578" s="633"/>
      <c r="VTR578" s="633"/>
      <c r="VTS578" s="633"/>
      <c r="VTT578" s="633"/>
      <c r="VTU578" s="633"/>
      <c r="VTV578" s="633"/>
      <c r="VTW578" s="633"/>
      <c r="VTX578" s="633"/>
      <c r="VTY578" s="633"/>
      <c r="VTZ578" s="633"/>
      <c r="VUA578" s="633"/>
      <c r="VUB578" s="633"/>
      <c r="VUC578" s="633"/>
      <c r="VUD578" s="633"/>
      <c r="VUE578" s="633"/>
      <c r="VUF578" s="633"/>
      <c r="VUG578" s="633"/>
      <c r="VUH578" s="633"/>
      <c r="VUI578" s="633"/>
      <c r="VUJ578" s="633"/>
      <c r="VUK578" s="633"/>
      <c r="VUL578" s="633"/>
      <c r="VUM578" s="633"/>
      <c r="VUN578" s="633"/>
      <c r="VUO578" s="633"/>
      <c r="VUP578" s="633"/>
      <c r="VUQ578" s="633"/>
      <c r="VUR578" s="633"/>
      <c r="VUS578" s="633"/>
      <c r="VUT578" s="633"/>
      <c r="VUU578" s="633"/>
      <c r="VUV578" s="633"/>
      <c r="VUW578" s="633"/>
      <c r="VUX578" s="633"/>
      <c r="VUY578" s="633"/>
      <c r="VUZ578" s="633"/>
      <c r="VVA578" s="633"/>
      <c r="VVB578" s="633"/>
      <c r="VVC578" s="633"/>
      <c r="VVD578" s="633"/>
      <c r="VVE578" s="633"/>
      <c r="VVF578" s="633"/>
      <c r="VVG578" s="633"/>
      <c r="VVH578" s="633"/>
      <c r="VVI578" s="633"/>
      <c r="VVJ578" s="633"/>
      <c r="VVK578" s="633"/>
      <c r="VVL578" s="633"/>
      <c r="VVM578" s="633"/>
      <c r="VVN578" s="633"/>
      <c r="VVO578" s="633"/>
      <c r="VVP578" s="633"/>
      <c r="VVQ578" s="633"/>
      <c r="VVR578" s="633"/>
      <c r="VVS578" s="633"/>
      <c r="VVT578" s="633"/>
      <c r="VVU578" s="633"/>
      <c r="VVV578" s="633"/>
      <c r="VVW578" s="633"/>
      <c r="VVX578" s="633"/>
      <c r="VVY578" s="633"/>
      <c r="VVZ578" s="633"/>
      <c r="VWA578" s="633"/>
      <c r="VWB578" s="633"/>
      <c r="VWC578" s="633"/>
      <c r="VWD578" s="633"/>
      <c r="VWE578" s="633"/>
      <c r="VWF578" s="633"/>
      <c r="VWG578" s="633"/>
      <c r="VWH578" s="633"/>
      <c r="VWI578" s="633"/>
      <c r="VWJ578" s="633"/>
      <c r="VWK578" s="633"/>
      <c r="VWL578" s="633"/>
      <c r="VWM578" s="633"/>
      <c r="VWN578" s="633"/>
      <c r="VWO578" s="633"/>
      <c r="VWP578" s="633"/>
      <c r="VWQ578" s="633"/>
      <c r="VWR578" s="633"/>
      <c r="VWS578" s="633"/>
      <c r="VWT578" s="633"/>
      <c r="VWU578" s="633"/>
      <c r="VWV578" s="633"/>
      <c r="VWW578" s="633"/>
      <c r="VWX578" s="633"/>
      <c r="VWY578" s="633"/>
      <c r="VWZ578" s="633"/>
      <c r="VXA578" s="633"/>
      <c r="VXB578" s="633"/>
      <c r="VXC578" s="633"/>
      <c r="VXD578" s="633"/>
      <c r="VXE578" s="633"/>
      <c r="VXF578" s="633"/>
      <c r="VXG578" s="633"/>
      <c r="VXH578" s="633"/>
      <c r="VXI578" s="633"/>
      <c r="VXJ578" s="633"/>
      <c r="VXK578" s="633"/>
      <c r="VXL578" s="633"/>
      <c r="VXM578" s="633"/>
      <c r="VXN578" s="633"/>
      <c r="VXO578" s="633"/>
      <c r="VXP578" s="633"/>
      <c r="VXQ578" s="633"/>
      <c r="VXR578" s="633"/>
      <c r="VXS578" s="633"/>
      <c r="VXT578" s="633"/>
      <c r="VXU578" s="633"/>
      <c r="VXV578" s="633"/>
      <c r="VXW578" s="633"/>
      <c r="VXX578" s="633"/>
      <c r="VXY578" s="633"/>
      <c r="VXZ578" s="633"/>
      <c r="VYA578" s="633"/>
      <c r="VYB578" s="633"/>
      <c r="VYC578" s="633"/>
      <c r="VYD578" s="633"/>
      <c r="VYE578" s="633"/>
      <c r="VYF578" s="633"/>
      <c r="VYG578" s="633"/>
      <c r="VYH578" s="633"/>
      <c r="VYI578" s="633"/>
      <c r="VYJ578" s="633"/>
      <c r="VYK578" s="633"/>
      <c r="VYL578" s="633"/>
      <c r="VYM578" s="633"/>
      <c r="VYN578" s="633"/>
      <c r="VYO578" s="633"/>
      <c r="VYP578" s="633"/>
      <c r="VYQ578" s="633"/>
      <c r="VYR578" s="633"/>
      <c r="VYS578" s="633"/>
      <c r="VYT578" s="633"/>
      <c r="VYU578" s="633"/>
      <c r="VYV578" s="633"/>
      <c r="VYW578" s="633"/>
      <c r="VYX578" s="633"/>
      <c r="VYY578" s="633"/>
      <c r="VYZ578" s="633"/>
      <c r="VZA578" s="633"/>
      <c r="VZB578" s="633"/>
      <c r="VZC578" s="633"/>
      <c r="VZD578" s="633"/>
      <c r="VZE578" s="633"/>
      <c r="VZF578" s="633"/>
      <c r="VZG578" s="633"/>
      <c r="VZH578" s="633"/>
      <c r="VZI578" s="633"/>
      <c r="VZJ578" s="633"/>
      <c r="VZK578" s="633"/>
      <c r="VZL578" s="633"/>
      <c r="VZM578" s="633"/>
      <c r="VZN578" s="633"/>
      <c r="VZO578" s="633"/>
      <c r="VZP578" s="633"/>
      <c r="VZQ578" s="633"/>
      <c r="VZR578" s="633"/>
      <c r="VZS578" s="633"/>
      <c r="VZT578" s="633"/>
      <c r="VZU578" s="633"/>
      <c r="VZV578" s="633"/>
      <c r="VZW578" s="633"/>
      <c r="VZX578" s="633"/>
      <c r="VZY578" s="633"/>
      <c r="VZZ578" s="633"/>
      <c r="WAA578" s="633"/>
      <c r="WAB578" s="633"/>
      <c r="WAC578" s="633"/>
      <c r="WAD578" s="633"/>
      <c r="WAE578" s="633"/>
      <c r="WAF578" s="633"/>
      <c r="WAG578" s="633"/>
      <c r="WAH578" s="633"/>
      <c r="WAI578" s="633"/>
      <c r="WAJ578" s="633"/>
      <c r="WAK578" s="633"/>
      <c r="WAL578" s="633"/>
      <c r="WAM578" s="633"/>
      <c r="WAN578" s="633"/>
      <c r="WAO578" s="633"/>
      <c r="WAP578" s="633"/>
      <c r="WAQ578" s="633"/>
      <c r="WAR578" s="633"/>
      <c r="WAS578" s="633"/>
      <c r="WAT578" s="633"/>
      <c r="WAU578" s="633"/>
      <c r="WAV578" s="633"/>
      <c r="WAW578" s="633"/>
      <c r="WAX578" s="633"/>
      <c r="WAY578" s="633"/>
      <c r="WAZ578" s="633"/>
      <c r="WBA578" s="633"/>
      <c r="WBB578" s="633"/>
      <c r="WBC578" s="633"/>
      <c r="WBD578" s="633"/>
      <c r="WBE578" s="633"/>
      <c r="WBF578" s="633"/>
      <c r="WBG578" s="633"/>
      <c r="WBH578" s="633"/>
      <c r="WBI578" s="633"/>
      <c r="WBJ578" s="633"/>
      <c r="WBK578" s="633"/>
      <c r="WBL578" s="633"/>
      <c r="WBM578" s="633"/>
      <c r="WBN578" s="633"/>
      <c r="WBO578" s="633"/>
      <c r="WBP578" s="633"/>
      <c r="WBQ578" s="633"/>
      <c r="WBR578" s="633"/>
      <c r="WBS578" s="633"/>
      <c r="WBT578" s="633"/>
      <c r="WBU578" s="633"/>
      <c r="WBV578" s="633"/>
      <c r="WBW578" s="633"/>
      <c r="WBX578" s="633"/>
      <c r="WBY578" s="633"/>
      <c r="WBZ578" s="633"/>
      <c r="WCA578" s="633"/>
      <c r="WCB578" s="633"/>
      <c r="WCC578" s="633"/>
      <c r="WCD578" s="633"/>
      <c r="WCE578" s="633"/>
      <c r="WCF578" s="633"/>
      <c r="WCG578" s="633"/>
      <c r="WCH578" s="633"/>
      <c r="WCI578" s="633"/>
      <c r="WCJ578" s="633"/>
      <c r="WCK578" s="633"/>
      <c r="WCL578" s="633"/>
      <c r="WCM578" s="633"/>
      <c r="WCN578" s="633"/>
      <c r="WCO578" s="633"/>
      <c r="WCP578" s="633"/>
      <c r="WCQ578" s="633"/>
      <c r="WCR578" s="633"/>
      <c r="WCS578" s="633"/>
      <c r="WCT578" s="633"/>
      <c r="WCU578" s="633"/>
      <c r="WCV578" s="633"/>
      <c r="WCW578" s="633"/>
      <c r="WCX578" s="633"/>
      <c r="WCY578" s="633"/>
      <c r="WCZ578" s="633"/>
      <c r="WDA578" s="633"/>
      <c r="WDB578" s="633"/>
      <c r="WDC578" s="633"/>
      <c r="WDD578" s="633"/>
      <c r="WDE578" s="633"/>
      <c r="WDF578" s="633"/>
      <c r="WDG578" s="633"/>
      <c r="WDH578" s="633"/>
      <c r="WDI578" s="633"/>
      <c r="WDJ578" s="633"/>
      <c r="WDK578" s="633"/>
      <c r="WDL578" s="633"/>
      <c r="WDM578" s="633"/>
      <c r="WDN578" s="633"/>
      <c r="WDO578" s="633"/>
      <c r="WDP578" s="633"/>
      <c r="WDQ578" s="633"/>
      <c r="WDR578" s="633"/>
      <c r="WDS578" s="633"/>
      <c r="WDT578" s="633"/>
      <c r="WDU578" s="633"/>
      <c r="WDV578" s="633"/>
      <c r="WDW578" s="633"/>
      <c r="WDX578" s="633"/>
      <c r="WDY578" s="633"/>
      <c r="WDZ578" s="633"/>
      <c r="WEA578" s="633"/>
      <c r="WEB578" s="633"/>
      <c r="WEC578" s="633"/>
      <c r="WED578" s="633"/>
      <c r="WEE578" s="633"/>
      <c r="WEF578" s="633"/>
      <c r="WEG578" s="633"/>
      <c r="WEH578" s="633"/>
      <c r="WEI578" s="633"/>
      <c r="WEJ578" s="633"/>
      <c r="WEK578" s="633"/>
      <c r="WEL578" s="633"/>
      <c r="WEM578" s="633"/>
      <c r="WEN578" s="633"/>
      <c r="WEO578" s="633"/>
      <c r="WEP578" s="633"/>
      <c r="WEQ578" s="633"/>
      <c r="WER578" s="633"/>
      <c r="WES578" s="633"/>
      <c r="WET578" s="633"/>
      <c r="WEU578" s="633"/>
      <c r="WEV578" s="633"/>
      <c r="WEW578" s="633"/>
      <c r="WEX578" s="633"/>
      <c r="WEY578" s="633"/>
      <c r="WEZ578" s="633"/>
      <c r="WFA578" s="633"/>
      <c r="WFB578" s="633"/>
      <c r="WFC578" s="633"/>
      <c r="WFD578" s="633"/>
      <c r="WFE578" s="633"/>
      <c r="WFF578" s="633"/>
      <c r="WFG578" s="633"/>
      <c r="WFH578" s="633"/>
      <c r="WFI578" s="633"/>
      <c r="WFJ578" s="633"/>
      <c r="WFK578" s="633"/>
      <c r="WFL578" s="633"/>
      <c r="WFM578" s="633"/>
      <c r="WFN578" s="633"/>
      <c r="WFO578" s="633"/>
      <c r="WFP578" s="633"/>
      <c r="WFQ578" s="633"/>
      <c r="WFR578" s="633"/>
      <c r="WFS578" s="633"/>
      <c r="WFT578" s="633"/>
      <c r="WFU578" s="633"/>
      <c r="WFV578" s="633"/>
      <c r="WFW578" s="633"/>
      <c r="WFX578" s="633"/>
      <c r="WFY578" s="633"/>
      <c r="WFZ578" s="633"/>
      <c r="WGA578" s="633"/>
      <c r="WGB578" s="633"/>
      <c r="WGC578" s="633"/>
      <c r="WGD578" s="633"/>
      <c r="WGE578" s="633"/>
      <c r="WGF578" s="633"/>
      <c r="WGG578" s="633"/>
      <c r="WGH578" s="633"/>
      <c r="WGI578" s="633"/>
      <c r="WGJ578" s="633"/>
      <c r="WGK578" s="633"/>
      <c r="WGL578" s="633"/>
      <c r="WGM578" s="633"/>
      <c r="WGN578" s="633"/>
      <c r="WGO578" s="633"/>
      <c r="WGP578" s="633"/>
      <c r="WGQ578" s="633"/>
      <c r="WGR578" s="633"/>
      <c r="WGS578" s="633"/>
      <c r="WGT578" s="633"/>
      <c r="WGU578" s="633"/>
      <c r="WGV578" s="633"/>
      <c r="WGW578" s="633"/>
      <c r="WGX578" s="633"/>
      <c r="WGY578" s="633"/>
      <c r="WGZ578" s="633"/>
      <c r="WHA578" s="633"/>
      <c r="WHB578" s="633"/>
      <c r="WHC578" s="633"/>
      <c r="WHD578" s="633"/>
      <c r="WHE578" s="633"/>
      <c r="WHF578" s="633"/>
      <c r="WHG578" s="633"/>
      <c r="WHH578" s="633"/>
      <c r="WHI578" s="633"/>
      <c r="WHJ578" s="633"/>
      <c r="WHK578" s="633"/>
      <c r="WHL578" s="633"/>
      <c r="WHM578" s="633"/>
      <c r="WHN578" s="633"/>
      <c r="WHO578" s="633"/>
      <c r="WHP578" s="633"/>
      <c r="WHQ578" s="633"/>
      <c r="WHR578" s="633"/>
      <c r="WHS578" s="633"/>
      <c r="WHT578" s="633"/>
      <c r="WHU578" s="633"/>
      <c r="WHV578" s="633"/>
      <c r="WHW578" s="633"/>
      <c r="WHX578" s="633"/>
      <c r="WHY578" s="633"/>
      <c r="WHZ578" s="633"/>
      <c r="WIA578" s="633"/>
      <c r="WIB578" s="633"/>
      <c r="WIC578" s="633"/>
      <c r="WID578" s="633"/>
      <c r="WIE578" s="633"/>
      <c r="WIF578" s="633"/>
      <c r="WIG578" s="633"/>
      <c r="WIH578" s="633"/>
      <c r="WII578" s="633"/>
      <c r="WIJ578" s="633"/>
      <c r="WIK578" s="633"/>
      <c r="WIL578" s="633"/>
      <c r="WIM578" s="633"/>
      <c r="WIN578" s="633"/>
      <c r="WIO578" s="633"/>
      <c r="WIP578" s="633"/>
      <c r="WIQ578" s="633"/>
      <c r="WIR578" s="633"/>
      <c r="WIS578" s="633"/>
      <c r="WIT578" s="633"/>
      <c r="WIU578" s="633"/>
      <c r="WIV578" s="633"/>
      <c r="WIW578" s="633"/>
      <c r="WIX578" s="633"/>
      <c r="WIY578" s="633"/>
      <c r="WIZ578" s="633"/>
      <c r="WJA578" s="633"/>
      <c r="WJB578" s="633"/>
      <c r="WJC578" s="633"/>
      <c r="WJD578" s="633"/>
      <c r="WJE578" s="633"/>
      <c r="WJF578" s="633"/>
      <c r="WJG578" s="633"/>
      <c r="WJH578" s="633"/>
      <c r="WJI578" s="633"/>
      <c r="WJJ578" s="633"/>
      <c r="WJK578" s="633"/>
      <c r="WJL578" s="633"/>
      <c r="WJM578" s="633"/>
      <c r="WJN578" s="633"/>
      <c r="WJO578" s="633"/>
      <c r="WJP578" s="633"/>
      <c r="WJQ578" s="633"/>
      <c r="WJR578" s="633"/>
      <c r="WJS578" s="633"/>
      <c r="WJT578" s="633"/>
      <c r="WJU578" s="633"/>
      <c r="WJV578" s="633"/>
      <c r="WJW578" s="633"/>
      <c r="WJX578" s="633"/>
      <c r="WJY578" s="633"/>
      <c r="WJZ578" s="633"/>
      <c r="WKA578" s="633"/>
      <c r="WKB578" s="633"/>
      <c r="WKC578" s="633"/>
      <c r="WKD578" s="633"/>
      <c r="WKE578" s="633"/>
      <c r="WKF578" s="633"/>
      <c r="WKG578" s="633"/>
      <c r="WKH578" s="633"/>
      <c r="WKI578" s="633"/>
      <c r="WKJ578" s="633"/>
      <c r="WKK578" s="633"/>
      <c r="WKL578" s="633"/>
      <c r="WKM578" s="633"/>
      <c r="WKN578" s="633"/>
      <c r="WKO578" s="633"/>
      <c r="WKP578" s="633"/>
      <c r="WKQ578" s="633"/>
      <c r="WKR578" s="633"/>
      <c r="WKS578" s="633"/>
      <c r="WKT578" s="633"/>
      <c r="WKU578" s="633"/>
      <c r="WKV578" s="633"/>
      <c r="WKW578" s="633"/>
      <c r="WKX578" s="633"/>
      <c r="WKY578" s="633"/>
      <c r="WKZ578" s="633"/>
      <c r="WLA578" s="633"/>
      <c r="WLB578" s="633"/>
      <c r="WLC578" s="633"/>
      <c r="WLD578" s="633"/>
      <c r="WLE578" s="633"/>
      <c r="WLF578" s="633"/>
      <c r="WLG578" s="633"/>
      <c r="WLH578" s="633"/>
      <c r="WLI578" s="633"/>
      <c r="WLJ578" s="633"/>
      <c r="WLK578" s="633"/>
      <c r="WLL578" s="633"/>
      <c r="WLM578" s="633"/>
      <c r="WLN578" s="633"/>
      <c r="WLO578" s="633"/>
      <c r="WLP578" s="633"/>
      <c r="WLQ578" s="633"/>
      <c r="WLR578" s="633"/>
      <c r="WLS578" s="633"/>
      <c r="WLT578" s="633"/>
      <c r="WLU578" s="633"/>
      <c r="WLV578" s="633"/>
      <c r="WLW578" s="633"/>
      <c r="WLX578" s="633"/>
      <c r="WLY578" s="633"/>
      <c r="WLZ578" s="633"/>
      <c r="WMA578" s="633"/>
      <c r="WMB578" s="633"/>
      <c r="WMC578" s="633"/>
      <c r="WMD578" s="633"/>
      <c r="WME578" s="633"/>
      <c r="WMF578" s="633"/>
      <c r="WMG578" s="633"/>
      <c r="WMH578" s="633"/>
      <c r="WMI578" s="633"/>
      <c r="WMJ578" s="633"/>
      <c r="WMK578" s="633"/>
      <c r="WML578" s="633"/>
      <c r="WMM578" s="633"/>
      <c r="WMN578" s="633"/>
      <c r="WMO578" s="633"/>
      <c r="WMP578" s="633"/>
      <c r="WMQ578" s="633"/>
      <c r="WMR578" s="633"/>
      <c r="WMS578" s="633"/>
      <c r="WMT578" s="633"/>
      <c r="WMU578" s="633"/>
      <c r="WMV578" s="633"/>
      <c r="WMW578" s="633"/>
      <c r="WMX578" s="633"/>
      <c r="WMY578" s="633"/>
      <c r="WMZ578" s="633"/>
      <c r="WNA578" s="633"/>
      <c r="WNB578" s="633"/>
      <c r="WNC578" s="633"/>
      <c r="WND578" s="633"/>
      <c r="WNE578" s="633"/>
      <c r="WNF578" s="633"/>
      <c r="WNG578" s="633"/>
      <c r="WNH578" s="633"/>
      <c r="WNI578" s="633"/>
      <c r="WNJ578" s="633"/>
      <c r="WNK578" s="633"/>
      <c r="WNL578" s="633"/>
      <c r="WNM578" s="633"/>
      <c r="WNN578" s="633"/>
      <c r="WNO578" s="633"/>
      <c r="WNP578" s="633"/>
      <c r="WNQ578" s="633"/>
      <c r="WNR578" s="633"/>
      <c r="WNS578" s="633"/>
      <c r="WNT578" s="633"/>
      <c r="WNU578" s="633"/>
      <c r="WNV578" s="633"/>
      <c r="WNW578" s="633"/>
      <c r="WNX578" s="633"/>
      <c r="WNY578" s="633"/>
      <c r="WNZ578" s="633"/>
      <c r="WOA578" s="633"/>
      <c r="WOB578" s="633"/>
      <c r="WOC578" s="633"/>
      <c r="WOD578" s="633"/>
      <c r="WOE578" s="633"/>
      <c r="WOF578" s="633"/>
      <c r="WOG578" s="633"/>
      <c r="WOH578" s="633"/>
      <c r="WOI578" s="633"/>
      <c r="WOJ578" s="633"/>
      <c r="WOK578" s="633"/>
      <c r="WOL578" s="633"/>
      <c r="WOM578" s="633"/>
      <c r="WON578" s="633"/>
      <c r="WOO578" s="633"/>
      <c r="WOP578" s="633"/>
      <c r="WOQ578" s="633"/>
      <c r="WOR578" s="633"/>
      <c r="WOS578" s="633"/>
      <c r="WOT578" s="633"/>
      <c r="WOU578" s="633"/>
      <c r="WOV578" s="633"/>
      <c r="WOW578" s="633"/>
      <c r="WOX578" s="633"/>
      <c r="WOY578" s="633"/>
      <c r="WOZ578" s="633"/>
      <c r="WPA578" s="633"/>
      <c r="WPB578" s="633"/>
      <c r="WPC578" s="633"/>
      <c r="WPD578" s="633"/>
      <c r="WPE578" s="633"/>
      <c r="WPF578" s="633"/>
      <c r="WPG578" s="633"/>
      <c r="WPH578" s="633"/>
      <c r="WPI578" s="633"/>
      <c r="WPJ578" s="633"/>
      <c r="WPK578" s="633"/>
      <c r="WPL578" s="633"/>
      <c r="WPM578" s="633"/>
      <c r="WPN578" s="633"/>
      <c r="WPO578" s="633"/>
      <c r="WPP578" s="633"/>
      <c r="WPQ578" s="633"/>
      <c r="WPR578" s="633"/>
      <c r="WPS578" s="633"/>
      <c r="WPT578" s="633"/>
      <c r="WPU578" s="633"/>
      <c r="WPV578" s="633"/>
      <c r="WPW578" s="633"/>
      <c r="WPX578" s="633"/>
      <c r="WPY578" s="633"/>
      <c r="WPZ578" s="633"/>
      <c r="WQA578" s="633"/>
      <c r="WQB578" s="633"/>
      <c r="WQC578" s="633"/>
      <c r="WQD578" s="633"/>
      <c r="WQE578" s="633"/>
      <c r="WQF578" s="633"/>
      <c r="WQG578" s="633"/>
      <c r="WQH578" s="633"/>
      <c r="WQI578" s="633"/>
      <c r="WQJ578" s="633"/>
      <c r="WQK578" s="633"/>
      <c r="WQL578" s="633"/>
      <c r="WQM578" s="633"/>
      <c r="WQN578" s="633"/>
      <c r="WQO578" s="633"/>
      <c r="WQP578" s="633"/>
      <c r="WQQ578" s="633"/>
      <c r="WQR578" s="633"/>
      <c r="WQS578" s="633"/>
      <c r="WQT578" s="633"/>
      <c r="WQU578" s="633"/>
      <c r="WQV578" s="633"/>
      <c r="WQW578" s="633"/>
      <c r="WQX578" s="633"/>
      <c r="WQY578" s="633"/>
      <c r="WQZ578" s="633"/>
      <c r="WRA578" s="633"/>
      <c r="WRB578" s="633"/>
      <c r="WRC578" s="633"/>
      <c r="WRD578" s="633"/>
      <c r="WRE578" s="633"/>
      <c r="WRF578" s="633"/>
      <c r="WRG578" s="633"/>
      <c r="WRH578" s="633"/>
      <c r="WRI578" s="633"/>
      <c r="WRJ578" s="633"/>
      <c r="WRK578" s="633"/>
      <c r="WRL578" s="633"/>
      <c r="WRM578" s="633"/>
      <c r="WRN578" s="633"/>
      <c r="WRO578" s="633"/>
      <c r="WRP578" s="633"/>
      <c r="WRQ578" s="633"/>
      <c r="WRR578" s="633"/>
      <c r="WRS578" s="633"/>
      <c r="WRT578" s="633"/>
      <c r="WRU578" s="633"/>
      <c r="WRV578" s="633"/>
      <c r="WRW578" s="633"/>
      <c r="WRX578" s="633"/>
      <c r="WRY578" s="633"/>
      <c r="WRZ578" s="633"/>
      <c r="WSA578" s="633"/>
      <c r="WSB578" s="633"/>
      <c r="WSC578" s="633"/>
      <c r="WSD578" s="633"/>
      <c r="WSE578" s="633"/>
      <c r="WSF578" s="633"/>
      <c r="WSG578" s="633"/>
      <c r="WSH578" s="633"/>
      <c r="WSI578" s="633"/>
      <c r="WSJ578" s="633"/>
      <c r="WSK578" s="633"/>
      <c r="WSL578" s="633"/>
      <c r="WSM578" s="633"/>
      <c r="WSN578" s="633"/>
      <c r="WSO578" s="633"/>
      <c r="WSP578" s="633"/>
      <c r="WSQ578" s="633"/>
      <c r="WSR578" s="633"/>
      <c r="WSS578" s="633"/>
      <c r="WST578" s="633"/>
      <c r="WSU578" s="633"/>
      <c r="WSV578" s="633"/>
      <c r="WSW578" s="633"/>
      <c r="WSX578" s="633"/>
      <c r="WSY578" s="633"/>
      <c r="WSZ578" s="633"/>
      <c r="WTA578" s="633"/>
      <c r="WTB578" s="633"/>
      <c r="WTC578" s="633"/>
      <c r="WTD578" s="633"/>
      <c r="WTE578" s="633"/>
      <c r="WTF578" s="633"/>
      <c r="WTG578" s="633"/>
      <c r="WTH578" s="633"/>
      <c r="WTI578" s="633"/>
      <c r="WTJ578" s="633"/>
      <c r="WTK578" s="633"/>
      <c r="WTL578" s="633"/>
      <c r="WTM578" s="633"/>
      <c r="WTN578" s="633"/>
      <c r="WTO578" s="633"/>
      <c r="WTP578" s="633"/>
      <c r="WTQ578" s="633"/>
      <c r="WTR578" s="633"/>
      <c r="WTS578" s="633"/>
      <c r="WTT578" s="633"/>
      <c r="WTU578" s="633"/>
      <c r="WTV578" s="633"/>
      <c r="WTW578" s="633"/>
      <c r="WTX578" s="633"/>
      <c r="WTY578" s="633"/>
      <c r="WTZ578" s="633"/>
      <c r="WUA578" s="633"/>
      <c r="WUB578" s="633"/>
      <c r="WUC578" s="633"/>
      <c r="WUD578" s="633"/>
      <c r="WUE578" s="633"/>
      <c r="WUF578" s="633"/>
      <c r="WUG578" s="633"/>
      <c r="WUH578" s="633"/>
      <c r="WUI578" s="633"/>
      <c r="WUJ578" s="633"/>
      <c r="WUK578" s="633"/>
      <c r="WUL578" s="633"/>
      <c r="WUM578" s="633"/>
      <c r="WUN578" s="633"/>
      <c r="WUO578" s="633"/>
      <c r="WUP578" s="633"/>
      <c r="WUQ578" s="633"/>
      <c r="WUR578" s="633"/>
      <c r="WUS578" s="633"/>
      <c r="WUT578" s="633"/>
      <c r="WUU578" s="633"/>
      <c r="WUV578" s="633"/>
      <c r="WUW578" s="633"/>
      <c r="WUX578" s="633"/>
      <c r="WUY578" s="633"/>
      <c r="WUZ578" s="633"/>
      <c r="WVA578" s="633"/>
      <c r="WVB578" s="633"/>
      <c r="WVC578" s="633"/>
      <c r="WVD578" s="633"/>
      <c r="WVE578" s="633"/>
      <c r="WVF578" s="633"/>
      <c r="WVG578" s="633"/>
      <c r="WVH578" s="633"/>
      <c r="WVI578" s="633"/>
      <c r="WVJ578" s="633"/>
      <c r="WVK578" s="633"/>
      <c r="WVL578" s="633"/>
      <c r="WVM578" s="633"/>
      <c r="WVN578" s="633"/>
      <c r="WVO578" s="633"/>
      <c r="WVP578" s="633"/>
      <c r="WVQ578" s="633"/>
      <c r="WVR578" s="633"/>
      <c r="WVS578" s="633"/>
      <c r="WVT578" s="633"/>
      <c r="WVU578" s="633"/>
      <c r="WVV578" s="633"/>
      <c r="WVW578" s="633"/>
      <c r="WVX578" s="633"/>
      <c r="WVY578" s="633"/>
      <c r="WVZ578" s="633"/>
      <c r="WWA578" s="633"/>
      <c r="WWB578" s="633"/>
      <c r="WWC578" s="633"/>
      <c r="WWD578" s="633"/>
      <c r="WWE578" s="633"/>
      <c r="WWF578" s="633"/>
      <c r="WWG578" s="633"/>
      <c r="WWH578" s="633"/>
      <c r="WWI578" s="633"/>
      <c r="WWJ578" s="633"/>
      <c r="WWK578" s="633"/>
      <c r="WWL578" s="633"/>
      <c r="WWM578" s="633"/>
      <c r="WWN578" s="633"/>
      <c r="WWO578" s="633"/>
      <c r="WWP578" s="633"/>
      <c r="WWQ578" s="633"/>
      <c r="WWR578" s="633"/>
      <c r="WWS578" s="633"/>
      <c r="WWT578" s="633"/>
      <c r="WWU578" s="633"/>
      <c r="WWV578" s="633"/>
      <c r="WWW578" s="633"/>
      <c r="WWX578" s="633"/>
      <c r="WWY578" s="633"/>
      <c r="WWZ578" s="633"/>
      <c r="WXA578" s="633"/>
      <c r="WXB578" s="633"/>
      <c r="WXC578" s="633"/>
      <c r="WXD578" s="633"/>
      <c r="WXE578" s="633"/>
      <c r="WXF578" s="633"/>
      <c r="WXG578" s="633"/>
      <c r="WXH578" s="633"/>
      <c r="WXI578" s="633"/>
      <c r="WXJ578" s="633"/>
      <c r="WXK578" s="633"/>
      <c r="WXL578" s="633"/>
      <c r="WXM578" s="633"/>
      <c r="WXN578" s="633"/>
      <c r="WXO578" s="633"/>
      <c r="WXP578" s="633"/>
      <c r="WXQ578" s="633"/>
      <c r="WXR578" s="633"/>
      <c r="WXS578" s="633"/>
      <c r="WXT578" s="633"/>
      <c r="WXU578" s="633"/>
      <c r="WXV578" s="633"/>
      <c r="WXW578" s="633"/>
      <c r="WXX578" s="633"/>
      <c r="WXY578" s="633"/>
      <c r="WXZ578" s="633"/>
      <c r="WYA578" s="633"/>
      <c r="WYB578" s="633"/>
      <c r="WYC578" s="633"/>
      <c r="WYD578" s="633"/>
      <c r="WYE578" s="633"/>
      <c r="WYF578" s="633"/>
      <c r="WYG578" s="633"/>
      <c r="WYH578" s="633"/>
      <c r="WYI578" s="633"/>
      <c r="WYJ578" s="633"/>
      <c r="WYK578" s="633"/>
      <c r="WYL578" s="633"/>
      <c r="WYM578" s="633"/>
      <c r="WYN578" s="633"/>
      <c r="WYO578" s="633"/>
      <c r="WYP578" s="633"/>
      <c r="WYQ578" s="633"/>
      <c r="WYR578" s="633"/>
      <c r="WYS578" s="633"/>
      <c r="WYT578" s="633"/>
      <c r="WYU578" s="633"/>
      <c r="WYV578" s="633"/>
      <c r="WYW578" s="633"/>
      <c r="WYX578" s="633"/>
      <c r="WYY578" s="633"/>
      <c r="WYZ578" s="633"/>
      <c r="WZA578" s="633"/>
      <c r="WZB578" s="633"/>
      <c r="WZC578" s="633"/>
      <c r="WZD578" s="633"/>
      <c r="WZE578" s="633"/>
      <c r="WZF578" s="633"/>
      <c r="WZG578" s="633"/>
      <c r="WZH578" s="633"/>
      <c r="WZI578" s="633"/>
      <c r="WZJ578" s="633"/>
      <c r="WZK578" s="633"/>
      <c r="WZL578" s="633"/>
      <c r="WZM578" s="633"/>
      <c r="WZN578" s="633"/>
      <c r="WZO578" s="633"/>
      <c r="WZP578" s="633"/>
      <c r="WZQ578" s="633"/>
      <c r="WZR578" s="633"/>
      <c r="WZS578" s="633"/>
      <c r="WZT578" s="633"/>
      <c r="WZU578" s="633"/>
      <c r="WZV578" s="633"/>
      <c r="WZW578" s="633"/>
      <c r="WZX578" s="633"/>
      <c r="WZY578" s="633"/>
      <c r="WZZ578" s="633"/>
      <c r="XAA578" s="633"/>
      <c r="XAB578" s="633"/>
      <c r="XAC578" s="633"/>
      <c r="XAD578" s="633"/>
      <c r="XAE578" s="633"/>
      <c r="XAF578" s="633"/>
      <c r="XAG578" s="633"/>
      <c r="XAH578" s="633"/>
      <c r="XAI578" s="633"/>
      <c r="XAJ578" s="633"/>
      <c r="XAK578" s="633"/>
      <c r="XAL578" s="633"/>
      <c r="XAM578" s="633"/>
      <c r="XAN578" s="633"/>
      <c r="XAO578" s="633"/>
      <c r="XAP578" s="633"/>
      <c r="XAQ578" s="633"/>
      <c r="XAR578" s="633"/>
      <c r="XAS578" s="633"/>
      <c r="XAT578" s="633"/>
      <c r="XAU578" s="633"/>
      <c r="XAV578" s="633"/>
      <c r="XAW578" s="633"/>
      <c r="XAX578" s="633"/>
      <c r="XAY578" s="633"/>
      <c r="XAZ578" s="633"/>
      <c r="XBA578" s="633"/>
      <c r="XBB578" s="633"/>
      <c r="XBC578" s="633"/>
      <c r="XBD578" s="633"/>
      <c r="XBE578" s="633"/>
      <c r="XBF578" s="633"/>
      <c r="XBG578" s="633"/>
      <c r="XBH578" s="633"/>
      <c r="XBI578" s="633"/>
      <c r="XBJ578" s="633"/>
      <c r="XBK578" s="633"/>
      <c r="XBL578" s="633"/>
      <c r="XBM578" s="633"/>
      <c r="XBN578" s="633"/>
      <c r="XBO578" s="633"/>
      <c r="XBP578" s="633"/>
      <c r="XBQ578" s="633"/>
      <c r="XBR578" s="633"/>
      <c r="XBS578" s="633"/>
      <c r="XBT578" s="633"/>
      <c r="XBU578" s="633"/>
      <c r="XBV578" s="633"/>
      <c r="XBW578" s="633"/>
      <c r="XBX578" s="633"/>
      <c r="XBY578" s="633"/>
      <c r="XBZ578" s="633"/>
      <c r="XCA578" s="633"/>
      <c r="XCB578" s="633"/>
      <c r="XCC578" s="633"/>
      <c r="XCD578" s="633"/>
      <c r="XCE578" s="633"/>
      <c r="XCF578" s="633"/>
      <c r="XCG578" s="633"/>
      <c r="XCH578" s="633"/>
      <c r="XCI578" s="633"/>
      <c r="XCJ578" s="633"/>
      <c r="XCK578" s="633"/>
      <c r="XCL578" s="633"/>
      <c r="XCM578" s="633"/>
      <c r="XCN578" s="633"/>
      <c r="XCO578" s="633"/>
      <c r="XCP578" s="633"/>
      <c r="XCQ578" s="633"/>
      <c r="XCR578" s="633"/>
      <c r="XCS578" s="633"/>
      <c r="XCT578" s="633"/>
      <c r="XCU578" s="633"/>
      <c r="XCV578" s="633"/>
      <c r="XCW578" s="633"/>
      <c r="XCX578" s="633"/>
      <c r="XCY578" s="633"/>
      <c r="XCZ578" s="633"/>
      <c r="XDA578" s="633"/>
      <c r="XDB578" s="633"/>
      <c r="XDC578" s="633"/>
      <c r="XDD578" s="633"/>
      <c r="XDE578" s="633"/>
      <c r="XDF578" s="633"/>
      <c r="XDG578" s="633"/>
      <c r="XDH578" s="633"/>
      <c r="XDI578" s="633"/>
      <c r="XDJ578" s="633"/>
      <c r="XDK578" s="633"/>
      <c r="XDL578" s="633"/>
      <c r="XDM578" s="633"/>
      <c r="XDN578" s="633"/>
      <c r="XDO578" s="633"/>
      <c r="XDP578" s="633"/>
      <c r="XDQ578" s="633"/>
      <c r="XDR578" s="633"/>
      <c r="XDS578" s="633"/>
      <c r="XDT578" s="633"/>
      <c r="XDU578" s="633"/>
      <c r="XDV578" s="633"/>
      <c r="XDW578" s="633"/>
      <c r="XDX578" s="633"/>
      <c r="XDY578" s="633"/>
      <c r="XDZ578" s="633"/>
      <c r="XEA578" s="633"/>
      <c r="XEB578" s="633"/>
    </row>
    <row r="579" spans="1:16356" ht="34.15" customHeight="1">
      <c r="A579" s="628" t="s">
        <v>3463</v>
      </c>
      <c r="B579" s="629" t="s">
        <v>3938</v>
      </c>
      <c r="C579" s="630" t="s">
        <v>4825</v>
      </c>
      <c r="D579" s="629" t="s">
        <v>4622</v>
      </c>
      <c r="E579" s="631" t="s">
        <v>4966</v>
      </c>
      <c r="F579" s="655" t="s">
        <v>4232</v>
      </c>
      <c r="G579" s="632" t="s">
        <v>3313</v>
      </c>
      <c r="H579" s="633" t="s">
        <v>840</v>
      </c>
      <c r="I579" s="633"/>
      <c r="J579" s="629"/>
      <c r="K579" s="629"/>
      <c r="L579" s="629"/>
      <c r="M579" s="629"/>
      <c r="N579" s="633"/>
      <c r="O579" s="633"/>
      <c r="P579" s="633"/>
      <c r="Q579" s="633"/>
      <c r="R579" s="633" t="s">
        <v>4967</v>
      </c>
      <c r="S579" s="629" t="s">
        <v>3435</v>
      </c>
      <c r="T579" s="629" t="s">
        <v>6983</v>
      </c>
      <c r="U579" s="629" t="s">
        <v>4860</v>
      </c>
      <c r="V579" s="629" t="s">
        <v>4656</v>
      </c>
      <c r="W579" s="633"/>
      <c r="X579" s="633"/>
      <c r="Y579" s="633"/>
      <c r="Z579" s="633" t="s">
        <v>4968</v>
      </c>
      <c r="AA579" s="639"/>
      <c r="AB579" s="633"/>
      <c r="AC579" s="633"/>
      <c r="AD579" s="633"/>
      <c r="AE579" s="633"/>
      <c r="AF579" s="633"/>
      <c r="AG579" s="633"/>
      <c r="AH579" s="633"/>
      <c r="AI579" s="742"/>
      <c r="AJ579" s="742"/>
      <c r="AK579" s="742"/>
      <c r="AL579" s="742"/>
      <c r="AM579" s="742"/>
      <c r="AN579" s="742"/>
      <c r="AO579" s="742"/>
      <c r="AP579" s="742"/>
      <c r="AQ579" s="633"/>
      <c r="AR579" s="633"/>
      <c r="AS579" s="633"/>
      <c r="AT579" s="633"/>
      <c r="AU579" s="633"/>
      <c r="AV579" s="633"/>
      <c r="AW579" s="633"/>
      <c r="AX579" s="633"/>
      <c r="AY579" s="633"/>
      <c r="AZ579" s="633"/>
      <c r="BA579" s="633"/>
      <c r="BB579" s="633"/>
      <c r="BC579" s="633"/>
      <c r="BD579" s="633"/>
      <c r="BE579" s="633"/>
      <c r="BF579" s="633"/>
      <c r="BG579" s="633"/>
      <c r="BH579" s="633"/>
      <c r="BI579" s="633"/>
      <c r="BJ579" s="633"/>
      <c r="BK579" s="633"/>
      <c r="BL579" s="633"/>
      <c r="BM579" s="633"/>
      <c r="BN579" s="633"/>
      <c r="BO579" s="633"/>
      <c r="BP579" s="633"/>
      <c r="BQ579" s="633"/>
      <c r="BR579" s="633"/>
      <c r="BS579" s="633"/>
      <c r="BT579" s="633"/>
      <c r="BU579" s="633"/>
      <c r="BV579" s="633"/>
      <c r="BW579" s="633"/>
      <c r="BX579" s="633"/>
      <c r="BY579" s="633"/>
      <c r="BZ579" s="633"/>
      <c r="CA579" s="633"/>
      <c r="CB579" s="633"/>
      <c r="CC579" s="633"/>
      <c r="CD579" s="633"/>
      <c r="CE579" s="633"/>
      <c r="CF579" s="633"/>
      <c r="CG579" s="633"/>
      <c r="CH579" s="633"/>
      <c r="CI579" s="633"/>
      <c r="CJ579" s="633"/>
      <c r="CK579" s="633"/>
      <c r="CL579" s="633"/>
      <c r="CM579" s="633"/>
      <c r="CN579" s="633"/>
      <c r="CO579" s="633"/>
      <c r="CP579" s="633"/>
      <c r="CQ579" s="633"/>
      <c r="CR579" s="633"/>
      <c r="CS579" s="633"/>
      <c r="CT579" s="633"/>
      <c r="CU579" s="633"/>
      <c r="CV579" s="633"/>
      <c r="CW579" s="633"/>
      <c r="CX579" s="633"/>
      <c r="CY579" s="633"/>
      <c r="CZ579" s="633"/>
      <c r="DA579" s="633"/>
      <c r="DB579" s="633"/>
      <c r="DC579" s="633"/>
      <c r="DD579" s="633"/>
      <c r="DE579" s="633"/>
      <c r="DF579" s="633"/>
      <c r="DG579" s="633"/>
      <c r="DH579" s="633"/>
      <c r="DI579" s="633"/>
      <c r="DJ579" s="633"/>
      <c r="DK579" s="633"/>
      <c r="DL579" s="633"/>
      <c r="DM579" s="633"/>
      <c r="DN579" s="633"/>
      <c r="DO579" s="633"/>
      <c r="DP579" s="633"/>
      <c r="DQ579" s="633"/>
      <c r="DR579" s="633"/>
      <c r="DS579" s="633"/>
      <c r="DT579" s="633"/>
      <c r="DU579" s="633"/>
      <c r="DV579" s="633"/>
      <c r="DW579" s="633"/>
      <c r="DX579" s="633"/>
      <c r="DY579" s="633"/>
      <c r="DZ579" s="633"/>
      <c r="EA579" s="633"/>
      <c r="EB579" s="633"/>
      <c r="EC579" s="633"/>
      <c r="ED579" s="633"/>
      <c r="EE579" s="633"/>
      <c r="EF579" s="633"/>
      <c r="EG579" s="633"/>
      <c r="EH579" s="633"/>
      <c r="EI579" s="633"/>
      <c r="EJ579" s="633"/>
      <c r="EK579" s="633"/>
      <c r="EL579" s="633"/>
      <c r="EM579" s="633"/>
      <c r="EN579" s="633"/>
      <c r="EO579" s="633"/>
      <c r="EP579" s="633"/>
      <c r="EQ579" s="633"/>
      <c r="ER579" s="633"/>
      <c r="ES579" s="633"/>
      <c r="ET579" s="633"/>
      <c r="EU579" s="633"/>
      <c r="EV579" s="633"/>
      <c r="EW579" s="633"/>
      <c r="EX579" s="633"/>
      <c r="EY579" s="633"/>
      <c r="EZ579" s="633"/>
      <c r="FA579" s="633"/>
      <c r="FB579" s="633"/>
      <c r="FC579" s="633"/>
      <c r="FD579" s="633"/>
      <c r="FE579" s="633"/>
      <c r="FF579" s="633"/>
      <c r="FG579" s="633"/>
      <c r="FH579" s="633"/>
      <c r="FI579" s="633"/>
      <c r="FJ579" s="633"/>
      <c r="FK579" s="633"/>
      <c r="FL579" s="633"/>
      <c r="FM579" s="633"/>
      <c r="FN579" s="633"/>
      <c r="FO579" s="633"/>
      <c r="FP579" s="633"/>
      <c r="FQ579" s="633"/>
      <c r="FR579" s="633"/>
      <c r="FS579" s="633"/>
      <c r="FT579" s="633"/>
      <c r="FU579" s="633"/>
      <c r="FV579" s="633"/>
      <c r="FW579" s="633"/>
      <c r="FX579" s="633"/>
      <c r="FY579" s="633"/>
      <c r="FZ579" s="633"/>
      <c r="GA579" s="633"/>
      <c r="GB579" s="633"/>
      <c r="GC579" s="633"/>
      <c r="GD579" s="633"/>
      <c r="GE579" s="633"/>
      <c r="GF579" s="633"/>
      <c r="GG579" s="633"/>
      <c r="GH579" s="633"/>
      <c r="GI579" s="633"/>
      <c r="GJ579" s="633"/>
      <c r="GK579" s="633"/>
      <c r="GL579" s="633"/>
      <c r="GM579" s="633"/>
      <c r="GN579" s="633"/>
      <c r="GO579" s="633"/>
      <c r="GP579" s="633"/>
      <c r="GQ579" s="633"/>
      <c r="GR579" s="633"/>
      <c r="GS579" s="633"/>
      <c r="GT579" s="633"/>
      <c r="GU579" s="633"/>
      <c r="GV579" s="633"/>
      <c r="GW579" s="633"/>
      <c r="GX579" s="633"/>
      <c r="GY579" s="633"/>
      <c r="GZ579" s="633"/>
      <c r="HA579" s="633"/>
      <c r="HB579" s="633"/>
      <c r="HC579" s="633"/>
      <c r="HD579" s="633"/>
      <c r="HE579" s="633"/>
      <c r="HF579" s="633"/>
      <c r="HG579" s="633"/>
      <c r="HH579" s="633"/>
      <c r="HI579" s="633"/>
      <c r="HJ579" s="633"/>
      <c r="HK579" s="633"/>
      <c r="HL579" s="633"/>
      <c r="HM579" s="633"/>
      <c r="HN579" s="633"/>
      <c r="HO579" s="633"/>
      <c r="HP579" s="633"/>
      <c r="HQ579" s="633"/>
      <c r="HR579" s="633"/>
      <c r="HS579" s="633"/>
      <c r="HT579" s="633"/>
      <c r="HU579" s="633"/>
      <c r="HV579" s="633"/>
      <c r="HW579" s="633"/>
      <c r="HX579" s="633"/>
      <c r="HY579" s="633"/>
      <c r="HZ579" s="633"/>
      <c r="IA579" s="633"/>
      <c r="IB579" s="633"/>
      <c r="IC579" s="633"/>
      <c r="ID579" s="633"/>
      <c r="IE579" s="633"/>
      <c r="IF579" s="633"/>
      <c r="IG579" s="633"/>
      <c r="IH579" s="633"/>
      <c r="II579" s="633"/>
      <c r="IJ579" s="633"/>
      <c r="IK579" s="633"/>
      <c r="IL579" s="633"/>
      <c r="IM579" s="633"/>
      <c r="IN579" s="633"/>
      <c r="IO579" s="633"/>
      <c r="IP579" s="633"/>
      <c r="IQ579" s="633"/>
      <c r="IR579" s="633"/>
      <c r="IS579" s="633"/>
      <c r="IT579" s="633"/>
      <c r="IU579" s="633"/>
      <c r="IV579" s="633"/>
      <c r="IW579" s="633"/>
      <c r="IX579" s="633"/>
      <c r="IY579" s="633"/>
      <c r="IZ579" s="633"/>
      <c r="JA579" s="633"/>
      <c r="JB579" s="633"/>
      <c r="JC579" s="633"/>
      <c r="JD579" s="633"/>
      <c r="JE579" s="633"/>
      <c r="JF579" s="633"/>
      <c r="JG579" s="633"/>
      <c r="JH579" s="633"/>
      <c r="JI579" s="633"/>
      <c r="JJ579" s="633"/>
      <c r="JK579" s="633"/>
      <c r="JL579" s="633"/>
      <c r="JM579" s="633"/>
      <c r="JN579" s="633"/>
      <c r="JO579" s="633"/>
      <c r="JP579" s="633"/>
      <c r="JQ579" s="633"/>
      <c r="JR579" s="633"/>
      <c r="JS579" s="633"/>
      <c r="JT579" s="633"/>
      <c r="JU579" s="633"/>
      <c r="JV579" s="633"/>
      <c r="JW579" s="633"/>
      <c r="JX579" s="633"/>
      <c r="JY579" s="633"/>
      <c r="JZ579" s="633"/>
      <c r="KA579" s="633"/>
      <c r="KB579" s="633"/>
      <c r="KC579" s="633"/>
      <c r="KD579" s="633"/>
      <c r="KE579" s="633"/>
      <c r="KF579" s="633"/>
      <c r="KG579" s="633"/>
      <c r="KH579" s="633"/>
      <c r="KI579" s="633"/>
      <c r="KJ579" s="633"/>
      <c r="KK579" s="633"/>
      <c r="KL579" s="633"/>
      <c r="KM579" s="633"/>
      <c r="KN579" s="633"/>
      <c r="KO579" s="633"/>
      <c r="KP579" s="633"/>
      <c r="KQ579" s="633"/>
      <c r="KR579" s="633"/>
      <c r="KS579" s="633"/>
      <c r="KT579" s="633"/>
      <c r="KU579" s="633"/>
      <c r="KV579" s="633"/>
      <c r="KW579" s="633"/>
      <c r="KX579" s="633"/>
      <c r="KY579" s="633"/>
      <c r="KZ579" s="633"/>
      <c r="LA579" s="633"/>
      <c r="LB579" s="633"/>
      <c r="LC579" s="633"/>
      <c r="LD579" s="633"/>
      <c r="LE579" s="633"/>
      <c r="LF579" s="633"/>
      <c r="LG579" s="633"/>
      <c r="LH579" s="633"/>
      <c r="LI579" s="633"/>
      <c r="LJ579" s="633"/>
      <c r="LK579" s="633"/>
      <c r="LL579" s="633"/>
      <c r="LM579" s="633"/>
      <c r="LN579" s="633"/>
      <c r="LO579" s="633"/>
      <c r="LP579" s="633"/>
      <c r="LQ579" s="633"/>
      <c r="LR579" s="633"/>
      <c r="LS579" s="633"/>
      <c r="LT579" s="633"/>
      <c r="LU579" s="633"/>
      <c r="LV579" s="633"/>
      <c r="LW579" s="633"/>
      <c r="LX579" s="633"/>
      <c r="LY579" s="633"/>
      <c r="LZ579" s="633"/>
      <c r="MA579" s="633"/>
      <c r="MB579" s="633"/>
      <c r="MC579" s="633"/>
      <c r="MD579" s="633"/>
      <c r="ME579" s="633"/>
      <c r="MF579" s="633"/>
      <c r="MG579" s="633"/>
      <c r="MH579" s="633"/>
      <c r="MI579" s="633"/>
      <c r="MJ579" s="633"/>
      <c r="MK579" s="633"/>
      <c r="ML579" s="633"/>
      <c r="MM579" s="633"/>
      <c r="MN579" s="633"/>
      <c r="MO579" s="633"/>
      <c r="MP579" s="633"/>
      <c r="MQ579" s="633"/>
      <c r="MR579" s="633"/>
      <c r="MS579" s="633"/>
      <c r="MT579" s="633"/>
      <c r="MU579" s="633"/>
      <c r="MV579" s="633"/>
      <c r="MW579" s="633"/>
      <c r="MX579" s="633"/>
      <c r="MY579" s="633"/>
      <c r="MZ579" s="633"/>
      <c r="NA579" s="633"/>
      <c r="NB579" s="633"/>
      <c r="NC579" s="633"/>
      <c r="ND579" s="633"/>
      <c r="NE579" s="633"/>
      <c r="NF579" s="633"/>
      <c r="NG579" s="633"/>
      <c r="NH579" s="633"/>
      <c r="NI579" s="633"/>
      <c r="NJ579" s="633"/>
      <c r="NK579" s="633"/>
      <c r="NL579" s="633"/>
      <c r="NM579" s="633"/>
      <c r="NN579" s="633"/>
      <c r="NO579" s="633"/>
      <c r="NP579" s="633"/>
      <c r="NQ579" s="633"/>
      <c r="NR579" s="633"/>
      <c r="NS579" s="633"/>
      <c r="NT579" s="633"/>
      <c r="NU579" s="633"/>
      <c r="NV579" s="633"/>
      <c r="NW579" s="633"/>
      <c r="NX579" s="633"/>
      <c r="NY579" s="633"/>
      <c r="NZ579" s="633"/>
      <c r="OA579" s="633"/>
      <c r="OB579" s="633"/>
      <c r="OC579" s="633"/>
      <c r="OD579" s="633"/>
      <c r="OE579" s="633"/>
      <c r="OF579" s="633"/>
      <c r="OG579" s="633"/>
      <c r="OH579" s="633"/>
      <c r="OI579" s="633"/>
      <c r="OJ579" s="633"/>
      <c r="OK579" s="633"/>
      <c r="OL579" s="633"/>
      <c r="OM579" s="633"/>
      <c r="ON579" s="633"/>
      <c r="OO579" s="633"/>
      <c r="OP579" s="633"/>
      <c r="OQ579" s="633"/>
      <c r="OR579" s="633"/>
      <c r="OS579" s="633"/>
      <c r="OT579" s="633"/>
      <c r="OU579" s="633"/>
      <c r="OV579" s="633"/>
      <c r="OW579" s="633"/>
      <c r="OX579" s="633"/>
      <c r="OY579" s="633"/>
      <c r="OZ579" s="633"/>
      <c r="PA579" s="633"/>
      <c r="PB579" s="633"/>
      <c r="PC579" s="633"/>
      <c r="PD579" s="633"/>
      <c r="PE579" s="633"/>
      <c r="PF579" s="633"/>
      <c r="PG579" s="633"/>
      <c r="PH579" s="633"/>
      <c r="PI579" s="633"/>
      <c r="PJ579" s="633"/>
      <c r="PK579" s="633"/>
      <c r="PL579" s="633"/>
      <c r="PM579" s="633"/>
      <c r="PN579" s="633"/>
      <c r="PO579" s="633"/>
      <c r="PP579" s="633"/>
      <c r="PQ579" s="633"/>
      <c r="PR579" s="633"/>
      <c r="PS579" s="633"/>
      <c r="PT579" s="633"/>
      <c r="PU579" s="633"/>
      <c r="PV579" s="633"/>
      <c r="PW579" s="633"/>
      <c r="PX579" s="633"/>
      <c r="PY579" s="633"/>
      <c r="PZ579" s="633"/>
      <c r="QA579" s="633"/>
      <c r="QB579" s="633"/>
      <c r="QC579" s="633"/>
      <c r="QD579" s="633"/>
      <c r="QE579" s="633"/>
      <c r="QF579" s="633"/>
      <c r="QG579" s="633"/>
      <c r="QH579" s="633"/>
      <c r="QI579" s="633"/>
      <c r="QJ579" s="633"/>
      <c r="QK579" s="633"/>
      <c r="QL579" s="633"/>
      <c r="QM579" s="633"/>
      <c r="QN579" s="633"/>
      <c r="QO579" s="633"/>
      <c r="QP579" s="633"/>
      <c r="QQ579" s="633"/>
      <c r="QR579" s="633"/>
      <c r="QS579" s="633"/>
      <c r="QT579" s="633"/>
      <c r="QU579" s="633"/>
      <c r="QV579" s="633"/>
      <c r="QW579" s="633"/>
      <c r="QX579" s="633"/>
      <c r="QY579" s="633"/>
      <c r="QZ579" s="633"/>
      <c r="RA579" s="633"/>
      <c r="RB579" s="633"/>
      <c r="RC579" s="633"/>
      <c r="RD579" s="633"/>
      <c r="RE579" s="633"/>
      <c r="RF579" s="633"/>
      <c r="RG579" s="633"/>
      <c r="RH579" s="633"/>
      <c r="RI579" s="633"/>
      <c r="RJ579" s="633"/>
      <c r="RK579" s="633"/>
      <c r="RL579" s="633"/>
      <c r="RM579" s="633"/>
      <c r="RN579" s="633"/>
      <c r="RO579" s="633"/>
      <c r="RP579" s="633"/>
      <c r="RQ579" s="633"/>
      <c r="RR579" s="633"/>
      <c r="RS579" s="633"/>
      <c r="RT579" s="633"/>
      <c r="RU579" s="633"/>
      <c r="RV579" s="633"/>
      <c r="RW579" s="633"/>
      <c r="RX579" s="633"/>
      <c r="RY579" s="633"/>
      <c r="RZ579" s="633"/>
      <c r="SA579" s="633"/>
      <c r="SB579" s="633"/>
      <c r="SC579" s="633"/>
      <c r="SD579" s="633"/>
      <c r="SE579" s="633"/>
      <c r="SF579" s="633"/>
      <c r="SG579" s="633"/>
      <c r="SH579" s="633"/>
      <c r="SI579" s="633"/>
      <c r="SJ579" s="633"/>
      <c r="SK579" s="633"/>
      <c r="SL579" s="633"/>
      <c r="SM579" s="633"/>
      <c r="SN579" s="633"/>
      <c r="SO579" s="633"/>
      <c r="SP579" s="633"/>
      <c r="SQ579" s="633"/>
      <c r="SR579" s="633"/>
      <c r="SS579" s="633"/>
      <c r="ST579" s="633"/>
      <c r="SU579" s="633"/>
      <c r="SV579" s="633"/>
      <c r="SW579" s="633"/>
      <c r="SX579" s="633"/>
      <c r="SY579" s="633"/>
      <c r="SZ579" s="633"/>
      <c r="TA579" s="633"/>
      <c r="TB579" s="633"/>
      <c r="TC579" s="633"/>
      <c r="TD579" s="633"/>
      <c r="TE579" s="633"/>
      <c r="TF579" s="633"/>
      <c r="TG579" s="633"/>
      <c r="TH579" s="633"/>
      <c r="TI579" s="633"/>
      <c r="TJ579" s="633"/>
      <c r="TK579" s="633"/>
      <c r="TL579" s="633"/>
      <c r="TM579" s="633"/>
      <c r="TN579" s="633"/>
      <c r="TO579" s="633"/>
      <c r="TP579" s="633"/>
      <c r="TQ579" s="633"/>
      <c r="TR579" s="633"/>
      <c r="TS579" s="633"/>
      <c r="TT579" s="633"/>
      <c r="TU579" s="633"/>
      <c r="TV579" s="633"/>
      <c r="TW579" s="633"/>
      <c r="TX579" s="633"/>
      <c r="TY579" s="633"/>
      <c r="TZ579" s="633"/>
      <c r="UA579" s="633"/>
      <c r="UB579" s="633"/>
      <c r="UC579" s="633"/>
      <c r="UD579" s="633"/>
      <c r="UE579" s="633"/>
      <c r="UF579" s="633"/>
      <c r="UG579" s="633"/>
      <c r="UH579" s="633"/>
      <c r="UI579" s="633"/>
      <c r="UJ579" s="633"/>
      <c r="UK579" s="633"/>
      <c r="UL579" s="633"/>
      <c r="UM579" s="633"/>
      <c r="UN579" s="633"/>
      <c r="UO579" s="633"/>
      <c r="UP579" s="633"/>
      <c r="UQ579" s="633"/>
      <c r="UR579" s="633"/>
      <c r="US579" s="633"/>
      <c r="UT579" s="633"/>
      <c r="UU579" s="633"/>
      <c r="UV579" s="633"/>
      <c r="UW579" s="633"/>
      <c r="UX579" s="633"/>
      <c r="UY579" s="633"/>
      <c r="UZ579" s="633"/>
      <c r="VA579" s="633"/>
      <c r="VB579" s="633"/>
      <c r="VC579" s="633"/>
      <c r="VD579" s="633"/>
      <c r="VE579" s="633"/>
      <c r="VF579" s="633"/>
      <c r="VG579" s="633"/>
      <c r="VH579" s="633"/>
      <c r="VI579" s="633"/>
      <c r="VJ579" s="633"/>
      <c r="VK579" s="633"/>
      <c r="VL579" s="633"/>
      <c r="VM579" s="633"/>
      <c r="VN579" s="633"/>
      <c r="VO579" s="633"/>
      <c r="VP579" s="633"/>
      <c r="VQ579" s="633"/>
      <c r="VR579" s="633"/>
      <c r="VS579" s="633"/>
      <c r="VT579" s="633"/>
      <c r="VU579" s="633"/>
      <c r="VV579" s="633"/>
      <c r="VW579" s="633"/>
      <c r="VX579" s="633"/>
      <c r="VY579" s="633"/>
      <c r="VZ579" s="633"/>
      <c r="WA579" s="633"/>
      <c r="WB579" s="633"/>
      <c r="WC579" s="633"/>
      <c r="WD579" s="633"/>
      <c r="WE579" s="633"/>
      <c r="WF579" s="633"/>
      <c r="WG579" s="633"/>
      <c r="WH579" s="633"/>
      <c r="WI579" s="633"/>
      <c r="WJ579" s="633"/>
      <c r="WK579" s="633"/>
      <c r="WL579" s="633"/>
      <c r="WM579" s="633"/>
      <c r="WN579" s="633"/>
      <c r="WO579" s="633"/>
      <c r="WP579" s="633"/>
      <c r="WQ579" s="633"/>
      <c r="WR579" s="633"/>
      <c r="WS579" s="633"/>
      <c r="WT579" s="633"/>
      <c r="WU579" s="633"/>
      <c r="WV579" s="633"/>
      <c r="WW579" s="633"/>
      <c r="WX579" s="633"/>
      <c r="WY579" s="633"/>
      <c r="WZ579" s="633"/>
      <c r="XA579" s="633"/>
      <c r="XB579" s="633"/>
      <c r="XC579" s="633"/>
      <c r="XD579" s="633"/>
      <c r="XE579" s="633"/>
      <c r="XF579" s="633"/>
      <c r="XG579" s="633"/>
      <c r="XH579" s="633"/>
      <c r="XI579" s="633"/>
      <c r="XJ579" s="633"/>
      <c r="XK579" s="633"/>
      <c r="XL579" s="633"/>
      <c r="XM579" s="633"/>
      <c r="XN579" s="633"/>
      <c r="XO579" s="633"/>
      <c r="XP579" s="633"/>
      <c r="XQ579" s="633"/>
      <c r="XR579" s="633"/>
      <c r="XS579" s="633"/>
      <c r="XT579" s="633"/>
      <c r="XU579" s="633"/>
      <c r="XV579" s="633"/>
      <c r="XW579" s="633"/>
      <c r="XX579" s="633"/>
      <c r="XY579" s="633"/>
      <c r="XZ579" s="633"/>
      <c r="YA579" s="633"/>
      <c r="YB579" s="633"/>
      <c r="YC579" s="633"/>
      <c r="YD579" s="633"/>
      <c r="YE579" s="633"/>
      <c r="YF579" s="633"/>
      <c r="YG579" s="633"/>
      <c r="YH579" s="633"/>
      <c r="YI579" s="633"/>
      <c r="YJ579" s="633"/>
      <c r="YK579" s="633"/>
      <c r="YL579" s="633"/>
      <c r="YM579" s="633"/>
      <c r="YN579" s="633"/>
      <c r="YO579" s="633"/>
      <c r="YP579" s="633"/>
      <c r="YQ579" s="633"/>
      <c r="YR579" s="633"/>
      <c r="YS579" s="633"/>
      <c r="YT579" s="633"/>
      <c r="YU579" s="633"/>
      <c r="YV579" s="633"/>
      <c r="YW579" s="633"/>
      <c r="YX579" s="633"/>
      <c r="YY579" s="633"/>
      <c r="YZ579" s="633"/>
      <c r="ZA579" s="633"/>
      <c r="ZB579" s="633"/>
      <c r="ZC579" s="633"/>
      <c r="ZD579" s="633"/>
      <c r="ZE579" s="633"/>
      <c r="ZF579" s="633"/>
      <c r="ZG579" s="633"/>
      <c r="ZH579" s="633"/>
      <c r="ZI579" s="633"/>
      <c r="ZJ579" s="633"/>
      <c r="ZK579" s="633"/>
      <c r="ZL579" s="633"/>
      <c r="ZM579" s="633"/>
      <c r="ZN579" s="633"/>
      <c r="ZO579" s="633"/>
      <c r="ZP579" s="633"/>
      <c r="ZQ579" s="633"/>
      <c r="ZR579" s="633"/>
      <c r="ZS579" s="633"/>
      <c r="ZT579" s="633"/>
      <c r="ZU579" s="633"/>
      <c r="ZV579" s="633"/>
      <c r="ZW579" s="633"/>
      <c r="ZX579" s="633"/>
      <c r="ZY579" s="633"/>
      <c r="ZZ579" s="633"/>
      <c r="AAA579" s="633"/>
      <c r="AAB579" s="633"/>
      <c r="AAC579" s="633"/>
      <c r="AAD579" s="633"/>
      <c r="AAE579" s="633"/>
      <c r="AAF579" s="633"/>
      <c r="AAG579" s="633"/>
      <c r="AAH579" s="633"/>
      <c r="AAI579" s="633"/>
      <c r="AAJ579" s="633"/>
      <c r="AAK579" s="633"/>
      <c r="AAL579" s="633"/>
      <c r="AAM579" s="633"/>
      <c r="AAN579" s="633"/>
      <c r="AAO579" s="633"/>
      <c r="AAP579" s="633"/>
      <c r="AAQ579" s="633"/>
      <c r="AAR579" s="633"/>
      <c r="AAS579" s="633"/>
      <c r="AAT579" s="633"/>
      <c r="AAU579" s="633"/>
      <c r="AAV579" s="633"/>
      <c r="AAW579" s="633"/>
      <c r="AAX579" s="633"/>
      <c r="AAY579" s="633"/>
      <c r="AAZ579" s="633"/>
      <c r="ABA579" s="633"/>
      <c r="ABB579" s="633"/>
      <c r="ABC579" s="633"/>
      <c r="ABD579" s="633"/>
      <c r="ABE579" s="633"/>
      <c r="ABF579" s="633"/>
      <c r="ABG579" s="633"/>
      <c r="ABH579" s="633"/>
      <c r="ABI579" s="633"/>
      <c r="ABJ579" s="633"/>
      <c r="ABK579" s="633"/>
      <c r="ABL579" s="633"/>
      <c r="ABM579" s="633"/>
      <c r="ABN579" s="633"/>
      <c r="ABO579" s="633"/>
      <c r="ABP579" s="633"/>
      <c r="ABQ579" s="633"/>
      <c r="ABR579" s="633"/>
      <c r="ABS579" s="633"/>
      <c r="ABT579" s="633"/>
      <c r="ABU579" s="633"/>
      <c r="ABV579" s="633"/>
      <c r="ABW579" s="633"/>
      <c r="ABX579" s="633"/>
      <c r="ABY579" s="633"/>
      <c r="ABZ579" s="633"/>
      <c r="ACA579" s="633"/>
      <c r="ACB579" s="633"/>
      <c r="ACC579" s="633"/>
      <c r="ACD579" s="633"/>
      <c r="ACE579" s="633"/>
      <c r="ACF579" s="633"/>
      <c r="ACG579" s="633"/>
      <c r="ACH579" s="633"/>
      <c r="ACI579" s="633"/>
      <c r="ACJ579" s="633"/>
      <c r="ACK579" s="633"/>
      <c r="ACL579" s="633"/>
      <c r="ACM579" s="633"/>
      <c r="ACN579" s="633"/>
      <c r="ACO579" s="633"/>
      <c r="ACP579" s="633"/>
      <c r="ACQ579" s="633"/>
      <c r="ACR579" s="633"/>
      <c r="ACS579" s="633"/>
      <c r="ACT579" s="633"/>
      <c r="ACU579" s="633"/>
      <c r="ACV579" s="633"/>
      <c r="ACW579" s="633"/>
      <c r="ACX579" s="633"/>
      <c r="ACY579" s="633"/>
      <c r="ACZ579" s="633"/>
      <c r="ADA579" s="633"/>
      <c r="ADB579" s="633"/>
      <c r="ADC579" s="633"/>
      <c r="ADD579" s="633"/>
      <c r="ADE579" s="633"/>
      <c r="ADF579" s="633"/>
      <c r="ADG579" s="633"/>
      <c r="ADH579" s="633"/>
      <c r="ADI579" s="633"/>
      <c r="ADJ579" s="633"/>
      <c r="ADK579" s="633"/>
      <c r="ADL579" s="633"/>
      <c r="ADM579" s="633"/>
      <c r="ADN579" s="633"/>
      <c r="ADO579" s="633"/>
      <c r="ADP579" s="633"/>
      <c r="ADQ579" s="633"/>
      <c r="ADR579" s="633"/>
      <c r="ADS579" s="633"/>
      <c r="ADT579" s="633"/>
      <c r="ADU579" s="633"/>
      <c r="ADV579" s="633"/>
      <c r="ADW579" s="633"/>
      <c r="ADX579" s="633"/>
      <c r="ADY579" s="633"/>
      <c r="ADZ579" s="633"/>
      <c r="AEA579" s="633"/>
      <c r="AEB579" s="633"/>
      <c r="AEC579" s="633"/>
      <c r="AED579" s="633"/>
      <c r="AEE579" s="633"/>
      <c r="AEF579" s="633"/>
      <c r="AEG579" s="633"/>
      <c r="AEH579" s="633"/>
      <c r="AEI579" s="633"/>
      <c r="AEJ579" s="633"/>
      <c r="AEK579" s="633"/>
      <c r="AEL579" s="633"/>
      <c r="AEM579" s="633"/>
      <c r="AEN579" s="633"/>
      <c r="AEO579" s="633"/>
      <c r="AEP579" s="633"/>
      <c r="AEQ579" s="633"/>
      <c r="AER579" s="633"/>
      <c r="AES579" s="633"/>
      <c r="AET579" s="633"/>
      <c r="AEU579" s="633"/>
      <c r="AEV579" s="633"/>
      <c r="AEW579" s="633"/>
      <c r="AEX579" s="633"/>
      <c r="AEY579" s="633"/>
      <c r="AEZ579" s="633"/>
      <c r="AFA579" s="633"/>
      <c r="AFB579" s="633"/>
      <c r="AFC579" s="633"/>
      <c r="AFD579" s="633"/>
      <c r="AFE579" s="633"/>
      <c r="AFF579" s="633"/>
      <c r="AFG579" s="633"/>
      <c r="AFH579" s="633"/>
      <c r="AFI579" s="633"/>
      <c r="AFJ579" s="633"/>
      <c r="AFK579" s="633"/>
      <c r="AFL579" s="633"/>
      <c r="AFM579" s="633"/>
      <c r="AFN579" s="633"/>
      <c r="AFO579" s="633"/>
      <c r="AFP579" s="633"/>
      <c r="AFQ579" s="633"/>
      <c r="AFR579" s="633"/>
      <c r="AFS579" s="633"/>
      <c r="AFT579" s="633"/>
      <c r="AFU579" s="633"/>
      <c r="AFV579" s="633"/>
      <c r="AFW579" s="633"/>
      <c r="AFX579" s="633"/>
      <c r="AFY579" s="633"/>
      <c r="AFZ579" s="633"/>
      <c r="AGA579" s="633"/>
      <c r="AGB579" s="633"/>
      <c r="AGC579" s="633"/>
      <c r="AGD579" s="633"/>
      <c r="AGE579" s="633"/>
      <c r="AGF579" s="633"/>
      <c r="AGG579" s="633"/>
      <c r="AGH579" s="633"/>
      <c r="AGI579" s="633"/>
      <c r="AGJ579" s="633"/>
      <c r="AGK579" s="633"/>
      <c r="AGL579" s="633"/>
      <c r="AGM579" s="633"/>
      <c r="AGN579" s="633"/>
      <c r="AGO579" s="633"/>
      <c r="AGP579" s="633"/>
      <c r="AGQ579" s="633"/>
      <c r="AGR579" s="633"/>
      <c r="AGS579" s="633"/>
      <c r="AGT579" s="633"/>
      <c r="AGU579" s="633"/>
      <c r="AGV579" s="633"/>
      <c r="AGW579" s="633"/>
      <c r="AGX579" s="633"/>
      <c r="AGY579" s="633"/>
      <c r="AGZ579" s="633"/>
      <c r="AHA579" s="633"/>
      <c r="AHB579" s="633"/>
      <c r="AHC579" s="633"/>
      <c r="AHD579" s="633"/>
      <c r="AHE579" s="633"/>
      <c r="AHF579" s="633"/>
      <c r="AHG579" s="633"/>
      <c r="AHH579" s="633"/>
      <c r="AHI579" s="633"/>
      <c r="AHJ579" s="633"/>
      <c r="AHK579" s="633"/>
      <c r="AHL579" s="633"/>
      <c r="AHM579" s="633"/>
      <c r="AHN579" s="633"/>
      <c r="AHO579" s="633"/>
      <c r="AHP579" s="633"/>
      <c r="AHQ579" s="633"/>
      <c r="AHR579" s="633"/>
      <c r="AHS579" s="633"/>
      <c r="AHT579" s="633"/>
      <c r="AHU579" s="633"/>
      <c r="AHV579" s="633"/>
      <c r="AHW579" s="633"/>
      <c r="AHX579" s="633"/>
      <c r="AHY579" s="633"/>
      <c r="AHZ579" s="633"/>
      <c r="AIA579" s="633"/>
      <c r="AIB579" s="633"/>
      <c r="AIC579" s="633"/>
      <c r="AID579" s="633"/>
      <c r="AIE579" s="633"/>
      <c r="AIF579" s="633"/>
      <c r="AIG579" s="633"/>
      <c r="AIH579" s="633"/>
      <c r="AII579" s="633"/>
      <c r="AIJ579" s="633"/>
      <c r="AIK579" s="633"/>
      <c r="AIL579" s="633"/>
      <c r="AIM579" s="633"/>
      <c r="AIN579" s="633"/>
      <c r="AIO579" s="633"/>
      <c r="AIP579" s="633"/>
      <c r="AIQ579" s="633"/>
      <c r="AIR579" s="633"/>
      <c r="AIS579" s="633"/>
      <c r="AIT579" s="633"/>
      <c r="AIU579" s="633"/>
      <c r="AIV579" s="633"/>
      <c r="AIW579" s="633"/>
      <c r="AIX579" s="633"/>
      <c r="AIY579" s="633"/>
      <c r="AIZ579" s="633"/>
      <c r="AJA579" s="633"/>
      <c r="AJB579" s="633"/>
      <c r="AJC579" s="633"/>
      <c r="AJD579" s="633"/>
      <c r="AJE579" s="633"/>
      <c r="AJF579" s="633"/>
      <c r="AJG579" s="633"/>
      <c r="AJH579" s="633"/>
      <c r="AJI579" s="633"/>
      <c r="AJJ579" s="633"/>
      <c r="AJK579" s="633"/>
      <c r="AJL579" s="633"/>
      <c r="AJM579" s="633"/>
      <c r="AJN579" s="633"/>
      <c r="AJO579" s="633"/>
      <c r="AJP579" s="633"/>
      <c r="AJQ579" s="633"/>
      <c r="AJR579" s="633"/>
      <c r="AJS579" s="633"/>
      <c r="AJT579" s="633"/>
      <c r="AJU579" s="633"/>
      <c r="AJV579" s="633"/>
      <c r="AJW579" s="633"/>
      <c r="AJX579" s="633"/>
      <c r="AJY579" s="633"/>
      <c r="AJZ579" s="633"/>
      <c r="AKA579" s="633"/>
      <c r="AKB579" s="633"/>
      <c r="AKC579" s="633"/>
      <c r="AKD579" s="633"/>
      <c r="AKE579" s="633"/>
      <c r="AKF579" s="633"/>
      <c r="AKG579" s="633"/>
      <c r="AKH579" s="633"/>
      <c r="AKI579" s="633"/>
      <c r="AKJ579" s="633"/>
      <c r="AKK579" s="633"/>
      <c r="AKL579" s="633"/>
      <c r="AKM579" s="633"/>
      <c r="AKN579" s="633"/>
      <c r="AKO579" s="633"/>
      <c r="AKP579" s="633"/>
      <c r="AKQ579" s="633"/>
      <c r="AKR579" s="633"/>
      <c r="AKS579" s="633"/>
      <c r="AKT579" s="633"/>
      <c r="AKU579" s="633"/>
      <c r="AKV579" s="633"/>
      <c r="AKW579" s="633"/>
      <c r="AKX579" s="633"/>
      <c r="AKY579" s="633"/>
      <c r="AKZ579" s="633"/>
      <c r="ALA579" s="633"/>
      <c r="ALB579" s="633"/>
      <c r="ALC579" s="633"/>
      <c r="ALD579" s="633"/>
      <c r="ALE579" s="633"/>
      <c r="ALF579" s="633"/>
      <c r="ALG579" s="633"/>
      <c r="ALH579" s="633"/>
      <c r="ALI579" s="633"/>
      <c r="ALJ579" s="633"/>
      <c r="ALK579" s="633"/>
      <c r="ALL579" s="633"/>
      <c r="ALM579" s="633"/>
      <c r="ALN579" s="633"/>
      <c r="ALO579" s="633"/>
      <c r="ALP579" s="633"/>
      <c r="ALQ579" s="633"/>
      <c r="ALR579" s="633"/>
      <c r="ALS579" s="633"/>
      <c r="ALT579" s="633"/>
      <c r="ALU579" s="633"/>
      <c r="ALV579" s="633"/>
      <c r="ALW579" s="633"/>
      <c r="ALX579" s="633"/>
      <c r="ALY579" s="633"/>
      <c r="ALZ579" s="633"/>
      <c r="AMA579" s="633"/>
      <c r="AMB579" s="633"/>
      <c r="AMC579" s="633"/>
      <c r="AMD579" s="633"/>
      <c r="AME579" s="633"/>
      <c r="AMF579" s="633"/>
      <c r="AMG579" s="633"/>
      <c r="AMH579" s="633"/>
      <c r="AMI579" s="633"/>
      <c r="AMJ579" s="633"/>
      <c r="AMK579" s="633"/>
      <c r="AML579" s="633"/>
      <c r="AMM579" s="633"/>
      <c r="AMN579" s="633"/>
      <c r="AMO579" s="633"/>
      <c r="AMP579" s="633"/>
      <c r="AMQ579" s="633"/>
      <c r="AMR579" s="633"/>
      <c r="AMS579" s="633"/>
      <c r="AMT579" s="633"/>
      <c r="AMU579" s="633"/>
      <c r="AMV579" s="633"/>
      <c r="AMW579" s="633"/>
      <c r="AMX579" s="633"/>
      <c r="AMY579" s="633"/>
      <c r="AMZ579" s="633"/>
      <c r="ANA579" s="633"/>
      <c r="ANB579" s="633"/>
      <c r="ANC579" s="633"/>
      <c r="AND579" s="633"/>
      <c r="ANE579" s="633"/>
      <c r="ANF579" s="633"/>
      <c r="ANG579" s="633"/>
      <c r="ANH579" s="633"/>
      <c r="ANI579" s="633"/>
      <c r="ANJ579" s="633"/>
      <c r="ANK579" s="633"/>
      <c r="ANL579" s="633"/>
      <c r="ANM579" s="633"/>
      <c r="ANN579" s="633"/>
      <c r="ANO579" s="633"/>
      <c r="ANP579" s="633"/>
      <c r="ANQ579" s="633"/>
      <c r="ANR579" s="633"/>
      <c r="ANS579" s="633"/>
      <c r="ANT579" s="633"/>
      <c r="ANU579" s="633"/>
      <c r="ANV579" s="633"/>
      <c r="ANW579" s="633"/>
      <c r="ANX579" s="633"/>
      <c r="ANY579" s="633"/>
      <c r="ANZ579" s="633"/>
      <c r="AOA579" s="633"/>
      <c r="AOB579" s="633"/>
      <c r="AOC579" s="633"/>
      <c r="AOD579" s="633"/>
      <c r="AOE579" s="633"/>
      <c r="AOF579" s="633"/>
      <c r="AOG579" s="633"/>
      <c r="AOH579" s="633"/>
      <c r="AOI579" s="633"/>
      <c r="AOJ579" s="633"/>
      <c r="AOK579" s="633"/>
      <c r="AOL579" s="633"/>
      <c r="AOM579" s="633"/>
      <c r="AON579" s="633"/>
      <c r="AOO579" s="633"/>
      <c r="AOP579" s="633"/>
      <c r="AOQ579" s="633"/>
      <c r="AOR579" s="633"/>
      <c r="AOS579" s="633"/>
      <c r="AOT579" s="633"/>
      <c r="AOU579" s="633"/>
      <c r="AOV579" s="633"/>
      <c r="AOW579" s="633"/>
      <c r="AOX579" s="633"/>
      <c r="AOY579" s="633"/>
      <c r="AOZ579" s="633"/>
      <c r="APA579" s="633"/>
      <c r="APB579" s="633"/>
      <c r="APC579" s="633"/>
      <c r="APD579" s="633"/>
      <c r="APE579" s="633"/>
      <c r="APF579" s="633"/>
      <c r="APG579" s="633"/>
      <c r="APH579" s="633"/>
      <c r="API579" s="633"/>
      <c r="APJ579" s="633"/>
      <c r="APK579" s="633"/>
      <c r="APL579" s="633"/>
      <c r="APM579" s="633"/>
      <c r="APN579" s="633"/>
      <c r="APO579" s="633"/>
      <c r="APP579" s="633"/>
      <c r="APQ579" s="633"/>
      <c r="APR579" s="633"/>
      <c r="APS579" s="633"/>
      <c r="APT579" s="633"/>
      <c r="APU579" s="633"/>
      <c r="APV579" s="633"/>
      <c r="APW579" s="633"/>
      <c r="APX579" s="633"/>
      <c r="APY579" s="633"/>
      <c r="APZ579" s="633"/>
      <c r="AQA579" s="633"/>
      <c r="AQB579" s="633"/>
      <c r="AQC579" s="633"/>
      <c r="AQD579" s="633"/>
      <c r="AQE579" s="633"/>
      <c r="AQF579" s="633"/>
      <c r="AQG579" s="633"/>
      <c r="AQH579" s="633"/>
      <c r="AQI579" s="633"/>
      <c r="AQJ579" s="633"/>
      <c r="AQK579" s="633"/>
      <c r="AQL579" s="633"/>
      <c r="AQM579" s="633"/>
      <c r="AQN579" s="633"/>
      <c r="AQO579" s="633"/>
      <c r="AQP579" s="633"/>
      <c r="AQQ579" s="633"/>
      <c r="AQR579" s="633"/>
      <c r="AQS579" s="633"/>
      <c r="AQT579" s="633"/>
      <c r="AQU579" s="633"/>
      <c r="AQV579" s="633"/>
      <c r="AQW579" s="633"/>
      <c r="AQX579" s="633"/>
      <c r="AQY579" s="633"/>
      <c r="AQZ579" s="633"/>
      <c r="ARA579" s="633"/>
      <c r="ARB579" s="633"/>
      <c r="ARC579" s="633"/>
      <c r="ARD579" s="633"/>
      <c r="ARE579" s="633"/>
      <c r="ARF579" s="633"/>
      <c r="ARG579" s="633"/>
      <c r="ARH579" s="633"/>
      <c r="ARI579" s="633"/>
      <c r="ARJ579" s="633"/>
      <c r="ARK579" s="633"/>
      <c r="ARL579" s="633"/>
      <c r="ARM579" s="633"/>
      <c r="ARN579" s="633"/>
      <c r="ARO579" s="633"/>
      <c r="ARP579" s="633"/>
      <c r="ARQ579" s="633"/>
      <c r="ARR579" s="633"/>
      <c r="ARS579" s="633"/>
      <c r="ART579" s="633"/>
      <c r="ARU579" s="633"/>
      <c r="ARV579" s="633"/>
      <c r="ARW579" s="633"/>
      <c r="ARX579" s="633"/>
      <c r="ARY579" s="633"/>
      <c r="ARZ579" s="633"/>
      <c r="ASA579" s="633"/>
      <c r="ASB579" s="633"/>
      <c r="ASC579" s="633"/>
      <c r="ASD579" s="633"/>
      <c r="ASE579" s="633"/>
      <c r="ASF579" s="633"/>
      <c r="ASG579" s="633"/>
      <c r="ASH579" s="633"/>
      <c r="ASI579" s="633"/>
      <c r="ASJ579" s="633"/>
      <c r="ASK579" s="633"/>
      <c r="ASL579" s="633"/>
      <c r="ASM579" s="633"/>
      <c r="ASN579" s="633"/>
      <c r="ASO579" s="633"/>
      <c r="ASP579" s="633"/>
      <c r="ASQ579" s="633"/>
      <c r="ASR579" s="633"/>
      <c r="ASS579" s="633"/>
      <c r="AST579" s="633"/>
      <c r="ASU579" s="633"/>
      <c r="ASV579" s="633"/>
      <c r="ASW579" s="633"/>
      <c r="ASX579" s="633"/>
      <c r="ASY579" s="633"/>
      <c r="ASZ579" s="633"/>
      <c r="ATA579" s="633"/>
      <c r="ATB579" s="633"/>
      <c r="ATC579" s="633"/>
      <c r="ATD579" s="633"/>
      <c r="ATE579" s="633"/>
      <c r="ATF579" s="633"/>
      <c r="ATG579" s="633"/>
      <c r="ATH579" s="633"/>
      <c r="ATI579" s="633"/>
      <c r="ATJ579" s="633"/>
      <c r="ATK579" s="633"/>
      <c r="ATL579" s="633"/>
      <c r="ATM579" s="633"/>
      <c r="ATN579" s="633"/>
      <c r="ATO579" s="633"/>
      <c r="ATP579" s="633"/>
      <c r="ATQ579" s="633"/>
      <c r="ATR579" s="633"/>
      <c r="ATS579" s="633"/>
      <c r="ATT579" s="633"/>
      <c r="ATU579" s="633"/>
      <c r="ATV579" s="633"/>
      <c r="ATW579" s="633"/>
      <c r="ATX579" s="633"/>
      <c r="ATY579" s="633"/>
      <c r="ATZ579" s="633"/>
      <c r="AUA579" s="633"/>
      <c r="AUB579" s="633"/>
      <c r="AUC579" s="633"/>
      <c r="AUD579" s="633"/>
      <c r="AUE579" s="633"/>
      <c r="AUF579" s="633"/>
      <c r="AUG579" s="633"/>
      <c r="AUH579" s="633"/>
      <c r="AUI579" s="633"/>
      <c r="AUJ579" s="633"/>
      <c r="AUK579" s="633"/>
      <c r="AUL579" s="633"/>
      <c r="AUM579" s="633"/>
      <c r="AUN579" s="633"/>
      <c r="AUO579" s="633"/>
      <c r="AUP579" s="633"/>
      <c r="AUQ579" s="633"/>
      <c r="AUR579" s="633"/>
      <c r="AUS579" s="633"/>
      <c r="AUT579" s="633"/>
      <c r="AUU579" s="633"/>
      <c r="AUV579" s="633"/>
      <c r="AUW579" s="633"/>
      <c r="AUX579" s="633"/>
      <c r="AUY579" s="633"/>
      <c r="AUZ579" s="633"/>
      <c r="AVA579" s="633"/>
      <c r="AVB579" s="633"/>
      <c r="AVC579" s="633"/>
      <c r="AVD579" s="633"/>
      <c r="AVE579" s="633"/>
      <c r="AVF579" s="633"/>
      <c r="AVG579" s="633"/>
      <c r="AVH579" s="633"/>
      <c r="AVI579" s="633"/>
      <c r="AVJ579" s="633"/>
      <c r="AVK579" s="633"/>
      <c r="AVL579" s="633"/>
      <c r="AVM579" s="633"/>
      <c r="AVN579" s="633"/>
      <c r="AVO579" s="633"/>
      <c r="AVP579" s="633"/>
      <c r="AVQ579" s="633"/>
      <c r="AVR579" s="633"/>
      <c r="AVS579" s="633"/>
      <c r="AVT579" s="633"/>
      <c r="AVU579" s="633"/>
      <c r="AVV579" s="633"/>
      <c r="AVW579" s="633"/>
      <c r="AVX579" s="633"/>
      <c r="AVY579" s="633"/>
      <c r="AVZ579" s="633"/>
      <c r="AWA579" s="633"/>
      <c r="AWB579" s="633"/>
      <c r="AWC579" s="633"/>
      <c r="AWD579" s="633"/>
      <c r="AWE579" s="633"/>
      <c r="AWF579" s="633"/>
      <c r="AWG579" s="633"/>
      <c r="AWH579" s="633"/>
      <c r="AWI579" s="633"/>
      <c r="AWJ579" s="633"/>
      <c r="AWK579" s="633"/>
      <c r="AWL579" s="633"/>
      <c r="AWM579" s="633"/>
      <c r="AWN579" s="633"/>
      <c r="AWO579" s="633"/>
      <c r="AWP579" s="633"/>
      <c r="AWQ579" s="633"/>
      <c r="AWR579" s="633"/>
      <c r="AWS579" s="633"/>
      <c r="AWT579" s="633"/>
      <c r="AWU579" s="633"/>
      <c r="AWV579" s="633"/>
      <c r="AWW579" s="633"/>
      <c r="AWX579" s="633"/>
      <c r="AWY579" s="633"/>
      <c r="AWZ579" s="633"/>
      <c r="AXA579" s="633"/>
      <c r="AXB579" s="633"/>
      <c r="AXC579" s="633"/>
      <c r="AXD579" s="633"/>
      <c r="AXE579" s="633"/>
      <c r="AXF579" s="633"/>
      <c r="AXG579" s="633"/>
      <c r="AXH579" s="633"/>
      <c r="AXI579" s="633"/>
      <c r="AXJ579" s="633"/>
      <c r="AXK579" s="633"/>
      <c r="AXL579" s="633"/>
      <c r="AXM579" s="633"/>
      <c r="AXN579" s="633"/>
      <c r="AXO579" s="633"/>
      <c r="AXP579" s="633"/>
      <c r="AXQ579" s="633"/>
      <c r="AXR579" s="633"/>
      <c r="AXS579" s="633"/>
      <c r="AXT579" s="633"/>
      <c r="AXU579" s="633"/>
      <c r="AXV579" s="633"/>
      <c r="AXW579" s="633"/>
      <c r="AXX579" s="633"/>
      <c r="AXY579" s="633"/>
      <c r="AXZ579" s="633"/>
      <c r="AYA579" s="633"/>
      <c r="AYB579" s="633"/>
      <c r="AYC579" s="633"/>
      <c r="AYD579" s="633"/>
      <c r="AYE579" s="633"/>
      <c r="AYF579" s="633"/>
      <c r="AYG579" s="633"/>
      <c r="AYH579" s="633"/>
      <c r="AYI579" s="633"/>
      <c r="AYJ579" s="633"/>
      <c r="AYK579" s="633"/>
      <c r="AYL579" s="633"/>
      <c r="AYM579" s="633"/>
      <c r="AYN579" s="633"/>
      <c r="AYO579" s="633"/>
      <c r="AYP579" s="633"/>
      <c r="AYQ579" s="633"/>
      <c r="AYR579" s="633"/>
      <c r="AYS579" s="633"/>
      <c r="AYT579" s="633"/>
      <c r="AYU579" s="633"/>
      <c r="AYV579" s="633"/>
      <c r="AYW579" s="633"/>
      <c r="AYX579" s="633"/>
      <c r="AYY579" s="633"/>
      <c r="AYZ579" s="633"/>
      <c r="AZA579" s="633"/>
      <c r="AZB579" s="633"/>
      <c r="AZC579" s="633"/>
      <c r="AZD579" s="633"/>
      <c r="AZE579" s="633"/>
      <c r="AZF579" s="633"/>
      <c r="AZG579" s="633"/>
      <c r="AZH579" s="633"/>
      <c r="AZI579" s="633"/>
      <c r="AZJ579" s="633"/>
      <c r="AZK579" s="633"/>
      <c r="AZL579" s="633"/>
      <c r="AZM579" s="633"/>
      <c r="AZN579" s="633"/>
      <c r="AZO579" s="633"/>
      <c r="AZP579" s="633"/>
      <c r="AZQ579" s="633"/>
      <c r="AZR579" s="633"/>
      <c r="AZS579" s="633"/>
      <c r="AZT579" s="633"/>
      <c r="AZU579" s="633"/>
      <c r="AZV579" s="633"/>
      <c r="AZW579" s="633"/>
      <c r="AZX579" s="633"/>
      <c r="AZY579" s="633"/>
      <c r="AZZ579" s="633"/>
      <c r="BAA579" s="633"/>
      <c r="BAB579" s="633"/>
      <c r="BAC579" s="633"/>
      <c r="BAD579" s="633"/>
      <c r="BAE579" s="633"/>
      <c r="BAF579" s="633"/>
      <c r="BAG579" s="633"/>
      <c r="BAH579" s="633"/>
      <c r="BAI579" s="633"/>
      <c r="BAJ579" s="633"/>
      <c r="BAK579" s="633"/>
      <c r="BAL579" s="633"/>
      <c r="BAM579" s="633"/>
      <c r="BAN579" s="633"/>
      <c r="BAO579" s="633"/>
      <c r="BAP579" s="633"/>
      <c r="BAQ579" s="633"/>
      <c r="BAR579" s="633"/>
      <c r="BAS579" s="633"/>
      <c r="BAT579" s="633"/>
      <c r="BAU579" s="633"/>
      <c r="BAV579" s="633"/>
      <c r="BAW579" s="633"/>
      <c r="BAX579" s="633"/>
      <c r="BAY579" s="633"/>
      <c r="BAZ579" s="633"/>
      <c r="BBA579" s="633"/>
      <c r="BBB579" s="633"/>
      <c r="BBC579" s="633"/>
      <c r="BBD579" s="633"/>
      <c r="BBE579" s="633"/>
      <c r="BBF579" s="633"/>
      <c r="BBG579" s="633"/>
      <c r="BBH579" s="633"/>
      <c r="BBI579" s="633"/>
      <c r="BBJ579" s="633"/>
      <c r="BBK579" s="633"/>
      <c r="BBL579" s="633"/>
      <c r="BBM579" s="633"/>
      <c r="BBN579" s="633"/>
      <c r="BBO579" s="633"/>
      <c r="BBP579" s="633"/>
      <c r="BBQ579" s="633"/>
      <c r="BBR579" s="633"/>
      <c r="BBS579" s="633"/>
      <c r="BBT579" s="633"/>
      <c r="BBU579" s="633"/>
      <c r="BBV579" s="633"/>
      <c r="BBW579" s="633"/>
      <c r="BBX579" s="633"/>
      <c r="BBY579" s="633"/>
      <c r="BBZ579" s="633"/>
      <c r="BCA579" s="633"/>
      <c r="BCB579" s="633"/>
      <c r="BCC579" s="633"/>
      <c r="BCD579" s="633"/>
      <c r="BCE579" s="633"/>
      <c r="BCF579" s="633"/>
      <c r="BCG579" s="633"/>
      <c r="BCH579" s="633"/>
      <c r="BCI579" s="633"/>
      <c r="BCJ579" s="633"/>
      <c r="BCK579" s="633"/>
      <c r="BCL579" s="633"/>
      <c r="BCM579" s="633"/>
      <c r="BCN579" s="633"/>
      <c r="BCO579" s="633"/>
      <c r="BCP579" s="633"/>
      <c r="BCQ579" s="633"/>
      <c r="BCR579" s="633"/>
      <c r="BCS579" s="633"/>
      <c r="BCT579" s="633"/>
      <c r="BCU579" s="633"/>
      <c r="BCV579" s="633"/>
      <c r="BCW579" s="633"/>
      <c r="BCX579" s="633"/>
      <c r="BCY579" s="633"/>
      <c r="BCZ579" s="633"/>
      <c r="BDA579" s="633"/>
      <c r="BDB579" s="633"/>
      <c r="BDC579" s="633"/>
      <c r="BDD579" s="633"/>
      <c r="BDE579" s="633"/>
      <c r="BDF579" s="633"/>
      <c r="BDG579" s="633"/>
      <c r="BDH579" s="633"/>
      <c r="BDI579" s="633"/>
      <c r="BDJ579" s="633"/>
      <c r="BDK579" s="633"/>
      <c r="BDL579" s="633"/>
      <c r="BDM579" s="633"/>
      <c r="BDN579" s="633"/>
      <c r="BDO579" s="633"/>
      <c r="BDP579" s="633"/>
      <c r="BDQ579" s="633"/>
      <c r="BDR579" s="633"/>
      <c r="BDS579" s="633"/>
      <c r="BDT579" s="633"/>
      <c r="BDU579" s="633"/>
      <c r="BDV579" s="633"/>
      <c r="BDW579" s="633"/>
      <c r="BDX579" s="633"/>
      <c r="BDY579" s="633"/>
      <c r="BDZ579" s="633"/>
      <c r="BEA579" s="633"/>
      <c r="BEB579" s="633"/>
      <c r="BEC579" s="633"/>
      <c r="BED579" s="633"/>
      <c r="BEE579" s="633"/>
      <c r="BEF579" s="633"/>
      <c r="BEG579" s="633"/>
      <c r="BEH579" s="633"/>
      <c r="BEI579" s="633"/>
      <c r="BEJ579" s="633"/>
      <c r="BEK579" s="633"/>
      <c r="BEL579" s="633"/>
      <c r="BEM579" s="633"/>
      <c r="BEN579" s="633"/>
      <c r="BEO579" s="633"/>
      <c r="BEP579" s="633"/>
      <c r="BEQ579" s="633"/>
      <c r="BER579" s="633"/>
      <c r="BES579" s="633"/>
      <c r="BET579" s="633"/>
      <c r="BEU579" s="633"/>
      <c r="BEV579" s="633"/>
      <c r="BEW579" s="633"/>
      <c r="BEX579" s="633"/>
      <c r="BEY579" s="633"/>
      <c r="BEZ579" s="633"/>
      <c r="BFA579" s="633"/>
      <c r="BFB579" s="633"/>
      <c r="BFC579" s="633"/>
      <c r="BFD579" s="633"/>
      <c r="BFE579" s="633"/>
      <c r="BFF579" s="633"/>
      <c r="BFG579" s="633"/>
      <c r="BFH579" s="633"/>
      <c r="BFI579" s="633"/>
      <c r="BFJ579" s="633"/>
      <c r="BFK579" s="633"/>
      <c r="BFL579" s="633"/>
      <c r="BFM579" s="633"/>
      <c r="BFN579" s="633"/>
      <c r="BFO579" s="633"/>
      <c r="BFP579" s="633"/>
      <c r="BFQ579" s="633"/>
      <c r="BFR579" s="633"/>
      <c r="BFS579" s="633"/>
      <c r="BFT579" s="633"/>
      <c r="BFU579" s="633"/>
      <c r="BFV579" s="633"/>
      <c r="BFW579" s="633"/>
      <c r="BFX579" s="633"/>
      <c r="BFY579" s="633"/>
      <c r="BFZ579" s="633"/>
      <c r="BGA579" s="633"/>
      <c r="BGB579" s="633"/>
      <c r="BGC579" s="633"/>
      <c r="BGD579" s="633"/>
      <c r="BGE579" s="633"/>
      <c r="BGF579" s="633"/>
      <c r="BGG579" s="633"/>
      <c r="BGH579" s="633"/>
      <c r="BGI579" s="633"/>
      <c r="BGJ579" s="633"/>
      <c r="BGK579" s="633"/>
      <c r="BGL579" s="633"/>
      <c r="BGM579" s="633"/>
      <c r="BGN579" s="633"/>
      <c r="BGO579" s="633"/>
      <c r="BGP579" s="633"/>
      <c r="BGQ579" s="633"/>
      <c r="BGR579" s="633"/>
      <c r="BGS579" s="633"/>
      <c r="BGT579" s="633"/>
      <c r="BGU579" s="633"/>
      <c r="BGV579" s="633"/>
      <c r="BGW579" s="633"/>
      <c r="BGX579" s="633"/>
      <c r="BGY579" s="633"/>
      <c r="BGZ579" s="633"/>
      <c r="BHA579" s="633"/>
      <c r="BHB579" s="633"/>
      <c r="BHC579" s="633"/>
      <c r="BHD579" s="633"/>
      <c r="BHE579" s="633"/>
      <c r="BHF579" s="633"/>
      <c r="BHG579" s="633"/>
      <c r="BHH579" s="633"/>
      <c r="BHI579" s="633"/>
      <c r="BHJ579" s="633"/>
      <c r="BHK579" s="633"/>
      <c r="BHL579" s="633"/>
      <c r="BHM579" s="633"/>
      <c r="BHN579" s="633"/>
      <c r="BHO579" s="633"/>
      <c r="BHP579" s="633"/>
      <c r="BHQ579" s="633"/>
      <c r="BHR579" s="633"/>
      <c r="BHS579" s="633"/>
      <c r="BHT579" s="633"/>
      <c r="BHU579" s="633"/>
      <c r="BHV579" s="633"/>
      <c r="BHW579" s="633"/>
      <c r="BHX579" s="633"/>
      <c r="BHY579" s="633"/>
      <c r="BHZ579" s="633"/>
      <c r="BIA579" s="633"/>
      <c r="BIB579" s="633"/>
      <c r="BIC579" s="633"/>
      <c r="BID579" s="633"/>
      <c r="BIE579" s="633"/>
      <c r="BIF579" s="633"/>
      <c r="BIG579" s="633"/>
      <c r="BIH579" s="633"/>
      <c r="BII579" s="633"/>
      <c r="BIJ579" s="633"/>
      <c r="BIK579" s="633"/>
      <c r="BIL579" s="633"/>
      <c r="BIM579" s="633"/>
      <c r="BIN579" s="633"/>
      <c r="BIO579" s="633"/>
      <c r="BIP579" s="633"/>
      <c r="BIQ579" s="633"/>
      <c r="BIR579" s="633"/>
      <c r="BIS579" s="633"/>
      <c r="BIT579" s="633"/>
      <c r="BIU579" s="633"/>
      <c r="BIV579" s="633"/>
      <c r="BIW579" s="633"/>
      <c r="BIX579" s="633"/>
      <c r="BIY579" s="633"/>
      <c r="BIZ579" s="633"/>
      <c r="BJA579" s="633"/>
      <c r="BJB579" s="633"/>
      <c r="BJC579" s="633"/>
      <c r="BJD579" s="633"/>
      <c r="BJE579" s="633"/>
      <c r="BJF579" s="633"/>
      <c r="BJG579" s="633"/>
      <c r="BJH579" s="633"/>
      <c r="BJI579" s="633"/>
      <c r="BJJ579" s="633"/>
      <c r="BJK579" s="633"/>
      <c r="BJL579" s="633"/>
      <c r="BJM579" s="633"/>
      <c r="BJN579" s="633"/>
      <c r="BJO579" s="633"/>
      <c r="BJP579" s="633"/>
      <c r="BJQ579" s="633"/>
      <c r="BJR579" s="633"/>
      <c r="BJS579" s="633"/>
      <c r="BJT579" s="633"/>
      <c r="BJU579" s="633"/>
      <c r="BJV579" s="633"/>
      <c r="BJW579" s="633"/>
      <c r="BJX579" s="633"/>
      <c r="BJY579" s="633"/>
      <c r="BJZ579" s="633"/>
      <c r="BKA579" s="633"/>
      <c r="BKB579" s="633"/>
      <c r="BKC579" s="633"/>
      <c r="BKD579" s="633"/>
      <c r="BKE579" s="633"/>
      <c r="BKF579" s="633"/>
      <c r="BKG579" s="633"/>
      <c r="BKH579" s="633"/>
      <c r="BKI579" s="633"/>
      <c r="BKJ579" s="633"/>
      <c r="BKK579" s="633"/>
      <c r="BKL579" s="633"/>
      <c r="BKM579" s="633"/>
      <c r="BKN579" s="633"/>
      <c r="BKO579" s="633"/>
      <c r="BKP579" s="633"/>
      <c r="BKQ579" s="633"/>
      <c r="BKR579" s="633"/>
      <c r="BKS579" s="633"/>
      <c r="BKT579" s="633"/>
      <c r="BKU579" s="633"/>
      <c r="BKV579" s="633"/>
      <c r="BKW579" s="633"/>
      <c r="BKX579" s="633"/>
      <c r="BKY579" s="633"/>
      <c r="BKZ579" s="633"/>
      <c r="BLA579" s="633"/>
      <c r="BLB579" s="633"/>
      <c r="BLC579" s="633"/>
      <c r="BLD579" s="633"/>
      <c r="BLE579" s="633"/>
      <c r="BLF579" s="633"/>
      <c r="BLG579" s="633"/>
      <c r="BLH579" s="633"/>
      <c r="BLI579" s="633"/>
      <c r="BLJ579" s="633"/>
      <c r="BLK579" s="633"/>
      <c r="BLL579" s="633"/>
      <c r="BLM579" s="633"/>
      <c r="BLN579" s="633"/>
      <c r="BLO579" s="633"/>
      <c r="BLP579" s="633"/>
      <c r="BLQ579" s="633"/>
      <c r="BLR579" s="633"/>
      <c r="BLS579" s="633"/>
      <c r="BLT579" s="633"/>
      <c r="BLU579" s="633"/>
      <c r="BLV579" s="633"/>
      <c r="BLW579" s="633"/>
      <c r="BLX579" s="633"/>
      <c r="BLY579" s="633"/>
      <c r="BLZ579" s="633"/>
      <c r="BMA579" s="633"/>
      <c r="BMB579" s="633"/>
      <c r="BMC579" s="633"/>
      <c r="BMD579" s="633"/>
      <c r="BME579" s="633"/>
      <c r="BMF579" s="633"/>
      <c r="BMG579" s="633"/>
      <c r="BMH579" s="633"/>
      <c r="BMI579" s="633"/>
      <c r="BMJ579" s="633"/>
      <c r="BMK579" s="633"/>
      <c r="BML579" s="633"/>
      <c r="BMM579" s="633"/>
      <c r="BMN579" s="633"/>
      <c r="BMO579" s="633"/>
      <c r="BMP579" s="633"/>
      <c r="BMQ579" s="633"/>
      <c r="BMR579" s="633"/>
      <c r="BMS579" s="633"/>
      <c r="BMT579" s="633"/>
      <c r="BMU579" s="633"/>
      <c r="BMV579" s="633"/>
      <c r="BMW579" s="633"/>
      <c r="BMX579" s="633"/>
      <c r="BMY579" s="633"/>
      <c r="BMZ579" s="633"/>
      <c r="BNA579" s="633"/>
      <c r="BNB579" s="633"/>
      <c r="BNC579" s="633"/>
      <c r="BND579" s="633"/>
      <c r="BNE579" s="633"/>
      <c r="BNF579" s="633"/>
      <c r="BNG579" s="633"/>
      <c r="BNH579" s="633"/>
      <c r="BNI579" s="633"/>
      <c r="BNJ579" s="633"/>
      <c r="BNK579" s="633"/>
      <c r="BNL579" s="633"/>
      <c r="BNM579" s="633"/>
      <c r="BNN579" s="633"/>
      <c r="BNO579" s="633"/>
      <c r="BNP579" s="633"/>
      <c r="BNQ579" s="633"/>
      <c r="BNR579" s="633"/>
      <c r="BNS579" s="633"/>
      <c r="BNT579" s="633"/>
      <c r="BNU579" s="633"/>
      <c r="BNV579" s="633"/>
      <c r="BNW579" s="633"/>
      <c r="BNX579" s="633"/>
      <c r="BNY579" s="633"/>
      <c r="BNZ579" s="633"/>
      <c r="BOA579" s="633"/>
      <c r="BOB579" s="633"/>
      <c r="BOC579" s="633"/>
      <c r="BOD579" s="633"/>
      <c r="BOE579" s="633"/>
      <c r="BOF579" s="633"/>
      <c r="BOG579" s="633"/>
      <c r="BOH579" s="633"/>
      <c r="BOI579" s="633"/>
      <c r="BOJ579" s="633"/>
      <c r="BOK579" s="633"/>
      <c r="BOL579" s="633"/>
      <c r="BOM579" s="633"/>
      <c r="BON579" s="633"/>
      <c r="BOO579" s="633"/>
      <c r="BOP579" s="633"/>
      <c r="BOQ579" s="633"/>
      <c r="BOR579" s="633"/>
      <c r="BOS579" s="633"/>
      <c r="BOT579" s="633"/>
      <c r="BOU579" s="633"/>
      <c r="BOV579" s="633"/>
      <c r="BOW579" s="633"/>
      <c r="BOX579" s="633"/>
      <c r="BOY579" s="633"/>
      <c r="BOZ579" s="633"/>
      <c r="BPA579" s="633"/>
      <c r="BPB579" s="633"/>
      <c r="BPC579" s="633"/>
      <c r="BPD579" s="633"/>
      <c r="BPE579" s="633"/>
      <c r="BPF579" s="633"/>
      <c r="BPG579" s="633"/>
      <c r="BPH579" s="633"/>
      <c r="BPI579" s="633"/>
      <c r="BPJ579" s="633"/>
      <c r="BPK579" s="633"/>
      <c r="BPL579" s="633"/>
      <c r="BPM579" s="633"/>
      <c r="BPN579" s="633"/>
      <c r="BPO579" s="633"/>
      <c r="BPP579" s="633"/>
      <c r="BPQ579" s="633"/>
      <c r="BPR579" s="633"/>
      <c r="BPS579" s="633"/>
      <c r="BPT579" s="633"/>
      <c r="BPU579" s="633"/>
      <c r="BPV579" s="633"/>
      <c r="BPW579" s="633"/>
      <c r="BPX579" s="633"/>
      <c r="BPY579" s="633"/>
      <c r="BPZ579" s="633"/>
      <c r="BQA579" s="633"/>
      <c r="BQB579" s="633"/>
      <c r="BQC579" s="633"/>
      <c r="BQD579" s="633"/>
      <c r="BQE579" s="633"/>
      <c r="BQF579" s="633"/>
      <c r="BQG579" s="633"/>
      <c r="BQH579" s="633"/>
      <c r="BQI579" s="633"/>
      <c r="BQJ579" s="633"/>
      <c r="BQK579" s="633"/>
      <c r="BQL579" s="633"/>
      <c r="BQM579" s="633"/>
      <c r="BQN579" s="633"/>
      <c r="BQO579" s="633"/>
      <c r="BQP579" s="633"/>
      <c r="BQQ579" s="633"/>
      <c r="BQR579" s="633"/>
      <c r="BQS579" s="633"/>
      <c r="BQT579" s="633"/>
      <c r="BQU579" s="633"/>
      <c r="BQV579" s="633"/>
      <c r="BQW579" s="633"/>
      <c r="BQX579" s="633"/>
      <c r="BQY579" s="633"/>
      <c r="BQZ579" s="633"/>
      <c r="BRA579" s="633"/>
      <c r="BRB579" s="633"/>
      <c r="BRC579" s="633"/>
      <c r="BRD579" s="633"/>
      <c r="BRE579" s="633"/>
      <c r="BRF579" s="633"/>
      <c r="BRG579" s="633"/>
      <c r="BRH579" s="633"/>
      <c r="BRI579" s="633"/>
      <c r="BRJ579" s="633"/>
      <c r="BRK579" s="633"/>
      <c r="BRL579" s="633"/>
      <c r="BRM579" s="633"/>
      <c r="BRN579" s="633"/>
      <c r="BRO579" s="633"/>
      <c r="BRP579" s="633"/>
      <c r="BRQ579" s="633"/>
      <c r="BRR579" s="633"/>
      <c r="BRS579" s="633"/>
      <c r="BRT579" s="633"/>
      <c r="BRU579" s="633"/>
      <c r="BRV579" s="633"/>
      <c r="BRW579" s="633"/>
      <c r="BRX579" s="633"/>
      <c r="BRY579" s="633"/>
      <c r="BRZ579" s="633"/>
      <c r="BSA579" s="633"/>
      <c r="BSB579" s="633"/>
      <c r="BSC579" s="633"/>
      <c r="BSD579" s="633"/>
      <c r="BSE579" s="633"/>
      <c r="BSF579" s="633"/>
      <c r="BSG579" s="633"/>
      <c r="BSH579" s="633"/>
      <c r="BSI579" s="633"/>
      <c r="BSJ579" s="633"/>
      <c r="BSK579" s="633"/>
      <c r="BSL579" s="633"/>
      <c r="BSM579" s="633"/>
      <c r="BSN579" s="633"/>
      <c r="BSO579" s="633"/>
      <c r="BSP579" s="633"/>
      <c r="BSQ579" s="633"/>
      <c r="BSR579" s="633"/>
      <c r="BSS579" s="633"/>
      <c r="BST579" s="633"/>
      <c r="BSU579" s="633"/>
      <c r="BSV579" s="633"/>
      <c r="BSW579" s="633"/>
      <c r="BSX579" s="633"/>
      <c r="BSY579" s="633"/>
      <c r="BSZ579" s="633"/>
      <c r="BTA579" s="633"/>
      <c r="BTB579" s="633"/>
      <c r="BTC579" s="633"/>
      <c r="BTD579" s="633"/>
      <c r="BTE579" s="633"/>
      <c r="BTF579" s="633"/>
      <c r="BTG579" s="633"/>
      <c r="BTH579" s="633"/>
      <c r="BTI579" s="633"/>
      <c r="BTJ579" s="633"/>
      <c r="BTK579" s="633"/>
      <c r="BTL579" s="633"/>
      <c r="BTM579" s="633"/>
      <c r="BTN579" s="633"/>
      <c r="BTO579" s="633"/>
      <c r="BTP579" s="633"/>
      <c r="BTQ579" s="633"/>
      <c r="BTR579" s="633"/>
      <c r="BTS579" s="633"/>
      <c r="BTT579" s="633"/>
      <c r="BTU579" s="633"/>
      <c r="BTV579" s="633"/>
      <c r="BTW579" s="633"/>
      <c r="BTX579" s="633"/>
      <c r="BTY579" s="633"/>
      <c r="BTZ579" s="633"/>
      <c r="BUA579" s="633"/>
      <c r="BUB579" s="633"/>
      <c r="BUC579" s="633"/>
      <c r="BUD579" s="633"/>
      <c r="BUE579" s="633"/>
      <c r="BUF579" s="633"/>
      <c r="BUG579" s="633"/>
      <c r="BUH579" s="633"/>
      <c r="BUI579" s="633"/>
      <c r="BUJ579" s="633"/>
      <c r="BUK579" s="633"/>
      <c r="BUL579" s="633"/>
      <c r="BUM579" s="633"/>
      <c r="BUN579" s="633"/>
      <c r="BUO579" s="633"/>
      <c r="BUP579" s="633"/>
      <c r="BUQ579" s="633"/>
      <c r="BUR579" s="633"/>
      <c r="BUS579" s="633"/>
      <c r="BUT579" s="633"/>
      <c r="BUU579" s="633"/>
      <c r="BUV579" s="633"/>
      <c r="BUW579" s="633"/>
      <c r="BUX579" s="633"/>
      <c r="BUY579" s="633"/>
      <c r="BUZ579" s="633"/>
      <c r="BVA579" s="633"/>
      <c r="BVB579" s="633"/>
      <c r="BVC579" s="633"/>
      <c r="BVD579" s="633"/>
      <c r="BVE579" s="633"/>
      <c r="BVF579" s="633"/>
      <c r="BVG579" s="633"/>
      <c r="BVH579" s="633"/>
      <c r="BVI579" s="633"/>
      <c r="BVJ579" s="633"/>
      <c r="BVK579" s="633"/>
      <c r="BVL579" s="633"/>
      <c r="BVM579" s="633"/>
      <c r="BVN579" s="633"/>
      <c r="BVO579" s="633"/>
      <c r="BVP579" s="633"/>
      <c r="BVQ579" s="633"/>
      <c r="BVR579" s="633"/>
      <c r="BVS579" s="633"/>
      <c r="BVT579" s="633"/>
      <c r="BVU579" s="633"/>
      <c r="BVV579" s="633"/>
      <c r="BVW579" s="633"/>
      <c r="BVX579" s="633"/>
      <c r="BVY579" s="633"/>
      <c r="BVZ579" s="633"/>
      <c r="BWA579" s="633"/>
      <c r="BWB579" s="633"/>
      <c r="BWC579" s="633"/>
      <c r="BWD579" s="633"/>
      <c r="BWE579" s="633"/>
      <c r="BWF579" s="633"/>
      <c r="BWG579" s="633"/>
      <c r="BWH579" s="633"/>
      <c r="BWI579" s="633"/>
      <c r="BWJ579" s="633"/>
      <c r="BWK579" s="633"/>
      <c r="BWL579" s="633"/>
      <c r="BWM579" s="633"/>
      <c r="BWN579" s="633"/>
      <c r="BWO579" s="633"/>
      <c r="BWP579" s="633"/>
      <c r="BWQ579" s="633"/>
      <c r="BWR579" s="633"/>
      <c r="BWS579" s="633"/>
      <c r="BWT579" s="633"/>
      <c r="BWU579" s="633"/>
      <c r="BWV579" s="633"/>
      <c r="BWW579" s="633"/>
      <c r="BWX579" s="633"/>
      <c r="BWY579" s="633"/>
      <c r="BWZ579" s="633"/>
      <c r="BXA579" s="633"/>
      <c r="BXB579" s="633"/>
      <c r="BXC579" s="633"/>
      <c r="BXD579" s="633"/>
      <c r="BXE579" s="633"/>
      <c r="BXF579" s="633"/>
      <c r="BXG579" s="633"/>
      <c r="BXH579" s="633"/>
      <c r="BXI579" s="633"/>
      <c r="BXJ579" s="633"/>
      <c r="BXK579" s="633"/>
      <c r="BXL579" s="633"/>
      <c r="BXM579" s="633"/>
      <c r="BXN579" s="633"/>
      <c r="BXO579" s="633"/>
      <c r="BXP579" s="633"/>
      <c r="BXQ579" s="633"/>
      <c r="BXR579" s="633"/>
      <c r="BXS579" s="633"/>
      <c r="BXT579" s="633"/>
      <c r="BXU579" s="633"/>
      <c r="BXV579" s="633"/>
      <c r="BXW579" s="633"/>
      <c r="BXX579" s="633"/>
      <c r="BXY579" s="633"/>
      <c r="BXZ579" s="633"/>
      <c r="BYA579" s="633"/>
      <c r="BYB579" s="633"/>
      <c r="BYC579" s="633"/>
      <c r="BYD579" s="633"/>
      <c r="BYE579" s="633"/>
      <c r="BYF579" s="633"/>
      <c r="BYG579" s="633"/>
      <c r="BYH579" s="633"/>
      <c r="BYI579" s="633"/>
      <c r="BYJ579" s="633"/>
      <c r="BYK579" s="633"/>
      <c r="BYL579" s="633"/>
      <c r="BYM579" s="633"/>
      <c r="BYN579" s="633"/>
      <c r="BYO579" s="633"/>
      <c r="BYP579" s="633"/>
      <c r="BYQ579" s="633"/>
      <c r="BYR579" s="633"/>
      <c r="BYS579" s="633"/>
      <c r="BYT579" s="633"/>
      <c r="BYU579" s="633"/>
      <c r="BYV579" s="633"/>
      <c r="BYW579" s="633"/>
      <c r="BYX579" s="633"/>
      <c r="BYY579" s="633"/>
      <c r="BYZ579" s="633"/>
      <c r="BZA579" s="633"/>
      <c r="BZB579" s="633"/>
      <c r="BZC579" s="633"/>
      <c r="BZD579" s="633"/>
      <c r="BZE579" s="633"/>
      <c r="BZF579" s="633"/>
      <c r="BZG579" s="633"/>
      <c r="BZH579" s="633"/>
      <c r="BZI579" s="633"/>
      <c r="BZJ579" s="633"/>
      <c r="BZK579" s="633"/>
      <c r="BZL579" s="633"/>
      <c r="BZM579" s="633"/>
      <c r="BZN579" s="633"/>
      <c r="BZO579" s="633"/>
      <c r="BZP579" s="633"/>
      <c r="BZQ579" s="633"/>
      <c r="BZR579" s="633"/>
      <c r="BZS579" s="633"/>
      <c r="BZT579" s="633"/>
      <c r="BZU579" s="633"/>
      <c r="BZV579" s="633"/>
      <c r="BZW579" s="633"/>
      <c r="BZX579" s="633"/>
      <c r="BZY579" s="633"/>
      <c r="BZZ579" s="633"/>
      <c r="CAA579" s="633"/>
      <c r="CAB579" s="633"/>
      <c r="CAC579" s="633"/>
      <c r="CAD579" s="633"/>
      <c r="CAE579" s="633"/>
      <c r="CAF579" s="633"/>
      <c r="CAG579" s="633"/>
      <c r="CAH579" s="633"/>
      <c r="CAI579" s="633"/>
      <c r="CAJ579" s="633"/>
      <c r="CAK579" s="633"/>
      <c r="CAL579" s="633"/>
      <c r="CAM579" s="633"/>
      <c r="CAN579" s="633"/>
      <c r="CAO579" s="633"/>
      <c r="CAP579" s="633"/>
      <c r="CAQ579" s="633"/>
      <c r="CAR579" s="633"/>
      <c r="CAS579" s="633"/>
      <c r="CAT579" s="633"/>
      <c r="CAU579" s="633"/>
      <c r="CAV579" s="633"/>
      <c r="CAW579" s="633"/>
      <c r="CAX579" s="633"/>
      <c r="CAY579" s="633"/>
      <c r="CAZ579" s="633"/>
      <c r="CBA579" s="633"/>
      <c r="CBB579" s="633"/>
      <c r="CBC579" s="633"/>
      <c r="CBD579" s="633"/>
      <c r="CBE579" s="633"/>
      <c r="CBF579" s="633"/>
      <c r="CBG579" s="633"/>
      <c r="CBH579" s="633"/>
      <c r="CBI579" s="633"/>
      <c r="CBJ579" s="633"/>
      <c r="CBK579" s="633"/>
      <c r="CBL579" s="633"/>
      <c r="CBM579" s="633"/>
      <c r="CBN579" s="633"/>
      <c r="CBO579" s="633"/>
      <c r="CBP579" s="633"/>
      <c r="CBQ579" s="633"/>
      <c r="CBR579" s="633"/>
      <c r="CBS579" s="633"/>
      <c r="CBT579" s="633"/>
      <c r="CBU579" s="633"/>
      <c r="CBV579" s="633"/>
      <c r="CBW579" s="633"/>
      <c r="CBX579" s="633"/>
      <c r="CBY579" s="633"/>
      <c r="CBZ579" s="633"/>
      <c r="CCA579" s="633"/>
      <c r="CCB579" s="633"/>
      <c r="CCC579" s="633"/>
      <c r="CCD579" s="633"/>
      <c r="CCE579" s="633"/>
      <c r="CCF579" s="633"/>
      <c r="CCG579" s="633"/>
      <c r="CCH579" s="633"/>
      <c r="CCI579" s="633"/>
      <c r="CCJ579" s="633"/>
      <c r="CCK579" s="633"/>
      <c r="CCL579" s="633"/>
      <c r="CCM579" s="633"/>
      <c r="CCN579" s="633"/>
      <c r="CCO579" s="633"/>
      <c r="CCP579" s="633"/>
      <c r="CCQ579" s="633"/>
      <c r="CCR579" s="633"/>
      <c r="CCS579" s="633"/>
      <c r="CCT579" s="633"/>
      <c r="CCU579" s="633"/>
      <c r="CCV579" s="633"/>
      <c r="CCW579" s="633"/>
      <c r="CCX579" s="633"/>
      <c r="CCY579" s="633"/>
      <c r="CCZ579" s="633"/>
      <c r="CDA579" s="633"/>
      <c r="CDB579" s="633"/>
      <c r="CDC579" s="633"/>
      <c r="CDD579" s="633"/>
      <c r="CDE579" s="633"/>
      <c r="CDF579" s="633"/>
      <c r="CDG579" s="633"/>
      <c r="CDH579" s="633"/>
      <c r="CDI579" s="633"/>
      <c r="CDJ579" s="633"/>
      <c r="CDK579" s="633"/>
      <c r="CDL579" s="633"/>
      <c r="CDM579" s="633"/>
      <c r="CDN579" s="633"/>
      <c r="CDO579" s="633"/>
      <c r="CDP579" s="633"/>
      <c r="CDQ579" s="633"/>
      <c r="CDR579" s="633"/>
      <c r="CDS579" s="633"/>
      <c r="CDT579" s="633"/>
      <c r="CDU579" s="633"/>
      <c r="CDV579" s="633"/>
      <c r="CDW579" s="633"/>
      <c r="CDX579" s="633"/>
      <c r="CDY579" s="633"/>
      <c r="CDZ579" s="633"/>
      <c r="CEA579" s="633"/>
      <c r="CEB579" s="633"/>
      <c r="CEC579" s="633"/>
      <c r="CED579" s="633"/>
      <c r="CEE579" s="633"/>
      <c r="CEF579" s="633"/>
      <c r="CEG579" s="633"/>
      <c r="CEH579" s="633"/>
      <c r="CEI579" s="633"/>
      <c r="CEJ579" s="633"/>
      <c r="CEK579" s="633"/>
      <c r="CEL579" s="633"/>
      <c r="CEM579" s="633"/>
      <c r="CEN579" s="633"/>
      <c r="CEO579" s="633"/>
      <c r="CEP579" s="633"/>
      <c r="CEQ579" s="633"/>
      <c r="CER579" s="633"/>
      <c r="CES579" s="633"/>
      <c r="CET579" s="633"/>
      <c r="CEU579" s="633"/>
      <c r="CEV579" s="633"/>
      <c r="CEW579" s="633"/>
      <c r="CEX579" s="633"/>
      <c r="CEY579" s="633"/>
      <c r="CEZ579" s="633"/>
      <c r="CFA579" s="633"/>
      <c r="CFB579" s="633"/>
      <c r="CFC579" s="633"/>
      <c r="CFD579" s="633"/>
      <c r="CFE579" s="633"/>
      <c r="CFF579" s="633"/>
      <c r="CFG579" s="633"/>
      <c r="CFH579" s="633"/>
      <c r="CFI579" s="633"/>
      <c r="CFJ579" s="633"/>
      <c r="CFK579" s="633"/>
      <c r="CFL579" s="633"/>
      <c r="CFM579" s="633"/>
      <c r="CFN579" s="633"/>
      <c r="CFO579" s="633"/>
      <c r="CFP579" s="633"/>
      <c r="CFQ579" s="633"/>
      <c r="CFR579" s="633"/>
      <c r="CFS579" s="633"/>
      <c r="CFT579" s="633"/>
      <c r="CFU579" s="633"/>
      <c r="CFV579" s="633"/>
      <c r="CFW579" s="633"/>
      <c r="CFX579" s="633"/>
      <c r="CFY579" s="633"/>
      <c r="CFZ579" s="633"/>
      <c r="CGA579" s="633"/>
      <c r="CGB579" s="633"/>
      <c r="CGC579" s="633"/>
      <c r="CGD579" s="633"/>
      <c r="CGE579" s="633"/>
      <c r="CGF579" s="633"/>
      <c r="CGG579" s="633"/>
      <c r="CGH579" s="633"/>
      <c r="CGI579" s="633"/>
      <c r="CGJ579" s="633"/>
      <c r="CGK579" s="633"/>
      <c r="CGL579" s="633"/>
      <c r="CGM579" s="633"/>
      <c r="CGN579" s="633"/>
      <c r="CGO579" s="633"/>
      <c r="CGP579" s="633"/>
      <c r="CGQ579" s="633"/>
      <c r="CGR579" s="633"/>
      <c r="CGS579" s="633"/>
      <c r="CGT579" s="633"/>
      <c r="CGU579" s="633"/>
      <c r="CGV579" s="633"/>
      <c r="CGW579" s="633"/>
      <c r="CGX579" s="633"/>
      <c r="CGY579" s="633"/>
      <c r="CGZ579" s="633"/>
      <c r="CHA579" s="633"/>
      <c r="CHB579" s="633"/>
      <c r="CHC579" s="633"/>
      <c r="CHD579" s="633"/>
      <c r="CHE579" s="633"/>
      <c r="CHF579" s="633"/>
      <c r="CHG579" s="633"/>
      <c r="CHH579" s="633"/>
      <c r="CHI579" s="633"/>
      <c r="CHJ579" s="633"/>
      <c r="CHK579" s="633"/>
      <c r="CHL579" s="633"/>
      <c r="CHM579" s="633"/>
      <c r="CHN579" s="633"/>
      <c r="CHO579" s="633"/>
      <c r="CHP579" s="633"/>
      <c r="CHQ579" s="633"/>
      <c r="CHR579" s="633"/>
      <c r="CHS579" s="633"/>
      <c r="CHT579" s="633"/>
      <c r="CHU579" s="633"/>
      <c r="CHV579" s="633"/>
      <c r="CHW579" s="633"/>
      <c r="CHX579" s="633"/>
      <c r="CHY579" s="633"/>
      <c r="CHZ579" s="633"/>
      <c r="CIA579" s="633"/>
      <c r="CIB579" s="633"/>
      <c r="CIC579" s="633"/>
      <c r="CID579" s="633"/>
      <c r="CIE579" s="633"/>
      <c r="CIF579" s="633"/>
      <c r="CIG579" s="633"/>
      <c r="CIH579" s="633"/>
      <c r="CII579" s="633"/>
      <c r="CIJ579" s="633"/>
      <c r="CIK579" s="633"/>
      <c r="CIL579" s="633"/>
      <c r="CIM579" s="633"/>
      <c r="CIN579" s="633"/>
      <c r="CIO579" s="633"/>
      <c r="CIP579" s="633"/>
      <c r="CIQ579" s="633"/>
      <c r="CIR579" s="633"/>
      <c r="CIS579" s="633"/>
      <c r="CIT579" s="633"/>
      <c r="CIU579" s="633"/>
      <c r="CIV579" s="633"/>
      <c r="CIW579" s="633"/>
      <c r="CIX579" s="633"/>
      <c r="CIY579" s="633"/>
      <c r="CIZ579" s="633"/>
      <c r="CJA579" s="633"/>
      <c r="CJB579" s="633"/>
      <c r="CJC579" s="633"/>
      <c r="CJD579" s="633"/>
      <c r="CJE579" s="633"/>
      <c r="CJF579" s="633"/>
      <c r="CJG579" s="633"/>
      <c r="CJH579" s="633"/>
      <c r="CJI579" s="633"/>
      <c r="CJJ579" s="633"/>
      <c r="CJK579" s="633"/>
      <c r="CJL579" s="633"/>
      <c r="CJM579" s="633"/>
      <c r="CJN579" s="633"/>
      <c r="CJO579" s="633"/>
      <c r="CJP579" s="633"/>
      <c r="CJQ579" s="633"/>
      <c r="CJR579" s="633"/>
      <c r="CJS579" s="633"/>
      <c r="CJT579" s="633"/>
      <c r="CJU579" s="633"/>
      <c r="CJV579" s="633"/>
      <c r="CJW579" s="633"/>
      <c r="CJX579" s="633"/>
      <c r="CJY579" s="633"/>
      <c r="CJZ579" s="633"/>
      <c r="CKA579" s="633"/>
      <c r="CKB579" s="633"/>
      <c r="CKC579" s="633"/>
      <c r="CKD579" s="633"/>
      <c r="CKE579" s="633"/>
      <c r="CKF579" s="633"/>
      <c r="CKG579" s="633"/>
      <c r="CKH579" s="633"/>
      <c r="CKI579" s="633"/>
      <c r="CKJ579" s="633"/>
      <c r="CKK579" s="633"/>
      <c r="CKL579" s="633"/>
      <c r="CKM579" s="633"/>
      <c r="CKN579" s="633"/>
      <c r="CKO579" s="633"/>
      <c r="CKP579" s="633"/>
      <c r="CKQ579" s="633"/>
      <c r="CKR579" s="633"/>
      <c r="CKS579" s="633"/>
      <c r="CKT579" s="633"/>
      <c r="CKU579" s="633"/>
      <c r="CKV579" s="633"/>
      <c r="CKW579" s="633"/>
      <c r="CKX579" s="633"/>
      <c r="CKY579" s="633"/>
      <c r="CKZ579" s="633"/>
      <c r="CLA579" s="633"/>
      <c r="CLB579" s="633"/>
      <c r="CLC579" s="633"/>
      <c r="CLD579" s="633"/>
      <c r="CLE579" s="633"/>
      <c r="CLF579" s="633"/>
      <c r="CLG579" s="633"/>
      <c r="CLH579" s="633"/>
      <c r="CLI579" s="633"/>
      <c r="CLJ579" s="633"/>
      <c r="CLK579" s="633"/>
      <c r="CLL579" s="633"/>
      <c r="CLM579" s="633"/>
      <c r="CLN579" s="633"/>
      <c r="CLO579" s="633"/>
      <c r="CLP579" s="633"/>
      <c r="CLQ579" s="633"/>
      <c r="CLR579" s="633"/>
      <c r="CLS579" s="633"/>
      <c r="CLT579" s="633"/>
      <c r="CLU579" s="633"/>
      <c r="CLV579" s="633"/>
      <c r="CLW579" s="633"/>
      <c r="CLX579" s="633"/>
      <c r="CLY579" s="633"/>
      <c r="CLZ579" s="633"/>
      <c r="CMA579" s="633"/>
      <c r="CMB579" s="633"/>
      <c r="CMC579" s="633"/>
      <c r="CMD579" s="633"/>
      <c r="CME579" s="633"/>
      <c r="CMF579" s="633"/>
      <c r="CMG579" s="633"/>
      <c r="CMH579" s="633"/>
      <c r="CMI579" s="633"/>
      <c r="CMJ579" s="633"/>
      <c r="CMK579" s="633"/>
      <c r="CML579" s="633"/>
      <c r="CMM579" s="633"/>
      <c r="CMN579" s="633"/>
      <c r="CMO579" s="633"/>
      <c r="CMP579" s="633"/>
      <c r="CMQ579" s="633"/>
      <c r="CMR579" s="633"/>
      <c r="CMS579" s="633"/>
      <c r="CMT579" s="633"/>
      <c r="CMU579" s="633"/>
      <c r="CMV579" s="633"/>
      <c r="CMW579" s="633"/>
      <c r="CMX579" s="633"/>
      <c r="CMY579" s="633"/>
      <c r="CMZ579" s="633"/>
      <c r="CNA579" s="633"/>
      <c r="CNB579" s="633"/>
      <c r="CNC579" s="633"/>
      <c r="CND579" s="633"/>
      <c r="CNE579" s="633"/>
      <c r="CNF579" s="633"/>
      <c r="CNG579" s="633"/>
      <c r="CNH579" s="633"/>
      <c r="CNI579" s="633"/>
      <c r="CNJ579" s="633"/>
      <c r="CNK579" s="633"/>
      <c r="CNL579" s="633"/>
      <c r="CNM579" s="633"/>
      <c r="CNN579" s="633"/>
      <c r="CNO579" s="633"/>
      <c r="CNP579" s="633"/>
      <c r="CNQ579" s="633"/>
      <c r="CNR579" s="633"/>
      <c r="CNS579" s="633"/>
      <c r="CNT579" s="633"/>
      <c r="CNU579" s="633"/>
      <c r="CNV579" s="633"/>
      <c r="CNW579" s="633"/>
      <c r="CNX579" s="633"/>
      <c r="CNY579" s="633"/>
      <c r="CNZ579" s="633"/>
      <c r="COA579" s="633"/>
      <c r="COB579" s="633"/>
      <c r="COC579" s="633"/>
      <c r="COD579" s="633"/>
      <c r="COE579" s="633"/>
      <c r="COF579" s="633"/>
      <c r="COG579" s="633"/>
      <c r="COH579" s="633"/>
      <c r="COI579" s="633"/>
      <c r="COJ579" s="633"/>
      <c r="COK579" s="633"/>
      <c r="COL579" s="633"/>
      <c r="COM579" s="633"/>
      <c r="CON579" s="633"/>
      <c r="COO579" s="633"/>
      <c r="COP579" s="633"/>
      <c r="COQ579" s="633"/>
      <c r="COR579" s="633"/>
      <c r="COS579" s="633"/>
      <c r="COT579" s="633"/>
      <c r="COU579" s="633"/>
      <c r="COV579" s="633"/>
      <c r="COW579" s="633"/>
      <c r="COX579" s="633"/>
      <c r="COY579" s="633"/>
      <c r="COZ579" s="633"/>
      <c r="CPA579" s="633"/>
      <c r="CPB579" s="633"/>
      <c r="CPC579" s="633"/>
      <c r="CPD579" s="633"/>
      <c r="CPE579" s="633"/>
      <c r="CPF579" s="633"/>
      <c r="CPG579" s="633"/>
      <c r="CPH579" s="633"/>
      <c r="CPI579" s="633"/>
      <c r="CPJ579" s="633"/>
      <c r="CPK579" s="633"/>
      <c r="CPL579" s="633"/>
      <c r="CPM579" s="633"/>
      <c r="CPN579" s="633"/>
      <c r="CPO579" s="633"/>
      <c r="CPP579" s="633"/>
      <c r="CPQ579" s="633"/>
      <c r="CPR579" s="633"/>
      <c r="CPS579" s="633"/>
      <c r="CPT579" s="633"/>
      <c r="CPU579" s="633"/>
      <c r="CPV579" s="633"/>
      <c r="CPW579" s="633"/>
      <c r="CPX579" s="633"/>
      <c r="CPY579" s="633"/>
      <c r="CPZ579" s="633"/>
      <c r="CQA579" s="633"/>
      <c r="CQB579" s="633"/>
      <c r="CQC579" s="633"/>
      <c r="CQD579" s="633"/>
      <c r="CQE579" s="633"/>
      <c r="CQF579" s="633"/>
      <c r="CQG579" s="633"/>
      <c r="CQH579" s="633"/>
      <c r="CQI579" s="633"/>
      <c r="CQJ579" s="633"/>
      <c r="CQK579" s="633"/>
      <c r="CQL579" s="633"/>
      <c r="CQM579" s="633"/>
      <c r="CQN579" s="633"/>
      <c r="CQO579" s="633"/>
      <c r="CQP579" s="633"/>
      <c r="CQQ579" s="633"/>
      <c r="CQR579" s="633"/>
      <c r="CQS579" s="633"/>
      <c r="CQT579" s="633"/>
      <c r="CQU579" s="633"/>
      <c r="CQV579" s="633"/>
      <c r="CQW579" s="633"/>
      <c r="CQX579" s="633"/>
      <c r="CQY579" s="633"/>
      <c r="CQZ579" s="633"/>
      <c r="CRA579" s="633"/>
      <c r="CRB579" s="633"/>
      <c r="CRC579" s="633"/>
      <c r="CRD579" s="633"/>
      <c r="CRE579" s="633"/>
      <c r="CRF579" s="633"/>
      <c r="CRG579" s="633"/>
      <c r="CRH579" s="633"/>
      <c r="CRI579" s="633"/>
      <c r="CRJ579" s="633"/>
      <c r="CRK579" s="633"/>
      <c r="CRL579" s="633"/>
      <c r="CRM579" s="633"/>
      <c r="CRN579" s="633"/>
      <c r="CRO579" s="633"/>
      <c r="CRP579" s="633"/>
      <c r="CRQ579" s="633"/>
      <c r="CRR579" s="633"/>
      <c r="CRS579" s="633"/>
      <c r="CRT579" s="633"/>
      <c r="CRU579" s="633"/>
      <c r="CRV579" s="633"/>
      <c r="CRW579" s="633"/>
      <c r="CRX579" s="633"/>
      <c r="CRY579" s="633"/>
      <c r="CRZ579" s="633"/>
      <c r="CSA579" s="633"/>
      <c r="CSB579" s="633"/>
      <c r="CSC579" s="633"/>
      <c r="CSD579" s="633"/>
      <c r="CSE579" s="633"/>
      <c r="CSF579" s="633"/>
      <c r="CSG579" s="633"/>
      <c r="CSH579" s="633"/>
      <c r="CSI579" s="633"/>
      <c r="CSJ579" s="633"/>
      <c r="CSK579" s="633"/>
      <c r="CSL579" s="633"/>
      <c r="CSM579" s="633"/>
      <c r="CSN579" s="633"/>
      <c r="CSO579" s="633"/>
      <c r="CSP579" s="633"/>
      <c r="CSQ579" s="633"/>
      <c r="CSR579" s="633"/>
      <c r="CSS579" s="633"/>
      <c r="CST579" s="633"/>
      <c r="CSU579" s="633"/>
      <c r="CSV579" s="633"/>
      <c r="CSW579" s="633"/>
      <c r="CSX579" s="633"/>
      <c r="CSY579" s="633"/>
      <c r="CSZ579" s="633"/>
      <c r="CTA579" s="633"/>
      <c r="CTB579" s="633"/>
      <c r="CTC579" s="633"/>
      <c r="CTD579" s="633"/>
      <c r="CTE579" s="633"/>
      <c r="CTF579" s="633"/>
      <c r="CTG579" s="633"/>
      <c r="CTH579" s="633"/>
      <c r="CTI579" s="633"/>
      <c r="CTJ579" s="633"/>
      <c r="CTK579" s="633"/>
      <c r="CTL579" s="633"/>
      <c r="CTM579" s="633"/>
      <c r="CTN579" s="633"/>
      <c r="CTO579" s="633"/>
      <c r="CTP579" s="633"/>
      <c r="CTQ579" s="633"/>
      <c r="CTR579" s="633"/>
      <c r="CTS579" s="633"/>
      <c r="CTT579" s="633"/>
      <c r="CTU579" s="633"/>
      <c r="CTV579" s="633"/>
      <c r="CTW579" s="633"/>
      <c r="CTX579" s="633"/>
      <c r="CTY579" s="633"/>
      <c r="CTZ579" s="633"/>
      <c r="CUA579" s="633"/>
      <c r="CUB579" s="633"/>
      <c r="CUC579" s="633"/>
      <c r="CUD579" s="633"/>
      <c r="CUE579" s="633"/>
      <c r="CUF579" s="633"/>
      <c r="CUG579" s="633"/>
      <c r="CUH579" s="633"/>
      <c r="CUI579" s="633"/>
      <c r="CUJ579" s="633"/>
      <c r="CUK579" s="633"/>
      <c r="CUL579" s="633"/>
      <c r="CUM579" s="633"/>
      <c r="CUN579" s="633"/>
      <c r="CUO579" s="633"/>
      <c r="CUP579" s="633"/>
      <c r="CUQ579" s="633"/>
      <c r="CUR579" s="633"/>
      <c r="CUS579" s="633"/>
      <c r="CUT579" s="633"/>
      <c r="CUU579" s="633"/>
      <c r="CUV579" s="633"/>
      <c r="CUW579" s="633"/>
      <c r="CUX579" s="633"/>
      <c r="CUY579" s="633"/>
      <c r="CUZ579" s="633"/>
      <c r="CVA579" s="633"/>
      <c r="CVB579" s="633"/>
      <c r="CVC579" s="633"/>
      <c r="CVD579" s="633"/>
      <c r="CVE579" s="633"/>
      <c r="CVF579" s="633"/>
      <c r="CVG579" s="633"/>
      <c r="CVH579" s="633"/>
      <c r="CVI579" s="633"/>
      <c r="CVJ579" s="633"/>
      <c r="CVK579" s="633"/>
      <c r="CVL579" s="633"/>
      <c r="CVM579" s="633"/>
      <c r="CVN579" s="633"/>
      <c r="CVO579" s="633"/>
      <c r="CVP579" s="633"/>
      <c r="CVQ579" s="633"/>
      <c r="CVR579" s="633"/>
      <c r="CVS579" s="633"/>
      <c r="CVT579" s="633"/>
      <c r="CVU579" s="633"/>
      <c r="CVV579" s="633"/>
      <c r="CVW579" s="633"/>
      <c r="CVX579" s="633"/>
      <c r="CVY579" s="633"/>
      <c r="CVZ579" s="633"/>
      <c r="CWA579" s="633"/>
      <c r="CWB579" s="633"/>
      <c r="CWC579" s="633"/>
      <c r="CWD579" s="633"/>
      <c r="CWE579" s="633"/>
      <c r="CWF579" s="633"/>
      <c r="CWG579" s="633"/>
      <c r="CWH579" s="633"/>
      <c r="CWI579" s="633"/>
      <c r="CWJ579" s="633"/>
      <c r="CWK579" s="633"/>
      <c r="CWL579" s="633"/>
      <c r="CWM579" s="633"/>
      <c r="CWN579" s="633"/>
      <c r="CWO579" s="633"/>
      <c r="CWP579" s="633"/>
      <c r="CWQ579" s="633"/>
      <c r="CWR579" s="633"/>
      <c r="CWS579" s="633"/>
      <c r="CWT579" s="633"/>
      <c r="CWU579" s="633"/>
      <c r="CWV579" s="633"/>
      <c r="CWW579" s="633"/>
      <c r="CWX579" s="633"/>
      <c r="CWY579" s="633"/>
      <c r="CWZ579" s="633"/>
      <c r="CXA579" s="633"/>
      <c r="CXB579" s="633"/>
      <c r="CXC579" s="633"/>
      <c r="CXD579" s="633"/>
      <c r="CXE579" s="633"/>
      <c r="CXF579" s="633"/>
      <c r="CXG579" s="633"/>
      <c r="CXH579" s="633"/>
      <c r="CXI579" s="633"/>
      <c r="CXJ579" s="633"/>
      <c r="CXK579" s="633"/>
      <c r="CXL579" s="633"/>
      <c r="CXM579" s="633"/>
      <c r="CXN579" s="633"/>
      <c r="CXO579" s="633"/>
      <c r="CXP579" s="633"/>
      <c r="CXQ579" s="633"/>
      <c r="CXR579" s="633"/>
      <c r="CXS579" s="633"/>
      <c r="CXT579" s="633"/>
      <c r="CXU579" s="633"/>
      <c r="CXV579" s="633"/>
      <c r="CXW579" s="633"/>
      <c r="CXX579" s="633"/>
      <c r="CXY579" s="633"/>
      <c r="CXZ579" s="633"/>
      <c r="CYA579" s="633"/>
      <c r="CYB579" s="633"/>
      <c r="CYC579" s="633"/>
      <c r="CYD579" s="633"/>
      <c r="CYE579" s="633"/>
      <c r="CYF579" s="633"/>
      <c r="CYG579" s="633"/>
      <c r="CYH579" s="633"/>
      <c r="CYI579" s="633"/>
      <c r="CYJ579" s="633"/>
      <c r="CYK579" s="633"/>
      <c r="CYL579" s="633"/>
      <c r="CYM579" s="633"/>
      <c r="CYN579" s="633"/>
      <c r="CYO579" s="633"/>
      <c r="CYP579" s="633"/>
      <c r="CYQ579" s="633"/>
      <c r="CYR579" s="633"/>
      <c r="CYS579" s="633"/>
      <c r="CYT579" s="633"/>
      <c r="CYU579" s="633"/>
      <c r="CYV579" s="633"/>
      <c r="CYW579" s="633"/>
      <c r="CYX579" s="633"/>
      <c r="CYY579" s="633"/>
      <c r="CYZ579" s="633"/>
      <c r="CZA579" s="633"/>
      <c r="CZB579" s="633"/>
      <c r="CZC579" s="633"/>
      <c r="CZD579" s="633"/>
      <c r="CZE579" s="633"/>
      <c r="CZF579" s="633"/>
      <c r="CZG579" s="633"/>
      <c r="CZH579" s="633"/>
      <c r="CZI579" s="633"/>
      <c r="CZJ579" s="633"/>
      <c r="CZK579" s="633"/>
      <c r="CZL579" s="633"/>
      <c r="CZM579" s="633"/>
      <c r="CZN579" s="633"/>
      <c r="CZO579" s="633"/>
      <c r="CZP579" s="633"/>
      <c r="CZQ579" s="633"/>
      <c r="CZR579" s="633"/>
      <c r="CZS579" s="633"/>
      <c r="CZT579" s="633"/>
      <c r="CZU579" s="633"/>
      <c r="CZV579" s="633"/>
      <c r="CZW579" s="633"/>
      <c r="CZX579" s="633"/>
      <c r="CZY579" s="633"/>
      <c r="CZZ579" s="633"/>
      <c r="DAA579" s="633"/>
      <c r="DAB579" s="633"/>
      <c r="DAC579" s="633"/>
      <c r="DAD579" s="633"/>
      <c r="DAE579" s="633"/>
      <c r="DAF579" s="633"/>
      <c r="DAG579" s="633"/>
      <c r="DAH579" s="633"/>
      <c r="DAI579" s="633"/>
      <c r="DAJ579" s="633"/>
      <c r="DAK579" s="633"/>
      <c r="DAL579" s="633"/>
      <c r="DAM579" s="633"/>
      <c r="DAN579" s="633"/>
      <c r="DAO579" s="633"/>
      <c r="DAP579" s="633"/>
      <c r="DAQ579" s="633"/>
      <c r="DAR579" s="633"/>
      <c r="DAS579" s="633"/>
      <c r="DAT579" s="633"/>
      <c r="DAU579" s="633"/>
      <c r="DAV579" s="633"/>
      <c r="DAW579" s="633"/>
      <c r="DAX579" s="633"/>
      <c r="DAY579" s="633"/>
      <c r="DAZ579" s="633"/>
      <c r="DBA579" s="633"/>
      <c r="DBB579" s="633"/>
      <c r="DBC579" s="633"/>
      <c r="DBD579" s="633"/>
      <c r="DBE579" s="633"/>
      <c r="DBF579" s="633"/>
      <c r="DBG579" s="633"/>
      <c r="DBH579" s="633"/>
      <c r="DBI579" s="633"/>
      <c r="DBJ579" s="633"/>
      <c r="DBK579" s="633"/>
      <c r="DBL579" s="633"/>
      <c r="DBM579" s="633"/>
      <c r="DBN579" s="633"/>
      <c r="DBO579" s="633"/>
      <c r="DBP579" s="633"/>
      <c r="DBQ579" s="633"/>
      <c r="DBR579" s="633"/>
      <c r="DBS579" s="633"/>
      <c r="DBT579" s="633"/>
      <c r="DBU579" s="633"/>
      <c r="DBV579" s="633"/>
      <c r="DBW579" s="633"/>
      <c r="DBX579" s="633"/>
      <c r="DBY579" s="633"/>
      <c r="DBZ579" s="633"/>
      <c r="DCA579" s="633"/>
      <c r="DCB579" s="633"/>
      <c r="DCC579" s="633"/>
      <c r="DCD579" s="633"/>
      <c r="DCE579" s="633"/>
      <c r="DCF579" s="633"/>
      <c r="DCG579" s="633"/>
      <c r="DCH579" s="633"/>
      <c r="DCI579" s="633"/>
      <c r="DCJ579" s="633"/>
      <c r="DCK579" s="633"/>
      <c r="DCL579" s="633"/>
      <c r="DCM579" s="633"/>
      <c r="DCN579" s="633"/>
      <c r="DCO579" s="633"/>
      <c r="DCP579" s="633"/>
      <c r="DCQ579" s="633"/>
      <c r="DCR579" s="633"/>
      <c r="DCS579" s="633"/>
      <c r="DCT579" s="633"/>
      <c r="DCU579" s="633"/>
      <c r="DCV579" s="633"/>
      <c r="DCW579" s="633"/>
      <c r="DCX579" s="633"/>
      <c r="DCY579" s="633"/>
      <c r="DCZ579" s="633"/>
      <c r="DDA579" s="633"/>
      <c r="DDB579" s="633"/>
      <c r="DDC579" s="633"/>
      <c r="DDD579" s="633"/>
      <c r="DDE579" s="633"/>
      <c r="DDF579" s="633"/>
      <c r="DDG579" s="633"/>
      <c r="DDH579" s="633"/>
      <c r="DDI579" s="633"/>
      <c r="DDJ579" s="633"/>
      <c r="DDK579" s="633"/>
      <c r="DDL579" s="633"/>
      <c r="DDM579" s="633"/>
      <c r="DDN579" s="633"/>
      <c r="DDO579" s="633"/>
      <c r="DDP579" s="633"/>
      <c r="DDQ579" s="633"/>
      <c r="DDR579" s="633"/>
      <c r="DDS579" s="633"/>
      <c r="DDT579" s="633"/>
      <c r="DDU579" s="633"/>
      <c r="DDV579" s="633"/>
      <c r="DDW579" s="633"/>
      <c r="DDX579" s="633"/>
      <c r="DDY579" s="633"/>
      <c r="DDZ579" s="633"/>
      <c r="DEA579" s="633"/>
      <c r="DEB579" s="633"/>
      <c r="DEC579" s="633"/>
      <c r="DED579" s="633"/>
      <c r="DEE579" s="633"/>
      <c r="DEF579" s="633"/>
      <c r="DEG579" s="633"/>
      <c r="DEH579" s="633"/>
      <c r="DEI579" s="633"/>
      <c r="DEJ579" s="633"/>
      <c r="DEK579" s="633"/>
      <c r="DEL579" s="633"/>
      <c r="DEM579" s="633"/>
      <c r="DEN579" s="633"/>
      <c r="DEO579" s="633"/>
      <c r="DEP579" s="633"/>
      <c r="DEQ579" s="633"/>
      <c r="DER579" s="633"/>
      <c r="DES579" s="633"/>
      <c r="DET579" s="633"/>
      <c r="DEU579" s="633"/>
      <c r="DEV579" s="633"/>
      <c r="DEW579" s="633"/>
      <c r="DEX579" s="633"/>
      <c r="DEY579" s="633"/>
      <c r="DEZ579" s="633"/>
      <c r="DFA579" s="633"/>
      <c r="DFB579" s="633"/>
      <c r="DFC579" s="633"/>
      <c r="DFD579" s="633"/>
      <c r="DFE579" s="633"/>
      <c r="DFF579" s="633"/>
      <c r="DFG579" s="633"/>
      <c r="DFH579" s="633"/>
      <c r="DFI579" s="633"/>
      <c r="DFJ579" s="633"/>
      <c r="DFK579" s="633"/>
      <c r="DFL579" s="633"/>
      <c r="DFM579" s="633"/>
      <c r="DFN579" s="633"/>
      <c r="DFO579" s="633"/>
      <c r="DFP579" s="633"/>
      <c r="DFQ579" s="633"/>
      <c r="DFR579" s="633"/>
      <c r="DFS579" s="633"/>
      <c r="DFT579" s="633"/>
      <c r="DFU579" s="633"/>
      <c r="DFV579" s="633"/>
      <c r="DFW579" s="633"/>
      <c r="DFX579" s="633"/>
      <c r="DFY579" s="633"/>
      <c r="DFZ579" s="633"/>
      <c r="DGA579" s="633"/>
      <c r="DGB579" s="633"/>
      <c r="DGC579" s="633"/>
      <c r="DGD579" s="633"/>
      <c r="DGE579" s="633"/>
      <c r="DGF579" s="633"/>
      <c r="DGG579" s="633"/>
      <c r="DGH579" s="633"/>
      <c r="DGI579" s="633"/>
      <c r="DGJ579" s="633"/>
      <c r="DGK579" s="633"/>
      <c r="DGL579" s="633"/>
      <c r="DGM579" s="633"/>
      <c r="DGN579" s="633"/>
      <c r="DGO579" s="633"/>
      <c r="DGP579" s="633"/>
      <c r="DGQ579" s="633"/>
      <c r="DGR579" s="633"/>
      <c r="DGS579" s="633"/>
      <c r="DGT579" s="633"/>
      <c r="DGU579" s="633"/>
      <c r="DGV579" s="633"/>
      <c r="DGW579" s="633"/>
      <c r="DGX579" s="633"/>
      <c r="DGY579" s="633"/>
      <c r="DGZ579" s="633"/>
      <c r="DHA579" s="633"/>
      <c r="DHB579" s="633"/>
      <c r="DHC579" s="633"/>
      <c r="DHD579" s="633"/>
      <c r="DHE579" s="633"/>
      <c r="DHF579" s="633"/>
      <c r="DHG579" s="633"/>
      <c r="DHH579" s="633"/>
      <c r="DHI579" s="633"/>
      <c r="DHJ579" s="633"/>
      <c r="DHK579" s="633"/>
      <c r="DHL579" s="633"/>
      <c r="DHM579" s="633"/>
      <c r="DHN579" s="633"/>
      <c r="DHO579" s="633"/>
      <c r="DHP579" s="633"/>
      <c r="DHQ579" s="633"/>
      <c r="DHR579" s="633"/>
      <c r="DHS579" s="633"/>
      <c r="DHT579" s="633"/>
      <c r="DHU579" s="633"/>
      <c r="DHV579" s="633"/>
      <c r="DHW579" s="633"/>
      <c r="DHX579" s="633"/>
      <c r="DHY579" s="633"/>
      <c r="DHZ579" s="633"/>
      <c r="DIA579" s="633"/>
      <c r="DIB579" s="633"/>
      <c r="DIC579" s="633"/>
      <c r="DID579" s="633"/>
      <c r="DIE579" s="633"/>
      <c r="DIF579" s="633"/>
      <c r="DIG579" s="633"/>
      <c r="DIH579" s="633"/>
      <c r="DII579" s="633"/>
      <c r="DIJ579" s="633"/>
      <c r="DIK579" s="633"/>
      <c r="DIL579" s="633"/>
      <c r="DIM579" s="633"/>
      <c r="DIN579" s="633"/>
      <c r="DIO579" s="633"/>
      <c r="DIP579" s="633"/>
      <c r="DIQ579" s="633"/>
      <c r="DIR579" s="633"/>
      <c r="DIS579" s="633"/>
      <c r="DIT579" s="633"/>
      <c r="DIU579" s="633"/>
      <c r="DIV579" s="633"/>
      <c r="DIW579" s="633"/>
      <c r="DIX579" s="633"/>
      <c r="DIY579" s="633"/>
      <c r="DIZ579" s="633"/>
      <c r="DJA579" s="633"/>
      <c r="DJB579" s="633"/>
      <c r="DJC579" s="633"/>
      <c r="DJD579" s="633"/>
      <c r="DJE579" s="633"/>
      <c r="DJF579" s="633"/>
      <c r="DJG579" s="633"/>
      <c r="DJH579" s="633"/>
      <c r="DJI579" s="633"/>
      <c r="DJJ579" s="633"/>
      <c r="DJK579" s="633"/>
      <c r="DJL579" s="633"/>
      <c r="DJM579" s="633"/>
      <c r="DJN579" s="633"/>
      <c r="DJO579" s="633"/>
      <c r="DJP579" s="633"/>
      <c r="DJQ579" s="633"/>
      <c r="DJR579" s="633"/>
      <c r="DJS579" s="633"/>
      <c r="DJT579" s="633"/>
      <c r="DJU579" s="633"/>
      <c r="DJV579" s="633"/>
      <c r="DJW579" s="633"/>
      <c r="DJX579" s="633"/>
      <c r="DJY579" s="633"/>
      <c r="DJZ579" s="633"/>
      <c r="DKA579" s="633"/>
      <c r="DKB579" s="633"/>
      <c r="DKC579" s="633"/>
      <c r="DKD579" s="633"/>
      <c r="DKE579" s="633"/>
      <c r="DKF579" s="633"/>
      <c r="DKG579" s="633"/>
      <c r="DKH579" s="633"/>
      <c r="DKI579" s="633"/>
      <c r="DKJ579" s="633"/>
      <c r="DKK579" s="633"/>
      <c r="DKL579" s="633"/>
      <c r="DKM579" s="633"/>
      <c r="DKN579" s="633"/>
      <c r="DKO579" s="633"/>
      <c r="DKP579" s="633"/>
      <c r="DKQ579" s="633"/>
      <c r="DKR579" s="633"/>
      <c r="DKS579" s="633"/>
      <c r="DKT579" s="633"/>
      <c r="DKU579" s="633"/>
      <c r="DKV579" s="633"/>
      <c r="DKW579" s="633"/>
      <c r="DKX579" s="633"/>
      <c r="DKY579" s="633"/>
      <c r="DKZ579" s="633"/>
      <c r="DLA579" s="633"/>
      <c r="DLB579" s="633"/>
      <c r="DLC579" s="633"/>
      <c r="DLD579" s="633"/>
      <c r="DLE579" s="633"/>
      <c r="DLF579" s="633"/>
      <c r="DLG579" s="633"/>
      <c r="DLH579" s="633"/>
      <c r="DLI579" s="633"/>
      <c r="DLJ579" s="633"/>
      <c r="DLK579" s="633"/>
      <c r="DLL579" s="633"/>
      <c r="DLM579" s="633"/>
      <c r="DLN579" s="633"/>
      <c r="DLO579" s="633"/>
      <c r="DLP579" s="633"/>
      <c r="DLQ579" s="633"/>
      <c r="DLR579" s="633"/>
      <c r="DLS579" s="633"/>
      <c r="DLT579" s="633"/>
      <c r="DLU579" s="633"/>
      <c r="DLV579" s="633"/>
      <c r="DLW579" s="633"/>
      <c r="DLX579" s="633"/>
      <c r="DLY579" s="633"/>
      <c r="DLZ579" s="633"/>
      <c r="DMA579" s="633"/>
      <c r="DMB579" s="633"/>
      <c r="DMC579" s="633"/>
      <c r="DMD579" s="633"/>
      <c r="DME579" s="633"/>
      <c r="DMF579" s="633"/>
      <c r="DMG579" s="633"/>
      <c r="DMH579" s="633"/>
      <c r="DMI579" s="633"/>
      <c r="DMJ579" s="633"/>
      <c r="DMK579" s="633"/>
      <c r="DML579" s="633"/>
      <c r="DMM579" s="633"/>
      <c r="DMN579" s="633"/>
      <c r="DMO579" s="633"/>
      <c r="DMP579" s="633"/>
      <c r="DMQ579" s="633"/>
      <c r="DMR579" s="633"/>
      <c r="DMS579" s="633"/>
      <c r="DMT579" s="633"/>
      <c r="DMU579" s="633"/>
      <c r="DMV579" s="633"/>
      <c r="DMW579" s="633"/>
      <c r="DMX579" s="633"/>
      <c r="DMY579" s="633"/>
      <c r="DMZ579" s="633"/>
      <c r="DNA579" s="633"/>
      <c r="DNB579" s="633"/>
      <c r="DNC579" s="633"/>
      <c r="DND579" s="633"/>
      <c r="DNE579" s="633"/>
      <c r="DNF579" s="633"/>
      <c r="DNG579" s="633"/>
      <c r="DNH579" s="633"/>
      <c r="DNI579" s="633"/>
      <c r="DNJ579" s="633"/>
      <c r="DNK579" s="633"/>
      <c r="DNL579" s="633"/>
      <c r="DNM579" s="633"/>
      <c r="DNN579" s="633"/>
      <c r="DNO579" s="633"/>
      <c r="DNP579" s="633"/>
      <c r="DNQ579" s="633"/>
      <c r="DNR579" s="633"/>
      <c r="DNS579" s="633"/>
      <c r="DNT579" s="633"/>
      <c r="DNU579" s="633"/>
      <c r="DNV579" s="633"/>
      <c r="DNW579" s="633"/>
      <c r="DNX579" s="633"/>
      <c r="DNY579" s="633"/>
      <c r="DNZ579" s="633"/>
      <c r="DOA579" s="633"/>
      <c r="DOB579" s="633"/>
      <c r="DOC579" s="633"/>
      <c r="DOD579" s="633"/>
      <c r="DOE579" s="633"/>
      <c r="DOF579" s="633"/>
      <c r="DOG579" s="633"/>
      <c r="DOH579" s="633"/>
      <c r="DOI579" s="633"/>
      <c r="DOJ579" s="633"/>
      <c r="DOK579" s="633"/>
      <c r="DOL579" s="633"/>
      <c r="DOM579" s="633"/>
      <c r="DON579" s="633"/>
      <c r="DOO579" s="633"/>
      <c r="DOP579" s="633"/>
      <c r="DOQ579" s="633"/>
      <c r="DOR579" s="633"/>
      <c r="DOS579" s="633"/>
      <c r="DOT579" s="633"/>
      <c r="DOU579" s="633"/>
      <c r="DOV579" s="633"/>
      <c r="DOW579" s="633"/>
      <c r="DOX579" s="633"/>
      <c r="DOY579" s="633"/>
      <c r="DOZ579" s="633"/>
      <c r="DPA579" s="633"/>
      <c r="DPB579" s="633"/>
      <c r="DPC579" s="633"/>
      <c r="DPD579" s="633"/>
      <c r="DPE579" s="633"/>
      <c r="DPF579" s="633"/>
      <c r="DPG579" s="633"/>
      <c r="DPH579" s="633"/>
      <c r="DPI579" s="633"/>
      <c r="DPJ579" s="633"/>
      <c r="DPK579" s="633"/>
      <c r="DPL579" s="633"/>
      <c r="DPM579" s="633"/>
      <c r="DPN579" s="633"/>
      <c r="DPO579" s="633"/>
      <c r="DPP579" s="633"/>
      <c r="DPQ579" s="633"/>
      <c r="DPR579" s="633"/>
      <c r="DPS579" s="633"/>
      <c r="DPT579" s="633"/>
      <c r="DPU579" s="633"/>
      <c r="DPV579" s="633"/>
      <c r="DPW579" s="633"/>
      <c r="DPX579" s="633"/>
      <c r="DPY579" s="633"/>
      <c r="DPZ579" s="633"/>
      <c r="DQA579" s="633"/>
      <c r="DQB579" s="633"/>
      <c r="DQC579" s="633"/>
      <c r="DQD579" s="633"/>
      <c r="DQE579" s="633"/>
      <c r="DQF579" s="633"/>
      <c r="DQG579" s="633"/>
      <c r="DQH579" s="633"/>
      <c r="DQI579" s="633"/>
      <c r="DQJ579" s="633"/>
      <c r="DQK579" s="633"/>
      <c r="DQL579" s="633"/>
      <c r="DQM579" s="633"/>
      <c r="DQN579" s="633"/>
      <c r="DQO579" s="633"/>
      <c r="DQP579" s="633"/>
      <c r="DQQ579" s="633"/>
      <c r="DQR579" s="633"/>
      <c r="DQS579" s="633"/>
      <c r="DQT579" s="633"/>
      <c r="DQU579" s="633"/>
      <c r="DQV579" s="633"/>
      <c r="DQW579" s="633"/>
      <c r="DQX579" s="633"/>
      <c r="DQY579" s="633"/>
      <c r="DQZ579" s="633"/>
      <c r="DRA579" s="633"/>
      <c r="DRB579" s="633"/>
      <c r="DRC579" s="633"/>
      <c r="DRD579" s="633"/>
      <c r="DRE579" s="633"/>
      <c r="DRF579" s="633"/>
      <c r="DRG579" s="633"/>
      <c r="DRH579" s="633"/>
      <c r="DRI579" s="633"/>
      <c r="DRJ579" s="633"/>
      <c r="DRK579" s="633"/>
      <c r="DRL579" s="633"/>
      <c r="DRM579" s="633"/>
      <c r="DRN579" s="633"/>
      <c r="DRO579" s="633"/>
      <c r="DRP579" s="633"/>
      <c r="DRQ579" s="633"/>
      <c r="DRR579" s="633"/>
      <c r="DRS579" s="633"/>
      <c r="DRT579" s="633"/>
      <c r="DRU579" s="633"/>
      <c r="DRV579" s="633"/>
      <c r="DRW579" s="633"/>
      <c r="DRX579" s="633"/>
      <c r="DRY579" s="633"/>
      <c r="DRZ579" s="633"/>
      <c r="DSA579" s="633"/>
      <c r="DSB579" s="633"/>
      <c r="DSC579" s="633"/>
      <c r="DSD579" s="633"/>
      <c r="DSE579" s="633"/>
      <c r="DSF579" s="633"/>
      <c r="DSG579" s="633"/>
      <c r="DSH579" s="633"/>
      <c r="DSI579" s="633"/>
      <c r="DSJ579" s="633"/>
      <c r="DSK579" s="633"/>
      <c r="DSL579" s="633"/>
      <c r="DSM579" s="633"/>
      <c r="DSN579" s="633"/>
      <c r="DSO579" s="633"/>
      <c r="DSP579" s="633"/>
      <c r="DSQ579" s="633"/>
      <c r="DSR579" s="633"/>
      <c r="DSS579" s="633"/>
      <c r="DST579" s="633"/>
      <c r="DSU579" s="633"/>
      <c r="DSV579" s="633"/>
      <c r="DSW579" s="633"/>
      <c r="DSX579" s="633"/>
      <c r="DSY579" s="633"/>
      <c r="DSZ579" s="633"/>
      <c r="DTA579" s="633"/>
      <c r="DTB579" s="633"/>
      <c r="DTC579" s="633"/>
      <c r="DTD579" s="633"/>
      <c r="DTE579" s="633"/>
      <c r="DTF579" s="633"/>
      <c r="DTG579" s="633"/>
      <c r="DTH579" s="633"/>
      <c r="DTI579" s="633"/>
      <c r="DTJ579" s="633"/>
      <c r="DTK579" s="633"/>
      <c r="DTL579" s="633"/>
      <c r="DTM579" s="633"/>
      <c r="DTN579" s="633"/>
      <c r="DTO579" s="633"/>
      <c r="DTP579" s="633"/>
      <c r="DTQ579" s="633"/>
      <c r="DTR579" s="633"/>
      <c r="DTS579" s="633"/>
      <c r="DTT579" s="633"/>
      <c r="DTU579" s="633"/>
      <c r="DTV579" s="633"/>
      <c r="DTW579" s="633"/>
      <c r="DTX579" s="633"/>
      <c r="DTY579" s="633"/>
      <c r="DTZ579" s="633"/>
      <c r="DUA579" s="633"/>
      <c r="DUB579" s="633"/>
      <c r="DUC579" s="633"/>
      <c r="DUD579" s="633"/>
      <c r="DUE579" s="633"/>
      <c r="DUF579" s="633"/>
      <c r="DUG579" s="633"/>
      <c r="DUH579" s="633"/>
      <c r="DUI579" s="633"/>
      <c r="DUJ579" s="633"/>
      <c r="DUK579" s="633"/>
      <c r="DUL579" s="633"/>
      <c r="DUM579" s="633"/>
      <c r="DUN579" s="633"/>
      <c r="DUO579" s="633"/>
      <c r="DUP579" s="633"/>
      <c r="DUQ579" s="633"/>
      <c r="DUR579" s="633"/>
      <c r="DUS579" s="633"/>
      <c r="DUT579" s="633"/>
      <c r="DUU579" s="633"/>
      <c r="DUV579" s="633"/>
      <c r="DUW579" s="633"/>
      <c r="DUX579" s="633"/>
      <c r="DUY579" s="633"/>
      <c r="DUZ579" s="633"/>
      <c r="DVA579" s="633"/>
      <c r="DVB579" s="633"/>
      <c r="DVC579" s="633"/>
      <c r="DVD579" s="633"/>
      <c r="DVE579" s="633"/>
      <c r="DVF579" s="633"/>
      <c r="DVG579" s="633"/>
      <c r="DVH579" s="633"/>
      <c r="DVI579" s="633"/>
      <c r="DVJ579" s="633"/>
      <c r="DVK579" s="633"/>
      <c r="DVL579" s="633"/>
      <c r="DVM579" s="633"/>
      <c r="DVN579" s="633"/>
      <c r="DVO579" s="633"/>
      <c r="DVP579" s="633"/>
      <c r="DVQ579" s="633"/>
      <c r="DVR579" s="633"/>
      <c r="DVS579" s="633"/>
      <c r="DVT579" s="633"/>
      <c r="DVU579" s="633"/>
      <c r="DVV579" s="633"/>
      <c r="DVW579" s="633"/>
      <c r="DVX579" s="633"/>
      <c r="DVY579" s="633"/>
      <c r="DVZ579" s="633"/>
      <c r="DWA579" s="633"/>
      <c r="DWB579" s="633"/>
      <c r="DWC579" s="633"/>
      <c r="DWD579" s="633"/>
      <c r="DWE579" s="633"/>
      <c r="DWF579" s="633"/>
      <c r="DWG579" s="633"/>
      <c r="DWH579" s="633"/>
      <c r="DWI579" s="633"/>
      <c r="DWJ579" s="633"/>
      <c r="DWK579" s="633"/>
      <c r="DWL579" s="633"/>
      <c r="DWM579" s="633"/>
      <c r="DWN579" s="633"/>
      <c r="DWO579" s="633"/>
      <c r="DWP579" s="633"/>
      <c r="DWQ579" s="633"/>
      <c r="DWR579" s="633"/>
      <c r="DWS579" s="633"/>
      <c r="DWT579" s="633"/>
      <c r="DWU579" s="633"/>
      <c r="DWV579" s="633"/>
      <c r="DWW579" s="633"/>
      <c r="DWX579" s="633"/>
      <c r="DWY579" s="633"/>
      <c r="DWZ579" s="633"/>
      <c r="DXA579" s="633"/>
      <c r="DXB579" s="633"/>
      <c r="DXC579" s="633"/>
      <c r="DXD579" s="633"/>
      <c r="DXE579" s="633"/>
      <c r="DXF579" s="633"/>
      <c r="DXG579" s="633"/>
      <c r="DXH579" s="633"/>
      <c r="DXI579" s="633"/>
      <c r="DXJ579" s="633"/>
      <c r="DXK579" s="633"/>
      <c r="DXL579" s="633"/>
      <c r="DXM579" s="633"/>
      <c r="DXN579" s="633"/>
      <c r="DXO579" s="633"/>
      <c r="DXP579" s="633"/>
      <c r="DXQ579" s="633"/>
      <c r="DXR579" s="633"/>
      <c r="DXS579" s="633"/>
      <c r="DXT579" s="633"/>
      <c r="DXU579" s="633"/>
      <c r="DXV579" s="633"/>
      <c r="DXW579" s="633"/>
      <c r="DXX579" s="633"/>
      <c r="DXY579" s="633"/>
      <c r="DXZ579" s="633"/>
      <c r="DYA579" s="633"/>
      <c r="DYB579" s="633"/>
      <c r="DYC579" s="633"/>
      <c r="DYD579" s="633"/>
      <c r="DYE579" s="633"/>
      <c r="DYF579" s="633"/>
      <c r="DYG579" s="633"/>
      <c r="DYH579" s="633"/>
      <c r="DYI579" s="633"/>
      <c r="DYJ579" s="633"/>
      <c r="DYK579" s="633"/>
      <c r="DYL579" s="633"/>
      <c r="DYM579" s="633"/>
      <c r="DYN579" s="633"/>
      <c r="DYO579" s="633"/>
      <c r="DYP579" s="633"/>
      <c r="DYQ579" s="633"/>
      <c r="DYR579" s="633"/>
      <c r="DYS579" s="633"/>
      <c r="DYT579" s="633"/>
      <c r="DYU579" s="633"/>
      <c r="DYV579" s="633"/>
      <c r="DYW579" s="633"/>
      <c r="DYX579" s="633"/>
      <c r="DYY579" s="633"/>
      <c r="DYZ579" s="633"/>
      <c r="DZA579" s="633"/>
      <c r="DZB579" s="633"/>
      <c r="DZC579" s="633"/>
      <c r="DZD579" s="633"/>
      <c r="DZE579" s="633"/>
      <c r="DZF579" s="633"/>
      <c r="DZG579" s="633"/>
      <c r="DZH579" s="633"/>
      <c r="DZI579" s="633"/>
      <c r="DZJ579" s="633"/>
      <c r="DZK579" s="633"/>
      <c r="DZL579" s="633"/>
      <c r="DZM579" s="633"/>
      <c r="DZN579" s="633"/>
      <c r="DZO579" s="633"/>
      <c r="DZP579" s="633"/>
      <c r="DZQ579" s="633"/>
      <c r="DZR579" s="633"/>
      <c r="DZS579" s="633"/>
      <c r="DZT579" s="633"/>
      <c r="DZU579" s="633"/>
      <c r="DZV579" s="633"/>
      <c r="DZW579" s="633"/>
      <c r="DZX579" s="633"/>
      <c r="DZY579" s="633"/>
      <c r="DZZ579" s="633"/>
      <c r="EAA579" s="633"/>
      <c r="EAB579" s="633"/>
      <c r="EAC579" s="633"/>
      <c r="EAD579" s="633"/>
      <c r="EAE579" s="633"/>
      <c r="EAF579" s="633"/>
      <c r="EAG579" s="633"/>
      <c r="EAH579" s="633"/>
      <c r="EAI579" s="633"/>
      <c r="EAJ579" s="633"/>
      <c r="EAK579" s="633"/>
      <c r="EAL579" s="633"/>
      <c r="EAM579" s="633"/>
      <c r="EAN579" s="633"/>
      <c r="EAO579" s="633"/>
      <c r="EAP579" s="633"/>
      <c r="EAQ579" s="633"/>
      <c r="EAR579" s="633"/>
      <c r="EAS579" s="633"/>
      <c r="EAT579" s="633"/>
      <c r="EAU579" s="633"/>
      <c r="EAV579" s="633"/>
      <c r="EAW579" s="633"/>
      <c r="EAX579" s="633"/>
      <c r="EAY579" s="633"/>
      <c r="EAZ579" s="633"/>
      <c r="EBA579" s="633"/>
      <c r="EBB579" s="633"/>
      <c r="EBC579" s="633"/>
      <c r="EBD579" s="633"/>
      <c r="EBE579" s="633"/>
      <c r="EBF579" s="633"/>
      <c r="EBG579" s="633"/>
      <c r="EBH579" s="633"/>
      <c r="EBI579" s="633"/>
      <c r="EBJ579" s="633"/>
      <c r="EBK579" s="633"/>
      <c r="EBL579" s="633"/>
      <c r="EBM579" s="633"/>
      <c r="EBN579" s="633"/>
      <c r="EBO579" s="633"/>
      <c r="EBP579" s="633"/>
      <c r="EBQ579" s="633"/>
      <c r="EBR579" s="633"/>
      <c r="EBS579" s="633"/>
      <c r="EBT579" s="633"/>
      <c r="EBU579" s="633"/>
      <c r="EBV579" s="633"/>
      <c r="EBW579" s="633"/>
      <c r="EBX579" s="633"/>
      <c r="EBY579" s="633"/>
      <c r="EBZ579" s="633"/>
      <c r="ECA579" s="633"/>
      <c r="ECB579" s="633"/>
      <c r="ECC579" s="633"/>
      <c r="ECD579" s="633"/>
      <c r="ECE579" s="633"/>
      <c r="ECF579" s="633"/>
      <c r="ECG579" s="633"/>
      <c r="ECH579" s="633"/>
      <c r="ECI579" s="633"/>
      <c r="ECJ579" s="633"/>
      <c r="ECK579" s="633"/>
      <c r="ECL579" s="633"/>
      <c r="ECM579" s="633"/>
      <c r="ECN579" s="633"/>
      <c r="ECO579" s="633"/>
      <c r="ECP579" s="633"/>
      <c r="ECQ579" s="633"/>
      <c r="ECR579" s="633"/>
      <c r="ECS579" s="633"/>
      <c r="ECT579" s="633"/>
      <c r="ECU579" s="633"/>
      <c r="ECV579" s="633"/>
      <c r="ECW579" s="633"/>
      <c r="ECX579" s="633"/>
      <c r="ECY579" s="633"/>
      <c r="ECZ579" s="633"/>
      <c r="EDA579" s="633"/>
      <c r="EDB579" s="633"/>
      <c r="EDC579" s="633"/>
      <c r="EDD579" s="633"/>
      <c r="EDE579" s="633"/>
      <c r="EDF579" s="633"/>
      <c r="EDG579" s="633"/>
      <c r="EDH579" s="633"/>
      <c r="EDI579" s="633"/>
      <c r="EDJ579" s="633"/>
      <c r="EDK579" s="633"/>
      <c r="EDL579" s="633"/>
      <c r="EDM579" s="633"/>
      <c r="EDN579" s="633"/>
      <c r="EDO579" s="633"/>
      <c r="EDP579" s="633"/>
      <c r="EDQ579" s="633"/>
      <c r="EDR579" s="633"/>
      <c r="EDS579" s="633"/>
      <c r="EDT579" s="633"/>
      <c r="EDU579" s="633"/>
      <c r="EDV579" s="633"/>
      <c r="EDW579" s="633"/>
      <c r="EDX579" s="633"/>
      <c r="EDY579" s="633"/>
      <c r="EDZ579" s="633"/>
      <c r="EEA579" s="633"/>
      <c r="EEB579" s="633"/>
      <c r="EEC579" s="633"/>
      <c r="EED579" s="633"/>
      <c r="EEE579" s="633"/>
      <c r="EEF579" s="633"/>
      <c r="EEG579" s="633"/>
      <c r="EEH579" s="633"/>
      <c r="EEI579" s="633"/>
      <c r="EEJ579" s="633"/>
      <c r="EEK579" s="633"/>
      <c r="EEL579" s="633"/>
      <c r="EEM579" s="633"/>
      <c r="EEN579" s="633"/>
      <c r="EEO579" s="633"/>
      <c r="EEP579" s="633"/>
      <c r="EEQ579" s="633"/>
      <c r="EER579" s="633"/>
      <c r="EES579" s="633"/>
      <c r="EET579" s="633"/>
      <c r="EEU579" s="633"/>
      <c r="EEV579" s="633"/>
      <c r="EEW579" s="633"/>
      <c r="EEX579" s="633"/>
      <c r="EEY579" s="633"/>
      <c r="EEZ579" s="633"/>
      <c r="EFA579" s="633"/>
      <c r="EFB579" s="633"/>
      <c r="EFC579" s="633"/>
      <c r="EFD579" s="633"/>
      <c r="EFE579" s="633"/>
      <c r="EFF579" s="633"/>
      <c r="EFG579" s="633"/>
      <c r="EFH579" s="633"/>
      <c r="EFI579" s="633"/>
      <c r="EFJ579" s="633"/>
      <c r="EFK579" s="633"/>
      <c r="EFL579" s="633"/>
      <c r="EFM579" s="633"/>
      <c r="EFN579" s="633"/>
      <c r="EFO579" s="633"/>
      <c r="EFP579" s="633"/>
      <c r="EFQ579" s="633"/>
      <c r="EFR579" s="633"/>
      <c r="EFS579" s="633"/>
      <c r="EFT579" s="633"/>
      <c r="EFU579" s="633"/>
      <c r="EFV579" s="633"/>
      <c r="EFW579" s="633"/>
      <c r="EFX579" s="633"/>
      <c r="EFY579" s="633"/>
      <c r="EFZ579" s="633"/>
      <c r="EGA579" s="633"/>
      <c r="EGB579" s="633"/>
      <c r="EGC579" s="633"/>
      <c r="EGD579" s="633"/>
      <c r="EGE579" s="633"/>
      <c r="EGF579" s="633"/>
      <c r="EGG579" s="633"/>
      <c r="EGH579" s="633"/>
      <c r="EGI579" s="633"/>
      <c r="EGJ579" s="633"/>
      <c r="EGK579" s="633"/>
      <c r="EGL579" s="633"/>
      <c r="EGM579" s="633"/>
      <c r="EGN579" s="633"/>
      <c r="EGO579" s="633"/>
      <c r="EGP579" s="633"/>
      <c r="EGQ579" s="633"/>
      <c r="EGR579" s="633"/>
      <c r="EGS579" s="633"/>
      <c r="EGT579" s="633"/>
      <c r="EGU579" s="633"/>
      <c r="EGV579" s="633"/>
      <c r="EGW579" s="633"/>
      <c r="EGX579" s="633"/>
      <c r="EGY579" s="633"/>
      <c r="EGZ579" s="633"/>
      <c r="EHA579" s="633"/>
      <c r="EHB579" s="633"/>
      <c r="EHC579" s="633"/>
      <c r="EHD579" s="633"/>
      <c r="EHE579" s="633"/>
      <c r="EHF579" s="633"/>
      <c r="EHG579" s="633"/>
      <c r="EHH579" s="633"/>
      <c r="EHI579" s="633"/>
      <c r="EHJ579" s="633"/>
      <c r="EHK579" s="633"/>
      <c r="EHL579" s="633"/>
      <c r="EHM579" s="633"/>
      <c r="EHN579" s="633"/>
      <c r="EHO579" s="633"/>
      <c r="EHP579" s="633"/>
      <c r="EHQ579" s="633"/>
      <c r="EHR579" s="633"/>
      <c r="EHS579" s="633"/>
      <c r="EHT579" s="633"/>
      <c r="EHU579" s="633"/>
      <c r="EHV579" s="633"/>
      <c r="EHW579" s="633"/>
      <c r="EHX579" s="633"/>
      <c r="EHY579" s="633"/>
      <c r="EHZ579" s="633"/>
      <c r="EIA579" s="633"/>
      <c r="EIB579" s="633"/>
      <c r="EIC579" s="633"/>
      <c r="EID579" s="633"/>
      <c r="EIE579" s="633"/>
      <c r="EIF579" s="633"/>
      <c r="EIG579" s="633"/>
      <c r="EIH579" s="633"/>
      <c r="EII579" s="633"/>
      <c r="EIJ579" s="633"/>
      <c r="EIK579" s="633"/>
      <c r="EIL579" s="633"/>
      <c r="EIM579" s="633"/>
      <c r="EIN579" s="633"/>
      <c r="EIO579" s="633"/>
      <c r="EIP579" s="633"/>
      <c r="EIQ579" s="633"/>
      <c r="EIR579" s="633"/>
      <c r="EIS579" s="633"/>
      <c r="EIT579" s="633"/>
      <c r="EIU579" s="633"/>
      <c r="EIV579" s="633"/>
      <c r="EIW579" s="633"/>
      <c r="EIX579" s="633"/>
      <c r="EIY579" s="633"/>
      <c r="EIZ579" s="633"/>
      <c r="EJA579" s="633"/>
      <c r="EJB579" s="633"/>
      <c r="EJC579" s="633"/>
      <c r="EJD579" s="633"/>
      <c r="EJE579" s="633"/>
      <c r="EJF579" s="633"/>
      <c r="EJG579" s="633"/>
      <c r="EJH579" s="633"/>
      <c r="EJI579" s="633"/>
      <c r="EJJ579" s="633"/>
      <c r="EJK579" s="633"/>
      <c r="EJL579" s="633"/>
      <c r="EJM579" s="633"/>
      <c r="EJN579" s="633"/>
      <c r="EJO579" s="633"/>
      <c r="EJP579" s="633"/>
      <c r="EJQ579" s="633"/>
      <c r="EJR579" s="633"/>
      <c r="EJS579" s="633"/>
      <c r="EJT579" s="633"/>
      <c r="EJU579" s="633"/>
      <c r="EJV579" s="633"/>
      <c r="EJW579" s="633"/>
      <c r="EJX579" s="633"/>
      <c r="EJY579" s="633"/>
      <c r="EJZ579" s="633"/>
      <c r="EKA579" s="633"/>
      <c r="EKB579" s="633"/>
      <c r="EKC579" s="633"/>
      <c r="EKD579" s="633"/>
      <c r="EKE579" s="633"/>
      <c r="EKF579" s="633"/>
      <c r="EKG579" s="633"/>
      <c r="EKH579" s="633"/>
      <c r="EKI579" s="633"/>
      <c r="EKJ579" s="633"/>
      <c r="EKK579" s="633"/>
      <c r="EKL579" s="633"/>
      <c r="EKM579" s="633"/>
      <c r="EKN579" s="633"/>
      <c r="EKO579" s="633"/>
      <c r="EKP579" s="633"/>
      <c r="EKQ579" s="633"/>
      <c r="EKR579" s="633"/>
      <c r="EKS579" s="633"/>
      <c r="EKT579" s="633"/>
      <c r="EKU579" s="633"/>
      <c r="EKV579" s="633"/>
      <c r="EKW579" s="633"/>
      <c r="EKX579" s="633"/>
      <c r="EKY579" s="633"/>
      <c r="EKZ579" s="633"/>
      <c r="ELA579" s="633"/>
      <c r="ELB579" s="633"/>
      <c r="ELC579" s="633"/>
      <c r="ELD579" s="633"/>
      <c r="ELE579" s="633"/>
      <c r="ELF579" s="633"/>
      <c r="ELG579" s="633"/>
      <c r="ELH579" s="633"/>
      <c r="ELI579" s="633"/>
      <c r="ELJ579" s="633"/>
      <c r="ELK579" s="633"/>
      <c r="ELL579" s="633"/>
      <c r="ELM579" s="633"/>
      <c r="ELN579" s="633"/>
      <c r="ELO579" s="633"/>
      <c r="ELP579" s="633"/>
      <c r="ELQ579" s="633"/>
      <c r="ELR579" s="633"/>
      <c r="ELS579" s="633"/>
      <c r="ELT579" s="633"/>
      <c r="ELU579" s="633"/>
      <c r="ELV579" s="633"/>
      <c r="ELW579" s="633"/>
      <c r="ELX579" s="633"/>
      <c r="ELY579" s="633"/>
      <c r="ELZ579" s="633"/>
      <c r="EMA579" s="633"/>
      <c r="EMB579" s="633"/>
      <c r="EMC579" s="633"/>
      <c r="EMD579" s="633"/>
      <c r="EME579" s="633"/>
      <c r="EMF579" s="633"/>
      <c r="EMG579" s="633"/>
      <c r="EMH579" s="633"/>
      <c r="EMI579" s="633"/>
      <c r="EMJ579" s="633"/>
      <c r="EMK579" s="633"/>
      <c r="EML579" s="633"/>
      <c r="EMM579" s="633"/>
      <c r="EMN579" s="633"/>
      <c r="EMO579" s="633"/>
      <c r="EMP579" s="633"/>
      <c r="EMQ579" s="633"/>
      <c r="EMR579" s="633"/>
      <c r="EMS579" s="633"/>
      <c r="EMT579" s="633"/>
      <c r="EMU579" s="633"/>
      <c r="EMV579" s="633"/>
      <c r="EMW579" s="633"/>
      <c r="EMX579" s="633"/>
      <c r="EMY579" s="633"/>
      <c r="EMZ579" s="633"/>
      <c r="ENA579" s="633"/>
      <c r="ENB579" s="633"/>
      <c r="ENC579" s="633"/>
      <c r="END579" s="633"/>
      <c r="ENE579" s="633"/>
      <c r="ENF579" s="633"/>
      <c r="ENG579" s="633"/>
      <c r="ENH579" s="633"/>
      <c r="ENI579" s="633"/>
      <c r="ENJ579" s="633"/>
      <c r="ENK579" s="633"/>
      <c r="ENL579" s="633"/>
      <c r="ENM579" s="633"/>
      <c r="ENN579" s="633"/>
      <c r="ENO579" s="633"/>
      <c r="ENP579" s="633"/>
      <c r="ENQ579" s="633"/>
      <c r="ENR579" s="633"/>
      <c r="ENS579" s="633"/>
      <c r="ENT579" s="633"/>
      <c r="ENU579" s="633"/>
      <c r="ENV579" s="633"/>
      <c r="ENW579" s="633"/>
      <c r="ENX579" s="633"/>
      <c r="ENY579" s="633"/>
      <c r="ENZ579" s="633"/>
      <c r="EOA579" s="633"/>
      <c r="EOB579" s="633"/>
      <c r="EOC579" s="633"/>
      <c r="EOD579" s="633"/>
      <c r="EOE579" s="633"/>
      <c r="EOF579" s="633"/>
      <c r="EOG579" s="633"/>
      <c r="EOH579" s="633"/>
      <c r="EOI579" s="633"/>
      <c r="EOJ579" s="633"/>
      <c r="EOK579" s="633"/>
      <c r="EOL579" s="633"/>
      <c r="EOM579" s="633"/>
      <c r="EON579" s="633"/>
      <c r="EOO579" s="633"/>
      <c r="EOP579" s="633"/>
      <c r="EOQ579" s="633"/>
      <c r="EOR579" s="633"/>
      <c r="EOS579" s="633"/>
      <c r="EOT579" s="633"/>
      <c r="EOU579" s="633"/>
      <c r="EOV579" s="633"/>
      <c r="EOW579" s="633"/>
      <c r="EOX579" s="633"/>
      <c r="EOY579" s="633"/>
      <c r="EOZ579" s="633"/>
      <c r="EPA579" s="633"/>
      <c r="EPB579" s="633"/>
      <c r="EPC579" s="633"/>
      <c r="EPD579" s="633"/>
      <c r="EPE579" s="633"/>
      <c r="EPF579" s="633"/>
      <c r="EPG579" s="633"/>
      <c r="EPH579" s="633"/>
      <c r="EPI579" s="633"/>
      <c r="EPJ579" s="633"/>
      <c r="EPK579" s="633"/>
      <c r="EPL579" s="633"/>
      <c r="EPM579" s="633"/>
      <c r="EPN579" s="633"/>
      <c r="EPO579" s="633"/>
      <c r="EPP579" s="633"/>
      <c r="EPQ579" s="633"/>
      <c r="EPR579" s="633"/>
      <c r="EPS579" s="633"/>
      <c r="EPT579" s="633"/>
      <c r="EPU579" s="633"/>
      <c r="EPV579" s="633"/>
      <c r="EPW579" s="633"/>
      <c r="EPX579" s="633"/>
      <c r="EPY579" s="633"/>
      <c r="EPZ579" s="633"/>
      <c r="EQA579" s="633"/>
      <c r="EQB579" s="633"/>
      <c r="EQC579" s="633"/>
      <c r="EQD579" s="633"/>
      <c r="EQE579" s="633"/>
      <c r="EQF579" s="633"/>
      <c r="EQG579" s="633"/>
      <c r="EQH579" s="633"/>
      <c r="EQI579" s="633"/>
      <c r="EQJ579" s="633"/>
      <c r="EQK579" s="633"/>
      <c r="EQL579" s="633"/>
      <c r="EQM579" s="633"/>
      <c r="EQN579" s="633"/>
      <c r="EQO579" s="633"/>
      <c r="EQP579" s="633"/>
      <c r="EQQ579" s="633"/>
      <c r="EQR579" s="633"/>
      <c r="EQS579" s="633"/>
      <c r="EQT579" s="633"/>
      <c r="EQU579" s="633"/>
      <c r="EQV579" s="633"/>
      <c r="EQW579" s="633"/>
      <c r="EQX579" s="633"/>
      <c r="EQY579" s="633"/>
      <c r="EQZ579" s="633"/>
      <c r="ERA579" s="633"/>
      <c r="ERB579" s="633"/>
      <c r="ERC579" s="633"/>
      <c r="ERD579" s="633"/>
      <c r="ERE579" s="633"/>
      <c r="ERF579" s="633"/>
      <c r="ERG579" s="633"/>
      <c r="ERH579" s="633"/>
      <c r="ERI579" s="633"/>
      <c r="ERJ579" s="633"/>
      <c r="ERK579" s="633"/>
      <c r="ERL579" s="633"/>
      <c r="ERM579" s="633"/>
      <c r="ERN579" s="633"/>
      <c r="ERO579" s="633"/>
      <c r="ERP579" s="633"/>
      <c r="ERQ579" s="633"/>
      <c r="ERR579" s="633"/>
      <c r="ERS579" s="633"/>
      <c r="ERT579" s="633"/>
      <c r="ERU579" s="633"/>
      <c r="ERV579" s="633"/>
      <c r="ERW579" s="633"/>
      <c r="ERX579" s="633"/>
      <c r="ERY579" s="633"/>
      <c r="ERZ579" s="633"/>
      <c r="ESA579" s="633"/>
      <c r="ESB579" s="633"/>
      <c r="ESC579" s="633"/>
      <c r="ESD579" s="633"/>
      <c r="ESE579" s="633"/>
      <c r="ESF579" s="633"/>
      <c r="ESG579" s="633"/>
      <c r="ESH579" s="633"/>
      <c r="ESI579" s="633"/>
      <c r="ESJ579" s="633"/>
      <c r="ESK579" s="633"/>
      <c r="ESL579" s="633"/>
      <c r="ESM579" s="633"/>
      <c r="ESN579" s="633"/>
      <c r="ESO579" s="633"/>
      <c r="ESP579" s="633"/>
      <c r="ESQ579" s="633"/>
      <c r="ESR579" s="633"/>
      <c r="ESS579" s="633"/>
      <c r="EST579" s="633"/>
      <c r="ESU579" s="633"/>
      <c r="ESV579" s="633"/>
      <c r="ESW579" s="633"/>
      <c r="ESX579" s="633"/>
      <c r="ESY579" s="633"/>
      <c r="ESZ579" s="633"/>
      <c r="ETA579" s="633"/>
      <c r="ETB579" s="633"/>
      <c r="ETC579" s="633"/>
      <c r="ETD579" s="633"/>
      <c r="ETE579" s="633"/>
      <c r="ETF579" s="633"/>
      <c r="ETG579" s="633"/>
      <c r="ETH579" s="633"/>
      <c r="ETI579" s="633"/>
      <c r="ETJ579" s="633"/>
      <c r="ETK579" s="633"/>
      <c r="ETL579" s="633"/>
      <c r="ETM579" s="633"/>
      <c r="ETN579" s="633"/>
      <c r="ETO579" s="633"/>
      <c r="ETP579" s="633"/>
      <c r="ETQ579" s="633"/>
      <c r="ETR579" s="633"/>
      <c r="ETS579" s="633"/>
      <c r="ETT579" s="633"/>
      <c r="ETU579" s="633"/>
      <c r="ETV579" s="633"/>
      <c r="ETW579" s="633"/>
      <c r="ETX579" s="633"/>
      <c r="ETY579" s="633"/>
      <c r="ETZ579" s="633"/>
      <c r="EUA579" s="633"/>
      <c r="EUB579" s="633"/>
      <c r="EUC579" s="633"/>
      <c r="EUD579" s="633"/>
      <c r="EUE579" s="633"/>
      <c r="EUF579" s="633"/>
      <c r="EUG579" s="633"/>
      <c r="EUH579" s="633"/>
      <c r="EUI579" s="633"/>
      <c r="EUJ579" s="633"/>
      <c r="EUK579" s="633"/>
      <c r="EUL579" s="633"/>
      <c r="EUM579" s="633"/>
      <c r="EUN579" s="633"/>
      <c r="EUO579" s="633"/>
      <c r="EUP579" s="633"/>
      <c r="EUQ579" s="633"/>
      <c r="EUR579" s="633"/>
      <c r="EUS579" s="633"/>
      <c r="EUT579" s="633"/>
      <c r="EUU579" s="633"/>
      <c r="EUV579" s="633"/>
      <c r="EUW579" s="633"/>
      <c r="EUX579" s="633"/>
      <c r="EUY579" s="633"/>
      <c r="EUZ579" s="633"/>
      <c r="EVA579" s="633"/>
      <c r="EVB579" s="633"/>
      <c r="EVC579" s="633"/>
      <c r="EVD579" s="633"/>
      <c r="EVE579" s="633"/>
      <c r="EVF579" s="633"/>
      <c r="EVG579" s="633"/>
      <c r="EVH579" s="633"/>
      <c r="EVI579" s="633"/>
      <c r="EVJ579" s="633"/>
      <c r="EVK579" s="633"/>
      <c r="EVL579" s="633"/>
      <c r="EVM579" s="633"/>
      <c r="EVN579" s="633"/>
      <c r="EVO579" s="633"/>
      <c r="EVP579" s="633"/>
      <c r="EVQ579" s="633"/>
      <c r="EVR579" s="633"/>
      <c r="EVS579" s="633"/>
      <c r="EVT579" s="633"/>
      <c r="EVU579" s="633"/>
      <c r="EVV579" s="633"/>
      <c r="EVW579" s="633"/>
      <c r="EVX579" s="633"/>
      <c r="EVY579" s="633"/>
      <c r="EVZ579" s="633"/>
      <c r="EWA579" s="633"/>
      <c r="EWB579" s="633"/>
      <c r="EWC579" s="633"/>
      <c r="EWD579" s="633"/>
      <c r="EWE579" s="633"/>
      <c r="EWF579" s="633"/>
      <c r="EWG579" s="633"/>
      <c r="EWH579" s="633"/>
      <c r="EWI579" s="633"/>
      <c r="EWJ579" s="633"/>
      <c r="EWK579" s="633"/>
      <c r="EWL579" s="633"/>
      <c r="EWM579" s="633"/>
      <c r="EWN579" s="633"/>
      <c r="EWO579" s="633"/>
      <c r="EWP579" s="633"/>
      <c r="EWQ579" s="633"/>
      <c r="EWR579" s="633"/>
      <c r="EWS579" s="633"/>
      <c r="EWT579" s="633"/>
      <c r="EWU579" s="633"/>
      <c r="EWV579" s="633"/>
      <c r="EWW579" s="633"/>
      <c r="EWX579" s="633"/>
      <c r="EWY579" s="633"/>
      <c r="EWZ579" s="633"/>
      <c r="EXA579" s="633"/>
      <c r="EXB579" s="633"/>
      <c r="EXC579" s="633"/>
      <c r="EXD579" s="633"/>
      <c r="EXE579" s="633"/>
      <c r="EXF579" s="633"/>
      <c r="EXG579" s="633"/>
      <c r="EXH579" s="633"/>
      <c r="EXI579" s="633"/>
      <c r="EXJ579" s="633"/>
      <c r="EXK579" s="633"/>
      <c r="EXL579" s="633"/>
      <c r="EXM579" s="633"/>
      <c r="EXN579" s="633"/>
      <c r="EXO579" s="633"/>
      <c r="EXP579" s="633"/>
      <c r="EXQ579" s="633"/>
      <c r="EXR579" s="633"/>
      <c r="EXS579" s="633"/>
      <c r="EXT579" s="633"/>
      <c r="EXU579" s="633"/>
      <c r="EXV579" s="633"/>
      <c r="EXW579" s="633"/>
      <c r="EXX579" s="633"/>
      <c r="EXY579" s="633"/>
      <c r="EXZ579" s="633"/>
      <c r="EYA579" s="633"/>
      <c r="EYB579" s="633"/>
      <c r="EYC579" s="633"/>
      <c r="EYD579" s="633"/>
      <c r="EYE579" s="633"/>
      <c r="EYF579" s="633"/>
      <c r="EYG579" s="633"/>
      <c r="EYH579" s="633"/>
      <c r="EYI579" s="633"/>
      <c r="EYJ579" s="633"/>
      <c r="EYK579" s="633"/>
      <c r="EYL579" s="633"/>
      <c r="EYM579" s="633"/>
      <c r="EYN579" s="633"/>
      <c r="EYO579" s="633"/>
      <c r="EYP579" s="633"/>
      <c r="EYQ579" s="633"/>
      <c r="EYR579" s="633"/>
      <c r="EYS579" s="633"/>
      <c r="EYT579" s="633"/>
      <c r="EYU579" s="633"/>
      <c r="EYV579" s="633"/>
      <c r="EYW579" s="633"/>
      <c r="EYX579" s="633"/>
      <c r="EYY579" s="633"/>
      <c r="EYZ579" s="633"/>
      <c r="EZA579" s="633"/>
      <c r="EZB579" s="633"/>
      <c r="EZC579" s="633"/>
      <c r="EZD579" s="633"/>
      <c r="EZE579" s="633"/>
      <c r="EZF579" s="633"/>
      <c r="EZG579" s="633"/>
      <c r="EZH579" s="633"/>
      <c r="EZI579" s="633"/>
      <c r="EZJ579" s="633"/>
      <c r="EZK579" s="633"/>
      <c r="EZL579" s="633"/>
      <c r="EZM579" s="633"/>
      <c r="EZN579" s="633"/>
      <c r="EZO579" s="633"/>
      <c r="EZP579" s="633"/>
      <c r="EZQ579" s="633"/>
      <c r="EZR579" s="633"/>
      <c r="EZS579" s="633"/>
      <c r="EZT579" s="633"/>
      <c r="EZU579" s="633"/>
      <c r="EZV579" s="633"/>
      <c r="EZW579" s="633"/>
      <c r="EZX579" s="633"/>
      <c r="EZY579" s="633"/>
      <c r="EZZ579" s="633"/>
      <c r="FAA579" s="633"/>
      <c r="FAB579" s="633"/>
      <c r="FAC579" s="633"/>
      <c r="FAD579" s="633"/>
      <c r="FAE579" s="633"/>
      <c r="FAF579" s="633"/>
      <c r="FAG579" s="633"/>
      <c r="FAH579" s="633"/>
      <c r="FAI579" s="633"/>
      <c r="FAJ579" s="633"/>
      <c r="FAK579" s="633"/>
      <c r="FAL579" s="633"/>
      <c r="FAM579" s="633"/>
      <c r="FAN579" s="633"/>
      <c r="FAO579" s="633"/>
      <c r="FAP579" s="633"/>
      <c r="FAQ579" s="633"/>
      <c r="FAR579" s="633"/>
      <c r="FAS579" s="633"/>
      <c r="FAT579" s="633"/>
      <c r="FAU579" s="633"/>
      <c r="FAV579" s="633"/>
      <c r="FAW579" s="633"/>
      <c r="FAX579" s="633"/>
      <c r="FAY579" s="633"/>
      <c r="FAZ579" s="633"/>
      <c r="FBA579" s="633"/>
      <c r="FBB579" s="633"/>
      <c r="FBC579" s="633"/>
      <c r="FBD579" s="633"/>
      <c r="FBE579" s="633"/>
      <c r="FBF579" s="633"/>
      <c r="FBG579" s="633"/>
      <c r="FBH579" s="633"/>
      <c r="FBI579" s="633"/>
      <c r="FBJ579" s="633"/>
      <c r="FBK579" s="633"/>
      <c r="FBL579" s="633"/>
      <c r="FBM579" s="633"/>
      <c r="FBN579" s="633"/>
      <c r="FBO579" s="633"/>
      <c r="FBP579" s="633"/>
      <c r="FBQ579" s="633"/>
      <c r="FBR579" s="633"/>
      <c r="FBS579" s="633"/>
      <c r="FBT579" s="633"/>
      <c r="FBU579" s="633"/>
      <c r="FBV579" s="633"/>
      <c r="FBW579" s="633"/>
      <c r="FBX579" s="633"/>
      <c r="FBY579" s="633"/>
      <c r="FBZ579" s="633"/>
      <c r="FCA579" s="633"/>
      <c r="FCB579" s="633"/>
      <c r="FCC579" s="633"/>
      <c r="FCD579" s="633"/>
      <c r="FCE579" s="633"/>
      <c r="FCF579" s="633"/>
      <c r="FCG579" s="633"/>
      <c r="FCH579" s="633"/>
      <c r="FCI579" s="633"/>
      <c r="FCJ579" s="633"/>
      <c r="FCK579" s="633"/>
      <c r="FCL579" s="633"/>
      <c r="FCM579" s="633"/>
      <c r="FCN579" s="633"/>
      <c r="FCO579" s="633"/>
      <c r="FCP579" s="633"/>
      <c r="FCQ579" s="633"/>
      <c r="FCR579" s="633"/>
      <c r="FCS579" s="633"/>
      <c r="FCT579" s="633"/>
      <c r="FCU579" s="633"/>
      <c r="FCV579" s="633"/>
      <c r="FCW579" s="633"/>
      <c r="FCX579" s="633"/>
      <c r="FCY579" s="633"/>
      <c r="FCZ579" s="633"/>
      <c r="FDA579" s="633"/>
      <c r="FDB579" s="633"/>
      <c r="FDC579" s="633"/>
      <c r="FDD579" s="633"/>
      <c r="FDE579" s="633"/>
      <c r="FDF579" s="633"/>
      <c r="FDG579" s="633"/>
      <c r="FDH579" s="633"/>
      <c r="FDI579" s="633"/>
      <c r="FDJ579" s="633"/>
      <c r="FDK579" s="633"/>
      <c r="FDL579" s="633"/>
      <c r="FDM579" s="633"/>
      <c r="FDN579" s="633"/>
      <c r="FDO579" s="633"/>
      <c r="FDP579" s="633"/>
      <c r="FDQ579" s="633"/>
      <c r="FDR579" s="633"/>
      <c r="FDS579" s="633"/>
      <c r="FDT579" s="633"/>
      <c r="FDU579" s="633"/>
      <c r="FDV579" s="633"/>
      <c r="FDW579" s="633"/>
      <c r="FDX579" s="633"/>
      <c r="FDY579" s="633"/>
      <c r="FDZ579" s="633"/>
      <c r="FEA579" s="633"/>
      <c r="FEB579" s="633"/>
      <c r="FEC579" s="633"/>
      <c r="FED579" s="633"/>
      <c r="FEE579" s="633"/>
      <c r="FEF579" s="633"/>
      <c r="FEG579" s="633"/>
      <c r="FEH579" s="633"/>
      <c r="FEI579" s="633"/>
      <c r="FEJ579" s="633"/>
      <c r="FEK579" s="633"/>
      <c r="FEL579" s="633"/>
      <c r="FEM579" s="633"/>
      <c r="FEN579" s="633"/>
      <c r="FEO579" s="633"/>
      <c r="FEP579" s="633"/>
      <c r="FEQ579" s="633"/>
      <c r="FER579" s="633"/>
      <c r="FES579" s="633"/>
      <c r="FET579" s="633"/>
      <c r="FEU579" s="633"/>
      <c r="FEV579" s="633"/>
      <c r="FEW579" s="633"/>
      <c r="FEX579" s="633"/>
      <c r="FEY579" s="633"/>
      <c r="FEZ579" s="633"/>
      <c r="FFA579" s="633"/>
      <c r="FFB579" s="633"/>
      <c r="FFC579" s="633"/>
      <c r="FFD579" s="633"/>
      <c r="FFE579" s="633"/>
      <c r="FFF579" s="633"/>
      <c r="FFG579" s="633"/>
      <c r="FFH579" s="633"/>
      <c r="FFI579" s="633"/>
      <c r="FFJ579" s="633"/>
      <c r="FFK579" s="633"/>
      <c r="FFL579" s="633"/>
      <c r="FFM579" s="633"/>
      <c r="FFN579" s="633"/>
      <c r="FFO579" s="633"/>
      <c r="FFP579" s="633"/>
      <c r="FFQ579" s="633"/>
      <c r="FFR579" s="633"/>
      <c r="FFS579" s="633"/>
      <c r="FFT579" s="633"/>
      <c r="FFU579" s="633"/>
      <c r="FFV579" s="633"/>
      <c r="FFW579" s="633"/>
      <c r="FFX579" s="633"/>
      <c r="FFY579" s="633"/>
      <c r="FFZ579" s="633"/>
      <c r="FGA579" s="633"/>
      <c r="FGB579" s="633"/>
      <c r="FGC579" s="633"/>
      <c r="FGD579" s="633"/>
      <c r="FGE579" s="633"/>
      <c r="FGF579" s="633"/>
      <c r="FGG579" s="633"/>
      <c r="FGH579" s="633"/>
      <c r="FGI579" s="633"/>
      <c r="FGJ579" s="633"/>
      <c r="FGK579" s="633"/>
      <c r="FGL579" s="633"/>
      <c r="FGM579" s="633"/>
      <c r="FGN579" s="633"/>
      <c r="FGO579" s="633"/>
      <c r="FGP579" s="633"/>
      <c r="FGQ579" s="633"/>
      <c r="FGR579" s="633"/>
      <c r="FGS579" s="633"/>
      <c r="FGT579" s="633"/>
      <c r="FGU579" s="633"/>
      <c r="FGV579" s="633"/>
      <c r="FGW579" s="633"/>
      <c r="FGX579" s="633"/>
      <c r="FGY579" s="633"/>
      <c r="FGZ579" s="633"/>
      <c r="FHA579" s="633"/>
      <c r="FHB579" s="633"/>
      <c r="FHC579" s="633"/>
      <c r="FHD579" s="633"/>
      <c r="FHE579" s="633"/>
      <c r="FHF579" s="633"/>
      <c r="FHG579" s="633"/>
      <c r="FHH579" s="633"/>
      <c r="FHI579" s="633"/>
      <c r="FHJ579" s="633"/>
      <c r="FHK579" s="633"/>
      <c r="FHL579" s="633"/>
      <c r="FHM579" s="633"/>
      <c r="FHN579" s="633"/>
      <c r="FHO579" s="633"/>
      <c r="FHP579" s="633"/>
      <c r="FHQ579" s="633"/>
      <c r="FHR579" s="633"/>
      <c r="FHS579" s="633"/>
      <c r="FHT579" s="633"/>
      <c r="FHU579" s="633"/>
      <c r="FHV579" s="633"/>
      <c r="FHW579" s="633"/>
      <c r="FHX579" s="633"/>
      <c r="FHY579" s="633"/>
      <c r="FHZ579" s="633"/>
      <c r="FIA579" s="633"/>
      <c r="FIB579" s="633"/>
      <c r="FIC579" s="633"/>
      <c r="FID579" s="633"/>
      <c r="FIE579" s="633"/>
      <c r="FIF579" s="633"/>
      <c r="FIG579" s="633"/>
      <c r="FIH579" s="633"/>
      <c r="FII579" s="633"/>
      <c r="FIJ579" s="633"/>
      <c r="FIK579" s="633"/>
      <c r="FIL579" s="633"/>
      <c r="FIM579" s="633"/>
      <c r="FIN579" s="633"/>
      <c r="FIO579" s="633"/>
      <c r="FIP579" s="633"/>
      <c r="FIQ579" s="633"/>
      <c r="FIR579" s="633"/>
      <c r="FIS579" s="633"/>
      <c r="FIT579" s="633"/>
      <c r="FIU579" s="633"/>
      <c r="FIV579" s="633"/>
      <c r="FIW579" s="633"/>
      <c r="FIX579" s="633"/>
      <c r="FIY579" s="633"/>
      <c r="FIZ579" s="633"/>
      <c r="FJA579" s="633"/>
      <c r="FJB579" s="633"/>
      <c r="FJC579" s="633"/>
      <c r="FJD579" s="633"/>
      <c r="FJE579" s="633"/>
      <c r="FJF579" s="633"/>
      <c r="FJG579" s="633"/>
      <c r="FJH579" s="633"/>
      <c r="FJI579" s="633"/>
      <c r="FJJ579" s="633"/>
      <c r="FJK579" s="633"/>
      <c r="FJL579" s="633"/>
      <c r="FJM579" s="633"/>
      <c r="FJN579" s="633"/>
      <c r="FJO579" s="633"/>
      <c r="FJP579" s="633"/>
      <c r="FJQ579" s="633"/>
      <c r="FJR579" s="633"/>
      <c r="FJS579" s="633"/>
      <c r="FJT579" s="633"/>
      <c r="FJU579" s="633"/>
      <c r="FJV579" s="633"/>
      <c r="FJW579" s="633"/>
      <c r="FJX579" s="633"/>
      <c r="FJY579" s="633"/>
      <c r="FJZ579" s="633"/>
      <c r="FKA579" s="633"/>
      <c r="FKB579" s="633"/>
      <c r="FKC579" s="633"/>
      <c r="FKD579" s="633"/>
      <c r="FKE579" s="633"/>
      <c r="FKF579" s="633"/>
      <c r="FKG579" s="633"/>
      <c r="FKH579" s="633"/>
      <c r="FKI579" s="633"/>
      <c r="FKJ579" s="633"/>
      <c r="FKK579" s="633"/>
      <c r="FKL579" s="633"/>
      <c r="FKM579" s="633"/>
      <c r="FKN579" s="633"/>
      <c r="FKO579" s="633"/>
      <c r="FKP579" s="633"/>
      <c r="FKQ579" s="633"/>
      <c r="FKR579" s="633"/>
      <c r="FKS579" s="633"/>
      <c r="FKT579" s="633"/>
      <c r="FKU579" s="633"/>
      <c r="FKV579" s="633"/>
      <c r="FKW579" s="633"/>
      <c r="FKX579" s="633"/>
      <c r="FKY579" s="633"/>
      <c r="FKZ579" s="633"/>
      <c r="FLA579" s="633"/>
      <c r="FLB579" s="633"/>
      <c r="FLC579" s="633"/>
      <c r="FLD579" s="633"/>
      <c r="FLE579" s="633"/>
      <c r="FLF579" s="633"/>
      <c r="FLG579" s="633"/>
      <c r="FLH579" s="633"/>
      <c r="FLI579" s="633"/>
      <c r="FLJ579" s="633"/>
      <c r="FLK579" s="633"/>
      <c r="FLL579" s="633"/>
      <c r="FLM579" s="633"/>
      <c r="FLN579" s="633"/>
      <c r="FLO579" s="633"/>
      <c r="FLP579" s="633"/>
      <c r="FLQ579" s="633"/>
      <c r="FLR579" s="633"/>
      <c r="FLS579" s="633"/>
      <c r="FLT579" s="633"/>
      <c r="FLU579" s="633"/>
      <c r="FLV579" s="633"/>
      <c r="FLW579" s="633"/>
      <c r="FLX579" s="633"/>
      <c r="FLY579" s="633"/>
      <c r="FLZ579" s="633"/>
      <c r="FMA579" s="633"/>
      <c r="FMB579" s="633"/>
      <c r="FMC579" s="633"/>
      <c r="FMD579" s="633"/>
      <c r="FME579" s="633"/>
      <c r="FMF579" s="633"/>
      <c r="FMG579" s="633"/>
      <c r="FMH579" s="633"/>
      <c r="FMI579" s="633"/>
      <c r="FMJ579" s="633"/>
      <c r="FMK579" s="633"/>
      <c r="FML579" s="633"/>
      <c r="FMM579" s="633"/>
      <c r="FMN579" s="633"/>
      <c r="FMO579" s="633"/>
      <c r="FMP579" s="633"/>
      <c r="FMQ579" s="633"/>
      <c r="FMR579" s="633"/>
      <c r="FMS579" s="633"/>
      <c r="FMT579" s="633"/>
      <c r="FMU579" s="633"/>
      <c r="FMV579" s="633"/>
      <c r="FMW579" s="633"/>
      <c r="FMX579" s="633"/>
      <c r="FMY579" s="633"/>
      <c r="FMZ579" s="633"/>
      <c r="FNA579" s="633"/>
      <c r="FNB579" s="633"/>
      <c r="FNC579" s="633"/>
      <c r="FND579" s="633"/>
      <c r="FNE579" s="633"/>
      <c r="FNF579" s="633"/>
      <c r="FNG579" s="633"/>
      <c r="FNH579" s="633"/>
      <c r="FNI579" s="633"/>
      <c r="FNJ579" s="633"/>
      <c r="FNK579" s="633"/>
      <c r="FNL579" s="633"/>
      <c r="FNM579" s="633"/>
      <c r="FNN579" s="633"/>
      <c r="FNO579" s="633"/>
      <c r="FNP579" s="633"/>
      <c r="FNQ579" s="633"/>
      <c r="FNR579" s="633"/>
      <c r="FNS579" s="633"/>
      <c r="FNT579" s="633"/>
      <c r="FNU579" s="633"/>
      <c r="FNV579" s="633"/>
      <c r="FNW579" s="633"/>
      <c r="FNX579" s="633"/>
      <c r="FNY579" s="633"/>
      <c r="FNZ579" s="633"/>
      <c r="FOA579" s="633"/>
      <c r="FOB579" s="633"/>
      <c r="FOC579" s="633"/>
      <c r="FOD579" s="633"/>
      <c r="FOE579" s="633"/>
      <c r="FOF579" s="633"/>
      <c r="FOG579" s="633"/>
      <c r="FOH579" s="633"/>
      <c r="FOI579" s="633"/>
      <c r="FOJ579" s="633"/>
      <c r="FOK579" s="633"/>
      <c r="FOL579" s="633"/>
      <c r="FOM579" s="633"/>
      <c r="FON579" s="633"/>
      <c r="FOO579" s="633"/>
      <c r="FOP579" s="633"/>
      <c r="FOQ579" s="633"/>
      <c r="FOR579" s="633"/>
      <c r="FOS579" s="633"/>
      <c r="FOT579" s="633"/>
      <c r="FOU579" s="633"/>
      <c r="FOV579" s="633"/>
      <c r="FOW579" s="633"/>
      <c r="FOX579" s="633"/>
      <c r="FOY579" s="633"/>
      <c r="FOZ579" s="633"/>
      <c r="FPA579" s="633"/>
      <c r="FPB579" s="633"/>
      <c r="FPC579" s="633"/>
      <c r="FPD579" s="633"/>
      <c r="FPE579" s="633"/>
      <c r="FPF579" s="633"/>
      <c r="FPG579" s="633"/>
      <c r="FPH579" s="633"/>
      <c r="FPI579" s="633"/>
      <c r="FPJ579" s="633"/>
      <c r="FPK579" s="633"/>
      <c r="FPL579" s="633"/>
      <c r="FPM579" s="633"/>
      <c r="FPN579" s="633"/>
      <c r="FPO579" s="633"/>
      <c r="FPP579" s="633"/>
      <c r="FPQ579" s="633"/>
      <c r="FPR579" s="633"/>
      <c r="FPS579" s="633"/>
      <c r="FPT579" s="633"/>
      <c r="FPU579" s="633"/>
      <c r="FPV579" s="633"/>
      <c r="FPW579" s="633"/>
      <c r="FPX579" s="633"/>
      <c r="FPY579" s="633"/>
      <c r="FPZ579" s="633"/>
      <c r="FQA579" s="633"/>
      <c r="FQB579" s="633"/>
      <c r="FQC579" s="633"/>
      <c r="FQD579" s="633"/>
      <c r="FQE579" s="633"/>
      <c r="FQF579" s="633"/>
      <c r="FQG579" s="633"/>
      <c r="FQH579" s="633"/>
      <c r="FQI579" s="633"/>
      <c r="FQJ579" s="633"/>
      <c r="FQK579" s="633"/>
      <c r="FQL579" s="633"/>
      <c r="FQM579" s="633"/>
      <c r="FQN579" s="633"/>
      <c r="FQO579" s="633"/>
      <c r="FQP579" s="633"/>
      <c r="FQQ579" s="633"/>
      <c r="FQR579" s="633"/>
      <c r="FQS579" s="633"/>
      <c r="FQT579" s="633"/>
      <c r="FQU579" s="633"/>
      <c r="FQV579" s="633"/>
      <c r="FQW579" s="633"/>
      <c r="FQX579" s="633"/>
      <c r="FQY579" s="633"/>
      <c r="FQZ579" s="633"/>
      <c r="FRA579" s="633"/>
      <c r="FRB579" s="633"/>
      <c r="FRC579" s="633"/>
      <c r="FRD579" s="633"/>
      <c r="FRE579" s="633"/>
      <c r="FRF579" s="633"/>
      <c r="FRG579" s="633"/>
      <c r="FRH579" s="633"/>
      <c r="FRI579" s="633"/>
      <c r="FRJ579" s="633"/>
      <c r="FRK579" s="633"/>
      <c r="FRL579" s="633"/>
      <c r="FRM579" s="633"/>
      <c r="FRN579" s="633"/>
      <c r="FRO579" s="633"/>
      <c r="FRP579" s="633"/>
      <c r="FRQ579" s="633"/>
      <c r="FRR579" s="633"/>
      <c r="FRS579" s="633"/>
      <c r="FRT579" s="633"/>
      <c r="FRU579" s="633"/>
      <c r="FRV579" s="633"/>
      <c r="FRW579" s="633"/>
      <c r="FRX579" s="633"/>
      <c r="FRY579" s="633"/>
      <c r="FRZ579" s="633"/>
      <c r="FSA579" s="633"/>
      <c r="FSB579" s="633"/>
      <c r="FSC579" s="633"/>
      <c r="FSD579" s="633"/>
      <c r="FSE579" s="633"/>
      <c r="FSF579" s="633"/>
      <c r="FSG579" s="633"/>
      <c r="FSH579" s="633"/>
      <c r="FSI579" s="633"/>
      <c r="FSJ579" s="633"/>
      <c r="FSK579" s="633"/>
      <c r="FSL579" s="633"/>
      <c r="FSM579" s="633"/>
      <c r="FSN579" s="633"/>
      <c r="FSO579" s="633"/>
      <c r="FSP579" s="633"/>
      <c r="FSQ579" s="633"/>
      <c r="FSR579" s="633"/>
      <c r="FSS579" s="633"/>
      <c r="FST579" s="633"/>
      <c r="FSU579" s="633"/>
      <c r="FSV579" s="633"/>
      <c r="FSW579" s="633"/>
      <c r="FSX579" s="633"/>
      <c r="FSY579" s="633"/>
      <c r="FSZ579" s="633"/>
      <c r="FTA579" s="633"/>
      <c r="FTB579" s="633"/>
      <c r="FTC579" s="633"/>
      <c r="FTD579" s="633"/>
      <c r="FTE579" s="633"/>
      <c r="FTF579" s="633"/>
      <c r="FTG579" s="633"/>
      <c r="FTH579" s="633"/>
      <c r="FTI579" s="633"/>
      <c r="FTJ579" s="633"/>
      <c r="FTK579" s="633"/>
      <c r="FTL579" s="633"/>
      <c r="FTM579" s="633"/>
      <c r="FTN579" s="633"/>
      <c r="FTO579" s="633"/>
      <c r="FTP579" s="633"/>
      <c r="FTQ579" s="633"/>
      <c r="FTR579" s="633"/>
      <c r="FTS579" s="633"/>
      <c r="FTT579" s="633"/>
      <c r="FTU579" s="633"/>
      <c r="FTV579" s="633"/>
      <c r="FTW579" s="633"/>
      <c r="FTX579" s="633"/>
      <c r="FTY579" s="633"/>
      <c r="FTZ579" s="633"/>
      <c r="FUA579" s="633"/>
      <c r="FUB579" s="633"/>
      <c r="FUC579" s="633"/>
      <c r="FUD579" s="633"/>
      <c r="FUE579" s="633"/>
      <c r="FUF579" s="633"/>
      <c r="FUG579" s="633"/>
      <c r="FUH579" s="633"/>
      <c r="FUI579" s="633"/>
      <c r="FUJ579" s="633"/>
      <c r="FUK579" s="633"/>
      <c r="FUL579" s="633"/>
      <c r="FUM579" s="633"/>
      <c r="FUN579" s="633"/>
      <c r="FUO579" s="633"/>
      <c r="FUP579" s="633"/>
      <c r="FUQ579" s="633"/>
      <c r="FUR579" s="633"/>
      <c r="FUS579" s="633"/>
      <c r="FUT579" s="633"/>
      <c r="FUU579" s="633"/>
      <c r="FUV579" s="633"/>
      <c r="FUW579" s="633"/>
      <c r="FUX579" s="633"/>
      <c r="FUY579" s="633"/>
      <c r="FUZ579" s="633"/>
      <c r="FVA579" s="633"/>
      <c r="FVB579" s="633"/>
      <c r="FVC579" s="633"/>
      <c r="FVD579" s="633"/>
      <c r="FVE579" s="633"/>
      <c r="FVF579" s="633"/>
      <c r="FVG579" s="633"/>
      <c r="FVH579" s="633"/>
      <c r="FVI579" s="633"/>
      <c r="FVJ579" s="633"/>
      <c r="FVK579" s="633"/>
      <c r="FVL579" s="633"/>
      <c r="FVM579" s="633"/>
      <c r="FVN579" s="633"/>
      <c r="FVO579" s="633"/>
      <c r="FVP579" s="633"/>
      <c r="FVQ579" s="633"/>
      <c r="FVR579" s="633"/>
      <c r="FVS579" s="633"/>
      <c r="FVT579" s="633"/>
      <c r="FVU579" s="633"/>
      <c r="FVV579" s="633"/>
      <c r="FVW579" s="633"/>
      <c r="FVX579" s="633"/>
      <c r="FVY579" s="633"/>
      <c r="FVZ579" s="633"/>
      <c r="FWA579" s="633"/>
      <c r="FWB579" s="633"/>
      <c r="FWC579" s="633"/>
      <c r="FWD579" s="633"/>
      <c r="FWE579" s="633"/>
      <c r="FWF579" s="633"/>
      <c r="FWG579" s="633"/>
      <c r="FWH579" s="633"/>
      <c r="FWI579" s="633"/>
      <c r="FWJ579" s="633"/>
      <c r="FWK579" s="633"/>
      <c r="FWL579" s="633"/>
      <c r="FWM579" s="633"/>
      <c r="FWN579" s="633"/>
      <c r="FWO579" s="633"/>
      <c r="FWP579" s="633"/>
      <c r="FWQ579" s="633"/>
      <c r="FWR579" s="633"/>
      <c r="FWS579" s="633"/>
      <c r="FWT579" s="633"/>
      <c r="FWU579" s="633"/>
      <c r="FWV579" s="633"/>
      <c r="FWW579" s="633"/>
      <c r="FWX579" s="633"/>
      <c r="FWY579" s="633"/>
      <c r="FWZ579" s="633"/>
      <c r="FXA579" s="633"/>
      <c r="FXB579" s="633"/>
      <c r="FXC579" s="633"/>
      <c r="FXD579" s="633"/>
      <c r="FXE579" s="633"/>
      <c r="FXF579" s="633"/>
      <c r="FXG579" s="633"/>
      <c r="FXH579" s="633"/>
      <c r="FXI579" s="633"/>
      <c r="FXJ579" s="633"/>
      <c r="FXK579" s="633"/>
      <c r="FXL579" s="633"/>
      <c r="FXM579" s="633"/>
      <c r="FXN579" s="633"/>
      <c r="FXO579" s="633"/>
      <c r="FXP579" s="633"/>
      <c r="FXQ579" s="633"/>
      <c r="FXR579" s="633"/>
      <c r="FXS579" s="633"/>
      <c r="FXT579" s="633"/>
      <c r="FXU579" s="633"/>
      <c r="FXV579" s="633"/>
      <c r="FXW579" s="633"/>
      <c r="FXX579" s="633"/>
      <c r="FXY579" s="633"/>
      <c r="FXZ579" s="633"/>
      <c r="FYA579" s="633"/>
      <c r="FYB579" s="633"/>
      <c r="FYC579" s="633"/>
      <c r="FYD579" s="633"/>
      <c r="FYE579" s="633"/>
      <c r="FYF579" s="633"/>
      <c r="FYG579" s="633"/>
      <c r="FYH579" s="633"/>
      <c r="FYI579" s="633"/>
      <c r="FYJ579" s="633"/>
      <c r="FYK579" s="633"/>
      <c r="FYL579" s="633"/>
      <c r="FYM579" s="633"/>
      <c r="FYN579" s="633"/>
      <c r="FYO579" s="633"/>
      <c r="FYP579" s="633"/>
      <c r="FYQ579" s="633"/>
      <c r="FYR579" s="633"/>
      <c r="FYS579" s="633"/>
      <c r="FYT579" s="633"/>
      <c r="FYU579" s="633"/>
      <c r="FYV579" s="633"/>
      <c r="FYW579" s="633"/>
      <c r="FYX579" s="633"/>
      <c r="FYY579" s="633"/>
      <c r="FYZ579" s="633"/>
      <c r="FZA579" s="633"/>
      <c r="FZB579" s="633"/>
      <c r="FZC579" s="633"/>
      <c r="FZD579" s="633"/>
      <c r="FZE579" s="633"/>
      <c r="FZF579" s="633"/>
      <c r="FZG579" s="633"/>
      <c r="FZH579" s="633"/>
      <c r="FZI579" s="633"/>
      <c r="FZJ579" s="633"/>
      <c r="FZK579" s="633"/>
      <c r="FZL579" s="633"/>
      <c r="FZM579" s="633"/>
      <c r="FZN579" s="633"/>
      <c r="FZO579" s="633"/>
      <c r="FZP579" s="633"/>
      <c r="FZQ579" s="633"/>
      <c r="FZR579" s="633"/>
      <c r="FZS579" s="633"/>
      <c r="FZT579" s="633"/>
      <c r="FZU579" s="633"/>
      <c r="FZV579" s="633"/>
      <c r="FZW579" s="633"/>
      <c r="FZX579" s="633"/>
      <c r="FZY579" s="633"/>
      <c r="FZZ579" s="633"/>
      <c r="GAA579" s="633"/>
      <c r="GAB579" s="633"/>
      <c r="GAC579" s="633"/>
      <c r="GAD579" s="633"/>
      <c r="GAE579" s="633"/>
      <c r="GAF579" s="633"/>
      <c r="GAG579" s="633"/>
      <c r="GAH579" s="633"/>
      <c r="GAI579" s="633"/>
      <c r="GAJ579" s="633"/>
      <c r="GAK579" s="633"/>
      <c r="GAL579" s="633"/>
      <c r="GAM579" s="633"/>
      <c r="GAN579" s="633"/>
      <c r="GAO579" s="633"/>
      <c r="GAP579" s="633"/>
      <c r="GAQ579" s="633"/>
      <c r="GAR579" s="633"/>
      <c r="GAS579" s="633"/>
      <c r="GAT579" s="633"/>
      <c r="GAU579" s="633"/>
      <c r="GAV579" s="633"/>
      <c r="GAW579" s="633"/>
      <c r="GAX579" s="633"/>
      <c r="GAY579" s="633"/>
      <c r="GAZ579" s="633"/>
      <c r="GBA579" s="633"/>
      <c r="GBB579" s="633"/>
      <c r="GBC579" s="633"/>
      <c r="GBD579" s="633"/>
      <c r="GBE579" s="633"/>
      <c r="GBF579" s="633"/>
      <c r="GBG579" s="633"/>
      <c r="GBH579" s="633"/>
      <c r="GBI579" s="633"/>
      <c r="GBJ579" s="633"/>
      <c r="GBK579" s="633"/>
      <c r="GBL579" s="633"/>
      <c r="GBM579" s="633"/>
      <c r="GBN579" s="633"/>
      <c r="GBO579" s="633"/>
      <c r="GBP579" s="633"/>
      <c r="GBQ579" s="633"/>
      <c r="GBR579" s="633"/>
      <c r="GBS579" s="633"/>
      <c r="GBT579" s="633"/>
      <c r="GBU579" s="633"/>
      <c r="GBV579" s="633"/>
      <c r="GBW579" s="633"/>
      <c r="GBX579" s="633"/>
      <c r="GBY579" s="633"/>
      <c r="GBZ579" s="633"/>
      <c r="GCA579" s="633"/>
      <c r="GCB579" s="633"/>
      <c r="GCC579" s="633"/>
      <c r="GCD579" s="633"/>
      <c r="GCE579" s="633"/>
      <c r="GCF579" s="633"/>
      <c r="GCG579" s="633"/>
      <c r="GCH579" s="633"/>
      <c r="GCI579" s="633"/>
      <c r="GCJ579" s="633"/>
      <c r="GCK579" s="633"/>
      <c r="GCL579" s="633"/>
      <c r="GCM579" s="633"/>
      <c r="GCN579" s="633"/>
      <c r="GCO579" s="633"/>
      <c r="GCP579" s="633"/>
      <c r="GCQ579" s="633"/>
      <c r="GCR579" s="633"/>
      <c r="GCS579" s="633"/>
      <c r="GCT579" s="633"/>
      <c r="GCU579" s="633"/>
      <c r="GCV579" s="633"/>
      <c r="GCW579" s="633"/>
      <c r="GCX579" s="633"/>
      <c r="GCY579" s="633"/>
      <c r="GCZ579" s="633"/>
      <c r="GDA579" s="633"/>
      <c r="GDB579" s="633"/>
      <c r="GDC579" s="633"/>
      <c r="GDD579" s="633"/>
      <c r="GDE579" s="633"/>
      <c r="GDF579" s="633"/>
      <c r="GDG579" s="633"/>
      <c r="GDH579" s="633"/>
      <c r="GDI579" s="633"/>
      <c r="GDJ579" s="633"/>
      <c r="GDK579" s="633"/>
      <c r="GDL579" s="633"/>
      <c r="GDM579" s="633"/>
      <c r="GDN579" s="633"/>
      <c r="GDO579" s="633"/>
      <c r="GDP579" s="633"/>
      <c r="GDQ579" s="633"/>
      <c r="GDR579" s="633"/>
      <c r="GDS579" s="633"/>
      <c r="GDT579" s="633"/>
      <c r="GDU579" s="633"/>
      <c r="GDV579" s="633"/>
      <c r="GDW579" s="633"/>
      <c r="GDX579" s="633"/>
      <c r="GDY579" s="633"/>
      <c r="GDZ579" s="633"/>
      <c r="GEA579" s="633"/>
      <c r="GEB579" s="633"/>
      <c r="GEC579" s="633"/>
      <c r="GED579" s="633"/>
      <c r="GEE579" s="633"/>
      <c r="GEF579" s="633"/>
      <c r="GEG579" s="633"/>
      <c r="GEH579" s="633"/>
      <c r="GEI579" s="633"/>
      <c r="GEJ579" s="633"/>
      <c r="GEK579" s="633"/>
      <c r="GEL579" s="633"/>
      <c r="GEM579" s="633"/>
      <c r="GEN579" s="633"/>
      <c r="GEO579" s="633"/>
      <c r="GEP579" s="633"/>
      <c r="GEQ579" s="633"/>
      <c r="GER579" s="633"/>
      <c r="GES579" s="633"/>
      <c r="GET579" s="633"/>
      <c r="GEU579" s="633"/>
      <c r="GEV579" s="633"/>
      <c r="GEW579" s="633"/>
      <c r="GEX579" s="633"/>
      <c r="GEY579" s="633"/>
      <c r="GEZ579" s="633"/>
      <c r="GFA579" s="633"/>
      <c r="GFB579" s="633"/>
      <c r="GFC579" s="633"/>
      <c r="GFD579" s="633"/>
      <c r="GFE579" s="633"/>
      <c r="GFF579" s="633"/>
      <c r="GFG579" s="633"/>
      <c r="GFH579" s="633"/>
      <c r="GFI579" s="633"/>
      <c r="GFJ579" s="633"/>
      <c r="GFK579" s="633"/>
      <c r="GFL579" s="633"/>
      <c r="GFM579" s="633"/>
      <c r="GFN579" s="633"/>
      <c r="GFO579" s="633"/>
      <c r="GFP579" s="633"/>
      <c r="GFQ579" s="633"/>
      <c r="GFR579" s="633"/>
      <c r="GFS579" s="633"/>
      <c r="GFT579" s="633"/>
      <c r="GFU579" s="633"/>
      <c r="GFV579" s="633"/>
      <c r="GFW579" s="633"/>
      <c r="GFX579" s="633"/>
      <c r="GFY579" s="633"/>
      <c r="GFZ579" s="633"/>
      <c r="GGA579" s="633"/>
      <c r="GGB579" s="633"/>
      <c r="GGC579" s="633"/>
      <c r="GGD579" s="633"/>
      <c r="GGE579" s="633"/>
      <c r="GGF579" s="633"/>
      <c r="GGG579" s="633"/>
      <c r="GGH579" s="633"/>
      <c r="GGI579" s="633"/>
      <c r="GGJ579" s="633"/>
      <c r="GGK579" s="633"/>
      <c r="GGL579" s="633"/>
      <c r="GGM579" s="633"/>
      <c r="GGN579" s="633"/>
      <c r="GGO579" s="633"/>
      <c r="GGP579" s="633"/>
      <c r="GGQ579" s="633"/>
      <c r="GGR579" s="633"/>
      <c r="GGS579" s="633"/>
      <c r="GGT579" s="633"/>
      <c r="GGU579" s="633"/>
      <c r="GGV579" s="633"/>
      <c r="GGW579" s="633"/>
      <c r="GGX579" s="633"/>
      <c r="GGY579" s="633"/>
      <c r="GGZ579" s="633"/>
      <c r="GHA579" s="633"/>
      <c r="GHB579" s="633"/>
      <c r="GHC579" s="633"/>
      <c r="GHD579" s="633"/>
      <c r="GHE579" s="633"/>
      <c r="GHF579" s="633"/>
      <c r="GHG579" s="633"/>
      <c r="GHH579" s="633"/>
      <c r="GHI579" s="633"/>
      <c r="GHJ579" s="633"/>
      <c r="GHK579" s="633"/>
      <c r="GHL579" s="633"/>
      <c r="GHM579" s="633"/>
      <c r="GHN579" s="633"/>
      <c r="GHO579" s="633"/>
      <c r="GHP579" s="633"/>
      <c r="GHQ579" s="633"/>
      <c r="GHR579" s="633"/>
      <c r="GHS579" s="633"/>
      <c r="GHT579" s="633"/>
      <c r="GHU579" s="633"/>
      <c r="GHV579" s="633"/>
      <c r="GHW579" s="633"/>
      <c r="GHX579" s="633"/>
      <c r="GHY579" s="633"/>
      <c r="GHZ579" s="633"/>
      <c r="GIA579" s="633"/>
      <c r="GIB579" s="633"/>
      <c r="GIC579" s="633"/>
      <c r="GID579" s="633"/>
      <c r="GIE579" s="633"/>
      <c r="GIF579" s="633"/>
      <c r="GIG579" s="633"/>
      <c r="GIH579" s="633"/>
      <c r="GII579" s="633"/>
      <c r="GIJ579" s="633"/>
      <c r="GIK579" s="633"/>
      <c r="GIL579" s="633"/>
      <c r="GIM579" s="633"/>
      <c r="GIN579" s="633"/>
      <c r="GIO579" s="633"/>
      <c r="GIP579" s="633"/>
      <c r="GIQ579" s="633"/>
      <c r="GIR579" s="633"/>
      <c r="GIS579" s="633"/>
      <c r="GIT579" s="633"/>
      <c r="GIU579" s="633"/>
      <c r="GIV579" s="633"/>
      <c r="GIW579" s="633"/>
      <c r="GIX579" s="633"/>
      <c r="GIY579" s="633"/>
      <c r="GIZ579" s="633"/>
      <c r="GJA579" s="633"/>
      <c r="GJB579" s="633"/>
      <c r="GJC579" s="633"/>
      <c r="GJD579" s="633"/>
      <c r="GJE579" s="633"/>
      <c r="GJF579" s="633"/>
      <c r="GJG579" s="633"/>
      <c r="GJH579" s="633"/>
      <c r="GJI579" s="633"/>
      <c r="GJJ579" s="633"/>
      <c r="GJK579" s="633"/>
      <c r="GJL579" s="633"/>
      <c r="GJM579" s="633"/>
      <c r="GJN579" s="633"/>
      <c r="GJO579" s="633"/>
      <c r="GJP579" s="633"/>
      <c r="GJQ579" s="633"/>
      <c r="GJR579" s="633"/>
      <c r="GJS579" s="633"/>
      <c r="GJT579" s="633"/>
      <c r="GJU579" s="633"/>
      <c r="GJV579" s="633"/>
      <c r="GJW579" s="633"/>
      <c r="GJX579" s="633"/>
      <c r="GJY579" s="633"/>
      <c r="GJZ579" s="633"/>
      <c r="GKA579" s="633"/>
      <c r="GKB579" s="633"/>
      <c r="GKC579" s="633"/>
      <c r="GKD579" s="633"/>
      <c r="GKE579" s="633"/>
      <c r="GKF579" s="633"/>
      <c r="GKG579" s="633"/>
      <c r="GKH579" s="633"/>
      <c r="GKI579" s="633"/>
      <c r="GKJ579" s="633"/>
      <c r="GKK579" s="633"/>
      <c r="GKL579" s="633"/>
      <c r="GKM579" s="633"/>
      <c r="GKN579" s="633"/>
      <c r="GKO579" s="633"/>
      <c r="GKP579" s="633"/>
      <c r="GKQ579" s="633"/>
      <c r="GKR579" s="633"/>
      <c r="GKS579" s="633"/>
      <c r="GKT579" s="633"/>
      <c r="GKU579" s="633"/>
      <c r="GKV579" s="633"/>
      <c r="GKW579" s="633"/>
      <c r="GKX579" s="633"/>
      <c r="GKY579" s="633"/>
      <c r="GKZ579" s="633"/>
      <c r="GLA579" s="633"/>
      <c r="GLB579" s="633"/>
      <c r="GLC579" s="633"/>
      <c r="GLD579" s="633"/>
      <c r="GLE579" s="633"/>
      <c r="GLF579" s="633"/>
      <c r="GLG579" s="633"/>
      <c r="GLH579" s="633"/>
      <c r="GLI579" s="633"/>
      <c r="GLJ579" s="633"/>
      <c r="GLK579" s="633"/>
      <c r="GLL579" s="633"/>
      <c r="GLM579" s="633"/>
      <c r="GLN579" s="633"/>
      <c r="GLO579" s="633"/>
      <c r="GLP579" s="633"/>
      <c r="GLQ579" s="633"/>
      <c r="GLR579" s="633"/>
      <c r="GLS579" s="633"/>
      <c r="GLT579" s="633"/>
      <c r="GLU579" s="633"/>
      <c r="GLV579" s="633"/>
      <c r="GLW579" s="633"/>
      <c r="GLX579" s="633"/>
      <c r="GLY579" s="633"/>
      <c r="GLZ579" s="633"/>
      <c r="GMA579" s="633"/>
      <c r="GMB579" s="633"/>
      <c r="GMC579" s="633"/>
      <c r="GMD579" s="633"/>
      <c r="GME579" s="633"/>
      <c r="GMF579" s="633"/>
      <c r="GMG579" s="633"/>
      <c r="GMH579" s="633"/>
      <c r="GMI579" s="633"/>
      <c r="GMJ579" s="633"/>
      <c r="GMK579" s="633"/>
      <c r="GML579" s="633"/>
      <c r="GMM579" s="633"/>
      <c r="GMN579" s="633"/>
      <c r="GMO579" s="633"/>
      <c r="GMP579" s="633"/>
      <c r="GMQ579" s="633"/>
      <c r="GMR579" s="633"/>
      <c r="GMS579" s="633"/>
      <c r="GMT579" s="633"/>
      <c r="GMU579" s="633"/>
      <c r="GMV579" s="633"/>
      <c r="GMW579" s="633"/>
      <c r="GMX579" s="633"/>
      <c r="GMY579" s="633"/>
      <c r="GMZ579" s="633"/>
      <c r="GNA579" s="633"/>
      <c r="GNB579" s="633"/>
      <c r="GNC579" s="633"/>
      <c r="GND579" s="633"/>
      <c r="GNE579" s="633"/>
      <c r="GNF579" s="633"/>
      <c r="GNG579" s="633"/>
      <c r="GNH579" s="633"/>
      <c r="GNI579" s="633"/>
      <c r="GNJ579" s="633"/>
      <c r="GNK579" s="633"/>
      <c r="GNL579" s="633"/>
      <c r="GNM579" s="633"/>
      <c r="GNN579" s="633"/>
      <c r="GNO579" s="633"/>
      <c r="GNP579" s="633"/>
      <c r="GNQ579" s="633"/>
      <c r="GNR579" s="633"/>
      <c r="GNS579" s="633"/>
      <c r="GNT579" s="633"/>
      <c r="GNU579" s="633"/>
      <c r="GNV579" s="633"/>
      <c r="GNW579" s="633"/>
      <c r="GNX579" s="633"/>
      <c r="GNY579" s="633"/>
      <c r="GNZ579" s="633"/>
      <c r="GOA579" s="633"/>
      <c r="GOB579" s="633"/>
      <c r="GOC579" s="633"/>
      <c r="GOD579" s="633"/>
      <c r="GOE579" s="633"/>
      <c r="GOF579" s="633"/>
      <c r="GOG579" s="633"/>
      <c r="GOH579" s="633"/>
      <c r="GOI579" s="633"/>
      <c r="GOJ579" s="633"/>
      <c r="GOK579" s="633"/>
      <c r="GOL579" s="633"/>
      <c r="GOM579" s="633"/>
      <c r="GON579" s="633"/>
      <c r="GOO579" s="633"/>
      <c r="GOP579" s="633"/>
      <c r="GOQ579" s="633"/>
      <c r="GOR579" s="633"/>
      <c r="GOS579" s="633"/>
      <c r="GOT579" s="633"/>
      <c r="GOU579" s="633"/>
      <c r="GOV579" s="633"/>
      <c r="GOW579" s="633"/>
      <c r="GOX579" s="633"/>
      <c r="GOY579" s="633"/>
      <c r="GOZ579" s="633"/>
      <c r="GPA579" s="633"/>
      <c r="GPB579" s="633"/>
      <c r="GPC579" s="633"/>
      <c r="GPD579" s="633"/>
      <c r="GPE579" s="633"/>
      <c r="GPF579" s="633"/>
      <c r="GPG579" s="633"/>
      <c r="GPH579" s="633"/>
      <c r="GPI579" s="633"/>
      <c r="GPJ579" s="633"/>
      <c r="GPK579" s="633"/>
      <c r="GPL579" s="633"/>
      <c r="GPM579" s="633"/>
      <c r="GPN579" s="633"/>
      <c r="GPO579" s="633"/>
      <c r="GPP579" s="633"/>
      <c r="GPQ579" s="633"/>
      <c r="GPR579" s="633"/>
      <c r="GPS579" s="633"/>
      <c r="GPT579" s="633"/>
      <c r="GPU579" s="633"/>
      <c r="GPV579" s="633"/>
      <c r="GPW579" s="633"/>
      <c r="GPX579" s="633"/>
      <c r="GPY579" s="633"/>
      <c r="GPZ579" s="633"/>
      <c r="GQA579" s="633"/>
      <c r="GQB579" s="633"/>
      <c r="GQC579" s="633"/>
      <c r="GQD579" s="633"/>
      <c r="GQE579" s="633"/>
      <c r="GQF579" s="633"/>
      <c r="GQG579" s="633"/>
      <c r="GQH579" s="633"/>
      <c r="GQI579" s="633"/>
      <c r="GQJ579" s="633"/>
      <c r="GQK579" s="633"/>
      <c r="GQL579" s="633"/>
      <c r="GQM579" s="633"/>
      <c r="GQN579" s="633"/>
      <c r="GQO579" s="633"/>
      <c r="GQP579" s="633"/>
      <c r="GQQ579" s="633"/>
      <c r="GQR579" s="633"/>
      <c r="GQS579" s="633"/>
      <c r="GQT579" s="633"/>
      <c r="GQU579" s="633"/>
      <c r="GQV579" s="633"/>
      <c r="GQW579" s="633"/>
      <c r="GQX579" s="633"/>
      <c r="GQY579" s="633"/>
      <c r="GQZ579" s="633"/>
      <c r="GRA579" s="633"/>
      <c r="GRB579" s="633"/>
      <c r="GRC579" s="633"/>
      <c r="GRD579" s="633"/>
      <c r="GRE579" s="633"/>
      <c r="GRF579" s="633"/>
      <c r="GRG579" s="633"/>
      <c r="GRH579" s="633"/>
      <c r="GRI579" s="633"/>
      <c r="GRJ579" s="633"/>
      <c r="GRK579" s="633"/>
      <c r="GRL579" s="633"/>
      <c r="GRM579" s="633"/>
      <c r="GRN579" s="633"/>
      <c r="GRO579" s="633"/>
      <c r="GRP579" s="633"/>
      <c r="GRQ579" s="633"/>
      <c r="GRR579" s="633"/>
      <c r="GRS579" s="633"/>
      <c r="GRT579" s="633"/>
      <c r="GRU579" s="633"/>
      <c r="GRV579" s="633"/>
      <c r="GRW579" s="633"/>
      <c r="GRX579" s="633"/>
      <c r="GRY579" s="633"/>
      <c r="GRZ579" s="633"/>
      <c r="GSA579" s="633"/>
      <c r="GSB579" s="633"/>
      <c r="GSC579" s="633"/>
      <c r="GSD579" s="633"/>
      <c r="GSE579" s="633"/>
      <c r="GSF579" s="633"/>
      <c r="GSG579" s="633"/>
      <c r="GSH579" s="633"/>
      <c r="GSI579" s="633"/>
      <c r="GSJ579" s="633"/>
      <c r="GSK579" s="633"/>
      <c r="GSL579" s="633"/>
      <c r="GSM579" s="633"/>
      <c r="GSN579" s="633"/>
      <c r="GSO579" s="633"/>
      <c r="GSP579" s="633"/>
      <c r="GSQ579" s="633"/>
      <c r="GSR579" s="633"/>
      <c r="GSS579" s="633"/>
      <c r="GST579" s="633"/>
      <c r="GSU579" s="633"/>
      <c r="GSV579" s="633"/>
      <c r="GSW579" s="633"/>
      <c r="GSX579" s="633"/>
      <c r="GSY579" s="633"/>
      <c r="GSZ579" s="633"/>
      <c r="GTA579" s="633"/>
      <c r="GTB579" s="633"/>
      <c r="GTC579" s="633"/>
      <c r="GTD579" s="633"/>
      <c r="GTE579" s="633"/>
      <c r="GTF579" s="633"/>
      <c r="GTG579" s="633"/>
      <c r="GTH579" s="633"/>
      <c r="GTI579" s="633"/>
      <c r="GTJ579" s="633"/>
      <c r="GTK579" s="633"/>
      <c r="GTL579" s="633"/>
      <c r="GTM579" s="633"/>
      <c r="GTN579" s="633"/>
      <c r="GTO579" s="633"/>
      <c r="GTP579" s="633"/>
      <c r="GTQ579" s="633"/>
      <c r="GTR579" s="633"/>
      <c r="GTS579" s="633"/>
      <c r="GTT579" s="633"/>
      <c r="GTU579" s="633"/>
      <c r="GTV579" s="633"/>
      <c r="GTW579" s="633"/>
      <c r="GTX579" s="633"/>
      <c r="GTY579" s="633"/>
      <c r="GTZ579" s="633"/>
      <c r="GUA579" s="633"/>
      <c r="GUB579" s="633"/>
      <c r="GUC579" s="633"/>
      <c r="GUD579" s="633"/>
      <c r="GUE579" s="633"/>
      <c r="GUF579" s="633"/>
      <c r="GUG579" s="633"/>
      <c r="GUH579" s="633"/>
      <c r="GUI579" s="633"/>
      <c r="GUJ579" s="633"/>
      <c r="GUK579" s="633"/>
      <c r="GUL579" s="633"/>
      <c r="GUM579" s="633"/>
      <c r="GUN579" s="633"/>
      <c r="GUO579" s="633"/>
      <c r="GUP579" s="633"/>
      <c r="GUQ579" s="633"/>
      <c r="GUR579" s="633"/>
      <c r="GUS579" s="633"/>
      <c r="GUT579" s="633"/>
      <c r="GUU579" s="633"/>
      <c r="GUV579" s="633"/>
      <c r="GUW579" s="633"/>
      <c r="GUX579" s="633"/>
      <c r="GUY579" s="633"/>
      <c r="GUZ579" s="633"/>
      <c r="GVA579" s="633"/>
      <c r="GVB579" s="633"/>
      <c r="GVC579" s="633"/>
      <c r="GVD579" s="633"/>
      <c r="GVE579" s="633"/>
      <c r="GVF579" s="633"/>
      <c r="GVG579" s="633"/>
      <c r="GVH579" s="633"/>
      <c r="GVI579" s="633"/>
      <c r="GVJ579" s="633"/>
      <c r="GVK579" s="633"/>
      <c r="GVL579" s="633"/>
      <c r="GVM579" s="633"/>
      <c r="GVN579" s="633"/>
      <c r="GVO579" s="633"/>
      <c r="GVP579" s="633"/>
      <c r="GVQ579" s="633"/>
      <c r="GVR579" s="633"/>
      <c r="GVS579" s="633"/>
      <c r="GVT579" s="633"/>
      <c r="GVU579" s="633"/>
      <c r="GVV579" s="633"/>
      <c r="GVW579" s="633"/>
      <c r="GVX579" s="633"/>
      <c r="GVY579" s="633"/>
      <c r="GVZ579" s="633"/>
      <c r="GWA579" s="633"/>
      <c r="GWB579" s="633"/>
      <c r="GWC579" s="633"/>
      <c r="GWD579" s="633"/>
      <c r="GWE579" s="633"/>
      <c r="GWF579" s="633"/>
      <c r="GWG579" s="633"/>
      <c r="GWH579" s="633"/>
      <c r="GWI579" s="633"/>
      <c r="GWJ579" s="633"/>
      <c r="GWK579" s="633"/>
      <c r="GWL579" s="633"/>
      <c r="GWM579" s="633"/>
      <c r="GWN579" s="633"/>
      <c r="GWO579" s="633"/>
      <c r="GWP579" s="633"/>
      <c r="GWQ579" s="633"/>
      <c r="GWR579" s="633"/>
      <c r="GWS579" s="633"/>
      <c r="GWT579" s="633"/>
      <c r="GWU579" s="633"/>
      <c r="GWV579" s="633"/>
      <c r="GWW579" s="633"/>
      <c r="GWX579" s="633"/>
      <c r="GWY579" s="633"/>
      <c r="GWZ579" s="633"/>
      <c r="GXA579" s="633"/>
      <c r="GXB579" s="633"/>
      <c r="GXC579" s="633"/>
      <c r="GXD579" s="633"/>
      <c r="GXE579" s="633"/>
      <c r="GXF579" s="633"/>
      <c r="GXG579" s="633"/>
      <c r="GXH579" s="633"/>
      <c r="GXI579" s="633"/>
      <c r="GXJ579" s="633"/>
      <c r="GXK579" s="633"/>
      <c r="GXL579" s="633"/>
      <c r="GXM579" s="633"/>
      <c r="GXN579" s="633"/>
      <c r="GXO579" s="633"/>
      <c r="GXP579" s="633"/>
      <c r="GXQ579" s="633"/>
      <c r="GXR579" s="633"/>
      <c r="GXS579" s="633"/>
      <c r="GXT579" s="633"/>
      <c r="GXU579" s="633"/>
      <c r="GXV579" s="633"/>
      <c r="GXW579" s="633"/>
      <c r="GXX579" s="633"/>
      <c r="GXY579" s="633"/>
      <c r="GXZ579" s="633"/>
      <c r="GYA579" s="633"/>
      <c r="GYB579" s="633"/>
      <c r="GYC579" s="633"/>
      <c r="GYD579" s="633"/>
      <c r="GYE579" s="633"/>
      <c r="GYF579" s="633"/>
      <c r="GYG579" s="633"/>
      <c r="GYH579" s="633"/>
      <c r="GYI579" s="633"/>
      <c r="GYJ579" s="633"/>
      <c r="GYK579" s="633"/>
      <c r="GYL579" s="633"/>
      <c r="GYM579" s="633"/>
      <c r="GYN579" s="633"/>
      <c r="GYO579" s="633"/>
      <c r="GYP579" s="633"/>
      <c r="GYQ579" s="633"/>
      <c r="GYR579" s="633"/>
      <c r="GYS579" s="633"/>
      <c r="GYT579" s="633"/>
      <c r="GYU579" s="633"/>
      <c r="GYV579" s="633"/>
      <c r="GYW579" s="633"/>
      <c r="GYX579" s="633"/>
      <c r="GYY579" s="633"/>
      <c r="GYZ579" s="633"/>
      <c r="GZA579" s="633"/>
      <c r="GZB579" s="633"/>
      <c r="GZC579" s="633"/>
      <c r="GZD579" s="633"/>
      <c r="GZE579" s="633"/>
      <c r="GZF579" s="633"/>
      <c r="GZG579" s="633"/>
      <c r="GZH579" s="633"/>
      <c r="GZI579" s="633"/>
      <c r="GZJ579" s="633"/>
      <c r="GZK579" s="633"/>
      <c r="GZL579" s="633"/>
      <c r="GZM579" s="633"/>
      <c r="GZN579" s="633"/>
      <c r="GZO579" s="633"/>
      <c r="GZP579" s="633"/>
      <c r="GZQ579" s="633"/>
      <c r="GZR579" s="633"/>
      <c r="GZS579" s="633"/>
      <c r="GZT579" s="633"/>
      <c r="GZU579" s="633"/>
      <c r="GZV579" s="633"/>
      <c r="GZW579" s="633"/>
      <c r="GZX579" s="633"/>
      <c r="GZY579" s="633"/>
      <c r="GZZ579" s="633"/>
      <c r="HAA579" s="633"/>
      <c r="HAB579" s="633"/>
      <c r="HAC579" s="633"/>
      <c r="HAD579" s="633"/>
      <c r="HAE579" s="633"/>
      <c r="HAF579" s="633"/>
      <c r="HAG579" s="633"/>
      <c r="HAH579" s="633"/>
      <c r="HAI579" s="633"/>
      <c r="HAJ579" s="633"/>
      <c r="HAK579" s="633"/>
      <c r="HAL579" s="633"/>
      <c r="HAM579" s="633"/>
      <c r="HAN579" s="633"/>
      <c r="HAO579" s="633"/>
      <c r="HAP579" s="633"/>
      <c r="HAQ579" s="633"/>
      <c r="HAR579" s="633"/>
      <c r="HAS579" s="633"/>
      <c r="HAT579" s="633"/>
      <c r="HAU579" s="633"/>
      <c r="HAV579" s="633"/>
      <c r="HAW579" s="633"/>
      <c r="HAX579" s="633"/>
      <c r="HAY579" s="633"/>
      <c r="HAZ579" s="633"/>
      <c r="HBA579" s="633"/>
      <c r="HBB579" s="633"/>
      <c r="HBC579" s="633"/>
      <c r="HBD579" s="633"/>
      <c r="HBE579" s="633"/>
      <c r="HBF579" s="633"/>
      <c r="HBG579" s="633"/>
      <c r="HBH579" s="633"/>
      <c r="HBI579" s="633"/>
      <c r="HBJ579" s="633"/>
      <c r="HBK579" s="633"/>
      <c r="HBL579" s="633"/>
      <c r="HBM579" s="633"/>
      <c r="HBN579" s="633"/>
      <c r="HBO579" s="633"/>
      <c r="HBP579" s="633"/>
      <c r="HBQ579" s="633"/>
      <c r="HBR579" s="633"/>
      <c r="HBS579" s="633"/>
      <c r="HBT579" s="633"/>
      <c r="HBU579" s="633"/>
      <c r="HBV579" s="633"/>
      <c r="HBW579" s="633"/>
      <c r="HBX579" s="633"/>
      <c r="HBY579" s="633"/>
      <c r="HBZ579" s="633"/>
      <c r="HCA579" s="633"/>
      <c r="HCB579" s="633"/>
      <c r="HCC579" s="633"/>
      <c r="HCD579" s="633"/>
      <c r="HCE579" s="633"/>
      <c r="HCF579" s="633"/>
      <c r="HCG579" s="633"/>
      <c r="HCH579" s="633"/>
      <c r="HCI579" s="633"/>
      <c r="HCJ579" s="633"/>
      <c r="HCK579" s="633"/>
      <c r="HCL579" s="633"/>
      <c r="HCM579" s="633"/>
      <c r="HCN579" s="633"/>
      <c r="HCO579" s="633"/>
      <c r="HCP579" s="633"/>
      <c r="HCQ579" s="633"/>
      <c r="HCR579" s="633"/>
      <c r="HCS579" s="633"/>
      <c r="HCT579" s="633"/>
      <c r="HCU579" s="633"/>
      <c r="HCV579" s="633"/>
      <c r="HCW579" s="633"/>
      <c r="HCX579" s="633"/>
      <c r="HCY579" s="633"/>
      <c r="HCZ579" s="633"/>
      <c r="HDA579" s="633"/>
      <c r="HDB579" s="633"/>
      <c r="HDC579" s="633"/>
      <c r="HDD579" s="633"/>
      <c r="HDE579" s="633"/>
      <c r="HDF579" s="633"/>
      <c r="HDG579" s="633"/>
      <c r="HDH579" s="633"/>
      <c r="HDI579" s="633"/>
      <c r="HDJ579" s="633"/>
      <c r="HDK579" s="633"/>
      <c r="HDL579" s="633"/>
      <c r="HDM579" s="633"/>
      <c r="HDN579" s="633"/>
      <c r="HDO579" s="633"/>
      <c r="HDP579" s="633"/>
      <c r="HDQ579" s="633"/>
      <c r="HDR579" s="633"/>
      <c r="HDS579" s="633"/>
      <c r="HDT579" s="633"/>
      <c r="HDU579" s="633"/>
      <c r="HDV579" s="633"/>
      <c r="HDW579" s="633"/>
      <c r="HDX579" s="633"/>
      <c r="HDY579" s="633"/>
      <c r="HDZ579" s="633"/>
      <c r="HEA579" s="633"/>
      <c r="HEB579" s="633"/>
      <c r="HEC579" s="633"/>
      <c r="HED579" s="633"/>
      <c r="HEE579" s="633"/>
      <c r="HEF579" s="633"/>
      <c r="HEG579" s="633"/>
      <c r="HEH579" s="633"/>
      <c r="HEI579" s="633"/>
      <c r="HEJ579" s="633"/>
      <c r="HEK579" s="633"/>
      <c r="HEL579" s="633"/>
      <c r="HEM579" s="633"/>
      <c r="HEN579" s="633"/>
      <c r="HEO579" s="633"/>
      <c r="HEP579" s="633"/>
      <c r="HEQ579" s="633"/>
      <c r="HER579" s="633"/>
      <c r="HES579" s="633"/>
      <c r="HET579" s="633"/>
      <c r="HEU579" s="633"/>
      <c r="HEV579" s="633"/>
      <c r="HEW579" s="633"/>
      <c r="HEX579" s="633"/>
      <c r="HEY579" s="633"/>
      <c r="HEZ579" s="633"/>
      <c r="HFA579" s="633"/>
      <c r="HFB579" s="633"/>
      <c r="HFC579" s="633"/>
      <c r="HFD579" s="633"/>
      <c r="HFE579" s="633"/>
      <c r="HFF579" s="633"/>
      <c r="HFG579" s="633"/>
      <c r="HFH579" s="633"/>
      <c r="HFI579" s="633"/>
      <c r="HFJ579" s="633"/>
      <c r="HFK579" s="633"/>
      <c r="HFL579" s="633"/>
      <c r="HFM579" s="633"/>
      <c r="HFN579" s="633"/>
      <c r="HFO579" s="633"/>
      <c r="HFP579" s="633"/>
      <c r="HFQ579" s="633"/>
      <c r="HFR579" s="633"/>
      <c r="HFS579" s="633"/>
      <c r="HFT579" s="633"/>
      <c r="HFU579" s="633"/>
      <c r="HFV579" s="633"/>
      <c r="HFW579" s="633"/>
      <c r="HFX579" s="633"/>
      <c r="HFY579" s="633"/>
      <c r="HFZ579" s="633"/>
      <c r="HGA579" s="633"/>
      <c r="HGB579" s="633"/>
      <c r="HGC579" s="633"/>
      <c r="HGD579" s="633"/>
      <c r="HGE579" s="633"/>
      <c r="HGF579" s="633"/>
      <c r="HGG579" s="633"/>
      <c r="HGH579" s="633"/>
      <c r="HGI579" s="633"/>
      <c r="HGJ579" s="633"/>
      <c r="HGK579" s="633"/>
      <c r="HGL579" s="633"/>
      <c r="HGM579" s="633"/>
      <c r="HGN579" s="633"/>
      <c r="HGO579" s="633"/>
      <c r="HGP579" s="633"/>
      <c r="HGQ579" s="633"/>
      <c r="HGR579" s="633"/>
      <c r="HGS579" s="633"/>
      <c r="HGT579" s="633"/>
      <c r="HGU579" s="633"/>
      <c r="HGV579" s="633"/>
      <c r="HGW579" s="633"/>
      <c r="HGX579" s="633"/>
      <c r="HGY579" s="633"/>
      <c r="HGZ579" s="633"/>
      <c r="HHA579" s="633"/>
      <c r="HHB579" s="633"/>
      <c r="HHC579" s="633"/>
      <c r="HHD579" s="633"/>
      <c r="HHE579" s="633"/>
      <c r="HHF579" s="633"/>
      <c r="HHG579" s="633"/>
      <c r="HHH579" s="633"/>
      <c r="HHI579" s="633"/>
      <c r="HHJ579" s="633"/>
      <c r="HHK579" s="633"/>
      <c r="HHL579" s="633"/>
      <c r="HHM579" s="633"/>
      <c r="HHN579" s="633"/>
      <c r="HHO579" s="633"/>
      <c r="HHP579" s="633"/>
      <c r="HHQ579" s="633"/>
      <c r="HHR579" s="633"/>
      <c r="HHS579" s="633"/>
      <c r="HHT579" s="633"/>
      <c r="HHU579" s="633"/>
      <c r="HHV579" s="633"/>
      <c r="HHW579" s="633"/>
      <c r="HHX579" s="633"/>
      <c r="HHY579" s="633"/>
      <c r="HHZ579" s="633"/>
      <c r="HIA579" s="633"/>
      <c r="HIB579" s="633"/>
      <c r="HIC579" s="633"/>
      <c r="HID579" s="633"/>
      <c r="HIE579" s="633"/>
      <c r="HIF579" s="633"/>
      <c r="HIG579" s="633"/>
      <c r="HIH579" s="633"/>
      <c r="HII579" s="633"/>
      <c r="HIJ579" s="633"/>
      <c r="HIK579" s="633"/>
      <c r="HIL579" s="633"/>
      <c r="HIM579" s="633"/>
      <c r="HIN579" s="633"/>
      <c r="HIO579" s="633"/>
      <c r="HIP579" s="633"/>
      <c r="HIQ579" s="633"/>
      <c r="HIR579" s="633"/>
      <c r="HIS579" s="633"/>
      <c r="HIT579" s="633"/>
      <c r="HIU579" s="633"/>
      <c r="HIV579" s="633"/>
      <c r="HIW579" s="633"/>
      <c r="HIX579" s="633"/>
      <c r="HIY579" s="633"/>
      <c r="HIZ579" s="633"/>
      <c r="HJA579" s="633"/>
      <c r="HJB579" s="633"/>
      <c r="HJC579" s="633"/>
      <c r="HJD579" s="633"/>
      <c r="HJE579" s="633"/>
      <c r="HJF579" s="633"/>
      <c r="HJG579" s="633"/>
      <c r="HJH579" s="633"/>
      <c r="HJI579" s="633"/>
      <c r="HJJ579" s="633"/>
      <c r="HJK579" s="633"/>
      <c r="HJL579" s="633"/>
      <c r="HJM579" s="633"/>
      <c r="HJN579" s="633"/>
      <c r="HJO579" s="633"/>
      <c r="HJP579" s="633"/>
      <c r="HJQ579" s="633"/>
      <c r="HJR579" s="633"/>
      <c r="HJS579" s="633"/>
      <c r="HJT579" s="633"/>
      <c r="HJU579" s="633"/>
      <c r="HJV579" s="633"/>
      <c r="HJW579" s="633"/>
      <c r="HJX579" s="633"/>
      <c r="HJY579" s="633"/>
      <c r="HJZ579" s="633"/>
      <c r="HKA579" s="633"/>
      <c r="HKB579" s="633"/>
      <c r="HKC579" s="633"/>
      <c r="HKD579" s="633"/>
      <c r="HKE579" s="633"/>
      <c r="HKF579" s="633"/>
      <c r="HKG579" s="633"/>
      <c r="HKH579" s="633"/>
      <c r="HKI579" s="633"/>
      <c r="HKJ579" s="633"/>
      <c r="HKK579" s="633"/>
      <c r="HKL579" s="633"/>
      <c r="HKM579" s="633"/>
      <c r="HKN579" s="633"/>
      <c r="HKO579" s="633"/>
      <c r="HKP579" s="633"/>
      <c r="HKQ579" s="633"/>
      <c r="HKR579" s="633"/>
      <c r="HKS579" s="633"/>
      <c r="HKT579" s="633"/>
      <c r="HKU579" s="633"/>
      <c r="HKV579" s="633"/>
      <c r="HKW579" s="633"/>
      <c r="HKX579" s="633"/>
      <c r="HKY579" s="633"/>
      <c r="HKZ579" s="633"/>
      <c r="HLA579" s="633"/>
      <c r="HLB579" s="633"/>
      <c r="HLC579" s="633"/>
      <c r="HLD579" s="633"/>
      <c r="HLE579" s="633"/>
      <c r="HLF579" s="633"/>
      <c r="HLG579" s="633"/>
      <c r="HLH579" s="633"/>
      <c r="HLI579" s="633"/>
      <c r="HLJ579" s="633"/>
      <c r="HLK579" s="633"/>
      <c r="HLL579" s="633"/>
      <c r="HLM579" s="633"/>
      <c r="HLN579" s="633"/>
      <c r="HLO579" s="633"/>
      <c r="HLP579" s="633"/>
      <c r="HLQ579" s="633"/>
      <c r="HLR579" s="633"/>
      <c r="HLS579" s="633"/>
      <c r="HLT579" s="633"/>
      <c r="HLU579" s="633"/>
      <c r="HLV579" s="633"/>
      <c r="HLW579" s="633"/>
      <c r="HLX579" s="633"/>
      <c r="HLY579" s="633"/>
      <c r="HLZ579" s="633"/>
      <c r="HMA579" s="633"/>
      <c r="HMB579" s="633"/>
      <c r="HMC579" s="633"/>
      <c r="HMD579" s="633"/>
      <c r="HME579" s="633"/>
      <c r="HMF579" s="633"/>
      <c r="HMG579" s="633"/>
      <c r="HMH579" s="633"/>
      <c r="HMI579" s="633"/>
      <c r="HMJ579" s="633"/>
      <c r="HMK579" s="633"/>
      <c r="HML579" s="633"/>
      <c r="HMM579" s="633"/>
      <c r="HMN579" s="633"/>
      <c r="HMO579" s="633"/>
      <c r="HMP579" s="633"/>
      <c r="HMQ579" s="633"/>
      <c r="HMR579" s="633"/>
      <c r="HMS579" s="633"/>
      <c r="HMT579" s="633"/>
      <c r="HMU579" s="633"/>
      <c r="HMV579" s="633"/>
      <c r="HMW579" s="633"/>
      <c r="HMX579" s="633"/>
      <c r="HMY579" s="633"/>
      <c r="HMZ579" s="633"/>
      <c r="HNA579" s="633"/>
      <c r="HNB579" s="633"/>
      <c r="HNC579" s="633"/>
      <c r="HND579" s="633"/>
      <c r="HNE579" s="633"/>
      <c r="HNF579" s="633"/>
      <c r="HNG579" s="633"/>
      <c r="HNH579" s="633"/>
      <c r="HNI579" s="633"/>
      <c r="HNJ579" s="633"/>
      <c r="HNK579" s="633"/>
      <c r="HNL579" s="633"/>
      <c r="HNM579" s="633"/>
      <c r="HNN579" s="633"/>
      <c r="HNO579" s="633"/>
      <c r="HNP579" s="633"/>
      <c r="HNQ579" s="633"/>
      <c r="HNR579" s="633"/>
      <c r="HNS579" s="633"/>
      <c r="HNT579" s="633"/>
      <c r="HNU579" s="633"/>
      <c r="HNV579" s="633"/>
      <c r="HNW579" s="633"/>
      <c r="HNX579" s="633"/>
      <c r="HNY579" s="633"/>
      <c r="HNZ579" s="633"/>
      <c r="HOA579" s="633"/>
      <c r="HOB579" s="633"/>
      <c r="HOC579" s="633"/>
      <c r="HOD579" s="633"/>
      <c r="HOE579" s="633"/>
      <c r="HOF579" s="633"/>
      <c r="HOG579" s="633"/>
      <c r="HOH579" s="633"/>
      <c r="HOI579" s="633"/>
      <c r="HOJ579" s="633"/>
      <c r="HOK579" s="633"/>
      <c r="HOL579" s="633"/>
      <c r="HOM579" s="633"/>
      <c r="HON579" s="633"/>
      <c r="HOO579" s="633"/>
      <c r="HOP579" s="633"/>
      <c r="HOQ579" s="633"/>
      <c r="HOR579" s="633"/>
      <c r="HOS579" s="633"/>
      <c r="HOT579" s="633"/>
      <c r="HOU579" s="633"/>
      <c r="HOV579" s="633"/>
      <c r="HOW579" s="633"/>
      <c r="HOX579" s="633"/>
      <c r="HOY579" s="633"/>
      <c r="HOZ579" s="633"/>
      <c r="HPA579" s="633"/>
      <c r="HPB579" s="633"/>
      <c r="HPC579" s="633"/>
      <c r="HPD579" s="633"/>
      <c r="HPE579" s="633"/>
      <c r="HPF579" s="633"/>
      <c r="HPG579" s="633"/>
      <c r="HPH579" s="633"/>
      <c r="HPI579" s="633"/>
      <c r="HPJ579" s="633"/>
      <c r="HPK579" s="633"/>
      <c r="HPL579" s="633"/>
      <c r="HPM579" s="633"/>
      <c r="HPN579" s="633"/>
      <c r="HPO579" s="633"/>
      <c r="HPP579" s="633"/>
      <c r="HPQ579" s="633"/>
      <c r="HPR579" s="633"/>
      <c r="HPS579" s="633"/>
      <c r="HPT579" s="633"/>
      <c r="HPU579" s="633"/>
      <c r="HPV579" s="633"/>
      <c r="HPW579" s="633"/>
      <c r="HPX579" s="633"/>
      <c r="HPY579" s="633"/>
      <c r="HPZ579" s="633"/>
      <c r="HQA579" s="633"/>
      <c r="HQB579" s="633"/>
      <c r="HQC579" s="633"/>
      <c r="HQD579" s="633"/>
      <c r="HQE579" s="633"/>
      <c r="HQF579" s="633"/>
      <c r="HQG579" s="633"/>
      <c r="HQH579" s="633"/>
      <c r="HQI579" s="633"/>
      <c r="HQJ579" s="633"/>
      <c r="HQK579" s="633"/>
      <c r="HQL579" s="633"/>
      <c r="HQM579" s="633"/>
      <c r="HQN579" s="633"/>
      <c r="HQO579" s="633"/>
      <c r="HQP579" s="633"/>
      <c r="HQQ579" s="633"/>
      <c r="HQR579" s="633"/>
      <c r="HQS579" s="633"/>
      <c r="HQT579" s="633"/>
      <c r="HQU579" s="633"/>
      <c r="HQV579" s="633"/>
      <c r="HQW579" s="633"/>
      <c r="HQX579" s="633"/>
      <c r="HQY579" s="633"/>
      <c r="HQZ579" s="633"/>
      <c r="HRA579" s="633"/>
      <c r="HRB579" s="633"/>
      <c r="HRC579" s="633"/>
      <c r="HRD579" s="633"/>
      <c r="HRE579" s="633"/>
      <c r="HRF579" s="633"/>
      <c r="HRG579" s="633"/>
      <c r="HRH579" s="633"/>
      <c r="HRI579" s="633"/>
      <c r="HRJ579" s="633"/>
      <c r="HRK579" s="633"/>
      <c r="HRL579" s="633"/>
      <c r="HRM579" s="633"/>
      <c r="HRN579" s="633"/>
      <c r="HRO579" s="633"/>
      <c r="HRP579" s="633"/>
      <c r="HRQ579" s="633"/>
      <c r="HRR579" s="633"/>
      <c r="HRS579" s="633"/>
      <c r="HRT579" s="633"/>
      <c r="HRU579" s="633"/>
      <c r="HRV579" s="633"/>
      <c r="HRW579" s="633"/>
      <c r="HRX579" s="633"/>
      <c r="HRY579" s="633"/>
      <c r="HRZ579" s="633"/>
      <c r="HSA579" s="633"/>
      <c r="HSB579" s="633"/>
      <c r="HSC579" s="633"/>
      <c r="HSD579" s="633"/>
      <c r="HSE579" s="633"/>
      <c r="HSF579" s="633"/>
      <c r="HSG579" s="633"/>
      <c r="HSH579" s="633"/>
      <c r="HSI579" s="633"/>
      <c r="HSJ579" s="633"/>
      <c r="HSK579" s="633"/>
      <c r="HSL579" s="633"/>
      <c r="HSM579" s="633"/>
      <c r="HSN579" s="633"/>
      <c r="HSO579" s="633"/>
      <c r="HSP579" s="633"/>
      <c r="HSQ579" s="633"/>
      <c r="HSR579" s="633"/>
      <c r="HSS579" s="633"/>
      <c r="HST579" s="633"/>
      <c r="HSU579" s="633"/>
      <c r="HSV579" s="633"/>
      <c r="HSW579" s="633"/>
      <c r="HSX579" s="633"/>
      <c r="HSY579" s="633"/>
      <c r="HSZ579" s="633"/>
      <c r="HTA579" s="633"/>
      <c r="HTB579" s="633"/>
      <c r="HTC579" s="633"/>
      <c r="HTD579" s="633"/>
      <c r="HTE579" s="633"/>
      <c r="HTF579" s="633"/>
      <c r="HTG579" s="633"/>
      <c r="HTH579" s="633"/>
      <c r="HTI579" s="633"/>
      <c r="HTJ579" s="633"/>
      <c r="HTK579" s="633"/>
      <c r="HTL579" s="633"/>
      <c r="HTM579" s="633"/>
      <c r="HTN579" s="633"/>
      <c r="HTO579" s="633"/>
      <c r="HTP579" s="633"/>
      <c r="HTQ579" s="633"/>
      <c r="HTR579" s="633"/>
      <c r="HTS579" s="633"/>
      <c r="HTT579" s="633"/>
      <c r="HTU579" s="633"/>
      <c r="HTV579" s="633"/>
      <c r="HTW579" s="633"/>
      <c r="HTX579" s="633"/>
      <c r="HTY579" s="633"/>
      <c r="HTZ579" s="633"/>
      <c r="HUA579" s="633"/>
      <c r="HUB579" s="633"/>
      <c r="HUC579" s="633"/>
      <c r="HUD579" s="633"/>
      <c r="HUE579" s="633"/>
      <c r="HUF579" s="633"/>
      <c r="HUG579" s="633"/>
      <c r="HUH579" s="633"/>
      <c r="HUI579" s="633"/>
      <c r="HUJ579" s="633"/>
      <c r="HUK579" s="633"/>
      <c r="HUL579" s="633"/>
      <c r="HUM579" s="633"/>
      <c r="HUN579" s="633"/>
      <c r="HUO579" s="633"/>
      <c r="HUP579" s="633"/>
      <c r="HUQ579" s="633"/>
      <c r="HUR579" s="633"/>
      <c r="HUS579" s="633"/>
      <c r="HUT579" s="633"/>
      <c r="HUU579" s="633"/>
      <c r="HUV579" s="633"/>
      <c r="HUW579" s="633"/>
      <c r="HUX579" s="633"/>
      <c r="HUY579" s="633"/>
      <c r="HUZ579" s="633"/>
      <c r="HVA579" s="633"/>
      <c r="HVB579" s="633"/>
      <c r="HVC579" s="633"/>
      <c r="HVD579" s="633"/>
      <c r="HVE579" s="633"/>
      <c r="HVF579" s="633"/>
      <c r="HVG579" s="633"/>
      <c r="HVH579" s="633"/>
      <c r="HVI579" s="633"/>
      <c r="HVJ579" s="633"/>
      <c r="HVK579" s="633"/>
      <c r="HVL579" s="633"/>
      <c r="HVM579" s="633"/>
      <c r="HVN579" s="633"/>
      <c r="HVO579" s="633"/>
      <c r="HVP579" s="633"/>
      <c r="HVQ579" s="633"/>
      <c r="HVR579" s="633"/>
      <c r="HVS579" s="633"/>
      <c r="HVT579" s="633"/>
      <c r="HVU579" s="633"/>
      <c r="HVV579" s="633"/>
      <c r="HVW579" s="633"/>
      <c r="HVX579" s="633"/>
      <c r="HVY579" s="633"/>
      <c r="HVZ579" s="633"/>
      <c r="HWA579" s="633"/>
      <c r="HWB579" s="633"/>
      <c r="HWC579" s="633"/>
      <c r="HWD579" s="633"/>
      <c r="HWE579" s="633"/>
      <c r="HWF579" s="633"/>
      <c r="HWG579" s="633"/>
      <c r="HWH579" s="633"/>
      <c r="HWI579" s="633"/>
      <c r="HWJ579" s="633"/>
      <c r="HWK579" s="633"/>
      <c r="HWL579" s="633"/>
      <c r="HWM579" s="633"/>
      <c r="HWN579" s="633"/>
      <c r="HWO579" s="633"/>
      <c r="HWP579" s="633"/>
      <c r="HWQ579" s="633"/>
      <c r="HWR579" s="633"/>
      <c r="HWS579" s="633"/>
      <c r="HWT579" s="633"/>
      <c r="HWU579" s="633"/>
      <c r="HWV579" s="633"/>
      <c r="HWW579" s="633"/>
      <c r="HWX579" s="633"/>
      <c r="HWY579" s="633"/>
      <c r="HWZ579" s="633"/>
      <c r="HXA579" s="633"/>
      <c r="HXB579" s="633"/>
      <c r="HXC579" s="633"/>
      <c r="HXD579" s="633"/>
      <c r="HXE579" s="633"/>
      <c r="HXF579" s="633"/>
      <c r="HXG579" s="633"/>
      <c r="HXH579" s="633"/>
      <c r="HXI579" s="633"/>
      <c r="HXJ579" s="633"/>
      <c r="HXK579" s="633"/>
      <c r="HXL579" s="633"/>
      <c r="HXM579" s="633"/>
      <c r="HXN579" s="633"/>
      <c r="HXO579" s="633"/>
      <c r="HXP579" s="633"/>
      <c r="HXQ579" s="633"/>
      <c r="HXR579" s="633"/>
      <c r="HXS579" s="633"/>
      <c r="HXT579" s="633"/>
      <c r="HXU579" s="633"/>
      <c r="HXV579" s="633"/>
      <c r="HXW579" s="633"/>
      <c r="HXX579" s="633"/>
      <c r="HXY579" s="633"/>
      <c r="HXZ579" s="633"/>
      <c r="HYA579" s="633"/>
      <c r="HYB579" s="633"/>
      <c r="HYC579" s="633"/>
      <c r="HYD579" s="633"/>
      <c r="HYE579" s="633"/>
      <c r="HYF579" s="633"/>
      <c r="HYG579" s="633"/>
      <c r="HYH579" s="633"/>
      <c r="HYI579" s="633"/>
      <c r="HYJ579" s="633"/>
      <c r="HYK579" s="633"/>
      <c r="HYL579" s="633"/>
      <c r="HYM579" s="633"/>
      <c r="HYN579" s="633"/>
      <c r="HYO579" s="633"/>
      <c r="HYP579" s="633"/>
      <c r="HYQ579" s="633"/>
      <c r="HYR579" s="633"/>
      <c r="HYS579" s="633"/>
      <c r="HYT579" s="633"/>
      <c r="HYU579" s="633"/>
      <c r="HYV579" s="633"/>
      <c r="HYW579" s="633"/>
      <c r="HYX579" s="633"/>
      <c r="HYY579" s="633"/>
      <c r="HYZ579" s="633"/>
      <c r="HZA579" s="633"/>
      <c r="HZB579" s="633"/>
      <c r="HZC579" s="633"/>
      <c r="HZD579" s="633"/>
      <c r="HZE579" s="633"/>
      <c r="HZF579" s="633"/>
      <c r="HZG579" s="633"/>
      <c r="HZH579" s="633"/>
      <c r="HZI579" s="633"/>
      <c r="HZJ579" s="633"/>
      <c r="HZK579" s="633"/>
      <c r="HZL579" s="633"/>
      <c r="HZM579" s="633"/>
      <c r="HZN579" s="633"/>
      <c r="HZO579" s="633"/>
      <c r="HZP579" s="633"/>
      <c r="HZQ579" s="633"/>
      <c r="HZR579" s="633"/>
      <c r="HZS579" s="633"/>
      <c r="HZT579" s="633"/>
      <c r="HZU579" s="633"/>
      <c r="HZV579" s="633"/>
      <c r="HZW579" s="633"/>
      <c r="HZX579" s="633"/>
      <c r="HZY579" s="633"/>
      <c r="HZZ579" s="633"/>
      <c r="IAA579" s="633"/>
      <c r="IAB579" s="633"/>
      <c r="IAC579" s="633"/>
      <c r="IAD579" s="633"/>
      <c r="IAE579" s="633"/>
      <c r="IAF579" s="633"/>
      <c r="IAG579" s="633"/>
      <c r="IAH579" s="633"/>
      <c r="IAI579" s="633"/>
      <c r="IAJ579" s="633"/>
      <c r="IAK579" s="633"/>
      <c r="IAL579" s="633"/>
      <c r="IAM579" s="633"/>
      <c r="IAN579" s="633"/>
      <c r="IAO579" s="633"/>
      <c r="IAP579" s="633"/>
      <c r="IAQ579" s="633"/>
      <c r="IAR579" s="633"/>
      <c r="IAS579" s="633"/>
      <c r="IAT579" s="633"/>
      <c r="IAU579" s="633"/>
      <c r="IAV579" s="633"/>
      <c r="IAW579" s="633"/>
      <c r="IAX579" s="633"/>
      <c r="IAY579" s="633"/>
      <c r="IAZ579" s="633"/>
      <c r="IBA579" s="633"/>
      <c r="IBB579" s="633"/>
      <c r="IBC579" s="633"/>
      <c r="IBD579" s="633"/>
      <c r="IBE579" s="633"/>
      <c r="IBF579" s="633"/>
      <c r="IBG579" s="633"/>
      <c r="IBH579" s="633"/>
      <c r="IBI579" s="633"/>
      <c r="IBJ579" s="633"/>
      <c r="IBK579" s="633"/>
      <c r="IBL579" s="633"/>
      <c r="IBM579" s="633"/>
      <c r="IBN579" s="633"/>
      <c r="IBO579" s="633"/>
      <c r="IBP579" s="633"/>
      <c r="IBQ579" s="633"/>
      <c r="IBR579" s="633"/>
      <c r="IBS579" s="633"/>
      <c r="IBT579" s="633"/>
      <c r="IBU579" s="633"/>
      <c r="IBV579" s="633"/>
      <c r="IBW579" s="633"/>
      <c r="IBX579" s="633"/>
      <c r="IBY579" s="633"/>
      <c r="IBZ579" s="633"/>
      <c r="ICA579" s="633"/>
      <c r="ICB579" s="633"/>
      <c r="ICC579" s="633"/>
      <c r="ICD579" s="633"/>
      <c r="ICE579" s="633"/>
      <c r="ICF579" s="633"/>
      <c r="ICG579" s="633"/>
      <c r="ICH579" s="633"/>
      <c r="ICI579" s="633"/>
      <c r="ICJ579" s="633"/>
      <c r="ICK579" s="633"/>
      <c r="ICL579" s="633"/>
      <c r="ICM579" s="633"/>
      <c r="ICN579" s="633"/>
      <c r="ICO579" s="633"/>
      <c r="ICP579" s="633"/>
      <c r="ICQ579" s="633"/>
      <c r="ICR579" s="633"/>
      <c r="ICS579" s="633"/>
      <c r="ICT579" s="633"/>
      <c r="ICU579" s="633"/>
      <c r="ICV579" s="633"/>
      <c r="ICW579" s="633"/>
      <c r="ICX579" s="633"/>
      <c r="ICY579" s="633"/>
      <c r="ICZ579" s="633"/>
      <c r="IDA579" s="633"/>
      <c r="IDB579" s="633"/>
      <c r="IDC579" s="633"/>
      <c r="IDD579" s="633"/>
      <c r="IDE579" s="633"/>
      <c r="IDF579" s="633"/>
      <c r="IDG579" s="633"/>
      <c r="IDH579" s="633"/>
      <c r="IDI579" s="633"/>
      <c r="IDJ579" s="633"/>
      <c r="IDK579" s="633"/>
      <c r="IDL579" s="633"/>
      <c r="IDM579" s="633"/>
      <c r="IDN579" s="633"/>
      <c r="IDO579" s="633"/>
      <c r="IDP579" s="633"/>
      <c r="IDQ579" s="633"/>
      <c r="IDR579" s="633"/>
      <c r="IDS579" s="633"/>
      <c r="IDT579" s="633"/>
      <c r="IDU579" s="633"/>
      <c r="IDV579" s="633"/>
      <c r="IDW579" s="633"/>
      <c r="IDX579" s="633"/>
      <c r="IDY579" s="633"/>
      <c r="IDZ579" s="633"/>
      <c r="IEA579" s="633"/>
      <c r="IEB579" s="633"/>
      <c r="IEC579" s="633"/>
      <c r="IED579" s="633"/>
      <c r="IEE579" s="633"/>
      <c r="IEF579" s="633"/>
      <c r="IEG579" s="633"/>
      <c r="IEH579" s="633"/>
      <c r="IEI579" s="633"/>
      <c r="IEJ579" s="633"/>
      <c r="IEK579" s="633"/>
      <c r="IEL579" s="633"/>
      <c r="IEM579" s="633"/>
      <c r="IEN579" s="633"/>
      <c r="IEO579" s="633"/>
      <c r="IEP579" s="633"/>
      <c r="IEQ579" s="633"/>
      <c r="IER579" s="633"/>
      <c r="IES579" s="633"/>
      <c r="IET579" s="633"/>
      <c r="IEU579" s="633"/>
      <c r="IEV579" s="633"/>
      <c r="IEW579" s="633"/>
      <c r="IEX579" s="633"/>
      <c r="IEY579" s="633"/>
      <c r="IEZ579" s="633"/>
      <c r="IFA579" s="633"/>
      <c r="IFB579" s="633"/>
      <c r="IFC579" s="633"/>
      <c r="IFD579" s="633"/>
      <c r="IFE579" s="633"/>
      <c r="IFF579" s="633"/>
      <c r="IFG579" s="633"/>
      <c r="IFH579" s="633"/>
      <c r="IFI579" s="633"/>
      <c r="IFJ579" s="633"/>
      <c r="IFK579" s="633"/>
      <c r="IFL579" s="633"/>
      <c r="IFM579" s="633"/>
      <c r="IFN579" s="633"/>
      <c r="IFO579" s="633"/>
      <c r="IFP579" s="633"/>
      <c r="IFQ579" s="633"/>
      <c r="IFR579" s="633"/>
      <c r="IFS579" s="633"/>
      <c r="IFT579" s="633"/>
      <c r="IFU579" s="633"/>
      <c r="IFV579" s="633"/>
      <c r="IFW579" s="633"/>
      <c r="IFX579" s="633"/>
      <c r="IFY579" s="633"/>
      <c r="IFZ579" s="633"/>
      <c r="IGA579" s="633"/>
      <c r="IGB579" s="633"/>
      <c r="IGC579" s="633"/>
      <c r="IGD579" s="633"/>
      <c r="IGE579" s="633"/>
      <c r="IGF579" s="633"/>
      <c r="IGG579" s="633"/>
      <c r="IGH579" s="633"/>
      <c r="IGI579" s="633"/>
      <c r="IGJ579" s="633"/>
      <c r="IGK579" s="633"/>
      <c r="IGL579" s="633"/>
      <c r="IGM579" s="633"/>
      <c r="IGN579" s="633"/>
      <c r="IGO579" s="633"/>
      <c r="IGP579" s="633"/>
      <c r="IGQ579" s="633"/>
      <c r="IGR579" s="633"/>
      <c r="IGS579" s="633"/>
      <c r="IGT579" s="633"/>
      <c r="IGU579" s="633"/>
      <c r="IGV579" s="633"/>
      <c r="IGW579" s="633"/>
      <c r="IGX579" s="633"/>
      <c r="IGY579" s="633"/>
      <c r="IGZ579" s="633"/>
      <c r="IHA579" s="633"/>
      <c r="IHB579" s="633"/>
      <c r="IHC579" s="633"/>
      <c r="IHD579" s="633"/>
      <c r="IHE579" s="633"/>
      <c r="IHF579" s="633"/>
      <c r="IHG579" s="633"/>
      <c r="IHH579" s="633"/>
      <c r="IHI579" s="633"/>
      <c r="IHJ579" s="633"/>
      <c r="IHK579" s="633"/>
      <c r="IHL579" s="633"/>
      <c r="IHM579" s="633"/>
      <c r="IHN579" s="633"/>
      <c r="IHO579" s="633"/>
      <c r="IHP579" s="633"/>
      <c r="IHQ579" s="633"/>
      <c r="IHR579" s="633"/>
      <c r="IHS579" s="633"/>
      <c r="IHT579" s="633"/>
      <c r="IHU579" s="633"/>
      <c r="IHV579" s="633"/>
      <c r="IHW579" s="633"/>
      <c r="IHX579" s="633"/>
      <c r="IHY579" s="633"/>
      <c r="IHZ579" s="633"/>
      <c r="IIA579" s="633"/>
      <c r="IIB579" s="633"/>
      <c r="IIC579" s="633"/>
      <c r="IID579" s="633"/>
      <c r="IIE579" s="633"/>
      <c r="IIF579" s="633"/>
      <c r="IIG579" s="633"/>
      <c r="IIH579" s="633"/>
      <c r="III579" s="633"/>
      <c r="IIJ579" s="633"/>
      <c r="IIK579" s="633"/>
      <c r="IIL579" s="633"/>
      <c r="IIM579" s="633"/>
      <c r="IIN579" s="633"/>
      <c r="IIO579" s="633"/>
      <c r="IIP579" s="633"/>
      <c r="IIQ579" s="633"/>
      <c r="IIR579" s="633"/>
      <c r="IIS579" s="633"/>
      <c r="IIT579" s="633"/>
      <c r="IIU579" s="633"/>
      <c r="IIV579" s="633"/>
      <c r="IIW579" s="633"/>
      <c r="IIX579" s="633"/>
      <c r="IIY579" s="633"/>
      <c r="IIZ579" s="633"/>
      <c r="IJA579" s="633"/>
      <c r="IJB579" s="633"/>
      <c r="IJC579" s="633"/>
      <c r="IJD579" s="633"/>
      <c r="IJE579" s="633"/>
      <c r="IJF579" s="633"/>
      <c r="IJG579" s="633"/>
      <c r="IJH579" s="633"/>
      <c r="IJI579" s="633"/>
      <c r="IJJ579" s="633"/>
      <c r="IJK579" s="633"/>
      <c r="IJL579" s="633"/>
      <c r="IJM579" s="633"/>
      <c r="IJN579" s="633"/>
      <c r="IJO579" s="633"/>
      <c r="IJP579" s="633"/>
      <c r="IJQ579" s="633"/>
      <c r="IJR579" s="633"/>
      <c r="IJS579" s="633"/>
      <c r="IJT579" s="633"/>
      <c r="IJU579" s="633"/>
      <c r="IJV579" s="633"/>
      <c r="IJW579" s="633"/>
      <c r="IJX579" s="633"/>
      <c r="IJY579" s="633"/>
      <c r="IJZ579" s="633"/>
      <c r="IKA579" s="633"/>
      <c r="IKB579" s="633"/>
      <c r="IKC579" s="633"/>
      <c r="IKD579" s="633"/>
      <c r="IKE579" s="633"/>
      <c r="IKF579" s="633"/>
      <c r="IKG579" s="633"/>
      <c r="IKH579" s="633"/>
      <c r="IKI579" s="633"/>
      <c r="IKJ579" s="633"/>
      <c r="IKK579" s="633"/>
      <c r="IKL579" s="633"/>
      <c r="IKM579" s="633"/>
      <c r="IKN579" s="633"/>
      <c r="IKO579" s="633"/>
      <c r="IKP579" s="633"/>
      <c r="IKQ579" s="633"/>
      <c r="IKR579" s="633"/>
      <c r="IKS579" s="633"/>
      <c r="IKT579" s="633"/>
      <c r="IKU579" s="633"/>
      <c r="IKV579" s="633"/>
      <c r="IKW579" s="633"/>
      <c r="IKX579" s="633"/>
      <c r="IKY579" s="633"/>
      <c r="IKZ579" s="633"/>
      <c r="ILA579" s="633"/>
      <c r="ILB579" s="633"/>
      <c r="ILC579" s="633"/>
      <c r="ILD579" s="633"/>
      <c r="ILE579" s="633"/>
      <c r="ILF579" s="633"/>
      <c r="ILG579" s="633"/>
      <c r="ILH579" s="633"/>
      <c r="ILI579" s="633"/>
      <c r="ILJ579" s="633"/>
      <c r="ILK579" s="633"/>
      <c r="ILL579" s="633"/>
      <c r="ILM579" s="633"/>
      <c r="ILN579" s="633"/>
      <c r="ILO579" s="633"/>
      <c r="ILP579" s="633"/>
      <c r="ILQ579" s="633"/>
      <c r="ILR579" s="633"/>
      <c r="ILS579" s="633"/>
      <c r="ILT579" s="633"/>
      <c r="ILU579" s="633"/>
      <c r="ILV579" s="633"/>
      <c r="ILW579" s="633"/>
      <c r="ILX579" s="633"/>
      <c r="ILY579" s="633"/>
      <c r="ILZ579" s="633"/>
      <c r="IMA579" s="633"/>
      <c r="IMB579" s="633"/>
      <c r="IMC579" s="633"/>
      <c r="IMD579" s="633"/>
      <c r="IME579" s="633"/>
      <c r="IMF579" s="633"/>
      <c r="IMG579" s="633"/>
      <c r="IMH579" s="633"/>
      <c r="IMI579" s="633"/>
      <c r="IMJ579" s="633"/>
      <c r="IMK579" s="633"/>
      <c r="IML579" s="633"/>
      <c r="IMM579" s="633"/>
      <c r="IMN579" s="633"/>
      <c r="IMO579" s="633"/>
      <c r="IMP579" s="633"/>
      <c r="IMQ579" s="633"/>
      <c r="IMR579" s="633"/>
      <c r="IMS579" s="633"/>
      <c r="IMT579" s="633"/>
      <c r="IMU579" s="633"/>
      <c r="IMV579" s="633"/>
      <c r="IMW579" s="633"/>
      <c r="IMX579" s="633"/>
      <c r="IMY579" s="633"/>
      <c r="IMZ579" s="633"/>
      <c r="INA579" s="633"/>
      <c r="INB579" s="633"/>
      <c r="INC579" s="633"/>
      <c r="IND579" s="633"/>
      <c r="INE579" s="633"/>
      <c r="INF579" s="633"/>
      <c r="ING579" s="633"/>
      <c r="INH579" s="633"/>
      <c r="INI579" s="633"/>
      <c r="INJ579" s="633"/>
      <c r="INK579" s="633"/>
      <c r="INL579" s="633"/>
      <c r="INM579" s="633"/>
      <c r="INN579" s="633"/>
      <c r="INO579" s="633"/>
      <c r="INP579" s="633"/>
      <c r="INQ579" s="633"/>
      <c r="INR579" s="633"/>
      <c r="INS579" s="633"/>
      <c r="INT579" s="633"/>
      <c r="INU579" s="633"/>
      <c r="INV579" s="633"/>
      <c r="INW579" s="633"/>
      <c r="INX579" s="633"/>
      <c r="INY579" s="633"/>
      <c r="INZ579" s="633"/>
      <c r="IOA579" s="633"/>
      <c r="IOB579" s="633"/>
      <c r="IOC579" s="633"/>
      <c r="IOD579" s="633"/>
      <c r="IOE579" s="633"/>
      <c r="IOF579" s="633"/>
      <c r="IOG579" s="633"/>
      <c r="IOH579" s="633"/>
      <c r="IOI579" s="633"/>
      <c r="IOJ579" s="633"/>
      <c r="IOK579" s="633"/>
      <c r="IOL579" s="633"/>
      <c r="IOM579" s="633"/>
      <c r="ION579" s="633"/>
      <c r="IOO579" s="633"/>
      <c r="IOP579" s="633"/>
      <c r="IOQ579" s="633"/>
      <c r="IOR579" s="633"/>
      <c r="IOS579" s="633"/>
      <c r="IOT579" s="633"/>
      <c r="IOU579" s="633"/>
      <c r="IOV579" s="633"/>
      <c r="IOW579" s="633"/>
      <c r="IOX579" s="633"/>
      <c r="IOY579" s="633"/>
      <c r="IOZ579" s="633"/>
      <c r="IPA579" s="633"/>
      <c r="IPB579" s="633"/>
      <c r="IPC579" s="633"/>
      <c r="IPD579" s="633"/>
      <c r="IPE579" s="633"/>
      <c r="IPF579" s="633"/>
      <c r="IPG579" s="633"/>
      <c r="IPH579" s="633"/>
      <c r="IPI579" s="633"/>
      <c r="IPJ579" s="633"/>
      <c r="IPK579" s="633"/>
      <c r="IPL579" s="633"/>
      <c r="IPM579" s="633"/>
      <c r="IPN579" s="633"/>
      <c r="IPO579" s="633"/>
      <c r="IPP579" s="633"/>
      <c r="IPQ579" s="633"/>
      <c r="IPR579" s="633"/>
      <c r="IPS579" s="633"/>
      <c r="IPT579" s="633"/>
      <c r="IPU579" s="633"/>
      <c r="IPV579" s="633"/>
      <c r="IPW579" s="633"/>
      <c r="IPX579" s="633"/>
      <c r="IPY579" s="633"/>
      <c r="IPZ579" s="633"/>
      <c r="IQA579" s="633"/>
      <c r="IQB579" s="633"/>
      <c r="IQC579" s="633"/>
      <c r="IQD579" s="633"/>
      <c r="IQE579" s="633"/>
      <c r="IQF579" s="633"/>
      <c r="IQG579" s="633"/>
      <c r="IQH579" s="633"/>
      <c r="IQI579" s="633"/>
      <c r="IQJ579" s="633"/>
      <c r="IQK579" s="633"/>
      <c r="IQL579" s="633"/>
      <c r="IQM579" s="633"/>
      <c r="IQN579" s="633"/>
      <c r="IQO579" s="633"/>
      <c r="IQP579" s="633"/>
      <c r="IQQ579" s="633"/>
      <c r="IQR579" s="633"/>
      <c r="IQS579" s="633"/>
      <c r="IQT579" s="633"/>
      <c r="IQU579" s="633"/>
      <c r="IQV579" s="633"/>
      <c r="IQW579" s="633"/>
      <c r="IQX579" s="633"/>
      <c r="IQY579" s="633"/>
      <c r="IQZ579" s="633"/>
      <c r="IRA579" s="633"/>
      <c r="IRB579" s="633"/>
      <c r="IRC579" s="633"/>
      <c r="IRD579" s="633"/>
      <c r="IRE579" s="633"/>
      <c r="IRF579" s="633"/>
      <c r="IRG579" s="633"/>
      <c r="IRH579" s="633"/>
      <c r="IRI579" s="633"/>
      <c r="IRJ579" s="633"/>
      <c r="IRK579" s="633"/>
      <c r="IRL579" s="633"/>
      <c r="IRM579" s="633"/>
      <c r="IRN579" s="633"/>
      <c r="IRO579" s="633"/>
      <c r="IRP579" s="633"/>
      <c r="IRQ579" s="633"/>
      <c r="IRR579" s="633"/>
      <c r="IRS579" s="633"/>
      <c r="IRT579" s="633"/>
      <c r="IRU579" s="633"/>
      <c r="IRV579" s="633"/>
      <c r="IRW579" s="633"/>
      <c r="IRX579" s="633"/>
      <c r="IRY579" s="633"/>
      <c r="IRZ579" s="633"/>
      <c r="ISA579" s="633"/>
      <c r="ISB579" s="633"/>
      <c r="ISC579" s="633"/>
      <c r="ISD579" s="633"/>
      <c r="ISE579" s="633"/>
      <c r="ISF579" s="633"/>
      <c r="ISG579" s="633"/>
      <c r="ISH579" s="633"/>
      <c r="ISI579" s="633"/>
      <c r="ISJ579" s="633"/>
      <c r="ISK579" s="633"/>
      <c r="ISL579" s="633"/>
      <c r="ISM579" s="633"/>
      <c r="ISN579" s="633"/>
      <c r="ISO579" s="633"/>
      <c r="ISP579" s="633"/>
      <c r="ISQ579" s="633"/>
      <c r="ISR579" s="633"/>
      <c r="ISS579" s="633"/>
      <c r="IST579" s="633"/>
      <c r="ISU579" s="633"/>
      <c r="ISV579" s="633"/>
      <c r="ISW579" s="633"/>
      <c r="ISX579" s="633"/>
      <c r="ISY579" s="633"/>
      <c r="ISZ579" s="633"/>
      <c r="ITA579" s="633"/>
      <c r="ITB579" s="633"/>
      <c r="ITC579" s="633"/>
      <c r="ITD579" s="633"/>
      <c r="ITE579" s="633"/>
      <c r="ITF579" s="633"/>
      <c r="ITG579" s="633"/>
      <c r="ITH579" s="633"/>
      <c r="ITI579" s="633"/>
      <c r="ITJ579" s="633"/>
      <c r="ITK579" s="633"/>
      <c r="ITL579" s="633"/>
      <c r="ITM579" s="633"/>
      <c r="ITN579" s="633"/>
      <c r="ITO579" s="633"/>
      <c r="ITP579" s="633"/>
      <c r="ITQ579" s="633"/>
      <c r="ITR579" s="633"/>
      <c r="ITS579" s="633"/>
      <c r="ITT579" s="633"/>
      <c r="ITU579" s="633"/>
      <c r="ITV579" s="633"/>
      <c r="ITW579" s="633"/>
      <c r="ITX579" s="633"/>
      <c r="ITY579" s="633"/>
      <c r="ITZ579" s="633"/>
      <c r="IUA579" s="633"/>
      <c r="IUB579" s="633"/>
      <c r="IUC579" s="633"/>
      <c r="IUD579" s="633"/>
      <c r="IUE579" s="633"/>
      <c r="IUF579" s="633"/>
      <c r="IUG579" s="633"/>
      <c r="IUH579" s="633"/>
      <c r="IUI579" s="633"/>
      <c r="IUJ579" s="633"/>
      <c r="IUK579" s="633"/>
      <c r="IUL579" s="633"/>
      <c r="IUM579" s="633"/>
      <c r="IUN579" s="633"/>
      <c r="IUO579" s="633"/>
      <c r="IUP579" s="633"/>
      <c r="IUQ579" s="633"/>
      <c r="IUR579" s="633"/>
      <c r="IUS579" s="633"/>
      <c r="IUT579" s="633"/>
      <c r="IUU579" s="633"/>
      <c r="IUV579" s="633"/>
      <c r="IUW579" s="633"/>
      <c r="IUX579" s="633"/>
      <c r="IUY579" s="633"/>
      <c r="IUZ579" s="633"/>
      <c r="IVA579" s="633"/>
      <c r="IVB579" s="633"/>
      <c r="IVC579" s="633"/>
      <c r="IVD579" s="633"/>
      <c r="IVE579" s="633"/>
      <c r="IVF579" s="633"/>
      <c r="IVG579" s="633"/>
      <c r="IVH579" s="633"/>
      <c r="IVI579" s="633"/>
      <c r="IVJ579" s="633"/>
      <c r="IVK579" s="633"/>
      <c r="IVL579" s="633"/>
      <c r="IVM579" s="633"/>
      <c r="IVN579" s="633"/>
      <c r="IVO579" s="633"/>
      <c r="IVP579" s="633"/>
      <c r="IVQ579" s="633"/>
      <c r="IVR579" s="633"/>
      <c r="IVS579" s="633"/>
      <c r="IVT579" s="633"/>
      <c r="IVU579" s="633"/>
      <c r="IVV579" s="633"/>
      <c r="IVW579" s="633"/>
      <c r="IVX579" s="633"/>
      <c r="IVY579" s="633"/>
      <c r="IVZ579" s="633"/>
      <c r="IWA579" s="633"/>
      <c r="IWB579" s="633"/>
      <c r="IWC579" s="633"/>
      <c r="IWD579" s="633"/>
      <c r="IWE579" s="633"/>
      <c r="IWF579" s="633"/>
      <c r="IWG579" s="633"/>
      <c r="IWH579" s="633"/>
      <c r="IWI579" s="633"/>
      <c r="IWJ579" s="633"/>
      <c r="IWK579" s="633"/>
      <c r="IWL579" s="633"/>
      <c r="IWM579" s="633"/>
      <c r="IWN579" s="633"/>
      <c r="IWO579" s="633"/>
      <c r="IWP579" s="633"/>
      <c r="IWQ579" s="633"/>
      <c r="IWR579" s="633"/>
      <c r="IWS579" s="633"/>
      <c r="IWT579" s="633"/>
      <c r="IWU579" s="633"/>
      <c r="IWV579" s="633"/>
      <c r="IWW579" s="633"/>
      <c r="IWX579" s="633"/>
      <c r="IWY579" s="633"/>
      <c r="IWZ579" s="633"/>
      <c r="IXA579" s="633"/>
      <c r="IXB579" s="633"/>
      <c r="IXC579" s="633"/>
      <c r="IXD579" s="633"/>
      <c r="IXE579" s="633"/>
      <c r="IXF579" s="633"/>
      <c r="IXG579" s="633"/>
      <c r="IXH579" s="633"/>
      <c r="IXI579" s="633"/>
      <c r="IXJ579" s="633"/>
      <c r="IXK579" s="633"/>
      <c r="IXL579" s="633"/>
      <c r="IXM579" s="633"/>
      <c r="IXN579" s="633"/>
      <c r="IXO579" s="633"/>
      <c r="IXP579" s="633"/>
      <c r="IXQ579" s="633"/>
      <c r="IXR579" s="633"/>
      <c r="IXS579" s="633"/>
      <c r="IXT579" s="633"/>
      <c r="IXU579" s="633"/>
      <c r="IXV579" s="633"/>
      <c r="IXW579" s="633"/>
      <c r="IXX579" s="633"/>
      <c r="IXY579" s="633"/>
      <c r="IXZ579" s="633"/>
      <c r="IYA579" s="633"/>
      <c r="IYB579" s="633"/>
      <c r="IYC579" s="633"/>
      <c r="IYD579" s="633"/>
      <c r="IYE579" s="633"/>
      <c r="IYF579" s="633"/>
      <c r="IYG579" s="633"/>
      <c r="IYH579" s="633"/>
      <c r="IYI579" s="633"/>
      <c r="IYJ579" s="633"/>
      <c r="IYK579" s="633"/>
      <c r="IYL579" s="633"/>
      <c r="IYM579" s="633"/>
      <c r="IYN579" s="633"/>
      <c r="IYO579" s="633"/>
      <c r="IYP579" s="633"/>
      <c r="IYQ579" s="633"/>
      <c r="IYR579" s="633"/>
      <c r="IYS579" s="633"/>
      <c r="IYT579" s="633"/>
      <c r="IYU579" s="633"/>
      <c r="IYV579" s="633"/>
      <c r="IYW579" s="633"/>
      <c r="IYX579" s="633"/>
      <c r="IYY579" s="633"/>
      <c r="IYZ579" s="633"/>
      <c r="IZA579" s="633"/>
      <c r="IZB579" s="633"/>
      <c r="IZC579" s="633"/>
      <c r="IZD579" s="633"/>
      <c r="IZE579" s="633"/>
      <c r="IZF579" s="633"/>
      <c r="IZG579" s="633"/>
      <c r="IZH579" s="633"/>
      <c r="IZI579" s="633"/>
      <c r="IZJ579" s="633"/>
      <c r="IZK579" s="633"/>
      <c r="IZL579" s="633"/>
      <c r="IZM579" s="633"/>
      <c r="IZN579" s="633"/>
      <c r="IZO579" s="633"/>
      <c r="IZP579" s="633"/>
      <c r="IZQ579" s="633"/>
      <c r="IZR579" s="633"/>
      <c r="IZS579" s="633"/>
      <c r="IZT579" s="633"/>
      <c r="IZU579" s="633"/>
      <c r="IZV579" s="633"/>
      <c r="IZW579" s="633"/>
      <c r="IZX579" s="633"/>
      <c r="IZY579" s="633"/>
      <c r="IZZ579" s="633"/>
      <c r="JAA579" s="633"/>
      <c r="JAB579" s="633"/>
      <c r="JAC579" s="633"/>
      <c r="JAD579" s="633"/>
      <c r="JAE579" s="633"/>
      <c r="JAF579" s="633"/>
      <c r="JAG579" s="633"/>
      <c r="JAH579" s="633"/>
      <c r="JAI579" s="633"/>
      <c r="JAJ579" s="633"/>
      <c r="JAK579" s="633"/>
      <c r="JAL579" s="633"/>
      <c r="JAM579" s="633"/>
      <c r="JAN579" s="633"/>
      <c r="JAO579" s="633"/>
      <c r="JAP579" s="633"/>
      <c r="JAQ579" s="633"/>
      <c r="JAR579" s="633"/>
      <c r="JAS579" s="633"/>
      <c r="JAT579" s="633"/>
      <c r="JAU579" s="633"/>
      <c r="JAV579" s="633"/>
      <c r="JAW579" s="633"/>
      <c r="JAX579" s="633"/>
      <c r="JAY579" s="633"/>
      <c r="JAZ579" s="633"/>
      <c r="JBA579" s="633"/>
      <c r="JBB579" s="633"/>
      <c r="JBC579" s="633"/>
      <c r="JBD579" s="633"/>
      <c r="JBE579" s="633"/>
      <c r="JBF579" s="633"/>
      <c r="JBG579" s="633"/>
      <c r="JBH579" s="633"/>
      <c r="JBI579" s="633"/>
      <c r="JBJ579" s="633"/>
      <c r="JBK579" s="633"/>
      <c r="JBL579" s="633"/>
      <c r="JBM579" s="633"/>
      <c r="JBN579" s="633"/>
      <c r="JBO579" s="633"/>
      <c r="JBP579" s="633"/>
      <c r="JBQ579" s="633"/>
      <c r="JBR579" s="633"/>
      <c r="JBS579" s="633"/>
      <c r="JBT579" s="633"/>
      <c r="JBU579" s="633"/>
      <c r="JBV579" s="633"/>
      <c r="JBW579" s="633"/>
      <c r="JBX579" s="633"/>
      <c r="JBY579" s="633"/>
      <c r="JBZ579" s="633"/>
      <c r="JCA579" s="633"/>
      <c r="JCB579" s="633"/>
      <c r="JCC579" s="633"/>
      <c r="JCD579" s="633"/>
      <c r="JCE579" s="633"/>
      <c r="JCF579" s="633"/>
      <c r="JCG579" s="633"/>
      <c r="JCH579" s="633"/>
      <c r="JCI579" s="633"/>
      <c r="JCJ579" s="633"/>
      <c r="JCK579" s="633"/>
      <c r="JCL579" s="633"/>
      <c r="JCM579" s="633"/>
      <c r="JCN579" s="633"/>
      <c r="JCO579" s="633"/>
      <c r="JCP579" s="633"/>
      <c r="JCQ579" s="633"/>
      <c r="JCR579" s="633"/>
      <c r="JCS579" s="633"/>
      <c r="JCT579" s="633"/>
      <c r="JCU579" s="633"/>
      <c r="JCV579" s="633"/>
      <c r="JCW579" s="633"/>
      <c r="JCX579" s="633"/>
      <c r="JCY579" s="633"/>
      <c r="JCZ579" s="633"/>
      <c r="JDA579" s="633"/>
      <c r="JDB579" s="633"/>
      <c r="JDC579" s="633"/>
      <c r="JDD579" s="633"/>
      <c r="JDE579" s="633"/>
      <c r="JDF579" s="633"/>
      <c r="JDG579" s="633"/>
      <c r="JDH579" s="633"/>
      <c r="JDI579" s="633"/>
      <c r="JDJ579" s="633"/>
      <c r="JDK579" s="633"/>
      <c r="JDL579" s="633"/>
      <c r="JDM579" s="633"/>
      <c r="JDN579" s="633"/>
      <c r="JDO579" s="633"/>
      <c r="JDP579" s="633"/>
      <c r="JDQ579" s="633"/>
      <c r="JDR579" s="633"/>
      <c r="JDS579" s="633"/>
      <c r="JDT579" s="633"/>
      <c r="JDU579" s="633"/>
      <c r="JDV579" s="633"/>
      <c r="JDW579" s="633"/>
      <c r="JDX579" s="633"/>
      <c r="JDY579" s="633"/>
      <c r="JDZ579" s="633"/>
      <c r="JEA579" s="633"/>
      <c r="JEB579" s="633"/>
      <c r="JEC579" s="633"/>
      <c r="JED579" s="633"/>
      <c r="JEE579" s="633"/>
      <c r="JEF579" s="633"/>
      <c r="JEG579" s="633"/>
      <c r="JEH579" s="633"/>
      <c r="JEI579" s="633"/>
      <c r="JEJ579" s="633"/>
      <c r="JEK579" s="633"/>
      <c r="JEL579" s="633"/>
      <c r="JEM579" s="633"/>
      <c r="JEN579" s="633"/>
      <c r="JEO579" s="633"/>
      <c r="JEP579" s="633"/>
      <c r="JEQ579" s="633"/>
      <c r="JER579" s="633"/>
      <c r="JES579" s="633"/>
      <c r="JET579" s="633"/>
      <c r="JEU579" s="633"/>
      <c r="JEV579" s="633"/>
      <c r="JEW579" s="633"/>
      <c r="JEX579" s="633"/>
      <c r="JEY579" s="633"/>
      <c r="JEZ579" s="633"/>
      <c r="JFA579" s="633"/>
      <c r="JFB579" s="633"/>
      <c r="JFC579" s="633"/>
      <c r="JFD579" s="633"/>
      <c r="JFE579" s="633"/>
      <c r="JFF579" s="633"/>
      <c r="JFG579" s="633"/>
      <c r="JFH579" s="633"/>
      <c r="JFI579" s="633"/>
      <c r="JFJ579" s="633"/>
      <c r="JFK579" s="633"/>
      <c r="JFL579" s="633"/>
      <c r="JFM579" s="633"/>
      <c r="JFN579" s="633"/>
      <c r="JFO579" s="633"/>
      <c r="JFP579" s="633"/>
      <c r="JFQ579" s="633"/>
      <c r="JFR579" s="633"/>
      <c r="JFS579" s="633"/>
      <c r="JFT579" s="633"/>
      <c r="JFU579" s="633"/>
      <c r="JFV579" s="633"/>
      <c r="JFW579" s="633"/>
      <c r="JFX579" s="633"/>
      <c r="JFY579" s="633"/>
      <c r="JFZ579" s="633"/>
      <c r="JGA579" s="633"/>
      <c r="JGB579" s="633"/>
      <c r="JGC579" s="633"/>
      <c r="JGD579" s="633"/>
      <c r="JGE579" s="633"/>
      <c r="JGF579" s="633"/>
      <c r="JGG579" s="633"/>
      <c r="JGH579" s="633"/>
      <c r="JGI579" s="633"/>
      <c r="JGJ579" s="633"/>
      <c r="JGK579" s="633"/>
      <c r="JGL579" s="633"/>
      <c r="JGM579" s="633"/>
      <c r="JGN579" s="633"/>
      <c r="JGO579" s="633"/>
      <c r="JGP579" s="633"/>
      <c r="JGQ579" s="633"/>
      <c r="JGR579" s="633"/>
      <c r="JGS579" s="633"/>
      <c r="JGT579" s="633"/>
      <c r="JGU579" s="633"/>
      <c r="JGV579" s="633"/>
      <c r="JGW579" s="633"/>
      <c r="JGX579" s="633"/>
      <c r="JGY579" s="633"/>
      <c r="JGZ579" s="633"/>
      <c r="JHA579" s="633"/>
      <c r="JHB579" s="633"/>
      <c r="JHC579" s="633"/>
      <c r="JHD579" s="633"/>
      <c r="JHE579" s="633"/>
      <c r="JHF579" s="633"/>
      <c r="JHG579" s="633"/>
      <c r="JHH579" s="633"/>
      <c r="JHI579" s="633"/>
      <c r="JHJ579" s="633"/>
      <c r="JHK579" s="633"/>
      <c r="JHL579" s="633"/>
      <c r="JHM579" s="633"/>
      <c r="JHN579" s="633"/>
      <c r="JHO579" s="633"/>
      <c r="JHP579" s="633"/>
      <c r="JHQ579" s="633"/>
      <c r="JHR579" s="633"/>
      <c r="JHS579" s="633"/>
      <c r="JHT579" s="633"/>
      <c r="JHU579" s="633"/>
      <c r="JHV579" s="633"/>
      <c r="JHW579" s="633"/>
      <c r="JHX579" s="633"/>
      <c r="JHY579" s="633"/>
      <c r="JHZ579" s="633"/>
      <c r="JIA579" s="633"/>
      <c r="JIB579" s="633"/>
      <c r="JIC579" s="633"/>
      <c r="JID579" s="633"/>
      <c r="JIE579" s="633"/>
      <c r="JIF579" s="633"/>
      <c r="JIG579" s="633"/>
      <c r="JIH579" s="633"/>
      <c r="JII579" s="633"/>
      <c r="JIJ579" s="633"/>
      <c r="JIK579" s="633"/>
      <c r="JIL579" s="633"/>
      <c r="JIM579" s="633"/>
      <c r="JIN579" s="633"/>
      <c r="JIO579" s="633"/>
      <c r="JIP579" s="633"/>
      <c r="JIQ579" s="633"/>
      <c r="JIR579" s="633"/>
      <c r="JIS579" s="633"/>
      <c r="JIT579" s="633"/>
      <c r="JIU579" s="633"/>
      <c r="JIV579" s="633"/>
      <c r="JIW579" s="633"/>
      <c r="JIX579" s="633"/>
      <c r="JIY579" s="633"/>
      <c r="JIZ579" s="633"/>
      <c r="JJA579" s="633"/>
      <c r="JJB579" s="633"/>
      <c r="JJC579" s="633"/>
      <c r="JJD579" s="633"/>
      <c r="JJE579" s="633"/>
      <c r="JJF579" s="633"/>
      <c r="JJG579" s="633"/>
      <c r="JJH579" s="633"/>
      <c r="JJI579" s="633"/>
      <c r="JJJ579" s="633"/>
      <c r="JJK579" s="633"/>
      <c r="JJL579" s="633"/>
      <c r="JJM579" s="633"/>
      <c r="JJN579" s="633"/>
      <c r="JJO579" s="633"/>
      <c r="JJP579" s="633"/>
      <c r="JJQ579" s="633"/>
      <c r="JJR579" s="633"/>
      <c r="JJS579" s="633"/>
      <c r="JJT579" s="633"/>
      <c r="JJU579" s="633"/>
      <c r="JJV579" s="633"/>
      <c r="JJW579" s="633"/>
      <c r="JJX579" s="633"/>
      <c r="JJY579" s="633"/>
      <c r="JJZ579" s="633"/>
      <c r="JKA579" s="633"/>
      <c r="JKB579" s="633"/>
      <c r="JKC579" s="633"/>
      <c r="JKD579" s="633"/>
      <c r="JKE579" s="633"/>
      <c r="JKF579" s="633"/>
      <c r="JKG579" s="633"/>
      <c r="JKH579" s="633"/>
      <c r="JKI579" s="633"/>
      <c r="JKJ579" s="633"/>
      <c r="JKK579" s="633"/>
      <c r="JKL579" s="633"/>
      <c r="JKM579" s="633"/>
      <c r="JKN579" s="633"/>
      <c r="JKO579" s="633"/>
      <c r="JKP579" s="633"/>
      <c r="JKQ579" s="633"/>
      <c r="JKR579" s="633"/>
      <c r="JKS579" s="633"/>
      <c r="JKT579" s="633"/>
      <c r="JKU579" s="633"/>
      <c r="JKV579" s="633"/>
      <c r="JKW579" s="633"/>
      <c r="JKX579" s="633"/>
      <c r="JKY579" s="633"/>
      <c r="JKZ579" s="633"/>
      <c r="JLA579" s="633"/>
      <c r="JLB579" s="633"/>
      <c r="JLC579" s="633"/>
      <c r="JLD579" s="633"/>
      <c r="JLE579" s="633"/>
      <c r="JLF579" s="633"/>
      <c r="JLG579" s="633"/>
      <c r="JLH579" s="633"/>
      <c r="JLI579" s="633"/>
      <c r="JLJ579" s="633"/>
      <c r="JLK579" s="633"/>
      <c r="JLL579" s="633"/>
      <c r="JLM579" s="633"/>
      <c r="JLN579" s="633"/>
      <c r="JLO579" s="633"/>
      <c r="JLP579" s="633"/>
      <c r="JLQ579" s="633"/>
      <c r="JLR579" s="633"/>
      <c r="JLS579" s="633"/>
      <c r="JLT579" s="633"/>
      <c r="JLU579" s="633"/>
      <c r="JLV579" s="633"/>
      <c r="JLW579" s="633"/>
      <c r="JLX579" s="633"/>
      <c r="JLY579" s="633"/>
      <c r="JLZ579" s="633"/>
      <c r="JMA579" s="633"/>
      <c r="JMB579" s="633"/>
      <c r="JMC579" s="633"/>
      <c r="JMD579" s="633"/>
      <c r="JME579" s="633"/>
      <c r="JMF579" s="633"/>
      <c r="JMG579" s="633"/>
      <c r="JMH579" s="633"/>
      <c r="JMI579" s="633"/>
      <c r="JMJ579" s="633"/>
      <c r="JMK579" s="633"/>
      <c r="JML579" s="633"/>
      <c r="JMM579" s="633"/>
      <c r="JMN579" s="633"/>
      <c r="JMO579" s="633"/>
      <c r="JMP579" s="633"/>
      <c r="JMQ579" s="633"/>
      <c r="JMR579" s="633"/>
      <c r="JMS579" s="633"/>
      <c r="JMT579" s="633"/>
      <c r="JMU579" s="633"/>
      <c r="JMV579" s="633"/>
      <c r="JMW579" s="633"/>
      <c r="JMX579" s="633"/>
      <c r="JMY579" s="633"/>
      <c r="JMZ579" s="633"/>
      <c r="JNA579" s="633"/>
      <c r="JNB579" s="633"/>
      <c r="JNC579" s="633"/>
      <c r="JND579" s="633"/>
      <c r="JNE579" s="633"/>
      <c r="JNF579" s="633"/>
      <c r="JNG579" s="633"/>
      <c r="JNH579" s="633"/>
      <c r="JNI579" s="633"/>
      <c r="JNJ579" s="633"/>
      <c r="JNK579" s="633"/>
      <c r="JNL579" s="633"/>
      <c r="JNM579" s="633"/>
      <c r="JNN579" s="633"/>
      <c r="JNO579" s="633"/>
      <c r="JNP579" s="633"/>
      <c r="JNQ579" s="633"/>
      <c r="JNR579" s="633"/>
      <c r="JNS579" s="633"/>
      <c r="JNT579" s="633"/>
      <c r="JNU579" s="633"/>
      <c r="JNV579" s="633"/>
      <c r="JNW579" s="633"/>
      <c r="JNX579" s="633"/>
      <c r="JNY579" s="633"/>
      <c r="JNZ579" s="633"/>
      <c r="JOA579" s="633"/>
      <c r="JOB579" s="633"/>
      <c r="JOC579" s="633"/>
      <c r="JOD579" s="633"/>
      <c r="JOE579" s="633"/>
      <c r="JOF579" s="633"/>
      <c r="JOG579" s="633"/>
      <c r="JOH579" s="633"/>
      <c r="JOI579" s="633"/>
      <c r="JOJ579" s="633"/>
      <c r="JOK579" s="633"/>
      <c r="JOL579" s="633"/>
      <c r="JOM579" s="633"/>
      <c r="JON579" s="633"/>
      <c r="JOO579" s="633"/>
      <c r="JOP579" s="633"/>
      <c r="JOQ579" s="633"/>
      <c r="JOR579" s="633"/>
      <c r="JOS579" s="633"/>
      <c r="JOT579" s="633"/>
      <c r="JOU579" s="633"/>
      <c r="JOV579" s="633"/>
      <c r="JOW579" s="633"/>
      <c r="JOX579" s="633"/>
      <c r="JOY579" s="633"/>
      <c r="JOZ579" s="633"/>
      <c r="JPA579" s="633"/>
      <c r="JPB579" s="633"/>
      <c r="JPC579" s="633"/>
      <c r="JPD579" s="633"/>
      <c r="JPE579" s="633"/>
      <c r="JPF579" s="633"/>
      <c r="JPG579" s="633"/>
      <c r="JPH579" s="633"/>
      <c r="JPI579" s="633"/>
      <c r="JPJ579" s="633"/>
      <c r="JPK579" s="633"/>
      <c r="JPL579" s="633"/>
      <c r="JPM579" s="633"/>
      <c r="JPN579" s="633"/>
      <c r="JPO579" s="633"/>
      <c r="JPP579" s="633"/>
      <c r="JPQ579" s="633"/>
      <c r="JPR579" s="633"/>
      <c r="JPS579" s="633"/>
      <c r="JPT579" s="633"/>
      <c r="JPU579" s="633"/>
      <c r="JPV579" s="633"/>
      <c r="JPW579" s="633"/>
      <c r="JPX579" s="633"/>
      <c r="JPY579" s="633"/>
      <c r="JPZ579" s="633"/>
      <c r="JQA579" s="633"/>
      <c r="JQB579" s="633"/>
      <c r="JQC579" s="633"/>
      <c r="JQD579" s="633"/>
      <c r="JQE579" s="633"/>
      <c r="JQF579" s="633"/>
      <c r="JQG579" s="633"/>
      <c r="JQH579" s="633"/>
      <c r="JQI579" s="633"/>
      <c r="JQJ579" s="633"/>
      <c r="JQK579" s="633"/>
      <c r="JQL579" s="633"/>
      <c r="JQM579" s="633"/>
      <c r="JQN579" s="633"/>
      <c r="JQO579" s="633"/>
      <c r="JQP579" s="633"/>
      <c r="JQQ579" s="633"/>
      <c r="JQR579" s="633"/>
      <c r="JQS579" s="633"/>
      <c r="JQT579" s="633"/>
      <c r="JQU579" s="633"/>
      <c r="JQV579" s="633"/>
      <c r="JQW579" s="633"/>
      <c r="JQX579" s="633"/>
      <c r="JQY579" s="633"/>
      <c r="JQZ579" s="633"/>
      <c r="JRA579" s="633"/>
      <c r="JRB579" s="633"/>
      <c r="JRC579" s="633"/>
      <c r="JRD579" s="633"/>
      <c r="JRE579" s="633"/>
      <c r="JRF579" s="633"/>
      <c r="JRG579" s="633"/>
      <c r="JRH579" s="633"/>
      <c r="JRI579" s="633"/>
      <c r="JRJ579" s="633"/>
      <c r="JRK579" s="633"/>
      <c r="JRL579" s="633"/>
      <c r="JRM579" s="633"/>
      <c r="JRN579" s="633"/>
      <c r="JRO579" s="633"/>
      <c r="JRP579" s="633"/>
      <c r="JRQ579" s="633"/>
      <c r="JRR579" s="633"/>
      <c r="JRS579" s="633"/>
      <c r="JRT579" s="633"/>
      <c r="JRU579" s="633"/>
      <c r="JRV579" s="633"/>
      <c r="JRW579" s="633"/>
      <c r="JRX579" s="633"/>
      <c r="JRY579" s="633"/>
      <c r="JRZ579" s="633"/>
      <c r="JSA579" s="633"/>
      <c r="JSB579" s="633"/>
      <c r="JSC579" s="633"/>
      <c r="JSD579" s="633"/>
      <c r="JSE579" s="633"/>
      <c r="JSF579" s="633"/>
      <c r="JSG579" s="633"/>
      <c r="JSH579" s="633"/>
      <c r="JSI579" s="633"/>
      <c r="JSJ579" s="633"/>
      <c r="JSK579" s="633"/>
      <c r="JSL579" s="633"/>
      <c r="JSM579" s="633"/>
      <c r="JSN579" s="633"/>
      <c r="JSO579" s="633"/>
      <c r="JSP579" s="633"/>
      <c r="JSQ579" s="633"/>
      <c r="JSR579" s="633"/>
      <c r="JSS579" s="633"/>
      <c r="JST579" s="633"/>
      <c r="JSU579" s="633"/>
      <c r="JSV579" s="633"/>
      <c r="JSW579" s="633"/>
      <c r="JSX579" s="633"/>
      <c r="JSY579" s="633"/>
      <c r="JSZ579" s="633"/>
      <c r="JTA579" s="633"/>
      <c r="JTB579" s="633"/>
      <c r="JTC579" s="633"/>
      <c r="JTD579" s="633"/>
      <c r="JTE579" s="633"/>
      <c r="JTF579" s="633"/>
      <c r="JTG579" s="633"/>
      <c r="JTH579" s="633"/>
      <c r="JTI579" s="633"/>
      <c r="JTJ579" s="633"/>
      <c r="JTK579" s="633"/>
      <c r="JTL579" s="633"/>
      <c r="JTM579" s="633"/>
      <c r="JTN579" s="633"/>
      <c r="JTO579" s="633"/>
      <c r="JTP579" s="633"/>
      <c r="JTQ579" s="633"/>
      <c r="JTR579" s="633"/>
      <c r="JTS579" s="633"/>
      <c r="JTT579" s="633"/>
      <c r="JTU579" s="633"/>
      <c r="JTV579" s="633"/>
      <c r="JTW579" s="633"/>
      <c r="JTX579" s="633"/>
      <c r="JTY579" s="633"/>
      <c r="JTZ579" s="633"/>
      <c r="JUA579" s="633"/>
      <c r="JUB579" s="633"/>
      <c r="JUC579" s="633"/>
      <c r="JUD579" s="633"/>
      <c r="JUE579" s="633"/>
      <c r="JUF579" s="633"/>
      <c r="JUG579" s="633"/>
      <c r="JUH579" s="633"/>
      <c r="JUI579" s="633"/>
      <c r="JUJ579" s="633"/>
      <c r="JUK579" s="633"/>
      <c r="JUL579" s="633"/>
      <c r="JUM579" s="633"/>
      <c r="JUN579" s="633"/>
      <c r="JUO579" s="633"/>
      <c r="JUP579" s="633"/>
      <c r="JUQ579" s="633"/>
      <c r="JUR579" s="633"/>
      <c r="JUS579" s="633"/>
      <c r="JUT579" s="633"/>
      <c r="JUU579" s="633"/>
      <c r="JUV579" s="633"/>
      <c r="JUW579" s="633"/>
      <c r="JUX579" s="633"/>
      <c r="JUY579" s="633"/>
      <c r="JUZ579" s="633"/>
      <c r="JVA579" s="633"/>
      <c r="JVB579" s="633"/>
      <c r="JVC579" s="633"/>
      <c r="JVD579" s="633"/>
      <c r="JVE579" s="633"/>
      <c r="JVF579" s="633"/>
      <c r="JVG579" s="633"/>
      <c r="JVH579" s="633"/>
      <c r="JVI579" s="633"/>
      <c r="JVJ579" s="633"/>
      <c r="JVK579" s="633"/>
      <c r="JVL579" s="633"/>
      <c r="JVM579" s="633"/>
      <c r="JVN579" s="633"/>
      <c r="JVO579" s="633"/>
      <c r="JVP579" s="633"/>
      <c r="JVQ579" s="633"/>
      <c r="JVR579" s="633"/>
      <c r="JVS579" s="633"/>
      <c r="JVT579" s="633"/>
      <c r="JVU579" s="633"/>
      <c r="JVV579" s="633"/>
      <c r="JVW579" s="633"/>
      <c r="JVX579" s="633"/>
      <c r="JVY579" s="633"/>
      <c r="JVZ579" s="633"/>
      <c r="JWA579" s="633"/>
      <c r="JWB579" s="633"/>
      <c r="JWC579" s="633"/>
      <c r="JWD579" s="633"/>
      <c r="JWE579" s="633"/>
      <c r="JWF579" s="633"/>
      <c r="JWG579" s="633"/>
      <c r="JWH579" s="633"/>
      <c r="JWI579" s="633"/>
      <c r="JWJ579" s="633"/>
      <c r="JWK579" s="633"/>
      <c r="JWL579" s="633"/>
      <c r="JWM579" s="633"/>
      <c r="JWN579" s="633"/>
      <c r="JWO579" s="633"/>
      <c r="JWP579" s="633"/>
      <c r="JWQ579" s="633"/>
      <c r="JWR579" s="633"/>
      <c r="JWS579" s="633"/>
      <c r="JWT579" s="633"/>
      <c r="JWU579" s="633"/>
      <c r="JWV579" s="633"/>
      <c r="JWW579" s="633"/>
      <c r="JWX579" s="633"/>
      <c r="JWY579" s="633"/>
      <c r="JWZ579" s="633"/>
      <c r="JXA579" s="633"/>
      <c r="JXB579" s="633"/>
      <c r="JXC579" s="633"/>
      <c r="JXD579" s="633"/>
      <c r="JXE579" s="633"/>
      <c r="JXF579" s="633"/>
      <c r="JXG579" s="633"/>
      <c r="JXH579" s="633"/>
      <c r="JXI579" s="633"/>
      <c r="JXJ579" s="633"/>
      <c r="JXK579" s="633"/>
      <c r="JXL579" s="633"/>
      <c r="JXM579" s="633"/>
      <c r="JXN579" s="633"/>
      <c r="JXO579" s="633"/>
      <c r="JXP579" s="633"/>
      <c r="JXQ579" s="633"/>
      <c r="JXR579" s="633"/>
      <c r="JXS579" s="633"/>
      <c r="JXT579" s="633"/>
      <c r="JXU579" s="633"/>
      <c r="JXV579" s="633"/>
      <c r="JXW579" s="633"/>
      <c r="JXX579" s="633"/>
      <c r="JXY579" s="633"/>
      <c r="JXZ579" s="633"/>
      <c r="JYA579" s="633"/>
      <c r="JYB579" s="633"/>
      <c r="JYC579" s="633"/>
      <c r="JYD579" s="633"/>
      <c r="JYE579" s="633"/>
      <c r="JYF579" s="633"/>
      <c r="JYG579" s="633"/>
      <c r="JYH579" s="633"/>
      <c r="JYI579" s="633"/>
      <c r="JYJ579" s="633"/>
      <c r="JYK579" s="633"/>
      <c r="JYL579" s="633"/>
      <c r="JYM579" s="633"/>
      <c r="JYN579" s="633"/>
      <c r="JYO579" s="633"/>
      <c r="JYP579" s="633"/>
      <c r="JYQ579" s="633"/>
      <c r="JYR579" s="633"/>
      <c r="JYS579" s="633"/>
      <c r="JYT579" s="633"/>
      <c r="JYU579" s="633"/>
      <c r="JYV579" s="633"/>
      <c r="JYW579" s="633"/>
      <c r="JYX579" s="633"/>
      <c r="JYY579" s="633"/>
      <c r="JYZ579" s="633"/>
      <c r="JZA579" s="633"/>
      <c r="JZB579" s="633"/>
      <c r="JZC579" s="633"/>
      <c r="JZD579" s="633"/>
      <c r="JZE579" s="633"/>
      <c r="JZF579" s="633"/>
      <c r="JZG579" s="633"/>
      <c r="JZH579" s="633"/>
      <c r="JZI579" s="633"/>
      <c r="JZJ579" s="633"/>
      <c r="JZK579" s="633"/>
      <c r="JZL579" s="633"/>
      <c r="JZM579" s="633"/>
      <c r="JZN579" s="633"/>
      <c r="JZO579" s="633"/>
      <c r="JZP579" s="633"/>
      <c r="JZQ579" s="633"/>
      <c r="JZR579" s="633"/>
      <c r="JZS579" s="633"/>
      <c r="JZT579" s="633"/>
      <c r="JZU579" s="633"/>
      <c r="JZV579" s="633"/>
      <c r="JZW579" s="633"/>
      <c r="JZX579" s="633"/>
      <c r="JZY579" s="633"/>
      <c r="JZZ579" s="633"/>
      <c r="KAA579" s="633"/>
      <c r="KAB579" s="633"/>
      <c r="KAC579" s="633"/>
      <c r="KAD579" s="633"/>
      <c r="KAE579" s="633"/>
      <c r="KAF579" s="633"/>
      <c r="KAG579" s="633"/>
      <c r="KAH579" s="633"/>
      <c r="KAI579" s="633"/>
      <c r="KAJ579" s="633"/>
      <c r="KAK579" s="633"/>
      <c r="KAL579" s="633"/>
      <c r="KAM579" s="633"/>
      <c r="KAN579" s="633"/>
      <c r="KAO579" s="633"/>
      <c r="KAP579" s="633"/>
      <c r="KAQ579" s="633"/>
      <c r="KAR579" s="633"/>
      <c r="KAS579" s="633"/>
      <c r="KAT579" s="633"/>
      <c r="KAU579" s="633"/>
      <c r="KAV579" s="633"/>
      <c r="KAW579" s="633"/>
      <c r="KAX579" s="633"/>
      <c r="KAY579" s="633"/>
      <c r="KAZ579" s="633"/>
      <c r="KBA579" s="633"/>
      <c r="KBB579" s="633"/>
      <c r="KBC579" s="633"/>
      <c r="KBD579" s="633"/>
      <c r="KBE579" s="633"/>
      <c r="KBF579" s="633"/>
      <c r="KBG579" s="633"/>
      <c r="KBH579" s="633"/>
      <c r="KBI579" s="633"/>
      <c r="KBJ579" s="633"/>
      <c r="KBK579" s="633"/>
      <c r="KBL579" s="633"/>
      <c r="KBM579" s="633"/>
      <c r="KBN579" s="633"/>
      <c r="KBO579" s="633"/>
      <c r="KBP579" s="633"/>
      <c r="KBQ579" s="633"/>
      <c r="KBR579" s="633"/>
      <c r="KBS579" s="633"/>
      <c r="KBT579" s="633"/>
      <c r="KBU579" s="633"/>
      <c r="KBV579" s="633"/>
      <c r="KBW579" s="633"/>
      <c r="KBX579" s="633"/>
      <c r="KBY579" s="633"/>
      <c r="KBZ579" s="633"/>
      <c r="KCA579" s="633"/>
      <c r="KCB579" s="633"/>
      <c r="KCC579" s="633"/>
      <c r="KCD579" s="633"/>
      <c r="KCE579" s="633"/>
      <c r="KCF579" s="633"/>
      <c r="KCG579" s="633"/>
      <c r="KCH579" s="633"/>
      <c r="KCI579" s="633"/>
      <c r="KCJ579" s="633"/>
      <c r="KCK579" s="633"/>
      <c r="KCL579" s="633"/>
      <c r="KCM579" s="633"/>
      <c r="KCN579" s="633"/>
      <c r="KCO579" s="633"/>
      <c r="KCP579" s="633"/>
      <c r="KCQ579" s="633"/>
      <c r="KCR579" s="633"/>
      <c r="KCS579" s="633"/>
      <c r="KCT579" s="633"/>
      <c r="KCU579" s="633"/>
      <c r="KCV579" s="633"/>
      <c r="KCW579" s="633"/>
      <c r="KCX579" s="633"/>
      <c r="KCY579" s="633"/>
      <c r="KCZ579" s="633"/>
      <c r="KDA579" s="633"/>
      <c r="KDB579" s="633"/>
      <c r="KDC579" s="633"/>
      <c r="KDD579" s="633"/>
      <c r="KDE579" s="633"/>
      <c r="KDF579" s="633"/>
      <c r="KDG579" s="633"/>
      <c r="KDH579" s="633"/>
      <c r="KDI579" s="633"/>
      <c r="KDJ579" s="633"/>
      <c r="KDK579" s="633"/>
      <c r="KDL579" s="633"/>
      <c r="KDM579" s="633"/>
      <c r="KDN579" s="633"/>
      <c r="KDO579" s="633"/>
      <c r="KDP579" s="633"/>
      <c r="KDQ579" s="633"/>
      <c r="KDR579" s="633"/>
      <c r="KDS579" s="633"/>
      <c r="KDT579" s="633"/>
      <c r="KDU579" s="633"/>
      <c r="KDV579" s="633"/>
      <c r="KDW579" s="633"/>
      <c r="KDX579" s="633"/>
      <c r="KDY579" s="633"/>
      <c r="KDZ579" s="633"/>
      <c r="KEA579" s="633"/>
      <c r="KEB579" s="633"/>
      <c r="KEC579" s="633"/>
      <c r="KED579" s="633"/>
      <c r="KEE579" s="633"/>
      <c r="KEF579" s="633"/>
      <c r="KEG579" s="633"/>
      <c r="KEH579" s="633"/>
      <c r="KEI579" s="633"/>
      <c r="KEJ579" s="633"/>
      <c r="KEK579" s="633"/>
      <c r="KEL579" s="633"/>
      <c r="KEM579" s="633"/>
      <c r="KEN579" s="633"/>
      <c r="KEO579" s="633"/>
      <c r="KEP579" s="633"/>
      <c r="KEQ579" s="633"/>
      <c r="KER579" s="633"/>
      <c r="KES579" s="633"/>
      <c r="KET579" s="633"/>
      <c r="KEU579" s="633"/>
      <c r="KEV579" s="633"/>
      <c r="KEW579" s="633"/>
      <c r="KEX579" s="633"/>
      <c r="KEY579" s="633"/>
      <c r="KEZ579" s="633"/>
      <c r="KFA579" s="633"/>
      <c r="KFB579" s="633"/>
      <c r="KFC579" s="633"/>
      <c r="KFD579" s="633"/>
      <c r="KFE579" s="633"/>
      <c r="KFF579" s="633"/>
      <c r="KFG579" s="633"/>
      <c r="KFH579" s="633"/>
      <c r="KFI579" s="633"/>
      <c r="KFJ579" s="633"/>
      <c r="KFK579" s="633"/>
      <c r="KFL579" s="633"/>
      <c r="KFM579" s="633"/>
      <c r="KFN579" s="633"/>
      <c r="KFO579" s="633"/>
      <c r="KFP579" s="633"/>
      <c r="KFQ579" s="633"/>
      <c r="KFR579" s="633"/>
      <c r="KFS579" s="633"/>
      <c r="KFT579" s="633"/>
      <c r="KFU579" s="633"/>
      <c r="KFV579" s="633"/>
      <c r="KFW579" s="633"/>
      <c r="KFX579" s="633"/>
      <c r="KFY579" s="633"/>
      <c r="KFZ579" s="633"/>
      <c r="KGA579" s="633"/>
      <c r="KGB579" s="633"/>
      <c r="KGC579" s="633"/>
      <c r="KGD579" s="633"/>
      <c r="KGE579" s="633"/>
      <c r="KGF579" s="633"/>
      <c r="KGG579" s="633"/>
      <c r="KGH579" s="633"/>
      <c r="KGI579" s="633"/>
      <c r="KGJ579" s="633"/>
      <c r="KGK579" s="633"/>
      <c r="KGL579" s="633"/>
      <c r="KGM579" s="633"/>
      <c r="KGN579" s="633"/>
      <c r="KGO579" s="633"/>
      <c r="KGP579" s="633"/>
      <c r="KGQ579" s="633"/>
      <c r="KGR579" s="633"/>
      <c r="KGS579" s="633"/>
      <c r="KGT579" s="633"/>
      <c r="KGU579" s="633"/>
      <c r="KGV579" s="633"/>
      <c r="KGW579" s="633"/>
      <c r="KGX579" s="633"/>
      <c r="KGY579" s="633"/>
      <c r="KGZ579" s="633"/>
      <c r="KHA579" s="633"/>
      <c r="KHB579" s="633"/>
      <c r="KHC579" s="633"/>
      <c r="KHD579" s="633"/>
      <c r="KHE579" s="633"/>
      <c r="KHF579" s="633"/>
      <c r="KHG579" s="633"/>
      <c r="KHH579" s="633"/>
      <c r="KHI579" s="633"/>
      <c r="KHJ579" s="633"/>
      <c r="KHK579" s="633"/>
      <c r="KHL579" s="633"/>
      <c r="KHM579" s="633"/>
      <c r="KHN579" s="633"/>
      <c r="KHO579" s="633"/>
      <c r="KHP579" s="633"/>
      <c r="KHQ579" s="633"/>
      <c r="KHR579" s="633"/>
      <c r="KHS579" s="633"/>
      <c r="KHT579" s="633"/>
      <c r="KHU579" s="633"/>
      <c r="KHV579" s="633"/>
      <c r="KHW579" s="633"/>
      <c r="KHX579" s="633"/>
      <c r="KHY579" s="633"/>
      <c r="KHZ579" s="633"/>
      <c r="KIA579" s="633"/>
      <c r="KIB579" s="633"/>
      <c r="KIC579" s="633"/>
      <c r="KID579" s="633"/>
      <c r="KIE579" s="633"/>
      <c r="KIF579" s="633"/>
      <c r="KIG579" s="633"/>
      <c r="KIH579" s="633"/>
      <c r="KII579" s="633"/>
      <c r="KIJ579" s="633"/>
      <c r="KIK579" s="633"/>
      <c r="KIL579" s="633"/>
      <c r="KIM579" s="633"/>
      <c r="KIN579" s="633"/>
      <c r="KIO579" s="633"/>
      <c r="KIP579" s="633"/>
      <c r="KIQ579" s="633"/>
      <c r="KIR579" s="633"/>
      <c r="KIS579" s="633"/>
      <c r="KIT579" s="633"/>
      <c r="KIU579" s="633"/>
      <c r="KIV579" s="633"/>
      <c r="KIW579" s="633"/>
      <c r="KIX579" s="633"/>
      <c r="KIY579" s="633"/>
      <c r="KIZ579" s="633"/>
      <c r="KJA579" s="633"/>
      <c r="KJB579" s="633"/>
      <c r="KJC579" s="633"/>
      <c r="KJD579" s="633"/>
      <c r="KJE579" s="633"/>
      <c r="KJF579" s="633"/>
      <c r="KJG579" s="633"/>
      <c r="KJH579" s="633"/>
      <c r="KJI579" s="633"/>
      <c r="KJJ579" s="633"/>
      <c r="KJK579" s="633"/>
      <c r="KJL579" s="633"/>
      <c r="KJM579" s="633"/>
      <c r="KJN579" s="633"/>
      <c r="KJO579" s="633"/>
      <c r="KJP579" s="633"/>
      <c r="KJQ579" s="633"/>
      <c r="KJR579" s="633"/>
      <c r="KJS579" s="633"/>
      <c r="KJT579" s="633"/>
      <c r="KJU579" s="633"/>
      <c r="KJV579" s="633"/>
      <c r="KJW579" s="633"/>
      <c r="KJX579" s="633"/>
      <c r="KJY579" s="633"/>
      <c r="KJZ579" s="633"/>
      <c r="KKA579" s="633"/>
      <c r="KKB579" s="633"/>
      <c r="KKC579" s="633"/>
      <c r="KKD579" s="633"/>
      <c r="KKE579" s="633"/>
      <c r="KKF579" s="633"/>
      <c r="KKG579" s="633"/>
      <c r="KKH579" s="633"/>
      <c r="KKI579" s="633"/>
      <c r="KKJ579" s="633"/>
      <c r="KKK579" s="633"/>
      <c r="KKL579" s="633"/>
      <c r="KKM579" s="633"/>
      <c r="KKN579" s="633"/>
      <c r="KKO579" s="633"/>
      <c r="KKP579" s="633"/>
      <c r="KKQ579" s="633"/>
      <c r="KKR579" s="633"/>
      <c r="KKS579" s="633"/>
      <c r="KKT579" s="633"/>
      <c r="KKU579" s="633"/>
      <c r="KKV579" s="633"/>
      <c r="KKW579" s="633"/>
      <c r="KKX579" s="633"/>
      <c r="KKY579" s="633"/>
      <c r="KKZ579" s="633"/>
      <c r="KLA579" s="633"/>
      <c r="KLB579" s="633"/>
      <c r="KLC579" s="633"/>
      <c r="KLD579" s="633"/>
      <c r="KLE579" s="633"/>
      <c r="KLF579" s="633"/>
      <c r="KLG579" s="633"/>
      <c r="KLH579" s="633"/>
      <c r="KLI579" s="633"/>
      <c r="KLJ579" s="633"/>
      <c r="KLK579" s="633"/>
      <c r="KLL579" s="633"/>
      <c r="KLM579" s="633"/>
      <c r="KLN579" s="633"/>
      <c r="KLO579" s="633"/>
      <c r="KLP579" s="633"/>
      <c r="KLQ579" s="633"/>
      <c r="KLR579" s="633"/>
      <c r="KLS579" s="633"/>
      <c r="KLT579" s="633"/>
      <c r="KLU579" s="633"/>
      <c r="KLV579" s="633"/>
      <c r="KLW579" s="633"/>
      <c r="KLX579" s="633"/>
      <c r="KLY579" s="633"/>
      <c r="KLZ579" s="633"/>
      <c r="KMA579" s="633"/>
      <c r="KMB579" s="633"/>
      <c r="KMC579" s="633"/>
      <c r="KMD579" s="633"/>
      <c r="KME579" s="633"/>
      <c r="KMF579" s="633"/>
      <c r="KMG579" s="633"/>
      <c r="KMH579" s="633"/>
      <c r="KMI579" s="633"/>
      <c r="KMJ579" s="633"/>
      <c r="KMK579" s="633"/>
      <c r="KML579" s="633"/>
      <c r="KMM579" s="633"/>
      <c r="KMN579" s="633"/>
      <c r="KMO579" s="633"/>
      <c r="KMP579" s="633"/>
      <c r="KMQ579" s="633"/>
      <c r="KMR579" s="633"/>
      <c r="KMS579" s="633"/>
      <c r="KMT579" s="633"/>
      <c r="KMU579" s="633"/>
      <c r="KMV579" s="633"/>
      <c r="KMW579" s="633"/>
      <c r="KMX579" s="633"/>
      <c r="KMY579" s="633"/>
      <c r="KMZ579" s="633"/>
      <c r="KNA579" s="633"/>
      <c r="KNB579" s="633"/>
      <c r="KNC579" s="633"/>
      <c r="KND579" s="633"/>
      <c r="KNE579" s="633"/>
      <c r="KNF579" s="633"/>
      <c r="KNG579" s="633"/>
      <c r="KNH579" s="633"/>
      <c r="KNI579" s="633"/>
      <c r="KNJ579" s="633"/>
      <c r="KNK579" s="633"/>
      <c r="KNL579" s="633"/>
      <c r="KNM579" s="633"/>
      <c r="KNN579" s="633"/>
      <c r="KNO579" s="633"/>
      <c r="KNP579" s="633"/>
      <c r="KNQ579" s="633"/>
      <c r="KNR579" s="633"/>
      <c r="KNS579" s="633"/>
      <c r="KNT579" s="633"/>
      <c r="KNU579" s="633"/>
      <c r="KNV579" s="633"/>
      <c r="KNW579" s="633"/>
      <c r="KNX579" s="633"/>
      <c r="KNY579" s="633"/>
      <c r="KNZ579" s="633"/>
      <c r="KOA579" s="633"/>
      <c r="KOB579" s="633"/>
      <c r="KOC579" s="633"/>
      <c r="KOD579" s="633"/>
      <c r="KOE579" s="633"/>
      <c r="KOF579" s="633"/>
      <c r="KOG579" s="633"/>
      <c r="KOH579" s="633"/>
      <c r="KOI579" s="633"/>
      <c r="KOJ579" s="633"/>
      <c r="KOK579" s="633"/>
      <c r="KOL579" s="633"/>
      <c r="KOM579" s="633"/>
      <c r="KON579" s="633"/>
      <c r="KOO579" s="633"/>
      <c r="KOP579" s="633"/>
      <c r="KOQ579" s="633"/>
      <c r="KOR579" s="633"/>
      <c r="KOS579" s="633"/>
      <c r="KOT579" s="633"/>
      <c r="KOU579" s="633"/>
      <c r="KOV579" s="633"/>
      <c r="KOW579" s="633"/>
      <c r="KOX579" s="633"/>
      <c r="KOY579" s="633"/>
      <c r="KOZ579" s="633"/>
      <c r="KPA579" s="633"/>
      <c r="KPB579" s="633"/>
      <c r="KPC579" s="633"/>
      <c r="KPD579" s="633"/>
      <c r="KPE579" s="633"/>
      <c r="KPF579" s="633"/>
      <c r="KPG579" s="633"/>
      <c r="KPH579" s="633"/>
      <c r="KPI579" s="633"/>
      <c r="KPJ579" s="633"/>
      <c r="KPK579" s="633"/>
      <c r="KPL579" s="633"/>
      <c r="KPM579" s="633"/>
      <c r="KPN579" s="633"/>
      <c r="KPO579" s="633"/>
      <c r="KPP579" s="633"/>
      <c r="KPQ579" s="633"/>
      <c r="KPR579" s="633"/>
      <c r="KPS579" s="633"/>
      <c r="KPT579" s="633"/>
      <c r="KPU579" s="633"/>
      <c r="KPV579" s="633"/>
      <c r="KPW579" s="633"/>
      <c r="KPX579" s="633"/>
      <c r="KPY579" s="633"/>
      <c r="KPZ579" s="633"/>
      <c r="KQA579" s="633"/>
      <c r="KQB579" s="633"/>
      <c r="KQC579" s="633"/>
      <c r="KQD579" s="633"/>
      <c r="KQE579" s="633"/>
      <c r="KQF579" s="633"/>
      <c r="KQG579" s="633"/>
      <c r="KQH579" s="633"/>
      <c r="KQI579" s="633"/>
      <c r="KQJ579" s="633"/>
      <c r="KQK579" s="633"/>
      <c r="KQL579" s="633"/>
      <c r="KQM579" s="633"/>
      <c r="KQN579" s="633"/>
      <c r="KQO579" s="633"/>
      <c r="KQP579" s="633"/>
      <c r="KQQ579" s="633"/>
      <c r="KQR579" s="633"/>
      <c r="KQS579" s="633"/>
      <c r="KQT579" s="633"/>
      <c r="KQU579" s="633"/>
      <c r="KQV579" s="633"/>
      <c r="KQW579" s="633"/>
      <c r="KQX579" s="633"/>
      <c r="KQY579" s="633"/>
      <c r="KQZ579" s="633"/>
      <c r="KRA579" s="633"/>
      <c r="KRB579" s="633"/>
      <c r="KRC579" s="633"/>
      <c r="KRD579" s="633"/>
      <c r="KRE579" s="633"/>
      <c r="KRF579" s="633"/>
      <c r="KRG579" s="633"/>
      <c r="KRH579" s="633"/>
      <c r="KRI579" s="633"/>
      <c r="KRJ579" s="633"/>
      <c r="KRK579" s="633"/>
      <c r="KRL579" s="633"/>
      <c r="KRM579" s="633"/>
      <c r="KRN579" s="633"/>
      <c r="KRO579" s="633"/>
      <c r="KRP579" s="633"/>
      <c r="KRQ579" s="633"/>
      <c r="KRR579" s="633"/>
      <c r="KRS579" s="633"/>
      <c r="KRT579" s="633"/>
      <c r="KRU579" s="633"/>
      <c r="KRV579" s="633"/>
      <c r="KRW579" s="633"/>
      <c r="KRX579" s="633"/>
      <c r="KRY579" s="633"/>
      <c r="KRZ579" s="633"/>
      <c r="KSA579" s="633"/>
      <c r="KSB579" s="633"/>
      <c r="KSC579" s="633"/>
      <c r="KSD579" s="633"/>
      <c r="KSE579" s="633"/>
      <c r="KSF579" s="633"/>
      <c r="KSG579" s="633"/>
      <c r="KSH579" s="633"/>
      <c r="KSI579" s="633"/>
      <c r="KSJ579" s="633"/>
      <c r="KSK579" s="633"/>
      <c r="KSL579" s="633"/>
      <c r="KSM579" s="633"/>
      <c r="KSN579" s="633"/>
      <c r="KSO579" s="633"/>
      <c r="KSP579" s="633"/>
      <c r="KSQ579" s="633"/>
      <c r="KSR579" s="633"/>
      <c r="KSS579" s="633"/>
      <c r="KST579" s="633"/>
      <c r="KSU579" s="633"/>
      <c r="KSV579" s="633"/>
      <c r="KSW579" s="633"/>
      <c r="KSX579" s="633"/>
      <c r="KSY579" s="633"/>
      <c r="KSZ579" s="633"/>
      <c r="KTA579" s="633"/>
      <c r="KTB579" s="633"/>
      <c r="KTC579" s="633"/>
      <c r="KTD579" s="633"/>
      <c r="KTE579" s="633"/>
      <c r="KTF579" s="633"/>
      <c r="KTG579" s="633"/>
      <c r="KTH579" s="633"/>
      <c r="KTI579" s="633"/>
      <c r="KTJ579" s="633"/>
      <c r="KTK579" s="633"/>
      <c r="KTL579" s="633"/>
      <c r="KTM579" s="633"/>
      <c r="KTN579" s="633"/>
      <c r="KTO579" s="633"/>
      <c r="KTP579" s="633"/>
      <c r="KTQ579" s="633"/>
      <c r="KTR579" s="633"/>
      <c r="KTS579" s="633"/>
      <c r="KTT579" s="633"/>
      <c r="KTU579" s="633"/>
      <c r="KTV579" s="633"/>
      <c r="KTW579" s="633"/>
      <c r="KTX579" s="633"/>
      <c r="KTY579" s="633"/>
      <c r="KTZ579" s="633"/>
      <c r="KUA579" s="633"/>
      <c r="KUB579" s="633"/>
      <c r="KUC579" s="633"/>
      <c r="KUD579" s="633"/>
      <c r="KUE579" s="633"/>
      <c r="KUF579" s="633"/>
      <c r="KUG579" s="633"/>
      <c r="KUH579" s="633"/>
      <c r="KUI579" s="633"/>
      <c r="KUJ579" s="633"/>
      <c r="KUK579" s="633"/>
      <c r="KUL579" s="633"/>
      <c r="KUM579" s="633"/>
      <c r="KUN579" s="633"/>
      <c r="KUO579" s="633"/>
      <c r="KUP579" s="633"/>
      <c r="KUQ579" s="633"/>
      <c r="KUR579" s="633"/>
      <c r="KUS579" s="633"/>
      <c r="KUT579" s="633"/>
      <c r="KUU579" s="633"/>
      <c r="KUV579" s="633"/>
      <c r="KUW579" s="633"/>
      <c r="KUX579" s="633"/>
      <c r="KUY579" s="633"/>
      <c r="KUZ579" s="633"/>
      <c r="KVA579" s="633"/>
      <c r="KVB579" s="633"/>
      <c r="KVC579" s="633"/>
      <c r="KVD579" s="633"/>
      <c r="KVE579" s="633"/>
      <c r="KVF579" s="633"/>
      <c r="KVG579" s="633"/>
      <c r="KVH579" s="633"/>
      <c r="KVI579" s="633"/>
      <c r="KVJ579" s="633"/>
      <c r="KVK579" s="633"/>
      <c r="KVL579" s="633"/>
      <c r="KVM579" s="633"/>
      <c r="KVN579" s="633"/>
      <c r="KVO579" s="633"/>
      <c r="KVP579" s="633"/>
      <c r="KVQ579" s="633"/>
      <c r="KVR579" s="633"/>
      <c r="KVS579" s="633"/>
      <c r="KVT579" s="633"/>
      <c r="KVU579" s="633"/>
      <c r="KVV579" s="633"/>
      <c r="KVW579" s="633"/>
      <c r="KVX579" s="633"/>
      <c r="KVY579" s="633"/>
      <c r="KVZ579" s="633"/>
      <c r="KWA579" s="633"/>
      <c r="KWB579" s="633"/>
      <c r="KWC579" s="633"/>
      <c r="KWD579" s="633"/>
      <c r="KWE579" s="633"/>
      <c r="KWF579" s="633"/>
      <c r="KWG579" s="633"/>
      <c r="KWH579" s="633"/>
      <c r="KWI579" s="633"/>
      <c r="KWJ579" s="633"/>
      <c r="KWK579" s="633"/>
      <c r="KWL579" s="633"/>
      <c r="KWM579" s="633"/>
      <c r="KWN579" s="633"/>
      <c r="KWO579" s="633"/>
      <c r="KWP579" s="633"/>
      <c r="KWQ579" s="633"/>
      <c r="KWR579" s="633"/>
      <c r="KWS579" s="633"/>
      <c r="KWT579" s="633"/>
      <c r="KWU579" s="633"/>
      <c r="KWV579" s="633"/>
      <c r="KWW579" s="633"/>
      <c r="KWX579" s="633"/>
      <c r="KWY579" s="633"/>
      <c r="KWZ579" s="633"/>
      <c r="KXA579" s="633"/>
      <c r="KXB579" s="633"/>
      <c r="KXC579" s="633"/>
      <c r="KXD579" s="633"/>
      <c r="KXE579" s="633"/>
      <c r="KXF579" s="633"/>
      <c r="KXG579" s="633"/>
      <c r="KXH579" s="633"/>
      <c r="KXI579" s="633"/>
      <c r="KXJ579" s="633"/>
      <c r="KXK579" s="633"/>
      <c r="KXL579" s="633"/>
      <c r="KXM579" s="633"/>
      <c r="KXN579" s="633"/>
      <c r="KXO579" s="633"/>
      <c r="KXP579" s="633"/>
      <c r="KXQ579" s="633"/>
      <c r="KXR579" s="633"/>
      <c r="KXS579" s="633"/>
      <c r="KXT579" s="633"/>
      <c r="KXU579" s="633"/>
      <c r="KXV579" s="633"/>
      <c r="KXW579" s="633"/>
      <c r="KXX579" s="633"/>
      <c r="KXY579" s="633"/>
      <c r="KXZ579" s="633"/>
      <c r="KYA579" s="633"/>
      <c r="KYB579" s="633"/>
      <c r="KYC579" s="633"/>
      <c r="KYD579" s="633"/>
      <c r="KYE579" s="633"/>
      <c r="KYF579" s="633"/>
      <c r="KYG579" s="633"/>
      <c r="KYH579" s="633"/>
      <c r="KYI579" s="633"/>
      <c r="KYJ579" s="633"/>
      <c r="KYK579" s="633"/>
      <c r="KYL579" s="633"/>
      <c r="KYM579" s="633"/>
      <c r="KYN579" s="633"/>
      <c r="KYO579" s="633"/>
      <c r="KYP579" s="633"/>
      <c r="KYQ579" s="633"/>
      <c r="KYR579" s="633"/>
      <c r="KYS579" s="633"/>
      <c r="KYT579" s="633"/>
      <c r="KYU579" s="633"/>
      <c r="KYV579" s="633"/>
      <c r="KYW579" s="633"/>
      <c r="KYX579" s="633"/>
      <c r="KYY579" s="633"/>
      <c r="KYZ579" s="633"/>
      <c r="KZA579" s="633"/>
      <c r="KZB579" s="633"/>
      <c r="KZC579" s="633"/>
      <c r="KZD579" s="633"/>
      <c r="KZE579" s="633"/>
      <c r="KZF579" s="633"/>
      <c r="KZG579" s="633"/>
      <c r="KZH579" s="633"/>
      <c r="KZI579" s="633"/>
      <c r="KZJ579" s="633"/>
      <c r="KZK579" s="633"/>
      <c r="KZL579" s="633"/>
      <c r="KZM579" s="633"/>
      <c r="KZN579" s="633"/>
      <c r="KZO579" s="633"/>
      <c r="KZP579" s="633"/>
      <c r="KZQ579" s="633"/>
      <c r="KZR579" s="633"/>
      <c r="KZS579" s="633"/>
      <c r="KZT579" s="633"/>
      <c r="KZU579" s="633"/>
      <c r="KZV579" s="633"/>
      <c r="KZW579" s="633"/>
      <c r="KZX579" s="633"/>
      <c r="KZY579" s="633"/>
      <c r="KZZ579" s="633"/>
      <c r="LAA579" s="633"/>
      <c r="LAB579" s="633"/>
      <c r="LAC579" s="633"/>
      <c r="LAD579" s="633"/>
      <c r="LAE579" s="633"/>
      <c r="LAF579" s="633"/>
      <c r="LAG579" s="633"/>
      <c r="LAH579" s="633"/>
      <c r="LAI579" s="633"/>
      <c r="LAJ579" s="633"/>
      <c r="LAK579" s="633"/>
      <c r="LAL579" s="633"/>
      <c r="LAM579" s="633"/>
      <c r="LAN579" s="633"/>
      <c r="LAO579" s="633"/>
      <c r="LAP579" s="633"/>
      <c r="LAQ579" s="633"/>
      <c r="LAR579" s="633"/>
      <c r="LAS579" s="633"/>
      <c r="LAT579" s="633"/>
      <c r="LAU579" s="633"/>
      <c r="LAV579" s="633"/>
      <c r="LAW579" s="633"/>
      <c r="LAX579" s="633"/>
      <c r="LAY579" s="633"/>
      <c r="LAZ579" s="633"/>
      <c r="LBA579" s="633"/>
      <c r="LBB579" s="633"/>
      <c r="LBC579" s="633"/>
      <c r="LBD579" s="633"/>
      <c r="LBE579" s="633"/>
      <c r="LBF579" s="633"/>
      <c r="LBG579" s="633"/>
      <c r="LBH579" s="633"/>
      <c r="LBI579" s="633"/>
      <c r="LBJ579" s="633"/>
      <c r="LBK579" s="633"/>
      <c r="LBL579" s="633"/>
      <c r="LBM579" s="633"/>
      <c r="LBN579" s="633"/>
      <c r="LBO579" s="633"/>
      <c r="LBP579" s="633"/>
      <c r="LBQ579" s="633"/>
      <c r="LBR579" s="633"/>
      <c r="LBS579" s="633"/>
      <c r="LBT579" s="633"/>
      <c r="LBU579" s="633"/>
      <c r="LBV579" s="633"/>
      <c r="LBW579" s="633"/>
      <c r="LBX579" s="633"/>
      <c r="LBY579" s="633"/>
      <c r="LBZ579" s="633"/>
      <c r="LCA579" s="633"/>
      <c r="LCB579" s="633"/>
      <c r="LCC579" s="633"/>
      <c r="LCD579" s="633"/>
      <c r="LCE579" s="633"/>
      <c r="LCF579" s="633"/>
      <c r="LCG579" s="633"/>
      <c r="LCH579" s="633"/>
      <c r="LCI579" s="633"/>
      <c r="LCJ579" s="633"/>
      <c r="LCK579" s="633"/>
      <c r="LCL579" s="633"/>
      <c r="LCM579" s="633"/>
      <c r="LCN579" s="633"/>
      <c r="LCO579" s="633"/>
      <c r="LCP579" s="633"/>
      <c r="LCQ579" s="633"/>
      <c r="LCR579" s="633"/>
      <c r="LCS579" s="633"/>
      <c r="LCT579" s="633"/>
      <c r="LCU579" s="633"/>
      <c r="LCV579" s="633"/>
      <c r="LCW579" s="633"/>
      <c r="LCX579" s="633"/>
      <c r="LCY579" s="633"/>
      <c r="LCZ579" s="633"/>
      <c r="LDA579" s="633"/>
      <c r="LDB579" s="633"/>
      <c r="LDC579" s="633"/>
      <c r="LDD579" s="633"/>
      <c r="LDE579" s="633"/>
      <c r="LDF579" s="633"/>
      <c r="LDG579" s="633"/>
      <c r="LDH579" s="633"/>
      <c r="LDI579" s="633"/>
      <c r="LDJ579" s="633"/>
      <c r="LDK579" s="633"/>
      <c r="LDL579" s="633"/>
      <c r="LDM579" s="633"/>
      <c r="LDN579" s="633"/>
      <c r="LDO579" s="633"/>
      <c r="LDP579" s="633"/>
      <c r="LDQ579" s="633"/>
      <c r="LDR579" s="633"/>
      <c r="LDS579" s="633"/>
      <c r="LDT579" s="633"/>
      <c r="LDU579" s="633"/>
      <c r="LDV579" s="633"/>
      <c r="LDW579" s="633"/>
      <c r="LDX579" s="633"/>
      <c r="LDY579" s="633"/>
      <c r="LDZ579" s="633"/>
      <c r="LEA579" s="633"/>
      <c r="LEB579" s="633"/>
      <c r="LEC579" s="633"/>
      <c r="LED579" s="633"/>
      <c r="LEE579" s="633"/>
      <c r="LEF579" s="633"/>
      <c r="LEG579" s="633"/>
      <c r="LEH579" s="633"/>
      <c r="LEI579" s="633"/>
      <c r="LEJ579" s="633"/>
      <c r="LEK579" s="633"/>
      <c r="LEL579" s="633"/>
      <c r="LEM579" s="633"/>
      <c r="LEN579" s="633"/>
      <c r="LEO579" s="633"/>
      <c r="LEP579" s="633"/>
      <c r="LEQ579" s="633"/>
      <c r="LER579" s="633"/>
      <c r="LES579" s="633"/>
      <c r="LET579" s="633"/>
      <c r="LEU579" s="633"/>
      <c r="LEV579" s="633"/>
      <c r="LEW579" s="633"/>
      <c r="LEX579" s="633"/>
      <c r="LEY579" s="633"/>
      <c r="LEZ579" s="633"/>
      <c r="LFA579" s="633"/>
      <c r="LFB579" s="633"/>
      <c r="LFC579" s="633"/>
      <c r="LFD579" s="633"/>
      <c r="LFE579" s="633"/>
      <c r="LFF579" s="633"/>
      <c r="LFG579" s="633"/>
      <c r="LFH579" s="633"/>
      <c r="LFI579" s="633"/>
      <c r="LFJ579" s="633"/>
      <c r="LFK579" s="633"/>
      <c r="LFL579" s="633"/>
      <c r="LFM579" s="633"/>
      <c r="LFN579" s="633"/>
      <c r="LFO579" s="633"/>
      <c r="LFP579" s="633"/>
      <c r="LFQ579" s="633"/>
      <c r="LFR579" s="633"/>
      <c r="LFS579" s="633"/>
      <c r="LFT579" s="633"/>
      <c r="LFU579" s="633"/>
      <c r="LFV579" s="633"/>
      <c r="LFW579" s="633"/>
      <c r="LFX579" s="633"/>
      <c r="LFY579" s="633"/>
      <c r="LFZ579" s="633"/>
      <c r="LGA579" s="633"/>
      <c r="LGB579" s="633"/>
      <c r="LGC579" s="633"/>
      <c r="LGD579" s="633"/>
      <c r="LGE579" s="633"/>
      <c r="LGF579" s="633"/>
      <c r="LGG579" s="633"/>
      <c r="LGH579" s="633"/>
      <c r="LGI579" s="633"/>
      <c r="LGJ579" s="633"/>
      <c r="LGK579" s="633"/>
      <c r="LGL579" s="633"/>
      <c r="LGM579" s="633"/>
      <c r="LGN579" s="633"/>
      <c r="LGO579" s="633"/>
      <c r="LGP579" s="633"/>
      <c r="LGQ579" s="633"/>
      <c r="LGR579" s="633"/>
      <c r="LGS579" s="633"/>
      <c r="LGT579" s="633"/>
      <c r="LGU579" s="633"/>
      <c r="LGV579" s="633"/>
      <c r="LGW579" s="633"/>
      <c r="LGX579" s="633"/>
      <c r="LGY579" s="633"/>
      <c r="LGZ579" s="633"/>
      <c r="LHA579" s="633"/>
      <c r="LHB579" s="633"/>
      <c r="LHC579" s="633"/>
      <c r="LHD579" s="633"/>
      <c r="LHE579" s="633"/>
      <c r="LHF579" s="633"/>
      <c r="LHG579" s="633"/>
      <c r="LHH579" s="633"/>
      <c r="LHI579" s="633"/>
      <c r="LHJ579" s="633"/>
      <c r="LHK579" s="633"/>
      <c r="LHL579" s="633"/>
      <c r="LHM579" s="633"/>
      <c r="LHN579" s="633"/>
      <c r="LHO579" s="633"/>
      <c r="LHP579" s="633"/>
      <c r="LHQ579" s="633"/>
      <c r="LHR579" s="633"/>
      <c r="LHS579" s="633"/>
      <c r="LHT579" s="633"/>
      <c r="LHU579" s="633"/>
      <c r="LHV579" s="633"/>
      <c r="LHW579" s="633"/>
      <c r="LHX579" s="633"/>
      <c r="LHY579" s="633"/>
      <c r="LHZ579" s="633"/>
      <c r="LIA579" s="633"/>
      <c r="LIB579" s="633"/>
      <c r="LIC579" s="633"/>
      <c r="LID579" s="633"/>
      <c r="LIE579" s="633"/>
      <c r="LIF579" s="633"/>
      <c r="LIG579" s="633"/>
      <c r="LIH579" s="633"/>
      <c r="LII579" s="633"/>
      <c r="LIJ579" s="633"/>
      <c r="LIK579" s="633"/>
      <c r="LIL579" s="633"/>
      <c r="LIM579" s="633"/>
      <c r="LIN579" s="633"/>
      <c r="LIO579" s="633"/>
      <c r="LIP579" s="633"/>
      <c r="LIQ579" s="633"/>
      <c r="LIR579" s="633"/>
      <c r="LIS579" s="633"/>
      <c r="LIT579" s="633"/>
      <c r="LIU579" s="633"/>
      <c r="LIV579" s="633"/>
      <c r="LIW579" s="633"/>
      <c r="LIX579" s="633"/>
      <c r="LIY579" s="633"/>
      <c r="LIZ579" s="633"/>
      <c r="LJA579" s="633"/>
      <c r="LJB579" s="633"/>
      <c r="LJC579" s="633"/>
      <c r="LJD579" s="633"/>
      <c r="LJE579" s="633"/>
      <c r="LJF579" s="633"/>
      <c r="LJG579" s="633"/>
      <c r="LJH579" s="633"/>
      <c r="LJI579" s="633"/>
      <c r="LJJ579" s="633"/>
      <c r="LJK579" s="633"/>
      <c r="LJL579" s="633"/>
      <c r="LJM579" s="633"/>
      <c r="LJN579" s="633"/>
      <c r="LJO579" s="633"/>
      <c r="LJP579" s="633"/>
      <c r="LJQ579" s="633"/>
      <c r="LJR579" s="633"/>
      <c r="LJS579" s="633"/>
      <c r="LJT579" s="633"/>
      <c r="LJU579" s="633"/>
      <c r="LJV579" s="633"/>
      <c r="LJW579" s="633"/>
      <c r="LJX579" s="633"/>
      <c r="LJY579" s="633"/>
      <c r="LJZ579" s="633"/>
      <c r="LKA579" s="633"/>
      <c r="LKB579" s="633"/>
      <c r="LKC579" s="633"/>
      <c r="LKD579" s="633"/>
      <c r="LKE579" s="633"/>
      <c r="LKF579" s="633"/>
      <c r="LKG579" s="633"/>
      <c r="LKH579" s="633"/>
      <c r="LKI579" s="633"/>
      <c r="LKJ579" s="633"/>
      <c r="LKK579" s="633"/>
      <c r="LKL579" s="633"/>
      <c r="LKM579" s="633"/>
      <c r="LKN579" s="633"/>
      <c r="LKO579" s="633"/>
      <c r="LKP579" s="633"/>
      <c r="LKQ579" s="633"/>
      <c r="LKR579" s="633"/>
      <c r="LKS579" s="633"/>
      <c r="LKT579" s="633"/>
      <c r="LKU579" s="633"/>
      <c r="LKV579" s="633"/>
      <c r="LKW579" s="633"/>
      <c r="LKX579" s="633"/>
      <c r="LKY579" s="633"/>
      <c r="LKZ579" s="633"/>
      <c r="LLA579" s="633"/>
      <c r="LLB579" s="633"/>
      <c r="LLC579" s="633"/>
      <c r="LLD579" s="633"/>
      <c r="LLE579" s="633"/>
      <c r="LLF579" s="633"/>
      <c r="LLG579" s="633"/>
      <c r="LLH579" s="633"/>
      <c r="LLI579" s="633"/>
      <c r="LLJ579" s="633"/>
      <c r="LLK579" s="633"/>
      <c r="LLL579" s="633"/>
      <c r="LLM579" s="633"/>
      <c r="LLN579" s="633"/>
      <c r="LLO579" s="633"/>
      <c r="LLP579" s="633"/>
      <c r="LLQ579" s="633"/>
      <c r="LLR579" s="633"/>
      <c r="LLS579" s="633"/>
      <c r="LLT579" s="633"/>
      <c r="LLU579" s="633"/>
      <c r="LLV579" s="633"/>
      <c r="LLW579" s="633"/>
      <c r="LLX579" s="633"/>
      <c r="LLY579" s="633"/>
      <c r="LLZ579" s="633"/>
      <c r="LMA579" s="633"/>
      <c r="LMB579" s="633"/>
      <c r="LMC579" s="633"/>
      <c r="LMD579" s="633"/>
      <c r="LME579" s="633"/>
      <c r="LMF579" s="633"/>
      <c r="LMG579" s="633"/>
      <c r="LMH579" s="633"/>
      <c r="LMI579" s="633"/>
      <c r="LMJ579" s="633"/>
      <c r="LMK579" s="633"/>
      <c r="LML579" s="633"/>
      <c r="LMM579" s="633"/>
      <c r="LMN579" s="633"/>
      <c r="LMO579" s="633"/>
      <c r="LMP579" s="633"/>
      <c r="LMQ579" s="633"/>
      <c r="LMR579" s="633"/>
      <c r="LMS579" s="633"/>
      <c r="LMT579" s="633"/>
      <c r="LMU579" s="633"/>
      <c r="LMV579" s="633"/>
      <c r="LMW579" s="633"/>
      <c r="LMX579" s="633"/>
      <c r="LMY579" s="633"/>
      <c r="LMZ579" s="633"/>
      <c r="LNA579" s="633"/>
      <c r="LNB579" s="633"/>
      <c r="LNC579" s="633"/>
      <c r="LND579" s="633"/>
      <c r="LNE579" s="633"/>
      <c r="LNF579" s="633"/>
      <c r="LNG579" s="633"/>
      <c r="LNH579" s="633"/>
      <c r="LNI579" s="633"/>
      <c r="LNJ579" s="633"/>
      <c r="LNK579" s="633"/>
      <c r="LNL579" s="633"/>
      <c r="LNM579" s="633"/>
      <c r="LNN579" s="633"/>
      <c r="LNO579" s="633"/>
      <c r="LNP579" s="633"/>
      <c r="LNQ579" s="633"/>
      <c r="LNR579" s="633"/>
      <c r="LNS579" s="633"/>
      <c r="LNT579" s="633"/>
      <c r="LNU579" s="633"/>
      <c r="LNV579" s="633"/>
      <c r="LNW579" s="633"/>
      <c r="LNX579" s="633"/>
      <c r="LNY579" s="633"/>
      <c r="LNZ579" s="633"/>
      <c r="LOA579" s="633"/>
      <c r="LOB579" s="633"/>
      <c r="LOC579" s="633"/>
      <c r="LOD579" s="633"/>
      <c r="LOE579" s="633"/>
      <c r="LOF579" s="633"/>
      <c r="LOG579" s="633"/>
      <c r="LOH579" s="633"/>
      <c r="LOI579" s="633"/>
      <c r="LOJ579" s="633"/>
      <c r="LOK579" s="633"/>
      <c r="LOL579" s="633"/>
      <c r="LOM579" s="633"/>
      <c r="LON579" s="633"/>
      <c r="LOO579" s="633"/>
      <c r="LOP579" s="633"/>
      <c r="LOQ579" s="633"/>
      <c r="LOR579" s="633"/>
      <c r="LOS579" s="633"/>
      <c r="LOT579" s="633"/>
      <c r="LOU579" s="633"/>
      <c r="LOV579" s="633"/>
      <c r="LOW579" s="633"/>
      <c r="LOX579" s="633"/>
      <c r="LOY579" s="633"/>
      <c r="LOZ579" s="633"/>
      <c r="LPA579" s="633"/>
      <c r="LPB579" s="633"/>
      <c r="LPC579" s="633"/>
      <c r="LPD579" s="633"/>
      <c r="LPE579" s="633"/>
      <c r="LPF579" s="633"/>
      <c r="LPG579" s="633"/>
      <c r="LPH579" s="633"/>
      <c r="LPI579" s="633"/>
      <c r="LPJ579" s="633"/>
      <c r="LPK579" s="633"/>
      <c r="LPL579" s="633"/>
      <c r="LPM579" s="633"/>
      <c r="LPN579" s="633"/>
      <c r="LPO579" s="633"/>
      <c r="LPP579" s="633"/>
      <c r="LPQ579" s="633"/>
      <c r="LPR579" s="633"/>
      <c r="LPS579" s="633"/>
      <c r="LPT579" s="633"/>
      <c r="LPU579" s="633"/>
      <c r="LPV579" s="633"/>
      <c r="LPW579" s="633"/>
      <c r="LPX579" s="633"/>
      <c r="LPY579" s="633"/>
      <c r="LPZ579" s="633"/>
      <c r="LQA579" s="633"/>
      <c r="LQB579" s="633"/>
      <c r="LQC579" s="633"/>
      <c r="LQD579" s="633"/>
      <c r="LQE579" s="633"/>
      <c r="LQF579" s="633"/>
      <c r="LQG579" s="633"/>
      <c r="LQH579" s="633"/>
      <c r="LQI579" s="633"/>
      <c r="LQJ579" s="633"/>
      <c r="LQK579" s="633"/>
      <c r="LQL579" s="633"/>
      <c r="LQM579" s="633"/>
      <c r="LQN579" s="633"/>
      <c r="LQO579" s="633"/>
      <c r="LQP579" s="633"/>
      <c r="LQQ579" s="633"/>
      <c r="LQR579" s="633"/>
      <c r="LQS579" s="633"/>
      <c r="LQT579" s="633"/>
      <c r="LQU579" s="633"/>
      <c r="LQV579" s="633"/>
      <c r="LQW579" s="633"/>
      <c r="LQX579" s="633"/>
      <c r="LQY579" s="633"/>
      <c r="LQZ579" s="633"/>
      <c r="LRA579" s="633"/>
      <c r="LRB579" s="633"/>
      <c r="LRC579" s="633"/>
      <c r="LRD579" s="633"/>
      <c r="LRE579" s="633"/>
      <c r="LRF579" s="633"/>
      <c r="LRG579" s="633"/>
      <c r="LRH579" s="633"/>
      <c r="LRI579" s="633"/>
      <c r="LRJ579" s="633"/>
      <c r="LRK579" s="633"/>
      <c r="LRL579" s="633"/>
      <c r="LRM579" s="633"/>
      <c r="LRN579" s="633"/>
      <c r="LRO579" s="633"/>
      <c r="LRP579" s="633"/>
      <c r="LRQ579" s="633"/>
      <c r="LRR579" s="633"/>
      <c r="LRS579" s="633"/>
      <c r="LRT579" s="633"/>
      <c r="LRU579" s="633"/>
      <c r="LRV579" s="633"/>
      <c r="LRW579" s="633"/>
      <c r="LRX579" s="633"/>
      <c r="LRY579" s="633"/>
      <c r="LRZ579" s="633"/>
      <c r="LSA579" s="633"/>
      <c r="LSB579" s="633"/>
      <c r="LSC579" s="633"/>
      <c r="LSD579" s="633"/>
      <c r="LSE579" s="633"/>
      <c r="LSF579" s="633"/>
      <c r="LSG579" s="633"/>
      <c r="LSH579" s="633"/>
      <c r="LSI579" s="633"/>
      <c r="LSJ579" s="633"/>
      <c r="LSK579" s="633"/>
      <c r="LSL579" s="633"/>
      <c r="LSM579" s="633"/>
      <c r="LSN579" s="633"/>
      <c r="LSO579" s="633"/>
      <c r="LSP579" s="633"/>
      <c r="LSQ579" s="633"/>
      <c r="LSR579" s="633"/>
      <c r="LSS579" s="633"/>
      <c r="LST579" s="633"/>
      <c r="LSU579" s="633"/>
      <c r="LSV579" s="633"/>
      <c r="LSW579" s="633"/>
      <c r="LSX579" s="633"/>
      <c r="LSY579" s="633"/>
      <c r="LSZ579" s="633"/>
      <c r="LTA579" s="633"/>
      <c r="LTB579" s="633"/>
      <c r="LTC579" s="633"/>
      <c r="LTD579" s="633"/>
      <c r="LTE579" s="633"/>
      <c r="LTF579" s="633"/>
      <c r="LTG579" s="633"/>
      <c r="LTH579" s="633"/>
      <c r="LTI579" s="633"/>
      <c r="LTJ579" s="633"/>
      <c r="LTK579" s="633"/>
      <c r="LTL579" s="633"/>
      <c r="LTM579" s="633"/>
      <c r="LTN579" s="633"/>
      <c r="LTO579" s="633"/>
      <c r="LTP579" s="633"/>
      <c r="LTQ579" s="633"/>
      <c r="LTR579" s="633"/>
      <c r="LTS579" s="633"/>
      <c r="LTT579" s="633"/>
      <c r="LTU579" s="633"/>
      <c r="LTV579" s="633"/>
      <c r="LTW579" s="633"/>
      <c r="LTX579" s="633"/>
      <c r="LTY579" s="633"/>
      <c r="LTZ579" s="633"/>
      <c r="LUA579" s="633"/>
      <c r="LUB579" s="633"/>
      <c r="LUC579" s="633"/>
      <c r="LUD579" s="633"/>
      <c r="LUE579" s="633"/>
      <c r="LUF579" s="633"/>
      <c r="LUG579" s="633"/>
      <c r="LUH579" s="633"/>
      <c r="LUI579" s="633"/>
      <c r="LUJ579" s="633"/>
      <c r="LUK579" s="633"/>
      <c r="LUL579" s="633"/>
      <c r="LUM579" s="633"/>
      <c r="LUN579" s="633"/>
      <c r="LUO579" s="633"/>
      <c r="LUP579" s="633"/>
      <c r="LUQ579" s="633"/>
      <c r="LUR579" s="633"/>
      <c r="LUS579" s="633"/>
      <c r="LUT579" s="633"/>
      <c r="LUU579" s="633"/>
      <c r="LUV579" s="633"/>
      <c r="LUW579" s="633"/>
      <c r="LUX579" s="633"/>
      <c r="LUY579" s="633"/>
      <c r="LUZ579" s="633"/>
      <c r="LVA579" s="633"/>
      <c r="LVB579" s="633"/>
      <c r="LVC579" s="633"/>
      <c r="LVD579" s="633"/>
      <c r="LVE579" s="633"/>
      <c r="LVF579" s="633"/>
      <c r="LVG579" s="633"/>
      <c r="LVH579" s="633"/>
      <c r="LVI579" s="633"/>
      <c r="LVJ579" s="633"/>
      <c r="LVK579" s="633"/>
      <c r="LVL579" s="633"/>
      <c r="LVM579" s="633"/>
      <c r="LVN579" s="633"/>
      <c r="LVO579" s="633"/>
      <c r="LVP579" s="633"/>
      <c r="LVQ579" s="633"/>
      <c r="LVR579" s="633"/>
      <c r="LVS579" s="633"/>
      <c r="LVT579" s="633"/>
      <c r="LVU579" s="633"/>
      <c r="LVV579" s="633"/>
      <c r="LVW579" s="633"/>
      <c r="LVX579" s="633"/>
      <c r="LVY579" s="633"/>
      <c r="LVZ579" s="633"/>
      <c r="LWA579" s="633"/>
      <c r="LWB579" s="633"/>
      <c r="LWC579" s="633"/>
      <c r="LWD579" s="633"/>
      <c r="LWE579" s="633"/>
      <c r="LWF579" s="633"/>
      <c r="LWG579" s="633"/>
      <c r="LWH579" s="633"/>
      <c r="LWI579" s="633"/>
      <c r="LWJ579" s="633"/>
      <c r="LWK579" s="633"/>
      <c r="LWL579" s="633"/>
      <c r="LWM579" s="633"/>
      <c r="LWN579" s="633"/>
      <c r="LWO579" s="633"/>
      <c r="LWP579" s="633"/>
      <c r="LWQ579" s="633"/>
      <c r="LWR579" s="633"/>
      <c r="LWS579" s="633"/>
      <c r="LWT579" s="633"/>
      <c r="LWU579" s="633"/>
      <c r="LWV579" s="633"/>
      <c r="LWW579" s="633"/>
      <c r="LWX579" s="633"/>
      <c r="LWY579" s="633"/>
      <c r="LWZ579" s="633"/>
      <c r="LXA579" s="633"/>
      <c r="LXB579" s="633"/>
      <c r="LXC579" s="633"/>
      <c r="LXD579" s="633"/>
      <c r="LXE579" s="633"/>
      <c r="LXF579" s="633"/>
      <c r="LXG579" s="633"/>
      <c r="LXH579" s="633"/>
      <c r="LXI579" s="633"/>
      <c r="LXJ579" s="633"/>
      <c r="LXK579" s="633"/>
      <c r="LXL579" s="633"/>
      <c r="LXM579" s="633"/>
      <c r="LXN579" s="633"/>
      <c r="LXO579" s="633"/>
      <c r="LXP579" s="633"/>
      <c r="LXQ579" s="633"/>
      <c r="LXR579" s="633"/>
      <c r="LXS579" s="633"/>
      <c r="LXT579" s="633"/>
      <c r="LXU579" s="633"/>
      <c r="LXV579" s="633"/>
      <c r="LXW579" s="633"/>
      <c r="LXX579" s="633"/>
      <c r="LXY579" s="633"/>
      <c r="LXZ579" s="633"/>
      <c r="LYA579" s="633"/>
      <c r="LYB579" s="633"/>
      <c r="LYC579" s="633"/>
      <c r="LYD579" s="633"/>
      <c r="LYE579" s="633"/>
      <c r="LYF579" s="633"/>
      <c r="LYG579" s="633"/>
      <c r="LYH579" s="633"/>
      <c r="LYI579" s="633"/>
      <c r="LYJ579" s="633"/>
      <c r="LYK579" s="633"/>
      <c r="LYL579" s="633"/>
      <c r="LYM579" s="633"/>
      <c r="LYN579" s="633"/>
      <c r="LYO579" s="633"/>
      <c r="LYP579" s="633"/>
      <c r="LYQ579" s="633"/>
      <c r="LYR579" s="633"/>
      <c r="LYS579" s="633"/>
      <c r="LYT579" s="633"/>
      <c r="LYU579" s="633"/>
      <c r="LYV579" s="633"/>
      <c r="LYW579" s="633"/>
      <c r="LYX579" s="633"/>
      <c r="LYY579" s="633"/>
      <c r="LYZ579" s="633"/>
      <c r="LZA579" s="633"/>
      <c r="LZB579" s="633"/>
      <c r="LZC579" s="633"/>
      <c r="LZD579" s="633"/>
      <c r="LZE579" s="633"/>
      <c r="LZF579" s="633"/>
      <c r="LZG579" s="633"/>
      <c r="LZH579" s="633"/>
      <c r="LZI579" s="633"/>
      <c r="LZJ579" s="633"/>
      <c r="LZK579" s="633"/>
      <c r="LZL579" s="633"/>
      <c r="LZM579" s="633"/>
      <c r="LZN579" s="633"/>
      <c r="LZO579" s="633"/>
      <c r="LZP579" s="633"/>
      <c r="LZQ579" s="633"/>
      <c r="LZR579" s="633"/>
      <c r="LZS579" s="633"/>
      <c r="LZT579" s="633"/>
      <c r="LZU579" s="633"/>
      <c r="LZV579" s="633"/>
      <c r="LZW579" s="633"/>
      <c r="LZX579" s="633"/>
      <c r="LZY579" s="633"/>
      <c r="LZZ579" s="633"/>
      <c r="MAA579" s="633"/>
      <c r="MAB579" s="633"/>
      <c r="MAC579" s="633"/>
      <c r="MAD579" s="633"/>
      <c r="MAE579" s="633"/>
      <c r="MAF579" s="633"/>
      <c r="MAG579" s="633"/>
      <c r="MAH579" s="633"/>
      <c r="MAI579" s="633"/>
      <c r="MAJ579" s="633"/>
      <c r="MAK579" s="633"/>
      <c r="MAL579" s="633"/>
      <c r="MAM579" s="633"/>
      <c r="MAN579" s="633"/>
      <c r="MAO579" s="633"/>
      <c r="MAP579" s="633"/>
      <c r="MAQ579" s="633"/>
      <c r="MAR579" s="633"/>
      <c r="MAS579" s="633"/>
      <c r="MAT579" s="633"/>
      <c r="MAU579" s="633"/>
      <c r="MAV579" s="633"/>
      <c r="MAW579" s="633"/>
      <c r="MAX579" s="633"/>
      <c r="MAY579" s="633"/>
      <c r="MAZ579" s="633"/>
      <c r="MBA579" s="633"/>
      <c r="MBB579" s="633"/>
      <c r="MBC579" s="633"/>
      <c r="MBD579" s="633"/>
      <c r="MBE579" s="633"/>
      <c r="MBF579" s="633"/>
      <c r="MBG579" s="633"/>
      <c r="MBH579" s="633"/>
      <c r="MBI579" s="633"/>
      <c r="MBJ579" s="633"/>
      <c r="MBK579" s="633"/>
      <c r="MBL579" s="633"/>
      <c r="MBM579" s="633"/>
      <c r="MBN579" s="633"/>
      <c r="MBO579" s="633"/>
      <c r="MBP579" s="633"/>
      <c r="MBQ579" s="633"/>
      <c r="MBR579" s="633"/>
      <c r="MBS579" s="633"/>
      <c r="MBT579" s="633"/>
      <c r="MBU579" s="633"/>
      <c r="MBV579" s="633"/>
      <c r="MBW579" s="633"/>
      <c r="MBX579" s="633"/>
      <c r="MBY579" s="633"/>
      <c r="MBZ579" s="633"/>
      <c r="MCA579" s="633"/>
      <c r="MCB579" s="633"/>
      <c r="MCC579" s="633"/>
      <c r="MCD579" s="633"/>
      <c r="MCE579" s="633"/>
      <c r="MCF579" s="633"/>
      <c r="MCG579" s="633"/>
      <c r="MCH579" s="633"/>
      <c r="MCI579" s="633"/>
      <c r="MCJ579" s="633"/>
      <c r="MCK579" s="633"/>
      <c r="MCL579" s="633"/>
      <c r="MCM579" s="633"/>
      <c r="MCN579" s="633"/>
      <c r="MCO579" s="633"/>
      <c r="MCP579" s="633"/>
      <c r="MCQ579" s="633"/>
      <c r="MCR579" s="633"/>
      <c r="MCS579" s="633"/>
      <c r="MCT579" s="633"/>
      <c r="MCU579" s="633"/>
      <c r="MCV579" s="633"/>
      <c r="MCW579" s="633"/>
      <c r="MCX579" s="633"/>
      <c r="MCY579" s="633"/>
      <c r="MCZ579" s="633"/>
      <c r="MDA579" s="633"/>
      <c r="MDB579" s="633"/>
      <c r="MDC579" s="633"/>
      <c r="MDD579" s="633"/>
      <c r="MDE579" s="633"/>
      <c r="MDF579" s="633"/>
      <c r="MDG579" s="633"/>
      <c r="MDH579" s="633"/>
      <c r="MDI579" s="633"/>
      <c r="MDJ579" s="633"/>
      <c r="MDK579" s="633"/>
      <c r="MDL579" s="633"/>
      <c r="MDM579" s="633"/>
      <c r="MDN579" s="633"/>
      <c r="MDO579" s="633"/>
      <c r="MDP579" s="633"/>
      <c r="MDQ579" s="633"/>
      <c r="MDR579" s="633"/>
      <c r="MDS579" s="633"/>
      <c r="MDT579" s="633"/>
      <c r="MDU579" s="633"/>
      <c r="MDV579" s="633"/>
      <c r="MDW579" s="633"/>
      <c r="MDX579" s="633"/>
      <c r="MDY579" s="633"/>
      <c r="MDZ579" s="633"/>
      <c r="MEA579" s="633"/>
      <c r="MEB579" s="633"/>
      <c r="MEC579" s="633"/>
      <c r="MED579" s="633"/>
      <c r="MEE579" s="633"/>
      <c r="MEF579" s="633"/>
      <c r="MEG579" s="633"/>
      <c r="MEH579" s="633"/>
      <c r="MEI579" s="633"/>
      <c r="MEJ579" s="633"/>
      <c r="MEK579" s="633"/>
      <c r="MEL579" s="633"/>
      <c r="MEM579" s="633"/>
      <c r="MEN579" s="633"/>
      <c r="MEO579" s="633"/>
      <c r="MEP579" s="633"/>
      <c r="MEQ579" s="633"/>
      <c r="MER579" s="633"/>
      <c r="MES579" s="633"/>
      <c r="MET579" s="633"/>
      <c r="MEU579" s="633"/>
      <c r="MEV579" s="633"/>
      <c r="MEW579" s="633"/>
      <c r="MEX579" s="633"/>
      <c r="MEY579" s="633"/>
      <c r="MEZ579" s="633"/>
      <c r="MFA579" s="633"/>
      <c r="MFB579" s="633"/>
      <c r="MFC579" s="633"/>
      <c r="MFD579" s="633"/>
      <c r="MFE579" s="633"/>
      <c r="MFF579" s="633"/>
      <c r="MFG579" s="633"/>
      <c r="MFH579" s="633"/>
      <c r="MFI579" s="633"/>
      <c r="MFJ579" s="633"/>
      <c r="MFK579" s="633"/>
      <c r="MFL579" s="633"/>
      <c r="MFM579" s="633"/>
      <c r="MFN579" s="633"/>
      <c r="MFO579" s="633"/>
      <c r="MFP579" s="633"/>
      <c r="MFQ579" s="633"/>
      <c r="MFR579" s="633"/>
      <c r="MFS579" s="633"/>
      <c r="MFT579" s="633"/>
      <c r="MFU579" s="633"/>
      <c r="MFV579" s="633"/>
      <c r="MFW579" s="633"/>
      <c r="MFX579" s="633"/>
      <c r="MFY579" s="633"/>
      <c r="MFZ579" s="633"/>
      <c r="MGA579" s="633"/>
      <c r="MGB579" s="633"/>
      <c r="MGC579" s="633"/>
      <c r="MGD579" s="633"/>
      <c r="MGE579" s="633"/>
      <c r="MGF579" s="633"/>
      <c r="MGG579" s="633"/>
      <c r="MGH579" s="633"/>
      <c r="MGI579" s="633"/>
      <c r="MGJ579" s="633"/>
      <c r="MGK579" s="633"/>
      <c r="MGL579" s="633"/>
      <c r="MGM579" s="633"/>
      <c r="MGN579" s="633"/>
      <c r="MGO579" s="633"/>
      <c r="MGP579" s="633"/>
      <c r="MGQ579" s="633"/>
      <c r="MGR579" s="633"/>
      <c r="MGS579" s="633"/>
      <c r="MGT579" s="633"/>
      <c r="MGU579" s="633"/>
      <c r="MGV579" s="633"/>
      <c r="MGW579" s="633"/>
      <c r="MGX579" s="633"/>
      <c r="MGY579" s="633"/>
      <c r="MGZ579" s="633"/>
      <c r="MHA579" s="633"/>
      <c r="MHB579" s="633"/>
      <c r="MHC579" s="633"/>
      <c r="MHD579" s="633"/>
      <c r="MHE579" s="633"/>
      <c r="MHF579" s="633"/>
      <c r="MHG579" s="633"/>
      <c r="MHH579" s="633"/>
      <c r="MHI579" s="633"/>
      <c r="MHJ579" s="633"/>
      <c r="MHK579" s="633"/>
      <c r="MHL579" s="633"/>
      <c r="MHM579" s="633"/>
      <c r="MHN579" s="633"/>
      <c r="MHO579" s="633"/>
      <c r="MHP579" s="633"/>
      <c r="MHQ579" s="633"/>
      <c r="MHR579" s="633"/>
      <c r="MHS579" s="633"/>
      <c r="MHT579" s="633"/>
      <c r="MHU579" s="633"/>
      <c r="MHV579" s="633"/>
      <c r="MHW579" s="633"/>
      <c r="MHX579" s="633"/>
      <c r="MHY579" s="633"/>
      <c r="MHZ579" s="633"/>
      <c r="MIA579" s="633"/>
      <c r="MIB579" s="633"/>
      <c r="MIC579" s="633"/>
      <c r="MID579" s="633"/>
      <c r="MIE579" s="633"/>
      <c r="MIF579" s="633"/>
      <c r="MIG579" s="633"/>
      <c r="MIH579" s="633"/>
      <c r="MII579" s="633"/>
      <c r="MIJ579" s="633"/>
      <c r="MIK579" s="633"/>
      <c r="MIL579" s="633"/>
      <c r="MIM579" s="633"/>
      <c r="MIN579" s="633"/>
      <c r="MIO579" s="633"/>
      <c r="MIP579" s="633"/>
      <c r="MIQ579" s="633"/>
      <c r="MIR579" s="633"/>
      <c r="MIS579" s="633"/>
      <c r="MIT579" s="633"/>
      <c r="MIU579" s="633"/>
      <c r="MIV579" s="633"/>
      <c r="MIW579" s="633"/>
      <c r="MIX579" s="633"/>
      <c r="MIY579" s="633"/>
      <c r="MIZ579" s="633"/>
      <c r="MJA579" s="633"/>
      <c r="MJB579" s="633"/>
      <c r="MJC579" s="633"/>
      <c r="MJD579" s="633"/>
      <c r="MJE579" s="633"/>
      <c r="MJF579" s="633"/>
      <c r="MJG579" s="633"/>
      <c r="MJH579" s="633"/>
      <c r="MJI579" s="633"/>
      <c r="MJJ579" s="633"/>
      <c r="MJK579" s="633"/>
      <c r="MJL579" s="633"/>
      <c r="MJM579" s="633"/>
      <c r="MJN579" s="633"/>
      <c r="MJO579" s="633"/>
      <c r="MJP579" s="633"/>
      <c r="MJQ579" s="633"/>
      <c r="MJR579" s="633"/>
      <c r="MJS579" s="633"/>
      <c r="MJT579" s="633"/>
      <c r="MJU579" s="633"/>
      <c r="MJV579" s="633"/>
      <c r="MJW579" s="633"/>
      <c r="MJX579" s="633"/>
      <c r="MJY579" s="633"/>
      <c r="MJZ579" s="633"/>
      <c r="MKA579" s="633"/>
      <c r="MKB579" s="633"/>
      <c r="MKC579" s="633"/>
      <c r="MKD579" s="633"/>
      <c r="MKE579" s="633"/>
      <c r="MKF579" s="633"/>
      <c r="MKG579" s="633"/>
      <c r="MKH579" s="633"/>
      <c r="MKI579" s="633"/>
      <c r="MKJ579" s="633"/>
      <c r="MKK579" s="633"/>
      <c r="MKL579" s="633"/>
      <c r="MKM579" s="633"/>
      <c r="MKN579" s="633"/>
      <c r="MKO579" s="633"/>
      <c r="MKP579" s="633"/>
      <c r="MKQ579" s="633"/>
      <c r="MKR579" s="633"/>
      <c r="MKS579" s="633"/>
      <c r="MKT579" s="633"/>
      <c r="MKU579" s="633"/>
      <c r="MKV579" s="633"/>
      <c r="MKW579" s="633"/>
      <c r="MKX579" s="633"/>
      <c r="MKY579" s="633"/>
      <c r="MKZ579" s="633"/>
      <c r="MLA579" s="633"/>
      <c r="MLB579" s="633"/>
      <c r="MLC579" s="633"/>
      <c r="MLD579" s="633"/>
      <c r="MLE579" s="633"/>
      <c r="MLF579" s="633"/>
      <c r="MLG579" s="633"/>
      <c r="MLH579" s="633"/>
      <c r="MLI579" s="633"/>
      <c r="MLJ579" s="633"/>
      <c r="MLK579" s="633"/>
      <c r="MLL579" s="633"/>
      <c r="MLM579" s="633"/>
      <c r="MLN579" s="633"/>
      <c r="MLO579" s="633"/>
      <c r="MLP579" s="633"/>
      <c r="MLQ579" s="633"/>
      <c r="MLR579" s="633"/>
      <c r="MLS579" s="633"/>
      <c r="MLT579" s="633"/>
      <c r="MLU579" s="633"/>
      <c r="MLV579" s="633"/>
      <c r="MLW579" s="633"/>
      <c r="MLX579" s="633"/>
      <c r="MLY579" s="633"/>
      <c r="MLZ579" s="633"/>
      <c r="MMA579" s="633"/>
      <c r="MMB579" s="633"/>
      <c r="MMC579" s="633"/>
      <c r="MMD579" s="633"/>
      <c r="MME579" s="633"/>
      <c r="MMF579" s="633"/>
      <c r="MMG579" s="633"/>
      <c r="MMH579" s="633"/>
      <c r="MMI579" s="633"/>
      <c r="MMJ579" s="633"/>
      <c r="MMK579" s="633"/>
      <c r="MML579" s="633"/>
      <c r="MMM579" s="633"/>
      <c r="MMN579" s="633"/>
      <c r="MMO579" s="633"/>
      <c r="MMP579" s="633"/>
      <c r="MMQ579" s="633"/>
      <c r="MMR579" s="633"/>
      <c r="MMS579" s="633"/>
      <c r="MMT579" s="633"/>
      <c r="MMU579" s="633"/>
      <c r="MMV579" s="633"/>
      <c r="MMW579" s="633"/>
      <c r="MMX579" s="633"/>
      <c r="MMY579" s="633"/>
      <c r="MMZ579" s="633"/>
      <c r="MNA579" s="633"/>
      <c r="MNB579" s="633"/>
      <c r="MNC579" s="633"/>
      <c r="MND579" s="633"/>
      <c r="MNE579" s="633"/>
      <c r="MNF579" s="633"/>
      <c r="MNG579" s="633"/>
      <c r="MNH579" s="633"/>
      <c r="MNI579" s="633"/>
      <c r="MNJ579" s="633"/>
      <c r="MNK579" s="633"/>
      <c r="MNL579" s="633"/>
      <c r="MNM579" s="633"/>
      <c r="MNN579" s="633"/>
      <c r="MNO579" s="633"/>
      <c r="MNP579" s="633"/>
      <c r="MNQ579" s="633"/>
      <c r="MNR579" s="633"/>
      <c r="MNS579" s="633"/>
      <c r="MNT579" s="633"/>
      <c r="MNU579" s="633"/>
      <c r="MNV579" s="633"/>
      <c r="MNW579" s="633"/>
      <c r="MNX579" s="633"/>
      <c r="MNY579" s="633"/>
      <c r="MNZ579" s="633"/>
      <c r="MOA579" s="633"/>
      <c r="MOB579" s="633"/>
      <c r="MOC579" s="633"/>
      <c r="MOD579" s="633"/>
      <c r="MOE579" s="633"/>
      <c r="MOF579" s="633"/>
      <c r="MOG579" s="633"/>
      <c r="MOH579" s="633"/>
      <c r="MOI579" s="633"/>
      <c r="MOJ579" s="633"/>
      <c r="MOK579" s="633"/>
      <c r="MOL579" s="633"/>
      <c r="MOM579" s="633"/>
      <c r="MON579" s="633"/>
      <c r="MOO579" s="633"/>
      <c r="MOP579" s="633"/>
      <c r="MOQ579" s="633"/>
      <c r="MOR579" s="633"/>
      <c r="MOS579" s="633"/>
      <c r="MOT579" s="633"/>
      <c r="MOU579" s="633"/>
      <c r="MOV579" s="633"/>
      <c r="MOW579" s="633"/>
      <c r="MOX579" s="633"/>
      <c r="MOY579" s="633"/>
      <c r="MOZ579" s="633"/>
      <c r="MPA579" s="633"/>
      <c r="MPB579" s="633"/>
      <c r="MPC579" s="633"/>
      <c r="MPD579" s="633"/>
      <c r="MPE579" s="633"/>
      <c r="MPF579" s="633"/>
      <c r="MPG579" s="633"/>
      <c r="MPH579" s="633"/>
      <c r="MPI579" s="633"/>
      <c r="MPJ579" s="633"/>
      <c r="MPK579" s="633"/>
      <c r="MPL579" s="633"/>
      <c r="MPM579" s="633"/>
      <c r="MPN579" s="633"/>
      <c r="MPO579" s="633"/>
      <c r="MPP579" s="633"/>
      <c r="MPQ579" s="633"/>
      <c r="MPR579" s="633"/>
      <c r="MPS579" s="633"/>
      <c r="MPT579" s="633"/>
      <c r="MPU579" s="633"/>
      <c r="MPV579" s="633"/>
      <c r="MPW579" s="633"/>
      <c r="MPX579" s="633"/>
      <c r="MPY579" s="633"/>
      <c r="MPZ579" s="633"/>
      <c r="MQA579" s="633"/>
      <c r="MQB579" s="633"/>
      <c r="MQC579" s="633"/>
      <c r="MQD579" s="633"/>
      <c r="MQE579" s="633"/>
      <c r="MQF579" s="633"/>
      <c r="MQG579" s="633"/>
      <c r="MQH579" s="633"/>
      <c r="MQI579" s="633"/>
      <c r="MQJ579" s="633"/>
      <c r="MQK579" s="633"/>
      <c r="MQL579" s="633"/>
      <c r="MQM579" s="633"/>
      <c r="MQN579" s="633"/>
      <c r="MQO579" s="633"/>
      <c r="MQP579" s="633"/>
      <c r="MQQ579" s="633"/>
      <c r="MQR579" s="633"/>
      <c r="MQS579" s="633"/>
      <c r="MQT579" s="633"/>
      <c r="MQU579" s="633"/>
      <c r="MQV579" s="633"/>
      <c r="MQW579" s="633"/>
      <c r="MQX579" s="633"/>
      <c r="MQY579" s="633"/>
      <c r="MQZ579" s="633"/>
      <c r="MRA579" s="633"/>
      <c r="MRB579" s="633"/>
      <c r="MRC579" s="633"/>
      <c r="MRD579" s="633"/>
      <c r="MRE579" s="633"/>
      <c r="MRF579" s="633"/>
      <c r="MRG579" s="633"/>
      <c r="MRH579" s="633"/>
      <c r="MRI579" s="633"/>
      <c r="MRJ579" s="633"/>
      <c r="MRK579" s="633"/>
      <c r="MRL579" s="633"/>
      <c r="MRM579" s="633"/>
      <c r="MRN579" s="633"/>
      <c r="MRO579" s="633"/>
      <c r="MRP579" s="633"/>
      <c r="MRQ579" s="633"/>
      <c r="MRR579" s="633"/>
      <c r="MRS579" s="633"/>
      <c r="MRT579" s="633"/>
      <c r="MRU579" s="633"/>
      <c r="MRV579" s="633"/>
      <c r="MRW579" s="633"/>
      <c r="MRX579" s="633"/>
      <c r="MRY579" s="633"/>
      <c r="MRZ579" s="633"/>
      <c r="MSA579" s="633"/>
      <c r="MSB579" s="633"/>
      <c r="MSC579" s="633"/>
      <c r="MSD579" s="633"/>
      <c r="MSE579" s="633"/>
      <c r="MSF579" s="633"/>
      <c r="MSG579" s="633"/>
      <c r="MSH579" s="633"/>
      <c r="MSI579" s="633"/>
      <c r="MSJ579" s="633"/>
      <c r="MSK579" s="633"/>
      <c r="MSL579" s="633"/>
      <c r="MSM579" s="633"/>
      <c r="MSN579" s="633"/>
      <c r="MSO579" s="633"/>
      <c r="MSP579" s="633"/>
      <c r="MSQ579" s="633"/>
      <c r="MSR579" s="633"/>
      <c r="MSS579" s="633"/>
      <c r="MST579" s="633"/>
      <c r="MSU579" s="633"/>
      <c r="MSV579" s="633"/>
      <c r="MSW579" s="633"/>
      <c r="MSX579" s="633"/>
      <c r="MSY579" s="633"/>
      <c r="MSZ579" s="633"/>
      <c r="MTA579" s="633"/>
      <c r="MTB579" s="633"/>
      <c r="MTC579" s="633"/>
      <c r="MTD579" s="633"/>
      <c r="MTE579" s="633"/>
      <c r="MTF579" s="633"/>
      <c r="MTG579" s="633"/>
      <c r="MTH579" s="633"/>
      <c r="MTI579" s="633"/>
      <c r="MTJ579" s="633"/>
      <c r="MTK579" s="633"/>
      <c r="MTL579" s="633"/>
      <c r="MTM579" s="633"/>
      <c r="MTN579" s="633"/>
      <c r="MTO579" s="633"/>
      <c r="MTP579" s="633"/>
      <c r="MTQ579" s="633"/>
      <c r="MTR579" s="633"/>
      <c r="MTS579" s="633"/>
      <c r="MTT579" s="633"/>
      <c r="MTU579" s="633"/>
      <c r="MTV579" s="633"/>
      <c r="MTW579" s="633"/>
      <c r="MTX579" s="633"/>
      <c r="MTY579" s="633"/>
      <c r="MTZ579" s="633"/>
      <c r="MUA579" s="633"/>
      <c r="MUB579" s="633"/>
      <c r="MUC579" s="633"/>
      <c r="MUD579" s="633"/>
      <c r="MUE579" s="633"/>
      <c r="MUF579" s="633"/>
      <c r="MUG579" s="633"/>
      <c r="MUH579" s="633"/>
      <c r="MUI579" s="633"/>
      <c r="MUJ579" s="633"/>
      <c r="MUK579" s="633"/>
      <c r="MUL579" s="633"/>
      <c r="MUM579" s="633"/>
      <c r="MUN579" s="633"/>
      <c r="MUO579" s="633"/>
      <c r="MUP579" s="633"/>
      <c r="MUQ579" s="633"/>
      <c r="MUR579" s="633"/>
      <c r="MUS579" s="633"/>
      <c r="MUT579" s="633"/>
      <c r="MUU579" s="633"/>
      <c r="MUV579" s="633"/>
      <c r="MUW579" s="633"/>
      <c r="MUX579" s="633"/>
      <c r="MUY579" s="633"/>
      <c r="MUZ579" s="633"/>
      <c r="MVA579" s="633"/>
      <c r="MVB579" s="633"/>
      <c r="MVC579" s="633"/>
      <c r="MVD579" s="633"/>
      <c r="MVE579" s="633"/>
      <c r="MVF579" s="633"/>
      <c r="MVG579" s="633"/>
      <c r="MVH579" s="633"/>
      <c r="MVI579" s="633"/>
      <c r="MVJ579" s="633"/>
      <c r="MVK579" s="633"/>
      <c r="MVL579" s="633"/>
      <c r="MVM579" s="633"/>
      <c r="MVN579" s="633"/>
      <c r="MVO579" s="633"/>
      <c r="MVP579" s="633"/>
      <c r="MVQ579" s="633"/>
      <c r="MVR579" s="633"/>
      <c r="MVS579" s="633"/>
      <c r="MVT579" s="633"/>
      <c r="MVU579" s="633"/>
      <c r="MVV579" s="633"/>
      <c r="MVW579" s="633"/>
      <c r="MVX579" s="633"/>
      <c r="MVY579" s="633"/>
      <c r="MVZ579" s="633"/>
      <c r="MWA579" s="633"/>
      <c r="MWB579" s="633"/>
      <c r="MWC579" s="633"/>
      <c r="MWD579" s="633"/>
      <c r="MWE579" s="633"/>
      <c r="MWF579" s="633"/>
      <c r="MWG579" s="633"/>
      <c r="MWH579" s="633"/>
      <c r="MWI579" s="633"/>
      <c r="MWJ579" s="633"/>
      <c r="MWK579" s="633"/>
      <c r="MWL579" s="633"/>
      <c r="MWM579" s="633"/>
      <c r="MWN579" s="633"/>
      <c r="MWO579" s="633"/>
      <c r="MWP579" s="633"/>
      <c r="MWQ579" s="633"/>
      <c r="MWR579" s="633"/>
      <c r="MWS579" s="633"/>
      <c r="MWT579" s="633"/>
      <c r="MWU579" s="633"/>
      <c r="MWV579" s="633"/>
      <c r="MWW579" s="633"/>
      <c r="MWX579" s="633"/>
      <c r="MWY579" s="633"/>
      <c r="MWZ579" s="633"/>
      <c r="MXA579" s="633"/>
      <c r="MXB579" s="633"/>
      <c r="MXC579" s="633"/>
      <c r="MXD579" s="633"/>
      <c r="MXE579" s="633"/>
      <c r="MXF579" s="633"/>
      <c r="MXG579" s="633"/>
      <c r="MXH579" s="633"/>
      <c r="MXI579" s="633"/>
      <c r="MXJ579" s="633"/>
      <c r="MXK579" s="633"/>
      <c r="MXL579" s="633"/>
      <c r="MXM579" s="633"/>
      <c r="MXN579" s="633"/>
      <c r="MXO579" s="633"/>
      <c r="MXP579" s="633"/>
      <c r="MXQ579" s="633"/>
      <c r="MXR579" s="633"/>
      <c r="MXS579" s="633"/>
      <c r="MXT579" s="633"/>
      <c r="MXU579" s="633"/>
      <c r="MXV579" s="633"/>
      <c r="MXW579" s="633"/>
      <c r="MXX579" s="633"/>
      <c r="MXY579" s="633"/>
      <c r="MXZ579" s="633"/>
      <c r="MYA579" s="633"/>
      <c r="MYB579" s="633"/>
      <c r="MYC579" s="633"/>
      <c r="MYD579" s="633"/>
      <c r="MYE579" s="633"/>
      <c r="MYF579" s="633"/>
      <c r="MYG579" s="633"/>
      <c r="MYH579" s="633"/>
      <c r="MYI579" s="633"/>
      <c r="MYJ579" s="633"/>
      <c r="MYK579" s="633"/>
      <c r="MYL579" s="633"/>
      <c r="MYM579" s="633"/>
      <c r="MYN579" s="633"/>
      <c r="MYO579" s="633"/>
      <c r="MYP579" s="633"/>
      <c r="MYQ579" s="633"/>
      <c r="MYR579" s="633"/>
      <c r="MYS579" s="633"/>
      <c r="MYT579" s="633"/>
      <c r="MYU579" s="633"/>
      <c r="MYV579" s="633"/>
      <c r="MYW579" s="633"/>
      <c r="MYX579" s="633"/>
      <c r="MYY579" s="633"/>
      <c r="MYZ579" s="633"/>
      <c r="MZA579" s="633"/>
      <c r="MZB579" s="633"/>
      <c r="MZC579" s="633"/>
      <c r="MZD579" s="633"/>
      <c r="MZE579" s="633"/>
      <c r="MZF579" s="633"/>
      <c r="MZG579" s="633"/>
      <c r="MZH579" s="633"/>
      <c r="MZI579" s="633"/>
      <c r="MZJ579" s="633"/>
      <c r="MZK579" s="633"/>
      <c r="MZL579" s="633"/>
      <c r="MZM579" s="633"/>
      <c r="MZN579" s="633"/>
      <c r="MZO579" s="633"/>
      <c r="MZP579" s="633"/>
      <c r="MZQ579" s="633"/>
      <c r="MZR579" s="633"/>
      <c r="MZS579" s="633"/>
      <c r="MZT579" s="633"/>
      <c r="MZU579" s="633"/>
      <c r="MZV579" s="633"/>
      <c r="MZW579" s="633"/>
      <c r="MZX579" s="633"/>
      <c r="MZY579" s="633"/>
      <c r="MZZ579" s="633"/>
      <c r="NAA579" s="633"/>
      <c r="NAB579" s="633"/>
      <c r="NAC579" s="633"/>
      <c r="NAD579" s="633"/>
      <c r="NAE579" s="633"/>
      <c r="NAF579" s="633"/>
      <c r="NAG579" s="633"/>
      <c r="NAH579" s="633"/>
      <c r="NAI579" s="633"/>
      <c r="NAJ579" s="633"/>
      <c r="NAK579" s="633"/>
      <c r="NAL579" s="633"/>
      <c r="NAM579" s="633"/>
      <c r="NAN579" s="633"/>
      <c r="NAO579" s="633"/>
      <c r="NAP579" s="633"/>
      <c r="NAQ579" s="633"/>
      <c r="NAR579" s="633"/>
      <c r="NAS579" s="633"/>
      <c r="NAT579" s="633"/>
      <c r="NAU579" s="633"/>
      <c r="NAV579" s="633"/>
      <c r="NAW579" s="633"/>
      <c r="NAX579" s="633"/>
      <c r="NAY579" s="633"/>
      <c r="NAZ579" s="633"/>
      <c r="NBA579" s="633"/>
      <c r="NBB579" s="633"/>
      <c r="NBC579" s="633"/>
      <c r="NBD579" s="633"/>
      <c r="NBE579" s="633"/>
      <c r="NBF579" s="633"/>
      <c r="NBG579" s="633"/>
      <c r="NBH579" s="633"/>
      <c r="NBI579" s="633"/>
      <c r="NBJ579" s="633"/>
      <c r="NBK579" s="633"/>
      <c r="NBL579" s="633"/>
      <c r="NBM579" s="633"/>
      <c r="NBN579" s="633"/>
      <c r="NBO579" s="633"/>
      <c r="NBP579" s="633"/>
      <c r="NBQ579" s="633"/>
      <c r="NBR579" s="633"/>
      <c r="NBS579" s="633"/>
      <c r="NBT579" s="633"/>
      <c r="NBU579" s="633"/>
      <c r="NBV579" s="633"/>
      <c r="NBW579" s="633"/>
      <c r="NBX579" s="633"/>
      <c r="NBY579" s="633"/>
      <c r="NBZ579" s="633"/>
      <c r="NCA579" s="633"/>
      <c r="NCB579" s="633"/>
      <c r="NCC579" s="633"/>
      <c r="NCD579" s="633"/>
      <c r="NCE579" s="633"/>
      <c r="NCF579" s="633"/>
      <c r="NCG579" s="633"/>
      <c r="NCH579" s="633"/>
      <c r="NCI579" s="633"/>
      <c r="NCJ579" s="633"/>
      <c r="NCK579" s="633"/>
      <c r="NCL579" s="633"/>
      <c r="NCM579" s="633"/>
      <c r="NCN579" s="633"/>
      <c r="NCO579" s="633"/>
      <c r="NCP579" s="633"/>
      <c r="NCQ579" s="633"/>
      <c r="NCR579" s="633"/>
      <c r="NCS579" s="633"/>
      <c r="NCT579" s="633"/>
      <c r="NCU579" s="633"/>
      <c r="NCV579" s="633"/>
      <c r="NCW579" s="633"/>
      <c r="NCX579" s="633"/>
      <c r="NCY579" s="633"/>
      <c r="NCZ579" s="633"/>
      <c r="NDA579" s="633"/>
      <c r="NDB579" s="633"/>
      <c r="NDC579" s="633"/>
      <c r="NDD579" s="633"/>
      <c r="NDE579" s="633"/>
      <c r="NDF579" s="633"/>
      <c r="NDG579" s="633"/>
      <c r="NDH579" s="633"/>
      <c r="NDI579" s="633"/>
      <c r="NDJ579" s="633"/>
      <c r="NDK579" s="633"/>
      <c r="NDL579" s="633"/>
      <c r="NDM579" s="633"/>
      <c r="NDN579" s="633"/>
      <c r="NDO579" s="633"/>
      <c r="NDP579" s="633"/>
      <c r="NDQ579" s="633"/>
      <c r="NDR579" s="633"/>
      <c r="NDS579" s="633"/>
      <c r="NDT579" s="633"/>
      <c r="NDU579" s="633"/>
      <c r="NDV579" s="633"/>
      <c r="NDW579" s="633"/>
      <c r="NDX579" s="633"/>
      <c r="NDY579" s="633"/>
      <c r="NDZ579" s="633"/>
      <c r="NEA579" s="633"/>
      <c r="NEB579" s="633"/>
      <c r="NEC579" s="633"/>
      <c r="NED579" s="633"/>
      <c r="NEE579" s="633"/>
      <c r="NEF579" s="633"/>
      <c r="NEG579" s="633"/>
      <c r="NEH579" s="633"/>
      <c r="NEI579" s="633"/>
      <c r="NEJ579" s="633"/>
      <c r="NEK579" s="633"/>
      <c r="NEL579" s="633"/>
      <c r="NEM579" s="633"/>
      <c r="NEN579" s="633"/>
      <c r="NEO579" s="633"/>
      <c r="NEP579" s="633"/>
      <c r="NEQ579" s="633"/>
      <c r="NER579" s="633"/>
      <c r="NES579" s="633"/>
      <c r="NET579" s="633"/>
      <c r="NEU579" s="633"/>
      <c r="NEV579" s="633"/>
      <c r="NEW579" s="633"/>
      <c r="NEX579" s="633"/>
      <c r="NEY579" s="633"/>
      <c r="NEZ579" s="633"/>
      <c r="NFA579" s="633"/>
      <c r="NFB579" s="633"/>
      <c r="NFC579" s="633"/>
      <c r="NFD579" s="633"/>
      <c r="NFE579" s="633"/>
      <c r="NFF579" s="633"/>
      <c r="NFG579" s="633"/>
      <c r="NFH579" s="633"/>
      <c r="NFI579" s="633"/>
      <c r="NFJ579" s="633"/>
      <c r="NFK579" s="633"/>
      <c r="NFL579" s="633"/>
      <c r="NFM579" s="633"/>
      <c r="NFN579" s="633"/>
      <c r="NFO579" s="633"/>
      <c r="NFP579" s="633"/>
      <c r="NFQ579" s="633"/>
      <c r="NFR579" s="633"/>
      <c r="NFS579" s="633"/>
      <c r="NFT579" s="633"/>
      <c r="NFU579" s="633"/>
      <c r="NFV579" s="633"/>
      <c r="NFW579" s="633"/>
      <c r="NFX579" s="633"/>
      <c r="NFY579" s="633"/>
      <c r="NFZ579" s="633"/>
      <c r="NGA579" s="633"/>
      <c r="NGB579" s="633"/>
      <c r="NGC579" s="633"/>
      <c r="NGD579" s="633"/>
      <c r="NGE579" s="633"/>
      <c r="NGF579" s="633"/>
      <c r="NGG579" s="633"/>
      <c r="NGH579" s="633"/>
      <c r="NGI579" s="633"/>
      <c r="NGJ579" s="633"/>
      <c r="NGK579" s="633"/>
      <c r="NGL579" s="633"/>
      <c r="NGM579" s="633"/>
      <c r="NGN579" s="633"/>
      <c r="NGO579" s="633"/>
      <c r="NGP579" s="633"/>
      <c r="NGQ579" s="633"/>
      <c r="NGR579" s="633"/>
      <c r="NGS579" s="633"/>
      <c r="NGT579" s="633"/>
      <c r="NGU579" s="633"/>
      <c r="NGV579" s="633"/>
      <c r="NGW579" s="633"/>
      <c r="NGX579" s="633"/>
      <c r="NGY579" s="633"/>
      <c r="NGZ579" s="633"/>
      <c r="NHA579" s="633"/>
      <c r="NHB579" s="633"/>
      <c r="NHC579" s="633"/>
      <c r="NHD579" s="633"/>
      <c r="NHE579" s="633"/>
      <c r="NHF579" s="633"/>
      <c r="NHG579" s="633"/>
      <c r="NHH579" s="633"/>
      <c r="NHI579" s="633"/>
      <c r="NHJ579" s="633"/>
      <c r="NHK579" s="633"/>
      <c r="NHL579" s="633"/>
      <c r="NHM579" s="633"/>
      <c r="NHN579" s="633"/>
      <c r="NHO579" s="633"/>
      <c r="NHP579" s="633"/>
      <c r="NHQ579" s="633"/>
      <c r="NHR579" s="633"/>
      <c r="NHS579" s="633"/>
      <c r="NHT579" s="633"/>
      <c r="NHU579" s="633"/>
      <c r="NHV579" s="633"/>
      <c r="NHW579" s="633"/>
      <c r="NHX579" s="633"/>
      <c r="NHY579" s="633"/>
      <c r="NHZ579" s="633"/>
      <c r="NIA579" s="633"/>
      <c r="NIB579" s="633"/>
      <c r="NIC579" s="633"/>
      <c r="NID579" s="633"/>
      <c r="NIE579" s="633"/>
      <c r="NIF579" s="633"/>
      <c r="NIG579" s="633"/>
      <c r="NIH579" s="633"/>
      <c r="NII579" s="633"/>
      <c r="NIJ579" s="633"/>
      <c r="NIK579" s="633"/>
      <c r="NIL579" s="633"/>
      <c r="NIM579" s="633"/>
      <c r="NIN579" s="633"/>
      <c r="NIO579" s="633"/>
      <c r="NIP579" s="633"/>
      <c r="NIQ579" s="633"/>
      <c r="NIR579" s="633"/>
      <c r="NIS579" s="633"/>
      <c r="NIT579" s="633"/>
      <c r="NIU579" s="633"/>
      <c r="NIV579" s="633"/>
      <c r="NIW579" s="633"/>
      <c r="NIX579" s="633"/>
      <c r="NIY579" s="633"/>
      <c r="NIZ579" s="633"/>
      <c r="NJA579" s="633"/>
      <c r="NJB579" s="633"/>
      <c r="NJC579" s="633"/>
      <c r="NJD579" s="633"/>
      <c r="NJE579" s="633"/>
      <c r="NJF579" s="633"/>
      <c r="NJG579" s="633"/>
      <c r="NJH579" s="633"/>
      <c r="NJI579" s="633"/>
      <c r="NJJ579" s="633"/>
      <c r="NJK579" s="633"/>
      <c r="NJL579" s="633"/>
      <c r="NJM579" s="633"/>
      <c r="NJN579" s="633"/>
      <c r="NJO579" s="633"/>
      <c r="NJP579" s="633"/>
      <c r="NJQ579" s="633"/>
      <c r="NJR579" s="633"/>
      <c r="NJS579" s="633"/>
      <c r="NJT579" s="633"/>
      <c r="NJU579" s="633"/>
      <c r="NJV579" s="633"/>
      <c r="NJW579" s="633"/>
      <c r="NJX579" s="633"/>
      <c r="NJY579" s="633"/>
      <c r="NJZ579" s="633"/>
      <c r="NKA579" s="633"/>
      <c r="NKB579" s="633"/>
      <c r="NKC579" s="633"/>
      <c r="NKD579" s="633"/>
      <c r="NKE579" s="633"/>
      <c r="NKF579" s="633"/>
      <c r="NKG579" s="633"/>
      <c r="NKH579" s="633"/>
      <c r="NKI579" s="633"/>
      <c r="NKJ579" s="633"/>
      <c r="NKK579" s="633"/>
      <c r="NKL579" s="633"/>
      <c r="NKM579" s="633"/>
      <c r="NKN579" s="633"/>
      <c r="NKO579" s="633"/>
      <c r="NKP579" s="633"/>
      <c r="NKQ579" s="633"/>
      <c r="NKR579" s="633"/>
      <c r="NKS579" s="633"/>
      <c r="NKT579" s="633"/>
      <c r="NKU579" s="633"/>
      <c r="NKV579" s="633"/>
      <c r="NKW579" s="633"/>
      <c r="NKX579" s="633"/>
      <c r="NKY579" s="633"/>
      <c r="NKZ579" s="633"/>
      <c r="NLA579" s="633"/>
      <c r="NLB579" s="633"/>
      <c r="NLC579" s="633"/>
      <c r="NLD579" s="633"/>
      <c r="NLE579" s="633"/>
      <c r="NLF579" s="633"/>
      <c r="NLG579" s="633"/>
      <c r="NLH579" s="633"/>
      <c r="NLI579" s="633"/>
      <c r="NLJ579" s="633"/>
      <c r="NLK579" s="633"/>
      <c r="NLL579" s="633"/>
      <c r="NLM579" s="633"/>
      <c r="NLN579" s="633"/>
      <c r="NLO579" s="633"/>
      <c r="NLP579" s="633"/>
      <c r="NLQ579" s="633"/>
      <c r="NLR579" s="633"/>
      <c r="NLS579" s="633"/>
      <c r="NLT579" s="633"/>
      <c r="NLU579" s="633"/>
      <c r="NLV579" s="633"/>
      <c r="NLW579" s="633"/>
      <c r="NLX579" s="633"/>
      <c r="NLY579" s="633"/>
      <c r="NLZ579" s="633"/>
      <c r="NMA579" s="633"/>
      <c r="NMB579" s="633"/>
      <c r="NMC579" s="633"/>
      <c r="NMD579" s="633"/>
      <c r="NME579" s="633"/>
      <c r="NMF579" s="633"/>
      <c r="NMG579" s="633"/>
      <c r="NMH579" s="633"/>
      <c r="NMI579" s="633"/>
      <c r="NMJ579" s="633"/>
      <c r="NMK579" s="633"/>
      <c r="NML579" s="633"/>
      <c r="NMM579" s="633"/>
      <c r="NMN579" s="633"/>
      <c r="NMO579" s="633"/>
      <c r="NMP579" s="633"/>
      <c r="NMQ579" s="633"/>
      <c r="NMR579" s="633"/>
      <c r="NMS579" s="633"/>
      <c r="NMT579" s="633"/>
      <c r="NMU579" s="633"/>
      <c r="NMV579" s="633"/>
      <c r="NMW579" s="633"/>
      <c r="NMX579" s="633"/>
      <c r="NMY579" s="633"/>
      <c r="NMZ579" s="633"/>
      <c r="NNA579" s="633"/>
      <c r="NNB579" s="633"/>
      <c r="NNC579" s="633"/>
      <c r="NND579" s="633"/>
      <c r="NNE579" s="633"/>
      <c r="NNF579" s="633"/>
      <c r="NNG579" s="633"/>
      <c r="NNH579" s="633"/>
      <c r="NNI579" s="633"/>
      <c r="NNJ579" s="633"/>
      <c r="NNK579" s="633"/>
      <c r="NNL579" s="633"/>
      <c r="NNM579" s="633"/>
      <c r="NNN579" s="633"/>
      <c r="NNO579" s="633"/>
      <c r="NNP579" s="633"/>
      <c r="NNQ579" s="633"/>
      <c r="NNR579" s="633"/>
      <c r="NNS579" s="633"/>
      <c r="NNT579" s="633"/>
      <c r="NNU579" s="633"/>
      <c r="NNV579" s="633"/>
      <c r="NNW579" s="633"/>
      <c r="NNX579" s="633"/>
      <c r="NNY579" s="633"/>
      <c r="NNZ579" s="633"/>
      <c r="NOA579" s="633"/>
      <c r="NOB579" s="633"/>
      <c r="NOC579" s="633"/>
      <c r="NOD579" s="633"/>
      <c r="NOE579" s="633"/>
      <c r="NOF579" s="633"/>
      <c r="NOG579" s="633"/>
      <c r="NOH579" s="633"/>
      <c r="NOI579" s="633"/>
      <c r="NOJ579" s="633"/>
      <c r="NOK579" s="633"/>
      <c r="NOL579" s="633"/>
      <c r="NOM579" s="633"/>
      <c r="NON579" s="633"/>
      <c r="NOO579" s="633"/>
      <c r="NOP579" s="633"/>
      <c r="NOQ579" s="633"/>
      <c r="NOR579" s="633"/>
      <c r="NOS579" s="633"/>
      <c r="NOT579" s="633"/>
      <c r="NOU579" s="633"/>
      <c r="NOV579" s="633"/>
      <c r="NOW579" s="633"/>
      <c r="NOX579" s="633"/>
      <c r="NOY579" s="633"/>
      <c r="NOZ579" s="633"/>
      <c r="NPA579" s="633"/>
      <c r="NPB579" s="633"/>
      <c r="NPC579" s="633"/>
      <c r="NPD579" s="633"/>
      <c r="NPE579" s="633"/>
      <c r="NPF579" s="633"/>
      <c r="NPG579" s="633"/>
      <c r="NPH579" s="633"/>
      <c r="NPI579" s="633"/>
      <c r="NPJ579" s="633"/>
      <c r="NPK579" s="633"/>
      <c r="NPL579" s="633"/>
      <c r="NPM579" s="633"/>
      <c r="NPN579" s="633"/>
      <c r="NPO579" s="633"/>
      <c r="NPP579" s="633"/>
      <c r="NPQ579" s="633"/>
      <c r="NPR579" s="633"/>
      <c r="NPS579" s="633"/>
      <c r="NPT579" s="633"/>
      <c r="NPU579" s="633"/>
      <c r="NPV579" s="633"/>
      <c r="NPW579" s="633"/>
      <c r="NPX579" s="633"/>
      <c r="NPY579" s="633"/>
      <c r="NPZ579" s="633"/>
      <c r="NQA579" s="633"/>
      <c r="NQB579" s="633"/>
      <c r="NQC579" s="633"/>
      <c r="NQD579" s="633"/>
      <c r="NQE579" s="633"/>
      <c r="NQF579" s="633"/>
      <c r="NQG579" s="633"/>
      <c r="NQH579" s="633"/>
      <c r="NQI579" s="633"/>
      <c r="NQJ579" s="633"/>
      <c r="NQK579" s="633"/>
      <c r="NQL579" s="633"/>
      <c r="NQM579" s="633"/>
      <c r="NQN579" s="633"/>
      <c r="NQO579" s="633"/>
      <c r="NQP579" s="633"/>
      <c r="NQQ579" s="633"/>
      <c r="NQR579" s="633"/>
      <c r="NQS579" s="633"/>
      <c r="NQT579" s="633"/>
      <c r="NQU579" s="633"/>
      <c r="NQV579" s="633"/>
      <c r="NQW579" s="633"/>
      <c r="NQX579" s="633"/>
      <c r="NQY579" s="633"/>
      <c r="NQZ579" s="633"/>
      <c r="NRA579" s="633"/>
      <c r="NRB579" s="633"/>
      <c r="NRC579" s="633"/>
      <c r="NRD579" s="633"/>
      <c r="NRE579" s="633"/>
      <c r="NRF579" s="633"/>
      <c r="NRG579" s="633"/>
      <c r="NRH579" s="633"/>
      <c r="NRI579" s="633"/>
      <c r="NRJ579" s="633"/>
      <c r="NRK579" s="633"/>
      <c r="NRL579" s="633"/>
      <c r="NRM579" s="633"/>
      <c r="NRN579" s="633"/>
      <c r="NRO579" s="633"/>
      <c r="NRP579" s="633"/>
      <c r="NRQ579" s="633"/>
      <c r="NRR579" s="633"/>
      <c r="NRS579" s="633"/>
      <c r="NRT579" s="633"/>
      <c r="NRU579" s="633"/>
      <c r="NRV579" s="633"/>
      <c r="NRW579" s="633"/>
      <c r="NRX579" s="633"/>
      <c r="NRY579" s="633"/>
      <c r="NRZ579" s="633"/>
      <c r="NSA579" s="633"/>
      <c r="NSB579" s="633"/>
      <c r="NSC579" s="633"/>
      <c r="NSD579" s="633"/>
      <c r="NSE579" s="633"/>
      <c r="NSF579" s="633"/>
      <c r="NSG579" s="633"/>
      <c r="NSH579" s="633"/>
      <c r="NSI579" s="633"/>
      <c r="NSJ579" s="633"/>
      <c r="NSK579" s="633"/>
      <c r="NSL579" s="633"/>
      <c r="NSM579" s="633"/>
      <c r="NSN579" s="633"/>
      <c r="NSO579" s="633"/>
      <c r="NSP579" s="633"/>
      <c r="NSQ579" s="633"/>
      <c r="NSR579" s="633"/>
      <c r="NSS579" s="633"/>
      <c r="NST579" s="633"/>
      <c r="NSU579" s="633"/>
      <c r="NSV579" s="633"/>
      <c r="NSW579" s="633"/>
      <c r="NSX579" s="633"/>
      <c r="NSY579" s="633"/>
      <c r="NSZ579" s="633"/>
      <c r="NTA579" s="633"/>
      <c r="NTB579" s="633"/>
      <c r="NTC579" s="633"/>
      <c r="NTD579" s="633"/>
      <c r="NTE579" s="633"/>
      <c r="NTF579" s="633"/>
      <c r="NTG579" s="633"/>
      <c r="NTH579" s="633"/>
      <c r="NTI579" s="633"/>
      <c r="NTJ579" s="633"/>
      <c r="NTK579" s="633"/>
      <c r="NTL579" s="633"/>
      <c r="NTM579" s="633"/>
      <c r="NTN579" s="633"/>
      <c r="NTO579" s="633"/>
      <c r="NTP579" s="633"/>
      <c r="NTQ579" s="633"/>
      <c r="NTR579" s="633"/>
      <c r="NTS579" s="633"/>
      <c r="NTT579" s="633"/>
      <c r="NTU579" s="633"/>
      <c r="NTV579" s="633"/>
      <c r="NTW579" s="633"/>
      <c r="NTX579" s="633"/>
      <c r="NTY579" s="633"/>
      <c r="NTZ579" s="633"/>
      <c r="NUA579" s="633"/>
      <c r="NUB579" s="633"/>
      <c r="NUC579" s="633"/>
      <c r="NUD579" s="633"/>
      <c r="NUE579" s="633"/>
      <c r="NUF579" s="633"/>
      <c r="NUG579" s="633"/>
      <c r="NUH579" s="633"/>
      <c r="NUI579" s="633"/>
      <c r="NUJ579" s="633"/>
      <c r="NUK579" s="633"/>
      <c r="NUL579" s="633"/>
      <c r="NUM579" s="633"/>
      <c r="NUN579" s="633"/>
      <c r="NUO579" s="633"/>
      <c r="NUP579" s="633"/>
      <c r="NUQ579" s="633"/>
      <c r="NUR579" s="633"/>
      <c r="NUS579" s="633"/>
      <c r="NUT579" s="633"/>
      <c r="NUU579" s="633"/>
      <c r="NUV579" s="633"/>
      <c r="NUW579" s="633"/>
      <c r="NUX579" s="633"/>
      <c r="NUY579" s="633"/>
      <c r="NUZ579" s="633"/>
      <c r="NVA579" s="633"/>
      <c r="NVB579" s="633"/>
      <c r="NVC579" s="633"/>
      <c r="NVD579" s="633"/>
      <c r="NVE579" s="633"/>
      <c r="NVF579" s="633"/>
      <c r="NVG579" s="633"/>
      <c r="NVH579" s="633"/>
      <c r="NVI579" s="633"/>
      <c r="NVJ579" s="633"/>
      <c r="NVK579" s="633"/>
      <c r="NVL579" s="633"/>
      <c r="NVM579" s="633"/>
      <c r="NVN579" s="633"/>
      <c r="NVO579" s="633"/>
      <c r="NVP579" s="633"/>
      <c r="NVQ579" s="633"/>
      <c r="NVR579" s="633"/>
      <c r="NVS579" s="633"/>
      <c r="NVT579" s="633"/>
      <c r="NVU579" s="633"/>
      <c r="NVV579" s="633"/>
      <c r="NVW579" s="633"/>
      <c r="NVX579" s="633"/>
      <c r="NVY579" s="633"/>
      <c r="NVZ579" s="633"/>
      <c r="NWA579" s="633"/>
      <c r="NWB579" s="633"/>
      <c r="NWC579" s="633"/>
      <c r="NWD579" s="633"/>
      <c r="NWE579" s="633"/>
      <c r="NWF579" s="633"/>
      <c r="NWG579" s="633"/>
      <c r="NWH579" s="633"/>
      <c r="NWI579" s="633"/>
      <c r="NWJ579" s="633"/>
      <c r="NWK579" s="633"/>
      <c r="NWL579" s="633"/>
      <c r="NWM579" s="633"/>
      <c r="NWN579" s="633"/>
      <c r="NWO579" s="633"/>
      <c r="NWP579" s="633"/>
      <c r="NWQ579" s="633"/>
      <c r="NWR579" s="633"/>
      <c r="NWS579" s="633"/>
      <c r="NWT579" s="633"/>
      <c r="NWU579" s="633"/>
      <c r="NWV579" s="633"/>
      <c r="NWW579" s="633"/>
      <c r="NWX579" s="633"/>
      <c r="NWY579" s="633"/>
      <c r="NWZ579" s="633"/>
      <c r="NXA579" s="633"/>
      <c r="NXB579" s="633"/>
      <c r="NXC579" s="633"/>
      <c r="NXD579" s="633"/>
      <c r="NXE579" s="633"/>
      <c r="NXF579" s="633"/>
      <c r="NXG579" s="633"/>
      <c r="NXH579" s="633"/>
      <c r="NXI579" s="633"/>
      <c r="NXJ579" s="633"/>
      <c r="NXK579" s="633"/>
      <c r="NXL579" s="633"/>
      <c r="NXM579" s="633"/>
      <c r="NXN579" s="633"/>
      <c r="NXO579" s="633"/>
      <c r="NXP579" s="633"/>
      <c r="NXQ579" s="633"/>
      <c r="NXR579" s="633"/>
      <c r="NXS579" s="633"/>
      <c r="NXT579" s="633"/>
      <c r="NXU579" s="633"/>
      <c r="NXV579" s="633"/>
      <c r="NXW579" s="633"/>
      <c r="NXX579" s="633"/>
      <c r="NXY579" s="633"/>
      <c r="NXZ579" s="633"/>
      <c r="NYA579" s="633"/>
      <c r="NYB579" s="633"/>
      <c r="NYC579" s="633"/>
      <c r="NYD579" s="633"/>
      <c r="NYE579" s="633"/>
      <c r="NYF579" s="633"/>
      <c r="NYG579" s="633"/>
      <c r="NYH579" s="633"/>
      <c r="NYI579" s="633"/>
      <c r="NYJ579" s="633"/>
      <c r="NYK579" s="633"/>
      <c r="NYL579" s="633"/>
      <c r="NYM579" s="633"/>
      <c r="NYN579" s="633"/>
      <c r="NYO579" s="633"/>
      <c r="NYP579" s="633"/>
      <c r="NYQ579" s="633"/>
      <c r="NYR579" s="633"/>
      <c r="NYS579" s="633"/>
      <c r="NYT579" s="633"/>
      <c r="NYU579" s="633"/>
      <c r="NYV579" s="633"/>
      <c r="NYW579" s="633"/>
      <c r="NYX579" s="633"/>
      <c r="NYY579" s="633"/>
      <c r="NYZ579" s="633"/>
      <c r="NZA579" s="633"/>
      <c r="NZB579" s="633"/>
      <c r="NZC579" s="633"/>
      <c r="NZD579" s="633"/>
      <c r="NZE579" s="633"/>
      <c r="NZF579" s="633"/>
      <c r="NZG579" s="633"/>
      <c r="NZH579" s="633"/>
      <c r="NZI579" s="633"/>
      <c r="NZJ579" s="633"/>
      <c r="NZK579" s="633"/>
      <c r="NZL579" s="633"/>
      <c r="NZM579" s="633"/>
      <c r="NZN579" s="633"/>
      <c r="NZO579" s="633"/>
      <c r="NZP579" s="633"/>
      <c r="NZQ579" s="633"/>
      <c r="NZR579" s="633"/>
      <c r="NZS579" s="633"/>
      <c r="NZT579" s="633"/>
      <c r="NZU579" s="633"/>
      <c r="NZV579" s="633"/>
      <c r="NZW579" s="633"/>
      <c r="NZX579" s="633"/>
      <c r="NZY579" s="633"/>
      <c r="NZZ579" s="633"/>
      <c r="OAA579" s="633"/>
      <c r="OAB579" s="633"/>
      <c r="OAC579" s="633"/>
      <c r="OAD579" s="633"/>
      <c r="OAE579" s="633"/>
      <c r="OAF579" s="633"/>
      <c r="OAG579" s="633"/>
      <c r="OAH579" s="633"/>
      <c r="OAI579" s="633"/>
      <c r="OAJ579" s="633"/>
      <c r="OAK579" s="633"/>
      <c r="OAL579" s="633"/>
      <c r="OAM579" s="633"/>
      <c r="OAN579" s="633"/>
      <c r="OAO579" s="633"/>
      <c r="OAP579" s="633"/>
      <c r="OAQ579" s="633"/>
      <c r="OAR579" s="633"/>
      <c r="OAS579" s="633"/>
      <c r="OAT579" s="633"/>
      <c r="OAU579" s="633"/>
      <c r="OAV579" s="633"/>
      <c r="OAW579" s="633"/>
      <c r="OAX579" s="633"/>
      <c r="OAY579" s="633"/>
      <c r="OAZ579" s="633"/>
      <c r="OBA579" s="633"/>
      <c r="OBB579" s="633"/>
      <c r="OBC579" s="633"/>
      <c r="OBD579" s="633"/>
      <c r="OBE579" s="633"/>
      <c r="OBF579" s="633"/>
      <c r="OBG579" s="633"/>
      <c r="OBH579" s="633"/>
      <c r="OBI579" s="633"/>
      <c r="OBJ579" s="633"/>
      <c r="OBK579" s="633"/>
      <c r="OBL579" s="633"/>
      <c r="OBM579" s="633"/>
      <c r="OBN579" s="633"/>
      <c r="OBO579" s="633"/>
      <c r="OBP579" s="633"/>
      <c r="OBQ579" s="633"/>
      <c r="OBR579" s="633"/>
      <c r="OBS579" s="633"/>
      <c r="OBT579" s="633"/>
      <c r="OBU579" s="633"/>
      <c r="OBV579" s="633"/>
      <c r="OBW579" s="633"/>
      <c r="OBX579" s="633"/>
      <c r="OBY579" s="633"/>
      <c r="OBZ579" s="633"/>
      <c r="OCA579" s="633"/>
      <c r="OCB579" s="633"/>
      <c r="OCC579" s="633"/>
      <c r="OCD579" s="633"/>
      <c r="OCE579" s="633"/>
      <c r="OCF579" s="633"/>
      <c r="OCG579" s="633"/>
      <c r="OCH579" s="633"/>
      <c r="OCI579" s="633"/>
      <c r="OCJ579" s="633"/>
      <c r="OCK579" s="633"/>
      <c r="OCL579" s="633"/>
      <c r="OCM579" s="633"/>
      <c r="OCN579" s="633"/>
      <c r="OCO579" s="633"/>
      <c r="OCP579" s="633"/>
      <c r="OCQ579" s="633"/>
      <c r="OCR579" s="633"/>
      <c r="OCS579" s="633"/>
      <c r="OCT579" s="633"/>
      <c r="OCU579" s="633"/>
      <c r="OCV579" s="633"/>
      <c r="OCW579" s="633"/>
      <c r="OCX579" s="633"/>
      <c r="OCY579" s="633"/>
      <c r="OCZ579" s="633"/>
      <c r="ODA579" s="633"/>
      <c r="ODB579" s="633"/>
      <c r="ODC579" s="633"/>
      <c r="ODD579" s="633"/>
      <c r="ODE579" s="633"/>
      <c r="ODF579" s="633"/>
      <c r="ODG579" s="633"/>
      <c r="ODH579" s="633"/>
      <c r="ODI579" s="633"/>
      <c r="ODJ579" s="633"/>
      <c r="ODK579" s="633"/>
      <c r="ODL579" s="633"/>
      <c r="ODM579" s="633"/>
      <c r="ODN579" s="633"/>
      <c r="ODO579" s="633"/>
      <c r="ODP579" s="633"/>
      <c r="ODQ579" s="633"/>
      <c r="ODR579" s="633"/>
      <c r="ODS579" s="633"/>
      <c r="ODT579" s="633"/>
      <c r="ODU579" s="633"/>
      <c r="ODV579" s="633"/>
      <c r="ODW579" s="633"/>
      <c r="ODX579" s="633"/>
      <c r="ODY579" s="633"/>
      <c r="ODZ579" s="633"/>
      <c r="OEA579" s="633"/>
      <c r="OEB579" s="633"/>
      <c r="OEC579" s="633"/>
      <c r="OED579" s="633"/>
      <c r="OEE579" s="633"/>
      <c r="OEF579" s="633"/>
      <c r="OEG579" s="633"/>
      <c r="OEH579" s="633"/>
      <c r="OEI579" s="633"/>
      <c r="OEJ579" s="633"/>
      <c r="OEK579" s="633"/>
      <c r="OEL579" s="633"/>
      <c r="OEM579" s="633"/>
      <c r="OEN579" s="633"/>
      <c r="OEO579" s="633"/>
      <c r="OEP579" s="633"/>
      <c r="OEQ579" s="633"/>
      <c r="OER579" s="633"/>
      <c r="OES579" s="633"/>
      <c r="OET579" s="633"/>
      <c r="OEU579" s="633"/>
      <c r="OEV579" s="633"/>
      <c r="OEW579" s="633"/>
      <c r="OEX579" s="633"/>
      <c r="OEY579" s="633"/>
      <c r="OEZ579" s="633"/>
      <c r="OFA579" s="633"/>
      <c r="OFB579" s="633"/>
      <c r="OFC579" s="633"/>
      <c r="OFD579" s="633"/>
      <c r="OFE579" s="633"/>
      <c r="OFF579" s="633"/>
      <c r="OFG579" s="633"/>
      <c r="OFH579" s="633"/>
      <c r="OFI579" s="633"/>
      <c r="OFJ579" s="633"/>
      <c r="OFK579" s="633"/>
      <c r="OFL579" s="633"/>
      <c r="OFM579" s="633"/>
      <c r="OFN579" s="633"/>
      <c r="OFO579" s="633"/>
      <c r="OFP579" s="633"/>
      <c r="OFQ579" s="633"/>
      <c r="OFR579" s="633"/>
      <c r="OFS579" s="633"/>
      <c r="OFT579" s="633"/>
      <c r="OFU579" s="633"/>
      <c r="OFV579" s="633"/>
      <c r="OFW579" s="633"/>
      <c r="OFX579" s="633"/>
      <c r="OFY579" s="633"/>
      <c r="OFZ579" s="633"/>
      <c r="OGA579" s="633"/>
      <c r="OGB579" s="633"/>
      <c r="OGC579" s="633"/>
      <c r="OGD579" s="633"/>
      <c r="OGE579" s="633"/>
      <c r="OGF579" s="633"/>
      <c r="OGG579" s="633"/>
      <c r="OGH579" s="633"/>
      <c r="OGI579" s="633"/>
      <c r="OGJ579" s="633"/>
      <c r="OGK579" s="633"/>
      <c r="OGL579" s="633"/>
      <c r="OGM579" s="633"/>
      <c r="OGN579" s="633"/>
      <c r="OGO579" s="633"/>
      <c r="OGP579" s="633"/>
      <c r="OGQ579" s="633"/>
      <c r="OGR579" s="633"/>
      <c r="OGS579" s="633"/>
      <c r="OGT579" s="633"/>
      <c r="OGU579" s="633"/>
      <c r="OGV579" s="633"/>
      <c r="OGW579" s="633"/>
      <c r="OGX579" s="633"/>
      <c r="OGY579" s="633"/>
      <c r="OGZ579" s="633"/>
      <c r="OHA579" s="633"/>
      <c r="OHB579" s="633"/>
      <c r="OHC579" s="633"/>
      <c r="OHD579" s="633"/>
      <c r="OHE579" s="633"/>
      <c r="OHF579" s="633"/>
      <c r="OHG579" s="633"/>
      <c r="OHH579" s="633"/>
      <c r="OHI579" s="633"/>
      <c r="OHJ579" s="633"/>
      <c r="OHK579" s="633"/>
      <c r="OHL579" s="633"/>
      <c r="OHM579" s="633"/>
      <c r="OHN579" s="633"/>
      <c r="OHO579" s="633"/>
      <c r="OHP579" s="633"/>
      <c r="OHQ579" s="633"/>
      <c r="OHR579" s="633"/>
      <c r="OHS579" s="633"/>
      <c r="OHT579" s="633"/>
      <c r="OHU579" s="633"/>
      <c r="OHV579" s="633"/>
      <c r="OHW579" s="633"/>
      <c r="OHX579" s="633"/>
      <c r="OHY579" s="633"/>
      <c r="OHZ579" s="633"/>
      <c r="OIA579" s="633"/>
      <c r="OIB579" s="633"/>
      <c r="OIC579" s="633"/>
      <c r="OID579" s="633"/>
      <c r="OIE579" s="633"/>
      <c r="OIF579" s="633"/>
      <c r="OIG579" s="633"/>
      <c r="OIH579" s="633"/>
      <c r="OII579" s="633"/>
      <c r="OIJ579" s="633"/>
      <c r="OIK579" s="633"/>
      <c r="OIL579" s="633"/>
      <c r="OIM579" s="633"/>
      <c r="OIN579" s="633"/>
      <c r="OIO579" s="633"/>
      <c r="OIP579" s="633"/>
      <c r="OIQ579" s="633"/>
      <c r="OIR579" s="633"/>
      <c r="OIS579" s="633"/>
      <c r="OIT579" s="633"/>
      <c r="OIU579" s="633"/>
      <c r="OIV579" s="633"/>
      <c r="OIW579" s="633"/>
      <c r="OIX579" s="633"/>
      <c r="OIY579" s="633"/>
      <c r="OIZ579" s="633"/>
      <c r="OJA579" s="633"/>
      <c r="OJB579" s="633"/>
      <c r="OJC579" s="633"/>
      <c r="OJD579" s="633"/>
      <c r="OJE579" s="633"/>
      <c r="OJF579" s="633"/>
      <c r="OJG579" s="633"/>
      <c r="OJH579" s="633"/>
      <c r="OJI579" s="633"/>
      <c r="OJJ579" s="633"/>
      <c r="OJK579" s="633"/>
      <c r="OJL579" s="633"/>
      <c r="OJM579" s="633"/>
      <c r="OJN579" s="633"/>
      <c r="OJO579" s="633"/>
      <c r="OJP579" s="633"/>
      <c r="OJQ579" s="633"/>
      <c r="OJR579" s="633"/>
      <c r="OJS579" s="633"/>
      <c r="OJT579" s="633"/>
      <c r="OJU579" s="633"/>
      <c r="OJV579" s="633"/>
      <c r="OJW579" s="633"/>
      <c r="OJX579" s="633"/>
      <c r="OJY579" s="633"/>
      <c r="OJZ579" s="633"/>
      <c r="OKA579" s="633"/>
      <c r="OKB579" s="633"/>
      <c r="OKC579" s="633"/>
      <c r="OKD579" s="633"/>
      <c r="OKE579" s="633"/>
      <c r="OKF579" s="633"/>
      <c r="OKG579" s="633"/>
      <c r="OKH579" s="633"/>
      <c r="OKI579" s="633"/>
      <c r="OKJ579" s="633"/>
      <c r="OKK579" s="633"/>
      <c r="OKL579" s="633"/>
      <c r="OKM579" s="633"/>
      <c r="OKN579" s="633"/>
      <c r="OKO579" s="633"/>
      <c r="OKP579" s="633"/>
      <c r="OKQ579" s="633"/>
      <c r="OKR579" s="633"/>
      <c r="OKS579" s="633"/>
      <c r="OKT579" s="633"/>
      <c r="OKU579" s="633"/>
      <c r="OKV579" s="633"/>
      <c r="OKW579" s="633"/>
      <c r="OKX579" s="633"/>
      <c r="OKY579" s="633"/>
      <c r="OKZ579" s="633"/>
      <c r="OLA579" s="633"/>
      <c r="OLB579" s="633"/>
      <c r="OLC579" s="633"/>
      <c r="OLD579" s="633"/>
      <c r="OLE579" s="633"/>
      <c r="OLF579" s="633"/>
      <c r="OLG579" s="633"/>
      <c r="OLH579" s="633"/>
      <c r="OLI579" s="633"/>
      <c r="OLJ579" s="633"/>
      <c r="OLK579" s="633"/>
      <c r="OLL579" s="633"/>
      <c r="OLM579" s="633"/>
      <c r="OLN579" s="633"/>
      <c r="OLO579" s="633"/>
      <c r="OLP579" s="633"/>
      <c r="OLQ579" s="633"/>
      <c r="OLR579" s="633"/>
      <c r="OLS579" s="633"/>
      <c r="OLT579" s="633"/>
      <c r="OLU579" s="633"/>
      <c r="OLV579" s="633"/>
      <c r="OLW579" s="633"/>
      <c r="OLX579" s="633"/>
      <c r="OLY579" s="633"/>
      <c r="OLZ579" s="633"/>
      <c r="OMA579" s="633"/>
      <c r="OMB579" s="633"/>
      <c r="OMC579" s="633"/>
      <c r="OMD579" s="633"/>
      <c r="OME579" s="633"/>
      <c r="OMF579" s="633"/>
      <c r="OMG579" s="633"/>
      <c r="OMH579" s="633"/>
      <c r="OMI579" s="633"/>
      <c r="OMJ579" s="633"/>
      <c r="OMK579" s="633"/>
      <c r="OML579" s="633"/>
      <c r="OMM579" s="633"/>
      <c r="OMN579" s="633"/>
      <c r="OMO579" s="633"/>
      <c r="OMP579" s="633"/>
      <c r="OMQ579" s="633"/>
      <c r="OMR579" s="633"/>
      <c r="OMS579" s="633"/>
      <c r="OMT579" s="633"/>
      <c r="OMU579" s="633"/>
      <c r="OMV579" s="633"/>
      <c r="OMW579" s="633"/>
      <c r="OMX579" s="633"/>
      <c r="OMY579" s="633"/>
      <c r="OMZ579" s="633"/>
      <c r="ONA579" s="633"/>
      <c r="ONB579" s="633"/>
      <c r="ONC579" s="633"/>
      <c r="OND579" s="633"/>
      <c r="ONE579" s="633"/>
      <c r="ONF579" s="633"/>
      <c r="ONG579" s="633"/>
      <c r="ONH579" s="633"/>
      <c r="ONI579" s="633"/>
      <c r="ONJ579" s="633"/>
      <c r="ONK579" s="633"/>
      <c r="ONL579" s="633"/>
      <c r="ONM579" s="633"/>
      <c r="ONN579" s="633"/>
      <c r="ONO579" s="633"/>
      <c r="ONP579" s="633"/>
      <c r="ONQ579" s="633"/>
      <c r="ONR579" s="633"/>
      <c r="ONS579" s="633"/>
      <c r="ONT579" s="633"/>
      <c r="ONU579" s="633"/>
      <c r="ONV579" s="633"/>
      <c r="ONW579" s="633"/>
      <c r="ONX579" s="633"/>
      <c r="ONY579" s="633"/>
      <c r="ONZ579" s="633"/>
      <c r="OOA579" s="633"/>
      <c r="OOB579" s="633"/>
      <c r="OOC579" s="633"/>
      <c r="OOD579" s="633"/>
      <c r="OOE579" s="633"/>
      <c r="OOF579" s="633"/>
      <c r="OOG579" s="633"/>
      <c r="OOH579" s="633"/>
      <c r="OOI579" s="633"/>
      <c r="OOJ579" s="633"/>
      <c r="OOK579" s="633"/>
      <c r="OOL579" s="633"/>
      <c r="OOM579" s="633"/>
      <c r="OON579" s="633"/>
      <c r="OOO579" s="633"/>
      <c r="OOP579" s="633"/>
      <c r="OOQ579" s="633"/>
      <c r="OOR579" s="633"/>
      <c r="OOS579" s="633"/>
      <c r="OOT579" s="633"/>
      <c r="OOU579" s="633"/>
      <c r="OOV579" s="633"/>
      <c r="OOW579" s="633"/>
      <c r="OOX579" s="633"/>
      <c r="OOY579" s="633"/>
      <c r="OOZ579" s="633"/>
      <c r="OPA579" s="633"/>
      <c r="OPB579" s="633"/>
      <c r="OPC579" s="633"/>
      <c r="OPD579" s="633"/>
      <c r="OPE579" s="633"/>
      <c r="OPF579" s="633"/>
      <c r="OPG579" s="633"/>
      <c r="OPH579" s="633"/>
      <c r="OPI579" s="633"/>
      <c r="OPJ579" s="633"/>
      <c r="OPK579" s="633"/>
      <c r="OPL579" s="633"/>
      <c r="OPM579" s="633"/>
      <c r="OPN579" s="633"/>
      <c r="OPO579" s="633"/>
      <c r="OPP579" s="633"/>
      <c r="OPQ579" s="633"/>
      <c r="OPR579" s="633"/>
      <c r="OPS579" s="633"/>
      <c r="OPT579" s="633"/>
      <c r="OPU579" s="633"/>
      <c r="OPV579" s="633"/>
      <c r="OPW579" s="633"/>
      <c r="OPX579" s="633"/>
      <c r="OPY579" s="633"/>
      <c r="OPZ579" s="633"/>
      <c r="OQA579" s="633"/>
      <c r="OQB579" s="633"/>
      <c r="OQC579" s="633"/>
      <c r="OQD579" s="633"/>
      <c r="OQE579" s="633"/>
      <c r="OQF579" s="633"/>
      <c r="OQG579" s="633"/>
      <c r="OQH579" s="633"/>
      <c r="OQI579" s="633"/>
      <c r="OQJ579" s="633"/>
      <c r="OQK579" s="633"/>
      <c r="OQL579" s="633"/>
      <c r="OQM579" s="633"/>
      <c r="OQN579" s="633"/>
      <c r="OQO579" s="633"/>
      <c r="OQP579" s="633"/>
      <c r="OQQ579" s="633"/>
      <c r="OQR579" s="633"/>
      <c r="OQS579" s="633"/>
      <c r="OQT579" s="633"/>
      <c r="OQU579" s="633"/>
      <c r="OQV579" s="633"/>
      <c r="OQW579" s="633"/>
      <c r="OQX579" s="633"/>
      <c r="OQY579" s="633"/>
      <c r="OQZ579" s="633"/>
      <c r="ORA579" s="633"/>
      <c r="ORB579" s="633"/>
      <c r="ORC579" s="633"/>
      <c r="ORD579" s="633"/>
      <c r="ORE579" s="633"/>
      <c r="ORF579" s="633"/>
      <c r="ORG579" s="633"/>
      <c r="ORH579" s="633"/>
      <c r="ORI579" s="633"/>
      <c r="ORJ579" s="633"/>
      <c r="ORK579" s="633"/>
      <c r="ORL579" s="633"/>
      <c r="ORM579" s="633"/>
      <c r="ORN579" s="633"/>
      <c r="ORO579" s="633"/>
      <c r="ORP579" s="633"/>
      <c r="ORQ579" s="633"/>
      <c r="ORR579" s="633"/>
      <c r="ORS579" s="633"/>
      <c r="ORT579" s="633"/>
      <c r="ORU579" s="633"/>
      <c r="ORV579" s="633"/>
      <c r="ORW579" s="633"/>
      <c r="ORX579" s="633"/>
      <c r="ORY579" s="633"/>
      <c r="ORZ579" s="633"/>
      <c r="OSA579" s="633"/>
      <c r="OSB579" s="633"/>
      <c r="OSC579" s="633"/>
      <c r="OSD579" s="633"/>
      <c r="OSE579" s="633"/>
      <c r="OSF579" s="633"/>
      <c r="OSG579" s="633"/>
      <c r="OSH579" s="633"/>
      <c r="OSI579" s="633"/>
      <c r="OSJ579" s="633"/>
      <c r="OSK579" s="633"/>
      <c r="OSL579" s="633"/>
      <c r="OSM579" s="633"/>
      <c r="OSN579" s="633"/>
      <c r="OSO579" s="633"/>
      <c r="OSP579" s="633"/>
      <c r="OSQ579" s="633"/>
      <c r="OSR579" s="633"/>
      <c r="OSS579" s="633"/>
      <c r="OST579" s="633"/>
      <c r="OSU579" s="633"/>
      <c r="OSV579" s="633"/>
      <c r="OSW579" s="633"/>
      <c r="OSX579" s="633"/>
      <c r="OSY579" s="633"/>
      <c r="OSZ579" s="633"/>
      <c r="OTA579" s="633"/>
      <c r="OTB579" s="633"/>
      <c r="OTC579" s="633"/>
      <c r="OTD579" s="633"/>
      <c r="OTE579" s="633"/>
      <c r="OTF579" s="633"/>
      <c r="OTG579" s="633"/>
      <c r="OTH579" s="633"/>
      <c r="OTI579" s="633"/>
      <c r="OTJ579" s="633"/>
      <c r="OTK579" s="633"/>
      <c r="OTL579" s="633"/>
      <c r="OTM579" s="633"/>
      <c r="OTN579" s="633"/>
      <c r="OTO579" s="633"/>
      <c r="OTP579" s="633"/>
      <c r="OTQ579" s="633"/>
      <c r="OTR579" s="633"/>
      <c r="OTS579" s="633"/>
      <c r="OTT579" s="633"/>
      <c r="OTU579" s="633"/>
      <c r="OTV579" s="633"/>
      <c r="OTW579" s="633"/>
      <c r="OTX579" s="633"/>
      <c r="OTY579" s="633"/>
      <c r="OTZ579" s="633"/>
      <c r="OUA579" s="633"/>
      <c r="OUB579" s="633"/>
      <c r="OUC579" s="633"/>
      <c r="OUD579" s="633"/>
      <c r="OUE579" s="633"/>
      <c r="OUF579" s="633"/>
      <c r="OUG579" s="633"/>
      <c r="OUH579" s="633"/>
      <c r="OUI579" s="633"/>
      <c r="OUJ579" s="633"/>
      <c r="OUK579" s="633"/>
      <c r="OUL579" s="633"/>
      <c r="OUM579" s="633"/>
      <c r="OUN579" s="633"/>
      <c r="OUO579" s="633"/>
      <c r="OUP579" s="633"/>
      <c r="OUQ579" s="633"/>
      <c r="OUR579" s="633"/>
      <c r="OUS579" s="633"/>
      <c r="OUT579" s="633"/>
      <c r="OUU579" s="633"/>
      <c r="OUV579" s="633"/>
      <c r="OUW579" s="633"/>
      <c r="OUX579" s="633"/>
      <c r="OUY579" s="633"/>
      <c r="OUZ579" s="633"/>
      <c r="OVA579" s="633"/>
      <c r="OVB579" s="633"/>
      <c r="OVC579" s="633"/>
      <c r="OVD579" s="633"/>
      <c r="OVE579" s="633"/>
      <c r="OVF579" s="633"/>
      <c r="OVG579" s="633"/>
      <c r="OVH579" s="633"/>
      <c r="OVI579" s="633"/>
      <c r="OVJ579" s="633"/>
      <c r="OVK579" s="633"/>
      <c r="OVL579" s="633"/>
      <c r="OVM579" s="633"/>
      <c r="OVN579" s="633"/>
      <c r="OVO579" s="633"/>
      <c r="OVP579" s="633"/>
      <c r="OVQ579" s="633"/>
      <c r="OVR579" s="633"/>
      <c r="OVS579" s="633"/>
      <c r="OVT579" s="633"/>
      <c r="OVU579" s="633"/>
      <c r="OVV579" s="633"/>
      <c r="OVW579" s="633"/>
      <c r="OVX579" s="633"/>
      <c r="OVY579" s="633"/>
      <c r="OVZ579" s="633"/>
      <c r="OWA579" s="633"/>
      <c r="OWB579" s="633"/>
      <c r="OWC579" s="633"/>
      <c r="OWD579" s="633"/>
      <c r="OWE579" s="633"/>
      <c r="OWF579" s="633"/>
      <c r="OWG579" s="633"/>
      <c r="OWH579" s="633"/>
      <c r="OWI579" s="633"/>
      <c r="OWJ579" s="633"/>
      <c r="OWK579" s="633"/>
      <c r="OWL579" s="633"/>
      <c r="OWM579" s="633"/>
      <c r="OWN579" s="633"/>
      <c r="OWO579" s="633"/>
      <c r="OWP579" s="633"/>
      <c r="OWQ579" s="633"/>
      <c r="OWR579" s="633"/>
      <c r="OWS579" s="633"/>
      <c r="OWT579" s="633"/>
      <c r="OWU579" s="633"/>
      <c r="OWV579" s="633"/>
      <c r="OWW579" s="633"/>
      <c r="OWX579" s="633"/>
      <c r="OWY579" s="633"/>
      <c r="OWZ579" s="633"/>
      <c r="OXA579" s="633"/>
      <c r="OXB579" s="633"/>
      <c r="OXC579" s="633"/>
      <c r="OXD579" s="633"/>
      <c r="OXE579" s="633"/>
      <c r="OXF579" s="633"/>
      <c r="OXG579" s="633"/>
      <c r="OXH579" s="633"/>
      <c r="OXI579" s="633"/>
      <c r="OXJ579" s="633"/>
      <c r="OXK579" s="633"/>
      <c r="OXL579" s="633"/>
      <c r="OXM579" s="633"/>
      <c r="OXN579" s="633"/>
      <c r="OXO579" s="633"/>
      <c r="OXP579" s="633"/>
      <c r="OXQ579" s="633"/>
      <c r="OXR579" s="633"/>
      <c r="OXS579" s="633"/>
      <c r="OXT579" s="633"/>
      <c r="OXU579" s="633"/>
      <c r="OXV579" s="633"/>
      <c r="OXW579" s="633"/>
      <c r="OXX579" s="633"/>
      <c r="OXY579" s="633"/>
      <c r="OXZ579" s="633"/>
      <c r="OYA579" s="633"/>
      <c r="OYB579" s="633"/>
      <c r="OYC579" s="633"/>
      <c r="OYD579" s="633"/>
      <c r="OYE579" s="633"/>
      <c r="OYF579" s="633"/>
      <c r="OYG579" s="633"/>
      <c r="OYH579" s="633"/>
      <c r="OYI579" s="633"/>
      <c r="OYJ579" s="633"/>
      <c r="OYK579" s="633"/>
      <c r="OYL579" s="633"/>
      <c r="OYM579" s="633"/>
      <c r="OYN579" s="633"/>
      <c r="OYO579" s="633"/>
      <c r="OYP579" s="633"/>
      <c r="OYQ579" s="633"/>
      <c r="OYR579" s="633"/>
      <c r="OYS579" s="633"/>
      <c r="OYT579" s="633"/>
      <c r="OYU579" s="633"/>
      <c r="OYV579" s="633"/>
      <c r="OYW579" s="633"/>
      <c r="OYX579" s="633"/>
      <c r="OYY579" s="633"/>
      <c r="OYZ579" s="633"/>
      <c r="OZA579" s="633"/>
      <c r="OZB579" s="633"/>
      <c r="OZC579" s="633"/>
      <c r="OZD579" s="633"/>
      <c r="OZE579" s="633"/>
      <c r="OZF579" s="633"/>
      <c r="OZG579" s="633"/>
      <c r="OZH579" s="633"/>
      <c r="OZI579" s="633"/>
      <c r="OZJ579" s="633"/>
      <c r="OZK579" s="633"/>
      <c r="OZL579" s="633"/>
      <c r="OZM579" s="633"/>
      <c r="OZN579" s="633"/>
      <c r="OZO579" s="633"/>
      <c r="OZP579" s="633"/>
      <c r="OZQ579" s="633"/>
      <c r="OZR579" s="633"/>
      <c r="OZS579" s="633"/>
      <c r="OZT579" s="633"/>
      <c r="OZU579" s="633"/>
      <c r="OZV579" s="633"/>
      <c r="OZW579" s="633"/>
      <c r="OZX579" s="633"/>
      <c r="OZY579" s="633"/>
      <c r="OZZ579" s="633"/>
      <c r="PAA579" s="633"/>
      <c r="PAB579" s="633"/>
      <c r="PAC579" s="633"/>
      <c r="PAD579" s="633"/>
      <c r="PAE579" s="633"/>
      <c r="PAF579" s="633"/>
      <c r="PAG579" s="633"/>
      <c r="PAH579" s="633"/>
      <c r="PAI579" s="633"/>
      <c r="PAJ579" s="633"/>
      <c r="PAK579" s="633"/>
      <c r="PAL579" s="633"/>
      <c r="PAM579" s="633"/>
      <c r="PAN579" s="633"/>
      <c r="PAO579" s="633"/>
      <c r="PAP579" s="633"/>
      <c r="PAQ579" s="633"/>
      <c r="PAR579" s="633"/>
      <c r="PAS579" s="633"/>
      <c r="PAT579" s="633"/>
      <c r="PAU579" s="633"/>
      <c r="PAV579" s="633"/>
      <c r="PAW579" s="633"/>
      <c r="PAX579" s="633"/>
      <c r="PAY579" s="633"/>
      <c r="PAZ579" s="633"/>
      <c r="PBA579" s="633"/>
      <c r="PBB579" s="633"/>
      <c r="PBC579" s="633"/>
      <c r="PBD579" s="633"/>
      <c r="PBE579" s="633"/>
      <c r="PBF579" s="633"/>
      <c r="PBG579" s="633"/>
      <c r="PBH579" s="633"/>
      <c r="PBI579" s="633"/>
      <c r="PBJ579" s="633"/>
      <c r="PBK579" s="633"/>
      <c r="PBL579" s="633"/>
      <c r="PBM579" s="633"/>
      <c r="PBN579" s="633"/>
      <c r="PBO579" s="633"/>
      <c r="PBP579" s="633"/>
      <c r="PBQ579" s="633"/>
      <c r="PBR579" s="633"/>
      <c r="PBS579" s="633"/>
      <c r="PBT579" s="633"/>
      <c r="PBU579" s="633"/>
      <c r="PBV579" s="633"/>
      <c r="PBW579" s="633"/>
      <c r="PBX579" s="633"/>
      <c r="PBY579" s="633"/>
      <c r="PBZ579" s="633"/>
      <c r="PCA579" s="633"/>
      <c r="PCB579" s="633"/>
      <c r="PCC579" s="633"/>
      <c r="PCD579" s="633"/>
      <c r="PCE579" s="633"/>
      <c r="PCF579" s="633"/>
      <c r="PCG579" s="633"/>
      <c r="PCH579" s="633"/>
      <c r="PCI579" s="633"/>
      <c r="PCJ579" s="633"/>
      <c r="PCK579" s="633"/>
      <c r="PCL579" s="633"/>
      <c r="PCM579" s="633"/>
      <c r="PCN579" s="633"/>
      <c r="PCO579" s="633"/>
      <c r="PCP579" s="633"/>
      <c r="PCQ579" s="633"/>
      <c r="PCR579" s="633"/>
      <c r="PCS579" s="633"/>
      <c r="PCT579" s="633"/>
      <c r="PCU579" s="633"/>
      <c r="PCV579" s="633"/>
      <c r="PCW579" s="633"/>
      <c r="PCX579" s="633"/>
      <c r="PCY579" s="633"/>
      <c r="PCZ579" s="633"/>
      <c r="PDA579" s="633"/>
      <c r="PDB579" s="633"/>
      <c r="PDC579" s="633"/>
      <c r="PDD579" s="633"/>
      <c r="PDE579" s="633"/>
      <c r="PDF579" s="633"/>
      <c r="PDG579" s="633"/>
      <c r="PDH579" s="633"/>
      <c r="PDI579" s="633"/>
      <c r="PDJ579" s="633"/>
      <c r="PDK579" s="633"/>
      <c r="PDL579" s="633"/>
      <c r="PDM579" s="633"/>
      <c r="PDN579" s="633"/>
      <c r="PDO579" s="633"/>
      <c r="PDP579" s="633"/>
      <c r="PDQ579" s="633"/>
      <c r="PDR579" s="633"/>
      <c r="PDS579" s="633"/>
      <c r="PDT579" s="633"/>
      <c r="PDU579" s="633"/>
      <c r="PDV579" s="633"/>
      <c r="PDW579" s="633"/>
      <c r="PDX579" s="633"/>
      <c r="PDY579" s="633"/>
      <c r="PDZ579" s="633"/>
      <c r="PEA579" s="633"/>
      <c r="PEB579" s="633"/>
      <c r="PEC579" s="633"/>
      <c r="PED579" s="633"/>
      <c r="PEE579" s="633"/>
      <c r="PEF579" s="633"/>
      <c r="PEG579" s="633"/>
      <c r="PEH579" s="633"/>
      <c r="PEI579" s="633"/>
      <c r="PEJ579" s="633"/>
      <c r="PEK579" s="633"/>
      <c r="PEL579" s="633"/>
      <c r="PEM579" s="633"/>
      <c r="PEN579" s="633"/>
      <c r="PEO579" s="633"/>
      <c r="PEP579" s="633"/>
      <c r="PEQ579" s="633"/>
      <c r="PER579" s="633"/>
      <c r="PES579" s="633"/>
      <c r="PET579" s="633"/>
      <c r="PEU579" s="633"/>
      <c r="PEV579" s="633"/>
      <c r="PEW579" s="633"/>
      <c r="PEX579" s="633"/>
      <c r="PEY579" s="633"/>
      <c r="PEZ579" s="633"/>
      <c r="PFA579" s="633"/>
      <c r="PFB579" s="633"/>
      <c r="PFC579" s="633"/>
      <c r="PFD579" s="633"/>
      <c r="PFE579" s="633"/>
      <c r="PFF579" s="633"/>
      <c r="PFG579" s="633"/>
      <c r="PFH579" s="633"/>
      <c r="PFI579" s="633"/>
      <c r="PFJ579" s="633"/>
      <c r="PFK579" s="633"/>
      <c r="PFL579" s="633"/>
      <c r="PFM579" s="633"/>
      <c r="PFN579" s="633"/>
      <c r="PFO579" s="633"/>
      <c r="PFP579" s="633"/>
      <c r="PFQ579" s="633"/>
      <c r="PFR579" s="633"/>
      <c r="PFS579" s="633"/>
      <c r="PFT579" s="633"/>
      <c r="PFU579" s="633"/>
      <c r="PFV579" s="633"/>
      <c r="PFW579" s="633"/>
      <c r="PFX579" s="633"/>
      <c r="PFY579" s="633"/>
      <c r="PFZ579" s="633"/>
      <c r="PGA579" s="633"/>
      <c r="PGB579" s="633"/>
      <c r="PGC579" s="633"/>
      <c r="PGD579" s="633"/>
      <c r="PGE579" s="633"/>
      <c r="PGF579" s="633"/>
      <c r="PGG579" s="633"/>
      <c r="PGH579" s="633"/>
      <c r="PGI579" s="633"/>
      <c r="PGJ579" s="633"/>
      <c r="PGK579" s="633"/>
      <c r="PGL579" s="633"/>
      <c r="PGM579" s="633"/>
      <c r="PGN579" s="633"/>
      <c r="PGO579" s="633"/>
      <c r="PGP579" s="633"/>
      <c r="PGQ579" s="633"/>
      <c r="PGR579" s="633"/>
      <c r="PGS579" s="633"/>
      <c r="PGT579" s="633"/>
      <c r="PGU579" s="633"/>
      <c r="PGV579" s="633"/>
      <c r="PGW579" s="633"/>
      <c r="PGX579" s="633"/>
      <c r="PGY579" s="633"/>
      <c r="PGZ579" s="633"/>
      <c r="PHA579" s="633"/>
      <c r="PHB579" s="633"/>
      <c r="PHC579" s="633"/>
      <c r="PHD579" s="633"/>
      <c r="PHE579" s="633"/>
      <c r="PHF579" s="633"/>
      <c r="PHG579" s="633"/>
      <c r="PHH579" s="633"/>
      <c r="PHI579" s="633"/>
      <c r="PHJ579" s="633"/>
      <c r="PHK579" s="633"/>
      <c r="PHL579" s="633"/>
      <c r="PHM579" s="633"/>
      <c r="PHN579" s="633"/>
      <c r="PHO579" s="633"/>
      <c r="PHP579" s="633"/>
      <c r="PHQ579" s="633"/>
      <c r="PHR579" s="633"/>
      <c r="PHS579" s="633"/>
      <c r="PHT579" s="633"/>
      <c r="PHU579" s="633"/>
      <c r="PHV579" s="633"/>
      <c r="PHW579" s="633"/>
      <c r="PHX579" s="633"/>
      <c r="PHY579" s="633"/>
      <c r="PHZ579" s="633"/>
      <c r="PIA579" s="633"/>
      <c r="PIB579" s="633"/>
      <c r="PIC579" s="633"/>
      <c r="PID579" s="633"/>
      <c r="PIE579" s="633"/>
      <c r="PIF579" s="633"/>
      <c r="PIG579" s="633"/>
      <c r="PIH579" s="633"/>
      <c r="PII579" s="633"/>
      <c r="PIJ579" s="633"/>
      <c r="PIK579" s="633"/>
      <c r="PIL579" s="633"/>
      <c r="PIM579" s="633"/>
      <c r="PIN579" s="633"/>
      <c r="PIO579" s="633"/>
      <c r="PIP579" s="633"/>
      <c r="PIQ579" s="633"/>
      <c r="PIR579" s="633"/>
      <c r="PIS579" s="633"/>
      <c r="PIT579" s="633"/>
      <c r="PIU579" s="633"/>
      <c r="PIV579" s="633"/>
      <c r="PIW579" s="633"/>
      <c r="PIX579" s="633"/>
      <c r="PIY579" s="633"/>
      <c r="PIZ579" s="633"/>
      <c r="PJA579" s="633"/>
      <c r="PJB579" s="633"/>
      <c r="PJC579" s="633"/>
      <c r="PJD579" s="633"/>
      <c r="PJE579" s="633"/>
      <c r="PJF579" s="633"/>
      <c r="PJG579" s="633"/>
      <c r="PJH579" s="633"/>
      <c r="PJI579" s="633"/>
      <c r="PJJ579" s="633"/>
      <c r="PJK579" s="633"/>
      <c r="PJL579" s="633"/>
      <c r="PJM579" s="633"/>
      <c r="PJN579" s="633"/>
      <c r="PJO579" s="633"/>
      <c r="PJP579" s="633"/>
      <c r="PJQ579" s="633"/>
      <c r="PJR579" s="633"/>
      <c r="PJS579" s="633"/>
      <c r="PJT579" s="633"/>
      <c r="PJU579" s="633"/>
      <c r="PJV579" s="633"/>
      <c r="PJW579" s="633"/>
      <c r="PJX579" s="633"/>
      <c r="PJY579" s="633"/>
      <c r="PJZ579" s="633"/>
      <c r="PKA579" s="633"/>
      <c r="PKB579" s="633"/>
      <c r="PKC579" s="633"/>
      <c r="PKD579" s="633"/>
      <c r="PKE579" s="633"/>
      <c r="PKF579" s="633"/>
      <c r="PKG579" s="633"/>
      <c r="PKH579" s="633"/>
      <c r="PKI579" s="633"/>
      <c r="PKJ579" s="633"/>
      <c r="PKK579" s="633"/>
      <c r="PKL579" s="633"/>
      <c r="PKM579" s="633"/>
      <c r="PKN579" s="633"/>
      <c r="PKO579" s="633"/>
      <c r="PKP579" s="633"/>
      <c r="PKQ579" s="633"/>
      <c r="PKR579" s="633"/>
      <c r="PKS579" s="633"/>
      <c r="PKT579" s="633"/>
      <c r="PKU579" s="633"/>
      <c r="PKV579" s="633"/>
      <c r="PKW579" s="633"/>
      <c r="PKX579" s="633"/>
      <c r="PKY579" s="633"/>
      <c r="PKZ579" s="633"/>
      <c r="PLA579" s="633"/>
      <c r="PLB579" s="633"/>
      <c r="PLC579" s="633"/>
      <c r="PLD579" s="633"/>
      <c r="PLE579" s="633"/>
      <c r="PLF579" s="633"/>
      <c r="PLG579" s="633"/>
      <c r="PLH579" s="633"/>
      <c r="PLI579" s="633"/>
      <c r="PLJ579" s="633"/>
      <c r="PLK579" s="633"/>
      <c r="PLL579" s="633"/>
      <c r="PLM579" s="633"/>
      <c r="PLN579" s="633"/>
      <c r="PLO579" s="633"/>
      <c r="PLP579" s="633"/>
      <c r="PLQ579" s="633"/>
      <c r="PLR579" s="633"/>
      <c r="PLS579" s="633"/>
      <c r="PLT579" s="633"/>
      <c r="PLU579" s="633"/>
      <c r="PLV579" s="633"/>
      <c r="PLW579" s="633"/>
      <c r="PLX579" s="633"/>
      <c r="PLY579" s="633"/>
      <c r="PLZ579" s="633"/>
      <c r="PMA579" s="633"/>
      <c r="PMB579" s="633"/>
      <c r="PMC579" s="633"/>
      <c r="PMD579" s="633"/>
      <c r="PME579" s="633"/>
      <c r="PMF579" s="633"/>
      <c r="PMG579" s="633"/>
      <c r="PMH579" s="633"/>
      <c r="PMI579" s="633"/>
      <c r="PMJ579" s="633"/>
      <c r="PMK579" s="633"/>
      <c r="PML579" s="633"/>
      <c r="PMM579" s="633"/>
      <c r="PMN579" s="633"/>
      <c r="PMO579" s="633"/>
      <c r="PMP579" s="633"/>
      <c r="PMQ579" s="633"/>
      <c r="PMR579" s="633"/>
      <c r="PMS579" s="633"/>
      <c r="PMT579" s="633"/>
      <c r="PMU579" s="633"/>
      <c r="PMV579" s="633"/>
      <c r="PMW579" s="633"/>
      <c r="PMX579" s="633"/>
      <c r="PMY579" s="633"/>
      <c r="PMZ579" s="633"/>
      <c r="PNA579" s="633"/>
      <c r="PNB579" s="633"/>
      <c r="PNC579" s="633"/>
      <c r="PND579" s="633"/>
      <c r="PNE579" s="633"/>
      <c r="PNF579" s="633"/>
      <c r="PNG579" s="633"/>
      <c r="PNH579" s="633"/>
      <c r="PNI579" s="633"/>
      <c r="PNJ579" s="633"/>
      <c r="PNK579" s="633"/>
      <c r="PNL579" s="633"/>
      <c r="PNM579" s="633"/>
      <c r="PNN579" s="633"/>
      <c r="PNO579" s="633"/>
      <c r="PNP579" s="633"/>
      <c r="PNQ579" s="633"/>
      <c r="PNR579" s="633"/>
      <c r="PNS579" s="633"/>
      <c r="PNT579" s="633"/>
      <c r="PNU579" s="633"/>
      <c r="PNV579" s="633"/>
      <c r="PNW579" s="633"/>
      <c r="PNX579" s="633"/>
      <c r="PNY579" s="633"/>
      <c r="PNZ579" s="633"/>
      <c r="POA579" s="633"/>
      <c r="POB579" s="633"/>
      <c r="POC579" s="633"/>
      <c r="POD579" s="633"/>
      <c r="POE579" s="633"/>
      <c r="POF579" s="633"/>
      <c r="POG579" s="633"/>
      <c r="POH579" s="633"/>
      <c r="POI579" s="633"/>
      <c r="POJ579" s="633"/>
      <c r="POK579" s="633"/>
      <c r="POL579" s="633"/>
      <c r="POM579" s="633"/>
      <c r="PON579" s="633"/>
      <c r="POO579" s="633"/>
      <c r="POP579" s="633"/>
      <c r="POQ579" s="633"/>
      <c r="POR579" s="633"/>
      <c r="POS579" s="633"/>
      <c r="POT579" s="633"/>
      <c r="POU579" s="633"/>
      <c r="POV579" s="633"/>
      <c r="POW579" s="633"/>
      <c r="POX579" s="633"/>
      <c r="POY579" s="633"/>
      <c r="POZ579" s="633"/>
      <c r="PPA579" s="633"/>
      <c r="PPB579" s="633"/>
      <c r="PPC579" s="633"/>
      <c r="PPD579" s="633"/>
      <c r="PPE579" s="633"/>
      <c r="PPF579" s="633"/>
      <c r="PPG579" s="633"/>
      <c r="PPH579" s="633"/>
      <c r="PPI579" s="633"/>
      <c r="PPJ579" s="633"/>
      <c r="PPK579" s="633"/>
      <c r="PPL579" s="633"/>
      <c r="PPM579" s="633"/>
      <c r="PPN579" s="633"/>
      <c r="PPO579" s="633"/>
      <c r="PPP579" s="633"/>
      <c r="PPQ579" s="633"/>
      <c r="PPR579" s="633"/>
      <c r="PPS579" s="633"/>
      <c r="PPT579" s="633"/>
      <c r="PPU579" s="633"/>
      <c r="PPV579" s="633"/>
      <c r="PPW579" s="633"/>
      <c r="PPX579" s="633"/>
      <c r="PPY579" s="633"/>
      <c r="PPZ579" s="633"/>
      <c r="PQA579" s="633"/>
      <c r="PQB579" s="633"/>
      <c r="PQC579" s="633"/>
      <c r="PQD579" s="633"/>
      <c r="PQE579" s="633"/>
      <c r="PQF579" s="633"/>
      <c r="PQG579" s="633"/>
      <c r="PQH579" s="633"/>
      <c r="PQI579" s="633"/>
      <c r="PQJ579" s="633"/>
      <c r="PQK579" s="633"/>
      <c r="PQL579" s="633"/>
      <c r="PQM579" s="633"/>
      <c r="PQN579" s="633"/>
      <c r="PQO579" s="633"/>
      <c r="PQP579" s="633"/>
      <c r="PQQ579" s="633"/>
      <c r="PQR579" s="633"/>
      <c r="PQS579" s="633"/>
      <c r="PQT579" s="633"/>
      <c r="PQU579" s="633"/>
      <c r="PQV579" s="633"/>
      <c r="PQW579" s="633"/>
      <c r="PQX579" s="633"/>
      <c r="PQY579" s="633"/>
      <c r="PQZ579" s="633"/>
      <c r="PRA579" s="633"/>
      <c r="PRB579" s="633"/>
      <c r="PRC579" s="633"/>
      <c r="PRD579" s="633"/>
      <c r="PRE579" s="633"/>
      <c r="PRF579" s="633"/>
      <c r="PRG579" s="633"/>
      <c r="PRH579" s="633"/>
      <c r="PRI579" s="633"/>
      <c r="PRJ579" s="633"/>
      <c r="PRK579" s="633"/>
      <c r="PRL579" s="633"/>
      <c r="PRM579" s="633"/>
      <c r="PRN579" s="633"/>
      <c r="PRO579" s="633"/>
      <c r="PRP579" s="633"/>
      <c r="PRQ579" s="633"/>
      <c r="PRR579" s="633"/>
      <c r="PRS579" s="633"/>
      <c r="PRT579" s="633"/>
      <c r="PRU579" s="633"/>
      <c r="PRV579" s="633"/>
      <c r="PRW579" s="633"/>
      <c r="PRX579" s="633"/>
      <c r="PRY579" s="633"/>
      <c r="PRZ579" s="633"/>
      <c r="PSA579" s="633"/>
      <c r="PSB579" s="633"/>
      <c r="PSC579" s="633"/>
      <c r="PSD579" s="633"/>
      <c r="PSE579" s="633"/>
      <c r="PSF579" s="633"/>
      <c r="PSG579" s="633"/>
      <c r="PSH579" s="633"/>
      <c r="PSI579" s="633"/>
      <c r="PSJ579" s="633"/>
      <c r="PSK579" s="633"/>
      <c r="PSL579" s="633"/>
      <c r="PSM579" s="633"/>
      <c r="PSN579" s="633"/>
      <c r="PSO579" s="633"/>
      <c r="PSP579" s="633"/>
      <c r="PSQ579" s="633"/>
      <c r="PSR579" s="633"/>
      <c r="PSS579" s="633"/>
      <c r="PST579" s="633"/>
      <c r="PSU579" s="633"/>
      <c r="PSV579" s="633"/>
      <c r="PSW579" s="633"/>
      <c r="PSX579" s="633"/>
      <c r="PSY579" s="633"/>
      <c r="PSZ579" s="633"/>
      <c r="PTA579" s="633"/>
      <c r="PTB579" s="633"/>
      <c r="PTC579" s="633"/>
      <c r="PTD579" s="633"/>
      <c r="PTE579" s="633"/>
      <c r="PTF579" s="633"/>
      <c r="PTG579" s="633"/>
      <c r="PTH579" s="633"/>
      <c r="PTI579" s="633"/>
      <c r="PTJ579" s="633"/>
      <c r="PTK579" s="633"/>
      <c r="PTL579" s="633"/>
      <c r="PTM579" s="633"/>
      <c r="PTN579" s="633"/>
      <c r="PTO579" s="633"/>
      <c r="PTP579" s="633"/>
      <c r="PTQ579" s="633"/>
      <c r="PTR579" s="633"/>
      <c r="PTS579" s="633"/>
      <c r="PTT579" s="633"/>
      <c r="PTU579" s="633"/>
      <c r="PTV579" s="633"/>
      <c r="PTW579" s="633"/>
      <c r="PTX579" s="633"/>
      <c r="PTY579" s="633"/>
      <c r="PTZ579" s="633"/>
      <c r="PUA579" s="633"/>
      <c r="PUB579" s="633"/>
      <c r="PUC579" s="633"/>
      <c r="PUD579" s="633"/>
      <c r="PUE579" s="633"/>
      <c r="PUF579" s="633"/>
      <c r="PUG579" s="633"/>
      <c r="PUH579" s="633"/>
      <c r="PUI579" s="633"/>
      <c r="PUJ579" s="633"/>
      <c r="PUK579" s="633"/>
      <c r="PUL579" s="633"/>
      <c r="PUM579" s="633"/>
      <c r="PUN579" s="633"/>
      <c r="PUO579" s="633"/>
      <c r="PUP579" s="633"/>
      <c r="PUQ579" s="633"/>
      <c r="PUR579" s="633"/>
      <c r="PUS579" s="633"/>
      <c r="PUT579" s="633"/>
      <c r="PUU579" s="633"/>
      <c r="PUV579" s="633"/>
      <c r="PUW579" s="633"/>
      <c r="PUX579" s="633"/>
      <c r="PUY579" s="633"/>
      <c r="PUZ579" s="633"/>
      <c r="PVA579" s="633"/>
      <c r="PVB579" s="633"/>
      <c r="PVC579" s="633"/>
      <c r="PVD579" s="633"/>
      <c r="PVE579" s="633"/>
      <c r="PVF579" s="633"/>
      <c r="PVG579" s="633"/>
      <c r="PVH579" s="633"/>
      <c r="PVI579" s="633"/>
      <c r="PVJ579" s="633"/>
      <c r="PVK579" s="633"/>
      <c r="PVL579" s="633"/>
      <c r="PVM579" s="633"/>
      <c r="PVN579" s="633"/>
      <c r="PVO579" s="633"/>
      <c r="PVP579" s="633"/>
      <c r="PVQ579" s="633"/>
      <c r="PVR579" s="633"/>
      <c r="PVS579" s="633"/>
      <c r="PVT579" s="633"/>
      <c r="PVU579" s="633"/>
      <c r="PVV579" s="633"/>
      <c r="PVW579" s="633"/>
      <c r="PVX579" s="633"/>
      <c r="PVY579" s="633"/>
      <c r="PVZ579" s="633"/>
      <c r="PWA579" s="633"/>
      <c r="PWB579" s="633"/>
      <c r="PWC579" s="633"/>
      <c r="PWD579" s="633"/>
      <c r="PWE579" s="633"/>
      <c r="PWF579" s="633"/>
      <c r="PWG579" s="633"/>
      <c r="PWH579" s="633"/>
      <c r="PWI579" s="633"/>
      <c r="PWJ579" s="633"/>
      <c r="PWK579" s="633"/>
      <c r="PWL579" s="633"/>
      <c r="PWM579" s="633"/>
      <c r="PWN579" s="633"/>
      <c r="PWO579" s="633"/>
      <c r="PWP579" s="633"/>
      <c r="PWQ579" s="633"/>
      <c r="PWR579" s="633"/>
      <c r="PWS579" s="633"/>
      <c r="PWT579" s="633"/>
      <c r="PWU579" s="633"/>
      <c r="PWV579" s="633"/>
      <c r="PWW579" s="633"/>
      <c r="PWX579" s="633"/>
      <c r="PWY579" s="633"/>
      <c r="PWZ579" s="633"/>
      <c r="PXA579" s="633"/>
      <c r="PXB579" s="633"/>
      <c r="PXC579" s="633"/>
      <c r="PXD579" s="633"/>
      <c r="PXE579" s="633"/>
      <c r="PXF579" s="633"/>
      <c r="PXG579" s="633"/>
      <c r="PXH579" s="633"/>
      <c r="PXI579" s="633"/>
      <c r="PXJ579" s="633"/>
      <c r="PXK579" s="633"/>
      <c r="PXL579" s="633"/>
      <c r="PXM579" s="633"/>
      <c r="PXN579" s="633"/>
      <c r="PXO579" s="633"/>
      <c r="PXP579" s="633"/>
      <c r="PXQ579" s="633"/>
      <c r="PXR579" s="633"/>
      <c r="PXS579" s="633"/>
      <c r="PXT579" s="633"/>
      <c r="PXU579" s="633"/>
      <c r="PXV579" s="633"/>
      <c r="PXW579" s="633"/>
      <c r="PXX579" s="633"/>
      <c r="PXY579" s="633"/>
      <c r="PXZ579" s="633"/>
      <c r="PYA579" s="633"/>
      <c r="PYB579" s="633"/>
      <c r="PYC579" s="633"/>
      <c r="PYD579" s="633"/>
      <c r="PYE579" s="633"/>
      <c r="PYF579" s="633"/>
      <c r="PYG579" s="633"/>
      <c r="PYH579" s="633"/>
      <c r="PYI579" s="633"/>
      <c r="PYJ579" s="633"/>
      <c r="PYK579" s="633"/>
      <c r="PYL579" s="633"/>
      <c r="PYM579" s="633"/>
      <c r="PYN579" s="633"/>
      <c r="PYO579" s="633"/>
      <c r="PYP579" s="633"/>
      <c r="PYQ579" s="633"/>
      <c r="PYR579" s="633"/>
      <c r="PYS579" s="633"/>
      <c r="PYT579" s="633"/>
      <c r="PYU579" s="633"/>
      <c r="PYV579" s="633"/>
      <c r="PYW579" s="633"/>
      <c r="PYX579" s="633"/>
      <c r="PYY579" s="633"/>
      <c r="PYZ579" s="633"/>
      <c r="PZA579" s="633"/>
      <c r="PZB579" s="633"/>
      <c r="PZC579" s="633"/>
      <c r="PZD579" s="633"/>
      <c r="PZE579" s="633"/>
      <c r="PZF579" s="633"/>
      <c r="PZG579" s="633"/>
      <c r="PZH579" s="633"/>
      <c r="PZI579" s="633"/>
      <c r="PZJ579" s="633"/>
      <c r="PZK579" s="633"/>
      <c r="PZL579" s="633"/>
      <c r="PZM579" s="633"/>
      <c r="PZN579" s="633"/>
      <c r="PZO579" s="633"/>
      <c r="PZP579" s="633"/>
      <c r="PZQ579" s="633"/>
      <c r="PZR579" s="633"/>
      <c r="PZS579" s="633"/>
      <c r="PZT579" s="633"/>
      <c r="PZU579" s="633"/>
      <c r="PZV579" s="633"/>
      <c r="PZW579" s="633"/>
      <c r="PZX579" s="633"/>
      <c r="PZY579" s="633"/>
      <c r="PZZ579" s="633"/>
      <c r="QAA579" s="633"/>
      <c r="QAB579" s="633"/>
      <c r="QAC579" s="633"/>
      <c r="QAD579" s="633"/>
      <c r="QAE579" s="633"/>
      <c r="QAF579" s="633"/>
      <c r="QAG579" s="633"/>
      <c r="QAH579" s="633"/>
      <c r="QAI579" s="633"/>
      <c r="QAJ579" s="633"/>
      <c r="QAK579" s="633"/>
      <c r="QAL579" s="633"/>
      <c r="QAM579" s="633"/>
      <c r="QAN579" s="633"/>
      <c r="QAO579" s="633"/>
      <c r="QAP579" s="633"/>
      <c r="QAQ579" s="633"/>
      <c r="QAR579" s="633"/>
      <c r="QAS579" s="633"/>
      <c r="QAT579" s="633"/>
      <c r="QAU579" s="633"/>
      <c r="QAV579" s="633"/>
      <c r="QAW579" s="633"/>
      <c r="QAX579" s="633"/>
      <c r="QAY579" s="633"/>
      <c r="QAZ579" s="633"/>
      <c r="QBA579" s="633"/>
      <c r="QBB579" s="633"/>
      <c r="QBC579" s="633"/>
      <c r="QBD579" s="633"/>
      <c r="QBE579" s="633"/>
      <c r="QBF579" s="633"/>
      <c r="QBG579" s="633"/>
      <c r="QBH579" s="633"/>
      <c r="QBI579" s="633"/>
      <c r="QBJ579" s="633"/>
      <c r="QBK579" s="633"/>
      <c r="QBL579" s="633"/>
      <c r="QBM579" s="633"/>
      <c r="QBN579" s="633"/>
      <c r="QBO579" s="633"/>
      <c r="QBP579" s="633"/>
      <c r="QBQ579" s="633"/>
      <c r="QBR579" s="633"/>
      <c r="QBS579" s="633"/>
      <c r="QBT579" s="633"/>
      <c r="QBU579" s="633"/>
      <c r="QBV579" s="633"/>
      <c r="QBW579" s="633"/>
      <c r="QBX579" s="633"/>
      <c r="QBY579" s="633"/>
      <c r="QBZ579" s="633"/>
      <c r="QCA579" s="633"/>
      <c r="QCB579" s="633"/>
      <c r="QCC579" s="633"/>
      <c r="QCD579" s="633"/>
      <c r="QCE579" s="633"/>
      <c r="QCF579" s="633"/>
      <c r="QCG579" s="633"/>
      <c r="QCH579" s="633"/>
      <c r="QCI579" s="633"/>
      <c r="QCJ579" s="633"/>
      <c r="QCK579" s="633"/>
      <c r="QCL579" s="633"/>
      <c r="QCM579" s="633"/>
      <c r="QCN579" s="633"/>
      <c r="QCO579" s="633"/>
      <c r="QCP579" s="633"/>
      <c r="QCQ579" s="633"/>
      <c r="QCR579" s="633"/>
      <c r="QCS579" s="633"/>
      <c r="QCT579" s="633"/>
      <c r="QCU579" s="633"/>
      <c r="QCV579" s="633"/>
      <c r="QCW579" s="633"/>
      <c r="QCX579" s="633"/>
      <c r="QCY579" s="633"/>
      <c r="QCZ579" s="633"/>
      <c r="QDA579" s="633"/>
      <c r="QDB579" s="633"/>
      <c r="QDC579" s="633"/>
      <c r="QDD579" s="633"/>
      <c r="QDE579" s="633"/>
      <c r="QDF579" s="633"/>
      <c r="QDG579" s="633"/>
      <c r="QDH579" s="633"/>
      <c r="QDI579" s="633"/>
      <c r="QDJ579" s="633"/>
      <c r="QDK579" s="633"/>
      <c r="QDL579" s="633"/>
      <c r="QDM579" s="633"/>
      <c r="QDN579" s="633"/>
      <c r="QDO579" s="633"/>
      <c r="QDP579" s="633"/>
      <c r="QDQ579" s="633"/>
      <c r="QDR579" s="633"/>
      <c r="QDS579" s="633"/>
      <c r="QDT579" s="633"/>
      <c r="QDU579" s="633"/>
      <c r="QDV579" s="633"/>
      <c r="QDW579" s="633"/>
      <c r="QDX579" s="633"/>
      <c r="QDY579" s="633"/>
      <c r="QDZ579" s="633"/>
      <c r="QEA579" s="633"/>
      <c r="QEB579" s="633"/>
      <c r="QEC579" s="633"/>
      <c r="QED579" s="633"/>
      <c r="QEE579" s="633"/>
      <c r="QEF579" s="633"/>
      <c r="QEG579" s="633"/>
      <c r="QEH579" s="633"/>
      <c r="QEI579" s="633"/>
      <c r="QEJ579" s="633"/>
      <c r="QEK579" s="633"/>
      <c r="QEL579" s="633"/>
      <c r="QEM579" s="633"/>
      <c r="QEN579" s="633"/>
      <c r="QEO579" s="633"/>
      <c r="QEP579" s="633"/>
      <c r="QEQ579" s="633"/>
      <c r="QER579" s="633"/>
      <c r="QES579" s="633"/>
      <c r="QET579" s="633"/>
      <c r="QEU579" s="633"/>
      <c r="QEV579" s="633"/>
      <c r="QEW579" s="633"/>
      <c r="QEX579" s="633"/>
      <c r="QEY579" s="633"/>
      <c r="QEZ579" s="633"/>
      <c r="QFA579" s="633"/>
      <c r="QFB579" s="633"/>
      <c r="QFC579" s="633"/>
      <c r="QFD579" s="633"/>
      <c r="QFE579" s="633"/>
      <c r="QFF579" s="633"/>
      <c r="QFG579" s="633"/>
      <c r="QFH579" s="633"/>
      <c r="QFI579" s="633"/>
      <c r="QFJ579" s="633"/>
      <c r="QFK579" s="633"/>
      <c r="QFL579" s="633"/>
      <c r="QFM579" s="633"/>
      <c r="QFN579" s="633"/>
      <c r="QFO579" s="633"/>
      <c r="QFP579" s="633"/>
      <c r="QFQ579" s="633"/>
      <c r="QFR579" s="633"/>
      <c r="QFS579" s="633"/>
      <c r="QFT579" s="633"/>
      <c r="QFU579" s="633"/>
      <c r="QFV579" s="633"/>
      <c r="QFW579" s="633"/>
      <c r="QFX579" s="633"/>
      <c r="QFY579" s="633"/>
      <c r="QFZ579" s="633"/>
      <c r="QGA579" s="633"/>
      <c r="QGB579" s="633"/>
      <c r="QGC579" s="633"/>
      <c r="QGD579" s="633"/>
      <c r="QGE579" s="633"/>
      <c r="QGF579" s="633"/>
      <c r="QGG579" s="633"/>
      <c r="QGH579" s="633"/>
      <c r="QGI579" s="633"/>
      <c r="QGJ579" s="633"/>
      <c r="QGK579" s="633"/>
      <c r="QGL579" s="633"/>
      <c r="QGM579" s="633"/>
      <c r="QGN579" s="633"/>
      <c r="QGO579" s="633"/>
      <c r="QGP579" s="633"/>
      <c r="QGQ579" s="633"/>
      <c r="QGR579" s="633"/>
      <c r="QGS579" s="633"/>
      <c r="QGT579" s="633"/>
      <c r="QGU579" s="633"/>
      <c r="QGV579" s="633"/>
      <c r="QGW579" s="633"/>
      <c r="QGX579" s="633"/>
      <c r="QGY579" s="633"/>
      <c r="QGZ579" s="633"/>
      <c r="QHA579" s="633"/>
      <c r="QHB579" s="633"/>
      <c r="QHC579" s="633"/>
      <c r="QHD579" s="633"/>
      <c r="QHE579" s="633"/>
      <c r="QHF579" s="633"/>
      <c r="QHG579" s="633"/>
      <c r="QHH579" s="633"/>
      <c r="QHI579" s="633"/>
      <c r="QHJ579" s="633"/>
      <c r="QHK579" s="633"/>
      <c r="QHL579" s="633"/>
      <c r="QHM579" s="633"/>
      <c r="QHN579" s="633"/>
      <c r="QHO579" s="633"/>
      <c r="QHP579" s="633"/>
      <c r="QHQ579" s="633"/>
      <c r="QHR579" s="633"/>
      <c r="QHS579" s="633"/>
      <c r="QHT579" s="633"/>
      <c r="QHU579" s="633"/>
      <c r="QHV579" s="633"/>
      <c r="QHW579" s="633"/>
      <c r="QHX579" s="633"/>
      <c r="QHY579" s="633"/>
      <c r="QHZ579" s="633"/>
      <c r="QIA579" s="633"/>
      <c r="QIB579" s="633"/>
      <c r="QIC579" s="633"/>
      <c r="QID579" s="633"/>
      <c r="QIE579" s="633"/>
      <c r="QIF579" s="633"/>
      <c r="QIG579" s="633"/>
      <c r="QIH579" s="633"/>
      <c r="QII579" s="633"/>
      <c r="QIJ579" s="633"/>
      <c r="QIK579" s="633"/>
      <c r="QIL579" s="633"/>
      <c r="QIM579" s="633"/>
      <c r="QIN579" s="633"/>
      <c r="QIO579" s="633"/>
      <c r="QIP579" s="633"/>
      <c r="QIQ579" s="633"/>
      <c r="QIR579" s="633"/>
      <c r="QIS579" s="633"/>
      <c r="QIT579" s="633"/>
      <c r="QIU579" s="633"/>
      <c r="QIV579" s="633"/>
      <c r="QIW579" s="633"/>
      <c r="QIX579" s="633"/>
      <c r="QIY579" s="633"/>
      <c r="QIZ579" s="633"/>
      <c r="QJA579" s="633"/>
      <c r="QJB579" s="633"/>
      <c r="QJC579" s="633"/>
      <c r="QJD579" s="633"/>
      <c r="QJE579" s="633"/>
      <c r="QJF579" s="633"/>
      <c r="QJG579" s="633"/>
      <c r="QJH579" s="633"/>
      <c r="QJI579" s="633"/>
      <c r="QJJ579" s="633"/>
      <c r="QJK579" s="633"/>
      <c r="QJL579" s="633"/>
      <c r="QJM579" s="633"/>
      <c r="QJN579" s="633"/>
      <c r="QJO579" s="633"/>
      <c r="QJP579" s="633"/>
      <c r="QJQ579" s="633"/>
      <c r="QJR579" s="633"/>
      <c r="QJS579" s="633"/>
      <c r="QJT579" s="633"/>
      <c r="QJU579" s="633"/>
      <c r="QJV579" s="633"/>
      <c r="QJW579" s="633"/>
      <c r="QJX579" s="633"/>
      <c r="QJY579" s="633"/>
      <c r="QJZ579" s="633"/>
      <c r="QKA579" s="633"/>
      <c r="QKB579" s="633"/>
      <c r="QKC579" s="633"/>
      <c r="QKD579" s="633"/>
      <c r="QKE579" s="633"/>
      <c r="QKF579" s="633"/>
      <c r="QKG579" s="633"/>
      <c r="QKH579" s="633"/>
      <c r="QKI579" s="633"/>
      <c r="QKJ579" s="633"/>
      <c r="QKK579" s="633"/>
      <c r="QKL579" s="633"/>
      <c r="QKM579" s="633"/>
      <c r="QKN579" s="633"/>
      <c r="QKO579" s="633"/>
      <c r="QKP579" s="633"/>
      <c r="QKQ579" s="633"/>
      <c r="QKR579" s="633"/>
      <c r="QKS579" s="633"/>
      <c r="QKT579" s="633"/>
      <c r="QKU579" s="633"/>
      <c r="QKV579" s="633"/>
      <c r="QKW579" s="633"/>
      <c r="QKX579" s="633"/>
      <c r="QKY579" s="633"/>
      <c r="QKZ579" s="633"/>
      <c r="QLA579" s="633"/>
      <c r="QLB579" s="633"/>
      <c r="QLC579" s="633"/>
      <c r="QLD579" s="633"/>
      <c r="QLE579" s="633"/>
      <c r="QLF579" s="633"/>
      <c r="QLG579" s="633"/>
      <c r="QLH579" s="633"/>
      <c r="QLI579" s="633"/>
      <c r="QLJ579" s="633"/>
      <c r="QLK579" s="633"/>
      <c r="QLL579" s="633"/>
      <c r="QLM579" s="633"/>
      <c r="QLN579" s="633"/>
      <c r="QLO579" s="633"/>
      <c r="QLP579" s="633"/>
      <c r="QLQ579" s="633"/>
      <c r="QLR579" s="633"/>
      <c r="QLS579" s="633"/>
      <c r="QLT579" s="633"/>
      <c r="QLU579" s="633"/>
      <c r="QLV579" s="633"/>
      <c r="QLW579" s="633"/>
      <c r="QLX579" s="633"/>
      <c r="QLY579" s="633"/>
      <c r="QLZ579" s="633"/>
      <c r="QMA579" s="633"/>
      <c r="QMB579" s="633"/>
      <c r="QMC579" s="633"/>
      <c r="QMD579" s="633"/>
      <c r="QME579" s="633"/>
      <c r="QMF579" s="633"/>
      <c r="QMG579" s="633"/>
      <c r="QMH579" s="633"/>
      <c r="QMI579" s="633"/>
      <c r="QMJ579" s="633"/>
      <c r="QMK579" s="633"/>
      <c r="QML579" s="633"/>
      <c r="QMM579" s="633"/>
      <c r="QMN579" s="633"/>
      <c r="QMO579" s="633"/>
      <c r="QMP579" s="633"/>
      <c r="QMQ579" s="633"/>
      <c r="QMR579" s="633"/>
      <c r="QMS579" s="633"/>
      <c r="QMT579" s="633"/>
      <c r="QMU579" s="633"/>
      <c r="QMV579" s="633"/>
      <c r="QMW579" s="633"/>
      <c r="QMX579" s="633"/>
      <c r="QMY579" s="633"/>
      <c r="QMZ579" s="633"/>
      <c r="QNA579" s="633"/>
      <c r="QNB579" s="633"/>
      <c r="QNC579" s="633"/>
      <c r="QND579" s="633"/>
      <c r="QNE579" s="633"/>
      <c r="QNF579" s="633"/>
      <c r="QNG579" s="633"/>
      <c r="QNH579" s="633"/>
      <c r="QNI579" s="633"/>
      <c r="QNJ579" s="633"/>
      <c r="QNK579" s="633"/>
      <c r="QNL579" s="633"/>
      <c r="QNM579" s="633"/>
      <c r="QNN579" s="633"/>
      <c r="QNO579" s="633"/>
      <c r="QNP579" s="633"/>
      <c r="QNQ579" s="633"/>
      <c r="QNR579" s="633"/>
      <c r="QNS579" s="633"/>
      <c r="QNT579" s="633"/>
      <c r="QNU579" s="633"/>
      <c r="QNV579" s="633"/>
      <c r="QNW579" s="633"/>
      <c r="QNX579" s="633"/>
      <c r="QNY579" s="633"/>
      <c r="QNZ579" s="633"/>
      <c r="QOA579" s="633"/>
      <c r="QOB579" s="633"/>
      <c r="QOC579" s="633"/>
      <c r="QOD579" s="633"/>
      <c r="QOE579" s="633"/>
      <c r="QOF579" s="633"/>
      <c r="QOG579" s="633"/>
      <c r="QOH579" s="633"/>
      <c r="QOI579" s="633"/>
      <c r="QOJ579" s="633"/>
      <c r="QOK579" s="633"/>
      <c r="QOL579" s="633"/>
      <c r="QOM579" s="633"/>
      <c r="QON579" s="633"/>
      <c r="QOO579" s="633"/>
      <c r="QOP579" s="633"/>
      <c r="QOQ579" s="633"/>
      <c r="QOR579" s="633"/>
      <c r="QOS579" s="633"/>
      <c r="QOT579" s="633"/>
      <c r="QOU579" s="633"/>
      <c r="QOV579" s="633"/>
      <c r="QOW579" s="633"/>
      <c r="QOX579" s="633"/>
      <c r="QOY579" s="633"/>
      <c r="QOZ579" s="633"/>
      <c r="QPA579" s="633"/>
      <c r="QPB579" s="633"/>
      <c r="QPC579" s="633"/>
      <c r="QPD579" s="633"/>
      <c r="QPE579" s="633"/>
      <c r="QPF579" s="633"/>
      <c r="QPG579" s="633"/>
      <c r="QPH579" s="633"/>
      <c r="QPI579" s="633"/>
      <c r="QPJ579" s="633"/>
      <c r="QPK579" s="633"/>
      <c r="QPL579" s="633"/>
      <c r="QPM579" s="633"/>
      <c r="QPN579" s="633"/>
      <c r="QPO579" s="633"/>
      <c r="QPP579" s="633"/>
      <c r="QPQ579" s="633"/>
      <c r="QPR579" s="633"/>
      <c r="QPS579" s="633"/>
      <c r="QPT579" s="633"/>
      <c r="QPU579" s="633"/>
      <c r="QPV579" s="633"/>
      <c r="QPW579" s="633"/>
      <c r="QPX579" s="633"/>
      <c r="QPY579" s="633"/>
      <c r="QPZ579" s="633"/>
      <c r="QQA579" s="633"/>
      <c r="QQB579" s="633"/>
      <c r="QQC579" s="633"/>
      <c r="QQD579" s="633"/>
      <c r="QQE579" s="633"/>
      <c r="QQF579" s="633"/>
      <c r="QQG579" s="633"/>
      <c r="QQH579" s="633"/>
      <c r="QQI579" s="633"/>
      <c r="QQJ579" s="633"/>
      <c r="QQK579" s="633"/>
      <c r="QQL579" s="633"/>
      <c r="QQM579" s="633"/>
      <c r="QQN579" s="633"/>
      <c r="QQO579" s="633"/>
      <c r="QQP579" s="633"/>
      <c r="QQQ579" s="633"/>
      <c r="QQR579" s="633"/>
      <c r="QQS579" s="633"/>
      <c r="QQT579" s="633"/>
      <c r="QQU579" s="633"/>
      <c r="QQV579" s="633"/>
      <c r="QQW579" s="633"/>
      <c r="QQX579" s="633"/>
      <c r="QQY579" s="633"/>
      <c r="QQZ579" s="633"/>
      <c r="QRA579" s="633"/>
      <c r="QRB579" s="633"/>
      <c r="QRC579" s="633"/>
      <c r="QRD579" s="633"/>
      <c r="QRE579" s="633"/>
      <c r="QRF579" s="633"/>
      <c r="QRG579" s="633"/>
      <c r="QRH579" s="633"/>
      <c r="QRI579" s="633"/>
      <c r="QRJ579" s="633"/>
      <c r="QRK579" s="633"/>
      <c r="QRL579" s="633"/>
      <c r="QRM579" s="633"/>
      <c r="QRN579" s="633"/>
      <c r="QRO579" s="633"/>
      <c r="QRP579" s="633"/>
      <c r="QRQ579" s="633"/>
      <c r="QRR579" s="633"/>
      <c r="QRS579" s="633"/>
      <c r="QRT579" s="633"/>
      <c r="QRU579" s="633"/>
      <c r="QRV579" s="633"/>
      <c r="QRW579" s="633"/>
      <c r="QRX579" s="633"/>
      <c r="QRY579" s="633"/>
      <c r="QRZ579" s="633"/>
      <c r="QSA579" s="633"/>
      <c r="QSB579" s="633"/>
      <c r="QSC579" s="633"/>
      <c r="QSD579" s="633"/>
      <c r="QSE579" s="633"/>
      <c r="QSF579" s="633"/>
      <c r="QSG579" s="633"/>
      <c r="QSH579" s="633"/>
      <c r="QSI579" s="633"/>
      <c r="QSJ579" s="633"/>
      <c r="QSK579" s="633"/>
      <c r="QSL579" s="633"/>
      <c r="QSM579" s="633"/>
      <c r="QSN579" s="633"/>
      <c r="QSO579" s="633"/>
      <c r="QSP579" s="633"/>
      <c r="QSQ579" s="633"/>
      <c r="QSR579" s="633"/>
      <c r="QSS579" s="633"/>
      <c r="QST579" s="633"/>
      <c r="QSU579" s="633"/>
      <c r="QSV579" s="633"/>
      <c r="QSW579" s="633"/>
      <c r="QSX579" s="633"/>
      <c r="QSY579" s="633"/>
      <c r="QSZ579" s="633"/>
      <c r="QTA579" s="633"/>
      <c r="QTB579" s="633"/>
      <c r="QTC579" s="633"/>
      <c r="QTD579" s="633"/>
      <c r="QTE579" s="633"/>
      <c r="QTF579" s="633"/>
      <c r="QTG579" s="633"/>
      <c r="QTH579" s="633"/>
      <c r="QTI579" s="633"/>
      <c r="QTJ579" s="633"/>
      <c r="QTK579" s="633"/>
      <c r="QTL579" s="633"/>
      <c r="QTM579" s="633"/>
      <c r="QTN579" s="633"/>
      <c r="QTO579" s="633"/>
      <c r="QTP579" s="633"/>
      <c r="QTQ579" s="633"/>
      <c r="QTR579" s="633"/>
      <c r="QTS579" s="633"/>
      <c r="QTT579" s="633"/>
      <c r="QTU579" s="633"/>
      <c r="QTV579" s="633"/>
      <c r="QTW579" s="633"/>
      <c r="QTX579" s="633"/>
      <c r="QTY579" s="633"/>
      <c r="QTZ579" s="633"/>
      <c r="QUA579" s="633"/>
      <c r="QUB579" s="633"/>
      <c r="QUC579" s="633"/>
      <c r="QUD579" s="633"/>
      <c r="QUE579" s="633"/>
      <c r="QUF579" s="633"/>
      <c r="QUG579" s="633"/>
      <c r="QUH579" s="633"/>
      <c r="QUI579" s="633"/>
      <c r="QUJ579" s="633"/>
      <c r="QUK579" s="633"/>
      <c r="QUL579" s="633"/>
      <c r="QUM579" s="633"/>
      <c r="QUN579" s="633"/>
      <c r="QUO579" s="633"/>
      <c r="QUP579" s="633"/>
      <c r="QUQ579" s="633"/>
      <c r="QUR579" s="633"/>
      <c r="QUS579" s="633"/>
      <c r="QUT579" s="633"/>
      <c r="QUU579" s="633"/>
      <c r="QUV579" s="633"/>
      <c r="QUW579" s="633"/>
      <c r="QUX579" s="633"/>
      <c r="QUY579" s="633"/>
      <c r="QUZ579" s="633"/>
      <c r="QVA579" s="633"/>
      <c r="QVB579" s="633"/>
      <c r="QVC579" s="633"/>
      <c r="QVD579" s="633"/>
      <c r="QVE579" s="633"/>
      <c r="QVF579" s="633"/>
      <c r="QVG579" s="633"/>
      <c r="QVH579" s="633"/>
      <c r="QVI579" s="633"/>
      <c r="QVJ579" s="633"/>
      <c r="QVK579" s="633"/>
      <c r="QVL579" s="633"/>
      <c r="QVM579" s="633"/>
      <c r="QVN579" s="633"/>
      <c r="QVO579" s="633"/>
      <c r="QVP579" s="633"/>
      <c r="QVQ579" s="633"/>
      <c r="QVR579" s="633"/>
      <c r="QVS579" s="633"/>
      <c r="QVT579" s="633"/>
      <c r="QVU579" s="633"/>
      <c r="QVV579" s="633"/>
      <c r="QVW579" s="633"/>
      <c r="QVX579" s="633"/>
      <c r="QVY579" s="633"/>
      <c r="QVZ579" s="633"/>
      <c r="QWA579" s="633"/>
      <c r="QWB579" s="633"/>
      <c r="QWC579" s="633"/>
      <c r="QWD579" s="633"/>
      <c r="QWE579" s="633"/>
      <c r="QWF579" s="633"/>
      <c r="QWG579" s="633"/>
      <c r="QWH579" s="633"/>
      <c r="QWI579" s="633"/>
      <c r="QWJ579" s="633"/>
      <c r="QWK579" s="633"/>
      <c r="QWL579" s="633"/>
      <c r="QWM579" s="633"/>
      <c r="QWN579" s="633"/>
      <c r="QWO579" s="633"/>
      <c r="QWP579" s="633"/>
      <c r="QWQ579" s="633"/>
      <c r="QWR579" s="633"/>
      <c r="QWS579" s="633"/>
      <c r="QWT579" s="633"/>
      <c r="QWU579" s="633"/>
      <c r="QWV579" s="633"/>
      <c r="QWW579" s="633"/>
      <c r="QWX579" s="633"/>
      <c r="QWY579" s="633"/>
      <c r="QWZ579" s="633"/>
      <c r="QXA579" s="633"/>
      <c r="QXB579" s="633"/>
      <c r="QXC579" s="633"/>
      <c r="QXD579" s="633"/>
      <c r="QXE579" s="633"/>
      <c r="QXF579" s="633"/>
      <c r="QXG579" s="633"/>
      <c r="QXH579" s="633"/>
      <c r="QXI579" s="633"/>
      <c r="QXJ579" s="633"/>
      <c r="QXK579" s="633"/>
      <c r="QXL579" s="633"/>
      <c r="QXM579" s="633"/>
      <c r="QXN579" s="633"/>
      <c r="QXO579" s="633"/>
      <c r="QXP579" s="633"/>
      <c r="QXQ579" s="633"/>
      <c r="QXR579" s="633"/>
      <c r="QXS579" s="633"/>
      <c r="QXT579" s="633"/>
      <c r="QXU579" s="633"/>
      <c r="QXV579" s="633"/>
      <c r="QXW579" s="633"/>
      <c r="QXX579" s="633"/>
      <c r="QXY579" s="633"/>
      <c r="QXZ579" s="633"/>
      <c r="QYA579" s="633"/>
      <c r="QYB579" s="633"/>
      <c r="QYC579" s="633"/>
      <c r="QYD579" s="633"/>
      <c r="QYE579" s="633"/>
      <c r="QYF579" s="633"/>
      <c r="QYG579" s="633"/>
      <c r="QYH579" s="633"/>
      <c r="QYI579" s="633"/>
      <c r="QYJ579" s="633"/>
      <c r="QYK579" s="633"/>
      <c r="QYL579" s="633"/>
      <c r="QYM579" s="633"/>
      <c r="QYN579" s="633"/>
      <c r="QYO579" s="633"/>
      <c r="QYP579" s="633"/>
      <c r="QYQ579" s="633"/>
      <c r="QYR579" s="633"/>
      <c r="QYS579" s="633"/>
      <c r="QYT579" s="633"/>
      <c r="QYU579" s="633"/>
      <c r="QYV579" s="633"/>
      <c r="QYW579" s="633"/>
      <c r="QYX579" s="633"/>
      <c r="QYY579" s="633"/>
      <c r="QYZ579" s="633"/>
      <c r="QZA579" s="633"/>
      <c r="QZB579" s="633"/>
      <c r="QZC579" s="633"/>
      <c r="QZD579" s="633"/>
      <c r="QZE579" s="633"/>
      <c r="QZF579" s="633"/>
      <c r="QZG579" s="633"/>
      <c r="QZH579" s="633"/>
      <c r="QZI579" s="633"/>
      <c r="QZJ579" s="633"/>
      <c r="QZK579" s="633"/>
      <c r="QZL579" s="633"/>
      <c r="QZM579" s="633"/>
      <c r="QZN579" s="633"/>
      <c r="QZO579" s="633"/>
      <c r="QZP579" s="633"/>
      <c r="QZQ579" s="633"/>
      <c r="QZR579" s="633"/>
      <c r="QZS579" s="633"/>
      <c r="QZT579" s="633"/>
      <c r="QZU579" s="633"/>
      <c r="QZV579" s="633"/>
      <c r="QZW579" s="633"/>
      <c r="QZX579" s="633"/>
      <c r="QZY579" s="633"/>
      <c r="QZZ579" s="633"/>
      <c r="RAA579" s="633"/>
      <c r="RAB579" s="633"/>
      <c r="RAC579" s="633"/>
      <c r="RAD579" s="633"/>
      <c r="RAE579" s="633"/>
      <c r="RAF579" s="633"/>
      <c r="RAG579" s="633"/>
      <c r="RAH579" s="633"/>
      <c r="RAI579" s="633"/>
      <c r="RAJ579" s="633"/>
      <c r="RAK579" s="633"/>
      <c r="RAL579" s="633"/>
      <c r="RAM579" s="633"/>
      <c r="RAN579" s="633"/>
      <c r="RAO579" s="633"/>
      <c r="RAP579" s="633"/>
      <c r="RAQ579" s="633"/>
      <c r="RAR579" s="633"/>
      <c r="RAS579" s="633"/>
      <c r="RAT579" s="633"/>
      <c r="RAU579" s="633"/>
      <c r="RAV579" s="633"/>
      <c r="RAW579" s="633"/>
      <c r="RAX579" s="633"/>
      <c r="RAY579" s="633"/>
      <c r="RAZ579" s="633"/>
      <c r="RBA579" s="633"/>
      <c r="RBB579" s="633"/>
      <c r="RBC579" s="633"/>
      <c r="RBD579" s="633"/>
      <c r="RBE579" s="633"/>
      <c r="RBF579" s="633"/>
      <c r="RBG579" s="633"/>
      <c r="RBH579" s="633"/>
      <c r="RBI579" s="633"/>
      <c r="RBJ579" s="633"/>
      <c r="RBK579" s="633"/>
      <c r="RBL579" s="633"/>
      <c r="RBM579" s="633"/>
      <c r="RBN579" s="633"/>
      <c r="RBO579" s="633"/>
      <c r="RBP579" s="633"/>
      <c r="RBQ579" s="633"/>
      <c r="RBR579" s="633"/>
      <c r="RBS579" s="633"/>
      <c r="RBT579" s="633"/>
      <c r="RBU579" s="633"/>
      <c r="RBV579" s="633"/>
      <c r="RBW579" s="633"/>
      <c r="RBX579" s="633"/>
      <c r="RBY579" s="633"/>
      <c r="RBZ579" s="633"/>
      <c r="RCA579" s="633"/>
      <c r="RCB579" s="633"/>
      <c r="RCC579" s="633"/>
      <c r="RCD579" s="633"/>
      <c r="RCE579" s="633"/>
      <c r="RCF579" s="633"/>
      <c r="RCG579" s="633"/>
      <c r="RCH579" s="633"/>
      <c r="RCI579" s="633"/>
      <c r="RCJ579" s="633"/>
      <c r="RCK579" s="633"/>
      <c r="RCL579" s="633"/>
      <c r="RCM579" s="633"/>
      <c r="RCN579" s="633"/>
      <c r="RCO579" s="633"/>
      <c r="RCP579" s="633"/>
      <c r="RCQ579" s="633"/>
      <c r="RCR579" s="633"/>
      <c r="RCS579" s="633"/>
      <c r="RCT579" s="633"/>
      <c r="RCU579" s="633"/>
      <c r="RCV579" s="633"/>
      <c r="RCW579" s="633"/>
      <c r="RCX579" s="633"/>
      <c r="RCY579" s="633"/>
      <c r="RCZ579" s="633"/>
      <c r="RDA579" s="633"/>
      <c r="RDB579" s="633"/>
      <c r="RDC579" s="633"/>
      <c r="RDD579" s="633"/>
      <c r="RDE579" s="633"/>
      <c r="RDF579" s="633"/>
      <c r="RDG579" s="633"/>
      <c r="RDH579" s="633"/>
      <c r="RDI579" s="633"/>
      <c r="RDJ579" s="633"/>
      <c r="RDK579" s="633"/>
      <c r="RDL579" s="633"/>
      <c r="RDM579" s="633"/>
      <c r="RDN579" s="633"/>
      <c r="RDO579" s="633"/>
      <c r="RDP579" s="633"/>
      <c r="RDQ579" s="633"/>
      <c r="RDR579" s="633"/>
      <c r="RDS579" s="633"/>
      <c r="RDT579" s="633"/>
      <c r="RDU579" s="633"/>
      <c r="RDV579" s="633"/>
      <c r="RDW579" s="633"/>
      <c r="RDX579" s="633"/>
      <c r="RDY579" s="633"/>
      <c r="RDZ579" s="633"/>
      <c r="REA579" s="633"/>
      <c r="REB579" s="633"/>
      <c r="REC579" s="633"/>
      <c r="RED579" s="633"/>
      <c r="REE579" s="633"/>
      <c r="REF579" s="633"/>
      <c r="REG579" s="633"/>
      <c r="REH579" s="633"/>
      <c r="REI579" s="633"/>
      <c r="REJ579" s="633"/>
      <c r="REK579" s="633"/>
      <c r="REL579" s="633"/>
      <c r="REM579" s="633"/>
      <c r="REN579" s="633"/>
      <c r="REO579" s="633"/>
      <c r="REP579" s="633"/>
      <c r="REQ579" s="633"/>
      <c r="RER579" s="633"/>
      <c r="RES579" s="633"/>
      <c r="RET579" s="633"/>
      <c r="REU579" s="633"/>
      <c r="REV579" s="633"/>
      <c r="REW579" s="633"/>
      <c r="REX579" s="633"/>
      <c r="REY579" s="633"/>
      <c r="REZ579" s="633"/>
      <c r="RFA579" s="633"/>
      <c r="RFB579" s="633"/>
      <c r="RFC579" s="633"/>
      <c r="RFD579" s="633"/>
      <c r="RFE579" s="633"/>
      <c r="RFF579" s="633"/>
      <c r="RFG579" s="633"/>
      <c r="RFH579" s="633"/>
      <c r="RFI579" s="633"/>
      <c r="RFJ579" s="633"/>
      <c r="RFK579" s="633"/>
      <c r="RFL579" s="633"/>
      <c r="RFM579" s="633"/>
      <c r="RFN579" s="633"/>
      <c r="RFO579" s="633"/>
      <c r="RFP579" s="633"/>
      <c r="RFQ579" s="633"/>
      <c r="RFR579" s="633"/>
      <c r="RFS579" s="633"/>
      <c r="RFT579" s="633"/>
      <c r="RFU579" s="633"/>
      <c r="RFV579" s="633"/>
      <c r="RFW579" s="633"/>
      <c r="RFX579" s="633"/>
      <c r="RFY579" s="633"/>
      <c r="RFZ579" s="633"/>
      <c r="RGA579" s="633"/>
      <c r="RGB579" s="633"/>
      <c r="RGC579" s="633"/>
      <c r="RGD579" s="633"/>
      <c r="RGE579" s="633"/>
      <c r="RGF579" s="633"/>
      <c r="RGG579" s="633"/>
      <c r="RGH579" s="633"/>
      <c r="RGI579" s="633"/>
      <c r="RGJ579" s="633"/>
      <c r="RGK579" s="633"/>
      <c r="RGL579" s="633"/>
      <c r="RGM579" s="633"/>
      <c r="RGN579" s="633"/>
      <c r="RGO579" s="633"/>
      <c r="RGP579" s="633"/>
      <c r="RGQ579" s="633"/>
      <c r="RGR579" s="633"/>
      <c r="RGS579" s="633"/>
      <c r="RGT579" s="633"/>
      <c r="RGU579" s="633"/>
      <c r="RGV579" s="633"/>
      <c r="RGW579" s="633"/>
      <c r="RGX579" s="633"/>
      <c r="RGY579" s="633"/>
      <c r="RGZ579" s="633"/>
      <c r="RHA579" s="633"/>
      <c r="RHB579" s="633"/>
      <c r="RHC579" s="633"/>
      <c r="RHD579" s="633"/>
      <c r="RHE579" s="633"/>
      <c r="RHF579" s="633"/>
      <c r="RHG579" s="633"/>
      <c r="RHH579" s="633"/>
      <c r="RHI579" s="633"/>
      <c r="RHJ579" s="633"/>
      <c r="RHK579" s="633"/>
      <c r="RHL579" s="633"/>
      <c r="RHM579" s="633"/>
      <c r="RHN579" s="633"/>
      <c r="RHO579" s="633"/>
      <c r="RHP579" s="633"/>
      <c r="RHQ579" s="633"/>
      <c r="RHR579" s="633"/>
      <c r="RHS579" s="633"/>
      <c r="RHT579" s="633"/>
      <c r="RHU579" s="633"/>
      <c r="RHV579" s="633"/>
      <c r="RHW579" s="633"/>
      <c r="RHX579" s="633"/>
      <c r="RHY579" s="633"/>
      <c r="RHZ579" s="633"/>
      <c r="RIA579" s="633"/>
      <c r="RIB579" s="633"/>
      <c r="RIC579" s="633"/>
      <c r="RID579" s="633"/>
      <c r="RIE579" s="633"/>
      <c r="RIF579" s="633"/>
      <c r="RIG579" s="633"/>
      <c r="RIH579" s="633"/>
      <c r="RII579" s="633"/>
      <c r="RIJ579" s="633"/>
      <c r="RIK579" s="633"/>
      <c r="RIL579" s="633"/>
      <c r="RIM579" s="633"/>
      <c r="RIN579" s="633"/>
      <c r="RIO579" s="633"/>
      <c r="RIP579" s="633"/>
      <c r="RIQ579" s="633"/>
      <c r="RIR579" s="633"/>
      <c r="RIS579" s="633"/>
      <c r="RIT579" s="633"/>
      <c r="RIU579" s="633"/>
      <c r="RIV579" s="633"/>
      <c r="RIW579" s="633"/>
      <c r="RIX579" s="633"/>
      <c r="RIY579" s="633"/>
      <c r="RIZ579" s="633"/>
      <c r="RJA579" s="633"/>
      <c r="RJB579" s="633"/>
      <c r="RJC579" s="633"/>
      <c r="RJD579" s="633"/>
      <c r="RJE579" s="633"/>
      <c r="RJF579" s="633"/>
      <c r="RJG579" s="633"/>
      <c r="RJH579" s="633"/>
      <c r="RJI579" s="633"/>
      <c r="RJJ579" s="633"/>
      <c r="RJK579" s="633"/>
      <c r="RJL579" s="633"/>
      <c r="RJM579" s="633"/>
      <c r="RJN579" s="633"/>
      <c r="RJO579" s="633"/>
      <c r="RJP579" s="633"/>
      <c r="RJQ579" s="633"/>
      <c r="RJR579" s="633"/>
      <c r="RJS579" s="633"/>
      <c r="RJT579" s="633"/>
      <c r="RJU579" s="633"/>
      <c r="RJV579" s="633"/>
      <c r="RJW579" s="633"/>
      <c r="RJX579" s="633"/>
      <c r="RJY579" s="633"/>
      <c r="RJZ579" s="633"/>
      <c r="RKA579" s="633"/>
      <c r="RKB579" s="633"/>
      <c r="RKC579" s="633"/>
      <c r="RKD579" s="633"/>
      <c r="RKE579" s="633"/>
      <c r="RKF579" s="633"/>
      <c r="RKG579" s="633"/>
      <c r="RKH579" s="633"/>
      <c r="RKI579" s="633"/>
      <c r="RKJ579" s="633"/>
      <c r="RKK579" s="633"/>
      <c r="RKL579" s="633"/>
      <c r="RKM579" s="633"/>
      <c r="RKN579" s="633"/>
      <c r="RKO579" s="633"/>
      <c r="RKP579" s="633"/>
      <c r="RKQ579" s="633"/>
      <c r="RKR579" s="633"/>
      <c r="RKS579" s="633"/>
      <c r="RKT579" s="633"/>
      <c r="RKU579" s="633"/>
      <c r="RKV579" s="633"/>
      <c r="RKW579" s="633"/>
      <c r="RKX579" s="633"/>
      <c r="RKY579" s="633"/>
      <c r="RKZ579" s="633"/>
      <c r="RLA579" s="633"/>
      <c r="RLB579" s="633"/>
      <c r="RLC579" s="633"/>
      <c r="RLD579" s="633"/>
      <c r="RLE579" s="633"/>
      <c r="RLF579" s="633"/>
      <c r="RLG579" s="633"/>
      <c r="RLH579" s="633"/>
      <c r="RLI579" s="633"/>
      <c r="RLJ579" s="633"/>
      <c r="RLK579" s="633"/>
      <c r="RLL579" s="633"/>
      <c r="RLM579" s="633"/>
      <c r="RLN579" s="633"/>
      <c r="RLO579" s="633"/>
      <c r="RLP579" s="633"/>
      <c r="RLQ579" s="633"/>
      <c r="RLR579" s="633"/>
      <c r="RLS579" s="633"/>
      <c r="RLT579" s="633"/>
      <c r="RLU579" s="633"/>
      <c r="RLV579" s="633"/>
      <c r="RLW579" s="633"/>
      <c r="RLX579" s="633"/>
      <c r="RLY579" s="633"/>
      <c r="RLZ579" s="633"/>
      <c r="RMA579" s="633"/>
      <c r="RMB579" s="633"/>
      <c r="RMC579" s="633"/>
      <c r="RMD579" s="633"/>
      <c r="RME579" s="633"/>
      <c r="RMF579" s="633"/>
      <c r="RMG579" s="633"/>
      <c r="RMH579" s="633"/>
      <c r="RMI579" s="633"/>
      <c r="RMJ579" s="633"/>
      <c r="RMK579" s="633"/>
      <c r="RML579" s="633"/>
      <c r="RMM579" s="633"/>
      <c r="RMN579" s="633"/>
      <c r="RMO579" s="633"/>
      <c r="RMP579" s="633"/>
      <c r="RMQ579" s="633"/>
      <c r="RMR579" s="633"/>
      <c r="RMS579" s="633"/>
      <c r="RMT579" s="633"/>
      <c r="RMU579" s="633"/>
      <c r="RMV579" s="633"/>
      <c r="RMW579" s="633"/>
      <c r="RMX579" s="633"/>
      <c r="RMY579" s="633"/>
      <c r="RMZ579" s="633"/>
      <c r="RNA579" s="633"/>
      <c r="RNB579" s="633"/>
      <c r="RNC579" s="633"/>
      <c r="RND579" s="633"/>
      <c r="RNE579" s="633"/>
      <c r="RNF579" s="633"/>
      <c r="RNG579" s="633"/>
      <c r="RNH579" s="633"/>
      <c r="RNI579" s="633"/>
      <c r="RNJ579" s="633"/>
      <c r="RNK579" s="633"/>
      <c r="RNL579" s="633"/>
      <c r="RNM579" s="633"/>
      <c r="RNN579" s="633"/>
      <c r="RNO579" s="633"/>
      <c r="RNP579" s="633"/>
      <c r="RNQ579" s="633"/>
      <c r="RNR579" s="633"/>
      <c r="RNS579" s="633"/>
      <c r="RNT579" s="633"/>
      <c r="RNU579" s="633"/>
      <c r="RNV579" s="633"/>
      <c r="RNW579" s="633"/>
      <c r="RNX579" s="633"/>
      <c r="RNY579" s="633"/>
      <c r="RNZ579" s="633"/>
      <c r="ROA579" s="633"/>
      <c r="ROB579" s="633"/>
      <c r="ROC579" s="633"/>
      <c r="ROD579" s="633"/>
      <c r="ROE579" s="633"/>
      <c r="ROF579" s="633"/>
      <c r="ROG579" s="633"/>
      <c r="ROH579" s="633"/>
      <c r="ROI579" s="633"/>
      <c r="ROJ579" s="633"/>
      <c r="ROK579" s="633"/>
      <c r="ROL579" s="633"/>
      <c r="ROM579" s="633"/>
      <c r="RON579" s="633"/>
      <c r="ROO579" s="633"/>
      <c r="ROP579" s="633"/>
      <c r="ROQ579" s="633"/>
      <c r="ROR579" s="633"/>
      <c r="ROS579" s="633"/>
      <c r="ROT579" s="633"/>
      <c r="ROU579" s="633"/>
      <c r="ROV579" s="633"/>
      <c r="ROW579" s="633"/>
      <c r="ROX579" s="633"/>
      <c r="ROY579" s="633"/>
      <c r="ROZ579" s="633"/>
      <c r="RPA579" s="633"/>
      <c r="RPB579" s="633"/>
      <c r="RPC579" s="633"/>
      <c r="RPD579" s="633"/>
      <c r="RPE579" s="633"/>
      <c r="RPF579" s="633"/>
      <c r="RPG579" s="633"/>
      <c r="RPH579" s="633"/>
      <c r="RPI579" s="633"/>
      <c r="RPJ579" s="633"/>
      <c r="RPK579" s="633"/>
      <c r="RPL579" s="633"/>
      <c r="RPM579" s="633"/>
      <c r="RPN579" s="633"/>
      <c r="RPO579" s="633"/>
      <c r="RPP579" s="633"/>
      <c r="RPQ579" s="633"/>
      <c r="RPR579" s="633"/>
      <c r="RPS579" s="633"/>
      <c r="RPT579" s="633"/>
      <c r="RPU579" s="633"/>
      <c r="RPV579" s="633"/>
      <c r="RPW579" s="633"/>
      <c r="RPX579" s="633"/>
      <c r="RPY579" s="633"/>
      <c r="RPZ579" s="633"/>
      <c r="RQA579" s="633"/>
      <c r="RQB579" s="633"/>
      <c r="RQC579" s="633"/>
      <c r="RQD579" s="633"/>
      <c r="RQE579" s="633"/>
      <c r="RQF579" s="633"/>
      <c r="RQG579" s="633"/>
      <c r="RQH579" s="633"/>
      <c r="RQI579" s="633"/>
      <c r="RQJ579" s="633"/>
      <c r="RQK579" s="633"/>
      <c r="RQL579" s="633"/>
      <c r="RQM579" s="633"/>
      <c r="RQN579" s="633"/>
      <c r="RQO579" s="633"/>
      <c r="RQP579" s="633"/>
      <c r="RQQ579" s="633"/>
      <c r="RQR579" s="633"/>
      <c r="RQS579" s="633"/>
      <c r="RQT579" s="633"/>
      <c r="RQU579" s="633"/>
      <c r="RQV579" s="633"/>
      <c r="RQW579" s="633"/>
      <c r="RQX579" s="633"/>
      <c r="RQY579" s="633"/>
      <c r="RQZ579" s="633"/>
      <c r="RRA579" s="633"/>
      <c r="RRB579" s="633"/>
      <c r="RRC579" s="633"/>
      <c r="RRD579" s="633"/>
      <c r="RRE579" s="633"/>
      <c r="RRF579" s="633"/>
      <c r="RRG579" s="633"/>
      <c r="RRH579" s="633"/>
      <c r="RRI579" s="633"/>
      <c r="RRJ579" s="633"/>
      <c r="RRK579" s="633"/>
      <c r="RRL579" s="633"/>
      <c r="RRM579" s="633"/>
      <c r="RRN579" s="633"/>
      <c r="RRO579" s="633"/>
      <c r="RRP579" s="633"/>
      <c r="RRQ579" s="633"/>
      <c r="RRR579" s="633"/>
      <c r="RRS579" s="633"/>
      <c r="RRT579" s="633"/>
      <c r="RRU579" s="633"/>
      <c r="RRV579" s="633"/>
      <c r="RRW579" s="633"/>
      <c r="RRX579" s="633"/>
      <c r="RRY579" s="633"/>
      <c r="RRZ579" s="633"/>
      <c r="RSA579" s="633"/>
      <c r="RSB579" s="633"/>
      <c r="RSC579" s="633"/>
      <c r="RSD579" s="633"/>
      <c r="RSE579" s="633"/>
      <c r="RSF579" s="633"/>
      <c r="RSG579" s="633"/>
      <c r="RSH579" s="633"/>
      <c r="RSI579" s="633"/>
      <c r="RSJ579" s="633"/>
      <c r="RSK579" s="633"/>
      <c r="RSL579" s="633"/>
      <c r="RSM579" s="633"/>
      <c r="RSN579" s="633"/>
      <c r="RSO579" s="633"/>
      <c r="RSP579" s="633"/>
      <c r="RSQ579" s="633"/>
      <c r="RSR579" s="633"/>
      <c r="RSS579" s="633"/>
      <c r="RST579" s="633"/>
      <c r="RSU579" s="633"/>
      <c r="RSV579" s="633"/>
      <c r="RSW579" s="633"/>
      <c r="RSX579" s="633"/>
      <c r="RSY579" s="633"/>
      <c r="RSZ579" s="633"/>
      <c r="RTA579" s="633"/>
      <c r="RTB579" s="633"/>
      <c r="RTC579" s="633"/>
      <c r="RTD579" s="633"/>
      <c r="RTE579" s="633"/>
      <c r="RTF579" s="633"/>
      <c r="RTG579" s="633"/>
      <c r="RTH579" s="633"/>
      <c r="RTI579" s="633"/>
      <c r="RTJ579" s="633"/>
      <c r="RTK579" s="633"/>
      <c r="RTL579" s="633"/>
      <c r="RTM579" s="633"/>
      <c r="RTN579" s="633"/>
      <c r="RTO579" s="633"/>
      <c r="RTP579" s="633"/>
      <c r="RTQ579" s="633"/>
      <c r="RTR579" s="633"/>
      <c r="RTS579" s="633"/>
      <c r="RTT579" s="633"/>
      <c r="RTU579" s="633"/>
      <c r="RTV579" s="633"/>
      <c r="RTW579" s="633"/>
      <c r="RTX579" s="633"/>
      <c r="RTY579" s="633"/>
      <c r="RTZ579" s="633"/>
      <c r="RUA579" s="633"/>
      <c r="RUB579" s="633"/>
      <c r="RUC579" s="633"/>
      <c r="RUD579" s="633"/>
      <c r="RUE579" s="633"/>
      <c r="RUF579" s="633"/>
      <c r="RUG579" s="633"/>
      <c r="RUH579" s="633"/>
      <c r="RUI579" s="633"/>
      <c r="RUJ579" s="633"/>
      <c r="RUK579" s="633"/>
      <c r="RUL579" s="633"/>
      <c r="RUM579" s="633"/>
      <c r="RUN579" s="633"/>
      <c r="RUO579" s="633"/>
      <c r="RUP579" s="633"/>
      <c r="RUQ579" s="633"/>
      <c r="RUR579" s="633"/>
      <c r="RUS579" s="633"/>
      <c r="RUT579" s="633"/>
      <c r="RUU579" s="633"/>
      <c r="RUV579" s="633"/>
      <c r="RUW579" s="633"/>
      <c r="RUX579" s="633"/>
      <c r="RUY579" s="633"/>
      <c r="RUZ579" s="633"/>
      <c r="RVA579" s="633"/>
      <c r="RVB579" s="633"/>
      <c r="RVC579" s="633"/>
      <c r="RVD579" s="633"/>
      <c r="RVE579" s="633"/>
      <c r="RVF579" s="633"/>
      <c r="RVG579" s="633"/>
      <c r="RVH579" s="633"/>
      <c r="RVI579" s="633"/>
      <c r="RVJ579" s="633"/>
      <c r="RVK579" s="633"/>
      <c r="RVL579" s="633"/>
      <c r="RVM579" s="633"/>
      <c r="RVN579" s="633"/>
      <c r="RVO579" s="633"/>
      <c r="RVP579" s="633"/>
      <c r="RVQ579" s="633"/>
      <c r="RVR579" s="633"/>
      <c r="RVS579" s="633"/>
      <c r="RVT579" s="633"/>
      <c r="RVU579" s="633"/>
      <c r="RVV579" s="633"/>
      <c r="RVW579" s="633"/>
      <c r="RVX579" s="633"/>
      <c r="RVY579" s="633"/>
      <c r="RVZ579" s="633"/>
      <c r="RWA579" s="633"/>
      <c r="RWB579" s="633"/>
      <c r="RWC579" s="633"/>
      <c r="RWD579" s="633"/>
      <c r="RWE579" s="633"/>
      <c r="RWF579" s="633"/>
      <c r="RWG579" s="633"/>
      <c r="RWH579" s="633"/>
      <c r="RWI579" s="633"/>
      <c r="RWJ579" s="633"/>
      <c r="RWK579" s="633"/>
      <c r="RWL579" s="633"/>
      <c r="RWM579" s="633"/>
      <c r="RWN579" s="633"/>
      <c r="RWO579" s="633"/>
      <c r="RWP579" s="633"/>
      <c r="RWQ579" s="633"/>
      <c r="RWR579" s="633"/>
      <c r="RWS579" s="633"/>
      <c r="RWT579" s="633"/>
      <c r="RWU579" s="633"/>
      <c r="RWV579" s="633"/>
      <c r="RWW579" s="633"/>
      <c r="RWX579" s="633"/>
      <c r="RWY579" s="633"/>
      <c r="RWZ579" s="633"/>
      <c r="RXA579" s="633"/>
      <c r="RXB579" s="633"/>
      <c r="RXC579" s="633"/>
      <c r="RXD579" s="633"/>
      <c r="RXE579" s="633"/>
      <c r="RXF579" s="633"/>
      <c r="RXG579" s="633"/>
      <c r="RXH579" s="633"/>
      <c r="RXI579" s="633"/>
      <c r="RXJ579" s="633"/>
      <c r="RXK579" s="633"/>
      <c r="RXL579" s="633"/>
      <c r="RXM579" s="633"/>
      <c r="RXN579" s="633"/>
      <c r="RXO579" s="633"/>
      <c r="RXP579" s="633"/>
      <c r="RXQ579" s="633"/>
      <c r="RXR579" s="633"/>
      <c r="RXS579" s="633"/>
      <c r="RXT579" s="633"/>
      <c r="RXU579" s="633"/>
      <c r="RXV579" s="633"/>
      <c r="RXW579" s="633"/>
      <c r="RXX579" s="633"/>
      <c r="RXY579" s="633"/>
      <c r="RXZ579" s="633"/>
      <c r="RYA579" s="633"/>
      <c r="RYB579" s="633"/>
      <c r="RYC579" s="633"/>
      <c r="RYD579" s="633"/>
      <c r="RYE579" s="633"/>
      <c r="RYF579" s="633"/>
      <c r="RYG579" s="633"/>
      <c r="RYH579" s="633"/>
      <c r="RYI579" s="633"/>
      <c r="RYJ579" s="633"/>
      <c r="RYK579" s="633"/>
      <c r="RYL579" s="633"/>
      <c r="RYM579" s="633"/>
      <c r="RYN579" s="633"/>
      <c r="RYO579" s="633"/>
      <c r="RYP579" s="633"/>
      <c r="RYQ579" s="633"/>
      <c r="RYR579" s="633"/>
      <c r="RYS579" s="633"/>
      <c r="RYT579" s="633"/>
      <c r="RYU579" s="633"/>
      <c r="RYV579" s="633"/>
      <c r="RYW579" s="633"/>
      <c r="RYX579" s="633"/>
      <c r="RYY579" s="633"/>
      <c r="RYZ579" s="633"/>
      <c r="RZA579" s="633"/>
      <c r="RZB579" s="633"/>
      <c r="RZC579" s="633"/>
      <c r="RZD579" s="633"/>
      <c r="RZE579" s="633"/>
      <c r="RZF579" s="633"/>
      <c r="RZG579" s="633"/>
      <c r="RZH579" s="633"/>
      <c r="RZI579" s="633"/>
      <c r="RZJ579" s="633"/>
      <c r="RZK579" s="633"/>
      <c r="RZL579" s="633"/>
      <c r="RZM579" s="633"/>
      <c r="RZN579" s="633"/>
      <c r="RZO579" s="633"/>
      <c r="RZP579" s="633"/>
      <c r="RZQ579" s="633"/>
      <c r="RZR579" s="633"/>
      <c r="RZS579" s="633"/>
      <c r="RZT579" s="633"/>
      <c r="RZU579" s="633"/>
      <c r="RZV579" s="633"/>
      <c r="RZW579" s="633"/>
      <c r="RZX579" s="633"/>
      <c r="RZY579" s="633"/>
      <c r="RZZ579" s="633"/>
      <c r="SAA579" s="633"/>
      <c r="SAB579" s="633"/>
      <c r="SAC579" s="633"/>
      <c r="SAD579" s="633"/>
      <c r="SAE579" s="633"/>
      <c r="SAF579" s="633"/>
      <c r="SAG579" s="633"/>
      <c r="SAH579" s="633"/>
      <c r="SAI579" s="633"/>
      <c r="SAJ579" s="633"/>
      <c r="SAK579" s="633"/>
      <c r="SAL579" s="633"/>
      <c r="SAM579" s="633"/>
      <c r="SAN579" s="633"/>
      <c r="SAO579" s="633"/>
      <c r="SAP579" s="633"/>
      <c r="SAQ579" s="633"/>
      <c r="SAR579" s="633"/>
      <c r="SAS579" s="633"/>
      <c r="SAT579" s="633"/>
      <c r="SAU579" s="633"/>
      <c r="SAV579" s="633"/>
      <c r="SAW579" s="633"/>
      <c r="SAX579" s="633"/>
      <c r="SAY579" s="633"/>
      <c r="SAZ579" s="633"/>
      <c r="SBA579" s="633"/>
      <c r="SBB579" s="633"/>
      <c r="SBC579" s="633"/>
      <c r="SBD579" s="633"/>
      <c r="SBE579" s="633"/>
      <c r="SBF579" s="633"/>
      <c r="SBG579" s="633"/>
      <c r="SBH579" s="633"/>
      <c r="SBI579" s="633"/>
      <c r="SBJ579" s="633"/>
      <c r="SBK579" s="633"/>
      <c r="SBL579" s="633"/>
      <c r="SBM579" s="633"/>
      <c r="SBN579" s="633"/>
      <c r="SBO579" s="633"/>
      <c r="SBP579" s="633"/>
      <c r="SBQ579" s="633"/>
      <c r="SBR579" s="633"/>
      <c r="SBS579" s="633"/>
      <c r="SBT579" s="633"/>
      <c r="SBU579" s="633"/>
      <c r="SBV579" s="633"/>
      <c r="SBW579" s="633"/>
      <c r="SBX579" s="633"/>
      <c r="SBY579" s="633"/>
      <c r="SBZ579" s="633"/>
      <c r="SCA579" s="633"/>
      <c r="SCB579" s="633"/>
      <c r="SCC579" s="633"/>
      <c r="SCD579" s="633"/>
      <c r="SCE579" s="633"/>
      <c r="SCF579" s="633"/>
      <c r="SCG579" s="633"/>
      <c r="SCH579" s="633"/>
      <c r="SCI579" s="633"/>
      <c r="SCJ579" s="633"/>
      <c r="SCK579" s="633"/>
      <c r="SCL579" s="633"/>
      <c r="SCM579" s="633"/>
      <c r="SCN579" s="633"/>
      <c r="SCO579" s="633"/>
      <c r="SCP579" s="633"/>
      <c r="SCQ579" s="633"/>
      <c r="SCR579" s="633"/>
      <c r="SCS579" s="633"/>
      <c r="SCT579" s="633"/>
      <c r="SCU579" s="633"/>
      <c r="SCV579" s="633"/>
      <c r="SCW579" s="633"/>
      <c r="SCX579" s="633"/>
      <c r="SCY579" s="633"/>
      <c r="SCZ579" s="633"/>
      <c r="SDA579" s="633"/>
      <c r="SDB579" s="633"/>
      <c r="SDC579" s="633"/>
      <c r="SDD579" s="633"/>
      <c r="SDE579" s="633"/>
      <c r="SDF579" s="633"/>
      <c r="SDG579" s="633"/>
      <c r="SDH579" s="633"/>
      <c r="SDI579" s="633"/>
      <c r="SDJ579" s="633"/>
      <c r="SDK579" s="633"/>
      <c r="SDL579" s="633"/>
      <c r="SDM579" s="633"/>
      <c r="SDN579" s="633"/>
      <c r="SDO579" s="633"/>
      <c r="SDP579" s="633"/>
      <c r="SDQ579" s="633"/>
      <c r="SDR579" s="633"/>
      <c r="SDS579" s="633"/>
      <c r="SDT579" s="633"/>
      <c r="SDU579" s="633"/>
      <c r="SDV579" s="633"/>
      <c r="SDW579" s="633"/>
      <c r="SDX579" s="633"/>
      <c r="SDY579" s="633"/>
      <c r="SDZ579" s="633"/>
      <c r="SEA579" s="633"/>
      <c r="SEB579" s="633"/>
      <c r="SEC579" s="633"/>
      <c r="SED579" s="633"/>
      <c r="SEE579" s="633"/>
      <c r="SEF579" s="633"/>
      <c r="SEG579" s="633"/>
      <c r="SEH579" s="633"/>
      <c r="SEI579" s="633"/>
      <c r="SEJ579" s="633"/>
      <c r="SEK579" s="633"/>
      <c r="SEL579" s="633"/>
      <c r="SEM579" s="633"/>
      <c r="SEN579" s="633"/>
      <c r="SEO579" s="633"/>
      <c r="SEP579" s="633"/>
      <c r="SEQ579" s="633"/>
      <c r="SER579" s="633"/>
      <c r="SES579" s="633"/>
      <c r="SET579" s="633"/>
      <c r="SEU579" s="633"/>
      <c r="SEV579" s="633"/>
      <c r="SEW579" s="633"/>
      <c r="SEX579" s="633"/>
      <c r="SEY579" s="633"/>
      <c r="SEZ579" s="633"/>
      <c r="SFA579" s="633"/>
      <c r="SFB579" s="633"/>
      <c r="SFC579" s="633"/>
      <c r="SFD579" s="633"/>
      <c r="SFE579" s="633"/>
      <c r="SFF579" s="633"/>
      <c r="SFG579" s="633"/>
      <c r="SFH579" s="633"/>
      <c r="SFI579" s="633"/>
      <c r="SFJ579" s="633"/>
      <c r="SFK579" s="633"/>
      <c r="SFL579" s="633"/>
      <c r="SFM579" s="633"/>
      <c r="SFN579" s="633"/>
      <c r="SFO579" s="633"/>
      <c r="SFP579" s="633"/>
      <c r="SFQ579" s="633"/>
      <c r="SFR579" s="633"/>
      <c r="SFS579" s="633"/>
      <c r="SFT579" s="633"/>
      <c r="SFU579" s="633"/>
      <c r="SFV579" s="633"/>
      <c r="SFW579" s="633"/>
      <c r="SFX579" s="633"/>
      <c r="SFY579" s="633"/>
      <c r="SFZ579" s="633"/>
      <c r="SGA579" s="633"/>
      <c r="SGB579" s="633"/>
      <c r="SGC579" s="633"/>
      <c r="SGD579" s="633"/>
      <c r="SGE579" s="633"/>
      <c r="SGF579" s="633"/>
      <c r="SGG579" s="633"/>
      <c r="SGH579" s="633"/>
      <c r="SGI579" s="633"/>
      <c r="SGJ579" s="633"/>
      <c r="SGK579" s="633"/>
      <c r="SGL579" s="633"/>
      <c r="SGM579" s="633"/>
      <c r="SGN579" s="633"/>
      <c r="SGO579" s="633"/>
      <c r="SGP579" s="633"/>
      <c r="SGQ579" s="633"/>
      <c r="SGR579" s="633"/>
      <c r="SGS579" s="633"/>
      <c r="SGT579" s="633"/>
      <c r="SGU579" s="633"/>
      <c r="SGV579" s="633"/>
      <c r="SGW579" s="633"/>
      <c r="SGX579" s="633"/>
      <c r="SGY579" s="633"/>
      <c r="SGZ579" s="633"/>
      <c r="SHA579" s="633"/>
      <c r="SHB579" s="633"/>
      <c r="SHC579" s="633"/>
      <c r="SHD579" s="633"/>
      <c r="SHE579" s="633"/>
      <c r="SHF579" s="633"/>
      <c r="SHG579" s="633"/>
      <c r="SHH579" s="633"/>
      <c r="SHI579" s="633"/>
      <c r="SHJ579" s="633"/>
      <c r="SHK579" s="633"/>
      <c r="SHL579" s="633"/>
      <c r="SHM579" s="633"/>
      <c r="SHN579" s="633"/>
      <c r="SHO579" s="633"/>
      <c r="SHP579" s="633"/>
      <c r="SHQ579" s="633"/>
      <c r="SHR579" s="633"/>
      <c r="SHS579" s="633"/>
      <c r="SHT579" s="633"/>
      <c r="SHU579" s="633"/>
      <c r="SHV579" s="633"/>
      <c r="SHW579" s="633"/>
      <c r="SHX579" s="633"/>
      <c r="SHY579" s="633"/>
      <c r="SHZ579" s="633"/>
      <c r="SIA579" s="633"/>
      <c r="SIB579" s="633"/>
      <c r="SIC579" s="633"/>
      <c r="SID579" s="633"/>
      <c r="SIE579" s="633"/>
      <c r="SIF579" s="633"/>
      <c r="SIG579" s="633"/>
      <c r="SIH579" s="633"/>
      <c r="SII579" s="633"/>
      <c r="SIJ579" s="633"/>
      <c r="SIK579" s="633"/>
      <c r="SIL579" s="633"/>
      <c r="SIM579" s="633"/>
      <c r="SIN579" s="633"/>
      <c r="SIO579" s="633"/>
      <c r="SIP579" s="633"/>
      <c r="SIQ579" s="633"/>
      <c r="SIR579" s="633"/>
      <c r="SIS579" s="633"/>
      <c r="SIT579" s="633"/>
      <c r="SIU579" s="633"/>
      <c r="SIV579" s="633"/>
      <c r="SIW579" s="633"/>
      <c r="SIX579" s="633"/>
      <c r="SIY579" s="633"/>
      <c r="SIZ579" s="633"/>
      <c r="SJA579" s="633"/>
      <c r="SJB579" s="633"/>
      <c r="SJC579" s="633"/>
      <c r="SJD579" s="633"/>
      <c r="SJE579" s="633"/>
      <c r="SJF579" s="633"/>
      <c r="SJG579" s="633"/>
      <c r="SJH579" s="633"/>
      <c r="SJI579" s="633"/>
      <c r="SJJ579" s="633"/>
      <c r="SJK579" s="633"/>
      <c r="SJL579" s="633"/>
      <c r="SJM579" s="633"/>
      <c r="SJN579" s="633"/>
      <c r="SJO579" s="633"/>
      <c r="SJP579" s="633"/>
      <c r="SJQ579" s="633"/>
      <c r="SJR579" s="633"/>
      <c r="SJS579" s="633"/>
      <c r="SJT579" s="633"/>
      <c r="SJU579" s="633"/>
      <c r="SJV579" s="633"/>
      <c r="SJW579" s="633"/>
      <c r="SJX579" s="633"/>
      <c r="SJY579" s="633"/>
      <c r="SJZ579" s="633"/>
      <c r="SKA579" s="633"/>
      <c r="SKB579" s="633"/>
      <c r="SKC579" s="633"/>
      <c r="SKD579" s="633"/>
      <c r="SKE579" s="633"/>
      <c r="SKF579" s="633"/>
      <c r="SKG579" s="633"/>
      <c r="SKH579" s="633"/>
      <c r="SKI579" s="633"/>
      <c r="SKJ579" s="633"/>
      <c r="SKK579" s="633"/>
      <c r="SKL579" s="633"/>
      <c r="SKM579" s="633"/>
      <c r="SKN579" s="633"/>
      <c r="SKO579" s="633"/>
      <c r="SKP579" s="633"/>
      <c r="SKQ579" s="633"/>
      <c r="SKR579" s="633"/>
      <c r="SKS579" s="633"/>
      <c r="SKT579" s="633"/>
      <c r="SKU579" s="633"/>
      <c r="SKV579" s="633"/>
      <c r="SKW579" s="633"/>
      <c r="SKX579" s="633"/>
      <c r="SKY579" s="633"/>
      <c r="SKZ579" s="633"/>
      <c r="SLA579" s="633"/>
      <c r="SLB579" s="633"/>
      <c r="SLC579" s="633"/>
      <c r="SLD579" s="633"/>
      <c r="SLE579" s="633"/>
      <c r="SLF579" s="633"/>
      <c r="SLG579" s="633"/>
      <c r="SLH579" s="633"/>
      <c r="SLI579" s="633"/>
      <c r="SLJ579" s="633"/>
      <c r="SLK579" s="633"/>
      <c r="SLL579" s="633"/>
      <c r="SLM579" s="633"/>
      <c r="SLN579" s="633"/>
      <c r="SLO579" s="633"/>
      <c r="SLP579" s="633"/>
      <c r="SLQ579" s="633"/>
      <c r="SLR579" s="633"/>
      <c r="SLS579" s="633"/>
      <c r="SLT579" s="633"/>
      <c r="SLU579" s="633"/>
      <c r="SLV579" s="633"/>
      <c r="SLW579" s="633"/>
      <c r="SLX579" s="633"/>
      <c r="SLY579" s="633"/>
      <c r="SLZ579" s="633"/>
      <c r="SMA579" s="633"/>
      <c r="SMB579" s="633"/>
      <c r="SMC579" s="633"/>
      <c r="SMD579" s="633"/>
      <c r="SME579" s="633"/>
      <c r="SMF579" s="633"/>
      <c r="SMG579" s="633"/>
      <c r="SMH579" s="633"/>
      <c r="SMI579" s="633"/>
      <c r="SMJ579" s="633"/>
      <c r="SMK579" s="633"/>
      <c r="SML579" s="633"/>
      <c r="SMM579" s="633"/>
      <c r="SMN579" s="633"/>
      <c r="SMO579" s="633"/>
      <c r="SMP579" s="633"/>
      <c r="SMQ579" s="633"/>
      <c r="SMR579" s="633"/>
      <c r="SMS579" s="633"/>
      <c r="SMT579" s="633"/>
      <c r="SMU579" s="633"/>
      <c r="SMV579" s="633"/>
      <c r="SMW579" s="633"/>
      <c r="SMX579" s="633"/>
      <c r="SMY579" s="633"/>
      <c r="SMZ579" s="633"/>
      <c r="SNA579" s="633"/>
      <c r="SNB579" s="633"/>
      <c r="SNC579" s="633"/>
      <c r="SND579" s="633"/>
      <c r="SNE579" s="633"/>
      <c r="SNF579" s="633"/>
      <c r="SNG579" s="633"/>
      <c r="SNH579" s="633"/>
      <c r="SNI579" s="633"/>
      <c r="SNJ579" s="633"/>
      <c r="SNK579" s="633"/>
      <c r="SNL579" s="633"/>
      <c r="SNM579" s="633"/>
      <c r="SNN579" s="633"/>
      <c r="SNO579" s="633"/>
      <c r="SNP579" s="633"/>
      <c r="SNQ579" s="633"/>
      <c r="SNR579" s="633"/>
      <c r="SNS579" s="633"/>
      <c r="SNT579" s="633"/>
      <c r="SNU579" s="633"/>
      <c r="SNV579" s="633"/>
      <c r="SNW579" s="633"/>
      <c r="SNX579" s="633"/>
      <c r="SNY579" s="633"/>
      <c r="SNZ579" s="633"/>
      <c r="SOA579" s="633"/>
      <c r="SOB579" s="633"/>
      <c r="SOC579" s="633"/>
      <c r="SOD579" s="633"/>
      <c r="SOE579" s="633"/>
      <c r="SOF579" s="633"/>
      <c r="SOG579" s="633"/>
      <c r="SOH579" s="633"/>
      <c r="SOI579" s="633"/>
      <c r="SOJ579" s="633"/>
      <c r="SOK579" s="633"/>
      <c r="SOL579" s="633"/>
      <c r="SOM579" s="633"/>
      <c r="SON579" s="633"/>
      <c r="SOO579" s="633"/>
      <c r="SOP579" s="633"/>
      <c r="SOQ579" s="633"/>
      <c r="SOR579" s="633"/>
      <c r="SOS579" s="633"/>
      <c r="SOT579" s="633"/>
      <c r="SOU579" s="633"/>
      <c r="SOV579" s="633"/>
      <c r="SOW579" s="633"/>
      <c r="SOX579" s="633"/>
      <c r="SOY579" s="633"/>
      <c r="SOZ579" s="633"/>
      <c r="SPA579" s="633"/>
      <c r="SPB579" s="633"/>
      <c r="SPC579" s="633"/>
      <c r="SPD579" s="633"/>
      <c r="SPE579" s="633"/>
      <c r="SPF579" s="633"/>
      <c r="SPG579" s="633"/>
      <c r="SPH579" s="633"/>
      <c r="SPI579" s="633"/>
      <c r="SPJ579" s="633"/>
      <c r="SPK579" s="633"/>
      <c r="SPL579" s="633"/>
      <c r="SPM579" s="633"/>
      <c r="SPN579" s="633"/>
      <c r="SPO579" s="633"/>
      <c r="SPP579" s="633"/>
      <c r="SPQ579" s="633"/>
      <c r="SPR579" s="633"/>
      <c r="SPS579" s="633"/>
      <c r="SPT579" s="633"/>
      <c r="SPU579" s="633"/>
      <c r="SPV579" s="633"/>
      <c r="SPW579" s="633"/>
      <c r="SPX579" s="633"/>
      <c r="SPY579" s="633"/>
      <c r="SPZ579" s="633"/>
      <c r="SQA579" s="633"/>
      <c r="SQB579" s="633"/>
      <c r="SQC579" s="633"/>
      <c r="SQD579" s="633"/>
      <c r="SQE579" s="633"/>
      <c r="SQF579" s="633"/>
      <c r="SQG579" s="633"/>
      <c r="SQH579" s="633"/>
      <c r="SQI579" s="633"/>
      <c r="SQJ579" s="633"/>
      <c r="SQK579" s="633"/>
      <c r="SQL579" s="633"/>
      <c r="SQM579" s="633"/>
      <c r="SQN579" s="633"/>
      <c r="SQO579" s="633"/>
      <c r="SQP579" s="633"/>
      <c r="SQQ579" s="633"/>
      <c r="SQR579" s="633"/>
      <c r="SQS579" s="633"/>
      <c r="SQT579" s="633"/>
      <c r="SQU579" s="633"/>
      <c r="SQV579" s="633"/>
      <c r="SQW579" s="633"/>
      <c r="SQX579" s="633"/>
      <c r="SQY579" s="633"/>
      <c r="SQZ579" s="633"/>
      <c r="SRA579" s="633"/>
      <c r="SRB579" s="633"/>
      <c r="SRC579" s="633"/>
      <c r="SRD579" s="633"/>
      <c r="SRE579" s="633"/>
      <c r="SRF579" s="633"/>
      <c r="SRG579" s="633"/>
      <c r="SRH579" s="633"/>
      <c r="SRI579" s="633"/>
      <c r="SRJ579" s="633"/>
      <c r="SRK579" s="633"/>
      <c r="SRL579" s="633"/>
      <c r="SRM579" s="633"/>
      <c r="SRN579" s="633"/>
      <c r="SRO579" s="633"/>
      <c r="SRP579" s="633"/>
      <c r="SRQ579" s="633"/>
      <c r="SRR579" s="633"/>
      <c r="SRS579" s="633"/>
      <c r="SRT579" s="633"/>
      <c r="SRU579" s="633"/>
      <c r="SRV579" s="633"/>
      <c r="SRW579" s="633"/>
      <c r="SRX579" s="633"/>
      <c r="SRY579" s="633"/>
      <c r="SRZ579" s="633"/>
      <c r="SSA579" s="633"/>
      <c r="SSB579" s="633"/>
      <c r="SSC579" s="633"/>
      <c r="SSD579" s="633"/>
      <c r="SSE579" s="633"/>
      <c r="SSF579" s="633"/>
      <c r="SSG579" s="633"/>
      <c r="SSH579" s="633"/>
      <c r="SSI579" s="633"/>
      <c r="SSJ579" s="633"/>
      <c r="SSK579" s="633"/>
      <c r="SSL579" s="633"/>
      <c r="SSM579" s="633"/>
      <c r="SSN579" s="633"/>
      <c r="SSO579" s="633"/>
      <c r="SSP579" s="633"/>
      <c r="SSQ579" s="633"/>
      <c r="SSR579" s="633"/>
      <c r="SSS579" s="633"/>
      <c r="SST579" s="633"/>
      <c r="SSU579" s="633"/>
      <c r="SSV579" s="633"/>
      <c r="SSW579" s="633"/>
      <c r="SSX579" s="633"/>
      <c r="SSY579" s="633"/>
      <c r="SSZ579" s="633"/>
      <c r="STA579" s="633"/>
      <c r="STB579" s="633"/>
      <c r="STC579" s="633"/>
      <c r="STD579" s="633"/>
      <c r="STE579" s="633"/>
      <c r="STF579" s="633"/>
      <c r="STG579" s="633"/>
      <c r="STH579" s="633"/>
      <c r="STI579" s="633"/>
      <c r="STJ579" s="633"/>
      <c r="STK579" s="633"/>
      <c r="STL579" s="633"/>
      <c r="STM579" s="633"/>
      <c r="STN579" s="633"/>
      <c r="STO579" s="633"/>
      <c r="STP579" s="633"/>
      <c r="STQ579" s="633"/>
      <c r="STR579" s="633"/>
      <c r="STS579" s="633"/>
      <c r="STT579" s="633"/>
      <c r="STU579" s="633"/>
      <c r="STV579" s="633"/>
      <c r="STW579" s="633"/>
      <c r="STX579" s="633"/>
      <c r="STY579" s="633"/>
      <c r="STZ579" s="633"/>
      <c r="SUA579" s="633"/>
      <c r="SUB579" s="633"/>
      <c r="SUC579" s="633"/>
      <c r="SUD579" s="633"/>
      <c r="SUE579" s="633"/>
      <c r="SUF579" s="633"/>
      <c r="SUG579" s="633"/>
      <c r="SUH579" s="633"/>
      <c r="SUI579" s="633"/>
      <c r="SUJ579" s="633"/>
      <c r="SUK579" s="633"/>
      <c r="SUL579" s="633"/>
      <c r="SUM579" s="633"/>
      <c r="SUN579" s="633"/>
      <c r="SUO579" s="633"/>
      <c r="SUP579" s="633"/>
      <c r="SUQ579" s="633"/>
      <c r="SUR579" s="633"/>
      <c r="SUS579" s="633"/>
      <c r="SUT579" s="633"/>
      <c r="SUU579" s="633"/>
      <c r="SUV579" s="633"/>
      <c r="SUW579" s="633"/>
      <c r="SUX579" s="633"/>
      <c r="SUY579" s="633"/>
      <c r="SUZ579" s="633"/>
      <c r="SVA579" s="633"/>
      <c r="SVB579" s="633"/>
      <c r="SVC579" s="633"/>
      <c r="SVD579" s="633"/>
      <c r="SVE579" s="633"/>
      <c r="SVF579" s="633"/>
      <c r="SVG579" s="633"/>
      <c r="SVH579" s="633"/>
      <c r="SVI579" s="633"/>
      <c r="SVJ579" s="633"/>
      <c r="SVK579" s="633"/>
      <c r="SVL579" s="633"/>
      <c r="SVM579" s="633"/>
      <c r="SVN579" s="633"/>
      <c r="SVO579" s="633"/>
      <c r="SVP579" s="633"/>
      <c r="SVQ579" s="633"/>
      <c r="SVR579" s="633"/>
      <c r="SVS579" s="633"/>
      <c r="SVT579" s="633"/>
      <c r="SVU579" s="633"/>
      <c r="SVV579" s="633"/>
      <c r="SVW579" s="633"/>
      <c r="SVX579" s="633"/>
      <c r="SVY579" s="633"/>
      <c r="SVZ579" s="633"/>
      <c r="SWA579" s="633"/>
      <c r="SWB579" s="633"/>
      <c r="SWC579" s="633"/>
      <c r="SWD579" s="633"/>
      <c r="SWE579" s="633"/>
      <c r="SWF579" s="633"/>
      <c r="SWG579" s="633"/>
      <c r="SWH579" s="633"/>
      <c r="SWI579" s="633"/>
      <c r="SWJ579" s="633"/>
      <c r="SWK579" s="633"/>
      <c r="SWL579" s="633"/>
      <c r="SWM579" s="633"/>
      <c r="SWN579" s="633"/>
      <c r="SWO579" s="633"/>
      <c r="SWP579" s="633"/>
      <c r="SWQ579" s="633"/>
      <c r="SWR579" s="633"/>
      <c r="SWS579" s="633"/>
      <c r="SWT579" s="633"/>
      <c r="SWU579" s="633"/>
      <c r="SWV579" s="633"/>
      <c r="SWW579" s="633"/>
      <c r="SWX579" s="633"/>
      <c r="SWY579" s="633"/>
      <c r="SWZ579" s="633"/>
      <c r="SXA579" s="633"/>
      <c r="SXB579" s="633"/>
      <c r="SXC579" s="633"/>
      <c r="SXD579" s="633"/>
      <c r="SXE579" s="633"/>
      <c r="SXF579" s="633"/>
      <c r="SXG579" s="633"/>
      <c r="SXH579" s="633"/>
      <c r="SXI579" s="633"/>
      <c r="SXJ579" s="633"/>
      <c r="SXK579" s="633"/>
      <c r="SXL579" s="633"/>
      <c r="SXM579" s="633"/>
      <c r="SXN579" s="633"/>
      <c r="SXO579" s="633"/>
      <c r="SXP579" s="633"/>
      <c r="SXQ579" s="633"/>
      <c r="SXR579" s="633"/>
      <c r="SXS579" s="633"/>
      <c r="SXT579" s="633"/>
      <c r="SXU579" s="633"/>
      <c r="SXV579" s="633"/>
      <c r="SXW579" s="633"/>
      <c r="SXX579" s="633"/>
      <c r="SXY579" s="633"/>
      <c r="SXZ579" s="633"/>
      <c r="SYA579" s="633"/>
      <c r="SYB579" s="633"/>
      <c r="SYC579" s="633"/>
      <c r="SYD579" s="633"/>
      <c r="SYE579" s="633"/>
      <c r="SYF579" s="633"/>
      <c r="SYG579" s="633"/>
      <c r="SYH579" s="633"/>
      <c r="SYI579" s="633"/>
      <c r="SYJ579" s="633"/>
      <c r="SYK579" s="633"/>
      <c r="SYL579" s="633"/>
      <c r="SYM579" s="633"/>
      <c r="SYN579" s="633"/>
      <c r="SYO579" s="633"/>
      <c r="SYP579" s="633"/>
      <c r="SYQ579" s="633"/>
      <c r="SYR579" s="633"/>
      <c r="SYS579" s="633"/>
      <c r="SYT579" s="633"/>
      <c r="SYU579" s="633"/>
      <c r="SYV579" s="633"/>
      <c r="SYW579" s="633"/>
      <c r="SYX579" s="633"/>
      <c r="SYY579" s="633"/>
      <c r="SYZ579" s="633"/>
      <c r="SZA579" s="633"/>
      <c r="SZB579" s="633"/>
      <c r="SZC579" s="633"/>
      <c r="SZD579" s="633"/>
      <c r="SZE579" s="633"/>
      <c r="SZF579" s="633"/>
      <c r="SZG579" s="633"/>
      <c r="SZH579" s="633"/>
      <c r="SZI579" s="633"/>
      <c r="SZJ579" s="633"/>
      <c r="SZK579" s="633"/>
      <c r="SZL579" s="633"/>
      <c r="SZM579" s="633"/>
      <c r="SZN579" s="633"/>
      <c r="SZO579" s="633"/>
      <c r="SZP579" s="633"/>
      <c r="SZQ579" s="633"/>
      <c r="SZR579" s="633"/>
      <c r="SZS579" s="633"/>
      <c r="SZT579" s="633"/>
      <c r="SZU579" s="633"/>
      <c r="SZV579" s="633"/>
      <c r="SZW579" s="633"/>
      <c r="SZX579" s="633"/>
      <c r="SZY579" s="633"/>
      <c r="SZZ579" s="633"/>
      <c r="TAA579" s="633"/>
      <c r="TAB579" s="633"/>
      <c r="TAC579" s="633"/>
      <c r="TAD579" s="633"/>
      <c r="TAE579" s="633"/>
      <c r="TAF579" s="633"/>
      <c r="TAG579" s="633"/>
      <c r="TAH579" s="633"/>
      <c r="TAI579" s="633"/>
      <c r="TAJ579" s="633"/>
      <c r="TAK579" s="633"/>
      <c r="TAL579" s="633"/>
      <c r="TAM579" s="633"/>
      <c r="TAN579" s="633"/>
      <c r="TAO579" s="633"/>
      <c r="TAP579" s="633"/>
      <c r="TAQ579" s="633"/>
      <c r="TAR579" s="633"/>
      <c r="TAS579" s="633"/>
      <c r="TAT579" s="633"/>
      <c r="TAU579" s="633"/>
      <c r="TAV579" s="633"/>
      <c r="TAW579" s="633"/>
      <c r="TAX579" s="633"/>
      <c r="TAY579" s="633"/>
      <c r="TAZ579" s="633"/>
      <c r="TBA579" s="633"/>
      <c r="TBB579" s="633"/>
      <c r="TBC579" s="633"/>
      <c r="TBD579" s="633"/>
      <c r="TBE579" s="633"/>
      <c r="TBF579" s="633"/>
      <c r="TBG579" s="633"/>
      <c r="TBH579" s="633"/>
      <c r="TBI579" s="633"/>
      <c r="TBJ579" s="633"/>
      <c r="TBK579" s="633"/>
      <c r="TBL579" s="633"/>
      <c r="TBM579" s="633"/>
      <c r="TBN579" s="633"/>
      <c r="TBO579" s="633"/>
      <c r="TBP579" s="633"/>
      <c r="TBQ579" s="633"/>
      <c r="TBR579" s="633"/>
      <c r="TBS579" s="633"/>
      <c r="TBT579" s="633"/>
      <c r="TBU579" s="633"/>
      <c r="TBV579" s="633"/>
      <c r="TBW579" s="633"/>
      <c r="TBX579" s="633"/>
      <c r="TBY579" s="633"/>
      <c r="TBZ579" s="633"/>
      <c r="TCA579" s="633"/>
      <c r="TCB579" s="633"/>
      <c r="TCC579" s="633"/>
      <c r="TCD579" s="633"/>
      <c r="TCE579" s="633"/>
      <c r="TCF579" s="633"/>
      <c r="TCG579" s="633"/>
      <c r="TCH579" s="633"/>
      <c r="TCI579" s="633"/>
      <c r="TCJ579" s="633"/>
      <c r="TCK579" s="633"/>
      <c r="TCL579" s="633"/>
      <c r="TCM579" s="633"/>
      <c r="TCN579" s="633"/>
      <c r="TCO579" s="633"/>
      <c r="TCP579" s="633"/>
      <c r="TCQ579" s="633"/>
      <c r="TCR579" s="633"/>
      <c r="TCS579" s="633"/>
      <c r="TCT579" s="633"/>
      <c r="TCU579" s="633"/>
      <c r="TCV579" s="633"/>
      <c r="TCW579" s="633"/>
      <c r="TCX579" s="633"/>
      <c r="TCY579" s="633"/>
      <c r="TCZ579" s="633"/>
      <c r="TDA579" s="633"/>
      <c r="TDB579" s="633"/>
      <c r="TDC579" s="633"/>
      <c r="TDD579" s="633"/>
      <c r="TDE579" s="633"/>
      <c r="TDF579" s="633"/>
      <c r="TDG579" s="633"/>
      <c r="TDH579" s="633"/>
      <c r="TDI579" s="633"/>
      <c r="TDJ579" s="633"/>
      <c r="TDK579" s="633"/>
      <c r="TDL579" s="633"/>
      <c r="TDM579" s="633"/>
      <c r="TDN579" s="633"/>
      <c r="TDO579" s="633"/>
      <c r="TDP579" s="633"/>
      <c r="TDQ579" s="633"/>
      <c r="TDR579" s="633"/>
      <c r="TDS579" s="633"/>
      <c r="TDT579" s="633"/>
      <c r="TDU579" s="633"/>
      <c r="TDV579" s="633"/>
      <c r="TDW579" s="633"/>
      <c r="TDX579" s="633"/>
      <c r="TDY579" s="633"/>
      <c r="TDZ579" s="633"/>
      <c r="TEA579" s="633"/>
      <c r="TEB579" s="633"/>
      <c r="TEC579" s="633"/>
      <c r="TED579" s="633"/>
      <c r="TEE579" s="633"/>
      <c r="TEF579" s="633"/>
      <c r="TEG579" s="633"/>
      <c r="TEH579" s="633"/>
      <c r="TEI579" s="633"/>
      <c r="TEJ579" s="633"/>
      <c r="TEK579" s="633"/>
      <c r="TEL579" s="633"/>
      <c r="TEM579" s="633"/>
      <c r="TEN579" s="633"/>
      <c r="TEO579" s="633"/>
      <c r="TEP579" s="633"/>
      <c r="TEQ579" s="633"/>
      <c r="TER579" s="633"/>
      <c r="TES579" s="633"/>
      <c r="TET579" s="633"/>
      <c r="TEU579" s="633"/>
      <c r="TEV579" s="633"/>
      <c r="TEW579" s="633"/>
      <c r="TEX579" s="633"/>
      <c r="TEY579" s="633"/>
      <c r="TEZ579" s="633"/>
      <c r="TFA579" s="633"/>
      <c r="TFB579" s="633"/>
      <c r="TFC579" s="633"/>
      <c r="TFD579" s="633"/>
      <c r="TFE579" s="633"/>
      <c r="TFF579" s="633"/>
      <c r="TFG579" s="633"/>
      <c r="TFH579" s="633"/>
      <c r="TFI579" s="633"/>
      <c r="TFJ579" s="633"/>
      <c r="TFK579" s="633"/>
      <c r="TFL579" s="633"/>
      <c r="TFM579" s="633"/>
      <c r="TFN579" s="633"/>
      <c r="TFO579" s="633"/>
      <c r="TFP579" s="633"/>
      <c r="TFQ579" s="633"/>
      <c r="TFR579" s="633"/>
      <c r="TFS579" s="633"/>
      <c r="TFT579" s="633"/>
      <c r="TFU579" s="633"/>
      <c r="TFV579" s="633"/>
      <c r="TFW579" s="633"/>
      <c r="TFX579" s="633"/>
      <c r="TFY579" s="633"/>
      <c r="TFZ579" s="633"/>
      <c r="TGA579" s="633"/>
      <c r="TGB579" s="633"/>
      <c r="TGC579" s="633"/>
      <c r="TGD579" s="633"/>
      <c r="TGE579" s="633"/>
      <c r="TGF579" s="633"/>
      <c r="TGG579" s="633"/>
      <c r="TGH579" s="633"/>
      <c r="TGI579" s="633"/>
      <c r="TGJ579" s="633"/>
      <c r="TGK579" s="633"/>
      <c r="TGL579" s="633"/>
      <c r="TGM579" s="633"/>
      <c r="TGN579" s="633"/>
      <c r="TGO579" s="633"/>
      <c r="TGP579" s="633"/>
      <c r="TGQ579" s="633"/>
      <c r="TGR579" s="633"/>
      <c r="TGS579" s="633"/>
      <c r="TGT579" s="633"/>
      <c r="TGU579" s="633"/>
      <c r="TGV579" s="633"/>
      <c r="TGW579" s="633"/>
      <c r="TGX579" s="633"/>
      <c r="TGY579" s="633"/>
      <c r="TGZ579" s="633"/>
      <c r="THA579" s="633"/>
      <c r="THB579" s="633"/>
      <c r="THC579" s="633"/>
      <c r="THD579" s="633"/>
      <c r="THE579" s="633"/>
      <c r="THF579" s="633"/>
      <c r="THG579" s="633"/>
      <c r="THH579" s="633"/>
      <c r="THI579" s="633"/>
      <c r="THJ579" s="633"/>
      <c r="THK579" s="633"/>
      <c r="THL579" s="633"/>
      <c r="THM579" s="633"/>
      <c r="THN579" s="633"/>
      <c r="THO579" s="633"/>
      <c r="THP579" s="633"/>
      <c r="THQ579" s="633"/>
      <c r="THR579" s="633"/>
      <c r="THS579" s="633"/>
      <c r="THT579" s="633"/>
      <c r="THU579" s="633"/>
      <c r="THV579" s="633"/>
      <c r="THW579" s="633"/>
      <c r="THX579" s="633"/>
      <c r="THY579" s="633"/>
      <c r="THZ579" s="633"/>
      <c r="TIA579" s="633"/>
      <c r="TIB579" s="633"/>
      <c r="TIC579" s="633"/>
      <c r="TID579" s="633"/>
      <c r="TIE579" s="633"/>
      <c r="TIF579" s="633"/>
      <c r="TIG579" s="633"/>
      <c r="TIH579" s="633"/>
      <c r="TII579" s="633"/>
      <c r="TIJ579" s="633"/>
      <c r="TIK579" s="633"/>
      <c r="TIL579" s="633"/>
      <c r="TIM579" s="633"/>
      <c r="TIN579" s="633"/>
      <c r="TIO579" s="633"/>
      <c r="TIP579" s="633"/>
      <c r="TIQ579" s="633"/>
      <c r="TIR579" s="633"/>
      <c r="TIS579" s="633"/>
      <c r="TIT579" s="633"/>
      <c r="TIU579" s="633"/>
      <c r="TIV579" s="633"/>
      <c r="TIW579" s="633"/>
      <c r="TIX579" s="633"/>
      <c r="TIY579" s="633"/>
      <c r="TIZ579" s="633"/>
      <c r="TJA579" s="633"/>
      <c r="TJB579" s="633"/>
      <c r="TJC579" s="633"/>
      <c r="TJD579" s="633"/>
      <c r="TJE579" s="633"/>
      <c r="TJF579" s="633"/>
      <c r="TJG579" s="633"/>
      <c r="TJH579" s="633"/>
      <c r="TJI579" s="633"/>
      <c r="TJJ579" s="633"/>
      <c r="TJK579" s="633"/>
      <c r="TJL579" s="633"/>
      <c r="TJM579" s="633"/>
      <c r="TJN579" s="633"/>
      <c r="TJO579" s="633"/>
      <c r="TJP579" s="633"/>
      <c r="TJQ579" s="633"/>
      <c r="TJR579" s="633"/>
      <c r="TJS579" s="633"/>
      <c r="TJT579" s="633"/>
      <c r="TJU579" s="633"/>
      <c r="TJV579" s="633"/>
      <c r="TJW579" s="633"/>
      <c r="TJX579" s="633"/>
      <c r="TJY579" s="633"/>
      <c r="TJZ579" s="633"/>
      <c r="TKA579" s="633"/>
      <c r="TKB579" s="633"/>
      <c r="TKC579" s="633"/>
      <c r="TKD579" s="633"/>
      <c r="TKE579" s="633"/>
      <c r="TKF579" s="633"/>
      <c r="TKG579" s="633"/>
      <c r="TKH579" s="633"/>
      <c r="TKI579" s="633"/>
      <c r="TKJ579" s="633"/>
      <c r="TKK579" s="633"/>
      <c r="TKL579" s="633"/>
      <c r="TKM579" s="633"/>
      <c r="TKN579" s="633"/>
      <c r="TKO579" s="633"/>
      <c r="TKP579" s="633"/>
      <c r="TKQ579" s="633"/>
      <c r="TKR579" s="633"/>
      <c r="TKS579" s="633"/>
      <c r="TKT579" s="633"/>
      <c r="TKU579" s="633"/>
      <c r="TKV579" s="633"/>
      <c r="TKW579" s="633"/>
      <c r="TKX579" s="633"/>
      <c r="TKY579" s="633"/>
      <c r="TKZ579" s="633"/>
      <c r="TLA579" s="633"/>
      <c r="TLB579" s="633"/>
      <c r="TLC579" s="633"/>
      <c r="TLD579" s="633"/>
      <c r="TLE579" s="633"/>
      <c r="TLF579" s="633"/>
      <c r="TLG579" s="633"/>
      <c r="TLH579" s="633"/>
      <c r="TLI579" s="633"/>
      <c r="TLJ579" s="633"/>
      <c r="TLK579" s="633"/>
      <c r="TLL579" s="633"/>
      <c r="TLM579" s="633"/>
      <c r="TLN579" s="633"/>
      <c r="TLO579" s="633"/>
      <c r="TLP579" s="633"/>
      <c r="TLQ579" s="633"/>
      <c r="TLR579" s="633"/>
      <c r="TLS579" s="633"/>
      <c r="TLT579" s="633"/>
      <c r="TLU579" s="633"/>
      <c r="TLV579" s="633"/>
      <c r="TLW579" s="633"/>
      <c r="TLX579" s="633"/>
      <c r="TLY579" s="633"/>
      <c r="TLZ579" s="633"/>
      <c r="TMA579" s="633"/>
      <c r="TMB579" s="633"/>
      <c r="TMC579" s="633"/>
      <c r="TMD579" s="633"/>
      <c r="TME579" s="633"/>
      <c r="TMF579" s="633"/>
      <c r="TMG579" s="633"/>
      <c r="TMH579" s="633"/>
      <c r="TMI579" s="633"/>
      <c r="TMJ579" s="633"/>
      <c r="TMK579" s="633"/>
      <c r="TML579" s="633"/>
      <c r="TMM579" s="633"/>
      <c r="TMN579" s="633"/>
      <c r="TMO579" s="633"/>
      <c r="TMP579" s="633"/>
      <c r="TMQ579" s="633"/>
      <c r="TMR579" s="633"/>
      <c r="TMS579" s="633"/>
      <c r="TMT579" s="633"/>
      <c r="TMU579" s="633"/>
      <c r="TMV579" s="633"/>
      <c r="TMW579" s="633"/>
      <c r="TMX579" s="633"/>
      <c r="TMY579" s="633"/>
      <c r="TMZ579" s="633"/>
      <c r="TNA579" s="633"/>
      <c r="TNB579" s="633"/>
      <c r="TNC579" s="633"/>
      <c r="TND579" s="633"/>
      <c r="TNE579" s="633"/>
      <c r="TNF579" s="633"/>
      <c r="TNG579" s="633"/>
      <c r="TNH579" s="633"/>
      <c r="TNI579" s="633"/>
      <c r="TNJ579" s="633"/>
      <c r="TNK579" s="633"/>
      <c r="TNL579" s="633"/>
      <c r="TNM579" s="633"/>
      <c r="TNN579" s="633"/>
      <c r="TNO579" s="633"/>
      <c r="TNP579" s="633"/>
      <c r="TNQ579" s="633"/>
      <c r="TNR579" s="633"/>
      <c r="TNS579" s="633"/>
      <c r="TNT579" s="633"/>
      <c r="TNU579" s="633"/>
      <c r="TNV579" s="633"/>
      <c r="TNW579" s="633"/>
      <c r="TNX579" s="633"/>
      <c r="TNY579" s="633"/>
      <c r="TNZ579" s="633"/>
      <c r="TOA579" s="633"/>
      <c r="TOB579" s="633"/>
      <c r="TOC579" s="633"/>
      <c r="TOD579" s="633"/>
      <c r="TOE579" s="633"/>
      <c r="TOF579" s="633"/>
      <c r="TOG579" s="633"/>
      <c r="TOH579" s="633"/>
      <c r="TOI579" s="633"/>
      <c r="TOJ579" s="633"/>
      <c r="TOK579" s="633"/>
      <c r="TOL579" s="633"/>
      <c r="TOM579" s="633"/>
      <c r="TON579" s="633"/>
      <c r="TOO579" s="633"/>
      <c r="TOP579" s="633"/>
      <c r="TOQ579" s="633"/>
      <c r="TOR579" s="633"/>
      <c r="TOS579" s="633"/>
      <c r="TOT579" s="633"/>
      <c r="TOU579" s="633"/>
      <c r="TOV579" s="633"/>
      <c r="TOW579" s="633"/>
      <c r="TOX579" s="633"/>
      <c r="TOY579" s="633"/>
      <c r="TOZ579" s="633"/>
      <c r="TPA579" s="633"/>
      <c r="TPB579" s="633"/>
      <c r="TPC579" s="633"/>
      <c r="TPD579" s="633"/>
      <c r="TPE579" s="633"/>
      <c r="TPF579" s="633"/>
      <c r="TPG579" s="633"/>
      <c r="TPH579" s="633"/>
      <c r="TPI579" s="633"/>
      <c r="TPJ579" s="633"/>
      <c r="TPK579" s="633"/>
      <c r="TPL579" s="633"/>
      <c r="TPM579" s="633"/>
      <c r="TPN579" s="633"/>
      <c r="TPO579" s="633"/>
      <c r="TPP579" s="633"/>
      <c r="TPQ579" s="633"/>
      <c r="TPR579" s="633"/>
      <c r="TPS579" s="633"/>
      <c r="TPT579" s="633"/>
      <c r="TPU579" s="633"/>
      <c r="TPV579" s="633"/>
      <c r="TPW579" s="633"/>
      <c r="TPX579" s="633"/>
      <c r="TPY579" s="633"/>
      <c r="TPZ579" s="633"/>
      <c r="TQA579" s="633"/>
      <c r="TQB579" s="633"/>
      <c r="TQC579" s="633"/>
      <c r="TQD579" s="633"/>
      <c r="TQE579" s="633"/>
      <c r="TQF579" s="633"/>
      <c r="TQG579" s="633"/>
      <c r="TQH579" s="633"/>
      <c r="TQI579" s="633"/>
      <c r="TQJ579" s="633"/>
      <c r="TQK579" s="633"/>
      <c r="TQL579" s="633"/>
      <c r="TQM579" s="633"/>
      <c r="TQN579" s="633"/>
      <c r="TQO579" s="633"/>
      <c r="TQP579" s="633"/>
      <c r="TQQ579" s="633"/>
      <c r="TQR579" s="633"/>
      <c r="TQS579" s="633"/>
      <c r="TQT579" s="633"/>
      <c r="TQU579" s="633"/>
      <c r="TQV579" s="633"/>
      <c r="TQW579" s="633"/>
      <c r="TQX579" s="633"/>
      <c r="TQY579" s="633"/>
      <c r="TQZ579" s="633"/>
      <c r="TRA579" s="633"/>
      <c r="TRB579" s="633"/>
      <c r="TRC579" s="633"/>
      <c r="TRD579" s="633"/>
      <c r="TRE579" s="633"/>
      <c r="TRF579" s="633"/>
      <c r="TRG579" s="633"/>
      <c r="TRH579" s="633"/>
      <c r="TRI579" s="633"/>
      <c r="TRJ579" s="633"/>
      <c r="TRK579" s="633"/>
      <c r="TRL579" s="633"/>
      <c r="TRM579" s="633"/>
      <c r="TRN579" s="633"/>
      <c r="TRO579" s="633"/>
      <c r="TRP579" s="633"/>
      <c r="TRQ579" s="633"/>
      <c r="TRR579" s="633"/>
      <c r="TRS579" s="633"/>
      <c r="TRT579" s="633"/>
      <c r="TRU579" s="633"/>
      <c r="TRV579" s="633"/>
      <c r="TRW579" s="633"/>
      <c r="TRX579" s="633"/>
      <c r="TRY579" s="633"/>
      <c r="TRZ579" s="633"/>
      <c r="TSA579" s="633"/>
      <c r="TSB579" s="633"/>
      <c r="TSC579" s="633"/>
      <c r="TSD579" s="633"/>
      <c r="TSE579" s="633"/>
      <c r="TSF579" s="633"/>
      <c r="TSG579" s="633"/>
      <c r="TSH579" s="633"/>
      <c r="TSI579" s="633"/>
      <c r="TSJ579" s="633"/>
      <c r="TSK579" s="633"/>
      <c r="TSL579" s="633"/>
      <c r="TSM579" s="633"/>
      <c r="TSN579" s="633"/>
      <c r="TSO579" s="633"/>
      <c r="TSP579" s="633"/>
      <c r="TSQ579" s="633"/>
      <c r="TSR579" s="633"/>
      <c r="TSS579" s="633"/>
      <c r="TST579" s="633"/>
      <c r="TSU579" s="633"/>
      <c r="TSV579" s="633"/>
      <c r="TSW579" s="633"/>
      <c r="TSX579" s="633"/>
      <c r="TSY579" s="633"/>
      <c r="TSZ579" s="633"/>
      <c r="TTA579" s="633"/>
      <c r="TTB579" s="633"/>
      <c r="TTC579" s="633"/>
      <c r="TTD579" s="633"/>
      <c r="TTE579" s="633"/>
      <c r="TTF579" s="633"/>
      <c r="TTG579" s="633"/>
      <c r="TTH579" s="633"/>
      <c r="TTI579" s="633"/>
      <c r="TTJ579" s="633"/>
      <c r="TTK579" s="633"/>
      <c r="TTL579" s="633"/>
      <c r="TTM579" s="633"/>
      <c r="TTN579" s="633"/>
      <c r="TTO579" s="633"/>
      <c r="TTP579" s="633"/>
      <c r="TTQ579" s="633"/>
      <c r="TTR579" s="633"/>
      <c r="TTS579" s="633"/>
      <c r="TTT579" s="633"/>
      <c r="TTU579" s="633"/>
      <c r="TTV579" s="633"/>
      <c r="TTW579" s="633"/>
      <c r="TTX579" s="633"/>
      <c r="TTY579" s="633"/>
      <c r="TTZ579" s="633"/>
      <c r="TUA579" s="633"/>
      <c r="TUB579" s="633"/>
      <c r="TUC579" s="633"/>
      <c r="TUD579" s="633"/>
      <c r="TUE579" s="633"/>
      <c r="TUF579" s="633"/>
      <c r="TUG579" s="633"/>
      <c r="TUH579" s="633"/>
      <c r="TUI579" s="633"/>
      <c r="TUJ579" s="633"/>
      <c r="TUK579" s="633"/>
      <c r="TUL579" s="633"/>
      <c r="TUM579" s="633"/>
      <c r="TUN579" s="633"/>
      <c r="TUO579" s="633"/>
      <c r="TUP579" s="633"/>
      <c r="TUQ579" s="633"/>
      <c r="TUR579" s="633"/>
      <c r="TUS579" s="633"/>
      <c r="TUT579" s="633"/>
      <c r="TUU579" s="633"/>
      <c r="TUV579" s="633"/>
      <c r="TUW579" s="633"/>
      <c r="TUX579" s="633"/>
      <c r="TUY579" s="633"/>
      <c r="TUZ579" s="633"/>
      <c r="TVA579" s="633"/>
      <c r="TVB579" s="633"/>
      <c r="TVC579" s="633"/>
      <c r="TVD579" s="633"/>
      <c r="TVE579" s="633"/>
      <c r="TVF579" s="633"/>
      <c r="TVG579" s="633"/>
      <c r="TVH579" s="633"/>
      <c r="TVI579" s="633"/>
      <c r="TVJ579" s="633"/>
      <c r="TVK579" s="633"/>
      <c r="TVL579" s="633"/>
      <c r="TVM579" s="633"/>
      <c r="TVN579" s="633"/>
      <c r="TVO579" s="633"/>
      <c r="TVP579" s="633"/>
      <c r="TVQ579" s="633"/>
      <c r="TVR579" s="633"/>
      <c r="TVS579" s="633"/>
      <c r="TVT579" s="633"/>
      <c r="TVU579" s="633"/>
      <c r="TVV579" s="633"/>
      <c r="TVW579" s="633"/>
      <c r="TVX579" s="633"/>
      <c r="TVY579" s="633"/>
      <c r="TVZ579" s="633"/>
      <c r="TWA579" s="633"/>
      <c r="TWB579" s="633"/>
      <c r="TWC579" s="633"/>
      <c r="TWD579" s="633"/>
      <c r="TWE579" s="633"/>
      <c r="TWF579" s="633"/>
      <c r="TWG579" s="633"/>
      <c r="TWH579" s="633"/>
      <c r="TWI579" s="633"/>
      <c r="TWJ579" s="633"/>
      <c r="TWK579" s="633"/>
      <c r="TWL579" s="633"/>
      <c r="TWM579" s="633"/>
      <c r="TWN579" s="633"/>
      <c r="TWO579" s="633"/>
      <c r="TWP579" s="633"/>
      <c r="TWQ579" s="633"/>
      <c r="TWR579" s="633"/>
      <c r="TWS579" s="633"/>
      <c r="TWT579" s="633"/>
      <c r="TWU579" s="633"/>
      <c r="TWV579" s="633"/>
      <c r="TWW579" s="633"/>
      <c r="TWX579" s="633"/>
      <c r="TWY579" s="633"/>
      <c r="TWZ579" s="633"/>
      <c r="TXA579" s="633"/>
      <c r="TXB579" s="633"/>
      <c r="TXC579" s="633"/>
      <c r="TXD579" s="633"/>
      <c r="TXE579" s="633"/>
      <c r="TXF579" s="633"/>
      <c r="TXG579" s="633"/>
      <c r="TXH579" s="633"/>
      <c r="TXI579" s="633"/>
      <c r="TXJ579" s="633"/>
      <c r="TXK579" s="633"/>
      <c r="TXL579" s="633"/>
      <c r="TXM579" s="633"/>
      <c r="TXN579" s="633"/>
      <c r="TXO579" s="633"/>
      <c r="TXP579" s="633"/>
      <c r="TXQ579" s="633"/>
      <c r="TXR579" s="633"/>
      <c r="TXS579" s="633"/>
      <c r="TXT579" s="633"/>
      <c r="TXU579" s="633"/>
      <c r="TXV579" s="633"/>
      <c r="TXW579" s="633"/>
      <c r="TXX579" s="633"/>
      <c r="TXY579" s="633"/>
      <c r="TXZ579" s="633"/>
      <c r="TYA579" s="633"/>
      <c r="TYB579" s="633"/>
      <c r="TYC579" s="633"/>
      <c r="TYD579" s="633"/>
      <c r="TYE579" s="633"/>
      <c r="TYF579" s="633"/>
      <c r="TYG579" s="633"/>
      <c r="TYH579" s="633"/>
      <c r="TYI579" s="633"/>
      <c r="TYJ579" s="633"/>
      <c r="TYK579" s="633"/>
      <c r="TYL579" s="633"/>
      <c r="TYM579" s="633"/>
      <c r="TYN579" s="633"/>
      <c r="TYO579" s="633"/>
      <c r="TYP579" s="633"/>
      <c r="TYQ579" s="633"/>
      <c r="TYR579" s="633"/>
      <c r="TYS579" s="633"/>
      <c r="TYT579" s="633"/>
      <c r="TYU579" s="633"/>
      <c r="TYV579" s="633"/>
      <c r="TYW579" s="633"/>
      <c r="TYX579" s="633"/>
      <c r="TYY579" s="633"/>
      <c r="TYZ579" s="633"/>
      <c r="TZA579" s="633"/>
      <c r="TZB579" s="633"/>
      <c r="TZC579" s="633"/>
      <c r="TZD579" s="633"/>
      <c r="TZE579" s="633"/>
      <c r="TZF579" s="633"/>
      <c r="TZG579" s="633"/>
      <c r="TZH579" s="633"/>
      <c r="TZI579" s="633"/>
      <c r="TZJ579" s="633"/>
      <c r="TZK579" s="633"/>
      <c r="TZL579" s="633"/>
      <c r="TZM579" s="633"/>
      <c r="TZN579" s="633"/>
      <c r="TZO579" s="633"/>
      <c r="TZP579" s="633"/>
      <c r="TZQ579" s="633"/>
      <c r="TZR579" s="633"/>
      <c r="TZS579" s="633"/>
      <c r="TZT579" s="633"/>
      <c r="TZU579" s="633"/>
      <c r="TZV579" s="633"/>
      <c r="TZW579" s="633"/>
      <c r="TZX579" s="633"/>
      <c r="TZY579" s="633"/>
      <c r="TZZ579" s="633"/>
      <c r="UAA579" s="633"/>
      <c r="UAB579" s="633"/>
      <c r="UAC579" s="633"/>
      <c r="UAD579" s="633"/>
      <c r="UAE579" s="633"/>
      <c r="UAF579" s="633"/>
      <c r="UAG579" s="633"/>
      <c r="UAH579" s="633"/>
      <c r="UAI579" s="633"/>
      <c r="UAJ579" s="633"/>
      <c r="UAK579" s="633"/>
      <c r="UAL579" s="633"/>
      <c r="UAM579" s="633"/>
      <c r="UAN579" s="633"/>
      <c r="UAO579" s="633"/>
      <c r="UAP579" s="633"/>
      <c r="UAQ579" s="633"/>
      <c r="UAR579" s="633"/>
      <c r="UAS579" s="633"/>
      <c r="UAT579" s="633"/>
      <c r="UAU579" s="633"/>
      <c r="UAV579" s="633"/>
      <c r="UAW579" s="633"/>
      <c r="UAX579" s="633"/>
      <c r="UAY579" s="633"/>
      <c r="UAZ579" s="633"/>
      <c r="UBA579" s="633"/>
      <c r="UBB579" s="633"/>
      <c r="UBC579" s="633"/>
      <c r="UBD579" s="633"/>
      <c r="UBE579" s="633"/>
      <c r="UBF579" s="633"/>
      <c r="UBG579" s="633"/>
      <c r="UBH579" s="633"/>
      <c r="UBI579" s="633"/>
      <c r="UBJ579" s="633"/>
      <c r="UBK579" s="633"/>
      <c r="UBL579" s="633"/>
      <c r="UBM579" s="633"/>
      <c r="UBN579" s="633"/>
      <c r="UBO579" s="633"/>
      <c r="UBP579" s="633"/>
      <c r="UBQ579" s="633"/>
      <c r="UBR579" s="633"/>
      <c r="UBS579" s="633"/>
      <c r="UBT579" s="633"/>
      <c r="UBU579" s="633"/>
      <c r="UBV579" s="633"/>
      <c r="UBW579" s="633"/>
      <c r="UBX579" s="633"/>
      <c r="UBY579" s="633"/>
      <c r="UBZ579" s="633"/>
      <c r="UCA579" s="633"/>
      <c r="UCB579" s="633"/>
      <c r="UCC579" s="633"/>
      <c r="UCD579" s="633"/>
      <c r="UCE579" s="633"/>
      <c r="UCF579" s="633"/>
      <c r="UCG579" s="633"/>
      <c r="UCH579" s="633"/>
      <c r="UCI579" s="633"/>
      <c r="UCJ579" s="633"/>
      <c r="UCK579" s="633"/>
      <c r="UCL579" s="633"/>
      <c r="UCM579" s="633"/>
      <c r="UCN579" s="633"/>
      <c r="UCO579" s="633"/>
      <c r="UCP579" s="633"/>
      <c r="UCQ579" s="633"/>
      <c r="UCR579" s="633"/>
      <c r="UCS579" s="633"/>
      <c r="UCT579" s="633"/>
      <c r="UCU579" s="633"/>
      <c r="UCV579" s="633"/>
      <c r="UCW579" s="633"/>
      <c r="UCX579" s="633"/>
      <c r="UCY579" s="633"/>
      <c r="UCZ579" s="633"/>
      <c r="UDA579" s="633"/>
      <c r="UDB579" s="633"/>
      <c r="UDC579" s="633"/>
      <c r="UDD579" s="633"/>
      <c r="UDE579" s="633"/>
      <c r="UDF579" s="633"/>
      <c r="UDG579" s="633"/>
      <c r="UDH579" s="633"/>
      <c r="UDI579" s="633"/>
      <c r="UDJ579" s="633"/>
      <c r="UDK579" s="633"/>
      <c r="UDL579" s="633"/>
      <c r="UDM579" s="633"/>
      <c r="UDN579" s="633"/>
      <c r="UDO579" s="633"/>
      <c r="UDP579" s="633"/>
      <c r="UDQ579" s="633"/>
      <c r="UDR579" s="633"/>
      <c r="UDS579" s="633"/>
      <c r="UDT579" s="633"/>
      <c r="UDU579" s="633"/>
      <c r="UDV579" s="633"/>
      <c r="UDW579" s="633"/>
      <c r="UDX579" s="633"/>
      <c r="UDY579" s="633"/>
      <c r="UDZ579" s="633"/>
      <c r="UEA579" s="633"/>
      <c r="UEB579" s="633"/>
      <c r="UEC579" s="633"/>
      <c r="UED579" s="633"/>
      <c r="UEE579" s="633"/>
      <c r="UEF579" s="633"/>
      <c r="UEG579" s="633"/>
      <c r="UEH579" s="633"/>
      <c r="UEI579" s="633"/>
      <c r="UEJ579" s="633"/>
      <c r="UEK579" s="633"/>
      <c r="UEL579" s="633"/>
      <c r="UEM579" s="633"/>
      <c r="UEN579" s="633"/>
      <c r="UEO579" s="633"/>
      <c r="UEP579" s="633"/>
      <c r="UEQ579" s="633"/>
      <c r="UER579" s="633"/>
      <c r="UES579" s="633"/>
      <c r="UET579" s="633"/>
      <c r="UEU579" s="633"/>
      <c r="UEV579" s="633"/>
      <c r="UEW579" s="633"/>
      <c r="UEX579" s="633"/>
      <c r="UEY579" s="633"/>
      <c r="UEZ579" s="633"/>
      <c r="UFA579" s="633"/>
      <c r="UFB579" s="633"/>
      <c r="UFC579" s="633"/>
      <c r="UFD579" s="633"/>
      <c r="UFE579" s="633"/>
      <c r="UFF579" s="633"/>
      <c r="UFG579" s="633"/>
      <c r="UFH579" s="633"/>
      <c r="UFI579" s="633"/>
      <c r="UFJ579" s="633"/>
      <c r="UFK579" s="633"/>
      <c r="UFL579" s="633"/>
      <c r="UFM579" s="633"/>
      <c r="UFN579" s="633"/>
      <c r="UFO579" s="633"/>
      <c r="UFP579" s="633"/>
      <c r="UFQ579" s="633"/>
      <c r="UFR579" s="633"/>
      <c r="UFS579" s="633"/>
      <c r="UFT579" s="633"/>
      <c r="UFU579" s="633"/>
      <c r="UFV579" s="633"/>
      <c r="UFW579" s="633"/>
      <c r="UFX579" s="633"/>
      <c r="UFY579" s="633"/>
      <c r="UFZ579" s="633"/>
      <c r="UGA579" s="633"/>
      <c r="UGB579" s="633"/>
      <c r="UGC579" s="633"/>
      <c r="UGD579" s="633"/>
      <c r="UGE579" s="633"/>
      <c r="UGF579" s="633"/>
      <c r="UGG579" s="633"/>
      <c r="UGH579" s="633"/>
      <c r="UGI579" s="633"/>
      <c r="UGJ579" s="633"/>
      <c r="UGK579" s="633"/>
      <c r="UGL579" s="633"/>
      <c r="UGM579" s="633"/>
      <c r="UGN579" s="633"/>
      <c r="UGO579" s="633"/>
      <c r="UGP579" s="633"/>
      <c r="UGQ579" s="633"/>
      <c r="UGR579" s="633"/>
      <c r="UGS579" s="633"/>
      <c r="UGT579" s="633"/>
      <c r="UGU579" s="633"/>
      <c r="UGV579" s="633"/>
      <c r="UGW579" s="633"/>
      <c r="UGX579" s="633"/>
      <c r="UGY579" s="633"/>
      <c r="UGZ579" s="633"/>
      <c r="UHA579" s="633"/>
      <c r="UHB579" s="633"/>
      <c r="UHC579" s="633"/>
      <c r="UHD579" s="633"/>
      <c r="UHE579" s="633"/>
      <c r="UHF579" s="633"/>
      <c r="UHG579" s="633"/>
      <c r="UHH579" s="633"/>
      <c r="UHI579" s="633"/>
      <c r="UHJ579" s="633"/>
      <c r="UHK579" s="633"/>
      <c r="UHL579" s="633"/>
      <c r="UHM579" s="633"/>
      <c r="UHN579" s="633"/>
      <c r="UHO579" s="633"/>
      <c r="UHP579" s="633"/>
      <c r="UHQ579" s="633"/>
      <c r="UHR579" s="633"/>
      <c r="UHS579" s="633"/>
      <c r="UHT579" s="633"/>
      <c r="UHU579" s="633"/>
      <c r="UHV579" s="633"/>
      <c r="UHW579" s="633"/>
      <c r="UHX579" s="633"/>
      <c r="UHY579" s="633"/>
      <c r="UHZ579" s="633"/>
      <c r="UIA579" s="633"/>
      <c r="UIB579" s="633"/>
      <c r="UIC579" s="633"/>
      <c r="UID579" s="633"/>
      <c r="UIE579" s="633"/>
      <c r="UIF579" s="633"/>
      <c r="UIG579" s="633"/>
      <c r="UIH579" s="633"/>
      <c r="UII579" s="633"/>
      <c r="UIJ579" s="633"/>
      <c r="UIK579" s="633"/>
      <c r="UIL579" s="633"/>
      <c r="UIM579" s="633"/>
      <c r="UIN579" s="633"/>
      <c r="UIO579" s="633"/>
      <c r="UIP579" s="633"/>
      <c r="UIQ579" s="633"/>
      <c r="UIR579" s="633"/>
      <c r="UIS579" s="633"/>
      <c r="UIT579" s="633"/>
      <c r="UIU579" s="633"/>
      <c r="UIV579" s="633"/>
      <c r="UIW579" s="633"/>
      <c r="UIX579" s="633"/>
      <c r="UIY579" s="633"/>
      <c r="UIZ579" s="633"/>
      <c r="UJA579" s="633"/>
      <c r="UJB579" s="633"/>
      <c r="UJC579" s="633"/>
      <c r="UJD579" s="633"/>
      <c r="UJE579" s="633"/>
      <c r="UJF579" s="633"/>
      <c r="UJG579" s="633"/>
      <c r="UJH579" s="633"/>
      <c r="UJI579" s="633"/>
      <c r="UJJ579" s="633"/>
      <c r="UJK579" s="633"/>
      <c r="UJL579" s="633"/>
      <c r="UJM579" s="633"/>
      <c r="UJN579" s="633"/>
      <c r="UJO579" s="633"/>
      <c r="UJP579" s="633"/>
      <c r="UJQ579" s="633"/>
      <c r="UJR579" s="633"/>
      <c r="UJS579" s="633"/>
      <c r="UJT579" s="633"/>
      <c r="UJU579" s="633"/>
      <c r="UJV579" s="633"/>
      <c r="UJW579" s="633"/>
      <c r="UJX579" s="633"/>
      <c r="UJY579" s="633"/>
      <c r="UJZ579" s="633"/>
      <c r="UKA579" s="633"/>
      <c r="UKB579" s="633"/>
      <c r="UKC579" s="633"/>
      <c r="UKD579" s="633"/>
      <c r="UKE579" s="633"/>
      <c r="UKF579" s="633"/>
      <c r="UKG579" s="633"/>
      <c r="UKH579" s="633"/>
      <c r="UKI579" s="633"/>
      <c r="UKJ579" s="633"/>
      <c r="UKK579" s="633"/>
      <c r="UKL579" s="633"/>
      <c r="UKM579" s="633"/>
      <c r="UKN579" s="633"/>
      <c r="UKO579" s="633"/>
      <c r="UKP579" s="633"/>
      <c r="UKQ579" s="633"/>
      <c r="UKR579" s="633"/>
      <c r="UKS579" s="633"/>
      <c r="UKT579" s="633"/>
      <c r="UKU579" s="633"/>
      <c r="UKV579" s="633"/>
      <c r="UKW579" s="633"/>
      <c r="UKX579" s="633"/>
      <c r="UKY579" s="633"/>
      <c r="UKZ579" s="633"/>
      <c r="ULA579" s="633"/>
      <c r="ULB579" s="633"/>
      <c r="ULC579" s="633"/>
      <c r="ULD579" s="633"/>
      <c r="ULE579" s="633"/>
      <c r="ULF579" s="633"/>
      <c r="ULG579" s="633"/>
      <c r="ULH579" s="633"/>
      <c r="ULI579" s="633"/>
      <c r="ULJ579" s="633"/>
      <c r="ULK579" s="633"/>
      <c r="ULL579" s="633"/>
      <c r="ULM579" s="633"/>
      <c r="ULN579" s="633"/>
      <c r="ULO579" s="633"/>
      <c r="ULP579" s="633"/>
      <c r="ULQ579" s="633"/>
      <c r="ULR579" s="633"/>
      <c r="ULS579" s="633"/>
      <c r="ULT579" s="633"/>
      <c r="ULU579" s="633"/>
      <c r="ULV579" s="633"/>
      <c r="ULW579" s="633"/>
      <c r="ULX579" s="633"/>
      <c r="ULY579" s="633"/>
      <c r="ULZ579" s="633"/>
      <c r="UMA579" s="633"/>
      <c r="UMB579" s="633"/>
      <c r="UMC579" s="633"/>
      <c r="UMD579" s="633"/>
      <c r="UME579" s="633"/>
      <c r="UMF579" s="633"/>
      <c r="UMG579" s="633"/>
      <c r="UMH579" s="633"/>
      <c r="UMI579" s="633"/>
      <c r="UMJ579" s="633"/>
      <c r="UMK579" s="633"/>
      <c r="UML579" s="633"/>
      <c r="UMM579" s="633"/>
      <c r="UMN579" s="633"/>
      <c r="UMO579" s="633"/>
      <c r="UMP579" s="633"/>
      <c r="UMQ579" s="633"/>
      <c r="UMR579" s="633"/>
      <c r="UMS579" s="633"/>
      <c r="UMT579" s="633"/>
      <c r="UMU579" s="633"/>
      <c r="UMV579" s="633"/>
      <c r="UMW579" s="633"/>
      <c r="UMX579" s="633"/>
      <c r="UMY579" s="633"/>
      <c r="UMZ579" s="633"/>
      <c r="UNA579" s="633"/>
      <c r="UNB579" s="633"/>
      <c r="UNC579" s="633"/>
      <c r="UND579" s="633"/>
      <c r="UNE579" s="633"/>
      <c r="UNF579" s="633"/>
      <c r="UNG579" s="633"/>
      <c r="UNH579" s="633"/>
      <c r="UNI579" s="633"/>
      <c r="UNJ579" s="633"/>
      <c r="UNK579" s="633"/>
      <c r="UNL579" s="633"/>
      <c r="UNM579" s="633"/>
      <c r="UNN579" s="633"/>
      <c r="UNO579" s="633"/>
      <c r="UNP579" s="633"/>
      <c r="UNQ579" s="633"/>
      <c r="UNR579" s="633"/>
      <c r="UNS579" s="633"/>
      <c r="UNT579" s="633"/>
      <c r="UNU579" s="633"/>
      <c r="UNV579" s="633"/>
      <c r="UNW579" s="633"/>
      <c r="UNX579" s="633"/>
      <c r="UNY579" s="633"/>
      <c r="UNZ579" s="633"/>
      <c r="UOA579" s="633"/>
      <c r="UOB579" s="633"/>
      <c r="UOC579" s="633"/>
      <c r="UOD579" s="633"/>
      <c r="UOE579" s="633"/>
      <c r="UOF579" s="633"/>
      <c r="UOG579" s="633"/>
      <c r="UOH579" s="633"/>
      <c r="UOI579" s="633"/>
      <c r="UOJ579" s="633"/>
      <c r="UOK579" s="633"/>
      <c r="UOL579" s="633"/>
      <c r="UOM579" s="633"/>
      <c r="UON579" s="633"/>
      <c r="UOO579" s="633"/>
      <c r="UOP579" s="633"/>
      <c r="UOQ579" s="633"/>
      <c r="UOR579" s="633"/>
      <c r="UOS579" s="633"/>
      <c r="UOT579" s="633"/>
      <c r="UOU579" s="633"/>
      <c r="UOV579" s="633"/>
      <c r="UOW579" s="633"/>
      <c r="UOX579" s="633"/>
      <c r="UOY579" s="633"/>
      <c r="UOZ579" s="633"/>
      <c r="UPA579" s="633"/>
      <c r="UPB579" s="633"/>
      <c r="UPC579" s="633"/>
      <c r="UPD579" s="633"/>
      <c r="UPE579" s="633"/>
      <c r="UPF579" s="633"/>
      <c r="UPG579" s="633"/>
      <c r="UPH579" s="633"/>
      <c r="UPI579" s="633"/>
      <c r="UPJ579" s="633"/>
      <c r="UPK579" s="633"/>
      <c r="UPL579" s="633"/>
      <c r="UPM579" s="633"/>
      <c r="UPN579" s="633"/>
      <c r="UPO579" s="633"/>
      <c r="UPP579" s="633"/>
      <c r="UPQ579" s="633"/>
      <c r="UPR579" s="633"/>
      <c r="UPS579" s="633"/>
      <c r="UPT579" s="633"/>
      <c r="UPU579" s="633"/>
      <c r="UPV579" s="633"/>
      <c r="UPW579" s="633"/>
      <c r="UPX579" s="633"/>
      <c r="UPY579" s="633"/>
      <c r="UPZ579" s="633"/>
      <c r="UQA579" s="633"/>
      <c r="UQB579" s="633"/>
      <c r="UQC579" s="633"/>
      <c r="UQD579" s="633"/>
      <c r="UQE579" s="633"/>
      <c r="UQF579" s="633"/>
      <c r="UQG579" s="633"/>
      <c r="UQH579" s="633"/>
      <c r="UQI579" s="633"/>
      <c r="UQJ579" s="633"/>
      <c r="UQK579" s="633"/>
      <c r="UQL579" s="633"/>
      <c r="UQM579" s="633"/>
      <c r="UQN579" s="633"/>
      <c r="UQO579" s="633"/>
      <c r="UQP579" s="633"/>
      <c r="UQQ579" s="633"/>
      <c r="UQR579" s="633"/>
      <c r="UQS579" s="633"/>
      <c r="UQT579" s="633"/>
      <c r="UQU579" s="633"/>
      <c r="UQV579" s="633"/>
      <c r="UQW579" s="633"/>
      <c r="UQX579" s="633"/>
      <c r="UQY579" s="633"/>
      <c r="UQZ579" s="633"/>
      <c r="URA579" s="633"/>
      <c r="URB579" s="633"/>
      <c r="URC579" s="633"/>
      <c r="URD579" s="633"/>
      <c r="URE579" s="633"/>
      <c r="URF579" s="633"/>
      <c r="URG579" s="633"/>
      <c r="URH579" s="633"/>
      <c r="URI579" s="633"/>
      <c r="URJ579" s="633"/>
      <c r="URK579" s="633"/>
      <c r="URL579" s="633"/>
      <c r="URM579" s="633"/>
      <c r="URN579" s="633"/>
      <c r="URO579" s="633"/>
      <c r="URP579" s="633"/>
      <c r="URQ579" s="633"/>
      <c r="URR579" s="633"/>
      <c r="URS579" s="633"/>
      <c r="URT579" s="633"/>
      <c r="URU579" s="633"/>
      <c r="URV579" s="633"/>
      <c r="URW579" s="633"/>
      <c r="URX579" s="633"/>
      <c r="URY579" s="633"/>
      <c r="URZ579" s="633"/>
      <c r="USA579" s="633"/>
      <c r="USB579" s="633"/>
      <c r="USC579" s="633"/>
      <c r="USD579" s="633"/>
      <c r="USE579" s="633"/>
      <c r="USF579" s="633"/>
      <c r="USG579" s="633"/>
      <c r="USH579" s="633"/>
      <c r="USI579" s="633"/>
      <c r="USJ579" s="633"/>
      <c r="USK579" s="633"/>
      <c r="USL579" s="633"/>
      <c r="USM579" s="633"/>
      <c r="USN579" s="633"/>
      <c r="USO579" s="633"/>
      <c r="USP579" s="633"/>
      <c r="USQ579" s="633"/>
      <c r="USR579" s="633"/>
      <c r="USS579" s="633"/>
      <c r="UST579" s="633"/>
      <c r="USU579" s="633"/>
      <c r="USV579" s="633"/>
      <c r="USW579" s="633"/>
      <c r="USX579" s="633"/>
      <c r="USY579" s="633"/>
      <c r="USZ579" s="633"/>
      <c r="UTA579" s="633"/>
      <c r="UTB579" s="633"/>
      <c r="UTC579" s="633"/>
      <c r="UTD579" s="633"/>
      <c r="UTE579" s="633"/>
      <c r="UTF579" s="633"/>
      <c r="UTG579" s="633"/>
      <c r="UTH579" s="633"/>
      <c r="UTI579" s="633"/>
      <c r="UTJ579" s="633"/>
      <c r="UTK579" s="633"/>
      <c r="UTL579" s="633"/>
      <c r="UTM579" s="633"/>
      <c r="UTN579" s="633"/>
      <c r="UTO579" s="633"/>
      <c r="UTP579" s="633"/>
      <c r="UTQ579" s="633"/>
      <c r="UTR579" s="633"/>
      <c r="UTS579" s="633"/>
      <c r="UTT579" s="633"/>
      <c r="UTU579" s="633"/>
      <c r="UTV579" s="633"/>
      <c r="UTW579" s="633"/>
      <c r="UTX579" s="633"/>
      <c r="UTY579" s="633"/>
      <c r="UTZ579" s="633"/>
      <c r="UUA579" s="633"/>
      <c r="UUB579" s="633"/>
      <c r="UUC579" s="633"/>
      <c r="UUD579" s="633"/>
      <c r="UUE579" s="633"/>
      <c r="UUF579" s="633"/>
      <c r="UUG579" s="633"/>
      <c r="UUH579" s="633"/>
      <c r="UUI579" s="633"/>
      <c r="UUJ579" s="633"/>
      <c r="UUK579" s="633"/>
      <c r="UUL579" s="633"/>
      <c r="UUM579" s="633"/>
      <c r="UUN579" s="633"/>
      <c r="UUO579" s="633"/>
      <c r="UUP579" s="633"/>
      <c r="UUQ579" s="633"/>
      <c r="UUR579" s="633"/>
      <c r="UUS579" s="633"/>
      <c r="UUT579" s="633"/>
      <c r="UUU579" s="633"/>
      <c r="UUV579" s="633"/>
      <c r="UUW579" s="633"/>
      <c r="UUX579" s="633"/>
      <c r="UUY579" s="633"/>
      <c r="UUZ579" s="633"/>
      <c r="UVA579" s="633"/>
      <c r="UVB579" s="633"/>
      <c r="UVC579" s="633"/>
      <c r="UVD579" s="633"/>
      <c r="UVE579" s="633"/>
      <c r="UVF579" s="633"/>
      <c r="UVG579" s="633"/>
      <c r="UVH579" s="633"/>
      <c r="UVI579" s="633"/>
      <c r="UVJ579" s="633"/>
      <c r="UVK579" s="633"/>
      <c r="UVL579" s="633"/>
      <c r="UVM579" s="633"/>
      <c r="UVN579" s="633"/>
      <c r="UVO579" s="633"/>
      <c r="UVP579" s="633"/>
      <c r="UVQ579" s="633"/>
      <c r="UVR579" s="633"/>
      <c r="UVS579" s="633"/>
      <c r="UVT579" s="633"/>
      <c r="UVU579" s="633"/>
      <c r="UVV579" s="633"/>
      <c r="UVW579" s="633"/>
      <c r="UVX579" s="633"/>
      <c r="UVY579" s="633"/>
      <c r="UVZ579" s="633"/>
      <c r="UWA579" s="633"/>
      <c r="UWB579" s="633"/>
      <c r="UWC579" s="633"/>
      <c r="UWD579" s="633"/>
      <c r="UWE579" s="633"/>
      <c r="UWF579" s="633"/>
      <c r="UWG579" s="633"/>
      <c r="UWH579" s="633"/>
      <c r="UWI579" s="633"/>
      <c r="UWJ579" s="633"/>
      <c r="UWK579" s="633"/>
      <c r="UWL579" s="633"/>
      <c r="UWM579" s="633"/>
      <c r="UWN579" s="633"/>
      <c r="UWO579" s="633"/>
      <c r="UWP579" s="633"/>
      <c r="UWQ579" s="633"/>
      <c r="UWR579" s="633"/>
      <c r="UWS579" s="633"/>
      <c r="UWT579" s="633"/>
      <c r="UWU579" s="633"/>
      <c r="UWV579" s="633"/>
      <c r="UWW579" s="633"/>
      <c r="UWX579" s="633"/>
      <c r="UWY579" s="633"/>
      <c r="UWZ579" s="633"/>
      <c r="UXA579" s="633"/>
      <c r="UXB579" s="633"/>
      <c r="UXC579" s="633"/>
      <c r="UXD579" s="633"/>
      <c r="UXE579" s="633"/>
      <c r="UXF579" s="633"/>
      <c r="UXG579" s="633"/>
      <c r="UXH579" s="633"/>
      <c r="UXI579" s="633"/>
      <c r="UXJ579" s="633"/>
      <c r="UXK579" s="633"/>
      <c r="UXL579" s="633"/>
      <c r="UXM579" s="633"/>
      <c r="UXN579" s="633"/>
      <c r="UXO579" s="633"/>
      <c r="UXP579" s="633"/>
      <c r="UXQ579" s="633"/>
      <c r="UXR579" s="633"/>
      <c r="UXS579" s="633"/>
      <c r="UXT579" s="633"/>
      <c r="UXU579" s="633"/>
      <c r="UXV579" s="633"/>
      <c r="UXW579" s="633"/>
      <c r="UXX579" s="633"/>
      <c r="UXY579" s="633"/>
      <c r="UXZ579" s="633"/>
      <c r="UYA579" s="633"/>
      <c r="UYB579" s="633"/>
      <c r="UYC579" s="633"/>
      <c r="UYD579" s="633"/>
      <c r="UYE579" s="633"/>
      <c r="UYF579" s="633"/>
      <c r="UYG579" s="633"/>
      <c r="UYH579" s="633"/>
      <c r="UYI579" s="633"/>
      <c r="UYJ579" s="633"/>
      <c r="UYK579" s="633"/>
      <c r="UYL579" s="633"/>
      <c r="UYM579" s="633"/>
      <c r="UYN579" s="633"/>
      <c r="UYO579" s="633"/>
      <c r="UYP579" s="633"/>
      <c r="UYQ579" s="633"/>
      <c r="UYR579" s="633"/>
      <c r="UYS579" s="633"/>
      <c r="UYT579" s="633"/>
      <c r="UYU579" s="633"/>
      <c r="UYV579" s="633"/>
      <c r="UYW579" s="633"/>
      <c r="UYX579" s="633"/>
      <c r="UYY579" s="633"/>
      <c r="UYZ579" s="633"/>
      <c r="UZA579" s="633"/>
      <c r="UZB579" s="633"/>
      <c r="UZC579" s="633"/>
      <c r="UZD579" s="633"/>
      <c r="UZE579" s="633"/>
      <c r="UZF579" s="633"/>
      <c r="UZG579" s="633"/>
      <c r="UZH579" s="633"/>
      <c r="UZI579" s="633"/>
      <c r="UZJ579" s="633"/>
      <c r="UZK579" s="633"/>
      <c r="UZL579" s="633"/>
      <c r="UZM579" s="633"/>
      <c r="UZN579" s="633"/>
      <c r="UZO579" s="633"/>
      <c r="UZP579" s="633"/>
      <c r="UZQ579" s="633"/>
      <c r="UZR579" s="633"/>
      <c r="UZS579" s="633"/>
      <c r="UZT579" s="633"/>
      <c r="UZU579" s="633"/>
      <c r="UZV579" s="633"/>
      <c r="UZW579" s="633"/>
      <c r="UZX579" s="633"/>
      <c r="UZY579" s="633"/>
      <c r="UZZ579" s="633"/>
      <c r="VAA579" s="633"/>
      <c r="VAB579" s="633"/>
      <c r="VAC579" s="633"/>
      <c r="VAD579" s="633"/>
      <c r="VAE579" s="633"/>
      <c r="VAF579" s="633"/>
      <c r="VAG579" s="633"/>
      <c r="VAH579" s="633"/>
      <c r="VAI579" s="633"/>
      <c r="VAJ579" s="633"/>
      <c r="VAK579" s="633"/>
      <c r="VAL579" s="633"/>
      <c r="VAM579" s="633"/>
      <c r="VAN579" s="633"/>
      <c r="VAO579" s="633"/>
      <c r="VAP579" s="633"/>
      <c r="VAQ579" s="633"/>
      <c r="VAR579" s="633"/>
      <c r="VAS579" s="633"/>
      <c r="VAT579" s="633"/>
      <c r="VAU579" s="633"/>
      <c r="VAV579" s="633"/>
      <c r="VAW579" s="633"/>
      <c r="VAX579" s="633"/>
      <c r="VAY579" s="633"/>
      <c r="VAZ579" s="633"/>
      <c r="VBA579" s="633"/>
      <c r="VBB579" s="633"/>
      <c r="VBC579" s="633"/>
      <c r="VBD579" s="633"/>
      <c r="VBE579" s="633"/>
      <c r="VBF579" s="633"/>
      <c r="VBG579" s="633"/>
      <c r="VBH579" s="633"/>
      <c r="VBI579" s="633"/>
      <c r="VBJ579" s="633"/>
      <c r="VBK579" s="633"/>
      <c r="VBL579" s="633"/>
      <c r="VBM579" s="633"/>
      <c r="VBN579" s="633"/>
      <c r="VBO579" s="633"/>
      <c r="VBP579" s="633"/>
      <c r="VBQ579" s="633"/>
      <c r="VBR579" s="633"/>
      <c r="VBS579" s="633"/>
      <c r="VBT579" s="633"/>
      <c r="VBU579" s="633"/>
      <c r="VBV579" s="633"/>
      <c r="VBW579" s="633"/>
      <c r="VBX579" s="633"/>
      <c r="VBY579" s="633"/>
      <c r="VBZ579" s="633"/>
      <c r="VCA579" s="633"/>
      <c r="VCB579" s="633"/>
      <c r="VCC579" s="633"/>
      <c r="VCD579" s="633"/>
      <c r="VCE579" s="633"/>
      <c r="VCF579" s="633"/>
      <c r="VCG579" s="633"/>
      <c r="VCH579" s="633"/>
      <c r="VCI579" s="633"/>
      <c r="VCJ579" s="633"/>
      <c r="VCK579" s="633"/>
      <c r="VCL579" s="633"/>
      <c r="VCM579" s="633"/>
      <c r="VCN579" s="633"/>
      <c r="VCO579" s="633"/>
      <c r="VCP579" s="633"/>
      <c r="VCQ579" s="633"/>
      <c r="VCR579" s="633"/>
      <c r="VCS579" s="633"/>
      <c r="VCT579" s="633"/>
      <c r="VCU579" s="633"/>
      <c r="VCV579" s="633"/>
      <c r="VCW579" s="633"/>
      <c r="VCX579" s="633"/>
      <c r="VCY579" s="633"/>
      <c r="VCZ579" s="633"/>
      <c r="VDA579" s="633"/>
      <c r="VDB579" s="633"/>
      <c r="VDC579" s="633"/>
      <c r="VDD579" s="633"/>
      <c r="VDE579" s="633"/>
      <c r="VDF579" s="633"/>
      <c r="VDG579" s="633"/>
      <c r="VDH579" s="633"/>
      <c r="VDI579" s="633"/>
      <c r="VDJ579" s="633"/>
      <c r="VDK579" s="633"/>
      <c r="VDL579" s="633"/>
      <c r="VDM579" s="633"/>
      <c r="VDN579" s="633"/>
      <c r="VDO579" s="633"/>
      <c r="VDP579" s="633"/>
      <c r="VDQ579" s="633"/>
      <c r="VDR579" s="633"/>
      <c r="VDS579" s="633"/>
      <c r="VDT579" s="633"/>
      <c r="VDU579" s="633"/>
      <c r="VDV579" s="633"/>
      <c r="VDW579" s="633"/>
      <c r="VDX579" s="633"/>
      <c r="VDY579" s="633"/>
      <c r="VDZ579" s="633"/>
      <c r="VEA579" s="633"/>
      <c r="VEB579" s="633"/>
      <c r="VEC579" s="633"/>
      <c r="VED579" s="633"/>
      <c r="VEE579" s="633"/>
      <c r="VEF579" s="633"/>
      <c r="VEG579" s="633"/>
      <c r="VEH579" s="633"/>
      <c r="VEI579" s="633"/>
      <c r="VEJ579" s="633"/>
      <c r="VEK579" s="633"/>
      <c r="VEL579" s="633"/>
      <c r="VEM579" s="633"/>
      <c r="VEN579" s="633"/>
      <c r="VEO579" s="633"/>
      <c r="VEP579" s="633"/>
      <c r="VEQ579" s="633"/>
      <c r="VER579" s="633"/>
      <c r="VES579" s="633"/>
      <c r="VET579" s="633"/>
      <c r="VEU579" s="633"/>
      <c r="VEV579" s="633"/>
      <c r="VEW579" s="633"/>
      <c r="VEX579" s="633"/>
      <c r="VEY579" s="633"/>
      <c r="VEZ579" s="633"/>
      <c r="VFA579" s="633"/>
      <c r="VFB579" s="633"/>
      <c r="VFC579" s="633"/>
      <c r="VFD579" s="633"/>
      <c r="VFE579" s="633"/>
      <c r="VFF579" s="633"/>
      <c r="VFG579" s="633"/>
      <c r="VFH579" s="633"/>
      <c r="VFI579" s="633"/>
      <c r="VFJ579" s="633"/>
      <c r="VFK579" s="633"/>
      <c r="VFL579" s="633"/>
      <c r="VFM579" s="633"/>
      <c r="VFN579" s="633"/>
      <c r="VFO579" s="633"/>
      <c r="VFP579" s="633"/>
      <c r="VFQ579" s="633"/>
      <c r="VFR579" s="633"/>
      <c r="VFS579" s="633"/>
      <c r="VFT579" s="633"/>
      <c r="VFU579" s="633"/>
      <c r="VFV579" s="633"/>
      <c r="VFW579" s="633"/>
      <c r="VFX579" s="633"/>
      <c r="VFY579" s="633"/>
      <c r="VFZ579" s="633"/>
      <c r="VGA579" s="633"/>
      <c r="VGB579" s="633"/>
      <c r="VGC579" s="633"/>
      <c r="VGD579" s="633"/>
      <c r="VGE579" s="633"/>
      <c r="VGF579" s="633"/>
      <c r="VGG579" s="633"/>
      <c r="VGH579" s="633"/>
      <c r="VGI579" s="633"/>
      <c r="VGJ579" s="633"/>
      <c r="VGK579" s="633"/>
      <c r="VGL579" s="633"/>
      <c r="VGM579" s="633"/>
      <c r="VGN579" s="633"/>
      <c r="VGO579" s="633"/>
      <c r="VGP579" s="633"/>
      <c r="VGQ579" s="633"/>
      <c r="VGR579" s="633"/>
      <c r="VGS579" s="633"/>
      <c r="VGT579" s="633"/>
      <c r="VGU579" s="633"/>
      <c r="VGV579" s="633"/>
      <c r="VGW579" s="633"/>
      <c r="VGX579" s="633"/>
      <c r="VGY579" s="633"/>
      <c r="VGZ579" s="633"/>
      <c r="VHA579" s="633"/>
      <c r="VHB579" s="633"/>
      <c r="VHC579" s="633"/>
      <c r="VHD579" s="633"/>
      <c r="VHE579" s="633"/>
      <c r="VHF579" s="633"/>
      <c r="VHG579" s="633"/>
      <c r="VHH579" s="633"/>
      <c r="VHI579" s="633"/>
      <c r="VHJ579" s="633"/>
      <c r="VHK579" s="633"/>
      <c r="VHL579" s="633"/>
      <c r="VHM579" s="633"/>
      <c r="VHN579" s="633"/>
      <c r="VHO579" s="633"/>
      <c r="VHP579" s="633"/>
      <c r="VHQ579" s="633"/>
      <c r="VHR579" s="633"/>
      <c r="VHS579" s="633"/>
      <c r="VHT579" s="633"/>
      <c r="VHU579" s="633"/>
      <c r="VHV579" s="633"/>
      <c r="VHW579" s="633"/>
      <c r="VHX579" s="633"/>
      <c r="VHY579" s="633"/>
      <c r="VHZ579" s="633"/>
      <c r="VIA579" s="633"/>
      <c r="VIB579" s="633"/>
      <c r="VIC579" s="633"/>
      <c r="VID579" s="633"/>
      <c r="VIE579" s="633"/>
      <c r="VIF579" s="633"/>
      <c r="VIG579" s="633"/>
      <c r="VIH579" s="633"/>
      <c r="VII579" s="633"/>
      <c r="VIJ579" s="633"/>
      <c r="VIK579" s="633"/>
      <c r="VIL579" s="633"/>
      <c r="VIM579" s="633"/>
      <c r="VIN579" s="633"/>
      <c r="VIO579" s="633"/>
      <c r="VIP579" s="633"/>
      <c r="VIQ579" s="633"/>
      <c r="VIR579" s="633"/>
      <c r="VIS579" s="633"/>
      <c r="VIT579" s="633"/>
      <c r="VIU579" s="633"/>
      <c r="VIV579" s="633"/>
      <c r="VIW579" s="633"/>
      <c r="VIX579" s="633"/>
      <c r="VIY579" s="633"/>
      <c r="VIZ579" s="633"/>
      <c r="VJA579" s="633"/>
      <c r="VJB579" s="633"/>
      <c r="VJC579" s="633"/>
      <c r="VJD579" s="633"/>
      <c r="VJE579" s="633"/>
      <c r="VJF579" s="633"/>
      <c r="VJG579" s="633"/>
      <c r="VJH579" s="633"/>
      <c r="VJI579" s="633"/>
      <c r="VJJ579" s="633"/>
      <c r="VJK579" s="633"/>
      <c r="VJL579" s="633"/>
      <c r="VJM579" s="633"/>
      <c r="VJN579" s="633"/>
      <c r="VJO579" s="633"/>
      <c r="VJP579" s="633"/>
      <c r="VJQ579" s="633"/>
      <c r="VJR579" s="633"/>
      <c r="VJS579" s="633"/>
      <c r="VJT579" s="633"/>
      <c r="VJU579" s="633"/>
      <c r="VJV579" s="633"/>
      <c r="VJW579" s="633"/>
      <c r="VJX579" s="633"/>
      <c r="VJY579" s="633"/>
      <c r="VJZ579" s="633"/>
      <c r="VKA579" s="633"/>
      <c r="VKB579" s="633"/>
      <c r="VKC579" s="633"/>
      <c r="VKD579" s="633"/>
      <c r="VKE579" s="633"/>
      <c r="VKF579" s="633"/>
      <c r="VKG579" s="633"/>
      <c r="VKH579" s="633"/>
      <c r="VKI579" s="633"/>
      <c r="VKJ579" s="633"/>
      <c r="VKK579" s="633"/>
      <c r="VKL579" s="633"/>
      <c r="VKM579" s="633"/>
      <c r="VKN579" s="633"/>
      <c r="VKO579" s="633"/>
      <c r="VKP579" s="633"/>
      <c r="VKQ579" s="633"/>
      <c r="VKR579" s="633"/>
      <c r="VKS579" s="633"/>
      <c r="VKT579" s="633"/>
      <c r="VKU579" s="633"/>
      <c r="VKV579" s="633"/>
      <c r="VKW579" s="633"/>
      <c r="VKX579" s="633"/>
      <c r="VKY579" s="633"/>
      <c r="VKZ579" s="633"/>
      <c r="VLA579" s="633"/>
      <c r="VLB579" s="633"/>
      <c r="VLC579" s="633"/>
      <c r="VLD579" s="633"/>
      <c r="VLE579" s="633"/>
      <c r="VLF579" s="633"/>
      <c r="VLG579" s="633"/>
      <c r="VLH579" s="633"/>
      <c r="VLI579" s="633"/>
      <c r="VLJ579" s="633"/>
      <c r="VLK579" s="633"/>
      <c r="VLL579" s="633"/>
      <c r="VLM579" s="633"/>
      <c r="VLN579" s="633"/>
      <c r="VLO579" s="633"/>
      <c r="VLP579" s="633"/>
      <c r="VLQ579" s="633"/>
      <c r="VLR579" s="633"/>
      <c r="VLS579" s="633"/>
      <c r="VLT579" s="633"/>
      <c r="VLU579" s="633"/>
      <c r="VLV579" s="633"/>
      <c r="VLW579" s="633"/>
      <c r="VLX579" s="633"/>
      <c r="VLY579" s="633"/>
      <c r="VLZ579" s="633"/>
      <c r="VMA579" s="633"/>
      <c r="VMB579" s="633"/>
      <c r="VMC579" s="633"/>
      <c r="VMD579" s="633"/>
      <c r="VME579" s="633"/>
      <c r="VMF579" s="633"/>
      <c r="VMG579" s="633"/>
      <c r="VMH579" s="633"/>
      <c r="VMI579" s="633"/>
      <c r="VMJ579" s="633"/>
      <c r="VMK579" s="633"/>
      <c r="VML579" s="633"/>
      <c r="VMM579" s="633"/>
      <c r="VMN579" s="633"/>
      <c r="VMO579" s="633"/>
      <c r="VMP579" s="633"/>
      <c r="VMQ579" s="633"/>
      <c r="VMR579" s="633"/>
      <c r="VMS579" s="633"/>
      <c r="VMT579" s="633"/>
      <c r="VMU579" s="633"/>
      <c r="VMV579" s="633"/>
      <c r="VMW579" s="633"/>
      <c r="VMX579" s="633"/>
      <c r="VMY579" s="633"/>
      <c r="VMZ579" s="633"/>
      <c r="VNA579" s="633"/>
      <c r="VNB579" s="633"/>
      <c r="VNC579" s="633"/>
      <c r="VND579" s="633"/>
      <c r="VNE579" s="633"/>
      <c r="VNF579" s="633"/>
      <c r="VNG579" s="633"/>
      <c r="VNH579" s="633"/>
      <c r="VNI579" s="633"/>
      <c r="VNJ579" s="633"/>
      <c r="VNK579" s="633"/>
      <c r="VNL579" s="633"/>
      <c r="VNM579" s="633"/>
      <c r="VNN579" s="633"/>
      <c r="VNO579" s="633"/>
      <c r="VNP579" s="633"/>
      <c r="VNQ579" s="633"/>
      <c r="VNR579" s="633"/>
      <c r="VNS579" s="633"/>
      <c r="VNT579" s="633"/>
      <c r="VNU579" s="633"/>
      <c r="VNV579" s="633"/>
      <c r="VNW579" s="633"/>
      <c r="VNX579" s="633"/>
      <c r="VNY579" s="633"/>
      <c r="VNZ579" s="633"/>
      <c r="VOA579" s="633"/>
      <c r="VOB579" s="633"/>
      <c r="VOC579" s="633"/>
      <c r="VOD579" s="633"/>
      <c r="VOE579" s="633"/>
      <c r="VOF579" s="633"/>
      <c r="VOG579" s="633"/>
      <c r="VOH579" s="633"/>
      <c r="VOI579" s="633"/>
      <c r="VOJ579" s="633"/>
      <c r="VOK579" s="633"/>
      <c r="VOL579" s="633"/>
      <c r="VOM579" s="633"/>
      <c r="VON579" s="633"/>
      <c r="VOO579" s="633"/>
      <c r="VOP579" s="633"/>
      <c r="VOQ579" s="633"/>
      <c r="VOR579" s="633"/>
      <c r="VOS579" s="633"/>
      <c r="VOT579" s="633"/>
      <c r="VOU579" s="633"/>
      <c r="VOV579" s="633"/>
      <c r="VOW579" s="633"/>
      <c r="VOX579" s="633"/>
      <c r="VOY579" s="633"/>
      <c r="VOZ579" s="633"/>
      <c r="VPA579" s="633"/>
      <c r="VPB579" s="633"/>
      <c r="VPC579" s="633"/>
      <c r="VPD579" s="633"/>
      <c r="VPE579" s="633"/>
      <c r="VPF579" s="633"/>
      <c r="VPG579" s="633"/>
      <c r="VPH579" s="633"/>
      <c r="VPI579" s="633"/>
      <c r="VPJ579" s="633"/>
      <c r="VPK579" s="633"/>
      <c r="VPL579" s="633"/>
      <c r="VPM579" s="633"/>
      <c r="VPN579" s="633"/>
      <c r="VPO579" s="633"/>
      <c r="VPP579" s="633"/>
      <c r="VPQ579" s="633"/>
      <c r="VPR579" s="633"/>
      <c r="VPS579" s="633"/>
      <c r="VPT579" s="633"/>
      <c r="VPU579" s="633"/>
      <c r="VPV579" s="633"/>
      <c r="VPW579" s="633"/>
      <c r="VPX579" s="633"/>
      <c r="VPY579" s="633"/>
      <c r="VPZ579" s="633"/>
      <c r="VQA579" s="633"/>
      <c r="VQB579" s="633"/>
      <c r="VQC579" s="633"/>
      <c r="VQD579" s="633"/>
      <c r="VQE579" s="633"/>
      <c r="VQF579" s="633"/>
      <c r="VQG579" s="633"/>
      <c r="VQH579" s="633"/>
      <c r="VQI579" s="633"/>
      <c r="VQJ579" s="633"/>
      <c r="VQK579" s="633"/>
      <c r="VQL579" s="633"/>
      <c r="VQM579" s="633"/>
      <c r="VQN579" s="633"/>
      <c r="VQO579" s="633"/>
      <c r="VQP579" s="633"/>
      <c r="VQQ579" s="633"/>
      <c r="VQR579" s="633"/>
      <c r="VQS579" s="633"/>
      <c r="VQT579" s="633"/>
      <c r="VQU579" s="633"/>
      <c r="VQV579" s="633"/>
      <c r="VQW579" s="633"/>
      <c r="VQX579" s="633"/>
      <c r="VQY579" s="633"/>
      <c r="VQZ579" s="633"/>
      <c r="VRA579" s="633"/>
      <c r="VRB579" s="633"/>
      <c r="VRC579" s="633"/>
      <c r="VRD579" s="633"/>
      <c r="VRE579" s="633"/>
      <c r="VRF579" s="633"/>
      <c r="VRG579" s="633"/>
      <c r="VRH579" s="633"/>
      <c r="VRI579" s="633"/>
      <c r="VRJ579" s="633"/>
      <c r="VRK579" s="633"/>
      <c r="VRL579" s="633"/>
      <c r="VRM579" s="633"/>
      <c r="VRN579" s="633"/>
      <c r="VRO579" s="633"/>
      <c r="VRP579" s="633"/>
      <c r="VRQ579" s="633"/>
      <c r="VRR579" s="633"/>
      <c r="VRS579" s="633"/>
      <c r="VRT579" s="633"/>
      <c r="VRU579" s="633"/>
      <c r="VRV579" s="633"/>
      <c r="VRW579" s="633"/>
      <c r="VRX579" s="633"/>
      <c r="VRY579" s="633"/>
      <c r="VRZ579" s="633"/>
      <c r="VSA579" s="633"/>
      <c r="VSB579" s="633"/>
      <c r="VSC579" s="633"/>
      <c r="VSD579" s="633"/>
      <c r="VSE579" s="633"/>
      <c r="VSF579" s="633"/>
      <c r="VSG579" s="633"/>
      <c r="VSH579" s="633"/>
      <c r="VSI579" s="633"/>
      <c r="VSJ579" s="633"/>
      <c r="VSK579" s="633"/>
      <c r="VSL579" s="633"/>
      <c r="VSM579" s="633"/>
      <c r="VSN579" s="633"/>
      <c r="VSO579" s="633"/>
      <c r="VSP579" s="633"/>
      <c r="VSQ579" s="633"/>
      <c r="VSR579" s="633"/>
      <c r="VSS579" s="633"/>
      <c r="VST579" s="633"/>
      <c r="VSU579" s="633"/>
      <c r="VSV579" s="633"/>
      <c r="VSW579" s="633"/>
      <c r="VSX579" s="633"/>
      <c r="VSY579" s="633"/>
      <c r="VSZ579" s="633"/>
      <c r="VTA579" s="633"/>
      <c r="VTB579" s="633"/>
      <c r="VTC579" s="633"/>
      <c r="VTD579" s="633"/>
      <c r="VTE579" s="633"/>
      <c r="VTF579" s="633"/>
      <c r="VTG579" s="633"/>
      <c r="VTH579" s="633"/>
      <c r="VTI579" s="633"/>
      <c r="VTJ579" s="633"/>
      <c r="VTK579" s="633"/>
      <c r="VTL579" s="633"/>
      <c r="VTM579" s="633"/>
      <c r="VTN579" s="633"/>
      <c r="VTO579" s="633"/>
      <c r="VTP579" s="633"/>
      <c r="VTQ579" s="633"/>
      <c r="VTR579" s="633"/>
      <c r="VTS579" s="633"/>
      <c r="VTT579" s="633"/>
      <c r="VTU579" s="633"/>
      <c r="VTV579" s="633"/>
      <c r="VTW579" s="633"/>
      <c r="VTX579" s="633"/>
      <c r="VTY579" s="633"/>
      <c r="VTZ579" s="633"/>
      <c r="VUA579" s="633"/>
      <c r="VUB579" s="633"/>
      <c r="VUC579" s="633"/>
      <c r="VUD579" s="633"/>
      <c r="VUE579" s="633"/>
      <c r="VUF579" s="633"/>
      <c r="VUG579" s="633"/>
      <c r="VUH579" s="633"/>
      <c r="VUI579" s="633"/>
      <c r="VUJ579" s="633"/>
      <c r="VUK579" s="633"/>
      <c r="VUL579" s="633"/>
      <c r="VUM579" s="633"/>
      <c r="VUN579" s="633"/>
      <c r="VUO579" s="633"/>
      <c r="VUP579" s="633"/>
      <c r="VUQ579" s="633"/>
      <c r="VUR579" s="633"/>
      <c r="VUS579" s="633"/>
      <c r="VUT579" s="633"/>
      <c r="VUU579" s="633"/>
      <c r="VUV579" s="633"/>
      <c r="VUW579" s="633"/>
      <c r="VUX579" s="633"/>
      <c r="VUY579" s="633"/>
      <c r="VUZ579" s="633"/>
      <c r="VVA579" s="633"/>
      <c r="VVB579" s="633"/>
      <c r="VVC579" s="633"/>
      <c r="VVD579" s="633"/>
      <c r="VVE579" s="633"/>
      <c r="VVF579" s="633"/>
      <c r="VVG579" s="633"/>
      <c r="VVH579" s="633"/>
      <c r="VVI579" s="633"/>
      <c r="VVJ579" s="633"/>
      <c r="VVK579" s="633"/>
      <c r="VVL579" s="633"/>
      <c r="VVM579" s="633"/>
      <c r="VVN579" s="633"/>
      <c r="VVO579" s="633"/>
      <c r="VVP579" s="633"/>
      <c r="VVQ579" s="633"/>
      <c r="VVR579" s="633"/>
      <c r="VVS579" s="633"/>
      <c r="VVT579" s="633"/>
      <c r="VVU579" s="633"/>
      <c r="VVV579" s="633"/>
      <c r="VVW579" s="633"/>
      <c r="VVX579" s="633"/>
      <c r="VVY579" s="633"/>
      <c r="VVZ579" s="633"/>
      <c r="VWA579" s="633"/>
      <c r="VWB579" s="633"/>
      <c r="VWC579" s="633"/>
      <c r="VWD579" s="633"/>
      <c r="VWE579" s="633"/>
      <c r="VWF579" s="633"/>
      <c r="VWG579" s="633"/>
      <c r="VWH579" s="633"/>
      <c r="VWI579" s="633"/>
      <c r="VWJ579" s="633"/>
      <c r="VWK579" s="633"/>
      <c r="VWL579" s="633"/>
      <c r="VWM579" s="633"/>
      <c r="VWN579" s="633"/>
      <c r="VWO579" s="633"/>
      <c r="VWP579" s="633"/>
      <c r="VWQ579" s="633"/>
      <c r="VWR579" s="633"/>
      <c r="VWS579" s="633"/>
      <c r="VWT579" s="633"/>
      <c r="VWU579" s="633"/>
      <c r="VWV579" s="633"/>
      <c r="VWW579" s="633"/>
      <c r="VWX579" s="633"/>
      <c r="VWY579" s="633"/>
      <c r="VWZ579" s="633"/>
      <c r="VXA579" s="633"/>
      <c r="VXB579" s="633"/>
      <c r="VXC579" s="633"/>
      <c r="VXD579" s="633"/>
      <c r="VXE579" s="633"/>
      <c r="VXF579" s="633"/>
      <c r="VXG579" s="633"/>
      <c r="VXH579" s="633"/>
      <c r="VXI579" s="633"/>
      <c r="VXJ579" s="633"/>
      <c r="VXK579" s="633"/>
      <c r="VXL579" s="633"/>
      <c r="VXM579" s="633"/>
      <c r="VXN579" s="633"/>
      <c r="VXO579" s="633"/>
      <c r="VXP579" s="633"/>
      <c r="VXQ579" s="633"/>
      <c r="VXR579" s="633"/>
      <c r="VXS579" s="633"/>
      <c r="VXT579" s="633"/>
      <c r="VXU579" s="633"/>
      <c r="VXV579" s="633"/>
      <c r="VXW579" s="633"/>
      <c r="VXX579" s="633"/>
      <c r="VXY579" s="633"/>
      <c r="VXZ579" s="633"/>
      <c r="VYA579" s="633"/>
      <c r="VYB579" s="633"/>
      <c r="VYC579" s="633"/>
      <c r="VYD579" s="633"/>
      <c r="VYE579" s="633"/>
      <c r="VYF579" s="633"/>
      <c r="VYG579" s="633"/>
      <c r="VYH579" s="633"/>
      <c r="VYI579" s="633"/>
      <c r="VYJ579" s="633"/>
      <c r="VYK579" s="633"/>
      <c r="VYL579" s="633"/>
      <c r="VYM579" s="633"/>
      <c r="VYN579" s="633"/>
      <c r="VYO579" s="633"/>
      <c r="VYP579" s="633"/>
      <c r="VYQ579" s="633"/>
      <c r="VYR579" s="633"/>
      <c r="VYS579" s="633"/>
      <c r="VYT579" s="633"/>
      <c r="VYU579" s="633"/>
      <c r="VYV579" s="633"/>
      <c r="VYW579" s="633"/>
      <c r="VYX579" s="633"/>
      <c r="VYY579" s="633"/>
      <c r="VYZ579" s="633"/>
      <c r="VZA579" s="633"/>
      <c r="VZB579" s="633"/>
      <c r="VZC579" s="633"/>
      <c r="VZD579" s="633"/>
      <c r="VZE579" s="633"/>
      <c r="VZF579" s="633"/>
      <c r="VZG579" s="633"/>
      <c r="VZH579" s="633"/>
      <c r="VZI579" s="633"/>
      <c r="VZJ579" s="633"/>
      <c r="VZK579" s="633"/>
      <c r="VZL579" s="633"/>
      <c r="VZM579" s="633"/>
      <c r="VZN579" s="633"/>
      <c r="VZO579" s="633"/>
      <c r="VZP579" s="633"/>
      <c r="VZQ579" s="633"/>
      <c r="VZR579" s="633"/>
      <c r="VZS579" s="633"/>
      <c r="VZT579" s="633"/>
      <c r="VZU579" s="633"/>
      <c r="VZV579" s="633"/>
      <c r="VZW579" s="633"/>
      <c r="VZX579" s="633"/>
      <c r="VZY579" s="633"/>
      <c r="VZZ579" s="633"/>
      <c r="WAA579" s="633"/>
      <c r="WAB579" s="633"/>
      <c r="WAC579" s="633"/>
      <c r="WAD579" s="633"/>
      <c r="WAE579" s="633"/>
      <c r="WAF579" s="633"/>
      <c r="WAG579" s="633"/>
      <c r="WAH579" s="633"/>
      <c r="WAI579" s="633"/>
      <c r="WAJ579" s="633"/>
      <c r="WAK579" s="633"/>
      <c r="WAL579" s="633"/>
      <c r="WAM579" s="633"/>
      <c r="WAN579" s="633"/>
      <c r="WAO579" s="633"/>
      <c r="WAP579" s="633"/>
      <c r="WAQ579" s="633"/>
      <c r="WAR579" s="633"/>
      <c r="WAS579" s="633"/>
      <c r="WAT579" s="633"/>
      <c r="WAU579" s="633"/>
      <c r="WAV579" s="633"/>
      <c r="WAW579" s="633"/>
      <c r="WAX579" s="633"/>
      <c r="WAY579" s="633"/>
      <c r="WAZ579" s="633"/>
      <c r="WBA579" s="633"/>
      <c r="WBB579" s="633"/>
      <c r="WBC579" s="633"/>
      <c r="WBD579" s="633"/>
      <c r="WBE579" s="633"/>
      <c r="WBF579" s="633"/>
      <c r="WBG579" s="633"/>
      <c r="WBH579" s="633"/>
      <c r="WBI579" s="633"/>
      <c r="WBJ579" s="633"/>
      <c r="WBK579" s="633"/>
      <c r="WBL579" s="633"/>
      <c r="WBM579" s="633"/>
      <c r="WBN579" s="633"/>
      <c r="WBO579" s="633"/>
      <c r="WBP579" s="633"/>
      <c r="WBQ579" s="633"/>
      <c r="WBR579" s="633"/>
      <c r="WBS579" s="633"/>
      <c r="WBT579" s="633"/>
      <c r="WBU579" s="633"/>
      <c r="WBV579" s="633"/>
      <c r="WBW579" s="633"/>
      <c r="WBX579" s="633"/>
      <c r="WBY579" s="633"/>
      <c r="WBZ579" s="633"/>
      <c r="WCA579" s="633"/>
      <c r="WCB579" s="633"/>
      <c r="WCC579" s="633"/>
      <c r="WCD579" s="633"/>
      <c r="WCE579" s="633"/>
      <c r="WCF579" s="633"/>
      <c r="WCG579" s="633"/>
      <c r="WCH579" s="633"/>
      <c r="WCI579" s="633"/>
      <c r="WCJ579" s="633"/>
      <c r="WCK579" s="633"/>
      <c r="WCL579" s="633"/>
      <c r="WCM579" s="633"/>
      <c r="WCN579" s="633"/>
      <c r="WCO579" s="633"/>
      <c r="WCP579" s="633"/>
      <c r="WCQ579" s="633"/>
      <c r="WCR579" s="633"/>
      <c r="WCS579" s="633"/>
      <c r="WCT579" s="633"/>
      <c r="WCU579" s="633"/>
      <c r="WCV579" s="633"/>
      <c r="WCW579" s="633"/>
      <c r="WCX579" s="633"/>
      <c r="WCY579" s="633"/>
      <c r="WCZ579" s="633"/>
      <c r="WDA579" s="633"/>
      <c r="WDB579" s="633"/>
      <c r="WDC579" s="633"/>
      <c r="WDD579" s="633"/>
      <c r="WDE579" s="633"/>
      <c r="WDF579" s="633"/>
      <c r="WDG579" s="633"/>
      <c r="WDH579" s="633"/>
      <c r="WDI579" s="633"/>
      <c r="WDJ579" s="633"/>
      <c r="WDK579" s="633"/>
      <c r="WDL579" s="633"/>
      <c r="WDM579" s="633"/>
      <c r="WDN579" s="633"/>
      <c r="WDO579" s="633"/>
      <c r="WDP579" s="633"/>
      <c r="WDQ579" s="633"/>
      <c r="WDR579" s="633"/>
      <c r="WDS579" s="633"/>
      <c r="WDT579" s="633"/>
      <c r="WDU579" s="633"/>
      <c r="WDV579" s="633"/>
      <c r="WDW579" s="633"/>
      <c r="WDX579" s="633"/>
      <c r="WDY579" s="633"/>
      <c r="WDZ579" s="633"/>
      <c r="WEA579" s="633"/>
      <c r="WEB579" s="633"/>
      <c r="WEC579" s="633"/>
      <c r="WED579" s="633"/>
      <c r="WEE579" s="633"/>
      <c r="WEF579" s="633"/>
      <c r="WEG579" s="633"/>
      <c r="WEH579" s="633"/>
      <c r="WEI579" s="633"/>
      <c r="WEJ579" s="633"/>
      <c r="WEK579" s="633"/>
      <c r="WEL579" s="633"/>
      <c r="WEM579" s="633"/>
      <c r="WEN579" s="633"/>
      <c r="WEO579" s="633"/>
      <c r="WEP579" s="633"/>
      <c r="WEQ579" s="633"/>
      <c r="WER579" s="633"/>
      <c r="WES579" s="633"/>
      <c r="WET579" s="633"/>
      <c r="WEU579" s="633"/>
      <c r="WEV579" s="633"/>
      <c r="WEW579" s="633"/>
      <c r="WEX579" s="633"/>
      <c r="WEY579" s="633"/>
      <c r="WEZ579" s="633"/>
      <c r="WFA579" s="633"/>
      <c r="WFB579" s="633"/>
      <c r="WFC579" s="633"/>
      <c r="WFD579" s="633"/>
      <c r="WFE579" s="633"/>
      <c r="WFF579" s="633"/>
      <c r="WFG579" s="633"/>
      <c r="WFH579" s="633"/>
      <c r="WFI579" s="633"/>
      <c r="WFJ579" s="633"/>
      <c r="WFK579" s="633"/>
      <c r="WFL579" s="633"/>
      <c r="WFM579" s="633"/>
      <c r="WFN579" s="633"/>
      <c r="WFO579" s="633"/>
      <c r="WFP579" s="633"/>
      <c r="WFQ579" s="633"/>
      <c r="WFR579" s="633"/>
      <c r="WFS579" s="633"/>
      <c r="WFT579" s="633"/>
      <c r="WFU579" s="633"/>
      <c r="WFV579" s="633"/>
      <c r="WFW579" s="633"/>
      <c r="WFX579" s="633"/>
      <c r="WFY579" s="633"/>
      <c r="WFZ579" s="633"/>
      <c r="WGA579" s="633"/>
      <c r="WGB579" s="633"/>
      <c r="WGC579" s="633"/>
      <c r="WGD579" s="633"/>
      <c r="WGE579" s="633"/>
      <c r="WGF579" s="633"/>
      <c r="WGG579" s="633"/>
      <c r="WGH579" s="633"/>
      <c r="WGI579" s="633"/>
      <c r="WGJ579" s="633"/>
      <c r="WGK579" s="633"/>
      <c r="WGL579" s="633"/>
      <c r="WGM579" s="633"/>
      <c r="WGN579" s="633"/>
      <c r="WGO579" s="633"/>
      <c r="WGP579" s="633"/>
      <c r="WGQ579" s="633"/>
      <c r="WGR579" s="633"/>
      <c r="WGS579" s="633"/>
      <c r="WGT579" s="633"/>
      <c r="WGU579" s="633"/>
      <c r="WGV579" s="633"/>
      <c r="WGW579" s="633"/>
      <c r="WGX579" s="633"/>
      <c r="WGY579" s="633"/>
      <c r="WGZ579" s="633"/>
      <c r="WHA579" s="633"/>
      <c r="WHB579" s="633"/>
      <c r="WHC579" s="633"/>
      <c r="WHD579" s="633"/>
      <c r="WHE579" s="633"/>
      <c r="WHF579" s="633"/>
      <c r="WHG579" s="633"/>
      <c r="WHH579" s="633"/>
      <c r="WHI579" s="633"/>
      <c r="WHJ579" s="633"/>
      <c r="WHK579" s="633"/>
      <c r="WHL579" s="633"/>
      <c r="WHM579" s="633"/>
      <c r="WHN579" s="633"/>
      <c r="WHO579" s="633"/>
      <c r="WHP579" s="633"/>
      <c r="WHQ579" s="633"/>
      <c r="WHR579" s="633"/>
      <c r="WHS579" s="633"/>
      <c r="WHT579" s="633"/>
      <c r="WHU579" s="633"/>
      <c r="WHV579" s="633"/>
      <c r="WHW579" s="633"/>
      <c r="WHX579" s="633"/>
      <c r="WHY579" s="633"/>
      <c r="WHZ579" s="633"/>
      <c r="WIA579" s="633"/>
      <c r="WIB579" s="633"/>
      <c r="WIC579" s="633"/>
      <c r="WID579" s="633"/>
      <c r="WIE579" s="633"/>
      <c r="WIF579" s="633"/>
      <c r="WIG579" s="633"/>
      <c r="WIH579" s="633"/>
      <c r="WII579" s="633"/>
      <c r="WIJ579" s="633"/>
      <c r="WIK579" s="633"/>
      <c r="WIL579" s="633"/>
      <c r="WIM579" s="633"/>
      <c r="WIN579" s="633"/>
      <c r="WIO579" s="633"/>
      <c r="WIP579" s="633"/>
      <c r="WIQ579" s="633"/>
      <c r="WIR579" s="633"/>
      <c r="WIS579" s="633"/>
      <c r="WIT579" s="633"/>
      <c r="WIU579" s="633"/>
      <c r="WIV579" s="633"/>
      <c r="WIW579" s="633"/>
      <c r="WIX579" s="633"/>
      <c r="WIY579" s="633"/>
      <c r="WIZ579" s="633"/>
      <c r="WJA579" s="633"/>
      <c r="WJB579" s="633"/>
      <c r="WJC579" s="633"/>
      <c r="WJD579" s="633"/>
      <c r="WJE579" s="633"/>
      <c r="WJF579" s="633"/>
      <c r="WJG579" s="633"/>
      <c r="WJH579" s="633"/>
      <c r="WJI579" s="633"/>
      <c r="WJJ579" s="633"/>
      <c r="WJK579" s="633"/>
      <c r="WJL579" s="633"/>
      <c r="WJM579" s="633"/>
      <c r="WJN579" s="633"/>
      <c r="WJO579" s="633"/>
      <c r="WJP579" s="633"/>
      <c r="WJQ579" s="633"/>
      <c r="WJR579" s="633"/>
      <c r="WJS579" s="633"/>
      <c r="WJT579" s="633"/>
      <c r="WJU579" s="633"/>
      <c r="WJV579" s="633"/>
      <c r="WJW579" s="633"/>
      <c r="WJX579" s="633"/>
      <c r="WJY579" s="633"/>
      <c r="WJZ579" s="633"/>
      <c r="WKA579" s="633"/>
      <c r="WKB579" s="633"/>
      <c r="WKC579" s="633"/>
      <c r="WKD579" s="633"/>
      <c r="WKE579" s="633"/>
      <c r="WKF579" s="633"/>
      <c r="WKG579" s="633"/>
      <c r="WKH579" s="633"/>
      <c r="WKI579" s="633"/>
      <c r="WKJ579" s="633"/>
      <c r="WKK579" s="633"/>
      <c r="WKL579" s="633"/>
      <c r="WKM579" s="633"/>
      <c r="WKN579" s="633"/>
      <c r="WKO579" s="633"/>
      <c r="WKP579" s="633"/>
      <c r="WKQ579" s="633"/>
      <c r="WKR579" s="633"/>
      <c r="WKS579" s="633"/>
      <c r="WKT579" s="633"/>
      <c r="WKU579" s="633"/>
      <c r="WKV579" s="633"/>
      <c r="WKW579" s="633"/>
      <c r="WKX579" s="633"/>
      <c r="WKY579" s="633"/>
      <c r="WKZ579" s="633"/>
      <c r="WLA579" s="633"/>
      <c r="WLB579" s="633"/>
      <c r="WLC579" s="633"/>
      <c r="WLD579" s="633"/>
      <c r="WLE579" s="633"/>
      <c r="WLF579" s="633"/>
      <c r="WLG579" s="633"/>
      <c r="WLH579" s="633"/>
      <c r="WLI579" s="633"/>
      <c r="WLJ579" s="633"/>
      <c r="WLK579" s="633"/>
      <c r="WLL579" s="633"/>
      <c r="WLM579" s="633"/>
      <c r="WLN579" s="633"/>
      <c r="WLO579" s="633"/>
      <c r="WLP579" s="633"/>
      <c r="WLQ579" s="633"/>
      <c r="WLR579" s="633"/>
      <c r="WLS579" s="633"/>
      <c r="WLT579" s="633"/>
      <c r="WLU579" s="633"/>
      <c r="WLV579" s="633"/>
      <c r="WLW579" s="633"/>
      <c r="WLX579" s="633"/>
      <c r="WLY579" s="633"/>
      <c r="WLZ579" s="633"/>
      <c r="WMA579" s="633"/>
      <c r="WMB579" s="633"/>
      <c r="WMC579" s="633"/>
      <c r="WMD579" s="633"/>
      <c r="WME579" s="633"/>
      <c r="WMF579" s="633"/>
      <c r="WMG579" s="633"/>
      <c r="WMH579" s="633"/>
      <c r="WMI579" s="633"/>
      <c r="WMJ579" s="633"/>
      <c r="WMK579" s="633"/>
      <c r="WML579" s="633"/>
      <c r="WMM579" s="633"/>
      <c r="WMN579" s="633"/>
      <c r="WMO579" s="633"/>
      <c r="WMP579" s="633"/>
      <c r="WMQ579" s="633"/>
      <c r="WMR579" s="633"/>
      <c r="WMS579" s="633"/>
      <c r="WMT579" s="633"/>
      <c r="WMU579" s="633"/>
      <c r="WMV579" s="633"/>
      <c r="WMW579" s="633"/>
      <c r="WMX579" s="633"/>
      <c r="WMY579" s="633"/>
      <c r="WMZ579" s="633"/>
      <c r="WNA579" s="633"/>
      <c r="WNB579" s="633"/>
      <c r="WNC579" s="633"/>
      <c r="WND579" s="633"/>
      <c r="WNE579" s="633"/>
      <c r="WNF579" s="633"/>
      <c r="WNG579" s="633"/>
      <c r="WNH579" s="633"/>
      <c r="WNI579" s="633"/>
      <c r="WNJ579" s="633"/>
      <c r="WNK579" s="633"/>
      <c r="WNL579" s="633"/>
      <c r="WNM579" s="633"/>
      <c r="WNN579" s="633"/>
      <c r="WNO579" s="633"/>
      <c r="WNP579" s="633"/>
      <c r="WNQ579" s="633"/>
      <c r="WNR579" s="633"/>
      <c r="WNS579" s="633"/>
      <c r="WNT579" s="633"/>
      <c r="WNU579" s="633"/>
      <c r="WNV579" s="633"/>
      <c r="WNW579" s="633"/>
      <c r="WNX579" s="633"/>
      <c r="WNY579" s="633"/>
      <c r="WNZ579" s="633"/>
      <c r="WOA579" s="633"/>
      <c r="WOB579" s="633"/>
      <c r="WOC579" s="633"/>
      <c r="WOD579" s="633"/>
      <c r="WOE579" s="633"/>
      <c r="WOF579" s="633"/>
      <c r="WOG579" s="633"/>
      <c r="WOH579" s="633"/>
      <c r="WOI579" s="633"/>
      <c r="WOJ579" s="633"/>
      <c r="WOK579" s="633"/>
      <c r="WOL579" s="633"/>
      <c r="WOM579" s="633"/>
      <c r="WON579" s="633"/>
      <c r="WOO579" s="633"/>
      <c r="WOP579" s="633"/>
      <c r="WOQ579" s="633"/>
      <c r="WOR579" s="633"/>
      <c r="WOS579" s="633"/>
      <c r="WOT579" s="633"/>
      <c r="WOU579" s="633"/>
      <c r="WOV579" s="633"/>
      <c r="WOW579" s="633"/>
      <c r="WOX579" s="633"/>
      <c r="WOY579" s="633"/>
      <c r="WOZ579" s="633"/>
      <c r="WPA579" s="633"/>
      <c r="WPB579" s="633"/>
      <c r="WPC579" s="633"/>
      <c r="WPD579" s="633"/>
      <c r="WPE579" s="633"/>
      <c r="WPF579" s="633"/>
      <c r="WPG579" s="633"/>
      <c r="WPH579" s="633"/>
      <c r="WPI579" s="633"/>
      <c r="WPJ579" s="633"/>
      <c r="WPK579" s="633"/>
      <c r="WPL579" s="633"/>
      <c r="WPM579" s="633"/>
      <c r="WPN579" s="633"/>
      <c r="WPO579" s="633"/>
      <c r="WPP579" s="633"/>
      <c r="WPQ579" s="633"/>
      <c r="WPR579" s="633"/>
      <c r="WPS579" s="633"/>
      <c r="WPT579" s="633"/>
      <c r="WPU579" s="633"/>
      <c r="WPV579" s="633"/>
      <c r="WPW579" s="633"/>
      <c r="WPX579" s="633"/>
      <c r="WPY579" s="633"/>
      <c r="WPZ579" s="633"/>
      <c r="WQA579" s="633"/>
      <c r="WQB579" s="633"/>
      <c r="WQC579" s="633"/>
      <c r="WQD579" s="633"/>
      <c r="WQE579" s="633"/>
      <c r="WQF579" s="633"/>
      <c r="WQG579" s="633"/>
      <c r="WQH579" s="633"/>
      <c r="WQI579" s="633"/>
      <c r="WQJ579" s="633"/>
      <c r="WQK579" s="633"/>
      <c r="WQL579" s="633"/>
      <c r="WQM579" s="633"/>
      <c r="WQN579" s="633"/>
      <c r="WQO579" s="633"/>
      <c r="WQP579" s="633"/>
      <c r="WQQ579" s="633"/>
      <c r="WQR579" s="633"/>
      <c r="WQS579" s="633"/>
      <c r="WQT579" s="633"/>
      <c r="WQU579" s="633"/>
      <c r="WQV579" s="633"/>
      <c r="WQW579" s="633"/>
      <c r="WQX579" s="633"/>
      <c r="WQY579" s="633"/>
      <c r="WQZ579" s="633"/>
      <c r="WRA579" s="633"/>
      <c r="WRB579" s="633"/>
      <c r="WRC579" s="633"/>
      <c r="WRD579" s="633"/>
      <c r="WRE579" s="633"/>
      <c r="WRF579" s="633"/>
      <c r="WRG579" s="633"/>
      <c r="WRH579" s="633"/>
      <c r="WRI579" s="633"/>
      <c r="WRJ579" s="633"/>
      <c r="WRK579" s="633"/>
      <c r="WRL579" s="633"/>
      <c r="WRM579" s="633"/>
      <c r="WRN579" s="633"/>
      <c r="WRO579" s="633"/>
      <c r="WRP579" s="633"/>
      <c r="WRQ579" s="633"/>
      <c r="WRR579" s="633"/>
      <c r="WRS579" s="633"/>
      <c r="WRT579" s="633"/>
      <c r="WRU579" s="633"/>
      <c r="WRV579" s="633"/>
      <c r="WRW579" s="633"/>
      <c r="WRX579" s="633"/>
      <c r="WRY579" s="633"/>
      <c r="WRZ579" s="633"/>
      <c r="WSA579" s="633"/>
      <c r="WSB579" s="633"/>
      <c r="WSC579" s="633"/>
      <c r="WSD579" s="633"/>
      <c r="WSE579" s="633"/>
      <c r="WSF579" s="633"/>
      <c r="WSG579" s="633"/>
      <c r="WSH579" s="633"/>
      <c r="WSI579" s="633"/>
      <c r="WSJ579" s="633"/>
      <c r="WSK579" s="633"/>
      <c r="WSL579" s="633"/>
      <c r="WSM579" s="633"/>
      <c r="WSN579" s="633"/>
      <c r="WSO579" s="633"/>
      <c r="WSP579" s="633"/>
      <c r="WSQ579" s="633"/>
      <c r="WSR579" s="633"/>
      <c r="WSS579" s="633"/>
      <c r="WST579" s="633"/>
      <c r="WSU579" s="633"/>
      <c r="WSV579" s="633"/>
      <c r="WSW579" s="633"/>
      <c r="WSX579" s="633"/>
      <c r="WSY579" s="633"/>
      <c r="WSZ579" s="633"/>
      <c r="WTA579" s="633"/>
      <c r="WTB579" s="633"/>
      <c r="WTC579" s="633"/>
      <c r="WTD579" s="633"/>
      <c r="WTE579" s="633"/>
      <c r="WTF579" s="633"/>
      <c r="WTG579" s="633"/>
      <c r="WTH579" s="633"/>
      <c r="WTI579" s="633"/>
      <c r="WTJ579" s="633"/>
      <c r="WTK579" s="633"/>
      <c r="WTL579" s="633"/>
      <c r="WTM579" s="633"/>
      <c r="WTN579" s="633"/>
      <c r="WTO579" s="633"/>
      <c r="WTP579" s="633"/>
      <c r="WTQ579" s="633"/>
      <c r="WTR579" s="633"/>
      <c r="WTS579" s="633"/>
      <c r="WTT579" s="633"/>
      <c r="WTU579" s="633"/>
      <c r="WTV579" s="633"/>
      <c r="WTW579" s="633"/>
      <c r="WTX579" s="633"/>
      <c r="WTY579" s="633"/>
      <c r="WTZ579" s="633"/>
      <c r="WUA579" s="633"/>
      <c r="WUB579" s="633"/>
      <c r="WUC579" s="633"/>
      <c r="WUD579" s="633"/>
      <c r="WUE579" s="633"/>
      <c r="WUF579" s="633"/>
      <c r="WUG579" s="633"/>
      <c r="WUH579" s="633"/>
      <c r="WUI579" s="633"/>
      <c r="WUJ579" s="633"/>
      <c r="WUK579" s="633"/>
      <c r="WUL579" s="633"/>
      <c r="WUM579" s="633"/>
      <c r="WUN579" s="633"/>
      <c r="WUO579" s="633"/>
      <c r="WUP579" s="633"/>
      <c r="WUQ579" s="633"/>
      <c r="WUR579" s="633"/>
      <c r="WUS579" s="633"/>
      <c r="WUT579" s="633"/>
      <c r="WUU579" s="633"/>
      <c r="WUV579" s="633"/>
      <c r="WUW579" s="633"/>
      <c r="WUX579" s="633"/>
      <c r="WUY579" s="633"/>
      <c r="WUZ579" s="633"/>
      <c r="WVA579" s="633"/>
      <c r="WVB579" s="633"/>
      <c r="WVC579" s="633"/>
      <c r="WVD579" s="633"/>
      <c r="WVE579" s="633"/>
      <c r="WVF579" s="633"/>
      <c r="WVG579" s="633"/>
      <c r="WVH579" s="633"/>
      <c r="WVI579" s="633"/>
      <c r="WVJ579" s="633"/>
      <c r="WVK579" s="633"/>
      <c r="WVL579" s="633"/>
      <c r="WVM579" s="633"/>
      <c r="WVN579" s="633"/>
      <c r="WVO579" s="633"/>
      <c r="WVP579" s="633"/>
      <c r="WVQ579" s="633"/>
      <c r="WVR579" s="633"/>
      <c r="WVS579" s="633"/>
      <c r="WVT579" s="633"/>
      <c r="WVU579" s="633"/>
      <c r="WVV579" s="633"/>
      <c r="WVW579" s="633"/>
      <c r="WVX579" s="633"/>
      <c r="WVY579" s="633"/>
      <c r="WVZ579" s="633"/>
      <c r="WWA579" s="633"/>
      <c r="WWB579" s="633"/>
      <c r="WWC579" s="633"/>
      <c r="WWD579" s="633"/>
      <c r="WWE579" s="633"/>
      <c r="WWF579" s="633"/>
      <c r="WWG579" s="633"/>
      <c r="WWH579" s="633"/>
      <c r="WWI579" s="633"/>
      <c r="WWJ579" s="633"/>
      <c r="WWK579" s="633"/>
      <c r="WWL579" s="633"/>
      <c r="WWM579" s="633"/>
      <c r="WWN579" s="633"/>
      <c r="WWO579" s="633"/>
      <c r="WWP579" s="633"/>
      <c r="WWQ579" s="633"/>
      <c r="WWR579" s="633"/>
      <c r="WWS579" s="633"/>
      <c r="WWT579" s="633"/>
      <c r="WWU579" s="633"/>
      <c r="WWV579" s="633"/>
      <c r="WWW579" s="633"/>
      <c r="WWX579" s="633"/>
      <c r="WWY579" s="633"/>
      <c r="WWZ579" s="633"/>
      <c r="WXA579" s="633"/>
      <c r="WXB579" s="633"/>
      <c r="WXC579" s="633"/>
      <c r="WXD579" s="633"/>
      <c r="WXE579" s="633"/>
      <c r="WXF579" s="633"/>
      <c r="WXG579" s="633"/>
      <c r="WXH579" s="633"/>
      <c r="WXI579" s="633"/>
      <c r="WXJ579" s="633"/>
      <c r="WXK579" s="633"/>
      <c r="WXL579" s="633"/>
      <c r="WXM579" s="633"/>
      <c r="WXN579" s="633"/>
      <c r="WXO579" s="633"/>
      <c r="WXP579" s="633"/>
      <c r="WXQ579" s="633"/>
      <c r="WXR579" s="633"/>
      <c r="WXS579" s="633"/>
      <c r="WXT579" s="633"/>
      <c r="WXU579" s="633"/>
      <c r="WXV579" s="633"/>
      <c r="WXW579" s="633"/>
      <c r="WXX579" s="633"/>
      <c r="WXY579" s="633"/>
      <c r="WXZ579" s="633"/>
      <c r="WYA579" s="633"/>
      <c r="WYB579" s="633"/>
      <c r="WYC579" s="633"/>
      <c r="WYD579" s="633"/>
      <c r="WYE579" s="633"/>
      <c r="WYF579" s="633"/>
      <c r="WYG579" s="633"/>
      <c r="WYH579" s="633"/>
      <c r="WYI579" s="633"/>
      <c r="WYJ579" s="633"/>
      <c r="WYK579" s="633"/>
      <c r="WYL579" s="633"/>
      <c r="WYM579" s="633"/>
      <c r="WYN579" s="633"/>
      <c r="WYO579" s="633"/>
      <c r="WYP579" s="633"/>
      <c r="WYQ579" s="633"/>
      <c r="WYR579" s="633"/>
      <c r="WYS579" s="633"/>
      <c r="WYT579" s="633"/>
      <c r="WYU579" s="633"/>
      <c r="WYV579" s="633"/>
      <c r="WYW579" s="633"/>
      <c r="WYX579" s="633"/>
      <c r="WYY579" s="633"/>
      <c r="WYZ579" s="633"/>
      <c r="WZA579" s="633"/>
      <c r="WZB579" s="633"/>
      <c r="WZC579" s="633"/>
      <c r="WZD579" s="633"/>
      <c r="WZE579" s="633"/>
      <c r="WZF579" s="633"/>
      <c r="WZG579" s="633"/>
      <c r="WZH579" s="633"/>
      <c r="WZI579" s="633"/>
      <c r="WZJ579" s="633"/>
      <c r="WZK579" s="633"/>
      <c r="WZL579" s="633"/>
      <c r="WZM579" s="633"/>
      <c r="WZN579" s="633"/>
      <c r="WZO579" s="633"/>
      <c r="WZP579" s="633"/>
      <c r="WZQ579" s="633"/>
      <c r="WZR579" s="633"/>
      <c r="WZS579" s="633"/>
      <c r="WZT579" s="633"/>
      <c r="WZU579" s="633"/>
      <c r="WZV579" s="633"/>
      <c r="WZW579" s="633"/>
      <c r="WZX579" s="633"/>
      <c r="WZY579" s="633"/>
      <c r="WZZ579" s="633"/>
      <c r="XAA579" s="633"/>
      <c r="XAB579" s="633"/>
      <c r="XAC579" s="633"/>
      <c r="XAD579" s="633"/>
      <c r="XAE579" s="633"/>
      <c r="XAF579" s="633"/>
      <c r="XAG579" s="633"/>
      <c r="XAH579" s="633"/>
      <c r="XAI579" s="633"/>
      <c r="XAJ579" s="633"/>
      <c r="XAK579" s="633"/>
      <c r="XAL579" s="633"/>
      <c r="XAM579" s="633"/>
      <c r="XAN579" s="633"/>
      <c r="XAO579" s="633"/>
      <c r="XAP579" s="633"/>
      <c r="XAQ579" s="633"/>
      <c r="XAR579" s="633"/>
      <c r="XAS579" s="633"/>
      <c r="XAT579" s="633"/>
      <c r="XAU579" s="633"/>
      <c r="XAV579" s="633"/>
      <c r="XAW579" s="633"/>
      <c r="XAX579" s="633"/>
      <c r="XAY579" s="633"/>
      <c r="XAZ579" s="633"/>
      <c r="XBA579" s="633"/>
      <c r="XBB579" s="633"/>
      <c r="XBC579" s="633"/>
      <c r="XBD579" s="633"/>
      <c r="XBE579" s="633"/>
      <c r="XBF579" s="633"/>
      <c r="XBG579" s="633"/>
      <c r="XBH579" s="633"/>
      <c r="XBI579" s="633"/>
      <c r="XBJ579" s="633"/>
      <c r="XBK579" s="633"/>
      <c r="XBL579" s="633"/>
      <c r="XBM579" s="633"/>
      <c r="XBN579" s="633"/>
      <c r="XBO579" s="633"/>
      <c r="XBP579" s="633"/>
      <c r="XBQ579" s="633"/>
      <c r="XBR579" s="633"/>
      <c r="XBS579" s="633"/>
      <c r="XBT579" s="633"/>
      <c r="XBU579" s="633"/>
      <c r="XBV579" s="633"/>
      <c r="XBW579" s="633"/>
      <c r="XBX579" s="633"/>
      <c r="XBY579" s="633"/>
      <c r="XBZ579" s="633"/>
      <c r="XCA579" s="633"/>
      <c r="XCB579" s="633"/>
      <c r="XCC579" s="633"/>
      <c r="XCD579" s="633"/>
      <c r="XCE579" s="633"/>
      <c r="XCF579" s="633"/>
      <c r="XCG579" s="633"/>
      <c r="XCH579" s="633"/>
      <c r="XCI579" s="633"/>
      <c r="XCJ579" s="633"/>
      <c r="XCK579" s="633"/>
      <c r="XCL579" s="633"/>
      <c r="XCM579" s="633"/>
      <c r="XCN579" s="633"/>
      <c r="XCO579" s="633"/>
      <c r="XCP579" s="633"/>
      <c r="XCQ579" s="633"/>
      <c r="XCR579" s="633"/>
      <c r="XCS579" s="633"/>
      <c r="XCT579" s="633"/>
      <c r="XCU579" s="633"/>
      <c r="XCV579" s="633"/>
      <c r="XCW579" s="633"/>
      <c r="XCX579" s="633"/>
      <c r="XCY579" s="633"/>
      <c r="XCZ579" s="633"/>
      <c r="XDA579" s="633"/>
      <c r="XDB579" s="633"/>
      <c r="XDC579" s="633"/>
      <c r="XDD579" s="633"/>
      <c r="XDE579" s="633"/>
      <c r="XDF579" s="633"/>
      <c r="XDG579" s="633"/>
      <c r="XDH579" s="633"/>
      <c r="XDI579" s="633"/>
      <c r="XDJ579" s="633"/>
      <c r="XDK579" s="633"/>
      <c r="XDL579" s="633"/>
      <c r="XDM579" s="633"/>
      <c r="XDN579" s="633"/>
      <c r="XDO579" s="633"/>
      <c r="XDP579" s="633"/>
      <c r="XDQ579" s="633"/>
      <c r="XDR579" s="633"/>
      <c r="XDS579" s="633"/>
      <c r="XDT579" s="633"/>
      <c r="XDU579" s="633"/>
      <c r="XDV579" s="633"/>
      <c r="XDW579" s="633"/>
      <c r="XDX579" s="633"/>
      <c r="XDY579" s="633"/>
      <c r="XDZ579" s="633"/>
      <c r="XEA579" s="633"/>
      <c r="XEB579" s="633"/>
    </row>
    <row r="580" spans="1:16356" ht="34.15" customHeight="1">
      <c r="A580" s="628" t="s">
        <v>3463</v>
      </c>
      <c r="B580" s="629" t="s">
        <v>3938</v>
      </c>
      <c r="C580" s="630" t="s">
        <v>4825</v>
      </c>
      <c r="D580" s="629" t="s">
        <v>4622</v>
      </c>
      <c r="E580" s="631" t="s">
        <v>4966</v>
      </c>
      <c r="F580" s="655" t="s">
        <v>4232</v>
      </c>
      <c r="G580" s="632" t="s">
        <v>3313</v>
      </c>
      <c r="H580" s="633" t="s">
        <v>840</v>
      </c>
      <c r="I580" s="633"/>
      <c r="J580" s="629"/>
      <c r="K580" s="629"/>
      <c r="L580" s="629"/>
      <c r="M580" s="629"/>
      <c r="N580" s="633"/>
      <c r="O580" s="633"/>
      <c r="P580" s="633"/>
      <c r="Q580" s="633"/>
      <c r="R580" s="633" t="s">
        <v>4967</v>
      </c>
      <c r="S580" s="629" t="s">
        <v>3435</v>
      </c>
      <c r="T580" s="629" t="s">
        <v>6984</v>
      </c>
      <c r="U580" s="629" t="s">
        <v>4860</v>
      </c>
      <c r="V580" s="629" t="s">
        <v>4656</v>
      </c>
      <c r="W580" s="633"/>
      <c r="X580" s="633"/>
      <c r="Y580" s="633"/>
      <c r="Z580" s="633" t="s">
        <v>4968</v>
      </c>
      <c r="AA580" s="639"/>
      <c r="AB580" s="633"/>
      <c r="AC580" s="633"/>
      <c r="AD580" s="633"/>
      <c r="AE580" s="633"/>
      <c r="AF580" s="633"/>
      <c r="AG580" s="633"/>
      <c r="AH580" s="633"/>
      <c r="AI580" s="742"/>
      <c r="AJ580" s="742"/>
      <c r="AK580" s="742"/>
      <c r="AL580" s="742"/>
      <c r="AM580" s="742"/>
      <c r="AN580" s="742"/>
      <c r="AO580" s="742"/>
      <c r="AP580" s="742"/>
      <c r="AQ580" s="633"/>
      <c r="AR580" s="633"/>
      <c r="AS580" s="633"/>
      <c r="AT580" s="633"/>
      <c r="AU580" s="633"/>
      <c r="AV580" s="633"/>
      <c r="AW580" s="633"/>
      <c r="AX580" s="633"/>
      <c r="AY580" s="633"/>
      <c r="AZ580" s="633"/>
      <c r="BA580" s="633"/>
      <c r="BB580" s="633"/>
      <c r="BC580" s="633"/>
      <c r="BD580" s="633"/>
      <c r="BE580" s="633"/>
      <c r="BF580" s="633"/>
      <c r="BG580" s="633"/>
      <c r="BH580" s="633"/>
      <c r="BI580" s="633"/>
      <c r="BJ580" s="633"/>
      <c r="BK580" s="633"/>
      <c r="BL580" s="633"/>
      <c r="BM580" s="633"/>
      <c r="BN580" s="633"/>
      <c r="BO580" s="633"/>
      <c r="BP580" s="633"/>
      <c r="BQ580" s="633"/>
      <c r="BR580" s="633"/>
      <c r="BS580" s="633"/>
      <c r="BT580" s="633"/>
      <c r="BU580" s="633"/>
      <c r="BV580" s="633"/>
      <c r="BW580" s="633"/>
      <c r="BX580" s="633"/>
      <c r="BY580" s="633"/>
      <c r="BZ580" s="633"/>
      <c r="CA580" s="633"/>
      <c r="CB580" s="633"/>
      <c r="CC580" s="633"/>
      <c r="CD580" s="633"/>
      <c r="CE580" s="633"/>
      <c r="CF580" s="633"/>
      <c r="CG580" s="633"/>
      <c r="CH580" s="633"/>
      <c r="CI580" s="633"/>
      <c r="CJ580" s="633"/>
      <c r="CK580" s="633"/>
      <c r="CL580" s="633"/>
      <c r="CM580" s="633"/>
      <c r="CN580" s="633"/>
      <c r="CO580" s="633"/>
      <c r="CP580" s="633"/>
      <c r="CQ580" s="633"/>
      <c r="CR580" s="633"/>
      <c r="CS580" s="633"/>
      <c r="CT580" s="633"/>
      <c r="CU580" s="633"/>
      <c r="CV580" s="633"/>
      <c r="CW580" s="633"/>
      <c r="CX580" s="633"/>
      <c r="CY580" s="633"/>
      <c r="CZ580" s="633"/>
      <c r="DA580" s="633"/>
      <c r="DB580" s="633"/>
      <c r="DC580" s="633"/>
      <c r="DD580" s="633"/>
      <c r="DE580" s="633"/>
      <c r="DF580" s="633"/>
      <c r="DG580" s="633"/>
      <c r="DH580" s="633"/>
      <c r="DI580" s="633"/>
      <c r="DJ580" s="633"/>
      <c r="DK580" s="633"/>
      <c r="DL580" s="633"/>
      <c r="DM580" s="633"/>
      <c r="DN580" s="633"/>
      <c r="DO580" s="633"/>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633"/>
      <c r="EK580" s="633"/>
      <c r="EL580" s="633"/>
      <c r="EM580" s="633"/>
      <c r="EN580" s="633"/>
      <c r="EO580" s="633"/>
      <c r="EP580" s="633"/>
      <c r="EQ580" s="633"/>
      <c r="ER580" s="633"/>
      <c r="ES580" s="633"/>
      <c r="ET580" s="633"/>
      <c r="EU580" s="633"/>
      <c r="EV580" s="633"/>
      <c r="EW580" s="633"/>
      <c r="EX580" s="633"/>
      <c r="EY580" s="633"/>
      <c r="EZ580" s="633"/>
      <c r="FA580" s="633"/>
      <c r="FB580" s="633"/>
      <c r="FC580" s="633"/>
      <c r="FD580" s="633"/>
      <c r="FE580" s="633"/>
      <c r="FF580" s="633"/>
      <c r="FG580" s="633"/>
      <c r="FH580" s="633"/>
      <c r="FI580" s="633"/>
      <c r="FJ580" s="633"/>
      <c r="FK580" s="633"/>
      <c r="FL580" s="633"/>
      <c r="FM580" s="633"/>
      <c r="FN580" s="633"/>
      <c r="FO580" s="633"/>
      <c r="FP580" s="633"/>
      <c r="FQ580" s="633"/>
      <c r="FR580" s="633"/>
      <c r="FS580" s="633"/>
      <c r="FT580" s="633"/>
      <c r="FU580" s="633"/>
      <c r="FV580" s="633"/>
      <c r="FW580" s="633"/>
      <c r="FX580" s="633"/>
      <c r="FY580" s="633"/>
      <c r="FZ580" s="633"/>
      <c r="GA580" s="633"/>
      <c r="GB580" s="633"/>
      <c r="GC580" s="633"/>
      <c r="GD580" s="633"/>
      <c r="GE580" s="633"/>
      <c r="GF580" s="633"/>
      <c r="GG580" s="633"/>
      <c r="GH580" s="633"/>
      <c r="GI580" s="633"/>
      <c r="GJ580" s="633"/>
      <c r="GK580" s="633"/>
      <c r="GL580" s="633"/>
      <c r="GM580" s="633"/>
      <c r="GN580" s="633"/>
      <c r="GO580" s="633"/>
      <c r="GP580" s="633"/>
      <c r="GQ580" s="633"/>
      <c r="GR580" s="633"/>
      <c r="GS580" s="633"/>
      <c r="GT580" s="633"/>
      <c r="GU580" s="633"/>
      <c r="GV580" s="633"/>
      <c r="GW580" s="633"/>
      <c r="GX580" s="633"/>
      <c r="GY580" s="633"/>
      <c r="GZ580" s="633"/>
      <c r="HA580" s="633"/>
      <c r="HB580" s="633"/>
      <c r="HC580" s="633"/>
      <c r="HD580" s="633"/>
      <c r="HE580" s="633"/>
      <c r="HF580" s="633"/>
      <c r="HG580" s="633"/>
      <c r="HH580" s="633"/>
      <c r="HI580" s="633"/>
      <c r="HJ580" s="633"/>
      <c r="HK580" s="633"/>
      <c r="HL580" s="633"/>
      <c r="HM580" s="633"/>
      <c r="HN580" s="633"/>
      <c r="HO580" s="633"/>
      <c r="HP580" s="633"/>
      <c r="HQ580" s="633"/>
      <c r="HR580" s="633"/>
      <c r="HS580" s="633"/>
      <c r="HT580" s="633"/>
      <c r="HU580" s="633"/>
      <c r="HV580" s="633"/>
      <c r="HW580" s="633"/>
      <c r="HX580" s="633"/>
      <c r="HY580" s="633"/>
      <c r="HZ580" s="633"/>
      <c r="IA580" s="633"/>
      <c r="IB580" s="633"/>
      <c r="IC580" s="633"/>
      <c r="ID580" s="633"/>
      <c r="IE580" s="633"/>
      <c r="IF580" s="633"/>
      <c r="IG580" s="633"/>
      <c r="IH580" s="633"/>
      <c r="II580" s="633"/>
      <c r="IJ580" s="633"/>
      <c r="IK580" s="633"/>
      <c r="IL580" s="633"/>
      <c r="IM580" s="633"/>
      <c r="IN580" s="633"/>
      <c r="IO580" s="633"/>
      <c r="IP580" s="633"/>
      <c r="IQ580" s="633"/>
      <c r="IR580" s="633"/>
      <c r="IS580" s="633"/>
      <c r="IT580" s="633"/>
      <c r="IU580" s="633"/>
      <c r="IV580" s="633"/>
      <c r="IW580" s="633"/>
      <c r="IX580" s="633"/>
      <c r="IY580" s="633"/>
      <c r="IZ580" s="633"/>
      <c r="JA580" s="633"/>
      <c r="JB580" s="633"/>
      <c r="JC580" s="633"/>
      <c r="JD580" s="633"/>
      <c r="JE580" s="633"/>
      <c r="JF580" s="633"/>
      <c r="JG580" s="633"/>
      <c r="JH580" s="633"/>
      <c r="JI580" s="633"/>
      <c r="JJ580" s="633"/>
      <c r="JK580" s="633"/>
      <c r="JL580" s="633"/>
      <c r="JM580" s="633"/>
      <c r="JN580" s="633"/>
      <c r="JO580" s="633"/>
      <c r="JP580" s="633"/>
      <c r="JQ580" s="633"/>
      <c r="JR580" s="633"/>
      <c r="JS580" s="633"/>
      <c r="JT580" s="633"/>
      <c r="JU580" s="633"/>
      <c r="JV580" s="633"/>
      <c r="JW580" s="633"/>
      <c r="JX580" s="633"/>
      <c r="JY580" s="633"/>
      <c r="JZ580" s="633"/>
      <c r="KA580" s="633"/>
      <c r="KB580" s="633"/>
      <c r="KC580" s="633"/>
      <c r="KD580" s="633"/>
      <c r="KE580" s="633"/>
      <c r="KF580" s="633"/>
      <c r="KG580" s="633"/>
      <c r="KH580" s="633"/>
      <c r="KI580" s="633"/>
      <c r="KJ580" s="633"/>
      <c r="KK580" s="633"/>
      <c r="KL580" s="633"/>
      <c r="KM580" s="633"/>
      <c r="KN580" s="633"/>
      <c r="KO580" s="633"/>
      <c r="KP580" s="633"/>
      <c r="KQ580" s="633"/>
      <c r="KR580" s="633"/>
      <c r="KS580" s="633"/>
      <c r="KT580" s="633"/>
      <c r="KU580" s="633"/>
      <c r="KV580" s="633"/>
      <c r="KW580" s="633"/>
      <c r="KX580" s="633"/>
      <c r="KY580" s="633"/>
      <c r="KZ580" s="633"/>
      <c r="LA580" s="633"/>
      <c r="LB580" s="633"/>
      <c r="LC580" s="633"/>
      <c r="LD580" s="633"/>
      <c r="LE580" s="633"/>
      <c r="LF580" s="633"/>
      <c r="LG580" s="633"/>
      <c r="LH580" s="633"/>
      <c r="LI580" s="633"/>
      <c r="LJ580" s="633"/>
      <c r="LK580" s="633"/>
      <c r="LL580" s="633"/>
      <c r="LM580" s="633"/>
      <c r="LN580" s="633"/>
      <c r="LO580" s="633"/>
      <c r="LP580" s="633"/>
      <c r="LQ580" s="633"/>
      <c r="LR580" s="633"/>
      <c r="LS580" s="633"/>
      <c r="LT580" s="633"/>
      <c r="LU580" s="633"/>
      <c r="LV580" s="633"/>
      <c r="LW580" s="633"/>
      <c r="LX580" s="633"/>
      <c r="LY580" s="633"/>
      <c r="LZ580" s="633"/>
      <c r="MA580" s="633"/>
      <c r="MB580" s="633"/>
      <c r="MC580" s="633"/>
      <c r="MD580" s="633"/>
      <c r="ME580" s="633"/>
      <c r="MF580" s="633"/>
      <c r="MG580" s="633"/>
      <c r="MH580" s="633"/>
      <c r="MI580" s="633"/>
      <c r="MJ580" s="633"/>
      <c r="MK580" s="633"/>
      <c r="ML580" s="633"/>
      <c r="MM580" s="633"/>
      <c r="MN580" s="633"/>
      <c r="MO580" s="633"/>
      <c r="MP580" s="633"/>
      <c r="MQ580" s="633"/>
      <c r="MR580" s="633"/>
      <c r="MS580" s="633"/>
      <c r="MT580" s="633"/>
      <c r="MU580" s="633"/>
      <c r="MV580" s="633"/>
      <c r="MW580" s="633"/>
      <c r="MX580" s="633"/>
      <c r="MY580" s="633"/>
      <c r="MZ580" s="633"/>
      <c r="NA580" s="633"/>
      <c r="NB580" s="633"/>
      <c r="NC580" s="633"/>
      <c r="ND580" s="633"/>
      <c r="NE580" s="633"/>
      <c r="NF580" s="633"/>
      <c r="NG580" s="633"/>
      <c r="NH580" s="633"/>
      <c r="NI580" s="633"/>
      <c r="NJ580" s="633"/>
      <c r="NK580" s="633"/>
      <c r="NL580" s="633"/>
      <c r="NM580" s="633"/>
      <c r="NN580" s="633"/>
      <c r="NO580" s="633"/>
      <c r="NP580" s="633"/>
      <c r="NQ580" s="633"/>
      <c r="NR580" s="633"/>
      <c r="NS580" s="633"/>
      <c r="NT580" s="633"/>
      <c r="NU580" s="633"/>
      <c r="NV580" s="633"/>
      <c r="NW580" s="633"/>
      <c r="NX580" s="633"/>
      <c r="NY580" s="633"/>
      <c r="NZ580" s="633"/>
      <c r="OA580" s="633"/>
      <c r="OB580" s="633"/>
      <c r="OC580" s="633"/>
      <c r="OD580" s="633"/>
      <c r="OE580" s="633"/>
      <c r="OF580" s="633"/>
      <c r="OG580" s="633"/>
      <c r="OH580" s="633"/>
      <c r="OI580" s="633"/>
      <c r="OJ580" s="633"/>
      <c r="OK580" s="633"/>
      <c r="OL580" s="633"/>
      <c r="OM580" s="633"/>
      <c r="ON580" s="633"/>
      <c r="OO580" s="633"/>
      <c r="OP580" s="633"/>
      <c r="OQ580" s="633"/>
      <c r="OR580" s="633"/>
      <c r="OS580" s="633"/>
      <c r="OT580" s="633"/>
      <c r="OU580" s="633"/>
      <c r="OV580" s="633"/>
      <c r="OW580" s="633"/>
      <c r="OX580" s="633"/>
      <c r="OY580" s="633"/>
      <c r="OZ580" s="633"/>
      <c r="PA580" s="633"/>
      <c r="PB580" s="633"/>
      <c r="PC580" s="633"/>
      <c r="PD580" s="633"/>
      <c r="PE580" s="633"/>
      <c r="PF580" s="633"/>
      <c r="PG580" s="633"/>
      <c r="PH580" s="633"/>
      <c r="PI580" s="633"/>
      <c r="PJ580" s="633"/>
      <c r="PK580" s="633"/>
      <c r="PL580" s="633"/>
      <c r="PM580" s="633"/>
      <c r="PN580" s="633"/>
      <c r="PO580" s="633"/>
      <c r="PP580" s="633"/>
      <c r="PQ580" s="633"/>
      <c r="PR580" s="633"/>
      <c r="PS580" s="633"/>
      <c r="PT580" s="633"/>
      <c r="PU580" s="633"/>
      <c r="PV580" s="633"/>
      <c r="PW580" s="633"/>
      <c r="PX580" s="633"/>
      <c r="PY580" s="633"/>
      <c r="PZ580" s="633"/>
      <c r="QA580" s="633"/>
      <c r="QB580" s="633"/>
      <c r="QC580" s="633"/>
      <c r="QD580" s="633"/>
      <c r="QE580" s="633"/>
      <c r="QF580" s="633"/>
      <c r="QG580" s="633"/>
      <c r="QH580" s="633"/>
      <c r="QI580" s="633"/>
      <c r="QJ580" s="633"/>
      <c r="QK580" s="633"/>
      <c r="QL580" s="633"/>
      <c r="QM580" s="633"/>
      <c r="QN580" s="633"/>
      <c r="QO580" s="633"/>
      <c r="QP580" s="633"/>
      <c r="QQ580" s="633"/>
      <c r="QR580" s="633"/>
      <c r="QS580" s="633"/>
      <c r="QT580" s="633"/>
      <c r="QU580" s="633"/>
      <c r="QV580" s="633"/>
      <c r="QW580" s="633"/>
      <c r="QX580" s="633"/>
      <c r="QY580" s="633"/>
      <c r="QZ580" s="633"/>
      <c r="RA580" s="633"/>
      <c r="RB580" s="633"/>
      <c r="RC580" s="633"/>
      <c r="RD580" s="633"/>
      <c r="RE580" s="633"/>
      <c r="RF580" s="633"/>
      <c r="RG580" s="633"/>
      <c r="RH580" s="633"/>
      <c r="RI580" s="633"/>
      <c r="RJ580" s="633"/>
      <c r="RK580" s="633"/>
      <c r="RL580" s="633"/>
      <c r="RM580" s="633"/>
      <c r="RN580" s="633"/>
      <c r="RO580" s="633"/>
      <c r="RP580" s="633"/>
      <c r="RQ580" s="633"/>
      <c r="RR580" s="633"/>
      <c r="RS580" s="633"/>
      <c r="RT580" s="633"/>
      <c r="RU580" s="633"/>
      <c r="RV580" s="633"/>
      <c r="RW580" s="633"/>
      <c r="RX580" s="633"/>
      <c r="RY580" s="633"/>
      <c r="RZ580" s="633"/>
      <c r="SA580" s="633"/>
      <c r="SB580" s="633"/>
      <c r="SC580" s="633"/>
      <c r="SD580" s="633"/>
      <c r="SE580" s="633"/>
      <c r="SF580" s="633"/>
      <c r="SG580" s="633"/>
      <c r="SH580" s="633"/>
      <c r="SI580" s="633"/>
      <c r="SJ580" s="633"/>
      <c r="SK580" s="633"/>
      <c r="SL580" s="633"/>
      <c r="SM580" s="633"/>
      <c r="SN580" s="633"/>
      <c r="SO580" s="633"/>
      <c r="SP580" s="633"/>
      <c r="SQ580" s="633"/>
      <c r="SR580" s="633"/>
      <c r="SS580" s="633"/>
      <c r="ST580" s="633"/>
      <c r="SU580" s="633"/>
      <c r="SV580" s="633"/>
      <c r="SW580" s="633"/>
      <c r="SX580" s="633"/>
      <c r="SY580" s="633"/>
      <c r="SZ580" s="633"/>
      <c r="TA580" s="633"/>
      <c r="TB580" s="633"/>
      <c r="TC580" s="633"/>
      <c r="TD580" s="633"/>
      <c r="TE580" s="633"/>
      <c r="TF580" s="633"/>
      <c r="TG580" s="633"/>
      <c r="TH580" s="633"/>
      <c r="TI580" s="633"/>
      <c r="TJ580" s="633"/>
      <c r="TK580" s="633"/>
      <c r="TL580" s="633"/>
      <c r="TM580" s="633"/>
      <c r="TN580" s="633"/>
      <c r="TO580" s="633"/>
      <c r="TP580" s="633"/>
      <c r="TQ580" s="633"/>
      <c r="TR580" s="633"/>
      <c r="TS580" s="633"/>
      <c r="TT580" s="633"/>
      <c r="TU580" s="633"/>
      <c r="TV580" s="633"/>
      <c r="TW580" s="633"/>
      <c r="TX580" s="633"/>
      <c r="TY580" s="633"/>
      <c r="TZ580" s="633"/>
      <c r="UA580" s="633"/>
      <c r="UB580" s="633"/>
      <c r="UC580" s="633"/>
      <c r="UD580" s="633"/>
      <c r="UE580" s="633"/>
      <c r="UF580" s="633"/>
      <c r="UG580" s="633"/>
      <c r="UH580" s="633"/>
      <c r="UI580" s="633"/>
      <c r="UJ580" s="633"/>
      <c r="UK580" s="633"/>
      <c r="UL580" s="633"/>
      <c r="UM580" s="633"/>
      <c r="UN580" s="633"/>
      <c r="UO580" s="633"/>
      <c r="UP580" s="633"/>
      <c r="UQ580" s="633"/>
      <c r="UR580" s="633"/>
      <c r="US580" s="633"/>
      <c r="UT580" s="633"/>
      <c r="UU580" s="633"/>
      <c r="UV580" s="633"/>
      <c r="UW580" s="633"/>
      <c r="UX580" s="633"/>
      <c r="UY580" s="633"/>
      <c r="UZ580" s="633"/>
      <c r="VA580" s="633"/>
      <c r="VB580" s="633"/>
      <c r="VC580" s="633"/>
      <c r="VD580" s="633"/>
      <c r="VE580" s="633"/>
      <c r="VF580" s="633"/>
      <c r="VG580" s="633"/>
      <c r="VH580" s="633"/>
      <c r="VI580" s="633"/>
      <c r="VJ580" s="633"/>
      <c r="VK580" s="633"/>
      <c r="VL580" s="633"/>
      <c r="VM580" s="633"/>
      <c r="VN580" s="633"/>
      <c r="VO580" s="633"/>
      <c r="VP580" s="633"/>
      <c r="VQ580" s="633"/>
      <c r="VR580" s="633"/>
      <c r="VS580" s="633"/>
      <c r="VT580" s="633"/>
      <c r="VU580" s="633"/>
      <c r="VV580" s="633"/>
      <c r="VW580" s="633"/>
      <c r="VX580" s="633"/>
      <c r="VY580" s="633"/>
      <c r="VZ580" s="633"/>
      <c r="WA580" s="633"/>
      <c r="WB580" s="633"/>
      <c r="WC580" s="633"/>
      <c r="WD580" s="633"/>
      <c r="WE580" s="633"/>
      <c r="WF580" s="633"/>
      <c r="WG580" s="633"/>
      <c r="WH580" s="633"/>
      <c r="WI580" s="633"/>
      <c r="WJ580" s="633"/>
      <c r="WK580" s="633"/>
      <c r="WL580" s="633"/>
      <c r="WM580" s="633"/>
      <c r="WN580" s="633"/>
      <c r="WO580" s="633"/>
      <c r="WP580" s="633"/>
      <c r="WQ580" s="633"/>
      <c r="WR580" s="633"/>
      <c r="WS580" s="633"/>
      <c r="WT580" s="633"/>
      <c r="WU580" s="633"/>
      <c r="WV580" s="633"/>
      <c r="WW580" s="633"/>
      <c r="WX580" s="633"/>
      <c r="WY580" s="633"/>
      <c r="WZ580" s="633"/>
      <c r="XA580" s="633"/>
      <c r="XB580" s="633"/>
      <c r="XC580" s="633"/>
      <c r="XD580" s="633"/>
      <c r="XE580" s="633"/>
      <c r="XF580" s="633"/>
      <c r="XG580" s="633"/>
      <c r="XH580" s="633"/>
      <c r="XI580" s="633"/>
      <c r="XJ580" s="633"/>
      <c r="XK580" s="633"/>
      <c r="XL580" s="633"/>
      <c r="XM580" s="633"/>
      <c r="XN580" s="633"/>
      <c r="XO580" s="633"/>
      <c r="XP580" s="633"/>
      <c r="XQ580" s="633"/>
      <c r="XR580" s="633"/>
      <c r="XS580" s="633"/>
      <c r="XT580" s="633"/>
      <c r="XU580" s="633"/>
      <c r="XV580" s="633"/>
      <c r="XW580" s="633"/>
      <c r="XX580" s="633"/>
      <c r="XY580" s="633"/>
      <c r="XZ580" s="633"/>
      <c r="YA580" s="633"/>
      <c r="YB580" s="633"/>
      <c r="YC580" s="633"/>
      <c r="YD580" s="633"/>
      <c r="YE580" s="633"/>
      <c r="YF580" s="633"/>
      <c r="YG580" s="633"/>
      <c r="YH580" s="633"/>
      <c r="YI580" s="633"/>
      <c r="YJ580" s="633"/>
      <c r="YK580" s="633"/>
      <c r="YL580" s="633"/>
      <c r="YM580" s="633"/>
      <c r="YN580" s="633"/>
      <c r="YO580" s="633"/>
      <c r="YP580" s="633"/>
      <c r="YQ580" s="633"/>
      <c r="YR580" s="633"/>
      <c r="YS580" s="633"/>
      <c r="YT580" s="633"/>
      <c r="YU580" s="633"/>
      <c r="YV580" s="633"/>
      <c r="YW580" s="633"/>
      <c r="YX580" s="633"/>
      <c r="YY580" s="633"/>
      <c r="YZ580" s="633"/>
      <c r="ZA580" s="633"/>
      <c r="ZB580" s="633"/>
      <c r="ZC580" s="633"/>
      <c r="ZD580" s="633"/>
      <c r="ZE580" s="633"/>
      <c r="ZF580" s="633"/>
      <c r="ZG580" s="633"/>
      <c r="ZH580" s="633"/>
      <c r="ZI580" s="633"/>
      <c r="ZJ580" s="633"/>
      <c r="ZK580" s="633"/>
      <c r="ZL580" s="633"/>
      <c r="ZM580" s="633"/>
      <c r="ZN580" s="633"/>
      <c r="ZO580" s="633"/>
      <c r="ZP580" s="633"/>
      <c r="ZQ580" s="633"/>
      <c r="ZR580" s="633"/>
      <c r="ZS580" s="633"/>
      <c r="ZT580" s="633"/>
      <c r="ZU580" s="633"/>
      <c r="ZV580" s="633"/>
      <c r="ZW580" s="633"/>
      <c r="ZX580" s="633"/>
      <c r="ZY580" s="633"/>
      <c r="ZZ580" s="633"/>
      <c r="AAA580" s="633"/>
      <c r="AAB580" s="633"/>
      <c r="AAC580" s="633"/>
      <c r="AAD580" s="633"/>
      <c r="AAE580" s="633"/>
      <c r="AAF580" s="633"/>
      <c r="AAG580" s="633"/>
      <c r="AAH580" s="633"/>
      <c r="AAI580" s="633"/>
      <c r="AAJ580" s="633"/>
      <c r="AAK580" s="633"/>
      <c r="AAL580" s="633"/>
      <c r="AAM580" s="633"/>
      <c r="AAN580" s="633"/>
      <c r="AAO580" s="633"/>
      <c r="AAP580" s="633"/>
      <c r="AAQ580" s="633"/>
      <c r="AAR580" s="633"/>
      <c r="AAS580" s="633"/>
      <c r="AAT580" s="633"/>
      <c r="AAU580" s="633"/>
      <c r="AAV580" s="633"/>
      <c r="AAW580" s="633"/>
      <c r="AAX580" s="633"/>
      <c r="AAY580" s="633"/>
      <c r="AAZ580" s="633"/>
      <c r="ABA580" s="633"/>
      <c r="ABB580" s="633"/>
      <c r="ABC580" s="633"/>
      <c r="ABD580" s="633"/>
      <c r="ABE580" s="633"/>
      <c r="ABF580" s="633"/>
      <c r="ABG580" s="633"/>
      <c r="ABH580" s="633"/>
      <c r="ABI580" s="633"/>
      <c r="ABJ580" s="633"/>
      <c r="ABK580" s="633"/>
      <c r="ABL580" s="633"/>
      <c r="ABM580" s="633"/>
      <c r="ABN580" s="633"/>
      <c r="ABO580" s="633"/>
      <c r="ABP580" s="633"/>
      <c r="ABQ580" s="633"/>
      <c r="ABR580" s="633"/>
      <c r="ABS580" s="633"/>
      <c r="ABT580" s="633"/>
      <c r="ABU580" s="633"/>
      <c r="ABV580" s="633"/>
      <c r="ABW580" s="633"/>
      <c r="ABX580" s="633"/>
      <c r="ABY580" s="633"/>
      <c r="ABZ580" s="633"/>
      <c r="ACA580" s="633"/>
      <c r="ACB580" s="633"/>
      <c r="ACC580" s="633"/>
      <c r="ACD580" s="633"/>
      <c r="ACE580" s="633"/>
      <c r="ACF580" s="633"/>
      <c r="ACG580" s="633"/>
      <c r="ACH580" s="633"/>
      <c r="ACI580" s="633"/>
      <c r="ACJ580" s="633"/>
      <c r="ACK580" s="633"/>
      <c r="ACL580" s="633"/>
      <c r="ACM580" s="633"/>
      <c r="ACN580" s="633"/>
      <c r="ACO580" s="633"/>
      <c r="ACP580" s="633"/>
      <c r="ACQ580" s="633"/>
      <c r="ACR580" s="633"/>
      <c r="ACS580" s="633"/>
      <c r="ACT580" s="633"/>
      <c r="ACU580" s="633"/>
      <c r="ACV580" s="633"/>
      <c r="ACW580" s="633"/>
      <c r="ACX580" s="633"/>
      <c r="ACY580" s="633"/>
      <c r="ACZ580" s="633"/>
      <c r="ADA580" s="633"/>
      <c r="ADB580" s="633"/>
      <c r="ADC580" s="633"/>
      <c r="ADD580" s="633"/>
      <c r="ADE580" s="633"/>
      <c r="ADF580" s="633"/>
      <c r="ADG580" s="633"/>
      <c r="ADH580" s="633"/>
      <c r="ADI580" s="633"/>
      <c r="ADJ580" s="633"/>
      <c r="ADK580" s="633"/>
      <c r="ADL580" s="633"/>
      <c r="ADM580" s="633"/>
      <c r="ADN580" s="633"/>
      <c r="ADO580" s="633"/>
      <c r="ADP580" s="633"/>
      <c r="ADQ580" s="633"/>
      <c r="ADR580" s="633"/>
      <c r="ADS580" s="633"/>
      <c r="ADT580" s="633"/>
      <c r="ADU580" s="633"/>
      <c r="ADV580" s="633"/>
      <c r="ADW580" s="633"/>
      <c r="ADX580" s="633"/>
      <c r="ADY580" s="633"/>
      <c r="ADZ580" s="633"/>
      <c r="AEA580" s="633"/>
      <c r="AEB580" s="633"/>
      <c r="AEC580" s="633"/>
      <c r="AED580" s="633"/>
      <c r="AEE580" s="633"/>
      <c r="AEF580" s="633"/>
      <c r="AEG580" s="633"/>
      <c r="AEH580" s="633"/>
      <c r="AEI580" s="633"/>
      <c r="AEJ580" s="633"/>
      <c r="AEK580" s="633"/>
      <c r="AEL580" s="633"/>
      <c r="AEM580" s="633"/>
      <c r="AEN580" s="633"/>
      <c r="AEO580" s="633"/>
      <c r="AEP580" s="633"/>
      <c r="AEQ580" s="633"/>
      <c r="AER580" s="633"/>
      <c r="AES580" s="633"/>
      <c r="AET580" s="633"/>
      <c r="AEU580" s="633"/>
      <c r="AEV580" s="633"/>
      <c r="AEW580" s="633"/>
      <c r="AEX580" s="633"/>
      <c r="AEY580" s="633"/>
      <c r="AEZ580" s="633"/>
      <c r="AFA580" s="633"/>
      <c r="AFB580" s="633"/>
      <c r="AFC580" s="633"/>
      <c r="AFD580" s="633"/>
      <c r="AFE580" s="633"/>
      <c r="AFF580" s="633"/>
      <c r="AFG580" s="633"/>
      <c r="AFH580" s="633"/>
      <c r="AFI580" s="633"/>
      <c r="AFJ580" s="633"/>
      <c r="AFK580" s="633"/>
      <c r="AFL580" s="633"/>
      <c r="AFM580" s="633"/>
      <c r="AFN580" s="633"/>
      <c r="AFO580" s="633"/>
      <c r="AFP580" s="633"/>
      <c r="AFQ580" s="633"/>
      <c r="AFR580" s="633"/>
      <c r="AFS580" s="633"/>
      <c r="AFT580" s="633"/>
      <c r="AFU580" s="633"/>
      <c r="AFV580" s="633"/>
      <c r="AFW580" s="633"/>
      <c r="AFX580" s="633"/>
      <c r="AFY580" s="633"/>
      <c r="AFZ580" s="633"/>
      <c r="AGA580" s="633"/>
      <c r="AGB580" s="633"/>
      <c r="AGC580" s="633"/>
      <c r="AGD580" s="633"/>
      <c r="AGE580" s="633"/>
      <c r="AGF580" s="633"/>
      <c r="AGG580" s="633"/>
      <c r="AGH580" s="633"/>
      <c r="AGI580" s="633"/>
      <c r="AGJ580" s="633"/>
      <c r="AGK580" s="633"/>
      <c r="AGL580" s="633"/>
      <c r="AGM580" s="633"/>
      <c r="AGN580" s="633"/>
      <c r="AGO580" s="633"/>
      <c r="AGP580" s="633"/>
      <c r="AGQ580" s="633"/>
      <c r="AGR580" s="633"/>
      <c r="AGS580" s="633"/>
      <c r="AGT580" s="633"/>
      <c r="AGU580" s="633"/>
      <c r="AGV580" s="633"/>
      <c r="AGW580" s="633"/>
      <c r="AGX580" s="633"/>
      <c r="AGY580" s="633"/>
      <c r="AGZ580" s="633"/>
      <c r="AHA580" s="633"/>
      <c r="AHB580" s="633"/>
      <c r="AHC580" s="633"/>
      <c r="AHD580" s="633"/>
      <c r="AHE580" s="633"/>
      <c r="AHF580" s="633"/>
      <c r="AHG580" s="633"/>
      <c r="AHH580" s="633"/>
      <c r="AHI580" s="633"/>
      <c r="AHJ580" s="633"/>
      <c r="AHK580" s="633"/>
      <c r="AHL580" s="633"/>
      <c r="AHM580" s="633"/>
      <c r="AHN580" s="633"/>
      <c r="AHO580" s="633"/>
      <c r="AHP580" s="633"/>
      <c r="AHQ580" s="633"/>
      <c r="AHR580" s="633"/>
      <c r="AHS580" s="633"/>
      <c r="AHT580" s="633"/>
      <c r="AHU580" s="633"/>
      <c r="AHV580" s="633"/>
      <c r="AHW580" s="633"/>
      <c r="AHX580" s="633"/>
      <c r="AHY580" s="633"/>
      <c r="AHZ580" s="633"/>
      <c r="AIA580" s="633"/>
      <c r="AIB580" s="633"/>
      <c r="AIC580" s="633"/>
      <c r="AID580" s="633"/>
      <c r="AIE580" s="633"/>
      <c r="AIF580" s="633"/>
      <c r="AIG580" s="633"/>
      <c r="AIH580" s="633"/>
      <c r="AII580" s="633"/>
      <c r="AIJ580" s="633"/>
      <c r="AIK580" s="633"/>
      <c r="AIL580" s="633"/>
      <c r="AIM580" s="633"/>
      <c r="AIN580" s="633"/>
      <c r="AIO580" s="633"/>
      <c r="AIP580" s="633"/>
      <c r="AIQ580" s="633"/>
      <c r="AIR580" s="633"/>
      <c r="AIS580" s="633"/>
      <c r="AIT580" s="633"/>
      <c r="AIU580" s="633"/>
      <c r="AIV580" s="633"/>
      <c r="AIW580" s="633"/>
      <c r="AIX580" s="633"/>
      <c r="AIY580" s="633"/>
      <c r="AIZ580" s="633"/>
      <c r="AJA580" s="633"/>
      <c r="AJB580" s="633"/>
      <c r="AJC580" s="633"/>
      <c r="AJD580" s="633"/>
      <c r="AJE580" s="633"/>
      <c r="AJF580" s="633"/>
      <c r="AJG580" s="633"/>
      <c r="AJH580" s="633"/>
      <c r="AJI580" s="633"/>
      <c r="AJJ580" s="633"/>
      <c r="AJK580" s="633"/>
      <c r="AJL580" s="633"/>
      <c r="AJM580" s="633"/>
      <c r="AJN580" s="633"/>
      <c r="AJO580" s="633"/>
      <c r="AJP580" s="633"/>
      <c r="AJQ580" s="633"/>
      <c r="AJR580" s="633"/>
      <c r="AJS580" s="633"/>
      <c r="AJT580" s="633"/>
      <c r="AJU580" s="633"/>
      <c r="AJV580" s="633"/>
      <c r="AJW580" s="633"/>
      <c r="AJX580" s="633"/>
      <c r="AJY580" s="633"/>
      <c r="AJZ580" s="633"/>
      <c r="AKA580" s="633"/>
      <c r="AKB580" s="633"/>
      <c r="AKC580" s="633"/>
      <c r="AKD580" s="633"/>
      <c r="AKE580" s="633"/>
      <c r="AKF580" s="633"/>
      <c r="AKG580" s="633"/>
      <c r="AKH580" s="633"/>
      <c r="AKI580" s="633"/>
      <c r="AKJ580" s="633"/>
      <c r="AKK580" s="633"/>
      <c r="AKL580" s="633"/>
      <c r="AKM580" s="633"/>
      <c r="AKN580" s="633"/>
      <c r="AKO580" s="633"/>
      <c r="AKP580" s="633"/>
      <c r="AKQ580" s="633"/>
      <c r="AKR580" s="633"/>
      <c r="AKS580" s="633"/>
      <c r="AKT580" s="633"/>
      <c r="AKU580" s="633"/>
      <c r="AKV580" s="633"/>
      <c r="AKW580" s="633"/>
      <c r="AKX580" s="633"/>
      <c r="AKY580" s="633"/>
      <c r="AKZ580" s="633"/>
      <c r="ALA580" s="633"/>
      <c r="ALB580" s="633"/>
      <c r="ALC580" s="633"/>
      <c r="ALD580" s="633"/>
      <c r="ALE580" s="633"/>
      <c r="ALF580" s="633"/>
      <c r="ALG580" s="633"/>
      <c r="ALH580" s="633"/>
      <c r="ALI580" s="633"/>
      <c r="ALJ580" s="633"/>
      <c r="ALK580" s="633"/>
      <c r="ALL580" s="633"/>
      <c r="ALM580" s="633"/>
      <c r="ALN580" s="633"/>
      <c r="ALO580" s="633"/>
      <c r="ALP580" s="633"/>
      <c r="ALQ580" s="633"/>
      <c r="ALR580" s="633"/>
      <c r="ALS580" s="633"/>
      <c r="ALT580" s="633"/>
      <c r="ALU580" s="633"/>
      <c r="ALV580" s="633"/>
      <c r="ALW580" s="633"/>
      <c r="ALX580" s="633"/>
      <c r="ALY580" s="633"/>
      <c r="ALZ580" s="633"/>
      <c r="AMA580" s="633"/>
      <c r="AMB580" s="633"/>
      <c r="AMC580" s="633"/>
      <c r="AMD580" s="633"/>
      <c r="AME580" s="633"/>
      <c r="AMF580" s="633"/>
      <c r="AMG580" s="633"/>
      <c r="AMH580" s="633"/>
      <c r="AMI580" s="633"/>
      <c r="AMJ580" s="633"/>
      <c r="AMK580" s="633"/>
      <c r="AML580" s="633"/>
      <c r="AMM580" s="633"/>
      <c r="AMN580" s="633"/>
      <c r="AMO580" s="633"/>
      <c r="AMP580" s="633"/>
      <c r="AMQ580" s="633"/>
      <c r="AMR580" s="633"/>
      <c r="AMS580" s="633"/>
      <c r="AMT580" s="633"/>
      <c r="AMU580" s="633"/>
      <c r="AMV580" s="633"/>
      <c r="AMW580" s="633"/>
      <c r="AMX580" s="633"/>
      <c r="AMY580" s="633"/>
      <c r="AMZ580" s="633"/>
      <c r="ANA580" s="633"/>
      <c r="ANB580" s="633"/>
      <c r="ANC580" s="633"/>
      <c r="AND580" s="633"/>
      <c r="ANE580" s="633"/>
      <c r="ANF580" s="633"/>
      <c r="ANG580" s="633"/>
      <c r="ANH580" s="633"/>
      <c r="ANI580" s="633"/>
      <c r="ANJ580" s="633"/>
      <c r="ANK580" s="633"/>
      <c r="ANL580" s="633"/>
      <c r="ANM580" s="633"/>
      <c r="ANN580" s="633"/>
      <c r="ANO580" s="633"/>
      <c r="ANP580" s="633"/>
      <c r="ANQ580" s="633"/>
      <c r="ANR580" s="633"/>
      <c r="ANS580" s="633"/>
      <c r="ANT580" s="633"/>
      <c r="ANU580" s="633"/>
      <c r="ANV580" s="633"/>
      <c r="ANW580" s="633"/>
      <c r="ANX580" s="633"/>
      <c r="ANY580" s="633"/>
      <c r="ANZ580" s="633"/>
      <c r="AOA580" s="633"/>
      <c r="AOB580" s="633"/>
      <c r="AOC580" s="633"/>
      <c r="AOD580" s="633"/>
      <c r="AOE580" s="633"/>
      <c r="AOF580" s="633"/>
      <c r="AOG580" s="633"/>
      <c r="AOH580" s="633"/>
      <c r="AOI580" s="633"/>
      <c r="AOJ580" s="633"/>
      <c r="AOK580" s="633"/>
      <c r="AOL580" s="633"/>
      <c r="AOM580" s="633"/>
      <c r="AON580" s="633"/>
      <c r="AOO580" s="633"/>
      <c r="AOP580" s="633"/>
      <c r="AOQ580" s="633"/>
      <c r="AOR580" s="633"/>
      <c r="AOS580" s="633"/>
      <c r="AOT580" s="633"/>
      <c r="AOU580" s="633"/>
      <c r="AOV580" s="633"/>
      <c r="AOW580" s="633"/>
      <c r="AOX580" s="633"/>
      <c r="AOY580" s="633"/>
      <c r="AOZ580" s="633"/>
      <c r="APA580" s="633"/>
      <c r="APB580" s="633"/>
      <c r="APC580" s="633"/>
      <c r="APD580" s="633"/>
      <c r="APE580" s="633"/>
      <c r="APF580" s="633"/>
      <c r="APG580" s="633"/>
      <c r="APH580" s="633"/>
      <c r="API580" s="633"/>
      <c r="APJ580" s="633"/>
      <c r="APK580" s="633"/>
      <c r="APL580" s="633"/>
      <c r="APM580" s="633"/>
      <c r="APN580" s="633"/>
      <c r="APO580" s="633"/>
      <c r="APP580" s="633"/>
      <c r="APQ580" s="633"/>
      <c r="APR580" s="633"/>
      <c r="APS580" s="633"/>
      <c r="APT580" s="633"/>
      <c r="APU580" s="633"/>
      <c r="APV580" s="633"/>
      <c r="APW580" s="633"/>
      <c r="APX580" s="633"/>
      <c r="APY580" s="633"/>
      <c r="APZ580" s="633"/>
      <c r="AQA580" s="633"/>
      <c r="AQB580" s="633"/>
      <c r="AQC580" s="633"/>
      <c r="AQD580" s="633"/>
      <c r="AQE580" s="633"/>
      <c r="AQF580" s="633"/>
      <c r="AQG580" s="633"/>
      <c r="AQH580" s="633"/>
      <c r="AQI580" s="633"/>
      <c r="AQJ580" s="633"/>
      <c r="AQK580" s="633"/>
      <c r="AQL580" s="633"/>
      <c r="AQM580" s="633"/>
      <c r="AQN580" s="633"/>
      <c r="AQO580" s="633"/>
      <c r="AQP580" s="633"/>
      <c r="AQQ580" s="633"/>
      <c r="AQR580" s="633"/>
      <c r="AQS580" s="633"/>
      <c r="AQT580" s="633"/>
      <c r="AQU580" s="633"/>
      <c r="AQV580" s="633"/>
      <c r="AQW580" s="633"/>
      <c r="AQX580" s="633"/>
      <c r="AQY580" s="633"/>
      <c r="AQZ580" s="633"/>
      <c r="ARA580" s="633"/>
      <c r="ARB580" s="633"/>
      <c r="ARC580" s="633"/>
      <c r="ARD580" s="633"/>
      <c r="ARE580" s="633"/>
      <c r="ARF580" s="633"/>
      <c r="ARG580" s="633"/>
      <c r="ARH580" s="633"/>
      <c r="ARI580" s="633"/>
      <c r="ARJ580" s="633"/>
      <c r="ARK580" s="633"/>
      <c r="ARL580" s="633"/>
      <c r="ARM580" s="633"/>
      <c r="ARN580" s="633"/>
      <c r="ARO580" s="633"/>
      <c r="ARP580" s="633"/>
      <c r="ARQ580" s="633"/>
      <c r="ARR580" s="633"/>
      <c r="ARS580" s="633"/>
      <c r="ART580" s="633"/>
      <c r="ARU580" s="633"/>
      <c r="ARV580" s="633"/>
      <c r="ARW580" s="633"/>
      <c r="ARX580" s="633"/>
      <c r="ARY580" s="633"/>
      <c r="ARZ580" s="633"/>
      <c r="ASA580" s="633"/>
      <c r="ASB580" s="633"/>
      <c r="ASC580" s="633"/>
      <c r="ASD580" s="633"/>
      <c r="ASE580" s="633"/>
      <c r="ASF580" s="633"/>
      <c r="ASG580" s="633"/>
      <c r="ASH580" s="633"/>
      <c r="ASI580" s="633"/>
      <c r="ASJ580" s="633"/>
      <c r="ASK580" s="633"/>
      <c r="ASL580" s="633"/>
      <c r="ASM580" s="633"/>
      <c r="ASN580" s="633"/>
      <c r="ASO580" s="633"/>
      <c r="ASP580" s="633"/>
      <c r="ASQ580" s="633"/>
      <c r="ASR580" s="633"/>
      <c r="ASS580" s="633"/>
      <c r="AST580" s="633"/>
      <c r="ASU580" s="633"/>
      <c r="ASV580" s="633"/>
      <c r="ASW580" s="633"/>
      <c r="ASX580" s="633"/>
      <c r="ASY580" s="633"/>
      <c r="ASZ580" s="633"/>
      <c r="ATA580" s="633"/>
      <c r="ATB580" s="633"/>
      <c r="ATC580" s="633"/>
      <c r="ATD580" s="633"/>
      <c r="ATE580" s="633"/>
      <c r="ATF580" s="633"/>
      <c r="ATG580" s="633"/>
      <c r="ATH580" s="633"/>
      <c r="ATI580" s="633"/>
      <c r="ATJ580" s="633"/>
      <c r="ATK580" s="633"/>
      <c r="ATL580" s="633"/>
      <c r="ATM580" s="633"/>
      <c r="ATN580" s="633"/>
      <c r="ATO580" s="633"/>
      <c r="ATP580" s="633"/>
      <c r="ATQ580" s="633"/>
      <c r="ATR580" s="633"/>
      <c r="ATS580" s="633"/>
      <c r="ATT580" s="633"/>
      <c r="ATU580" s="633"/>
      <c r="ATV580" s="633"/>
      <c r="ATW580" s="633"/>
      <c r="ATX580" s="633"/>
      <c r="ATY580" s="633"/>
      <c r="ATZ580" s="633"/>
      <c r="AUA580" s="633"/>
      <c r="AUB580" s="633"/>
      <c r="AUC580" s="633"/>
      <c r="AUD580" s="633"/>
      <c r="AUE580" s="633"/>
      <c r="AUF580" s="633"/>
      <c r="AUG580" s="633"/>
      <c r="AUH580" s="633"/>
      <c r="AUI580" s="633"/>
      <c r="AUJ580" s="633"/>
      <c r="AUK580" s="633"/>
      <c r="AUL580" s="633"/>
      <c r="AUM580" s="633"/>
      <c r="AUN580" s="633"/>
      <c r="AUO580" s="633"/>
      <c r="AUP580" s="633"/>
      <c r="AUQ580" s="633"/>
      <c r="AUR580" s="633"/>
      <c r="AUS580" s="633"/>
      <c r="AUT580" s="633"/>
      <c r="AUU580" s="633"/>
      <c r="AUV580" s="633"/>
      <c r="AUW580" s="633"/>
      <c r="AUX580" s="633"/>
      <c r="AUY580" s="633"/>
      <c r="AUZ580" s="633"/>
      <c r="AVA580" s="633"/>
      <c r="AVB580" s="633"/>
      <c r="AVC580" s="633"/>
      <c r="AVD580" s="633"/>
      <c r="AVE580" s="633"/>
      <c r="AVF580" s="633"/>
      <c r="AVG580" s="633"/>
      <c r="AVH580" s="633"/>
      <c r="AVI580" s="633"/>
      <c r="AVJ580" s="633"/>
      <c r="AVK580" s="633"/>
      <c r="AVL580" s="633"/>
      <c r="AVM580" s="633"/>
      <c r="AVN580" s="633"/>
      <c r="AVO580" s="633"/>
      <c r="AVP580" s="633"/>
      <c r="AVQ580" s="633"/>
      <c r="AVR580" s="633"/>
      <c r="AVS580" s="633"/>
      <c r="AVT580" s="633"/>
      <c r="AVU580" s="633"/>
      <c r="AVV580" s="633"/>
      <c r="AVW580" s="633"/>
      <c r="AVX580" s="633"/>
      <c r="AVY580" s="633"/>
      <c r="AVZ580" s="633"/>
      <c r="AWA580" s="633"/>
      <c r="AWB580" s="633"/>
      <c r="AWC580" s="633"/>
      <c r="AWD580" s="633"/>
      <c r="AWE580" s="633"/>
      <c r="AWF580" s="633"/>
      <c r="AWG580" s="633"/>
      <c r="AWH580" s="633"/>
      <c r="AWI580" s="633"/>
      <c r="AWJ580" s="633"/>
      <c r="AWK580" s="633"/>
      <c r="AWL580" s="633"/>
      <c r="AWM580" s="633"/>
      <c r="AWN580" s="633"/>
      <c r="AWO580" s="633"/>
      <c r="AWP580" s="633"/>
      <c r="AWQ580" s="633"/>
      <c r="AWR580" s="633"/>
      <c r="AWS580" s="633"/>
      <c r="AWT580" s="633"/>
      <c r="AWU580" s="633"/>
      <c r="AWV580" s="633"/>
      <c r="AWW580" s="633"/>
      <c r="AWX580" s="633"/>
      <c r="AWY580" s="633"/>
      <c r="AWZ580" s="633"/>
      <c r="AXA580" s="633"/>
      <c r="AXB580" s="633"/>
      <c r="AXC580" s="633"/>
      <c r="AXD580" s="633"/>
      <c r="AXE580" s="633"/>
      <c r="AXF580" s="633"/>
      <c r="AXG580" s="633"/>
      <c r="AXH580" s="633"/>
      <c r="AXI580" s="633"/>
      <c r="AXJ580" s="633"/>
      <c r="AXK580" s="633"/>
      <c r="AXL580" s="633"/>
      <c r="AXM580" s="633"/>
      <c r="AXN580" s="633"/>
      <c r="AXO580" s="633"/>
      <c r="AXP580" s="633"/>
      <c r="AXQ580" s="633"/>
      <c r="AXR580" s="633"/>
      <c r="AXS580" s="633"/>
      <c r="AXT580" s="633"/>
      <c r="AXU580" s="633"/>
      <c r="AXV580" s="633"/>
      <c r="AXW580" s="633"/>
      <c r="AXX580" s="633"/>
      <c r="AXY580" s="633"/>
      <c r="AXZ580" s="633"/>
      <c r="AYA580" s="633"/>
      <c r="AYB580" s="633"/>
      <c r="AYC580" s="633"/>
      <c r="AYD580" s="633"/>
      <c r="AYE580" s="633"/>
      <c r="AYF580" s="633"/>
      <c r="AYG580" s="633"/>
      <c r="AYH580" s="633"/>
      <c r="AYI580" s="633"/>
      <c r="AYJ580" s="633"/>
      <c r="AYK580" s="633"/>
      <c r="AYL580" s="633"/>
      <c r="AYM580" s="633"/>
      <c r="AYN580" s="633"/>
      <c r="AYO580" s="633"/>
      <c r="AYP580" s="633"/>
      <c r="AYQ580" s="633"/>
      <c r="AYR580" s="633"/>
      <c r="AYS580" s="633"/>
      <c r="AYT580" s="633"/>
      <c r="AYU580" s="633"/>
      <c r="AYV580" s="633"/>
      <c r="AYW580" s="633"/>
      <c r="AYX580" s="633"/>
      <c r="AYY580" s="633"/>
      <c r="AYZ580" s="633"/>
      <c r="AZA580" s="633"/>
      <c r="AZB580" s="633"/>
      <c r="AZC580" s="633"/>
      <c r="AZD580" s="633"/>
      <c r="AZE580" s="633"/>
      <c r="AZF580" s="633"/>
      <c r="AZG580" s="633"/>
      <c r="AZH580" s="633"/>
      <c r="AZI580" s="633"/>
      <c r="AZJ580" s="633"/>
      <c r="AZK580" s="633"/>
      <c r="AZL580" s="633"/>
      <c r="AZM580" s="633"/>
      <c r="AZN580" s="633"/>
      <c r="AZO580" s="633"/>
      <c r="AZP580" s="633"/>
      <c r="AZQ580" s="633"/>
      <c r="AZR580" s="633"/>
      <c r="AZS580" s="633"/>
      <c r="AZT580" s="633"/>
      <c r="AZU580" s="633"/>
      <c r="AZV580" s="633"/>
      <c r="AZW580" s="633"/>
      <c r="AZX580" s="633"/>
      <c r="AZY580" s="633"/>
      <c r="AZZ580" s="633"/>
      <c r="BAA580" s="633"/>
      <c r="BAB580" s="633"/>
      <c r="BAC580" s="633"/>
      <c r="BAD580" s="633"/>
      <c r="BAE580" s="633"/>
      <c r="BAF580" s="633"/>
      <c r="BAG580" s="633"/>
      <c r="BAH580" s="633"/>
      <c r="BAI580" s="633"/>
      <c r="BAJ580" s="633"/>
      <c r="BAK580" s="633"/>
      <c r="BAL580" s="633"/>
      <c r="BAM580" s="633"/>
      <c r="BAN580" s="633"/>
      <c r="BAO580" s="633"/>
      <c r="BAP580" s="633"/>
      <c r="BAQ580" s="633"/>
      <c r="BAR580" s="633"/>
      <c r="BAS580" s="633"/>
      <c r="BAT580" s="633"/>
      <c r="BAU580" s="633"/>
      <c r="BAV580" s="633"/>
      <c r="BAW580" s="633"/>
      <c r="BAX580" s="633"/>
      <c r="BAY580" s="633"/>
      <c r="BAZ580" s="633"/>
      <c r="BBA580" s="633"/>
      <c r="BBB580" s="633"/>
      <c r="BBC580" s="633"/>
      <c r="BBD580" s="633"/>
      <c r="BBE580" s="633"/>
      <c r="BBF580" s="633"/>
      <c r="BBG580" s="633"/>
      <c r="BBH580" s="633"/>
      <c r="BBI580" s="633"/>
      <c r="BBJ580" s="633"/>
      <c r="BBK580" s="633"/>
      <c r="BBL580" s="633"/>
      <c r="BBM580" s="633"/>
      <c r="BBN580" s="633"/>
      <c r="BBO580" s="633"/>
      <c r="BBP580" s="633"/>
      <c r="BBQ580" s="633"/>
      <c r="BBR580" s="633"/>
      <c r="BBS580" s="633"/>
      <c r="BBT580" s="633"/>
      <c r="BBU580" s="633"/>
      <c r="BBV580" s="633"/>
      <c r="BBW580" s="633"/>
      <c r="BBX580" s="633"/>
      <c r="BBY580" s="633"/>
      <c r="BBZ580" s="633"/>
      <c r="BCA580" s="633"/>
      <c r="BCB580" s="633"/>
      <c r="BCC580" s="633"/>
      <c r="BCD580" s="633"/>
      <c r="BCE580" s="633"/>
      <c r="BCF580" s="633"/>
      <c r="BCG580" s="633"/>
      <c r="BCH580" s="633"/>
      <c r="BCI580" s="633"/>
      <c r="BCJ580" s="633"/>
      <c r="BCK580" s="633"/>
      <c r="BCL580" s="633"/>
      <c r="BCM580" s="633"/>
      <c r="BCN580" s="633"/>
      <c r="BCO580" s="633"/>
      <c r="BCP580" s="633"/>
      <c r="BCQ580" s="633"/>
      <c r="BCR580" s="633"/>
      <c r="BCS580" s="633"/>
      <c r="BCT580" s="633"/>
      <c r="BCU580" s="633"/>
      <c r="BCV580" s="633"/>
      <c r="BCW580" s="633"/>
      <c r="BCX580" s="633"/>
      <c r="BCY580" s="633"/>
      <c r="BCZ580" s="633"/>
      <c r="BDA580" s="633"/>
      <c r="BDB580" s="633"/>
      <c r="BDC580" s="633"/>
      <c r="BDD580" s="633"/>
      <c r="BDE580" s="633"/>
      <c r="BDF580" s="633"/>
      <c r="BDG580" s="633"/>
      <c r="BDH580" s="633"/>
      <c r="BDI580" s="633"/>
      <c r="BDJ580" s="633"/>
      <c r="BDK580" s="633"/>
      <c r="BDL580" s="633"/>
      <c r="BDM580" s="633"/>
      <c r="BDN580" s="633"/>
      <c r="BDO580" s="633"/>
      <c r="BDP580" s="633"/>
      <c r="BDQ580" s="633"/>
      <c r="BDR580" s="633"/>
      <c r="BDS580" s="633"/>
      <c r="BDT580" s="633"/>
      <c r="BDU580" s="633"/>
      <c r="BDV580" s="633"/>
      <c r="BDW580" s="633"/>
      <c r="BDX580" s="633"/>
      <c r="BDY580" s="633"/>
      <c r="BDZ580" s="633"/>
      <c r="BEA580" s="633"/>
      <c r="BEB580" s="633"/>
      <c r="BEC580" s="633"/>
      <c r="BED580" s="633"/>
      <c r="BEE580" s="633"/>
      <c r="BEF580" s="633"/>
      <c r="BEG580" s="633"/>
      <c r="BEH580" s="633"/>
      <c r="BEI580" s="633"/>
      <c r="BEJ580" s="633"/>
      <c r="BEK580" s="633"/>
      <c r="BEL580" s="633"/>
      <c r="BEM580" s="633"/>
      <c r="BEN580" s="633"/>
      <c r="BEO580" s="633"/>
      <c r="BEP580" s="633"/>
      <c r="BEQ580" s="633"/>
      <c r="BER580" s="633"/>
      <c r="BES580" s="633"/>
      <c r="BET580" s="633"/>
      <c r="BEU580" s="633"/>
      <c r="BEV580" s="633"/>
      <c r="BEW580" s="633"/>
      <c r="BEX580" s="633"/>
      <c r="BEY580" s="633"/>
      <c r="BEZ580" s="633"/>
      <c r="BFA580" s="633"/>
      <c r="BFB580" s="633"/>
      <c r="BFC580" s="633"/>
      <c r="BFD580" s="633"/>
      <c r="BFE580" s="633"/>
      <c r="BFF580" s="633"/>
      <c r="BFG580" s="633"/>
      <c r="BFH580" s="633"/>
      <c r="BFI580" s="633"/>
      <c r="BFJ580" s="633"/>
      <c r="BFK580" s="633"/>
      <c r="BFL580" s="633"/>
      <c r="BFM580" s="633"/>
      <c r="BFN580" s="633"/>
      <c r="BFO580" s="633"/>
      <c r="BFP580" s="633"/>
      <c r="BFQ580" s="633"/>
      <c r="BFR580" s="633"/>
      <c r="BFS580" s="633"/>
      <c r="BFT580" s="633"/>
      <c r="BFU580" s="633"/>
      <c r="BFV580" s="633"/>
      <c r="BFW580" s="633"/>
      <c r="BFX580" s="633"/>
      <c r="BFY580" s="633"/>
      <c r="BFZ580" s="633"/>
      <c r="BGA580" s="633"/>
      <c r="BGB580" s="633"/>
      <c r="BGC580" s="633"/>
      <c r="BGD580" s="633"/>
      <c r="BGE580" s="633"/>
      <c r="BGF580" s="633"/>
      <c r="BGG580" s="633"/>
      <c r="BGH580" s="633"/>
      <c r="BGI580" s="633"/>
      <c r="BGJ580" s="633"/>
      <c r="BGK580" s="633"/>
      <c r="BGL580" s="633"/>
      <c r="BGM580" s="633"/>
      <c r="BGN580" s="633"/>
      <c r="BGO580" s="633"/>
      <c r="BGP580" s="633"/>
      <c r="BGQ580" s="633"/>
      <c r="BGR580" s="633"/>
      <c r="BGS580" s="633"/>
      <c r="BGT580" s="633"/>
      <c r="BGU580" s="633"/>
      <c r="BGV580" s="633"/>
      <c r="BGW580" s="633"/>
      <c r="BGX580" s="633"/>
      <c r="BGY580" s="633"/>
      <c r="BGZ580" s="633"/>
      <c r="BHA580" s="633"/>
      <c r="BHB580" s="633"/>
      <c r="BHC580" s="633"/>
      <c r="BHD580" s="633"/>
      <c r="BHE580" s="633"/>
      <c r="BHF580" s="633"/>
      <c r="BHG580" s="633"/>
      <c r="BHH580" s="633"/>
      <c r="BHI580" s="633"/>
      <c r="BHJ580" s="633"/>
      <c r="BHK580" s="633"/>
      <c r="BHL580" s="633"/>
      <c r="BHM580" s="633"/>
      <c r="BHN580" s="633"/>
      <c r="BHO580" s="633"/>
      <c r="BHP580" s="633"/>
      <c r="BHQ580" s="633"/>
      <c r="BHR580" s="633"/>
      <c r="BHS580" s="633"/>
      <c r="BHT580" s="633"/>
      <c r="BHU580" s="633"/>
      <c r="BHV580" s="633"/>
      <c r="BHW580" s="633"/>
      <c r="BHX580" s="633"/>
      <c r="BHY580" s="633"/>
      <c r="BHZ580" s="633"/>
      <c r="BIA580" s="633"/>
      <c r="BIB580" s="633"/>
      <c r="BIC580" s="633"/>
      <c r="BID580" s="633"/>
      <c r="BIE580" s="633"/>
      <c r="BIF580" s="633"/>
      <c r="BIG580" s="633"/>
      <c r="BIH580" s="633"/>
      <c r="BII580" s="633"/>
      <c r="BIJ580" s="633"/>
      <c r="BIK580" s="633"/>
      <c r="BIL580" s="633"/>
      <c r="BIM580" s="633"/>
      <c r="BIN580" s="633"/>
      <c r="BIO580" s="633"/>
      <c r="BIP580" s="633"/>
      <c r="BIQ580" s="633"/>
      <c r="BIR580" s="633"/>
      <c r="BIS580" s="633"/>
      <c r="BIT580" s="633"/>
      <c r="BIU580" s="633"/>
      <c r="BIV580" s="633"/>
      <c r="BIW580" s="633"/>
      <c r="BIX580" s="633"/>
      <c r="BIY580" s="633"/>
      <c r="BIZ580" s="633"/>
      <c r="BJA580" s="633"/>
      <c r="BJB580" s="633"/>
      <c r="BJC580" s="633"/>
      <c r="BJD580" s="633"/>
      <c r="BJE580" s="633"/>
      <c r="BJF580" s="633"/>
      <c r="BJG580" s="633"/>
      <c r="BJH580" s="633"/>
      <c r="BJI580" s="633"/>
      <c r="BJJ580" s="633"/>
      <c r="BJK580" s="633"/>
      <c r="BJL580" s="633"/>
      <c r="BJM580" s="633"/>
      <c r="BJN580" s="633"/>
      <c r="BJO580" s="633"/>
      <c r="BJP580" s="633"/>
      <c r="BJQ580" s="633"/>
      <c r="BJR580" s="633"/>
      <c r="BJS580" s="633"/>
      <c r="BJT580" s="633"/>
      <c r="BJU580" s="633"/>
      <c r="BJV580" s="633"/>
      <c r="BJW580" s="633"/>
      <c r="BJX580" s="633"/>
      <c r="BJY580" s="633"/>
      <c r="BJZ580" s="633"/>
      <c r="BKA580" s="633"/>
      <c r="BKB580" s="633"/>
      <c r="BKC580" s="633"/>
      <c r="BKD580" s="633"/>
      <c r="BKE580" s="633"/>
      <c r="BKF580" s="633"/>
      <c r="BKG580" s="633"/>
      <c r="BKH580" s="633"/>
      <c r="BKI580" s="633"/>
      <c r="BKJ580" s="633"/>
      <c r="BKK580" s="633"/>
      <c r="BKL580" s="633"/>
      <c r="BKM580" s="633"/>
      <c r="BKN580" s="633"/>
      <c r="BKO580" s="633"/>
      <c r="BKP580" s="633"/>
      <c r="BKQ580" s="633"/>
      <c r="BKR580" s="633"/>
      <c r="BKS580" s="633"/>
      <c r="BKT580" s="633"/>
      <c r="BKU580" s="633"/>
      <c r="BKV580" s="633"/>
      <c r="BKW580" s="633"/>
      <c r="BKX580" s="633"/>
      <c r="BKY580" s="633"/>
      <c r="BKZ580" s="633"/>
      <c r="BLA580" s="633"/>
      <c r="BLB580" s="633"/>
      <c r="BLC580" s="633"/>
      <c r="BLD580" s="633"/>
      <c r="BLE580" s="633"/>
      <c r="BLF580" s="633"/>
      <c r="BLG580" s="633"/>
      <c r="BLH580" s="633"/>
      <c r="BLI580" s="633"/>
      <c r="BLJ580" s="633"/>
      <c r="BLK580" s="633"/>
      <c r="BLL580" s="633"/>
      <c r="BLM580" s="633"/>
      <c r="BLN580" s="633"/>
      <c r="BLO580" s="633"/>
      <c r="BLP580" s="633"/>
      <c r="BLQ580" s="633"/>
      <c r="BLR580" s="633"/>
      <c r="BLS580" s="633"/>
      <c r="BLT580" s="633"/>
      <c r="BLU580" s="633"/>
      <c r="BLV580" s="633"/>
      <c r="BLW580" s="633"/>
      <c r="BLX580" s="633"/>
      <c r="BLY580" s="633"/>
      <c r="BLZ580" s="633"/>
      <c r="BMA580" s="633"/>
      <c r="BMB580" s="633"/>
      <c r="BMC580" s="633"/>
      <c r="BMD580" s="633"/>
      <c r="BME580" s="633"/>
      <c r="BMF580" s="633"/>
      <c r="BMG580" s="633"/>
      <c r="BMH580" s="633"/>
      <c r="BMI580" s="633"/>
      <c r="BMJ580" s="633"/>
      <c r="BMK580" s="633"/>
      <c r="BML580" s="633"/>
      <c r="BMM580" s="633"/>
      <c r="BMN580" s="633"/>
      <c r="BMO580" s="633"/>
      <c r="BMP580" s="633"/>
      <c r="BMQ580" s="633"/>
      <c r="BMR580" s="633"/>
      <c r="BMS580" s="633"/>
      <c r="BMT580" s="633"/>
      <c r="BMU580" s="633"/>
      <c r="BMV580" s="633"/>
      <c r="BMW580" s="633"/>
      <c r="BMX580" s="633"/>
      <c r="BMY580" s="633"/>
      <c r="BMZ580" s="633"/>
      <c r="BNA580" s="633"/>
      <c r="BNB580" s="633"/>
      <c r="BNC580" s="633"/>
      <c r="BND580" s="633"/>
      <c r="BNE580" s="633"/>
      <c r="BNF580" s="633"/>
      <c r="BNG580" s="633"/>
      <c r="BNH580" s="633"/>
      <c r="BNI580" s="633"/>
      <c r="BNJ580" s="633"/>
      <c r="BNK580" s="633"/>
      <c r="BNL580" s="633"/>
      <c r="BNM580" s="633"/>
      <c r="BNN580" s="633"/>
      <c r="BNO580" s="633"/>
      <c r="BNP580" s="633"/>
      <c r="BNQ580" s="633"/>
      <c r="BNR580" s="633"/>
      <c r="BNS580" s="633"/>
      <c r="BNT580" s="633"/>
      <c r="BNU580" s="633"/>
      <c r="BNV580" s="633"/>
      <c r="BNW580" s="633"/>
      <c r="BNX580" s="633"/>
      <c r="BNY580" s="633"/>
      <c r="BNZ580" s="633"/>
      <c r="BOA580" s="633"/>
      <c r="BOB580" s="633"/>
      <c r="BOC580" s="633"/>
      <c r="BOD580" s="633"/>
      <c r="BOE580" s="633"/>
      <c r="BOF580" s="633"/>
      <c r="BOG580" s="633"/>
      <c r="BOH580" s="633"/>
      <c r="BOI580" s="633"/>
      <c r="BOJ580" s="633"/>
      <c r="BOK580" s="633"/>
      <c r="BOL580" s="633"/>
      <c r="BOM580" s="633"/>
      <c r="BON580" s="633"/>
      <c r="BOO580" s="633"/>
      <c r="BOP580" s="633"/>
      <c r="BOQ580" s="633"/>
      <c r="BOR580" s="633"/>
      <c r="BOS580" s="633"/>
      <c r="BOT580" s="633"/>
      <c r="BOU580" s="633"/>
      <c r="BOV580" s="633"/>
      <c r="BOW580" s="633"/>
      <c r="BOX580" s="633"/>
      <c r="BOY580" s="633"/>
      <c r="BOZ580" s="633"/>
      <c r="BPA580" s="633"/>
      <c r="BPB580" s="633"/>
      <c r="BPC580" s="633"/>
      <c r="BPD580" s="633"/>
      <c r="BPE580" s="633"/>
      <c r="BPF580" s="633"/>
      <c r="BPG580" s="633"/>
      <c r="BPH580" s="633"/>
      <c r="BPI580" s="633"/>
      <c r="BPJ580" s="633"/>
      <c r="BPK580" s="633"/>
      <c r="BPL580" s="633"/>
      <c r="BPM580" s="633"/>
      <c r="BPN580" s="633"/>
      <c r="BPO580" s="633"/>
      <c r="BPP580" s="633"/>
      <c r="BPQ580" s="633"/>
      <c r="BPR580" s="633"/>
      <c r="BPS580" s="633"/>
      <c r="BPT580" s="633"/>
      <c r="BPU580" s="633"/>
      <c r="BPV580" s="633"/>
      <c r="BPW580" s="633"/>
      <c r="BPX580" s="633"/>
      <c r="BPY580" s="633"/>
      <c r="BPZ580" s="633"/>
      <c r="BQA580" s="633"/>
      <c r="BQB580" s="633"/>
      <c r="BQC580" s="633"/>
      <c r="BQD580" s="633"/>
      <c r="BQE580" s="633"/>
      <c r="BQF580" s="633"/>
      <c r="BQG580" s="633"/>
      <c r="BQH580" s="633"/>
      <c r="BQI580" s="633"/>
      <c r="BQJ580" s="633"/>
      <c r="BQK580" s="633"/>
      <c r="BQL580" s="633"/>
      <c r="BQM580" s="633"/>
      <c r="BQN580" s="633"/>
      <c r="BQO580" s="633"/>
      <c r="BQP580" s="633"/>
      <c r="BQQ580" s="633"/>
      <c r="BQR580" s="633"/>
      <c r="BQS580" s="633"/>
      <c r="BQT580" s="633"/>
      <c r="BQU580" s="633"/>
      <c r="BQV580" s="633"/>
      <c r="BQW580" s="633"/>
      <c r="BQX580" s="633"/>
      <c r="BQY580" s="633"/>
      <c r="BQZ580" s="633"/>
      <c r="BRA580" s="633"/>
      <c r="BRB580" s="633"/>
      <c r="BRC580" s="633"/>
      <c r="BRD580" s="633"/>
      <c r="BRE580" s="633"/>
      <c r="BRF580" s="633"/>
      <c r="BRG580" s="633"/>
      <c r="BRH580" s="633"/>
      <c r="BRI580" s="633"/>
      <c r="BRJ580" s="633"/>
      <c r="BRK580" s="633"/>
      <c r="BRL580" s="633"/>
      <c r="BRM580" s="633"/>
      <c r="BRN580" s="633"/>
      <c r="BRO580" s="633"/>
      <c r="BRP580" s="633"/>
      <c r="BRQ580" s="633"/>
      <c r="BRR580" s="633"/>
      <c r="BRS580" s="633"/>
      <c r="BRT580" s="633"/>
      <c r="BRU580" s="633"/>
      <c r="BRV580" s="633"/>
      <c r="BRW580" s="633"/>
      <c r="BRX580" s="633"/>
      <c r="BRY580" s="633"/>
      <c r="BRZ580" s="633"/>
      <c r="BSA580" s="633"/>
      <c r="BSB580" s="633"/>
      <c r="BSC580" s="633"/>
      <c r="BSD580" s="633"/>
      <c r="BSE580" s="633"/>
      <c r="BSF580" s="633"/>
      <c r="BSG580" s="633"/>
      <c r="BSH580" s="633"/>
      <c r="BSI580" s="633"/>
      <c r="BSJ580" s="633"/>
      <c r="BSK580" s="633"/>
      <c r="BSL580" s="633"/>
      <c r="BSM580" s="633"/>
      <c r="BSN580" s="633"/>
      <c r="BSO580" s="633"/>
      <c r="BSP580" s="633"/>
      <c r="BSQ580" s="633"/>
      <c r="BSR580" s="633"/>
      <c r="BSS580" s="633"/>
      <c r="BST580" s="633"/>
      <c r="BSU580" s="633"/>
      <c r="BSV580" s="633"/>
      <c r="BSW580" s="633"/>
      <c r="BSX580" s="633"/>
      <c r="BSY580" s="633"/>
      <c r="BSZ580" s="633"/>
      <c r="BTA580" s="633"/>
      <c r="BTB580" s="633"/>
      <c r="BTC580" s="633"/>
      <c r="BTD580" s="633"/>
      <c r="BTE580" s="633"/>
      <c r="BTF580" s="633"/>
      <c r="BTG580" s="633"/>
      <c r="BTH580" s="633"/>
      <c r="BTI580" s="633"/>
      <c r="BTJ580" s="633"/>
      <c r="BTK580" s="633"/>
      <c r="BTL580" s="633"/>
      <c r="BTM580" s="633"/>
      <c r="BTN580" s="633"/>
      <c r="BTO580" s="633"/>
      <c r="BTP580" s="633"/>
      <c r="BTQ580" s="633"/>
      <c r="BTR580" s="633"/>
      <c r="BTS580" s="633"/>
      <c r="BTT580" s="633"/>
      <c r="BTU580" s="633"/>
      <c r="BTV580" s="633"/>
      <c r="BTW580" s="633"/>
      <c r="BTX580" s="633"/>
      <c r="BTY580" s="633"/>
      <c r="BTZ580" s="633"/>
      <c r="BUA580" s="633"/>
      <c r="BUB580" s="633"/>
      <c r="BUC580" s="633"/>
      <c r="BUD580" s="633"/>
      <c r="BUE580" s="633"/>
      <c r="BUF580" s="633"/>
      <c r="BUG580" s="633"/>
      <c r="BUH580" s="633"/>
      <c r="BUI580" s="633"/>
      <c r="BUJ580" s="633"/>
      <c r="BUK580" s="633"/>
      <c r="BUL580" s="633"/>
      <c r="BUM580" s="633"/>
      <c r="BUN580" s="633"/>
      <c r="BUO580" s="633"/>
      <c r="BUP580" s="633"/>
      <c r="BUQ580" s="633"/>
      <c r="BUR580" s="633"/>
      <c r="BUS580" s="633"/>
      <c r="BUT580" s="633"/>
      <c r="BUU580" s="633"/>
      <c r="BUV580" s="633"/>
      <c r="BUW580" s="633"/>
      <c r="BUX580" s="633"/>
      <c r="BUY580" s="633"/>
      <c r="BUZ580" s="633"/>
      <c r="BVA580" s="633"/>
      <c r="BVB580" s="633"/>
      <c r="BVC580" s="633"/>
      <c r="BVD580" s="633"/>
      <c r="BVE580" s="633"/>
      <c r="BVF580" s="633"/>
      <c r="BVG580" s="633"/>
      <c r="BVH580" s="633"/>
      <c r="BVI580" s="633"/>
      <c r="BVJ580" s="633"/>
      <c r="BVK580" s="633"/>
      <c r="BVL580" s="633"/>
      <c r="BVM580" s="633"/>
      <c r="BVN580" s="633"/>
      <c r="BVO580" s="633"/>
      <c r="BVP580" s="633"/>
      <c r="BVQ580" s="633"/>
      <c r="BVR580" s="633"/>
      <c r="BVS580" s="633"/>
      <c r="BVT580" s="633"/>
      <c r="BVU580" s="633"/>
      <c r="BVV580" s="633"/>
      <c r="BVW580" s="633"/>
      <c r="BVX580" s="633"/>
      <c r="BVY580" s="633"/>
      <c r="BVZ580" s="633"/>
      <c r="BWA580" s="633"/>
      <c r="BWB580" s="633"/>
      <c r="BWC580" s="633"/>
      <c r="BWD580" s="633"/>
      <c r="BWE580" s="633"/>
      <c r="BWF580" s="633"/>
      <c r="BWG580" s="633"/>
      <c r="BWH580" s="633"/>
      <c r="BWI580" s="633"/>
      <c r="BWJ580" s="633"/>
      <c r="BWK580" s="633"/>
      <c r="BWL580" s="633"/>
      <c r="BWM580" s="633"/>
      <c r="BWN580" s="633"/>
      <c r="BWO580" s="633"/>
      <c r="BWP580" s="633"/>
      <c r="BWQ580" s="633"/>
      <c r="BWR580" s="633"/>
      <c r="BWS580" s="633"/>
      <c r="BWT580" s="633"/>
      <c r="BWU580" s="633"/>
      <c r="BWV580" s="633"/>
      <c r="BWW580" s="633"/>
      <c r="BWX580" s="633"/>
      <c r="BWY580" s="633"/>
      <c r="BWZ580" s="633"/>
      <c r="BXA580" s="633"/>
      <c r="BXB580" s="633"/>
      <c r="BXC580" s="633"/>
      <c r="BXD580" s="633"/>
      <c r="BXE580" s="633"/>
      <c r="BXF580" s="633"/>
      <c r="BXG580" s="633"/>
      <c r="BXH580" s="633"/>
      <c r="BXI580" s="633"/>
      <c r="BXJ580" s="633"/>
      <c r="BXK580" s="633"/>
      <c r="BXL580" s="633"/>
      <c r="BXM580" s="633"/>
      <c r="BXN580" s="633"/>
      <c r="BXO580" s="633"/>
      <c r="BXP580" s="633"/>
      <c r="BXQ580" s="633"/>
      <c r="BXR580" s="633"/>
      <c r="BXS580" s="633"/>
      <c r="BXT580" s="633"/>
      <c r="BXU580" s="633"/>
      <c r="BXV580" s="633"/>
      <c r="BXW580" s="633"/>
      <c r="BXX580" s="633"/>
      <c r="BXY580" s="633"/>
      <c r="BXZ580" s="633"/>
      <c r="BYA580" s="633"/>
      <c r="BYB580" s="633"/>
      <c r="BYC580" s="633"/>
      <c r="BYD580" s="633"/>
      <c r="BYE580" s="633"/>
      <c r="BYF580" s="633"/>
      <c r="BYG580" s="633"/>
      <c r="BYH580" s="633"/>
      <c r="BYI580" s="633"/>
      <c r="BYJ580" s="633"/>
      <c r="BYK580" s="633"/>
      <c r="BYL580" s="633"/>
      <c r="BYM580" s="633"/>
      <c r="BYN580" s="633"/>
      <c r="BYO580" s="633"/>
      <c r="BYP580" s="633"/>
      <c r="BYQ580" s="633"/>
      <c r="BYR580" s="633"/>
      <c r="BYS580" s="633"/>
      <c r="BYT580" s="633"/>
      <c r="BYU580" s="633"/>
      <c r="BYV580" s="633"/>
      <c r="BYW580" s="633"/>
      <c r="BYX580" s="633"/>
      <c r="BYY580" s="633"/>
      <c r="BYZ580" s="633"/>
      <c r="BZA580" s="633"/>
      <c r="BZB580" s="633"/>
      <c r="BZC580" s="633"/>
      <c r="BZD580" s="633"/>
      <c r="BZE580" s="633"/>
      <c r="BZF580" s="633"/>
      <c r="BZG580" s="633"/>
      <c r="BZH580" s="633"/>
      <c r="BZI580" s="633"/>
      <c r="BZJ580" s="633"/>
      <c r="BZK580" s="633"/>
      <c r="BZL580" s="633"/>
      <c r="BZM580" s="633"/>
      <c r="BZN580" s="633"/>
      <c r="BZO580" s="633"/>
      <c r="BZP580" s="633"/>
      <c r="BZQ580" s="633"/>
      <c r="BZR580" s="633"/>
      <c r="BZS580" s="633"/>
      <c r="BZT580" s="633"/>
      <c r="BZU580" s="633"/>
      <c r="BZV580" s="633"/>
      <c r="BZW580" s="633"/>
      <c r="BZX580" s="633"/>
      <c r="BZY580" s="633"/>
      <c r="BZZ580" s="633"/>
      <c r="CAA580" s="633"/>
      <c r="CAB580" s="633"/>
      <c r="CAC580" s="633"/>
      <c r="CAD580" s="633"/>
      <c r="CAE580" s="633"/>
      <c r="CAF580" s="633"/>
      <c r="CAG580" s="633"/>
      <c r="CAH580" s="633"/>
      <c r="CAI580" s="633"/>
      <c r="CAJ580" s="633"/>
      <c r="CAK580" s="633"/>
      <c r="CAL580" s="633"/>
      <c r="CAM580" s="633"/>
      <c r="CAN580" s="633"/>
      <c r="CAO580" s="633"/>
      <c r="CAP580" s="633"/>
      <c r="CAQ580" s="633"/>
      <c r="CAR580" s="633"/>
      <c r="CAS580" s="633"/>
      <c r="CAT580" s="633"/>
      <c r="CAU580" s="633"/>
      <c r="CAV580" s="633"/>
      <c r="CAW580" s="633"/>
      <c r="CAX580" s="633"/>
      <c r="CAY580" s="633"/>
      <c r="CAZ580" s="633"/>
      <c r="CBA580" s="633"/>
      <c r="CBB580" s="633"/>
      <c r="CBC580" s="633"/>
      <c r="CBD580" s="633"/>
      <c r="CBE580" s="633"/>
      <c r="CBF580" s="633"/>
      <c r="CBG580" s="633"/>
      <c r="CBH580" s="633"/>
      <c r="CBI580" s="633"/>
      <c r="CBJ580" s="633"/>
      <c r="CBK580" s="633"/>
      <c r="CBL580" s="633"/>
      <c r="CBM580" s="633"/>
      <c r="CBN580" s="633"/>
      <c r="CBO580" s="633"/>
      <c r="CBP580" s="633"/>
      <c r="CBQ580" s="633"/>
      <c r="CBR580" s="633"/>
      <c r="CBS580" s="633"/>
      <c r="CBT580" s="633"/>
      <c r="CBU580" s="633"/>
      <c r="CBV580" s="633"/>
      <c r="CBW580" s="633"/>
      <c r="CBX580" s="633"/>
      <c r="CBY580" s="633"/>
      <c r="CBZ580" s="633"/>
      <c r="CCA580" s="633"/>
      <c r="CCB580" s="633"/>
      <c r="CCC580" s="633"/>
      <c r="CCD580" s="633"/>
      <c r="CCE580" s="633"/>
      <c r="CCF580" s="633"/>
      <c r="CCG580" s="633"/>
      <c r="CCH580" s="633"/>
      <c r="CCI580" s="633"/>
      <c r="CCJ580" s="633"/>
      <c r="CCK580" s="633"/>
      <c r="CCL580" s="633"/>
      <c r="CCM580" s="633"/>
      <c r="CCN580" s="633"/>
      <c r="CCO580" s="633"/>
      <c r="CCP580" s="633"/>
      <c r="CCQ580" s="633"/>
      <c r="CCR580" s="633"/>
      <c r="CCS580" s="633"/>
      <c r="CCT580" s="633"/>
      <c r="CCU580" s="633"/>
      <c r="CCV580" s="633"/>
      <c r="CCW580" s="633"/>
      <c r="CCX580" s="633"/>
      <c r="CCY580" s="633"/>
      <c r="CCZ580" s="633"/>
      <c r="CDA580" s="633"/>
      <c r="CDB580" s="633"/>
      <c r="CDC580" s="633"/>
      <c r="CDD580" s="633"/>
      <c r="CDE580" s="633"/>
      <c r="CDF580" s="633"/>
      <c r="CDG580" s="633"/>
      <c r="CDH580" s="633"/>
      <c r="CDI580" s="633"/>
      <c r="CDJ580" s="633"/>
      <c r="CDK580" s="633"/>
      <c r="CDL580" s="633"/>
      <c r="CDM580" s="633"/>
      <c r="CDN580" s="633"/>
      <c r="CDO580" s="633"/>
      <c r="CDP580" s="633"/>
      <c r="CDQ580" s="633"/>
      <c r="CDR580" s="633"/>
      <c r="CDS580" s="633"/>
      <c r="CDT580" s="633"/>
      <c r="CDU580" s="633"/>
      <c r="CDV580" s="633"/>
      <c r="CDW580" s="633"/>
      <c r="CDX580" s="633"/>
      <c r="CDY580" s="633"/>
      <c r="CDZ580" s="633"/>
      <c r="CEA580" s="633"/>
      <c r="CEB580" s="633"/>
      <c r="CEC580" s="633"/>
      <c r="CED580" s="633"/>
      <c r="CEE580" s="633"/>
      <c r="CEF580" s="633"/>
      <c r="CEG580" s="633"/>
      <c r="CEH580" s="633"/>
      <c r="CEI580" s="633"/>
      <c r="CEJ580" s="633"/>
      <c r="CEK580" s="633"/>
      <c r="CEL580" s="633"/>
      <c r="CEM580" s="633"/>
      <c r="CEN580" s="633"/>
      <c r="CEO580" s="633"/>
      <c r="CEP580" s="633"/>
      <c r="CEQ580" s="633"/>
      <c r="CER580" s="633"/>
      <c r="CES580" s="633"/>
      <c r="CET580" s="633"/>
      <c r="CEU580" s="633"/>
      <c r="CEV580" s="633"/>
      <c r="CEW580" s="633"/>
      <c r="CEX580" s="633"/>
      <c r="CEY580" s="633"/>
      <c r="CEZ580" s="633"/>
      <c r="CFA580" s="633"/>
      <c r="CFB580" s="633"/>
      <c r="CFC580" s="633"/>
      <c r="CFD580" s="633"/>
      <c r="CFE580" s="633"/>
      <c r="CFF580" s="633"/>
      <c r="CFG580" s="633"/>
      <c r="CFH580" s="633"/>
      <c r="CFI580" s="633"/>
      <c r="CFJ580" s="633"/>
      <c r="CFK580" s="633"/>
      <c r="CFL580" s="633"/>
      <c r="CFM580" s="633"/>
      <c r="CFN580" s="633"/>
      <c r="CFO580" s="633"/>
      <c r="CFP580" s="633"/>
      <c r="CFQ580" s="633"/>
      <c r="CFR580" s="633"/>
      <c r="CFS580" s="633"/>
      <c r="CFT580" s="633"/>
      <c r="CFU580" s="633"/>
      <c r="CFV580" s="633"/>
      <c r="CFW580" s="633"/>
      <c r="CFX580" s="633"/>
      <c r="CFY580" s="633"/>
      <c r="CFZ580" s="633"/>
      <c r="CGA580" s="633"/>
      <c r="CGB580" s="633"/>
      <c r="CGC580" s="633"/>
      <c r="CGD580" s="633"/>
      <c r="CGE580" s="633"/>
      <c r="CGF580" s="633"/>
      <c r="CGG580" s="633"/>
      <c r="CGH580" s="633"/>
      <c r="CGI580" s="633"/>
      <c r="CGJ580" s="633"/>
      <c r="CGK580" s="633"/>
      <c r="CGL580" s="633"/>
      <c r="CGM580" s="633"/>
      <c r="CGN580" s="633"/>
      <c r="CGO580" s="633"/>
      <c r="CGP580" s="633"/>
      <c r="CGQ580" s="633"/>
      <c r="CGR580" s="633"/>
      <c r="CGS580" s="633"/>
      <c r="CGT580" s="633"/>
      <c r="CGU580" s="633"/>
      <c r="CGV580" s="633"/>
      <c r="CGW580" s="633"/>
      <c r="CGX580" s="633"/>
      <c r="CGY580" s="633"/>
      <c r="CGZ580" s="633"/>
      <c r="CHA580" s="633"/>
      <c r="CHB580" s="633"/>
      <c r="CHC580" s="633"/>
      <c r="CHD580" s="633"/>
      <c r="CHE580" s="633"/>
      <c r="CHF580" s="633"/>
      <c r="CHG580" s="633"/>
      <c r="CHH580" s="633"/>
      <c r="CHI580" s="633"/>
      <c r="CHJ580" s="633"/>
      <c r="CHK580" s="633"/>
      <c r="CHL580" s="633"/>
      <c r="CHM580" s="633"/>
      <c r="CHN580" s="633"/>
      <c r="CHO580" s="633"/>
      <c r="CHP580" s="633"/>
      <c r="CHQ580" s="633"/>
      <c r="CHR580" s="633"/>
      <c r="CHS580" s="633"/>
      <c r="CHT580" s="633"/>
      <c r="CHU580" s="633"/>
      <c r="CHV580" s="633"/>
      <c r="CHW580" s="633"/>
      <c r="CHX580" s="633"/>
      <c r="CHY580" s="633"/>
      <c r="CHZ580" s="633"/>
      <c r="CIA580" s="633"/>
      <c r="CIB580" s="633"/>
      <c r="CIC580" s="633"/>
      <c r="CID580" s="633"/>
      <c r="CIE580" s="633"/>
      <c r="CIF580" s="633"/>
      <c r="CIG580" s="633"/>
      <c r="CIH580" s="633"/>
      <c r="CII580" s="633"/>
      <c r="CIJ580" s="633"/>
      <c r="CIK580" s="633"/>
      <c r="CIL580" s="633"/>
      <c r="CIM580" s="633"/>
      <c r="CIN580" s="633"/>
      <c r="CIO580" s="633"/>
      <c r="CIP580" s="633"/>
      <c r="CIQ580" s="633"/>
      <c r="CIR580" s="633"/>
      <c r="CIS580" s="633"/>
      <c r="CIT580" s="633"/>
      <c r="CIU580" s="633"/>
      <c r="CIV580" s="633"/>
      <c r="CIW580" s="633"/>
      <c r="CIX580" s="633"/>
      <c r="CIY580" s="633"/>
      <c r="CIZ580" s="633"/>
      <c r="CJA580" s="633"/>
      <c r="CJB580" s="633"/>
      <c r="CJC580" s="633"/>
      <c r="CJD580" s="633"/>
      <c r="CJE580" s="633"/>
      <c r="CJF580" s="633"/>
      <c r="CJG580" s="633"/>
      <c r="CJH580" s="633"/>
      <c r="CJI580" s="633"/>
      <c r="CJJ580" s="633"/>
      <c r="CJK580" s="633"/>
      <c r="CJL580" s="633"/>
      <c r="CJM580" s="633"/>
      <c r="CJN580" s="633"/>
      <c r="CJO580" s="633"/>
      <c r="CJP580" s="633"/>
      <c r="CJQ580" s="633"/>
      <c r="CJR580" s="633"/>
      <c r="CJS580" s="633"/>
      <c r="CJT580" s="633"/>
      <c r="CJU580" s="633"/>
      <c r="CJV580" s="633"/>
      <c r="CJW580" s="633"/>
      <c r="CJX580" s="633"/>
      <c r="CJY580" s="633"/>
      <c r="CJZ580" s="633"/>
      <c r="CKA580" s="633"/>
      <c r="CKB580" s="633"/>
      <c r="CKC580" s="633"/>
      <c r="CKD580" s="633"/>
      <c r="CKE580" s="633"/>
      <c r="CKF580" s="633"/>
      <c r="CKG580" s="633"/>
      <c r="CKH580" s="633"/>
      <c r="CKI580" s="633"/>
      <c r="CKJ580" s="633"/>
      <c r="CKK580" s="633"/>
      <c r="CKL580" s="633"/>
      <c r="CKM580" s="633"/>
      <c r="CKN580" s="633"/>
      <c r="CKO580" s="633"/>
      <c r="CKP580" s="633"/>
      <c r="CKQ580" s="633"/>
      <c r="CKR580" s="633"/>
      <c r="CKS580" s="633"/>
      <c r="CKT580" s="633"/>
      <c r="CKU580" s="633"/>
      <c r="CKV580" s="633"/>
      <c r="CKW580" s="633"/>
      <c r="CKX580" s="633"/>
      <c r="CKY580" s="633"/>
      <c r="CKZ580" s="633"/>
      <c r="CLA580" s="633"/>
      <c r="CLB580" s="633"/>
      <c r="CLC580" s="633"/>
      <c r="CLD580" s="633"/>
      <c r="CLE580" s="633"/>
      <c r="CLF580" s="633"/>
      <c r="CLG580" s="633"/>
      <c r="CLH580" s="633"/>
      <c r="CLI580" s="633"/>
      <c r="CLJ580" s="633"/>
      <c r="CLK580" s="633"/>
      <c r="CLL580" s="633"/>
      <c r="CLM580" s="633"/>
      <c r="CLN580" s="633"/>
      <c r="CLO580" s="633"/>
      <c r="CLP580" s="633"/>
      <c r="CLQ580" s="633"/>
      <c r="CLR580" s="633"/>
      <c r="CLS580" s="633"/>
      <c r="CLT580" s="633"/>
      <c r="CLU580" s="633"/>
      <c r="CLV580" s="633"/>
      <c r="CLW580" s="633"/>
      <c r="CLX580" s="633"/>
      <c r="CLY580" s="633"/>
      <c r="CLZ580" s="633"/>
      <c r="CMA580" s="633"/>
      <c r="CMB580" s="633"/>
      <c r="CMC580" s="633"/>
      <c r="CMD580" s="633"/>
      <c r="CME580" s="633"/>
      <c r="CMF580" s="633"/>
      <c r="CMG580" s="633"/>
      <c r="CMH580" s="633"/>
      <c r="CMI580" s="633"/>
      <c r="CMJ580" s="633"/>
      <c r="CMK580" s="633"/>
      <c r="CML580" s="633"/>
      <c r="CMM580" s="633"/>
      <c r="CMN580" s="633"/>
      <c r="CMO580" s="633"/>
      <c r="CMP580" s="633"/>
      <c r="CMQ580" s="633"/>
      <c r="CMR580" s="633"/>
      <c r="CMS580" s="633"/>
      <c r="CMT580" s="633"/>
      <c r="CMU580" s="633"/>
      <c r="CMV580" s="633"/>
      <c r="CMW580" s="633"/>
      <c r="CMX580" s="633"/>
      <c r="CMY580" s="633"/>
      <c r="CMZ580" s="633"/>
      <c r="CNA580" s="633"/>
      <c r="CNB580" s="633"/>
      <c r="CNC580" s="633"/>
      <c r="CND580" s="633"/>
      <c r="CNE580" s="633"/>
      <c r="CNF580" s="633"/>
      <c r="CNG580" s="633"/>
      <c r="CNH580" s="633"/>
      <c r="CNI580" s="633"/>
      <c r="CNJ580" s="633"/>
      <c r="CNK580" s="633"/>
      <c r="CNL580" s="633"/>
      <c r="CNM580" s="633"/>
      <c r="CNN580" s="633"/>
      <c r="CNO580" s="633"/>
      <c r="CNP580" s="633"/>
      <c r="CNQ580" s="633"/>
      <c r="CNR580" s="633"/>
      <c r="CNS580" s="633"/>
      <c r="CNT580" s="633"/>
      <c r="CNU580" s="633"/>
      <c r="CNV580" s="633"/>
      <c r="CNW580" s="633"/>
      <c r="CNX580" s="633"/>
      <c r="CNY580" s="633"/>
      <c r="CNZ580" s="633"/>
      <c r="COA580" s="633"/>
      <c r="COB580" s="633"/>
      <c r="COC580" s="633"/>
      <c r="COD580" s="633"/>
      <c r="COE580" s="633"/>
      <c r="COF580" s="633"/>
      <c r="COG580" s="633"/>
      <c r="COH580" s="633"/>
      <c r="COI580" s="633"/>
      <c r="COJ580" s="633"/>
      <c r="COK580" s="633"/>
      <c r="COL580" s="633"/>
      <c r="COM580" s="633"/>
      <c r="CON580" s="633"/>
      <c r="COO580" s="633"/>
      <c r="COP580" s="633"/>
      <c r="COQ580" s="633"/>
      <c r="COR580" s="633"/>
      <c r="COS580" s="633"/>
      <c r="COT580" s="633"/>
      <c r="COU580" s="633"/>
      <c r="COV580" s="633"/>
      <c r="COW580" s="633"/>
      <c r="COX580" s="633"/>
      <c r="COY580" s="633"/>
      <c r="COZ580" s="633"/>
      <c r="CPA580" s="633"/>
      <c r="CPB580" s="633"/>
      <c r="CPC580" s="633"/>
      <c r="CPD580" s="633"/>
      <c r="CPE580" s="633"/>
      <c r="CPF580" s="633"/>
      <c r="CPG580" s="633"/>
      <c r="CPH580" s="633"/>
      <c r="CPI580" s="633"/>
      <c r="CPJ580" s="633"/>
      <c r="CPK580" s="633"/>
      <c r="CPL580" s="633"/>
      <c r="CPM580" s="633"/>
      <c r="CPN580" s="633"/>
      <c r="CPO580" s="633"/>
      <c r="CPP580" s="633"/>
      <c r="CPQ580" s="633"/>
      <c r="CPR580" s="633"/>
      <c r="CPS580" s="633"/>
      <c r="CPT580" s="633"/>
      <c r="CPU580" s="633"/>
      <c r="CPV580" s="633"/>
      <c r="CPW580" s="633"/>
      <c r="CPX580" s="633"/>
      <c r="CPY580" s="633"/>
      <c r="CPZ580" s="633"/>
      <c r="CQA580" s="633"/>
      <c r="CQB580" s="633"/>
      <c r="CQC580" s="633"/>
      <c r="CQD580" s="633"/>
      <c r="CQE580" s="633"/>
      <c r="CQF580" s="633"/>
      <c r="CQG580" s="633"/>
      <c r="CQH580" s="633"/>
      <c r="CQI580" s="633"/>
      <c r="CQJ580" s="633"/>
      <c r="CQK580" s="633"/>
      <c r="CQL580" s="633"/>
      <c r="CQM580" s="633"/>
      <c r="CQN580" s="633"/>
      <c r="CQO580" s="633"/>
      <c r="CQP580" s="633"/>
      <c r="CQQ580" s="633"/>
      <c r="CQR580" s="633"/>
      <c r="CQS580" s="633"/>
      <c r="CQT580" s="633"/>
      <c r="CQU580" s="633"/>
      <c r="CQV580" s="633"/>
      <c r="CQW580" s="633"/>
      <c r="CQX580" s="633"/>
      <c r="CQY580" s="633"/>
      <c r="CQZ580" s="633"/>
      <c r="CRA580" s="633"/>
      <c r="CRB580" s="633"/>
      <c r="CRC580" s="633"/>
      <c r="CRD580" s="633"/>
      <c r="CRE580" s="633"/>
      <c r="CRF580" s="633"/>
      <c r="CRG580" s="633"/>
      <c r="CRH580" s="633"/>
      <c r="CRI580" s="633"/>
      <c r="CRJ580" s="633"/>
      <c r="CRK580" s="633"/>
      <c r="CRL580" s="633"/>
      <c r="CRM580" s="633"/>
      <c r="CRN580" s="633"/>
      <c r="CRO580" s="633"/>
      <c r="CRP580" s="633"/>
      <c r="CRQ580" s="633"/>
      <c r="CRR580" s="633"/>
      <c r="CRS580" s="633"/>
      <c r="CRT580" s="633"/>
      <c r="CRU580" s="633"/>
      <c r="CRV580" s="633"/>
      <c r="CRW580" s="633"/>
      <c r="CRX580" s="633"/>
      <c r="CRY580" s="633"/>
      <c r="CRZ580" s="633"/>
      <c r="CSA580" s="633"/>
      <c r="CSB580" s="633"/>
      <c r="CSC580" s="633"/>
      <c r="CSD580" s="633"/>
      <c r="CSE580" s="633"/>
      <c r="CSF580" s="633"/>
      <c r="CSG580" s="633"/>
      <c r="CSH580" s="633"/>
      <c r="CSI580" s="633"/>
      <c r="CSJ580" s="633"/>
      <c r="CSK580" s="633"/>
      <c r="CSL580" s="633"/>
      <c r="CSM580" s="633"/>
      <c r="CSN580" s="633"/>
      <c r="CSO580" s="633"/>
      <c r="CSP580" s="633"/>
      <c r="CSQ580" s="633"/>
      <c r="CSR580" s="633"/>
      <c r="CSS580" s="633"/>
      <c r="CST580" s="633"/>
      <c r="CSU580" s="633"/>
      <c r="CSV580" s="633"/>
      <c r="CSW580" s="633"/>
      <c r="CSX580" s="633"/>
      <c r="CSY580" s="633"/>
      <c r="CSZ580" s="633"/>
      <c r="CTA580" s="633"/>
      <c r="CTB580" s="633"/>
      <c r="CTC580" s="633"/>
      <c r="CTD580" s="633"/>
      <c r="CTE580" s="633"/>
      <c r="CTF580" s="633"/>
      <c r="CTG580" s="633"/>
      <c r="CTH580" s="633"/>
      <c r="CTI580" s="633"/>
      <c r="CTJ580" s="633"/>
      <c r="CTK580" s="633"/>
      <c r="CTL580" s="633"/>
      <c r="CTM580" s="633"/>
      <c r="CTN580" s="633"/>
      <c r="CTO580" s="633"/>
      <c r="CTP580" s="633"/>
      <c r="CTQ580" s="633"/>
      <c r="CTR580" s="633"/>
      <c r="CTS580" s="633"/>
      <c r="CTT580" s="633"/>
      <c r="CTU580" s="633"/>
      <c r="CTV580" s="633"/>
      <c r="CTW580" s="633"/>
      <c r="CTX580" s="633"/>
      <c r="CTY580" s="633"/>
      <c r="CTZ580" s="633"/>
      <c r="CUA580" s="633"/>
      <c r="CUB580" s="633"/>
      <c r="CUC580" s="633"/>
      <c r="CUD580" s="633"/>
      <c r="CUE580" s="633"/>
      <c r="CUF580" s="633"/>
      <c r="CUG580" s="633"/>
      <c r="CUH580" s="633"/>
      <c r="CUI580" s="633"/>
      <c r="CUJ580" s="633"/>
      <c r="CUK580" s="633"/>
      <c r="CUL580" s="633"/>
      <c r="CUM580" s="633"/>
      <c r="CUN580" s="633"/>
      <c r="CUO580" s="633"/>
      <c r="CUP580" s="633"/>
      <c r="CUQ580" s="633"/>
      <c r="CUR580" s="633"/>
      <c r="CUS580" s="633"/>
      <c r="CUT580" s="633"/>
      <c r="CUU580" s="633"/>
      <c r="CUV580" s="633"/>
      <c r="CUW580" s="633"/>
      <c r="CUX580" s="633"/>
      <c r="CUY580" s="633"/>
      <c r="CUZ580" s="633"/>
      <c r="CVA580" s="633"/>
      <c r="CVB580" s="633"/>
      <c r="CVC580" s="633"/>
      <c r="CVD580" s="633"/>
      <c r="CVE580" s="633"/>
      <c r="CVF580" s="633"/>
      <c r="CVG580" s="633"/>
      <c r="CVH580" s="633"/>
      <c r="CVI580" s="633"/>
      <c r="CVJ580" s="633"/>
      <c r="CVK580" s="633"/>
      <c r="CVL580" s="633"/>
      <c r="CVM580" s="633"/>
      <c r="CVN580" s="633"/>
      <c r="CVO580" s="633"/>
      <c r="CVP580" s="633"/>
      <c r="CVQ580" s="633"/>
      <c r="CVR580" s="633"/>
      <c r="CVS580" s="633"/>
      <c r="CVT580" s="633"/>
      <c r="CVU580" s="633"/>
      <c r="CVV580" s="633"/>
      <c r="CVW580" s="633"/>
      <c r="CVX580" s="633"/>
      <c r="CVY580" s="633"/>
      <c r="CVZ580" s="633"/>
      <c r="CWA580" s="633"/>
      <c r="CWB580" s="633"/>
      <c r="CWC580" s="633"/>
      <c r="CWD580" s="633"/>
      <c r="CWE580" s="633"/>
      <c r="CWF580" s="633"/>
      <c r="CWG580" s="633"/>
      <c r="CWH580" s="633"/>
      <c r="CWI580" s="633"/>
      <c r="CWJ580" s="633"/>
      <c r="CWK580" s="633"/>
      <c r="CWL580" s="633"/>
      <c r="CWM580" s="633"/>
      <c r="CWN580" s="633"/>
      <c r="CWO580" s="633"/>
      <c r="CWP580" s="633"/>
      <c r="CWQ580" s="633"/>
      <c r="CWR580" s="633"/>
      <c r="CWS580" s="633"/>
      <c r="CWT580" s="633"/>
      <c r="CWU580" s="633"/>
      <c r="CWV580" s="633"/>
      <c r="CWW580" s="633"/>
      <c r="CWX580" s="633"/>
      <c r="CWY580" s="633"/>
      <c r="CWZ580" s="633"/>
      <c r="CXA580" s="633"/>
      <c r="CXB580" s="633"/>
      <c r="CXC580" s="633"/>
      <c r="CXD580" s="633"/>
      <c r="CXE580" s="633"/>
      <c r="CXF580" s="633"/>
      <c r="CXG580" s="633"/>
      <c r="CXH580" s="633"/>
      <c r="CXI580" s="633"/>
      <c r="CXJ580" s="633"/>
      <c r="CXK580" s="633"/>
      <c r="CXL580" s="633"/>
      <c r="CXM580" s="633"/>
      <c r="CXN580" s="633"/>
      <c r="CXO580" s="633"/>
      <c r="CXP580" s="633"/>
      <c r="CXQ580" s="633"/>
      <c r="CXR580" s="633"/>
      <c r="CXS580" s="633"/>
      <c r="CXT580" s="633"/>
      <c r="CXU580" s="633"/>
      <c r="CXV580" s="633"/>
      <c r="CXW580" s="633"/>
      <c r="CXX580" s="633"/>
      <c r="CXY580" s="633"/>
      <c r="CXZ580" s="633"/>
      <c r="CYA580" s="633"/>
      <c r="CYB580" s="633"/>
      <c r="CYC580" s="633"/>
      <c r="CYD580" s="633"/>
      <c r="CYE580" s="633"/>
      <c r="CYF580" s="633"/>
      <c r="CYG580" s="633"/>
      <c r="CYH580" s="633"/>
      <c r="CYI580" s="633"/>
      <c r="CYJ580" s="633"/>
      <c r="CYK580" s="633"/>
      <c r="CYL580" s="633"/>
      <c r="CYM580" s="633"/>
      <c r="CYN580" s="633"/>
      <c r="CYO580" s="633"/>
      <c r="CYP580" s="633"/>
      <c r="CYQ580" s="633"/>
      <c r="CYR580" s="633"/>
      <c r="CYS580" s="633"/>
      <c r="CYT580" s="633"/>
      <c r="CYU580" s="633"/>
      <c r="CYV580" s="633"/>
      <c r="CYW580" s="633"/>
      <c r="CYX580" s="633"/>
      <c r="CYY580" s="633"/>
      <c r="CYZ580" s="633"/>
      <c r="CZA580" s="633"/>
      <c r="CZB580" s="633"/>
      <c r="CZC580" s="633"/>
      <c r="CZD580" s="633"/>
      <c r="CZE580" s="633"/>
      <c r="CZF580" s="633"/>
      <c r="CZG580" s="633"/>
      <c r="CZH580" s="633"/>
      <c r="CZI580" s="633"/>
      <c r="CZJ580" s="633"/>
      <c r="CZK580" s="633"/>
      <c r="CZL580" s="633"/>
      <c r="CZM580" s="633"/>
      <c r="CZN580" s="633"/>
      <c r="CZO580" s="633"/>
      <c r="CZP580" s="633"/>
      <c r="CZQ580" s="633"/>
      <c r="CZR580" s="633"/>
      <c r="CZS580" s="633"/>
      <c r="CZT580" s="633"/>
      <c r="CZU580" s="633"/>
      <c r="CZV580" s="633"/>
      <c r="CZW580" s="633"/>
      <c r="CZX580" s="633"/>
      <c r="CZY580" s="633"/>
      <c r="CZZ580" s="633"/>
      <c r="DAA580" s="633"/>
      <c r="DAB580" s="633"/>
      <c r="DAC580" s="633"/>
      <c r="DAD580" s="633"/>
      <c r="DAE580" s="633"/>
      <c r="DAF580" s="633"/>
      <c r="DAG580" s="633"/>
      <c r="DAH580" s="633"/>
      <c r="DAI580" s="633"/>
      <c r="DAJ580" s="633"/>
      <c r="DAK580" s="633"/>
      <c r="DAL580" s="633"/>
      <c r="DAM580" s="633"/>
      <c r="DAN580" s="633"/>
      <c r="DAO580" s="633"/>
      <c r="DAP580" s="633"/>
      <c r="DAQ580" s="633"/>
      <c r="DAR580" s="633"/>
      <c r="DAS580" s="633"/>
      <c r="DAT580" s="633"/>
      <c r="DAU580" s="633"/>
      <c r="DAV580" s="633"/>
      <c r="DAW580" s="633"/>
      <c r="DAX580" s="633"/>
      <c r="DAY580" s="633"/>
      <c r="DAZ580" s="633"/>
      <c r="DBA580" s="633"/>
      <c r="DBB580" s="633"/>
      <c r="DBC580" s="633"/>
      <c r="DBD580" s="633"/>
      <c r="DBE580" s="633"/>
      <c r="DBF580" s="633"/>
      <c r="DBG580" s="633"/>
      <c r="DBH580" s="633"/>
      <c r="DBI580" s="633"/>
      <c r="DBJ580" s="633"/>
      <c r="DBK580" s="633"/>
      <c r="DBL580" s="633"/>
      <c r="DBM580" s="633"/>
      <c r="DBN580" s="633"/>
      <c r="DBO580" s="633"/>
      <c r="DBP580" s="633"/>
      <c r="DBQ580" s="633"/>
      <c r="DBR580" s="633"/>
      <c r="DBS580" s="633"/>
      <c r="DBT580" s="633"/>
      <c r="DBU580" s="633"/>
      <c r="DBV580" s="633"/>
      <c r="DBW580" s="633"/>
      <c r="DBX580" s="633"/>
      <c r="DBY580" s="633"/>
      <c r="DBZ580" s="633"/>
      <c r="DCA580" s="633"/>
      <c r="DCB580" s="633"/>
      <c r="DCC580" s="633"/>
      <c r="DCD580" s="633"/>
      <c r="DCE580" s="633"/>
      <c r="DCF580" s="633"/>
      <c r="DCG580" s="633"/>
      <c r="DCH580" s="633"/>
      <c r="DCI580" s="633"/>
      <c r="DCJ580" s="633"/>
      <c r="DCK580" s="633"/>
      <c r="DCL580" s="633"/>
      <c r="DCM580" s="633"/>
      <c r="DCN580" s="633"/>
      <c r="DCO580" s="633"/>
      <c r="DCP580" s="633"/>
      <c r="DCQ580" s="633"/>
      <c r="DCR580" s="633"/>
      <c r="DCS580" s="633"/>
      <c r="DCT580" s="633"/>
      <c r="DCU580" s="633"/>
      <c r="DCV580" s="633"/>
      <c r="DCW580" s="633"/>
      <c r="DCX580" s="633"/>
      <c r="DCY580" s="633"/>
      <c r="DCZ580" s="633"/>
      <c r="DDA580" s="633"/>
      <c r="DDB580" s="633"/>
      <c r="DDC580" s="633"/>
      <c r="DDD580" s="633"/>
      <c r="DDE580" s="633"/>
      <c r="DDF580" s="633"/>
      <c r="DDG580" s="633"/>
      <c r="DDH580" s="633"/>
      <c r="DDI580" s="633"/>
      <c r="DDJ580" s="633"/>
      <c r="DDK580" s="633"/>
      <c r="DDL580" s="633"/>
      <c r="DDM580" s="633"/>
      <c r="DDN580" s="633"/>
      <c r="DDO580" s="633"/>
      <c r="DDP580" s="633"/>
      <c r="DDQ580" s="633"/>
      <c r="DDR580" s="633"/>
      <c r="DDS580" s="633"/>
      <c r="DDT580" s="633"/>
      <c r="DDU580" s="633"/>
      <c r="DDV580" s="633"/>
      <c r="DDW580" s="633"/>
      <c r="DDX580" s="633"/>
      <c r="DDY580" s="633"/>
      <c r="DDZ580" s="633"/>
      <c r="DEA580" s="633"/>
      <c r="DEB580" s="633"/>
      <c r="DEC580" s="633"/>
      <c r="DED580" s="633"/>
      <c r="DEE580" s="633"/>
      <c r="DEF580" s="633"/>
      <c r="DEG580" s="633"/>
      <c r="DEH580" s="633"/>
      <c r="DEI580" s="633"/>
      <c r="DEJ580" s="633"/>
      <c r="DEK580" s="633"/>
      <c r="DEL580" s="633"/>
      <c r="DEM580" s="633"/>
      <c r="DEN580" s="633"/>
      <c r="DEO580" s="633"/>
      <c r="DEP580" s="633"/>
      <c r="DEQ580" s="633"/>
      <c r="DER580" s="633"/>
      <c r="DES580" s="633"/>
      <c r="DET580" s="633"/>
      <c r="DEU580" s="633"/>
      <c r="DEV580" s="633"/>
      <c r="DEW580" s="633"/>
      <c r="DEX580" s="633"/>
      <c r="DEY580" s="633"/>
      <c r="DEZ580" s="633"/>
      <c r="DFA580" s="633"/>
      <c r="DFB580" s="633"/>
      <c r="DFC580" s="633"/>
      <c r="DFD580" s="633"/>
      <c r="DFE580" s="633"/>
      <c r="DFF580" s="633"/>
      <c r="DFG580" s="633"/>
      <c r="DFH580" s="633"/>
      <c r="DFI580" s="633"/>
      <c r="DFJ580" s="633"/>
      <c r="DFK580" s="633"/>
      <c r="DFL580" s="633"/>
      <c r="DFM580" s="633"/>
      <c r="DFN580" s="633"/>
      <c r="DFO580" s="633"/>
      <c r="DFP580" s="633"/>
      <c r="DFQ580" s="633"/>
      <c r="DFR580" s="633"/>
      <c r="DFS580" s="633"/>
      <c r="DFT580" s="633"/>
      <c r="DFU580" s="633"/>
      <c r="DFV580" s="633"/>
      <c r="DFW580" s="633"/>
      <c r="DFX580" s="633"/>
      <c r="DFY580" s="633"/>
      <c r="DFZ580" s="633"/>
      <c r="DGA580" s="633"/>
      <c r="DGB580" s="633"/>
      <c r="DGC580" s="633"/>
      <c r="DGD580" s="633"/>
      <c r="DGE580" s="633"/>
      <c r="DGF580" s="633"/>
      <c r="DGG580" s="633"/>
      <c r="DGH580" s="633"/>
      <c r="DGI580" s="633"/>
      <c r="DGJ580" s="633"/>
      <c r="DGK580" s="633"/>
      <c r="DGL580" s="633"/>
      <c r="DGM580" s="633"/>
      <c r="DGN580" s="633"/>
      <c r="DGO580" s="633"/>
      <c r="DGP580" s="633"/>
      <c r="DGQ580" s="633"/>
      <c r="DGR580" s="633"/>
      <c r="DGS580" s="633"/>
      <c r="DGT580" s="633"/>
      <c r="DGU580" s="633"/>
      <c r="DGV580" s="633"/>
      <c r="DGW580" s="633"/>
      <c r="DGX580" s="633"/>
      <c r="DGY580" s="633"/>
      <c r="DGZ580" s="633"/>
      <c r="DHA580" s="633"/>
      <c r="DHB580" s="633"/>
      <c r="DHC580" s="633"/>
      <c r="DHD580" s="633"/>
      <c r="DHE580" s="633"/>
      <c r="DHF580" s="633"/>
      <c r="DHG580" s="633"/>
      <c r="DHH580" s="633"/>
      <c r="DHI580" s="633"/>
      <c r="DHJ580" s="633"/>
      <c r="DHK580" s="633"/>
      <c r="DHL580" s="633"/>
      <c r="DHM580" s="633"/>
      <c r="DHN580" s="633"/>
      <c r="DHO580" s="633"/>
      <c r="DHP580" s="633"/>
      <c r="DHQ580" s="633"/>
      <c r="DHR580" s="633"/>
      <c r="DHS580" s="633"/>
      <c r="DHT580" s="633"/>
      <c r="DHU580" s="633"/>
      <c r="DHV580" s="633"/>
      <c r="DHW580" s="633"/>
      <c r="DHX580" s="633"/>
      <c r="DHY580" s="633"/>
      <c r="DHZ580" s="633"/>
      <c r="DIA580" s="633"/>
      <c r="DIB580" s="633"/>
      <c r="DIC580" s="633"/>
      <c r="DID580" s="633"/>
      <c r="DIE580" s="633"/>
      <c r="DIF580" s="633"/>
      <c r="DIG580" s="633"/>
      <c r="DIH580" s="633"/>
      <c r="DII580" s="633"/>
      <c r="DIJ580" s="633"/>
      <c r="DIK580" s="633"/>
      <c r="DIL580" s="633"/>
      <c r="DIM580" s="633"/>
      <c r="DIN580" s="633"/>
      <c r="DIO580" s="633"/>
      <c r="DIP580" s="633"/>
      <c r="DIQ580" s="633"/>
      <c r="DIR580" s="633"/>
      <c r="DIS580" s="633"/>
      <c r="DIT580" s="633"/>
      <c r="DIU580" s="633"/>
      <c r="DIV580" s="633"/>
      <c r="DIW580" s="633"/>
      <c r="DIX580" s="633"/>
      <c r="DIY580" s="633"/>
      <c r="DIZ580" s="633"/>
      <c r="DJA580" s="633"/>
      <c r="DJB580" s="633"/>
      <c r="DJC580" s="633"/>
      <c r="DJD580" s="633"/>
      <c r="DJE580" s="633"/>
      <c r="DJF580" s="633"/>
      <c r="DJG580" s="633"/>
      <c r="DJH580" s="633"/>
      <c r="DJI580" s="633"/>
      <c r="DJJ580" s="633"/>
      <c r="DJK580" s="633"/>
      <c r="DJL580" s="633"/>
      <c r="DJM580" s="633"/>
      <c r="DJN580" s="633"/>
      <c r="DJO580" s="633"/>
      <c r="DJP580" s="633"/>
      <c r="DJQ580" s="633"/>
      <c r="DJR580" s="633"/>
      <c r="DJS580" s="633"/>
      <c r="DJT580" s="633"/>
      <c r="DJU580" s="633"/>
      <c r="DJV580" s="633"/>
      <c r="DJW580" s="633"/>
      <c r="DJX580" s="633"/>
      <c r="DJY580" s="633"/>
      <c r="DJZ580" s="633"/>
      <c r="DKA580" s="633"/>
      <c r="DKB580" s="633"/>
      <c r="DKC580" s="633"/>
      <c r="DKD580" s="633"/>
      <c r="DKE580" s="633"/>
      <c r="DKF580" s="633"/>
      <c r="DKG580" s="633"/>
      <c r="DKH580" s="633"/>
      <c r="DKI580" s="633"/>
      <c r="DKJ580" s="633"/>
      <c r="DKK580" s="633"/>
      <c r="DKL580" s="633"/>
      <c r="DKM580" s="633"/>
      <c r="DKN580" s="633"/>
      <c r="DKO580" s="633"/>
      <c r="DKP580" s="633"/>
      <c r="DKQ580" s="633"/>
      <c r="DKR580" s="633"/>
      <c r="DKS580" s="633"/>
      <c r="DKT580" s="633"/>
      <c r="DKU580" s="633"/>
      <c r="DKV580" s="633"/>
      <c r="DKW580" s="633"/>
      <c r="DKX580" s="633"/>
      <c r="DKY580" s="633"/>
      <c r="DKZ580" s="633"/>
      <c r="DLA580" s="633"/>
      <c r="DLB580" s="633"/>
      <c r="DLC580" s="633"/>
      <c r="DLD580" s="633"/>
      <c r="DLE580" s="633"/>
      <c r="DLF580" s="633"/>
      <c r="DLG580" s="633"/>
      <c r="DLH580" s="633"/>
      <c r="DLI580" s="633"/>
      <c r="DLJ580" s="633"/>
      <c r="DLK580" s="633"/>
      <c r="DLL580" s="633"/>
      <c r="DLM580" s="633"/>
      <c r="DLN580" s="633"/>
      <c r="DLO580" s="633"/>
      <c r="DLP580" s="633"/>
      <c r="DLQ580" s="633"/>
      <c r="DLR580" s="633"/>
      <c r="DLS580" s="633"/>
      <c r="DLT580" s="633"/>
      <c r="DLU580" s="633"/>
      <c r="DLV580" s="633"/>
      <c r="DLW580" s="633"/>
      <c r="DLX580" s="633"/>
      <c r="DLY580" s="633"/>
      <c r="DLZ580" s="633"/>
      <c r="DMA580" s="633"/>
      <c r="DMB580" s="633"/>
      <c r="DMC580" s="633"/>
      <c r="DMD580" s="633"/>
      <c r="DME580" s="633"/>
      <c r="DMF580" s="633"/>
      <c r="DMG580" s="633"/>
      <c r="DMH580" s="633"/>
      <c r="DMI580" s="633"/>
      <c r="DMJ580" s="633"/>
      <c r="DMK580" s="633"/>
      <c r="DML580" s="633"/>
      <c r="DMM580" s="633"/>
      <c r="DMN580" s="633"/>
      <c r="DMO580" s="633"/>
      <c r="DMP580" s="633"/>
      <c r="DMQ580" s="633"/>
      <c r="DMR580" s="633"/>
      <c r="DMS580" s="633"/>
      <c r="DMT580" s="633"/>
      <c r="DMU580" s="633"/>
      <c r="DMV580" s="633"/>
      <c r="DMW580" s="633"/>
      <c r="DMX580" s="633"/>
      <c r="DMY580" s="633"/>
      <c r="DMZ580" s="633"/>
      <c r="DNA580" s="633"/>
      <c r="DNB580" s="633"/>
      <c r="DNC580" s="633"/>
      <c r="DND580" s="633"/>
      <c r="DNE580" s="633"/>
      <c r="DNF580" s="633"/>
      <c r="DNG580" s="633"/>
      <c r="DNH580" s="633"/>
      <c r="DNI580" s="633"/>
      <c r="DNJ580" s="633"/>
      <c r="DNK580" s="633"/>
      <c r="DNL580" s="633"/>
      <c r="DNM580" s="633"/>
      <c r="DNN580" s="633"/>
      <c r="DNO580" s="633"/>
      <c r="DNP580" s="633"/>
      <c r="DNQ580" s="633"/>
      <c r="DNR580" s="633"/>
      <c r="DNS580" s="633"/>
      <c r="DNT580" s="633"/>
      <c r="DNU580" s="633"/>
      <c r="DNV580" s="633"/>
      <c r="DNW580" s="633"/>
      <c r="DNX580" s="633"/>
      <c r="DNY580" s="633"/>
      <c r="DNZ580" s="633"/>
      <c r="DOA580" s="633"/>
      <c r="DOB580" s="633"/>
      <c r="DOC580" s="633"/>
      <c r="DOD580" s="633"/>
      <c r="DOE580" s="633"/>
      <c r="DOF580" s="633"/>
      <c r="DOG580" s="633"/>
      <c r="DOH580" s="633"/>
      <c r="DOI580" s="633"/>
      <c r="DOJ580" s="633"/>
      <c r="DOK580" s="633"/>
      <c r="DOL580" s="633"/>
      <c r="DOM580" s="633"/>
      <c r="DON580" s="633"/>
      <c r="DOO580" s="633"/>
      <c r="DOP580" s="633"/>
      <c r="DOQ580" s="633"/>
      <c r="DOR580" s="633"/>
      <c r="DOS580" s="633"/>
      <c r="DOT580" s="633"/>
      <c r="DOU580" s="633"/>
      <c r="DOV580" s="633"/>
      <c r="DOW580" s="633"/>
      <c r="DOX580" s="633"/>
      <c r="DOY580" s="633"/>
      <c r="DOZ580" s="633"/>
      <c r="DPA580" s="633"/>
      <c r="DPB580" s="633"/>
      <c r="DPC580" s="633"/>
      <c r="DPD580" s="633"/>
      <c r="DPE580" s="633"/>
      <c r="DPF580" s="633"/>
      <c r="DPG580" s="633"/>
      <c r="DPH580" s="633"/>
      <c r="DPI580" s="633"/>
      <c r="DPJ580" s="633"/>
      <c r="DPK580" s="633"/>
      <c r="DPL580" s="633"/>
      <c r="DPM580" s="633"/>
      <c r="DPN580" s="633"/>
      <c r="DPO580" s="633"/>
      <c r="DPP580" s="633"/>
      <c r="DPQ580" s="633"/>
      <c r="DPR580" s="633"/>
      <c r="DPS580" s="633"/>
      <c r="DPT580" s="633"/>
      <c r="DPU580" s="633"/>
      <c r="DPV580" s="633"/>
      <c r="DPW580" s="633"/>
      <c r="DPX580" s="633"/>
      <c r="DPY580" s="633"/>
      <c r="DPZ580" s="633"/>
      <c r="DQA580" s="633"/>
      <c r="DQB580" s="633"/>
      <c r="DQC580" s="633"/>
      <c r="DQD580" s="633"/>
      <c r="DQE580" s="633"/>
      <c r="DQF580" s="633"/>
      <c r="DQG580" s="633"/>
      <c r="DQH580" s="633"/>
      <c r="DQI580" s="633"/>
      <c r="DQJ580" s="633"/>
      <c r="DQK580" s="633"/>
      <c r="DQL580" s="633"/>
      <c r="DQM580" s="633"/>
      <c r="DQN580" s="633"/>
      <c r="DQO580" s="633"/>
      <c r="DQP580" s="633"/>
      <c r="DQQ580" s="633"/>
      <c r="DQR580" s="633"/>
      <c r="DQS580" s="633"/>
      <c r="DQT580" s="633"/>
      <c r="DQU580" s="633"/>
      <c r="DQV580" s="633"/>
      <c r="DQW580" s="633"/>
      <c r="DQX580" s="633"/>
      <c r="DQY580" s="633"/>
      <c r="DQZ580" s="633"/>
      <c r="DRA580" s="633"/>
      <c r="DRB580" s="633"/>
      <c r="DRC580" s="633"/>
      <c r="DRD580" s="633"/>
      <c r="DRE580" s="633"/>
      <c r="DRF580" s="633"/>
      <c r="DRG580" s="633"/>
      <c r="DRH580" s="633"/>
      <c r="DRI580" s="633"/>
      <c r="DRJ580" s="633"/>
      <c r="DRK580" s="633"/>
      <c r="DRL580" s="633"/>
      <c r="DRM580" s="633"/>
      <c r="DRN580" s="633"/>
      <c r="DRO580" s="633"/>
      <c r="DRP580" s="633"/>
      <c r="DRQ580" s="633"/>
      <c r="DRR580" s="633"/>
      <c r="DRS580" s="633"/>
      <c r="DRT580" s="633"/>
      <c r="DRU580" s="633"/>
      <c r="DRV580" s="633"/>
      <c r="DRW580" s="633"/>
      <c r="DRX580" s="633"/>
      <c r="DRY580" s="633"/>
      <c r="DRZ580" s="633"/>
      <c r="DSA580" s="633"/>
      <c r="DSB580" s="633"/>
      <c r="DSC580" s="633"/>
      <c r="DSD580" s="633"/>
      <c r="DSE580" s="633"/>
      <c r="DSF580" s="633"/>
      <c r="DSG580" s="633"/>
      <c r="DSH580" s="633"/>
      <c r="DSI580" s="633"/>
      <c r="DSJ580" s="633"/>
      <c r="DSK580" s="633"/>
      <c r="DSL580" s="633"/>
      <c r="DSM580" s="633"/>
      <c r="DSN580" s="633"/>
      <c r="DSO580" s="633"/>
      <c r="DSP580" s="633"/>
      <c r="DSQ580" s="633"/>
      <c r="DSR580" s="633"/>
      <c r="DSS580" s="633"/>
      <c r="DST580" s="633"/>
      <c r="DSU580" s="633"/>
      <c r="DSV580" s="633"/>
      <c r="DSW580" s="633"/>
      <c r="DSX580" s="633"/>
      <c r="DSY580" s="633"/>
      <c r="DSZ580" s="633"/>
      <c r="DTA580" s="633"/>
      <c r="DTB580" s="633"/>
      <c r="DTC580" s="633"/>
      <c r="DTD580" s="633"/>
      <c r="DTE580" s="633"/>
      <c r="DTF580" s="633"/>
      <c r="DTG580" s="633"/>
      <c r="DTH580" s="633"/>
      <c r="DTI580" s="633"/>
      <c r="DTJ580" s="633"/>
      <c r="DTK580" s="633"/>
      <c r="DTL580" s="633"/>
      <c r="DTM580" s="633"/>
      <c r="DTN580" s="633"/>
      <c r="DTO580" s="633"/>
      <c r="DTP580" s="633"/>
      <c r="DTQ580" s="633"/>
      <c r="DTR580" s="633"/>
      <c r="DTS580" s="633"/>
      <c r="DTT580" s="633"/>
      <c r="DTU580" s="633"/>
      <c r="DTV580" s="633"/>
      <c r="DTW580" s="633"/>
      <c r="DTX580" s="633"/>
      <c r="DTY580" s="633"/>
      <c r="DTZ580" s="633"/>
      <c r="DUA580" s="633"/>
      <c r="DUB580" s="633"/>
      <c r="DUC580" s="633"/>
      <c r="DUD580" s="633"/>
      <c r="DUE580" s="633"/>
      <c r="DUF580" s="633"/>
      <c r="DUG580" s="633"/>
      <c r="DUH580" s="633"/>
      <c r="DUI580" s="633"/>
      <c r="DUJ580" s="633"/>
      <c r="DUK580" s="633"/>
      <c r="DUL580" s="633"/>
      <c r="DUM580" s="633"/>
      <c r="DUN580" s="633"/>
      <c r="DUO580" s="633"/>
      <c r="DUP580" s="633"/>
      <c r="DUQ580" s="633"/>
      <c r="DUR580" s="633"/>
      <c r="DUS580" s="633"/>
      <c r="DUT580" s="633"/>
      <c r="DUU580" s="633"/>
      <c r="DUV580" s="633"/>
      <c r="DUW580" s="633"/>
      <c r="DUX580" s="633"/>
      <c r="DUY580" s="633"/>
      <c r="DUZ580" s="633"/>
      <c r="DVA580" s="633"/>
      <c r="DVB580" s="633"/>
      <c r="DVC580" s="633"/>
      <c r="DVD580" s="633"/>
      <c r="DVE580" s="633"/>
      <c r="DVF580" s="633"/>
      <c r="DVG580" s="633"/>
      <c r="DVH580" s="633"/>
      <c r="DVI580" s="633"/>
      <c r="DVJ580" s="633"/>
      <c r="DVK580" s="633"/>
      <c r="DVL580" s="633"/>
      <c r="DVM580" s="633"/>
      <c r="DVN580" s="633"/>
      <c r="DVO580" s="633"/>
      <c r="DVP580" s="633"/>
      <c r="DVQ580" s="633"/>
      <c r="DVR580" s="633"/>
      <c r="DVS580" s="633"/>
      <c r="DVT580" s="633"/>
      <c r="DVU580" s="633"/>
      <c r="DVV580" s="633"/>
      <c r="DVW580" s="633"/>
      <c r="DVX580" s="633"/>
      <c r="DVY580" s="633"/>
      <c r="DVZ580" s="633"/>
      <c r="DWA580" s="633"/>
      <c r="DWB580" s="633"/>
      <c r="DWC580" s="633"/>
      <c r="DWD580" s="633"/>
      <c r="DWE580" s="633"/>
      <c r="DWF580" s="633"/>
      <c r="DWG580" s="633"/>
      <c r="DWH580" s="633"/>
      <c r="DWI580" s="633"/>
      <c r="DWJ580" s="633"/>
      <c r="DWK580" s="633"/>
      <c r="DWL580" s="633"/>
      <c r="DWM580" s="633"/>
      <c r="DWN580" s="633"/>
      <c r="DWO580" s="633"/>
      <c r="DWP580" s="633"/>
      <c r="DWQ580" s="633"/>
      <c r="DWR580" s="633"/>
      <c r="DWS580" s="633"/>
      <c r="DWT580" s="633"/>
      <c r="DWU580" s="633"/>
      <c r="DWV580" s="633"/>
      <c r="DWW580" s="633"/>
      <c r="DWX580" s="633"/>
      <c r="DWY580" s="633"/>
      <c r="DWZ580" s="633"/>
      <c r="DXA580" s="633"/>
      <c r="DXB580" s="633"/>
      <c r="DXC580" s="633"/>
      <c r="DXD580" s="633"/>
      <c r="DXE580" s="633"/>
      <c r="DXF580" s="633"/>
      <c r="DXG580" s="633"/>
      <c r="DXH580" s="633"/>
      <c r="DXI580" s="633"/>
      <c r="DXJ580" s="633"/>
      <c r="DXK580" s="633"/>
      <c r="DXL580" s="633"/>
      <c r="DXM580" s="633"/>
      <c r="DXN580" s="633"/>
      <c r="DXO580" s="633"/>
      <c r="DXP580" s="633"/>
      <c r="DXQ580" s="633"/>
      <c r="DXR580" s="633"/>
      <c r="DXS580" s="633"/>
      <c r="DXT580" s="633"/>
      <c r="DXU580" s="633"/>
      <c r="DXV580" s="633"/>
      <c r="DXW580" s="633"/>
      <c r="DXX580" s="633"/>
      <c r="DXY580" s="633"/>
      <c r="DXZ580" s="633"/>
      <c r="DYA580" s="633"/>
      <c r="DYB580" s="633"/>
      <c r="DYC580" s="633"/>
      <c r="DYD580" s="633"/>
      <c r="DYE580" s="633"/>
      <c r="DYF580" s="633"/>
      <c r="DYG580" s="633"/>
      <c r="DYH580" s="633"/>
      <c r="DYI580" s="633"/>
      <c r="DYJ580" s="633"/>
      <c r="DYK580" s="633"/>
      <c r="DYL580" s="633"/>
      <c r="DYM580" s="633"/>
      <c r="DYN580" s="633"/>
      <c r="DYO580" s="633"/>
      <c r="DYP580" s="633"/>
      <c r="DYQ580" s="633"/>
      <c r="DYR580" s="633"/>
      <c r="DYS580" s="633"/>
      <c r="DYT580" s="633"/>
      <c r="DYU580" s="633"/>
      <c r="DYV580" s="633"/>
      <c r="DYW580" s="633"/>
      <c r="DYX580" s="633"/>
      <c r="DYY580" s="633"/>
      <c r="DYZ580" s="633"/>
      <c r="DZA580" s="633"/>
      <c r="DZB580" s="633"/>
      <c r="DZC580" s="633"/>
      <c r="DZD580" s="633"/>
      <c r="DZE580" s="633"/>
      <c r="DZF580" s="633"/>
      <c r="DZG580" s="633"/>
      <c r="DZH580" s="633"/>
      <c r="DZI580" s="633"/>
      <c r="DZJ580" s="633"/>
      <c r="DZK580" s="633"/>
      <c r="DZL580" s="633"/>
      <c r="DZM580" s="633"/>
      <c r="DZN580" s="633"/>
      <c r="DZO580" s="633"/>
      <c r="DZP580" s="633"/>
      <c r="DZQ580" s="633"/>
      <c r="DZR580" s="633"/>
      <c r="DZS580" s="633"/>
      <c r="DZT580" s="633"/>
      <c r="DZU580" s="633"/>
      <c r="DZV580" s="633"/>
      <c r="DZW580" s="633"/>
      <c r="DZX580" s="633"/>
      <c r="DZY580" s="633"/>
      <c r="DZZ580" s="633"/>
      <c r="EAA580" s="633"/>
      <c r="EAB580" s="633"/>
      <c r="EAC580" s="633"/>
      <c r="EAD580" s="633"/>
      <c r="EAE580" s="633"/>
      <c r="EAF580" s="633"/>
      <c r="EAG580" s="633"/>
      <c r="EAH580" s="633"/>
      <c r="EAI580" s="633"/>
      <c r="EAJ580" s="633"/>
      <c r="EAK580" s="633"/>
      <c r="EAL580" s="633"/>
      <c r="EAM580" s="633"/>
      <c r="EAN580" s="633"/>
      <c r="EAO580" s="633"/>
      <c r="EAP580" s="633"/>
      <c r="EAQ580" s="633"/>
      <c r="EAR580" s="633"/>
      <c r="EAS580" s="633"/>
      <c r="EAT580" s="633"/>
      <c r="EAU580" s="633"/>
      <c r="EAV580" s="633"/>
      <c r="EAW580" s="633"/>
      <c r="EAX580" s="633"/>
      <c r="EAY580" s="633"/>
      <c r="EAZ580" s="633"/>
      <c r="EBA580" s="633"/>
      <c r="EBB580" s="633"/>
      <c r="EBC580" s="633"/>
      <c r="EBD580" s="633"/>
      <c r="EBE580" s="633"/>
      <c r="EBF580" s="633"/>
      <c r="EBG580" s="633"/>
      <c r="EBH580" s="633"/>
      <c r="EBI580" s="633"/>
      <c r="EBJ580" s="633"/>
      <c r="EBK580" s="633"/>
      <c r="EBL580" s="633"/>
      <c r="EBM580" s="633"/>
      <c r="EBN580" s="633"/>
      <c r="EBO580" s="633"/>
      <c r="EBP580" s="633"/>
      <c r="EBQ580" s="633"/>
      <c r="EBR580" s="633"/>
      <c r="EBS580" s="633"/>
      <c r="EBT580" s="633"/>
      <c r="EBU580" s="633"/>
      <c r="EBV580" s="633"/>
      <c r="EBW580" s="633"/>
      <c r="EBX580" s="633"/>
      <c r="EBY580" s="633"/>
      <c r="EBZ580" s="633"/>
      <c r="ECA580" s="633"/>
      <c r="ECB580" s="633"/>
      <c r="ECC580" s="633"/>
      <c r="ECD580" s="633"/>
      <c r="ECE580" s="633"/>
      <c r="ECF580" s="633"/>
      <c r="ECG580" s="633"/>
      <c r="ECH580" s="633"/>
      <c r="ECI580" s="633"/>
      <c r="ECJ580" s="633"/>
      <c r="ECK580" s="633"/>
      <c r="ECL580" s="633"/>
      <c r="ECM580" s="633"/>
      <c r="ECN580" s="633"/>
      <c r="ECO580" s="633"/>
      <c r="ECP580" s="633"/>
      <c r="ECQ580" s="633"/>
      <c r="ECR580" s="633"/>
      <c r="ECS580" s="633"/>
      <c r="ECT580" s="633"/>
      <c r="ECU580" s="633"/>
      <c r="ECV580" s="633"/>
      <c r="ECW580" s="633"/>
      <c r="ECX580" s="633"/>
      <c r="ECY580" s="633"/>
      <c r="ECZ580" s="633"/>
      <c r="EDA580" s="633"/>
      <c r="EDB580" s="633"/>
      <c r="EDC580" s="633"/>
      <c r="EDD580" s="633"/>
      <c r="EDE580" s="633"/>
      <c r="EDF580" s="633"/>
      <c r="EDG580" s="633"/>
      <c r="EDH580" s="633"/>
      <c r="EDI580" s="633"/>
      <c r="EDJ580" s="633"/>
      <c r="EDK580" s="633"/>
      <c r="EDL580" s="633"/>
      <c r="EDM580" s="633"/>
      <c r="EDN580" s="633"/>
      <c r="EDO580" s="633"/>
      <c r="EDP580" s="633"/>
      <c r="EDQ580" s="633"/>
      <c r="EDR580" s="633"/>
      <c r="EDS580" s="633"/>
      <c r="EDT580" s="633"/>
      <c r="EDU580" s="633"/>
      <c r="EDV580" s="633"/>
      <c r="EDW580" s="633"/>
      <c r="EDX580" s="633"/>
      <c r="EDY580" s="633"/>
      <c r="EDZ580" s="633"/>
      <c r="EEA580" s="633"/>
      <c r="EEB580" s="633"/>
      <c r="EEC580" s="633"/>
      <c r="EED580" s="633"/>
      <c r="EEE580" s="633"/>
      <c r="EEF580" s="633"/>
      <c r="EEG580" s="633"/>
      <c r="EEH580" s="633"/>
      <c r="EEI580" s="633"/>
      <c r="EEJ580" s="633"/>
      <c r="EEK580" s="633"/>
      <c r="EEL580" s="633"/>
      <c r="EEM580" s="633"/>
      <c r="EEN580" s="633"/>
      <c r="EEO580" s="633"/>
      <c r="EEP580" s="633"/>
      <c r="EEQ580" s="633"/>
      <c r="EER580" s="633"/>
      <c r="EES580" s="633"/>
      <c r="EET580" s="633"/>
      <c r="EEU580" s="633"/>
      <c r="EEV580" s="633"/>
      <c r="EEW580" s="633"/>
      <c r="EEX580" s="633"/>
      <c r="EEY580" s="633"/>
      <c r="EEZ580" s="633"/>
      <c r="EFA580" s="633"/>
      <c r="EFB580" s="633"/>
      <c r="EFC580" s="633"/>
      <c r="EFD580" s="633"/>
      <c r="EFE580" s="633"/>
      <c r="EFF580" s="633"/>
      <c r="EFG580" s="633"/>
      <c r="EFH580" s="633"/>
      <c r="EFI580" s="633"/>
      <c r="EFJ580" s="633"/>
      <c r="EFK580" s="633"/>
      <c r="EFL580" s="633"/>
      <c r="EFM580" s="633"/>
      <c r="EFN580" s="633"/>
      <c r="EFO580" s="633"/>
      <c r="EFP580" s="633"/>
      <c r="EFQ580" s="633"/>
      <c r="EFR580" s="633"/>
      <c r="EFS580" s="633"/>
      <c r="EFT580" s="633"/>
      <c r="EFU580" s="633"/>
      <c r="EFV580" s="633"/>
      <c r="EFW580" s="633"/>
      <c r="EFX580" s="633"/>
      <c r="EFY580" s="633"/>
      <c r="EFZ580" s="633"/>
      <c r="EGA580" s="633"/>
      <c r="EGB580" s="633"/>
      <c r="EGC580" s="633"/>
      <c r="EGD580" s="633"/>
      <c r="EGE580" s="633"/>
      <c r="EGF580" s="633"/>
      <c r="EGG580" s="633"/>
      <c r="EGH580" s="633"/>
      <c r="EGI580" s="633"/>
      <c r="EGJ580" s="633"/>
      <c r="EGK580" s="633"/>
      <c r="EGL580" s="633"/>
      <c r="EGM580" s="633"/>
      <c r="EGN580" s="633"/>
      <c r="EGO580" s="633"/>
      <c r="EGP580" s="633"/>
      <c r="EGQ580" s="633"/>
      <c r="EGR580" s="633"/>
      <c r="EGS580" s="633"/>
      <c r="EGT580" s="633"/>
      <c r="EGU580" s="633"/>
      <c r="EGV580" s="633"/>
      <c r="EGW580" s="633"/>
      <c r="EGX580" s="633"/>
      <c r="EGY580" s="633"/>
      <c r="EGZ580" s="633"/>
      <c r="EHA580" s="633"/>
      <c r="EHB580" s="633"/>
      <c r="EHC580" s="633"/>
      <c r="EHD580" s="633"/>
      <c r="EHE580" s="633"/>
      <c r="EHF580" s="633"/>
      <c r="EHG580" s="633"/>
      <c r="EHH580" s="633"/>
      <c r="EHI580" s="633"/>
      <c r="EHJ580" s="633"/>
      <c r="EHK580" s="633"/>
      <c r="EHL580" s="633"/>
      <c r="EHM580" s="633"/>
      <c r="EHN580" s="633"/>
      <c r="EHO580" s="633"/>
      <c r="EHP580" s="633"/>
      <c r="EHQ580" s="633"/>
      <c r="EHR580" s="633"/>
      <c r="EHS580" s="633"/>
      <c r="EHT580" s="633"/>
      <c r="EHU580" s="633"/>
      <c r="EHV580" s="633"/>
      <c r="EHW580" s="633"/>
      <c r="EHX580" s="633"/>
      <c r="EHY580" s="633"/>
      <c r="EHZ580" s="633"/>
      <c r="EIA580" s="633"/>
      <c r="EIB580" s="633"/>
      <c r="EIC580" s="633"/>
      <c r="EID580" s="633"/>
      <c r="EIE580" s="633"/>
      <c r="EIF580" s="633"/>
      <c r="EIG580" s="633"/>
      <c r="EIH580" s="633"/>
      <c r="EII580" s="633"/>
      <c r="EIJ580" s="633"/>
      <c r="EIK580" s="633"/>
      <c r="EIL580" s="633"/>
      <c r="EIM580" s="633"/>
      <c r="EIN580" s="633"/>
      <c r="EIO580" s="633"/>
      <c r="EIP580" s="633"/>
      <c r="EIQ580" s="633"/>
      <c r="EIR580" s="633"/>
      <c r="EIS580" s="633"/>
      <c r="EIT580" s="633"/>
      <c r="EIU580" s="633"/>
      <c r="EIV580" s="633"/>
      <c r="EIW580" s="633"/>
      <c r="EIX580" s="633"/>
      <c r="EIY580" s="633"/>
      <c r="EIZ580" s="633"/>
      <c r="EJA580" s="633"/>
      <c r="EJB580" s="633"/>
      <c r="EJC580" s="633"/>
      <c r="EJD580" s="633"/>
      <c r="EJE580" s="633"/>
      <c r="EJF580" s="633"/>
      <c r="EJG580" s="633"/>
      <c r="EJH580" s="633"/>
      <c r="EJI580" s="633"/>
      <c r="EJJ580" s="633"/>
      <c r="EJK580" s="633"/>
      <c r="EJL580" s="633"/>
      <c r="EJM580" s="633"/>
      <c r="EJN580" s="633"/>
      <c r="EJO580" s="633"/>
      <c r="EJP580" s="633"/>
      <c r="EJQ580" s="633"/>
      <c r="EJR580" s="633"/>
      <c r="EJS580" s="633"/>
      <c r="EJT580" s="633"/>
      <c r="EJU580" s="633"/>
      <c r="EJV580" s="633"/>
      <c r="EJW580" s="633"/>
      <c r="EJX580" s="633"/>
      <c r="EJY580" s="633"/>
      <c r="EJZ580" s="633"/>
      <c r="EKA580" s="633"/>
      <c r="EKB580" s="633"/>
      <c r="EKC580" s="633"/>
      <c r="EKD580" s="633"/>
      <c r="EKE580" s="633"/>
      <c r="EKF580" s="633"/>
      <c r="EKG580" s="633"/>
      <c r="EKH580" s="633"/>
      <c r="EKI580" s="633"/>
      <c r="EKJ580" s="633"/>
      <c r="EKK580" s="633"/>
      <c r="EKL580" s="633"/>
      <c r="EKM580" s="633"/>
      <c r="EKN580" s="633"/>
      <c r="EKO580" s="633"/>
      <c r="EKP580" s="633"/>
      <c r="EKQ580" s="633"/>
      <c r="EKR580" s="633"/>
      <c r="EKS580" s="633"/>
      <c r="EKT580" s="633"/>
      <c r="EKU580" s="633"/>
      <c r="EKV580" s="633"/>
      <c r="EKW580" s="633"/>
      <c r="EKX580" s="633"/>
      <c r="EKY580" s="633"/>
      <c r="EKZ580" s="633"/>
      <c r="ELA580" s="633"/>
      <c r="ELB580" s="633"/>
      <c r="ELC580" s="633"/>
      <c r="ELD580" s="633"/>
      <c r="ELE580" s="633"/>
      <c r="ELF580" s="633"/>
      <c r="ELG580" s="633"/>
      <c r="ELH580" s="633"/>
      <c r="ELI580" s="633"/>
      <c r="ELJ580" s="633"/>
      <c r="ELK580" s="633"/>
      <c r="ELL580" s="633"/>
      <c r="ELM580" s="633"/>
      <c r="ELN580" s="633"/>
      <c r="ELO580" s="633"/>
      <c r="ELP580" s="633"/>
      <c r="ELQ580" s="633"/>
      <c r="ELR580" s="633"/>
      <c r="ELS580" s="633"/>
      <c r="ELT580" s="633"/>
      <c r="ELU580" s="633"/>
      <c r="ELV580" s="633"/>
      <c r="ELW580" s="633"/>
      <c r="ELX580" s="633"/>
      <c r="ELY580" s="633"/>
      <c r="ELZ580" s="633"/>
      <c r="EMA580" s="633"/>
      <c r="EMB580" s="633"/>
      <c r="EMC580" s="633"/>
      <c r="EMD580" s="633"/>
      <c r="EME580" s="633"/>
      <c r="EMF580" s="633"/>
      <c r="EMG580" s="633"/>
      <c r="EMH580" s="633"/>
      <c r="EMI580" s="633"/>
      <c r="EMJ580" s="633"/>
      <c r="EMK580" s="633"/>
      <c r="EML580" s="633"/>
      <c r="EMM580" s="633"/>
      <c r="EMN580" s="633"/>
      <c r="EMO580" s="633"/>
      <c r="EMP580" s="633"/>
      <c r="EMQ580" s="633"/>
      <c r="EMR580" s="633"/>
      <c r="EMS580" s="633"/>
      <c r="EMT580" s="633"/>
      <c r="EMU580" s="633"/>
      <c r="EMV580" s="633"/>
      <c r="EMW580" s="633"/>
      <c r="EMX580" s="633"/>
      <c r="EMY580" s="633"/>
      <c r="EMZ580" s="633"/>
      <c r="ENA580" s="633"/>
      <c r="ENB580" s="633"/>
      <c r="ENC580" s="633"/>
      <c r="END580" s="633"/>
      <c r="ENE580" s="633"/>
      <c r="ENF580" s="633"/>
      <c r="ENG580" s="633"/>
      <c r="ENH580" s="633"/>
      <c r="ENI580" s="633"/>
      <c r="ENJ580" s="633"/>
      <c r="ENK580" s="633"/>
      <c r="ENL580" s="633"/>
      <c r="ENM580" s="633"/>
      <c r="ENN580" s="633"/>
      <c r="ENO580" s="633"/>
      <c r="ENP580" s="633"/>
      <c r="ENQ580" s="633"/>
      <c r="ENR580" s="633"/>
      <c r="ENS580" s="633"/>
      <c r="ENT580" s="633"/>
      <c r="ENU580" s="633"/>
      <c r="ENV580" s="633"/>
      <c r="ENW580" s="633"/>
      <c r="ENX580" s="633"/>
      <c r="ENY580" s="633"/>
      <c r="ENZ580" s="633"/>
      <c r="EOA580" s="633"/>
      <c r="EOB580" s="633"/>
      <c r="EOC580" s="633"/>
      <c r="EOD580" s="633"/>
      <c r="EOE580" s="633"/>
      <c r="EOF580" s="633"/>
      <c r="EOG580" s="633"/>
      <c r="EOH580" s="633"/>
      <c r="EOI580" s="633"/>
      <c r="EOJ580" s="633"/>
      <c r="EOK580" s="633"/>
      <c r="EOL580" s="633"/>
      <c r="EOM580" s="633"/>
      <c r="EON580" s="633"/>
      <c r="EOO580" s="633"/>
      <c r="EOP580" s="633"/>
      <c r="EOQ580" s="633"/>
      <c r="EOR580" s="633"/>
      <c r="EOS580" s="633"/>
      <c r="EOT580" s="633"/>
      <c r="EOU580" s="633"/>
      <c r="EOV580" s="633"/>
      <c r="EOW580" s="633"/>
      <c r="EOX580" s="633"/>
      <c r="EOY580" s="633"/>
      <c r="EOZ580" s="633"/>
      <c r="EPA580" s="633"/>
      <c r="EPB580" s="633"/>
      <c r="EPC580" s="633"/>
      <c r="EPD580" s="633"/>
      <c r="EPE580" s="633"/>
      <c r="EPF580" s="633"/>
      <c r="EPG580" s="633"/>
      <c r="EPH580" s="633"/>
      <c r="EPI580" s="633"/>
      <c r="EPJ580" s="633"/>
      <c r="EPK580" s="633"/>
      <c r="EPL580" s="633"/>
      <c r="EPM580" s="633"/>
      <c r="EPN580" s="633"/>
      <c r="EPO580" s="633"/>
      <c r="EPP580" s="633"/>
      <c r="EPQ580" s="633"/>
      <c r="EPR580" s="633"/>
      <c r="EPS580" s="633"/>
      <c r="EPT580" s="633"/>
      <c r="EPU580" s="633"/>
      <c r="EPV580" s="633"/>
      <c r="EPW580" s="633"/>
      <c r="EPX580" s="633"/>
      <c r="EPY580" s="633"/>
      <c r="EPZ580" s="633"/>
      <c r="EQA580" s="633"/>
      <c r="EQB580" s="633"/>
      <c r="EQC580" s="633"/>
      <c r="EQD580" s="633"/>
      <c r="EQE580" s="633"/>
      <c r="EQF580" s="633"/>
      <c r="EQG580" s="633"/>
      <c r="EQH580" s="633"/>
      <c r="EQI580" s="633"/>
      <c r="EQJ580" s="633"/>
      <c r="EQK580" s="633"/>
      <c r="EQL580" s="633"/>
      <c r="EQM580" s="633"/>
      <c r="EQN580" s="633"/>
      <c r="EQO580" s="633"/>
      <c r="EQP580" s="633"/>
      <c r="EQQ580" s="633"/>
      <c r="EQR580" s="633"/>
      <c r="EQS580" s="633"/>
      <c r="EQT580" s="633"/>
      <c r="EQU580" s="633"/>
      <c r="EQV580" s="633"/>
      <c r="EQW580" s="633"/>
      <c r="EQX580" s="633"/>
      <c r="EQY580" s="633"/>
      <c r="EQZ580" s="633"/>
      <c r="ERA580" s="633"/>
      <c r="ERB580" s="633"/>
      <c r="ERC580" s="633"/>
      <c r="ERD580" s="633"/>
      <c r="ERE580" s="633"/>
      <c r="ERF580" s="633"/>
      <c r="ERG580" s="633"/>
      <c r="ERH580" s="633"/>
      <c r="ERI580" s="633"/>
      <c r="ERJ580" s="633"/>
      <c r="ERK580" s="633"/>
      <c r="ERL580" s="633"/>
      <c r="ERM580" s="633"/>
      <c r="ERN580" s="633"/>
      <c r="ERO580" s="633"/>
      <c r="ERP580" s="633"/>
      <c r="ERQ580" s="633"/>
      <c r="ERR580" s="633"/>
      <c r="ERS580" s="633"/>
      <c r="ERT580" s="633"/>
      <c r="ERU580" s="633"/>
      <c r="ERV580" s="633"/>
      <c r="ERW580" s="633"/>
      <c r="ERX580" s="633"/>
      <c r="ERY580" s="633"/>
      <c r="ERZ580" s="633"/>
      <c r="ESA580" s="633"/>
      <c r="ESB580" s="633"/>
      <c r="ESC580" s="633"/>
      <c r="ESD580" s="633"/>
      <c r="ESE580" s="633"/>
      <c r="ESF580" s="633"/>
      <c r="ESG580" s="633"/>
      <c r="ESH580" s="633"/>
      <c r="ESI580" s="633"/>
      <c r="ESJ580" s="633"/>
      <c r="ESK580" s="633"/>
      <c r="ESL580" s="633"/>
      <c r="ESM580" s="633"/>
      <c r="ESN580" s="633"/>
      <c r="ESO580" s="633"/>
      <c r="ESP580" s="633"/>
      <c r="ESQ580" s="633"/>
      <c r="ESR580" s="633"/>
      <c r="ESS580" s="633"/>
      <c r="EST580" s="633"/>
      <c r="ESU580" s="633"/>
      <c r="ESV580" s="633"/>
      <c r="ESW580" s="633"/>
      <c r="ESX580" s="633"/>
      <c r="ESY580" s="633"/>
      <c r="ESZ580" s="633"/>
      <c r="ETA580" s="633"/>
      <c r="ETB580" s="633"/>
      <c r="ETC580" s="633"/>
      <c r="ETD580" s="633"/>
      <c r="ETE580" s="633"/>
      <c r="ETF580" s="633"/>
      <c r="ETG580" s="633"/>
      <c r="ETH580" s="633"/>
      <c r="ETI580" s="633"/>
      <c r="ETJ580" s="633"/>
      <c r="ETK580" s="633"/>
      <c r="ETL580" s="633"/>
      <c r="ETM580" s="633"/>
      <c r="ETN580" s="633"/>
      <c r="ETO580" s="633"/>
      <c r="ETP580" s="633"/>
      <c r="ETQ580" s="633"/>
      <c r="ETR580" s="633"/>
      <c r="ETS580" s="633"/>
      <c r="ETT580" s="633"/>
      <c r="ETU580" s="633"/>
      <c r="ETV580" s="633"/>
      <c r="ETW580" s="633"/>
      <c r="ETX580" s="633"/>
      <c r="ETY580" s="633"/>
      <c r="ETZ580" s="633"/>
      <c r="EUA580" s="633"/>
      <c r="EUB580" s="633"/>
      <c r="EUC580" s="633"/>
      <c r="EUD580" s="633"/>
      <c r="EUE580" s="633"/>
      <c r="EUF580" s="633"/>
      <c r="EUG580" s="633"/>
      <c r="EUH580" s="633"/>
      <c r="EUI580" s="633"/>
      <c r="EUJ580" s="633"/>
      <c r="EUK580" s="633"/>
      <c r="EUL580" s="633"/>
      <c r="EUM580" s="633"/>
      <c r="EUN580" s="633"/>
      <c r="EUO580" s="633"/>
      <c r="EUP580" s="633"/>
      <c r="EUQ580" s="633"/>
      <c r="EUR580" s="633"/>
      <c r="EUS580" s="633"/>
      <c r="EUT580" s="633"/>
      <c r="EUU580" s="633"/>
      <c r="EUV580" s="633"/>
      <c r="EUW580" s="633"/>
      <c r="EUX580" s="633"/>
      <c r="EUY580" s="633"/>
      <c r="EUZ580" s="633"/>
      <c r="EVA580" s="633"/>
      <c r="EVB580" s="633"/>
      <c r="EVC580" s="633"/>
      <c r="EVD580" s="633"/>
      <c r="EVE580" s="633"/>
      <c r="EVF580" s="633"/>
      <c r="EVG580" s="633"/>
      <c r="EVH580" s="633"/>
      <c r="EVI580" s="633"/>
      <c r="EVJ580" s="633"/>
      <c r="EVK580" s="633"/>
      <c r="EVL580" s="633"/>
      <c r="EVM580" s="633"/>
      <c r="EVN580" s="633"/>
      <c r="EVO580" s="633"/>
      <c r="EVP580" s="633"/>
      <c r="EVQ580" s="633"/>
      <c r="EVR580" s="633"/>
      <c r="EVS580" s="633"/>
      <c r="EVT580" s="633"/>
      <c r="EVU580" s="633"/>
      <c r="EVV580" s="633"/>
      <c r="EVW580" s="633"/>
      <c r="EVX580" s="633"/>
      <c r="EVY580" s="633"/>
      <c r="EVZ580" s="633"/>
      <c r="EWA580" s="633"/>
      <c r="EWB580" s="633"/>
      <c r="EWC580" s="633"/>
      <c r="EWD580" s="633"/>
      <c r="EWE580" s="633"/>
      <c r="EWF580" s="633"/>
      <c r="EWG580" s="633"/>
      <c r="EWH580" s="633"/>
      <c r="EWI580" s="633"/>
      <c r="EWJ580" s="633"/>
      <c r="EWK580" s="633"/>
      <c r="EWL580" s="633"/>
      <c r="EWM580" s="633"/>
      <c r="EWN580" s="633"/>
      <c r="EWO580" s="633"/>
      <c r="EWP580" s="633"/>
      <c r="EWQ580" s="633"/>
      <c r="EWR580" s="633"/>
      <c r="EWS580" s="633"/>
      <c r="EWT580" s="633"/>
      <c r="EWU580" s="633"/>
      <c r="EWV580" s="633"/>
      <c r="EWW580" s="633"/>
      <c r="EWX580" s="633"/>
      <c r="EWY580" s="633"/>
      <c r="EWZ580" s="633"/>
      <c r="EXA580" s="633"/>
      <c r="EXB580" s="633"/>
      <c r="EXC580" s="633"/>
      <c r="EXD580" s="633"/>
      <c r="EXE580" s="633"/>
      <c r="EXF580" s="633"/>
      <c r="EXG580" s="633"/>
      <c r="EXH580" s="633"/>
      <c r="EXI580" s="633"/>
      <c r="EXJ580" s="633"/>
      <c r="EXK580" s="633"/>
      <c r="EXL580" s="633"/>
      <c r="EXM580" s="633"/>
      <c r="EXN580" s="633"/>
      <c r="EXO580" s="633"/>
      <c r="EXP580" s="633"/>
      <c r="EXQ580" s="633"/>
      <c r="EXR580" s="633"/>
      <c r="EXS580" s="633"/>
      <c r="EXT580" s="633"/>
      <c r="EXU580" s="633"/>
      <c r="EXV580" s="633"/>
      <c r="EXW580" s="633"/>
      <c r="EXX580" s="633"/>
      <c r="EXY580" s="633"/>
      <c r="EXZ580" s="633"/>
      <c r="EYA580" s="633"/>
      <c r="EYB580" s="633"/>
      <c r="EYC580" s="633"/>
      <c r="EYD580" s="633"/>
      <c r="EYE580" s="633"/>
      <c r="EYF580" s="633"/>
      <c r="EYG580" s="633"/>
      <c r="EYH580" s="633"/>
      <c r="EYI580" s="633"/>
      <c r="EYJ580" s="633"/>
      <c r="EYK580" s="633"/>
      <c r="EYL580" s="633"/>
      <c r="EYM580" s="633"/>
      <c r="EYN580" s="633"/>
      <c r="EYO580" s="633"/>
      <c r="EYP580" s="633"/>
      <c r="EYQ580" s="633"/>
      <c r="EYR580" s="633"/>
      <c r="EYS580" s="633"/>
      <c r="EYT580" s="633"/>
      <c r="EYU580" s="633"/>
      <c r="EYV580" s="633"/>
      <c r="EYW580" s="633"/>
      <c r="EYX580" s="633"/>
      <c r="EYY580" s="633"/>
      <c r="EYZ580" s="633"/>
      <c r="EZA580" s="633"/>
      <c r="EZB580" s="633"/>
      <c r="EZC580" s="633"/>
      <c r="EZD580" s="633"/>
      <c r="EZE580" s="633"/>
      <c r="EZF580" s="633"/>
      <c r="EZG580" s="633"/>
      <c r="EZH580" s="633"/>
      <c r="EZI580" s="633"/>
      <c r="EZJ580" s="633"/>
      <c r="EZK580" s="633"/>
      <c r="EZL580" s="633"/>
      <c r="EZM580" s="633"/>
      <c r="EZN580" s="633"/>
      <c r="EZO580" s="633"/>
      <c r="EZP580" s="633"/>
      <c r="EZQ580" s="633"/>
      <c r="EZR580" s="633"/>
      <c r="EZS580" s="633"/>
      <c r="EZT580" s="633"/>
      <c r="EZU580" s="633"/>
      <c r="EZV580" s="633"/>
      <c r="EZW580" s="633"/>
      <c r="EZX580" s="633"/>
      <c r="EZY580" s="633"/>
      <c r="EZZ580" s="633"/>
      <c r="FAA580" s="633"/>
      <c r="FAB580" s="633"/>
      <c r="FAC580" s="633"/>
      <c r="FAD580" s="633"/>
      <c r="FAE580" s="633"/>
      <c r="FAF580" s="633"/>
      <c r="FAG580" s="633"/>
      <c r="FAH580" s="633"/>
      <c r="FAI580" s="633"/>
      <c r="FAJ580" s="633"/>
      <c r="FAK580" s="633"/>
      <c r="FAL580" s="633"/>
      <c r="FAM580" s="633"/>
      <c r="FAN580" s="633"/>
      <c r="FAO580" s="633"/>
      <c r="FAP580" s="633"/>
      <c r="FAQ580" s="633"/>
      <c r="FAR580" s="633"/>
      <c r="FAS580" s="633"/>
      <c r="FAT580" s="633"/>
      <c r="FAU580" s="633"/>
      <c r="FAV580" s="633"/>
      <c r="FAW580" s="633"/>
      <c r="FAX580" s="633"/>
      <c r="FAY580" s="633"/>
      <c r="FAZ580" s="633"/>
      <c r="FBA580" s="633"/>
      <c r="FBB580" s="633"/>
      <c r="FBC580" s="633"/>
      <c r="FBD580" s="633"/>
      <c r="FBE580" s="633"/>
      <c r="FBF580" s="633"/>
      <c r="FBG580" s="633"/>
      <c r="FBH580" s="633"/>
      <c r="FBI580" s="633"/>
      <c r="FBJ580" s="633"/>
      <c r="FBK580" s="633"/>
      <c r="FBL580" s="633"/>
      <c r="FBM580" s="633"/>
      <c r="FBN580" s="633"/>
      <c r="FBO580" s="633"/>
      <c r="FBP580" s="633"/>
      <c r="FBQ580" s="633"/>
      <c r="FBR580" s="633"/>
      <c r="FBS580" s="633"/>
      <c r="FBT580" s="633"/>
      <c r="FBU580" s="633"/>
      <c r="FBV580" s="633"/>
      <c r="FBW580" s="633"/>
      <c r="FBX580" s="633"/>
      <c r="FBY580" s="633"/>
      <c r="FBZ580" s="633"/>
      <c r="FCA580" s="633"/>
      <c r="FCB580" s="633"/>
      <c r="FCC580" s="633"/>
      <c r="FCD580" s="633"/>
      <c r="FCE580" s="633"/>
      <c r="FCF580" s="633"/>
      <c r="FCG580" s="633"/>
      <c r="FCH580" s="633"/>
      <c r="FCI580" s="633"/>
      <c r="FCJ580" s="633"/>
      <c r="FCK580" s="633"/>
      <c r="FCL580" s="633"/>
      <c r="FCM580" s="633"/>
      <c r="FCN580" s="633"/>
      <c r="FCO580" s="633"/>
      <c r="FCP580" s="633"/>
      <c r="FCQ580" s="633"/>
      <c r="FCR580" s="633"/>
      <c r="FCS580" s="633"/>
      <c r="FCT580" s="633"/>
      <c r="FCU580" s="633"/>
      <c r="FCV580" s="633"/>
      <c r="FCW580" s="633"/>
      <c r="FCX580" s="633"/>
      <c r="FCY580" s="633"/>
      <c r="FCZ580" s="633"/>
      <c r="FDA580" s="633"/>
      <c r="FDB580" s="633"/>
      <c r="FDC580" s="633"/>
      <c r="FDD580" s="633"/>
      <c r="FDE580" s="633"/>
      <c r="FDF580" s="633"/>
      <c r="FDG580" s="633"/>
      <c r="FDH580" s="633"/>
      <c r="FDI580" s="633"/>
      <c r="FDJ580" s="633"/>
      <c r="FDK580" s="633"/>
      <c r="FDL580" s="633"/>
      <c r="FDM580" s="633"/>
      <c r="FDN580" s="633"/>
      <c r="FDO580" s="633"/>
      <c r="FDP580" s="633"/>
      <c r="FDQ580" s="633"/>
      <c r="FDR580" s="633"/>
      <c r="FDS580" s="633"/>
      <c r="FDT580" s="633"/>
      <c r="FDU580" s="633"/>
      <c r="FDV580" s="633"/>
      <c r="FDW580" s="633"/>
      <c r="FDX580" s="633"/>
      <c r="FDY580" s="633"/>
      <c r="FDZ580" s="633"/>
      <c r="FEA580" s="633"/>
      <c r="FEB580" s="633"/>
      <c r="FEC580" s="633"/>
      <c r="FED580" s="633"/>
      <c r="FEE580" s="633"/>
      <c r="FEF580" s="633"/>
      <c r="FEG580" s="633"/>
      <c r="FEH580" s="633"/>
      <c r="FEI580" s="633"/>
      <c r="FEJ580" s="633"/>
      <c r="FEK580" s="633"/>
      <c r="FEL580" s="633"/>
      <c r="FEM580" s="633"/>
      <c r="FEN580" s="633"/>
      <c r="FEO580" s="633"/>
      <c r="FEP580" s="633"/>
      <c r="FEQ580" s="633"/>
      <c r="FER580" s="633"/>
      <c r="FES580" s="633"/>
      <c r="FET580" s="633"/>
      <c r="FEU580" s="633"/>
      <c r="FEV580" s="633"/>
      <c r="FEW580" s="633"/>
      <c r="FEX580" s="633"/>
      <c r="FEY580" s="633"/>
      <c r="FEZ580" s="633"/>
      <c r="FFA580" s="633"/>
      <c r="FFB580" s="633"/>
      <c r="FFC580" s="633"/>
      <c r="FFD580" s="633"/>
      <c r="FFE580" s="633"/>
      <c r="FFF580" s="633"/>
      <c r="FFG580" s="633"/>
      <c r="FFH580" s="633"/>
      <c r="FFI580" s="633"/>
      <c r="FFJ580" s="633"/>
      <c r="FFK580" s="633"/>
      <c r="FFL580" s="633"/>
      <c r="FFM580" s="633"/>
      <c r="FFN580" s="633"/>
      <c r="FFO580" s="633"/>
      <c r="FFP580" s="633"/>
      <c r="FFQ580" s="633"/>
      <c r="FFR580" s="633"/>
      <c r="FFS580" s="633"/>
      <c r="FFT580" s="633"/>
      <c r="FFU580" s="633"/>
      <c r="FFV580" s="633"/>
      <c r="FFW580" s="633"/>
      <c r="FFX580" s="633"/>
      <c r="FFY580" s="633"/>
      <c r="FFZ580" s="633"/>
      <c r="FGA580" s="633"/>
      <c r="FGB580" s="633"/>
      <c r="FGC580" s="633"/>
      <c r="FGD580" s="633"/>
      <c r="FGE580" s="633"/>
      <c r="FGF580" s="633"/>
      <c r="FGG580" s="633"/>
      <c r="FGH580" s="633"/>
      <c r="FGI580" s="633"/>
      <c r="FGJ580" s="633"/>
      <c r="FGK580" s="633"/>
      <c r="FGL580" s="633"/>
      <c r="FGM580" s="633"/>
      <c r="FGN580" s="633"/>
      <c r="FGO580" s="633"/>
      <c r="FGP580" s="633"/>
      <c r="FGQ580" s="633"/>
      <c r="FGR580" s="633"/>
      <c r="FGS580" s="633"/>
      <c r="FGT580" s="633"/>
      <c r="FGU580" s="633"/>
      <c r="FGV580" s="633"/>
      <c r="FGW580" s="633"/>
      <c r="FGX580" s="633"/>
      <c r="FGY580" s="633"/>
      <c r="FGZ580" s="633"/>
      <c r="FHA580" s="633"/>
      <c r="FHB580" s="633"/>
      <c r="FHC580" s="633"/>
      <c r="FHD580" s="633"/>
      <c r="FHE580" s="633"/>
      <c r="FHF580" s="633"/>
      <c r="FHG580" s="633"/>
      <c r="FHH580" s="633"/>
      <c r="FHI580" s="633"/>
      <c r="FHJ580" s="633"/>
      <c r="FHK580" s="633"/>
      <c r="FHL580" s="633"/>
      <c r="FHM580" s="633"/>
      <c r="FHN580" s="633"/>
      <c r="FHO580" s="633"/>
      <c r="FHP580" s="633"/>
      <c r="FHQ580" s="633"/>
      <c r="FHR580" s="633"/>
      <c r="FHS580" s="633"/>
      <c r="FHT580" s="633"/>
      <c r="FHU580" s="633"/>
      <c r="FHV580" s="633"/>
      <c r="FHW580" s="633"/>
      <c r="FHX580" s="633"/>
      <c r="FHY580" s="633"/>
      <c r="FHZ580" s="633"/>
      <c r="FIA580" s="633"/>
      <c r="FIB580" s="633"/>
      <c r="FIC580" s="633"/>
      <c r="FID580" s="633"/>
      <c r="FIE580" s="633"/>
      <c r="FIF580" s="633"/>
      <c r="FIG580" s="633"/>
      <c r="FIH580" s="633"/>
      <c r="FII580" s="633"/>
      <c r="FIJ580" s="633"/>
      <c r="FIK580" s="633"/>
      <c r="FIL580" s="633"/>
      <c r="FIM580" s="633"/>
      <c r="FIN580" s="633"/>
      <c r="FIO580" s="633"/>
      <c r="FIP580" s="633"/>
      <c r="FIQ580" s="633"/>
      <c r="FIR580" s="633"/>
      <c r="FIS580" s="633"/>
      <c r="FIT580" s="633"/>
      <c r="FIU580" s="633"/>
      <c r="FIV580" s="633"/>
      <c r="FIW580" s="633"/>
      <c r="FIX580" s="633"/>
      <c r="FIY580" s="633"/>
      <c r="FIZ580" s="633"/>
      <c r="FJA580" s="633"/>
      <c r="FJB580" s="633"/>
      <c r="FJC580" s="633"/>
      <c r="FJD580" s="633"/>
      <c r="FJE580" s="633"/>
      <c r="FJF580" s="633"/>
      <c r="FJG580" s="633"/>
      <c r="FJH580" s="633"/>
      <c r="FJI580" s="633"/>
      <c r="FJJ580" s="633"/>
      <c r="FJK580" s="633"/>
      <c r="FJL580" s="633"/>
      <c r="FJM580" s="633"/>
      <c r="FJN580" s="633"/>
      <c r="FJO580" s="633"/>
      <c r="FJP580" s="633"/>
      <c r="FJQ580" s="633"/>
      <c r="FJR580" s="633"/>
      <c r="FJS580" s="633"/>
      <c r="FJT580" s="633"/>
      <c r="FJU580" s="633"/>
      <c r="FJV580" s="633"/>
      <c r="FJW580" s="633"/>
      <c r="FJX580" s="633"/>
      <c r="FJY580" s="633"/>
      <c r="FJZ580" s="633"/>
      <c r="FKA580" s="633"/>
      <c r="FKB580" s="633"/>
      <c r="FKC580" s="633"/>
      <c r="FKD580" s="633"/>
      <c r="FKE580" s="633"/>
      <c r="FKF580" s="633"/>
      <c r="FKG580" s="633"/>
      <c r="FKH580" s="633"/>
      <c r="FKI580" s="633"/>
      <c r="FKJ580" s="633"/>
      <c r="FKK580" s="633"/>
      <c r="FKL580" s="633"/>
      <c r="FKM580" s="633"/>
      <c r="FKN580" s="633"/>
      <c r="FKO580" s="633"/>
      <c r="FKP580" s="633"/>
      <c r="FKQ580" s="633"/>
      <c r="FKR580" s="633"/>
      <c r="FKS580" s="633"/>
      <c r="FKT580" s="633"/>
      <c r="FKU580" s="633"/>
      <c r="FKV580" s="633"/>
      <c r="FKW580" s="633"/>
      <c r="FKX580" s="633"/>
      <c r="FKY580" s="633"/>
      <c r="FKZ580" s="633"/>
      <c r="FLA580" s="633"/>
      <c r="FLB580" s="633"/>
      <c r="FLC580" s="633"/>
      <c r="FLD580" s="633"/>
      <c r="FLE580" s="633"/>
      <c r="FLF580" s="633"/>
      <c r="FLG580" s="633"/>
      <c r="FLH580" s="633"/>
      <c r="FLI580" s="633"/>
      <c r="FLJ580" s="633"/>
      <c r="FLK580" s="633"/>
      <c r="FLL580" s="633"/>
      <c r="FLM580" s="633"/>
      <c r="FLN580" s="633"/>
      <c r="FLO580" s="633"/>
      <c r="FLP580" s="633"/>
      <c r="FLQ580" s="633"/>
      <c r="FLR580" s="633"/>
      <c r="FLS580" s="633"/>
      <c r="FLT580" s="633"/>
      <c r="FLU580" s="633"/>
      <c r="FLV580" s="633"/>
      <c r="FLW580" s="633"/>
      <c r="FLX580" s="633"/>
      <c r="FLY580" s="633"/>
      <c r="FLZ580" s="633"/>
      <c r="FMA580" s="633"/>
      <c r="FMB580" s="633"/>
      <c r="FMC580" s="633"/>
      <c r="FMD580" s="633"/>
      <c r="FME580" s="633"/>
      <c r="FMF580" s="633"/>
      <c r="FMG580" s="633"/>
      <c r="FMH580" s="633"/>
      <c r="FMI580" s="633"/>
      <c r="FMJ580" s="633"/>
      <c r="FMK580" s="633"/>
      <c r="FML580" s="633"/>
      <c r="FMM580" s="633"/>
      <c r="FMN580" s="633"/>
      <c r="FMO580" s="633"/>
      <c r="FMP580" s="633"/>
      <c r="FMQ580" s="633"/>
      <c r="FMR580" s="633"/>
      <c r="FMS580" s="633"/>
      <c r="FMT580" s="633"/>
      <c r="FMU580" s="633"/>
      <c r="FMV580" s="633"/>
      <c r="FMW580" s="633"/>
      <c r="FMX580" s="633"/>
      <c r="FMY580" s="633"/>
      <c r="FMZ580" s="633"/>
      <c r="FNA580" s="633"/>
      <c r="FNB580" s="633"/>
      <c r="FNC580" s="633"/>
      <c r="FND580" s="633"/>
      <c r="FNE580" s="633"/>
      <c r="FNF580" s="633"/>
      <c r="FNG580" s="633"/>
      <c r="FNH580" s="633"/>
      <c r="FNI580" s="633"/>
      <c r="FNJ580" s="633"/>
      <c r="FNK580" s="633"/>
      <c r="FNL580" s="633"/>
      <c r="FNM580" s="633"/>
      <c r="FNN580" s="633"/>
      <c r="FNO580" s="633"/>
      <c r="FNP580" s="633"/>
      <c r="FNQ580" s="633"/>
      <c r="FNR580" s="633"/>
      <c r="FNS580" s="633"/>
      <c r="FNT580" s="633"/>
      <c r="FNU580" s="633"/>
      <c r="FNV580" s="633"/>
      <c r="FNW580" s="633"/>
      <c r="FNX580" s="633"/>
      <c r="FNY580" s="633"/>
      <c r="FNZ580" s="633"/>
      <c r="FOA580" s="633"/>
      <c r="FOB580" s="633"/>
      <c r="FOC580" s="633"/>
      <c r="FOD580" s="633"/>
      <c r="FOE580" s="633"/>
      <c r="FOF580" s="633"/>
      <c r="FOG580" s="633"/>
      <c r="FOH580" s="633"/>
      <c r="FOI580" s="633"/>
      <c r="FOJ580" s="633"/>
      <c r="FOK580" s="633"/>
      <c r="FOL580" s="633"/>
      <c r="FOM580" s="633"/>
      <c r="FON580" s="633"/>
      <c r="FOO580" s="633"/>
      <c r="FOP580" s="633"/>
      <c r="FOQ580" s="633"/>
      <c r="FOR580" s="633"/>
      <c r="FOS580" s="633"/>
      <c r="FOT580" s="633"/>
      <c r="FOU580" s="633"/>
      <c r="FOV580" s="633"/>
      <c r="FOW580" s="633"/>
      <c r="FOX580" s="633"/>
      <c r="FOY580" s="633"/>
      <c r="FOZ580" s="633"/>
      <c r="FPA580" s="633"/>
      <c r="FPB580" s="633"/>
      <c r="FPC580" s="633"/>
      <c r="FPD580" s="633"/>
      <c r="FPE580" s="633"/>
      <c r="FPF580" s="633"/>
      <c r="FPG580" s="633"/>
      <c r="FPH580" s="633"/>
      <c r="FPI580" s="633"/>
      <c r="FPJ580" s="633"/>
      <c r="FPK580" s="633"/>
      <c r="FPL580" s="633"/>
      <c r="FPM580" s="633"/>
      <c r="FPN580" s="633"/>
      <c r="FPO580" s="633"/>
      <c r="FPP580" s="633"/>
      <c r="FPQ580" s="633"/>
      <c r="FPR580" s="633"/>
      <c r="FPS580" s="633"/>
      <c r="FPT580" s="633"/>
      <c r="FPU580" s="633"/>
      <c r="FPV580" s="633"/>
      <c r="FPW580" s="633"/>
      <c r="FPX580" s="633"/>
      <c r="FPY580" s="633"/>
      <c r="FPZ580" s="633"/>
      <c r="FQA580" s="633"/>
      <c r="FQB580" s="633"/>
      <c r="FQC580" s="633"/>
      <c r="FQD580" s="633"/>
      <c r="FQE580" s="633"/>
      <c r="FQF580" s="633"/>
      <c r="FQG580" s="633"/>
      <c r="FQH580" s="633"/>
      <c r="FQI580" s="633"/>
      <c r="FQJ580" s="633"/>
      <c r="FQK580" s="633"/>
      <c r="FQL580" s="633"/>
      <c r="FQM580" s="633"/>
      <c r="FQN580" s="633"/>
      <c r="FQO580" s="633"/>
      <c r="FQP580" s="633"/>
      <c r="FQQ580" s="633"/>
      <c r="FQR580" s="633"/>
      <c r="FQS580" s="633"/>
      <c r="FQT580" s="633"/>
      <c r="FQU580" s="633"/>
      <c r="FQV580" s="633"/>
      <c r="FQW580" s="633"/>
      <c r="FQX580" s="633"/>
      <c r="FQY580" s="633"/>
      <c r="FQZ580" s="633"/>
      <c r="FRA580" s="633"/>
      <c r="FRB580" s="633"/>
      <c r="FRC580" s="633"/>
      <c r="FRD580" s="633"/>
      <c r="FRE580" s="633"/>
      <c r="FRF580" s="633"/>
      <c r="FRG580" s="633"/>
      <c r="FRH580" s="633"/>
      <c r="FRI580" s="633"/>
      <c r="FRJ580" s="633"/>
      <c r="FRK580" s="633"/>
      <c r="FRL580" s="633"/>
      <c r="FRM580" s="633"/>
      <c r="FRN580" s="633"/>
      <c r="FRO580" s="633"/>
      <c r="FRP580" s="633"/>
      <c r="FRQ580" s="633"/>
      <c r="FRR580" s="633"/>
      <c r="FRS580" s="633"/>
      <c r="FRT580" s="633"/>
      <c r="FRU580" s="633"/>
      <c r="FRV580" s="633"/>
      <c r="FRW580" s="633"/>
      <c r="FRX580" s="633"/>
      <c r="FRY580" s="633"/>
      <c r="FRZ580" s="633"/>
      <c r="FSA580" s="633"/>
      <c r="FSB580" s="633"/>
      <c r="FSC580" s="633"/>
      <c r="FSD580" s="633"/>
      <c r="FSE580" s="633"/>
      <c r="FSF580" s="633"/>
      <c r="FSG580" s="633"/>
      <c r="FSH580" s="633"/>
      <c r="FSI580" s="633"/>
      <c r="FSJ580" s="633"/>
      <c r="FSK580" s="633"/>
      <c r="FSL580" s="633"/>
      <c r="FSM580" s="633"/>
      <c r="FSN580" s="633"/>
      <c r="FSO580" s="633"/>
      <c r="FSP580" s="633"/>
      <c r="FSQ580" s="633"/>
      <c r="FSR580" s="633"/>
      <c r="FSS580" s="633"/>
      <c r="FST580" s="633"/>
      <c r="FSU580" s="633"/>
      <c r="FSV580" s="633"/>
      <c r="FSW580" s="633"/>
      <c r="FSX580" s="633"/>
      <c r="FSY580" s="633"/>
      <c r="FSZ580" s="633"/>
      <c r="FTA580" s="633"/>
      <c r="FTB580" s="633"/>
      <c r="FTC580" s="633"/>
      <c r="FTD580" s="633"/>
      <c r="FTE580" s="633"/>
      <c r="FTF580" s="633"/>
      <c r="FTG580" s="633"/>
      <c r="FTH580" s="633"/>
      <c r="FTI580" s="633"/>
      <c r="FTJ580" s="633"/>
      <c r="FTK580" s="633"/>
      <c r="FTL580" s="633"/>
      <c r="FTM580" s="633"/>
      <c r="FTN580" s="633"/>
      <c r="FTO580" s="633"/>
      <c r="FTP580" s="633"/>
      <c r="FTQ580" s="633"/>
      <c r="FTR580" s="633"/>
      <c r="FTS580" s="633"/>
      <c r="FTT580" s="633"/>
      <c r="FTU580" s="633"/>
      <c r="FTV580" s="633"/>
      <c r="FTW580" s="633"/>
      <c r="FTX580" s="633"/>
      <c r="FTY580" s="633"/>
      <c r="FTZ580" s="633"/>
      <c r="FUA580" s="633"/>
      <c r="FUB580" s="633"/>
      <c r="FUC580" s="633"/>
      <c r="FUD580" s="633"/>
      <c r="FUE580" s="633"/>
      <c r="FUF580" s="633"/>
      <c r="FUG580" s="633"/>
      <c r="FUH580" s="633"/>
      <c r="FUI580" s="633"/>
      <c r="FUJ580" s="633"/>
      <c r="FUK580" s="633"/>
      <c r="FUL580" s="633"/>
      <c r="FUM580" s="633"/>
      <c r="FUN580" s="633"/>
      <c r="FUO580" s="633"/>
      <c r="FUP580" s="633"/>
      <c r="FUQ580" s="633"/>
      <c r="FUR580" s="633"/>
      <c r="FUS580" s="633"/>
      <c r="FUT580" s="633"/>
      <c r="FUU580" s="633"/>
      <c r="FUV580" s="633"/>
      <c r="FUW580" s="633"/>
      <c r="FUX580" s="633"/>
      <c r="FUY580" s="633"/>
      <c r="FUZ580" s="633"/>
      <c r="FVA580" s="633"/>
      <c r="FVB580" s="633"/>
      <c r="FVC580" s="633"/>
      <c r="FVD580" s="633"/>
      <c r="FVE580" s="633"/>
      <c r="FVF580" s="633"/>
      <c r="FVG580" s="633"/>
      <c r="FVH580" s="633"/>
      <c r="FVI580" s="633"/>
      <c r="FVJ580" s="633"/>
      <c r="FVK580" s="633"/>
      <c r="FVL580" s="633"/>
      <c r="FVM580" s="633"/>
      <c r="FVN580" s="633"/>
      <c r="FVO580" s="633"/>
      <c r="FVP580" s="633"/>
      <c r="FVQ580" s="633"/>
      <c r="FVR580" s="633"/>
      <c r="FVS580" s="633"/>
      <c r="FVT580" s="633"/>
      <c r="FVU580" s="633"/>
      <c r="FVV580" s="633"/>
      <c r="FVW580" s="633"/>
      <c r="FVX580" s="633"/>
      <c r="FVY580" s="633"/>
      <c r="FVZ580" s="633"/>
      <c r="FWA580" s="633"/>
      <c r="FWB580" s="633"/>
      <c r="FWC580" s="633"/>
      <c r="FWD580" s="633"/>
      <c r="FWE580" s="633"/>
      <c r="FWF580" s="633"/>
      <c r="FWG580" s="633"/>
      <c r="FWH580" s="633"/>
      <c r="FWI580" s="633"/>
      <c r="FWJ580" s="633"/>
      <c r="FWK580" s="633"/>
      <c r="FWL580" s="633"/>
      <c r="FWM580" s="633"/>
      <c r="FWN580" s="633"/>
      <c r="FWO580" s="633"/>
      <c r="FWP580" s="633"/>
      <c r="FWQ580" s="633"/>
      <c r="FWR580" s="633"/>
      <c r="FWS580" s="633"/>
      <c r="FWT580" s="633"/>
      <c r="FWU580" s="633"/>
      <c r="FWV580" s="633"/>
      <c r="FWW580" s="633"/>
      <c r="FWX580" s="633"/>
      <c r="FWY580" s="633"/>
      <c r="FWZ580" s="633"/>
      <c r="FXA580" s="633"/>
      <c r="FXB580" s="633"/>
      <c r="FXC580" s="633"/>
      <c r="FXD580" s="633"/>
      <c r="FXE580" s="633"/>
      <c r="FXF580" s="633"/>
      <c r="FXG580" s="633"/>
      <c r="FXH580" s="633"/>
      <c r="FXI580" s="633"/>
      <c r="FXJ580" s="633"/>
      <c r="FXK580" s="633"/>
      <c r="FXL580" s="633"/>
      <c r="FXM580" s="633"/>
      <c r="FXN580" s="633"/>
      <c r="FXO580" s="633"/>
      <c r="FXP580" s="633"/>
      <c r="FXQ580" s="633"/>
      <c r="FXR580" s="633"/>
      <c r="FXS580" s="633"/>
      <c r="FXT580" s="633"/>
      <c r="FXU580" s="633"/>
      <c r="FXV580" s="633"/>
      <c r="FXW580" s="633"/>
      <c r="FXX580" s="633"/>
      <c r="FXY580" s="633"/>
      <c r="FXZ580" s="633"/>
      <c r="FYA580" s="633"/>
      <c r="FYB580" s="633"/>
      <c r="FYC580" s="633"/>
      <c r="FYD580" s="633"/>
      <c r="FYE580" s="633"/>
      <c r="FYF580" s="633"/>
      <c r="FYG580" s="633"/>
      <c r="FYH580" s="633"/>
      <c r="FYI580" s="633"/>
      <c r="FYJ580" s="633"/>
      <c r="FYK580" s="633"/>
      <c r="FYL580" s="633"/>
      <c r="FYM580" s="633"/>
      <c r="FYN580" s="633"/>
      <c r="FYO580" s="633"/>
      <c r="FYP580" s="633"/>
      <c r="FYQ580" s="633"/>
      <c r="FYR580" s="633"/>
      <c r="FYS580" s="633"/>
      <c r="FYT580" s="633"/>
      <c r="FYU580" s="633"/>
      <c r="FYV580" s="633"/>
      <c r="FYW580" s="633"/>
      <c r="FYX580" s="633"/>
      <c r="FYY580" s="633"/>
      <c r="FYZ580" s="633"/>
      <c r="FZA580" s="633"/>
      <c r="FZB580" s="633"/>
      <c r="FZC580" s="633"/>
      <c r="FZD580" s="633"/>
      <c r="FZE580" s="633"/>
      <c r="FZF580" s="633"/>
      <c r="FZG580" s="633"/>
      <c r="FZH580" s="633"/>
      <c r="FZI580" s="633"/>
      <c r="FZJ580" s="633"/>
      <c r="FZK580" s="633"/>
      <c r="FZL580" s="633"/>
      <c r="FZM580" s="633"/>
      <c r="FZN580" s="633"/>
      <c r="FZO580" s="633"/>
      <c r="FZP580" s="633"/>
      <c r="FZQ580" s="633"/>
      <c r="FZR580" s="633"/>
      <c r="FZS580" s="633"/>
      <c r="FZT580" s="633"/>
      <c r="FZU580" s="633"/>
      <c r="FZV580" s="633"/>
      <c r="FZW580" s="633"/>
      <c r="FZX580" s="633"/>
      <c r="FZY580" s="633"/>
      <c r="FZZ580" s="633"/>
      <c r="GAA580" s="633"/>
      <c r="GAB580" s="633"/>
      <c r="GAC580" s="633"/>
      <c r="GAD580" s="633"/>
      <c r="GAE580" s="633"/>
      <c r="GAF580" s="633"/>
      <c r="GAG580" s="633"/>
      <c r="GAH580" s="633"/>
      <c r="GAI580" s="633"/>
      <c r="GAJ580" s="633"/>
      <c r="GAK580" s="633"/>
      <c r="GAL580" s="633"/>
      <c r="GAM580" s="633"/>
      <c r="GAN580" s="633"/>
      <c r="GAO580" s="633"/>
      <c r="GAP580" s="633"/>
      <c r="GAQ580" s="633"/>
      <c r="GAR580" s="633"/>
      <c r="GAS580" s="633"/>
      <c r="GAT580" s="633"/>
      <c r="GAU580" s="633"/>
      <c r="GAV580" s="633"/>
      <c r="GAW580" s="633"/>
      <c r="GAX580" s="633"/>
      <c r="GAY580" s="633"/>
      <c r="GAZ580" s="633"/>
      <c r="GBA580" s="633"/>
      <c r="GBB580" s="633"/>
      <c r="GBC580" s="633"/>
      <c r="GBD580" s="633"/>
      <c r="GBE580" s="633"/>
      <c r="GBF580" s="633"/>
      <c r="GBG580" s="633"/>
      <c r="GBH580" s="633"/>
      <c r="GBI580" s="633"/>
      <c r="GBJ580" s="633"/>
      <c r="GBK580" s="633"/>
      <c r="GBL580" s="633"/>
      <c r="GBM580" s="633"/>
      <c r="GBN580" s="633"/>
      <c r="GBO580" s="633"/>
      <c r="GBP580" s="633"/>
      <c r="GBQ580" s="633"/>
      <c r="GBR580" s="633"/>
      <c r="GBS580" s="633"/>
      <c r="GBT580" s="633"/>
      <c r="GBU580" s="633"/>
      <c r="GBV580" s="633"/>
      <c r="GBW580" s="633"/>
      <c r="GBX580" s="633"/>
      <c r="GBY580" s="633"/>
      <c r="GBZ580" s="633"/>
      <c r="GCA580" s="633"/>
      <c r="GCB580" s="633"/>
      <c r="GCC580" s="633"/>
      <c r="GCD580" s="633"/>
      <c r="GCE580" s="633"/>
      <c r="GCF580" s="633"/>
      <c r="GCG580" s="633"/>
      <c r="GCH580" s="633"/>
      <c r="GCI580" s="633"/>
      <c r="GCJ580" s="633"/>
      <c r="GCK580" s="633"/>
      <c r="GCL580" s="633"/>
      <c r="GCM580" s="633"/>
      <c r="GCN580" s="633"/>
      <c r="GCO580" s="633"/>
      <c r="GCP580" s="633"/>
      <c r="GCQ580" s="633"/>
      <c r="GCR580" s="633"/>
      <c r="GCS580" s="633"/>
      <c r="GCT580" s="633"/>
      <c r="GCU580" s="633"/>
      <c r="GCV580" s="633"/>
      <c r="GCW580" s="633"/>
      <c r="GCX580" s="633"/>
      <c r="GCY580" s="633"/>
      <c r="GCZ580" s="633"/>
      <c r="GDA580" s="633"/>
      <c r="GDB580" s="633"/>
      <c r="GDC580" s="633"/>
      <c r="GDD580" s="633"/>
      <c r="GDE580" s="633"/>
      <c r="GDF580" s="633"/>
      <c r="GDG580" s="633"/>
      <c r="GDH580" s="633"/>
      <c r="GDI580" s="633"/>
      <c r="GDJ580" s="633"/>
      <c r="GDK580" s="633"/>
      <c r="GDL580" s="633"/>
      <c r="GDM580" s="633"/>
      <c r="GDN580" s="633"/>
      <c r="GDO580" s="633"/>
      <c r="GDP580" s="633"/>
      <c r="GDQ580" s="633"/>
      <c r="GDR580" s="633"/>
      <c r="GDS580" s="633"/>
      <c r="GDT580" s="633"/>
      <c r="GDU580" s="633"/>
      <c r="GDV580" s="633"/>
      <c r="GDW580" s="633"/>
      <c r="GDX580" s="633"/>
      <c r="GDY580" s="633"/>
      <c r="GDZ580" s="633"/>
      <c r="GEA580" s="633"/>
      <c r="GEB580" s="633"/>
      <c r="GEC580" s="633"/>
      <c r="GED580" s="633"/>
      <c r="GEE580" s="633"/>
      <c r="GEF580" s="633"/>
      <c r="GEG580" s="633"/>
      <c r="GEH580" s="633"/>
      <c r="GEI580" s="633"/>
      <c r="GEJ580" s="633"/>
      <c r="GEK580" s="633"/>
      <c r="GEL580" s="633"/>
      <c r="GEM580" s="633"/>
      <c r="GEN580" s="633"/>
      <c r="GEO580" s="633"/>
      <c r="GEP580" s="633"/>
      <c r="GEQ580" s="633"/>
      <c r="GER580" s="633"/>
      <c r="GES580" s="633"/>
      <c r="GET580" s="633"/>
      <c r="GEU580" s="633"/>
      <c r="GEV580" s="633"/>
      <c r="GEW580" s="633"/>
      <c r="GEX580" s="633"/>
      <c r="GEY580" s="633"/>
      <c r="GEZ580" s="633"/>
      <c r="GFA580" s="633"/>
      <c r="GFB580" s="633"/>
      <c r="GFC580" s="633"/>
      <c r="GFD580" s="633"/>
      <c r="GFE580" s="633"/>
      <c r="GFF580" s="633"/>
      <c r="GFG580" s="633"/>
      <c r="GFH580" s="633"/>
      <c r="GFI580" s="633"/>
      <c r="GFJ580" s="633"/>
      <c r="GFK580" s="633"/>
      <c r="GFL580" s="633"/>
      <c r="GFM580" s="633"/>
      <c r="GFN580" s="633"/>
      <c r="GFO580" s="633"/>
      <c r="GFP580" s="633"/>
      <c r="GFQ580" s="633"/>
      <c r="GFR580" s="633"/>
      <c r="GFS580" s="633"/>
      <c r="GFT580" s="633"/>
      <c r="GFU580" s="633"/>
      <c r="GFV580" s="633"/>
      <c r="GFW580" s="633"/>
      <c r="GFX580" s="633"/>
      <c r="GFY580" s="633"/>
      <c r="GFZ580" s="633"/>
      <c r="GGA580" s="633"/>
      <c r="GGB580" s="633"/>
      <c r="GGC580" s="633"/>
      <c r="GGD580" s="633"/>
      <c r="GGE580" s="633"/>
      <c r="GGF580" s="633"/>
      <c r="GGG580" s="633"/>
      <c r="GGH580" s="633"/>
      <c r="GGI580" s="633"/>
      <c r="GGJ580" s="633"/>
      <c r="GGK580" s="633"/>
      <c r="GGL580" s="633"/>
      <c r="GGM580" s="633"/>
      <c r="GGN580" s="633"/>
      <c r="GGO580" s="633"/>
      <c r="GGP580" s="633"/>
      <c r="GGQ580" s="633"/>
      <c r="GGR580" s="633"/>
      <c r="GGS580" s="633"/>
      <c r="GGT580" s="633"/>
      <c r="GGU580" s="633"/>
      <c r="GGV580" s="633"/>
      <c r="GGW580" s="633"/>
      <c r="GGX580" s="633"/>
      <c r="GGY580" s="633"/>
      <c r="GGZ580" s="633"/>
      <c r="GHA580" s="633"/>
      <c r="GHB580" s="633"/>
      <c r="GHC580" s="633"/>
      <c r="GHD580" s="633"/>
      <c r="GHE580" s="633"/>
      <c r="GHF580" s="633"/>
      <c r="GHG580" s="633"/>
      <c r="GHH580" s="633"/>
      <c r="GHI580" s="633"/>
      <c r="GHJ580" s="633"/>
      <c r="GHK580" s="633"/>
      <c r="GHL580" s="633"/>
      <c r="GHM580" s="633"/>
      <c r="GHN580" s="633"/>
      <c r="GHO580" s="633"/>
      <c r="GHP580" s="633"/>
      <c r="GHQ580" s="633"/>
      <c r="GHR580" s="633"/>
      <c r="GHS580" s="633"/>
      <c r="GHT580" s="633"/>
      <c r="GHU580" s="633"/>
      <c r="GHV580" s="633"/>
      <c r="GHW580" s="633"/>
      <c r="GHX580" s="633"/>
      <c r="GHY580" s="633"/>
      <c r="GHZ580" s="633"/>
      <c r="GIA580" s="633"/>
      <c r="GIB580" s="633"/>
      <c r="GIC580" s="633"/>
      <c r="GID580" s="633"/>
      <c r="GIE580" s="633"/>
      <c r="GIF580" s="633"/>
      <c r="GIG580" s="633"/>
      <c r="GIH580" s="633"/>
      <c r="GII580" s="633"/>
      <c r="GIJ580" s="633"/>
      <c r="GIK580" s="633"/>
      <c r="GIL580" s="633"/>
      <c r="GIM580" s="633"/>
      <c r="GIN580" s="633"/>
      <c r="GIO580" s="633"/>
      <c r="GIP580" s="633"/>
      <c r="GIQ580" s="633"/>
      <c r="GIR580" s="633"/>
      <c r="GIS580" s="633"/>
      <c r="GIT580" s="633"/>
      <c r="GIU580" s="633"/>
      <c r="GIV580" s="633"/>
      <c r="GIW580" s="633"/>
      <c r="GIX580" s="633"/>
      <c r="GIY580" s="633"/>
      <c r="GIZ580" s="633"/>
      <c r="GJA580" s="633"/>
      <c r="GJB580" s="633"/>
      <c r="GJC580" s="633"/>
      <c r="GJD580" s="633"/>
      <c r="GJE580" s="633"/>
      <c r="GJF580" s="633"/>
      <c r="GJG580" s="633"/>
      <c r="GJH580" s="633"/>
      <c r="GJI580" s="633"/>
      <c r="GJJ580" s="633"/>
      <c r="GJK580" s="633"/>
      <c r="GJL580" s="633"/>
      <c r="GJM580" s="633"/>
      <c r="GJN580" s="633"/>
      <c r="GJO580" s="633"/>
      <c r="GJP580" s="633"/>
      <c r="GJQ580" s="633"/>
      <c r="GJR580" s="633"/>
      <c r="GJS580" s="633"/>
      <c r="GJT580" s="633"/>
      <c r="GJU580" s="633"/>
      <c r="GJV580" s="633"/>
      <c r="GJW580" s="633"/>
      <c r="GJX580" s="633"/>
      <c r="GJY580" s="633"/>
      <c r="GJZ580" s="633"/>
      <c r="GKA580" s="633"/>
      <c r="GKB580" s="633"/>
      <c r="GKC580" s="633"/>
      <c r="GKD580" s="633"/>
      <c r="GKE580" s="633"/>
      <c r="GKF580" s="633"/>
      <c r="GKG580" s="633"/>
      <c r="GKH580" s="633"/>
      <c r="GKI580" s="633"/>
      <c r="GKJ580" s="633"/>
      <c r="GKK580" s="633"/>
      <c r="GKL580" s="633"/>
      <c r="GKM580" s="633"/>
      <c r="GKN580" s="633"/>
      <c r="GKO580" s="633"/>
      <c r="GKP580" s="633"/>
      <c r="GKQ580" s="633"/>
      <c r="GKR580" s="633"/>
      <c r="GKS580" s="633"/>
      <c r="GKT580" s="633"/>
      <c r="GKU580" s="633"/>
      <c r="GKV580" s="633"/>
      <c r="GKW580" s="633"/>
      <c r="GKX580" s="633"/>
      <c r="GKY580" s="633"/>
      <c r="GKZ580" s="633"/>
      <c r="GLA580" s="633"/>
      <c r="GLB580" s="633"/>
      <c r="GLC580" s="633"/>
      <c r="GLD580" s="633"/>
      <c r="GLE580" s="633"/>
      <c r="GLF580" s="633"/>
      <c r="GLG580" s="633"/>
      <c r="GLH580" s="633"/>
      <c r="GLI580" s="633"/>
      <c r="GLJ580" s="633"/>
      <c r="GLK580" s="633"/>
      <c r="GLL580" s="633"/>
      <c r="GLM580" s="633"/>
      <c r="GLN580" s="633"/>
      <c r="GLO580" s="633"/>
      <c r="GLP580" s="633"/>
      <c r="GLQ580" s="633"/>
      <c r="GLR580" s="633"/>
      <c r="GLS580" s="633"/>
      <c r="GLT580" s="633"/>
      <c r="GLU580" s="633"/>
      <c r="GLV580" s="633"/>
      <c r="GLW580" s="633"/>
      <c r="GLX580" s="633"/>
      <c r="GLY580" s="633"/>
      <c r="GLZ580" s="633"/>
      <c r="GMA580" s="633"/>
      <c r="GMB580" s="633"/>
      <c r="GMC580" s="633"/>
      <c r="GMD580" s="633"/>
      <c r="GME580" s="633"/>
      <c r="GMF580" s="633"/>
      <c r="GMG580" s="633"/>
      <c r="GMH580" s="633"/>
      <c r="GMI580" s="633"/>
      <c r="GMJ580" s="633"/>
      <c r="GMK580" s="633"/>
      <c r="GML580" s="633"/>
      <c r="GMM580" s="633"/>
      <c r="GMN580" s="633"/>
      <c r="GMO580" s="633"/>
      <c r="GMP580" s="633"/>
      <c r="GMQ580" s="633"/>
      <c r="GMR580" s="633"/>
      <c r="GMS580" s="633"/>
      <c r="GMT580" s="633"/>
      <c r="GMU580" s="633"/>
      <c r="GMV580" s="633"/>
      <c r="GMW580" s="633"/>
      <c r="GMX580" s="633"/>
      <c r="GMY580" s="633"/>
      <c r="GMZ580" s="633"/>
      <c r="GNA580" s="633"/>
      <c r="GNB580" s="633"/>
      <c r="GNC580" s="633"/>
      <c r="GND580" s="633"/>
      <c r="GNE580" s="633"/>
      <c r="GNF580" s="633"/>
      <c r="GNG580" s="633"/>
      <c r="GNH580" s="633"/>
      <c r="GNI580" s="633"/>
      <c r="GNJ580" s="633"/>
      <c r="GNK580" s="633"/>
      <c r="GNL580" s="633"/>
      <c r="GNM580" s="633"/>
      <c r="GNN580" s="633"/>
      <c r="GNO580" s="633"/>
      <c r="GNP580" s="633"/>
      <c r="GNQ580" s="633"/>
      <c r="GNR580" s="633"/>
      <c r="GNS580" s="633"/>
      <c r="GNT580" s="633"/>
      <c r="GNU580" s="633"/>
      <c r="GNV580" s="633"/>
      <c r="GNW580" s="633"/>
      <c r="GNX580" s="633"/>
      <c r="GNY580" s="633"/>
      <c r="GNZ580" s="633"/>
      <c r="GOA580" s="633"/>
      <c r="GOB580" s="633"/>
      <c r="GOC580" s="633"/>
      <c r="GOD580" s="633"/>
      <c r="GOE580" s="633"/>
      <c r="GOF580" s="633"/>
      <c r="GOG580" s="633"/>
      <c r="GOH580" s="633"/>
      <c r="GOI580" s="633"/>
      <c r="GOJ580" s="633"/>
      <c r="GOK580" s="633"/>
      <c r="GOL580" s="633"/>
      <c r="GOM580" s="633"/>
      <c r="GON580" s="633"/>
      <c r="GOO580" s="633"/>
      <c r="GOP580" s="633"/>
      <c r="GOQ580" s="633"/>
      <c r="GOR580" s="633"/>
      <c r="GOS580" s="633"/>
      <c r="GOT580" s="633"/>
      <c r="GOU580" s="633"/>
      <c r="GOV580" s="633"/>
      <c r="GOW580" s="633"/>
      <c r="GOX580" s="633"/>
      <c r="GOY580" s="633"/>
      <c r="GOZ580" s="633"/>
      <c r="GPA580" s="633"/>
      <c r="GPB580" s="633"/>
      <c r="GPC580" s="633"/>
      <c r="GPD580" s="633"/>
      <c r="GPE580" s="633"/>
      <c r="GPF580" s="633"/>
      <c r="GPG580" s="633"/>
      <c r="GPH580" s="633"/>
      <c r="GPI580" s="633"/>
      <c r="GPJ580" s="633"/>
      <c r="GPK580" s="633"/>
      <c r="GPL580" s="633"/>
      <c r="GPM580" s="633"/>
      <c r="GPN580" s="633"/>
      <c r="GPO580" s="633"/>
      <c r="GPP580" s="633"/>
      <c r="GPQ580" s="633"/>
      <c r="GPR580" s="633"/>
      <c r="GPS580" s="633"/>
      <c r="GPT580" s="633"/>
      <c r="GPU580" s="633"/>
      <c r="GPV580" s="633"/>
      <c r="GPW580" s="633"/>
      <c r="GPX580" s="633"/>
      <c r="GPY580" s="633"/>
      <c r="GPZ580" s="633"/>
      <c r="GQA580" s="633"/>
      <c r="GQB580" s="633"/>
      <c r="GQC580" s="633"/>
      <c r="GQD580" s="633"/>
      <c r="GQE580" s="633"/>
      <c r="GQF580" s="633"/>
      <c r="GQG580" s="633"/>
      <c r="GQH580" s="633"/>
      <c r="GQI580" s="633"/>
      <c r="GQJ580" s="633"/>
      <c r="GQK580" s="633"/>
      <c r="GQL580" s="633"/>
      <c r="GQM580" s="633"/>
      <c r="GQN580" s="633"/>
      <c r="GQO580" s="633"/>
      <c r="GQP580" s="633"/>
      <c r="GQQ580" s="633"/>
      <c r="GQR580" s="633"/>
      <c r="GQS580" s="633"/>
      <c r="GQT580" s="633"/>
      <c r="GQU580" s="633"/>
      <c r="GQV580" s="633"/>
      <c r="GQW580" s="633"/>
      <c r="GQX580" s="633"/>
      <c r="GQY580" s="633"/>
      <c r="GQZ580" s="633"/>
      <c r="GRA580" s="633"/>
      <c r="GRB580" s="633"/>
      <c r="GRC580" s="633"/>
      <c r="GRD580" s="633"/>
      <c r="GRE580" s="633"/>
      <c r="GRF580" s="633"/>
      <c r="GRG580" s="633"/>
      <c r="GRH580" s="633"/>
      <c r="GRI580" s="633"/>
      <c r="GRJ580" s="633"/>
      <c r="GRK580" s="633"/>
      <c r="GRL580" s="633"/>
      <c r="GRM580" s="633"/>
      <c r="GRN580" s="633"/>
      <c r="GRO580" s="633"/>
      <c r="GRP580" s="633"/>
      <c r="GRQ580" s="633"/>
      <c r="GRR580" s="633"/>
      <c r="GRS580" s="633"/>
      <c r="GRT580" s="633"/>
      <c r="GRU580" s="633"/>
      <c r="GRV580" s="633"/>
      <c r="GRW580" s="633"/>
      <c r="GRX580" s="633"/>
      <c r="GRY580" s="633"/>
      <c r="GRZ580" s="633"/>
      <c r="GSA580" s="633"/>
      <c r="GSB580" s="633"/>
      <c r="GSC580" s="633"/>
      <c r="GSD580" s="633"/>
      <c r="GSE580" s="633"/>
      <c r="GSF580" s="633"/>
      <c r="GSG580" s="633"/>
      <c r="GSH580" s="633"/>
      <c r="GSI580" s="633"/>
      <c r="GSJ580" s="633"/>
      <c r="GSK580" s="633"/>
      <c r="GSL580" s="633"/>
      <c r="GSM580" s="633"/>
      <c r="GSN580" s="633"/>
      <c r="GSO580" s="633"/>
      <c r="GSP580" s="633"/>
      <c r="GSQ580" s="633"/>
      <c r="GSR580" s="633"/>
      <c r="GSS580" s="633"/>
      <c r="GST580" s="633"/>
      <c r="GSU580" s="633"/>
      <c r="GSV580" s="633"/>
      <c r="GSW580" s="633"/>
      <c r="GSX580" s="633"/>
      <c r="GSY580" s="633"/>
      <c r="GSZ580" s="633"/>
      <c r="GTA580" s="633"/>
      <c r="GTB580" s="633"/>
      <c r="GTC580" s="633"/>
      <c r="GTD580" s="633"/>
      <c r="GTE580" s="633"/>
      <c r="GTF580" s="633"/>
      <c r="GTG580" s="633"/>
      <c r="GTH580" s="633"/>
      <c r="GTI580" s="633"/>
      <c r="GTJ580" s="633"/>
      <c r="GTK580" s="633"/>
      <c r="GTL580" s="633"/>
      <c r="GTM580" s="633"/>
      <c r="GTN580" s="633"/>
      <c r="GTO580" s="633"/>
      <c r="GTP580" s="633"/>
      <c r="GTQ580" s="633"/>
      <c r="GTR580" s="633"/>
      <c r="GTS580" s="633"/>
      <c r="GTT580" s="633"/>
      <c r="GTU580" s="633"/>
      <c r="GTV580" s="633"/>
      <c r="GTW580" s="633"/>
      <c r="GTX580" s="633"/>
      <c r="GTY580" s="633"/>
      <c r="GTZ580" s="633"/>
      <c r="GUA580" s="633"/>
      <c r="GUB580" s="633"/>
      <c r="GUC580" s="633"/>
      <c r="GUD580" s="633"/>
      <c r="GUE580" s="633"/>
      <c r="GUF580" s="633"/>
      <c r="GUG580" s="633"/>
      <c r="GUH580" s="633"/>
      <c r="GUI580" s="633"/>
      <c r="GUJ580" s="633"/>
      <c r="GUK580" s="633"/>
      <c r="GUL580" s="633"/>
      <c r="GUM580" s="633"/>
      <c r="GUN580" s="633"/>
      <c r="GUO580" s="633"/>
      <c r="GUP580" s="633"/>
      <c r="GUQ580" s="633"/>
      <c r="GUR580" s="633"/>
      <c r="GUS580" s="633"/>
      <c r="GUT580" s="633"/>
      <c r="GUU580" s="633"/>
      <c r="GUV580" s="633"/>
      <c r="GUW580" s="633"/>
      <c r="GUX580" s="633"/>
      <c r="GUY580" s="633"/>
      <c r="GUZ580" s="633"/>
      <c r="GVA580" s="633"/>
      <c r="GVB580" s="633"/>
      <c r="GVC580" s="633"/>
      <c r="GVD580" s="633"/>
      <c r="GVE580" s="633"/>
      <c r="GVF580" s="633"/>
      <c r="GVG580" s="633"/>
      <c r="GVH580" s="633"/>
      <c r="GVI580" s="633"/>
      <c r="GVJ580" s="633"/>
      <c r="GVK580" s="633"/>
      <c r="GVL580" s="633"/>
      <c r="GVM580" s="633"/>
      <c r="GVN580" s="633"/>
      <c r="GVO580" s="633"/>
      <c r="GVP580" s="633"/>
      <c r="GVQ580" s="633"/>
      <c r="GVR580" s="633"/>
      <c r="GVS580" s="633"/>
      <c r="GVT580" s="633"/>
      <c r="GVU580" s="633"/>
      <c r="GVV580" s="633"/>
      <c r="GVW580" s="633"/>
      <c r="GVX580" s="633"/>
      <c r="GVY580" s="633"/>
      <c r="GVZ580" s="633"/>
      <c r="GWA580" s="633"/>
      <c r="GWB580" s="633"/>
      <c r="GWC580" s="633"/>
      <c r="GWD580" s="633"/>
      <c r="GWE580" s="633"/>
      <c r="GWF580" s="633"/>
      <c r="GWG580" s="633"/>
      <c r="GWH580" s="633"/>
      <c r="GWI580" s="633"/>
      <c r="GWJ580" s="633"/>
      <c r="GWK580" s="633"/>
      <c r="GWL580" s="633"/>
      <c r="GWM580" s="633"/>
      <c r="GWN580" s="633"/>
      <c r="GWO580" s="633"/>
      <c r="GWP580" s="633"/>
      <c r="GWQ580" s="633"/>
      <c r="GWR580" s="633"/>
      <c r="GWS580" s="633"/>
      <c r="GWT580" s="633"/>
      <c r="GWU580" s="633"/>
      <c r="GWV580" s="633"/>
      <c r="GWW580" s="633"/>
      <c r="GWX580" s="633"/>
      <c r="GWY580" s="633"/>
      <c r="GWZ580" s="633"/>
      <c r="GXA580" s="633"/>
      <c r="GXB580" s="633"/>
      <c r="GXC580" s="633"/>
      <c r="GXD580" s="633"/>
      <c r="GXE580" s="633"/>
      <c r="GXF580" s="633"/>
      <c r="GXG580" s="633"/>
      <c r="GXH580" s="633"/>
      <c r="GXI580" s="633"/>
      <c r="GXJ580" s="633"/>
      <c r="GXK580" s="633"/>
      <c r="GXL580" s="633"/>
      <c r="GXM580" s="633"/>
      <c r="GXN580" s="633"/>
      <c r="GXO580" s="633"/>
      <c r="GXP580" s="633"/>
      <c r="GXQ580" s="633"/>
      <c r="GXR580" s="633"/>
      <c r="GXS580" s="633"/>
      <c r="GXT580" s="633"/>
      <c r="GXU580" s="633"/>
      <c r="GXV580" s="633"/>
      <c r="GXW580" s="633"/>
      <c r="GXX580" s="633"/>
      <c r="GXY580" s="633"/>
      <c r="GXZ580" s="633"/>
      <c r="GYA580" s="633"/>
      <c r="GYB580" s="633"/>
      <c r="GYC580" s="633"/>
      <c r="GYD580" s="633"/>
      <c r="GYE580" s="633"/>
      <c r="GYF580" s="633"/>
      <c r="GYG580" s="633"/>
      <c r="GYH580" s="633"/>
      <c r="GYI580" s="633"/>
      <c r="GYJ580" s="633"/>
      <c r="GYK580" s="633"/>
      <c r="GYL580" s="633"/>
      <c r="GYM580" s="633"/>
      <c r="GYN580" s="633"/>
      <c r="GYO580" s="633"/>
      <c r="GYP580" s="633"/>
      <c r="GYQ580" s="633"/>
      <c r="GYR580" s="633"/>
      <c r="GYS580" s="633"/>
      <c r="GYT580" s="633"/>
      <c r="GYU580" s="633"/>
      <c r="GYV580" s="633"/>
      <c r="GYW580" s="633"/>
      <c r="GYX580" s="633"/>
      <c r="GYY580" s="633"/>
      <c r="GYZ580" s="633"/>
      <c r="GZA580" s="633"/>
      <c r="GZB580" s="633"/>
      <c r="GZC580" s="633"/>
      <c r="GZD580" s="633"/>
      <c r="GZE580" s="633"/>
      <c r="GZF580" s="633"/>
      <c r="GZG580" s="633"/>
      <c r="GZH580" s="633"/>
      <c r="GZI580" s="633"/>
      <c r="GZJ580" s="633"/>
      <c r="GZK580" s="633"/>
      <c r="GZL580" s="633"/>
      <c r="GZM580" s="633"/>
      <c r="GZN580" s="633"/>
      <c r="GZO580" s="633"/>
      <c r="GZP580" s="633"/>
      <c r="GZQ580" s="633"/>
      <c r="GZR580" s="633"/>
      <c r="GZS580" s="633"/>
      <c r="GZT580" s="633"/>
      <c r="GZU580" s="633"/>
      <c r="GZV580" s="633"/>
      <c r="GZW580" s="633"/>
      <c r="GZX580" s="633"/>
      <c r="GZY580" s="633"/>
      <c r="GZZ580" s="633"/>
      <c r="HAA580" s="633"/>
      <c r="HAB580" s="633"/>
      <c r="HAC580" s="633"/>
      <c r="HAD580" s="633"/>
      <c r="HAE580" s="633"/>
      <c r="HAF580" s="633"/>
      <c r="HAG580" s="633"/>
      <c r="HAH580" s="633"/>
      <c r="HAI580" s="633"/>
      <c r="HAJ580" s="633"/>
      <c r="HAK580" s="633"/>
      <c r="HAL580" s="633"/>
      <c r="HAM580" s="633"/>
      <c r="HAN580" s="633"/>
      <c r="HAO580" s="633"/>
      <c r="HAP580" s="633"/>
      <c r="HAQ580" s="633"/>
      <c r="HAR580" s="633"/>
      <c r="HAS580" s="633"/>
      <c r="HAT580" s="633"/>
      <c r="HAU580" s="633"/>
      <c r="HAV580" s="633"/>
      <c r="HAW580" s="633"/>
      <c r="HAX580" s="633"/>
      <c r="HAY580" s="633"/>
      <c r="HAZ580" s="633"/>
      <c r="HBA580" s="633"/>
      <c r="HBB580" s="633"/>
      <c r="HBC580" s="633"/>
      <c r="HBD580" s="633"/>
      <c r="HBE580" s="633"/>
      <c r="HBF580" s="633"/>
      <c r="HBG580" s="633"/>
      <c r="HBH580" s="633"/>
      <c r="HBI580" s="633"/>
      <c r="HBJ580" s="633"/>
      <c r="HBK580" s="633"/>
      <c r="HBL580" s="633"/>
      <c r="HBM580" s="633"/>
      <c r="HBN580" s="633"/>
      <c r="HBO580" s="633"/>
      <c r="HBP580" s="633"/>
      <c r="HBQ580" s="633"/>
      <c r="HBR580" s="633"/>
      <c r="HBS580" s="633"/>
      <c r="HBT580" s="633"/>
      <c r="HBU580" s="633"/>
      <c r="HBV580" s="633"/>
      <c r="HBW580" s="633"/>
      <c r="HBX580" s="633"/>
      <c r="HBY580" s="633"/>
      <c r="HBZ580" s="633"/>
      <c r="HCA580" s="633"/>
      <c r="HCB580" s="633"/>
      <c r="HCC580" s="633"/>
      <c r="HCD580" s="633"/>
      <c r="HCE580" s="633"/>
      <c r="HCF580" s="633"/>
      <c r="HCG580" s="633"/>
      <c r="HCH580" s="633"/>
      <c r="HCI580" s="633"/>
      <c r="HCJ580" s="633"/>
      <c r="HCK580" s="633"/>
      <c r="HCL580" s="633"/>
      <c r="HCM580" s="633"/>
      <c r="HCN580" s="633"/>
      <c r="HCO580" s="633"/>
      <c r="HCP580" s="633"/>
      <c r="HCQ580" s="633"/>
      <c r="HCR580" s="633"/>
      <c r="HCS580" s="633"/>
      <c r="HCT580" s="633"/>
      <c r="HCU580" s="633"/>
      <c r="HCV580" s="633"/>
      <c r="HCW580" s="633"/>
      <c r="HCX580" s="633"/>
      <c r="HCY580" s="633"/>
      <c r="HCZ580" s="633"/>
      <c r="HDA580" s="633"/>
      <c r="HDB580" s="633"/>
      <c r="HDC580" s="633"/>
      <c r="HDD580" s="633"/>
      <c r="HDE580" s="633"/>
      <c r="HDF580" s="633"/>
      <c r="HDG580" s="633"/>
      <c r="HDH580" s="633"/>
      <c r="HDI580" s="633"/>
      <c r="HDJ580" s="633"/>
      <c r="HDK580" s="633"/>
      <c r="HDL580" s="633"/>
      <c r="HDM580" s="633"/>
      <c r="HDN580" s="633"/>
      <c r="HDO580" s="633"/>
      <c r="HDP580" s="633"/>
      <c r="HDQ580" s="633"/>
      <c r="HDR580" s="633"/>
      <c r="HDS580" s="633"/>
      <c r="HDT580" s="633"/>
      <c r="HDU580" s="633"/>
      <c r="HDV580" s="633"/>
      <c r="HDW580" s="633"/>
      <c r="HDX580" s="633"/>
      <c r="HDY580" s="633"/>
      <c r="HDZ580" s="633"/>
      <c r="HEA580" s="633"/>
      <c r="HEB580" s="633"/>
      <c r="HEC580" s="633"/>
      <c r="HED580" s="633"/>
      <c r="HEE580" s="633"/>
      <c r="HEF580" s="633"/>
      <c r="HEG580" s="633"/>
      <c r="HEH580" s="633"/>
      <c r="HEI580" s="633"/>
      <c r="HEJ580" s="633"/>
      <c r="HEK580" s="633"/>
      <c r="HEL580" s="633"/>
      <c r="HEM580" s="633"/>
      <c r="HEN580" s="633"/>
      <c r="HEO580" s="633"/>
      <c r="HEP580" s="633"/>
      <c r="HEQ580" s="633"/>
      <c r="HER580" s="633"/>
      <c r="HES580" s="633"/>
      <c r="HET580" s="633"/>
      <c r="HEU580" s="633"/>
      <c r="HEV580" s="633"/>
      <c r="HEW580" s="633"/>
      <c r="HEX580" s="633"/>
      <c r="HEY580" s="633"/>
      <c r="HEZ580" s="633"/>
      <c r="HFA580" s="633"/>
      <c r="HFB580" s="633"/>
      <c r="HFC580" s="633"/>
      <c r="HFD580" s="633"/>
      <c r="HFE580" s="633"/>
      <c r="HFF580" s="633"/>
      <c r="HFG580" s="633"/>
      <c r="HFH580" s="633"/>
      <c r="HFI580" s="633"/>
      <c r="HFJ580" s="633"/>
      <c r="HFK580" s="633"/>
      <c r="HFL580" s="633"/>
      <c r="HFM580" s="633"/>
      <c r="HFN580" s="633"/>
      <c r="HFO580" s="633"/>
      <c r="HFP580" s="633"/>
      <c r="HFQ580" s="633"/>
      <c r="HFR580" s="633"/>
      <c r="HFS580" s="633"/>
      <c r="HFT580" s="633"/>
      <c r="HFU580" s="633"/>
      <c r="HFV580" s="633"/>
      <c r="HFW580" s="633"/>
      <c r="HFX580" s="633"/>
      <c r="HFY580" s="633"/>
      <c r="HFZ580" s="633"/>
      <c r="HGA580" s="633"/>
      <c r="HGB580" s="633"/>
      <c r="HGC580" s="633"/>
      <c r="HGD580" s="633"/>
      <c r="HGE580" s="633"/>
      <c r="HGF580" s="633"/>
      <c r="HGG580" s="633"/>
      <c r="HGH580" s="633"/>
      <c r="HGI580" s="633"/>
      <c r="HGJ580" s="633"/>
      <c r="HGK580" s="633"/>
      <c r="HGL580" s="633"/>
      <c r="HGM580" s="633"/>
      <c r="HGN580" s="633"/>
      <c r="HGO580" s="633"/>
      <c r="HGP580" s="633"/>
      <c r="HGQ580" s="633"/>
      <c r="HGR580" s="633"/>
      <c r="HGS580" s="633"/>
      <c r="HGT580" s="633"/>
      <c r="HGU580" s="633"/>
      <c r="HGV580" s="633"/>
      <c r="HGW580" s="633"/>
      <c r="HGX580" s="633"/>
      <c r="HGY580" s="633"/>
      <c r="HGZ580" s="633"/>
      <c r="HHA580" s="633"/>
      <c r="HHB580" s="633"/>
      <c r="HHC580" s="633"/>
      <c r="HHD580" s="633"/>
      <c r="HHE580" s="633"/>
      <c r="HHF580" s="633"/>
      <c r="HHG580" s="633"/>
      <c r="HHH580" s="633"/>
      <c r="HHI580" s="633"/>
      <c r="HHJ580" s="633"/>
      <c r="HHK580" s="633"/>
      <c r="HHL580" s="633"/>
      <c r="HHM580" s="633"/>
      <c r="HHN580" s="633"/>
      <c r="HHO580" s="633"/>
      <c r="HHP580" s="633"/>
      <c r="HHQ580" s="633"/>
      <c r="HHR580" s="633"/>
      <c r="HHS580" s="633"/>
      <c r="HHT580" s="633"/>
      <c r="HHU580" s="633"/>
      <c r="HHV580" s="633"/>
      <c r="HHW580" s="633"/>
      <c r="HHX580" s="633"/>
      <c r="HHY580" s="633"/>
      <c r="HHZ580" s="633"/>
      <c r="HIA580" s="633"/>
      <c r="HIB580" s="633"/>
      <c r="HIC580" s="633"/>
      <c r="HID580" s="633"/>
      <c r="HIE580" s="633"/>
      <c r="HIF580" s="633"/>
      <c r="HIG580" s="633"/>
      <c r="HIH580" s="633"/>
      <c r="HII580" s="633"/>
      <c r="HIJ580" s="633"/>
      <c r="HIK580" s="633"/>
      <c r="HIL580" s="633"/>
      <c r="HIM580" s="633"/>
      <c r="HIN580" s="633"/>
      <c r="HIO580" s="633"/>
      <c r="HIP580" s="633"/>
      <c r="HIQ580" s="633"/>
      <c r="HIR580" s="633"/>
      <c r="HIS580" s="633"/>
      <c r="HIT580" s="633"/>
      <c r="HIU580" s="633"/>
      <c r="HIV580" s="633"/>
      <c r="HIW580" s="633"/>
      <c r="HIX580" s="633"/>
      <c r="HIY580" s="633"/>
      <c r="HIZ580" s="633"/>
      <c r="HJA580" s="633"/>
      <c r="HJB580" s="633"/>
      <c r="HJC580" s="633"/>
      <c r="HJD580" s="633"/>
      <c r="HJE580" s="633"/>
      <c r="HJF580" s="633"/>
      <c r="HJG580" s="633"/>
      <c r="HJH580" s="633"/>
      <c r="HJI580" s="633"/>
      <c r="HJJ580" s="633"/>
      <c r="HJK580" s="633"/>
      <c r="HJL580" s="633"/>
      <c r="HJM580" s="633"/>
      <c r="HJN580" s="633"/>
      <c r="HJO580" s="633"/>
      <c r="HJP580" s="633"/>
      <c r="HJQ580" s="633"/>
      <c r="HJR580" s="633"/>
      <c r="HJS580" s="633"/>
      <c r="HJT580" s="633"/>
      <c r="HJU580" s="633"/>
      <c r="HJV580" s="633"/>
      <c r="HJW580" s="633"/>
      <c r="HJX580" s="633"/>
      <c r="HJY580" s="633"/>
      <c r="HJZ580" s="633"/>
      <c r="HKA580" s="633"/>
      <c r="HKB580" s="633"/>
      <c r="HKC580" s="633"/>
      <c r="HKD580" s="633"/>
      <c r="HKE580" s="633"/>
      <c r="HKF580" s="633"/>
      <c r="HKG580" s="633"/>
      <c r="HKH580" s="633"/>
      <c r="HKI580" s="633"/>
      <c r="HKJ580" s="633"/>
      <c r="HKK580" s="633"/>
      <c r="HKL580" s="633"/>
      <c r="HKM580" s="633"/>
      <c r="HKN580" s="633"/>
      <c r="HKO580" s="633"/>
      <c r="HKP580" s="633"/>
      <c r="HKQ580" s="633"/>
      <c r="HKR580" s="633"/>
      <c r="HKS580" s="633"/>
      <c r="HKT580" s="633"/>
      <c r="HKU580" s="633"/>
      <c r="HKV580" s="633"/>
      <c r="HKW580" s="633"/>
      <c r="HKX580" s="633"/>
      <c r="HKY580" s="633"/>
      <c r="HKZ580" s="633"/>
      <c r="HLA580" s="633"/>
      <c r="HLB580" s="633"/>
      <c r="HLC580" s="633"/>
      <c r="HLD580" s="633"/>
      <c r="HLE580" s="633"/>
      <c r="HLF580" s="633"/>
      <c r="HLG580" s="633"/>
      <c r="HLH580" s="633"/>
      <c r="HLI580" s="633"/>
      <c r="HLJ580" s="633"/>
      <c r="HLK580" s="633"/>
      <c r="HLL580" s="633"/>
      <c r="HLM580" s="633"/>
      <c r="HLN580" s="633"/>
      <c r="HLO580" s="633"/>
      <c r="HLP580" s="633"/>
      <c r="HLQ580" s="633"/>
      <c r="HLR580" s="633"/>
      <c r="HLS580" s="633"/>
      <c r="HLT580" s="633"/>
      <c r="HLU580" s="633"/>
      <c r="HLV580" s="633"/>
      <c r="HLW580" s="633"/>
      <c r="HLX580" s="633"/>
      <c r="HLY580" s="633"/>
      <c r="HLZ580" s="633"/>
      <c r="HMA580" s="633"/>
      <c r="HMB580" s="633"/>
      <c r="HMC580" s="633"/>
      <c r="HMD580" s="633"/>
      <c r="HME580" s="633"/>
      <c r="HMF580" s="633"/>
      <c r="HMG580" s="633"/>
      <c r="HMH580" s="633"/>
      <c r="HMI580" s="633"/>
      <c r="HMJ580" s="633"/>
      <c r="HMK580" s="633"/>
      <c r="HML580" s="633"/>
      <c r="HMM580" s="633"/>
      <c r="HMN580" s="633"/>
      <c r="HMO580" s="633"/>
      <c r="HMP580" s="633"/>
      <c r="HMQ580" s="633"/>
      <c r="HMR580" s="633"/>
      <c r="HMS580" s="633"/>
      <c r="HMT580" s="633"/>
      <c r="HMU580" s="633"/>
      <c r="HMV580" s="633"/>
      <c r="HMW580" s="633"/>
      <c r="HMX580" s="633"/>
      <c r="HMY580" s="633"/>
      <c r="HMZ580" s="633"/>
      <c r="HNA580" s="633"/>
      <c r="HNB580" s="633"/>
      <c r="HNC580" s="633"/>
      <c r="HND580" s="633"/>
      <c r="HNE580" s="633"/>
      <c r="HNF580" s="633"/>
      <c r="HNG580" s="633"/>
      <c r="HNH580" s="633"/>
      <c r="HNI580" s="633"/>
      <c r="HNJ580" s="633"/>
      <c r="HNK580" s="633"/>
      <c r="HNL580" s="633"/>
      <c r="HNM580" s="633"/>
      <c r="HNN580" s="633"/>
      <c r="HNO580" s="633"/>
      <c r="HNP580" s="633"/>
      <c r="HNQ580" s="633"/>
      <c r="HNR580" s="633"/>
      <c r="HNS580" s="633"/>
      <c r="HNT580" s="633"/>
      <c r="HNU580" s="633"/>
      <c r="HNV580" s="633"/>
      <c r="HNW580" s="633"/>
      <c r="HNX580" s="633"/>
      <c r="HNY580" s="633"/>
      <c r="HNZ580" s="633"/>
      <c r="HOA580" s="633"/>
      <c r="HOB580" s="633"/>
      <c r="HOC580" s="633"/>
      <c r="HOD580" s="633"/>
      <c r="HOE580" s="633"/>
      <c r="HOF580" s="633"/>
      <c r="HOG580" s="633"/>
      <c r="HOH580" s="633"/>
      <c r="HOI580" s="633"/>
      <c r="HOJ580" s="633"/>
      <c r="HOK580" s="633"/>
      <c r="HOL580" s="633"/>
      <c r="HOM580" s="633"/>
      <c r="HON580" s="633"/>
      <c r="HOO580" s="633"/>
      <c r="HOP580" s="633"/>
      <c r="HOQ580" s="633"/>
      <c r="HOR580" s="633"/>
      <c r="HOS580" s="633"/>
      <c r="HOT580" s="633"/>
      <c r="HOU580" s="633"/>
      <c r="HOV580" s="633"/>
      <c r="HOW580" s="633"/>
      <c r="HOX580" s="633"/>
      <c r="HOY580" s="633"/>
      <c r="HOZ580" s="633"/>
      <c r="HPA580" s="633"/>
      <c r="HPB580" s="633"/>
      <c r="HPC580" s="633"/>
      <c r="HPD580" s="633"/>
      <c r="HPE580" s="633"/>
      <c r="HPF580" s="633"/>
      <c r="HPG580" s="633"/>
      <c r="HPH580" s="633"/>
      <c r="HPI580" s="633"/>
      <c r="HPJ580" s="633"/>
      <c r="HPK580" s="633"/>
      <c r="HPL580" s="633"/>
      <c r="HPM580" s="633"/>
      <c r="HPN580" s="633"/>
      <c r="HPO580" s="633"/>
      <c r="HPP580" s="633"/>
      <c r="HPQ580" s="633"/>
      <c r="HPR580" s="633"/>
      <c r="HPS580" s="633"/>
      <c r="HPT580" s="633"/>
      <c r="HPU580" s="633"/>
      <c r="HPV580" s="633"/>
      <c r="HPW580" s="633"/>
      <c r="HPX580" s="633"/>
      <c r="HPY580" s="633"/>
      <c r="HPZ580" s="633"/>
      <c r="HQA580" s="633"/>
      <c r="HQB580" s="633"/>
      <c r="HQC580" s="633"/>
      <c r="HQD580" s="633"/>
      <c r="HQE580" s="633"/>
      <c r="HQF580" s="633"/>
      <c r="HQG580" s="633"/>
      <c r="HQH580" s="633"/>
      <c r="HQI580" s="633"/>
      <c r="HQJ580" s="633"/>
      <c r="HQK580" s="633"/>
      <c r="HQL580" s="633"/>
      <c r="HQM580" s="633"/>
      <c r="HQN580" s="633"/>
      <c r="HQO580" s="633"/>
      <c r="HQP580" s="633"/>
      <c r="HQQ580" s="633"/>
      <c r="HQR580" s="633"/>
      <c r="HQS580" s="633"/>
      <c r="HQT580" s="633"/>
      <c r="HQU580" s="633"/>
      <c r="HQV580" s="633"/>
      <c r="HQW580" s="633"/>
      <c r="HQX580" s="633"/>
      <c r="HQY580" s="633"/>
      <c r="HQZ580" s="633"/>
      <c r="HRA580" s="633"/>
      <c r="HRB580" s="633"/>
      <c r="HRC580" s="633"/>
      <c r="HRD580" s="633"/>
      <c r="HRE580" s="633"/>
      <c r="HRF580" s="633"/>
      <c r="HRG580" s="633"/>
      <c r="HRH580" s="633"/>
      <c r="HRI580" s="633"/>
      <c r="HRJ580" s="633"/>
      <c r="HRK580" s="633"/>
      <c r="HRL580" s="633"/>
      <c r="HRM580" s="633"/>
      <c r="HRN580" s="633"/>
      <c r="HRO580" s="633"/>
      <c r="HRP580" s="633"/>
      <c r="HRQ580" s="633"/>
      <c r="HRR580" s="633"/>
      <c r="HRS580" s="633"/>
      <c r="HRT580" s="633"/>
      <c r="HRU580" s="633"/>
      <c r="HRV580" s="633"/>
      <c r="HRW580" s="633"/>
      <c r="HRX580" s="633"/>
      <c r="HRY580" s="633"/>
      <c r="HRZ580" s="633"/>
      <c r="HSA580" s="633"/>
      <c r="HSB580" s="633"/>
      <c r="HSC580" s="633"/>
      <c r="HSD580" s="633"/>
      <c r="HSE580" s="633"/>
      <c r="HSF580" s="633"/>
      <c r="HSG580" s="633"/>
      <c r="HSH580" s="633"/>
      <c r="HSI580" s="633"/>
      <c r="HSJ580" s="633"/>
      <c r="HSK580" s="633"/>
      <c r="HSL580" s="633"/>
      <c r="HSM580" s="633"/>
      <c r="HSN580" s="633"/>
      <c r="HSO580" s="633"/>
      <c r="HSP580" s="633"/>
      <c r="HSQ580" s="633"/>
      <c r="HSR580" s="633"/>
      <c r="HSS580" s="633"/>
      <c r="HST580" s="633"/>
      <c r="HSU580" s="633"/>
      <c r="HSV580" s="633"/>
      <c r="HSW580" s="633"/>
      <c r="HSX580" s="633"/>
      <c r="HSY580" s="633"/>
      <c r="HSZ580" s="633"/>
      <c r="HTA580" s="633"/>
      <c r="HTB580" s="633"/>
      <c r="HTC580" s="633"/>
      <c r="HTD580" s="633"/>
      <c r="HTE580" s="633"/>
      <c r="HTF580" s="633"/>
      <c r="HTG580" s="633"/>
      <c r="HTH580" s="633"/>
      <c r="HTI580" s="633"/>
      <c r="HTJ580" s="633"/>
      <c r="HTK580" s="633"/>
      <c r="HTL580" s="633"/>
      <c r="HTM580" s="633"/>
      <c r="HTN580" s="633"/>
      <c r="HTO580" s="633"/>
      <c r="HTP580" s="633"/>
      <c r="HTQ580" s="633"/>
      <c r="HTR580" s="633"/>
      <c r="HTS580" s="633"/>
      <c r="HTT580" s="633"/>
      <c r="HTU580" s="633"/>
      <c r="HTV580" s="633"/>
      <c r="HTW580" s="633"/>
      <c r="HTX580" s="633"/>
      <c r="HTY580" s="633"/>
      <c r="HTZ580" s="633"/>
      <c r="HUA580" s="633"/>
      <c r="HUB580" s="633"/>
      <c r="HUC580" s="633"/>
      <c r="HUD580" s="633"/>
      <c r="HUE580" s="633"/>
      <c r="HUF580" s="633"/>
      <c r="HUG580" s="633"/>
      <c r="HUH580" s="633"/>
      <c r="HUI580" s="633"/>
      <c r="HUJ580" s="633"/>
      <c r="HUK580" s="633"/>
      <c r="HUL580" s="633"/>
      <c r="HUM580" s="633"/>
      <c r="HUN580" s="633"/>
      <c r="HUO580" s="633"/>
      <c r="HUP580" s="633"/>
      <c r="HUQ580" s="633"/>
      <c r="HUR580" s="633"/>
      <c r="HUS580" s="633"/>
      <c r="HUT580" s="633"/>
      <c r="HUU580" s="633"/>
      <c r="HUV580" s="633"/>
      <c r="HUW580" s="633"/>
      <c r="HUX580" s="633"/>
      <c r="HUY580" s="633"/>
      <c r="HUZ580" s="633"/>
      <c r="HVA580" s="633"/>
      <c r="HVB580" s="633"/>
      <c r="HVC580" s="633"/>
      <c r="HVD580" s="633"/>
      <c r="HVE580" s="633"/>
      <c r="HVF580" s="633"/>
      <c r="HVG580" s="633"/>
      <c r="HVH580" s="633"/>
      <c r="HVI580" s="633"/>
      <c r="HVJ580" s="633"/>
      <c r="HVK580" s="633"/>
      <c r="HVL580" s="633"/>
      <c r="HVM580" s="633"/>
      <c r="HVN580" s="633"/>
      <c r="HVO580" s="633"/>
      <c r="HVP580" s="633"/>
      <c r="HVQ580" s="633"/>
      <c r="HVR580" s="633"/>
      <c r="HVS580" s="633"/>
      <c r="HVT580" s="633"/>
      <c r="HVU580" s="633"/>
      <c r="HVV580" s="633"/>
      <c r="HVW580" s="633"/>
      <c r="HVX580" s="633"/>
      <c r="HVY580" s="633"/>
      <c r="HVZ580" s="633"/>
      <c r="HWA580" s="633"/>
      <c r="HWB580" s="633"/>
      <c r="HWC580" s="633"/>
      <c r="HWD580" s="633"/>
      <c r="HWE580" s="633"/>
      <c r="HWF580" s="633"/>
      <c r="HWG580" s="633"/>
      <c r="HWH580" s="633"/>
      <c r="HWI580" s="633"/>
      <c r="HWJ580" s="633"/>
      <c r="HWK580" s="633"/>
      <c r="HWL580" s="633"/>
      <c r="HWM580" s="633"/>
      <c r="HWN580" s="633"/>
      <c r="HWO580" s="633"/>
      <c r="HWP580" s="633"/>
      <c r="HWQ580" s="633"/>
      <c r="HWR580" s="633"/>
      <c r="HWS580" s="633"/>
      <c r="HWT580" s="633"/>
      <c r="HWU580" s="633"/>
      <c r="HWV580" s="633"/>
      <c r="HWW580" s="633"/>
      <c r="HWX580" s="633"/>
      <c r="HWY580" s="633"/>
      <c r="HWZ580" s="633"/>
      <c r="HXA580" s="633"/>
      <c r="HXB580" s="633"/>
      <c r="HXC580" s="633"/>
      <c r="HXD580" s="633"/>
      <c r="HXE580" s="633"/>
      <c r="HXF580" s="633"/>
      <c r="HXG580" s="633"/>
      <c r="HXH580" s="633"/>
      <c r="HXI580" s="633"/>
      <c r="HXJ580" s="633"/>
      <c r="HXK580" s="633"/>
      <c r="HXL580" s="633"/>
      <c r="HXM580" s="633"/>
      <c r="HXN580" s="633"/>
      <c r="HXO580" s="633"/>
      <c r="HXP580" s="633"/>
      <c r="HXQ580" s="633"/>
      <c r="HXR580" s="633"/>
      <c r="HXS580" s="633"/>
      <c r="HXT580" s="633"/>
      <c r="HXU580" s="633"/>
      <c r="HXV580" s="633"/>
      <c r="HXW580" s="633"/>
      <c r="HXX580" s="633"/>
      <c r="HXY580" s="633"/>
      <c r="HXZ580" s="633"/>
      <c r="HYA580" s="633"/>
      <c r="HYB580" s="633"/>
      <c r="HYC580" s="633"/>
      <c r="HYD580" s="633"/>
      <c r="HYE580" s="633"/>
      <c r="HYF580" s="633"/>
      <c r="HYG580" s="633"/>
      <c r="HYH580" s="633"/>
      <c r="HYI580" s="633"/>
      <c r="HYJ580" s="633"/>
      <c r="HYK580" s="633"/>
      <c r="HYL580" s="633"/>
      <c r="HYM580" s="633"/>
      <c r="HYN580" s="633"/>
      <c r="HYO580" s="633"/>
      <c r="HYP580" s="633"/>
      <c r="HYQ580" s="633"/>
      <c r="HYR580" s="633"/>
      <c r="HYS580" s="633"/>
      <c r="HYT580" s="633"/>
      <c r="HYU580" s="633"/>
      <c r="HYV580" s="633"/>
      <c r="HYW580" s="633"/>
      <c r="HYX580" s="633"/>
      <c r="HYY580" s="633"/>
      <c r="HYZ580" s="633"/>
      <c r="HZA580" s="633"/>
      <c r="HZB580" s="633"/>
      <c r="HZC580" s="633"/>
      <c r="HZD580" s="633"/>
      <c r="HZE580" s="633"/>
      <c r="HZF580" s="633"/>
      <c r="HZG580" s="633"/>
      <c r="HZH580" s="633"/>
      <c r="HZI580" s="633"/>
      <c r="HZJ580" s="633"/>
      <c r="HZK580" s="633"/>
      <c r="HZL580" s="633"/>
      <c r="HZM580" s="633"/>
      <c r="HZN580" s="633"/>
      <c r="HZO580" s="633"/>
      <c r="HZP580" s="633"/>
      <c r="HZQ580" s="633"/>
      <c r="HZR580" s="633"/>
      <c r="HZS580" s="633"/>
      <c r="HZT580" s="633"/>
      <c r="HZU580" s="633"/>
      <c r="HZV580" s="633"/>
      <c r="HZW580" s="633"/>
      <c r="HZX580" s="633"/>
      <c r="HZY580" s="633"/>
      <c r="HZZ580" s="633"/>
      <c r="IAA580" s="633"/>
      <c r="IAB580" s="633"/>
      <c r="IAC580" s="633"/>
      <c r="IAD580" s="633"/>
      <c r="IAE580" s="633"/>
      <c r="IAF580" s="633"/>
      <c r="IAG580" s="633"/>
      <c r="IAH580" s="633"/>
      <c r="IAI580" s="633"/>
      <c r="IAJ580" s="633"/>
      <c r="IAK580" s="633"/>
      <c r="IAL580" s="633"/>
      <c r="IAM580" s="633"/>
      <c r="IAN580" s="633"/>
      <c r="IAO580" s="633"/>
      <c r="IAP580" s="633"/>
      <c r="IAQ580" s="633"/>
      <c r="IAR580" s="633"/>
      <c r="IAS580" s="633"/>
      <c r="IAT580" s="633"/>
      <c r="IAU580" s="633"/>
      <c r="IAV580" s="633"/>
      <c r="IAW580" s="633"/>
      <c r="IAX580" s="633"/>
      <c r="IAY580" s="633"/>
      <c r="IAZ580" s="633"/>
      <c r="IBA580" s="633"/>
      <c r="IBB580" s="633"/>
      <c r="IBC580" s="633"/>
      <c r="IBD580" s="633"/>
      <c r="IBE580" s="633"/>
      <c r="IBF580" s="633"/>
      <c r="IBG580" s="633"/>
      <c r="IBH580" s="633"/>
      <c r="IBI580" s="633"/>
      <c r="IBJ580" s="633"/>
      <c r="IBK580" s="633"/>
      <c r="IBL580" s="633"/>
      <c r="IBM580" s="633"/>
      <c r="IBN580" s="633"/>
      <c r="IBO580" s="633"/>
      <c r="IBP580" s="633"/>
      <c r="IBQ580" s="633"/>
      <c r="IBR580" s="633"/>
      <c r="IBS580" s="633"/>
      <c r="IBT580" s="633"/>
      <c r="IBU580" s="633"/>
      <c r="IBV580" s="633"/>
      <c r="IBW580" s="633"/>
      <c r="IBX580" s="633"/>
      <c r="IBY580" s="633"/>
      <c r="IBZ580" s="633"/>
      <c r="ICA580" s="633"/>
      <c r="ICB580" s="633"/>
      <c r="ICC580" s="633"/>
      <c r="ICD580" s="633"/>
      <c r="ICE580" s="633"/>
      <c r="ICF580" s="633"/>
      <c r="ICG580" s="633"/>
      <c r="ICH580" s="633"/>
      <c r="ICI580" s="633"/>
      <c r="ICJ580" s="633"/>
      <c r="ICK580" s="633"/>
      <c r="ICL580" s="633"/>
      <c r="ICM580" s="633"/>
      <c r="ICN580" s="633"/>
      <c r="ICO580" s="633"/>
      <c r="ICP580" s="633"/>
      <c r="ICQ580" s="633"/>
      <c r="ICR580" s="633"/>
      <c r="ICS580" s="633"/>
      <c r="ICT580" s="633"/>
      <c r="ICU580" s="633"/>
      <c r="ICV580" s="633"/>
      <c r="ICW580" s="633"/>
      <c r="ICX580" s="633"/>
      <c r="ICY580" s="633"/>
      <c r="ICZ580" s="633"/>
      <c r="IDA580" s="633"/>
      <c r="IDB580" s="633"/>
      <c r="IDC580" s="633"/>
      <c r="IDD580" s="633"/>
      <c r="IDE580" s="633"/>
      <c r="IDF580" s="633"/>
      <c r="IDG580" s="633"/>
      <c r="IDH580" s="633"/>
      <c r="IDI580" s="633"/>
      <c r="IDJ580" s="633"/>
      <c r="IDK580" s="633"/>
      <c r="IDL580" s="633"/>
      <c r="IDM580" s="633"/>
      <c r="IDN580" s="633"/>
      <c r="IDO580" s="633"/>
      <c r="IDP580" s="633"/>
      <c r="IDQ580" s="633"/>
      <c r="IDR580" s="633"/>
      <c r="IDS580" s="633"/>
      <c r="IDT580" s="633"/>
      <c r="IDU580" s="633"/>
      <c r="IDV580" s="633"/>
      <c r="IDW580" s="633"/>
      <c r="IDX580" s="633"/>
      <c r="IDY580" s="633"/>
      <c r="IDZ580" s="633"/>
      <c r="IEA580" s="633"/>
      <c r="IEB580" s="633"/>
      <c r="IEC580" s="633"/>
      <c r="IED580" s="633"/>
      <c r="IEE580" s="633"/>
      <c r="IEF580" s="633"/>
      <c r="IEG580" s="633"/>
      <c r="IEH580" s="633"/>
      <c r="IEI580" s="633"/>
      <c r="IEJ580" s="633"/>
      <c r="IEK580" s="633"/>
      <c r="IEL580" s="633"/>
      <c r="IEM580" s="633"/>
      <c r="IEN580" s="633"/>
      <c r="IEO580" s="633"/>
      <c r="IEP580" s="633"/>
      <c r="IEQ580" s="633"/>
      <c r="IER580" s="633"/>
      <c r="IES580" s="633"/>
      <c r="IET580" s="633"/>
      <c r="IEU580" s="633"/>
      <c r="IEV580" s="633"/>
      <c r="IEW580" s="633"/>
      <c r="IEX580" s="633"/>
      <c r="IEY580" s="633"/>
      <c r="IEZ580" s="633"/>
      <c r="IFA580" s="633"/>
      <c r="IFB580" s="633"/>
      <c r="IFC580" s="633"/>
      <c r="IFD580" s="633"/>
      <c r="IFE580" s="633"/>
      <c r="IFF580" s="633"/>
      <c r="IFG580" s="633"/>
      <c r="IFH580" s="633"/>
      <c r="IFI580" s="633"/>
      <c r="IFJ580" s="633"/>
      <c r="IFK580" s="633"/>
      <c r="IFL580" s="633"/>
      <c r="IFM580" s="633"/>
      <c r="IFN580" s="633"/>
      <c r="IFO580" s="633"/>
      <c r="IFP580" s="633"/>
      <c r="IFQ580" s="633"/>
      <c r="IFR580" s="633"/>
      <c r="IFS580" s="633"/>
      <c r="IFT580" s="633"/>
      <c r="IFU580" s="633"/>
      <c r="IFV580" s="633"/>
      <c r="IFW580" s="633"/>
      <c r="IFX580" s="633"/>
      <c r="IFY580" s="633"/>
      <c r="IFZ580" s="633"/>
      <c r="IGA580" s="633"/>
      <c r="IGB580" s="633"/>
      <c r="IGC580" s="633"/>
      <c r="IGD580" s="633"/>
      <c r="IGE580" s="633"/>
      <c r="IGF580" s="633"/>
      <c r="IGG580" s="633"/>
      <c r="IGH580" s="633"/>
      <c r="IGI580" s="633"/>
      <c r="IGJ580" s="633"/>
      <c r="IGK580" s="633"/>
      <c r="IGL580" s="633"/>
      <c r="IGM580" s="633"/>
      <c r="IGN580" s="633"/>
      <c r="IGO580" s="633"/>
      <c r="IGP580" s="633"/>
      <c r="IGQ580" s="633"/>
      <c r="IGR580" s="633"/>
      <c r="IGS580" s="633"/>
      <c r="IGT580" s="633"/>
      <c r="IGU580" s="633"/>
      <c r="IGV580" s="633"/>
      <c r="IGW580" s="633"/>
      <c r="IGX580" s="633"/>
      <c r="IGY580" s="633"/>
      <c r="IGZ580" s="633"/>
      <c r="IHA580" s="633"/>
      <c r="IHB580" s="633"/>
      <c r="IHC580" s="633"/>
      <c r="IHD580" s="633"/>
      <c r="IHE580" s="633"/>
      <c r="IHF580" s="633"/>
      <c r="IHG580" s="633"/>
      <c r="IHH580" s="633"/>
      <c r="IHI580" s="633"/>
      <c r="IHJ580" s="633"/>
      <c r="IHK580" s="633"/>
      <c r="IHL580" s="633"/>
      <c r="IHM580" s="633"/>
      <c r="IHN580" s="633"/>
      <c r="IHO580" s="633"/>
      <c r="IHP580" s="633"/>
      <c r="IHQ580" s="633"/>
      <c r="IHR580" s="633"/>
      <c r="IHS580" s="633"/>
      <c r="IHT580" s="633"/>
      <c r="IHU580" s="633"/>
      <c r="IHV580" s="633"/>
      <c r="IHW580" s="633"/>
      <c r="IHX580" s="633"/>
      <c r="IHY580" s="633"/>
      <c r="IHZ580" s="633"/>
      <c r="IIA580" s="633"/>
      <c r="IIB580" s="633"/>
      <c r="IIC580" s="633"/>
      <c r="IID580" s="633"/>
      <c r="IIE580" s="633"/>
      <c r="IIF580" s="633"/>
      <c r="IIG580" s="633"/>
      <c r="IIH580" s="633"/>
      <c r="III580" s="633"/>
      <c r="IIJ580" s="633"/>
      <c r="IIK580" s="633"/>
      <c r="IIL580" s="633"/>
      <c r="IIM580" s="633"/>
      <c r="IIN580" s="633"/>
      <c r="IIO580" s="633"/>
      <c r="IIP580" s="633"/>
      <c r="IIQ580" s="633"/>
      <c r="IIR580" s="633"/>
      <c r="IIS580" s="633"/>
      <c r="IIT580" s="633"/>
      <c r="IIU580" s="633"/>
      <c r="IIV580" s="633"/>
      <c r="IIW580" s="633"/>
      <c r="IIX580" s="633"/>
      <c r="IIY580" s="633"/>
      <c r="IIZ580" s="633"/>
      <c r="IJA580" s="633"/>
      <c r="IJB580" s="633"/>
      <c r="IJC580" s="633"/>
      <c r="IJD580" s="633"/>
      <c r="IJE580" s="633"/>
      <c r="IJF580" s="633"/>
      <c r="IJG580" s="633"/>
      <c r="IJH580" s="633"/>
      <c r="IJI580" s="633"/>
      <c r="IJJ580" s="633"/>
      <c r="IJK580" s="633"/>
      <c r="IJL580" s="633"/>
      <c r="IJM580" s="633"/>
      <c r="IJN580" s="633"/>
      <c r="IJO580" s="633"/>
      <c r="IJP580" s="633"/>
      <c r="IJQ580" s="633"/>
      <c r="IJR580" s="633"/>
      <c r="IJS580" s="633"/>
      <c r="IJT580" s="633"/>
      <c r="IJU580" s="633"/>
      <c r="IJV580" s="633"/>
      <c r="IJW580" s="633"/>
      <c r="IJX580" s="633"/>
      <c r="IJY580" s="633"/>
      <c r="IJZ580" s="633"/>
      <c r="IKA580" s="633"/>
      <c r="IKB580" s="633"/>
      <c r="IKC580" s="633"/>
      <c r="IKD580" s="633"/>
      <c r="IKE580" s="633"/>
      <c r="IKF580" s="633"/>
      <c r="IKG580" s="633"/>
      <c r="IKH580" s="633"/>
      <c r="IKI580" s="633"/>
      <c r="IKJ580" s="633"/>
      <c r="IKK580" s="633"/>
      <c r="IKL580" s="633"/>
      <c r="IKM580" s="633"/>
      <c r="IKN580" s="633"/>
      <c r="IKO580" s="633"/>
      <c r="IKP580" s="633"/>
      <c r="IKQ580" s="633"/>
      <c r="IKR580" s="633"/>
      <c r="IKS580" s="633"/>
      <c r="IKT580" s="633"/>
      <c r="IKU580" s="633"/>
      <c r="IKV580" s="633"/>
      <c r="IKW580" s="633"/>
      <c r="IKX580" s="633"/>
      <c r="IKY580" s="633"/>
      <c r="IKZ580" s="633"/>
      <c r="ILA580" s="633"/>
      <c r="ILB580" s="633"/>
      <c r="ILC580" s="633"/>
      <c r="ILD580" s="633"/>
      <c r="ILE580" s="633"/>
      <c r="ILF580" s="633"/>
      <c r="ILG580" s="633"/>
      <c r="ILH580" s="633"/>
      <c r="ILI580" s="633"/>
      <c r="ILJ580" s="633"/>
      <c r="ILK580" s="633"/>
      <c r="ILL580" s="633"/>
      <c r="ILM580" s="633"/>
      <c r="ILN580" s="633"/>
      <c r="ILO580" s="633"/>
      <c r="ILP580" s="633"/>
      <c r="ILQ580" s="633"/>
      <c r="ILR580" s="633"/>
      <c r="ILS580" s="633"/>
      <c r="ILT580" s="633"/>
      <c r="ILU580" s="633"/>
      <c r="ILV580" s="633"/>
      <c r="ILW580" s="633"/>
      <c r="ILX580" s="633"/>
      <c r="ILY580" s="633"/>
      <c r="ILZ580" s="633"/>
      <c r="IMA580" s="633"/>
      <c r="IMB580" s="633"/>
      <c r="IMC580" s="633"/>
      <c r="IMD580" s="633"/>
      <c r="IME580" s="633"/>
      <c r="IMF580" s="633"/>
      <c r="IMG580" s="633"/>
      <c r="IMH580" s="633"/>
      <c r="IMI580" s="633"/>
      <c r="IMJ580" s="633"/>
      <c r="IMK580" s="633"/>
      <c r="IML580" s="633"/>
      <c r="IMM580" s="633"/>
      <c r="IMN580" s="633"/>
      <c r="IMO580" s="633"/>
      <c r="IMP580" s="633"/>
      <c r="IMQ580" s="633"/>
      <c r="IMR580" s="633"/>
      <c r="IMS580" s="633"/>
      <c r="IMT580" s="633"/>
      <c r="IMU580" s="633"/>
      <c r="IMV580" s="633"/>
      <c r="IMW580" s="633"/>
      <c r="IMX580" s="633"/>
      <c r="IMY580" s="633"/>
      <c r="IMZ580" s="633"/>
      <c r="INA580" s="633"/>
      <c r="INB580" s="633"/>
      <c r="INC580" s="633"/>
      <c r="IND580" s="633"/>
      <c r="INE580" s="633"/>
      <c r="INF580" s="633"/>
      <c r="ING580" s="633"/>
      <c r="INH580" s="633"/>
      <c r="INI580" s="633"/>
      <c r="INJ580" s="633"/>
      <c r="INK580" s="633"/>
      <c r="INL580" s="633"/>
      <c r="INM580" s="633"/>
      <c r="INN580" s="633"/>
      <c r="INO580" s="633"/>
      <c r="INP580" s="633"/>
      <c r="INQ580" s="633"/>
      <c r="INR580" s="633"/>
      <c r="INS580" s="633"/>
      <c r="INT580" s="633"/>
      <c r="INU580" s="633"/>
      <c r="INV580" s="633"/>
      <c r="INW580" s="633"/>
      <c r="INX580" s="633"/>
      <c r="INY580" s="633"/>
      <c r="INZ580" s="633"/>
      <c r="IOA580" s="633"/>
      <c r="IOB580" s="633"/>
      <c r="IOC580" s="633"/>
      <c r="IOD580" s="633"/>
      <c r="IOE580" s="633"/>
      <c r="IOF580" s="633"/>
      <c r="IOG580" s="633"/>
      <c r="IOH580" s="633"/>
      <c r="IOI580" s="633"/>
      <c r="IOJ580" s="633"/>
      <c r="IOK580" s="633"/>
      <c r="IOL580" s="633"/>
      <c r="IOM580" s="633"/>
      <c r="ION580" s="633"/>
      <c r="IOO580" s="633"/>
      <c r="IOP580" s="633"/>
      <c r="IOQ580" s="633"/>
      <c r="IOR580" s="633"/>
      <c r="IOS580" s="633"/>
      <c r="IOT580" s="633"/>
      <c r="IOU580" s="633"/>
      <c r="IOV580" s="633"/>
      <c r="IOW580" s="633"/>
      <c r="IOX580" s="633"/>
      <c r="IOY580" s="633"/>
      <c r="IOZ580" s="633"/>
      <c r="IPA580" s="633"/>
      <c r="IPB580" s="633"/>
      <c r="IPC580" s="633"/>
      <c r="IPD580" s="633"/>
      <c r="IPE580" s="633"/>
      <c r="IPF580" s="633"/>
      <c r="IPG580" s="633"/>
      <c r="IPH580" s="633"/>
      <c r="IPI580" s="633"/>
      <c r="IPJ580" s="633"/>
      <c r="IPK580" s="633"/>
      <c r="IPL580" s="633"/>
      <c r="IPM580" s="633"/>
      <c r="IPN580" s="633"/>
      <c r="IPO580" s="633"/>
      <c r="IPP580" s="633"/>
      <c r="IPQ580" s="633"/>
      <c r="IPR580" s="633"/>
      <c r="IPS580" s="633"/>
      <c r="IPT580" s="633"/>
      <c r="IPU580" s="633"/>
      <c r="IPV580" s="633"/>
      <c r="IPW580" s="633"/>
      <c r="IPX580" s="633"/>
      <c r="IPY580" s="633"/>
      <c r="IPZ580" s="633"/>
      <c r="IQA580" s="633"/>
      <c r="IQB580" s="633"/>
      <c r="IQC580" s="633"/>
      <c r="IQD580" s="633"/>
      <c r="IQE580" s="633"/>
      <c r="IQF580" s="633"/>
      <c r="IQG580" s="633"/>
      <c r="IQH580" s="633"/>
      <c r="IQI580" s="633"/>
      <c r="IQJ580" s="633"/>
      <c r="IQK580" s="633"/>
      <c r="IQL580" s="633"/>
      <c r="IQM580" s="633"/>
      <c r="IQN580" s="633"/>
      <c r="IQO580" s="633"/>
      <c r="IQP580" s="633"/>
      <c r="IQQ580" s="633"/>
      <c r="IQR580" s="633"/>
      <c r="IQS580" s="633"/>
      <c r="IQT580" s="633"/>
      <c r="IQU580" s="633"/>
      <c r="IQV580" s="633"/>
      <c r="IQW580" s="633"/>
      <c r="IQX580" s="633"/>
      <c r="IQY580" s="633"/>
      <c r="IQZ580" s="633"/>
      <c r="IRA580" s="633"/>
      <c r="IRB580" s="633"/>
      <c r="IRC580" s="633"/>
      <c r="IRD580" s="633"/>
      <c r="IRE580" s="633"/>
      <c r="IRF580" s="633"/>
      <c r="IRG580" s="633"/>
      <c r="IRH580" s="633"/>
      <c r="IRI580" s="633"/>
      <c r="IRJ580" s="633"/>
      <c r="IRK580" s="633"/>
      <c r="IRL580" s="633"/>
      <c r="IRM580" s="633"/>
      <c r="IRN580" s="633"/>
      <c r="IRO580" s="633"/>
      <c r="IRP580" s="633"/>
      <c r="IRQ580" s="633"/>
      <c r="IRR580" s="633"/>
      <c r="IRS580" s="633"/>
      <c r="IRT580" s="633"/>
      <c r="IRU580" s="633"/>
      <c r="IRV580" s="633"/>
      <c r="IRW580" s="633"/>
      <c r="IRX580" s="633"/>
      <c r="IRY580" s="633"/>
      <c r="IRZ580" s="633"/>
      <c r="ISA580" s="633"/>
      <c r="ISB580" s="633"/>
      <c r="ISC580" s="633"/>
      <c r="ISD580" s="633"/>
      <c r="ISE580" s="633"/>
      <c r="ISF580" s="633"/>
      <c r="ISG580" s="633"/>
      <c r="ISH580" s="633"/>
      <c r="ISI580" s="633"/>
      <c r="ISJ580" s="633"/>
      <c r="ISK580" s="633"/>
      <c r="ISL580" s="633"/>
      <c r="ISM580" s="633"/>
      <c r="ISN580" s="633"/>
      <c r="ISO580" s="633"/>
      <c r="ISP580" s="633"/>
      <c r="ISQ580" s="633"/>
      <c r="ISR580" s="633"/>
      <c r="ISS580" s="633"/>
      <c r="IST580" s="633"/>
      <c r="ISU580" s="633"/>
      <c r="ISV580" s="633"/>
      <c r="ISW580" s="633"/>
      <c r="ISX580" s="633"/>
      <c r="ISY580" s="633"/>
      <c r="ISZ580" s="633"/>
      <c r="ITA580" s="633"/>
      <c r="ITB580" s="633"/>
      <c r="ITC580" s="633"/>
      <c r="ITD580" s="633"/>
      <c r="ITE580" s="633"/>
      <c r="ITF580" s="633"/>
      <c r="ITG580" s="633"/>
      <c r="ITH580" s="633"/>
      <c r="ITI580" s="633"/>
      <c r="ITJ580" s="633"/>
      <c r="ITK580" s="633"/>
      <c r="ITL580" s="633"/>
      <c r="ITM580" s="633"/>
      <c r="ITN580" s="633"/>
      <c r="ITO580" s="633"/>
      <c r="ITP580" s="633"/>
      <c r="ITQ580" s="633"/>
      <c r="ITR580" s="633"/>
      <c r="ITS580" s="633"/>
      <c r="ITT580" s="633"/>
      <c r="ITU580" s="633"/>
      <c r="ITV580" s="633"/>
      <c r="ITW580" s="633"/>
      <c r="ITX580" s="633"/>
      <c r="ITY580" s="633"/>
      <c r="ITZ580" s="633"/>
      <c r="IUA580" s="633"/>
      <c r="IUB580" s="633"/>
      <c r="IUC580" s="633"/>
      <c r="IUD580" s="633"/>
      <c r="IUE580" s="633"/>
      <c r="IUF580" s="633"/>
      <c r="IUG580" s="633"/>
      <c r="IUH580" s="633"/>
      <c r="IUI580" s="633"/>
      <c r="IUJ580" s="633"/>
      <c r="IUK580" s="633"/>
      <c r="IUL580" s="633"/>
      <c r="IUM580" s="633"/>
      <c r="IUN580" s="633"/>
      <c r="IUO580" s="633"/>
      <c r="IUP580" s="633"/>
      <c r="IUQ580" s="633"/>
      <c r="IUR580" s="633"/>
      <c r="IUS580" s="633"/>
      <c r="IUT580" s="633"/>
      <c r="IUU580" s="633"/>
      <c r="IUV580" s="633"/>
      <c r="IUW580" s="633"/>
      <c r="IUX580" s="633"/>
      <c r="IUY580" s="633"/>
      <c r="IUZ580" s="633"/>
      <c r="IVA580" s="633"/>
      <c r="IVB580" s="633"/>
      <c r="IVC580" s="633"/>
      <c r="IVD580" s="633"/>
      <c r="IVE580" s="633"/>
      <c r="IVF580" s="633"/>
      <c r="IVG580" s="633"/>
      <c r="IVH580" s="633"/>
      <c r="IVI580" s="633"/>
      <c r="IVJ580" s="633"/>
      <c r="IVK580" s="633"/>
      <c r="IVL580" s="633"/>
      <c r="IVM580" s="633"/>
      <c r="IVN580" s="633"/>
      <c r="IVO580" s="633"/>
      <c r="IVP580" s="633"/>
      <c r="IVQ580" s="633"/>
      <c r="IVR580" s="633"/>
      <c r="IVS580" s="633"/>
      <c r="IVT580" s="633"/>
      <c r="IVU580" s="633"/>
      <c r="IVV580" s="633"/>
      <c r="IVW580" s="633"/>
      <c r="IVX580" s="633"/>
      <c r="IVY580" s="633"/>
      <c r="IVZ580" s="633"/>
      <c r="IWA580" s="633"/>
      <c r="IWB580" s="633"/>
      <c r="IWC580" s="633"/>
      <c r="IWD580" s="633"/>
      <c r="IWE580" s="633"/>
      <c r="IWF580" s="633"/>
      <c r="IWG580" s="633"/>
      <c r="IWH580" s="633"/>
      <c r="IWI580" s="633"/>
      <c r="IWJ580" s="633"/>
      <c r="IWK580" s="633"/>
      <c r="IWL580" s="633"/>
      <c r="IWM580" s="633"/>
      <c r="IWN580" s="633"/>
      <c r="IWO580" s="633"/>
      <c r="IWP580" s="633"/>
      <c r="IWQ580" s="633"/>
      <c r="IWR580" s="633"/>
      <c r="IWS580" s="633"/>
      <c r="IWT580" s="633"/>
      <c r="IWU580" s="633"/>
      <c r="IWV580" s="633"/>
      <c r="IWW580" s="633"/>
      <c r="IWX580" s="633"/>
      <c r="IWY580" s="633"/>
      <c r="IWZ580" s="633"/>
      <c r="IXA580" s="633"/>
      <c r="IXB580" s="633"/>
      <c r="IXC580" s="633"/>
      <c r="IXD580" s="633"/>
      <c r="IXE580" s="633"/>
      <c r="IXF580" s="633"/>
      <c r="IXG580" s="633"/>
      <c r="IXH580" s="633"/>
      <c r="IXI580" s="633"/>
      <c r="IXJ580" s="633"/>
      <c r="IXK580" s="633"/>
      <c r="IXL580" s="633"/>
      <c r="IXM580" s="633"/>
      <c r="IXN580" s="633"/>
      <c r="IXO580" s="633"/>
      <c r="IXP580" s="633"/>
      <c r="IXQ580" s="633"/>
      <c r="IXR580" s="633"/>
      <c r="IXS580" s="633"/>
      <c r="IXT580" s="633"/>
      <c r="IXU580" s="633"/>
      <c r="IXV580" s="633"/>
      <c r="IXW580" s="633"/>
      <c r="IXX580" s="633"/>
      <c r="IXY580" s="633"/>
      <c r="IXZ580" s="633"/>
      <c r="IYA580" s="633"/>
      <c r="IYB580" s="633"/>
      <c r="IYC580" s="633"/>
      <c r="IYD580" s="633"/>
      <c r="IYE580" s="633"/>
      <c r="IYF580" s="633"/>
      <c r="IYG580" s="633"/>
      <c r="IYH580" s="633"/>
      <c r="IYI580" s="633"/>
      <c r="IYJ580" s="633"/>
      <c r="IYK580" s="633"/>
      <c r="IYL580" s="633"/>
      <c r="IYM580" s="633"/>
      <c r="IYN580" s="633"/>
      <c r="IYO580" s="633"/>
      <c r="IYP580" s="633"/>
      <c r="IYQ580" s="633"/>
      <c r="IYR580" s="633"/>
      <c r="IYS580" s="633"/>
      <c r="IYT580" s="633"/>
      <c r="IYU580" s="633"/>
      <c r="IYV580" s="633"/>
      <c r="IYW580" s="633"/>
      <c r="IYX580" s="633"/>
      <c r="IYY580" s="633"/>
      <c r="IYZ580" s="633"/>
      <c r="IZA580" s="633"/>
      <c r="IZB580" s="633"/>
      <c r="IZC580" s="633"/>
      <c r="IZD580" s="633"/>
      <c r="IZE580" s="633"/>
      <c r="IZF580" s="633"/>
      <c r="IZG580" s="633"/>
      <c r="IZH580" s="633"/>
      <c r="IZI580" s="633"/>
      <c r="IZJ580" s="633"/>
      <c r="IZK580" s="633"/>
      <c r="IZL580" s="633"/>
      <c r="IZM580" s="633"/>
      <c r="IZN580" s="633"/>
      <c r="IZO580" s="633"/>
      <c r="IZP580" s="633"/>
      <c r="IZQ580" s="633"/>
      <c r="IZR580" s="633"/>
      <c r="IZS580" s="633"/>
      <c r="IZT580" s="633"/>
      <c r="IZU580" s="633"/>
      <c r="IZV580" s="633"/>
      <c r="IZW580" s="633"/>
      <c r="IZX580" s="633"/>
      <c r="IZY580" s="633"/>
      <c r="IZZ580" s="633"/>
      <c r="JAA580" s="633"/>
      <c r="JAB580" s="633"/>
      <c r="JAC580" s="633"/>
      <c r="JAD580" s="633"/>
      <c r="JAE580" s="633"/>
      <c r="JAF580" s="633"/>
      <c r="JAG580" s="633"/>
      <c r="JAH580" s="633"/>
      <c r="JAI580" s="633"/>
      <c r="JAJ580" s="633"/>
      <c r="JAK580" s="633"/>
      <c r="JAL580" s="633"/>
      <c r="JAM580" s="633"/>
      <c r="JAN580" s="633"/>
      <c r="JAO580" s="633"/>
      <c r="JAP580" s="633"/>
      <c r="JAQ580" s="633"/>
      <c r="JAR580" s="633"/>
      <c r="JAS580" s="633"/>
      <c r="JAT580" s="633"/>
      <c r="JAU580" s="633"/>
      <c r="JAV580" s="633"/>
      <c r="JAW580" s="633"/>
      <c r="JAX580" s="633"/>
      <c r="JAY580" s="633"/>
      <c r="JAZ580" s="633"/>
      <c r="JBA580" s="633"/>
      <c r="JBB580" s="633"/>
      <c r="JBC580" s="633"/>
      <c r="JBD580" s="633"/>
      <c r="JBE580" s="633"/>
      <c r="JBF580" s="633"/>
      <c r="JBG580" s="633"/>
      <c r="JBH580" s="633"/>
      <c r="JBI580" s="633"/>
      <c r="JBJ580" s="633"/>
      <c r="JBK580" s="633"/>
      <c r="JBL580" s="633"/>
      <c r="JBM580" s="633"/>
      <c r="JBN580" s="633"/>
      <c r="JBO580" s="633"/>
      <c r="JBP580" s="633"/>
      <c r="JBQ580" s="633"/>
      <c r="JBR580" s="633"/>
      <c r="JBS580" s="633"/>
      <c r="JBT580" s="633"/>
      <c r="JBU580" s="633"/>
      <c r="JBV580" s="633"/>
      <c r="JBW580" s="633"/>
      <c r="JBX580" s="633"/>
      <c r="JBY580" s="633"/>
      <c r="JBZ580" s="633"/>
      <c r="JCA580" s="633"/>
      <c r="JCB580" s="633"/>
      <c r="JCC580" s="633"/>
      <c r="JCD580" s="633"/>
      <c r="JCE580" s="633"/>
      <c r="JCF580" s="633"/>
      <c r="JCG580" s="633"/>
      <c r="JCH580" s="633"/>
      <c r="JCI580" s="633"/>
      <c r="JCJ580" s="633"/>
      <c r="JCK580" s="633"/>
      <c r="JCL580" s="633"/>
      <c r="JCM580" s="633"/>
      <c r="JCN580" s="633"/>
      <c r="JCO580" s="633"/>
      <c r="JCP580" s="633"/>
      <c r="JCQ580" s="633"/>
      <c r="JCR580" s="633"/>
      <c r="JCS580" s="633"/>
      <c r="JCT580" s="633"/>
      <c r="JCU580" s="633"/>
      <c r="JCV580" s="633"/>
      <c r="JCW580" s="633"/>
      <c r="JCX580" s="633"/>
      <c r="JCY580" s="633"/>
      <c r="JCZ580" s="633"/>
      <c r="JDA580" s="633"/>
      <c r="JDB580" s="633"/>
      <c r="JDC580" s="633"/>
      <c r="JDD580" s="633"/>
      <c r="JDE580" s="633"/>
      <c r="JDF580" s="633"/>
      <c r="JDG580" s="633"/>
      <c r="JDH580" s="633"/>
      <c r="JDI580" s="633"/>
      <c r="JDJ580" s="633"/>
      <c r="JDK580" s="633"/>
      <c r="JDL580" s="633"/>
      <c r="JDM580" s="633"/>
      <c r="JDN580" s="633"/>
      <c r="JDO580" s="633"/>
      <c r="JDP580" s="633"/>
      <c r="JDQ580" s="633"/>
      <c r="JDR580" s="633"/>
      <c r="JDS580" s="633"/>
      <c r="JDT580" s="633"/>
      <c r="JDU580" s="633"/>
      <c r="JDV580" s="633"/>
      <c r="JDW580" s="633"/>
      <c r="JDX580" s="633"/>
      <c r="JDY580" s="633"/>
      <c r="JDZ580" s="633"/>
      <c r="JEA580" s="633"/>
      <c r="JEB580" s="633"/>
      <c r="JEC580" s="633"/>
      <c r="JED580" s="633"/>
      <c r="JEE580" s="633"/>
      <c r="JEF580" s="633"/>
      <c r="JEG580" s="633"/>
      <c r="JEH580" s="633"/>
      <c r="JEI580" s="633"/>
      <c r="JEJ580" s="633"/>
      <c r="JEK580" s="633"/>
      <c r="JEL580" s="633"/>
      <c r="JEM580" s="633"/>
      <c r="JEN580" s="633"/>
      <c r="JEO580" s="633"/>
      <c r="JEP580" s="633"/>
      <c r="JEQ580" s="633"/>
      <c r="JER580" s="633"/>
      <c r="JES580" s="633"/>
      <c r="JET580" s="633"/>
      <c r="JEU580" s="633"/>
      <c r="JEV580" s="633"/>
      <c r="JEW580" s="633"/>
      <c r="JEX580" s="633"/>
      <c r="JEY580" s="633"/>
      <c r="JEZ580" s="633"/>
      <c r="JFA580" s="633"/>
      <c r="JFB580" s="633"/>
      <c r="JFC580" s="633"/>
      <c r="JFD580" s="633"/>
      <c r="JFE580" s="633"/>
      <c r="JFF580" s="633"/>
      <c r="JFG580" s="633"/>
      <c r="JFH580" s="633"/>
      <c r="JFI580" s="633"/>
      <c r="JFJ580" s="633"/>
      <c r="JFK580" s="633"/>
      <c r="JFL580" s="633"/>
      <c r="JFM580" s="633"/>
      <c r="JFN580" s="633"/>
      <c r="JFO580" s="633"/>
      <c r="JFP580" s="633"/>
      <c r="JFQ580" s="633"/>
      <c r="JFR580" s="633"/>
      <c r="JFS580" s="633"/>
      <c r="JFT580" s="633"/>
      <c r="JFU580" s="633"/>
      <c r="JFV580" s="633"/>
      <c r="JFW580" s="633"/>
      <c r="JFX580" s="633"/>
      <c r="JFY580" s="633"/>
      <c r="JFZ580" s="633"/>
      <c r="JGA580" s="633"/>
      <c r="JGB580" s="633"/>
      <c r="JGC580" s="633"/>
      <c r="JGD580" s="633"/>
      <c r="JGE580" s="633"/>
      <c r="JGF580" s="633"/>
      <c r="JGG580" s="633"/>
      <c r="JGH580" s="633"/>
      <c r="JGI580" s="633"/>
      <c r="JGJ580" s="633"/>
      <c r="JGK580" s="633"/>
      <c r="JGL580" s="633"/>
      <c r="JGM580" s="633"/>
      <c r="JGN580" s="633"/>
      <c r="JGO580" s="633"/>
      <c r="JGP580" s="633"/>
      <c r="JGQ580" s="633"/>
      <c r="JGR580" s="633"/>
      <c r="JGS580" s="633"/>
      <c r="JGT580" s="633"/>
      <c r="JGU580" s="633"/>
      <c r="JGV580" s="633"/>
      <c r="JGW580" s="633"/>
      <c r="JGX580" s="633"/>
      <c r="JGY580" s="633"/>
      <c r="JGZ580" s="633"/>
      <c r="JHA580" s="633"/>
      <c r="JHB580" s="633"/>
      <c r="JHC580" s="633"/>
      <c r="JHD580" s="633"/>
      <c r="JHE580" s="633"/>
      <c r="JHF580" s="633"/>
      <c r="JHG580" s="633"/>
      <c r="JHH580" s="633"/>
      <c r="JHI580" s="633"/>
      <c r="JHJ580" s="633"/>
      <c r="JHK580" s="633"/>
      <c r="JHL580" s="633"/>
      <c r="JHM580" s="633"/>
      <c r="JHN580" s="633"/>
      <c r="JHO580" s="633"/>
      <c r="JHP580" s="633"/>
      <c r="JHQ580" s="633"/>
      <c r="JHR580" s="633"/>
      <c r="JHS580" s="633"/>
      <c r="JHT580" s="633"/>
      <c r="JHU580" s="633"/>
      <c r="JHV580" s="633"/>
      <c r="JHW580" s="633"/>
      <c r="JHX580" s="633"/>
      <c r="JHY580" s="633"/>
      <c r="JHZ580" s="633"/>
      <c r="JIA580" s="633"/>
      <c r="JIB580" s="633"/>
      <c r="JIC580" s="633"/>
      <c r="JID580" s="633"/>
      <c r="JIE580" s="633"/>
      <c r="JIF580" s="633"/>
      <c r="JIG580" s="633"/>
      <c r="JIH580" s="633"/>
      <c r="JII580" s="633"/>
      <c r="JIJ580" s="633"/>
      <c r="JIK580" s="633"/>
      <c r="JIL580" s="633"/>
      <c r="JIM580" s="633"/>
      <c r="JIN580" s="633"/>
      <c r="JIO580" s="633"/>
      <c r="JIP580" s="633"/>
      <c r="JIQ580" s="633"/>
      <c r="JIR580" s="633"/>
      <c r="JIS580" s="633"/>
      <c r="JIT580" s="633"/>
      <c r="JIU580" s="633"/>
      <c r="JIV580" s="633"/>
      <c r="JIW580" s="633"/>
      <c r="JIX580" s="633"/>
      <c r="JIY580" s="633"/>
      <c r="JIZ580" s="633"/>
      <c r="JJA580" s="633"/>
      <c r="JJB580" s="633"/>
      <c r="JJC580" s="633"/>
      <c r="JJD580" s="633"/>
      <c r="JJE580" s="633"/>
      <c r="JJF580" s="633"/>
      <c r="JJG580" s="633"/>
      <c r="JJH580" s="633"/>
      <c r="JJI580" s="633"/>
      <c r="JJJ580" s="633"/>
      <c r="JJK580" s="633"/>
      <c r="JJL580" s="633"/>
      <c r="JJM580" s="633"/>
      <c r="JJN580" s="633"/>
      <c r="JJO580" s="633"/>
      <c r="JJP580" s="633"/>
      <c r="JJQ580" s="633"/>
      <c r="JJR580" s="633"/>
      <c r="JJS580" s="633"/>
      <c r="JJT580" s="633"/>
      <c r="JJU580" s="633"/>
      <c r="JJV580" s="633"/>
      <c r="JJW580" s="633"/>
      <c r="JJX580" s="633"/>
      <c r="JJY580" s="633"/>
      <c r="JJZ580" s="633"/>
      <c r="JKA580" s="633"/>
      <c r="JKB580" s="633"/>
      <c r="JKC580" s="633"/>
      <c r="JKD580" s="633"/>
      <c r="JKE580" s="633"/>
      <c r="JKF580" s="633"/>
      <c r="JKG580" s="633"/>
      <c r="JKH580" s="633"/>
      <c r="JKI580" s="633"/>
      <c r="JKJ580" s="633"/>
      <c r="JKK580" s="633"/>
      <c r="JKL580" s="633"/>
      <c r="JKM580" s="633"/>
      <c r="JKN580" s="633"/>
      <c r="JKO580" s="633"/>
      <c r="JKP580" s="633"/>
      <c r="JKQ580" s="633"/>
      <c r="JKR580" s="633"/>
      <c r="JKS580" s="633"/>
      <c r="JKT580" s="633"/>
      <c r="JKU580" s="633"/>
      <c r="JKV580" s="633"/>
      <c r="JKW580" s="633"/>
      <c r="JKX580" s="633"/>
      <c r="JKY580" s="633"/>
      <c r="JKZ580" s="633"/>
      <c r="JLA580" s="633"/>
      <c r="JLB580" s="633"/>
      <c r="JLC580" s="633"/>
      <c r="JLD580" s="633"/>
      <c r="JLE580" s="633"/>
      <c r="JLF580" s="633"/>
      <c r="JLG580" s="633"/>
      <c r="JLH580" s="633"/>
      <c r="JLI580" s="633"/>
      <c r="JLJ580" s="633"/>
      <c r="JLK580" s="633"/>
      <c r="JLL580" s="633"/>
      <c r="JLM580" s="633"/>
      <c r="JLN580" s="633"/>
      <c r="JLO580" s="633"/>
      <c r="JLP580" s="633"/>
      <c r="JLQ580" s="633"/>
      <c r="JLR580" s="633"/>
      <c r="JLS580" s="633"/>
      <c r="JLT580" s="633"/>
      <c r="JLU580" s="633"/>
      <c r="JLV580" s="633"/>
      <c r="JLW580" s="633"/>
      <c r="JLX580" s="633"/>
      <c r="JLY580" s="633"/>
      <c r="JLZ580" s="633"/>
      <c r="JMA580" s="633"/>
      <c r="JMB580" s="633"/>
      <c r="JMC580" s="633"/>
      <c r="JMD580" s="633"/>
      <c r="JME580" s="633"/>
      <c r="JMF580" s="633"/>
      <c r="JMG580" s="633"/>
      <c r="JMH580" s="633"/>
      <c r="JMI580" s="633"/>
      <c r="JMJ580" s="633"/>
      <c r="JMK580" s="633"/>
      <c r="JML580" s="633"/>
      <c r="JMM580" s="633"/>
      <c r="JMN580" s="633"/>
      <c r="JMO580" s="633"/>
      <c r="JMP580" s="633"/>
      <c r="JMQ580" s="633"/>
      <c r="JMR580" s="633"/>
      <c r="JMS580" s="633"/>
      <c r="JMT580" s="633"/>
      <c r="JMU580" s="633"/>
      <c r="JMV580" s="633"/>
      <c r="JMW580" s="633"/>
      <c r="JMX580" s="633"/>
      <c r="JMY580" s="633"/>
      <c r="JMZ580" s="633"/>
      <c r="JNA580" s="633"/>
      <c r="JNB580" s="633"/>
      <c r="JNC580" s="633"/>
      <c r="JND580" s="633"/>
      <c r="JNE580" s="633"/>
      <c r="JNF580" s="633"/>
      <c r="JNG580" s="633"/>
      <c r="JNH580" s="633"/>
      <c r="JNI580" s="633"/>
      <c r="JNJ580" s="633"/>
      <c r="JNK580" s="633"/>
      <c r="JNL580" s="633"/>
      <c r="JNM580" s="633"/>
      <c r="JNN580" s="633"/>
      <c r="JNO580" s="633"/>
      <c r="JNP580" s="633"/>
      <c r="JNQ580" s="633"/>
      <c r="JNR580" s="633"/>
      <c r="JNS580" s="633"/>
      <c r="JNT580" s="633"/>
      <c r="JNU580" s="633"/>
      <c r="JNV580" s="633"/>
      <c r="JNW580" s="633"/>
      <c r="JNX580" s="633"/>
      <c r="JNY580" s="633"/>
      <c r="JNZ580" s="633"/>
      <c r="JOA580" s="633"/>
      <c r="JOB580" s="633"/>
      <c r="JOC580" s="633"/>
      <c r="JOD580" s="633"/>
      <c r="JOE580" s="633"/>
      <c r="JOF580" s="633"/>
      <c r="JOG580" s="633"/>
      <c r="JOH580" s="633"/>
      <c r="JOI580" s="633"/>
      <c r="JOJ580" s="633"/>
      <c r="JOK580" s="633"/>
      <c r="JOL580" s="633"/>
      <c r="JOM580" s="633"/>
      <c r="JON580" s="633"/>
      <c r="JOO580" s="633"/>
      <c r="JOP580" s="633"/>
      <c r="JOQ580" s="633"/>
      <c r="JOR580" s="633"/>
      <c r="JOS580" s="633"/>
      <c r="JOT580" s="633"/>
      <c r="JOU580" s="633"/>
      <c r="JOV580" s="633"/>
      <c r="JOW580" s="633"/>
      <c r="JOX580" s="633"/>
      <c r="JOY580" s="633"/>
      <c r="JOZ580" s="633"/>
      <c r="JPA580" s="633"/>
      <c r="JPB580" s="633"/>
      <c r="JPC580" s="633"/>
      <c r="JPD580" s="633"/>
      <c r="JPE580" s="633"/>
      <c r="JPF580" s="633"/>
      <c r="JPG580" s="633"/>
      <c r="JPH580" s="633"/>
      <c r="JPI580" s="633"/>
      <c r="JPJ580" s="633"/>
      <c r="JPK580" s="633"/>
      <c r="JPL580" s="633"/>
      <c r="JPM580" s="633"/>
      <c r="JPN580" s="633"/>
      <c r="JPO580" s="633"/>
      <c r="JPP580" s="633"/>
      <c r="JPQ580" s="633"/>
      <c r="JPR580" s="633"/>
      <c r="JPS580" s="633"/>
      <c r="JPT580" s="633"/>
      <c r="JPU580" s="633"/>
      <c r="JPV580" s="633"/>
      <c r="JPW580" s="633"/>
      <c r="JPX580" s="633"/>
      <c r="JPY580" s="633"/>
      <c r="JPZ580" s="633"/>
      <c r="JQA580" s="633"/>
      <c r="JQB580" s="633"/>
      <c r="JQC580" s="633"/>
      <c r="JQD580" s="633"/>
      <c r="JQE580" s="633"/>
      <c r="JQF580" s="633"/>
      <c r="JQG580" s="633"/>
      <c r="JQH580" s="633"/>
      <c r="JQI580" s="633"/>
      <c r="JQJ580" s="633"/>
      <c r="JQK580" s="633"/>
      <c r="JQL580" s="633"/>
      <c r="JQM580" s="633"/>
      <c r="JQN580" s="633"/>
      <c r="JQO580" s="633"/>
      <c r="JQP580" s="633"/>
      <c r="JQQ580" s="633"/>
      <c r="JQR580" s="633"/>
      <c r="JQS580" s="633"/>
      <c r="JQT580" s="633"/>
      <c r="JQU580" s="633"/>
      <c r="JQV580" s="633"/>
      <c r="JQW580" s="633"/>
      <c r="JQX580" s="633"/>
      <c r="JQY580" s="633"/>
      <c r="JQZ580" s="633"/>
      <c r="JRA580" s="633"/>
      <c r="JRB580" s="633"/>
      <c r="JRC580" s="633"/>
      <c r="JRD580" s="633"/>
      <c r="JRE580" s="633"/>
      <c r="JRF580" s="633"/>
      <c r="JRG580" s="633"/>
      <c r="JRH580" s="633"/>
      <c r="JRI580" s="633"/>
      <c r="JRJ580" s="633"/>
      <c r="JRK580" s="633"/>
      <c r="JRL580" s="633"/>
      <c r="JRM580" s="633"/>
      <c r="JRN580" s="633"/>
      <c r="JRO580" s="633"/>
      <c r="JRP580" s="633"/>
      <c r="JRQ580" s="633"/>
      <c r="JRR580" s="633"/>
      <c r="JRS580" s="633"/>
      <c r="JRT580" s="633"/>
      <c r="JRU580" s="633"/>
      <c r="JRV580" s="633"/>
      <c r="JRW580" s="633"/>
      <c r="JRX580" s="633"/>
      <c r="JRY580" s="633"/>
      <c r="JRZ580" s="633"/>
      <c r="JSA580" s="633"/>
      <c r="JSB580" s="633"/>
      <c r="JSC580" s="633"/>
      <c r="JSD580" s="633"/>
      <c r="JSE580" s="633"/>
      <c r="JSF580" s="633"/>
      <c r="JSG580" s="633"/>
      <c r="JSH580" s="633"/>
      <c r="JSI580" s="633"/>
      <c r="JSJ580" s="633"/>
      <c r="JSK580" s="633"/>
      <c r="JSL580" s="633"/>
      <c r="JSM580" s="633"/>
      <c r="JSN580" s="633"/>
      <c r="JSO580" s="633"/>
      <c r="JSP580" s="633"/>
      <c r="JSQ580" s="633"/>
      <c r="JSR580" s="633"/>
      <c r="JSS580" s="633"/>
      <c r="JST580" s="633"/>
      <c r="JSU580" s="633"/>
      <c r="JSV580" s="633"/>
      <c r="JSW580" s="633"/>
      <c r="JSX580" s="633"/>
      <c r="JSY580" s="633"/>
      <c r="JSZ580" s="633"/>
      <c r="JTA580" s="633"/>
      <c r="JTB580" s="633"/>
      <c r="JTC580" s="633"/>
      <c r="JTD580" s="633"/>
      <c r="JTE580" s="633"/>
      <c r="JTF580" s="633"/>
      <c r="JTG580" s="633"/>
      <c r="JTH580" s="633"/>
      <c r="JTI580" s="633"/>
      <c r="JTJ580" s="633"/>
      <c r="JTK580" s="633"/>
      <c r="JTL580" s="633"/>
      <c r="JTM580" s="633"/>
      <c r="JTN580" s="633"/>
      <c r="JTO580" s="633"/>
      <c r="JTP580" s="633"/>
      <c r="JTQ580" s="633"/>
      <c r="JTR580" s="633"/>
      <c r="JTS580" s="633"/>
      <c r="JTT580" s="633"/>
      <c r="JTU580" s="633"/>
      <c r="JTV580" s="633"/>
      <c r="JTW580" s="633"/>
      <c r="JTX580" s="633"/>
      <c r="JTY580" s="633"/>
      <c r="JTZ580" s="633"/>
      <c r="JUA580" s="633"/>
      <c r="JUB580" s="633"/>
      <c r="JUC580" s="633"/>
      <c r="JUD580" s="633"/>
      <c r="JUE580" s="633"/>
      <c r="JUF580" s="633"/>
      <c r="JUG580" s="633"/>
      <c r="JUH580" s="633"/>
      <c r="JUI580" s="633"/>
      <c r="JUJ580" s="633"/>
      <c r="JUK580" s="633"/>
      <c r="JUL580" s="633"/>
      <c r="JUM580" s="633"/>
      <c r="JUN580" s="633"/>
      <c r="JUO580" s="633"/>
      <c r="JUP580" s="633"/>
      <c r="JUQ580" s="633"/>
      <c r="JUR580" s="633"/>
      <c r="JUS580" s="633"/>
      <c r="JUT580" s="633"/>
      <c r="JUU580" s="633"/>
      <c r="JUV580" s="633"/>
      <c r="JUW580" s="633"/>
      <c r="JUX580" s="633"/>
      <c r="JUY580" s="633"/>
      <c r="JUZ580" s="633"/>
      <c r="JVA580" s="633"/>
      <c r="JVB580" s="633"/>
      <c r="JVC580" s="633"/>
      <c r="JVD580" s="633"/>
      <c r="JVE580" s="633"/>
      <c r="JVF580" s="633"/>
      <c r="JVG580" s="633"/>
      <c r="JVH580" s="633"/>
      <c r="JVI580" s="633"/>
      <c r="JVJ580" s="633"/>
      <c r="JVK580" s="633"/>
      <c r="JVL580" s="633"/>
      <c r="JVM580" s="633"/>
      <c r="JVN580" s="633"/>
      <c r="JVO580" s="633"/>
      <c r="JVP580" s="633"/>
      <c r="JVQ580" s="633"/>
      <c r="JVR580" s="633"/>
      <c r="JVS580" s="633"/>
      <c r="JVT580" s="633"/>
      <c r="JVU580" s="633"/>
      <c r="JVV580" s="633"/>
      <c r="JVW580" s="633"/>
      <c r="JVX580" s="633"/>
      <c r="JVY580" s="633"/>
      <c r="JVZ580" s="633"/>
      <c r="JWA580" s="633"/>
      <c r="JWB580" s="633"/>
      <c r="JWC580" s="633"/>
      <c r="JWD580" s="633"/>
      <c r="JWE580" s="633"/>
      <c r="JWF580" s="633"/>
      <c r="JWG580" s="633"/>
      <c r="JWH580" s="633"/>
      <c r="JWI580" s="633"/>
      <c r="JWJ580" s="633"/>
      <c r="JWK580" s="633"/>
      <c r="JWL580" s="633"/>
      <c r="JWM580" s="633"/>
      <c r="JWN580" s="633"/>
      <c r="JWO580" s="633"/>
      <c r="JWP580" s="633"/>
      <c r="JWQ580" s="633"/>
      <c r="JWR580" s="633"/>
      <c r="JWS580" s="633"/>
      <c r="JWT580" s="633"/>
      <c r="JWU580" s="633"/>
      <c r="JWV580" s="633"/>
      <c r="JWW580" s="633"/>
      <c r="JWX580" s="633"/>
      <c r="JWY580" s="633"/>
      <c r="JWZ580" s="633"/>
      <c r="JXA580" s="633"/>
      <c r="JXB580" s="633"/>
      <c r="JXC580" s="633"/>
      <c r="JXD580" s="633"/>
      <c r="JXE580" s="633"/>
      <c r="JXF580" s="633"/>
      <c r="JXG580" s="633"/>
      <c r="JXH580" s="633"/>
      <c r="JXI580" s="633"/>
      <c r="JXJ580" s="633"/>
      <c r="JXK580" s="633"/>
      <c r="JXL580" s="633"/>
      <c r="JXM580" s="633"/>
      <c r="JXN580" s="633"/>
      <c r="JXO580" s="633"/>
      <c r="JXP580" s="633"/>
      <c r="JXQ580" s="633"/>
      <c r="JXR580" s="633"/>
      <c r="JXS580" s="633"/>
      <c r="JXT580" s="633"/>
      <c r="JXU580" s="633"/>
      <c r="JXV580" s="633"/>
      <c r="JXW580" s="633"/>
      <c r="JXX580" s="633"/>
      <c r="JXY580" s="633"/>
      <c r="JXZ580" s="633"/>
      <c r="JYA580" s="633"/>
      <c r="JYB580" s="633"/>
      <c r="JYC580" s="633"/>
      <c r="JYD580" s="633"/>
      <c r="JYE580" s="633"/>
      <c r="JYF580" s="633"/>
      <c r="JYG580" s="633"/>
      <c r="JYH580" s="633"/>
      <c r="JYI580" s="633"/>
      <c r="JYJ580" s="633"/>
      <c r="JYK580" s="633"/>
      <c r="JYL580" s="633"/>
      <c r="JYM580" s="633"/>
      <c r="JYN580" s="633"/>
      <c r="JYO580" s="633"/>
      <c r="JYP580" s="633"/>
      <c r="JYQ580" s="633"/>
      <c r="JYR580" s="633"/>
      <c r="JYS580" s="633"/>
      <c r="JYT580" s="633"/>
      <c r="JYU580" s="633"/>
      <c r="JYV580" s="633"/>
      <c r="JYW580" s="633"/>
      <c r="JYX580" s="633"/>
      <c r="JYY580" s="633"/>
      <c r="JYZ580" s="633"/>
      <c r="JZA580" s="633"/>
      <c r="JZB580" s="633"/>
      <c r="JZC580" s="633"/>
      <c r="JZD580" s="633"/>
      <c r="JZE580" s="633"/>
      <c r="JZF580" s="633"/>
      <c r="JZG580" s="633"/>
      <c r="JZH580" s="633"/>
      <c r="JZI580" s="633"/>
      <c r="JZJ580" s="633"/>
      <c r="JZK580" s="633"/>
      <c r="JZL580" s="633"/>
      <c r="JZM580" s="633"/>
      <c r="JZN580" s="633"/>
      <c r="JZO580" s="633"/>
      <c r="JZP580" s="633"/>
      <c r="JZQ580" s="633"/>
      <c r="JZR580" s="633"/>
      <c r="JZS580" s="633"/>
      <c r="JZT580" s="633"/>
      <c r="JZU580" s="633"/>
      <c r="JZV580" s="633"/>
      <c r="JZW580" s="633"/>
      <c r="JZX580" s="633"/>
      <c r="JZY580" s="633"/>
      <c r="JZZ580" s="633"/>
      <c r="KAA580" s="633"/>
      <c r="KAB580" s="633"/>
      <c r="KAC580" s="633"/>
      <c r="KAD580" s="633"/>
      <c r="KAE580" s="633"/>
      <c r="KAF580" s="633"/>
      <c r="KAG580" s="633"/>
      <c r="KAH580" s="633"/>
      <c r="KAI580" s="633"/>
      <c r="KAJ580" s="633"/>
      <c r="KAK580" s="633"/>
      <c r="KAL580" s="633"/>
      <c r="KAM580" s="633"/>
      <c r="KAN580" s="633"/>
      <c r="KAO580" s="633"/>
      <c r="KAP580" s="633"/>
      <c r="KAQ580" s="633"/>
      <c r="KAR580" s="633"/>
      <c r="KAS580" s="633"/>
      <c r="KAT580" s="633"/>
      <c r="KAU580" s="633"/>
      <c r="KAV580" s="633"/>
      <c r="KAW580" s="633"/>
      <c r="KAX580" s="633"/>
      <c r="KAY580" s="633"/>
      <c r="KAZ580" s="633"/>
      <c r="KBA580" s="633"/>
      <c r="KBB580" s="633"/>
      <c r="KBC580" s="633"/>
      <c r="KBD580" s="633"/>
      <c r="KBE580" s="633"/>
      <c r="KBF580" s="633"/>
      <c r="KBG580" s="633"/>
      <c r="KBH580" s="633"/>
      <c r="KBI580" s="633"/>
      <c r="KBJ580" s="633"/>
      <c r="KBK580" s="633"/>
      <c r="KBL580" s="633"/>
      <c r="KBM580" s="633"/>
      <c r="KBN580" s="633"/>
      <c r="KBO580" s="633"/>
      <c r="KBP580" s="633"/>
      <c r="KBQ580" s="633"/>
      <c r="KBR580" s="633"/>
      <c r="KBS580" s="633"/>
      <c r="KBT580" s="633"/>
      <c r="KBU580" s="633"/>
      <c r="KBV580" s="633"/>
      <c r="KBW580" s="633"/>
      <c r="KBX580" s="633"/>
      <c r="KBY580" s="633"/>
      <c r="KBZ580" s="633"/>
      <c r="KCA580" s="633"/>
      <c r="KCB580" s="633"/>
      <c r="KCC580" s="633"/>
      <c r="KCD580" s="633"/>
      <c r="KCE580" s="633"/>
      <c r="KCF580" s="633"/>
      <c r="KCG580" s="633"/>
      <c r="KCH580" s="633"/>
      <c r="KCI580" s="633"/>
      <c r="KCJ580" s="633"/>
      <c r="KCK580" s="633"/>
      <c r="KCL580" s="633"/>
      <c r="KCM580" s="633"/>
      <c r="KCN580" s="633"/>
      <c r="KCO580" s="633"/>
      <c r="KCP580" s="633"/>
      <c r="KCQ580" s="633"/>
      <c r="KCR580" s="633"/>
      <c r="KCS580" s="633"/>
      <c r="KCT580" s="633"/>
      <c r="KCU580" s="633"/>
      <c r="KCV580" s="633"/>
      <c r="KCW580" s="633"/>
      <c r="KCX580" s="633"/>
      <c r="KCY580" s="633"/>
      <c r="KCZ580" s="633"/>
      <c r="KDA580" s="633"/>
      <c r="KDB580" s="633"/>
      <c r="KDC580" s="633"/>
      <c r="KDD580" s="633"/>
      <c r="KDE580" s="633"/>
      <c r="KDF580" s="633"/>
      <c r="KDG580" s="633"/>
      <c r="KDH580" s="633"/>
      <c r="KDI580" s="633"/>
      <c r="KDJ580" s="633"/>
      <c r="KDK580" s="633"/>
      <c r="KDL580" s="633"/>
      <c r="KDM580" s="633"/>
      <c r="KDN580" s="633"/>
      <c r="KDO580" s="633"/>
      <c r="KDP580" s="633"/>
      <c r="KDQ580" s="633"/>
      <c r="KDR580" s="633"/>
      <c r="KDS580" s="633"/>
      <c r="KDT580" s="633"/>
      <c r="KDU580" s="633"/>
      <c r="KDV580" s="633"/>
      <c r="KDW580" s="633"/>
      <c r="KDX580" s="633"/>
      <c r="KDY580" s="633"/>
      <c r="KDZ580" s="633"/>
      <c r="KEA580" s="633"/>
      <c r="KEB580" s="633"/>
      <c r="KEC580" s="633"/>
      <c r="KED580" s="633"/>
      <c r="KEE580" s="633"/>
      <c r="KEF580" s="633"/>
      <c r="KEG580" s="633"/>
      <c r="KEH580" s="633"/>
      <c r="KEI580" s="633"/>
      <c r="KEJ580" s="633"/>
      <c r="KEK580" s="633"/>
      <c r="KEL580" s="633"/>
      <c r="KEM580" s="633"/>
      <c r="KEN580" s="633"/>
      <c r="KEO580" s="633"/>
      <c r="KEP580" s="633"/>
      <c r="KEQ580" s="633"/>
      <c r="KER580" s="633"/>
      <c r="KES580" s="633"/>
      <c r="KET580" s="633"/>
      <c r="KEU580" s="633"/>
      <c r="KEV580" s="633"/>
      <c r="KEW580" s="633"/>
      <c r="KEX580" s="633"/>
      <c r="KEY580" s="633"/>
      <c r="KEZ580" s="633"/>
      <c r="KFA580" s="633"/>
      <c r="KFB580" s="633"/>
      <c r="KFC580" s="633"/>
      <c r="KFD580" s="633"/>
      <c r="KFE580" s="633"/>
      <c r="KFF580" s="633"/>
      <c r="KFG580" s="633"/>
      <c r="KFH580" s="633"/>
      <c r="KFI580" s="633"/>
      <c r="KFJ580" s="633"/>
      <c r="KFK580" s="633"/>
      <c r="KFL580" s="633"/>
      <c r="KFM580" s="633"/>
      <c r="KFN580" s="633"/>
      <c r="KFO580" s="633"/>
      <c r="KFP580" s="633"/>
      <c r="KFQ580" s="633"/>
      <c r="KFR580" s="633"/>
      <c r="KFS580" s="633"/>
      <c r="KFT580" s="633"/>
      <c r="KFU580" s="633"/>
      <c r="KFV580" s="633"/>
      <c r="KFW580" s="633"/>
      <c r="KFX580" s="633"/>
      <c r="KFY580" s="633"/>
      <c r="KFZ580" s="633"/>
      <c r="KGA580" s="633"/>
      <c r="KGB580" s="633"/>
      <c r="KGC580" s="633"/>
      <c r="KGD580" s="633"/>
      <c r="KGE580" s="633"/>
      <c r="KGF580" s="633"/>
      <c r="KGG580" s="633"/>
      <c r="KGH580" s="633"/>
      <c r="KGI580" s="633"/>
      <c r="KGJ580" s="633"/>
      <c r="KGK580" s="633"/>
      <c r="KGL580" s="633"/>
      <c r="KGM580" s="633"/>
      <c r="KGN580" s="633"/>
      <c r="KGO580" s="633"/>
      <c r="KGP580" s="633"/>
      <c r="KGQ580" s="633"/>
      <c r="KGR580" s="633"/>
      <c r="KGS580" s="633"/>
      <c r="KGT580" s="633"/>
      <c r="KGU580" s="633"/>
      <c r="KGV580" s="633"/>
      <c r="KGW580" s="633"/>
      <c r="KGX580" s="633"/>
      <c r="KGY580" s="633"/>
      <c r="KGZ580" s="633"/>
      <c r="KHA580" s="633"/>
      <c r="KHB580" s="633"/>
      <c r="KHC580" s="633"/>
      <c r="KHD580" s="633"/>
      <c r="KHE580" s="633"/>
      <c r="KHF580" s="633"/>
      <c r="KHG580" s="633"/>
      <c r="KHH580" s="633"/>
      <c r="KHI580" s="633"/>
      <c r="KHJ580" s="633"/>
      <c r="KHK580" s="633"/>
      <c r="KHL580" s="633"/>
      <c r="KHM580" s="633"/>
      <c r="KHN580" s="633"/>
      <c r="KHO580" s="633"/>
      <c r="KHP580" s="633"/>
      <c r="KHQ580" s="633"/>
      <c r="KHR580" s="633"/>
      <c r="KHS580" s="633"/>
      <c r="KHT580" s="633"/>
      <c r="KHU580" s="633"/>
      <c r="KHV580" s="633"/>
      <c r="KHW580" s="633"/>
      <c r="KHX580" s="633"/>
      <c r="KHY580" s="633"/>
      <c r="KHZ580" s="633"/>
      <c r="KIA580" s="633"/>
      <c r="KIB580" s="633"/>
      <c r="KIC580" s="633"/>
      <c r="KID580" s="633"/>
      <c r="KIE580" s="633"/>
      <c r="KIF580" s="633"/>
      <c r="KIG580" s="633"/>
      <c r="KIH580" s="633"/>
      <c r="KII580" s="633"/>
      <c r="KIJ580" s="633"/>
      <c r="KIK580" s="633"/>
      <c r="KIL580" s="633"/>
      <c r="KIM580" s="633"/>
      <c r="KIN580" s="633"/>
      <c r="KIO580" s="633"/>
      <c r="KIP580" s="633"/>
      <c r="KIQ580" s="633"/>
      <c r="KIR580" s="633"/>
      <c r="KIS580" s="633"/>
      <c r="KIT580" s="633"/>
      <c r="KIU580" s="633"/>
      <c r="KIV580" s="633"/>
      <c r="KIW580" s="633"/>
      <c r="KIX580" s="633"/>
      <c r="KIY580" s="633"/>
      <c r="KIZ580" s="633"/>
      <c r="KJA580" s="633"/>
      <c r="KJB580" s="633"/>
      <c r="KJC580" s="633"/>
      <c r="KJD580" s="633"/>
      <c r="KJE580" s="633"/>
      <c r="KJF580" s="633"/>
      <c r="KJG580" s="633"/>
      <c r="KJH580" s="633"/>
      <c r="KJI580" s="633"/>
      <c r="KJJ580" s="633"/>
      <c r="KJK580" s="633"/>
      <c r="KJL580" s="633"/>
      <c r="KJM580" s="633"/>
      <c r="KJN580" s="633"/>
      <c r="KJO580" s="633"/>
      <c r="KJP580" s="633"/>
      <c r="KJQ580" s="633"/>
      <c r="KJR580" s="633"/>
      <c r="KJS580" s="633"/>
      <c r="KJT580" s="633"/>
      <c r="KJU580" s="633"/>
      <c r="KJV580" s="633"/>
      <c r="KJW580" s="633"/>
      <c r="KJX580" s="633"/>
      <c r="KJY580" s="633"/>
      <c r="KJZ580" s="633"/>
      <c r="KKA580" s="633"/>
      <c r="KKB580" s="633"/>
      <c r="KKC580" s="633"/>
      <c r="KKD580" s="633"/>
      <c r="KKE580" s="633"/>
      <c r="KKF580" s="633"/>
      <c r="KKG580" s="633"/>
      <c r="KKH580" s="633"/>
      <c r="KKI580" s="633"/>
      <c r="KKJ580" s="633"/>
      <c r="KKK580" s="633"/>
      <c r="KKL580" s="633"/>
      <c r="KKM580" s="633"/>
      <c r="KKN580" s="633"/>
      <c r="KKO580" s="633"/>
      <c r="KKP580" s="633"/>
      <c r="KKQ580" s="633"/>
      <c r="KKR580" s="633"/>
      <c r="KKS580" s="633"/>
      <c r="KKT580" s="633"/>
      <c r="KKU580" s="633"/>
      <c r="KKV580" s="633"/>
      <c r="KKW580" s="633"/>
      <c r="KKX580" s="633"/>
      <c r="KKY580" s="633"/>
      <c r="KKZ580" s="633"/>
      <c r="KLA580" s="633"/>
      <c r="KLB580" s="633"/>
      <c r="KLC580" s="633"/>
      <c r="KLD580" s="633"/>
      <c r="KLE580" s="633"/>
      <c r="KLF580" s="633"/>
      <c r="KLG580" s="633"/>
      <c r="KLH580" s="633"/>
      <c r="KLI580" s="633"/>
      <c r="KLJ580" s="633"/>
      <c r="KLK580" s="633"/>
      <c r="KLL580" s="633"/>
      <c r="KLM580" s="633"/>
      <c r="KLN580" s="633"/>
      <c r="KLO580" s="633"/>
      <c r="KLP580" s="633"/>
      <c r="KLQ580" s="633"/>
      <c r="KLR580" s="633"/>
      <c r="KLS580" s="633"/>
      <c r="KLT580" s="633"/>
      <c r="KLU580" s="633"/>
      <c r="KLV580" s="633"/>
      <c r="KLW580" s="633"/>
      <c r="KLX580" s="633"/>
      <c r="KLY580" s="633"/>
      <c r="KLZ580" s="633"/>
      <c r="KMA580" s="633"/>
      <c r="KMB580" s="633"/>
      <c r="KMC580" s="633"/>
      <c r="KMD580" s="633"/>
      <c r="KME580" s="633"/>
      <c r="KMF580" s="633"/>
      <c r="KMG580" s="633"/>
      <c r="KMH580" s="633"/>
      <c r="KMI580" s="633"/>
      <c r="KMJ580" s="633"/>
      <c r="KMK580" s="633"/>
      <c r="KML580" s="633"/>
      <c r="KMM580" s="633"/>
      <c r="KMN580" s="633"/>
      <c r="KMO580" s="633"/>
      <c r="KMP580" s="633"/>
      <c r="KMQ580" s="633"/>
      <c r="KMR580" s="633"/>
      <c r="KMS580" s="633"/>
      <c r="KMT580" s="633"/>
      <c r="KMU580" s="633"/>
      <c r="KMV580" s="633"/>
      <c r="KMW580" s="633"/>
      <c r="KMX580" s="633"/>
      <c r="KMY580" s="633"/>
      <c r="KMZ580" s="633"/>
      <c r="KNA580" s="633"/>
      <c r="KNB580" s="633"/>
      <c r="KNC580" s="633"/>
      <c r="KND580" s="633"/>
      <c r="KNE580" s="633"/>
      <c r="KNF580" s="633"/>
      <c r="KNG580" s="633"/>
      <c r="KNH580" s="633"/>
      <c r="KNI580" s="633"/>
      <c r="KNJ580" s="633"/>
      <c r="KNK580" s="633"/>
      <c r="KNL580" s="633"/>
      <c r="KNM580" s="633"/>
      <c r="KNN580" s="633"/>
      <c r="KNO580" s="633"/>
      <c r="KNP580" s="633"/>
      <c r="KNQ580" s="633"/>
      <c r="KNR580" s="633"/>
      <c r="KNS580" s="633"/>
      <c r="KNT580" s="633"/>
      <c r="KNU580" s="633"/>
      <c r="KNV580" s="633"/>
      <c r="KNW580" s="633"/>
      <c r="KNX580" s="633"/>
      <c r="KNY580" s="633"/>
      <c r="KNZ580" s="633"/>
      <c r="KOA580" s="633"/>
      <c r="KOB580" s="633"/>
      <c r="KOC580" s="633"/>
      <c r="KOD580" s="633"/>
      <c r="KOE580" s="633"/>
      <c r="KOF580" s="633"/>
      <c r="KOG580" s="633"/>
      <c r="KOH580" s="633"/>
      <c r="KOI580" s="633"/>
      <c r="KOJ580" s="633"/>
      <c r="KOK580" s="633"/>
      <c r="KOL580" s="633"/>
      <c r="KOM580" s="633"/>
      <c r="KON580" s="633"/>
      <c r="KOO580" s="633"/>
      <c r="KOP580" s="633"/>
      <c r="KOQ580" s="633"/>
      <c r="KOR580" s="633"/>
      <c r="KOS580" s="633"/>
      <c r="KOT580" s="633"/>
      <c r="KOU580" s="633"/>
      <c r="KOV580" s="633"/>
      <c r="KOW580" s="633"/>
      <c r="KOX580" s="633"/>
      <c r="KOY580" s="633"/>
      <c r="KOZ580" s="633"/>
      <c r="KPA580" s="633"/>
      <c r="KPB580" s="633"/>
      <c r="KPC580" s="633"/>
      <c r="KPD580" s="633"/>
      <c r="KPE580" s="633"/>
      <c r="KPF580" s="633"/>
      <c r="KPG580" s="633"/>
      <c r="KPH580" s="633"/>
      <c r="KPI580" s="633"/>
      <c r="KPJ580" s="633"/>
      <c r="KPK580" s="633"/>
      <c r="KPL580" s="633"/>
      <c r="KPM580" s="633"/>
      <c r="KPN580" s="633"/>
      <c r="KPO580" s="633"/>
      <c r="KPP580" s="633"/>
      <c r="KPQ580" s="633"/>
      <c r="KPR580" s="633"/>
      <c r="KPS580" s="633"/>
      <c r="KPT580" s="633"/>
      <c r="KPU580" s="633"/>
      <c r="KPV580" s="633"/>
      <c r="KPW580" s="633"/>
      <c r="KPX580" s="633"/>
      <c r="KPY580" s="633"/>
      <c r="KPZ580" s="633"/>
      <c r="KQA580" s="633"/>
      <c r="KQB580" s="633"/>
      <c r="KQC580" s="633"/>
      <c r="KQD580" s="633"/>
      <c r="KQE580" s="633"/>
      <c r="KQF580" s="633"/>
      <c r="KQG580" s="633"/>
      <c r="KQH580" s="633"/>
      <c r="KQI580" s="633"/>
      <c r="KQJ580" s="633"/>
      <c r="KQK580" s="633"/>
      <c r="KQL580" s="633"/>
      <c r="KQM580" s="633"/>
      <c r="KQN580" s="633"/>
      <c r="KQO580" s="633"/>
      <c r="KQP580" s="633"/>
      <c r="KQQ580" s="633"/>
      <c r="KQR580" s="633"/>
      <c r="KQS580" s="633"/>
      <c r="KQT580" s="633"/>
      <c r="KQU580" s="633"/>
      <c r="KQV580" s="633"/>
      <c r="KQW580" s="633"/>
      <c r="KQX580" s="633"/>
      <c r="KQY580" s="633"/>
      <c r="KQZ580" s="633"/>
      <c r="KRA580" s="633"/>
      <c r="KRB580" s="633"/>
      <c r="KRC580" s="633"/>
      <c r="KRD580" s="633"/>
      <c r="KRE580" s="633"/>
      <c r="KRF580" s="633"/>
      <c r="KRG580" s="633"/>
      <c r="KRH580" s="633"/>
      <c r="KRI580" s="633"/>
      <c r="KRJ580" s="633"/>
      <c r="KRK580" s="633"/>
      <c r="KRL580" s="633"/>
      <c r="KRM580" s="633"/>
      <c r="KRN580" s="633"/>
      <c r="KRO580" s="633"/>
      <c r="KRP580" s="633"/>
      <c r="KRQ580" s="633"/>
      <c r="KRR580" s="633"/>
      <c r="KRS580" s="633"/>
      <c r="KRT580" s="633"/>
      <c r="KRU580" s="633"/>
      <c r="KRV580" s="633"/>
      <c r="KRW580" s="633"/>
      <c r="KRX580" s="633"/>
      <c r="KRY580" s="633"/>
      <c r="KRZ580" s="633"/>
      <c r="KSA580" s="633"/>
      <c r="KSB580" s="633"/>
      <c r="KSC580" s="633"/>
      <c r="KSD580" s="633"/>
      <c r="KSE580" s="633"/>
      <c r="KSF580" s="633"/>
      <c r="KSG580" s="633"/>
      <c r="KSH580" s="633"/>
      <c r="KSI580" s="633"/>
      <c r="KSJ580" s="633"/>
      <c r="KSK580" s="633"/>
      <c r="KSL580" s="633"/>
      <c r="KSM580" s="633"/>
      <c r="KSN580" s="633"/>
      <c r="KSO580" s="633"/>
      <c r="KSP580" s="633"/>
      <c r="KSQ580" s="633"/>
      <c r="KSR580" s="633"/>
      <c r="KSS580" s="633"/>
      <c r="KST580" s="633"/>
      <c r="KSU580" s="633"/>
      <c r="KSV580" s="633"/>
      <c r="KSW580" s="633"/>
      <c r="KSX580" s="633"/>
      <c r="KSY580" s="633"/>
      <c r="KSZ580" s="633"/>
      <c r="KTA580" s="633"/>
      <c r="KTB580" s="633"/>
      <c r="KTC580" s="633"/>
      <c r="KTD580" s="633"/>
      <c r="KTE580" s="633"/>
      <c r="KTF580" s="633"/>
      <c r="KTG580" s="633"/>
      <c r="KTH580" s="633"/>
      <c r="KTI580" s="633"/>
      <c r="KTJ580" s="633"/>
      <c r="KTK580" s="633"/>
      <c r="KTL580" s="633"/>
      <c r="KTM580" s="633"/>
      <c r="KTN580" s="633"/>
      <c r="KTO580" s="633"/>
      <c r="KTP580" s="633"/>
      <c r="KTQ580" s="633"/>
      <c r="KTR580" s="633"/>
      <c r="KTS580" s="633"/>
      <c r="KTT580" s="633"/>
      <c r="KTU580" s="633"/>
      <c r="KTV580" s="633"/>
      <c r="KTW580" s="633"/>
      <c r="KTX580" s="633"/>
      <c r="KTY580" s="633"/>
      <c r="KTZ580" s="633"/>
      <c r="KUA580" s="633"/>
      <c r="KUB580" s="633"/>
      <c r="KUC580" s="633"/>
      <c r="KUD580" s="633"/>
      <c r="KUE580" s="633"/>
      <c r="KUF580" s="633"/>
      <c r="KUG580" s="633"/>
      <c r="KUH580" s="633"/>
      <c r="KUI580" s="633"/>
      <c r="KUJ580" s="633"/>
      <c r="KUK580" s="633"/>
      <c r="KUL580" s="633"/>
      <c r="KUM580" s="633"/>
      <c r="KUN580" s="633"/>
      <c r="KUO580" s="633"/>
      <c r="KUP580" s="633"/>
      <c r="KUQ580" s="633"/>
      <c r="KUR580" s="633"/>
      <c r="KUS580" s="633"/>
      <c r="KUT580" s="633"/>
      <c r="KUU580" s="633"/>
      <c r="KUV580" s="633"/>
      <c r="KUW580" s="633"/>
      <c r="KUX580" s="633"/>
      <c r="KUY580" s="633"/>
      <c r="KUZ580" s="633"/>
      <c r="KVA580" s="633"/>
      <c r="KVB580" s="633"/>
      <c r="KVC580" s="633"/>
      <c r="KVD580" s="633"/>
      <c r="KVE580" s="633"/>
      <c r="KVF580" s="633"/>
      <c r="KVG580" s="633"/>
      <c r="KVH580" s="633"/>
      <c r="KVI580" s="633"/>
      <c r="KVJ580" s="633"/>
      <c r="KVK580" s="633"/>
      <c r="KVL580" s="633"/>
      <c r="KVM580" s="633"/>
      <c r="KVN580" s="633"/>
      <c r="KVO580" s="633"/>
      <c r="KVP580" s="633"/>
      <c r="KVQ580" s="633"/>
      <c r="KVR580" s="633"/>
      <c r="KVS580" s="633"/>
      <c r="KVT580" s="633"/>
      <c r="KVU580" s="633"/>
      <c r="KVV580" s="633"/>
      <c r="KVW580" s="633"/>
      <c r="KVX580" s="633"/>
      <c r="KVY580" s="633"/>
      <c r="KVZ580" s="633"/>
      <c r="KWA580" s="633"/>
      <c r="KWB580" s="633"/>
      <c r="KWC580" s="633"/>
      <c r="KWD580" s="633"/>
      <c r="KWE580" s="633"/>
      <c r="KWF580" s="633"/>
      <c r="KWG580" s="633"/>
      <c r="KWH580" s="633"/>
      <c r="KWI580" s="633"/>
      <c r="KWJ580" s="633"/>
      <c r="KWK580" s="633"/>
      <c r="KWL580" s="633"/>
      <c r="KWM580" s="633"/>
      <c r="KWN580" s="633"/>
      <c r="KWO580" s="633"/>
      <c r="KWP580" s="633"/>
      <c r="KWQ580" s="633"/>
      <c r="KWR580" s="633"/>
      <c r="KWS580" s="633"/>
      <c r="KWT580" s="633"/>
      <c r="KWU580" s="633"/>
      <c r="KWV580" s="633"/>
      <c r="KWW580" s="633"/>
      <c r="KWX580" s="633"/>
      <c r="KWY580" s="633"/>
      <c r="KWZ580" s="633"/>
      <c r="KXA580" s="633"/>
      <c r="KXB580" s="633"/>
      <c r="KXC580" s="633"/>
      <c r="KXD580" s="633"/>
      <c r="KXE580" s="633"/>
      <c r="KXF580" s="633"/>
      <c r="KXG580" s="633"/>
      <c r="KXH580" s="633"/>
      <c r="KXI580" s="633"/>
      <c r="KXJ580" s="633"/>
      <c r="KXK580" s="633"/>
      <c r="KXL580" s="633"/>
      <c r="KXM580" s="633"/>
      <c r="KXN580" s="633"/>
      <c r="KXO580" s="633"/>
      <c r="KXP580" s="633"/>
      <c r="KXQ580" s="633"/>
      <c r="KXR580" s="633"/>
      <c r="KXS580" s="633"/>
      <c r="KXT580" s="633"/>
      <c r="KXU580" s="633"/>
      <c r="KXV580" s="633"/>
      <c r="KXW580" s="633"/>
      <c r="KXX580" s="633"/>
      <c r="KXY580" s="633"/>
      <c r="KXZ580" s="633"/>
      <c r="KYA580" s="633"/>
      <c r="KYB580" s="633"/>
      <c r="KYC580" s="633"/>
      <c r="KYD580" s="633"/>
      <c r="KYE580" s="633"/>
      <c r="KYF580" s="633"/>
      <c r="KYG580" s="633"/>
      <c r="KYH580" s="633"/>
      <c r="KYI580" s="633"/>
      <c r="KYJ580" s="633"/>
      <c r="KYK580" s="633"/>
      <c r="KYL580" s="633"/>
      <c r="KYM580" s="633"/>
      <c r="KYN580" s="633"/>
      <c r="KYO580" s="633"/>
      <c r="KYP580" s="633"/>
      <c r="KYQ580" s="633"/>
      <c r="KYR580" s="633"/>
      <c r="KYS580" s="633"/>
      <c r="KYT580" s="633"/>
      <c r="KYU580" s="633"/>
      <c r="KYV580" s="633"/>
      <c r="KYW580" s="633"/>
      <c r="KYX580" s="633"/>
      <c r="KYY580" s="633"/>
      <c r="KYZ580" s="633"/>
      <c r="KZA580" s="633"/>
      <c r="KZB580" s="633"/>
      <c r="KZC580" s="633"/>
      <c r="KZD580" s="633"/>
      <c r="KZE580" s="633"/>
      <c r="KZF580" s="633"/>
      <c r="KZG580" s="633"/>
      <c r="KZH580" s="633"/>
      <c r="KZI580" s="633"/>
      <c r="KZJ580" s="633"/>
      <c r="KZK580" s="633"/>
      <c r="KZL580" s="633"/>
      <c r="KZM580" s="633"/>
      <c r="KZN580" s="633"/>
      <c r="KZO580" s="633"/>
      <c r="KZP580" s="633"/>
      <c r="KZQ580" s="633"/>
      <c r="KZR580" s="633"/>
      <c r="KZS580" s="633"/>
      <c r="KZT580" s="633"/>
      <c r="KZU580" s="633"/>
      <c r="KZV580" s="633"/>
      <c r="KZW580" s="633"/>
      <c r="KZX580" s="633"/>
      <c r="KZY580" s="633"/>
      <c r="KZZ580" s="633"/>
      <c r="LAA580" s="633"/>
      <c r="LAB580" s="633"/>
      <c r="LAC580" s="633"/>
      <c r="LAD580" s="633"/>
      <c r="LAE580" s="633"/>
      <c r="LAF580" s="633"/>
      <c r="LAG580" s="633"/>
      <c r="LAH580" s="633"/>
      <c r="LAI580" s="633"/>
      <c r="LAJ580" s="633"/>
      <c r="LAK580" s="633"/>
      <c r="LAL580" s="633"/>
      <c r="LAM580" s="633"/>
      <c r="LAN580" s="633"/>
      <c r="LAO580" s="633"/>
      <c r="LAP580" s="633"/>
      <c r="LAQ580" s="633"/>
      <c r="LAR580" s="633"/>
      <c r="LAS580" s="633"/>
      <c r="LAT580" s="633"/>
      <c r="LAU580" s="633"/>
      <c r="LAV580" s="633"/>
      <c r="LAW580" s="633"/>
      <c r="LAX580" s="633"/>
      <c r="LAY580" s="633"/>
      <c r="LAZ580" s="633"/>
      <c r="LBA580" s="633"/>
      <c r="LBB580" s="633"/>
      <c r="LBC580" s="633"/>
      <c r="LBD580" s="633"/>
      <c r="LBE580" s="633"/>
      <c r="LBF580" s="633"/>
      <c r="LBG580" s="633"/>
      <c r="LBH580" s="633"/>
      <c r="LBI580" s="633"/>
      <c r="LBJ580" s="633"/>
      <c r="LBK580" s="633"/>
      <c r="LBL580" s="633"/>
      <c r="LBM580" s="633"/>
      <c r="LBN580" s="633"/>
      <c r="LBO580" s="633"/>
      <c r="LBP580" s="633"/>
      <c r="LBQ580" s="633"/>
      <c r="LBR580" s="633"/>
      <c r="LBS580" s="633"/>
      <c r="LBT580" s="633"/>
      <c r="LBU580" s="633"/>
      <c r="LBV580" s="633"/>
      <c r="LBW580" s="633"/>
      <c r="LBX580" s="633"/>
      <c r="LBY580" s="633"/>
      <c r="LBZ580" s="633"/>
      <c r="LCA580" s="633"/>
      <c r="LCB580" s="633"/>
      <c r="LCC580" s="633"/>
      <c r="LCD580" s="633"/>
      <c r="LCE580" s="633"/>
      <c r="LCF580" s="633"/>
      <c r="LCG580" s="633"/>
      <c r="LCH580" s="633"/>
      <c r="LCI580" s="633"/>
      <c r="LCJ580" s="633"/>
      <c r="LCK580" s="633"/>
      <c r="LCL580" s="633"/>
      <c r="LCM580" s="633"/>
      <c r="LCN580" s="633"/>
      <c r="LCO580" s="633"/>
      <c r="LCP580" s="633"/>
      <c r="LCQ580" s="633"/>
      <c r="LCR580" s="633"/>
      <c r="LCS580" s="633"/>
      <c r="LCT580" s="633"/>
      <c r="LCU580" s="633"/>
      <c r="LCV580" s="633"/>
      <c r="LCW580" s="633"/>
      <c r="LCX580" s="633"/>
      <c r="LCY580" s="633"/>
      <c r="LCZ580" s="633"/>
      <c r="LDA580" s="633"/>
      <c r="LDB580" s="633"/>
      <c r="LDC580" s="633"/>
      <c r="LDD580" s="633"/>
      <c r="LDE580" s="633"/>
      <c r="LDF580" s="633"/>
      <c r="LDG580" s="633"/>
      <c r="LDH580" s="633"/>
      <c r="LDI580" s="633"/>
      <c r="LDJ580" s="633"/>
      <c r="LDK580" s="633"/>
      <c r="LDL580" s="633"/>
      <c r="LDM580" s="633"/>
      <c r="LDN580" s="633"/>
      <c r="LDO580" s="633"/>
      <c r="LDP580" s="633"/>
      <c r="LDQ580" s="633"/>
      <c r="LDR580" s="633"/>
      <c r="LDS580" s="633"/>
      <c r="LDT580" s="633"/>
      <c r="LDU580" s="633"/>
      <c r="LDV580" s="633"/>
      <c r="LDW580" s="633"/>
      <c r="LDX580" s="633"/>
      <c r="LDY580" s="633"/>
      <c r="LDZ580" s="633"/>
      <c r="LEA580" s="633"/>
      <c r="LEB580" s="633"/>
      <c r="LEC580" s="633"/>
      <c r="LED580" s="633"/>
      <c r="LEE580" s="633"/>
      <c r="LEF580" s="633"/>
      <c r="LEG580" s="633"/>
      <c r="LEH580" s="633"/>
      <c r="LEI580" s="633"/>
      <c r="LEJ580" s="633"/>
      <c r="LEK580" s="633"/>
      <c r="LEL580" s="633"/>
      <c r="LEM580" s="633"/>
      <c r="LEN580" s="633"/>
      <c r="LEO580" s="633"/>
      <c r="LEP580" s="633"/>
      <c r="LEQ580" s="633"/>
      <c r="LER580" s="633"/>
      <c r="LES580" s="633"/>
      <c r="LET580" s="633"/>
      <c r="LEU580" s="633"/>
      <c r="LEV580" s="633"/>
      <c r="LEW580" s="633"/>
      <c r="LEX580" s="633"/>
      <c r="LEY580" s="633"/>
      <c r="LEZ580" s="633"/>
      <c r="LFA580" s="633"/>
      <c r="LFB580" s="633"/>
      <c r="LFC580" s="633"/>
      <c r="LFD580" s="633"/>
      <c r="LFE580" s="633"/>
      <c r="LFF580" s="633"/>
      <c r="LFG580" s="633"/>
      <c r="LFH580" s="633"/>
      <c r="LFI580" s="633"/>
      <c r="LFJ580" s="633"/>
      <c r="LFK580" s="633"/>
      <c r="LFL580" s="633"/>
      <c r="LFM580" s="633"/>
      <c r="LFN580" s="633"/>
      <c r="LFO580" s="633"/>
      <c r="LFP580" s="633"/>
      <c r="LFQ580" s="633"/>
      <c r="LFR580" s="633"/>
      <c r="LFS580" s="633"/>
      <c r="LFT580" s="633"/>
      <c r="LFU580" s="633"/>
      <c r="LFV580" s="633"/>
      <c r="LFW580" s="633"/>
      <c r="LFX580" s="633"/>
      <c r="LFY580" s="633"/>
      <c r="LFZ580" s="633"/>
      <c r="LGA580" s="633"/>
      <c r="LGB580" s="633"/>
      <c r="LGC580" s="633"/>
      <c r="LGD580" s="633"/>
      <c r="LGE580" s="633"/>
      <c r="LGF580" s="633"/>
      <c r="LGG580" s="633"/>
      <c r="LGH580" s="633"/>
      <c r="LGI580" s="633"/>
      <c r="LGJ580" s="633"/>
      <c r="LGK580" s="633"/>
      <c r="LGL580" s="633"/>
      <c r="LGM580" s="633"/>
      <c r="LGN580" s="633"/>
      <c r="LGO580" s="633"/>
      <c r="LGP580" s="633"/>
      <c r="LGQ580" s="633"/>
      <c r="LGR580" s="633"/>
      <c r="LGS580" s="633"/>
      <c r="LGT580" s="633"/>
      <c r="LGU580" s="633"/>
      <c r="LGV580" s="633"/>
      <c r="LGW580" s="633"/>
      <c r="LGX580" s="633"/>
      <c r="LGY580" s="633"/>
      <c r="LGZ580" s="633"/>
      <c r="LHA580" s="633"/>
      <c r="LHB580" s="633"/>
      <c r="LHC580" s="633"/>
      <c r="LHD580" s="633"/>
      <c r="LHE580" s="633"/>
      <c r="LHF580" s="633"/>
      <c r="LHG580" s="633"/>
      <c r="LHH580" s="633"/>
      <c r="LHI580" s="633"/>
      <c r="LHJ580" s="633"/>
      <c r="LHK580" s="633"/>
      <c r="LHL580" s="633"/>
      <c r="LHM580" s="633"/>
      <c r="LHN580" s="633"/>
      <c r="LHO580" s="633"/>
      <c r="LHP580" s="633"/>
      <c r="LHQ580" s="633"/>
      <c r="LHR580" s="633"/>
      <c r="LHS580" s="633"/>
      <c r="LHT580" s="633"/>
      <c r="LHU580" s="633"/>
      <c r="LHV580" s="633"/>
      <c r="LHW580" s="633"/>
      <c r="LHX580" s="633"/>
      <c r="LHY580" s="633"/>
      <c r="LHZ580" s="633"/>
      <c r="LIA580" s="633"/>
      <c r="LIB580" s="633"/>
      <c r="LIC580" s="633"/>
      <c r="LID580" s="633"/>
      <c r="LIE580" s="633"/>
      <c r="LIF580" s="633"/>
      <c r="LIG580" s="633"/>
      <c r="LIH580" s="633"/>
      <c r="LII580" s="633"/>
      <c r="LIJ580" s="633"/>
      <c r="LIK580" s="633"/>
      <c r="LIL580" s="633"/>
      <c r="LIM580" s="633"/>
      <c r="LIN580" s="633"/>
      <c r="LIO580" s="633"/>
      <c r="LIP580" s="633"/>
      <c r="LIQ580" s="633"/>
      <c r="LIR580" s="633"/>
      <c r="LIS580" s="633"/>
      <c r="LIT580" s="633"/>
      <c r="LIU580" s="633"/>
      <c r="LIV580" s="633"/>
      <c r="LIW580" s="633"/>
      <c r="LIX580" s="633"/>
      <c r="LIY580" s="633"/>
      <c r="LIZ580" s="633"/>
      <c r="LJA580" s="633"/>
      <c r="LJB580" s="633"/>
      <c r="LJC580" s="633"/>
      <c r="LJD580" s="633"/>
      <c r="LJE580" s="633"/>
      <c r="LJF580" s="633"/>
      <c r="LJG580" s="633"/>
      <c r="LJH580" s="633"/>
      <c r="LJI580" s="633"/>
      <c r="LJJ580" s="633"/>
      <c r="LJK580" s="633"/>
      <c r="LJL580" s="633"/>
      <c r="LJM580" s="633"/>
      <c r="LJN580" s="633"/>
      <c r="LJO580" s="633"/>
      <c r="LJP580" s="633"/>
      <c r="LJQ580" s="633"/>
      <c r="LJR580" s="633"/>
      <c r="LJS580" s="633"/>
      <c r="LJT580" s="633"/>
      <c r="LJU580" s="633"/>
      <c r="LJV580" s="633"/>
      <c r="LJW580" s="633"/>
      <c r="LJX580" s="633"/>
      <c r="LJY580" s="633"/>
      <c r="LJZ580" s="633"/>
      <c r="LKA580" s="633"/>
      <c r="LKB580" s="633"/>
      <c r="LKC580" s="633"/>
      <c r="LKD580" s="633"/>
      <c r="LKE580" s="633"/>
      <c r="LKF580" s="633"/>
      <c r="LKG580" s="633"/>
      <c r="LKH580" s="633"/>
      <c r="LKI580" s="633"/>
      <c r="LKJ580" s="633"/>
      <c r="LKK580" s="633"/>
      <c r="LKL580" s="633"/>
      <c r="LKM580" s="633"/>
      <c r="LKN580" s="633"/>
      <c r="LKO580" s="633"/>
      <c r="LKP580" s="633"/>
      <c r="LKQ580" s="633"/>
      <c r="LKR580" s="633"/>
      <c r="LKS580" s="633"/>
      <c r="LKT580" s="633"/>
      <c r="LKU580" s="633"/>
      <c r="LKV580" s="633"/>
      <c r="LKW580" s="633"/>
      <c r="LKX580" s="633"/>
      <c r="LKY580" s="633"/>
      <c r="LKZ580" s="633"/>
      <c r="LLA580" s="633"/>
      <c r="LLB580" s="633"/>
      <c r="LLC580" s="633"/>
      <c r="LLD580" s="633"/>
      <c r="LLE580" s="633"/>
      <c r="LLF580" s="633"/>
      <c r="LLG580" s="633"/>
      <c r="LLH580" s="633"/>
      <c r="LLI580" s="633"/>
      <c r="LLJ580" s="633"/>
      <c r="LLK580" s="633"/>
      <c r="LLL580" s="633"/>
      <c r="LLM580" s="633"/>
      <c r="LLN580" s="633"/>
      <c r="LLO580" s="633"/>
      <c r="LLP580" s="633"/>
      <c r="LLQ580" s="633"/>
      <c r="LLR580" s="633"/>
      <c r="LLS580" s="633"/>
      <c r="LLT580" s="633"/>
      <c r="LLU580" s="633"/>
      <c r="LLV580" s="633"/>
      <c r="LLW580" s="633"/>
      <c r="LLX580" s="633"/>
      <c r="LLY580" s="633"/>
      <c r="LLZ580" s="633"/>
      <c r="LMA580" s="633"/>
      <c r="LMB580" s="633"/>
      <c r="LMC580" s="633"/>
      <c r="LMD580" s="633"/>
      <c r="LME580" s="633"/>
      <c r="LMF580" s="633"/>
      <c r="LMG580" s="633"/>
      <c r="LMH580" s="633"/>
      <c r="LMI580" s="633"/>
      <c r="LMJ580" s="633"/>
      <c r="LMK580" s="633"/>
      <c r="LML580" s="633"/>
      <c r="LMM580" s="633"/>
      <c r="LMN580" s="633"/>
      <c r="LMO580" s="633"/>
      <c r="LMP580" s="633"/>
      <c r="LMQ580" s="633"/>
      <c r="LMR580" s="633"/>
      <c r="LMS580" s="633"/>
      <c r="LMT580" s="633"/>
      <c r="LMU580" s="633"/>
      <c r="LMV580" s="633"/>
      <c r="LMW580" s="633"/>
      <c r="LMX580" s="633"/>
      <c r="LMY580" s="633"/>
      <c r="LMZ580" s="633"/>
      <c r="LNA580" s="633"/>
      <c r="LNB580" s="633"/>
      <c r="LNC580" s="633"/>
      <c r="LND580" s="633"/>
      <c r="LNE580" s="633"/>
      <c r="LNF580" s="633"/>
      <c r="LNG580" s="633"/>
      <c r="LNH580" s="633"/>
      <c r="LNI580" s="633"/>
      <c r="LNJ580" s="633"/>
      <c r="LNK580" s="633"/>
      <c r="LNL580" s="633"/>
      <c r="LNM580" s="633"/>
      <c r="LNN580" s="633"/>
      <c r="LNO580" s="633"/>
      <c r="LNP580" s="633"/>
      <c r="LNQ580" s="633"/>
      <c r="LNR580" s="633"/>
      <c r="LNS580" s="633"/>
      <c r="LNT580" s="633"/>
      <c r="LNU580" s="633"/>
      <c r="LNV580" s="633"/>
      <c r="LNW580" s="633"/>
      <c r="LNX580" s="633"/>
      <c r="LNY580" s="633"/>
      <c r="LNZ580" s="633"/>
      <c r="LOA580" s="633"/>
      <c r="LOB580" s="633"/>
      <c r="LOC580" s="633"/>
      <c r="LOD580" s="633"/>
      <c r="LOE580" s="633"/>
      <c r="LOF580" s="633"/>
      <c r="LOG580" s="633"/>
      <c r="LOH580" s="633"/>
      <c r="LOI580" s="633"/>
      <c r="LOJ580" s="633"/>
      <c r="LOK580" s="633"/>
      <c r="LOL580" s="633"/>
      <c r="LOM580" s="633"/>
      <c r="LON580" s="633"/>
      <c r="LOO580" s="633"/>
      <c r="LOP580" s="633"/>
      <c r="LOQ580" s="633"/>
      <c r="LOR580" s="633"/>
      <c r="LOS580" s="633"/>
      <c r="LOT580" s="633"/>
      <c r="LOU580" s="633"/>
      <c r="LOV580" s="633"/>
      <c r="LOW580" s="633"/>
      <c r="LOX580" s="633"/>
      <c r="LOY580" s="633"/>
      <c r="LOZ580" s="633"/>
      <c r="LPA580" s="633"/>
      <c r="LPB580" s="633"/>
      <c r="LPC580" s="633"/>
      <c r="LPD580" s="633"/>
      <c r="LPE580" s="633"/>
      <c r="LPF580" s="633"/>
      <c r="LPG580" s="633"/>
      <c r="LPH580" s="633"/>
      <c r="LPI580" s="633"/>
      <c r="LPJ580" s="633"/>
      <c r="LPK580" s="633"/>
      <c r="LPL580" s="633"/>
      <c r="LPM580" s="633"/>
      <c r="LPN580" s="633"/>
      <c r="LPO580" s="633"/>
      <c r="LPP580" s="633"/>
      <c r="LPQ580" s="633"/>
      <c r="LPR580" s="633"/>
      <c r="LPS580" s="633"/>
      <c r="LPT580" s="633"/>
      <c r="LPU580" s="633"/>
      <c r="LPV580" s="633"/>
      <c r="LPW580" s="633"/>
      <c r="LPX580" s="633"/>
      <c r="LPY580" s="633"/>
      <c r="LPZ580" s="633"/>
      <c r="LQA580" s="633"/>
      <c r="LQB580" s="633"/>
      <c r="LQC580" s="633"/>
      <c r="LQD580" s="633"/>
      <c r="LQE580" s="633"/>
      <c r="LQF580" s="633"/>
      <c r="LQG580" s="633"/>
      <c r="LQH580" s="633"/>
      <c r="LQI580" s="633"/>
      <c r="LQJ580" s="633"/>
      <c r="LQK580" s="633"/>
      <c r="LQL580" s="633"/>
      <c r="LQM580" s="633"/>
      <c r="LQN580" s="633"/>
      <c r="LQO580" s="633"/>
      <c r="LQP580" s="633"/>
      <c r="LQQ580" s="633"/>
      <c r="LQR580" s="633"/>
      <c r="LQS580" s="633"/>
      <c r="LQT580" s="633"/>
      <c r="LQU580" s="633"/>
      <c r="LQV580" s="633"/>
      <c r="LQW580" s="633"/>
      <c r="LQX580" s="633"/>
      <c r="LQY580" s="633"/>
      <c r="LQZ580" s="633"/>
      <c r="LRA580" s="633"/>
      <c r="LRB580" s="633"/>
      <c r="LRC580" s="633"/>
      <c r="LRD580" s="633"/>
      <c r="LRE580" s="633"/>
      <c r="LRF580" s="633"/>
      <c r="LRG580" s="633"/>
      <c r="LRH580" s="633"/>
      <c r="LRI580" s="633"/>
      <c r="LRJ580" s="633"/>
      <c r="LRK580" s="633"/>
      <c r="LRL580" s="633"/>
      <c r="LRM580" s="633"/>
      <c r="LRN580" s="633"/>
      <c r="LRO580" s="633"/>
      <c r="LRP580" s="633"/>
      <c r="LRQ580" s="633"/>
      <c r="LRR580" s="633"/>
      <c r="LRS580" s="633"/>
      <c r="LRT580" s="633"/>
      <c r="LRU580" s="633"/>
      <c r="LRV580" s="633"/>
      <c r="LRW580" s="633"/>
      <c r="LRX580" s="633"/>
      <c r="LRY580" s="633"/>
      <c r="LRZ580" s="633"/>
      <c r="LSA580" s="633"/>
      <c r="LSB580" s="633"/>
      <c r="LSC580" s="633"/>
      <c r="LSD580" s="633"/>
      <c r="LSE580" s="633"/>
      <c r="LSF580" s="633"/>
      <c r="LSG580" s="633"/>
      <c r="LSH580" s="633"/>
      <c r="LSI580" s="633"/>
      <c r="LSJ580" s="633"/>
      <c r="LSK580" s="633"/>
      <c r="LSL580" s="633"/>
      <c r="LSM580" s="633"/>
      <c r="LSN580" s="633"/>
      <c r="LSO580" s="633"/>
      <c r="LSP580" s="633"/>
      <c r="LSQ580" s="633"/>
      <c r="LSR580" s="633"/>
      <c r="LSS580" s="633"/>
      <c r="LST580" s="633"/>
      <c r="LSU580" s="633"/>
      <c r="LSV580" s="633"/>
      <c r="LSW580" s="633"/>
      <c r="LSX580" s="633"/>
      <c r="LSY580" s="633"/>
      <c r="LSZ580" s="633"/>
      <c r="LTA580" s="633"/>
      <c r="LTB580" s="633"/>
      <c r="LTC580" s="633"/>
      <c r="LTD580" s="633"/>
      <c r="LTE580" s="633"/>
      <c r="LTF580" s="633"/>
      <c r="LTG580" s="633"/>
      <c r="LTH580" s="633"/>
      <c r="LTI580" s="633"/>
      <c r="LTJ580" s="633"/>
      <c r="LTK580" s="633"/>
      <c r="LTL580" s="633"/>
      <c r="LTM580" s="633"/>
      <c r="LTN580" s="633"/>
      <c r="LTO580" s="633"/>
      <c r="LTP580" s="633"/>
      <c r="LTQ580" s="633"/>
      <c r="LTR580" s="633"/>
      <c r="LTS580" s="633"/>
      <c r="LTT580" s="633"/>
      <c r="LTU580" s="633"/>
      <c r="LTV580" s="633"/>
      <c r="LTW580" s="633"/>
      <c r="LTX580" s="633"/>
      <c r="LTY580" s="633"/>
      <c r="LTZ580" s="633"/>
      <c r="LUA580" s="633"/>
      <c r="LUB580" s="633"/>
      <c r="LUC580" s="633"/>
      <c r="LUD580" s="633"/>
      <c r="LUE580" s="633"/>
      <c r="LUF580" s="633"/>
      <c r="LUG580" s="633"/>
      <c r="LUH580" s="633"/>
      <c r="LUI580" s="633"/>
      <c r="LUJ580" s="633"/>
      <c r="LUK580" s="633"/>
      <c r="LUL580" s="633"/>
      <c r="LUM580" s="633"/>
      <c r="LUN580" s="633"/>
      <c r="LUO580" s="633"/>
      <c r="LUP580" s="633"/>
      <c r="LUQ580" s="633"/>
      <c r="LUR580" s="633"/>
      <c r="LUS580" s="633"/>
      <c r="LUT580" s="633"/>
      <c r="LUU580" s="633"/>
      <c r="LUV580" s="633"/>
      <c r="LUW580" s="633"/>
      <c r="LUX580" s="633"/>
      <c r="LUY580" s="633"/>
      <c r="LUZ580" s="633"/>
      <c r="LVA580" s="633"/>
      <c r="LVB580" s="633"/>
      <c r="LVC580" s="633"/>
      <c r="LVD580" s="633"/>
      <c r="LVE580" s="633"/>
      <c r="LVF580" s="633"/>
      <c r="LVG580" s="633"/>
      <c r="LVH580" s="633"/>
      <c r="LVI580" s="633"/>
      <c r="LVJ580" s="633"/>
      <c r="LVK580" s="633"/>
      <c r="LVL580" s="633"/>
      <c r="LVM580" s="633"/>
      <c r="LVN580" s="633"/>
      <c r="LVO580" s="633"/>
      <c r="LVP580" s="633"/>
      <c r="LVQ580" s="633"/>
      <c r="LVR580" s="633"/>
      <c r="LVS580" s="633"/>
      <c r="LVT580" s="633"/>
      <c r="LVU580" s="633"/>
      <c r="LVV580" s="633"/>
      <c r="LVW580" s="633"/>
      <c r="LVX580" s="633"/>
      <c r="LVY580" s="633"/>
      <c r="LVZ580" s="633"/>
      <c r="LWA580" s="633"/>
      <c r="LWB580" s="633"/>
      <c r="LWC580" s="633"/>
      <c r="LWD580" s="633"/>
      <c r="LWE580" s="633"/>
      <c r="LWF580" s="633"/>
      <c r="LWG580" s="633"/>
      <c r="LWH580" s="633"/>
      <c r="LWI580" s="633"/>
      <c r="LWJ580" s="633"/>
      <c r="LWK580" s="633"/>
      <c r="LWL580" s="633"/>
      <c r="LWM580" s="633"/>
      <c r="LWN580" s="633"/>
      <c r="LWO580" s="633"/>
      <c r="LWP580" s="633"/>
      <c r="LWQ580" s="633"/>
      <c r="LWR580" s="633"/>
      <c r="LWS580" s="633"/>
      <c r="LWT580" s="633"/>
      <c r="LWU580" s="633"/>
      <c r="LWV580" s="633"/>
      <c r="LWW580" s="633"/>
      <c r="LWX580" s="633"/>
      <c r="LWY580" s="633"/>
      <c r="LWZ580" s="633"/>
      <c r="LXA580" s="633"/>
      <c r="LXB580" s="633"/>
      <c r="LXC580" s="633"/>
      <c r="LXD580" s="633"/>
      <c r="LXE580" s="633"/>
      <c r="LXF580" s="633"/>
      <c r="LXG580" s="633"/>
      <c r="LXH580" s="633"/>
      <c r="LXI580" s="633"/>
      <c r="LXJ580" s="633"/>
      <c r="LXK580" s="633"/>
      <c r="LXL580" s="633"/>
      <c r="LXM580" s="633"/>
      <c r="LXN580" s="633"/>
      <c r="LXO580" s="633"/>
      <c r="LXP580" s="633"/>
      <c r="LXQ580" s="633"/>
      <c r="LXR580" s="633"/>
      <c r="LXS580" s="633"/>
      <c r="LXT580" s="633"/>
      <c r="LXU580" s="633"/>
      <c r="LXV580" s="633"/>
      <c r="LXW580" s="633"/>
      <c r="LXX580" s="633"/>
      <c r="LXY580" s="633"/>
      <c r="LXZ580" s="633"/>
      <c r="LYA580" s="633"/>
      <c r="LYB580" s="633"/>
      <c r="LYC580" s="633"/>
      <c r="LYD580" s="633"/>
      <c r="LYE580" s="633"/>
      <c r="LYF580" s="633"/>
      <c r="LYG580" s="633"/>
      <c r="LYH580" s="633"/>
      <c r="LYI580" s="633"/>
      <c r="LYJ580" s="633"/>
      <c r="LYK580" s="633"/>
      <c r="LYL580" s="633"/>
      <c r="LYM580" s="633"/>
      <c r="LYN580" s="633"/>
      <c r="LYO580" s="633"/>
      <c r="LYP580" s="633"/>
      <c r="LYQ580" s="633"/>
      <c r="LYR580" s="633"/>
      <c r="LYS580" s="633"/>
      <c r="LYT580" s="633"/>
      <c r="LYU580" s="633"/>
      <c r="LYV580" s="633"/>
      <c r="LYW580" s="633"/>
      <c r="LYX580" s="633"/>
      <c r="LYY580" s="633"/>
      <c r="LYZ580" s="633"/>
      <c r="LZA580" s="633"/>
      <c r="LZB580" s="633"/>
      <c r="LZC580" s="633"/>
      <c r="LZD580" s="633"/>
      <c r="LZE580" s="633"/>
      <c r="LZF580" s="633"/>
      <c r="LZG580" s="633"/>
      <c r="LZH580" s="633"/>
      <c r="LZI580" s="633"/>
      <c r="LZJ580" s="633"/>
      <c r="LZK580" s="633"/>
      <c r="LZL580" s="633"/>
      <c r="LZM580" s="633"/>
      <c r="LZN580" s="633"/>
      <c r="LZO580" s="633"/>
      <c r="LZP580" s="633"/>
      <c r="LZQ580" s="633"/>
      <c r="LZR580" s="633"/>
      <c r="LZS580" s="633"/>
      <c r="LZT580" s="633"/>
      <c r="LZU580" s="633"/>
      <c r="LZV580" s="633"/>
      <c r="LZW580" s="633"/>
      <c r="LZX580" s="633"/>
      <c r="LZY580" s="633"/>
      <c r="LZZ580" s="633"/>
      <c r="MAA580" s="633"/>
      <c r="MAB580" s="633"/>
      <c r="MAC580" s="633"/>
      <c r="MAD580" s="633"/>
      <c r="MAE580" s="633"/>
      <c r="MAF580" s="633"/>
      <c r="MAG580" s="633"/>
      <c r="MAH580" s="633"/>
      <c r="MAI580" s="633"/>
      <c r="MAJ580" s="633"/>
      <c r="MAK580" s="633"/>
      <c r="MAL580" s="633"/>
      <c r="MAM580" s="633"/>
      <c r="MAN580" s="633"/>
      <c r="MAO580" s="633"/>
      <c r="MAP580" s="633"/>
      <c r="MAQ580" s="633"/>
      <c r="MAR580" s="633"/>
      <c r="MAS580" s="633"/>
      <c r="MAT580" s="633"/>
      <c r="MAU580" s="633"/>
      <c r="MAV580" s="633"/>
      <c r="MAW580" s="633"/>
      <c r="MAX580" s="633"/>
      <c r="MAY580" s="633"/>
      <c r="MAZ580" s="633"/>
      <c r="MBA580" s="633"/>
      <c r="MBB580" s="633"/>
      <c r="MBC580" s="633"/>
      <c r="MBD580" s="633"/>
      <c r="MBE580" s="633"/>
      <c r="MBF580" s="633"/>
      <c r="MBG580" s="633"/>
      <c r="MBH580" s="633"/>
      <c r="MBI580" s="633"/>
      <c r="MBJ580" s="633"/>
      <c r="MBK580" s="633"/>
      <c r="MBL580" s="633"/>
      <c r="MBM580" s="633"/>
      <c r="MBN580" s="633"/>
      <c r="MBO580" s="633"/>
      <c r="MBP580" s="633"/>
      <c r="MBQ580" s="633"/>
      <c r="MBR580" s="633"/>
      <c r="MBS580" s="633"/>
      <c r="MBT580" s="633"/>
      <c r="MBU580" s="633"/>
      <c r="MBV580" s="633"/>
      <c r="MBW580" s="633"/>
      <c r="MBX580" s="633"/>
      <c r="MBY580" s="633"/>
      <c r="MBZ580" s="633"/>
      <c r="MCA580" s="633"/>
      <c r="MCB580" s="633"/>
      <c r="MCC580" s="633"/>
      <c r="MCD580" s="633"/>
      <c r="MCE580" s="633"/>
      <c r="MCF580" s="633"/>
      <c r="MCG580" s="633"/>
      <c r="MCH580" s="633"/>
      <c r="MCI580" s="633"/>
      <c r="MCJ580" s="633"/>
      <c r="MCK580" s="633"/>
      <c r="MCL580" s="633"/>
      <c r="MCM580" s="633"/>
      <c r="MCN580" s="633"/>
      <c r="MCO580" s="633"/>
      <c r="MCP580" s="633"/>
      <c r="MCQ580" s="633"/>
      <c r="MCR580" s="633"/>
      <c r="MCS580" s="633"/>
      <c r="MCT580" s="633"/>
      <c r="MCU580" s="633"/>
      <c r="MCV580" s="633"/>
      <c r="MCW580" s="633"/>
      <c r="MCX580" s="633"/>
      <c r="MCY580" s="633"/>
      <c r="MCZ580" s="633"/>
      <c r="MDA580" s="633"/>
      <c r="MDB580" s="633"/>
      <c r="MDC580" s="633"/>
      <c r="MDD580" s="633"/>
      <c r="MDE580" s="633"/>
      <c r="MDF580" s="633"/>
      <c r="MDG580" s="633"/>
      <c r="MDH580" s="633"/>
      <c r="MDI580" s="633"/>
      <c r="MDJ580" s="633"/>
      <c r="MDK580" s="633"/>
      <c r="MDL580" s="633"/>
      <c r="MDM580" s="633"/>
      <c r="MDN580" s="633"/>
      <c r="MDO580" s="633"/>
      <c r="MDP580" s="633"/>
      <c r="MDQ580" s="633"/>
      <c r="MDR580" s="633"/>
      <c r="MDS580" s="633"/>
      <c r="MDT580" s="633"/>
      <c r="MDU580" s="633"/>
      <c r="MDV580" s="633"/>
      <c r="MDW580" s="633"/>
      <c r="MDX580" s="633"/>
      <c r="MDY580" s="633"/>
      <c r="MDZ580" s="633"/>
      <c r="MEA580" s="633"/>
      <c r="MEB580" s="633"/>
      <c r="MEC580" s="633"/>
      <c r="MED580" s="633"/>
      <c r="MEE580" s="633"/>
      <c r="MEF580" s="633"/>
      <c r="MEG580" s="633"/>
      <c r="MEH580" s="633"/>
      <c r="MEI580" s="633"/>
      <c r="MEJ580" s="633"/>
      <c r="MEK580" s="633"/>
      <c r="MEL580" s="633"/>
      <c r="MEM580" s="633"/>
      <c r="MEN580" s="633"/>
      <c r="MEO580" s="633"/>
      <c r="MEP580" s="633"/>
      <c r="MEQ580" s="633"/>
      <c r="MER580" s="633"/>
      <c r="MES580" s="633"/>
      <c r="MET580" s="633"/>
      <c r="MEU580" s="633"/>
      <c r="MEV580" s="633"/>
      <c r="MEW580" s="633"/>
      <c r="MEX580" s="633"/>
      <c r="MEY580" s="633"/>
      <c r="MEZ580" s="633"/>
      <c r="MFA580" s="633"/>
      <c r="MFB580" s="633"/>
      <c r="MFC580" s="633"/>
      <c r="MFD580" s="633"/>
      <c r="MFE580" s="633"/>
      <c r="MFF580" s="633"/>
      <c r="MFG580" s="633"/>
      <c r="MFH580" s="633"/>
      <c r="MFI580" s="633"/>
      <c r="MFJ580" s="633"/>
      <c r="MFK580" s="633"/>
      <c r="MFL580" s="633"/>
      <c r="MFM580" s="633"/>
      <c r="MFN580" s="633"/>
      <c r="MFO580" s="633"/>
      <c r="MFP580" s="633"/>
      <c r="MFQ580" s="633"/>
      <c r="MFR580" s="633"/>
      <c r="MFS580" s="633"/>
      <c r="MFT580" s="633"/>
      <c r="MFU580" s="633"/>
      <c r="MFV580" s="633"/>
      <c r="MFW580" s="633"/>
      <c r="MFX580" s="633"/>
      <c r="MFY580" s="633"/>
      <c r="MFZ580" s="633"/>
      <c r="MGA580" s="633"/>
      <c r="MGB580" s="633"/>
      <c r="MGC580" s="633"/>
      <c r="MGD580" s="633"/>
      <c r="MGE580" s="633"/>
      <c r="MGF580" s="633"/>
      <c r="MGG580" s="633"/>
      <c r="MGH580" s="633"/>
      <c r="MGI580" s="633"/>
      <c r="MGJ580" s="633"/>
      <c r="MGK580" s="633"/>
      <c r="MGL580" s="633"/>
      <c r="MGM580" s="633"/>
      <c r="MGN580" s="633"/>
      <c r="MGO580" s="633"/>
      <c r="MGP580" s="633"/>
      <c r="MGQ580" s="633"/>
      <c r="MGR580" s="633"/>
      <c r="MGS580" s="633"/>
      <c r="MGT580" s="633"/>
      <c r="MGU580" s="633"/>
      <c r="MGV580" s="633"/>
      <c r="MGW580" s="633"/>
      <c r="MGX580" s="633"/>
      <c r="MGY580" s="633"/>
      <c r="MGZ580" s="633"/>
      <c r="MHA580" s="633"/>
      <c r="MHB580" s="633"/>
      <c r="MHC580" s="633"/>
      <c r="MHD580" s="633"/>
      <c r="MHE580" s="633"/>
      <c r="MHF580" s="633"/>
      <c r="MHG580" s="633"/>
      <c r="MHH580" s="633"/>
      <c r="MHI580" s="633"/>
      <c r="MHJ580" s="633"/>
      <c r="MHK580" s="633"/>
      <c r="MHL580" s="633"/>
      <c r="MHM580" s="633"/>
      <c r="MHN580" s="633"/>
      <c r="MHO580" s="633"/>
      <c r="MHP580" s="633"/>
      <c r="MHQ580" s="633"/>
      <c r="MHR580" s="633"/>
      <c r="MHS580" s="633"/>
      <c r="MHT580" s="633"/>
      <c r="MHU580" s="633"/>
      <c r="MHV580" s="633"/>
      <c r="MHW580" s="633"/>
      <c r="MHX580" s="633"/>
      <c r="MHY580" s="633"/>
      <c r="MHZ580" s="633"/>
      <c r="MIA580" s="633"/>
      <c r="MIB580" s="633"/>
      <c r="MIC580" s="633"/>
      <c r="MID580" s="633"/>
      <c r="MIE580" s="633"/>
      <c r="MIF580" s="633"/>
      <c r="MIG580" s="633"/>
      <c r="MIH580" s="633"/>
      <c r="MII580" s="633"/>
      <c r="MIJ580" s="633"/>
      <c r="MIK580" s="633"/>
      <c r="MIL580" s="633"/>
      <c r="MIM580" s="633"/>
      <c r="MIN580" s="633"/>
      <c r="MIO580" s="633"/>
      <c r="MIP580" s="633"/>
      <c r="MIQ580" s="633"/>
      <c r="MIR580" s="633"/>
      <c r="MIS580" s="633"/>
      <c r="MIT580" s="633"/>
      <c r="MIU580" s="633"/>
      <c r="MIV580" s="633"/>
      <c r="MIW580" s="633"/>
      <c r="MIX580" s="633"/>
      <c r="MIY580" s="633"/>
      <c r="MIZ580" s="633"/>
      <c r="MJA580" s="633"/>
      <c r="MJB580" s="633"/>
      <c r="MJC580" s="633"/>
      <c r="MJD580" s="633"/>
      <c r="MJE580" s="633"/>
      <c r="MJF580" s="633"/>
      <c r="MJG580" s="633"/>
      <c r="MJH580" s="633"/>
      <c r="MJI580" s="633"/>
      <c r="MJJ580" s="633"/>
      <c r="MJK580" s="633"/>
      <c r="MJL580" s="633"/>
      <c r="MJM580" s="633"/>
      <c r="MJN580" s="633"/>
      <c r="MJO580" s="633"/>
      <c r="MJP580" s="633"/>
      <c r="MJQ580" s="633"/>
      <c r="MJR580" s="633"/>
      <c r="MJS580" s="633"/>
      <c r="MJT580" s="633"/>
      <c r="MJU580" s="633"/>
      <c r="MJV580" s="633"/>
      <c r="MJW580" s="633"/>
      <c r="MJX580" s="633"/>
      <c r="MJY580" s="633"/>
      <c r="MJZ580" s="633"/>
      <c r="MKA580" s="633"/>
      <c r="MKB580" s="633"/>
      <c r="MKC580" s="633"/>
      <c r="MKD580" s="633"/>
      <c r="MKE580" s="633"/>
      <c r="MKF580" s="633"/>
      <c r="MKG580" s="633"/>
      <c r="MKH580" s="633"/>
      <c r="MKI580" s="633"/>
      <c r="MKJ580" s="633"/>
      <c r="MKK580" s="633"/>
      <c r="MKL580" s="633"/>
      <c r="MKM580" s="633"/>
      <c r="MKN580" s="633"/>
      <c r="MKO580" s="633"/>
      <c r="MKP580" s="633"/>
      <c r="MKQ580" s="633"/>
      <c r="MKR580" s="633"/>
      <c r="MKS580" s="633"/>
      <c r="MKT580" s="633"/>
      <c r="MKU580" s="633"/>
      <c r="MKV580" s="633"/>
      <c r="MKW580" s="633"/>
      <c r="MKX580" s="633"/>
      <c r="MKY580" s="633"/>
      <c r="MKZ580" s="633"/>
      <c r="MLA580" s="633"/>
      <c r="MLB580" s="633"/>
      <c r="MLC580" s="633"/>
      <c r="MLD580" s="633"/>
      <c r="MLE580" s="633"/>
      <c r="MLF580" s="633"/>
      <c r="MLG580" s="633"/>
      <c r="MLH580" s="633"/>
      <c r="MLI580" s="633"/>
      <c r="MLJ580" s="633"/>
      <c r="MLK580" s="633"/>
      <c r="MLL580" s="633"/>
      <c r="MLM580" s="633"/>
      <c r="MLN580" s="633"/>
      <c r="MLO580" s="633"/>
      <c r="MLP580" s="633"/>
      <c r="MLQ580" s="633"/>
      <c r="MLR580" s="633"/>
      <c r="MLS580" s="633"/>
      <c r="MLT580" s="633"/>
      <c r="MLU580" s="633"/>
      <c r="MLV580" s="633"/>
      <c r="MLW580" s="633"/>
      <c r="MLX580" s="633"/>
      <c r="MLY580" s="633"/>
      <c r="MLZ580" s="633"/>
      <c r="MMA580" s="633"/>
      <c r="MMB580" s="633"/>
      <c r="MMC580" s="633"/>
      <c r="MMD580" s="633"/>
      <c r="MME580" s="633"/>
      <c r="MMF580" s="633"/>
      <c r="MMG580" s="633"/>
      <c r="MMH580" s="633"/>
      <c r="MMI580" s="633"/>
      <c r="MMJ580" s="633"/>
      <c r="MMK580" s="633"/>
      <c r="MML580" s="633"/>
      <c r="MMM580" s="633"/>
      <c r="MMN580" s="633"/>
      <c r="MMO580" s="633"/>
      <c r="MMP580" s="633"/>
      <c r="MMQ580" s="633"/>
      <c r="MMR580" s="633"/>
      <c r="MMS580" s="633"/>
      <c r="MMT580" s="633"/>
      <c r="MMU580" s="633"/>
      <c r="MMV580" s="633"/>
      <c r="MMW580" s="633"/>
      <c r="MMX580" s="633"/>
      <c r="MMY580" s="633"/>
      <c r="MMZ580" s="633"/>
      <c r="MNA580" s="633"/>
      <c r="MNB580" s="633"/>
      <c r="MNC580" s="633"/>
      <c r="MND580" s="633"/>
      <c r="MNE580" s="633"/>
      <c r="MNF580" s="633"/>
      <c r="MNG580" s="633"/>
      <c r="MNH580" s="633"/>
      <c r="MNI580" s="633"/>
      <c r="MNJ580" s="633"/>
      <c r="MNK580" s="633"/>
      <c r="MNL580" s="633"/>
      <c r="MNM580" s="633"/>
      <c r="MNN580" s="633"/>
      <c r="MNO580" s="633"/>
      <c r="MNP580" s="633"/>
      <c r="MNQ580" s="633"/>
      <c r="MNR580" s="633"/>
      <c r="MNS580" s="633"/>
      <c r="MNT580" s="633"/>
      <c r="MNU580" s="633"/>
      <c r="MNV580" s="633"/>
      <c r="MNW580" s="633"/>
      <c r="MNX580" s="633"/>
      <c r="MNY580" s="633"/>
      <c r="MNZ580" s="633"/>
      <c r="MOA580" s="633"/>
      <c r="MOB580" s="633"/>
      <c r="MOC580" s="633"/>
      <c r="MOD580" s="633"/>
      <c r="MOE580" s="633"/>
      <c r="MOF580" s="633"/>
      <c r="MOG580" s="633"/>
      <c r="MOH580" s="633"/>
      <c r="MOI580" s="633"/>
      <c r="MOJ580" s="633"/>
      <c r="MOK580" s="633"/>
      <c r="MOL580" s="633"/>
      <c r="MOM580" s="633"/>
      <c r="MON580" s="633"/>
      <c r="MOO580" s="633"/>
      <c r="MOP580" s="633"/>
      <c r="MOQ580" s="633"/>
      <c r="MOR580" s="633"/>
      <c r="MOS580" s="633"/>
      <c r="MOT580" s="633"/>
      <c r="MOU580" s="633"/>
      <c r="MOV580" s="633"/>
      <c r="MOW580" s="633"/>
      <c r="MOX580" s="633"/>
      <c r="MOY580" s="633"/>
      <c r="MOZ580" s="633"/>
      <c r="MPA580" s="633"/>
      <c r="MPB580" s="633"/>
      <c r="MPC580" s="633"/>
      <c r="MPD580" s="633"/>
      <c r="MPE580" s="633"/>
      <c r="MPF580" s="633"/>
      <c r="MPG580" s="633"/>
      <c r="MPH580" s="633"/>
      <c r="MPI580" s="633"/>
      <c r="MPJ580" s="633"/>
      <c r="MPK580" s="633"/>
      <c r="MPL580" s="633"/>
      <c r="MPM580" s="633"/>
      <c r="MPN580" s="633"/>
      <c r="MPO580" s="633"/>
      <c r="MPP580" s="633"/>
      <c r="MPQ580" s="633"/>
      <c r="MPR580" s="633"/>
      <c r="MPS580" s="633"/>
      <c r="MPT580" s="633"/>
      <c r="MPU580" s="633"/>
      <c r="MPV580" s="633"/>
      <c r="MPW580" s="633"/>
      <c r="MPX580" s="633"/>
      <c r="MPY580" s="633"/>
      <c r="MPZ580" s="633"/>
      <c r="MQA580" s="633"/>
      <c r="MQB580" s="633"/>
      <c r="MQC580" s="633"/>
      <c r="MQD580" s="633"/>
      <c r="MQE580" s="633"/>
      <c r="MQF580" s="633"/>
      <c r="MQG580" s="633"/>
      <c r="MQH580" s="633"/>
      <c r="MQI580" s="633"/>
      <c r="MQJ580" s="633"/>
      <c r="MQK580" s="633"/>
      <c r="MQL580" s="633"/>
      <c r="MQM580" s="633"/>
      <c r="MQN580" s="633"/>
      <c r="MQO580" s="633"/>
      <c r="MQP580" s="633"/>
      <c r="MQQ580" s="633"/>
      <c r="MQR580" s="633"/>
      <c r="MQS580" s="633"/>
      <c r="MQT580" s="633"/>
      <c r="MQU580" s="633"/>
      <c r="MQV580" s="633"/>
      <c r="MQW580" s="633"/>
      <c r="MQX580" s="633"/>
      <c r="MQY580" s="633"/>
      <c r="MQZ580" s="633"/>
      <c r="MRA580" s="633"/>
      <c r="MRB580" s="633"/>
      <c r="MRC580" s="633"/>
      <c r="MRD580" s="633"/>
      <c r="MRE580" s="633"/>
      <c r="MRF580" s="633"/>
      <c r="MRG580" s="633"/>
      <c r="MRH580" s="633"/>
      <c r="MRI580" s="633"/>
      <c r="MRJ580" s="633"/>
      <c r="MRK580" s="633"/>
      <c r="MRL580" s="633"/>
      <c r="MRM580" s="633"/>
      <c r="MRN580" s="633"/>
      <c r="MRO580" s="633"/>
      <c r="MRP580" s="633"/>
      <c r="MRQ580" s="633"/>
      <c r="MRR580" s="633"/>
      <c r="MRS580" s="633"/>
      <c r="MRT580" s="633"/>
      <c r="MRU580" s="633"/>
      <c r="MRV580" s="633"/>
      <c r="MRW580" s="633"/>
      <c r="MRX580" s="633"/>
      <c r="MRY580" s="633"/>
      <c r="MRZ580" s="633"/>
      <c r="MSA580" s="633"/>
      <c r="MSB580" s="633"/>
      <c r="MSC580" s="633"/>
      <c r="MSD580" s="633"/>
      <c r="MSE580" s="633"/>
      <c r="MSF580" s="633"/>
      <c r="MSG580" s="633"/>
      <c r="MSH580" s="633"/>
      <c r="MSI580" s="633"/>
      <c r="MSJ580" s="633"/>
      <c r="MSK580" s="633"/>
      <c r="MSL580" s="633"/>
      <c r="MSM580" s="633"/>
      <c r="MSN580" s="633"/>
      <c r="MSO580" s="633"/>
      <c r="MSP580" s="633"/>
      <c r="MSQ580" s="633"/>
      <c r="MSR580" s="633"/>
      <c r="MSS580" s="633"/>
      <c r="MST580" s="633"/>
      <c r="MSU580" s="633"/>
      <c r="MSV580" s="633"/>
      <c r="MSW580" s="633"/>
      <c r="MSX580" s="633"/>
      <c r="MSY580" s="633"/>
      <c r="MSZ580" s="633"/>
      <c r="MTA580" s="633"/>
      <c r="MTB580" s="633"/>
      <c r="MTC580" s="633"/>
      <c r="MTD580" s="633"/>
      <c r="MTE580" s="633"/>
      <c r="MTF580" s="633"/>
      <c r="MTG580" s="633"/>
      <c r="MTH580" s="633"/>
      <c r="MTI580" s="633"/>
      <c r="MTJ580" s="633"/>
      <c r="MTK580" s="633"/>
      <c r="MTL580" s="633"/>
      <c r="MTM580" s="633"/>
      <c r="MTN580" s="633"/>
      <c r="MTO580" s="633"/>
      <c r="MTP580" s="633"/>
      <c r="MTQ580" s="633"/>
      <c r="MTR580" s="633"/>
      <c r="MTS580" s="633"/>
      <c r="MTT580" s="633"/>
      <c r="MTU580" s="633"/>
      <c r="MTV580" s="633"/>
      <c r="MTW580" s="633"/>
      <c r="MTX580" s="633"/>
      <c r="MTY580" s="633"/>
      <c r="MTZ580" s="633"/>
      <c r="MUA580" s="633"/>
      <c r="MUB580" s="633"/>
      <c r="MUC580" s="633"/>
      <c r="MUD580" s="633"/>
      <c r="MUE580" s="633"/>
      <c r="MUF580" s="633"/>
      <c r="MUG580" s="633"/>
      <c r="MUH580" s="633"/>
      <c r="MUI580" s="633"/>
      <c r="MUJ580" s="633"/>
      <c r="MUK580" s="633"/>
      <c r="MUL580" s="633"/>
      <c r="MUM580" s="633"/>
      <c r="MUN580" s="633"/>
      <c r="MUO580" s="633"/>
      <c r="MUP580" s="633"/>
      <c r="MUQ580" s="633"/>
      <c r="MUR580" s="633"/>
      <c r="MUS580" s="633"/>
      <c r="MUT580" s="633"/>
      <c r="MUU580" s="633"/>
      <c r="MUV580" s="633"/>
      <c r="MUW580" s="633"/>
      <c r="MUX580" s="633"/>
      <c r="MUY580" s="633"/>
      <c r="MUZ580" s="633"/>
      <c r="MVA580" s="633"/>
      <c r="MVB580" s="633"/>
      <c r="MVC580" s="633"/>
      <c r="MVD580" s="633"/>
      <c r="MVE580" s="633"/>
      <c r="MVF580" s="633"/>
      <c r="MVG580" s="633"/>
      <c r="MVH580" s="633"/>
      <c r="MVI580" s="633"/>
      <c r="MVJ580" s="633"/>
      <c r="MVK580" s="633"/>
      <c r="MVL580" s="633"/>
      <c r="MVM580" s="633"/>
      <c r="MVN580" s="633"/>
      <c r="MVO580" s="633"/>
      <c r="MVP580" s="633"/>
      <c r="MVQ580" s="633"/>
      <c r="MVR580" s="633"/>
      <c r="MVS580" s="633"/>
      <c r="MVT580" s="633"/>
      <c r="MVU580" s="633"/>
      <c r="MVV580" s="633"/>
      <c r="MVW580" s="633"/>
      <c r="MVX580" s="633"/>
      <c r="MVY580" s="633"/>
      <c r="MVZ580" s="633"/>
      <c r="MWA580" s="633"/>
      <c r="MWB580" s="633"/>
      <c r="MWC580" s="633"/>
      <c r="MWD580" s="633"/>
      <c r="MWE580" s="633"/>
      <c r="MWF580" s="633"/>
      <c r="MWG580" s="633"/>
      <c r="MWH580" s="633"/>
      <c r="MWI580" s="633"/>
      <c r="MWJ580" s="633"/>
      <c r="MWK580" s="633"/>
      <c r="MWL580" s="633"/>
      <c r="MWM580" s="633"/>
      <c r="MWN580" s="633"/>
      <c r="MWO580" s="633"/>
      <c r="MWP580" s="633"/>
      <c r="MWQ580" s="633"/>
      <c r="MWR580" s="633"/>
      <c r="MWS580" s="633"/>
      <c r="MWT580" s="633"/>
      <c r="MWU580" s="633"/>
      <c r="MWV580" s="633"/>
      <c r="MWW580" s="633"/>
      <c r="MWX580" s="633"/>
      <c r="MWY580" s="633"/>
      <c r="MWZ580" s="633"/>
      <c r="MXA580" s="633"/>
      <c r="MXB580" s="633"/>
      <c r="MXC580" s="633"/>
      <c r="MXD580" s="633"/>
      <c r="MXE580" s="633"/>
      <c r="MXF580" s="633"/>
      <c r="MXG580" s="633"/>
      <c r="MXH580" s="633"/>
      <c r="MXI580" s="633"/>
      <c r="MXJ580" s="633"/>
      <c r="MXK580" s="633"/>
      <c r="MXL580" s="633"/>
      <c r="MXM580" s="633"/>
      <c r="MXN580" s="633"/>
      <c r="MXO580" s="633"/>
      <c r="MXP580" s="633"/>
      <c r="MXQ580" s="633"/>
      <c r="MXR580" s="633"/>
      <c r="MXS580" s="633"/>
      <c r="MXT580" s="633"/>
      <c r="MXU580" s="633"/>
      <c r="MXV580" s="633"/>
      <c r="MXW580" s="633"/>
      <c r="MXX580" s="633"/>
      <c r="MXY580" s="633"/>
      <c r="MXZ580" s="633"/>
      <c r="MYA580" s="633"/>
      <c r="MYB580" s="633"/>
      <c r="MYC580" s="633"/>
      <c r="MYD580" s="633"/>
      <c r="MYE580" s="633"/>
      <c r="MYF580" s="633"/>
      <c r="MYG580" s="633"/>
      <c r="MYH580" s="633"/>
      <c r="MYI580" s="633"/>
      <c r="MYJ580" s="633"/>
      <c r="MYK580" s="633"/>
      <c r="MYL580" s="633"/>
      <c r="MYM580" s="633"/>
      <c r="MYN580" s="633"/>
      <c r="MYO580" s="633"/>
      <c r="MYP580" s="633"/>
      <c r="MYQ580" s="633"/>
      <c r="MYR580" s="633"/>
      <c r="MYS580" s="633"/>
      <c r="MYT580" s="633"/>
      <c r="MYU580" s="633"/>
      <c r="MYV580" s="633"/>
      <c r="MYW580" s="633"/>
      <c r="MYX580" s="633"/>
      <c r="MYY580" s="633"/>
      <c r="MYZ580" s="633"/>
      <c r="MZA580" s="633"/>
      <c r="MZB580" s="633"/>
      <c r="MZC580" s="633"/>
      <c r="MZD580" s="633"/>
      <c r="MZE580" s="633"/>
      <c r="MZF580" s="633"/>
      <c r="MZG580" s="633"/>
      <c r="MZH580" s="633"/>
      <c r="MZI580" s="633"/>
      <c r="MZJ580" s="633"/>
      <c r="MZK580" s="633"/>
      <c r="MZL580" s="633"/>
      <c r="MZM580" s="633"/>
      <c r="MZN580" s="633"/>
      <c r="MZO580" s="633"/>
      <c r="MZP580" s="633"/>
      <c r="MZQ580" s="633"/>
      <c r="MZR580" s="633"/>
      <c r="MZS580" s="633"/>
      <c r="MZT580" s="633"/>
      <c r="MZU580" s="633"/>
      <c r="MZV580" s="633"/>
      <c r="MZW580" s="633"/>
      <c r="MZX580" s="633"/>
      <c r="MZY580" s="633"/>
      <c r="MZZ580" s="633"/>
      <c r="NAA580" s="633"/>
      <c r="NAB580" s="633"/>
      <c r="NAC580" s="633"/>
      <c r="NAD580" s="633"/>
      <c r="NAE580" s="633"/>
      <c r="NAF580" s="633"/>
      <c r="NAG580" s="633"/>
      <c r="NAH580" s="633"/>
      <c r="NAI580" s="633"/>
      <c r="NAJ580" s="633"/>
      <c r="NAK580" s="633"/>
      <c r="NAL580" s="633"/>
      <c r="NAM580" s="633"/>
      <c r="NAN580" s="633"/>
      <c r="NAO580" s="633"/>
      <c r="NAP580" s="633"/>
      <c r="NAQ580" s="633"/>
      <c r="NAR580" s="633"/>
      <c r="NAS580" s="633"/>
      <c r="NAT580" s="633"/>
      <c r="NAU580" s="633"/>
      <c r="NAV580" s="633"/>
      <c r="NAW580" s="633"/>
      <c r="NAX580" s="633"/>
      <c r="NAY580" s="633"/>
      <c r="NAZ580" s="633"/>
      <c r="NBA580" s="633"/>
      <c r="NBB580" s="633"/>
      <c r="NBC580" s="633"/>
      <c r="NBD580" s="633"/>
      <c r="NBE580" s="633"/>
      <c r="NBF580" s="633"/>
      <c r="NBG580" s="633"/>
      <c r="NBH580" s="633"/>
      <c r="NBI580" s="633"/>
      <c r="NBJ580" s="633"/>
      <c r="NBK580" s="633"/>
      <c r="NBL580" s="633"/>
      <c r="NBM580" s="633"/>
      <c r="NBN580" s="633"/>
      <c r="NBO580" s="633"/>
      <c r="NBP580" s="633"/>
      <c r="NBQ580" s="633"/>
      <c r="NBR580" s="633"/>
      <c r="NBS580" s="633"/>
      <c r="NBT580" s="633"/>
      <c r="NBU580" s="633"/>
      <c r="NBV580" s="633"/>
      <c r="NBW580" s="633"/>
      <c r="NBX580" s="633"/>
      <c r="NBY580" s="633"/>
      <c r="NBZ580" s="633"/>
      <c r="NCA580" s="633"/>
      <c r="NCB580" s="633"/>
      <c r="NCC580" s="633"/>
      <c r="NCD580" s="633"/>
      <c r="NCE580" s="633"/>
      <c r="NCF580" s="633"/>
      <c r="NCG580" s="633"/>
      <c r="NCH580" s="633"/>
      <c r="NCI580" s="633"/>
      <c r="NCJ580" s="633"/>
      <c r="NCK580" s="633"/>
      <c r="NCL580" s="633"/>
      <c r="NCM580" s="633"/>
      <c r="NCN580" s="633"/>
      <c r="NCO580" s="633"/>
      <c r="NCP580" s="633"/>
      <c r="NCQ580" s="633"/>
      <c r="NCR580" s="633"/>
      <c r="NCS580" s="633"/>
      <c r="NCT580" s="633"/>
      <c r="NCU580" s="633"/>
      <c r="NCV580" s="633"/>
      <c r="NCW580" s="633"/>
      <c r="NCX580" s="633"/>
      <c r="NCY580" s="633"/>
      <c r="NCZ580" s="633"/>
      <c r="NDA580" s="633"/>
      <c r="NDB580" s="633"/>
      <c r="NDC580" s="633"/>
      <c r="NDD580" s="633"/>
      <c r="NDE580" s="633"/>
      <c r="NDF580" s="633"/>
      <c r="NDG580" s="633"/>
      <c r="NDH580" s="633"/>
      <c r="NDI580" s="633"/>
      <c r="NDJ580" s="633"/>
      <c r="NDK580" s="633"/>
      <c r="NDL580" s="633"/>
      <c r="NDM580" s="633"/>
      <c r="NDN580" s="633"/>
      <c r="NDO580" s="633"/>
      <c r="NDP580" s="633"/>
      <c r="NDQ580" s="633"/>
      <c r="NDR580" s="633"/>
      <c r="NDS580" s="633"/>
      <c r="NDT580" s="633"/>
      <c r="NDU580" s="633"/>
      <c r="NDV580" s="633"/>
      <c r="NDW580" s="633"/>
      <c r="NDX580" s="633"/>
      <c r="NDY580" s="633"/>
      <c r="NDZ580" s="633"/>
      <c r="NEA580" s="633"/>
      <c r="NEB580" s="633"/>
      <c r="NEC580" s="633"/>
      <c r="NED580" s="633"/>
      <c r="NEE580" s="633"/>
      <c r="NEF580" s="633"/>
      <c r="NEG580" s="633"/>
      <c r="NEH580" s="633"/>
      <c r="NEI580" s="633"/>
      <c r="NEJ580" s="633"/>
      <c r="NEK580" s="633"/>
      <c r="NEL580" s="633"/>
      <c r="NEM580" s="633"/>
      <c r="NEN580" s="633"/>
      <c r="NEO580" s="633"/>
      <c r="NEP580" s="633"/>
      <c r="NEQ580" s="633"/>
      <c r="NER580" s="633"/>
      <c r="NES580" s="633"/>
      <c r="NET580" s="633"/>
      <c r="NEU580" s="633"/>
      <c r="NEV580" s="633"/>
      <c r="NEW580" s="633"/>
      <c r="NEX580" s="633"/>
      <c r="NEY580" s="633"/>
      <c r="NEZ580" s="633"/>
      <c r="NFA580" s="633"/>
      <c r="NFB580" s="633"/>
      <c r="NFC580" s="633"/>
      <c r="NFD580" s="633"/>
      <c r="NFE580" s="633"/>
      <c r="NFF580" s="633"/>
      <c r="NFG580" s="633"/>
      <c r="NFH580" s="633"/>
      <c r="NFI580" s="633"/>
      <c r="NFJ580" s="633"/>
      <c r="NFK580" s="633"/>
      <c r="NFL580" s="633"/>
      <c r="NFM580" s="633"/>
      <c r="NFN580" s="633"/>
      <c r="NFO580" s="633"/>
      <c r="NFP580" s="633"/>
      <c r="NFQ580" s="633"/>
      <c r="NFR580" s="633"/>
      <c r="NFS580" s="633"/>
      <c r="NFT580" s="633"/>
      <c r="NFU580" s="633"/>
      <c r="NFV580" s="633"/>
      <c r="NFW580" s="633"/>
      <c r="NFX580" s="633"/>
      <c r="NFY580" s="633"/>
      <c r="NFZ580" s="633"/>
      <c r="NGA580" s="633"/>
      <c r="NGB580" s="633"/>
      <c r="NGC580" s="633"/>
      <c r="NGD580" s="633"/>
      <c r="NGE580" s="633"/>
      <c r="NGF580" s="633"/>
      <c r="NGG580" s="633"/>
      <c r="NGH580" s="633"/>
      <c r="NGI580" s="633"/>
      <c r="NGJ580" s="633"/>
      <c r="NGK580" s="633"/>
      <c r="NGL580" s="633"/>
      <c r="NGM580" s="633"/>
      <c r="NGN580" s="633"/>
      <c r="NGO580" s="633"/>
      <c r="NGP580" s="633"/>
      <c r="NGQ580" s="633"/>
      <c r="NGR580" s="633"/>
      <c r="NGS580" s="633"/>
      <c r="NGT580" s="633"/>
      <c r="NGU580" s="633"/>
      <c r="NGV580" s="633"/>
      <c r="NGW580" s="633"/>
      <c r="NGX580" s="633"/>
      <c r="NGY580" s="633"/>
      <c r="NGZ580" s="633"/>
      <c r="NHA580" s="633"/>
      <c r="NHB580" s="633"/>
      <c r="NHC580" s="633"/>
      <c r="NHD580" s="633"/>
      <c r="NHE580" s="633"/>
      <c r="NHF580" s="633"/>
      <c r="NHG580" s="633"/>
      <c r="NHH580" s="633"/>
      <c r="NHI580" s="633"/>
      <c r="NHJ580" s="633"/>
      <c r="NHK580" s="633"/>
      <c r="NHL580" s="633"/>
      <c r="NHM580" s="633"/>
      <c r="NHN580" s="633"/>
      <c r="NHO580" s="633"/>
      <c r="NHP580" s="633"/>
      <c r="NHQ580" s="633"/>
      <c r="NHR580" s="633"/>
      <c r="NHS580" s="633"/>
      <c r="NHT580" s="633"/>
      <c r="NHU580" s="633"/>
      <c r="NHV580" s="633"/>
      <c r="NHW580" s="633"/>
      <c r="NHX580" s="633"/>
      <c r="NHY580" s="633"/>
      <c r="NHZ580" s="633"/>
      <c r="NIA580" s="633"/>
      <c r="NIB580" s="633"/>
      <c r="NIC580" s="633"/>
      <c r="NID580" s="633"/>
      <c r="NIE580" s="633"/>
      <c r="NIF580" s="633"/>
      <c r="NIG580" s="633"/>
      <c r="NIH580" s="633"/>
      <c r="NII580" s="633"/>
      <c r="NIJ580" s="633"/>
      <c r="NIK580" s="633"/>
      <c r="NIL580" s="633"/>
      <c r="NIM580" s="633"/>
      <c r="NIN580" s="633"/>
      <c r="NIO580" s="633"/>
      <c r="NIP580" s="633"/>
      <c r="NIQ580" s="633"/>
      <c r="NIR580" s="633"/>
      <c r="NIS580" s="633"/>
      <c r="NIT580" s="633"/>
      <c r="NIU580" s="633"/>
      <c r="NIV580" s="633"/>
      <c r="NIW580" s="633"/>
      <c r="NIX580" s="633"/>
      <c r="NIY580" s="633"/>
      <c r="NIZ580" s="633"/>
      <c r="NJA580" s="633"/>
      <c r="NJB580" s="633"/>
      <c r="NJC580" s="633"/>
      <c r="NJD580" s="633"/>
      <c r="NJE580" s="633"/>
      <c r="NJF580" s="633"/>
      <c r="NJG580" s="633"/>
      <c r="NJH580" s="633"/>
      <c r="NJI580" s="633"/>
      <c r="NJJ580" s="633"/>
      <c r="NJK580" s="633"/>
      <c r="NJL580" s="633"/>
      <c r="NJM580" s="633"/>
      <c r="NJN580" s="633"/>
      <c r="NJO580" s="633"/>
      <c r="NJP580" s="633"/>
      <c r="NJQ580" s="633"/>
      <c r="NJR580" s="633"/>
      <c r="NJS580" s="633"/>
      <c r="NJT580" s="633"/>
      <c r="NJU580" s="633"/>
      <c r="NJV580" s="633"/>
      <c r="NJW580" s="633"/>
      <c r="NJX580" s="633"/>
      <c r="NJY580" s="633"/>
      <c r="NJZ580" s="633"/>
      <c r="NKA580" s="633"/>
      <c r="NKB580" s="633"/>
      <c r="NKC580" s="633"/>
      <c r="NKD580" s="633"/>
      <c r="NKE580" s="633"/>
      <c r="NKF580" s="633"/>
      <c r="NKG580" s="633"/>
      <c r="NKH580" s="633"/>
      <c r="NKI580" s="633"/>
      <c r="NKJ580" s="633"/>
      <c r="NKK580" s="633"/>
      <c r="NKL580" s="633"/>
      <c r="NKM580" s="633"/>
      <c r="NKN580" s="633"/>
      <c r="NKO580" s="633"/>
      <c r="NKP580" s="633"/>
      <c r="NKQ580" s="633"/>
      <c r="NKR580" s="633"/>
      <c r="NKS580" s="633"/>
      <c r="NKT580" s="633"/>
      <c r="NKU580" s="633"/>
      <c r="NKV580" s="633"/>
      <c r="NKW580" s="633"/>
      <c r="NKX580" s="633"/>
      <c r="NKY580" s="633"/>
      <c r="NKZ580" s="633"/>
      <c r="NLA580" s="633"/>
      <c r="NLB580" s="633"/>
      <c r="NLC580" s="633"/>
      <c r="NLD580" s="633"/>
      <c r="NLE580" s="633"/>
      <c r="NLF580" s="633"/>
      <c r="NLG580" s="633"/>
      <c r="NLH580" s="633"/>
      <c r="NLI580" s="633"/>
      <c r="NLJ580" s="633"/>
      <c r="NLK580" s="633"/>
      <c r="NLL580" s="633"/>
      <c r="NLM580" s="633"/>
      <c r="NLN580" s="633"/>
      <c r="NLO580" s="633"/>
      <c r="NLP580" s="633"/>
      <c r="NLQ580" s="633"/>
      <c r="NLR580" s="633"/>
      <c r="NLS580" s="633"/>
      <c r="NLT580" s="633"/>
      <c r="NLU580" s="633"/>
      <c r="NLV580" s="633"/>
      <c r="NLW580" s="633"/>
      <c r="NLX580" s="633"/>
      <c r="NLY580" s="633"/>
      <c r="NLZ580" s="633"/>
      <c r="NMA580" s="633"/>
      <c r="NMB580" s="633"/>
      <c r="NMC580" s="633"/>
      <c r="NMD580" s="633"/>
      <c r="NME580" s="633"/>
      <c r="NMF580" s="633"/>
      <c r="NMG580" s="633"/>
      <c r="NMH580" s="633"/>
      <c r="NMI580" s="633"/>
      <c r="NMJ580" s="633"/>
      <c r="NMK580" s="633"/>
      <c r="NML580" s="633"/>
      <c r="NMM580" s="633"/>
      <c r="NMN580" s="633"/>
      <c r="NMO580" s="633"/>
      <c r="NMP580" s="633"/>
      <c r="NMQ580" s="633"/>
      <c r="NMR580" s="633"/>
      <c r="NMS580" s="633"/>
      <c r="NMT580" s="633"/>
      <c r="NMU580" s="633"/>
      <c r="NMV580" s="633"/>
      <c r="NMW580" s="633"/>
      <c r="NMX580" s="633"/>
      <c r="NMY580" s="633"/>
      <c r="NMZ580" s="633"/>
      <c r="NNA580" s="633"/>
      <c r="NNB580" s="633"/>
      <c r="NNC580" s="633"/>
      <c r="NND580" s="633"/>
      <c r="NNE580" s="633"/>
      <c r="NNF580" s="633"/>
      <c r="NNG580" s="633"/>
      <c r="NNH580" s="633"/>
      <c r="NNI580" s="633"/>
      <c r="NNJ580" s="633"/>
      <c r="NNK580" s="633"/>
      <c r="NNL580" s="633"/>
      <c r="NNM580" s="633"/>
      <c r="NNN580" s="633"/>
      <c r="NNO580" s="633"/>
      <c r="NNP580" s="633"/>
      <c r="NNQ580" s="633"/>
      <c r="NNR580" s="633"/>
      <c r="NNS580" s="633"/>
      <c r="NNT580" s="633"/>
      <c r="NNU580" s="633"/>
      <c r="NNV580" s="633"/>
      <c r="NNW580" s="633"/>
      <c r="NNX580" s="633"/>
      <c r="NNY580" s="633"/>
      <c r="NNZ580" s="633"/>
      <c r="NOA580" s="633"/>
      <c r="NOB580" s="633"/>
      <c r="NOC580" s="633"/>
      <c r="NOD580" s="633"/>
      <c r="NOE580" s="633"/>
      <c r="NOF580" s="633"/>
      <c r="NOG580" s="633"/>
      <c r="NOH580" s="633"/>
      <c r="NOI580" s="633"/>
      <c r="NOJ580" s="633"/>
      <c r="NOK580" s="633"/>
      <c r="NOL580" s="633"/>
      <c r="NOM580" s="633"/>
      <c r="NON580" s="633"/>
      <c r="NOO580" s="633"/>
      <c r="NOP580" s="633"/>
      <c r="NOQ580" s="633"/>
      <c r="NOR580" s="633"/>
      <c r="NOS580" s="633"/>
      <c r="NOT580" s="633"/>
      <c r="NOU580" s="633"/>
      <c r="NOV580" s="633"/>
      <c r="NOW580" s="633"/>
      <c r="NOX580" s="633"/>
      <c r="NOY580" s="633"/>
      <c r="NOZ580" s="633"/>
      <c r="NPA580" s="633"/>
      <c r="NPB580" s="633"/>
      <c r="NPC580" s="633"/>
      <c r="NPD580" s="633"/>
      <c r="NPE580" s="633"/>
      <c r="NPF580" s="633"/>
      <c r="NPG580" s="633"/>
      <c r="NPH580" s="633"/>
      <c r="NPI580" s="633"/>
      <c r="NPJ580" s="633"/>
      <c r="NPK580" s="633"/>
      <c r="NPL580" s="633"/>
      <c r="NPM580" s="633"/>
      <c r="NPN580" s="633"/>
      <c r="NPO580" s="633"/>
      <c r="NPP580" s="633"/>
      <c r="NPQ580" s="633"/>
      <c r="NPR580" s="633"/>
      <c r="NPS580" s="633"/>
      <c r="NPT580" s="633"/>
      <c r="NPU580" s="633"/>
      <c r="NPV580" s="633"/>
      <c r="NPW580" s="633"/>
      <c r="NPX580" s="633"/>
      <c r="NPY580" s="633"/>
      <c r="NPZ580" s="633"/>
      <c r="NQA580" s="633"/>
      <c r="NQB580" s="633"/>
      <c r="NQC580" s="633"/>
      <c r="NQD580" s="633"/>
      <c r="NQE580" s="633"/>
      <c r="NQF580" s="633"/>
      <c r="NQG580" s="633"/>
      <c r="NQH580" s="633"/>
      <c r="NQI580" s="633"/>
      <c r="NQJ580" s="633"/>
      <c r="NQK580" s="633"/>
      <c r="NQL580" s="633"/>
      <c r="NQM580" s="633"/>
      <c r="NQN580" s="633"/>
      <c r="NQO580" s="633"/>
      <c r="NQP580" s="633"/>
      <c r="NQQ580" s="633"/>
      <c r="NQR580" s="633"/>
      <c r="NQS580" s="633"/>
      <c r="NQT580" s="633"/>
      <c r="NQU580" s="633"/>
      <c r="NQV580" s="633"/>
      <c r="NQW580" s="633"/>
      <c r="NQX580" s="633"/>
      <c r="NQY580" s="633"/>
      <c r="NQZ580" s="633"/>
      <c r="NRA580" s="633"/>
      <c r="NRB580" s="633"/>
      <c r="NRC580" s="633"/>
      <c r="NRD580" s="633"/>
      <c r="NRE580" s="633"/>
      <c r="NRF580" s="633"/>
      <c r="NRG580" s="633"/>
      <c r="NRH580" s="633"/>
      <c r="NRI580" s="633"/>
      <c r="NRJ580" s="633"/>
      <c r="NRK580" s="633"/>
      <c r="NRL580" s="633"/>
      <c r="NRM580" s="633"/>
      <c r="NRN580" s="633"/>
      <c r="NRO580" s="633"/>
      <c r="NRP580" s="633"/>
      <c r="NRQ580" s="633"/>
      <c r="NRR580" s="633"/>
      <c r="NRS580" s="633"/>
      <c r="NRT580" s="633"/>
      <c r="NRU580" s="633"/>
      <c r="NRV580" s="633"/>
      <c r="NRW580" s="633"/>
      <c r="NRX580" s="633"/>
      <c r="NRY580" s="633"/>
      <c r="NRZ580" s="633"/>
      <c r="NSA580" s="633"/>
      <c r="NSB580" s="633"/>
      <c r="NSC580" s="633"/>
      <c r="NSD580" s="633"/>
      <c r="NSE580" s="633"/>
      <c r="NSF580" s="633"/>
      <c r="NSG580" s="633"/>
      <c r="NSH580" s="633"/>
      <c r="NSI580" s="633"/>
      <c r="NSJ580" s="633"/>
      <c r="NSK580" s="633"/>
      <c r="NSL580" s="633"/>
      <c r="NSM580" s="633"/>
      <c r="NSN580" s="633"/>
      <c r="NSO580" s="633"/>
      <c r="NSP580" s="633"/>
      <c r="NSQ580" s="633"/>
      <c r="NSR580" s="633"/>
      <c r="NSS580" s="633"/>
      <c r="NST580" s="633"/>
      <c r="NSU580" s="633"/>
      <c r="NSV580" s="633"/>
      <c r="NSW580" s="633"/>
      <c r="NSX580" s="633"/>
      <c r="NSY580" s="633"/>
      <c r="NSZ580" s="633"/>
      <c r="NTA580" s="633"/>
      <c r="NTB580" s="633"/>
      <c r="NTC580" s="633"/>
      <c r="NTD580" s="633"/>
      <c r="NTE580" s="633"/>
      <c r="NTF580" s="633"/>
      <c r="NTG580" s="633"/>
      <c r="NTH580" s="633"/>
      <c r="NTI580" s="633"/>
      <c r="NTJ580" s="633"/>
      <c r="NTK580" s="633"/>
      <c r="NTL580" s="633"/>
      <c r="NTM580" s="633"/>
      <c r="NTN580" s="633"/>
      <c r="NTO580" s="633"/>
      <c r="NTP580" s="633"/>
      <c r="NTQ580" s="633"/>
      <c r="NTR580" s="633"/>
      <c r="NTS580" s="633"/>
      <c r="NTT580" s="633"/>
      <c r="NTU580" s="633"/>
      <c r="NTV580" s="633"/>
      <c r="NTW580" s="633"/>
      <c r="NTX580" s="633"/>
      <c r="NTY580" s="633"/>
      <c r="NTZ580" s="633"/>
      <c r="NUA580" s="633"/>
      <c r="NUB580" s="633"/>
      <c r="NUC580" s="633"/>
      <c r="NUD580" s="633"/>
      <c r="NUE580" s="633"/>
      <c r="NUF580" s="633"/>
      <c r="NUG580" s="633"/>
      <c r="NUH580" s="633"/>
      <c r="NUI580" s="633"/>
      <c r="NUJ580" s="633"/>
      <c r="NUK580" s="633"/>
      <c r="NUL580" s="633"/>
      <c r="NUM580" s="633"/>
      <c r="NUN580" s="633"/>
      <c r="NUO580" s="633"/>
      <c r="NUP580" s="633"/>
      <c r="NUQ580" s="633"/>
      <c r="NUR580" s="633"/>
      <c r="NUS580" s="633"/>
      <c r="NUT580" s="633"/>
      <c r="NUU580" s="633"/>
      <c r="NUV580" s="633"/>
      <c r="NUW580" s="633"/>
      <c r="NUX580" s="633"/>
      <c r="NUY580" s="633"/>
      <c r="NUZ580" s="633"/>
      <c r="NVA580" s="633"/>
      <c r="NVB580" s="633"/>
      <c r="NVC580" s="633"/>
      <c r="NVD580" s="633"/>
      <c r="NVE580" s="633"/>
      <c r="NVF580" s="633"/>
      <c r="NVG580" s="633"/>
      <c r="NVH580" s="633"/>
      <c r="NVI580" s="633"/>
      <c r="NVJ580" s="633"/>
      <c r="NVK580" s="633"/>
      <c r="NVL580" s="633"/>
      <c r="NVM580" s="633"/>
      <c r="NVN580" s="633"/>
      <c r="NVO580" s="633"/>
      <c r="NVP580" s="633"/>
      <c r="NVQ580" s="633"/>
      <c r="NVR580" s="633"/>
      <c r="NVS580" s="633"/>
      <c r="NVT580" s="633"/>
      <c r="NVU580" s="633"/>
      <c r="NVV580" s="633"/>
      <c r="NVW580" s="633"/>
      <c r="NVX580" s="633"/>
      <c r="NVY580" s="633"/>
      <c r="NVZ580" s="633"/>
      <c r="NWA580" s="633"/>
      <c r="NWB580" s="633"/>
      <c r="NWC580" s="633"/>
      <c r="NWD580" s="633"/>
      <c r="NWE580" s="633"/>
      <c r="NWF580" s="633"/>
      <c r="NWG580" s="633"/>
      <c r="NWH580" s="633"/>
      <c r="NWI580" s="633"/>
      <c r="NWJ580" s="633"/>
      <c r="NWK580" s="633"/>
      <c r="NWL580" s="633"/>
      <c r="NWM580" s="633"/>
      <c r="NWN580" s="633"/>
      <c r="NWO580" s="633"/>
      <c r="NWP580" s="633"/>
      <c r="NWQ580" s="633"/>
      <c r="NWR580" s="633"/>
      <c r="NWS580" s="633"/>
      <c r="NWT580" s="633"/>
      <c r="NWU580" s="633"/>
      <c r="NWV580" s="633"/>
      <c r="NWW580" s="633"/>
      <c r="NWX580" s="633"/>
      <c r="NWY580" s="633"/>
      <c r="NWZ580" s="633"/>
      <c r="NXA580" s="633"/>
      <c r="NXB580" s="633"/>
      <c r="NXC580" s="633"/>
      <c r="NXD580" s="633"/>
      <c r="NXE580" s="633"/>
      <c r="NXF580" s="633"/>
      <c r="NXG580" s="633"/>
      <c r="NXH580" s="633"/>
      <c r="NXI580" s="633"/>
      <c r="NXJ580" s="633"/>
      <c r="NXK580" s="633"/>
      <c r="NXL580" s="633"/>
      <c r="NXM580" s="633"/>
      <c r="NXN580" s="633"/>
      <c r="NXO580" s="633"/>
      <c r="NXP580" s="633"/>
      <c r="NXQ580" s="633"/>
      <c r="NXR580" s="633"/>
      <c r="NXS580" s="633"/>
      <c r="NXT580" s="633"/>
      <c r="NXU580" s="633"/>
      <c r="NXV580" s="633"/>
      <c r="NXW580" s="633"/>
      <c r="NXX580" s="633"/>
      <c r="NXY580" s="633"/>
      <c r="NXZ580" s="633"/>
      <c r="NYA580" s="633"/>
      <c r="NYB580" s="633"/>
      <c r="NYC580" s="633"/>
      <c r="NYD580" s="633"/>
      <c r="NYE580" s="633"/>
      <c r="NYF580" s="633"/>
      <c r="NYG580" s="633"/>
      <c r="NYH580" s="633"/>
      <c r="NYI580" s="633"/>
      <c r="NYJ580" s="633"/>
      <c r="NYK580" s="633"/>
      <c r="NYL580" s="633"/>
      <c r="NYM580" s="633"/>
      <c r="NYN580" s="633"/>
      <c r="NYO580" s="633"/>
      <c r="NYP580" s="633"/>
      <c r="NYQ580" s="633"/>
      <c r="NYR580" s="633"/>
      <c r="NYS580" s="633"/>
      <c r="NYT580" s="633"/>
      <c r="NYU580" s="633"/>
      <c r="NYV580" s="633"/>
      <c r="NYW580" s="633"/>
      <c r="NYX580" s="633"/>
      <c r="NYY580" s="633"/>
      <c r="NYZ580" s="633"/>
      <c r="NZA580" s="633"/>
      <c r="NZB580" s="633"/>
      <c r="NZC580" s="633"/>
      <c r="NZD580" s="633"/>
      <c r="NZE580" s="633"/>
      <c r="NZF580" s="633"/>
      <c r="NZG580" s="633"/>
      <c r="NZH580" s="633"/>
      <c r="NZI580" s="633"/>
      <c r="NZJ580" s="633"/>
      <c r="NZK580" s="633"/>
      <c r="NZL580" s="633"/>
      <c r="NZM580" s="633"/>
      <c r="NZN580" s="633"/>
      <c r="NZO580" s="633"/>
      <c r="NZP580" s="633"/>
      <c r="NZQ580" s="633"/>
      <c r="NZR580" s="633"/>
      <c r="NZS580" s="633"/>
      <c r="NZT580" s="633"/>
      <c r="NZU580" s="633"/>
      <c r="NZV580" s="633"/>
      <c r="NZW580" s="633"/>
      <c r="NZX580" s="633"/>
      <c r="NZY580" s="633"/>
      <c r="NZZ580" s="633"/>
      <c r="OAA580" s="633"/>
      <c r="OAB580" s="633"/>
      <c r="OAC580" s="633"/>
      <c r="OAD580" s="633"/>
      <c r="OAE580" s="633"/>
      <c r="OAF580" s="633"/>
      <c r="OAG580" s="633"/>
      <c r="OAH580" s="633"/>
      <c r="OAI580" s="633"/>
      <c r="OAJ580" s="633"/>
      <c r="OAK580" s="633"/>
      <c r="OAL580" s="633"/>
      <c r="OAM580" s="633"/>
      <c r="OAN580" s="633"/>
      <c r="OAO580" s="633"/>
      <c r="OAP580" s="633"/>
      <c r="OAQ580" s="633"/>
      <c r="OAR580" s="633"/>
      <c r="OAS580" s="633"/>
      <c r="OAT580" s="633"/>
      <c r="OAU580" s="633"/>
      <c r="OAV580" s="633"/>
      <c r="OAW580" s="633"/>
      <c r="OAX580" s="633"/>
      <c r="OAY580" s="633"/>
      <c r="OAZ580" s="633"/>
      <c r="OBA580" s="633"/>
      <c r="OBB580" s="633"/>
      <c r="OBC580" s="633"/>
      <c r="OBD580" s="633"/>
      <c r="OBE580" s="633"/>
      <c r="OBF580" s="633"/>
      <c r="OBG580" s="633"/>
      <c r="OBH580" s="633"/>
      <c r="OBI580" s="633"/>
      <c r="OBJ580" s="633"/>
      <c r="OBK580" s="633"/>
      <c r="OBL580" s="633"/>
      <c r="OBM580" s="633"/>
      <c r="OBN580" s="633"/>
      <c r="OBO580" s="633"/>
      <c r="OBP580" s="633"/>
      <c r="OBQ580" s="633"/>
      <c r="OBR580" s="633"/>
      <c r="OBS580" s="633"/>
      <c r="OBT580" s="633"/>
      <c r="OBU580" s="633"/>
      <c r="OBV580" s="633"/>
      <c r="OBW580" s="633"/>
      <c r="OBX580" s="633"/>
      <c r="OBY580" s="633"/>
      <c r="OBZ580" s="633"/>
      <c r="OCA580" s="633"/>
      <c r="OCB580" s="633"/>
      <c r="OCC580" s="633"/>
      <c r="OCD580" s="633"/>
      <c r="OCE580" s="633"/>
      <c r="OCF580" s="633"/>
      <c r="OCG580" s="633"/>
      <c r="OCH580" s="633"/>
      <c r="OCI580" s="633"/>
      <c r="OCJ580" s="633"/>
      <c r="OCK580" s="633"/>
      <c r="OCL580" s="633"/>
      <c r="OCM580" s="633"/>
      <c r="OCN580" s="633"/>
      <c r="OCO580" s="633"/>
      <c r="OCP580" s="633"/>
      <c r="OCQ580" s="633"/>
      <c r="OCR580" s="633"/>
      <c r="OCS580" s="633"/>
      <c r="OCT580" s="633"/>
      <c r="OCU580" s="633"/>
      <c r="OCV580" s="633"/>
      <c r="OCW580" s="633"/>
      <c r="OCX580" s="633"/>
      <c r="OCY580" s="633"/>
      <c r="OCZ580" s="633"/>
      <c r="ODA580" s="633"/>
      <c r="ODB580" s="633"/>
      <c r="ODC580" s="633"/>
      <c r="ODD580" s="633"/>
      <c r="ODE580" s="633"/>
      <c r="ODF580" s="633"/>
      <c r="ODG580" s="633"/>
      <c r="ODH580" s="633"/>
      <c r="ODI580" s="633"/>
      <c r="ODJ580" s="633"/>
      <c r="ODK580" s="633"/>
      <c r="ODL580" s="633"/>
      <c r="ODM580" s="633"/>
      <c r="ODN580" s="633"/>
      <c r="ODO580" s="633"/>
      <c r="ODP580" s="633"/>
      <c r="ODQ580" s="633"/>
      <c r="ODR580" s="633"/>
      <c r="ODS580" s="633"/>
      <c r="ODT580" s="633"/>
      <c r="ODU580" s="633"/>
      <c r="ODV580" s="633"/>
      <c r="ODW580" s="633"/>
      <c r="ODX580" s="633"/>
      <c r="ODY580" s="633"/>
      <c r="ODZ580" s="633"/>
      <c r="OEA580" s="633"/>
      <c r="OEB580" s="633"/>
      <c r="OEC580" s="633"/>
      <c r="OED580" s="633"/>
      <c r="OEE580" s="633"/>
      <c r="OEF580" s="633"/>
      <c r="OEG580" s="633"/>
      <c r="OEH580" s="633"/>
      <c r="OEI580" s="633"/>
      <c r="OEJ580" s="633"/>
      <c r="OEK580" s="633"/>
      <c r="OEL580" s="633"/>
      <c r="OEM580" s="633"/>
      <c r="OEN580" s="633"/>
      <c r="OEO580" s="633"/>
      <c r="OEP580" s="633"/>
      <c r="OEQ580" s="633"/>
      <c r="OER580" s="633"/>
      <c r="OES580" s="633"/>
      <c r="OET580" s="633"/>
      <c r="OEU580" s="633"/>
      <c r="OEV580" s="633"/>
      <c r="OEW580" s="633"/>
      <c r="OEX580" s="633"/>
      <c r="OEY580" s="633"/>
      <c r="OEZ580" s="633"/>
      <c r="OFA580" s="633"/>
      <c r="OFB580" s="633"/>
      <c r="OFC580" s="633"/>
      <c r="OFD580" s="633"/>
      <c r="OFE580" s="633"/>
      <c r="OFF580" s="633"/>
      <c r="OFG580" s="633"/>
      <c r="OFH580" s="633"/>
      <c r="OFI580" s="633"/>
      <c r="OFJ580" s="633"/>
      <c r="OFK580" s="633"/>
      <c r="OFL580" s="633"/>
      <c r="OFM580" s="633"/>
      <c r="OFN580" s="633"/>
      <c r="OFO580" s="633"/>
      <c r="OFP580" s="633"/>
      <c r="OFQ580" s="633"/>
      <c r="OFR580" s="633"/>
      <c r="OFS580" s="633"/>
      <c r="OFT580" s="633"/>
      <c r="OFU580" s="633"/>
      <c r="OFV580" s="633"/>
      <c r="OFW580" s="633"/>
      <c r="OFX580" s="633"/>
      <c r="OFY580" s="633"/>
      <c r="OFZ580" s="633"/>
      <c r="OGA580" s="633"/>
      <c r="OGB580" s="633"/>
      <c r="OGC580" s="633"/>
      <c r="OGD580" s="633"/>
      <c r="OGE580" s="633"/>
      <c r="OGF580" s="633"/>
      <c r="OGG580" s="633"/>
      <c r="OGH580" s="633"/>
      <c r="OGI580" s="633"/>
      <c r="OGJ580" s="633"/>
      <c r="OGK580" s="633"/>
      <c r="OGL580" s="633"/>
      <c r="OGM580" s="633"/>
      <c r="OGN580" s="633"/>
      <c r="OGO580" s="633"/>
      <c r="OGP580" s="633"/>
      <c r="OGQ580" s="633"/>
      <c r="OGR580" s="633"/>
      <c r="OGS580" s="633"/>
      <c r="OGT580" s="633"/>
      <c r="OGU580" s="633"/>
      <c r="OGV580" s="633"/>
      <c r="OGW580" s="633"/>
      <c r="OGX580" s="633"/>
      <c r="OGY580" s="633"/>
      <c r="OGZ580" s="633"/>
      <c r="OHA580" s="633"/>
      <c r="OHB580" s="633"/>
      <c r="OHC580" s="633"/>
      <c r="OHD580" s="633"/>
      <c r="OHE580" s="633"/>
      <c r="OHF580" s="633"/>
      <c r="OHG580" s="633"/>
      <c r="OHH580" s="633"/>
      <c r="OHI580" s="633"/>
      <c r="OHJ580" s="633"/>
      <c r="OHK580" s="633"/>
      <c r="OHL580" s="633"/>
      <c r="OHM580" s="633"/>
      <c r="OHN580" s="633"/>
      <c r="OHO580" s="633"/>
      <c r="OHP580" s="633"/>
      <c r="OHQ580" s="633"/>
      <c r="OHR580" s="633"/>
      <c r="OHS580" s="633"/>
      <c r="OHT580" s="633"/>
      <c r="OHU580" s="633"/>
      <c r="OHV580" s="633"/>
      <c r="OHW580" s="633"/>
      <c r="OHX580" s="633"/>
      <c r="OHY580" s="633"/>
      <c r="OHZ580" s="633"/>
      <c r="OIA580" s="633"/>
      <c r="OIB580" s="633"/>
      <c r="OIC580" s="633"/>
      <c r="OID580" s="633"/>
      <c r="OIE580" s="633"/>
      <c r="OIF580" s="633"/>
      <c r="OIG580" s="633"/>
      <c r="OIH580" s="633"/>
      <c r="OII580" s="633"/>
      <c r="OIJ580" s="633"/>
      <c r="OIK580" s="633"/>
      <c r="OIL580" s="633"/>
      <c r="OIM580" s="633"/>
      <c r="OIN580" s="633"/>
      <c r="OIO580" s="633"/>
      <c r="OIP580" s="633"/>
      <c r="OIQ580" s="633"/>
      <c r="OIR580" s="633"/>
      <c r="OIS580" s="633"/>
      <c r="OIT580" s="633"/>
      <c r="OIU580" s="633"/>
      <c r="OIV580" s="633"/>
      <c r="OIW580" s="633"/>
      <c r="OIX580" s="633"/>
      <c r="OIY580" s="633"/>
      <c r="OIZ580" s="633"/>
      <c r="OJA580" s="633"/>
      <c r="OJB580" s="633"/>
      <c r="OJC580" s="633"/>
      <c r="OJD580" s="633"/>
      <c r="OJE580" s="633"/>
      <c r="OJF580" s="633"/>
      <c r="OJG580" s="633"/>
      <c r="OJH580" s="633"/>
      <c r="OJI580" s="633"/>
      <c r="OJJ580" s="633"/>
      <c r="OJK580" s="633"/>
      <c r="OJL580" s="633"/>
      <c r="OJM580" s="633"/>
      <c r="OJN580" s="633"/>
      <c r="OJO580" s="633"/>
      <c r="OJP580" s="633"/>
      <c r="OJQ580" s="633"/>
      <c r="OJR580" s="633"/>
      <c r="OJS580" s="633"/>
      <c r="OJT580" s="633"/>
      <c r="OJU580" s="633"/>
      <c r="OJV580" s="633"/>
      <c r="OJW580" s="633"/>
      <c r="OJX580" s="633"/>
      <c r="OJY580" s="633"/>
      <c r="OJZ580" s="633"/>
      <c r="OKA580" s="633"/>
      <c r="OKB580" s="633"/>
      <c r="OKC580" s="633"/>
      <c r="OKD580" s="633"/>
      <c r="OKE580" s="633"/>
      <c r="OKF580" s="633"/>
      <c r="OKG580" s="633"/>
      <c r="OKH580" s="633"/>
      <c r="OKI580" s="633"/>
      <c r="OKJ580" s="633"/>
      <c r="OKK580" s="633"/>
      <c r="OKL580" s="633"/>
      <c r="OKM580" s="633"/>
      <c r="OKN580" s="633"/>
      <c r="OKO580" s="633"/>
      <c r="OKP580" s="633"/>
      <c r="OKQ580" s="633"/>
      <c r="OKR580" s="633"/>
      <c r="OKS580" s="633"/>
      <c r="OKT580" s="633"/>
      <c r="OKU580" s="633"/>
      <c r="OKV580" s="633"/>
      <c r="OKW580" s="633"/>
      <c r="OKX580" s="633"/>
      <c r="OKY580" s="633"/>
      <c r="OKZ580" s="633"/>
      <c r="OLA580" s="633"/>
      <c r="OLB580" s="633"/>
      <c r="OLC580" s="633"/>
      <c r="OLD580" s="633"/>
      <c r="OLE580" s="633"/>
      <c r="OLF580" s="633"/>
      <c r="OLG580" s="633"/>
      <c r="OLH580" s="633"/>
      <c r="OLI580" s="633"/>
      <c r="OLJ580" s="633"/>
      <c r="OLK580" s="633"/>
      <c r="OLL580" s="633"/>
      <c r="OLM580" s="633"/>
      <c r="OLN580" s="633"/>
      <c r="OLO580" s="633"/>
      <c r="OLP580" s="633"/>
      <c r="OLQ580" s="633"/>
      <c r="OLR580" s="633"/>
      <c r="OLS580" s="633"/>
      <c r="OLT580" s="633"/>
      <c r="OLU580" s="633"/>
      <c r="OLV580" s="633"/>
      <c r="OLW580" s="633"/>
      <c r="OLX580" s="633"/>
      <c r="OLY580" s="633"/>
      <c r="OLZ580" s="633"/>
      <c r="OMA580" s="633"/>
      <c r="OMB580" s="633"/>
      <c r="OMC580" s="633"/>
      <c r="OMD580" s="633"/>
      <c r="OME580" s="633"/>
      <c r="OMF580" s="633"/>
      <c r="OMG580" s="633"/>
      <c r="OMH580" s="633"/>
      <c r="OMI580" s="633"/>
      <c r="OMJ580" s="633"/>
      <c r="OMK580" s="633"/>
      <c r="OML580" s="633"/>
      <c r="OMM580" s="633"/>
      <c r="OMN580" s="633"/>
      <c r="OMO580" s="633"/>
      <c r="OMP580" s="633"/>
      <c r="OMQ580" s="633"/>
      <c r="OMR580" s="633"/>
      <c r="OMS580" s="633"/>
      <c r="OMT580" s="633"/>
      <c r="OMU580" s="633"/>
      <c r="OMV580" s="633"/>
      <c r="OMW580" s="633"/>
      <c r="OMX580" s="633"/>
      <c r="OMY580" s="633"/>
      <c r="OMZ580" s="633"/>
      <c r="ONA580" s="633"/>
      <c r="ONB580" s="633"/>
      <c r="ONC580" s="633"/>
      <c r="OND580" s="633"/>
      <c r="ONE580" s="633"/>
      <c r="ONF580" s="633"/>
      <c r="ONG580" s="633"/>
      <c r="ONH580" s="633"/>
      <c r="ONI580" s="633"/>
      <c r="ONJ580" s="633"/>
      <c r="ONK580" s="633"/>
      <c r="ONL580" s="633"/>
      <c r="ONM580" s="633"/>
      <c r="ONN580" s="633"/>
      <c r="ONO580" s="633"/>
      <c r="ONP580" s="633"/>
      <c r="ONQ580" s="633"/>
      <c r="ONR580" s="633"/>
      <c r="ONS580" s="633"/>
      <c r="ONT580" s="633"/>
      <c r="ONU580" s="633"/>
      <c r="ONV580" s="633"/>
      <c r="ONW580" s="633"/>
      <c r="ONX580" s="633"/>
      <c r="ONY580" s="633"/>
      <c r="ONZ580" s="633"/>
      <c r="OOA580" s="633"/>
      <c r="OOB580" s="633"/>
      <c r="OOC580" s="633"/>
      <c r="OOD580" s="633"/>
      <c r="OOE580" s="633"/>
      <c r="OOF580" s="633"/>
      <c r="OOG580" s="633"/>
      <c r="OOH580" s="633"/>
      <c r="OOI580" s="633"/>
      <c r="OOJ580" s="633"/>
      <c r="OOK580" s="633"/>
      <c r="OOL580" s="633"/>
      <c r="OOM580" s="633"/>
      <c r="OON580" s="633"/>
      <c r="OOO580" s="633"/>
      <c r="OOP580" s="633"/>
      <c r="OOQ580" s="633"/>
      <c r="OOR580" s="633"/>
      <c r="OOS580" s="633"/>
      <c r="OOT580" s="633"/>
      <c r="OOU580" s="633"/>
      <c r="OOV580" s="633"/>
      <c r="OOW580" s="633"/>
      <c r="OOX580" s="633"/>
      <c r="OOY580" s="633"/>
      <c r="OOZ580" s="633"/>
      <c r="OPA580" s="633"/>
      <c r="OPB580" s="633"/>
      <c r="OPC580" s="633"/>
      <c r="OPD580" s="633"/>
      <c r="OPE580" s="633"/>
      <c r="OPF580" s="633"/>
      <c r="OPG580" s="633"/>
      <c r="OPH580" s="633"/>
      <c r="OPI580" s="633"/>
      <c r="OPJ580" s="633"/>
      <c r="OPK580" s="633"/>
      <c r="OPL580" s="633"/>
      <c r="OPM580" s="633"/>
      <c r="OPN580" s="633"/>
      <c r="OPO580" s="633"/>
      <c r="OPP580" s="633"/>
      <c r="OPQ580" s="633"/>
      <c r="OPR580" s="633"/>
      <c r="OPS580" s="633"/>
      <c r="OPT580" s="633"/>
      <c r="OPU580" s="633"/>
      <c r="OPV580" s="633"/>
      <c r="OPW580" s="633"/>
      <c r="OPX580" s="633"/>
      <c r="OPY580" s="633"/>
      <c r="OPZ580" s="633"/>
      <c r="OQA580" s="633"/>
      <c r="OQB580" s="633"/>
      <c r="OQC580" s="633"/>
      <c r="OQD580" s="633"/>
      <c r="OQE580" s="633"/>
      <c r="OQF580" s="633"/>
      <c r="OQG580" s="633"/>
      <c r="OQH580" s="633"/>
      <c r="OQI580" s="633"/>
      <c r="OQJ580" s="633"/>
      <c r="OQK580" s="633"/>
      <c r="OQL580" s="633"/>
      <c r="OQM580" s="633"/>
      <c r="OQN580" s="633"/>
      <c r="OQO580" s="633"/>
      <c r="OQP580" s="633"/>
      <c r="OQQ580" s="633"/>
      <c r="OQR580" s="633"/>
      <c r="OQS580" s="633"/>
      <c r="OQT580" s="633"/>
      <c r="OQU580" s="633"/>
      <c r="OQV580" s="633"/>
      <c r="OQW580" s="633"/>
      <c r="OQX580" s="633"/>
      <c r="OQY580" s="633"/>
      <c r="OQZ580" s="633"/>
      <c r="ORA580" s="633"/>
      <c r="ORB580" s="633"/>
      <c r="ORC580" s="633"/>
      <c r="ORD580" s="633"/>
      <c r="ORE580" s="633"/>
      <c r="ORF580" s="633"/>
      <c r="ORG580" s="633"/>
      <c r="ORH580" s="633"/>
      <c r="ORI580" s="633"/>
      <c r="ORJ580" s="633"/>
      <c r="ORK580" s="633"/>
      <c r="ORL580" s="633"/>
      <c r="ORM580" s="633"/>
      <c r="ORN580" s="633"/>
      <c r="ORO580" s="633"/>
      <c r="ORP580" s="633"/>
      <c r="ORQ580" s="633"/>
      <c r="ORR580" s="633"/>
      <c r="ORS580" s="633"/>
      <c r="ORT580" s="633"/>
      <c r="ORU580" s="633"/>
      <c r="ORV580" s="633"/>
      <c r="ORW580" s="633"/>
      <c r="ORX580" s="633"/>
      <c r="ORY580" s="633"/>
      <c r="ORZ580" s="633"/>
      <c r="OSA580" s="633"/>
      <c r="OSB580" s="633"/>
      <c r="OSC580" s="633"/>
      <c r="OSD580" s="633"/>
      <c r="OSE580" s="633"/>
      <c r="OSF580" s="633"/>
      <c r="OSG580" s="633"/>
      <c r="OSH580" s="633"/>
      <c r="OSI580" s="633"/>
      <c r="OSJ580" s="633"/>
      <c r="OSK580" s="633"/>
      <c r="OSL580" s="633"/>
      <c r="OSM580" s="633"/>
      <c r="OSN580" s="633"/>
      <c r="OSO580" s="633"/>
      <c r="OSP580" s="633"/>
      <c r="OSQ580" s="633"/>
      <c r="OSR580" s="633"/>
      <c r="OSS580" s="633"/>
      <c r="OST580" s="633"/>
      <c r="OSU580" s="633"/>
      <c r="OSV580" s="633"/>
      <c r="OSW580" s="633"/>
      <c r="OSX580" s="633"/>
      <c r="OSY580" s="633"/>
      <c r="OSZ580" s="633"/>
      <c r="OTA580" s="633"/>
      <c r="OTB580" s="633"/>
      <c r="OTC580" s="633"/>
      <c r="OTD580" s="633"/>
      <c r="OTE580" s="633"/>
      <c r="OTF580" s="633"/>
      <c r="OTG580" s="633"/>
      <c r="OTH580" s="633"/>
      <c r="OTI580" s="633"/>
      <c r="OTJ580" s="633"/>
      <c r="OTK580" s="633"/>
      <c r="OTL580" s="633"/>
      <c r="OTM580" s="633"/>
      <c r="OTN580" s="633"/>
      <c r="OTO580" s="633"/>
      <c r="OTP580" s="633"/>
      <c r="OTQ580" s="633"/>
      <c r="OTR580" s="633"/>
      <c r="OTS580" s="633"/>
      <c r="OTT580" s="633"/>
      <c r="OTU580" s="633"/>
      <c r="OTV580" s="633"/>
      <c r="OTW580" s="633"/>
      <c r="OTX580" s="633"/>
      <c r="OTY580" s="633"/>
      <c r="OTZ580" s="633"/>
      <c r="OUA580" s="633"/>
      <c r="OUB580" s="633"/>
      <c r="OUC580" s="633"/>
      <c r="OUD580" s="633"/>
      <c r="OUE580" s="633"/>
      <c r="OUF580" s="633"/>
      <c r="OUG580" s="633"/>
      <c r="OUH580" s="633"/>
      <c r="OUI580" s="633"/>
      <c r="OUJ580" s="633"/>
      <c r="OUK580" s="633"/>
      <c r="OUL580" s="633"/>
      <c r="OUM580" s="633"/>
      <c r="OUN580" s="633"/>
      <c r="OUO580" s="633"/>
      <c r="OUP580" s="633"/>
      <c r="OUQ580" s="633"/>
      <c r="OUR580" s="633"/>
      <c r="OUS580" s="633"/>
      <c r="OUT580" s="633"/>
      <c r="OUU580" s="633"/>
      <c r="OUV580" s="633"/>
      <c r="OUW580" s="633"/>
      <c r="OUX580" s="633"/>
      <c r="OUY580" s="633"/>
      <c r="OUZ580" s="633"/>
      <c r="OVA580" s="633"/>
      <c r="OVB580" s="633"/>
      <c r="OVC580" s="633"/>
      <c r="OVD580" s="633"/>
      <c r="OVE580" s="633"/>
      <c r="OVF580" s="633"/>
      <c r="OVG580" s="633"/>
      <c r="OVH580" s="633"/>
      <c r="OVI580" s="633"/>
      <c r="OVJ580" s="633"/>
      <c r="OVK580" s="633"/>
      <c r="OVL580" s="633"/>
      <c r="OVM580" s="633"/>
      <c r="OVN580" s="633"/>
      <c r="OVO580" s="633"/>
      <c r="OVP580" s="633"/>
      <c r="OVQ580" s="633"/>
      <c r="OVR580" s="633"/>
      <c r="OVS580" s="633"/>
      <c r="OVT580" s="633"/>
      <c r="OVU580" s="633"/>
      <c r="OVV580" s="633"/>
      <c r="OVW580" s="633"/>
      <c r="OVX580" s="633"/>
      <c r="OVY580" s="633"/>
      <c r="OVZ580" s="633"/>
      <c r="OWA580" s="633"/>
      <c r="OWB580" s="633"/>
      <c r="OWC580" s="633"/>
      <c r="OWD580" s="633"/>
      <c r="OWE580" s="633"/>
      <c r="OWF580" s="633"/>
      <c r="OWG580" s="633"/>
      <c r="OWH580" s="633"/>
      <c r="OWI580" s="633"/>
      <c r="OWJ580" s="633"/>
      <c r="OWK580" s="633"/>
      <c r="OWL580" s="633"/>
      <c r="OWM580" s="633"/>
      <c r="OWN580" s="633"/>
      <c r="OWO580" s="633"/>
      <c r="OWP580" s="633"/>
      <c r="OWQ580" s="633"/>
      <c r="OWR580" s="633"/>
      <c r="OWS580" s="633"/>
      <c r="OWT580" s="633"/>
      <c r="OWU580" s="633"/>
      <c r="OWV580" s="633"/>
      <c r="OWW580" s="633"/>
      <c r="OWX580" s="633"/>
      <c r="OWY580" s="633"/>
      <c r="OWZ580" s="633"/>
      <c r="OXA580" s="633"/>
      <c r="OXB580" s="633"/>
      <c r="OXC580" s="633"/>
      <c r="OXD580" s="633"/>
      <c r="OXE580" s="633"/>
      <c r="OXF580" s="633"/>
      <c r="OXG580" s="633"/>
      <c r="OXH580" s="633"/>
      <c r="OXI580" s="633"/>
      <c r="OXJ580" s="633"/>
      <c r="OXK580" s="633"/>
      <c r="OXL580" s="633"/>
      <c r="OXM580" s="633"/>
      <c r="OXN580" s="633"/>
      <c r="OXO580" s="633"/>
      <c r="OXP580" s="633"/>
      <c r="OXQ580" s="633"/>
      <c r="OXR580" s="633"/>
      <c r="OXS580" s="633"/>
      <c r="OXT580" s="633"/>
      <c r="OXU580" s="633"/>
      <c r="OXV580" s="633"/>
      <c r="OXW580" s="633"/>
      <c r="OXX580" s="633"/>
      <c r="OXY580" s="633"/>
      <c r="OXZ580" s="633"/>
      <c r="OYA580" s="633"/>
      <c r="OYB580" s="633"/>
      <c r="OYC580" s="633"/>
      <c r="OYD580" s="633"/>
      <c r="OYE580" s="633"/>
      <c r="OYF580" s="633"/>
      <c r="OYG580" s="633"/>
      <c r="OYH580" s="633"/>
      <c r="OYI580" s="633"/>
      <c r="OYJ580" s="633"/>
      <c r="OYK580" s="633"/>
      <c r="OYL580" s="633"/>
      <c r="OYM580" s="633"/>
      <c r="OYN580" s="633"/>
      <c r="OYO580" s="633"/>
      <c r="OYP580" s="633"/>
      <c r="OYQ580" s="633"/>
      <c r="OYR580" s="633"/>
      <c r="OYS580" s="633"/>
      <c r="OYT580" s="633"/>
      <c r="OYU580" s="633"/>
      <c r="OYV580" s="633"/>
      <c r="OYW580" s="633"/>
      <c r="OYX580" s="633"/>
      <c r="OYY580" s="633"/>
      <c r="OYZ580" s="633"/>
      <c r="OZA580" s="633"/>
      <c r="OZB580" s="633"/>
      <c r="OZC580" s="633"/>
      <c r="OZD580" s="633"/>
      <c r="OZE580" s="633"/>
      <c r="OZF580" s="633"/>
      <c r="OZG580" s="633"/>
      <c r="OZH580" s="633"/>
      <c r="OZI580" s="633"/>
      <c r="OZJ580" s="633"/>
      <c r="OZK580" s="633"/>
      <c r="OZL580" s="633"/>
      <c r="OZM580" s="633"/>
      <c r="OZN580" s="633"/>
      <c r="OZO580" s="633"/>
      <c r="OZP580" s="633"/>
      <c r="OZQ580" s="633"/>
      <c r="OZR580" s="633"/>
      <c r="OZS580" s="633"/>
      <c r="OZT580" s="633"/>
      <c r="OZU580" s="633"/>
      <c r="OZV580" s="633"/>
      <c r="OZW580" s="633"/>
      <c r="OZX580" s="633"/>
      <c r="OZY580" s="633"/>
      <c r="OZZ580" s="633"/>
      <c r="PAA580" s="633"/>
      <c r="PAB580" s="633"/>
      <c r="PAC580" s="633"/>
      <c r="PAD580" s="633"/>
      <c r="PAE580" s="633"/>
      <c r="PAF580" s="633"/>
      <c r="PAG580" s="633"/>
      <c r="PAH580" s="633"/>
      <c r="PAI580" s="633"/>
      <c r="PAJ580" s="633"/>
      <c r="PAK580" s="633"/>
      <c r="PAL580" s="633"/>
      <c r="PAM580" s="633"/>
      <c r="PAN580" s="633"/>
      <c r="PAO580" s="633"/>
      <c r="PAP580" s="633"/>
      <c r="PAQ580" s="633"/>
      <c r="PAR580" s="633"/>
      <c r="PAS580" s="633"/>
      <c r="PAT580" s="633"/>
      <c r="PAU580" s="633"/>
      <c r="PAV580" s="633"/>
      <c r="PAW580" s="633"/>
      <c r="PAX580" s="633"/>
      <c r="PAY580" s="633"/>
      <c r="PAZ580" s="633"/>
      <c r="PBA580" s="633"/>
      <c r="PBB580" s="633"/>
      <c r="PBC580" s="633"/>
      <c r="PBD580" s="633"/>
      <c r="PBE580" s="633"/>
      <c r="PBF580" s="633"/>
      <c r="PBG580" s="633"/>
      <c r="PBH580" s="633"/>
      <c r="PBI580" s="633"/>
      <c r="PBJ580" s="633"/>
      <c r="PBK580" s="633"/>
      <c r="PBL580" s="633"/>
      <c r="PBM580" s="633"/>
      <c r="PBN580" s="633"/>
      <c r="PBO580" s="633"/>
      <c r="PBP580" s="633"/>
      <c r="PBQ580" s="633"/>
      <c r="PBR580" s="633"/>
      <c r="PBS580" s="633"/>
      <c r="PBT580" s="633"/>
      <c r="PBU580" s="633"/>
      <c r="PBV580" s="633"/>
      <c r="PBW580" s="633"/>
      <c r="PBX580" s="633"/>
      <c r="PBY580" s="633"/>
      <c r="PBZ580" s="633"/>
      <c r="PCA580" s="633"/>
      <c r="PCB580" s="633"/>
      <c r="PCC580" s="633"/>
      <c r="PCD580" s="633"/>
      <c r="PCE580" s="633"/>
      <c r="PCF580" s="633"/>
      <c r="PCG580" s="633"/>
      <c r="PCH580" s="633"/>
      <c r="PCI580" s="633"/>
      <c r="PCJ580" s="633"/>
      <c r="PCK580" s="633"/>
      <c r="PCL580" s="633"/>
      <c r="PCM580" s="633"/>
      <c r="PCN580" s="633"/>
      <c r="PCO580" s="633"/>
      <c r="PCP580" s="633"/>
      <c r="PCQ580" s="633"/>
      <c r="PCR580" s="633"/>
      <c r="PCS580" s="633"/>
      <c r="PCT580" s="633"/>
      <c r="PCU580" s="633"/>
      <c r="PCV580" s="633"/>
      <c r="PCW580" s="633"/>
      <c r="PCX580" s="633"/>
      <c r="PCY580" s="633"/>
      <c r="PCZ580" s="633"/>
      <c r="PDA580" s="633"/>
      <c r="PDB580" s="633"/>
      <c r="PDC580" s="633"/>
      <c r="PDD580" s="633"/>
      <c r="PDE580" s="633"/>
      <c r="PDF580" s="633"/>
      <c r="PDG580" s="633"/>
      <c r="PDH580" s="633"/>
      <c r="PDI580" s="633"/>
      <c r="PDJ580" s="633"/>
      <c r="PDK580" s="633"/>
      <c r="PDL580" s="633"/>
      <c r="PDM580" s="633"/>
      <c r="PDN580" s="633"/>
      <c r="PDO580" s="633"/>
      <c r="PDP580" s="633"/>
      <c r="PDQ580" s="633"/>
      <c r="PDR580" s="633"/>
      <c r="PDS580" s="633"/>
      <c r="PDT580" s="633"/>
      <c r="PDU580" s="633"/>
      <c r="PDV580" s="633"/>
      <c r="PDW580" s="633"/>
      <c r="PDX580" s="633"/>
      <c r="PDY580" s="633"/>
      <c r="PDZ580" s="633"/>
      <c r="PEA580" s="633"/>
      <c r="PEB580" s="633"/>
      <c r="PEC580" s="633"/>
      <c r="PED580" s="633"/>
      <c r="PEE580" s="633"/>
      <c r="PEF580" s="633"/>
      <c r="PEG580" s="633"/>
      <c r="PEH580" s="633"/>
      <c r="PEI580" s="633"/>
      <c r="PEJ580" s="633"/>
      <c r="PEK580" s="633"/>
      <c r="PEL580" s="633"/>
      <c r="PEM580" s="633"/>
      <c r="PEN580" s="633"/>
      <c r="PEO580" s="633"/>
      <c r="PEP580" s="633"/>
      <c r="PEQ580" s="633"/>
      <c r="PER580" s="633"/>
      <c r="PES580" s="633"/>
      <c r="PET580" s="633"/>
      <c r="PEU580" s="633"/>
      <c r="PEV580" s="633"/>
      <c r="PEW580" s="633"/>
      <c r="PEX580" s="633"/>
      <c r="PEY580" s="633"/>
      <c r="PEZ580" s="633"/>
      <c r="PFA580" s="633"/>
      <c r="PFB580" s="633"/>
      <c r="PFC580" s="633"/>
      <c r="PFD580" s="633"/>
      <c r="PFE580" s="633"/>
      <c r="PFF580" s="633"/>
      <c r="PFG580" s="633"/>
      <c r="PFH580" s="633"/>
      <c r="PFI580" s="633"/>
      <c r="PFJ580" s="633"/>
      <c r="PFK580" s="633"/>
      <c r="PFL580" s="633"/>
      <c r="PFM580" s="633"/>
      <c r="PFN580" s="633"/>
      <c r="PFO580" s="633"/>
      <c r="PFP580" s="633"/>
      <c r="PFQ580" s="633"/>
      <c r="PFR580" s="633"/>
      <c r="PFS580" s="633"/>
      <c r="PFT580" s="633"/>
      <c r="PFU580" s="633"/>
      <c r="PFV580" s="633"/>
      <c r="PFW580" s="633"/>
      <c r="PFX580" s="633"/>
      <c r="PFY580" s="633"/>
      <c r="PFZ580" s="633"/>
      <c r="PGA580" s="633"/>
      <c r="PGB580" s="633"/>
      <c r="PGC580" s="633"/>
      <c r="PGD580" s="633"/>
      <c r="PGE580" s="633"/>
      <c r="PGF580" s="633"/>
      <c r="PGG580" s="633"/>
      <c r="PGH580" s="633"/>
      <c r="PGI580" s="633"/>
      <c r="PGJ580" s="633"/>
      <c r="PGK580" s="633"/>
      <c r="PGL580" s="633"/>
      <c r="PGM580" s="633"/>
      <c r="PGN580" s="633"/>
      <c r="PGO580" s="633"/>
      <c r="PGP580" s="633"/>
      <c r="PGQ580" s="633"/>
      <c r="PGR580" s="633"/>
      <c r="PGS580" s="633"/>
      <c r="PGT580" s="633"/>
      <c r="PGU580" s="633"/>
      <c r="PGV580" s="633"/>
      <c r="PGW580" s="633"/>
      <c r="PGX580" s="633"/>
      <c r="PGY580" s="633"/>
      <c r="PGZ580" s="633"/>
      <c r="PHA580" s="633"/>
      <c r="PHB580" s="633"/>
      <c r="PHC580" s="633"/>
      <c r="PHD580" s="633"/>
      <c r="PHE580" s="633"/>
      <c r="PHF580" s="633"/>
      <c r="PHG580" s="633"/>
      <c r="PHH580" s="633"/>
      <c r="PHI580" s="633"/>
      <c r="PHJ580" s="633"/>
      <c r="PHK580" s="633"/>
      <c r="PHL580" s="633"/>
      <c r="PHM580" s="633"/>
      <c r="PHN580" s="633"/>
      <c r="PHO580" s="633"/>
      <c r="PHP580" s="633"/>
      <c r="PHQ580" s="633"/>
      <c r="PHR580" s="633"/>
      <c r="PHS580" s="633"/>
      <c r="PHT580" s="633"/>
      <c r="PHU580" s="633"/>
      <c r="PHV580" s="633"/>
      <c r="PHW580" s="633"/>
      <c r="PHX580" s="633"/>
      <c r="PHY580" s="633"/>
      <c r="PHZ580" s="633"/>
      <c r="PIA580" s="633"/>
      <c r="PIB580" s="633"/>
      <c r="PIC580" s="633"/>
      <c r="PID580" s="633"/>
      <c r="PIE580" s="633"/>
      <c r="PIF580" s="633"/>
      <c r="PIG580" s="633"/>
      <c r="PIH580" s="633"/>
      <c r="PII580" s="633"/>
      <c r="PIJ580" s="633"/>
      <c r="PIK580" s="633"/>
      <c r="PIL580" s="633"/>
      <c r="PIM580" s="633"/>
      <c r="PIN580" s="633"/>
      <c r="PIO580" s="633"/>
      <c r="PIP580" s="633"/>
      <c r="PIQ580" s="633"/>
      <c r="PIR580" s="633"/>
      <c r="PIS580" s="633"/>
      <c r="PIT580" s="633"/>
      <c r="PIU580" s="633"/>
      <c r="PIV580" s="633"/>
      <c r="PIW580" s="633"/>
      <c r="PIX580" s="633"/>
      <c r="PIY580" s="633"/>
      <c r="PIZ580" s="633"/>
      <c r="PJA580" s="633"/>
      <c r="PJB580" s="633"/>
      <c r="PJC580" s="633"/>
      <c r="PJD580" s="633"/>
      <c r="PJE580" s="633"/>
      <c r="PJF580" s="633"/>
      <c r="PJG580" s="633"/>
      <c r="PJH580" s="633"/>
      <c r="PJI580" s="633"/>
      <c r="PJJ580" s="633"/>
      <c r="PJK580" s="633"/>
      <c r="PJL580" s="633"/>
      <c r="PJM580" s="633"/>
      <c r="PJN580" s="633"/>
      <c r="PJO580" s="633"/>
      <c r="PJP580" s="633"/>
      <c r="PJQ580" s="633"/>
      <c r="PJR580" s="633"/>
      <c r="PJS580" s="633"/>
      <c r="PJT580" s="633"/>
      <c r="PJU580" s="633"/>
      <c r="PJV580" s="633"/>
      <c r="PJW580" s="633"/>
      <c r="PJX580" s="633"/>
      <c r="PJY580" s="633"/>
      <c r="PJZ580" s="633"/>
      <c r="PKA580" s="633"/>
      <c r="PKB580" s="633"/>
      <c r="PKC580" s="633"/>
      <c r="PKD580" s="633"/>
      <c r="PKE580" s="633"/>
      <c r="PKF580" s="633"/>
      <c r="PKG580" s="633"/>
      <c r="PKH580" s="633"/>
      <c r="PKI580" s="633"/>
      <c r="PKJ580" s="633"/>
      <c r="PKK580" s="633"/>
      <c r="PKL580" s="633"/>
      <c r="PKM580" s="633"/>
      <c r="PKN580" s="633"/>
      <c r="PKO580" s="633"/>
      <c r="PKP580" s="633"/>
      <c r="PKQ580" s="633"/>
      <c r="PKR580" s="633"/>
      <c r="PKS580" s="633"/>
      <c r="PKT580" s="633"/>
      <c r="PKU580" s="633"/>
      <c r="PKV580" s="633"/>
      <c r="PKW580" s="633"/>
      <c r="PKX580" s="633"/>
      <c r="PKY580" s="633"/>
      <c r="PKZ580" s="633"/>
      <c r="PLA580" s="633"/>
      <c r="PLB580" s="633"/>
      <c r="PLC580" s="633"/>
      <c r="PLD580" s="633"/>
      <c r="PLE580" s="633"/>
      <c r="PLF580" s="633"/>
      <c r="PLG580" s="633"/>
      <c r="PLH580" s="633"/>
      <c r="PLI580" s="633"/>
      <c r="PLJ580" s="633"/>
      <c r="PLK580" s="633"/>
      <c r="PLL580" s="633"/>
      <c r="PLM580" s="633"/>
      <c r="PLN580" s="633"/>
      <c r="PLO580" s="633"/>
      <c r="PLP580" s="633"/>
      <c r="PLQ580" s="633"/>
      <c r="PLR580" s="633"/>
      <c r="PLS580" s="633"/>
      <c r="PLT580" s="633"/>
      <c r="PLU580" s="633"/>
      <c r="PLV580" s="633"/>
      <c r="PLW580" s="633"/>
      <c r="PLX580" s="633"/>
      <c r="PLY580" s="633"/>
      <c r="PLZ580" s="633"/>
      <c r="PMA580" s="633"/>
      <c r="PMB580" s="633"/>
      <c r="PMC580" s="633"/>
      <c r="PMD580" s="633"/>
      <c r="PME580" s="633"/>
      <c r="PMF580" s="633"/>
      <c r="PMG580" s="633"/>
      <c r="PMH580" s="633"/>
      <c r="PMI580" s="633"/>
      <c r="PMJ580" s="633"/>
      <c r="PMK580" s="633"/>
      <c r="PML580" s="633"/>
      <c r="PMM580" s="633"/>
      <c r="PMN580" s="633"/>
      <c r="PMO580" s="633"/>
      <c r="PMP580" s="633"/>
      <c r="PMQ580" s="633"/>
      <c r="PMR580" s="633"/>
      <c r="PMS580" s="633"/>
      <c r="PMT580" s="633"/>
      <c r="PMU580" s="633"/>
      <c r="PMV580" s="633"/>
      <c r="PMW580" s="633"/>
      <c r="PMX580" s="633"/>
      <c r="PMY580" s="633"/>
      <c r="PMZ580" s="633"/>
      <c r="PNA580" s="633"/>
      <c r="PNB580" s="633"/>
      <c r="PNC580" s="633"/>
      <c r="PND580" s="633"/>
      <c r="PNE580" s="633"/>
      <c r="PNF580" s="633"/>
      <c r="PNG580" s="633"/>
      <c r="PNH580" s="633"/>
      <c r="PNI580" s="633"/>
      <c r="PNJ580" s="633"/>
      <c r="PNK580" s="633"/>
      <c r="PNL580" s="633"/>
      <c r="PNM580" s="633"/>
      <c r="PNN580" s="633"/>
      <c r="PNO580" s="633"/>
      <c r="PNP580" s="633"/>
      <c r="PNQ580" s="633"/>
      <c r="PNR580" s="633"/>
      <c r="PNS580" s="633"/>
      <c r="PNT580" s="633"/>
      <c r="PNU580" s="633"/>
      <c r="PNV580" s="633"/>
      <c r="PNW580" s="633"/>
      <c r="PNX580" s="633"/>
      <c r="PNY580" s="633"/>
      <c r="PNZ580" s="633"/>
      <c r="POA580" s="633"/>
      <c r="POB580" s="633"/>
      <c r="POC580" s="633"/>
      <c r="POD580" s="633"/>
      <c r="POE580" s="633"/>
      <c r="POF580" s="633"/>
      <c r="POG580" s="633"/>
      <c r="POH580" s="633"/>
      <c r="POI580" s="633"/>
      <c r="POJ580" s="633"/>
      <c r="POK580" s="633"/>
      <c r="POL580" s="633"/>
      <c r="POM580" s="633"/>
      <c r="PON580" s="633"/>
      <c r="POO580" s="633"/>
      <c r="POP580" s="633"/>
      <c r="POQ580" s="633"/>
      <c r="POR580" s="633"/>
      <c r="POS580" s="633"/>
      <c r="POT580" s="633"/>
      <c r="POU580" s="633"/>
      <c r="POV580" s="633"/>
      <c r="POW580" s="633"/>
      <c r="POX580" s="633"/>
      <c r="POY580" s="633"/>
      <c r="POZ580" s="633"/>
      <c r="PPA580" s="633"/>
      <c r="PPB580" s="633"/>
      <c r="PPC580" s="633"/>
      <c r="PPD580" s="633"/>
      <c r="PPE580" s="633"/>
      <c r="PPF580" s="633"/>
      <c r="PPG580" s="633"/>
      <c r="PPH580" s="633"/>
      <c r="PPI580" s="633"/>
      <c r="PPJ580" s="633"/>
      <c r="PPK580" s="633"/>
      <c r="PPL580" s="633"/>
      <c r="PPM580" s="633"/>
      <c r="PPN580" s="633"/>
      <c r="PPO580" s="633"/>
      <c r="PPP580" s="633"/>
      <c r="PPQ580" s="633"/>
      <c r="PPR580" s="633"/>
      <c r="PPS580" s="633"/>
      <c r="PPT580" s="633"/>
      <c r="PPU580" s="633"/>
      <c r="PPV580" s="633"/>
      <c r="PPW580" s="633"/>
      <c r="PPX580" s="633"/>
      <c r="PPY580" s="633"/>
      <c r="PPZ580" s="633"/>
      <c r="PQA580" s="633"/>
      <c r="PQB580" s="633"/>
      <c r="PQC580" s="633"/>
      <c r="PQD580" s="633"/>
      <c r="PQE580" s="633"/>
      <c r="PQF580" s="633"/>
      <c r="PQG580" s="633"/>
      <c r="PQH580" s="633"/>
      <c r="PQI580" s="633"/>
      <c r="PQJ580" s="633"/>
      <c r="PQK580" s="633"/>
      <c r="PQL580" s="633"/>
      <c r="PQM580" s="633"/>
      <c r="PQN580" s="633"/>
      <c r="PQO580" s="633"/>
      <c r="PQP580" s="633"/>
      <c r="PQQ580" s="633"/>
      <c r="PQR580" s="633"/>
      <c r="PQS580" s="633"/>
      <c r="PQT580" s="633"/>
      <c r="PQU580" s="633"/>
      <c r="PQV580" s="633"/>
      <c r="PQW580" s="633"/>
      <c r="PQX580" s="633"/>
      <c r="PQY580" s="633"/>
      <c r="PQZ580" s="633"/>
      <c r="PRA580" s="633"/>
      <c r="PRB580" s="633"/>
      <c r="PRC580" s="633"/>
      <c r="PRD580" s="633"/>
      <c r="PRE580" s="633"/>
      <c r="PRF580" s="633"/>
      <c r="PRG580" s="633"/>
      <c r="PRH580" s="633"/>
      <c r="PRI580" s="633"/>
      <c r="PRJ580" s="633"/>
      <c r="PRK580" s="633"/>
      <c r="PRL580" s="633"/>
      <c r="PRM580" s="633"/>
      <c r="PRN580" s="633"/>
      <c r="PRO580" s="633"/>
      <c r="PRP580" s="633"/>
      <c r="PRQ580" s="633"/>
      <c r="PRR580" s="633"/>
      <c r="PRS580" s="633"/>
      <c r="PRT580" s="633"/>
      <c r="PRU580" s="633"/>
      <c r="PRV580" s="633"/>
      <c r="PRW580" s="633"/>
      <c r="PRX580" s="633"/>
      <c r="PRY580" s="633"/>
      <c r="PRZ580" s="633"/>
      <c r="PSA580" s="633"/>
      <c r="PSB580" s="633"/>
      <c r="PSC580" s="633"/>
      <c r="PSD580" s="633"/>
      <c r="PSE580" s="633"/>
      <c r="PSF580" s="633"/>
      <c r="PSG580" s="633"/>
      <c r="PSH580" s="633"/>
      <c r="PSI580" s="633"/>
      <c r="PSJ580" s="633"/>
      <c r="PSK580" s="633"/>
      <c r="PSL580" s="633"/>
      <c r="PSM580" s="633"/>
      <c r="PSN580" s="633"/>
      <c r="PSO580" s="633"/>
      <c r="PSP580" s="633"/>
      <c r="PSQ580" s="633"/>
      <c r="PSR580" s="633"/>
      <c r="PSS580" s="633"/>
      <c r="PST580" s="633"/>
      <c r="PSU580" s="633"/>
      <c r="PSV580" s="633"/>
      <c r="PSW580" s="633"/>
      <c r="PSX580" s="633"/>
      <c r="PSY580" s="633"/>
      <c r="PSZ580" s="633"/>
      <c r="PTA580" s="633"/>
      <c r="PTB580" s="633"/>
      <c r="PTC580" s="633"/>
      <c r="PTD580" s="633"/>
      <c r="PTE580" s="633"/>
      <c r="PTF580" s="633"/>
      <c r="PTG580" s="633"/>
      <c r="PTH580" s="633"/>
      <c r="PTI580" s="633"/>
      <c r="PTJ580" s="633"/>
      <c r="PTK580" s="633"/>
      <c r="PTL580" s="633"/>
      <c r="PTM580" s="633"/>
      <c r="PTN580" s="633"/>
      <c r="PTO580" s="633"/>
      <c r="PTP580" s="633"/>
      <c r="PTQ580" s="633"/>
      <c r="PTR580" s="633"/>
      <c r="PTS580" s="633"/>
      <c r="PTT580" s="633"/>
      <c r="PTU580" s="633"/>
      <c r="PTV580" s="633"/>
      <c r="PTW580" s="633"/>
      <c r="PTX580" s="633"/>
      <c r="PTY580" s="633"/>
      <c r="PTZ580" s="633"/>
      <c r="PUA580" s="633"/>
      <c r="PUB580" s="633"/>
      <c r="PUC580" s="633"/>
      <c r="PUD580" s="633"/>
      <c r="PUE580" s="633"/>
      <c r="PUF580" s="633"/>
      <c r="PUG580" s="633"/>
      <c r="PUH580" s="633"/>
      <c r="PUI580" s="633"/>
      <c r="PUJ580" s="633"/>
      <c r="PUK580" s="633"/>
      <c r="PUL580" s="633"/>
      <c r="PUM580" s="633"/>
      <c r="PUN580" s="633"/>
      <c r="PUO580" s="633"/>
      <c r="PUP580" s="633"/>
      <c r="PUQ580" s="633"/>
      <c r="PUR580" s="633"/>
      <c r="PUS580" s="633"/>
      <c r="PUT580" s="633"/>
      <c r="PUU580" s="633"/>
      <c r="PUV580" s="633"/>
      <c r="PUW580" s="633"/>
      <c r="PUX580" s="633"/>
      <c r="PUY580" s="633"/>
      <c r="PUZ580" s="633"/>
      <c r="PVA580" s="633"/>
      <c r="PVB580" s="633"/>
      <c r="PVC580" s="633"/>
      <c r="PVD580" s="633"/>
      <c r="PVE580" s="633"/>
      <c r="PVF580" s="633"/>
      <c r="PVG580" s="633"/>
      <c r="PVH580" s="633"/>
      <c r="PVI580" s="633"/>
      <c r="PVJ580" s="633"/>
      <c r="PVK580" s="633"/>
      <c r="PVL580" s="633"/>
      <c r="PVM580" s="633"/>
      <c r="PVN580" s="633"/>
      <c r="PVO580" s="633"/>
      <c r="PVP580" s="633"/>
      <c r="PVQ580" s="633"/>
      <c r="PVR580" s="633"/>
      <c r="PVS580" s="633"/>
      <c r="PVT580" s="633"/>
      <c r="PVU580" s="633"/>
      <c r="PVV580" s="633"/>
      <c r="PVW580" s="633"/>
      <c r="PVX580" s="633"/>
      <c r="PVY580" s="633"/>
      <c r="PVZ580" s="633"/>
      <c r="PWA580" s="633"/>
      <c r="PWB580" s="633"/>
      <c r="PWC580" s="633"/>
      <c r="PWD580" s="633"/>
      <c r="PWE580" s="633"/>
      <c r="PWF580" s="633"/>
      <c r="PWG580" s="633"/>
      <c r="PWH580" s="633"/>
      <c r="PWI580" s="633"/>
      <c r="PWJ580" s="633"/>
      <c r="PWK580" s="633"/>
      <c r="PWL580" s="633"/>
      <c r="PWM580" s="633"/>
      <c r="PWN580" s="633"/>
      <c r="PWO580" s="633"/>
      <c r="PWP580" s="633"/>
      <c r="PWQ580" s="633"/>
      <c r="PWR580" s="633"/>
      <c r="PWS580" s="633"/>
      <c r="PWT580" s="633"/>
      <c r="PWU580" s="633"/>
      <c r="PWV580" s="633"/>
      <c r="PWW580" s="633"/>
      <c r="PWX580" s="633"/>
      <c r="PWY580" s="633"/>
      <c r="PWZ580" s="633"/>
      <c r="PXA580" s="633"/>
      <c r="PXB580" s="633"/>
      <c r="PXC580" s="633"/>
      <c r="PXD580" s="633"/>
      <c r="PXE580" s="633"/>
      <c r="PXF580" s="633"/>
      <c r="PXG580" s="633"/>
      <c r="PXH580" s="633"/>
      <c r="PXI580" s="633"/>
      <c r="PXJ580" s="633"/>
      <c r="PXK580" s="633"/>
      <c r="PXL580" s="633"/>
      <c r="PXM580" s="633"/>
      <c r="PXN580" s="633"/>
      <c r="PXO580" s="633"/>
      <c r="PXP580" s="633"/>
      <c r="PXQ580" s="633"/>
      <c r="PXR580" s="633"/>
      <c r="PXS580" s="633"/>
      <c r="PXT580" s="633"/>
      <c r="PXU580" s="633"/>
      <c r="PXV580" s="633"/>
      <c r="PXW580" s="633"/>
      <c r="PXX580" s="633"/>
      <c r="PXY580" s="633"/>
      <c r="PXZ580" s="633"/>
      <c r="PYA580" s="633"/>
      <c r="PYB580" s="633"/>
      <c r="PYC580" s="633"/>
      <c r="PYD580" s="633"/>
      <c r="PYE580" s="633"/>
      <c r="PYF580" s="633"/>
      <c r="PYG580" s="633"/>
      <c r="PYH580" s="633"/>
      <c r="PYI580" s="633"/>
      <c r="PYJ580" s="633"/>
      <c r="PYK580" s="633"/>
      <c r="PYL580" s="633"/>
      <c r="PYM580" s="633"/>
      <c r="PYN580" s="633"/>
      <c r="PYO580" s="633"/>
      <c r="PYP580" s="633"/>
      <c r="PYQ580" s="633"/>
      <c r="PYR580" s="633"/>
      <c r="PYS580" s="633"/>
      <c r="PYT580" s="633"/>
      <c r="PYU580" s="633"/>
      <c r="PYV580" s="633"/>
      <c r="PYW580" s="633"/>
      <c r="PYX580" s="633"/>
      <c r="PYY580" s="633"/>
      <c r="PYZ580" s="633"/>
      <c r="PZA580" s="633"/>
      <c r="PZB580" s="633"/>
      <c r="PZC580" s="633"/>
      <c r="PZD580" s="633"/>
      <c r="PZE580" s="633"/>
      <c r="PZF580" s="633"/>
      <c r="PZG580" s="633"/>
      <c r="PZH580" s="633"/>
      <c r="PZI580" s="633"/>
      <c r="PZJ580" s="633"/>
      <c r="PZK580" s="633"/>
      <c r="PZL580" s="633"/>
      <c r="PZM580" s="633"/>
      <c r="PZN580" s="633"/>
      <c r="PZO580" s="633"/>
      <c r="PZP580" s="633"/>
      <c r="PZQ580" s="633"/>
      <c r="PZR580" s="633"/>
      <c r="PZS580" s="633"/>
      <c r="PZT580" s="633"/>
      <c r="PZU580" s="633"/>
      <c r="PZV580" s="633"/>
      <c r="PZW580" s="633"/>
      <c r="PZX580" s="633"/>
      <c r="PZY580" s="633"/>
      <c r="PZZ580" s="633"/>
      <c r="QAA580" s="633"/>
      <c r="QAB580" s="633"/>
      <c r="QAC580" s="633"/>
      <c r="QAD580" s="633"/>
      <c r="QAE580" s="633"/>
      <c r="QAF580" s="633"/>
      <c r="QAG580" s="633"/>
      <c r="QAH580" s="633"/>
      <c r="QAI580" s="633"/>
      <c r="QAJ580" s="633"/>
      <c r="QAK580" s="633"/>
      <c r="QAL580" s="633"/>
      <c r="QAM580" s="633"/>
      <c r="QAN580" s="633"/>
      <c r="QAO580" s="633"/>
      <c r="QAP580" s="633"/>
      <c r="QAQ580" s="633"/>
      <c r="QAR580" s="633"/>
      <c r="QAS580" s="633"/>
      <c r="QAT580" s="633"/>
      <c r="QAU580" s="633"/>
      <c r="QAV580" s="633"/>
      <c r="QAW580" s="633"/>
      <c r="QAX580" s="633"/>
      <c r="QAY580" s="633"/>
      <c r="QAZ580" s="633"/>
      <c r="QBA580" s="633"/>
      <c r="QBB580" s="633"/>
      <c r="QBC580" s="633"/>
      <c r="QBD580" s="633"/>
      <c r="QBE580" s="633"/>
      <c r="QBF580" s="633"/>
      <c r="QBG580" s="633"/>
      <c r="QBH580" s="633"/>
      <c r="QBI580" s="633"/>
      <c r="QBJ580" s="633"/>
      <c r="QBK580" s="633"/>
      <c r="QBL580" s="633"/>
      <c r="QBM580" s="633"/>
      <c r="QBN580" s="633"/>
      <c r="QBO580" s="633"/>
      <c r="QBP580" s="633"/>
      <c r="QBQ580" s="633"/>
      <c r="QBR580" s="633"/>
      <c r="QBS580" s="633"/>
      <c r="QBT580" s="633"/>
      <c r="QBU580" s="633"/>
      <c r="QBV580" s="633"/>
      <c r="QBW580" s="633"/>
      <c r="QBX580" s="633"/>
      <c r="QBY580" s="633"/>
      <c r="QBZ580" s="633"/>
      <c r="QCA580" s="633"/>
      <c r="QCB580" s="633"/>
      <c r="QCC580" s="633"/>
      <c r="QCD580" s="633"/>
      <c r="QCE580" s="633"/>
      <c r="QCF580" s="633"/>
      <c r="QCG580" s="633"/>
      <c r="QCH580" s="633"/>
      <c r="QCI580" s="633"/>
      <c r="QCJ580" s="633"/>
      <c r="QCK580" s="633"/>
      <c r="QCL580" s="633"/>
      <c r="QCM580" s="633"/>
      <c r="QCN580" s="633"/>
      <c r="QCO580" s="633"/>
      <c r="QCP580" s="633"/>
      <c r="QCQ580" s="633"/>
      <c r="QCR580" s="633"/>
      <c r="QCS580" s="633"/>
      <c r="QCT580" s="633"/>
      <c r="QCU580" s="633"/>
      <c r="QCV580" s="633"/>
      <c r="QCW580" s="633"/>
      <c r="QCX580" s="633"/>
      <c r="QCY580" s="633"/>
      <c r="QCZ580" s="633"/>
      <c r="QDA580" s="633"/>
      <c r="QDB580" s="633"/>
      <c r="QDC580" s="633"/>
      <c r="QDD580" s="633"/>
      <c r="QDE580" s="633"/>
      <c r="QDF580" s="633"/>
      <c r="QDG580" s="633"/>
      <c r="QDH580" s="633"/>
      <c r="QDI580" s="633"/>
      <c r="QDJ580" s="633"/>
      <c r="QDK580" s="633"/>
      <c r="QDL580" s="633"/>
      <c r="QDM580" s="633"/>
      <c r="QDN580" s="633"/>
      <c r="QDO580" s="633"/>
      <c r="QDP580" s="633"/>
      <c r="QDQ580" s="633"/>
      <c r="QDR580" s="633"/>
      <c r="QDS580" s="633"/>
      <c r="QDT580" s="633"/>
      <c r="QDU580" s="633"/>
      <c r="QDV580" s="633"/>
      <c r="QDW580" s="633"/>
      <c r="QDX580" s="633"/>
      <c r="QDY580" s="633"/>
      <c r="QDZ580" s="633"/>
      <c r="QEA580" s="633"/>
      <c r="QEB580" s="633"/>
      <c r="QEC580" s="633"/>
      <c r="QED580" s="633"/>
      <c r="QEE580" s="633"/>
      <c r="QEF580" s="633"/>
      <c r="QEG580" s="633"/>
      <c r="QEH580" s="633"/>
      <c r="QEI580" s="633"/>
      <c r="QEJ580" s="633"/>
      <c r="QEK580" s="633"/>
      <c r="QEL580" s="633"/>
      <c r="QEM580" s="633"/>
      <c r="QEN580" s="633"/>
      <c r="QEO580" s="633"/>
      <c r="QEP580" s="633"/>
      <c r="QEQ580" s="633"/>
      <c r="QER580" s="633"/>
      <c r="QES580" s="633"/>
      <c r="QET580" s="633"/>
      <c r="QEU580" s="633"/>
      <c r="QEV580" s="633"/>
      <c r="QEW580" s="633"/>
      <c r="QEX580" s="633"/>
      <c r="QEY580" s="633"/>
      <c r="QEZ580" s="633"/>
      <c r="QFA580" s="633"/>
      <c r="QFB580" s="633"/>
      <c r="QFC580" s="633"/>
      <c r="QFD580" s="633"/>
      <c r="QFE580" s="633"/>
      <c r="QFF580" s="633"/>
      <c r="QFG580" s="633"/>
      <c r="QFH580" s="633"/>
      <c r="QFI580" s="633"/>
      <c r="QFJ580" s="633"/>
      <c r="QFK580" s="633"/>
      <c r="QFL580" s="633"/>
      <c r="QFM580" s="633"/>
      <c r="QFN580" s="633"/>
      <c r="QFO580" s="633"/>
      <c r="QFP580" s="633"/>
      <c r="QFQ580" s="633"/>
      <c r="QFR580" s="633"/>
      <c r="QFS580" s="633"/>
      <c r="QFT580" s="633"/>
      <c r="QFU580" s="633"/>
      <c r="QFV580" s="633"/>
      <c r="QFW580" s="633"/>
      <c r="QFX580" s="633"/>
      <c r="QFY580" s="633"/>
      <c r="QFZ580" s="633"/>
      <c r="QGA580" s="633"/>
      <c r="QGB580" s="633"/>
      <c r="QGC580" s="633"/>
      <c r="QGD580" s="633"/>
      <c r="QGE580" s="633"/>
      <c r="QGF580" s="633"/>
      <c r="QGG580" s="633"/>
      <c r="QGH580" s="633"/>
      <c r="QGI580" s="633"/>
      <c r="QGJ580" s="633"/>
      <c r="QGK580" s="633"/>
      <c r="QGL580" s="633"/>
      <c r="QGM580" s="633"/>
      <c r="QGN580" s="633"/>
      <c r="QGO580" s="633"/>
      <c r="QGP580" s="633"/>
      <c r="QGQ580" s="633"/>
      <c r="QGR580" s="633"/>
      <c r="QGS580" s="633"/>
      <c r="QGT580" s="633"/>
      <c r="QGU580" s="633"/>
      <c r="QGV580" s="633"/>
      <c r="QGW580" s="633"/>
      <c r="QGX580" s="633"/>
      <c r="QGY580" s="633"/>
      <c r="QGZ580" s="633"/>
      <c r="QHA580" s="633"/>
      <c r="QHB580" s="633"/>
      <c r="QHC580" s="633"/>
      <c r="QHD580" s="633"/>
      <c r="QHE580" s="633"/>
      <c r="QHF580" s="633"/>
      <c r="QHG580" s="633"/>
      <c r="QHH580" s="633"/>
      <c r="QHI580" s="633"/>
      <c r="QHJ580" s="633"/>
      <c r="QHK580" s="633"/>
      <c r="QHL580" s="633"/>
      <c r="QHM580" s="633"/>
      <c r="QHN580" s="633"/>
      <c r="QHO580" s="633"/>
      <c r="QHP580" s="633"/>
      <c r="QHQ580" s="633"/>
      <c r="QHR580" s="633"/>
      <c r="QHS580" s="633"/>
      <c r="QHT580" s="633"/>
      <c r="QHU580" s="633"/>
      <c r="QHV580" s="633"/>
      <c r="QHW580" s="633"/>
      <c r="QHX580" s="633"/>
      <c r="QHY580" s="633"/>
      <c r="QHZ580" s="633"/>
      <c r="QIA580" s="633"/>
      <c r="QIB580" s="633"/>
      <c r="QIC580" s="633"/>
      <c r="QID580" s="633"/>
      <c r="QIE580" s="633"/>
      <c r="QIF580" s="633"/>
      <c r="QIG580" s="633"/>
      <c r="QIH580" s="633"/>
      <c r="QII580" s="633"/>
      <c r="QIJ580" s="633"/>
      <c r="QIK580" s="633"/>
      <c r="QIL580" s="633"/>
      <c r="QIM580" s="633"/>
      <c r="QIN580" s="633"/>
      <c r="QIO580" s="633"/>
      <c r="QIP580" s="633"/>
      <c r="QIQ580" s="633"/>
      <c r="QIR580" s="633"/>
      <c r="QIS580" s="633"/>
      <c r="QIT580" s="633"/>
      <c r="QIU580" s="633"/>
      <c r="QIV580" s="633"/>
      <c r="QIW580" s="633"/>
      <c r="QIX580" s="633"/>
      <c r="QIY580" s="633"/>
      <c r="QIZ580" s="633"/>
      <c r="QJA580" s="633"/>
      <c r="QJB580" s="633"/>
      <c r="QJC580" s="633"/>
      <c r="QJD580" s="633"/>
      <c r="QJE580" s="633"/>
      <c r="QJF580" s="633"/>
      <c r="QJG580" s="633"/>
      <c r="QJH580" s="633"/>
      <c r="QJI580" s="633"/>
      <c r="QJJ580" s="633"/>
      <c r="QJK580" s="633"/>
      <c r="QJL580" s="633"/>
      <c r="QJM580" s="633"/>
      <c r="QJN580" s="633"/>
      <c r="QJO580" s="633"/>
      <c r="QJP580" s="633"/>
      <c r="QJQ580" s="633"/>
      <c r="QJR580" s="633"/>
      <c r="QJS580" s="633"/>
      <c r="QJT580" s="633"/>
      <c r="QJU580" s="633"/>
      <c r="QJV580" s="633"/>
      <c r="QJW580" s="633"/>
      <c r="QJX580" s="633"/>
      <c r="QJY580" s="633"/>
      <c r="QJZ580" s="633"/>
      <c r="QKA580" s="633"/>
      <c r="QKB580" s="633"/>
      <c r="QKC580" s="633"/>
      <c r="QKD580" s="633"/>
      <c r="QKE580" s="633"/>
      <c r="QKF580" s="633"/>
      <c r="QKG580" s="633"/>
      <c r="QKH580" s="633"/>
      <c r="QKI580" s="633"/>
      <c r="QKJ580" s="633"/>
      <c r="QKK580" s="633"/>
      <c r="QKL580" s="633"/>
      <c r="QKM580" s="633"/>
      <c r="QKN580" s="633"/>
      <c r="QKO580" s="633"/>
      <c r="QKP580" s="633"/>
      <c r="QKQ580" s="633"/>
      <c r="QKR580" s="633"/>
      <c r="QKS580" s="633"/>
      <c r="QKT580" s="633"/>
      <c r="QKU580" s="633"/>
      <c r="QKV580" s="633"/>
      <c r="QKW580" s="633"/>
      <c r="QKX580" s="633"/>
      <c r="QKY580" s="633"/>
      <c r="QKZ580" s="633"/>
      <c r="QLA580" s="633"/>
      <c r="QLB580" s="633"/>
      <c r="QLC580" s="633"/>
      <c r="QLD580" s="633"/>
      <c r="QLE580" s="633"/>
      <c r="QLF580" s="633"/>
      <c r="QLG580" s="633"/>
      <c r="QLH580" s="633"/>
      <c r="QLI580" s="633"/>
      <c r="QLJ580" s="633"/>
      <c r="QLK580" s="633"/>
      <c r="QLL580" s="633"/>
      <c r="QLM580" s="633"/>
      <c r="QLN580" s="633"/>
      <c r="QLO580" s="633"/>
      <c r="QLP580" s="633"/>
      <c r="QLQ580" s="633"/>
      <c r="QLR580" s="633"/>
      <c r="QLS580" s="633"/>
      <c r="QLT580" s="633"/>
      <c r="QLU580" s="633"/>
      <c r="QLV580" s="633"/>
      <c r="QLW580" s="633"/>
      <c r="QLX580" s="633"/>
      <c r="QLY580" s="633"/>
      <c r="QLZ580" s="633"/>
      <c r="QMA580" s="633"/>
      <c r="QMB580" s="633"/>
      <c r="QMC580" s="633"/>
      <c r="QMD580" s="633"/>
      <c r="QME580" s="633"/>
      <c r="QMF580" s="633"/>
      <c r="QMG580" s="633"/>
      <c r="QMH580" s="633"/>
      <c r="QMI580" s="633"/>
      <c r="QMJ580" s="633"/>
      <c r="QMK580" s="633"/>
      <c r="QML580" s="633"/>
      <c r="QMM580" s="633"/>
      <c r="QMN580" s="633"/>
      <c r="QMO580" s="633"/>
      <c r="QMP580" s="633"/>
      <c r="QMQ580" s="633"/>
      <c r="QMR580" s="633"/>
      <c r="QMS580" s="633"/>
      <c r="QMT580" s="633"/>
      <c r="QMU580" s="633"/>
      <c r="QMV580" s="633"/>
      <c r="QMW580" s="633"/>
      <c r="QMX580" s="633"/>
      <c r="QMY580" s="633"/>
      <c r="QMZ580" s="633"/>
      <c r="QNA580" s="633"/>
      <c r="QNB580" s="633"/>
      <c r="QNC580" s="633"/>
      <c r="QND580" s="633"/>
      <c r="QNE580" s="633"/>
      <c r="QNF580" s="633"/>
      <c r="QNG580" s="633"/>
      <c r="QNH580" s="633"/>
      <c r="QNI580" s="633"/>
      <c r="QNJ580" s="633"/>
      <c r="QNK580" s="633"/>
      <c r="QNL580" s="633"/>
      <c r="QNM580" s="633"/>
      <c r="QNN580" s="633"/>
      <c r="QNO580" s="633"/>
      <c r="QNP580" s="633"/>
      <c r="QNQ580" s="633"/>
      <c r="QNR580" s="633"/>
      <c r="QNS580" s="633"/>
      <c r="QNT580" s="633"/>
      <c r="QNU580" s="633"/>
      <c r="QNV580" s="633"/>
      <c r="QNW580" s="633"/>
      <c r="QNX580" s="633"/>
      <c r="QNY580" s="633"/>
      <c r="QNZ580" s="633"/>
      <c r="QOA580" s="633"/>
      <c r="QOB580" s="633"/>
      <c r="QOC580" s="633"/>
      <c r="QOD580" s="633"/>
      <c r="QOE580" s="633"/>
      <c r="QOF580" s="633"/>
      <c r="QOG580" s="633"/>
      <c r="QOH580" s="633"/>
      <c r="QOI580" s="633"/>
      <c r="QOJ580" s="633"/>
      <c r="QOK580" s="633"/>
      <c r="QOL580" s="633"/>
      <c r="QOM580" s="633"/>
      <c r="QON580" s="633"/>
      <c r="QOO580" s="633"/>
      <c r="QOP580" s="633"/>
      <c r="QOQ580" s="633"/>
      <c r="QOR580" s="633"/>
      <c r="QOS580" s="633"/>
      <c r="QOT580" s="633"/>
      <c r="QOU580" s="633"/>
      <c r="QOV580" s="633"/>
      <c r="QOW580" s="633"/>
      <c r="QOX580" s="633"/>
      <c r="QOY580" s="633"/>
      <c r="QOZ580" s="633"/>
      <c r="QPA580" s="633"/>
      <c r="QPB580" s="633"/>
      <c r="QPC580" s="633"/>
      <c r="QPD580" s="633"/>
      <c r="QPE580" s="633"/>
      <c r="QPF580" s="633"/>
      <c r="QPG580" s="633"/>
      <c r="QPH580" s="633"/>
      <c r="QPI580" s="633"/>
      <c r="QPJ580" s="633"/>
      <c r="QPK580" s="633"/>
      <c r="QPL580" s="633"/>
      <c r="QPM580" s="633"/>
      <c r="QPN580" s="633"/>
      <c r="QPO580" s="633"/>
      <c r="QPP580" s="633"/>
      <c r="QPQ580" s="633"/>
      <c r="QPR580" s="633"/>
      <c r="QPS580" s="633"/>
      <c r="QPT580" s="633"/>
      <c r="QPU580" s="633"/>
      <c r="QPV580" s="633"/>
      <c r="QPW580" s="633"/>
      <c r="QPX580" s="633"/>
      <c r="QPY580" s="633"/>
      <c r="QPZ580" s="633"/>
      <c r="QQA580" s="633"/>
      <c r="QQB580" s="633"/>
      <c r="QQC580" s="633"/>
      <c r="QQD580" s="633"/>
      <c r="QQE580" s="633"/>
      <c r="QQF580" s="633"/>
      <c r="QQG580" s="633"/>
      <c r="QQH580" s="633"/>
      <c r="QQI580" s="633"/>
      <c r="QQJ580" s="633"/>
      <c r="QQK580" s="633"/>
      <c r="QQL580" s="633"/>
      <c r="QQM580" s="633"/>
      <c r="QQN580" s="633"/>
      <c r="QQO580" s="633"/>
      <c r="QQP580" s="633"/>
      <c r="QQQ580" s="633"/>
      <c r="QQR580" s="633"/>
      <c r="QQS580" s="633"/>
      <c r="QQT580" s="633"/>
      <c r="QQU580" s="633"/>
      <c r="QQV580" s="633"/>
      <c r="QQW580" s="633"/>
      <c r="QQX580" s="633"/>
      <c r="QQY580" s="633"/>
      <c r="QQZ580" s="633"/>
      <c r="QRA580" s="633"/>
      <c r="QRB580" s="633"/>
      <c r="QRC580" s="633"/>
      <c r="QRD580" s="633"/>
      <c r="QRE580" s="633"/>
      <c r="QRF580" s="633"/>
      <c r="QRG580" s="633"/>
      <c r="QRH580" s="633"/>
      <c r="QRI580" s="633"/>
      <c r="QRJ580" s="633"/>
      <c r="QRK580" s="633"/>
      <c r="QRL580" s="633"/>
      <c r="QRM580" s="633"/>
      <c r="QRN580" s="633"/>
      <c r="QRO580" s="633"/>
      <c r="QRP580" s="633"/>
      <c r="QRQ580" s="633"/>
      <c r="QRR580" s="633"/>
      <c r="QRS580" s="633"/>
      <c r="QRT580" s="633"/>
      <c r="QRU580" s="633"/>
      <c r="QRV580" s="633"/>
      <c r="QRW580" s="633"/>
      <c r="QRX580" s="633"/>
      <c r="QRY580" s="633"/>
      <c r="QRZ580" s="633"/>
      <c r="QSA580" s="633"/>
      <c r="QSB580" s="633"/>
      <c r="QSC580" s="633"/>
      <c r="QSD580" s="633"/>
      <c r="QSE580" s="633"/>
      <c r="QSF580" s="633"/>
      <c r="QSG580" s="633"/>
      <c r="QSH580" s="633"/>
      <c r="QSI580" s="633"/>
      <c r="QSJ580" s="633"/>
      <c r="QSK580" s="633"/>
      <c r="QSL580" s="633"/>
      <c r="QSM580" s="633"/>
      <c r="QSN580" s="633"/>
      <c r="QSO580" s="633"/>
      <c r="QSP580" s="633"/>
      <c r="QSQ580" s="633"/>
      <c r="QSR580" s="633"/>
      <c r="QSS580" s="633"/>
      <c r="QST580" s="633"/>
      <c r="QSU580" s="633"/>
      <c r="QSV580" s="633"/>
      <c r="QSW580" s="633"/>
      <c r="QSX580" s="633"/>
      <c r="QSY580" s="633"/>
      <c r="QSZ580" s="633"/>
      <c r="QTA580" s="633"/>
      <c r="QTB580" s="633"/>
      <c r="QTC580" s="633"/>
      <c r="QTD580" s="633"/>
      <c r="QTE580" s="633"/>
      <c r="QTF580" s="633"/>
      <c r="QTG580" s="633"/>
      <c r="QTH580" s="633"/>
      <c r="QTI580" s="633"/>
      <c r="QTJ580" s="633"/>
      <c r="QTK580" s="633"/>
      <c r="QTL580" s="633"/>
      <c r="QTM580" s="633"/>
      <c r="QTN580" s="633"/>
      <c r="QTO580" s="633"/>
      <c r="QTP580" s="633"/>
      <c r="QTQ580" s="633"/>
      <c r="QTR580" s="633"/>
      <c r="QTS580" s="633"/>
      <c r="QTT580" s="633"/>
      <c r="QTU580" s="633"/>
      <c r="QTV580" s="633"/>
      <c r="QTW580" s="633"/>
      <c r="QTX580" s="633"/>
      <c r="QTY580" s="633"/>
      <c r="QTZ580" s="633"/>
      <c r="QUA580" s="633"/>
      <c r="QUB580" s="633"/>
      <c r="QUC580" s="633"/>
      <c r="QUD580" s="633"/>
      <c r="QUE580" s="633"/>
      <c r="QUF580" s="633"/>
      <c r="QUG580" s="633"/>
      <c r="QUH580" s="633"/>
      <c r="QUI580" s="633"/>
      <c r="QUJ580" s="633"/>
      <c r="QUK580" s="633"/>
      <c r="QUL580" s="633"/>
      <c r="QUM580" s="633"/>
      <c r="QUN580" s="633"/>
      <c r="QUO580" s="633"/>
      <c r="QUP580" s="633"/>
      <c r="QUQ580" s="633"/>
      <c r="QUR580" s="633"/>
      <c r="QUS580" s="633"/>
      <c r="QUT580" s="633"/>
      <c r="QUU580" s="633"/>
      <c r="QUV580" s="633"/>
      <c r="QUW580" s="633"/>
      <c r="QUX580" s="633"/>
      <c r="QUY580" s="633"/>
      <c r="QUZ580" s="633"/>
      <c r="QVA580" s="633"/>
      <c r="QVB580" s="633"/>
      <c r="QVC580" s="633"/>
      <c r="QVD580" s="633"/>
      <c r="QVE580" s="633"/>
      <c r="QVF580" s="633"/>
      <c r="QVG580" s="633"/>
      <c r="QVH580" s="633"/>
      <c r="QVI580" s="633"/>
      <c r="QVJ580" s="633"/>
      <c r="QVK580" s="633"/>
      <c r="QVL580" s="633"/>
      <c r="QVM580" s="633"/>
      <c r="QVN580" s="633"/>
      <c r="QVO580" s="633"/>
      <c r="QVP580" s="633"/>
      <c r="QVQ580" s="633"/>
      <c r="QVR580" s="633"/>
      <c r="QVS580" s="633"/>
      <c r="QVT580" s="633"/>
      <c r="QVU580" s="633"/>
      <c r="QVV580" s="633"/>
      <c r="QVW580" s="633"/>
      <c r="QVX580" s="633"/>
      <c r="QVY580" s="633"/>
      <c r="QVZ580" s="633"/>
      <c r="QWA580" s="633"/>
      <c r="QWB580" s="633"/>
      <c r="QWC580" s="633"/>
      <c r="QWD580" s="633"/>
      <c r="QWE580" s="633"/>
      <c r="QWF580" s="633"/>
      <c r="QWG580" s="633"/>
      <c r="QWH580" s="633"/>
      <c r="QWI580" s="633"/>
      <c r="QWJ580" s="633"/>
      <c r="QWK580" s="633"/>
      <c r="QWL580" s="633"/>
      <c r="QWM580" s="633"/>
      <c r="QWN580" s="633"/>
      <c r="QWO580" s="633"/>
      <c r="QWP580" s="633"/>
      <c r="QWQ580" s="633"/>
      <c r="QWR580" s="633"/>
      <c r="QWS580" s="633"/>
      <c r="QWT580" s="633"/>
      <c r="QWU580" s="633"/>
      <c r="QWV580" s="633"/>
      <c r="QWW580" s="633"/>
      <c r="QWX580" s="633"/>
      <c r="QWY580" s="633"/>
      <c r="QWZ580" s="633"/>
      <c r="QXA580" s="633"/>
      <c r="QXB580" s="633"/>
      <c r="QXC580" s="633"/>
      <c r="QXD580" s="633"/>
      <c r="QXE580" s="633"/>
      <c r="QXF580" s="633"/>
      <c r="QXG580" s="633"/>
      <c r="QXH580" s="633"/>
      <c r="QXI580" s="633"/>
      <c r="QXJ580" s="633"/>
      <c r="QXK580" s="633"/>
      <c r="QXL580" s="633"/>
      <c r="QXM580" s="633"/>
      <c r="QXN580" s="633"/>
      <c r="QXO580" s="633"/>
      <c r="QXP580" s="633"/>
      <c r="QXQ580" s="633"/>
      <c r="QXR580" s="633"/>
      <c r="QXS580" s="633"/>
      <c r="QXT580" s="633"/>
      <c r="QXU580" s="633"/>
      <c r="QXV580" s="633"/>
      <c r="QXW580" s="633"/>
      <c r="QXX580" s="633"/>
      <c r="QXY580" s="633"/>
      <c r="QXZ580" s="633"/>
      <c r="QYA580" s="633"/>
      <c r="QYB580" s="633"/>
      <c r="QYC580" s="633"/>
      <c r="QYD580" s="633"/>
      <c r="QYE580" s="633"/>
      <c r="QYF580" s="633"/>
      <c r="QYG580" s="633"/>
      <c r="QYH580" s="633"/>
      <c r="QYI580" s="633"/>
      <c r="QYJ580" s="633"/>
      <c r="QYK580" s="633"/>
      <c r="QYL580" s="633"/>
      <c r="QYM580" s="633"/>
      <c r="QYN580" s="633"/>
      <c r="QYO580" s="633"/>
      <c r="QYP580" s="633"/>
      <c r="QYQ580" s="633"/>
      <c r="QYR580" s="633"/>
      <c r="QYS580" s="633"/>
      <c r="QYT580" s="633"/>
      <c r="QYU580" s="633"/>
      <c r="QYV580" s="633"/>
      <c r="QYW580" s="633"/>
      <c r="QYX580" s="633"/>
      <c r="QYY580" s="633"/>
      <c r="QYZ580" s="633"/>
      <c r="QZA580" s="633"/>
      <c r="QZB580" s="633"/>
      <c r="QZC580" s="633"/>
      <c r="QZD580" s="633"/>
      <c r="QZE580" s="633"/>
      <c r="QZF580" s="633"/>
      <c r="QZG580" s="633"/>
      <c r="QZH580" s="633"/>
      <c r="QZI580" s="633"/>
      <c r="QZJ580" s="633"/>
      <c r="QZK580" s="633"/>
      <c r="QZL580" s="633"/>
      <c r="QZM580" s="633"/>
      <c r="QZN580" s="633"/>
      <c r="QZO580" s="633"/>
      <c r="QZP580" s="633"/>
      <c r="QZQ580" s="633"/>
      <c r="QZR580" s="633"/>
      <c r="QZS580" s="633"/>
      <c r="QZT580" s="633"/>
      <c r="QZU580" s="633"/>
      <c r="QZV580" s="633"/>
      <c r="QZW580" s="633"/>
      <c r="QZX580" s="633"/>
      <c r="QZY580" s="633"/>
      <c r="QZZ580" s="633"/>
      <c r="RAA580" s="633"/>
      <c r="RAB580" s="633"/>
      <c r="RAC580" s="633"/>
      <c r="RAD580" s="633"/>
      <c r="RAE580" s="633"/>
      <c r="RAF580" s="633"/>
      <c r="RAG580" s="633"/>
      <c r="RAH580" s="633"/>
      <c r="RAI580" s="633"/>
      <c r="RAJ580" s="633"/>
      <c r="RAK580" s="633"/>
      <c r="RAL580" s="633"/>
      <c r="RAM580" s="633"/>
      <c r="RAN580" s="633"/>
      <c r="RAO580" s="633"/>
      <c r="RAP580" s="633"/>
      <c r="RAQ580" s="633"/>
      <c r="RAR580" s="633"/>
      <c r="RAS580" s="633"/>
      <c r="RAT580" s="633"/>
      <c r="RAU580" s="633"/>
      <c r="RAV580" s="633"/>
      <c r="RAW580" s="633"/>
      <c r="RAX580" s="633"/>
      <c r="RAY580" s="633"/>
      <c r="RAZ580" s="633"/>
      <c r="RBA580" s="633"/>
      <c r="RBB580" s="633"/>
      <c r="RBC580" s="633"/>
      <c r="RBD580" s="633"/>
      <c r="RBE580" s="633"/>
      <c r="RBF580" s="633"/>
      <c r="RBG580" s="633"/>
      <c r="RBH580" s="633"/>
      <c r="RBI580" s="633"/>
      <c r="RBJ580" s="633"/>
      <c r="RBK580" s="633"/>
      <c r="RBL580" s="633"/>
      <c r="RBM580" s="633"/>
      <c r="RBN580" s="633"/>
      <c r="RBO580" s="633"/>
      <c r="RBP580" s="633"/>
      <c r="RBQ580" s="633"/>
      <c r="RBR580" s="633"/>
      <c r="RBS580" s="633"/>
      <c r="RBT580" s="633"/>
      <c r="RBU580" s="633"/>
      <c r="RBV580" s="633"/>
      <c r="RBW580" s="633"/>
      <c r="RBX580" s="633"/>
      <c r="RBY580" s="633"/>
      <c r="RBZ580" s="633"/>
      <c r="RCA580" s="633"/>
      <c r="RCB580" s="633"/>
      <c r="RCC580" s="633"/>
      <c r="RCD580" s="633"/>
      <c r="RCE580" s="633"/>
      <c r="RCF580" s="633"/>
      <c r="RCG580" s="633"/>
      <c r="RCH580" s="633"/>
      <c r="RCI580" s="633"/>
      <c r="RCJ580" s="633"/>
      <c r="RCK580" s="633"/>
      <c r="RCL580" s="633"/>
      <c r="RCM580" s="633"/>
      <c r="RCN580" s="633"/>
      <c r="RCO580" s="633"/>
      <c r="RCP580" s="633"/>
      <c r="RCQ580" s="633"/>
      <c r="RCR580" s="633"/>
      <c r="RCS580" s="633"/>
      <c r="RCT580" s="633"/>
      <c r="RCU580" s="633"/>
      <c r="RCV580" s="633"/>
      <c r="RCW580" s="633"/>
      <c r="RCX580" s="633"/>
      <c r="RCY580" s="633"/>
      <c r="RCZ580" s="633"/>
      <c r="RDA580" s="633"/>
      <c r="RDB580" s="633"/>
      <c r="RDC580" s="633"/>
      <c r="RDD580" s="633"/>
      <c r="RDE580" s="633"/>
      <c r="RDF580" s="633"/>
      <c r="RDG580" s="633"/>
      <c r="RDH580" s="633"/>
      <c r="RDI580" s="633"/>
      <c r="RDJ580" s="633"/>
      <c r="RDK580" s="633"/>
      <c r="RDL580" s="633"/>
      <c r="RDM580" s="633"/>
      <c r="RDN580" s="633"/>
      <c r="RDO580" s="633"/>
      <c r="RDP580" s="633"/>
      <c r="RDQ580" s="633"/>
      <c r="RDR580" s="633"/>
      <c r="RDS580" s="633"/>
      <c r="RDT580" s="633"/>
      <c r="RDU580" s="633"/>
      <c r="RDV580" s="633"/>
      <c r="RDW580" s="633"/>
      <c r="RDX580" s="633"/>
      <c r="RDY580" s="633"/>
      <c r="RDZ580" s="633"/>
      <c r="REA580" s="633"/>
      <c r="REB580" s="633"/>
      <c r="REC580" s="633"/>
      <c r="RED580" s="633"/>
      <c r="REE580" s="633"/>
      <c r="REF580" s="633"/>
      <c r="REG580" s="633"/>
      <c r="REH580" s="633"/>
      <c r="REI580" s="633"/>
      <c r="REJ580" s="633"/>
      <c r="REK580" s="633"/>
      <c r="REL580" s="633"/>
      <c r="REM580" s="633"/>
      <c r="REN580" s="633"/>
      <c r="REO580" s="633"/>
      <c r="REP580" s="633"/>
      <c r="REQ580" s="633"/>
      <c r="RER580" s="633"/>
      <c r="RES580" s="633"/>
      <c r="RET580" s="633"/>
      <c r="REU580" s="633"/>
      <c r="REV580" s="633"/>
      <c r="REW580" s="633"/>
      <c r="REX580" s="633"/>
      <c r="REY580" s="633"/>
      <c r="REZ580" s="633"/>
      <c r="RFA580" s="633"/>
      <c r="RFB580" s="633"/>
      <c r="RFC580" s="633"/>
      <c r="RFD580" s="633"/>
      <c r="RFE580" s="633"/>
      <c r="RFF580" s="633"/>
      <c r="RFG580" s="633"/>
      <c r="RFH580" s="633"/>
      <c r="RFI580" s="633"/>
      <c r="RFJ580" s="633"/>
      <c r="RFK580" s="633"/>
      <c r="RFL580" s="633"/>
      <c r="RFM580" s="633"/>
      <c r="RFN580" s="633"/>
      <c r="RFO580" s="633"/>
      <c r="RFP580" s="633"/>
      <c r="RFQ580" s="633"/>
      <c r="RFR580" s="633"/>
      <c r="RFS580" s="633"/>
      <c r="RFT580" s="633"/>
      <c r="RFU580" s="633"/>
      <c r="RFV580" s="633"/>
      <c r="RFW580" s="633"/>
      <c r="RFX580" s="633"/>
      <c r="RFY580" s="633"/>
      <c r="RFZ580" s="633"/>
      <c r="RGA580" s="633"/>
      <c r="RGB580" s="633"/>
      <c r="RGC580" s="633"/>
      <c r="RGD580" s="633"/>
      <c r="RGE580" s="633"/>
      <c r="RGF580" s="633"/>
      <c r="RGG580" s="633"/>
      <c r="RGH580" s="633"/>
      <c r="RGI580" s="633"/>
      <c r="RGJ580" s="633"/>
      <c r="RGK580" s="633"/>
      <c r="RGL580" s="633"/>
      <c r="RGM580" s="633"/>
      <c r="RGN580" s="633"/>
      <c r="RGO580" s="633"/>
      <c r="RGP580" s="633"/>
      <c r="RGQ580" s="633"/>
      <c r="RGR580" s="633"/>
      <c r="RGS580" s="633"/>
      <c r="RGT580" s="633"/>
      <c r="RGU580" s="633"/>
      <c r="RGV580" s="633"/>
      <c r="RGW580" s="633"/>
      <c r="RGX580" s="633"/>
      <c r="RGY580" s="633"/>
      <c r="RGZ580" s="633"/>
      <c r="RHA580" s="633"/>
      <c r="RHB580" s="633"/>
      <c r="RHC580" s="633"/>
      <c r="RHD580" s="633"/>
      <c r="RHE580" s="633"/>
      <c r="RHF580" s="633"/>
      <c r="RHG580" s="633"/>
      <c r="RHH580" s="633"/>
      <c r="RHI580" s="633"/>
      <c r="RHJ580" s="633"/>
      <c r="RHK580" s="633"/>
      <c r="RHL580" s="633"/>
      <c r="RHM580" s="633"/>
      <c r="RHN580" s="633"/>
      <c r="RHO580" s="633"/>
      <c r="RHP580" s="633"/>
      <c r="RHQ580" s="633"/>
      <c r="RHR580" s="633"/>
      <c r="RHS580" s="633"/>
      <c r="RHT580" s="633"/>
      <c r="RHU580" s="633"/>
      <c r="RHV580" s="633"/>
      <c r="RHW580" s="633"/>
      <c r="RHX580" s="633"/>
      <c r="RHY580" s="633"/>
      <c r="RHZ580" s="633"/>
      <c r="RIA580" s="633"/>
      <c r="RIB580" s="633"/>
      <c r="RIC580" s="633"/>
      <c r="RID580" s="633"/>
      <c r="RIE580" s="633"/>
      <c r="RIF580" s="633"/>
      <c r="RIG580" s="633"/>
      <c r="RIH580" s="633"/>
      <c r="RII580" s="633"/>
      <c r="RIJ580" s="633"/>
      <c r="RIK580" s="633"/>
      <c r="RIL580" s="633"/>
      <c r="RIM580" s="633"/>
      <c r="RIN580" s="633"/>
      <c r="RIO580" s="633"/>
      <c r="RIP580" s="633"/>
      <c r="RIQ580" s="633"/>
      <c r="RIR580" s="633"/>
      <c r="RIS580" s="633"/>
      <c r="RIT580" s="633"/>
      <c r="RIU580" s="633"/>
      <c r="RIV580" s="633"/>
      <c r="RIW580" s="633"/>
      <c r="RIX580" s="633"/>
      <c r="RIY580" s="633"/>
      <c r="RIZ580" s="633"/>
      <c r="RJA580" s="633"/>
      <c r="RJB580" s="633"/>
      <c r="RJC580" s="633"/>
      <c r="RJD580" s="633"/>
      <c r="RJE580" s="633"/>
      <c r="RJF580" s="633"/>
      <c r="RJG580" s="633"/>
      <c r="RJH580" s="633"/>
      <c r="RJI580" s="633"/>
      <c r="RJJ580" s="633"/>
      <c r="RJK580" s="633"/>
      <c r="RJL580" s="633"/>
      <c r="RJM580" s="633"/>
      <c r="RJN580" s="633"/>
      <c r="RJO580" s="633"/>
      <c r="RJP580" s="633"/>
      <c r="RJQ580" s="633"/>
      <c r="RJR580" s="633"/>
      <c r="RJS580" s="633"/>
      <c r="RJT580" s="633"/>
      <c r="RJU580" s="633"/>
      <c r="RJV580" s="633"/>
      <c r="RJW580" s="633"/>
      <c r="RJX580" s="633"/>
      <c r="RJY580" s="633"/>
      <c r="RJZ580" s="633"/>
      <c r="RKA580" s="633"/>
      <c r="RKB580" s="633"/>
      <c r="RKC580" s="633"/>
      <c r="RKD580" s="633"/>
      <c r="RKE580" s="633"/>
      <c r="RKF580" s="633"/>
      <c r="RKG580" s="633"/>
      <c r="RKH580" s="633"/>
      <c r="RKI580" s="633"/>
      <c r="RKJ580" s="633"/>
      <c r="RKK580" s="633"/>
      <c r="RKL580" s="633"/>
      <c r="RKM580" s="633"/>
      <c r="RKN580" s="633"/>
      <c r="RKO580" s="633"/>
      <c r="RKP580" s="633"/>
      <c r="RKQ580" s="633"/>
      <c r="RKR580" s="633"/>
      <c r="RKS580" s="633"/>
      <c r="RKT580" s="633"/>
      <c r="RKU580" s="633"/>
      <c r="RKV580" s="633"/>
      <c r="RKW580" s="633"/>
      <c r="RKX580" s="633"/>
      <c r="RKY580" s="633"/>
      <c r="RKZ580" s="633"/>
      <c r="RLA580" s="633"/>
      <c r="RLB580" s="633"/>
      <c r="RLC580" s="633"/>
      <c r="RLD580" s="633"/>
      <c r="RLE580" s="633"/>
      <c r="RLF580" s="633"/>
      <c r="RLG580" s="633"/>
      <c r="RLH580" s="633"/>
      <c r="RLI580" s="633"/>
      <c r="RLJ580" s="633"/>
      <c r="RLK580" s="633"/>
      <c r="RLL580" s="633"/>
      <c r="RLM580" s="633"/>
      <c r="RLN580" s="633"/>
      <c r="RLO580" s="633"/>
      <c r="RLP580" s="633"/>
      <c r="RLQ580" s="633"/>
      <c r="RLR580" s="633"/>
      <c r="RLS580" s="633"/>
      <c r="RLT580" s="633"/>
      <c r="RLU580" s="633"/>
      <c r="RLV580" s="633"/>
      <c r="RLW580" s="633"/>
      <c r="RLX580" s="633"/>
      <c r="RLY580" s="633"/>
      <c r="RLZ580" s="633"/>
      <c r="RMA580" s="633"/>
      <c r="RMB580" s="633"/>
      <c r="RMC580" s="633"/>
      <c r="RMD580" s="633"/>
      <c r="RME580" s="633"/>
      <c r="RMF580" s="633"/>
      <c r="RMG580" s="633"/>
      <c r="RMH580" s="633"/>
      <c r="RMI580" s="633"/>
      <c r="RMJ580" s="633"/>
      <c r="RMK580" s="633"/>
      <c r="RML580" s="633"/>
      <c r="RMM580" s="633"/>
      <c r="RMN580" s="633"/>
      <c r="RMO580" s="633"/>
      <c r="RMP580" s="633"/>
      <c r="RMQ580" s="633"/>
      <c r="RMR580" s="633"/>
      <c r="RMS580" s="633"/>
      <c r="RMT580" s="633"/>
      <c r="RMU580" s="633"/>
      <c r="RMV580" s="633"/>
      <c r="RMW580" s="633"/>
      <c r="RMX580" s="633"/>
      <c r="RMY580" s="633"/>
      <c r="RMZ580" s="633"/>
      <c r="RNA580" s="633"/>
      <c r="RNB580" s="633"/>
      <c r="RNC580" s="633"/>
      <c r="RND580" s="633"/>
      <c r="RNE580" s="633"/>
      <c r="RNF580" s="633"/>
      <c r="RNG580" s="633"/>
      <c r="RNH580" s="633"/>
      <c r="RNI580" s="633"/>
      <c r="RNJ580" s="633"/>
      <c r="RNK580" s="633"/>
      <c r="RNL580" s="633"/>
      <c r="RNM580" s="633"/>
      <c r="RNN580" s="633"/>
      <c r="RNO580" s="633"/>
      <c r="RNP580" s="633"/>
      <c r="RNQ580" s="633"/>
      <c r="RNR580" s="633"/>
      <c r="RNS580" s="633"/>
      <c r="RNT580" s="633"/>
      <c r="RNU580" s="633"/>
      <c r="RNV580" s="633"/>
      <c r="RNW580" s="633"/>
      <c r="RNX580" s="633"/>
      <c r="RNY580" s="633"/>
      <c r="RNZ580" s="633"/>
      <c r="ROA580" s="633"/>
      <c r="ROB580" s="633"/>
      <c r="ROC580" s="633"/>
      <c r="ROD580" s="633"/>
      <c r="ROE580" s="633"/>
      <c r="ROF580" s="633"/>
      <c r="ROG580" s="633"/>
      <c r="ROH580" s="633"/>
      <c r="ROI580" s="633"/>
      <c r="ROJ580" s="633"/>
      <c r="ROK580" s="633"/>
      <c r="ROL580" s="633"/>
      <c r="ROM580" s="633"/>
      <c r="RON580" s="633"/>
      <c r="ROO580" s="633"/>
      <c r="ROP580" s="633"/>
      <c r="ROQ580" s="633"/>
      <c r="ROR580" s="633"/>
      <c r="ROS580" s="633"/>
      <c r="ROT580" s="633"/>
      <c r="ROU580" s="633"/>
      <c r="ROV580" s="633"/>
      <c r="ROW580" s="633"/>
      <c r="ROX580" s="633"/>
      <c r="ROY580" s="633"/>
      <c r="ROZ580" s="633"/>
      <c r="RPA580" s="633"/>
      <c r="RPB580" s="633"/>
      <c r="RPC580" s="633"/>
      <c r="RPD580" s="633"/>
      <c r="RPE580" s="633"/>
      <c r="RPF580" s="633"/>
      <c r="RPG580" s="633"/>
      <c r="RPH580" s="633"/>
      <c r="RPI580" s="633"/>
      <c r="RPJ580" s="633"/>
      <c r="RPK580" s="633"/>
      <c r="RPL580" s="633"/>
      <c r="RPM580" s="633"/>
      <c r="RPN580" s="633"/>
      <c r="RPO580" s="633"/>
      <c r="RPP580" s="633"/>
      <c r="RPQ580" s="633"/>
      <c r="RPR580" s="633"/>
      <c r="RPS580" s="633"/>
      <c r="RPT580" s="633"/>
      <c r="RPU580" s="633"/>
      <c r="RPV580" s="633"/>
      <c r="RPW580" s="633"/>
      <c r="RPX580" s="633"/>
      <c r="RPY580" s="633"/>
      <c r="RPZ580" s="633"/>
      <c r="RQA580" s="633"/>
      <c r="RQB580" s="633"/>
      <c r="RQC580" s="633"/>
      <c r="RQD580" s="633"/>
      <c r="RQE580" s="633"/>
      <c r="RQF580" s="633"/>
      <c r="RQG580" s="633"/>
      <c r="RQH580" s="633"/>
      <c r="RQI580" s="633"/>
      <c r="RQJ580" s="633"/>
      <c r="RQK580" s="633"/>
      <c r="RQL580" s="633"/>
      <c r="RQM580" s="633"/>
      <c r="RQN580" s="633"/>
      <c r="RQO580" s="633"/>
      <c r="RQP580" s="633"/>
      <c r="RQQ580" s="633"/>
      <c r="RQR580" s="633"/>
      <c r="RQS580" s="633"/>
      <c r="RQT580" s="633"/>
      <c r="RQU580" s="633"/>
      <c r="RQV580" s="633"/>
      <c r="RQW580" s="633"/>
      <c r="RQX580" s="633"/>
      <c r="RQY580" s="633"/>
      <c r="RQZ580" s="633"/>
      <c r="RRA580" s="633"/>
      <c r="RRB580" s="633"/>
      <c r="RRC580" s="633"/>
      <c r="RRD580" s="633"/>
      <c r="RRE580" s="633"/>
      <c r="RRF580" s="633"/>
      <c r="RRG580" s="633"/>
      <c r="RRH580" s="633"/>
      <c r="RRI580" s="633"/>
      <c r="RRJ580" s="633"/>
      <c r="RRK580" s="633"/>
      <c r="RRL580" s="633"/>
      <c r="RRM580" s="633"/>
      <c r="RRN580" s="633"/>
      <c r="RRO580" s="633"/>
      <c r="RRP580" s="633"/>
      <c r="RRQ580" s="633"/>
      <c r="RRR580" s="633"/>
      <c r="RRS580" s="633"/>
      <c r="RRT580" s="633"/>
      <c r="RRU580" s="633"/>
      <c r="RRV580" s="633"/>
      <c r="RRW580" s="633"/>
      <c r="RRX580" s="633"/>
      <c r="RRY580" s="633"/>
      <c r="RRZ580" s="633"/>
      <c r="RSA580" s="633"/>
      <c r="RSB580" s="633"/>
      <c r="RSC580" s="633"/>
      <c r="RSD580" s="633"/>
      <c r="RSE580" s="633"/>
      <c r="RSF580" s="633"/>
      <c r="RSG580" s="633"/>
      <c r="RSH580" s="633"/>
      <c r="RSI580" s="633"/>
      <c r="RSJ580" s="633"/>
      <c r="RSK580" s="633"/>
      <c r="RSL580" s="633"/>
      <c r="RSM580" s="633"/>
      <c r="RSN580" s="633"/>
      <c r="RSO580" s="633"/>
      <c r="RSP580" s="633"/>
      <c r="RSQ580" s="633"/>
      <c r="RSR580" s="633"/>
      <c r="RSS580" s="633"/>
      <c r="RST580" s="633"/>
      <c r="RSU580" s="633"/>
      <c r="RSV580" s="633"/>
      <c r="RSW580" s="633"/>
      <c r="RSX580" s="633"/>
      <c r="RSY580" s="633"/>
      <c r="RSZ580" s="633"/>
      <c r="RTA580" s="633"/>
      <c r="RTB580" s="633"/>
      <c r="RTC580" s="633"/>
      <c r="RTD580" s="633"/>
      <c r="RTE580" s="633"/>
      <c r="RTF580" s="633"/>
      <c r="RTG580" s="633"/>
      <c r="RTH580" s="633"/>
      <c r="RTI580" s="633"/>
      <c r="RTJ580" s="633"/>
      <c r="RTK580" s="633"/>
      <c r="RTL580" s="633"/>
      <c r="RTM580" s="633"/>
      <c r="RTN580" s="633"/>
      <c r="RTO580" s="633"/>
      <c r="RTP580" s="633"/>
      <c r="RTQ580" s="633"/>
      <c r="RTR580" s="633"/>
      <c r="RTS580" s="633"/>
      <c r="RTT580" s="633"/>
      <c r="RTU580" s="633"/>
      <c r="RTV580" s="633"/>
      <c r="RTW580" s="633"/>
      <c r="RTX580" s="633"/>
      <c r="RTY580" s="633"/>
      <c r="RTZ580" s="633"/>
      <c r="RUA580" s="633"/>
      <c r="RUB580" s="633"/>
      <c r="RUC580" s="633"/>
      <c r="RUD580" s="633"/>
      <c r="RUE580" s="633"/>
      <c r="RUF580" s="633"/>
      <c r="RUG580" s="633"/>
      <c r="RUH580" s="633"/>
      <c r="RUI580" s="633"/>
      <c r="RUJ580" s="633"/>
      <c r="RUK580" s="633"/>
      <c r="RUL580" s="633"/>
      <c r="RUM580" s="633"/>
      <c r="RUN580" s="633"/>
      <c r="RUO580" s="633"/>
      <c r="RUP580" s="633"/>
      <c r="RUQ580" s="633"/>
      <c r="RUR580" s="633"/>
      <c r="RUS580" s="633"/>
      <c r="RUT580" s="633"/>
      <c r="RUU580" s="633"/>
      <c r="RUV580" s="633"/>
      <c r="RUW580" s="633"/>
      <c r="RUX580" s="633"/>
      <c r="RUY580" s="633"/>
      <c r="RUZ580" s="633"/>
      <c r="RVA580" s="633"/>
      <c r="RVB580" s="633"/>
      <c r="RVC580" s="633"/>
      <c r="RVD580" s="633"/>
      <c r="RVE580" s="633"/>
      <c r="RVF580" s="633"/>
      <c r="RVG580" s="633"/>
      <c r="RVH580" s="633"/>
      <c r="RVI580" s="633"/>
      <c r="RVJ580" s="633"/>
      <c r="RVK580" s="633"/>
      <c r="RVL580" s="633"/>
      <c r="RVM580" s="633"/>
      <c r="RVN580" s="633"/>
      <c r="RVO580" s="633"/>
      <c r="RVP580" s="633"/>
      <c r="RVQ580" s="633"/>
      <c r="RVR580" s="633"/>
      <c r="RVS580" s="633"/>
      <c r="RVT580" s="633"/>
      <c r="RVU580" s="633"/>
      <c r="RVV580" s="633"/>
      <c r="RVW580" s="633"/>
      <c r="RVX580" s="633"/>
      <c r="RVY580" s="633"/>
      <c r="RVZ580" s="633"/>
      <c r="RWA580" s="633"/>
      <c r="RWB580" s="633"/>
      <c r="RWC580" s="633"/>
      <c r="RWD580" s="633"/>
      <c r="RWE580" s="633"/>
      <c r="RWF580" s="633"/>
      <c r="RWG580" s="633"/>
      <c r="RWH580" s="633"/>
      <c r="RWI580" s="633"/>
      <c r="RWJ580" s="633"/>
      <c r="RWK580" s="633"/>
      <c r="RWL580" s="633"/>
      <c r="RWM580" s="633"/>
      <c r="RWN580" s="633"/>
      <c r="RWO580" s="633"/>
      <c r="RWP580" s="633"/>
      <c r="RWQ580" s="633"/>
      <c r="RWR580" s="633"/>
      <c r="RWS580" s="633"/>
      <c r="RWT580" s="633"/>
      <c r="RWU580" s="633"/>
      <c r="RWV580" s="633"/>
      <c r="RWW580" s="633"/>
      <c r="RWX580" s="633"/>
      <c r="RWY580" s="633"/>
      <c r="RWZ580" s="633"/>
      <c r="RXA580" s="633"/>
      <c r="RXB580" s="633"/>
      <c r="RXC580" s="633"/>
      <c r="RXD580" s="633"/>
      <c r="RXE580" s="633"/>
      <c r="RXF580" s="633"/>
      <c r="RXG580" s="633"/>
      <c r="RXH580" s="633"/>
      <c r="RXI580" s="633"/>
      <c r="RXJ580" s="633"/>
      <c r="RXK580" s="633"/>
      <c r="RXL580" s="633"/>
      <c r="RXM580" s="633"/>
      <c r="RXN580" s="633"/>
      <c r="RXO580" s="633"/>
      <c r="RXP580" s="633"/>
      <c r="RXQ580" s="633"/>
      <c r="RXR580" s="633"/>
      <c r="RXS580" s="633"/>
      <c r="RXT580" s="633"/>
      <c r="RXU580" s="633"/>
      <c r="RXV580" s="633"/>
      <c r="RXW580" s="633"/>
      <c r="RXX580" s="633"/>
      <c r="RXY580" s="633"/>
      <c r="RXZ580" s="633"/>
      <c r="RYA580" s="633"/>
      <c r="RYB580" s="633"/>
      <c r="RYC580" s="633"/>
      <c r="RYD580" s="633"/>
      <c r="RYE580" s="633"/>
      <c r="RYF580" s="633"/>
      <c r="RYG580" s="633"/>
      <c r="RYH580" s="633"/>
      <c r="RYI580" s="633"/>
      <c r="RYJ580" s="633"/>
      <c r="RYK580" s="633"/>
      <c r="RYL580" s="633"/>
      <c r="RYM580" s="633"/>
      <c r="RYN580" s="633"/>
      <c r="RYO580" s="633"/>
      <c r="RYP580" s="633"/>
      <c r="RYQ580" s="633"/>
      <c r="RYR580" s="633"/>
      <c r="RYS580" s="633"/>
      <c r="RYT580" s="633"/>
      <c r="RYU580" s="633"/>
      <c r="RYV580" s="633"/>
      <c r="RYW580" s="633"/>
      <c r="RYX580" s="633"/>
      <c r="RYY580" s="633"/>
      <c r="RYZ580" s="633"/>
      <c r="RZA580" s="633"/>
      <c r="RZB580" s="633"/>
      <c r="RZC580" s="633"/>
      <c r="RZD580" s="633"/>
      <c r="RZE580" s="633"/>
      <c r="RZF580" s="633"/>
      <c r="RZG580" s="633"/>
      <c r="RZH580" s="633"/>
      <c r="RZI580" s="633"/>
      <c r="RZJ580" s="633"/>
      <c r="RZK580" s="633"/>
      <c r="RZL580" s="633"/>
      <c r="RZM580" s="633"/>
      <c r="RZN580" s="633"/>
      <c r="RZO580" s="633"/>
      <c r="RZP580" s="633"/>
      <c r="RZQ580" s="633"/>
      <c r="RZR580" s="633"/>
      <c r="RZS580" s="633"/>
      <c r="RZT580" s="633"/>
      <c r="RZU580" s="633"/>
      <c r="RZV580" s="633"/>
      <c r="RZW580" s="633"/>
      <c r="RZX580" s="633"/>
      <c r="RZY580" s="633"/>
      <c r="RZZ580" s="633"/>
      <c r="SAA580" s="633"/>
      <c r="SAB580" s="633"/>
      <c r="SAC580" s="633"/>
      <c r="SAD580" s="633"/>
      <c r="SAE580" s="633"/>
      <c r="SAF580" s="633"/>
      <c r="SAG580" s="633"/>
      <c r="SAH580" s="633"/>
      <c r="SAI580" s="633"/>
      <c r="SAJ580" s="633"/>
      <c r="SAK580" s="633"/>
      <c r="SAL580" s="633"/>
      <c r="SAM580" s="633"/>
      <c r="SAN580" s="633"/>
      <c r="SAO580" s="633"/>
      <c r="SAP580" s="633"/>
      <c r="SAQ580" s="633"/>
      <c r="SAR580" s="633"/>
      <c r="SAS580" s="633"/>
      <c r="SAT580" s="633"/>
      <c r="SAU580" s="633"/>
      <c r="SAV580" s="633"/>
      <c r="SAW580" s="633"/>
      <c r="SAX580" s="633"/>
      <c r="SAY580" s="633"/>
      <c r="SAZ580" s="633"/>
      <c r="SBA580" s="633"/>
      <c r="SBB580" s="633"/>
      <c r="SBC580" s="633"/>
      <c r="SBD580" s="633"/>
      <c r="SBE580" s="633"/>
      <c r="SBF580" s="633"/>
      <c r="SBG580" s="633"/>
      <c r="SBH580" s="633"/>
      <c r="SBI580" s="633"/>
      <c r="SBJ580" s="633"/>
      <c r="SBK580" s="633"/>
      <c r="SBL580" s="633"/>
      <c r="SBM580" s="633"/>
      <c r="SBN580" s="633"/>
      <c r="SBO580" s="633"/>
      <c r="SBP580" s="633"/>
      <c r="SBQ580" s="633"/>
      <c r="SBR580" s="633"/>
      <c r="SBS580" s="633"/>
      <c r="SBT580" s="633"/>
      <c r="SBU580" s="633"/>
      <c r="SBV580" s="633"/>
      <c r="SBW580" s="633"/>
      <c r="SBX580" s="633"/>
      <c r="SBY580" s="633"/>
      <c r="SBZ580" s="633"/>
      <c r="SCA580" s="633"/>
      <c r="SCB580" s="633"/>
      <c r="SCC580" s="633"/>
      <c r="SCD580" s="633"/>
      <c r="SCE580" s="633"/>
      <c r="SCF580" s="633"/>
      <c r="SCG580" s="633"/>
      <c r="SCH580" s="633"/>
      <c r="SCI580" s="633"/>
      <c r="SCJ580" s="633"/>
      <c r="SCK580" s="633"/>
      <c r="SCL580" s="633"/>
      <c r="SCM580" s="633"/>
      <c r="SCN580" s="633"/>
      <c r="SCO580" s="633"/>
      <c r="SCP580" s="633"/>
      <c r="SCQ580" s="633"/>
      <c r="SCR580" s="633"/>
      <c r="SCS580" s="633"/>
      <c r="SCT580" s="633"/>
      <c r="SCU580" s="633"/>
      <c r="SCV580" s="633"/>
      <c r="SCW580" s="633"/>
      <c r="SCX580" s="633"/>
      <c r="SCY580" s="633"/>
      <c r="SCZ580" s="633"/>
      <c r="SDA580" s="633"/>
      <c r="SDB580" s="633"/>
      <c r="SDC580" s="633"/>
      <c r="SDD580" s="633"/>
      <c r="SDE580" s="633"/>
      <c r="SDF580" s="633"/>
      <c r="SDG580" s="633"/>
      <c r="SDH580" s="633"/>
      <c r="SDI580" s="633"/>
      <c r="SDJ580" s="633"/>
      <c r="SDK580" s="633"/>
      <c r="SDL580" s="633"/>
      <c r="SDM580" s="633"/>
      <c r="SDN580" s="633"/>
      <c r="SDO580" s="633"/>
      <c r="SDP580" s="633"/>
      <c r="SDQ580" s="633"/>
      <c r="SDR580" s="633"/>
      <c r="SDS580" s="633"/>
      <c r="SDT580" s="633"/>
      <c r="SDU580" s="633"/>
      <c r="SDV580" s="633"/>
      <c r="SDW580" s="633"/>
      <c r="SDX580" s="633"/>
      <c r="SDY580" s="633"/>
      <c r="SDZ580" s="633"/>
      <c r="SEA580" s="633"/>
      <c r="SEB580" s="633"/>
      <c r="SEC580" s="633"/>
      <c r="SED580" s="633"/>
      <c r="SEE580" s="633"/>
      <c r="SEF580" s="633"/>
      <c r="SEG580" s="633"/>
      <c r="SEH580" s="633"/>
      <c r="SEI580" s="633"/>
      <c r="SEJ580" s="633"/>
      <c r="SEK580" s="633"/>
      <c r="SEL580" s="633"/>
      <c r="SEM580" s="633"/>
      <c r="SEN580" s="633"/>
      <c r="SEO580" s="633"/>
      <c r="SEP580" s="633"/>
      <c r="SEQ580" s="633"/>
      <c r="SER580" s="633"/>
      <c r="SES580" s="633"/>
      <c r="SET580" s="633"/>
      <c r="SEU580" s="633"/>
      <c r="SEV580" s="633"/>
      <c r="SEW580" s="633"/>
      <c r="SEX580" s="633"/>
      <c r="SEY580" s="633"/>
      <c r="SEZ580" s="633"/>
      <c r="SFA580" s="633"/>
      <c r="SFB580" s="633"/>
      <c r="SFC580" s="633"/>
      <c r="SFD580" s="633"/>
      <c r="SFE580" s="633"/>
      <c r="SFF580" s="633"/>
      <c r="SFG580" s="633"/>
      <c r="SFH580" s="633"/>
      <c r="SFI580" s="633"/>
      <c r="SFJ580" s="633"/>
      <c r="SFK580" s="633"/>
      <c r="SFL580" s="633"/>
      <c r="SFM580" s="633"/>
      <c r="SFN580" s="633"/>
      <c r="SFO580" s="633"/>
      <c r="SFP580" s="633"/>
      <c r="SFQ580" s="633"/>
      <c r="SFR580" s="633"/>
      <c r="SFS580" s="633"/>
      <c r="SFT580" s="633"/>
      <c r="SFU580" s="633"/>
      <c r="SFV580" s="633"/>
      <c r="SFW580" s="633"/>
      <c r="SFX580" s="633"/>
      <c r="SFY580" s="633"/>
      <c r="SFZ580" s="633"/>
      <c r="SGA580" s="633"/>
      <c r="SGB580" s="633"/>
      <c r="SGC580" s="633"/>
      <c r="SGD580" s="633"/>
      <c r="SGE580" s="633"/>
      <c r="SGF580" s="633"/>
      <c r="SGG580" s="633"/>
      <c r="SGH580" s="633"/>
      <c r="SGI580" s="633"/>
      <c r="SGJ580" s="633"/>
      <c r="SGK580" s="633"/>
      <c r="SGL580" s="633"/>
      <c r="SGM580" s="633"/>
      <c r="SGN580" s="633"/>
      <c r="SGO580" s="633"/>
      <c r="SGP580" s="633"/>
      <c r="SGQ580" s="633"/>
      <c r="SGR580" s="633"/>
      <c r="SGS580" s="633"/>
      <c r="SGT580" s="633"/>
      <c r="SGU580" s="633"/>
      <c r="SGV580" s="633"/>
      <c r="SGW580" s="633"/>
      <c r="SGX580" s="633"/>
      <c r="SGY580" s="633"/>
      <c r="SGZ580" s="633"/>
      <c r="SHA580" s="633"/>
      <c r="SHB580" s="633"/>
      <c r="SHC580" s="633"/>
      <c r="SHD580" s="633"/>
      <c r="SHE580" s="633"/>
      <c r="SHF580" s="633"/>
      <c r="SHG580" s="633"/>
      <c r="SHH580" s="633"/>
      <c r="SHI580" s="633"/>
      <c r="SHJ580" s="633"/>
      <c r="SHK580" s="633"/>
      <c r="SHL580" s="633"/>
      <c r="SHM580" s="633"/>
      <c r="SHN580" s="633"/>
      <c r="SHO580" s="633"/>
      <c r="SHP580" s="633"/>
      <c r="SHQ580" s="633"/>
      <c r="SHR580" s="633"/>
      <c r="SHS580" s="633"/>
      <c r="SHT580" s="633"/>
      <c r="SHU580" s="633"/>
      <c r="SHV580" s="633"/>
      <c r="SHW580" s="633"/>
      <c r="SHX580" s="633"/>
      <c r="SHY580" s="633"/>
      <c r="SHZ580" s="633"/>
      <c r="SIA580" s="633"/>
      <c r="SIB580" s="633"/>
      <c r="SIC580" s="633"/>
      <c r="SID580" s="633"/>
      <c r="SIE580" s="633"/>
      <c r="SIF580" s="633"/>
      <c r="SIG580" s="633"/>
      <c r="SIH580" s="633"/>
      <c r="SII580" s="633"/>
      <c r="SIJ580" s="633"/>
      <c r="SIK580" s="633"/>
      <c r="SIL580" s="633"/>
      <c r="SIM580" s="633"/>
      <c r="SIN580" s="633"/>
      <c r="SIO580" s="633"/>
      <c r="SIP580" s="633"/>
      <c r="SIQ580" s="633"/>
      <c r="SIR580" s="633"/>
      <c r="SIS580" s="633"/>
      <c r="SIT580" s="633"/>
      <c r="SIU580" s="633"/>
      <c r="SIV580" s="633"/>
      <c r="SIW580" s="633"/>
      <c r="SIX580" s="633"/>
      <c r="SIY580" s="633"/>
      <c r="SIZ580" s="633"/>
      <c r="SJA580" s="633"/>
      <c r="SJB580" s="633"/>
      <c r="SJC580" s="633"/>
      <c r="SJD580" s="633"/>
      <c r="SJE580" s="633"/>
      <c r="SJF580" s="633"/>
      <c r="SJG580" s="633"/>
      <c r="SJH580" s="633"/>
      <c r="SJI580" s="633"/>
      <c r="SJJ580" s="633"/>
      <c r="SJK580" s="633"/>
      <c r="SJL580" s="633"/>
      <c r="SJM580" s="633"/>
      <c r="SJN580" s="633"/>
      <c r="SJO580" s="633"/>
      <c r="SJP580" s="633"/>
      <c r="SJQ580" s="633"/>
      <c r="SJR580" s="633"/>
      <c r="SJS580" s="633"/>
      <c r="SJT580" s="633"/>
      <c r="SJU580" s="633"/>
      <c r="SJV580" s="633"/>
      <c r="SJW580" s="633"/>
      <c r="SJX580" s="633"/>
      <c r="SJY580" s="633"/>
      <c r="SJZ580" s="633"/>
      <c r="SKA580" s="633"/>
      <c r="SKB580" s="633"/>
      <c r="SKC580" s="633"/>
      <c r="SKD580" s="633"/>
      <c r="SKE580" s="633"/>
      <c r="SKF580" s="633"/>
      <c r="SKG580" s="633"/>
      <c r="SKH580" s="633"/>
      <c r="SKI580" s="633"/>
      <c r="SKJ580" s="633"/>
      <c r="SKK580" s="633"/>
      <c r="SKL580" s="633"/>
      <c r="SKM580" s="633"/>
      <c r="SKN580" s="633"/>
      <c r="SKO580" s="633"/>
      <c r="SKP580" s="633"/>
      <c r="SKQ580" s="633"/>
      <c r="SKR580" s="633"/>
      <c r="SKS580" s="633"/>
      <c r="SKT580" s="633"/>
      <c r="SKU580" s="633"/>
      <c r="SKV580" s="633"/>
      <c r="SKW580" s="633"/>
      <c r="SKX580" s="633"/>
      <c r="SKY580" s="633"/>
      <c r="SKZ580" s="633"/>
      <c r="SLA580" s="633"/>
      <c r="SLB580" s="633"/>
      <c r="SLC580" s="633"/>
      <c r="SLD580" s="633"/>
      <c r="SLE580" s="633"/>
      <c r="SLF580" s="633"/>
      <c r="SLG580" s="633"/>
      <c r="SLH580" s="633"/>
      <c r="SLI580" s="633"/>
      <c r="SLJ580" s="633"/>
      <c r="SLK580" s="633"/>
      <c r="SLL580" s="633"/>
      <c r="SLM580" s="633"/>
      <c r="SLN580" s="633"/>
      <c r="SLO580" s="633"/>
      <c r="SLP580" s="633"/>
      <c r="SLQ580" s="633"/>
      <c r="SLR580" s="633"/>
      <c r="SLS580" s="633"/>
      <c r="SLT580" s="633"/>
      <c r="SLU580" s="633"/>
      <c r="SLV580" s="633"/>
      <c r="SLW580" s="633"/>
      <c r="SLX580" s="633"/>
      <c r="SLY580" s="633"/>
      <c r="SLZ580" s="633"/>
      <c r="SMA580" s="633"/>
      <c r="SMB580" s="633"/>
      <c r="SMC580" s="633"/>
      <c r="SMD580" s="633"/>
      <c r="SME580" s="633"/>
      <c r="SMF580" s="633"/>
      <c r="SMG580" s="633"/>
      <c r="SMH580" s="633"/>
      <c r="SMI580" s="633"/>
      <c r="SMJ580" s="633"/>
      <c r="SMK580" s="633"/>
      <c r="SML580" s="633"/>
      <c r="SMM580" s="633"/>
      <c r="SMN580" s="633"/>
      <c r="SMO580" s="633"/>
      <c r="SMP580" s="633"/>
      <c r="SMQ580" s="633"/>
      <c r="SMR580" s="633"/>
      <c r="SMS580" s="633"/>
      <c r="SMT580" s="633"/>
      <c r="SMU580" s="633"/>
      <c r="SMV580" s="633"/>
      <c r="SMW580" s="633"/>
      <c r="SMX580" s="633"/>
      <c r="SMY580" s="633"/>
      <c r="SMZ580" s="633"/>
      <c r="SNA580" s="633"/>
      <c r="SNB580" s="633"/>
      <c r="SNC580" s="633"/>
      <c r="SND580" s="633"/>
      <c r="SNE580" s="633"/>
      <c r="SNF580" s="633"/>
      <c r="SNG580" s="633"/>
      <c r="SNH580" s="633"/>
      <c r="SNI580" s="633"/>
      <c r="SNJ580" s="633"/>
      <c r="SNK580" s="633"/>
      <c r="SNL580" s="633"/>
      <c r="SNM580" s="633"/>
      <c r="SNN580" s="633"/>
      <c r="SNO580" s="633"/>
      <c r="SNP580" s="633"/>
      <c r="SNQ580" s="633"/>
      <c r="SNR580" s="633"/>
      <c r="SNS580" s="633"/>
      <c r="SNT580" s="633"/>
      <c r="SNU580" s="633"/>
      <c r="SNV580" s="633"/>
      <c r="SNW580" s="633"/>
      <c r="SNX580" s="633"/>
      <c r="SNY580" s="633"/>
      <c r="SNZ580" s="633"/>
      <c r="SOA580" s="633"/>
      <c r="SOB580" s="633"/>
      <c r="SOC580" s="633"/>
      <c r="SOD580" s="633"/>
      <c r="SOE580" s="633"/>
      <c r="SOF580" s="633"/>
      <c r="SOG580" s="633"/>
      <c r="SOH580" s="633"/>
      <c r="SOI580" s="633"/>
      <c r="SOJ580" s="633"/>
      <c r="SOK580" s="633"/>
      <c r="SOL580" s="633"/>
      <c r="SOM580" s="633"/>
      <c r="SON580" s="633"/>
      <c r="SOO580" s="633"/>
      <c r="SOP580" s="633"/>
      <c r="SOQ580" s="633"/>
      <c r="SOR580" s="633"/>
      <c r="SOS580" s="633"/>
      <c r="SOT580" s="633"/>
      <c r="SOU580" s="633"/>
      <c r="SOV580" s="633"/>
      <c r="SOW580" s="633"/>
      <c r="SOX580" s="633"/>
      <c r="SOY580" s="633"/>
      <c r="SOZ580" s="633"/>
      <c r="SPA580" s="633"/>
      <c r="SPB580" s="633"/>
      <c r="SPC580" s="633"/>
      <c r="SPD580" s="633"/>
      <c r="SPE580" s="633"/>
      <c r="SPF580" s="633"/>
      <c r="SPG580" s="633"/>
      <c r="SPH580" s="633"/>
      <c r="SPI580" s="633"/>
      <c r="SPJ580" s="633"/>
      <c r="SPK580" s="633"/>
      <c r="SPL580" s="633"/>
      <c r="SPM580" s="633"/>
      <c r="SPN580" s="633"/>
      <c r="SPO580" s="633"/>
      <c r="SPP580" s="633"/>
      <c r="SPQ580" s="633"/>
      <c r="SPR580" s="633"/>
      <c r="SPS580" s="633"/>
      <c r="SPT580" s="633"/>
      <c r="SPU580" s="633"/>
      <c r="SPV580" s="633"/>
      <c r="SPW580" s="633"/>
      <c r="SPX580" s="633"/>
      <c r="SPY580" s="633"/>
      <c r="SPZ580" s="633"/>
      <c r="SQA580" s="633"/>
      <c r="SQB580" s="633"/>
      <c r="SQC580" s="633"/>
      <c r="SQD580" s="633"/>
      <c r="SQE580" s="633"/>
      <c r="SQF580" s="633"/>
      <c r="SQG580" s="633"/>
      <c r="SQH580" s="633"/>
      <c r="SQI580" s="633"/>
      <c r="SQJ580" s="633"/>
      <c r="SQK580" s="633"/>
      <c r="SQL580" s="633"/>
      <c r="SQM580" s="633"/>
      <c r="SQN580" s="633"/>
      <c r="SQO580" s="633"/>
      <c r="SQP580" s="633"/>
      <c r="SQQ580" s="633"/>
      <c r="SQR580" s="633"/>
      <c r="SQS580" s="633"/>
      <c r="SQT580" s="633"/>
      <c r="SQU580" s="633"/>
      <c r="SQV580" s="633"/>
      <c r="SQW580" s="633"/>
      <c r="SQX580" s="633"/>
      <c r="SQY580" s="633"/>
      <c r="SQZ580" s="633"/>
      <c r="SRA580" s="633"/>
      <c r="SRB580" s="633"/>
      <c r="SRC580" s="633"/>
      <c r="SRD580" s="633"/>
      <c r="SRE580" s="633"/>
      <c r="SRF580" s="633"/>
      <c r="SRG580" s="633"/>
      <c r="SRH580" s="633"/>
      <c r="SRI580" s="633"/>
      <c r="SRJ580" s="633"/>
      <c r="SRK580" s="633"/>
      <c r="SRL580" s="633"/>
      <c r="SRM580" s="633"/>
      <c r="SRN580" s="633"/>
      <c r="SRO580" s="633"/>
      <c r="SRP580" s="633"/>
      <c r="SRQ580" s="633"/>
      <c r="SRR580" s="633"/>
      <c r="SRS580" s="633"/>
      <c r="SRT580" s="633"/>
      <c r="SRU580" s="633"/>
      <c r="SRV580" s="633"/>
      <c r="SRW580" s="633"/>
      <c r="SRX580" s="633"/>
      <c r="SRY580" s="633"/>
      <c r="SRZ580" s="633"/>
      <c r="SSA580" s="633"/>
      <c r="SSB580" s="633"/>
      <c r="SSC580" s="633"/>
      <c r="SSD580" s="633"/>
      <c r="SSE580" s="633"/>
      <c r="SSF580" s="633"/>
      <c r="SSG580" s="633"/>
      <c r="SSH580" s="633"/>
      <c r="SSI580" s="633"/>
      <c r="SSJ580" s="633"/>
      <c r="SSK580" s="633"/>
      <c r="SSL580" s="633"/>
      <c r="SSM580" s="633"/>
      <c r="SSN580" s="633"/>
      <c r="SSO580" s="633"/>
      <c r="SSP580" s="633"/>
      <c r="SSQ580" s="633"/>
      <c r="SSR580" s="633"/>
      <c r="SSS580" s="633"/>
      <c r="SST580" s="633"/>
      <c r="SSU580" s="633"/>
      <c r="SSV580" s="633"/>
      <c r="SSW580" s="633"/>
      <c r="SSX580" s="633"/>
      <c r="SSY580" s="633"/>
      <c r="SSZ580" s="633"/>
      <c r="STA580" s="633"/>
      <c r="STB580" s="633"/>
      <c r="STC580" s="633"/>
      <c r="STD580" s="633"/>
      <c r="STE580" s="633"/>
      <c r="STF580" s="633"/>
      <c r="STG580" s="633"/>
      <c r="STH580" s="633"/>
      <c r="STI580" s="633"/>
      <c r="STJ580" s="633"/>
      <c r="STK580" s="633"/>
      <c r="STL580" s="633"/>
      <c r="STM580" s="633"/>
      <c r="STN580" s="633"/>
      <c r="STO580" s="633"/>
      <c r="STP580" s="633"/>
      <c r="STQ580" s="633"/>
      <c r="STR580" s="633"/>
      <c r="STS580" s="633"/>
      <c r="STT580" s="633"/>
      <c r="STU580" s="633"/>
      <c r="STV580" s="633"/>
      <c r="STW580" s="633"/>
      <c r="STX580" s="633"/>
      <c r="STY580" s="633"/>
      <c r="STZ580" s="633"/>
      <c r="SUA580" s="633"/>
      <c r="SUB580" s="633"/>
      <c r="SUC580" s="633"/>
      <c r="SUD580" s="633"/>
      <c r="SUE580" s="633"/>
      <c r="SUF580" s="633"/>
      <c r="SUG580" s="633"/>
      <c r="SUH580" s="633"/>
      <c r="SUI580" s="633"/>
      <c r="SUJ580" s="633"/>
      <c r="SUK580" s="633"/>
      <c r="SUL580" s="633"/>
      <c r="SUM580" s="633"/>
      <c r="SUN580" s="633"/>
      <c r="SUO580" s="633"/>
      <c r="SUP580" s="633"/>
      <c r="SUQ580" s="633"/>
      <c r="SUR580" s="633"/>
      <c r="SUS580" s="633"/>
      <c r="SUT580" s="633"/>
      <c r="SUU580" s="633"/>
      <c r="SUV580" s="633"/>
      <c r="SUW580" s="633"/>
      <c r="SUX580" s="633"/>
      <c r="SUY580" s="633"/>
      <c r="SUZ580" s="633"/>
      <c r="SVA580" s="633"/>
      <c r="SVB580" s="633"/>
      <c r="SVC580" s="633"/>
      <c r="SVD580" s="633"/>
      <c r="SVE580" s="633"/>
      <c r="SVF580" s="633"/>
      <c r="SVG580" s="633"/>
      <c r="SVH580" s="633"/>
      <c r="SVI580" s="633"/>
      <c r="SVJ580" s="633"/>
      <c r="SVK580" s="633"/>
      <c r="SVL580" s="633"/>
      <c r="SVM580" s="633"/>
      <c r="SVN580" s="633"/>
      <c r="SVO580" s="633"/>
      <c r="SVP580" s="633"/>
      <c r="SVQ580" s="633"/>
      <c r="SVR580" s="633"/>
      <c r="SVS580" s="633"/>
      <c r="SVT580" s="633"/>
      <c r="SVU580" s="633"/>
      <c r="SVV580" s="633"/>
      <c r="SVW580" s="633"/>
      <c r="SVX580" s="633"/>
      <c r="SVY580" s="633"/>
      <c r="SVZ580" s="633"/>
      <c r="SWA580" s="633"/>
      <c r="SWB580" s="633"/>
      <c r="SWC580" s="633"/>
      <c r="SWD580" s="633"/>
      <c r="SWE580" s="633"/>
      <c r="SWF580" s="633"/>
      <c r="SWG580" s="633"/>
      <c r="SWH580" s="633"/>
      <c r="SWI580" s="633"/>
      <c r="SWJ580" s="633"/>
      <c r="SWK580" s="633"/>
      <c r="SWL580" s="633"/>
      <c r="SWM580" s="633"/>
      <c r="SWN580" s="633"/>
      <c r="SWO580" s="633"/>
      <c r="SWP580" s="633"/>
      <c r="SWQ580" s="633"/>
      <c r="SWR580" s="633"/>
      <c r="SWS580" s="633"/>
      <c r="SWT580" s="633"/>
      <c r="SWU580" s="633"/>
      <c r="SWV580" s="633"/>
      <c r="SWW580" s="633"/>
      <c r="SWX580" s="633"/>
      <c r="SWY580" s="633"/>
      <c r="SWZ580" s="633"/>
      <c r="SXA580" s="633"/>
      <c r="SXB580" s="633"/>
      <c r="SXC580" s="633"/>
      <c r="SXD580" s="633"/>
      <c r="SXE580" s="633"/>
      <c r="SXF580" s="633"/>
      <c r="SXG580" s="633"/>
      <c r="SXH580" s="633"/>
      <c r="SXI580" s="633"/>
      <c r="SXJ580" s="633"/>
      <c r="SXK580" s="633"/>
      <c r="SXL580" s="633"/>
      <c r="SXM580" s="633"/>
      <c r="SXN580" s="633"/>
      <c r="SXO580" s="633"/>
      <c r="SXP580" s="633"/>
      <c r="SXQ580" s="633"/>
      <c r="SXR580" s="633"/>
      <c r="SXS580" s="633"/>
      <c r="SXT580" s="633"/>
      <c r="SXU580" s="633"/>
      <c r="SXV580" s="633"/>
      <c r="SXW580" s="633"/>
      <c r="SXX580" s="633"/>
      <c r="SXY580" s="633"/>
      <c r="SXZ580" s="633"/>
      <c r="SYA580" s="633"/>
      <c r="SYB580" s="633"/>
      <c r="SYC580" s="633"/>
      <c r="SYD580" s="633"/>
      <c r="SYE580" s="633"/>
      <c r="SYF580" s="633"/>
      <c r="SYG580" s="633"/>
      <c r="SYH580" s="633"/>
      <c r="SYI580" s="633"/>
      <c r="SYJ580" s="633"/>
      <c r="SYK580" s="633"/>
      <c r="SYL580" s="633"/>
      <c r="SYM580" s="633"/>
      <c r="SYN580" s="633"/>
      <c r="SYO580" s="633"/>
      <c r="SYP580" s="633"/>
      <c r="SYQ580" s="633"/>
      <c r="SYR580" s="633"/>
      <c r="SYS580" s="633"/>
      <c r="SYT580" s="633"/>
      <c r="SYU580" s="633"/>
      <c r="SYV580" s="633"/>
      <c r="SYW580" s="633"/>
      <c r="SYX580" s="633"/>
      <c r="SYY580" s="633"/>
      <c r="SYZ580" s="633"/>
      <c r="SZA580" s="633"/>
      <c r="SZB580" s="633"/>
      <c r="SZC580" s="633"/>
      <c r="SZD580" s="633"/>
      <c r="SZE580" s="633"/>
      <c r="SZF580" s="633"/>
      <c r="SZG580" s="633"/>
      <c r="SZH580" s="633"/>
      <c r="SZI580" s="633"/>
      <c r="SZJ580" s="633"/>
      <c r="SZK580" s="633"/>
      <c r="SZL580" s="633"/>
      <c r="SZM580" s="633"/>
      <c r="SZN580" s="633"/>
      <c r="SZO580" s="633"/>
      <c r="SZP580" s="633"/>
      <c r="SZQ580" s="633"/>
      <c r="SZR580" s="633"/>
      <c r="SZS580" s="633"/>
      <c r="SZT580" s="633"/>
      <c r="SZU580" s="633"/>
      <c r="SZV580" s="633"/>
      <c r="SZW580" s="633"/>
      <c r="SZX580" s="633"/>
      <c r="SZY580" s="633"/>
      <c r="SZZ580" s="633"/>
      <c r="TAA580" s="633"/>
      <c r="TAB580" s="633"/>
      <c r="TAC580" s="633"/>
      <c r="TAD580" s="633"/>
      <c r="TAE580" s="633"/>
      <c r="TAF580" s="633"/>
      <c r="TAG580" s="633"/>
      <c r="TAH580" s="633"/>
      <c r="TAI580" s="633"/>
      <c r="TAJ580" s="633"/>
      <c r="TAK580" s="633"/>
      <c r="TAL580" s="633"/>
      <c r="TAM580" s="633"/>
      <c r="TAN580" s="633"/>
      <c r="TAO580" s="633"/>
      <c r="TAP580" s="633"/>
      <c r="TAQ580" s="633"/>
      <c r="TAR580" s="633"/>
      <c r="TAS580" s="633"/>
      <c r="TAT580" s="633"/>
      <c r="TAU580" s="633"/>
      <c r="TAV580" s="633"/>
      <c r="TAW580" s="633"/>
      <c r="TAX580" s="633"/>
      <c r="TAY580" s="633"/>
      <c r="TAZ580" s="633"/>
      <c r="TBA580" s="633"/>
      <c r="TBB580" s="633"/>
      <c r="TBC580" s="633"/>
      <c r="TBD580" s="633"/>
      <c r="TBE580" s="633"/>
      <c r="TBF580" s="633"/>
      <c r="TBG580" s="633"/>
      <c r="TBH580" s="633"/>
      <c r="TBI580" s="633"/>
      <c r="TBJ580" s="633"/>
      <c r="TBK580" s="633"/>
      <c r="TBL580" s="633"/>
      <c r="TBM580" s="633"/>
      <c r="TBN580" s="633"/>
      <c r="TBO580" s="633"/>
      <c r="TBP580" s="633"/>
      <c r="TBQ580" s="633"/>
      <c r="TBR580" s="633"/>
      <c r="TBS580" s="633"/>
      <c r="TBT580" s="633"/>
      <c r="TBU580" s="633"/>
      <c r="TBV580" s="633"/>
      <c r="TBW580" s="633"/>
      <c r="TBX580" s="633"/>
      <c r="TBY580" s="633"/>
      <c r="TBZ580" s="633"/>
      <c r="TCA580" s="633"/>
      <c r="TCB580" s="633"/>
      <c r="TCC580" s="633"/>
      <c r="TCD580" s="633"/>
      <c r="TCE580" s="633"/>
      <c r="TCF580" s="633"/>
      <c r="TCG580" s="633"/>
      <c r="TCH580" s="633"/>
      <c r="TCI580" s="633"/>
      <c r="TCJ580" s="633"/>
      <c r="TCK580" s="633"/>
      <c r="TCL580" s="633"/>
      <c r="TCM580" s="633"/>
      <c r="TCN580" s="633"/>
      <c r="TCO580" s="633"/>
      <c r="TCP580" s="633"/>
      <c r="TCQ580" s="633"/>
      <c r="TCR580" s="633"/>
      <c r="TCS580" s="633"/>
      <c r="TCT580" s="633"/>
      <c r="TCU580" s="633"/>
      <c r="TCV580" s="633"/>
      <c r="TCW580" s="633"/>
      <c r="TCX580" s="633"/>
      <c r="TCY580" s="633"/>
      <c r="TCZ580" s="633"/>
      <c r="TDA580" s="633"/>
      <c r="TDB580" s="633"/>
      <c r="TDC580" s="633"/>
      <c r="TDD580" s="633"/>
      <c r="TDE580" s="633"/>
      <c r="TDF580" s="633"/>
      <c r="TDG580" s="633"/>
      <c r="TDH580" s="633"/>
      <c r="TDI580" s="633"/>
      <c r="TDJ580" s="633"/>
      <c r="TDK580" s="633"/>
      <c r="TDL580" s="633"/>
      <c r="TDM580" s="633"/>
      <c r="TDN580" s="633"/>
      <c r="TDO580" s="633"/>
      <c r="TDP580" s="633"/>
      <c r="TDQ580" s="633"/>
      <c r="TDR580" s="633"/>
      <c r="TDS580" s="633"/>
      <c r="TDT580" s="633"/>
      <c r="TDU580" s="633"/>
      <c r="TDV580" s="633"/>
      <c r="TDW580" s="633"/>
      <c r="TDX580" s="633"/>
      <c r="TDY580" s="633"/>
      <c r="TDZ580" s="633"/>
      <c r="TEA580" s="633"/>
      <c r="TEB580" s="633"/>
      <c r="TEC580" s="633"/>
      <c r="TED580" s="633"/>
      <c r="TEE580" s="633"/>
      <c r="TEF580" s="633"/>
      <c r="TEG580" s="633"/>
      <c r="TEH580" s="633"/>
      <c r="TEI580" s="633"/>
      <c r="TEJ580" s="633"/>
      <c r="TEK580" s="633"/>
      <c r="TEL580" s="633"/>
      <c r="TEM580" s="633"/>
      <c r="TEN580" s="633"/>
      <c r="TEO580" s="633"/>
      <c r="TEP580" s="633"/>
      <c r="TEQ580" s="633"/>
      <c r="TER580" s="633"/>
      <c r="TES580" s="633"/>
      <c r="TET580" s="633"/>
      <c r="TEU580" s="633"/>
      <c r="TEV580" s="633"/>
      <c r="TEW580" s="633"/>
      <c r="TEX580" s="633"/>
      <c r="TEY580" s="633"/>
      <c r="TEZ580" s="633"/>
      <c r="TFA580" s="633"/>
      <c r="TFB580" s="633"/>
      <c r="TFC580" s="633"/>
      <c r="TFD580" s="633"/>
      <c r="TFE580" s="633"/>
      <c r="TFF580" s="633"/>
      <c r="TFG580" s="633"/>
      <c r="TFH580" s="633"/>
      <c r="TFI580" s="633"/>
      <c r="TFJ580" s="633"/>
      <c r="TFK580" s="633"/>
      <c r="TFL580" s="633"/>
      <c r="TFM580" s="633"/>
      <c r="TFN580" s="633"/>
      <c r="TFO580" s="633"/>
      <c r="TFP580" s="633"/>
      <c r="TFQ580" s="633"/>
      <c r="TFR580" s="633"/>
      <c r="TFS580" s="633"/>
      <c r="TFT580" s="633"/>
      <c r="TFU580" s="633"/>
      <c r="TFV580" s="633"/>
      <c r="TFW580" s="633"/>
      <c r="TFX580" s="633"/>
      <c r="TFY580" s="633"/>
      <c r="TFZ580" s="633"/>
      <c r="TGA580" s="633"/>
      <c r="TGB580" s="633"/>
      <c r="TGC580" s="633"/>
      <c r="TGD580" s="633"/>
      <c r="TGE580" s="633"/>
      <c r="TGF580" s="633"/>
      <c r="TGG580" s="633"/>
      <c r="TGH580" s="633"/>
      <c r="TGI580" s="633"/>
      <c r="TGJ580" s="633"/>
      <c r="TGK580" s="633"/>
      <c r="TGL580" s="633"/>
      <c r="TGM580" s="633"/>
      <c r="TGN580" s="633"/>
      <c r="TGO580" s="633"/>
      <c r="TGP580" s="633"/>
      <c r="TGQ580" s="633"/>
      <c r="TGR580" s="633"/>
      <c r="TGS580" s="633"/>
      <c r="TGT580" s="633"/>
      <c r="TGU580" s="633"/>
      <c r="TGV580" s="633"/>
      <c r="TGW580" s="633"/>
      <c r="TGX580" s="633"/>
      <c r="TGY580" s="633"/>
      <c r="TGZ580" s="633"/>
      <c r="THA580" s="633"/>
      <c r="THB580" s="633"/>
      <c r="THC580" s="633"/>
      <c r="THD580" s="633"/>
      <c r="THE580" s="633"/>
      <c r="THF580" s="633"/>
      <c r="THG580" s="633"/>
      <c r="THH580" s="633"/>
      <c r="THI580" s="633"/>
      <c r="THJ580" s="633"/>
      <c r="THK580" s="633"/>
      <c r="THL580" s="633"/>
      <c r="THM580" s="633"/>
      <c r="THN580" s="633"/>
      <c r="THO580" s="633"/>
      <c r="THP580" s="633"/>
      <c r="THQ580" s="633"/>
      <c r="THR580" s="633"/>
      <c r="THS580" s="633"/>
      <c r="THT580" s="633"/>
      <c r="THU580" s="633"/>
      <c r="THV580" s="633"/>
      <c r="THW580" s="633"/>
      <c r="THX580" s="633"/>
      <c r="THY580" s="633"/>
      <c r="THZ580" s="633"/>
      <c r="TIA580" s="633"/>
      <c r="TIB580" s="633"/>
      <c r="TIC580" s="633"/>
      <c r="TID580" s="633"/>
      <c r="TIE580" s="633"/>
      <c r="TIF580" s="633"/>
      <c r="TIG580" s="633"/>
      <c r="TIH580" s="633"/>
      <c r="TII580" s="633"/>
      <c r="TIJ580" s="633"/>
      <c r="TIK580" s="633"/>
      <c r="TIL580" s="633"/>
      <c r="TIM580" s="633"/>
      <c r="TIN580" s="633"/>
      <c r="TIO580" s="633"/>
      <c r="TIP580" s="633"/>
      <c r="TIQ580" s="633"/>
      <c r="TIR580" s="633"/>
      <c r="TIS580" s="633"/>
      <c r="TIT580" s="633"/>
      <c r="TIU580" s="633"/>
      <c r="TIV580" s="633"/>
      <c r="TIW580" s="633"/>
      <c r="TIX580" s="633"/>
      <c r="TIY580" s="633"/>
      <c r="TIZ580" s="633"/>
      <c r="TJA580" s="633"/>
      <c r="TJB580" s="633"/>
      <c r="TJC580" s="633"/>
      <c r="TJD580" s="633"/>
      <c r="TJE580" s="633"/>
      <c r="TJF580" s="633"/>
      <c r="TJG580" s="633"/>
      <c r="TJH580" s="633"/>
      <c r="TJI580" s="633"/>
      <c r="TJJ580" s="633"/>
      <c r="TJK580" s="633"/>
      <c r="TJL580" s="633"/>
      <c r="TJM580" s="633"/>
      <c r="TJN580" s="633"/>
      <c r="TJO580" s="633"/>
      <c r="TJP580" s="633"/>
      <c r="TJQ580" s="633"/>
      <c r="TJR580" s="633"/>
      <c r="TJS580" s="633"/>
      <c r="TJT580" s="633"/>
      <c r="TJU580" s="633"/>
      <c r="TJV580" s="633"/>
      <c r="TJW580" s="633"/>
      <c r="TJX580" s="633"/>
      <c r="TJY580" s="633"/>
      <c r="TJZ580" s="633"/>
      <c r="TKA580" s="633"/>
      <c r="TKB580" s="633"/>
      <c r="TKC580" s="633"/>
      <c r="TKD580" s="633"/>
      <c r="TKE580" s="633"/>
      <c r="TKF580" s="633"/>
      <c r="TKG580" s="633"/>
      <c r="TKH580" s="633"/>
      <c r="TKI580" s="633"/>
      <c r="TKJ580" s="633"/>
      <c r="TKK580" s="633"/>
      <c r="TKL580" s="633"/>
      <c r="TKM580" s="633"/>
      <c r="TKN580" s="633"/>
      <c r="TKO580" s="633"/>
      <c r="TKP580" s="633"/>
      <c r="TKQ580" s="633"/>
      <c r="TKR580" s="633"/>
      <c r="TKS580" s="633"/>
      <c r="TKT580" s="633"/>
      <c r="TKU580" s="633"/>
      <c r="TKV580" s="633"/>
      <c r="TKW580" s="633"/>
      <c r="TKX580" s="633"/>
      <c r="TKY580" s="633"/>
      <c r="TKZ580" s="633"/>
      <c r="TLA580" s="633"/>
      <c r="TLB580" s="633"/>
      <c r="TLC580" s="633"/>
      <c r="TLD580" s="633"/>
      <c r="TLE580" s="633"/>
      <c r="TLF580" s="633"/>
      <c r="TLG580" s="633"/>
      <c r="TLH580" s="633"/>
      <c r="TLI580" s="633"/>
      <c r="TLJ580" s="633"/>
      <c r="TLK580" s="633"/>
      <c r="TLL580" s="633"/>
      <c r="TLM580" s="633"/>
      <c r="TLN580" s="633"/>
      <c r="TLO580" s="633"/>
      <c r="TLP580" s="633"/>
      <c r="TLQ580" s="633"/>
      <c r="TLR580" s="633"/>
      <c r="TLS580" s="633"/>
      <c r="TLT580" s="633"/>
      <c r="TLU580" s="633"/>
      <c r="TLV580" s="633"/>
      <c r="TLW580" s="633"/>
      <c r="TLX580" s="633"/>
      <c r="TLY580" s="633"/>
      <c r="TLZ580" s="633"/>
      <c r="TMA580" s="633"/>
      <c r="TMB580" s="633"/>
      <c r="TMC580" s="633"/>
      <c r="TMD580" s="633"/>
      <c r="TME580" s="633"/>
      <c r="TMF580" s="633"/>
      <c r="TMG580" s="633"/>
      <c r="TMH580" s="633"/>
      <c r="TMI580" s="633"/>
      <c r="TMJ580" s="633"/>
      <c r="TMK580" s="633"/>
      <c r="TML580" s="633"/>
      <c r="TMM580" s="633"/>
      <c r="TMN580" s="633"/>
      <c r="TMO580" s="633"/>
      <c r="TMP580" s="633"/>
      <c r="TMQ580" s="633"/>
      <c r="TMR580" s="633"/>
      <c r="TMS580" s="633"/>
      <c r="TMT580" s="633"/>
      <c r="TMU580" s="633"/>
      <c r="TMV580" s="633"/>
      <c r="TMW580" s="633"/>
      <c r="TMX580" s="633"/>
      <c r="TMY580" s="633"/>
      <c r="TMZ580" s="633"/>
      <c r="TNA580" s="633"/>
      <c r="TNB580" s="633"/>
      <c r="TNC580" s="633"/>
      <c r="TND580" s="633"/>
      <c r="TNE580" s="633"/>
      <c r="TNF580" s="633"/>
      <c r="TNG580" s="633"/>
      <c r="TNH580" s="633"/>
      <c r="TNI580" s="633"/>
      <c r="TNJ580" s="633"/>
      <c r="TNK580" s="633"/>
      <c r="TNL580" s="633"/>
      <c r="TNM580" s="633"/>
      <c r="TNN580" s="633"/>
      <c r="TNO580" s="633"/>
      <c r="TNP580" s="633"/>
      <c r="TNQ580" s="633"/>
      <c r="TNR580" s="633"/>
      <c r="TNS580" s="633"/>
      <c r="TNT580" s="633"/>
      <c r="TNU580" s="633"/>
      <c r="TNV580" s="633"/>
      <c r="TNW580" s="633"/>
      <c r="TNX580" s="633"/>
      <c r="TNY580" s="633"/>
      <c r="TNZ580" s="633"/>
      <c r="TOA580" s="633"/>
      <c r="TOB580" s="633"/>
      <c r="TOC580" s="633"/>
      <c r="TOD580" s="633"/>
      <c r="TOE580" s="633"/>
      <c r="TOF580" s="633"/>
      <c r="TOG580" s="633"/>
      <c r="TOH580" s="633"/>
      <c r="TOI580" s="633"/>
      <c r="TOJ580" s="633"/>
      <c r="TOK580" s="633"/>
      <c r="TOL580" s="633"/>
      <c r="TOM580" s="633"/>
      <c r="TON580" s="633"/>
      <c r="TOO580" s="633"/>
      <c r="TOP580" s="633"/>
      <c r="TOQ580" s="633"/>
      <c r="TOR580" s="633"/>
      <c r="TOS580" s="633"/>
      <c r="TOT580" s="633"/>
      <c r="TOU580" s="633"/>
      <c r="TOV580" s="633"/>
      <c r="TOW580" s="633"/>
      <c r="TOX580" s="633"/>
      <c r="TOY580" s="633"/>
      <c r="TOZ580" s="633"/>
      <c r="TPA580" s="633"/>
      <c r="TPB580" s="633"/>
      <c r="TPC580" s="633"/>
      <c r="TPD580" s="633"/>
      <c r="TPE580" s="633"/>
      <c r="TPF580" s="633"/>
      <c r="TPG580" s="633"/>
      <c r="TPH580" s="633"/>
      <c r="TPI580" s="633"/>
      <c r="TPJ580" s="633"/>
      <c r="TPK580" s="633"/>
      <c r="TPL580" s="633"/>
      <c r="TPM580" s="633"/>
      <c r="TPN580" s="633"/>
      <c r="TPO580" s="633"/>
      <c r="TPP580" s="633"/>
      <c r="TPQ580" s="633"/>
      <c r="TPR580" s="633"/>
      <c r="TPS580" s="633"/>
      <c r="TPT580" s="633"/>
      <c r="TPU580" s="633"/>
      <c r="TPV580" s="633"/>
      <c r="TPW580" s="633"/>
      <c r="TPX580" s="633"/>
      <c r="TPY580" s="633"/>
      <c r="TPZ580" s="633"/>
      <c r="TQA580" s="633"/>
      <c r="TQB580" s="633"/>
      <c r="TQC580" s="633"/>
      <c r="TQD580" s="633"/>
      <c r="TQE580" s="633"/>
      <c r="TQF580" s="633"/>
      <c r="TQG580" s="633"/>
      <c r="TQH580" s="633"/>
      <c r="TQI580" s="633"/>
      <c r="TQJ580" s="633"/>
      <c r="TQK580" s="633"/>
      <c r="TQL580" s="633"/>
      <c r="TQM580" s="633"/>
      <c r="TQN580" s="633"/>
      <c r="TQO580" s="633"/>
      <c r="TQP580" s="633"/>
      <c r="TQQ580" s="633"/>
      <c r="TQR580" s="633"/>
      <c r="TQS580" s="633"/>
      <c r="TQT580" s="633"/>
      <c r="TQU580" s="633"/>
      <c r="TQV580" s="633"/>
      <c r="TQW580" s="633"/>
      <c r="TQX580" s="633"/>
      <c r="TQY580" s="633"/>
      <c r="TQZ580" s="633"/>
      <c r="TRA580" s="633"/>
      <c r="TRB580" s="633"/>
      <c r="TRC580" s="633"/>
      <c r="TRD580" s="633"/>
      <c r="TRE580" s="633"/>
      <c r="TRF580" s="633"/>
      <c r="TRG580" s="633"/>
      <c r="TRH580" s="633"/>
      <c r="TRI580" s="633"/>
      <c r="TRJ580" s="633"/>
      <c r="TRK580" s="633"/>
      <c r="TRL580" s="633"/>
      <c r="TRM580" s="633"/>
      <c r="TRN580" s="633"/>
      <c r="TRO580" s="633"/>
      <c r="TRP580" s="633"/>
      <c r="TRQ580" s="633"/>
      <c r="TRR580" s="633"/>
      <c r="TRS580" s="633"/>
      <c r="TRT580" s="633"/>
      <c r="TRU580" s="633"/>
      <c r="TRV580" s="633"/>
      <c r="TRW580" s="633"/>
      <c r="TRX580" s="633"/>
      <c r="TRY580" s="633"/>
      <c r="TRZ580" s="633"/>
      <c r="TSA580" s="633"/>
      <c r="TSB580" s="633"/>
      <c r="TSC580" s="633"/>
      <c r="TSD580" s="633"/>
      <c r="TSE580" s="633"/>
      <c r="TSF580" s="633"/>
      <c r="TSG580" s="633"/>
      <c r="TSH580" s="633"/>
      <c r="TSI580" s="633"/>
      <c r="TSJ580" s="633"/>
      <c r="TSK580" s="633"/>
      <c r="TSL580" s="633"/>
      <c r="TSM580" s="633"/>
      <c r="TSN580" s="633"/>
      <c r="TSO580" s="633"/>
      <c r="TSP580" s="633"/>
      <c r="TSQ580" s="633"/>
      <c r="TSR580" s="633"/>
      <c r="TSS580" s="633"/>
      <c r="TST580" s="633"/>
      <c r="TSU580" s="633"/>
      <c r="TSV580" s="633"/>
      <c r="TSW580" s="633"/>
      <c r="TSX580" s="633"/>
      <c r="TSY580" s="633"/>
      <c r="TSZ580" s="633"/>
      <c r="TTA580" s="633"/>
      <c r="TTB580" s="633"/>
      <c r="TTC580" s="633"/>
      <c r="TTD580" s="633"/>
      <c r="TTE580" s="633"/>
      <c r="TTF580" s="633"/>
      <c r="TTG580" s="633"/>
      <c r="TTH580" s="633"/>
      <c r="TTI580" s="633"/>
      <c r="TTJ580" s="633"/>
      <c r="TTK580" s="633"/>
      <c r="TTL580" s="633"/>
      <c r="TTM580" s="633"/>
      <c r="TTN580" s="633"/>
      <c r="TTO580" s="633"/>
      <c r="TTP580" s="633"/>
      <c r="TTQ580" s="633"/>
      <c r="TTR580" s="633"/>
      <c r="TTS580" s="633"/>
      <c r="TTT580" s="633"/>
      <c r="TTU580" s="633"/>
      <c r="TTV580" s="633"/>
      <c r="TTW580" s="633"/>
      <c r="TTX580" s="633"/>
      <c r="TTY580" s="633"/>
      <c r="TTZ580" s="633"/>
      <c r="TUA580" s="633"/>
      <c r="TUB580" s="633"/>
      <c r="TUC580" s="633"/>
      <c r="TUD580" s="633"/>
      <c r="TUE580" s="633"/>
      <c r="TUF580" s="633"/>
      <c r="TUG580" s="633"/>
      <c r="TUH580" s="633"/>
      <c r="TUI580" s="633"/>
      <c r="TUJ580" s="633"/>
      <c r="TUK580" s="633"/>
      <c r="TUL580" s="633"/>
      <c r="TUM580" s="633"/>
      <c r="TUN580" s="633"/>
      <c r="TUO580" s="633"/>
      <c r="TUP580" s="633"/>
      <c r="TUQ580" s="633"/>
      <c r="TUR580" s="633"/>
      <c r="TUS580" s="633"/>
      <c r="TUT580" s="633"/>
      <c r="TUU580" s="633"/>
      <c r="TUV580" s="633"/>
      <c r="TUW580" s="633"/>
      <c r="TUX580" s="633"/>
      <c r="TUY580" s="633"/>
      <c r="TUZ580" s="633"/>
      <c r="TVA580" s="633"/>
      <c r="TVB580" s="633"/>
      <c r="TVC580" s="633"/>
      <c r="TVD580" s="633"/>
      <c r="TVE580" s="633"/>
      <c r="TVF580" s="633"/>
      <c r="TVG580" s="633"/>
      <c r="TVH580" s="633"/>
      <c r="TVI580" s="633"/>
      <c r="TVJ580" s="633"/>
      <c r="TVK580" s="633"/>
      <c r="TVL580" s="633"/>
      <c r="TVM580" s="633"/>
      <c r="TVN580" s="633"/>
      <c r="TVO580" s="633"/>
      <c r="TVP580" s="633"/>
      <c r="TVQ580" s="633"/>
      <c r="TVR580" s="633"/>
      <c r="TVS580" s="633"/>
      <c r="TVT580" s="633"/>
      <c r="TVU580" s="633"/>
      <c r="TVV580" s="633"/>
      <c r="TVW580" s="633"/>
      <c r="TVX580" s="633"/>
      <c r="TVY580" s="633"/>
      <c r="TVZ580" s="633"/>
      <c r="TWA580" s="633"/>
      <c r="TWB580" s="633"/>
      <c r="TWC580" s="633"/>
      <c r="TWD580" s="633"/>
      <c r="TWE580" s="633"/>
      <c r="TWF580" s="633"/>
      <c r="TWG580" s="633"/>
      <c r="TWH580" s="633"/>
      <c r="TWI580" s="633"/>
      <c r="TWJ580" s="633"/>
      <c r="TWK580" s="633"/>
      <c r="TWL580" s="633"/>
      <c r="TWM580" s="633"/>
      <c r="TWN580" s="633"/>
      <c r="TWO580" s="633"/>
      <c r="TWP580" s="633"/>
      <c r="TWQ580" s="633"/>
      <c r="TWR580" s="633"/>
      <c r="TWS580" s="633"/>
      <c r="TWT580" s="633"/>
      <c r="TWU580" s="633"/>
      <c r="TWV580" s="633"/>
      <c r="TWW580" s="633"/>
      <c r="TWX580" s="633"/>
      <c r="TWY580" s="633"/>
      <c r="TWZ580" s="633"/>
      <c r="TXA580" s="633"/>
      <c r="TXB580" s="633"/>
      <c r="TXC580" s="633"/>
      <c r="TXD580" s="633"/>
      <c r="TXE580" s="633"/>
      <c r="TXF580" s="633"/>
      <c r="TXG580" s="633"/>
      <c r="TXH580" s="633"/>
      <c r="TXI580" s="633"/>
      <c r="TXJ580" s="633"/>
      <c r="TXK580" s="633"/>
      <c r="TXL580" s="633"/>
      <c r="TXM580" s="633"/>
      <c r="TXN580" s="633"/>
      <c r="TXO580" s="633"/>
      <c r="TXP580" s="633"/>
      <c r="TXQ580" s="633"/>
      <c r="TXR580" s="633"/>
      <c r="TXS580" s="633"/>
      <c r="TXT580" s="633"/>
      <c r="TXU580" s="633"/>
      <c r="TXV580" s="633"/>
      <c r="TXW580" s="633"/>
      <c r="TXX580" s="633"/>
      <c r="TXY580" s="633"/>
      <c r="TXZ580" s="633"/>
      <c r="TYA580" s="633"/>
      <c r="TYB580" s="633"/>
      <c r="TYC580" s="633"/>
      <c r="TYD580" s="633"/>
      <c r="TYE580" s="633"/>
      <c r="TYF580" s="633"/>
      <c r="TYG580" s="633"/>
      <c r="TYH580" s="633"/>
      <c r="TYI580" s="633"/>
      <c r="TYJ580" s="633"/>
      <c r="TYK580" s="633"/>
      <c r="TYL580" s="633"/>
      <c r="TYM580" s="633"/>
      <c r="TYN580" s="633"/>
      <c r="TYO580" s="633"/>
      <c r="TYP580" s="633"/>
      <c r="TYQ580" s="633"/>
      <c r="TYR580" s="633"/>
      <c r="TYS580" s="633"/>
      <c r="TYT580" s="633"/>
      <c r="TYU580" s="633"/>
      <c r="TYV580" s="633"/>
      <c r="TYW580" s="633"/>
      <c r="TYX580" s="633"/>
      <c r="TYY580" s="633"/>
      <c r="TYZ580" s="633"/>
      <c r="TZA580" s="633"/>
      <c r="TZB580" s="633"/>
      <c r="TZC580" s="633"/>
      <c r="TZD580" s="633"/>
      <c r="TZE580" s="633"/>
      <c r="TZF580" s="633"/>
      <c r="TZG580" s="633"/>
      <c r="TZH580" s="633"/>
      <c r="TZI580" s="633"/>
      <c r="TZJ580" s="633"/>
      <c r="TZK580" s="633"/>
      <c r="TZL580" s="633"/>
      <c r="TZM580" s="633"/>
      <c r="TZN580" s="633"/>
      <c r="TZO580" s="633"/>
      <c r="TZP580" s="633"/>
      <c r="TZQ580" s="633"/>
      <c r="TZR580" s="633"/>
      <c r="TZS580" s="633"/>
      <c r="TZT580" s="633"/>
      <c r="TZU580" s="633"/>
      <c r="TZV580" s="633"/>
      <c r="TZW580" s="633"/>
      <c r="TZX580" s="633"/>
      <c r="TZY580" s="633"/>
      <c r="TZZ580" s="633"/>
      <c r="UAA580" s="633"/>
      <c r="UAB580" s="633"/>
      <c r="UAC580" s="633"/>
      <c r="UAD580" s="633"/>
      <c r="UAE580" s="633"/>
      <c r="UAF580" s="633"/>
      <c r="UAG580" s="633"/>
      <c r="UAH580" s="633"/>
      <c r="UAI580" s="633"/>
      <c r="UAJ580" s="633"/>
      <c r="UAK580" s="633"/>
      <c r="UAL580" s="633"/>
      <c r="UAM580" s="633"/>
      <c r="UAN580" s="633"/>
      <c r="UAO580" s="633"/>
      <c r="UAP580" s="633"/>
      <c r="UAQ580" s="633"/>
      <c r="UAR580" s="633"/>
      <c r="UAS580" s="633"/>
      <c r="UAT580" s="633"/>
      <c r="UAU580" s="633"/>
      <c r="UAV580" s="633"/>
      <c r="UAW580" s="633"/>
      <c r="UAX580" s="633"/>
      <c r="UAY580" s="633"/>
      <c r="UAZ580" s="633"/>
      <c r="UBA580" s="633"/>
      <c r="UBB580" s="633"/>
      <c r="UBC580" s="633"/>
      <c r="UBD580" s="633"/>
      <c r="UBE580" s="633"/>
      <c r="UBF580" s="633"/>
      <c r="UBG580" s="633"/>
      <c r="UBH580" s="633"/>
      <c r="UBI580" s="633"/>
      <c r="UBJ580" s="633"/>
      <c r="UBK580" s="633"/>
      <c r="UBL580" s="633"/>
      <c r="UBM580" s="633"/>
      <c r="UBN580" s="633"/>
      <c r="UBO580" s="633"/>
      <c r="UBP580" s="633"/>
      <c r="UBQ580" s="633"/>
      <c r="UBR580" s="633"/>
      <c r="UBS580" s="633"/>
      <c r="UBT580" s="633"/>
      <c r="UBU580" s="633"/>
      <c r="UBV580" s="633"/>
      <c r="UBW580" s="633"/>
      <c r="UBX580" s="633"/>
      <c r="UBY580" s="633"/>
      <c r="UBZ580" s="633"/>
      <c r="UCA580" s="633"/>
      <c r="UCB580" s="633"/>
      <c r="UCC580" s="633"/>
      <c r="UCD580" s="633"/>
      <c r="UCE580" s="633"/>
      <c r="UCF580" s="633"/>
      <c r="UCG580" s="633"/>
      <c r="UCH580" s="633"/>
      <c r="UCI580" s="633"/>
      <c r="UCJ580" s="633"/>
      <c r="UCK580" s="633"/>
      <c r="UCL580" s="633"/>
      <c r="UCM580" s="633"/>
      <c r="UCN580" s="633"/>
      <c r="UCO580" s="633"/>
      <c r="UCP580" s="633"/>
      <c r="UCQ580" s="633"/>
      <c r="UCR580" s="633"/>
      <c r="UCS580" s="633"/>
      <c r="UCT580" s="633"/>
      <c r="UCU580" s="633"/>
      <c r="UCV580" s="633"/>
      <c r="UCW580" s="633"/>
      <c r="UCX580" s="633"/>
      <c r="UCY580" s="633"/>
      <c r="UCZ580" s="633"/>
      <c r="UDA580" s="633"/>
      <c r="UDB580" s="633"/>
      <c r="UDC580" s="633"/>
      <c r="UDD580" s="633"/>
      <c r="UDE580" s="633"/>
      <c r="UDF580" s="633"/>
      <c r="UDG580" s="633"/>
      <c r="UDH580" s="633"/>
      <c r="UDI580" s="633"/>
      <c r="UDJ580" s="633"/>
      <c r="UDK580" s="633"/>
      <c r="UDL580" s="633"/>
      <c r="UDM580" s="633"/>
      <c r="UDN580" s="633"/>
      <c r="UDO580" s="633"/>
      <c r="UDP580" s="633"/>
      <c r="UDQ580" s="633"/>
      <c r="UDR580" s="633"/>
      <c r="UDS580" s="633"/>
      <c r="UDT580" s="633"/>
      <c r="UDU580" s="633"/>
      <c r="UDV580" s="633"/>
      <c r="UDW580" s="633"/>
      <c r="UDX580" s="633"/>
      <c r="UDY580" s="633"/>
      <c r="UDZ580" s="633"/>
      <c r="UEA580" s="633"/>
      <c r="UEB580" s="633"/>
      <c r="UEC580" s="633"/>
      <c r="UED580" s="633"/>
      <c r="UEE580" s="633"/>
      <c r="UEF580" s="633"/>
      <c r="UEG580" s="633"/>
      <c r="UEH580" s="633"/>
      <c r="UEI580" s="633"/>
      <c r="UEJ580" s="633"/>
      <c r="UEK580" s="633"/>
      <c r="UEL580" s="633"/>
      <c r="UEM580" s="633"/>
      <c r="UEN580" s="633"/>
      <c r="UEO580" s="633"/>
      <c r="UEP580" s="633"/>
      <c r="UEQ580" s="633"/>
      <c r="UER580" s="633"/>
      <c r="UES580" s="633"/>
      <c r="UET580" s="633"/>
      <c r="UEU580" s="633"/>
      <c r="UEV580" s="633"/>
      <c r="UEW580" s="633"/>
      <c r="UEX580" s="633"/>
      <c r="UEY580" s="633"/>
      <c r="UEZ580" s="633"/>
      <c r="UFA580" s="633"/>
      <c r="UFB580" s="633"/>
      <c r="UFC580" s="633"/>
      <c r="UFD580" s="633"/>
      <c r="UFE580" s="633"/>
      <c r="UFF580" s="633"/>
      <c r="UFG580" s="633"/>
      <c r="UFH580" s="633"/>
      <c r="UFI580" s="633"/>
      <c r="UFJ580" s="633"/>
      <c r="UFK580" s="633"/>
      <c r="UFL580" s="633"/>
      <c r="UFM580" s="633"/>
      <c r="UFN580" s="633"/>
      <c r="UFO580" s="633"/>
      <c r="UFP580" s="633"/>
      <c r="UFQ580" s="633"/>
      <c r="UFR580" s="633"/>
      <c r="UFS580" s="633"/>
      <c r="UFT580" s="633"/>
      <c r="UFU580" s="633"/>
      <c r="UFV580" s="633"/>
      <c r="UFW580" s="633"/>
      <c r="UFX580" s="633"/>
      <c r="UFY580" s="633"/>
      <c r="UFZ580" s="633"/>
      <c r="UGA580" s="633"/>
      <c r="UGB580" s="633"/>
      <c r="UGC580" s="633"/>
      <c r="UGD580" s="633"/>
      <c r="UGE580" s="633"/>
      <c r="UGF580" s="633"/>
      <c r="UGG580" s="633"/>
      <c r="UGH580" s="633"/>
      <c r="UGI580" s="633"/>
      <c r="UGJ580" s="633"/>
      <c r="UGK580" s="633"/>
      <c r="UGL580" s="633"/>
      <c r="UGM580" s="633"/>
      <c r="UGN580" s="633"/>
      <c r="UGO580" s="633"/>
      <c r="UGP580" s="633"/>
      <c r="UGQ580" s="633"/>
      <c r="UGR580" s="633"/>
      <c r="UGS580" s="633"/>
      <c r="UGT580" s="633"/>
      <c r="UGU580" s="633"/>
      <c r="UGV580" s="633"/>
      <c r="UGW580" s="633"/>
      <c r="UGX580" s="633"/>
      <c r="UGY580" s="633"/>
      <c r="UGZ580" s="633"/>
      <c r="UHA580" s="633"/>
      <c r="UHB580" s="633"/>
      <c r="UHC580" s="633"/>
      <c r="UHD580" s="633"/>
      <c r="UHE580" s="633"/>
      <c r="UHF580" s="633"/>
      <c r="UHG580" s="633"/>
      <c r="UHH580" s="633"/>
      <c r="UHI580" s="633"/>
      <c r="UHJ580" s="633"/>
      <c r="UHK580" s="633"/>
      <c r="UHL580" s="633"/>
      <c r="UHM580" s="633"/>
      <c r="UHN580" s="633"/>
      <c r="UHO580" s="633"/>
      <c r="UHP580" s="633"/>
      <c r="UHQ580" s="633"/>
      <c r="UHR580" s="633"/>
      <c r="UHS580" s="633"/>
      <c r="UHT580" s="633"/>
      <c r="UHU580" s="633"/>
      <c r="UHV580" s="633"/>
      <c r="UHW580" s="633"/>
      <c r="UHX580" s="633"/>
      <c r="UHY580" s="633"/>
      <c r="UHZ580" s="633"/>
      <c r="UIA580" s="633"/>
      <c r="UIB580" s="633"/>
      <c r="UIC580" s="633"/>
      <c r="UID580" s="633"/>
      <c r="UIE580" s="633"/>
      <c r="UIF580" s="633"/>
      <c r="UIG580" s="633"/>
      <c r="UIH580" s="633"/>
      <c r="UII580" s="633"/>
      <c r="UIJ580" s="633"/>
      <c r="UIK580" s="633"/>
      <c r="UIL580" s="633"/>
      <c r="UIM580" s="633"/>
      <c r="UIN580" s="633"/>
      <c r="UIO580" s="633"/>
      <c r="UIP580" s="633"/>
      <c r="UIQ580" s="633"/>
      <c r="UIR580" s="633"/>
      <c r="UIS580" s="633"/>
      <c r="UIT580" s="633"/>
      <c r="UIU580" s="633"/>
      <c r="UIV580" s="633"/>
      <c r="UIW580" s="633"/>
      <c r="UIX580" s="633"/>
      <c r="UIY580" s="633"/>
      <c r="UIZ580" s="633"/>
      <c r="UJA580" s="633"/>
      <c r="UJB580" s="633"/>
      <c r="UJC580" s="633"/>
      <c r="UJD580" s="633"/>
      <c r="UJE580" s="633"/>
      <c r="UJF580" s="633"/>
      <c r="UJG580" s="633"/>
      <c r="UJH580" s="633"/>
      <c r="UJI580" s="633"/>
      <c r="UJJ580" s="633"/>
      <c r="UJK580" s="633"/>
      <c r="UJL580" s="633"/>
      <c r="UJM580" s="633"/>
      <c r="UJN580" s="633"/>
      <c r="UJO580" s="633"/>
      <c r="UJP580" s="633"/>
      <c r="UJQ580" s="633"/>
      <c r="UJR580" s="633"/>
      <c r="UJS580" s="633"/>
      <c r="UJT580" s="633"/>
      <c r="UJU580" s="633"/>
      <c r="UJV580" s="633"/>
      <c r="UJW580" s="633"/>
      <c r="UJX580" s="633"/>
      <c r="UJY580" s="633"/>
      <c r="UJZ580" s="633"/>
      <c r="UKA580" s="633"/>
      <c r="UKB580" s="633"/>
      <c r="UKC580" s="633"/>
      <c r="UKD580" s="633"/>
      <c r="UKE580" s="633"/>
      <c r="UKF580" s="633"/>
      <c r="UKG580" s="633"/>
      <c r="UKH580" s="633"/>
      <c r="UKI580" s="633"/>
      <c r="UKJ580" s="633"/>
      <c r="UKK580" s="633"/>
      <c r="UKL580" s="633"/>
      <c r="UKM580" s="633"/>
      <c r="UKN580" s="633"/>
      <c r="UKO580" s="633"/>
      <c r="UKP580" s="633"/>
      <c r="UKQ580" s="633"/>
      <c r="UKR580" s="633"/>
      <c r="UKS580" s="633"/>
      <c r="UKT580" s="633"/>
      <c r="UKU580" s="633"/>
      <c r="UKV580" s="633"/>
      <c r="UKW580" s="633"/>
      <c r="UKX580" s="633"/>
      <c r="UKY580" s="633"/>
      <c r="UKZ580" s="633"/>
      <c r="ULA580" s="633"/>
      <c r="ULB580" s="633"/>
      <c r="ULC580" s="633"/>
      <c r="ULD580" s="633"/>
      <c r="ULE580" s="633"/>
      <c r="ULF580" s="633"/>
      <c r="ULG580" s="633"/>
      <c r="ULH580" s="633"/>
      <c r="ULI580" s="633"/>
      <c r="ULJ580" s="633"/>
      <c r="ULK580" s="633"/>
      <c r="ULL580" s="633"/>
      <c r="ULM580" s="633"/>
      <c r="ULN580" s="633"/>
      <c r="ULO580" s="633"/>
      <c r="ULP580" s="633"/>
      <c r="ULQ580" s="633"/>
      <c r="ULR580" s="633"/>
      <c r="ULS580" s="633"/>
      <c r="ULT580" s="633"/>
      <c r="ULU580" s="633"/>
      <c r="ULV580" s="633"/>
      <c r="ULW580" s="633"/>
      <c r="ULX580" s="633"/>
      <c r="ULY580" s="633"/>
      <c r="ULZ580" s="633"/>
      <c r="UMA580" s="633"/>
      <c r="UMB580" s="633"/>
      <c r="UMC580" s="633"/>
      <c r="UMD580" s="633"/>
      <c r="UME580" s="633"/>
      <c r="UMF580" s="633"/>
      <c r="UMG580" s="633"/>
      <c r="UMH580" s="633"/>
      <c r="UMI580" s="633"/>
      <c r="UMJ580" s="633"/>
      <c r="UMK580" s="633"/>
      <c r="UML580" s="633"/>
      <c r="UMM580" s="633"/>
      <c r="UMN580" s="633"/>
      <c r="UMO580" s="633"/>
      <c r="UMP580" s="633"/>
      <c r="UMQ580" s="633"/>
      <c r="UMR580" s="633"/>
      <c r="UMS580" s="633"/>
      <c r="UMT580" s="633"/>
      <c r="UMU580" s="633"/>
      <c r="UMV580" s="633"/>
      <c r="UMW580" s="633"/>
      <c r="UMX580" s="633"/>
      <c r="UMY580" s="633"/>
      <c r="UMZ580" s="633"/>
      <c r="UNA580" s="633"/>
      <c r="UNB580" s="633"/>
      <c r="UNC580" s="633"/>
      <c r="UND580" s="633"/>
      <c r="UNE580" s="633"/>
      <c r="UNF580" s="633"/>
      <c r="UNG580" s="633"/>
      <c r="UNH580" s="633"/>
      <c r="UNI580" s="633"/>
      <c r="UNJ580" s="633"/>
      <c r="UNK580" s="633"/>
      <c r="UNL580" s="633"/>
      <c r="UNM580" s="633"/>
      <c r="UNN580" s="633"/>
      <c r="UNO580" s="633"/>
      <c r="UNP580" s="633"/>
      <c r="UNQ580" s="633"/>
      <c r="UNR580" s="633"/>
      <c r="UNS580" s="633"/>
      <c r="UNT580" s="633"/>
      <c r="UNU580" s="633"/>
      <c r="UNV580" s="633"/>
      <c r="UNW580" s="633"/>
      <c r="UNX580" s="633"/>
      <c r="UNY580" s="633"/>
      <c r="UNZ580" s="633"/>
      <c r="UOA580" s="633"/>
      <c r="UOB580" s="633"/>
      <c r="UOC580" s="633"/>
      <c r="UOD580" s="633"/>
      <c r="UOE580" s="633"/>
      <c r="UOF580" s="633"/>
      <c r="UOG580" s="633"/>
      <c r="UOH580" s="633"/>
      <c r="UOI580" s="633"/>
      <c r="UOJ580" s="633"/>
      <c r="UOK580" s="633"/>
      <c r="UOL580" s="633"/>
      <c r="UOM580" s="633"/>
      <c r="UON580" s="633"/>
      <c r="UOO580" s="633"/>
      <c r="UOP580" s="633"/>
      <c r="UOQ580" s="633"/>
      <c r="UOR580" s="633"/>
      <c r="UOS580" s="633"/>
      <c r="UOT580" s="633"/>
      <c r="UOU580" s="633"/>
      <c r="UOV580" s="633"/>
      <c r="UOW580" s="633"/>
      <c r="UOX580" s="633"/>
      <c r="UOY580" s="633"/>
      <c r="UOZ580" s="633"/>
      <c r="UPA580" s="633"/>
      <c r="UPB580" s="633"/>
      <c r="UPC580" s="633"/>
      <c r="UPD580" s="633"/>
      <c r="UPE580" s="633"/>
      <c r="UPF580" s="633"/>
      <c r="UPG580" s="633"/>
      <c r="UPH580" s="633"/>
      <c r="UPI580" s="633"/>
      <c r="UPJ580" s="633"/>
      <c r="UPK580" s="633"/>
      <c r="UPL580" s="633"/>
      <c r="UPM580" s="633"/>
      <c r="UPN580" s="633"/>
      <c r="UPO580" s="633"/>
      <c r="UPP580" s="633"/>
      <c r="UPQ580" s="633"/>
      <c r="UPR580" s="633"/>
      <c r="UPS580" s="633"/>
      <c r="UPT580" s="633"/>
      <c r="UPU580" s="633"/>
      <c r="UPV580" s="633"/>
      <c r="UPW580" s="633"/>
      <c r="UPX580" s="633"/>
      <c r="UPY580" s="633"/>
      <c r="UPZ580" s="633"/>
      <c r="UQA580" s="633"/>
      <c r="UQB580" s="633"/>
      <c r="UQC580" s="633"/>
      <c r="UQD580" s="633"/>
      <c r="UQE580" s="633"/>
      <c r="UQF580" s="633"/>
      <c r="UQG580" s="633"/>
      <c r="UQH580" s="633"/>
      <c r="UQI580" s="633"/>
      <c r="UQJ580" s="633"/>
      <c r="UQK580" s="633"/>
      <c r="UQL580" s="633"/>
      <c r="UQM580" s="633"/>
      <c r="UQN580" s="633"/>
      <c r="UQO580" s="633"/>
      <c r="UQP580" s="633"/>
      <c r="UQQ580" s="633"/>
      <c r="UQR580" s="633"/>
      <c r="UQS580" s="633"/>
      <c r="UQT580" s="633"/>
      <c r="UQU580" s="633"/>
      <c r="UQV580" s="633"/>
      <c r="UQW580" s="633"/>
      <c r="UQX580" s="633"/>
      <c r="UQY580" s="633"/>
      <c r="UQZ580" s="633"/>
      <c r="URA580" s="633"/>
      <c r="URB580" s="633"/>
      <c r="URC580" s="633"/>
      <c r="URD580" s="633"/>
      <c r="URE580" s="633"/>
      <c r="URF580" s="633"/>
      <c r="URG580" s="633"/>
      <c r="URH580" s="633"/>
      <c r="URI580" s="633"/>
      <c r="URJ580" s="633"/>
      <c r="URK580" s="633"/>
      <c r="URL580" s="633"/>
      <c r="URM580" s="633"/>
      <c r="URN580" s="633"/>
      <c r="URO580" s="633"/>
      <c r="URP580" s="633"/>
      <c r="URQ580" s="633"/>
      <c r="URR580" s="633"/>
      <c r="URS580" s="633"/>
      <c r="URT580" s="633"/>
      <c r="URU580" s="633"/>
      <c r="URV580" s="633"/>
      <c r="URW580" s="633"/>
      <c r="URX580" s="633"/>
      <c r="URY580" s="633"/>
      <c r="URZ580" s="633"/>
      <c r="USA580" s="633"/>
      <c r="USB580" s="633"/>
      <c r="USC580" s="633"/>
      <c r="USD580" s="633"/>
      <c r="USE580" s="633"/>
      <c r="USF580" s="633"/>
      <c r="USG580" s="633"/>
      <c r="USH580" s="633"/>
      <c r="USI580" s="633"/>
      <c r="USJ580" s="633"/>
      <c r="USK580" s="633"/>
      <c r="USL580" s="633"/>
      <c r="USM580" s="633"/>
      <c r="USN580" s="633"/>
      <c r="USO580" s="633"/>
      <c r="USP580" s="633"/>
      <c r="USQ580" s="633"/>
      <c r="USR580" s="633"/>
      <c r="USS580" s="633"/>
      <c r="UST580" s="633"/>
      <c r="USU580" s="633"/>
      <c r="USV580" s="633"/>
      <c r="USW580" s="633"/>
      <c r="USX580" s="633"/>
      <c r="USY580" s="633"/>
      <c r="USZ580" s="633"/>
      <c r="UTA580" s="633"/>
      <c r="UTB580" s="633"/>
      <c r="UTC580" s="633"/>
      <c r="UTD580" s="633"/>
      <c r="UTE580" s="633"/>
      <c r="UTF580" s="633"/>
      <c r="UTG580" s="633"/>
      <c r="UTH580" s="633"/>
      <c r="UTI580" s="633"/>
      <c r="UTJ580" s="633"/>
      <c r="UTK580" s="633"/>
      <c r="UTL580" s="633"/>
      <c r="UTM580" s="633"/>
      <c r="UTN580" s="633"/>
      <c r="UTO580" s="633"/>
      <c r="UTP580" s="633"/>
      <c r="UTQ580" s="633"/>
      <c r="UTR580" s="633"/>
      <c r="UTS580" s="633"/>
      <c r="UTT580" s="633"/>
      <c r="UTU580" s="633"/>
      <c r="UTV580" s="633"/>
      <c r="UTW580" s="633"/>
      <c r="UTX580" s="633"/>
      <c r="UTY580" s="633"/>
      <c r="UTZ580" s="633"/>
      <c r="UUA580" s="633"/>
      <c r="UUB580" s="633"/>
      <c r="UUC580" s="633"/>
      <c r="UUD580" s="633"/>
      <c r="UUE580" s="633"/>
      <c r="UUF580" s="633"/>
      <c r="UUG580" s="633"/>
      <c r="UUH580" s="633"/>
      <c r="UUI580" s="633"/>
      <c r="UUJ580" s="633"/>
      <c r="UUK580" s="633"/>
      <c r="UUL580" s="633"/>
      <c r="UUM580" s="633"/>
      <c r="UUN580" s="633"/>
      <c r="UUO580" s="633"/>
      <c r="UUP580" s="633"/>
      <c r="UUQ580" s="633"/>
      <c r="UUR580" s="633"/>
      <c r="UUS580" s="633"/>
      <c r="UUT580" s="633"/>
      <c r="UUU580" s="633"/>
      <c r="UUV580" s="633"/>
      <c r="UUW580" s="633"/>
      <c r="UUX580" s="633"/>
      <c r="UUY580" s="633"/>
      <c r="UUZ580" s="633"/>
      <c r="UVA580" s="633"/>
      <c r="UVB580" s="633"/>
      <c r="UVC580" s="633"/>
      <c r="UVD580" s="633"/>
      <c r="UVE580" s="633"/>
      <c r="UVF580" s="633"/>
      <c r="UVG580" s="633"/>
      <c r="UVH580" s="633"/>
      <c r="UVI580" s="633"/>
      <c r="UVJ580" s="633"/>
      <c r="UVK580" s="633"/>
      <c r="UVL580" s="633"/>
      <c r="UVM580" s="633"/>
      <c r="UVN580" s="633"/>
      <c r="UVO580" s="633"/>
      <c r="UVP580" s="633"/>
      <c r="UVQ580" s="633"/>
      <c r="UVR580" s="633"/>
      <c r="UVS580" s="633"/>
      <c r="UVT580" s="633"/>
      <c r="UVU580" s="633"/>
      <c r="UVV580" s="633"/>
      <c r="UVW580" s="633"/>
      <c r="UVX580" s="633"/>
      <c r="UVY580" s="633"/>
      <c r="UVZ580" s="633"/>
      <c r="UWA580" s="633"/>
      <c r="UWB580" s="633"/>
      <c r="UWC580" s="633"/>
      <c r="UWD580" s="633"/>
      <c r="UWE580" s="633"/>
      <c r="UWF580" s="633"/>
      <c r="UWG580" s="633"/>
      <c r="UWH580" s="633"/>
      <c r="UWI580" s="633"/>
      <c r="UWJ580" s="633"/>
      <c r="UWK580" s="633"/>
      <c r="UWL580" s="633"/>
      <c r="UWM580" s="633"/>
      <c r="UWN580" s="633"/>
      <c r="UWO580" s="633"/>
      <c r="UWP580" s="633"/>
      <c r="UWQ580" s="633"/>
      <c r="UWR580" s="633"/>
      <c r="UWS580" s="633"/>
      <c r="UWT580" s="633"/>
      <c r="UWU580" s="633"/>
      <c r="UWV580" s="633"/>
      <c r="UWW580" s="633"/>
      <c r="UWX580" s="633"/>
      <c r="UWY580" s="633"/>
      <c r="UWZ580" s="633"/>
      <c r="UXA580" s="633"/>
      <c r="UXB580" s="633"/>
      <c r="UXC580" s="633"/>
      <c r="UXD580" s="633"/>
      <c r="UXE580" s="633"/>
      <c r="UXF580" s="633"/>
      <c r="UXG580" s="633"/>
      <c r="UXH580" s="633"/>
      <c r="UXI580" s="633"/>
      <c r="UXJ580" s="633"/>
      <c r="UXK580" s="633"/>
      <c r="UXL580" s="633"/>
      <c r="UXM580" s="633"/>
      <c r="UXN580" s="633"/>
      <c r="UXO580" s="633"/>
      <c r="UXP580" s="633"/>
      <c r="UXQ580" s="633"/>
      <c r="UXR580" s="633"/>
      <c r="UXS580" s="633"/>
      <c r="UXT580" s="633"/>
      <c r="UXU580" s="633"/>
      <c r="UXV580" s="633"/>
      <c r="UXW580" s="633"/>
      <c r="UXX580" s="633"/>
      <c r="UXY580" s="633"/>
      <c r="UXZ580" s="633"/>
      <c r="UYA580" s="633"/>
      <c r="UYB580" s="633"/>
      <c r="UYC580" s="633"/>
      <c r="UYD580" s="633"/>
      <c r="UYE580" s="633"/>
      <c r="UYF580" s="633"/>
      <c r="UYG580" s="633"/>
      <c r="UYH580" s="633"/>
      <c r="UYI580" s="633"/>
      <c r="UYJ580" s="633"/>
      <c r="UYK580" s="633"/>
      <c r="UYL580" s="633"/>
      <c r="UYM580" s="633"/>
      <c r="UYN580" s="633"/>
      <c r="UYO580" s="633"/>
      <c r="UYP580" s="633"/>
      <c r="UYQ580" s="633"/>
      <c r="UYR580" s="633"/>
      <c r="UYS580" s="633"/>
      <c r="UYT580" s="633"/>
      <c r="UYU580" s="633"/>
      <c r="UYV580" s="633"/>
      <c r="UYW580" s="633"/>
      <c r="UYX580" s="633"/>
      <c r="UYY580" s="633"/>
      <c r="UYZ580" s="633"/>
      <c r="UZA580" s="633"/>
      <c r="UZB580" s="633"/>
      <c r="UZC580" s="633"/>
      <c r="UZD580" s="633"/>
      <c r="UZE580" s="633"/>
      <c r="UZF580" s="633"/>
      <c r="UZG580" s="633"/>
      <c r="UZH580" s="633"/>
      <c r="UZI580" s="633"/>
      <c r="UZJ580" s="633"/>
      <c r="UZK580" s="633"/>
      <c r="UZL580" s="633"/>
      <c r="UZM580" s="633"/>
      <c r="UZN580" s="633"/>
      <c r="UZO580" s="633"/>
      <c r="UZP580" s="633"/>
      <c r="UZQ580" s="633"/>
      <c r="UZR580" s="633"/>
      <c r="UZS580" s="633"/>
      <c r="UZT580" s="633"/>
      <c r="UZU580" s="633"/>
      <c r="UZV580" s="633"/>
      <c r="UZW580" s="633"/>
      <c r="UZX580" s="633"/>
      <c r="UZY580" s="633"/>
      <c r="UZZ580" s="633"/>
      <c r="VAA580" s="633"/>
      <c r="VAB580" s="633"/>
      <c r="VAC580" s="633"/>
      <c r="VAD580" s="633"/>
      <c r="VAE580" s="633"/>
      <c r="VAF580" s="633"/>
      <c r="VAG580" s="633"/>
      <c r="VAH580" s="633"/>
      <c r="VAI580" s="633"/>
      <c r="VAJ580" s="633"/>
      <c r="VAK580" s="633"/>
      <c r="VAL580" s="633"/>
      <c r="VAM580" s="633"/>
      <c r="VAN580" s="633"/>
      <c r="VAO580" s="633"/>
      <c r="VAP580" s="633"/>
      <c r="VAQ580" s="633"/>
      <c r="VAR580" s="633"/>
      <c r="VAS580" s="633"/>
      <c r="VAT580" s="633"/>
      <c r="VAU580" s="633"/>
      <c r="VAV580" s="633"/>
      <c r="VAW580" s="633"/>
      <c r="VAX580" s="633"/>
      <c r="VAY580" s="633"/>
      <c r="VAZ580" s="633"/>
      <c r="VBA580" s="633"/>
      <c r="VBB580" s="633"/>
      <c r="VBC580" s="633"/>
      <c r="VBD580" s="633"/>
      <c r="VBE580" s="633"/>
      <c r="VBF580" s="633"/>
      <c r="VBG580" s="633"/>
      <c r="VBH580" s="633"/>
      <c r="VBI580" s="633"/>
      <c r="VBJ580" s="633"/>
      <c r="VBK580" s="633"/>
      <c r="VBL580" s="633"/>
      <c r="VBM580" s="633"/>
      <c r="VBN580" s="633"/>
      <c r="VBO580" s="633"/>
      <c r="VBP580" s="633"/>
      <c r="VBQ580" s="633"/>
      <c r="VBR580" s="633"/>
      <c r="VBS580" s="633"/>
      <c r="VBT580" s="633"/>
      <c r="VBU580" s="633"/>
      <c r="VBV580" s="633"/>
      <c r="VBW580" s="633"/>
      <c r="VBX580" s="633"/>
      <c r="VBY580" s="633"/>
      <c r="VBZ580" s="633"/>
      <c r="VCA580" s="633"/>
      <c r="VCB580" s="633"/>
      <c r="VCC580" s="633"/>
      <c r="VCD580" s="633"/>
      <c r="VCE580" s="633"/>
      <c r="VCF580" s="633"/>
      <c r="VCG580" s="633"/>
      <c r="VCH580" s="633"/>
      <c r="VCI580" s="633"/>
      <c r="VCJ580" s="633"/>
      <c r="VCK580" s="633"/>
      <c r="VCL580" s="633"/>
      <c r="VCM580" s="633"/>
      <c r="VCN580" s="633"/>
      <c r="VCO580" s="633"/>
      <c r="VCP580" s="633"/>
      <c r="VCQ580" s="633"/>
      <c r="VCR580" s="633"/>
      <c r="VCS580" s="633"/>
      <c r="VCT580" s="633"/>
      <c r="VCU580" s="633"/>
      <c r="VCV580" s="633"/>
      <c r="VCW580" s="633"/>
      <c r="VCX580" s="633"/>
      <c r="VCY580" s="633"/>
      <c r="VCZ580" s="633"/>
      <c r="VDA580" s="633"/>
      <c r="VDB580" s="633"/>
      <c r="VDC580" s="633"/>
      <c r="VDD580" s="633"/>
      <c r="VDE580" s="633"/>
      <c r="VDF580" s="633"/>
      <c r="VDG580" s="633"/>
      <c r="VDH580" s="633"/>
      <c r="VDI580" s="633"/>
      <c r="VDJ580" s="633"/>
      <c r="VDK580" s="633"/>
      <c r="VDL580" s="633"/>
      <c r="VDM580" s="633"/>
      <c r="VDN580" s="633"/>
      <c r="VDO580" s="633"/>
      <c r="VDP580" s="633"/>
      <c r="VDQ580" s="633"/>
      <c r="VDR580" s="633"/>
      <c r="VDS580" s="633"/>
      <c r="VDT580" s="633"/>
      <c r="VDU580" s="633"/>
      <c r="VDV580" s="633"/>
      <c r="VDW580" s="633"/>
      <c r="VDX580" s="633"/>
      <c r="VDY580" s="633"/>
      <c r="VDZ580" s="633"/>
      <c r="VEA580" s="633"/>
      <c r="VEB580" s="633"/>
      <c r="VEC580" s="633"/>
      <c r="VED580" s="633"/>
      <c r="VEE580" s="633"/>
      <c r="VEF580" s="633"/>
      <c r="VEG580" s="633"/>
      <c r="VEH580" s="633"/>
      <c r="VEI580" s="633"/>
      <c r="VEJ580" s="633"/>
      <c r="VEK580" s="633"/>
      <c r="VEL580" s="633"/>
      <c r="VEM580" s="633"/>
      <c r="VEN580" s="633"/>
      <c r="VEO580" s="633"/>
      <c r="VEP580" s="633"/>
      <c r="VEQ580" s="633"/>
      <c r="VER580" s="633"/>
      <c r="VES580" s="633"/>
      <c r="VET580" s="633"/>
      <c r="VEU580" s="633"/>
      <c r="VEV580" s="633"/>
      <c r="VEW580" s="633"/>
      <c r="VEX580" s="633"/>
      <c r="VEY580" s="633"/>
      <c r="VEZ580" s="633"/>
      <c r="VFA580" s="633"/>
      <c r="VFB580" s="633"/>
      <c r="VFC580" s="633"/>
      <c r="VFD580" s="633"/>
      <c r="VFE580" s="633"/>
      <c r="VFF580" s="633"/>
      <c r="VFG580" s="633"/>
      <c r="VFH580" s="633"/>
      <c r="VFI580" s="633"/>
      <c r="VFJ580" s="633"/>
      <c r="VFK580" s="633"/>
      <c r="VFL580" s="633"/>
      <c r="VFM580" s="633"/>
      <c r="VFN580" s="633"/>
      <c r="VFO580" s="633"/>
      <c r="VFP580" s="633"/>
      <c r="VFQ580" s="633"/>
      <c r="VFR580" s="633"/>
      <c r="VFS580" s="633"/>
      <c r="VFT580" s="633"/>
      <c r="VFU580" s="633"/>
      <c r="VFV580" s="633"/>
      <c r="VFW580" s="633"/>
      <c r="VFX580" s="633"/>
      <c r="VFY580" s="633"/>
      <c r="VFZ580" s="633"/>
      <c r="VGA580" s="633"/>
      <c r="VGB580" s="633"/>
      <c r="VGC580" s="633"/>
      <c r="VGD580" s="633"/>
      <c r="VGE580" s="633"/>
      <c r="VGF580" s="633"/>
      <c r="VGG580" s="633"/>
      <c r="VGH580" s="633"/>
      <c r="VGI580" s="633"/>
      <c r="VGJ580" s="633"/>
      <c r="VGK580" s="633"/>
      <c r="VGL580" s="633"/>
      <c r="VGM580" s="633"/>
      <c r="VGN580" s="633"/>
      <c r="VGO580" s="633"/>
      <c r="VGP580" s="633"/>
      <c r="VGQ580" s="633"/>
      <c r="VGR580" s="633"/>
      <c r="VGS580" s="633"/>
      <c r="VGT580" s="633"/>
      <c r="VGU580" s="633"/>
      <c r="VGV580" s="633"/>
      <c r="VGW580" s="633"/>
      <c r="VGX580" s="633"/>
      <c r="VGY580" s="633"/>
      <c r="VGZ580" s="633"/>
      <c r="VHA580" s="633"/>
      <c r="VHB580" s="633"/>
      <c r="VHC580" s="633"/>
      <c r="VHD580" s="633"/>
      <c r="VHE580" s="633"/>
      <c r="VHF580" s="633"/>
      <c r="VHG580" s="633"/>
      <c r="VHH580" s="633"/>
      <c r="VHI580" s="633"/>
      <c r="VHJ580" s="633"/>
      <c r="VHK580" s="633"/>
      <c r="VHL580" s="633"/>
      <c r="VHM580" s="633"/>
      <c r="VHN580" s="633"/>
      <c r="VHO580" s="633"/>
      <c r="VHP580" s="633"/>
      <c r="VHQ580" s="633"/>
      <c r="VHR580" s="633"/>
      <c r="VHS580" s="633"/>
      <c r="VHT580" s="633"/>
      <c r="VHU580" s="633"/>
      <c r="VHV580" s="633"/>
      <c r="VHW580" s="633"/>
      <c r="VHX580" s="633"/>
      <c r="VHY580" s="633"/>
      <c r="VHZ580" s="633"/>
      <c r="VIA580" s="633"/>
      <c r="VIB580" s="633"/>
      <c r="VIC580" s="633"/>
      <c r="VID580" s="633"/>
      <c r="VIE580" s="633"/>
      <c r="VIF580" s="633"/>
      <c r="VIG580" s="633"/>
      <c r="VIH580" s="633"/>
      <c r="VII580" s="633"/>
      <c r="VIJ580" s="633"/>
      <c r="VIK580" s="633"/>
      <c r="VIL580" s="633"/>
      <c r="VIM580" s="633"/>
      <c r="VIN580" s="633"/>
      <c r="VIO580" s="633"/>
      <c r="VIP580" s="633"/>
      <c r="VIQ580" s="633"/>
      <c r="VIR580" s="633"/>
      <c r="VIS580" s="633"/>
      <c r="VIT580" s="633"/>
      <c r="VIU580" s="633"/>
      <c r="VIV580" s="633"/>
      <c r="VIW580" s="633"/>
      <c r="VIX580" s="633"/>
      <c r="VIY580" s="633"/>
      <c r="VIZ580" s="633"/>
      <c r="VJA580" s="633"/>
      <c r="VJB580" s="633"/>
      <c r="VJC580" s="633"/>
      <c r="VJD580" s="633"/>
      <c r="VJE580" s="633"/>
      <c r="VJF580" s="633"/>
      <c r="VJG580" s="633"/>
      <c r="VJH580" s="633"/>
      <c r="VJI580" s="633"/>
      <c r="VJJ580" s="633"/>
      <c r="VJK580" s="633"/>
      <c r="VJL580" s="633"/>
      <c r="VJM580" s="633"/>
      <c r="VJN580" s="633"/>
      <c r="VJO580" s="633"/>
      <c r="VJP580" s="633"/>
      <c r="VJQ580" s="633"/>
      <c r="VJR580" s="633"/>
      <c r="VJS580" s="633"/>
      <c r="VJT580" s="633"/>
      <c r="VJU580" s="633"/>
      <c r="VJV580" s="633"/>
      <c r="VJW580" s="633"/>
      <c r="VJX580" s="633"/>
      <c r="VJY580" s="633"/>
      <c r="VJZ580" s="633"/>
      <c r="VKA580" s="633"/>
      <c r="VKB580" s="633"/>
      <c r="VKC580" s="633"/>
      <c r="VKD580" s="633"/>
      <c r="VKE580" s="633"/>
      <c r="VKF580" s="633"/>
      <c r="VKG580" s="633"/>
      <c r="VKH580" s="633"/>
      <c r="VKI580" s="633"/>
      <c r="VKJ580" s="633"/>
      <c r="VKK580" s="633"/>
      <c r="VKL580" s="633"/>
      <c r="VKM580" s="633"/>
      <c r="VKN580" s="633"/>
      <c r="VKO580" s="633"/>
      <c r="VKP580" s="633"/>
      <c r="VKQ580" s="633"/>
      <c r="VKR580" s="633"/>
      <c r="VKS580" s="633"/>
      <c r="VKT580" s="633"/>
      <c r="VKU580" s="633"/>
      <c r="VKV580" s="633"/>
      <c r="VKW580" s="633"/>
      <c r="VKX580" s="633"/>
      <c r="VKY580" s="633"/>
      <c r="VKZ580" s="633"/>
      <c r="VLA580" s="633"/>
      <c r="VLB580" s="633"/>
      <c r="VLC580" s="633"/>
      <c r="VLD580" s="633"/>
      <c r="VLE580" s="633"/>
      <c r="VLF580" s="633"/>
      <c r="VLG580" s="633"/>
      <c r="VLH580" s="633"/>
      <c r="VLI580" s="633"/>
      <c r="VLJ580" s="633"/>
      <c r="VLK580" s="633"/>
      <c r="VLL580" s="633"/>
      <c r="VLM580" s="633"/>
      <c r="VLN580" s="633"/>
      <c r="VLO580" s="633"/>
      <c r="VLP580" s="633"/>
      <c r="VLQ580" s="633"/>
      <c r="VLR580" s="633"/>
      <c r="VLS580" s="633"/>
      <c r="VLT580" s="633"/>
      <c r="VLU580" s="633"/>
      <c r="VLV580" s="633"/>
      <c r="VLW580" s="633"/>
      <c r="VLX580" s="633"/>
      <c r="VLY580" s="633"/>
      <c r="VLZ580" s="633"/>
      <c r="VMA580" s="633"/>
      <c r="VMB580" s="633"/>
      <c r="VMC580" s="633"/>
      <c r="VMD580" s="633"/>
      <c r="VME580" s="633"/>
      <c r="VMF580" s="633"/>
      <c r="VMG580" s="633"/>
      <c r="VMH580" s="633"/>
      <c r="VMI580" s="633"/>
      <c r="VMJ580" s="633"/>
      <c r="VMK580" s="633"/>
      <c r="VML580" s="633"/>
      <c r="VMM580" s="633"/>
      <c r="VMN580" s="633"/>
      <c r="VMO580" s="633"/>
      <c r="VMP580" s="633"/>
      <c r="VMQ580" s="633"/>
      <c r="VMR580" s="633"/>
      <c r="VMS580" s="633"/>
      <c r="VMT580" s="633"/>
      <c r="VMU580" s="633"/>
      <c r="VMV580" s="633"/>
      <c r="VMW580" s="633"/>
      <c r="VMX580" s="633"/>
      <c r="VMY580" s="633"/>
      <c r="VMZ580" s="633"/>
      <c r="VNA580" s="633"/>
      <c r="VNB580" s="633"/>
      <c r="VNC580" s="633"/>
      <c r="VND580" s="633"/>
      <c r="VNE580" s="633"/>
      <c r="VNF580" s="633"/>
      <c r="VNG580" s="633"/>
      <c r="VNH580" s="633"/>
      <c r="VNI580" s="633"/>
      <c r="VNJ580" s="633"/>
      <c r="VNK580" s="633"/>
      <c r="VNL580" s="633"/>
      <c r="VNM580" s="633"/>
      <c r="VNN580" s="633"/>
      <c r="VNO580" s="633"/>
      <c r="VNP580" s="633"/>
      <c r="VNQ580" s="633"/>
      <c r="VNR580" s="633"/>
      <c r="VNS580" s="633"/>
      <c r="VNT580" s="633"/>
      <c r="VNU580" s="633"/>
      <c r="VNV580" s="633"/>
      <c r="VNW580" s="633"/>
      <c r="VNX580" s="633"/>
      <c r="VNY580" s="633"/>
      <c r="VNZ580" s="633"/>
      <c r="VOA580" s="633"/>
      <c r="VOB580" s="633"/>
      <c r="VOC580" s="633"/>
      <c r="VOD580" s="633"/>
      <c r="VOE580" s="633"/>
      <c r="VOF580" s="633"/>
      <c r="VOG580" s="633"/>
      <c r="VOH580" s="633"/>
      <c r="VOI580" s="633"/>
      <c r="VOJ580" s="633"/>
      <c r="VOK580" s="633"/>
      <c r="VOL580" s="633"/>
      <c r="VOM580" s="633"/>
      <c r="VON580" s="633"/>
      <c r="VOO580" s="633"/>
      <c r="VOP580" s="633"/>
      <c r="VOQ580" s="633"/>
      <c r="VOR580" s="633"/>
      <c r="VOS580" s="633"/>
      <c r="VOT580" s="633"/>
      <c r="VOU580" s="633"/>
      <c r="VOV580" s="633"/>
      <c r="VOW580" s="633"/>
      <c r="VOX580" s="633"/>
      <c r="VOY580" s="633"/>
      <c r="VOZ580" s="633"/>
      <c r="VPA580" s="633"/>
      <c r="VPB580" s="633"/>
      <c r="VPC580" s="633"/>
      <c r="VPD580" s="633"/>
      <c r="VPE580" s="633"/>
      <c r="VPF580" s="633"/>
      <c r="VPG580" s="633"/>
      <c r="VPH580" s="633"/>
      <c r="VPI580" s="633"/>
      <c r="VPJ580" s="633"/>
      <c r="VPK580" s="633"/>
      <c r="VPL580" s="633"/>
      <c r="VPM580" s="633"/>
      <c r="VPN580" s="633"/>
      <c r="VPO580" s="633"/>
      <c r="VPP580" s="633"/>
      <c r="VPQ580" s="633"/>
      <c r="VPR580" s="633"/>
      <c r="VPS580" s="633"/>
      <c r="VPT580" s="633"/>
      <c r="VPU580" s="633"/>
      <c r="VPV580" s="633"/>
      <c r="VPW580" s="633"/>
      <c r="VPX580" s="633"/>
      <c r="VPY580" s="633"/>
      <c r="VPZ580" s="633"/>
      <c r="VQA580" s="633"/>
      <c r="VQB580" s="633"/>
      <c r="VQC580" s="633"/>
      <c r="VQD580" s="633"/>
      <c r="VQE580" s="633"/>
      <c r="VQF580" s="633"/>
      <c r="VQG580" s="633"/>
      <c r="VQH580" s="633"/>
      <c r="VQI580" s="633"/>
      <c r="VQJ580" s="633"/>
      <c r="VQK580" s="633"/>
      <c r="VQL580" s="633"/>
      <c r="VQM580" s="633"/>
      <c r="VQN580" s="633"/>
      <c r="VQO580" s="633"/>
      <c r="VQP580" s="633"/>
      <c r="VQQ580" s="633"/>
      <c r="VQR580" s="633"/>
      <c r="VQS580" s="633"/>
      <c r="VQT580" s="633"/>
      <c r="VQU580" s="633"/>
      <c r="VQV580" s="633"/>
      <c r="VQW580" s="633"/>
      <c r="VQX580" s="633"/>
      <c r="VQY580" s="633"/>
      <c r="VQZ580" s="633"/>
      <c r="VRA580" s="633"/>
      <c r="VRB580" s="633"/>
      <c r="VRC580" s="633"/>
      <c r="VRD580" s="633"/>
      <c r="VRE580" s="633"/>
      <c r="VRF580" s="633"/>
      <c r="VRG580" s="633"/>
      <c r="VRH580" s="633"/>
      <c r="VRI580" s="633"/>
      <c r="VRJ580" s="633"/>
      <c r="VRK580" s="633"/>
      <c r="VRL580" s="633"/>
      <c r="VRM580" s="633"/>
      <c r="VRN580" s="633"/>
      <c r="VRO580" s="633"/>
      <c r="VRP580" s="633"/>
      <c r="VRQ580" s="633"/>
      <c r="VRR580" s="633"/>
      <c r="VRS580" s="633"/>
      <c r="VRT580" s="633"/>
      <c r="VRU580" s="633"/>
      <c r="VRV580" s="633"/>
      <c r="VRW580" s="633"/>
      <c r="VRX580" s="633"/>
      <c r="VRY580" s="633"/>
      <c r="VRZ580" s="633"/>
      <c r="VSA580" s="633"/>
      <c r="VSB580" s="633"/>
      <c r="VSC580" s="633"/>
      <c r="VSD580" s="633"/>
      <c r="VSE580" s="633"/>
      <c r="VSF580" s="633"/>
      <c r="VSG580" s="633"/>
      <c r="VSH580" s="633"/>
      <c r="VSI580" s="633"/>
      <c r="VSJ580" s="633"/>
      <c r="VSK580" s="633"/>
      <c r="VSL580" s="633"/>
      <c r="VSM580" s="633"/>
      <c r="VSN580" s="633"/>
      <c r="VSO580" s="633"/>
      <c r="VSP580" s="633"/>
      <c r="VSQ580" s="633"/>
      <c r="VSR580" s="633"/>
      <c r="VSS580" s="633"/>
      <c r="VST580" s="633"/>
      <c r="VSU580" s="633"/>
      <c r="VSV580" s="633"/>
      <c r="VSW580" s="633"/>
      <c r="VSX580" s="633"/>
      <c r="VSY580" s="633"/>
      <c r="VSZ580" s="633"/>
      <c r="VTA580" s="633"/>
      <c r="VTB580" s="633"/>
      <c r="VTC580" s="633"/>
      <c r="VTD580" s="633"/>
      <c r="VTE580" s="633"/>
      <c r="VTF580" s="633"/>
      <c r="VTG580" s="633"/>
      <c r="VTH580" s="633"/>
      <c r="VTI580" s="633"/>
      <c r="VTJ580" s="633"/>
      <c r="VTK580" s="633"/>
      <c r="VTL580" s="633"/>
      <c r="VTM580" s="633"/>
      <c r="VTN580" s="633"/>
      <c r="VTO580" s="633"/>
      <c r="VTP580" s="633"/>
      <c r="VTQ580" s="633"/>
      <c r="VTR580" s="633"/>
      <c r="VTS580" s="633"/>
      <c r="VTT580" s="633"/>
      <c r="VTU580" s="633"/>
      <c r="VTV580" s="633"/>
      <c r="VTW580" s="633"/>
      <c r="VTX580" s="633"/>
      <c r="VTY580" s="633"/>
      <c r="VTZ580" s="633"/>
      <c r="VUA580" s="633"/>
      <c r="VUB580" s="633"/>
      <c r="VUC580" s="633"/>
      <c r="VUD580" s="633"/>
      <c r="VUE580" s="633"/>
      <c r="VUF580" s="633"/>
      <c r="VUG580" s="633"/>
      <c r="VUH580" s="633"/>
      <c r="VUI580" s="633"/>
      <c r="VUJ580" s="633"/>
      <c r="VUK580" s="633"/>
      <c r="VUL580" s="633"/>
      <c r="VUM580" s="633"/>
      <c r="VUN580" s="633"/>
      <c r="VUO580" s="633"/>
      <c r="VUP580" s="633"/>
      <c r="VUQ580" s="633"/>
      <c r="VUR580" s="633"/>
      <c r="VUS580" s="633"/>
      <c r="VUT580" s="633"/>
      <c r="VUU580" s="633"/>
      <c r="VUV580" s="633"/>
      <c r="VUW580" s="633"/>
      <c r="VUX580" s="633"/>
      <c r="VUY580" s="633"/>
      <c r="VUZ580" s="633"/>
      <c r="VVA580" s="633"/>
      <c r="VVB580" s="633"/>
      <c r="VVC580" s="633"/>
      <c r="VVD580" s="633"/>
      <c r="VVE580" s="633"/>
      <c r="VVF580" s="633"/>
      <c r="VVG580" s="633"/>
      <c r="VVH580" s="633"/>
      <c r="VVI580" s="633"/>
      <c r="VVJ580" s="633"/>
      <c r="VVK580" s="633"/>
      <c r="VVL580" s="633"/>
      <c r="VVM580" s="633"/>
      <c r="VVN580" s="633"/>
      <c r="VVO580" s="633"/>
      <c r="VVP580" s="633"/>
      <c r="VVQ580" s="633"/>
      <c r="VVR580" s="633"/>
      <c r="VVS580" s="633"/>
      <c r="VVT580" s="633"/>
      <c r="VVU580" s="633"/>
      <c r="VVV580" s="633"/>
      <c r="VVW580" s="633"/>
      <c r="VVX580" s="633"/>
      <c r="VVY580" s="633"/>
      <c r="VVZ580" s="633"/>
      <c r="VWA580" s="633"/>
      <c r="VWB580" s="633"/>
      <c r="VWC580" s="633"/>
      <c r="VWD580" s="633"/>
      <c r="VWE580" s="633"/>
      <c r="VWF580" s="633"/>
      <c r="VWG580" s="633"/>
      <c r="VWH580" s="633"/>
      <c r="VWI580" s="633"/>
      <c r="VWJ580" s="633"/>
      <c r="VWK580" s="633"/>
      <c r="VWL580" s="633"/>
      <c r="VWM580" s="633"/>
      <c r="VWN580" s="633"/>
      <c r="VWO580" s="633"/>
      <c r="VWP580" s="633"/>
      <c r="VWQ580" s="633"/>
      <c r="VWR580" s="633"/>
      <c r="VWS580" s="633"/>
      <c r="VWT580" s="633"/>
      <c r="VWU580" s="633"/>
      <c r="VWV580" s="633"/>
      <c r="VWW580" s="633"/>
      <c r="VWX580" s="633"/>
      <c r="VWY580" s="633"/>
      <c r="VWZ580" s="633"/>
      <c r="VXA580" s="633"/>
      <c r="VXB580" s="633"/>
      <c r="VXC580" s="633"/>
      <c r="VXD580" s="633"/>
      <c r="VXE580" s="633"/>
      <c r="VXF580" s="633"/>
      <c r="VXG580" s="633"/>
      <c r="VXH580" s="633"/>
      <c r="VXI580" s="633"/>
      <c r="VXJ580" s="633"/>
      <c r="VXK580" s="633"/>
      <c r="VXL580" s="633"/>
      <c r="VXM580" s="633"/>
      <c r="VXN580" s="633"/>
      <c r="VXO580" s="633"/>
      <c r="VXP580" s="633"/>
      <c r="VXQ580" s="633"/>
      <c r="VXR580" s="633"/>
      <c r="VXS580" s="633"/>
      <c r="VXT580" s="633"/>
      <c r="VXU580" s="633"/>
      <c r="VXV580" s="633"/>
      <c r="VXW580" s="633"/>
      <c r="VXX580" s="633"/>
      <c r="VXY580" s="633"/>
      <c r="VXZ580" s="633"/>
      <c r="VYA580" s="633"/>
      <c r="VYB580" s="633"/>
      <c r="VYC580" s="633"/>
      <c r="VYD580" s="633"/>
      <c r="VYE580" s="633"/>
      <c r="VYF580" s="633"/>
      <c r="VYG580" s="633"/>
      <c r="VYH580" s="633"/>
      <c r="VYI580" s="633"/>
      <c r="VYJ580" s="633"/>
      <c r="VYK580" s="633"/>
      <c r="VYL580" s="633"/>
      <c r="VYM580" s="633"/>
      <c r="VYN580" s="633"/>
      <c r="VYO580" s="633"/>
      <c r="VYP580" s="633"/>
      <c r="VYQ580" s="633"/>
      <c r="VYR580" s="633"/>
      <c r="VYS580" s="633"/>
      <c r="VYT580" s="633"/>
      <c r="VYU580" s="633"/>
      <c r="VYV580" s="633"/>
      <c r="VYW580" s="633"/>
      <c r="VYX580" s="633"/>
      <c r="VYY580" s="633"/>
      <c r="VYZ580" s="633"/>
      <c r="VZA580" s="633"/>
      <c r="VZB580" s="633"/>
      <c r="VZC580" s="633"/>
      <c r="VZD580" s="633"/>
      <c r="VZE580" s="633"/>
      <c r="VZF580" s="633"/>
      <c r="VZG580" s="633"/>
      <c r="VZH580" s="633"/>
      <c r="VZI580" s="633"/>
      <c r="VZJ580" s="633"/>
      <c r="VZK580" s="633"/>
      <c r="VZL580" s="633"/>
      <c r="VZM580" s="633"/>
      <c r="VZN580" s="633"/>
      <c r="VZO580" s="633"/>
      <c r="VZP580" s="633"/>
      <c r="VZQ580" s="633"/>
      <c r="VZR580" s="633"/>
      <c r="VZS580" s="633"/>
      <c r="VZT580" s="633"/>
      <c r="VZU580" s="633"/>
      <c r="VZV580" s="633"/>
      <c r="VZW580" s="633"/>
      <c r="VZX580" s="633"/>
      <c r="VZY580" s="633"/>
      <c r="VZZ580" s="633"/>
      <c r="WAA580" s="633"/>
      <c r="WAB580" s="633"/>
      <c r="WAC580" s="633"/>
      <c r="WAD580" s="633"/>
      <c r="WAE580" s="633"/>
      <c r="WAF580" s="633"/>
      <c r="WAG580" s="633"/>
      <c r="WAH580" s="633"/>
      <c r="WAI580" s="633"/>
      <c r="WAJ580" s="633"/>
      <c r="WAK580" s="633"/>
      <c r="WAL580" s="633"/>
      <c r="WAM580" s="633"/>
      <c r="WAN580" s="633"/>
      <c r="WAO580" s="633"/>
      <c r="WAP580" s="633"/>
      <c r="WAQ580" s="633"/>
      <c r="WAR580" s="633"/>
      <c r="WAS580" s="633"/>
      <c r="WAT580" s="633"/>
      <c r="WAU580" s="633"/>
      <c r="WAV580" s="633"/>
      <c r="WAW580" s="633"/>
      <c r="WAX580" s="633"/>
      <c r="WAY580" s="633"/>
      <c r="WAZ580" s="633"/>
      <c r="WBA580" s="633"/>
      <c r="WBB580" s="633"/>
      <c r="WBC580" s="633"/>
      <c r="WBD580" s="633"/>
      <c r="WBE580" s="633"/>
      <c r="WBF580" s="633"/>
      <c r="WBG580" s="633"/>
      <c r="WBH580" s="633"/>
      <c r="WBI580" s="633"/>
      <c r="WBJ580" s="633"/>
      <c r="WBK580" s="633"/>
      <c r="WBL580" s="633"/>
      <c r="WBM580" s="633"/>
      <c r="WBN580" s="633"/>
      <c r="WBO580" s="633"/>
      <c r="WBP580" s="633"/>
      <c r="WBQ580" s="633"/>
      <c r="WBR580" s="633"/>
      <c r="WBS580" s="633"/>
      <c r="WBT580" s="633"/>
      <c r="WBU580" s="633"/>
      <c r="WBV580" s="633"/>
      <c r="WBW580" s="633"/>
      <c r="WBX580" s="633"/>
      <c r="WBY580" s="633"/>
      <c r="WBZ580" s="633"/>
      <c r="WCA580" s="633"/>
      <c r="WCB580" s="633"/>
      <c r="WCC580" s="633"/>
      <c r="WCD580" s="633"/>
      <c r="WCE580" s="633"/>
      <c r="WCF580" s="633"/>
      <c r="WCG580" s="633"/>
      <c r="WCH580" s="633"/>
      <c r="WCI580" s="633"/>
      <c r="WCJ580" s="633"/>
      <c r="WCK580" s="633"/>
      <c r="WCL580" s="633"/>
      <c r="WCM580" s="633"/>
      <c r="WCN580" s="633"/>
      <c r="WCO580" s="633"/>
      <c r="WCP580" s="633"/>
      <c r="WCQ580" s="633"/>
      <c r="WCR580" s="633"/>
      <c r="WCS580" s="633"/>
      <c r="WCT580" s="633"/>
      <c r="WCU580" s="633"/>
      <c r="WCV580" s="633"/>
      <c r="WCW580" s="633"/>
      <c r="WCX580" s="633"/>
      <c r="WCY580" s="633"/>
      <c r="WCZ580" s="633"/>
      <c r="WDA580" s="633"/>
      <c r="WDB580" s="633"/>
      <c r="WDC580" s="633"/>
      <c r="WDD580" s="633"/>
      <c r="WDE580" s="633"/>
      <c r="WDF580" s="633"/>
      <c r="WDG580" s="633"/>
      <c r="WDH580" s="633"/>
      <c r="WDI580" s="633"/>
      <c r="WDJ580" s="633"/>
      <c r="WDK580" s="633"/>
      <c r="WDL580" s="633"/>
      <c r="WDM580" s="633"/>
      <c r="WDN580" s="633"/>
      <c r="WDO580" s="633"/>
      <c r="WDP580" s="633"/>
      <c r="WDQ580" s="633"/>
      <c r="WDR580" s="633"/>
      <c r="WDS580" s="633"/>
      <c r="WDT580" s="633"/>
      <c r="WDU580" s="633"/>
      <c r="WDV580" s="633"/>
      <c r="WDW580" s="633"/>
      <c r="WDX580" s="633"/>
      <c r="WDY580" s="633"/>
      <c r="WDZ580" s="633"/>
      <c r="WEA580" s="633"/>
      <c r="WEB580" s="633"/>
      <c r="WEC580" s="633"/>
      <c r="WED580" s="633"/>
      <c r="WEE580" s="633"/>
      <c r="WEF580" s="633"/>
      <c r="WEG580" s="633"/>
      <c r="WEH580" s="633"/>
      <c r="WEI580" s="633"/>
      <c r="WEJ580" s="633"/>
      <c r="WEK580" s="633"/>
      <c r="WEL580" s="633"/>
      <c r="WEM580" s="633"/>
      <c r="WEN580" s="633"/>
      <c r="WEO580" s="633"/>
      <c r="WEP580" s="633"/>
      <c r="WEQ580" s="633"/>
      <c r="WER580" s="633"/>
      <c r="WES580" s="633"/>
      <c r="WET580" s="633"/>
      <c r="WEU580" s="633"/>
      <c r="WEV580" s="633"/>
      <c r="WEW580" s="633"/>
      <c r="WEX580" s="633"/>
      <c r="WEY580" s="633"/>
      <c r="WEZ580" s="633"/>
      <c r="WFA580" s="633"/>
      <c r="WFB580" s="633"/>
      <c r="WFC580" s="633"/>
      <c r="WFD580" s="633"/>
      <c r="WFE580" s="633"/>
      <c r="WFF580" s="633"/>
      <c r="WFG580" s="633"/>
      <c r="WFH580" s="633"/>
      <c r="WFI580" s="633"/>
      <c r="WFJ580" s="633"/>
      <c r="WFK580" s="633"/>
      <c r="WFL580" s="633"/>
      <c r="WFM580" s="633"/>
      <c r="WFN580" s="633"/>
      <c r="WFO580" s="633"/>
      <c r="WFP580" s="633"/>
      <c r="WFQ580" s="633"/>
      <c r="WFR580" s="633"/>
      <c r="WFS580" s="633"/>
      <c r="WFT580" s="633"/>
      <c r="WFU580" s="633"/>
      <c r="WFV580" s="633"/>
      <c r="WFW580" s="633"/>
      <c r="WFX580" s="633"/>
      <c r="WFY580" s="633"/>
      <c r="WFZ580" s="633"/>
      <c r="WGA580" s="633"/>
      <c r="WGB580" s="633"/>
      <c r="WGC580" s="633"/>
      <c r="WGD580" s="633"/>
      <c r="WGE580" s="633"/>
      <c r="WGF580" s="633"/>
      <c r="WGG580" s="633"/>
      <c r="WGH580" s="633"/>
      <c r="WGI580" s="633"/>
      <c r="WGJ580" s="633"/>
      <c r="WGK580" s="633"/>
      <c r="WGL580" s="633"/>
      <c r="WGM580" s="633"/>
      <c r="WGN580" s="633"/>
      <c r="WGO580" s="633"/>
      <c r="WGP580" s="633"/>
      <c r="WGQ580" s="633"/>
      <c r="WGR580" s="633"/>
      <c r="WGS580" s="633"/>
      <c r="WGT580" s="633"/>
      <c r="WGU580" s="633"/>
      <c r="WGV580" s="633"/>
      <c r="WGW580" s="633"/>
      <c r="WGX580" s="633"/>
      <c r="WGY580" s="633"/>
      <c r="WGZ580" s="633"/>
      <c r="WHA580" s="633"/>
      <c r="WHB580" s="633"/>
      <c r="WHC580" s="633"/>
      <c r="WHD580" s="633"/>
      <c r="WHE580" s="633"/>
      <c r="WHF580" s="633"/>
      <c r="WHG580" s="633"/>
      <c r="WHH580" s="633"/>
      <c r="WHI580" s="633"/>
      <c r="WHJ580" s="633"/>
      <c r="WHK580" s="633"/>
      <c r="WHL580" s="633"/>
      <c r="WHM580" s="633"/>
      <c r="WHN580" s="633"/>
      <c r="WHO580" s="633"/>
      <c r="WHP580" s="633"/>
      <c r="WHQ580" s="633"/>
      <c r="WHR580" s="633"/>
      <c r="WHS580" s="633"/>
      <c r="WHT580" s="633"/>
      <c r="WHU580" s="633"/>
      <c r="WHV580" s="633"/>
      <c r="WHW580" s="633"/>
      <c r="WHX580" s="633"/>
      <c r="WHY580" s="633"/>
      <c r="WHZ580" s="633"/>
      <c r="WIA580" s="633"/>
      <c r="WIB580" s="633"/>
      <c r="WIC580" s="633"/>
      <c r="WID580" s="633"/>
      <c r="WIE580" s="633"/>
      <c r="WIF580" s="633"/>
      <c r="WIG580" s="633"/>
      <c r="WIH580" s="633"/>
      <c r="WII580" s="633"/>
      <c r="WIJ580" s="633"/>
      <c r="WIK580" s="633"/>
      <c r="WIL580" s="633"/>
      <c r="WIM580" s="633"/>
      <c r="WIN580" s="633"/>
      <c r="WIO580" s="633"/>
      <c r="WIP580" s="633"/>
      <c r="WIQ580" s="633"/>
      <c r="WIR580" s="633"/>
      <c r="WIS580" s="633"/>
      <c r="WIT580" s="633"/>
      <c r="WIU580" s="633"/>
      <c r="WIV580" s="633"/>
      <c r="WIW580" s="633"/>
      <c r="WIX580" s="633"/>
      <c r="WIY580" s="633"/>
      <c r="WIZ580" s="633"/>
      <c r="WJA580" s="633"/>
      <c r="WJB580" s="633"/>
      <c r="WJC580" s="633"/>
      <c r="WJD580" s="633"/>
      <c r="WJE580" s="633"/>
      <c r="WJF580" s="633"/>
      <c r="WJG580" s="633"/>
      <c r="WJH580" s="633"/>
      <c r="WJI580" s="633"/>
      <c r="WJJ580" s="633"/>
      <c r="WJK580" s="633"/>
      <c r="WJL580" s="633"/>
      <c r="WJM580" s="633"/>
      <c r="WJN580" s="633"/>
      <c r="WJO580" s="633"/>
      <c r="WJP580" s="633"/>
      <c r="WJQ580" s="633"/>
      <c r="WJR580" s="633"/>
      <c r="WJS580" s="633"/>
      <c r="WJT580" s="633"/>
      <c r="WJU580" s="633"/>
      <c r="WJV580" s="633"/>
      <c r="WJW580" s="633"/>
      <c r="WJX580" s="633"/>
      <c r="WJY580" s="633"/>
      <c r="WJZ580" s="633"/>
      <c r="WKA580" s="633"/>
      <c r="WKB580" s="633"/>
      <c r="WKC580" s="633"/>
      <c r="WKD580" s="633"/>
      <c r="WKE580" s="633"/>
      <c r="WKF580" s="633"/>
      <c r="WKG580" s="633"/>
      <c r="WKH580" s="633"/>
      <c r="WKI580" s="633"/>
      <c r="WKJ580" s="633"/>
      <c r="WKK580" s="633"/>
      <c r="WKL580" s="633"/>
      <c r="WKM580" s="633"/>
      <c r="WKN580" s="633"/>
      <c r="WKO580" s="633"/>
      <c r="WKP580" s="633"/>
      <c r="WKQ580" s="633"/>
      <c r="WKR580" s="633"/>
      <c r="WKS580" s="633"/>
      <c r="WKT580" s="633"/>
      <c r="WKU580" s="633"/>
      <c r="WKV580" s="633"/>
      <c r="WKW580" s="633"/>
      <c r="WKX580" s="633"/>
      <c r="WKY580" s="633"/>
      <c r="WKZ580" s="633"/>
      <c r="WLA580" s="633"/>
      <c r="WLB580" s="633"/>
      <c r="WLC580" s="633"/>
      <c r="WLD580" s="633"/>
      <c r="WLE580" s="633"/>
      <c r="WLF580" s="633"/>
      <c r="WLG580" s="633"/>
      <c r="WLH580" s="633"/>
      <c r="WLI580" s="633"/>
      <c r="WLJ580" s="633"/>
      <c r="WLK580" s="633"/>
      <c r="WLL580" s="633"/>
      <c r="WLM580" s="633"/>
      <c r="WLN580" s="633"/>
      <c r="WLO580" s="633"/>
      <c r="WLP580" s="633"/>
      <c r="WLQ580" s="633"/>
      <c r="WLR580" s="633"/>
      <c r="WLS580" s="633"/>
      <c r="WLT580" s="633"/>
      <c r="WLU580" s="633"/>
      <c r="WLV580" s="633"/>
      <c r="WLW580" s="633"/>
      <c r="WLX580" s="633"/>
      <c r="WLY580" s="633"/>
      <c r="WLZ580" s="633"/>
      <c r="WMA580" s="633"/>
      <c r="WMB580" s="633"/>
      <c r="WMC580" s="633"/>
      <c r="WMD580" s="633"/>
      <c r="WME580" s="633"/>
      <c r="WMF580" s="633"/>
      <c r="WMG580" s="633"/>
      <c r="WMH580" s="633"/>
      <c r="WMI580" s="633"/>
      <c r="WMJ580" s="633"/>
      <c r="WMK580" s="633"/>
      <c r="WML580" s="633"/>
      <c r="WMM580" s="633"/>
      <c r="WMN580" s="633"/>
      <c r="WMO580" s="633"/>
      <c r="WMP580" s="633"/>
      <c r="WMQ580" s="633"/>
      <c r="WMR580" s="633"/>
      <c r="WMS580" s="633"/>
      <c r="WMT580" s="633"/>
      <c r="WMU580" s="633"/>
      <c r="WMV580" s="633"/>
      <c r="WMW580" s="633"/>
      <c r="WMX580" s="633"/>
      <c r="WMY580" s="633"/>
      <c r="WMZ580" s="633"/>
      <c r="WNA580" s="633"/>
      <c r="WNB580" s="633"/>
      <c r="WNC580" s="633"/>
      <c r="WND580" s="633"/>
      <c r="WNE580" s="633"/>
      <c r="WNF580" s="633"/>
      <c r="WNG580" s="633"/>
      <c r="WNH580" s="633"/>
      <c r="WNI580" s="633"/>
      <c r="WNJ580" s="633"/>
      <c r="WNK580" s="633"/>
      <c r="WNL580" s="633"/>
      <c r="WNM580" s="633"/>
      <c r="WNN580" s="633"/>
      <c r="WNO580" s="633"/>
      <c r="WNP580" s="633"/>
      <c r="WNQ580" s="633"/>
      <c r="WNR580" s="633"/>
      <c r="WNS580" s="633"/>
      <c r="WNT580" s="633"/>
      <c r="WNU580" s="633"/>
      <c r="WNV580" s="633"/>
      <c r="WNW580" s="633"/>
      <c r="WNX580" s="633"/>
      <c r="WNY580" s="633"/>
      <c r="WNZ580" s="633"/>
      <c r="WOA580" s="633"/>
      <c r="WOB580" s="633"/>
      <c r="WOC580" s="633"/>
      <c r="WOD580" s="633"/>
      <c r="WOE580" s="633"/>
      <c r="WOF580" s="633"/>
      <c r="WOG580" s="633"/>
      <c r="WOH580" s="633"/>
      <c r="WOI580" s="633"/>
      <c r="WOJ580" s="633"/>
      <c r="WOK580" s="633"/>
      <c r="WOL580" s="633"/>
      <c r="WOM580" s="633"/>
      <c r="WON580" s="633"/>
      <c r="WOO580" s="633"/>
      <c r="WOP580" s="633"/>
      <c r="WOQ580" s="633"/>
      <c r="WOR580" s="633"/>
      <c r="WOS580" s="633"/>
      <c r="WOT580" s="633"/>
      <c r="WOU580" s="633"/>
      <c r="WOV580" s="633"/>
      <c r="WOW580" s="633"/>
      <c r="WOX580" s="633"/>
      <c r="WOY580" s="633"/>
      <c r="WOZ580" s="633"/>
      <c r="WPA580" s="633"/>
      <c r="WPB580" s="633"/>
      <c r="WPC580" s="633"/>
      <c r="WPD580" s="633"/>
      <c r="WPE580" s="633"/>
      <c r="WPF580" s="633"/>
      <c r="WPG580" s="633"/>
      <c r="WPH580" s="633"/>
      <c r="WPI580" s="633"/>
      <c r="WPJ580" s="633"/>
      <c r="WPK580" s="633"/>
      <c r="WPL580" s="633"/>
      <c r="WPM580" s="633"/>
      <c r="WPN580" s="633"/>
      <c r="WPO580" s="633"/>
      <c r="WPP580" s="633"/>
      <c r="WPQ580" s="633"/>
      <c r="WPR580" s="633"/>
      <c r="WPS580" s="633"/>
      <c r="WPT580" s="633"/>
      <c r="WPU580" s="633"/>
      <c r="WPV580" s="633"/>
      <c r="WPW580" s="633"/>
      <c r="WPX580" s="633"/>
      <c r="WPY580" s="633"/>
      <c r="WPZ580" s="633"/>
      <c r="WQA580" s="633"/>
      <c r="WQB580" s="633"/>
      <c r="WQC580" s="633"/>
      <c r="WQD580" s="633"/>
      <c r="WQE580" s="633"/>
      <c r="WQF580" s="633"/>
      <c r="WQG580" s="633"/>
      <c r="WQH580" s="633"/>
      <c r="WQI580" s="633"/>
      <c r="WQJ580" s="633"/>
      <c r="WQK580" s="633"/>
      <c r="WQL580" s="633"/>
      <c r="WQM580" s="633"/>
      <c r="WQN580" s="633"/>
      <c r="WQO580" s="633"/>
      <c r="WQP580" s="633"/>
      <c r="WQQ580" s="633"/>
      <c r="WQR580" s="633"/>
      <c r="WQS580" s="633"/>
      <c r="WQT580" s="633"/>
      <c r="WQU580" s="633"/>
      <c r="WQV580" s="633"/>
      <c r="WQW580" s="633"/>
      <c r="WQX580" s="633"/>
      <c r="WQY580" s="633"/>
      <c r="WQZ580" s="633"/>
      <c r="WRA580" s="633"/>
      <c r="WRB580" s="633"/>
      <c r="WRC580" s="633"/>
      <c r="WRD580" s="633"/>
      <c r="WRE580" s="633"/>
      <c r="WRF580" s="633"/>
      <c r="WRG580" s="633"/>
      <c r="WRH580" s="633"/>
      <c r="WRI580" s="633"/>
      <c r="WRJ580" s="633"/>
      <c r="WRK580" s="633"/>
      <c r="WRL580" s="633"/>
      <c r="WRM580" s="633"/>
      <c r="WRN580" s="633"/>
      <c r="WRO580" s="633"/>
      <c r="WRP580" s="633"/>
      <c r="WRQ580" s="633"/>
      <c r="WRR580" s="633"/>
      <c r="WRS580" s="633"/>
      <c r="WRT580" s="633"/>
      <c r="WRU580" s="633"/>
      <c r="WRV580" s="633"/>
      <c r="WRW580" s="633"/>
      <c r="WRX580" s="633"/>
      <c r="WRY580" s="633"/>
      <c r="WRZ580" s="633"/>
      <c r="WSA580" s="633"/>
      <c r="WSB580" s="633"/>
      <c r="WSC580" s="633"/>
      <c r="WSD580" s="633"/>
      <c r="WSE580" s="633"/>
      <c r="WSF580" s="633"/>
      <c r="WSG580" s="633"/>
      <c r="WSH580" s="633"/>
      <c r="WSI580" s="633"/>
      <c r="WSJ580" s="633"/>
      <c r="WSK580" s="633"/>
      <c r="WSL580" s="633"/>
      <c r="WSM580" s="633"/>
      <c r="WSN580" s="633"/>
      <c r="WSO580" s="633"/>
      <c r="WSP580" s="633"/>
      <c r="WSQ580" s="633"/>
      <c r="WSR580" s="633"/>
      <c r="WSS580" s="633"/>
      <c r="WST580" s="633"/>
      <c r="WSU580" s="633"/>
      <c r="WSV580" s="633"/>
      <c r="WSW580" s="633"/>
      <c r="WSX580" s="633"/>
      <c r="WSY580" s="633"/>
      <c r="WSZ580" s="633"/>
      <c r="WTA580" s="633"/>
      <c r="WTB580" s="633"/>
      <c r="WTC580" s="633"/>
      <c r="WTD580" s="633"/>
      <c r="WTE580" s="633"/>
      <c r="WTF580" s="633"/>
      <c r="WTG580" s="633"/>
      <c r="WTH580" s="633"/>
      <c r="WTI580" s="633"/>
      <c r="WTJ580" s="633"/>
      <c r="WTK580" s="633"/>
      <c r="WTL580" s="633"/>
      <c r="WTM580" s="633"/>
      <c r="WTN580" s="633"/>
      <c r="WTO580" s="633"/>
      <c r="WTP580" s="633"/>
      <c r="WTQ580" s="633"/>
      <c r="WTR580" s="633"/>
      <c r="WTS580" s="633"/>
      <c r="WTT580" s="633"/>
      <c r="WTU580" s="633"/>
      <c r="WTV580" s="633"/>
      <c r="WTW580" s="633"/>
      <c r="WTX580" s="633"/>
      <c r="WTY580" s="633"/>
      <c r="WTZ580" s="633"/>
      <c r="WUA580" s="633"/>
      <c r="WUB580" s="633"/>
      <c r="WUC580" s="633"/>
      <c r="WUD580" s="633"/>
      <c r="WUE580" s="633"/>
      <c r="WUF580" s="633"/>
      <c r="WUG580" s="633"/>
      <c r="WUH580" s="633"/>
      <c r="WUI580" s="633"/>
      <c r="WUJ580" s="633"/>
      <c r="WUK580" s="633"/>
      <c r="WUL580" s="633"/>
      <c r="WUM580" s="633"/>
      <c r="WUN580" s="633"/>
      <c r="WUO580" s="633"/>
      <c r="WUP580" s="633"/>
      <c r="WUQ580" s="633"/>
      <c r="WUR580" s="633"/>
      <c r="WUS580" s="633"/>
      <c r="WUT580" s="633"/>
      <c r="WUU580" s="633"/>
      <c r="WUV580" s="633"/>
      <c r="WUW580" s="633"/>
      <c r="WUX580" s="633"/>
      <c r="WUY580" s="633"/>
      <c r="WUZ580" s="633"/>
      <c r="WVA580" s="633"/>
      <c r="WVB580" s="633"/>
      <c r="WVC580" s="633"/>
      <c r="WVD580" s="633"/>
      <c r="WVE580" s="633"/>
      <c r="WVF580" s="633"/>
      <c r="WVG580" s="633"/>
      <c r="WVH580" s="633"/>
      <c r="WVI580" s="633"/>
      <c r="WVJ580" s="633"/>
      <c r="WVK580" s="633"/>
      <c r="WVL580" s="633"/>
      <c r="WVM580" s="633"/>
      <c r="WVN580" s="633"/>
      <c r="WVO580" s="633"/>
      <c r="WVP580" s="633"/>
      <c r="WVQ580" s="633"/>
      <c r="WVR580" s="633"/>
      <c r="WVS580" s="633"/>
      <c r="WVT580" s="633"/>
      <c r="WVU580" s="633"/>
      <c r="WVV580" s="633"/>
      <c r="WVW580" s="633"/>
      <c r="WVX580" s="633"/>
      <c r="WVY580" s="633"/>
      <c r="WVZ580" s="633"/>
      <c r="WWA580" s="633"/>
      <c r="WWB580" s="633"/>
      <c r="WWC580" s="633"/>
      <c r="WWD580" s="633"/>
      <c r="WWE580" s="633"/>
      <c r="WWF580" s="633"/>
      <c r="WWG580" s="633"/>
      <c r="WWH580" s="633"/>
      <c r="WWI580" s="633"/>
      <c r="WWJ580" s="633"/>
      <c r="WWK580" s="633"/>
      <c r="WWL580" s="633"/>
      <c r="WWM580" s="633"/>
      <c r="WWN580" s="633"/>
      <c r="WWO580" s="633"/>
      <c r="WWP580" s="633"/>
      <c r="WWQ580" s="633"/>
      <c r="WWR580" s="633"/>
      <c r="WWS580" s="633"/>
      <c r="WWT580" s="633"/>
      <c r="WWU580" s="633"/>
      <c r="WWV580" s="633"/>
      <c r="WWW580" s="633"/>
      <c r="WWX580" s="633"/>
      <c r="WWY580" s="633"/>
      <c r="WWZ580" s="633"/>
      <c r="WXA580" s="633"/>
      <c r="WXB580" s="633"/>
      <c r="WXC580" s="633"/>
      <c r="WXD580" s="633"/>
      <c r="WXE580" s="633"/>
      <c r="WXF580" s="633"/>
      <c r="WXG580" s="633"/>
      <c r="WXH580" s="633"/>
      <c r="WXI580" s="633"/>
      <c r="WXJ580" s="633"/>
      <c r="WXK580" s="633"/>
      <c r="WXL580" s="633"/>
      <c r="WXM580" s="633"/>
      <c r="WXN580" s="633"/>
      <c r="WXO580" s="633"/>
      <c r="WXP580" s="633"/>
      <c r="WXQ580" s="633"/>
      <c r="WXR580" s="633"/>
      <c r="WXS580" s="633"/>
      <c r="WXT580" s="633"/>
      <c r="WXU580" s="633"/>
      <c r="WXV580" s="633"/>
      <c r="WXW580" s="633"/>
      <c r="WXX580" s="633"/>
      <c r="WXY580" s="633"/>
      <c r="WXZ580" s="633"/>
      <c r="WYA580" s="633"/>
      <c r="WYB580" s="633"/>
      <c r="WYC580" s="633"/>
      <c r="WYD580" s="633"/>
      <c r="WYE580" s="633"/>
      <c r="WYF580" s="633"/>
      <c r="WYG580" s="633"/>
      <c r="WYH580" s="633"/>
      <c r="WYI580" s="633"/>
      <c r="WYJ580" s="633"/>
      <c r="WYK580" s="633"/>
      <c r="WYL580" s="633"/>
      <c r="WYM580" s="633"/>
      <c r="WYN580" s="633"/>
      <c r="WYO580" s="633"/>
      <c r="WYP580" s="633"/>
      <c r="WYQ580" s="633"/>
      <c r="WYR580" s="633"/>
      <c r="WYS580" s="633"/>
      <c r="WYT580" s="633"/>
      <c r="WYU580" s="633"/>
      <c r="WYV580" s="633"/>
      <c r="WYW580" s="633"/>
      <c r="WYX580" s="633"/>
      <c r="WYY580" s="633"/>
      <c r="WYZ580" s="633"/>
      <c r="WZA580" s="633"/>
      <c r="WZB580" s="633"/>
      <c r="WZC580" s="633"/>
      <c r="WZD580" s="633"/>
      <c r="WZE580" s="633"/>
      <c r="WZF580" s="633"/>
      <c r="WZG580" s="633"/>
      <c r="WZH580" s="633"/>
      <c r="WZI580" s="633"/>
      <c r="WZJ580" s="633"/>
      <c r="WZK580" s="633"/>
      <c r="WZL580" s="633"/>
      <c r="WZM580" s="633"/>
      <c r="WZN580" s="633"/>
      <c r="WZO580" s="633"/>
      <c r="WZP580" s="633"/>
      <c r="WZQ580" s="633"/>
      <c r="WZR580" s="633"/>
      <c r="WZS580" s="633"/>
      <c r="WZT580" s="633"/>
      <c r="WZU580" s="633"/>
      <c r="WZV580" s="633"/>
      <c r="WZW580" s="633"/>
      <c r="WZX580" s="633"/>
      <c r="WZY580" s="633"/>
      <c r="WZZ580" s="633"/>
      <c r="XAA580" s="633"/>
      <c r="XAB580" s="633"/>
      <c r="XAC580" s="633"/>
      <c r="XAD580" s="633"/>
      <c r="XAE580" s="633"/>
      <c r="XAF580" s="633"/>
      <c r="XAG580" s="633"/>
      <c r="XAH580" s="633"/>
      <c r="XAI580" s="633"/>
      <c r="XAJ580" s="633"/>
      <c r="XAK580" s="633"/>
      <c r="XAL580" s="633"/>
      <c r="XAM580" s="633"/>
      <c r="XAN580" s="633"/>
      <c r="XAO580" s="633"/>
      <c r="XAP580" s="633"/>
      <c r="XAQ580" s="633"/>
      <c r="XAR580" s="633"/>
      <c r="XAS580" s="633"/>
      <c r="XAT580" s="633"/>
      <c r="XAU580" s="633"/>
      <c r="XAV580" s="633"/>
      <c r="XAW580" s="633"/>
      <c r="XAX580" s="633"/>
      <c r="XAY580" s="633"/>
      <c r="XAZ580" s="633"/>
      <c r="XBA580" s="633"/>
      <c r="XBB580" s="633"/>
      <c r="XBC580" s="633"/>
      <c r="XBD580" s="633"/>
      <c r="XBE580" s="633"/>
      <c r="XBF580" s="633"/>
      <c r="XBG580" s="633"/>
      <c r="XBH580" s="633"/>
      <c r="XBI580" s="633"/>
      <c r="XBJ580" s="633"/>
      <c r="XBK580" s="633"/>
      <c r="XBL580" s="633"/>
      <c r="XBM580" s="633"/>
      <c r="XBN580" s="633"/>
      <c r="XBO580" s="633"/>
      <c r="XBP580" s="633"/>
      <c r="XBQ580" s="633"/>
      <c r="XBR580" s="633"/>
      <c r="XBS580" s="633"/>
      <c r="XBT580" s="633"/>
      <c r="XBU580" s="633"/>
      <c r="XBV580" s="633"/>
      <c r="XBW580" s="633"/>
      <c r="XBX580" s="633"/>
      <c r="XBY580" s="633"/>
      <c r="XBZ580" s="633"/>
      <c r="XCA580" s="633"/>
      <c r="XCB580" s="633"/>
      <c r="XCC580" s="633"/>
      <c r="XCD580" s="633"/>
      <c r="XCE580" s="633"/>
      <c r="XCF580" s="633"/>
      <c r="XCG580" s="633"/>
      <c r="XCH580" s="633"/>
      <c r="XCI580" s="633"/>
      <c r="XCJ580" s="633"/>
      <c r="XCK580" s="633"/>
      <c r="XCL580" s="633"/>
      <c r="XCM580" s="633"/>
      <c r="XCN580" s="633"/>
      <c r="XCO580" s="633"/>
      <c r="XCP580" s="633"/>
      <c r="XCQ580" s="633"/>
      <c r="XCR580" s="633"/>
      <c r="XCS580" s="633"/>
      <c r="XCT580" s="633"/>
      <c r="XCU580" s="633"/>
      <c r="XCV580" s="633"/>
      <c r="XCW580" s="633"/>
      <c r="XCX580" s="633"/>
      <c r="XCY580" s="633"/>
      <c r="XCZ580" s="633"/>
      <c r="XDA580" s="633"/>
      <c r="XDB580" s="633"/>
      <c r="XDC580" s="633"/>
      <c r="XDD580" s="633"/>
      <c r="XDE580" s="633"/>
      <c r="XDF580" s="633"/>
      <c r="XDG580" s="633"/>
      <c r="XDH580" s="633"/>
      <c r="XDI580" s="633"/>
      <c r="XDJ580" s="633"/>
      <c r="XDK580" s="633"/>
      <c r="XDL580" s="633"/>
      <c r="XDM580" s="633"/>
      <c r="XDN580" s="633"/>
      <c r="XDO580" s="633"/>
      <c r="XDP580" s="633"/>
      <c r="XDQ580" s="633"/>
      <c r="XDR580" s="633"/>
      <c r="XDS580" s="633"/>
      <c r="XDT580" s="633"/>
      <c r="XDU580" s="633"/>
      <c r="XDV580" s="633"/>
      <c r="XDW580" s="633"/>
      <c r="XDX580" s="633"/>
      <c r="XDY580" s="633"/>
      <c r="XDZ580" s="633"/>
      <c r="XEA580" s="633"/>
      <c r="XEB580" s="633"/>
    </row>
    <row r="581" spans="1:16356" ht="34.15" customHeight="1">
      <c r="A581" s="628" t="s">
        <v>3463</v>
      </c>
      <c r="B581" s="629" t="s">
        <v>3938</v>
      </c>
      <c r="C581" s="630" t="s">
        <v>4825</v>
      </c>
      <c r="D581" s="629" t="s">
        <v>4622</v>
      </c>
      <c r="E581" s="631" t="s">
        <v>4966</v>
      </c>
      <c r="F581" s="655" t="s">
        <v>4232</v>
      </c>
      <c r="G581" s="632" t="s">
        <v>3313</v>
      </c>
      <c r="H581" s="633" t="s">
        <v>840</v>
      </c>
      <c r="I581" s="633"/>
      <c r="J581" s="629"/>
      <c r="K581" s="629"/>
      <c r="L581" s="629"/>
      <c r="M581" s="629"/>
      <c r="N581" s="633"/>
      <c r="O581" s="633"/>
      <c r="P581" s="633"/>
      <c r="Q581" s="633"/>
      <c r="R581" s="633" t="s">
        <v>4967</v>
      </c>
      <c r="S581" s="629" t="s">
        <v>3435</v>
      </c>
      <c r="T581" s="629" t="s">
        <v>6985</v>
      </c>
      <c r="U581" s="629" t="s">
        <v>4860</v>
      </c>
      <c r="V581" s="629" t="s">
        <v>4656</v>
      </c>
      <c r="W581" s="633"/>
      <c r="X581" s="633"/>
      <c r="Y581" s="633"/>
      <c r="Z581" s="633" t="s">
        <v>4968</v>
      </c>
      <c r="AA581" s="639"/>
      <c r="AB581" s="633"/>
      <c r="AC581" s="633"/>
      <c r="AD581" s="633"/>
      <c r="AE581" s="633"/>
      <c r="AF581" s="633"/>
      <c r="AG581" s="633"/>
      <c r="AH581" s="633"/>
      <c r="AI581" s="742"/>
      <c r="AJ581" s="742"/>
      <c r="AK581" s="742"/>
      <c r="AL581" s="742"/>
      <c r="AM581" s="742"/>
      <c r="AN581" s="742"/>
      <c r="AO581" s="742"/>
      <c r="AP581" s="742"/>
      <c r="AQ581" s="633"/>
      <c r="AR581" s="633"/>
      <c r="AS581" s="633"/>
      <c r="AT581" s="633"/>
      <c r="AU581" s="633"/>
      <c r="AV581" s="633"/>
      <c r="AW581" s="633"/>
      <c r="AX581" s="633"/>
      <c r="AY581" s="633"/>
      <c r="AZ581" s="633"/>
      <c r="BA581" s="633"/>
      <c r="BB581" s="633"/>
      <c r="BC581" s="633"/>
      <c r="BD581" s="633"/>
      <c r="BE581" s="633"/>
      <c r="BF581" s="633"/>
      <c r="BG581" s="633"/>
      <c r="BH581" s="633"/>
      <c r="BI581" s="633"/>
      <c r="BJ581" s="633"/>
      <c r="BK581" s="633"/>
      <c r="BL581" s="633"/>
      <c r="BM581" s="633"/>
      <c r="BN581" s="633"/>
      <c r="BO581" s="633"/>
      <c r="BP581" s="633"/>
      <c r="BQ581" s="633"/>
      <c r="BR581" s="633"/>
      <c r="BS581" s="633"/>
      <c r="BT581" s="633"/>
      <c r="BU581" s="633"/>
      <c r="BV581" s="633"/>
      <c r="BW581" s="633"/>
      <c r="BX581" s="633"/>
      <c r="BY581" s="633"/>
      <c r="BZ581" s="633"/>
      <c r="CA581" s="633"/>
      <c r="CB581" s="633"/>
      <c r="CC581" s="633"/>
      <c r="CD581" s="633"/>
      <c r="CE581" s="633"/>
      <c r="CF581" s="633"/>
      <c r="CG581" s="633"/>
      <c r="CH581" s="633"/>
      <c r="CI581" s="633"/>
      <c r="CJ581" s="633"/>
      <c r="CK581" s="633"/>
      <c r="CL581" s="633"/>
      <c r="CM581" s="633"/>
      <c r="CN581" s="633"/>
      <c r="CO581" s="633"/>
      <c r="CP581" s="633"/>
      <c r="CQ581" s="633"/>
      <c r="CR581" s="633"/>
      <c r="CS581" s="633"/>
      <c r="CT581" s="633"/>
      <c r="CU581" s="633"/>
      <c r="CV581" s="633"/>
      <c r="CW581" s="633"/>
      <c r="CX581" s="633"/>
      <c r="CY581" s="633"/>
      <c r="CZ581" s="633"/>
      <c r="DA581" s="633"/>
      <c r="DB581" s="633"/>
      <c r="DC581" s="633"/>
      <c r="DD581" s="633"/>
      <c r="DE581" s="633"/>
      <c r="DF581" s="633"/>
      <c r="DG581" s="633"/>
      <c r="DH581" s="633"/>
      <c r="DI581" s="633"/>
      <c r="DJ581" s="633"/>
      <c r="DK581" s="633"/>
      <c r="DL581" s="633"/>
      <c r="DM581" s="633"/>
      <c r="DN581" s="633"/>
      <c r="DO581" s="633"/>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633"/>
      <c r="EK581" s="633"/>
      <c r="EL581" s="633"/>
      <c r="EM581" s="633"/>
      <c r="EN581" s="633"/>
      <c r="EO581" s="633"/>
      <c r="EP581" s="633"/>
      <c r="EQ581" s="633"/>
      <c r="ER581" s="633"/>
      <c r="ES581" s="633"/>
      <c r="ET581" s="633"/>
      <c r="EU581" s="633"/>
      <c r="EV581" s="633"/>
      <c r="EW581" s="633"/>
      <c r="EX581" s="633"/>
      <c r="EY581" s="633"/>
      <c r="EZ581" s="633"/>
      <c r="FA581" s="633"/>
      <c r="FB581" s="633"/>
      <c r="FC581" s="633"/>
      <c r="FD581" s="633"/>
      <c r="FE581" s="633"/>
      <c r="FF581" s="633"/>
      <c r="FG581" s="633"/>
      <c r="FH581" s="633"/>
      <c r="FI581" s="633"/>
      <c r="FJ581" s="633"/>
      <c r="FK581" s="633"/>
      <c r="FL581" s="633"/>
      <c r="FM581" s="633"/>
      <c r="FN581" s="633"/>
      <c r="FO581" s="633"/>
      <c r="FP581" s="633"/>
      <c r="FQ581" s="633"/>
      <c r="FR581" s="633"/>
      <c r="FS581" s="633"/>
      <c r="FT581" s="633"/>
      <c r="FU581" s="633"/>
      <c r="FV581" s="633"/>
      <c r="FW581" s="633"/>
      <c r="FX581" s="633"/>
      <c r="FY581" s="633"/>
      <c r="FZ581" s="633"/>
      <c r="GA581" s="633"/>
      <c r="GB581" s="633"/>
      <c r="GC581" s="633"/>
      <c r="GD581" s="633"/>
      <c r="GE581" s="633"/>
      <c r="GF581" s="633"/>
      <c r="GG581" s="633"/>
      <c r="GH581" s="633"/>
      <c r="GI581" s="633"/>
      <c r="GJ581" s="633"/>
      <c r="GK581" s="633"/>
      <c r="GL581" s="633"/>
      <c r="GM581" s="633"/>
      <c r="GN581" s="633"/>
      <c r="GO581" s="633"/>
      <c r="GP581" s="633"/>
      <c r="GQ581" s="633"/>
      <c r="GR581" s="633"/>
      <c r="GS581" s="633"/>
      <c r="GT581" s="633"/>
      <c r="GU581" s="633"/>
      <c r="GV581" s="633"/>
      <c r="GW581" s="633"/>
      <c r="GX581" s="633"/>
      <c r="GY581" s="633"/>
      <c r="GZ581" s="633"/>
      <c r="HA581" s="633"/>
      <c r="HB581" s="633"/>
      <c r="HC581" s="633"/>
      <c r="HD581" s="633"/>
      <c r="HE581" s="633"/>
      <c r="HF581" s="633"/>
      <c r="HG581" s="633"/>
      <c r="HH581" s="633"/>
      <c r="HI581" s="633"/>
      <c r="HJ581" s="633"/>
      <c r="HK581" s="633"/>
      <c r="HL581" s="633"/>
      <c r="HM581" s="633"/>
      <c r="HN581" s="633"/>
      <c r="HO581" s="633"/>
      <c r="HP581" s="633"/>
      <c r="HQ581" s="633"/>
      <c r="HR581" s="633"/>
      <c r="HS581" s="633"/>
      <c r="HT581" s="633"/>
      <c r="HU581" s="633"/>
      <c r="HV581" s="633"/>
      <c r="HW581" s="633"/>
      <c r="HX581" s="633"/>
      <c r="HY581" s="633"/>
      <c r="HZ581" s="633"/>
      <c r="IA581" s="633"/>
      <c r="IB581" s="633"/>
      <c r="IC581" s="633"/>
      <c r="ID581" s="633"/>
      <c r="IE581" s="633"/>
      <c r="IF581" s="633"/>
      <c r="IG581" s="633"/>
      <c r="IH581" s="633"/>
      <c r="II581" s="633"/>
      <c r="IJ581" s="633"/>
      <c r="IK581" s="633"/>
      <c r="IL581" s="633"/>
      <c r="IM581" s="633"/>
      <c r="IN581" s="633"/>
      <c r="IO581" s="633"/>
      <c r="IP581" s="633"/>
      <c r="IQ581" s="633"/>
      <c r="IR581" s="633"/>
      <c r="IS581" s="633"/>
      <c r="IT581" s="633"/>
      <c r="IU581" s="633"/>
      <c r="IV581" s="633"/>
      <c r="IW581" s="633"/>
      <c r="IX581" s="633"/>
      <c r="IY581" s="633"/>
      <c r="IZ581" s="633"/>
      <c r="JA581" s="633"/>
      <c r="JB581" s="633"/>
      <c r="JC581" s="633"/>
      <c r="JD581" s="633"/>
      <c r="JE581" s="633"/>
      <c r="JF581" s="633"/>
      <c r="JG581" s="633"/>
      <c r="JH581" s="633"/>
      <c r="JI581" s="633"/>
      <c r="JJ581" s="633"/>
      <c r="JK581" s="633"/>
      <c r="JL581" s="633"/>
      <c r="JM581" s="633"/>
      <c r="JN581" s="633"/>
      <c r="JO581" s="633"/>
      <c r="JP581" s="633"/>
      <c r="JQ581" s="633"/>
      <c r="JR581" s="633"/>
      <c r="JS581" s="633"/>
      <c r="JT581" s="633"/>
      <c r="JU581" s="633"/>
      <c r="JV581" s="633"/>
      <c r="JW581" s="633"/>
      <c r="JX581" s="633"/>
      <c r="JY581" s="633"/>
      <c r="JZ581" s="633"/>
      <c r="KA581" s="633"/>
      <c r="KB581" s="633"/>
      <c r="KC581" s="633"/>
      <c r="KD581" s="633"/>
      <c r="KE581" s="633"/>
      <c r="KF581" s="633"/>
      <c r="KG581" s="633"/>
      <c r="KH581" s="633"/>
      <c r="KI581" s="633"/>
      <c r="KJ581" s="633"/>
      <c r="KK581" s="633"/>
      <c r="KL581" s="633"/>
      <c r="KM581" s="633"/>
      <c r="KN581" s="633"/>
      <c r="KO581" s="633"/>
      <c r="KP581" s="633"/>
      <c r="KQ581" s="633"/>
      <c r="KR581" s="633"/>
      <c r="KS581" s="633"/>
      <c r="KT581" s="633"/>
      <c r="KU581" s="633"/>
      <c r="KV581" s="633"/>
      <c r="KW581" s="633"/>
      <c r="KX581" s="633"/>
      <c r="KY581" s="633"/>
      <c r="KZ581" s="633"/>
      <c r="LA581" s="633"/>
      <c r="LB581" s="633"/>
      <c r="LC581" s="633"/>
      <c r="LD581" s="633"/>
      <c r="LE581" s="633"/>
      <c r="LF581" s="633"/>
      <c r="LG581" s="633"/>
      <c r="LH581" s="633"/>
      <c r="LI581" s="633"/>
      <c r="LJ581" s="633"/>
      <c r="LK581" s="633"/>
      <c r="LL581" s="633"/>
      <c r="LM581" s="633"/>
      <c r="LN581" s="633"/>
      <c r="LO581" s="633"/>
      <c r="LP581" s="633"/>
      <c r="LQ581" s="633"/>
      <c r="LR581" s="633"/>
      <c r="LS581" s="633"/>
      <c r="LT581" s="633"/>
      <c r="LU581" s="633"/>
      <c r="LV581" s="633"/>
      <c r="LW581" s="633"/>
      <c r="LX581" s="633"/>
      <c r="LY581" s="633"/>
      <c r="LZ581" s="633"/>
      <c r="MA581" s="633"/>
      <c r="MB581" s="633"/>
      <c r="MC581" s="633"/>
      <c r="MD581" s="633"/>
      <c r="ME581" s="633"/>
      <c r="MF581" s="633"/>
      <c r="MG581" s="633"/>
      <c r="MH581" s="633"/>
      <c r="MI581" s="633"/>
      <c r="MJ581" s="633"/>
      <c r="MK581" s="633"/>
      <c r="ML581" s="633"/>
      <c r="MM581" s="633"/>
      <c r="MN581" s="633"/>
      <c r="MO581" s="633"/>
      <c r="MP581" s="633"/>
      <c r="MQ581" s="633"/>
      <c r="MR581" s="633"/>
      <c r="MS581" s="633"/>
      <c r="MT581" s="633"/>
      <c r="MU581" s="633"/>
      <c r="MV581" s="633"/>
      <c r="MW581" s="633"/>
      <c r="MX581" s="633"/>
      <c r="MY581" s="633"/>
      <c r="MZ581" s="633"/>
      <c r="NA581" s="633"/>
      <c r="NB581" s="633"/>
      <c r="NC581" s="633"/>
      <c r="ND581" s="633"/>
      <c r="NE581" s="633"/>
      <c r="NF581" s="633"/>
      <c r="NG581" s="633"/>
      <c r="NH581" s="633"/>
      <c r="NI581" s="633"/>
      <c r="NJ581" s="633"/>
      <c r="NK581" s="633"/>
      <c r="NL581" s="633"/>
      <c r="NM581" s="633"/>
      <c r="NN581" s="633"/>
      <c r="NO581" s="633"/>
      <c r="NP581" s="633"/>
      <c r="NQ581" s="633"/>
      <c r="NR581" s="633"/>
      <c r="NS581" s="633"/>
      <c r="NT581" s="633"/>
      <c r="NU581" s="633"/>
      <c r="NV581" s="633"/>
      <c r="NW581" s="633"/>
      <c r="NX581" s="633"/>
      <c r="NY581" s="633"/>
      <c r="NZ581" s="633"/>
      <c r="OA581" s="633"/>
      <c r="OB581" s="633"/>
      <c r="OC581" s="633"/>
      <c r="OD581" s="633"/>
      <c r="OE581" s="633"/>
      <c r="OF581" s="633"/>
      <c r="OG581" s="633"/>
      <c r="OH581" s="633"/>
      <c r="OI581" s="633"/>
      <c r="OJ581" s="633"/>
      <c r="OK581" s="633"/>
      <c r="OL581" s="633"/>
      <c r="OM581" s="633"/>
      <c r="ON581" s="633"/>
      <c r="OO581" s="633"/>
      <c r="OP581" s="633"/>
      <c r="OQ581" s="633"/>
      <c r="OR581" s="633"/>
      <c r="OS581" s="633"/>
      <c r="OT581" s="633"/>
      <c r="OU581" s="633"/>
      <c r="OV581" s="633"/>
      <c r="OW581" s="633"/>
      <c r="OX581" s="633"/>
      <c r="OY581" s="633"/>
      <c r="OZ581" s="633"/>
      <c r="PA581" s="633"/>
      <c r="PB581" s="633"/>
      <c r="PC581" s="633"/>
      <c r="PD581" s="633"/>
      <c r="PE581" s="633"/>
      <c r="PF581" s="633"/>
      <c r="PG581" s="633"/>
      <c r="PH581" s="633"/>
      <c r="PI581" s="633"/>
      <c r="PJ581" s="633"/>
      <c r="PK581" s="633"/>
      <c r="PL581" s="633"/>
      <c r="PM581" s="633"/>
      <c r="PN581" s="633"/>
      <c r="PO581" s="633"/>
      <c r="PP581" s="633"/>
      <c r="PQ581" s="633"/>
      <c r="PR581" s="633"/>
      <c r="PS581" s="633"/>
      <c r="PT581" s="633"/>
      <c r="PU581" s="633"/>
      <c r="PV581" s="633"/>
      <c r="PW581" s="633"/>
      <c r="PX581" s="633"/>
      <c r="PY581" s="633"/>
      <c r="PZ581" s="633"/>
      <c r="QA581" s="633"/>
      <c r="QB581" s="633"/>
      <c r="QC581" s="633"/>
      <c r="QD581" s="633"/>
      <c r="QE581" s="633"/>
      <c r="QF581" s="633"/>
      <c r="QG581" s="633"/>
      <c r="QH581" s="633"/>
      <c r="QI581" s="633"/>
      <c r="QJ581" s="633"/>
      <c r="QK581" s="633"/>
      <c r="QL581" s="633"/>
      <c r="QM581" s="633"/>
      <c r="QN581" s="633"/>
      <c r="QO581" s="633"/>
      <c r="QP581" s="633"/>
      <c r="QQ581" s="633"/>
      <c r="QR581" s="633"/>
      <c r="QS581" s="633"/>
      <c r="QT581" s="633"/>
      <c r="QU581" s="633"/>
      <c r="QV581" s="633"/>
      <c r="QW581" s="633"/>
      <c r="QX581" s="633"/>
      <c r="QY581" s="633"/>
      <c r="QZ581" s="633"/>
      <c r="RA581" s="633"/>
      <c r="RB581" s="633"/>
      <c r="RC581" s="633"/>
      <c r="RD581" s="633"/>
      <c r="RE581" s="633"/>
      <c r="RF581" s="633"/>
      <c r="RG581" s="633"/>
      <c r="RH581" s="633"/>
      <c r="RI581" s="633"/>
      <c r="RJ581" s="633"/>
      <c r="RK581" s="633"/>
      <c r="RL581" s="633"/>
      <c r="RM581" s="633"/>
      <c r="RN581" s="633"/>
      <c r="RO581" s="633"/>
      <c r="RP581" s="633"/>
      <c r="RQ581" s="633"/>
      <c r="RR581" s="633"/>
      <c r="RS581" s="633"/>
      <c r="RT581" s="633"/>
      <c r="RU581" s="633"/>
      <c r="RV581" s="633"/>
      <c r="RW581" s="633"/>
      <c r="RX581" s="633"/>
      <c r="RY581" s="633"/>
      <c r="RZ581" s="633"/>
      <c r="SA581" s="633"/>
      <c r="SB581" s="633"/>
      <c r="SC581" s="633"/>
      <c r="SD581" s="633"/>
      <c r="SE581" s="633"/>
      <c r="SF581" s="633"/>
      <c r="SG581" s="633"/>
      <c r="SH581" s="633"/>
      <c r="SI581" s="633"/>
      <c r="SJ581" s="633"/>
      <c r="SK581" s="633"/>
      <c r="SL581" s="633"/>
      <c r="SM581" s="633"/>
      <c r="SN581" s="633"/>
      <c r="SO581" s="633"/>
      <c r="SP581" s="633"/>
      <c r="SQ581" s="633"/>
      <c r="SR581" s="633"/>
      <c r="SS581" s="633"/>
      <c r="ST581" s="633"/>
      <c r="SU581" s="633"/>
      <c r="SV581" s="633"/>
      <c r="SW581" s="633"/>
      <c r="SX581" s="633"/>
      <c r="SY581" s="633"/>
      <c r="SZ581" s="633"/>
      <c r="TA581" s="633"/>
      <c r="TB581" s="633"/>
      <c r="TC581" s="633"/>
      <c r="TD581" s="633"/>
      <c r="TE581" s="633"/>
      <c r="TF581" s="633"/>
      <c r="TG581" s="633"/>
      <c r="TH581" s="633"/>
      <c r="TI581" s="633"/>
      <c r="TJ581" s="633"/>
      <c r="TK581" s="633"/>
      <c r="TL581" s="633"/>
      <c r="TM581" s="633"/>
      <c r="TN581" s="633"/>
      <c r="TO581" s="633"/>
      <c r="TP581" s="633"/>
      <c r="TQ581" s="633"/>
      <c r="TR581" s="633"/>
      <c r="TS581" s="633"/>
      <c r="TT581" s="633"/>
      <c r="TU581" s="633"/>
      <c r="TV581" s="633"/>
      <c r="TW581" s="633"/>
      <c r="TX581" s="633"/>
      <c r="TY581" s="633"/>
      <c r="TZ581" s="633"/>
      <c r="UA581" s="633"/>
      <c r="UB581" s="633"/>
      <c r="UC581" s="633"/>
      <c r="UD581" s="633"/>
      <c r="UE581" s="633"/>
      <c r="UF581" s="633"/>
      <c r="UG581" s="633"/>
      <c r="UH581" s="633"/>
      <c r="UI581" s="633"/>
      <c r="UJ581" s="633"/>
      <c r="UK581" s="633"/>
      <c r="UL581" s="633"/>
      <c r="UM581" s="633"/>
      <c r="UN581" s="633"/>
      <c r="UO581" s="633"/>
      <c r="UP581" s="633"/>
      <c r="UQ581" s="633"/>
      <c r="UR581" s="633"/>
      <c r="US581" s="633"/>
      <c r="UT581" s="633"/>
      <c r="UU581" s="633"/>
      <c r="UV581" s="633"/>
      <c r="UW581" s="633"/>
      <c r="UX581" s="633"/>
      <c r="UY581" s="633"/>
      <c r="UZ581" s="633"/>
      <c r="VA581" s="633"/>
      <c r="VB581" s="633"/>
      <c r="VC581" s="633"/>
      <c r="VD581" s="633"/>
      <c r="VE581" s="633"/>
      <c r="VF581" s="633"/>
      <c r="VG581" s="633"/>
      <c r="VH581" s="633"/>
      <c r="VI581" s="633"/>
      <c r="VJ581" s="633"/>
      <c r="VK581" s="633"/>
      <c r="VL581" s="633"/>
      <c r="VM581" s="633"/>
      <c r="VN581" s="633"/>
      <c r="VO581" s="633"/>
      <c r="VP581" s="633"/>
      <c r="VQ581" s="633"/>
      <c r="VR581" s="633"/>
      <c r="VS581" s="633"/>
      <c r="VT581" s="633"/>
      <c r="VU581" s="633"/>
      <c r="VV581" s="633"/>
      <c r="VW581" s="633"/>
      <c r="VX581" s="633"/>
      <c r="VY581" s="633"/>
      <c r="VZ581" s="633"/>
      <c r="WA581" s="633"/>
      <c r="WB581" s="633"/>
      <c r="WC581" s="633"/>
      <c r="WD581" s="633"/>
      <c r="WE581" s="633"/>
      <c r="WF581" s="633"/>
      <c r="WG581" s="633"/>
      <c r="WH581" s="633"/>
      <c r="WI581" s="633"/>
      <c r="WJ581" s="633"/>
      <c r="WK581" s="633"/>
      <c r="WL581" s="633"/>
      <c r="WM581" s="633"/>
      <c r="WN581" s="633"/>
      <c r="WO581" s="633"/>
      <c r="WP581" s="633"/>
      <c r="WQ581" s="633"/>
      <c r="WR581" s="633"/>
      <c r="WS581" s="633"/>
      <c r="WT581" s="633"/>
      <c r="WU581" s="633"/>
      <c r="WV581" s="633"/>
      <c r="WW581" s="633"/>
      <c r="WX581" s="633"/>
      <c r="WY581" s="633"/>
      <c r="WZ581" s="633"/>
      <c r="XA581" s="633"/>
      <c r="XB581" s="633"/>
      <c r="XC581" s="633"/>
      <c r="XD581" s="633"/>
      <c r="XE581" s="633"/>
      <c r="XF581" s="633"/>
      <c r="XG581" s="633"/>
      <c r="XH581" s="633"/>
      <c r="XI581" s="633"/>
      <c r="XJ581" s="633"/>
      <c r="XK581" s="633"/>
      <c r="XL581" s="633"/>
      <c r="XM581" s="633"/>
      <c r="XN581" s="633"/>
      <c r="XO581" s="633"/>
      <c r="XP581" s="633"/>
      <c r="XQ581" s="633"/>
      <c r="XR581" s="633"/>
      <c r="XS581" s="633"/>
      <c r="XT581" s="633"/>
      <c r="XU581" s="633"/>
      <c r="XV581" s="633"/>
      <c r="XW581" s="633"/>
      <c r="XX581" s="633"/>
      <c r="XY581" s="633"/>
      <c r="XZ581" s="633"/>
      <c r="YA581" s="633"/>
      <c r="YB581" s="633"/>
      <c r="YC581" s="633"/>
      <c r="YD581" s="633"/>
      <c r="YE581" s="633"/>
      <c r="YF581" s="633"/>
      <c r="YG581" s="633"/>
      <c r="YH581" s="633"/>
      <c r="YI581" s="633"/>
      <c r="YJ581" s="633"/>
      <c r="YK581" s="633"/>
      <c r="YL581" s="633"/>
      <c r="YM581" s="633"/>
      <c r="YN581" s="633"/>
      <c r="YO581" s="633"/>
      <c r="YP581" s="633"/>
      <c r="YQ581" s="633"/>
      <c r="YR581" s="633"/>
      <c r="YS581" s="633"/>
      <c r="YT581" s="633"/>
      <c r="YU581" s="633"/>
      <c r="YV581" s="633"/>
      <c r="YW581" s="633"/>
      <c r="YX581" s="633"/>
      <c r="YY581" s="633"/>
      <c r="YZ581" s="633"/>
      <c r="ZA581" s="633"/>
      <c r="ZB581" s="633"/>
      <c r="ZC581" s="633"/>
      <c r="ZD581" s="633"/>
      <c r="ZE581" s="633"/>
      <c r="ZF581" s="633"/>
      <c r="ZG581" s="633"/>
      <c r="ZH581" s="633"/>
      <c r="ZI581" s="633"/>
      <c r="ZJ581" s="633"/>
      <c r="ZK581" s="633"/>
      <c r="ZL581" s="633"/>
      <c r="ZM581" s="633"/>
      <c r="ZN581" s="633"/>
      <c r="ZO581" s="633"/>
      <c r="ZP581" s="633"/>
      <c r="ZQ581" s="633"/>
      <c r="ZR581" s="633"/>
      <c r="ZS581" s="633"/>
      <c r="ZT581" s="633"/>
      <c r="ZU581" s="633"/>
      <c r="ZV581" s="633"/>
      <c r="ZW581" s="633"/>
      <c r="ZX581" s="633"/>
      <c r="ZY581" s="633"/>
      <c r="ZZ581" s="633"/>
      <c r="AAA581" s="633"/>
      <c r="AAB581" s="633"/>
      <c r="AAC581" s="633"/>
      <c r="AAD581" s="633"/>
      <c r="AAE581" s="633"/>
      <c r="AAF581" s="633"/>
      <c r="AAG581" s="633"/>
      <c r="AAH581" s="633"/>
      <c r="AAI581" s="633"/>
      <c r="AAJ581" s="633"/>
      <c r="AAK581" s="633"/>
      <c r="AAL581" s="633"/>
      <c r="AAM581" s="633"/>
      <c r="AAN581" s="633"/>
      <c r="AAO581" s="633"/>
      <c r="AAP581" s="633"/>
      <c r="AAQ581" s="633"/>
      <c r="AAR581" s="633"/>
      <c r="AAS581" s="633"/>
      <c r="AAT581" s="633"/>
      <c r="AAU581" s="633"/>
      <c r="AAV581" s="633"/>
      <c r="AAW581" s="633"/>
      <c r="AAX581" s="633"/>
      <c r="AAY581" s="633"/>
      <c r="AAZ581" s="633"/>
      <c r="ABA581" s="633"/>
      <c r="ABB581" s="633"/>
      <c r="ABC581" s="633"/>
      <c r="ABD581" s="633"/>
      <c r="ABE581" s="633"/>
      <c r="ABF581" s="633"/>
      <c r="ABG581" s="633"/>
      <c r="ABH581" s="633"/>
      <c r="ABI581" s="633"/>
      <c r="ABJ581" s="633"/>
      <c r="ABK581" s="633"/>
      <c r="ABL581" s="633"/>
      <c r="ABM581" s="633"/>
      <c r="ABN581" s="633"/>
      <c r="ABO581" s="633"/>
      <c r="ABP581" s="633"/>
      <c r="ABQ581" s="633"/>
      <c r="ABR581" s="633"/>
      <c r="ABS581" s="633"/>
      <c r="ABT581" s="633"/>
      <c r="ABU581" s="633"/>
      <c r="ABV581" s="633"/>
      <c r="ABW581" s="633"/>
      <c r="ABX581" s="633"/>
      <c r="ABY581" s="633"/>
      <c r="ABZ581" s="633"/>
      <c r="ACA581" s="633"/>
      <c r="ACB581" s="633"/>
      <c r="ACC581" s="633"/>
      <c r="ACD581" s="633"/>
      <c r="ACE581" s="633"/>
      <c r="ACF581" s="633"/>
      <c r="ACG581" s="633"/>
      <c r="ACH581" s="633"/>
      <c r="ACI581" s="633"/>
      <c r="ACJ581" s="633"/>
      <c r="ACK581" s="633"/>
      <c r="ACL581" s="633"/>
      <c r="ACM581" s="633"/>
      <c r="ACN581" s="633"/>
      <c r="ACO581" s="633"/>
      <c r="ACP581" s="633"/>
      <c r="ACQ581" s="633"/>
      <c r="ACR581" s="633"/>
      <c r="ACS581" s="633"/>
      <c r="ACT581" s="633"/>
      <c r="ACU581" s="633"/>
      <c r="ACV581" s="633"/>
      <c r="ACW581" s="633"/>
      <c r="ACX581" s="633"/>
      <c r="ACY581" s="633"/>
      <c r="ACZ581" s="633"/>
      <c r="ADA581" s="633"/>
      <c r="ADB581" s="633"/>
      <c r="ADC581" s="633"/>
      <c r="ADD581" s="633"/>
      <c r="ADE581" s="633"/>
      <c r="ADF581" s="633"/>
      <c r="ADG581" s="633"/>
      <c r="ADH581" s="633"/>
      <c r="ADI581" s="633"/>
      <c r="ADJ581" s="633"/>
      <c r="ADK581" s="633"/>
      <c r="ADL581" s="633"/>
      <c r="ADM581" s="633"/>
      <c r="ADN581" s="633"/>
      <c r="ADO581" s="633"/>
      <c r="ADP581" s="633"/>
      <c r="ADQ581" s="633"/>
      <c r="ADR581" s="633"/>
      <c r="ADS581" s="633"/>
      <c r="ADT581" s="633"/>
      <c r="ADU581" s="633"/>
      <c r="ADV581" s="633"/>
      <c r="ADW581" s="633"/>
      <c r="ADX581" s="633"/>
      <c r="ADY581" s="633"/>
      <c r="ADZ581" s="633"/>
      <c r="AEA581" s="633"/>
      <c r="AEB581" s="633"/>
      <c r="AEC581" s="633"/>
      <c r="AED581" s="633"/>
      <c r="AEE581" s="633"/>
      <c r="AEF581" s="633"/>
      <c r="AEG581" s="633"/>
      <c r="AEH581" s="633"/>
      <c r="AEI581" s="633"/>
      <c r="AEJ581" s="633"/>
      <c r="AEK581" s="633"/>
      <c r="AEL581" s="633"/>
      <c r="AEM581" s="633"/>
      <c r="AEN581" s="633"/>
      <c r="AEO581" s="633"/>
      <c r="AEP581" s="633"/>
      <c r="AEQ581" s="633"/>
      <c r="AER581" s="633"/>
      <c r="AES581" s="633"/>
      <c r="AET581" s="633"/>
      <c r="AEU581" s="633"/>
      <c r="AEV581" s="633"/>
      <c r="AEW581" s="633"/>
      <c r="AEX581" s="633"/>
      <c r="AEY581" s="633"/>
      <c r="AEZ581" s="633"/>
      <c r="AFA581" s="633"/>
      <c r="AFB581" s="633"/>
      <c r="AFC581" s="633"/>
      <c r="AFD581" s="633"/>
      <c r="AFE581" s="633"/>
      <c r="AFF581" s="633"/>
      <c r="AFG581" s="633"/>
      <c r="AFH581" s="633"/>
      <c r="AFI581" s="633"/>
      <c r="AFJ581" s="633"/>
      <c r="AFK581" s="633"/>
      <c r="AFL581" s="633"/>
      <c r="AFM581" s="633"/>
      <c r="AFN581" s="633"/>
      <c r="AFO581" s="633"/>
      <c r="AFP581" s="633"/>
      <c r="AFQ581" s="633"/>
      <c r="AFR581" s="633"/>
      <c r="AFS581" s="633"/>
      <c r="AFT581" s="633"/>
      <c r="AFU581" s="633"/>
      <c r="AFV581" s="633"/>
      <c r="AFW581" s="633"/>
      <c r="AFX581" s="633"/>
      <c r="AFY581" s="633"/>
      <c r="AFZ581" s="633"/>
      <c r="AGA581" s="633"/>
      <c r="AGB581" s="633"/>
      <c r="AGC581" s="633"/>
      <c r="AGD581" s="633"/>
      <c r="AGE581" s="633"/>
      <c r="AGF581" s="633"/>
      <c r="AGG581" s="633"/>
      <c r="AGH581" s="633"/>
      <c r="AGI581" s="633"/>
      <c r="AGJ581" s="633"/>
      <c r="AGK581" s="633"/>
      <c r="AGL581" s="633"/>
      <c r="AGM581" s="633"/>
      <c r="AGN581" s="633"/>
      <c r="AGO581" s="633"/>
      <c r="AGP581" s="633"/>
      <c r="AGQ581" s="633"/>
      <c r="AGR581" s="633"/>
      <c r="AGS581" s="633"/>
      <c r="AGT581" s="633"/>
      <c r="AGU581" s="633"/>
      <c r="AGV581" s="633"/>
      <c r="AGW581" s="633"/>
      <c r="AGX581" s="633"/>
      <c r="AGY581" s="633"/>
      <c r="AGZ581" s="633"/>
      <c r="AHA581" s="633"/>
      <c r="AHB581" s="633"/>
      <c r="AHC581" s="633"/>
      <c r="AHD581" s="633"/>
      <c r="AHE581" s="633"/>
      <c r="AHF581" s="633"/>
      <c r="AHG581" s="633"/>
      <c r="AHH581" s="633"/>
      <c r="AHI581" s="633"/>
      <c r="AHJ581" s="633"/>
      <c r="AHK581" s="633"/>
      <c r="AHL581" s="633"/>
      <c r="AHM581" s="633"/>
      <c r="AHN581" s="633"/>
      <c r="AHO581" s="633"/>
      <c r="AHP581" s="633"/>
      <c r="AHQ581" s="633"/>
      <c r="AHR581" s="633"/>
      <c r="AHS581" s="633"/>
      <c r="AHT581" s="633"/>
      <c r="AHU581" s="633"/>
      <c r="AHV581" s="633"/>
      <c r="AHW581" s="633"/>
      <c r="AHX581" s="633"/>
      <c r="AHY581" s="633"/>
      <c r="AHZ581" s="633"/>
      <c r="AIA581" s="633"/>
      <c r="AIB581" s="633"/>
      <c r="AIC581" s="633"/>
      <c r="AID581" s="633"/>
      <c r="AIE581" s="633"/>
      <c r="AIF581" s="633"/>
      <c r="AIG581" s="633"/>
      <c r="AIH581" s="633"/>
      <c r="AII581" s="633"/>
      <c r="AIJ581" s="633"/>
      <c r="AIK581" s="633"/>
      <c r="AIL581" s="633"/>
      <c r="AIM581" s="633"/>
      <c r="AIN581" s="633"/>
      <c r="AIO581" s="633"/>
      <c r="AIP581" s="633"/>
      <c r="AIQ581" s="633"/>
      <c r="AIR581" s="633"/>
      <c r="AIS581" s="633"/>
      <c r="AIT581" s="633"/>
      <c r="AIU581" s="633"/>
      <c r="AIV581" s="633"/>
      <c r="AIW581" s="633"/>
      <c r="AIX581" s="633"/>
      <c r="AIY581" s="633"/>
      <c r="AIZ581" s="633"/>
      <c r="AJA581" s="633"/>
      <c r="AJB581" s="633"/>
      <c r="AJC581" s="633"/>
      <c r="AJD581" s="633"/>
      <c r="AJE581" s="633"/>
      <c r="AJF581" s="633"/>
      <c r="AJG581" s="633"/>
      <c r="AJH581" s="633"/>
      <c r="AJI581" s="633"/>
      <c r="AJJ581" s="633"/>
      <c r="AJK581" s="633"/>
      <c r="AJL581" s="633"/>
      <c r="AJM581" s="633"/>
      <c r="AJN581" s="633"/>
      <c r="AJO581" s="633"/>
      <c r="AJP581" s="633"/>
      <c r="AJQ581" s="633"/>
      <c r="AJR581" s="633"/>
      <c r="AJS581" s="633"/>
      <c r="AJT581" s="633"/>
      <c r="AJU581" s="633"/>
      <c r="AJV581" s="633"/>
      <c r="AJW581" s="633"/>
      <c r="AJX581" s="633"/>
      <c r="AJY581" s="633"/>
      <c r="AJZ581" s="633"/>
      <c r="AKA581" s="633"/>
      <c r="AKB581" s="633"/>
      <c r="AKC581" s="633"/>
      <c r="AKD581" s="633"/>
      <c r="AKE581" s="633"/>
      <c r="AKF581" s="633"/>
      <c r="AKG581" s="633"/>
      <c r="AKH581" s="633"/>
      <c r="AKI581" s="633"/>
      <c r="AKJ581" s="633"/>
      <c r="AKK581" s="633"/>
      <c r="AKL581" s="633"/>
      <c r="AKM581" s="633"/>
      <c r="AKN581" s="633"/>
      <c r="AKO581" s="633"/>
      <c r="AKP581" s="633"/>
      <c r="AKQ581" s="633"/>
      <c r="AKR581" s="633"/>
      <c r="AKS581" s="633"/>
      <c r="AKT581" s="633"/>
      <c r="AKU581" s="633"/>
      <c r="AKV581" s="633"/>
      <c r="AKW581" s="633"/>
      <c r="AKX581" s="633"/>
      <c r="AKY581" s="633"/>
      <c r="AKZ581" s="633"/>
      <c r="ALA581" s="633"/>
      <c r="ALB581" s="633"/>
      <c r="ALC581" s="633"/>
      <c r="ALD581" s="633"/>
      <c r="ALE581" s="633"/>
      <c r="ALF581" s="633"/>
      <c r="ALG581" s="633"/>
      <c r="ALH581" s="633"/>
      <c r="ALI581" s="633"/>
      <c r="ALJ581" s="633"/>
      <c r="ALK581" s="633"/>
      <c r="ALL581" s="633"/>
      <c r="ALM581" s="633"/>
      <c r="ALN581" s="633"/>
      <c r="ALO581" s="633"/>
      <c r="ALP581" s="633"/>
      <c r="ALQ581" s="633"/>
      <c r="ALR581" s="633"/>
      <c r="ALS581" s="633"/>
      <c r="ALT581" s="633"/>
      <c r="ALU581" s="633"/>
      <c r="ALV581" s="633"/>
      <c r="ALW581" s="633"/>
      <c r="ALX581" s="633"/>
      <c r="ALY581" s="633"/>
      <c r="ALZ581" s="633"/>
      <c r="AMA581" s="633"/>
      <c r="AMB581" s="633"/>
      <c r="AMC581" s="633"/>
      <c r="AMD581" s="633"/>
      <c r="AME581" s="633"/>
      <c r="AMF581" s="633"/>
      <c r="AMG581" s="633"/>
      <c r="AMH581" s="633"/>
      <c r="AMI581" s="633"/>
      <c r="AMJ581" s="633"/>
      <c r="AMK581" s="633"/>
      <c r="AML581" s="633"/>
      <c r="AMM581" s="633"/>
      <c r="AMN581" s="633"/>
      <c r="AMO581" s="633"/>
      <c r="AMP581" s="633"/>
      <c r="AMQ581" s="633"/>
      <c r="AMR581" s="633"/>
      <c r="AMS581" s="633"/>
      <c r="AMT581" s="633"/>
      <c r="AMU581" s="633"/>
      <c r="AMV581" s="633"/>
      <c r="AMW581" s="633"/>
      <c r="AMX581" s="633"/>
      <c r="AMY581" s="633"/>
      <c r="AMZ581" s="633"/>
      <c r="ANA581" s="633"/>
      <c r="ANB581" s="633"/>
      <c r="ANC581" s="633"/>
      <c r="AND581" s="633"/>
      <c r="ANE581" s="633"/>
      <c r="ANF581" s="633"/>
      <c r="ANG581" s="633"/>
      <c r="ANH581" s="633"/>
      <c r="ANI581" s="633"/>
      <c r="ANJ581" s="633"/>
      <c r="ANK581" s="633"/>
      <c r="ANL581" s="633"/>
      <c r="ANM581" s="633"/>
      <c r="ANN581" s="633"/>
      <c r="ANO581" s="633"/>
      <c r="ANP581" s="633"/>
      <c r="ANQ581" s="633"/>
      <c r="ANR581" s="633"/>
      <c r="ANS581" s="633"/>
      <c r="ANT581" s="633"/>
      <c r="ANU581" s="633"/>
      <c r="ANV581" s="633"/>
      <c r="ANW581" s="633"/>
      <c r="ANX581" s="633"/>
      <c r="ANY581" s="633"/>
      <c r="ANZ581" s="633"/>
      <c r="AOA581" s="633"/>
      <c r="AOB581" s="633"/>
      <c r="AOC581" s="633"/>
      <c r="AOD581" s="633"/>
      <c r="AOE581" s="633"/>
      <c r="AOF581" s="633"/>
      <c r="AOG581" s="633"/>
      <c r="AOH581" s="633"/>
      <c r="AOI581" s="633"/>
      <c r="AOJ581" s="633"/>
      <c r="AOK581" s="633"/>
      <c r="AOL581" s="633"/>
      <c r="AOM581" s="633"/>
      <c r="AON581" s="633"/>
      <c r="AOO581" s="633"/>
      <c r="AOP581" s="633"/>
      <c r="AOQ581" s="633"/>
      <c r="AOR581" s="633"/>
      <c r="AOS581" s="633"/>
      <c r="AOT581" s="633"/>
      <c r="AOU581" s="633"/>
      <c r="AOV581" s="633"/>
      <c r="AOW581" s="633"/>
      <c r="AOX581" s="633"/>
      <c r="AOY581" s="633"/>
      <c r="AOZ581" s="633"/>
      <c r="APA581" s="633"/>
      <c r="APB581" s="633"/>
      <c r="APC581" s="633"/>
      <c r="APD581" s="633"/>
      <c r="APE581" s="633"/>
      <c r="APF581" s="633"/>
      <c r="APG581" s="633"/>
      <c r="APH581" s="633"/>
      <c r="API581" s="633"/>
      <c r="APJ581" s="633"/>
      <c r="APK581" s="633"/>
      <c r="APL581" s="633"/>
      <c r="APM581" s="633"/>
      <c r="APN581" s="633"/>
      <c r="APO581" s="633"/>
      <c r="APP581" s="633"/>
      <c r="APQ581" s="633"/>
      <c r="APR581" s="633"/>
      <c r="APS581" s="633"/>
      <c r="APT581" s="633"/>
      <c r="APU581" s="633"/>
      <c r="APV581" s="633"/>
      <c r="APW581" s="633"/>
      <c r="APX581" s="633"/>
      <c r="APY581" s="633"/>
      <c r="APZ581" s="633"/>
      <c r="AQA581" s="633"/>
      <c r="AQB581" s="633"/>
      <c r="AQC581" s="633"/>
      <c r="AQD581" s="633"/>
      <c r="AQE581" s="633"/>
      <c r="AQF581" s="633"/>
      <c r="AQG581" s="633"/>
      <c r="AQH581" s="633"/>
      <c r="AQI581" s="633"/>
      <c r="AQJ581" s="633"/>
      <c r="AQK581" s="633"/>
      <c r="AQL581" s="633"/>
      <c r="AQM581" s="633"/>
      <c r="AQN581" s="633"/>
      <c r="AQO581" s="633"/>
      <c r="AQP581" s="633"/>
      <c r="AQQ581" s="633"/>
      <c r="AQR581" s="633"/>
      <c r="AQS581" s="633"/>
      <c r="AQT581" s="633"/>
      <c r="AQU581" s="633"/>
      <c r="AQV581" s="633"/>
      <c r="AQW581" s="633"/>
      <c r="AQX581" s="633"/>
      <c r="AQY581" s="633"/>
      <c r="AQZ581" s="633"/>
      <c r="ARA581" s="633"/>
      <c r="ARB581" s="633"/>
      <c r="ARC581" s="633"/>
      <c r="ARD581" s="633"/>
      <c r="ARE581" s="633"/>
      <c r="ARF581" s="633"/>
      <c r="ARG581" s="633"/>
      <c r="ARH581" s="633"/>
      <c r="ARI581" s="633"/>
      <c r="ARJ581" s="633"/>
      <c r="ARK581" s="633"/>
      <c r="ARL581" s="633"/>
      <c r="ARM581" s="633"/>
      <c r="ARN581" s="633"/>
      <c r="ARO581" s="633"/>
      <c r="ARP581" s="633"/>
      <c r="ARQ581" s="633"/>
      <c r="ARR581" s="633"/>
      <c r="ARS581" s="633"/>
      <c r="ART581" s="633"/>
      <c r="ARU581" s="633"/>
      <c r="ARV581" s="633"/>
      <c r="ARW581" s="633"/>
      <c r="ARX581" s="633"/>
      <c r="ARY581" s="633"/>
      <c r="ARZ581" s="633"/>
      <c r="ASA581" s="633"/>
      <c r="ASB581" s="633"/>
      <c r="ASC581" s="633"/>
      <c r="ASD581" s="633"/>
      <c r="ASE581" s="633"/>
      <c r="ASF581" s="633"/>
      <c r="ASG581" s="633"/>
      <c r="ASH581" s="633"/>
      <c r="ASI581" s="633"/>
      <c r="ASJ581" s="633"/>
      <c r="ASK581" s="633"/>
      <c r="ASL581" s="633"/>
      <c r="ASM581" s="633"/>
      <c r="ASN581" s="633"/>
      <c r="ASO581" s="633"/>
      <c r="ASP581" s="633"/>
      <c r="ASQ581" s="633"/>
      <c r="ASR581" s="633"/>
      <c r="ASS581" s="633"/>
      <c r="AST581" s="633"/>
      <c r="ASU581" s="633"/>
      <c r="ASV581" s="633"/>
      <c r="ASW581" s="633"/>
      <c r="ASX581" s="633"/>
      <c r="ASY581" s="633"/>
      <c r="ASZ581" s="633"/>
      <c r="ATA581" s="633"/>
      <c r="ATB581" s="633"/>
      <c r="ATC581" s="633"/>
      <c r="ATD581" s="633"/>
      <c r="ATE581" s="633"/>
      <c r="ATF581" s="633"/>
      <c r="ATG581" s="633"/>
      <c r="ATH581" s="633"/>
      <c r="ATI581" s="633"/>
      <c r="ATJ581" s="633"/>
      <c r="ATK581" s="633"/>
      <c r="ATL581" s="633"/>
      <c r="ATM581" s="633"/>
      <c r="ATN581" s="633"/>
      <c r="ATO581" s="633"/>
      <c r="ATP581" s="633"/>
      <c r="ATQ581" s="633"/>
      <c r="ATR581" s="633"/>
      <c r="ATS581" s="633"/>
      <c r="ATT581" s="633"/>
      <c r="ATU581" s="633"/>
      <c r="ATV581" s="633"/>
      <c r="ATW581" s="633"/>
      <c r="ATX581" s="633"/>
      <c r="ATY581" s="633"/>
      <c r="ATZ581" s="633"/>
      <c r="AUA581" s="633"/>
      <c r="AUB581" s="633"/>
      <c r="AUC581" s="633"/>
      <c r="AUD581" s="633"/>
      <c r="AUE581" s="633"/>
      <c r="AUF581" s="633"/>
      <c r="AUG581" s="633"/>
      <c r="AUH581" s="633"/>
      <c r="AUI581" s="633"/>
      <c r="AUJ581" s="633"/>
      <c r="AUK581" s="633"/>
      <c r="AUL581" s="633"/>
      <c r="AUM581" s="633"/>
      <c r="AUN581" s="633"/>
      <c r="AUO581" s="633"/>
      <c r="AUP581" s="633"/>
      <c r="AUQ581" s="633"/>
      <c r="AUR581" s="633"/>
      <c r="AUS581" s="633"/>
      <c r="AUT581" s="633"/>
      <c r="AUU581" s="633"/>
      <c r="AUV581" s="633"/>
      <c r="AUW581" s="633"/>
      <c r="AUX581" s="633"/>
      <c r="AUY581" s="633"/>
      <c r="AUZ581" s="633"/>
      <c r="AVA581" s="633"/>
      <c r="AVB581" s="633"/>
      <c r="AVC581" s="633"/>
      <c r="AVD581" s="633"/>
      <c r="AVE581" s="633"/>
      <c r="AVF581" s="633"/>
      <c r="AVG581" s="633"/>
      <c r="AVH581" s="633"/>
      <c r="AVI581" s="633"/>
      <c r="AVJ581" s="633"/>
      <c r="AVK581" s="633"/>
      <c r="AVL581" s="633"/>
      <c r="AVM581" s="633"/>
      <c r="AVN581" s="633"/>
      <c r="AVO581" s="633"/>
      <c r="AVP581" s="633"/>
      <c r="AVQ581" s="633"/>
      <c r="AVR581" s="633"/>
      <c r="AVS581" s="633"/>
      <c r="AVT581" s="633"/>
      <c r="AVU581" s="633"/>
      <c r="AVV581" s="633"/>
      <c r="AVW581" s="633"/>
      <c r="AVX581" s="633"/>
      <c r="AVY581" s="633"/>
      <c r="AVZ581" s="633"/>
      <c r="AWA581" s="633"/>
      <c r="AWB581" s="633"/>
      <c r="AWC581" s="633"/>
      <c r="AWD581" s="633"/>
      <c r="AWE581" s="633"/>
      <c r="AWF581" s="633"/>
      <c r="AWG581" s="633"/>
      <c r="AWH581" s="633"/>
      <c r="AWI581" s="633"/>
      <c r="AWJ581" s="633"/>
      <c r="AWK581" s="633"/>
      <c r="AWL581" s="633"/>
      <c r="AWM581" s="633"/>
      <c r="AWN581" s="633"/>
      <c r="AWO581" s="633"/>
      <c r="AWP581" s="633"/>
      <c r="AWQ581" s="633"/>
      <c r="AWR581" s="633"/>
      <c r="AWS581" s="633"/>
      <c r="AWT581" s="633"/>
      <c r="AWU581" s="633"/>
      <c r="AWV581" s="633"/>
      <c r="AWW581" s="633"/>
      <c r="AWX581" s="633"/>
      <c r="AWY581" s="633"/>
      <c r="AWZ581" s="633"/>
      <c r="AXA581" s="633"/>
      <c r="AXB581" s="633"/>
      <c r="AXC581" s="633"/>
      <c r="AXD581" s="633"/>
      <c r="AXE581" s="633"/>
      <c r="AXF581" s="633"/>
      <c r="AXG581" s="633"/>
      <c r="AXH581" s="633"/>
      <c r="AXI581" s="633"/>
      <c r="AXJ581" s="633"/>
      <c r="AXK581" s="633"/>
      <c r="AXL581" s="633"/>
      <c r="AXM581" s="633"/>
      <c r="AXN581" s="633"/>
      <c r="AXO581" s="633"/>
      <c r="AXP581" s="633"/>
      <c r="AXQ581" s="633"/>
      <c r="AXR581" s="633"/>
      <c r="AXS581" s="633"/>
      <c r="AXT581" s="633"/>
      <c r="AXU581" s="633"/>
      <c r="AXV581" s="633"/>
      <c r="AXW581" s="633"/>
      <c r="AXX581" s="633"/>
      <c r="AXY581" s="633"/>
      <c r="AXZ581" s="633"/>
      <c r="AYA581" s="633"/>
      <c r="AYB581" s="633"/>
      <c r="AYC581" s="633"/>
      <c r="AYD581" s="633"/>
      <c r="AYE581" s="633"/>
      <c r="AYF581" s="633"/>
      <c r="AYG581" s="633"/>
      <c r="AYH581" s="633"/>
      <c r="AYI581" s="633"/>
      <c r="AYJ581" s="633"/>
      <c r="AYK581" s="633"/>
      <c r="AYL581" s="633"/>
      <c r="AYM581" s="633"/>
      <c r="AYN581" s="633"/>
      <c r="AYO581" s="633"/>
      <c r="AYP581" s="633"/>
      <c r="AYQ581" s="633"/>
      <c r="AYR581" s="633"/>
      <c r="AYS581" s="633"/>
      <c r="AYT581" s="633"/>
      <c r="AYU581" s="633"/>
      <c r="AYV581" s="633"/>
      <c r="AYW581" s="633"/>
      <c r="AYX581" s="633"/>
      <c r="AYY581" s="633"/>
      <c r="AYZ581" s="633"/>
      <c r="AZA581" s="633"/>
      <c r="AZB581" s="633"/>
      <c r="AZC581" s="633"/>
      <c r="AZD581" s="633"/>
      <c r="AZE581" s="633"/>
      <c r="AZF581" s="633"/>
      <c r="AZG581" s="633"/>
      <c r="AZH581" s="633"/>
      <c r="AZI581" s="633"/>
      <c r="AZJ581" s="633"/>
      <c r="AZK581" s="633"/>
      <c r="AZL581" s="633"/>
      <c r="AZM581" s="633"/>
      <c r="AZN581" s="633"/>
      <c r="AZO581" s="633"/>
      <c r="AZP581" s="633"/>
      <c r="AZQ581" s="633"/>
      <c r="AZR581" s="633"/>
      <c r="AZS581" s="633"/>
      <c r="AZT581" s="633"/>
      <c r="AZU581" s="633"/>
      <c r="AZV581" s="633"/>
      <c r="AZW581" s="633"/>
      <c r="AZX581" s="633"/>
      <c r="AZY581" s="633"/>
      <c r="AZZ581" s="633"/>
      <c r="BAA581" s="633"/>
      <c r="BAB581" s="633"/>
      <c r="BAC581" s="633"/>
      <c r="BAD581" s="633"/>
      <c r="BAE581" s="633"/>
      <c r="BAF581" s="633"/>
      <c r="BAG581" s="633"/>
      <c r="BAH581" s="633"/>
      <c r="BAI581" s="633"/>
      <c r="BAJ581" s="633"/>
      <c r="BAK581" s="633"/>
      <c r="BAL581" s="633"/>
      <c r="BAM581" s="633"/>
      <c r="BAN581" s="633"/>
      <c r="BAO581" s="633"/>
      <c r="BAP581" s="633"/>
      <c r="BAQ581" s="633"/>
      <c r="BAR581" s="633"/>
      <c r="BAS581" s="633"/>
      <c r="BAT581" s="633"/>
      <c r="BAU581" s="633"/>
      <c r="BAV581" s="633"/>
      <c r="BAW581" s="633"/>
      <c r="BAX581" s="633"/>
      <c r="BAY581" s="633"/>
      <c r="BAZ581" s="633"/>
      <c r="BBA581" s="633"/>
      <c r="BBB581" s="633"/>
      <c r="BBC581" s="633"/>
      <c r="BBD581" s="633"/>
      <c r="BBE581" s="633"/>
      <c r="BBF581" s="633"/>
      <c r="BBG581" s="633"/>
      <c r="BBH581" s="633"/>
      <c r="BBI581" s="633"/>
      <c r="BBJ581" s="633"/>
      <c r="BBK581" s="633"/>
      <c r="BBL581" s="633"/>
      <c r="BBM581" s="633"/>
      <c r="BBN581" s="633"/>
      <c r="BBO581" s="633"/>
      <c r="BBP581" s="633"/>
      <c r="BBQ581" s="633"/>
      <c r="BBR581" s="633"/>
      <c r="BBS581" s="633"/>
      <c r="BBT581" s="633"/>
      <c r="BBU581" s="633"/>
      <c r="BBV581" s="633"/>
      <c r="BBW581" s="633"/>
      <c r="BBX581" s="633"/>
      <c r="BBY581" s="633"/>
      <c r="BBZ581" s="633"/>
      <c r="BCA581" s="633"/>
      <c r="BCB581" s="633"/>
      <c r="BCC581" s="633"/>
      <c r="BCD581" s="633"/>
      <c r="BCE581" s="633"/>
      <c r="BCF581" s="633"/>
      <c r="BCG581" s="633"/>
      <c r="BCH581" s="633"/>
      <c r="BCI581" s="633"/>
      <c r="BCJ581" s="633"/>
      <c r="BCK581" s="633"/>
      <c r="BCL581" s="633"/>
      <c r="BCM581" s="633"/>
      <c r="BCN581" s="633"/>
      <c r="BCO581" s="633"/>
      <c r="BCP581" s="633"/>
      <c r="BCQ581" s="633"/>
      <c r="BCR581" s="633"/>
      <c r="BCS581" s="633"/>
      <c r="BCT581" s="633"/>
      <c r="BCU581" s="633"/>
      <c r="BCV581" s="633"/>
      <c r="BCW581" s="633"/>
      <c r="BCX581" s="633"/>
      <c r="BCY581" s="633"/>
      <c r="BCZ581" s="633"/>
      <c r="BDA581" s="633"/>
      <c r="BDB581" s="633"/>
      <c r="BDC581" s="633"/>
      <c r="BDD581" s="633"/>
      <c r="BDE581" s="633"/>
      <c r="BDF581" s="633"/>
      <c r="BDG581" s="633"/>
      <c r="BDH581" s="633"/>
      <c r="BDI581" s="633"/>
      <c r="BDJ581" s="633"/>
      <c r="BDK581" s="633"/>
      <c r="BDL581" s="633"/>
      <c r="BDM581" s="633"/>
      <c r="BDN581" s="633"/>
      <c r="BDO581" s="633"/>
      <c r="BDP581" s="633"/>
      <c r="BDQ581" s="633"/>
      <c r="BDR581" s="633"/>
      <c r="BDS581" s="633"/>
      <c r="BDT581" s="633"/>
      <c r="BDU581" s="633"/>
      <c r="BDV581" s="633"/>
      <c r="BDW581" s="633"/>
      <c r="BDX581" s="633"/>
      <c r="BDY581" s="633"/>
      <c r="BDZ581" s="633"/>
      <c r="BEA581" s="633"/>
      <c r="BEB581" s="633"/>
      <c r="BEC581" s="633"/>
      <c r="BED581" s="633"/>
      <c r="BEE581" s="633"/>
      <c r="BEF581" s="633"/>
      <c r="BEG581" s="633"/>
      <c r="BEH581" s="633"/>
      <c r="BEI581" s="633"/>
      <c r="BEJ581" s="633"/>
      <c r="BEK581" s="633"/>
      <c r="BEL581" s="633"/>
      <c r="BEM581" s="633"/>
      <c r="BEN581" s="633"/>
      <c r="BEO581" s="633"/>
      <c r="BEP581" s="633"/>
      <c r="BEQ581" s="633"/>
      <c r="BER581" s="633"/>
      <c r="BES581" s="633"/>
      <c r="BET581" s="633"/>
      <c r="BEU581" s="633"/>
      <c r="BEV581" s="633"/>
      <c r="BEW581" s="633"/>
      <c r="BEX581" s="633"/>
      <c r="BEY581" s="633"/>
      <c r="BEZ581" s="633"/>
      <c r="BFA581" s="633"/>
      <c r="BFB581" s="633"/>
      <c r="BFC581" s="633"/>
      <c r="BFD581" s="633"/>
      <c r="BFE581" s="633"/>
      <c r="BFF581" s="633"/>
      <c r="BFG581" s="633"/>
      <c r="BFH581" s="633"/>
      <c r="BFI581" s="633"/>
      <c r="BFJ581" s="633"/>
      <c r="BFK581" s="633"/>
      <c r="BFL581" s="633"/>
      <c r="BFM581" s="633"/>
      <c r="BFN581" s="633"/>
      <c r="BFO581" s="633"/>
      <c r="BFP581" s="633"/>
      <c r="BFQ581" s="633"/>
      <c r="BFR581" s="633"/>
      <c r="BFS581" s="633"/>
      <c r="BFT581" s="633"/>
      <c r="BFU581" s="633"/>
      <c r="BFV581" s="633"/>
      <c r="BFW581" s="633"/>
      <c r="BFX581" s="633"/>
      <c r="BFY581" s="633"/>
      <c r="BFZ581" s="633"/>
      <c r="BGA581" s="633"/>
      <c r="BGB581" s="633"/>
      <c r="BGC581" s="633"/>
      <c r="BGD581" s="633"/>
      <c r="BGE581" s="633"/>
      <c r="BGF581" s="633"/>
      <c r="BGG581" s="633"/>
      <c r="BGH581" s="633"/>
      <c r="BGI581" s="633"/>
      <c r="BGJ581" s="633"/>
      <c r="BGK581" s="633"/>
      <c r="BGL581" s="633"/>
      <c r="BGM581" s="633"/>
      <c r="BGN581" s="633"/>
      <c r="BGO581" s="633"/>
      <c r="BGP581" s="633"/>
      <c r="BGQ581" s="633"/>
      <c r="BGR581" s="633"/>
      <c r="BGS581" s="633"/>
      <c r="BGT581" s="633"/>
      <c r="BGU581" s="633"/>
      <c r="BGV581" s="633"/>
      <c r="BGW581" s="633"/>
      <c r="BGX581" s="633"/>
      <c r="BGY581" s="633"/>
      <c r="BGZ581" s="633"/>
      <c r="BHA581" s="633"/>
      <c r="BHB581" s="633"/>
      <c r="BHC581" s="633"/>
      <c r="BHD581" s="633"/>
      <c r="BHE581" s="633"/>
      <c r="BHF581" s="633"/>
      <c r="BHG581" s="633"/>
      <c r="BHH581" s="633"/>
      <c r="BHI581" s="633"/>
      <c r="BHJ581" s="633"/>
      <c r="BHK581" s="633"/>
      <c r="BHL581" s="633"/>
      <c r="BHM581" s="633"/>
      <c r="BHN581" s="633"/>
      <c r="BHO581" s="633"/>
      <c r="BHP581" s="633"/>
      <c r="BHQ581" s="633"/>
      <c r="BHR581" s="633"/>
      <c r="BHS581" s="633"/>
      <c r="BHT581" s="633"/>
      <c r="BHU581" s="633"/>
      <c r="BHV581" s="633"/>
      <c r="BHW581" s="633"/>
      <c r="BHX581" s="633"/>
      <c r="BHY581" s="633"/>
      <c r="BHZ581" s="633"/>
      <c r="BIA581" s="633"/>
      <c r="BIB581" s="633"/>
      <c r="BIC581" s="633"/>
      <c r="BID581" s="633"/>
      <c r="BIE581" s="633"/>
      <c r="BIF581" s="633"/>
      <c r="BIG581" s="633"/>
      <c r="BIH581" s="633"/>
      <c r="BII581" s="633"/>
      <c r="BIJ581" s="633"/>
      <c r="BIK581" s="633"/>
      <c r="BIL581" s="633"/>
      <c r="BIM581" s="633"/>
      <c r="BIN581" s="633"/>
      <c r="BIO581" s="633"/>
      <c r="BIP581" s="633"/>
      <c r="BIQ581" s="633"/>
      <c r="BIR581" s="633"/>
      <c r="BIS581" s="633"/>
      <c r="BIT581" s="633"/>
      <c r="BIU581" s="633"/>
      <c r="BIV581" s="633"/>
      <c r="BIW581" s="633"/>
      <c r="BIX581" s="633"/>
      <c r="BIY581" s="633"/>
      <c r="BIZ581" s="633"/>
      <c r="BJA581" s="633"/>
      <c r="BJB581" s="633"/>
      <c r="BJC581" s="633"/>
      <c r="BJD581" s="633"/>
      <c r="BJE581" s="633"/>
      <c r="BJF581" s="633"/>
      <c r="BJG581" s="633"/>
      <c r="BJH581" s="633"/>
      <c r="BJI581" s="633"/>
      <c r="BJJ581" s="633"/>
      <c r="BJK581" s="633"/>
      <c r="BJL581" s="633"/>
      <c r="BJM581" s="633"/>
      <c r="BJN581" s="633"/>
      <c r="BJO581" s="633"/>
      <c r="BJP581" s="633"/>
      <c r="BJQ581" s="633"/>
      <c r="BJR581" s="633"/>
      <c r="BJS581" s="633"/>
      <c r="BJT581" s="633"/>
      <c r="BJU581" s="633"/>
      <c r="BJV581" s="633"/>
      <c r="BJW581" s="633"/>
      <c r="BJX581" s="633"/>
      <c r="BJY581" s="633"/>
      <c r="BJZ581" s="633"/>
      <c r="BKA581" s="633"/>
      <c r="BKB581" s="633"/>
      <c r="BKC581" s="633"/>
      <c r="BKD581" s="633"/>
      <c r="BKE581" s="633"/>
      <c r="BKF581" s="633"/>
      <c r="BKG581" s="633"/>
      <c r="BKH581" s="633"/>
      <c r="BKI581" s="633"/>
      <c r="BKJ581" s="633"/>
      <c r="BKK581" s="633"/>
      <c r="BKL581" s="633"/>
      <c r="BKM581" s="633"/>
      <c r="BKN581" s="633"/>
      <c r="BKO581" s="633"/>
      <c r="BKP581" s="633"/>
      <c r="BKQ581" s="633"/>
      <c r="BKR581" s="633"/>
      <c r="BKS581" s="633"/>
      <c r="BKT581" s="633"/>
      <c r="BKU581" s="633"/>
      <c r="BKV581" s="633"/>
      <c r="BKW581" s="633"/>
      <c r="BKX581" s="633"/>
      <c r="BKY581" s="633"/>
      <c r="BKZ581" s="633"/>
      <c r="BLA581" s="633"/>
      <c r="BLB581" s="633"/>
      <c r="BLC581" s="633"/>
      <c r="BLD581" s="633"/>
      <c r="BLE581" s="633"/>
      <c r="BLF581" s="633"/>
      <c r="BLG581" s="633"/>
      <c r="BLH581" s="633"/>
      <c r="BLI581" s="633"/>
      <c r="BLJ581" s="633"/>
      <c r="BLK581" s="633"/>
      <c r="BLL581" s="633"/>
      <c r="BLM581" s="633"/>
      <c r="BLN581" s="633"/>
      <c r="BLO581" s="633"/>
      <c r="BLP581" s="633"/>
      <c r="BLQ581" s="633"/>
      <c r="BLR581" s="633"/>
      <c r="BLS581" s="633"/>
      <c r="BLT581" s="633"/>
      <c r="BLU581" s="633"/>
      <c r="BLV581" s="633"/>
      <c r="BLW581" s="633"/>
      <c r="BLX581" s="633"/>
      <c r="BLY581" s="633"/>
      <c r="BLZ581" s="633"/>
      <c r="BMA581" s="633"/>
      <c r="BMB581" s="633"/>
      <c r="BMC581" s="633"/>
      <c r="BMD581" s="633"/>
      <c r="BME581" s="633"/>
      <c r="BMF581" s="633"/>
      <c r="BMG581" s="633"/>
      <c r="BMH581" s="633"/>
      <c r="BMI581" s="633"/>
      <c r="BMJ581" s="633"/>
      <c r="BMK581" s="633"/>
      <c r="BML581" s="633"/>
      <c r="BMM581" s="633"/>
      <c r="BMN581" s="633"/>
      <c r="BMO581" s="633"/>
      <c r="BMP581" s="633"/>
      <c r="BMQ581" s="633"/>
      <c r="BMR581" s="633"/>
      <c r="BMS581" s="633"/>
      <c r="BMT581" s="633"/>
      <c r="BMU581" s="633"/>
      <c r="BMV581" s="633"/>
      <c r="BMW581" s="633"/>
      <c r="BMX581" s="633"/>
      <c r="BMY581" s="633"/>
      <c r="BMZ581" s="633"/>
      <c r="BNA581" s="633"/>
      <c r="BNB581" s="633"/>
      <c r="BNC581" s="633"/>
      <c r="BND581" s="633"/>
      <c r="BNE581" s="633"/>
      <c r="BNF581" s="633"/>
      <c r="BNG581" s="633"/>
      <c r="BNH581" s="633"/>
      <c r="BNI581" s="633"/>
      <c r="BNJ581" s="633"/>
      <c r="BNK581" s="633"/>
      <c r="BNL581" s="633"/>
      <c r="BNM581" s="633"/>
      <c r="BNN581" s="633"/>
      <c r="BNO581" s="633"/>
      <c r="BNP581" s="633"/>
      <c r="BNQ581" s="633"/>
      <c r="BNR581" s="633"/>
      <c r="BNS581" s="633"/>
      <c r="BNT581" s="633"/>
      <c r="BNU581" s="633"/>
      <c r="BNV581" s="633"/>
      <c r="BNW581" s="633"/>
      <c r="BNX581" s="633"/>
      <c r="BNY581" s="633"/>
      <c r="BNZ581" s="633"/>
      <c r="BOA581" s="633"/>
      <c r="BOB581" s="633"/>
      <c r="BOC581" s="633"/>
      <c r="BOD581" s="633"/>
      <c r="BOE581" s="633"/>
      <c r="BOF581" s="633"/>
      <c r="BOG581" s="633"/>
      <c r="BOH581" s="633"/>
      <c r="BOI581" s="633"/>
      <c r="BOJ581" s="633"/>
      <c r="BOK581" s="633"/>
      <c r="BOL581" s="633"/>
      <c r="BOM581" s="633"/>
      <c r="BON581" s="633"/>
      <c r="BOO581" s="633"/>
      <c r="BOP581" s="633"/>
      <c r="BOQ581" s="633"/>
      <c r="BOR581" s="633"/>
      <c r="BOS581" s="633"/>
      <c r="BOT581" s="633"/>
      <c r="BOU581" s="633"/>
      <c r="BOV581" s="633"/>
      <c r="BOW581" s="633"/>
      <c r="BOX581" s="633"/>
      <c r="BOY581" s="633"/>
      <c r="BOZ581" s="633"/>
      <c r="BPA581" s="633"/>
      <c r="BPB581" s="633"/>
      <c r="BPC581" s="633"/>
      <c r="BPD581" s="633"/>
      <c r="BPE581" s="633"/>
      <c r="BPF581" s="633"/>
      <c r="BPG581" s="633"/>
      <c r="BPH581" s="633"/>
      <c r="BPI581" s="633"/>
      <c r="BPJ581" s="633"/>
      <c r="BPK581" s="633"/>
      <c r="BPL581" s="633"/>
      <c r="BPM581" s="633"/>
      <c r="BPN581" s="633"/>
      <c r="BPO581" s="633"/>
      <c r="BPP581" s="633"/>
      <c r="BPQ581" s="633"/>
      <c r="BPR581" s="633"/>
      <c r="BPS581" s="633"/>
      <c r="BPT581" s="633"/>
      <c r="BPU581" s="633"/>
      <c r="BPV581" s="633"/>
      <c r="BPW581" s="633"/>
      <c r="BPX581" s="633"/>
      <c r="BPY581" s="633"/>
      <c r="BPZ581" s="633"/>
      <c r="BQA581" s="633"/>
      <c r="BQB581" s="633"/>
      <c r="BQC581" s="633"/>
      <c r="BQD581" s="633"/>
      <c r="BQE581" s="633"/>
      <c r="BQF581" s="633"/>
      <c r="BQG581" s="633"/>
      <c r="BQH581" s="633"/>
      <c r="BQI581" s="633"/>
      <c r="BQJ581" s="633"/>
      <c r="BQK581" s="633"/>
      <c r="BQL581" s="633"/>
      <c r="BQM581" s="633"/>
      <c r="BQN581" s="633"/>
      <c r="BQO581" s="633"/>
      <c r="BQP581" s="633"/>
      <c r="BQQ581" s="633"/>
      <c r="BQR581" s="633"/>
      <c r="BQS581" s="633"/>
      <c r="BQT581" s="633"/>
      <c r="BQU581" s="633"/>
      <c r="BQV581" s="633"/>
      <c r="BQW581" s="633"/>
      <c r="BQX581" s="633"/>
      <c r="BQY581" s="633"/>
      <c r="BQZ581" s="633"/>
      <c r="BRA581" s="633"/>
      <c r="BRB581" s="633"/>
      <c r="BRC581" s="633"/>
      <c r="BRD581" s="633"/>
      <c r="BRE581" s="633"/>
      <c r="BRF581" s="633"/>
      <c r="BRG581" s="633"/>
      <c r="BRH581" s="633"/>
      <c r="BRI581" s="633"/>
      <c r="BRJ581" s="633"/>
      <c r="BRK581" s="633"/>
      <c r="BRL581" s="633"/>
      <c r="BRM581" s="633"/>
      <c r="BRN581" s="633"/>
      <c r="BRO581" s="633"/>
      <c r="BRP581" s="633"/>
      <c r="BRQ581" s="633"/>
      <c r="BRR581" s="633"/>
      <c r="BRS581" s="633"/>
      <c r="BRT581" s="633"/>
      <c r="BRU581" s="633"/>
      <c r="BRV581" s="633"/>
      <c r="BRW581" s="633"/>
      <c r="BRX581" s="633"/>
      <c r="BRY581" s="633"/>
      <c r="BRZ581" s="633"/>
      <c r="BSA581" s="633"/>
      <c r="BSB581" s="633"/>
      <c r="BSC581" s="633"/>
      <c r="BSD581" s="633"/>
      <c r="BSE581" s="633"/>
      <c r="BSF581" s="633"/>
      <c r="BSG581" s="633"/>
      <c r="BSH581" s="633"/>
      <c r="BSI581" s="633"/>
      <c r="BSJ581" s="633"/>
      <c r="BSK581" s="633"/>
      <c r="BSL581" s="633"/>
      <c r="BSM581" s="633"/>
      <c r="BSN581" s="633"/>
      <c r="BSO581" s="633"/>
      <c r="BSP581" s="633"/>
      <c r="BSQ581" s="633"/>
      <c r="BSR581" s="633"/>
      <c r="BSS581" s="633"/>
      <c r="BST581" s="633"/>
      <c r="BSU581" s="633"/>
      <c r="BSV581" s="633"/>
      <c r="BSW581" s="633"/>
      <c r="BSX581" s="633"/>
      <c r="BSY581" s="633"/>
      <c r="BSZ581" s="633"/>
      <c r="BTA581" s="633"/>
      <c r="BTB581" s="633"/>
      <c r="BTC581" s="633"/>
      <c r="BTD581" s="633"/>
      <c r="BTE581" s="633"/>
      <c r="BTF581" s="633"/>
      <c r="BTG581" s="633"/>
      <c r="BTH581" s="633"/>
      <c r="BTI581" s="633"/>
      <c r="BTJ581" s="633"/>
      <c r="BTK581" s="633"/>
      <c r="BTL581" s="633"/>
      <c r="BTM581" s="633"/>
      <c r="BTN581" s="633"/>
      <c r="BTO581" s="633"/>
      <c r="BTP581" s="633"/>
      <c r="BTQ581" s="633"/>
      <c r="BTR581" s="633"/>
      <c r="BTS581" s="633"/>
      <c r="BTT581" s="633"/>
      <c r="BTU581" s="633"/>
      <c r="BTV581" s="633"/>
      <c r="BTW581" s="633"/>
      <c r="BTX581" s="633"/>
      <c r="BTY581" s="633"/>
      <c r="BTZ581" s="633"/>
      <c r="BUA581" s="633"/>
      <c r="BUB581" s="633"/>
      <c r="BUC581" s="633"/>
      <c r="BUD581" s="633"/>
      <c r="BUE581" s="633"/>
      <c r="BUF581" s="633"/>
      <c r="BUG581" s="633"/>
      <c r="BUH581" s="633"/>
      <c r="BUI581" s="633"/>
      <c r="BUJ581" s="633"/>
      <c r="BUK581" s="633"/>
      <c r="BUL581" s="633"/>
      <c r="BUM581" s="633"/>
      <c r="BUN581" s="633"/>
      <c r="BUO581" s="633"/>
      <c r="BUP581" s="633"/>
      <c r="BUQ581" s="633"/>
      <c r="BUR581" s="633"/>
      <c r="BUS581" s="633"/>
      <c r="BUT581" s="633"/>
      <c r="BUU581" s="633"/>
      <c r="BUV581" s="633"/>
      <c r="BUW581" s="633"/>
      <c r="BUX581" s="633"/>
      <c r="BUY581" s="633"/>
      <c r="BUZ581" s="633"/>
      <c r="BVA581" s="633"/>
      <c r="BVB581" s="633"/>
      <c r="BVC581" s="633"/>
      <c r="BVD581" s="633"/>
      <c r="BVE581" s="633"/>
      <c r="BVF581" s="633"/>
      <c r="BVG581" s="633"/>
      <c r="BVH581" s="633"/>
      <c r="BVI581" s="633"/>
      <c r="BVJ581" s="633"/>
      <c r="BVK581" s="633"/>
      <c r="BVL581" s="633"/>
      <c r="BVM581" s="633"/>
      <c r="BVN581" s="633"/>
      <c r="BVO581" s="633"/>
      <c r="BVP581" s="633"/>
      <c r="BVQ581" s="633"/>
      <c r="BVR581" s="633"/>
      <c r="BVS581" s="633"/>
      <c r="BVT581" s="633"/>
      <c r="BVU581" s="633"/>
      <c r="BVV581" s="633"/>
      <c r="BVW581" s="633"/>
      <c r="BVX581" s="633"/>
      <c r="BVY581" s="633"/>
      <c r="BVZ581" s="633"/>
      <c r="BWA581" s="633"/>
      <c r="BWB581" s="633"/>
      <c r="BWC581" s="633"/>
      <c r="BWD581" s="633"/>
      <c r="BWE581" s="633"/>
      <c r="BWF581" s="633"/>
      <c r="BWG581" s="633"/>
      <c r="BWH581" s="633"/>
      <c r="BWI581" s="633"/>
      <c r="BWJ581" s="633"/>
      <c r="BWK581" s="633"/>
      <c r="BWL581" s="633"/>
      <c r="BWM581" s="633"/>
      <c r="BWN581" s="633"/>
      <c r="BWO581" s="633"/>
      <c r="BWP581" s="633"/>
      <c r="BWQ581" s="633"/>
      <c r="BWR581" s="633"/>
      <c r="BWS581" s="633"/>
      <c r="BWT581" s="633"/>
      <c r="BWU581" s="633"/>
      <c r="BWV581" s="633"/>
      <c r="BWW581" s="633"/>
      <c r="BWX581" s="633"/>
      <c r="BWY581" s="633"/>
      <c r="BWZ581" s="633"/>
      <c r="BXA581" s="633"/>
      <c r="BXB581" s="633"/>
      <c r="BXC581" s="633"/>
      <c r="BXD581" s="633"/>
      <c r="BXE581" s="633"/>
      <c r="BXF581" s="633"/>
      <c r="BXG581" s="633"/>
      <c r="BXH581" s="633"/>
      <c r="BXI581" s="633"/>
      <c r="BXJ581" s="633"/>
      <c r="BXK581" s="633"/>
      <c r="BXL581" s="633"/>
      <c r="BXM581" s="633"/>
      <c r="BXN581" s="633"/>
      <c r="BXO581" s="633"/>
      <c r="BXP581" s="633"/>
      <c r="BXQ581" s="633"/>
      <c r="BXR581" s="633"/>
      <c r="BXS581" s="633"/>
      <c r="BXT581" s="633"/>
      <c r="BXU581" s="633"/>
      <c r="BXV581" s="633"/>
      <c r="BXW581" s="633"/>
      <c r="BXX581" s="633"/>
      <c r="BXY581" s="633"/>
      <c r="BXZ581" s="633"/>
      <c r="BYA581" s="633"/>
      <c r="BYB581" s="633"/>
      <c r="BYC581" s="633"/>
      <c r="BYD581" s="633"/>
      <c r="BYE581" s="633"/>
      <c r="BYF581" s="633"/>
      <c r="BYG581" s="633"/>
      <c r="BYH581" s="633"/>
      <c r="BYI581" s="633"/>
      <c r="BYJ581" s="633"/>
      <c r="BYK581" s="633"/>
      <c r="BYL581" s="633"/>
      <c r="BYM581" s="633"/>
      <c r="BYN581" s="633"/>
      <c r="BYO581" s="633"/>
      <c r="BYP581" s="633"/>
      <c r="BYQ581" s="633"/>
      <c r="BYR581" s="633"/>
      <c r="BYS581" s="633"/>
      <c r="BYT581" s="633"/>
      <c r="BYU581" s="633"/>
      <c r="BYV581" s="633"/>
      <c r="BYW581" s="633"/>
      <c r="BYX581" s="633"/>
      <c r="BYY581" s="633"/>
      <c r="BYZ581" s="633"/>
      <c r="BZA581" s="633"/>
      <c r="BZB581" s="633"/>
      <c r="BZC581" s="633"/>
      <c r="BZD581" s="633"/>
      <c r="BZE581" s="633"/>
      <c r="BZF581" s="633"/>
      <c r="BZG581" s="633"/>
      <c r="BZH581" s="633"/>
      <c r="BZI581" s="633"/>
      <c r="BZJ581" s="633"/>
      <c r="BZK581" s="633"/>
      <c r="BZL581" s="633"/>
      <c r="BZM581" s="633"/>
      <c r="BZN581" s="633"/>
      <c r="BZO581" s="633"/>
      <c r="BZP581" s="633"/>
      <c r="BZQ581" s="633"/>
      <c r="BZR581" s="633"/>
      <c r="BZS581" s="633"/>
      <c r="BZT581" s="633"/>
      <c r="BZU581" s="633"/>
      <c r="BZV581" s="633"/>
      <c r="BZW581" s="633"/>
      <c r="BZX581" s="633"/>
      <c r="BZY581" s="633"/>
      <c r="BZZ581" s="633"/>
      <c r="CAA581" s="633"/>
      <c r="CAB581" s="633"/>
      <c r="CAC581" s="633"/>
      <c r="CAD581" s="633"/>
      <c r="CAE581" s="633"/>
      <c r="CAF581" s="633"/>
      <c r="CAG581" s="633"/>
      <c r="CAH581" s="633"/>
      <c r="CAI581" s="633"/>
      <c r="CAJ581" s="633"/>
      <c r="CAK581" s="633"/>
      <c r="CAL581" s="633"/>
      <c r="CAM581" s="633"/>
      <c r="CAN581" s="633"/>
      <c r="CAO581" s="633"/>
      <c r="CAP581" s="633"/>
      <c r="CAQ581" s="633"/>
      <c r="CAR581" s="633"/>
      <c r="CAS581" s="633"/>
      <c r="CAT581" s="633"/>
      <c r="CAU581" s="633"/>
      <c r="CAV581" s="633"/>
      <c r="CAW581" s="633"/>
      <c r="CAX581" s="633"/>
      <c r="CAY581" s="633"/>
      <c r="CAZ581" s="633"/>
      <c r="CBA581" s="633"/>
      <c r="CBB581" s="633"/>
      <c r="CBC581" s="633"/>
      <c r="CBD581" s="633"/>
      <c r="CBE581" s="633"/>
      <c r="CBF581" s="633"/>
      <c r="CBG581" s="633"/>
      <c r="CBH581" s="633"/>
      <c r="CBI581" s="633"/>
      <c r="CBJ581" s="633"/>
      <c r="CBK581" s="633"/>
      <c r="CBL581" s="633"/>
      <c r="CBM581" s="633"/>
      <c r="CBN581" s="633"/>
      <c r="CBO581" s="633"/>
      <c r="CBP581" s="633"/>
      <c r="CBQ581" s="633"/>
      <c r="CBR581" s="633"/>
      <c r="CBS581" s="633"/>
      <c r="CBT581" s="633"/>
      <c r="CBU581" s="633"/>
      <c r="CBV581" s="633"/>
      <c r="CBW581" s="633"/>
      <c r="CBX581" s="633"/>
      <c r="CBY581" s="633"/>
      <c r="CBZ581" s="633"/>
      <c r="CCA581" s="633"/>
      <c r="CCB581" s="633"/>
      <c r="CCC581" s="633"/>
      <c r="CCD581" s="633"/>
      <c r="CCE581" s="633"/>
      <c r="CCF581" s="633"/>
      <c r="CCG581" s="633"/>
      <c r="CCH581" s="633"/>
      <c r="CCI581" s="633"/>
      <c r="CCJ581" s="633"/>
      <c r="CCK581" s="633"/>
      <c r="CCL581" s="633"/>
      <c r="CCM581" s="633"/>
      <c r="CCN581" s="633"/>
      <c r="CCO581" s="633"/>
      <c r="CCP581" s="633"/>
      <c r="CCQ581" s="633"/>
      <c r="CCR581" s="633"/>
      <c r="CCS581" s="633"/>
      <c r="CCT581" s="633"/>
      <c r="CCU581" s="633"/>
      <c r="CCV581" s="633"/>
      <c r="CCW581" s="633"/>
      <c r="CCX581" s="633"/>
      <c r="CCY581" s="633"/>
      <c r="CCZ581" s="633"/>
      <c r="CDA581" s="633"/>
      <c r="CDB581" s="633"/>
      <c r="CDC581" s="633"/>
      <c r="CDD581" s="633"/>
      <c r="CDE581" s="633"/>
      <c r="CDF581" s="633"/>
      <c r="CDG581" s="633"/>
      <c r="CDH581" s="633"/>
      <c r="CDI581" s="633"/>
      <c r="CDJ581" s="633"/>
      <c r="CDK581" s="633"/>
      <c r="CDL581" s="633"/>
      <c r="CDM581" s="633"/>
      <c r="CDN581" s="633"/>
      <c r="CDO581" s="633"/>
      <c r="CDP581" s="633"/>
      <c r="CDQ581" s="633"/>
      <c r="CDR581" s="633"/>
      <c r="CDS581" s="633"/>
      <c r="CDT581" s="633"/>
      <c r="CDU581" s="633"/>
      <c r="CDV581" s="633"/>
      <c r="CDW581" s="633"/>
      <c r="CDX581" s="633"/>
      <c r="CDY581" s="633"/>
      <c r="CDZ581" s="633"/>
      <c r="CEA581" s="633"/>
      <c r="CEB581" s="633"/>
      <c r="CEC581" s="633"/>
      <c r="CED581" s="633"/>
      <c r="CEE581" s="633"/>
      <c r="CEF581" s="633"/>
      <c r="CEG581" s="633"/>
      <c r="CEH581" s="633"/>
      <c r="CEI581" s="633"/>
      <c r="CEJ581" s="633"/>
      <c r="CEK581" s="633"/>
      <c r="CEL581" s="633"/>
      <c r="CEM581" s="633"/>
      <c r="CEN581" s="633"/>
      <c r="CEO581" s="633"/>
      <c r="CEP581" s="633"/>
      <c r="CEQ581" s="633"/>
      <c r="CER581" s="633"/>
      <c r="CES581" s="633"/>
      <c r="CET581" s="633"/>
      <c r="CEU581" s="633"/>
      <c r="CEV581" s="633"/>
      <c r="CEW581" s="633"/>
      <c r="CEX581" s="633"/>
      <c r="CEY581" s="633"/>
      <c r="CEZ581" s="633"/>
      <c r="CFA581" s="633"/>
      <c r="CFB581" s="633"/>
      <c r="CFC581" s="633"/>
      <c r="CFD581" s="633"/>
      <c r="CFE581" s="633"/>
      <c r="CFF581" s="633"/>
      <c r="CFG581" s="633"/>
      <c r="CFH581" s="633"/>
      <c r="CFI581" s="633"/>
      <c r="CFJ581" s="633"/>
      <c r="CFK581" s="633"/>
      <c r="CFL581" s="633"/>
      <c r="CFM581" s="633"/>
      <c r="CFN581" s="633"/>
      <c r="CFO581" s="633"/>
      <c r="CFP581" s="633"/>
      <c r="CFQ581" s="633"/>
      <c r="CFR581" s="633"/>
      <c r="CFS581" s="633"/>
      <c r="CFT581" s="633"/>
      <c r="CFU581" s="633"/>
      <c r="CFV581" s="633"/>
      <c r="CFW581" s="633"/>
      <c r="CFX581" s="633"/>
      <c r="CFY581" s="633"/>
      <c r="CFZ581" s="633"/>
      <c r="CGA581" s="633"/>
      <c r="CGB581" s="633"/>
      <c r="CGC581" s="633"/>
      <c r="CGD581" s="633"/>
      <c r="CGE581" s="633"/>
      <c r="CGF581" s="633"/>
      <c r="CGG581" s="633"/>
      <c r="CGH581" s="633"/>
      <c r="CGI581" s="633"/>
      <c r="CGJ581" s="633"/>
      <c r="CGK581" s="633"/>
      <c r="CGL581" s="633"/>
      <c r="CGM581" s="633"/>
      <c r="CGN581" s="633"/>
      <c r="CGO581" s="633"/>
      <c r="CGP581" s="633"/>
      <c r="CGQ581" s="633"/>
      <c r="CGR581" s="633"/>
      <c r="CGS581" s="633"/>
      <c r="CGT581" s="633"/>
      <c r="CGU581" s="633"/>
      <c r="CGV581" s="633"/>
      <c r="CGW581" s="633"/>
      <c r="CGX581" s="633"/>
      <c r="CGY581" s="633"/>
      <c r="CGZ581" s="633"/>
      <c r="CHA581" s="633"/>
      <c r="CHB581" s="633"/>
      <c r="CHC581" s="633"/>
      <c r="CHD581" s="633"/>
      <c r="CHE581" s="633"/>
      <c r="CHF581" s="633"/>
      <c r="CHG581" s="633"/>
      <c r="CHH581" s="633"/>
      <c r="CHI581" s="633"/>
      <c r="CHJ581" s="633"/>
      <c r="CHK581" s="633"/>
      <c r="CHL581" s="633"/>
      <c r="CHM581" s="633"/>
      <c r="CHN581" s="633"/>
      <c r="CHO581" s="633"/>
      <c r="CHP581" s="633"/>
      <c r="CHQ581" s="633"/>
      <c r="CHR581" s="633"/>
      <c r="CHS581" s="633"/>
      <c r="CHT581" s="633"/>
      <c r="CHU581" s="633"/>
      <c r="CHV581" s="633"/>
      <c r="CHW581" s="633"/>
      <c r="CHX581" s="633"/>
      <c r="CHY581" s="633"/>
      <c r="CHZ581" s="633"/>
      <c r="CIA581" s="633"/>
      <c r="CIB581" s="633"/>
      <c r="CIC581" s="633"/>
      <c r="CID581" s="633"/>
      <c r="CIE581" s="633"/>
      <c r="CIF581" s="633"/>
      <c r="CIG581" s="633"/>
      <c r="CIH581" s="633"/>
      <c r="CII581" s="633"/>
      <c r="CIJ581" s="633"/>
      <c r="CIK581" s="633"/>
      <c r="CIL581" s="633"/>
      <c r="CIM581" s="633"/>
      <c r="CIN581" s="633"/>
      <c r="CIO581" s="633"/>
      <c r="CIP581" s="633"/>
      <c r="CIQ581" s="633"/>
      <c r="CIR581" s="633"/>
      <c r="CIS581" s="633"/>
      <c r="CIT581" s="633"/>
      <c r="CIU581" s="633"/>
      <c r="CIV581" s="633"/>
      <c r="CIW581" s="633"/>
      <c r="CIX581" s="633"/>
      <c r="CIY581" s="633"/>
      <c r="CIZ581" s="633"/>
      <c r="CJA581" s="633"/>
      <c r="CJB581" s="633"/>
      <c r="CJC581" s="633"/>
      <c r="CJD581" s="633"/>
      <c r="CJE581" s="633"/>
      <c r="CJF581" s="633"/>
      <c r="CJG581" s="633"/>
      <c r="CJH581" s="633"/>
      <c r="CJI581" s="633"/>
      <c r="CJJ581" s="633"/>
      <c r="CJK581" s="633"/>
      <c r="CJL581" s="633"/>
      <c r="CJM581" s="633"/>
      <c r="CJN581" s="633"/>
      <c r="CJO581" s="633"/>
      <c r="CJP581" s="633"/>
      <c r="CJQ581" s="633"/>
      <c r="CJR581" s="633"/>
      <c r="CJS581" s="633"/>
      <c r="CJT581" s="633"/>
      <c r="CJU581" s="633"/>
      <c r="CJV581" s="633"/>
      <c r="CJW581" s="633"/>
      <c r="CJX581" s="633"/>
      <c r="CJY581" s="633"/>
      <c r="CJZ581" s="633"/>
      <c r="CKA581" s="633"/>
      <c r="CKB581" s="633"/>
      <c r="CKC581" s="633"/>
      <c r="CKD581" s="633"/>
      <c r="CKE581" s="633"/>
      <c r="CKF581" s="633"/>
      <c r="CKG581" s="633"/>
      <c r="CKH581" s="633"/>
      <c r="CKI581" s="633"/>
      <c r="CKJ581" s="633"/>
      <c r="CKK581" s="633"/>
      <c r="CKL581" s="633"/>
      <c r="CKM581" s="633"/>
      <c r="CKN581" s="633"/>
      <c r="CKO581" s="633"/>
      <c r="CKP581" s="633"/>
      <c r="CKQ581" s="633"/>
      <c r="CKR581" s="633"/>
      <c r="CKS581" s="633"/>
      <c r="CKT581" s="633"/>
      <c r="CKU581" s="633"/>
      <c r="CKV581" s="633"/>
      <c r="CKW581" s="633"/>
      <c r="CKX581" s="633"/>
      <c r="CKY581" s="633"/>
      <c r="CKZ581" s="633"/>
      <c r="CLA581" s="633"/>
      <c r="CLB581" s="633"/>
      <c r="CLC581" s="633"/>
      <c r="CLD581" s="633"/>
      <c r="CLE581" s="633"/>
      <c r="CLF581" s="633"/>
      <c r="CLG581" s="633"/>
      <c r="CLH581" s="633"/>
      <c r="CLI581" s="633"/>
      <c r="CLJ581" s="633"/>
      <c r="CLK581" s="633"/>
      <c r="CLL581" s="633"/>
      <c r="CLM581" s="633"/>
      <c r="CLN581" s="633"/>
      <c r="CLO581" s="633"/>
      <c r="CLP581" s="633"/>
      <c r="CLQ581" s="633"/>
      <c r="CLR581" s="633"/>
      <c r="CLS581" s="633"/>
      <c r="CLT581" s="633"/>
      <c r="CLU581" s="633"/>
      <c r="CLV581" s="633"/>
      <c r="CLW581" s="633"/>
      <c r="CLX581" s="633"/>
      <c r="CLY581" s="633"/>
      <c r="CLZ581" s="633"/>
      <c r="CMA581" s="633"/>
      <c r="CMB581" s="633"/>
      <c r="CMC581" s="633"/>
      <c r="CMD581" s="633"/>
      <c r="CME581" s="633"/>
      <c r="CMF581" s="633"/>
      <c r="CMG581" s="633"/>
      <c r="CMH581" s="633"/>
      <c r="CMI581" s="633"/>
      <c r="CMJ581" s="633"/>
      <c r="CMK581" s="633"/>
      <c r="CML581" s="633"/>
      <c r="CMM581" s="633"/>
      <c r="CMN581" s="633"/>
      <c r="CMO581" s="633"/>
      <c r="CMP581" s="633"/>
      <c r="CMQ581" s="633"/>
      <c r="CMR581" s="633"/>
      <c r="CMS581" s="633"/>
      <c r="CMT581" s="633"/>
      <c r="CMU581" s="633"/>
      <c r="CMV581" s="633"/>
      <c r="CMW581" s="633"/>
      <c r="CMX581" s="633"/>
      <c r="CMY581" s="633"/>
      <c r="CMZ581" s="633"/>
      <c r="CNA581" s="633"/>
      <c r="CNB581" s="633"/>
      <c r="CNC581" s="633"/>
      <c r="CND581" s="633"/>
      <c r="CNE581" s="633"/>
      <c r="CNF581" s="633"/>
      <c r="CNG581" s="633"/>
      <c r="CNH581" s="633"/>
      <c r="CNI581" s="633"/>
      <c r="CNJ581" s="633"/>
      <c r="CNK581" s="633"/>
      <c r="CNL581" s="633"/>
      <c r="CNM581" s="633"/>
      <c r="CNN581" s="633"/>
      <c r="CNO581" s="633"/>
      <c r="CNP581" s="633"/>
      <c r="CNQ581" s="633"/>
      <c r="CNR581" s="633"/>
      <c r="CNS581" s="633"/>
      <c r="CNT581" s="633"/>
      <c r="CNU581" s="633"/>
      <c r="CNV581" s="633"/>
      <c r="CNW581" s="633"/>
      <c r="CNX581" s="633"/>
      <c r="CNY581" s="633"/>
      <c r="CNZ581" s="633"/>
      <c r="COA581" s="633"/>
      <c r="COB581" s="633"/>
      <c r="COC581" s="633"/>
      <c r="COD581" s="633"/>
      <c r="COE581" s="633"/>
      <c r="COF581" s="633"/>
      <c r="COG581" s="633"/>
      <c r="COH581" s="633"/>
      <c r="COI581" s="633"/>
      <c r="COJ581" s="633"/>
      <c r="COK581" s="633"/>
      <c r="COL581" s="633"/>
      <c r="COM581" s="633"/>
      <c r="CON581" s="633"/>
      <c r="COO581" s="633"/>
      <c r="COP581" s="633"/>
      <c r="COQ581" s="633"/>
      <c r="COR581" s="633"/>
      <c r="COS581" s="633"/>
      <c r="COT581" s="633"/>
      <c r="COU581" s="633"/>
      <c r="COV581" s="633"/>
      <c r="COW581" s="633"/>
      <c r="COX581" s="633"/>
      <c r="COY581" s="633"/>
      <c r="COZ581" s="633"/>
      <c r="CPA581" s="633"/>
      <c r="CPB581" s="633"/>
      <c r="CPC581" s="633"/>
      <c r="CPD581" s="633"/>
      <c r="CPE581" s="633"/>
      <c r="CPF581" s="633"/>
      <c r="CPG581" s="633"/>
      <c r="CPH581" s="633"/>
      <c r="CPI581" s="633"/>
      <c r="CPJ581" s="633"/>
      <c r="CPK581" s="633"/>
      <c r="CPL581" s="633"/>
      <c r="CPM581" s="633"/>
      <c r="CPN581" s="633"/>
      <c r="CPO581" s="633"/>
      <c r="CPP581" s="633"/>
      <c r="CPQ581" s="633"/>
      <c r="CPR581" s="633"/>
      <c r="CPS581" s="633"/>
      <c r="CPT581" s="633"/>
      <c r="CPU581" s="633"/>
      <c r="CPV581" s="633"/>
      <c r="CPW581" s="633"/>
      <c r="CPX581" s="633"/>
      <c r="CPY581" s="633"/>
      <c r="CPZ581" s="633"/>
      <c r="CQA581" s="633"/>
      <c r="CQB581" s="633"/>
      <c r="CQC581" s="633"/>
      <c r="CQD581" s="633"/>
      <c r="CQE581" s="633"/>
      <c r="CQF581" s="633"/>
      <c r="CQG581" s="633"/>
      <c r="CQH581" s="633"/>
      <c r="CQI581" s="633"/>
      <c r="CQJ581" s="633"/>
      <c r="CQK581" s="633"/>
      <c r="CQL581" s="633"/>
      <c r="CQM581" s="633"/>
      <c r="CQN581" s="633"/>
      <c r="CQO581" s="633"/>
      <c r="CQP581" s="633"/>
      <c r="CQQ581" s="633"/>
      <c r="CQR581" s="633"/>
      <c r="CQS581" s="633"/>
      <c r="CQT581" s="633"/>
      <c r="CQU581" s="633"/>
      <c r="CQV581" s="633"/>
      <c r="CQW581" s="633"/>
      <c r="CQX581" s="633"/>
      <c r="CQY581" s="633"/>
      <c r="CQZ581" s="633"/>
      <c r="CRA581" s="633"/>
      <c r="CRB581" s="633"/>
      <c r="CRC581" s="633"/>
      <c r="CRD581" s="633"/>
      <c r="CRE581" s="633"/>
      <c r="CRF581" s="633"/>
      <c r="CRG581" s="633"/>
      <c r="CRH581" s="633"/>
      <c r="CRI581" s="633"/>
      <c r="CRJ581" s="633"/>
      <c r="CRK581" s="633"/>
      <c r="CRL581" s="633"/>
      <c r="CRM581" s="633"/>
      <c r="CRN581" s="633"/>
      <c r="CRO581" s="633"/>
      <c r="CRP581" s="633"/>
      <c r="CRQ581" s="633"/>
      <c r="CRR581" s="633"/>
      <c r="CRS581" s="633"/>
      <c r="CRT581" s="633"/>
      <c r="CRU581" s="633"/>
      <c r="CRV581" s="633"/>
      <c r="CRW581" s="633"/>
      <c r="CRX581" s="633"/>
      <c r="CRY581" s="633"/>
      <c r="CRZ581" s="633"/>
      <c r="CSA581" s="633"/>
      <c r="CSB581" s="633"/>
      <c r="CSC581" s="633"/>
      <c r="CSD581" s="633"/>
      <c r="CSE581" s="633"/>
      <c r="CSF581" s="633"/>
      <c r="CSG581" s="633"/>
      <c r="CSH581" s="633"/>
      <c r="CSI581" s="633"/>
      <c r="CSJ581" s="633"/>
      <c r="CSK581" s="633"/>
      <c r="CSL581" s="633"/>
      <c r="CSM581" s="633"/>
      <c r="CSN581" s="633"/>
      <c r="CSO581" s="633"/>
      <c r="CSP581" s="633"/>
      <c r="CSQ581" s="633"/>
      <c r="CSR581" s="633"/>
      <c r="CSS581" s="633"/>
      <c r="CST581" s="633"/>
      <c r="CSU581" s="633"/>
      <c r="CSV581" s="633"/>
      <c r="CSW581" s="633"/>
      <c r="CSX581" s="633"/>
      <c r="CSY581" s="633"/>
      <c r="CSZ581" s="633"/>
      <c r="CTA581" s="633"/>
      <c r="CTB581" s="633"/>
      <c r="CTC581" s="633"/>
      <c r="CTD581" s="633"/>
      <c r="CTE581" s="633"/>
      <c r="CTF581" s="633"/>
      <c r="CTG581" s="633"/>
      <c r="CTH581" s="633"/>
      <c r="CTI581" s="633"/>
      <c r="CTJ581" s="633"/>
      <c r="CTK581" s="633"/>
      <c r="CTL581" s="633"/>
      <c r="CTM581" s="633"/>
      <c r="CTN581" s="633"/>
      <c r="CTO581" s="633"/>
      <c r="CTP581" s="633"/>
      <c r="CTQ581" s="633"/>
      <c r="CTR581" s="633"/>
      <c r="CTS581" s="633"/>
      <c r="CTT581" s="633"/>
      <c r="CTU581" s="633"/>
      <c r="CTV581" s="633"/>
      <c r="CTW581" s="633"/>
      <c r="CTX581" s="633"/>
      <c r="CTY581" s="633"/>
      <c r="CTZ581" s="633"/>
      <c r="CUA581" s="633"/>
      <c r="CUB581" s="633"/>
      <c r="CUC581" s="633"/>
      <c r="CUD581" s="633"/>
      <c r="CUE581" s="633"/>
      <c r="CUF581" s="633"/>
      <c r="CUG581" s="633"/>
      <c r="CUH581" s="633"/>
      <c r="CUI581" s="633"/>
      <c r="CUJ581" s="633"/>
      <c r="CUK581" s="633"/>
      <c r="CUL581" s="633"/>
      <c r="CUM581" s="633"/>
      <c r="CUN581" s="633"/>
      <c r="CUO581" s="633"/>
      <c r="CUP581" s="633"/>
      <c r="CUQ581" s="633"/>
      <c r="CUR581" s="633"/>
      <c r="CUS581" s="633"/>
      <c r="CUT581" s="633"/>
      <c r="CUU581" s="633"/>
      <c r="CUV581" s="633"/>
      <c r="CUW581" s="633"/>
      <c r="CUX581" s="633"/>
      <c r="CUY581" s="633"/>
      <c r="CUZ581" s="633"/>
      <c r="CVA581" s="633"/>
      <c r="CVB581" s="633"/>
      <c r="CVC581" s="633"/>
      <c r="CVD581" s="633"/>
      <c r="CVE581" s="633"/>
      <c r="CVF581" s="633"/>
      <c r="CVG581" s="633"/>
      <c r="CVH581" s="633"/>
      <c r="CVI581" s="633"/>
      <c r="CVJ581" s="633"/>
      <c r="CVK581" s="633"/>
      <c r="CVL581" s="633"/>
      <c r="CVM581" s="633"/>
      <c r="CVN581" s="633"/>
      <c r="CVO581" s="633"/>
      <c r="CVP581" s="633"/>
      <c r="CVQ581" s="633"/>
      <c r="CVR581" s="633"/>
      <c r="CVS581" s="633"/>
      <c r="CVT581" s="633"/>
      <c r="CVU581" s="633"/>
      <c r="CVV581" s="633"/>
      <c r="CVW581" s="633"/>
      <c r="CVX581" s="633"/>
      <c r="CVY581" s="633"/>
      <c r="CVZ581" s="633"/>
      <c r="CWA581" s="633"/>
      <c r="CWB581" s="633"/>
      <c r="CWC581" s="633"/>
      <c r="CWD581" s="633"/>
      <c r="CWE581" s="633"/>
      <c r="CWF581" s="633"/>
      <c r="CWG581" s="633"/>
      <c r="CWH581" s="633"/>
      <c r="CWI581" s="633"/>
      <c r="CWJ581" s="633"/>
      <c r="CWK581" s="633"/>
      <c r="CWL581" s="633"/>
      <c r="CWM581" s="633"/>
      <c r="CWN581" s="633"/>
      <c r="CWO581" s="633"/>
      <c r="CWP581" s="633"/>
      <c r="CWQ581" s="633"/>
      <c r="CWR581" s="633"/>
      <c r="CWS581" s="633"/>
      <c r="CWT581" s="633"/>
      <c r="CWU581" s="633"/>
      <c r="CWV581" s="633"/>
      <c r="CWW581" s="633"/>
      <c r="CWX581" s="633"/>
      <c r="CWY581" s="633"/>
      <c r="CWZ581" s="633"/>
      <c r="CXA581" s="633"/>
      <c r="CXB581" s="633"/>
      <c r="CXC581" s="633"/>
      <c r="CXD581" s="633"/>
      <c r="CXE581" s="633"/>
      <c r="CXF581" s="633"/>
      <c r="CXG581" s="633"/>
      <c r="CXH581" s="633"/>
      <c r="CXI581" s="633"/>
      <c r="CXJ581" s="633"/>
      <c r="CXK581" s="633"/>
      <c r="CXL581" s="633"/>
      <c r="CXM581" s="633"/>
      <c r="CXN581" s="633"/>
      <c r="CXO581" s="633"/>
      <c r="CXP581" s="633"/>
      <c r="CXQ581" s="633"/>
      <c r="CXR581" s="633"/>
      <c r="CXS581" s="633"/>
      <c r="CXT581" s="633"/>
      <c r="CXU581" s="633"/>
      <c r="CXV581" s="633"/>
      <c r="CXW581" s="633"/>
      <c r="CXX581" s="633"/>
      <c r="CXY581" s="633"/>
      <c r="CXZ581" s="633"/>
      <c r="CYA581" s="633"/>
      <c r="CYB581" s="633"/>
      <c r="CYC581" s="633"/>
      <c r="CYD581" s="633"/>
      <c r="CYE581" s="633"/>
      <c r="CYF581" s="633"/>
      <c r="CYG581" s="633"/>
      <c r="CYH581" s="633"/>
      <c r="CYI581" s="633"/>
      <c r="CYJ581" s="633"/>
      <c r="CYK581" s="633"/>
      <c r="CYL581" s="633"/>
      <c r="CYM581" s="633"/>
      <c r="CYN581" s="633"/>
      <c r="CYO581" s="633"/>
      <c r="CYP581" s="633"/>
      <c r="CYQ581" s="633"/>
      <c r="CYR581" s="633"/>
      <c r="CYS581" s="633"/>
      <c r="CYT581" s="633"/>
      <c r="CYU581" s="633"/>
      <c r="CYV581" s="633"/>
      <c r="CYW581" s="633"/>
      <c r="CYX581" s="633"/>
      <c r="CYY581" s="633"/>
      <c r="CYZ581" s="633"/>
      <c r="CZA581" s="633"/>
      <c r="CZB581" s="633"/>
      <c r="CZC581" s="633"/>
      <c r="CZD581" s="633"/>
      <c r="CZE581" s="633"/>
      <c r="CZF581" s="633"/>
      <c r="CZG581" s="633"/>
      <c r="CZH581" s="633"/>
      <c r="CZI581" s="633"/>
      <c r="CZJ581" s="633"/>
      <c r="CZK581" s="633"/>
      <c r="CZL581" s="633"/>
      <c r="CZM581" s="633"/>
      <c r="CZN581" s="633"/>
      <c r="CZO581" s="633"/>
      <c r="CZP581" s="633"/>
      <c r="CZQ581" s="633"/>
      <c r="CZR581" s="633"/>
      <c r="CZS581" s="633"/>
      <c r="CZT581" s="633"/>
      <c r="CZU581" s="633"/>
      <c r="CZV581" s="633"/>
      <c r="CZW581" s="633"/>
      <c r="CZX581" s="633"/>
      <c r="CZY581" s="633"/>
      <c r="CZZ581" s="633"/>
      <c r="DAA581" s="633"/>
      <c r="DAB581" s="633"/>
      <c r="DAC581" s="633"/>
      <c r="DAD581" s="633"/>
      <c r="DAE581" s="633"/>
      <c r="DAF581" s="633"/>
      <c r="DAG581" s="633"/>
      <c r="DAH581" s="633"/>
      <c r="DAI581" s="633"/>
      <c r="DAJ581" s="633"/>
      <c r="DAK581" s="633"/>
      <c r="DAL581" s="633"/>
      <c r="DAM581" s="633"/>
      <c r="DAN581" s="633"/>
      <c r="DAO581" s="633"/>
      <c r="DAP581" s="633"/>
      <c r="DAQ581" s="633"/>
      <c r="DAR581" s="633"/>
      <c r="DAS581" s="633"/>
      <c r="DAT581" s="633"/>
      <c r="DAU581" s="633"/>
      <c r="DAV581" s="633"/>
      <c r="DAW581" s="633"/>
      <c r="DAX581" s="633"/>
      <c r="DAY581" s="633"/>
      <c r="DAZ581" s="633"/>
      <c r="DBA581" s="633"/>
      <c r="DBB581" s="633"/>
      <c r="DBC581" s="633"/>
      <c r="DBD581" s="633"/>
      <c r="DBE581" s="633"/>
      <c r="DBF581" s="633"/>
      <c r="DBG581" s="633"/>
      <c r="DBH581" s="633"/>
      <c r="DBI581" s="633"/>
      <c r="DBJ581" s="633"/>
      <c r="DBK581" s="633"/>
      <c r="DBL581" s="633"/>
      <c r="DBM581" s="633"/>
      <c r="DBN581" s="633"/>
      <c r="DBO581" s="633"/>
      <c r="DBP581" s="633"/>
      <c r="DBQ581" s="633"/>
      <c r="DBR581" s="633"/>
      <c r="DBS581" s="633"/>
      <c r="DBT581" s="633"/>
      <c r="DBU581" s="633"/>
      <c r="DBV581" s="633"/>
      <c r="DBW581" s="633"/>
      <c r="DBX581" s="633"/>
      <c r="DBY581" s="633"/>
      <c r="DBZ581" s="633"/>
      <c r="DCA581" s="633"/>
      <c r="DCB581" s="633"/>
      <c r="DCC581" s="633"/>
      <c r="DCD581" s="633"/>
      <c r="DCE581" s="633"/>
      <c r="DCF581" s="633"/>
      <c r="DCG581" s="633"/>
      <c r="DCH581" s="633"/>
      <c r="DCI581" s="633"/>
      <c r="DCJ581" s="633"/>
      <c r="DCK581" s="633"/>
      <c r="DCL581" s="633"/>
      <c r="DCM581" s="633"/>
      <c r="DCN581" s="633"/>
      <c r="DCO581" s="633"/>
      <c r="DCP581" s="633"/>
      <c r="DCQ581" s="633"/>
      <c r="DCR581" s="633"/>
      <c r="DCS581" s="633"/>
      <c r="DCT581" s="633"/>
      <c r="DCU581" s="633"/>
      <c r="DCV581" s="633"/>
      <c r="DCW581" s="633"/>
      <c r="DCX581" s="633"/>
      <c r="DCY581" s="633"/>
      <c r="DCZ581" s="633"/>
      <c r="DDA581" s="633"/>
      <c r="DDB581" s="633"/>
      <c r="DDC581" s="633"/>
      <c r="DDD581" s="633"/>
      <c r="DDE581" s="633"/>
      <c r="DDF581" s="633"/>
      <c r="DDG581" s="633"/>
      <c r="DDH581" s="633"/>
      <c r="DDI581" s="633"/>
      <c r="DDJ581" s="633"/>
      <c r="DDK581" s="633"/>
      <c r="DDL581" s="633"/>
      <c r="DDM581" s="633"/>
      <c r="DDN581" s="633"/>
      <c r="DDO581" s="633"/>
      <c r="DDP581" s="633"/>
      <c r="DDQ581" s="633"/>
      <c r="DDR581" s="633"/>
      <c r="DDS581" s="633"/>
      <c r="DDT581" s="633"/>
      <c r="DDU581" s="633"/>
      <c r="DDV581" s="633"/>
      <c r="DDW581" s="633"/>
      <c r="DDX581" s="633"/>
      <c r="DDY581" s="633"/>
      <c r="DDZ581" s="633"/>
      <c r="DEA581" s="633"/>
      <c r="DEB581" s="633"/>
      <c r="DEC581" s="633"/>
      <c r="DED581" s="633"/>
      <c r="DEE581" s="633"/>
      <c r="DEF581" s="633"/>
      <c r="DEG581" s="633"/>
      <c r="DEH581" s="633"/>
      <c r="DEI581" s="633"/>
      <c r="DEJ581" s="633"/>
      <c r="DEK581" s="633"/>
      <c r="DEL581" s="633"/>
      <c r="DEM581" s="633"/>
      <c r="DEN581" s="633"/>
      <c r="DEO581" s="633"/>
      <c r="DEP581" s="633"/>
      <c r="DEQ581" s="633"/>
      <c r="DER581" s="633"/>
      <c r="DES581" s="633"/>
      <c r="DET581" s="633"/>
      <c r="DEU581" s="633"/>
      <c r="DEV581" s="633"/>
      <c r="DEW581" s="633"/>
      <c r="DEX581" s="633"/>
      <c r="DEY581" s="633"/>
      <c r="DEZ581" s="633"/>
      <c r="DFA581" s="633"/>
      <c r="DFB581" s="633"/>
      <c r="DFC581" s="633"/>
      <c r="DFD581" s="633"/>
      <c r="DFE581" s="633"/>
      <c r="DFF581" s="633"/>
      <c r="DFG581" s="633"/>
      <c r="DFH581" s="633"/>
      <c r="DFI581" s="633"/>
      <c r="DFJ581" s="633"/>
      <c r="DFK581" s="633"/>
      <c r="DFL581" s="633"/>
      <c r="DFM581" s="633"/>
      <c r="DFN581" s="633"/>
      <c r="DFO581" s="633"/>
      <c r="DFP581" s="633"/>
      <c r="DFQ581" s="633"/>
      <c r="DFR581" s="633"/>
      <c r="DFS581" s="633"/>
      <c r="DFT581" s="633"/>
      <c r="DFU581" s="633"/>
      <c r="DFV581" s="633"/>
      <c r="DFW581" s="633"/>
      <c r="DFX581" s="633"/>
      <c r="DFY581" s="633"/>
      <c r="DFZ581" s="633"/>
      <c r="DGA581" s="633"/>
      <c r="DGB581" s="633"/>
      <c r="DGC581" s="633"/>
      <c r="DGD581" s="633"/>
      <c r="DGE581" s="633"/>
      <c r="DGF581" s="633"/>
      <c r="DGG581" s="633"/>
      <c r="DGH581" s="633"/>
      <c r="DGI581" s="633"/>
      <c r="DGJ581" s="633"/>
      <c r="DGK581" s="633"/>
      <c r="DGL581" s="633"/>
      <c r="DGM581" s="633"/>
      <c r="DGN581" s="633"/>
      <c r="DGO581" s="633"/>
      <c r="DGP581" s="633"/>
      <c r="DGQ581" s="633"/>
      <c r="DGR581" s="633"/>
      <c r="DGS581" s="633"/>
      <c r="DGT581" s="633"/>
      <c r="DGU581" s="633"/>
      <c r="DGV581" s="633"/>
      <c r="DGW581" s="633"/>
      <c r="DGX581" s="633"/>
      <c r="DGY581" s="633"/>
      <c r="DGZ581" s="633"/>
      <c r="DHA581" s="633"/>
      <c r="DHB581" s="633"/>
      <c r="DHC581" s="633"/>
      <c r="DHD581" s="633"/>
      <c r="DHE581" s="633"/>
      <c r="DHF581" s="633"/>
      <c r="DHG581" s="633"/>
      <c r="DHH581" s="633"/>
      <c r="DHI581" s="633"/>
      <c r="DHJ581" s="633"/>
      <c r="DHK581" s="633"/>
      <c r="DHL581" s="633"/>
      <c r="DHM581" s="633"/>
      <c r="DHN581" s="633"/>
      <c r="DHO581" s="633"/>
      <c r="DHP581" s="633"/>
      <c r="DHQ581" s="633"/>
      <c r="DHR581" s="633"/>
      <c r="DHS581" s="633"/>
      <c r="DHT581" s="633"/>
      <c r="DHU581" s="633"/>
      <c r="DHV581" s="633"/>
      <c r="DHW581" s="633"/>
      <c r="DHX581" s="633"/>
      <c r="DHY581" s="633"/>
      <c r="DHZ581" s="633"/>
      <c r="DIA581" s="633"/>
      <c r="DIB581" s="633"/>
      <c r="DIC581" s="633"/>
      <c r="DID581" s="633"/>
      <c r="DIE581" s="633"/>
      <c r="DIF581" s="633"/>
      <c r="DIG581" s="633"/>
      <c r="DIH581" s="633"/>
      <c r="DII581" s="633"/>
      <c r="DIJ581" s="633"/>
      <c r="DIK581" s="633"/>
      <c r="DIL581" s="633"/>
      <c r="DIM581" s="633"/>
      <c r="DIN581" s="633"/>
      <c r="DIO581" s="633"/>
      <c r="DIP581" s="633"/>
      <c r="DIQ581" s="633"/>
      <c r="DIR581" s="633"/>
      <c r="DIS581" s="633"/>
      <c r="DIT581" s="633"/>
      <c r="DIU581" s="633"/>
      <c r="DIV581" s="633"/>
      <c r="DIW581" s="633"/>
      <c r="DIX581" s="633"/>
      <c r="DIY581" s="633"/>
      <c r="DIZ581" s="633"/>
      <c r="DJA581" s="633"/>
      <c r="DJB581" s="633"/>
      <c r="DJC581" s="633"/>
      <c r="DJD581" s="633"/>
      <c r="DJE581" s="633"/>
      <c r="DJF581" s="633"/>
      <c r="DJG581" s="633"/>
      <c r="DJH581" s="633"/>
      <c r="DJI581" s="633"/>
      <c r="DJJ581" s="633"/>
      <c r="DJK581" s="633"/>
      <c r="DJL581" s="633"/>
      <c r="DJM581" s="633"/>
      <c r="DJN581" s="633"/>
      <c r="DJO581" s="633"/>
      <c r="DJP581" s="633"/>
      <c r="DJQ581" s="633"/>
      <c r="DJR581" s="633"/>
      <c r="DJS581" s="633"/>
      <c r="DJT581" s="633"/>
      <c r="DJU581" s="633"/>
      <c r="DJV581" s="633"/>
      <c r="DJW581" s="633"/>
      <c r="DJX581" s="633"/>
      <c r="DJY581" s="633"/>
      <c r="DJZ581" s="633"/>
      <c r="DKA581" s="633"/>
      <c r="DKB581" s="633"/>
      <c r="DKC581" s="633"/>
      <c r="DKD581" s="633"/>
      <c r="DKE581" s="633"/>
      <c r="DKF581" s="633"/>
      <c r="DKG581" s="633"/>
      <c r="DKH581" s="633"/>
      <c r="DKI581" s="633"/>
      <c r="DKJ581" s="633"/>
      <c r="DKK581" s="633"/>
      <c r="DKL581" s="633"/>
      <c r="DKM581" s="633"/>
      <c r="DKN581" s="633"/>
      <c r="DKO581" s="633"/>
      <c r="DKP581" s="633"/>
      <c r="DKQ581" s="633"/>
      <c r="DKR581" s="633"/>
      <c r="DKS581" s="633"/>
      <c r="DKT581" s="633"/>
      <c r="DKU581" s="633"/>
      <c r="DKV581" s="633"/>
      <c r="DKW581" s="633"/>
      <c r="DKX581" s="633"/>
      <c r="DKY581" s="633"/>
      <c r="DKZ581" s="633"/>
      <c r="DLA581" s="633"/>
      <c r="DLB581" s="633"/>
      <c r="DLC581" s="633"/>
      <c r="DLD581" s="633"/>
      <c r="DLE581" s="633"/>
      <c r="DLF581" s="633"/>
      <c r="DLG581" s="633"/>
      <c r="DLH581" s="633"/>
      <c r="DLI581" s="633"/>
      <c r="DLJ581" s="633"/>
      <c r="DLK581" s="633"/>
      <c r="DLL581" s="633"/>
      <c r="DLM581" s="633"/>
      <c r="DLN581" s="633"/>
      <c r="DLO581" s="633"/>
      <c r="DLP581" s="633"/>
      <c r="DLQ581" s="633"/>
      <c r="DLR581" s="633"/>
      <c r="DLS581" s="633"/>
      <c r="DLT581" s="633"/>
      <c r="DLU581" s="633"/>
      <c r="DLV581" s="633"/>
      <c r="DLW581" s="633"/>
      <c r="DLX581" s="633"/>
      <c r="DLY581" s="633"/>
      <c r="DLZ581" s="633"/>
      <c r="DMA581" s="633"/>
      <c r="DMB581" s="633"/>
      <c r="DMC581" s="633"/>
      <c r="DMD581" s="633"/>
      <c r="DME581" s="633"/>
      <c r="DMF581" s="633"/>
      <c r="DMG581" s="633"/>
      <c r="DMH581" s="633"/>
      <c r="DMI581" s="633"/>
      <c r="DMJ581" s="633"/>
      <c r="DMK581" s="633"/>
      <c r="DML581" s="633"/>
      <c r="DMM581" s="633"/>
      <c r="DMN581" s="633"/>
      <c r="DMO581" s="633"/>
      <c r="DMP581" s="633"/>
      <c r="DMQ581" s="633"/>
      <c r="DMR581" s="633"/>
      <c r="DMS581" s="633"/>
      <c r="DMT581" s="633"/>
      <c r="DMU581" s="633"/>
      <c r="DMV581" s="633"/>
      <c r="DMW581" s="633"/>
      <c r="DMX581" s="633"/>
      <c r="DMY581" s="633"/>
      <c r="DMZ581" s="633"/>
      <c r="DNA581" s="633"/>
      <c r="DNB581" s="633"/>
      <c r="DNC581" s="633"/>
      <c r="DND581" s="633"/>
      <c r="DNE581" s="633"/>
      <c r="DNF581" s="633"/>
      <c r="DNG581" s="633"/>
      <c r="DNH581" s="633"/>
      <c r="DNI581" s="633"/>
      <c r="DNJ581" s="633"/>
      <c r="DNK581" s="633"/>
      <c r="DNL581" s="633"/>
      <c r="DNM581" s="633"/>
      <c r="DNN581" s="633"/>
      <c r="DNO581" s="633"/>
      <c r="DNP581" s="633"/>
      <c r="DNQ581" s="633"/>
      <c r="DNR581" s="633"/>
      <c r="DNS581" s="633"/>
      <c r="DNT581" s="633"/>
      <c r="DNU581" s="633"/>
      <c r="DNV581" s="633"/>
      <c r="DNW581" s="633"/>
      <c r="DNX581" s="633"/>
      <c r="DNY581" s="633"/>
      <c r="DNZ581" s="633"/>
      <c r="DOA581" s="633"/>
      <c r="DOB581" s="633"/>
      <c r="DOC581" s="633"/>
      <c r="DOD581" s="633"/>
      <c r="DOE581" s="633"/>
      <c r="DOF581" s="633"/>
      <c r="DOG581" s="633"/>
      <c r="DOH581" s="633"/>
      <c r="DOI581" s="633"/>
      <c r="DOJ581" s="633"/>
      <c r="DOK581" s="633"/>
      <c r="DOL581" s="633"/>
      <c r="DOM581" s="633"/>
      <c r="DON581" s="633"/>
      <c r="DOO581" s="633"/>
      <c r="DOP581" s="633"/>
      <c r="DOQ581" s="633"/>
      <c r="DOR581" s="633"/>
      <c r="DOS581" s="633"/>
      <c r="DOT581" s="633"/>
      <c r="DOU581" s="633"/>
      <c r="DOV581" s="633"/>
      <c r="DOW581" s="633"/>
      <c r="DOX581" s="633"/>
      <c r="DOY581" s="633"/>
      <c r="DOZ581" s="633"/>
      <c r="DPA581" s="633"/>
      <c r="DPB581" s="633"/>
      <c r="DPC581" s="633"/>
      <c r="DPD581" s="633"/>
      <c r="DPE581" s="633"/>
      <c r="DPF581" s="633"/>
      <c r="DPG581" s="633"/>
      <c r="DPH581" s="633"/>
      <c r="DPI581" s="633"/>
      <c r="DPJ581" s="633"/>
      <c r="DPK581" s="633"/>
      <c r="DPL581" s="633"/>
      <c r="DPM581" s="633"/>
      <c r="DPN581" s="633"/>
      <c r="DPO581" s="633"/>
      <c r="DPP581" s="633"/>
      <c r="DPQ581" s="633"/>
      <c r="DPR581" s="633"/>
      <c r="DPS581" s="633"/>
      <c r="DPT581" s="633"/>
      <c r="DPU581" s="633"/>
      <c r="DPV581" s="633"/>
      <c r="DPW581" s="633"/>
      <c r="DPX581" s="633"/>
      <c r="DPY581" s="633"/>
      <c r="DPZ581" s="633"/>
      <c r="DQA581" s="633"/>
      <c r="DQB581" s="633"/>
      <c r="DQC581" s="633"/>
      <c r="DQD581" s="633"/>
      <c r="DQE581" s="633"/>
      <c r="DQF581" s="633"/>
      <c r="DQG581" s="633"/>
      <c r="DQH581" s="633"/>
      <c r="DQI581" s="633"/>
      <c r="DQJ581" s="633"/>
      <c r="DQK581" s="633"/>
      <c r="DQL581" s="633"/>
      <c r="DQM581" s="633"/>
      <c r="DQN581" s="633"/>
      <c r="DQO581" s="633"/>
      <c r="DQP581" s="633"/>
      <c r="DQQ581" s="633"/>
      <c r="DQR581" s="633"/>
      <c r="DQS581" s="633"/>
      <c r="DQT581" s="633"/>
      <c r="DQU581" s="633"/>
      <c r="DQV581" s="633"/>
      <c r="DQW581" s="633"/>
      <c r="DQX581" s="633"/>
      <c r="DQY581" s="633"/>
      <c r="DQZ581" s="633"/>
      <c r="DRA581" s="633"/>
      <c r="DRB581" s="633"/>
      <c r="DRC581" s="633"/>
      <c r="DRD581" s="633"/>
      <c r="DRE581" s="633"/>
      <c r="DRF581" s="633"/>
      <c r="DRG581" s="633"/>
      <c r="DRH581" s="633"/>
      <c r="DRI581" s="633"/>
      <c r="DRJ581" s="633"/>
      <c r="DRK581" s="633"/>
      <c r="DRL581" s="633"/>
      <c r="DRM581" s="633"/>
      <c r="DRN581" s="633"/>
      <c r="DRO581" s="633"/>
      <c r="DRP581" s="633"/>
      <c r="DRQ581" s="633"/>
      <c r="DRR581" s="633"/>
      <c r="DRS581" s="633"/>
      <c r="DRT581" s="633"/>
      <c r="DRU581" s="633"/>
      <c r="DRV581" s="633"/>
      <c r="DRW581" s="633"/>
      <c r="DRX581" s="633"/>
      <c r="DRY581" s="633"/>
      <c r="DRZ581" s="633"/>
      <c r="DSA581" s="633"/>
      <c r="DSB581" s="633"/>
      <c r="DSC581" s="633"/>
      <c r="DSD581" s="633"/>
      <c r="DSE581" s="633"/>
      <c r="DSF581" s="633"/>
      <c r="DSG581" s="633"/>
      <c r="DSH581" s="633"/>
      <c r="DSI581" s="633"/>
      <c r="DSJ581" s="633"/>
      <c r="DSK581" s="633"/>
      <c r="DSL581" s="633"/>
      <c r="DSM581" s="633"/>
      <c r="DSN581" s="633"/>
      <c r="DSO581" s="633"/>
      <c r="DSP581" s="633"/>
      <c r="DSQ581" s="633"/>
      <c r="DSR581" s="633"/>
      <c r="DSS581" s="633"/>
      <c r="DST581" s="633"/>
      <c r="DSU581" s="633"/>
      <c r="DSV581" s="633"/>
      <c r="DSW581" s="633"/>
      <c r="DSX581" s="633"/>
      <c r="DSY581" s="633"/>
      <c r="DSZ581" s="633"/>
      <c r="DTA581" s="633"/>
      <c r="DTB581" s="633"/>
      <c r="DTC581" s="633"/>
      <c r="DTD581" s="633"/>
      <c r="DTE581" s="633"/>
      <c r="DTF581" s="633"/>
      <c r="DTG581" s="633"/>
      <c r="DTH581" s="633"/>
      <c r="DTI581" s="633"/>
      <c r="DTJ581" s="633"/>
      <c r="DTK581" s="633"/>
      <c r="DTL581" s="633"/>
      <c r="DTM581" s="633"/>
      <c r="DTN581" s="633"/>
      <c r="DTO581" s="633"/>
      <c r="DTP581" s="633"/>
      <c r="DTQ581" s="633"/>
      <c r="DTR581" s="633"/>
      <c r="DTS581" s="633"/>
      <c r="DTT581" s="633"/>
      <c r="DTU581" s="633"/>
      <c r="DTV581" s="633"/>
      <c r="DTW581" s="633"/>
      <c r="DTX581" s="633"/>
      <c r="DTY581" s="633"/>
      <c r="DTZ581" s="633"/>
      <c r="DUA581" s="633"/>
      <c r="DUB581" s="633"/>
      <c r="DUC581" s="633"/>
      <c r="DUD581" s="633"/>
      <c r="DUE581" s="633"/>
      <c r="DUF581" s="633"/>
      <c r="DUG581" s="633"/>
      <c r="DUH581" s="633"/>
      <c r="DUI581" s="633"/>
      <c r="DUJ581" s="633"/>
      <c r="DUK581" s="633"/>
      <c r="DUL581" s="633"/>
      <c r="DUM581" s="633"/>
      <c r="DUN581" s="633"/>
      <c r="DUO581" s="633"/>
      <c r="DUP581" s="633"/>
      <c r="DUQ581" s="633"/>
      <c r="DUR581" s="633"/>
      <c r="DUS581" s="633"/>
      <c r="DUT581" s="633"/>
      <c r="DUU581" s="633"/>
      <c r="DUV581" s="633"/>
      <c r="DUW581" s="633"/>
      <c r="DUX581" s="633"/>
      <c r="DUY581" s="633"/>
      <c r="DUZ581" s="633"/>
      <c r="DVA581" s="633"/>
      <c r="DVB581" s="633"/>
      <c r="DVC581" s="633"/>
      <c r="DVD581" s="633"/>
      <c r="DVE581" s="633"/>
      <c r="DVF581" s="633"/>
      <c r="DVG581" s="633"/>
      <c r="DVH581" s="633"/>
      <c r="DVI581" s="633"/>
      <c r="DVJ581" s="633"/>
      <c r="DVK581" s="633"/>
      <c r="DVL581" s="633"/>
      <c r="DVM581" s="633"/>
      <c r="DVN581" s="633"/>
      <c r="DVO581" s="633"/>
      <c r="DVP581" s="633"/>
      <c r="DVQ581" s="633"/>
      <c r="DVR581" s="633"/>
      <c r="DVS581" s="633"/>
      <c r="DVT581" s="633"/>
      <c r="DVU581" s="633"/>
      <c r="DVV581" s="633"/>
      <c r="DVW581" s="633"/>
      <c r="DVX581" s="633"/>
      <c r="DVY581" s="633"/>
      <c r="DVZ581" s="633"/>
      <c r="DWA581" s="633"/>
      <c r="DWB581" s="633"/>
      <c r="DWC581" s="633"/>
      <c r="DWD581" s="633"/>
      <c r="DWE581" s="633"/>
      <c r="DWF581" s="633"/>
      <c r="DWG581" s="633"/>
      <c r="DWH581" s="633"/>
      <c r="DWI581" s="633"/>
      <c r="DWJ581" s="633"/>
      <c r="DWK581" s="633"/>
      <c r="DWL581" s="633"/>
      <c r="DWM581" s="633"/>
      <c r="DWN581" s="633"/>
      <c r="DWO581" s="633"/>
      <c r="DWP581" s="633"/>
      <c r="DWQ581" s="633"/>
      <c r="DWR581" s="633"/>
      <c r="DWS581" s="633"/>
      <c r="DWT581" s="633"/>
      <c r="DWU581" s="633"/>
      <c r="DWV581" s="633"/>
      <c r="DWW581" s="633"/>
      <c r="DWX581" s="633"/>
      <c r="DWY581" s="633"/>
      <c r="DWZ581" s="633"/>
      <c r="DXA581" s="633"/>
      <c r="DXB581" s="633"/>
      <c r="DXC581" s="633"/>
      <c r="DXD581" s="633"/>
      <c r="DXE581" s="633"/>
      <c r="DXF581" s="633"/>
      <c r="DXG581" s="633"/>
      <c r="DXH581" s="633"/>
      <c r="DXI581" s="633"/>
      <c r="DXJ581" s="633"/>
      <c r="DXK581" s="633"/>
      <c r="DXL581" s="633"/>
      <c r="DXM581" s="633"/>
      <c r="DXN581" s="633"/>
      <c r="DXO581" s="633"/>
      <c r="DXP581" s="633"/>
      <c r="DXQ581" s="633"/>
      <c r="DXR581" s="633"/>
      <c r="DXS581" s="633"/>
      <c r="DXT581" s="633"/>
      <c r="DXU581" s="633"/>
      <c r="DXV581" s="633"/>
      <c r="DXW581" s="633"/>
      <c r="DXX581" s="633"/>
      <c r="DXY581" s="633"/>
      <c r="DXZ581" s="633"/>
      <c r="DYA581" s="633"/>
      <c r="DYB581" s="633"/>
      <c r="DYC581" s="633"/>
      <c r="DYD581" s="633"/>
      <c r="DYE581" s="633"/>
      <c r="DYF581" s="633"/>
      <c r="DYG581" s="633"/>
      <c r="DYH581" s="633"/>
      <c r="DYI581" s="633"/>
      <c r="DYJ581" s="633"/>
      <c r="DYK581" s="633"/>
      <c r="DYL581" s="633"/>
      <c r="DYM581" s="633"/>
      <c r="DYN581" s="633"/>
      <c r="DYO581" s="633"/>
      <c r="DYP581" s="633"/>
      <c r="DYQ581" s="633"/>
      <c r="DYR581" s="633"/>
      <c r="DYS581" s="633"/>
      <c r="DYT581" s="633"/>
      <c r="DYU581" s="633"/>
      <c r="DYV581" s="633"/>
      <c r="DYW581" s="633"/>
      <c r="DYX581" s="633"/>
      <c r="DYY581" s="633"/>
      <c r="DYZ581" s="633"/>
      <c r="DZA581" s="633"/>
      <c r="DZB581" s="633"/>
      <c r="DZC581" s="633"/>
      <c r="DZD581" s="633"/>
      <c r="DZE581" s="633"/>
      <c r="DZF581" s="633"/>
      <c r="DZG581" s="633"/>
      <c r="DZH581" s="633"/>
      <c r="DZI581" s="633"/>
      <c r="DZJ581" s="633"/>
      <c r="DZK581" s="633"/>
      <c r="DZL581" s="633"/>
      <c r="DZM581" s="633"/>
      <c r="DZN581" s="633"/>
      <c r="DZO581" s="633"/>
      <c r="DZP581" s="633"/>
      <c r="DZQ581" s="633"/>
      <c r="DZR581" s="633"/>
      <c r="DZS581" s="633"/>
      <c r="DZT581" s="633"/>
      <c r="DZU581" s="633"/>
      <c r="DZV581" s="633"/>
      <c r="DZW581" s="633"/>
      <c r="DZX581" s="633"/>
      <c r="DZY581" s="633"/>
      <c r="DZZ581" s="633"/>
      <c r="EAA581" s="633"/>
      <c r="EAB581" s="633"/>
      <c r="EAC581" s="633"/>
      <c r="EAD581" s="633"/>
      <c r="EAE581" s="633"/>
      <c r="EAF581" s="633"/>
      <c r="EAG581" s="633"/>
      <c r="EAH581" s="633"/>
      <c r="EAI581" s="633"/>
      <c r="EAJ581" s="633"/>
      <c r="EAK581" s="633"/>
      <c r="EAL581" s="633"/>
      <c r="EAM581" s="633"/>
      <c r="EAN581" s="633"/>
      <c r="EAO581" s="633"/>
      <c r="EAP581" s="633"/>
      <c r="EAQ581" s="633"/>
      <c r="EAR581" s="633"/>
      <c r="EAS581" s="633"/>
      <c r="EAT581" s="633"/>
      <c r="EAU581" s="633"/>
      <c r="EAV581" s="633"/>
      <c r="EAW581" s="633"/>
      <c r="EAX581" s="633"/>
      <c r="EAY581" s="633"/>
      <c r="EAZ581" s="633"/>
      <c r="EBA581" s="633"/>
      <c r="EBB581" s="633"/>
      <c r="EBC581" s="633"/>
      <c r="EBD581" s="633"/>
      <c r="EBE581" s="633"/>
      <c r="EBF581" s="633"/>
      <c r="EBG581" s="633"/>
      <c r="EBH581" s="633"/>
      <c r="EBI581" s="633"/>
      <c r="EBJ581" s="633"/>
      <c r="EBK581" s="633"/>
      <c r="EBL581" s="633"/>
      <c r="EBM581" s="633"/>
      <c r="EBN581" s="633"/>
      <c r="EBO581" s="633"/>
      <c r="EBP581" s="633"/>
      <c r="EBQ581" s="633"/>
      <c r="EBR581" s="633"/>
      <c r="EBS581" s="633"/>
      <c r="EBT581" s="633"/>
      <c r="EBU581" s="633"/>
      <c r="EBV581" s="633"/>
      <c r="EBW581" s="633"/>
      <c r="EBX581" s="633"/>
      <c r="EBY581" s="633"/>
      <c r="EBZ581" s="633"/>
      <c r="ECA581" s="633"/>
      <c r="ECB581" s="633"/>
      <c r="ECC581" s="633"/>
      <c r="ECD581" s="633"/>
      <c r="ECE581" s="633"/>
      <c r="ECF581" s="633"/>
      <c r="ECG581" s="633"/>
      <c r="ECH581" s="633"/>
      <c r="ECI581" s="633"/>
      <c r="ECJ581" s="633"/>
      <c r="ECK581" s="633"/>
      <c r="ECL581" s="633"/>
      <c r="ECM581" s="633"/>
      <c r="ECN581" s="633"/>
      <c r="ECO581" s="633"/>
      <c r="ECP581" s="633"/>
      <c r="ECQ581" s="633"/>
      <c r="ECR581" s="633"/>
      <c r="ECS581" s="633"/>
      <c r="ECT581" s="633"/>
      <c r="ECU581" s="633"/>
      <c r="ECV581" s="633"/>
      <c r="ECW581" s="633"/>
      <c r="ECX581" s="633"/>
      <c r="ECY581" s="633"/>
      <c r="ECZ581" s="633"/>
      <c r="EDA581" s="633"/>
      <c r="EDB581" s="633"/>
      <c r="EDC581" s="633"/>
      <c r="EDD581" s="633"/>
      <c r="EDE581" s="633"/>
      <c r="EDF581" s="633"/>
      <c r="EDG581" s="633"/>
      <c r="EDH581" s="633"/>
      <c r="EDI581" s="633"/>
      <c r="EDJ581" s="633"/>
      <c r="EDK581" s="633"/>
      <c r="EDL581" s="633"/>
      <c r="EDM581" s="633"/>
      <c r="EDN581" s="633"/>
      <c r="EDO581" s="633"/>
      <c r="EDP581" s="633"/>
      <c r="EDQ581" s="633"/>
      <c r="EDR581" s="633"/>
      <c r="EDS581" s="633"/>
      <c r="EDT581" s="633"/>
      <c r="EDU581" s="633"/>
      <c r="EDV581" s="633"/>
      <c r="EDW581" s="633"/>
      <c r="EDX581" s="633"/>
      <c r="EDY581" s="633"/>
      <c r="EDZ581" s="633"/>
      <c r="EEA581" s="633"/>
      <c r="EEB581" s="633"/>
      <c r="EEC581" s="633"/>
      <c r="EED581" s="633"/>
      <c r="EEE581" s="633"/>
      <c r="EEF581" s="633"/>
      <c r="EEG581" s="633"/>
      <c r="EEH581" s="633"/>
      <c r="EEI581" s="633"/>
      <c r="EEJ581" s="633"/>
      <c r="EEK581" s="633"/>
      <c r="EEL581" s="633"/>
      <c r="EEM581" s="633"/>
      <c r="EEN581" s="633"/>
      <c r="EEO581" s="633"/>
      <c r="EEP581" s="633"/>
      <c r="EEQ581" s="633"/>
      <c r="EER581" s="633"/>
      <c r="EES581" s="633"/>
      <c r="EET581" s="633"/>
      <c r="EEU581" s="633"/>
      <c r="EEV581" s="633"/>
      <c r="EEW581" s="633"/>
      <c r="EEX581" s="633"/>
      <c r="EEY581" s="633"/>
      <c r="EEZ581" s="633"/>
      <c r="EFA581" s="633"/>
      <c r="EFB581" s="633"/>
      <c r="EFC581" s="633"/>
      <c r="EFD581" s="633"/>
      <c r="EFE581" s="633"/>
      <c r="EFF581" s="633"/>
      <c r="EFG581" s="633"/>
      <c r="EFH581" s="633"/>
      <c r="EFI581" s="633"/>
      <c r="EFJ581" s="633"/>
      <c r="EFK581" s="633"/>
      <c r="EFL581" s="633"/>
      <c r="EFM581" s="633"/>
      <c r="EFN581" s="633"/>
      <c r="EFO581" s="633"/>
      <c r="EFP581" s="633"/>
      <c r="EFQ581" s="633"/>
      <c r="EFR581" s="633"/>
      <c r="EFS581" s="633"/>
      <c r="EFT581" s="633"/>
      <c r="EFU581" s="633"/>
      <c r="EFV581" s="633"/>
      <c r="EFW581" s="633"/>
      <c r="EFX581" s="633"/>
      <c r="EFY581" s="633"/>
      <c r="EFZ581" s="633"/>
      <c r="EGA581" s="633"/>
      <c r="EGB581" s="633"/>
      <c r="EGC581" s="633"/>
      <c r="EGD581" s="633"/>
      <c r="EGE581" s="633"/>
      <c r="EGF581" s="633"/>
      <c r="EGG581" s="633"/>
      <c r="EGH581" s="633"/>
      <c r="EGI581" s="633"/>
      <c r="EGJ581" s="633"/>
      <c r="EGK581" s="633"/>
      <c r="EGL581" s="633"/>
      <c r="EGM581" s="633"/>
      <c r="EGN581" s="633"/>
      <c r="EGO581" s="633"/>
      <c r="EGP581" s="633"/>
      <c r="EGQ581" s="633"/>
      <c r="EGR581" s="633"/>
      <c r="EGS581" s="633"/>
      <c r="EGT581" s="633"/>
      <c r="EGU581" s="633"/>
      <c r="EGV581" s="633"/>
      <c r="EGW581" s="633"/>
      <c r="EGX581" s="633"/>
      <c r="EGY581" s="633"/>
      <c r="EGZ581" s="633"/>
      <c r="EHA581" s="633"/>
      <c r="EHB581" s="633"/>
      <c r="EHC581" s="633"/>
      <c r="EHD581" s="633"/>
      <c r="EHE581" s="633"/>
      <c r="EHF581" s="633"/>
      <c r="EHG581" s="633"/>
      <c r="EHH581" s="633"/>
      <c r="EHI581" s="633"/>
      <c r="EHJ581" s="633"/>
      <c r="EHK581" s="633"/>
      <c r="EHL581" s="633"/>
      <c r="EHM581" s="633"/>
      <c r="EHN581" s="633"/>
      <c r="EHO581" s="633"/>
      <c r="EHP581" s="633"/>
      <c r="EHQ581" s="633"/>
      <c r="EHR581" s="633"/>
      <c r="EHS581" s="633"/>
      <c r="EHT581" s="633"/>
      <c r="EHU581" s="633"/>
      <c r="EHV581" s="633"/>
      <c r="EHW581" s="633"/>
      <c r="EHX581" s="633"/>
      <c r="EHY581" s="633"/>
      <c r="EHZ581" s="633"/>
      <c r="EIA581" s="633"/>
      <c r="EIB581" s="633"/>
      <c r="EIC581" s="633"/>
      <c r="EID581" s="633"/>
      <c r="EIE581" s="633"/>
      <c r="EIF581" s="633"/>
      <c r="EIG581" s="633"/>
      <c r="EIH581" s="633"/>
      <c r="EII581" s="633"/>
      <c r="EIJ581" s="633"/>
      <c r="EIK581" s="633"/>
      <c r="EIL581" s="633"/>
      <c r="EIM581" s="633"/>
      <c r="EIN581" s="633"/>
      <c r="EIO581" s="633"/>
      <c r="EIP581" s="633"/>
      <c r="EIQ581" s="633"/>
      <c r="EIR581" s="633"/>
      <c r="EIS581" s="633"/>
      <c r="EIT581" s="633"/>
      <c r="EIU581" s="633"/>
      <c r="EIV581" s="633"/>
      <c r="EIW581" s="633"/>
      <c r="EIX581" s="633"/>
      <c r="EIY581" s="633"/>
      <c r="EIZ581" s="633"/>
      <c r="EJA581" s="633"/>
      <c r="EJB581" s="633"/>
      <c r="EJC581" s="633"/>
      <c r="EJD581" s="633"/>
      <c r="EJE581" s="633"/>
      <c r="EJF581" s="633"/>
      <c r="EJG581" s="633"/>
      <c r="EJH581" s="633"/>
      <c r="EJI581" s="633"/>
      <c r="EJJ581" s="633"/>
      <c r="EJK581" s="633"/>
      <c r="EJL581" s="633"/>
      <c r="EJM581" s="633"/>
      <c r="EJN581" s="633"/>
      <c r="EJO581" s="633"/>
      <c r="EJP581" s="633"/>
      <c r="EJQ581" s="633"/>
      <c r="EJR581" s="633"/>
      <c r="EJS581" s="633"/>
      <c r="EJT581" s="633"/>
      <c r="EJU581" s="633"/>
      <c r="EJV581" s="633"/>
      <c r="EJW581" s="633"/>
      <c r="EJX581" s="633"/>
      <c r="EJY581" s="633"/>
      <c r="EJZ581" s="633"/>
      <c r="EKA581" s="633"/>
      <c r="EKB581" s="633"/>
      <c r="EKC581" s="633"/>
      <c r="EKD581" s="633"/>
      <c r="EKE581" s="633"/>
      <c r="EKF581" s="633"/>
      <c r="EKG581" s="633"/>
      <c r="EKH581" s="633"/>
      <c r="EKI581" s="633"/>
      <c r="EKJ581" s="633"/>
      <c r="EKK581" s="633"/>
      <c r="EKL581" s="633"/>
      <c r="EKM581" s="633"/>
      <c r="EKN581" s="633"/>
      <c r="EKO581" s="633"/>
      <c r="EKP581" s="633"/>
      <c r="EKQ581" s="633"/>
      <c r="EKR581" s="633"/>
      <c r="EKS581" s="633"/>
      <c r="EKT581" s="633"/>
      <c r="EKU581" s="633"/>
      <c r="EKV581" s="633"/>
      <c r="EKW581" s="633"/>
      <c r="EKX581" s="633"/>
      <c r="EKY581" s="633"/>
      <c r="EKZ581" s="633"/>
      <c r="ELA581" s="633"/>
      <c r="ELB581" s="633"/>
      <c r="ELC581" s="633"/>
      <c r="ELD581" s="633"/>
      <c r="ELE581" s="633"/>
      <c r="ELF581" s="633"/>
      <c r="ELG581" s="633"/>
      <c r="ELH581" s="633"/>
      <c r="ELI581" s="633"/>
      <c r="ELJ581" s="633"/>
      <c r="ELK581" s="633"/>
      <c r="ELL581" s="633"/>
      <c r="ELM581" s="633"/>
      <c r="ELN581" s="633"/>
      <c r="ELO581" s="633"/>
      <c r="ELP581" s="633"/>
      <c r="ELQ581" s="633"/>
      <c r="ELR581" s="633"/>
      <c r="ELS581" s="633"/>
      <c r="ELT581" s="633"/>
      <c r="ELU581" s="633"/>
      <c r="ELV581" s="633"/>
      <c r="ELW581" s="633"/>
      <c r="ELX581" s="633"/>
      <c r="ELY581" s="633"/>
      <c r="ELZ581" s="633"/>
      <c r="EMA581" s="633"/>
      <c r="EMB581" s="633"/>
      <c r="EMC581" s="633"/>
      <c r="EMD581" s="633"/>
      <c r="EME581" s="633"/>
      <c r="EMF581" s="633"/>
      <c r="EMG581" s="633"/>
      <c r="EMH581" s="633"/>
      <c r="EMI581" s="633"/>
      <c r="EMJ581" s="633"/>
      <c r="EMK581" s="633"/>
      <c r="EML581" s="633"/>
      <c r="EMM581" s="633"/>
      <c r="EMN581" s="633"/>
      <c r="EMO581" s="633"/>
      <c r="EMP581" s="633"/>
      <c r="EMQ581" s="633"/>
      <c r="EMR581" s="633"/>
      <c r="EMS581" s="633"/>
      <c r="EMT581" s="633"/>
      <c r="EMU581" s="633"/>
      <c r="EMV581" s="633"/>
      <c r="EMW581" s="633"/>
      <c r="EMX581" s="633"/>
      <c r="EMY581" s="633"/>
      <c r="EMZ581" s="633"/>
      <c r="ENA581" s="633"/>
      <c r="ENB581" s="633"/>
      <c r="ENC581" s="633"/>
      <c r="END581" s="633"/>
      <c r="ENE581" s="633"/>
      <c r="ENF581" s="633"/>
      <c r="ENG581" s="633"/>
      <c r="ENH581" s="633"/>
      <c r="ENI581" s="633"/>
      <c r="ENJ581" s="633"/>
      <c r="ENK581" s="633"/>
      <c r="ENL581" s="633"/>
      <c r="ENM581" s="633"/>
      <c r="ENN581" s="633"/>
      <c r="ENO581" s="633"/>
      <c r="ENP581" s="633"/>
      <c r="ENQ581" s="633"/>
      <c r="ENR581" s="633"/>
      <c r="ENS581" s="633"/>
      <c r="ENT581" s="633"/>
      <c r="ENU581" s="633"/>
      <c r="ENV581" s="633"/>
      <c r="ENW581" s="633"/>
      <c r="ENX581" s="633"/>
      <c r="ENY581" s="633"/>
      <c r="ENZ581" s="633"/>
      <c r="EOA581" s="633"/>
      <c r="EOB581" s="633"/>
      <c r="EOC581" s="633"/>
      <c r="EOD581" s="633"/>
      <c r="EOE581" s="633"/>
      <c r="EOF581" s="633"/>
      <c r="EOG581" s="633"/>
      <c r="EOH581" s="633"/>
      <c r="EOI581" s="633"/>
      <c r="EOJ581" s="633"/>
      <c r="EOK581" s="633"/>
      <c r="EOL581" s="633"/>
      <c r="EOM581" s="633"/>
      <c r="EON581" s="633"/>
      <c r="EOO581" s="633"/>
      <c r="EOP581" s="633"/>
      <c r="EOQ581" s="633"/>
      <c r="EOR581" s="633"/>
      <c r="EOS581" s="633"/>
      <c r="EOT581" s="633"/>
      <c r="EOU581" s="633"/>
      <c r="EOV581" s="633"/>
      <c r="EOW581" s="633"/>
      <c r="EOX581" s="633"/>
      <c r="EOY581" s="633"/>
      <c r="EOZ581" s="633"/>
      <c r="EPA581" s="633"/>
      <c r="EPB581" s="633"/>
      <c r="EPC581" s="633"/>
      <c r="EPD581" s="633"/>
      <c r="EPE581" s="633"/>
      <c r="EPF581" s="633"/>
      <c r="EPG581" s="633"/>
      <c r="EPH581" s="633"/>
      <c r="EPI581" s="633"/>
      <c r="EPJ581" s="633"/>
      <c r="EPK581" s="633"/>
      <c r="EPL581" s="633"/>
      <c r="EPM581" s="633"/>
      <c r="EPN581" s="633"/>
      <c r="EPO581" s="633"/>
      <c r="EPP581" s="633"/>
      <c r="EPQ581" s="633"/>
      <c r="EPR581" s="633"/>
      <c r="EPS581" s="633"/>
      <c r="EPT581" s="633"/>
      <c r="EPU581" s="633"/>
      <c r="EPV581" s="633"/>
      <c r="EPW581" s="633"/>
      <c r="EPX581" s="633"/>
      <c r="EPY581" s="633"/>
      <c r="EPZ581" s="633"/>
      <c r="EQA581" s="633"/>
      <c r="EQB581" s="633"/>
      <c r="EQC581" s="633"/>
      <c r="EQD581" s="633"/>
      <c r="EQE581" s="633"/>
      <c r="EQF581" s="633"/>
      <c r="EQG581" s="633"/>
      <c r="EQH581" s="633"/>
      <c r="EQI581" s="633"/>
      <c r="EQJ581" s="633"/>
      <c r="EQK581" s="633"/>
      <c r="EQL581" s="633"/>
      <c r="EQM581" s="633"/>
      <c r="EQN581" s="633"/>
      <c r="EQO581" s="633"/>
      <c r="EQP581" s="633"/>
      <c r="EQQ581" s="633"/>
      <c r="EQR581" s="633"/>
      <c r="EQS581" s="633"/>
      <c r="EQT581" s="633"/>
      <c r="EQU581" s="633"/>
      <c r="EQV581" s="633"/>
      <c r="EQW581" s="633"/>
      <c r="EQX581" s="633"/>
      <c r="EQY581" s="633"/>
      <c r="EQZ581" s="633"/>
      <c r="ERA581" s="633"/>
      <c r="ERB581" s="633"/>
      <c r="ERC581" s="633"/>
      <c r="ERD581" s="633"/>
      <c r="ERE581" s="633"/>
      <c r="ERF581" s="633"/>
      <c r="ERG581" s="633"/>
      <c r="ERH581" s="633"/>
      <c r="ERI581" s="633"/>
      <c r="ERJ581" s="633"/>
      <c r="ERK581" s="633"/>
      <c r="ERL581" s="633"/>
      <c r="ERM581" s="633"/>
      <c r="ERN581" s="633"/>
      <c r="ERO581" s="633"/>
      <c r="ERP581" s="633"/>
      <c r="ERQ581" s="633"/>
      <c r="ERR581" s="633"/>
      <c r="ERS581" s="633"/>
      <c r="ERT581" s="633"/>
      <c r="ERU581" s="633"/>
      <c r="ERV581" s="633"/>
      <c r="ERW581" s="633"/>
      <c r="ERX581" s="633"/>
      <c r="ERY581" s="633"/>
      <c r="ERZ581" s="633"/>
      <c r="ESA581" s="633"/>
      <c r="ESB581" s="633"/>
      <c r="ESC581" s="633"/>
      <c r="ESD581" s="633"/>
      <c r="ESE581" s="633"/>
      <c r="ESF581" s="633"/>
      <c r="ESG581" s="633"/>
      <c r="ESH581" s="633"/>
      <c r="ESI581" s="633"/>
      <c r="ESJ581" s="633"/>
      <c r="ESK581" s="633"/>
      <c r="ESL581" s="633"/>
      <c r="ESM581" s="633"/>
      <c r="ESN581" s="633"/>
      <c r="ESO581" s="633"/>
      <c r="ESP581" s="633"/>
      <c r="ESQ581" s="633"/>
      <c r="ESR581" s="633"/>
      <c r="ESS581" s="633"/>
      <c r="EST581" s="633"/>
      <c r="ESU581" s="633"/>
      <c r="ESV581" s="633"/>
      <c r="ESW581" s="633"/>
      <c r="ESX581" s="633"/>
      <c r="ESY581" s="633"/>
      <c r="ESZ581" s="633"/>
      <c r="ETA581" s="633"/>
      <c r="ETB581" s="633"/>
      <c r="ETC581" s="633"/>
      <c r="ETD581" s="633"/>
      <c r="ETE581" s="633"/>
      <c r="ETF581" s="633"/>
      <c r="ETG581" s="633"/>
      <c r="ETH581" s="633"/>
      <c r="ETI581" s="633"/>
      <c r="ETJ581" s="633"/>
      <c r="ETK581" s="633"/>
      <c r="ETL581" s="633"/>
      <c r="ETM581" s="633"/>
      <c r="ETN581" s="633"/>
      <c r="ETO581" s="633"/>
      <c r="ETP581" s="633"/>
      <c r="ETQ581" s="633"/>
      <c r="ETR581" s="633"/>
      <c r="ETS581" s="633"/>
      <c r="ETT581" s="633"/>
      <c r="ETU581" s="633"/>
      <c r="ETV581" s="633"/>
      <c r="ETW581" s="633"/>
      <c r="ETX581" s="633"/>
      <c r="ETY581" s="633"/>
      <c r="ETZ581" s="633"/>
      <c r="EUA581" s="633"/>
      <c r="EUB581" s="633"/>
      <c r="EUC581" s="633"/>
      <c r="EUD581" s="633"/>
      <c r="EUE581" s="633"/>
      <c r="EUF581" s="633"/>
      <c r="EUG581" s="633"/>
      <c r="EUH581" s="633"/>
      <c r="EUI581" s="633"/>
      <c r="EUJ581" s="633"/>
      <c r="EUK581" s="633"/>
      <c r="EUL581" s="633"/>
      <c r="EUM581" s="633"/>
      <c r="EUN581" s="633"/>
      <c r="EUO581" s="633"/>
      <c r="EUP581" s="633"/>
      <c r="EUQ581" s="633"/>
      <c r="EUR581" s="633"/>
      <c r="EUS581" s="633"/>
      <c r="EUT581" s="633"/>
      <c r="EUU581" s="633"/>
      <c r="EUV581" s="633"/>
      <c r="EUW581" s="633"/>
      <c r="EUX581" s="633"/>
      <c r="EUY581" s="633"/>
      <c r="EUZ581" s="633"/>
      <c r="EVA581" s="633"/>
      <c r="EVB581" s="633"/>
      <c r="EVC581" s="633"/>
      <c r="EVD581" s="633"/>
      <c r="EVE581" s="633"/>
      <c r="EVF581" s="633"/>
      <c r="EVG581" s="633"/>
      <c r="EVH581" s="633"/>
      <c r="EVI581" s="633"/>
      <c r="EVJ581" s="633"/>
      <c r="EVK581" s="633"/>
      <c r="EVL581" s="633"/>
      <c r="EVM581" s="633"/>
      <c r="EVN581" s="633"/>
      <c r="EVO581" s="633"/>
      <c r="EVP581" s="633"/>
      <c r="EVQ581" s="633"/>
      <c r="EVR581" s="633"/>
      <c r="EVS581" s="633"/>
      <c r="EVT581" s="633"/>
      <c r="EVU581" s="633"/>
      <c r="EVV581" s="633"/>
      <c r="EVW581" s="633"/>
      <c r="EVX581" s="633"/>
      <c r="EVY581" s="633"/>
      <c r="EVZ581" s="633"/>
      <c r="EWA581" s="633"/>
      <c r="EWB581" s="633"/>
      <c r="EWC581" s="633"/>
      <c r="EWD581" s="633"/>
      <c r="EWE581" s="633"/>
      <c r="EWF581" s="633"/>
      <c r="EWG581" s="633"/>
      <c r="EWH581" s="633"/>
      <c r="EWI581" s="633"/>
      <c r="EWJ581" s="633"/>
      <c r="EWK581" s="633"/>
      <c r="EWL581" s="633"/>
      <c r="EWM581" s="633"/>
      <c r="EWN581" s="633"/>
      <c r="EWO581" s="633"/>
      <c r="EWP581" s="633"/>
      <c r="EWQ581" s="633"/>
      <c r="EWR581" s="633"/>
      <c r="EWS581" s="633"/>
      <c r="EWT581" s="633"/>
      <c r="EWU581" s="633"/>
      <c r="EWV581" s="633"/>
      <c r="EWW581" s="633"/>
      <c r="EWX581" s="633"/>
      <c r="EWY581" s="633"/>
      <c r="EWZ581" s="633"/>
      <c r="EXA581" s="633"/>
      <c r="EXB581" s="633"/>
      <c r="EXC581" s="633"/>
      <c r="EXD581" s="633"/>
      <c r="EXE581" s="633"/>
      <c r="EXF581" s="633"/>
      <c r="EXG581" s="633"/>
      <c r="EXH581" s="633"/>
      <c r="EXI581" s="633"/>
      <c r="EXJ581" s="633"/>
      <c r="EXK581" s="633"/>
      <c r="EXL581" s="633"/>
      <c r="EXM581" s="633"/>
      <c r="EXN581" s="633"/>
      <c r="EXO581" s="633"/>
      <c r="EXP581" s="633"/>
      <c r="EXQ581" s="633"/>
      <c r="EXR581" s="633"/>
      <c r="EXS581" s="633"/>
      <c r="EXT581" s="633"/>
      <c r="EXU581" s="633"/>
      <c r="EXV581" s="633"/>
      <c r="EXW581" s="633"/>
      <c r="EXX581" s="633"/>
      <c r="EXY581" s="633"/>
      <c r="EXZ581" s="633"/>
      <c r="EYA581" s="633"/>
      <c r="EYB581" s="633"/>
      <c r="EYC581" s="633"/>
      <c r="EYD581" s="633"/>
      <c r="EYE581" s="633"/>
      <c r="EYF581" s="633"/>
      <c r="EYG581" s="633"/>
      <c r="EYH581" s="633"/>
      <c r="EYI581" s="633"/>
      <c r="EYJ581" s="633"/>
      <c r="EYK581" s="633"/>
      <c r="EYL581" s="633"/>
      <c r="EYM581" s="633"/>
      <c r="EYN581" s="633"/>
      <c r="EYO581" s="633"/>
      <c r="EYP581" s="633"/>
      <c r="EYQ581" s="633"/>
      <c r="EYR581" s="633"/>
      <c r="EYS581" s="633"/>
      <c r="EYT581" s="633"/>
      <c r="EYU581" s="633"/>
      <c r="EYV581" s="633"/>
      <c r="EYW581" s="633"/>
      <c r="EYX581" s="633"/>
      <c r="EYY581" s="633"/>
      <c r="EYZ581" s="633"/>
      <c r="EZA581" s="633"/>
      <c r="EZB581" s="633"/>
      <c r="EZC581" s="633"/>
      <c r="EZD581" s="633"/>
      <c r="EZE581" s="633"/>
      <c r="EZF581" s="633"/>
      <c r="EZG581" s="633"/>
      <c r="EZH581" s="633"/>
      <c r="EZI581" s="633"/>
      <c r="EZJ581" s="633"/>
      <c r="EZK581" s="633"/>
      <c r="EZL581" s="633"/>
      <c r="EZM581" s="633"/>
      <c r="EZN581" s="633"/>
      <c r="EZO581" s="633"/>
      <c r="EZP581" s="633"/>
      <c r="EZQ581" s="633"/>
      <c r="EZR581" s="633"/>
      <c r="EZS581" s="633"/>
      <c r="EZT581" s="633"/>
      <c r="EZU581" s="633"/>
      <c r="EZV581" s="633"/>
      <c r="EZW581" s="633"/>
      <c r="EZX581" s="633"/>
      <c r="EZY581" s="633"/>
      <c r="EZZ581" s="633"/>
      <c r="FAA581" s="633"/>
      <c r="FAB581" s="633"/>
      <c r="FAC581" s="633"/>
      <c r="FAD581" s="633"/>
      <c r="FAE581" s="633"/>
      <c r="FAF581" s="633"/>
      <c r="FAG581" s="633"/>
      <c r="FAH581" s="633"/>
      <c r="FAI581" s="633"/>
      <c r="FAJ581" s="633"/>
      <c r="FAK581" s="633"/>
      <c r="FAL581" s="633"/>
      <c r="FAM581" s="633"/>
      <c r="FAN581" s="633"/>
      <c r="FAO581" s="633"/>
      <c r="FAP581" s="633"/>
      <c r="FAQ581" s="633"/>
      <c r="FAR581" s="633"/>
      <c r="FAS581" s="633"/>
      <c r="FAT581" s="633"/>
      <c r="FAU581" s="633"/>
      <c r="FAV581" s="633"/>
      <c r="FAW581" s="633"/>
      <c r="FAX581" s="633"/>
      <c r="FAY581" s="633"/>
      <c r="FAZ581" s="633"/>
      <c r="FBA581" s="633"/>
      <c r="FBB581" s="633"/>
      <c r="FBC581" s="633"/>
      <c r="FBD581" s="633"/>
      <c r="FBE581" s="633"/>
      <c r="FBF581" s="633"/>
      <c r="FBG581" s="633"/>
      <c r="FBH581" s="633"/>
      <c r="FBI581" s="633"/>
      <c r="FBJ581" s="633"/>
      <c r="FBK581" s="633"/>
      <c r="FBL581" s="633"/>
      <c r="FBM581" s="633"/>
      <c r="FBN581" s="633"/>
      <c r="FBO581" s="633"/>
      <c r="FBP581" s="633"/>
      <c r="FBQ581" s="633"/>
      <c r="FBR581" s="633"/>
      <c r="FBS581" s="633"/>
      <c r="FBT581" s="633"/>
      <c r="FBU581" s="633"/>
      <c r="FBV581" s="633"/>
      <c r="FBW581" s="633"/>
      <c r="FBX581" s="633"/>
      <c r="FBY581" s="633"/>
      <c r="FBZ581" s="633"/>
      <c r="FCA581" s="633"/>
      <c r="FCB581" s="633"/>
      <c r="FCC581" s="633"/>
      <c r="FCD581" s="633"/>
      <c r="FCE581" s="633"/>
      <c r="FCF581" s="633"/>
      <c r="FCG581" s="633"/>
      <c r="FCH581" s="633"/>
      <c r="FCI581" s="633"/>
      <c r="FCJ581" s="633"/>
      <c r="FCK581" s="633"/>
      <c r="FCL581" s="633"/>
      <c r="FCM581" s="633"/>
      <c r="FCN581" s="633"/>
      <c r="FCO581" s="633"/>
      <c r="FCP581" s="633"/>
      <c r="FCQ581" s="633"/>
      <c r="FCR581" s="633"/>
      <c r="FCS581" s="633"/>
      <c r="FCT581" s="633"/>
      <c r="FCU581" s="633"/>
      <c r="FCV581" s="633"/>
      <c r="FCW581" s="633"/>
      <c r="FCX581" s="633"/>
      <c r="FCY581" s="633"/>
      <c r="FCZ581" s="633"/>
      <c r="FDA581" s="633"/>
      <c r="FDB581" s="633"/>
      <c r="FDC581" s="633"/>
      <c r="FDD581" s="633"/>
      <c r="FDE581" s="633"/>
      <c r="FDF581" s="633"/>
      <c r="FDG581" s="633"/>
      <c r="FDH581" s="633"/>
      <c r="FDI581" s="633"/>
      <c r="FDJ581" s="633"/>
      <c r="FDK581" s="633"/>
      <c r="FDL581" s="633"/>
      <c r="FDM581" s="633"/>
      <c r="FDN581" s="633"/>
      <c r="FDO581" s="633"/>
      <c r="FDP581" s="633"/>
      <c r="FDQ581" s="633"/>
      <c r="FDR581" s="633"/>
      <c r="FDS581" s="633"/>
      <c r="FDT581" s="633"/>
      <c r="FDU581" s="633"/>
      <c r="FDV581" s="633"/>
      <c r="FDW581" s="633"/>
      <c r="FDX581" s="633"/>
      <c r="FDY581" s="633"/>
      <c r="FDZ581" s="633"/>
      <c r="FEA581" s="633"/>
      <c r="FEB581" s="633"/>
      <c r="FEC581" s="633"/>
      <c r="FED581" s="633"/>
      <c r="FEE581" s="633"/>
      <c r="FEF581" s="633"/>
      <c r="FEG581" s="633"/>
      <c r="FEH581" s="633"/>
      <c r="FEI581" s="633"/>
      <c r="FEJ581" s="633"/>
      <c r="FEK581" s="633"/>
      <c r="FEL581" s="633"/>
      <c r="FEM581" s="633"/>
      <c r="FEN581" s="633"/>
      <c r="FEO581" s="633"/>
      <c r="FEP581" s="633"/>
      <c r="FEQ581" s="633"/>
      <c r="FER581" s="633"/>
      <c r="FES581" s="633"/>
      <c r="FET581" s="633"/>
      <c r="FEU581" s="633"/>
      <c r="FEV581" s="633"/>
      <c r="FEW581" s="633"/>
      <c r="FEX581" s="633"/>
      <c r="FEY581" s="633"/>
      <c r="FEZ581" s="633"/>
      <c r="FFA581" s="633"/>
      <c r="FFB581" s="633"/>
      <c r="FFC581" s="633"/>
      <c r="FFD581" s="633"/>
      <c r="FFE581" s="633"/>
      <c r="FFF581" s="633"/>
      <c r="FFG581" s="633"/>
      <c r="FFH581" s="633"/>
      <c r="FFI581" s="633"/>
      <c r="FFJ581" s="633"/>
      <c r="FFK581" s="633"/>
      <c r="FFL581" s="633"/>
      <c r="FFM581" s="633"/>
      <c r="FFN581" s="633"/>
      <c r="FFO581" s="633"/>
      <c r="FFP581" s="633"/>
      <c r="FFQ581" s="633"/>
      <c r="FFR581" s="633"/>
      <c r="FFS581" s="633"/>
      <c r="FFT581" s="633"/>
      <c r="FFU581" s="633"/>
      <c r="FFV581" s="633"/>
      <c r="FFW581" s="633"/>
      <c r="FFX581" s="633"/>
      <c r="FFY581" s="633"/>
      <c r="FFZ581" s="633"/>
      <c r="FGA581" s="633"/>
      <c r="FGB581" s="633"/>
      <c r="FGC581" s="633"/>
      <c r="FGD581" s="633"/>
      <c r="FGE581" s="633"/>
      <c r="FGF581" s="633"/>
      <c r="FGG581" s="633"/>
      <c r="FGH581" s="633"/>
      <c r="FGI581" s="633"/>
      <c r="FGJ581" s="633"/>
      <c r="FGK581" s="633"/>
      <c r="FGL581" s="633"/>
      <c r="FGM581" s="633"/>
      <c r="FGN581" s="633"/>
      <c r="FGO581" s="633"/>
      <c r="FGP581" s="633"/>
      <c r="FGQ581" s="633"/>
      <c r="FGR581" s="633"/>
      <c r="FGS581" s="633"/>
      <c r="FGT581" s="633"/>
      <c r="FGU581" s="633"/>
      <c r="FGV581" s="633"/>
      <c r="FGW581" s="633"/>
      <c r="FGX581" s="633"/>
      <c r="FGY581" s="633"/>
      <c r="FGZ581" s="633"/>
      <c r="FHA581" s="633"/>
      <c r="FHB581" s="633"/>
      <c r="FHC581" s="633"/>
      <c r="FHD581" s="633"/>
      <c r="FHE581" s="633"/>
      <c r="FHF581" s="633"/>
      <c r="FHG581" s="633"/>
      <c r="FHH581" s="633"/>
      <c r="FHI581" s="633"/>
      <c r="FHJ581" s="633"/>
      <c r="FHK581" s="633"/>
      <c r="FHL581" s="633"/>
      <c r="FHM581" s="633"/>
      <c r="FHN581" s="633"/>
      <c r="FHO581" s="633"/>
      <c r="FHP581" s="633"/>
      <c r="FHQ581" s="633"/>
      <c r="FHR581" s="633"/>
      <c r="FHS581" s="633"/>
      <c r="FHT581" s="633"/>
      <c r="FHU581" s="633"/>
      <c r="FHV581" s="633"/>
      <c r="FHW581" s="633"/>
      <c r="FHX581" s="633"/>
      <c r="FHY581" s="633"/>
      <c r="FHZ581" s="633"/>
      <c r="FIA581" s="633"/>
      <c r="FIB581" s="633"/>
      <c r="FIC581" s="633"/>
      <c r="FID581" s="633"/>
      <c r="FIE581" s="633"/>
      <c r="FIF581" s="633"/>
      <c r="FIG581" s="633"/>
      <c r="FIH581" s="633"/>
      <c r="FII581" s="633"/>
      <c r="FIJ581" s="633"/>
      <c r="FIK581" s="633"/>
      <c r="FIL581" s="633"/>
      <c r="FIM581" s="633"/>
      <c r="FIN581" s="633"/>
      <c r="FIO581" s="633"/>
      <c r="FIP581" s="633"/>
      <c r="FIQ581" s="633"/>
      <c r="FIR581" s="633"/>
      <c r="FIS581" s="633"/>
      <c r="FIT581" s="633"/>
      <c r="FIU581" s="633"/>
      <c r="FIV581" s="633"/>
      <c r="FIW581" s="633"/>
      <c r="FIX581" s="633"/>
      <c r="FIY581" s="633"/>
      <c r="FIZ581" s="633"/>
      <c r="FJA581" s="633"/>
      <c r="FJB581" s="633"/>
      <c r="FJC581" s="633"/>
      <c r="FJD581" s="633"/>
      <c r="FJE581" s="633"/>
      <c r="FJF581" s="633"/>
      <c r="FJG581" s="633"/>
      <c r="FJH581" s="633"/>
      <c r="FJI581" s="633"/>
      <c r="FJJ581" s="633"/>
      <c r="FJK581" s="633"/>
      <c r="FJL581" s="633"/>
      <c r="FJM581" s="633"/>
      <c r="FJN581" s="633"/>
      <c r="FJO581" s="633"/>
      <c r="FJP581" s="633"/>
      <c r="FJQ581" s="633"/>
      <c r="FJR581" s="633"/>
      <c r="FJS581" s="633"/>
      <c r="FJT581" s="633"/>
      <c r="FJU581" s="633"/>
      <c r="FJV581" s="633"/>
      <c r="FJW581" s="633"/>
      <c r="FJX581" s="633"/>
      <c r="FJY581" s="633"/>
      <c r="FJZ581" s="633"/>
      <c r="FKA581" s="633"/>
      <c r="FKB581" s="633"/>
      <c r="FKC581" s="633"/>
      <c r="FKD581" s="633"/>
      <c r="FKE581" s="633"/>
      <c r="FKF581" s="633"/>
      <c r="FKG581" s="633"/>
      <c r="FKH581" s="633"/>
      <c r="FKI581" s="633"/>
      <c r="FKJ581" s="633"/>
      <c r="FKK581" s="633"/>
      <c r="FKL581" s="633"/>
      <c r="FKM581" s="633"/>
      <c r="FKN581" s="633"/>
      <c r="FKO581" s="633"/>
      <c r="FKP581" s="633"/>
      <c r="FKQ581" s="633"/>
      <c r="FKR581" s="633"/>
      <c r="FKS581" s="633"/>
      <c r="FKT581" s="633"/>
      <c r="FKU581" s="633"/>
      <c r="FKV581" s="633"/>
      <c r="FKW581" s="633"/>
      <c r="FKX581" s="633"/>
      <c r="FKY581" s="633"/>
      <c r="FKZ581" s="633"/>
      <c r="FLA581" s="633"/>
      <c r="FLB581" s="633"/>
      <c r="FLC581" s="633"/>
      <c r="FLD581" s="633"/>
      <c r="FLE581" s="633"/>
      <c r="FLF581" s="633"/>
      <c r="FLG581" s="633"/>
      <c r="FLH581" s="633"/>
      <c r="FLI581" s="633"/>
      <c r="FLJ581" s="633"/>
      <c r="FLK581" s="633"/>
      <c r="FLL581" s="633"/>
      <c r="FLM581" s="633"/>
      <c r="FLN581" s="633"/>
      <c r="FLO581" s="633"/>
      <c r="FLP581" s="633"/>
      <c r="FLQ581" s="633"/>
      <c r="FLR581" s="633"/>
      <c r="FLS581" s="633"/>
      <c r="FLT581" s="633"/>
      <c r="FLU581" s="633"/>
      <c r="FLV581" s="633"/>
      <c r="FLW581" s="633"/>
      <c r="FLX581" s="633"/>
      <c r="FLY581" s="633"/>
      <c r="FLZ581" s="633"/>
      <c r="FMA581" s="633"/>
      <c r="FMB581" s="633"/>
      <c r="FMC581" s="633"/>
      <c r="FMD581" s="633"/>
      <c r="FME581" s="633"/>
      <c r="FMF581" s="633"/>
      <c r="FMG581" s="633"/>
      <c r="FMH581" s="633"/>
      <c r="FMI581" s="633"/>
      <c r="FMJ581" s="633"/>
      <c r="FMK581" s="633"/>
      <c r="FML581" s="633"/>
      <c r="FMM581" s="633"/>
      <c r="FMN581" s="633"/>
      <c r="FMO581" s="633"/>
      <c r="FMP581" s="633"/>
      <c r="FMQ581" s="633"/>
      <c r="FMR581" s="633"/>
      <c r="FMS581" s="633"/>
      <c r="FMT581" s="633"/>
      <c r="FMU581" s="633"/>
      <c r="FMV581" s="633"/>
      <c r="FMW581" s="633"/>
      <c r="FMX581" s="633"/>
      <c r="FMY581" s="633"/>
      <c r="FMZ581" s="633"/>
      <c r="FNA581" s="633"/>
      <c r="FNB581" s="633"/>
      <c r="FNC581" s="633"/>
      <c r="FND581" s="633"/>
      <c r="FNE581" s="633"/>
      <c r="FNF581" s="633"/>
      <c r="FNG581" s="633"/>
      <c r="FNH581" s="633"/>
      <c r="FNI581" s="633"/>
      <c r="FNJ581" s="633"/>
      <c r="FNK581" s="633"/>
      <c r="FNL581" s="633"/>
      <c r="FNM581" s="633"/>
      <c r="FNN581" s="633"/>
      <c r="FNO581" s="633"/>
      <c r="FNP581" s="633"/>
      <c r="FNQ581" s="633"/>
      <c r="FNR581" s="633"/>
      <c r="FNS581" s="633"/>
      <c r="FNT581" s="633"/>
      <c r="FNU581" s="633"/>
      <c r="FNV581" s="633"/>
      <c r="FNW581" s="633"/>
      <c r="FNX581" s="633"/>
      <c r="FNY581" s="633"/>
      <c r="FNZ581" s="633"/>
      <c r="FOA581" s="633"/>
      <c r="FOB581" s="633"/>
      <c r="FOC581" s="633"/>
      <c r="FOD581" s="633"/>
      <c r="FOE581" s="633"/>
      <c r="FOF581" s="633"/>
      <c r="FOG581" s="633"/>
      <c r="FOH581" s="633"/>
      <c r="FOI581" s="633"/>
      <c r="FOJ581" s="633"/>
      <c r="FOK581" s="633"/>
      <c r="FOL581" s="633"/>
      <c r="FOM581" s="633"/>
      <c r="FON581" s="633"/>
      <c r="FOO581" s="633"/>
      <c r="FOP581" s="633"/>
      <c r="FOQ581" s="633"/>
      <c r="FOR581" s="633"/>
      <c r="FOS581" s="633"/>
      <c r="FOT581" s="633"/>
      <c r="FOU581" s="633"/>
      <c r="FOV581" s="633"/>
      <c r="FOW581" s="633"/>
      <c r="FOX581" s="633"/>
      <c r="FOY581" s="633"/>
      <c r="FOZ581" s="633"/>
      <c r="FPA581" s="633"/>
      <c r="FPB581" s="633"/>
      <c r="FPC581" s="633"/>
      <c r="FPD581" s="633"/>
      <c r="FPE581" s="633"/>
      <c r="FPF581" s="633"/>
      <c r="FPG581" s="633"/>
      <c r="FPH581" s="633"/>
      <c r="FPI581" s="633"/>
      <c r="FPJ581" s="633"/>
      <c r="FPK581" s="633"/>
      <c r="FPL581" s="633"/>
      <c r="FPM581" s="633"/>
      <c r="FPN581" s="633"/>
      <c r="FPO581" s="633"/>
      <c r="FPP581" s="633"/>
      <c r="FPQ581" s="633"/>
      <c r="FPR581" s="633"/>
      <c r="FPS581" s="633"/>
      <c r="FPT581" s="633"/>
      <c r="FPU581" s="633"/>
      <c r="FPV581" s="633"/>
      <c r="FPW581" s="633"/>
      <c r="FPX581" s="633"/>
      <c r="FPY581" s="633"/>
      <c r="FPZ581" s="633"/>
      <c r="FQA581" s="633"/>
      <c r="FQB581" s="633"/>
      <c r="FQC581" s="633"/>
      <c r="FQD581" s="633"/>
      <c r="FQE581" s="633"/>
      <c r="FQF581" s="633"/>
      <c r="FQG581" s="633"/>
      <c r="FQH581" s="633"/>
      <c r="FQI581" s="633"/>
      <c r="FQJ581" s="633"/>
      <c r="FQK581" s="633"/>
      <c r="FQL581" s="633"/>
      <c r="FQM581" s="633"/>
      <c r="FQN581" s="633"/>
      <c r="FQO581" s="633"/>
      <c r="FQP581" s="633"/>
      <c r="FQQ581" s="633"/>
      <c r="FQR581" s="633"/>
      <c r="FQS581" s="633"/>
      <c r="FQT581" s="633"/>
      <c r="FQU581" s="633"/>
      <c r="FQV581" s="633"/>
      <c r="FQW581" s="633"/>
      <c r="FQX581" s="633"/>
      <c r="FQY581" s="633"/>
      <c r="FQZ581" s="633"/>
      <c r="FRA581" s="633"/>
      <c r="FRB581" s="633"/>
      <c r="FRC581" s="633"/>
      <c r="FRD581" s="633"/>
      <c r="FRE581" s="633"/>
      <c r="FRF581" s="633"/>
      <c r="FRG581" s="633"/>
      <c r="FRH581" s="633"/>
      <c r="FRI581" s="633"/>
      <c r="FRJ581" s="633"/>
      <c r="FRK581" s="633"/>
      <c r="FRL581" s="633"/>
      <c r="FRM581" s="633"/>
      <c r="FRN581" s="633"/>
      <c r="FRO581" s="633"/>
      <c r="FRP581" s="633"/>
      <c r="FRQ581" s="633"/>
      <c r="FRR581" s="633"/>
      <c r="FRS581" s="633"/>
      <c r="FRT581" s="633"/>
      <c r="FRU581" s="633"/>
      <c r="FRV581" s="633"/>
      <c r="FRW581" s="633"/>
      <c r="FRX581" s="633"/>
      <c r="FRY581" s="633"/>
      <c r="FRZ581" s="633"/>
      <c r="FSA581" s="633"/>
      <c r="FSB581" s="633"/>
      <c r="FSC581" s="633"/>
      <c r="FSD581" s="633"/>
      <c r="FSE581" s="633"/>
      <c r="FSF581" s="633"/>
      <c r="FSG581" s="633"/>
      <c r="FSH581" s="633"/>
      <c r="FSI581" s="633"/>
      <c r="FSJ581" s="633"/>
      <c r="FSK581" s="633"/>
      <c r="FSL581" s="633"/>
      <c r="FSM581" s="633"/>
      <c r="FSN581" s="633"/>
      <c r="FSO581" s="633"/>
      <c r="FSP581" s="633"/>
      <c r="FSQ581" s="633"/>
      <c r="FSR581" s="633"/>
      <c r="FSS581" s="633"/>
      <c r="FST581" s="633"/>
      <c r="FSU581" s="633"/>
      <c r="FSV581" s="633"/>
      <c r="FSW581" s="633"/>
      <c r="FSX581" s="633"/>
      <c r="FSY581" s="633"/>
      <c r="FSZ581" s="633"/>
      <c r="FTA581" s="633"/>
      <c r="FTB581" s="633"/>
      <c r="FTC581" s="633"/>
      <c r="FTD581" s="633"/>
      <c r="FTE581" s="633"/>
      <c r="FTF581" s="633"/>
      <c r="FTG581" s="633"/>
      <c r="FTH581" s="633"/>
      <c r="FTI581" s="633"/>
      <c r="FTJ581" s="633"/>
      <c r="FTK581" s="633"/>
      <c r="FTL581" s="633"/>
      <c r="FTM581" s="633"/>
      <c r="FTN581" s="633"/>
      <c r="FTO581" s="633"/>
      <c r="FTP581" s="633"/>
      <c r="FTQ581" s="633"/>
      <c r="FTR581" s="633"/>
      <c r="FTS581" s="633"/>
      <c r="FTT581" s="633"/>
      <c r="FTU581" s="633"/>
      <c r="FTV581" s="633"/>
      <c r="FTW581" s="633"/>
      <c r="FTX581" s="633"/>
      <c r="FTY581" s="633"/>
      <c r="FTZ581" s="633"/>
      <c r="FUA581" s="633"/>
      <c r="FUB581" s="633"/>
      <c r="FUC581" s="633"/>
      <c r="FUD581" s="633"/>
      <c r="FUE581" s="633"/>
      <c r="FUF581" s="633"/>
      <c r="FUG581" s="633"/>
      <c r="FUH581" s="633"/>
      <c r="FUI581" s="633"/>
      <c r="FUJ581" s="633"/>
      <c r="FUK581" s="633"/>
      <c r="FUL581" s="633"/>
      <c r="FUM581" s="633"/>
      <c r="FUN581" s="633"/>
      <c r="FUO581" s="633"/>
      <c r="FUP581" s="633"/>
      <c r="FUQ581" s="633"/>
      <c r="FUR581" s="633"/>
      <c r="FUS581" s="633"/>
      <c r="FUT581" s="633"/>
      <c r="FUU581" s="633"/>
      <c r="FUV581" s="633"/>
      <c r="FUW581" s="633"/>
      <c r="FUX581" s="633"/>
      <c r="FUY581" s="633"/>
      <c r="FUZ581" s="633"/>
      <c r="FVA581" s="633"/>
      <c r="FVB581" s="633"/>
      <c r="FVC581" s="633"/>
      <c r="FVD581" s="633"/>
      <c r="FVE581" s="633"/>
      <c r="FVF581" s="633"/>
      <c r="FVG581" s="633"/>
      <c r="FVH581" s="633"/>
      <c r="FVI581" s="633"/>
      <c r="FVJ581" s="633"/>
      <c r="FVK581" s="633"/>
      <c r="FVL581" s="633"/>
      <c r="FVM581" s="633"/>
      <c r="FVN581" s="633"/>
      <c r="FVO581" s="633"/>
      <c r="FVP581" s="633"/>
      <c r="FVQ581" s="633"/>
      <c r="FVR581" s="633"/>
      <c r="FVS581" s="633"/>
      <c r="FVT581" s="633"/>
      <c r="FVU581" s="633"/>
      <c r="FVV581" s="633"/>
      <c r="FVW581" s="633"/>
      <c r="FVX581" s="633"/>
      <c r="FVY581" s="633"/>
      <c r="FVZ581" s="633"/>
      <c r="FWA581" s="633"/>
      <c r="FWB581" s="633"/>
      <c r="FWC581" s="633"/>
      <c r="FWD581" s="633"/>
      <c r="FWE581" s="633"/>
      <c r="FWF581" s="633"/>
      <c r="FWG581" s="633"/>
      <c r="FWH581" s="633"/>
      <c r="FWI581" s="633"/>
      <c r="FWJ581" s="633"/>
      <c r="FWK581" s="633"/>
      <c r="FWL581" s="633"/>
      <c r="FWM581" s="633"/>
      <c r="FWN581" s="633"/>
      <c r="FWO581" s="633"/>
      <c r="FWP581" s="633"/>
      <c r="FWQ581" s="633"/>
      <c r="FWR581" s="633"/>
      <c r="FWS581" s="633"/>
      <c r="FWT581" s="633"/>
      <c r="FWU581" s="633"/>
      <c r="FWV581" s="633"/>
      <c r="FWW581" s="633"/>
      <c r="FWX581" s="633"/>
      <c r="FWY581" s="633"/>
      <c r="FWZ581" s="633"/>
      <c r="FXA581" s="633"/>
      <c r="FXB581" s="633"/>
      <c r="FXC581" s="633"/>
      <c r="FXD581" s="633"/>
      <c r="FXE581" s="633"/>
      <c r="FXF581" s="633"/>
      <c r="FXG581" s="633"/>
      <c r="FXH581" s="633"/>
      <c r="FXI581" s="633"/>
      <c r="FXJ581" s="633"/>
      <c r="FXK581" s="633"/>
      <c r="FXL581" s="633"/>
      <c r="FXM581" s="633"/>
      <c r="FXN581" s="633"/>
      <c r="FXO581" s="633"/>
      <c r="FXP581" s="633"/>
      <c r="FXQ581" s="633"/>
      <c r="FXR581" s="633"/>
      <c r="FXS581" s="633"/>
      <c r="FXT581" s="633"/>
      <c r="FXU581" s="633"/>
      <c r="FXV581" s="633"/>
      <c r="FXW581" s="633"/>
      <c r="FXX581" s="633"/>
      <c r="FXY581" s="633"/>
      <c r="FXZ581" s="633"/>
      <c r="FYA581" s="633"/>
      <c r="FYB581" s="633"/>
      <c r="FYC581" s="633"/>
      <c r="FYD581" s="633"/>
      <c r="FYE581" s="633"/>
      <c r="FYF581" s="633"/>
      <c r="FYG581" s="633"/>
      <c r="FYH581" s="633"/>
      <c r="FYI581" s="633"/>
      <c r="FYJ581" s="633"/>
      <c r="FYK581" s="633"/>
      <c r="FYL581" s="633"/>
      <c r="FYM581" s="633"/>
      <c r="FYN581" s="633"/>
      <c r="FYO581" s="633"/>
      <c r="FYP581" s="633"/>
      <c r="FYQ581" s="633"/>
      <c r="FYR581" s="633"/>
      <c r="FYS581" s="633"/>
      <c r="FYT581" s="633"/>
      <c r="FYU581" s="633"/>
      <c r="FYV581" s="633"/>
      <c r="FYW581" s="633"/>
      <c r="FYX581" s="633"/>
      <c r="FYY581" s="633"/>
      <c r="FYZ581" s="633"/>
      <c r="FZA581" s="633"/>
      <c r="FZB581" s="633"/>
      <c r="FZC581" s="633"/>
      <c r="FZD581" s="633"/>
      <c r="FZE581" s="633"/>
      <c r="FZF581" s="633"/>
      <c r="FZG581" s="633"/>
      <c r="FZH581" s="633"/>
      <c r="FZI581" s="633"/>
      <c r="FZJ581" s="633"/>
      <c r="FZK581" s="633"/>
      <c r="FZL581" s="633"/>
      <c r="FZM581" s="633"/>
      <c r="FZN581" s="633"/>
      <c r="FZO581" s="633"/>
      <c r="FZP581" s="633"/>
      <c r="FZQ581" s="633"/>
      <c r="FZR581" s="633"/>
      <c r="FZS581" s="633"/>
      <c r="FZT581" s="633"/>
      <c r="FZU581" s="633"/>
      <c r="FZV581" s="633"/>
      <c r="FZW581" s="633"/>
      <c r="FZX581" s="633"/>
      <c r="FZY581" s="633"/>
      <c r="FZZ581" s="633"/>
      <c r="GAA581" s="633"/>
      <c r="GAB581" s="633"/>
      <c r="GAC581" s="633"/>
      <c r="GAD581" s="633"/>
      <c r="GAE581" s="633"/>
      <c r="GAF581" s="633"/>
      <c r="GAG581" s="633"/>
      <c r="GAH581" s="633"/>
      <c r="GAI581" s="633"/>
      <c r="GAJ581" s="633"/>
      <c r="GAK581" s="633"/>
      <c r="GAL581" s="633"/>
      <c r="GAM581" s="633"/>
      <c r="GAN581" s="633"/>
      <c r="GAO581" s="633"/>
      <c r="GAP581" s="633"/>
      <c r="GAQ581" s="633"/>
      <c r="GAR581" s="633"/>
      <c r="GAS581" s="633"/>
      <c r="GAT581" s="633"/>
      <c r="GAU581" s="633"/>
      <c r="GAV581" s="633"/>
      <c r="GAW581" s="633"/>
      <c r="GAX581" s="633"/>
      <c r="GAY581" s="633"/>
      <c r="GAZ581" s="633"/>
      <c r="GBA581" s="633"/>
      <c r="GBB581" s="633"/>
      <c r="GBC581" s="633"/>
      <c r="GBD581" s="633"/>
      <c r="GBE581" s="633"/>
      <c r="GBF581" s="633"/>
      <c r="GBG581" s="633"/>
      <c r="GBH581" s="633"/>
      <c r="GBI581" s="633"/>
      <c r="GBJ581" s="633"/>
      <c r="GBK581" s="633"/>
      <c r="GBL581" s="633"/>
      <c r="GBM581" s="633"/>
      <c r="GBN581" s="633"/>
      <c r="GBO581" s="633"/>
      <c r="GBP581" s="633"/>
      <c r="GBQ581" s="633"/>
      <c r="GBR581" s="633"/>
      <c r="GBS581" s="633"/>
      <c r="GBT581" s="633"/>
      <c r="GBU581" s="633"/>
      <c r="GBV581" s="633"/>
      <c r="GBW581" s="633"/>
      <c r="GBX581" s="633"/>
      <c r="GBY581" s="633"/>
      <c r="GBZ581" s="633"/>
      <c r="GCA581" s="633"/>
      <c r="GCB581" s="633"/>
      <c r="GCC581" s="633"/>
      <c r="GCD581" s="633"/>
      <c r="GCE581" s="633"/>
      <c r="GCF581" s="633"/>
      <c r="GCG581" s="633"/>
      <c r="GCH581" s="633"/>
      <c r="GCI581" s="633"/>
      <c r="GCJ581" s="633"/>
      <c r="GCK581" s="633"/>
      <c r="GCL581" s="633"/>
      <c r="GCM581" s="633"/>
      <c r="GCN581" s="633"/>
      <c r="GCO581" s="633"/>
      <c r="GCP581" s="633"/>
      <c r="GCQ581" s="633"/>
      <c r="GCR581" s="633"/>
      <c r="GCS581" s="633"/>
      <c r="GCT581" s="633"/>
      <c r="GCU581" s="633"/>
      <c r="GCV581" s="633"/>
      <c r="GCW581" s="633"/>
      <c r="GCX581" s="633"/>
      <c r="GCY581" s="633"/>
      <c r="GCZ581" s="633"/>
      <c r="GDA581" s="633"/>
      <c r="GDB581" s="633"/>
      <c r="GDC581" s="633"/>
      <c r="GDD581" s="633"/>
      <c r="GDE581" s="633"/>
      <c r="GDF581" s="633"/>
      <c r="GDG581" s="633"/>
      <c r="GDH581" s="633"/>
      <c r="GDI581" s="633"/>
      <c r="GDJ581" s="633"/>
      <c r="GDK581" s="633"/>
      <c r="GDL581" s="633"/>
      <c r="GDM581" s="633"/>
      <c r="GDN581" s="633"/>
      <c r="GDO581" s="633"/>
      <c r="GDP581" s="633"/>
      <c r="GDQ581" s="633"/>
      <c r="GDR581" s="633"/>
      <c r="GDS581" s="633"/>
      <c r="GDT581" s="633"/>
      <c r="GDU581" s="633"/>
      <c r="GDV581" s="633"/>
      <c r="GDW581" s="633"/>
      <c r="GDX581" s="633"/>
      <c r="GDY581" s="633"/>
      <c r="GDZ581" s="633"/>
      <c r="GEA581" s="633"/>
      <c r="GEB581" s="633"/>
      <c r="GEC581" s="633"/>
      <c r="GED581" s="633"/>
      <c r="GEE581" s="633"/>
      <c r="GEF581" s="633"/>
      <c r="GEG581" s="633"/>
      <c r="GEH581" s="633"/>
      <c r="GEI581" s="633"/>
      <c r="GEJ581" s="633"/>
      <c r="GEK581" s="633"/>
      <c r="GEL581" s="633"/>
      <c r="GEM581" s="633"/>
      <c r="GEN581" s="633"/>
      <c r="GEO581" s="633"/>
      <c r="GEP581" s="633"/>
      <c r="GEQ581" s="633"/>
      <c r="GER581" s="633"/>
      <c r="GES581" s="633"/>
      <c r="GET581" s="633"/>
      <c r="GEU581" s="633"/>
      <c r="GEV581" s="633"/>
      <c r="GEW581" s="633"/>
      <c r="GEX581" s="633"/>
      <c r="GEY581" s="633"/>
      <c r="GEZ581" s="633"/>
      <c r="GFA581" s="633"/>
      <c r="GFB581" s="633"/>
      <c r="GFC581" s="633"/>
      <c r="GFD581" s="633"/>
      <c r="GFE581" s="633"/>
      <c r="GFF581" s="633"/>
      <c r="GFG581" s="633"/>
      <c r="GFH581" s="633"/>
      <c r="GFI581" s="633"/>
      <c r="GFJ581" s="633"/>
      <c r="GFK581" s="633"/>
      <c r="GFL581" s="633"/>
      <c r="GFM581" s="633"/>
      <c r="GFN581" s="633"/>
      <c r="GFO581" s="633"/>
      <c r="GFP581" s="633"/>
      <c r="GFQ581" s="633"/>
      <c r="GFR581" s="633"/>
      <c r="GFS581" s="633"/>
      <c r="GFT581" s="633"/>
      <c r="GFU581" s="633"/>
      <c r="GFV581" s="633"/>
      <c r="GFW581" s="633"/>
      <c r="GFX581" s="633"/>
      <c r="GFY581" s="633"/>
      <c r="GFZ581" s="633"/>
      <c r="GGA581" s="633"/>
      <c r="GGB581" s="633"/>
      <c r="GGC581" s="633"/>
      <c r="GGD581" s="633"/>
      <c r="GGE581" s="633"/>
      <c r="GGF581" s="633"/>
      <c r="GGG581" s="633"/>
      <c r="GGH581" s="633"/>
      <c r="GGI581" s="633"/>
      <c r="GGJ581" s="633"/>
      <c r="GGK581" s="633"/>
      <c r="GGL581" s="633"/>
      <c r="GGM581" s="633"/>
      <c r="GGN581" s="633"/>
      <c r="GGO581" s="633"/>
      <c r="GGP581" s="633"/>
      <c r="GGQ581" s="633"/>
      <c r="GGR581" s="633"/>
      <c r="GGS581" s="633"/>
      <c r="GGT581" s="633"/>
      <c r="GGU581" s="633"/>
      <c r="GGV581" s="633"/>
      <c r="GGW581" s="633"/>
      <c r="GGX581" s="633"/>
      <c r="GGY581" s="633"/>
      <c r="GGZ581" s="633"/>
      <c r="GHA581" s="633"/>
      <c r="GHB581" s="633"/>
      <c r="GHC581" s="633"/>
      <c r="GHD581" s="633"/>
      <c r="GHE581" s="633"/>
      <c r="GHF581" s="633"/>
      <c r="GHG581" s="633"/>
      <c r="GHH581" s="633"/>
      <c r="GHI581" s="633"/>
      <c r="GHJ581" s="633"/>
      <c r="GHK581" s="633"/>
      <c r="GHL581" s="633"/>
      <c r="GHM581" s="633"/>
      <c r="GHN581" s="633"/>
      <c r="GHO581" s="633"/>
      <c r="GHP581" s="633"/>
      <c r="GHQ581" s="633"/>
      <c r="GHR581" s="633"/>
      <c r="GHS581" s="633"/>
      <c r="GHT581" s="633"/>
      <c r="GHU581" s="633"/>
      <c r="GHV581" s="633"/>
      <c r="GHW581" s="633"/>
      <c r="GHX581" s="633"/>
      <c r="GHY581" s="633"/>
      <c r="GHZ581" s="633"/>
      <c r="GIA581" s="633"/>
      <c r="GIB581" s="633"/>
      <c r="GIC581" s="633"/>
      <c r="GID581" s="633"/>
      <c r="GIE581" s="633"/>
      <c r="GIF581" s="633"/>
      <c r="GIG581" s="633"/>
      <c r="GIH581" s="633"/>
      <c r="GII581" s="633"/>
      <c r="GIJ581" s="633"/>
      <c r="GIK581" s="633"/>
      <c r="GIL581" s="633"/>
      <c r="GIM581" s="633"/>
      <c r="GIN581" s="633"/>
      <c r="GIO581" s="633"/>
      <c r="GIP581" s="633"/>
      <c r="GIQ581" s="633"/>
      <c r="GIR581" s="633"/>
      <c r="GIS581" s="633"/>
      <c r="GIT581" s="633"/>
      <c r="GIU581" s="633"/>
      <c r="GIV581" s="633"/>
      <c r="GIW581" s="633"/>
      <c r="GIX581" s="633"/>
      <c r="GIY581" s="633"/>
      <c r="GIZ581" s="633"/>
      <c r="GJA581" s="633"/>
      <c r="GJB581" s="633"/>
      <c r="GJC581" s="633"/>
      <c r="GJD581" s="633"/>
      <c r="GJE581" s="633"/>
      <c r="GJF581" s="633"/>
      <c r="GJG581" s="633"/>
      <c r="GJH581" s="633"/>
      <c r="GJI581" s="633"/>
      <c r="GJJ581" s="633"/>
      <c r="GJK581" s="633"/>
      <c r="GJL581" s="633"/>
      <c r="GJM581" s="633"/>
      <c r="GJN581" s="633"/>
      <c r="GJO581" s="633"/>
      <c r="GJP581" s="633"/>
      <c r="GJQ581" s="633"/>
      <c r="GJR581" s="633"/>
      <c r="GJS581" s="633"/>
      <c r="GJT581" s="633"/>
      <c r="GJU581" s="633"/>
      <c r="GJV581" s="633"/>
      <c r="GJW581" s="633"/>
      <c r="GJX581" s="633"/>
      <c r="GJY581" s="633"/>
      <c r="GJZ581" s="633"/>
      <c r="GKA581" s="633"/>
      <c r="GKB581" s="633"/>
      <c r="GKC581" s="633"/>
      <c r="GKD581" s="633"/>
      <c r="GKE581" s="633"/>
      <c r="GKF581" s="633"/>
      <c r="GKG581" s="633"/>
      <c r="GKH581" s="633"/>
      <c r="GKI581" s="633"/>
      <c r="GKJ581" s="633"/>
      <c r="GKK581" s="633"/>
      <c r="GKL581" s="633"/>
      <c r="GKM581" s="633"/>
      <c r="GKN581" s="633"/>
      <c r="GKO581" s="633"/>
      <c r="GKP581" s="633"/>
      <c r="GKQ581" s="633"/>
      <c r="GKR581" s="633"/>
      <c r="GKS581" s="633"/>
      <c r="GKT581" s="633"/>
      <c r="GKU581" s="633"/>
      <c r="GKV581" s="633"/>
      <c r="GKW581" s="633"/>
      <c r="GKX581" s="633"/>
      <c r="GKY581" s="633"/>
      <c r="GKZ581" s="633"/>
      <c r="GLA581" s="633"/>
      <c r="GLB581" s="633"/>
      <c r="GLC581" s="633"/>
      <c r="GLD581" s="633"/>
      <c r="GLE581" s="633"/>
      <c r="GLF581" s="633"/>
      <c r="GLG581" s="633"/>
      <c r="GLH581" s="633"/>
      <c r="GLI581" s="633"/>
      <c r="GLJ581" s="633"/>
      <c r="GLK581" s="633"/>
      <c r="GLL581" s="633"/>
      <c r="GLM581" s="633"/>
      <c r="GLN581" s="633"/>
      <c r="GLO581" s="633"/>
      <c r="GLP581" s="633"/>
      <c r="GLQ581" s="633"/>
      <c r="GLR581" s="633"/>
      <c r="GLS581" s="633"/>
      <c r="GLT581" s="633"/>
      <c r="GLU581" s="633"/>
      <c r="GLV581" s="633"/>
      <c r="GLW581" s="633"/>
      <c r="GLX581" s="633"/>
      <c r="GLY581" s="633"/>
      <c r="GLZ581" s="633"/>
      <c r="GMA581" s="633"/>
      <c r="GMB581" s="633"/>
      <c r="GMC581" s="633"/>
      <c r="GMD581" s="633"/>
      <c r="GME581" s="633"/>
      <c r="GMF581" s="633"/>
      <c r="GMG581" s="633"/>
      <c r="GMH581" s="633"/>
      <c r="GMI581" s="633"/>
      <c r="GMJ581" s="633"/>
      <c r="GMK581" s="633"/>
      <c r="GML581" s="633"/>
      <c r="GMM581" s="633"/>
      <c r="GMN581" s="633"/>
      <c r="GMO581" s="633"/>
      <c r="GMP581" s="633"/>
      <c r="GMQ581" s="633"/>
      <c r="GMR581" s="633"/>
      <c r="GMS581" s="633"/>
      <c r="GMT581" s="633"/>
      <c r="GMU581" s="633"/>
      <c r="GMV581" s="633"/>
      <c r="GMW581" s="633"/>
      <c r="GMX581" s="633"/>
      <c r="GMY581" s="633"/>
      <c r="GMZ581" s="633"/>
      <c r="GNA581" s="633"/>
      <c r="GNB581" s="633"/>
      <c r="GNC581" s="633"/>
      <c r="GND581" s="633"/>
      <c r="GNE581" s="633"/>
      <c r="GNF581" s="633"/>
      <c r="GNG581" s="633"/>
      <c r="GNH581" s="633"/>
      <c r="GNI581" s="633"/>
      <c r="GNJ581" s="633"/>
      <c r="GNK581" s="633"/>
      <c r="GNL581" s="633"/>
      <c r="GNM581" s="633"/>
      <c r="GNN581" s="633"/>
      <c r="GNO581" s="633"/>
      <c r="GNP581" s="633"/>
      <c r="GNQ581" s="633"/>
      <c r="GNR581" s="633"/>
      <c r="GNS581" s="633"/>
      <c r="GNT581" s="633"/>
      <c r="GNU581" s="633"/>
      <c r="GNV581" s="633"/>
      <c r="GNW581" s="633"/>
      <c r="GNX581" s="633"/>
      <c r="GNY581" s="633"/>
      <c r="GNZ581" s="633"/>
      <c r="GOA581" s="633"/>
      <c r="GOB581" s="633"/>
      <c r="GOC581" s="633"/>
      <c r="GOD581" s="633"/>
      <c r="GOE581" s="633"/>
      <c r="GOF581" s="633"/>
      <c r="GOG581" s="633"/>
      <c r="GOH581" s="633"/>
      <c r="GOI581" s="633"/>
      <c r="GOJ581" s="633"/>
      <c r="GOK581" s="633"/>
      <c r="GOL581" s="633"/>
      <c r="GOM581" s="633"/>
      <c r="GON581" s="633"/>
      <c r="GOO581" s="633"/>
      <c r="GOP581" s="633"/>
      <c r="GOQ581" s="633"/>
      <c r="GOR581" s="633"/>
      <c r="GOS581" s="633"/>
      <c r="GOT581" s="633"/>
      <c r="GOU581" s="633"/>
      <c r="GOV581" s="633"/>
      <c r="GOW581" s="633"/>
      <c r="GOX581" s="633"/>
      <c r="GOY581" s="633"/>
      <c r="GOZ581" s="633"/>
      <c r="GPA581" s="633"/>
      <c r="GPB581" s="633"/>
      <c r="GPC581" s="633"/>
      <c r="GPD581" s="633"/>
      <c r="GPE581" s="633"/>
      <c r="GPF581" s="633"/>
      <c r="GPG581" s="633"/>
      <c r="GPH581" s="633"/>
      <c r="GPI581" s="633"/>
      <c r="GPJ581" s="633"/>
      <c r="GPK581" s="633"/>
      <c r="GPL581" s="633"/>
      <c r="GPM581" s="633"/>
      <c r="GPN581" s="633"/>
      <c r="GPO581" s="633"/>
      <c r="GPP581" s="633"/>
      <c r="GPQ581" s="633"/>
      <c r="GPR581" s="633"/>
      <c r="GPS581" s="633"/>
      <c r="GPT581" s="633"/>
      <c r="GPU581" s="633"/>
      <c r="GPV581" s="633"/>
      <c r="GPW581" s="633"/>
      <c r="GPX581" s="633"/>
      <c r="GPY581" s="633"/>
      <c r="GPZ581" s="633"/>
      <c r="GQA581" s="633"/>
      <c r="GQB581" s="633"/>
      <c r="GQC581" s="633"/>
      <c r="GQD581" s="633"/>
      <c r="GQE581" s="633"/>
      <c r="GQF581" s="633"/>
      <c r="GQG581" s="633"/>
      <c r="GQH581" s="633"/>
      <c r="GQI581" s="633"/>
      <c r="GQJ581" s="633"/>
      <c r="GQK581" s="633"/>
      <c r="GQL581" s="633"/>
      <c r="GQM581" s="633"/>
      <c r="GQN581" s="633"/>
      <c r="GQO581" s="633"/>
      <c r="GQP581" s="633"/>
      <c r="GQQ581" s="633"/>
      <c r="GQR581" s="633"/>
      <c r="GQS581" s="633"/>
      <c r="GQT581" s="633"/>
      <c r="GQU581" s="633"/>
      <c r="GQV581" s="633"/>
      <c r="GQW581" s="633"/>
      <c r="GQX581" s="633"/>
      <c r="GQY581" s="633"/>
      <c r="GQZ581" s="633"/>
      <c r="GRA581" s="633"/>
      <c r="GRB581" s="633"/>
      <c r="GRC581" s="633"/>
      <c r="GRD581" s="633"/>
      <c r="GRE581" s="633"/>
      <c r="GRF581" s="633"/>
      <c r="GRG581" s="633"/>
      <c r="GRH581" s="633"/>
      <c r="GRI581" s="633"/>
      <c r="GRJ581" s="633"/>
      <c r="GRK581" s="633"/>
      <c r="GRL581" s="633"/>
      <c r="GRM581" s="633"/>
      <c r="GRN581" s="633"/>
      <c r="GRO581" s="633"/>
      <c r="GRP581" s="633"/>
      <c r="GRQ581" s="633"/>
      <c r="GRR581" s="633"/>
      <c r="GRS581" s="633"/>
      <c r="GRT581" s="633"/>
      <c r="GRU581" s="633"/>
      <c r="GRV581" s="633"/>
      <c r="GRW581" s="633"/>
      <c r="GRX581" s="633"/>
      <c r="GRY581" s="633"/>
      <c r="GRZ581" s="633"/>
      <c r="GSA581" s="633"/>
      <c r="GSB581" s="633"/>
      <c r="GSC581" s="633"/>
      <c r="GSD581" s="633"/>
      <c r="GSE581" s="633"/>
      <c r="GSF581" s="633"/>
      <c r="GSG581" s="633"/>
      <c r="GSH581" s="633"/>
      <c r="GSI581" s="633"/>
      <c r="GSJ581" s="633"/>
      <c r="GSK581" s="633"/>
      <c r="GSL581" s="633"/>
      <c r="GSM581" s="633"/>
      <c r="GSN581" s="633"/>
      <c r="GSO581" s="633"/>
      <c r="GSP581" s="633"/>
      <c r="GSQ581" s="633"/>
      <c r="GSR581" s="633"/>
      <c r="GSS581" s="633"/>
      <c r="GST581" s="633"/>
      <c r="GSU581" s="633"/>
      <c r="GSV581" s="633"/>
      <c r="GSW581" s="633"/>
      <c r="GSX581" s="633"/>
      <c r="GSY581" s="633"/>
      <c r="GSZ581" s="633"/>
      <c r="GTA581" s="633"/>
      <c r="GTB581" s="633"/>
      <c r="GTC581" s="633"/>
      <c r="GTD581" s="633"/>
      <c r="GTE581" s="633"/>
      <c r="GTF581" s="633"/>
      <c r="GTG581" s="633"/>
      <c r="GTH581" s="633"/>
      <c r="GTI581" s="633"/>
      <c r="GTJ581" s="633"/>
      <c r="GTK581" s="633"/>
      <c r="GTL581" s="633"/>
      <c r="GTM581" s="633"/>
      <c r="GTN581" s="633"/>
      <c r="GTO581" s="633"/>
      <c r="GTP581" s="633"/>
      <c r="GTQ581" s="633"/>
      <c r="GTR581" s="633"/>
      <c r="GTS581" s="633"/>
      <c r="GTT581" s="633"/>
      <c r="GTU581" s="633"/>
      <c r="GTV581" s="633"/>
      <c r="GTW581" s="633"/>
      <c r="GTX581" s="633"/>
      <c r="GTY581" s="633"/>
      <c r="GTZ581" s="633"/>
      <c r="GUA581" s="633"/>
      <c r="GUB581" s="633"/>
      <c r="GUC581" s="633"/>
      <c r="GUD581" s="633"/>
      <c r="GUE581" s="633"/>
      <c r="GUF581" s="633"/>
      <c r="GUG581" s="633"/>
      <c r="GUH581" s="633"/>
      <c r="GUI581" s="633"/>
      <c r="GUJ581" s="633"/>
      <c r="GUK581" s="633"/>
      <c r="GUL581" s="633"/>
      <c r="GUM581" s="633"/>
      <c r="GUN581" s="633"/>
      <c r="GUO581" s="633"/>
      <c r="GUP581" s="633"/>
      <c r="GUQ581" s="633"/>
      <c r="GUR581" s="633"/>
      <c r="GUS581" s="633"/>
      <c r="GUT581" s="633"/>
      <c r="GUU581" s="633"/>
      <c r="GUV581" s="633"/>
      <c r="GUW581" s="633"/>
      <c r="GUX581" s="633"/>
      <c r="GUY581" s="633"/>
      <c r="GUZ581" s="633"/>
      <c r="GVA581" s="633"/>
      <c r="GVB581" s="633"/>
      <c r="GVC581" s="633"/>
      <c r="GVD581" s="633"/>
      <c r="GVE581" s="633"/>
      <c r="GVF581" s="633"/>
      <c r="GVG581" s="633"/>
      <c r="GVH581" s="633"/>
      <c r="GVI581" s="633"/>
      <c r="GVJ581" s="633"/>
      <c r="GVK581" s="633"/>
      <c r="GVL581" s="633"/>
      <c r="GVM581" s="633"/>
      <c r="GVN581" s="633"/>
      <c r="GVO581" s="633"/>
      <c r="GVP581" s="633"/>
      <c r="GVQ581" s="633"/>
      <c r="GVR581" s="633"/>
      <c r="GVS581" s="633"/>
      <c r="GVT581" s="633"/>
      <c r="GVU581" s="633"/>
      <c r="GVV581" s="633"/>
      <c r="GVW581" s="633"/>
      <c r="GVX581" s="633"/>
      <c r="GVY581" s="633"/>
      <c r="GVZ581" s="633"/>
      <c r="GWA581" s="633"/>
      <c r="GWB581" s="633"/>
      <c r="GWC581" s="633"/>
      <c r="GWD581" s="633"/>
      <c r="GWE581" s="633"/>
      <c r="GWF581" s="633"/>
      <c r="GWG581" s="633"/>
      <c r="GWH581" s="633"/>
      <c r="GWI581" s="633"/>
      <c r="GWJ581" s="633"/>
      <c r="GWK581" s="633"/>
      <c r="GWL581" s="633"/>
      <c r="GWM581" s="633"/>
      <c r="GWN581" s="633"/>
      <c r="GWO581" s="633"/>
      <c r="GWP581" s="633"/>
      <c r="GWQ581" s="633"/>
      <c r="GWR581" s="633"/>
      <c r="GWS581" s="633"/>
      <c r="GWT581" s="633"/>
      <c r="GWU581" s="633"/>
      <c r="GWV581" s="633"/>
      <c r="GWW581" s="633"/>
      <c r="GWX581" s="633"/>
      <c r="GWY581" s="633"/>
      <c r="GWZ581" s="633"/>
      <c r="GXA581" s="633"/>
      <c r="GXB581" s="633"/>
      <c r="GXC581" s="633"/>
      <c r="GXD581" s="633"/>
      <c r="GXE581" s="633"/>
      <c r="GXF581" s="633"/>
      <c r="GXG581" s="633"/>
      <c r="GXH581" s="633"/>
      <c r="GXI581" s="633"/>
      <c r="GXJ581" s="633"/>
      <c r="GXK581" s="633"/>
      <c r="GXL581" s="633"/>
      <c r="GXM581" s="633"/>
      <c r="GXN581" s="633"/>
      <c r="GXO581" s="633"/>
      <c r="GXP581" s="633"/>
      <c r="GXQ581" s="633"/>
      <c r="GXR581" s="633"/>
      <c r="GXS581" s="633"/>
      <c r="GXT581" s="633"/>
      <c r="GXU581" s="633"/>
      <c r="GXV581" s="633"/>
      <c r="GXW581" s="633"/>
      <c r="GXX581" s="633"/>
      <c r="GXY581" s="633"/>
      <c r="GXZ581" s="633"/>
      <c r="GYA581" s="633"/>
      <c r="GYB581" s="633"/>
      <c r="GYC581" s="633"/>
      <c r="GYD581" s="633"/>
      <c r="GYE581" s="633"/>
      <c r="GYF581" s="633"/>
      <c r="GYG581" s="633"/>
      <c r="GYH581" s="633"/>
      <c r="GYI581" s="633"/>
      <c r="GYJ581" s="633"/>
      <c r="GYK581" s="633"/>
      <c r="GYL581" s="633"/>
      <c r="GYM581" s="633"/>
      <c r="GYN581" s="633"/>
      <c r="GYO581" s="633"/>
      <c r="GYP581" s="633"/>
      <c r="GYQ581" s="633"/>
      <c r="GYR581" s="633"/>
      <c r="GYS581" s="633"/>
      <c r="GYT581" s="633"/>
      <c r="GYU581" s="633"/>
      <c r="GYV581" s="633"/>
      <c r="GYW581" s="633"/>
      <c r="GYX581" s="633"/>
      <c r="GYY581" s="633"/>
      <c r="GYZ581" s="633"/>
      <c r="GZA581" s="633"/>
      <c r="GZB581" s="633"/>
      <c r="GZC581" s="633"/>
      <c r="GZD581" s="633"/>
      <c r="GZE581" s="633"/>
      <c r="GZF581" s="633"/>
      <c r="GZG581" s="633"/>
      <c r="GZH581" s="633"/>
      <c r="GZI581" s="633"/>
      <c r="GZJ581" s="633"/>
      <c r="GZK581" s="633"/>
      <c r="GZL581" s="633"/>
      <c r="GZM581" s="633"/>
      <c r="GZN581" s="633"/>
      <c r="GZO581" s="633"/>
      <c r="GZP581" s="633"/>
      <c r="GZQ581" s="633"/>
      <c r="GZR581" s="633"/>
      <c r="GZS581" s="633"/>
      <c r="GZT581" s="633"/>
      <c r="GZU581" s="633"/>
      <c r="GZV581" s="633"/>
      <c r="GZW581" s="633"/>
      <c r="GZX581" s="633"/>
      <c r="GZY581" s="633"/>
      <c r="GZZ581" s="633"/>
      <c r="HAA581" s="633"/>
      <c r="HAB581" s="633"/>
      <c r="HAC581" s="633"/>
      <c r="HAD581" s="633"/>
      <c r="HAE581" s="633"/>
      <c r="HAF581" s="633"/>
      <c r="HAG581" s="633"/>
      <c r="HAH581" s="633"/>
      <c r="HAI581" s="633"/>
      <c r="HAJ581" s="633"/>
      <c r="HAK581" s="633"/>
      <c r="HAL581" s="633"/>
      <c r="HAM581" s="633"/>
      <c r="HAN581" s="633"/>
      <c r="HAO581" s="633"/>
      <c r="HAP581" s="633"/>
      <c r="HAQ581" s="633"/>
      <c r="HAR581" s="633"/>
      <c r="HAS581" s="633"/>
      <c r="HAT581" s="633"/>
      <c r="HAU581" s="633"/>
      <c r="HAV581" s="633"/>
      <c r="HAW581" s="633"/>
      <c r="HAX581" s="633"/>
      <c r="HAY581" s="633"/>
      <c r="HAZ581" s="633"/>
      <c r="HBA581" s="633"/>
      <c r="HBB581" s="633"/>
      <c r="HBC581" s="633"/>
      <c r="HBD581" s="633"/>
      <c r="HBE581" s="633"/>
      <c r="HBF581" s="633"/>
      <c r="HBG581" s="633"/>
      <c r="HBH581" s="633"/>
      <c r="HBI581" s="633"/>
      <c r="HBJ581" s="633"/>
      <c r="HBK581" s="633"/>
      <c r="HBL581" s="633"/>
      <c r="HBM581" s="633"/>
      <c r="HBN581" s="633"/>
      <c r="HBO581" s="633"/>
      <c r="HBP581" s="633"/>
      <c r="HBQ581" s="633"/>
      <c r="HBR581" s="633"/>
      <c r="HBS581" s="633"/>
      <c r="HBT581" s="633"/>
      <c r="HBU581" s="633"/>
      <c r="HBV581" s="633"/>
      <c r="HBW581" s="633"/>
      <c r="HBX581" s="633"/>
      <c r="HBY581" s="633"/>
      <c r="HBZ581" s="633"/>
      <c r="HCA581" s="633"/>
      <c r="HCB581" s="633"/>
      <c r="HCC581" s="633"/>
      <c r="HCD581" s="633"/>
      <c r="HCE581" s="633"/>
      <c r="HCF581" s="633"/>
      <c r="HCG581" s="633"/>
      <c r="HCH581" s="633"/>
      <c r="HCI581" s="633"/>
      <c r="HCJ581" s="633"/>
      <c r="HCK581" s="633"/>
      <c r="HCL581" s="633"/>
      <c r="HCM581" s="633"/>
      <c r="HCN581" s="633"/>
      <c r="HCO581" s="633"/>
      <c r="HCP581" s="633"/>
      <c r="HCQ581" s="633"/>
      <c r="HCR581" s="633"/>
      <c r="HCS581" s="633"/>
      <c r="HCT581" s="633"/>
      <c r="HCU581" s="633"/>
      <c r="HCV581" s="633"/>
      <c r="HCW581" s="633"/>
      <c r="HCX581" s="633"/>
      <c r="HCY581" s="633"/>
      <c r="HCZ581" s="633"/>
      <c r="HDA581" s="633"/>
      <c r="HDB581" s="633"/>
      <c r="HDC581" s="633"/>
      <c r="HDD581" s="633"/>
      <c r="HDE581" s="633"/>
      <c r="HDF581" s="633"/>
      <c r="HDG581" s="633"/>
      <c r="HDH581" s="633"/>
      <c r="HDI581" s="633"/>
      <c r="HDJ581" s="633"/>
      <c r="HDK581" s="633"/>
      <c r="HDL581" s="633"/>
      <c r="HDM581" s="633"/>
      <c r="HDN581" s="633"/>
      <c r="HDO581" s="633"/>
      <c r="HDP581" s="633"/>
      <c r="HDQ581" s="633"/>
      <c r="HDR581" s="633"/>
      <c r="HDS581" s="633"/>
      <c r="HDT581" s="633"/>
      <c r="HDU581" s="633"/>
      <c r="HDV581" s="633"/>
      <c r="HDW581" s="633"/>
      <c r="HDX581" s="633"/>
      <c r="HDY581" s="633"/>
      <c r="HDZ581" s="633"/>
      <c r="HEA581" s="633"/>
      <c r="HEB581" s="633"/>
      <c r="HEC581" s="633"/>
      <c r="HED581" s="633"/>
      <c r="HEE581" s="633"/>
      <c r="HEF581" s="633"/>
      <c r="HEG581" s="633"/>
      <c r="HEH581" s="633"/>
      <c r="HEI581" s="633"/>
      <c r="HEJ581" s="633"/>
      <c r="HEK581" s="633"/>
      <c r="HEL581" s="633"/>
      <c r="HEM581" s="633"/>
      <c r="HEN581" s="633"/>
      <c r="HEO581" s="633"/>
      <c r="HEP581" s="633"/>
      <c r="HEQ581" s="633"/>
      <c r="HER581" s="633"/>
      <c r="HES581" s="633"/>
      <c r="HET581" s="633"/>
      <c r="HEU581" s="633"/>
      <c r="HEV581" s="633"/>
      <c r="HEW581" s="633"/>
      <c r="HEX581" s="633"/>
      <c r="HEY581" s="633"/>
      <c r="HEZ581" s="633"/>
      <c r="HFA581" s="633"/>
      <c r="HFB581" s="633"/>
      <c r="HFC581" s="633"/>
      <c r="HFD581" s="633"/>
      <c r="HFE581" s="633"/>
      <c r="HFF581" s="633"/>
      <c r="HFG581" s="633"/>
      <c r="HFH581" s="633"/>
      <c r="HFI581" s="633"/>
      <c r="HFJ581" s="633"/>
      <c r="HFK581" s="633"/>
      <c r="HFL581" s="633"/>
      <c r="HFM581" s="633"/>
      <c r="HFN581" s="633"/>
      <c r="HFO581" s="633"/>
      <c r="HFP581" s="633"/>
      <c r="HFQ581" s="633"/>
      <c r="HFR581" s="633"/>
      <c r="HFS581" s="633"/>
      <c r="HFT581" s="633"/>
      <c r="HFU581" s="633"/>
      <c r="HFV581" s="633"/>
      <c r="HFW581" s="633"/>
      <c r="HFX581" s="633"/>
      <c r="HFY581" s="633"/>
      <c r="HFZ581" s="633"/>
      <c r="HGA581" s="633"/>
      <c r="HGB581" s="633"/>
      <c r="HGC581" s="633"/>
      <c r="HGD581" s="633"/>
      <c r="HGE581" s="633"/>
      <c r="HGF581" s="633"/>
      <c r="HGG581" s="633"/>
      <c r="HGH581" s="633"/>
      <c r="HGI581" s="633"/>
      <c r="HGJ581" s="633"/>
      <c r="HGK581" s="633"/>
      <c r="HGL581" s="633"/>
      <c r="HGM581" s="633"/>
      <c r="HGN581" s="633"/>
      <c r="HGO581" s="633"/>
      <c r="HGP581" s="633"/>
      <c r="HGQ581" s="633"/>
      <c r="HGR581" s="633"/>
      <c r="HGS581" s="633"/>
      <c r="HGT581" s="633"/>
      <c r="HGU581" s="633"/>
      <c r="HGV581" s="633"/>
      <c r="HGW581" s="633"/>
      <c r="HGX581" s="633"/>
      <c r="HGY581" s="633"/>
      <c r="HGZ581" s="633"/>
      <c r="HHA581" s="633"/>
      <c r="HHB581" s="633"/>
      <c r="HHC581" s="633"/>
      <c r="HHD581" s="633"/>
      <c r="HHE581" s="633"/>
      <c r="HHF581" s="633"/>
      <c r="HHG581" s="633"/>
      <c r="HHH581" s="633"/>
      <c r="HHI581" s="633"/>
      <c r="HHJ581" s="633"/>
      <c r="HHK581" s="633"/>
      <c r="HHL581" s="633"/>
      <c r="HHM581" s="633"/>
      <c r="HHN581" s="633"/>
      <c r="HHO581" s="633"/>
      <c r="HHP581" s="633"/>
      <c r="HHQ581" s="633"/>
      <c r="HHR581" s="633"/>
      <c r="HHS581" s="633"/>
      <c r="HHT581" s="633"/>
      <c r="HHU581" s="633"/>
      <c r="HHV581" s="633"/>
      <c r="HHW581" s="633"/>
      <c r="HHX581" s="633"/>
      <c r="HHY581" s="633"/>
      <c r="HHZ581" s="633"/>
      <c r="HIA581" s="633"/>
      <c r="HIB581" s="633"/>
      <c r="HIC581" s="633"/>
      <c r="HID581" s="633"/>
      <c r="HIE581" s="633"/>
      <c r="HIF581" s="633"/>
      <c r="HIG581" s="633"/>
      <c r="HIH581" s="633"/>
      <c r="HII581" s="633"/>
      <c r="HIJ581" s="633"/>
      <c r="HIK581" s="633"/>
      <c r="HIL581" s="633"/>
      <c r="HIM581" s="633"/>
      <c r="HIN581" s="633"/>
      <c r="HIO581" s="633"/>
      <c r="HIP581" s="633"/>
      <c r="HIQ581" s="633"/>
      <c r="HIR581" s="633"/>
      <c r="HIS581" s="633"/>
      <c r="HIT581" s="633"/>
      <c r="HIU581" s="633"/>
      <c r="HIV581" s="633"/>
      <c r="HIW581" s="633"/>
      <c r="HIX581" s="633"/>
      <c r="HIY581" s="633"/>
      <c r="HIZ581" s="633"/>
      <c r="HJA581" s="633"/>
      <c r="HJB581" s="633"/>
      <c r="HJC581" s="633"/>
      <c r="HJD581" s="633"/>
      <c r="HJE581" s="633"/>
      <c r="HJF581" s="633"/>
      <c r="HJG581" s="633"/>
      <c r="HJH581" s="633"/>
      <c r="HJI581" s="633"/>
      <c r="HJJ581" s="633"/>
      <c r="HJK581" s="633"/>
      <c r="HJL581" s="633"/>
      <c r="HJM581" s="633"/>
      <c r="HJN581" s="633"/>
      <c r="HJO581" s="633"/>
      <c r="HJP581" s="633"/>
      <c r="HJQ581" s="633"/>
      <c r="HJR581" s="633"/>
      <c r="HJS581" s="633"/>
      <c r="HJT581" s="633"/>
      <c r="HJU581" s="633"/>
      <c r="HJV581" s="633"/>
      <c r="HJW581" s="633"/>
      <c r="HJX581" s="633"/>
      <c r="HJY581" s="633"/>
      <c r="HJZ581" s="633"/>
      <c r="HKA581" s="633"/>
      <c r="HKB581" s="633"/>
      <c r="HKC581" s="633"/>
      <c r="HKD581" s="633"/>
      <c r="HKE581" s="633"/>
      <c r="HKF581" s="633"/>
      <c r="HKG581" s="633"/>
      <c r="HKH581" s="633"/>
      <c r="HKI581" s="633"/>
      <c r="HKJ581" s="633"/>
      <c r="HKK581" s="633"/>
      <c r="HKL581" s="633"/>
      <c r="HKM581" s="633"/>
      <c r="HKN581" s="633"/>
      <c r="HKO581" s="633"/>
      <c r="HKP581" s="633"/>
      <c r="HKQ581" s="633"/>
      <c r="HKR581" s="633"/>
      <c r="HKS581" s="633"/>
      <c r="HKT581" s="633"/>
      <c r="HKU581" s="633"/>
      <c r="HKV581" s="633"/>
      <c r="HKW581" s="633"/>
      <c r="HKX581" s="633"/>
      <c r="HKY581" s="633"/>
      <c r="HKZ581" s="633"/>
      <c r="HLA581" s="633"/>
      <c r="HLB581" s="633"/>
      <c r="HLC581" s="633"/>
      <c r="HLD581" s="633"/>
      <c r="HLE581" s="633"/>
      <c r="HLF581" s="633"/>
      <c r="HLG581" s="633"/>
      <c r="HLH581" s="633"/>
      <c r="HLI581" s="633"/>
      <c r="HLJ581" s="633"/>
      <c r="HLK581" s="633"/>
      <c r="HLL581" s="633"/>
      <c r="HLM581" s="633"/>
      <c r="HLN581" s="633"/>
      <c r="HLO581" s="633"/>
      <c r="HLP581" s="633"/>
      <c r="HLQ581" s="633"/>
      <c r="HLR581" s="633"/>
      <c r="HLS581" s="633"/>
      <c r="HLT581" s="633"/>
      <c r="HLU581" s="633"/>
      <c r="HLV581" s="633"/>
      <c r="HLW581" s="633"/>
      <c r="HLX581" s="633"/>
      <c r="HLY581" s="633"/>
      <c r="HLZ581" s="633"/>
      <c r="HMA581" s="633"/>
      <c r="HMB581" s="633"/>
      <c r="HMC581" s="633"/>
      <c r="HMD581" s="633"/>
      <c r="HME581" s="633"/>
      <c r="HMF581" s="633"/>
      <c r="HMG581" s="633"/>
      <c r="HMH581" s="633"/>
      <c r="HMI581" s="633"/>
      <c r="HMJ581" s="633"/>
      <c r="HMK581" s="633"/>
      <c r="HML581" s="633"/>
      <c r="HMM581" s="633"/>
      <c r="HMN581" s="633"/>
      <c r="HMO581" s="633"/>
      <c r="HMP581" s="633"/>
      <c r="HMQ581" s="633"/>
      <c r="HMR581" s="633"/>
      <c r="HMS581" s="633"/>
      <c r="HMT581" s="633"/>
      <c r="HMU581" s="633"/>
      <c r="HMV581" s="633"/>
      <c r="HMW581" s="633"/>
      <c r="HMX581" s="633"/>
      <c r="HMY581" s="633"/>
      <c r="HMZ581" s="633"/>
      <c r="HNA581" s="633"/>
      <c r="HNB581" s="633"/>
      <c r="HNC581" s="633"/>
      <c r="HND581" s="633"/>
      <c r="HNE581" s="633"/>
      <c r="HNF581" s="633"/>
      <c r="HNG581" s="633"/>
      <c r="HNH581" s="633"/>
      <c r="HNI581" s="633"/>
      <c r="HNJ581" s="633"/>
      <c r="HNK581" s="633"/>
      <c r="HNL581" s="633"/>
      <c r="HNM581" s="633"/>
      <c r="HNN581" s="633"/>
      <c r="HNO581" s="633"/>
      <c r="HNP581" s="633"/>
      <c r="HNQ581" s="633"/>
      <c r="HNR581" s="633"/>
      <c r="HNS581" s="633"/>
      <c r="HNT581" s="633"/>
      <c r="HNU581" s="633"/>
      <c r="HNV581" s="633"/>
      <c r="HNW581" s="633"/>
      <c r="HNX581" s="633"/>
      <c r="HNY581" s="633"/>
      <c r="HNZ581" s="633"/>
      <c r="HOA581" s="633"/>
      <c r="HOB581" s="633"/>
      <c r="HOC581" s="633"/>
      <c r="HOD581" s="633"/>
      <c r="HOE581" s="633"/>
      <c r="HOF581" s="633"/>
      <c r="HOG581" s="633"/>
      <c r="HOH581" s="633"/>
      <c r="HOI581" s="633"/>
      <c r="HOJ581" s="633"/>
      <c r="HOK581" s="633"/>
      <c r="HOL581" s="633"/>
      <c r="HOM581" s="633"/>
      <c r="HON581" s="633"/>
      <c r="HOO581" s="633"/>
      <c r="HOP581" s="633"/>
      <c r="HOQ581" s="633"/>
      <c r="HOR581" s="633"/>
      <c r="HOS581" s="633"/>
      <c r="HOT581" s="633"/>
      <c r="HOU581" s="633"/>
      <c r="HOV581" s="633"/>
      <c r="HOW581" s="633"/>
      <c r="HOX581" s="633"/>
      <c r="HOY581" s="633"/>
      <c r="HOZ581" s="633"/>
      <c r="HPA581" s="633"/>
      <c r="HPB581" s="633"/>
      <c r="HPC581" s="633"/>
      <c r="HPD581" s="633"/>
      <c r="HPE581" s="633"/>
      <c r="HPF581" s="633"/>
      <c r="HPG581" s="633"/>
      <c r="HPH581" s="633"/>
      <c r="HPI581" s="633"/>
      <c r="HPJ581" s="633"/>
      <c r="HPK581" s="633"/>
      <c r="HPL581" s="633"/>
      <c r="HPM581" s="633"/>
      <c r="HPN581" s="633"/>
      <c r="HPO581" s="633"/>
      <c r="HPP581" s="633"/>
      <c r="HPQ581" s="633"/>
      <c r="HPR581" s="633"/>
      <c r="HPS581" s="633"/>
      <c r="HPT581" s="633"/>
      <c r="HPU581" s="633"/>
      <c r="HPV581" s="633"/>
      <c r="HPW581" s="633"/>
      <c r="HPX581" s="633"/>
      <c r="HPY581" s="633"/>
      <c r="HPZ581" s="633"/>
      <c r="HQA581" s="633"/>
      <c r="HQB581" s="633"/>
      <c r="HQC581" s="633"/>
      <c r="HQD581" s="633"/>
      <c r="HQE581" s="633"/>
      <c r="HQF581" s="633"/>
      <c r="HQG581" s="633"/>
      <c r="HQH581" s="633"/>
      <c r="HQI581" s="633"/>
      <c r="HQJ581" s="633"/>
      <c r="HQK581" s="633"/>
      <c r="HQL581" s="633"/>
      <c r="HQM581" s="633"/>
      <c r="HQN581" s="633"/>
      <c r="HQO581" s="633"/>
      <c r="HQP581" s="633"/>
      <c r="HQQ581" s="633"/>
      <c r="HQR581" s="633"/>
      <c r="HQS581" s="633"/>
      <c r="HQT581" s="633"/>
      <c r="HQU581" s="633"/>
      <c r="HQV581" s="633"/>
      <c r="HQW581" s="633"/>
      <c r="HQX581" s="633"/>
      <c r="HQY581" s="633"/>
      <c r="HQZ581" s="633"/>
      <c r="HRA581" s="633"/>
      <c r="HRB581" s="633"/>
      <c r="HRC581" s="633"/>
      <c r="HRD581" s="633"/>
      <c r="HRE581" s="633"/>
      <c r="HRF581" s="633"/>
      <c r="HRG581" s="633"/>
      <c r="HRH581" s="633"/>
      <c r="HRI581" s="633"/>
      <c r="HRJ581" s="633"/>
      <c r="HRK581" s="633"/>
      <c r="HRL581" s="633"/>
      <c r="HRM581" s="633"/>
      <c r="HRN581" s="633"/>
      <c r="HRO581" s="633"/>
      <c r="HRP581" s="633"/>
      <c r="HRQ581" s="633"/>
      <c r="HRR581" s="633"/>
      <c r="HRS581" s="633"/>
      <c r="HRT581" s="633"/>
      <c r="HRU581" s="633"/>
      <c r="HRV581" s="633"/>
      <c r="HRW581" s="633"/>
      <c r="HRX581" s="633"/>
      <c r="HRY581" s="633"/>
      <c r="HRZ581" s="633"/>
      <c r="HSA581" s="633"/>
      <c r="HSB581" s="633"/>
      <c r="HSC581" s="633"/>
      <c r="HSD581" s="633"/>
      <c r="HSE581" s="633"/>
      <c r="HSF581" s="633"/>
      <c r="HSG581" s="633"/>
      <c r="HSH581" s="633"/>
      <c r="HSI581" s="633"/>
      <c r="HSJ581" s="633"/>
      <c r="HSK581" s="633"/>
      <c r="HSL581" s="633"/>
      <c r="HSM581" s="633"/>
      <c r="HSN581" s="633"/>
      <c r="HSO581" s="633"/>
      <c r="HSP581" s="633"/>
      <c r="HSQ581" s="633"/>
      <c r="HSR581" s="633"/>
      <c r="HSS581" s="633"/>
      <c r="HST581" s="633"/>
      <c r="HSU581" s="633"/>
      <c r="HSV581" s="633"/>
      <c r="HSW581" s="633"/>
      <c r="HSX581" s="633"/>
      <c r="HSY581" s="633"/>
      <c r="HSZ581" s="633"/>
      <c r="HTA581" s="633"/>
      <c r="HTB581" s="633"/>
      <c r="HTC581" s="633"/>
      <c r="HTD581" s="633"/>
      <c r="HTE581" s="633"/>
      <c r="HTF581" s="633"/>
      <c r="HTG581" s="633"/>
      <c r="HTH581" s="633"/>
      <c r="HTI581" s="633"/>
      <c r="HTJ581" s="633"/>
      <c r="HTK581" s="633"/>
      <c r="HTL581" s="633"/>
      <c r="HTM581" s="633"/>
      <c r="HTN581" s="633"/>
      <c r="HTO581" s="633"/>
      <c r="HTP581" s="633"/>
      <c r="HTQ581" s="633"/>
      <c r="HTR581" s="633"/>
      <c r="HTS581" s="633"/>
      <c r="HTT581" s="633"/>
      <c r="HTU581" s="633"/>
      <c r="HTV581" s="633"/>
      <c r="HTW581" s="633"/>
      <c r="HTX581" s="633"/>
      <c r="HTY581" s="633"/>
      <c r="HTZ581" s="633"/>
      <c r="HUA581" s="633"/>
      <c r="HUB581" s="633"/>
      <c r="HUC581" s="633"/>
      <c r="HUD581" s="633"/>
      <c r="HUE581" s="633"/>
      <c r="HUF581" s="633"/>
      <c r="HUG581" s="633"/>
      <c r="HUH581" s="633"/>
      <c r="HUI581" s="633"/>
      <c r="HUJ581" s="633"/>
      <c r="HUK581" s="633"/>
      <c r="HUL581" s="633"/>
      <c r="HUM581" s="633"/>
      <c r="HUN581" s="633"/>
      <c r="HUO581" s="633"/>
      <c r="HUP581" s="633"/>
      <c r="HUQ581" s="633"/>
      <c r="HUR581" s="633"/>
      <c r="HUS581" s="633"/>
      <c r="HUT581" s="633"/>
      <c r="HUU581" s="633"/>
      <c r="HUV581" s="633"/>
      <c r="HUW581" s="633"/>
      <c r="HUX581" s="633"/>
      <c r="HUY581" s="633"/>
      <c r="HUZ581" s="633"/>
      <c r="HVA581" s="633"/>
      <c r="HVB581" s="633"/>
      <c r="HVC581" s="633"/>
      <c r="HVD581" s="633"/>
      <c r="HVE581" s="633"/>
      <c r="HVF581" s="633"/>
      <c r="HVG581" s="633"/>
      <c r="HVH581" s="633"/>
      <c r="HVI581" s="633"/>
      <c r="HVJ581" s="633"/>
      <c r="HVK581" s="633"/>
      <c r="HVL581" s="633"/>
      <c r="HVM581" s="633"/>
      <c r="HVN581" s="633"/>
      <c r="HVO581" s="633"/>
      <c r="HVP581" s="633"/>
      <c r="HVQ581" s="633"/>
      <c r="HVR581" s="633"/>
      <c r="HVS581" s="633"/>
      <c r="HVT581" s="633"/>
      <c r="HVU581" s="633"/>
      <c r="HVV581" s="633"/>
      <c r="HVW581" s="633"/>
      <c r="HVX581" s="633"/>
      <c r="HVY581" s="633"/>
      <c r="HVZ581" s="633"/>
      <c r="HWA581" s="633"/>
      <c r="HWB581" s="633"/>
      <c r="HWC581" s="633"/>
      <c r="HWD581" s="633"/>
      <c r="HWE581" s="633"/>
      <c r="HWF581" s="633"/>
      <c r="HWG581" s="633"/>
      <c r="HWH581" s="633"/>
      <c r="HWI581" s="633"/>
      <c r="HWJ581" s="633"/>
      <c r="HWK581" s="633"/>
      <c r="HWL581" s="633"/>
      <c r="HWM581" s="633"/>
      <c r="HWN581" s="633"/>
      <c r="HWO581" s="633"/>
      <c r="HWP581" s="633"/>
      <c r="HWQ581" s="633"/>
      <c r="HWR581" s="633"/>
      <c r="HWS581" s="633"/>
      <c r="HWT581" s="633"/>
      <c r="HWU581" s="633"/>
      <c r="HWV581" s="633"/>
      <c r="HWW581" s="633"/>
      <c r="HWX581" s="633"/>
      <c r="HWY581" s="633"/>
      <c r="HWZ581" s="633"/>
      <c r="HXA581" s="633"/>
      <c r="HXB581" s="633"/>
      <c r="HXC581" s="633"/>
      <c r="HXD581" s="633"/>
      <c r="HXE581" s="633"/>
      <c r="HXF581" s="633"/>
      <c r="HXG581" s="633"/>
      <c r="HXH581" s="633"/>
      <c r="HXI581" s="633"/>
      <c r="HXJ581" s="633"/>
      <c r="HXK581" s="633"/>
      <c r="HXL581" s="633"/>
      <c r="HXM581" s="633"/>
      <c r="HXN581" s="633"/>
      <c r="HXO581" s="633"/>
      <c r="HXP581" s="633"/>
      <c r="HXQ581" s="633"/>
      <c r="HXR581" s="633"/>
      <c r="HXS581" s="633"/>
      <c r="HXT581" s="633"/>
      <c r="HXU581" s="633"/>
      <c r="HXV581" s="633"/>
      <c r="HXW581" s="633"/>
      <c r="HXX581" s="633"/>
      <c r="HXY581" s="633"/>
      <c r="HXZ581" s="633"/>
      <c r="HYA581" s="633"/>
      <c r="HYB581" s="633"/>
      <c r="HYC581" s="633"/>
      <c r="HYD581" s="633"/>
      <c r="HYE581" s="633"/>
      <c r="HYF581" s="633"/>
      <c r="HYG581" s="633"/>
      <c r="HYH581" s="633"/>
      <c r="HYI581" s="633"/>
      <c r="HYJ581" s="633"/>
      <c r="HYK581" s="633"/>
      <c r="HYL581" s="633"/>
      <c r="HYM581" s="633"/>
      <c r="HYN581" s="633"/>
      <c r="HYO581" s="633"/>
      <c r="HYP581" s="633"/>
      <c r="HYQ581" s="633"/>
      <c r="HYR581" s="633"/>
      <c r="HYS581" s="633"/>
      <c r="HYT581" s="633"/>
      <c r="HYU581" s="633"/>
      <c r="HYV581" s="633"/>
      <c r="HYW581" s="633"/>
      <c r="HYX581" s="633"/>
      <c r="HYY581" s="633"/>
      <c r="HYZ581" s="633"/>
      <c r="HZA581" s="633"/>
      <c r="HZB581" s="633"/>
      <c r="HZC581" s="633"/>
      <c r="HZD581" s="633"/>
      <c r="HZE581" s="633"/>
      <c r="HZF581" s="633"/>
      <c r="HZG581" s="633"/>
      <c r="HZH581" s="633"/>
      <c r="HZI581" s="633"/>
      <c r="HZJ581" s="633"/>
      <c r="HZK581" s="633"/>
      <c r="HZL581" s="633"/>
      <c r="HZM581" s="633"/>
      <c r="HZN581" s="633"/>
      <c r="HZO581" s="633"/>
      <c r="HZP581" s="633"/>
      <c r="HZQ581" s="633"/>
      <c r="HZR581" s="633"/>
      <c r="HZS581" s="633"/>
      <c r="HZT581" s="633"/>
      <c r="HZU581" s="633"/>
      <c r="HZV581" s="633"/>
      <c r="HZW581" s="633"/>
      <c r="HZX581" s="633"/>
      <c r="HZY581" s="633"/>
      <c r="HZZ581" s="633"/>
      <c r="IAA581" s="633"/>
      <c r="IAB581" s="633"/>
      <c r="IAC581" s="633"/>
      <c r="IAD581" s="633"/>
      <c r="IAE581" s="633"/>
      <c r="IAF581" s="633"/>
      <c r="IAG581" s="633"/>
      <c r="IAH581" s="633"/>
      <c r="IAI581" s="633"/>
      <c r="IAJ581" s="633"/>
      <c r="IAK581" s="633"/>
      <c r="IAL581" s="633"/>
      <c r="IAM581" s="633"/>
      <c r="IAN581" s="633"/>
      <c r="IAO581" s="633"/>
      <c r="IAP581" s="633"/>
      <c r="IAQ581" s="633"/>
      <c r="IAR581" s="633"/>
      <c r="IAS581" s="633"/>
      <c r="IAT581" s="633"/>
      <c r="IAU581" s="633"/>
      <c r="IAV581" s="633"/>
      <c r="IAW581" s="633"/>
      <c r="IAX581" s="633"/>
      <c r="IAY581" s="633"/>
      <c r="IAZ581" s="633"/>
      <c r="IBA581" s="633"/>
      <c r="IBB581" s="633"/>
      <c r="IBC581" s="633"/>
      <c r="IBD581" s="633"/>
      <c r="IBE581" s="633"/>
      <c r="IBF581" s="633"/>
      <c r="IBG581" s="633"/>
      <c r="IBH581" s="633"/>
      <c r="IBI581" s="633"/>
      <c r="IBJ581" s="633"/>
      <c r="IBK581" s="633"/>
      <c r="IBL581" s="633"/>
      <c r="IBM581" s="633"/>
      <c r="IBN581" s="633"/>
      <c r="IBO581" s="633"/>
      <c r="IBP581" s="633"/>
      <c r="IBQ581" s="633"/>
      <c r="IBR581" s="633"/>
      <c r="IBS581" s="633"/>
      <c r="IBT581" s="633"/>
      <c r="IBU581" s="633"/>
      <c r="IBV581" s="633"/>
      <c r="IBW581" s="633"/>
      <c r="IBX581" s="633"/>
      <c r="IBY581" s="633"/>
      <c r="IBZ581" s="633"/>
      <c r="ICA581" s="633"/>
      <c r="ICB581" s="633"/>
      <c r="ICC581" s="633"/>
      <c r="ICD581" s="633"/>
      <c r="ICE581" s="633"/>
      <c r="ICF581" s="633"/>
      <c r="ICG581" s="633"/>
      <c r="ICH581" s="633"/>
      <c r="ICI581" s="633"/>
      <c r="ICJ581" s="633"/>
      <c r="ICK581" s="633"/>
      <c r="ICL581" s="633"/>
      <c r="ICM581" s="633"/>
      <c r="ICN581" s="633"/>
      <c r="ICO581" s="633"/>
      <c r="ICP581" s="633"/>
      <c r="ICQ581" s="633"/>
      <c r="ICR581" s="633"/>
      <c r="ICS581" s="633"/>
      <c r="ICT581" s="633"/>
      <c r="ICU581" s="633"/>
      <c r="ICV581" s="633"/>
      <c r="ICW581" s="633"/>
      <c r="ICX581" s="633"/>
      <c r="ICY581" s="633"/>
      <c r="ICZ581" s="633"/>
      <c r="IDA581" s="633"/>
      <c r="IDB581" s="633"/>
      <c r="IDC581" s="633"/>
      <c r="IDD581" s="633"/>
      <c r="IDE581" s="633"/>
      <c r="IDF581" s="633"/>
      <c r="IDG581" s="633"/>
      <c r="IDH581" s="633"/>
      <c r="IDI581" s="633"/>
      <c r="IDJ581" s="633"/>
      <c r="IDK581" s="633"/>
      <c r="IDL581" s="633"/>
      <c r="IDM581" s="633"/>
      <c r="IDN581" s="633"/>
      <c r="IDO581" s="633"/>
      <c r="IDP581" s="633"/>
      <c r="IDQ581" s="633"/>
      <c r="IDR581" s="633"/>
      <c r="IDS581" s="633"/>
      <c r="IDT581" s="633"/>
      <c r="IDU581" s="633"/>
      <c r="IDV581" s="633"/>
      <c r="IDW581" s="633"/>
      <c r="IDX581" s="633"/>
      <c r="IDY581" s="633"/>
      <c r="IDZ581" s="633"/>
      <c r="IEA581" s="633"/>
      <c r="IEB581" s="633"/>
      <c r="IEC581" s="633"/>
      <c r="IED581" s="633"/>
      <c r="IEE581" s="633"/>
      <c r="IEF581" s="633"/>
      <c r="IEG581" s="633"/>
      <c r="IEH581" s="633"/>
      <c r="IEI581" s="633"/>
      <c r="IEJ581" s="633"/>
      <c r="IEK581" s="633"/>
      <c r="IEL581" s="633"/>
      <c r="IEM581" s="633"/>
      <c r="IEN581" s="633"/>
      <c r="IEO581" s="633"/>
      <c r="IEP581" s="633"/>
      <c r="IEQ581" s="633"/>
      <c r="IER581" s="633"/>
      <c r="IES581" s="633"/>
      <c r="IET581" s="633"/>
      <c r="IEU581" s="633"/>
      <c r="IEV581" s="633"/>
      <c r="IEW581" s="633"/>
      <c r="IEX581" s="633"/>
      <c r="IEY581" s="633"/>
      <c r="IEZ581" s="633"/>
      <c r="IFA581" s="633"/>
      <c r="IFB581" s="633"/>
      <c r="IFC581" s="633"/>
      <c r="IFD581" s="633"/>
      <c r="IFE581" s="633"/>
      <c r="IFF581" s="633"/>
      <c r="IFG581" s="633"/>
      <c r="IFH581" s="633"/>
      <c r="IFI581" s="633"/>
      <c r="IFJ581" s="633"/>
      <c r="IFK581" s="633"/>
      <c r="IFL581" s="633"/>
      <c r="IFM581" s="633"/>
      <c r="IFN581" s="633"/>
      <c r="IFO581" s="633"/>
      <c r="IFP581" s="633"/>
      <c r="IFQ581" s="633"/>
      <c r="IFR581" s="633"/>
      <c r="IFS581" s="633"/>
      <c r="IFT581" s="633"/>
      <c r="IFU581" s="633"/>
      <c r="IFV581" s="633"/>
      <c r="IFW581" s="633"/>
      <c r="IFX581" s="633"/>
      <c r="IFY581" s="633"/>
      <c r="IFZ581" s="633"/>
      <c r="IGA581" s="633"/>
      <c r="IGB581" s="633"/>
      <c r="IGC581" s="633"/>
      <c r="IGD581" s="633"/>
      <c r="IGE581" s="633"/>
      <c r="IGF581" s="633"/>
      <c r="IGG581" s="633"/>
      <c r="IGH581" s="633"/>
      <c r="IGI581" s="633"/>
      <c r="IGJ581" s="633"/>
      <c r="IGK581" s="633"/>
      <c r="IGL581" s="633"/>
      <c r="IGM581" s="633"/>
      <c r="IGN581" s="633"/>
      <c r="IGO581" s="633"/>
      <c r="IGP581" s="633"/>
      <c r="IGQ581" s="633"/>
      <c r="IGR581" s="633"/>
      <c r="IGS581" s="633"/>
      <c r="IGT581" s="633"/>
      <c r="IGU581" s="633"/>
      <c r="IGV581" s="633"/>
      <c r="IGW581" s="633"/>
      <c r="IGX581" s="633"/>
      <c r="IGY581" s="633"/>
      <c r="IGZ581" s="633"/>
      <c r="IHA581" s="633"/>
      <c r="IHB581" s="633"/>
      <c r="IHC581" s="633"/>
      <c r="IHD581" s="633"/>
      <c r="IHE581" s="633"/>
      <c r="IHF581" s="633"/>
      <c r="IHG581" s="633"/>
      <c r="IHH581" s="633"/>
      <c r="IHI581" s="633"/>
      <c r="IHJ581" s="633"/>
      <c r="IHK581" s="633"/>
      <c r="IHL581" s="633"/>
      <c r="IHM581" s="633"/>
      <c r="IHN581" s="633"/>
      <c r="IHO581" s="633"/>
      <c r="IHP581" s="633"/>
      <c r="IHQ581" s="633"/>
      <c r="IHR581" s="633"/>
      <c r="IHS581" s="633"/>
      <c r="IHT581" s="633"/>
      <c r="IHU581" s="633"/>
      <c r="IHV581" s="633"/>
      <c r="IHW581" s="633"/>
      <c r="IHX581" s="633"/>
      <c r="IHY581" s="633"/>
      <c r="IHZ581" s="633"/>
      <c r="IIA581" s="633"/>
      <c r="IIB581" s="633"/>
      <c r="IIC581" s="633"/>
      <c r="IID581" s="633"/>
      <c r="IIE581" s="633"/>
      <c r="IIF581" s="633"/>
      <c r="IIG581" s="633"/>
      <c r="IIH581" s="633"/>
      <c r="III581" s="633"/>
      <c r="IIJ581" s="633"/>
      <c r="IIK581" s="633"/>
      <c r="IIL581" s="633"/>
      <c r="IIM581" s="633"/>
      <c r="IIN581" s="633"/>
      <c r="IIO581" s="633"/>
      <c r="IIP581" s="633"/>
      <c r="IIQ581" s="633"/>
      <c r="IIR581" s="633"/>
      <c r="IIS581" s="633"/>
      <c r="IIT581" s="633"/>
      <c r="IIU581" s="633"/>
      <c r="IIV581" s="633"/>
      <c r="IIW581" s="633"/>
      <c r="IIX581" s="633"/>
      <c r="IIY581" s="633"/>
      <c r="IIZ581" s="633"/>
      <c r="IJA581" s="633"/>
      <c r="IJB581" s="633"/>
      <c r="IJC581" s="633"/>
      <c r="IJD581" s="633"/>
      <c r="IJE581" s="633"/>
      <c r="IJF581" s="633"/>
      <c r="IJG581" s="633"/>
      <c r="IJH581" s="633"/>
      <c r="IJI581" s="633"/>
      <c r="IJJ581" s="633"/>
      <c r="IJK581" s="633"/>
      <c r="IJL581" s="633"/>
      <c r="IJM581" s="633"/>
      <c r="IJN581" s="633"/>
      <c r="IJO581" s="633"/>
      <c r="IJP581" s="633"/>
      <c r="IJQ581" s="633"/>
      <c r="IJR581" s="633"/>
      <c r="IJS581" s="633"/>
      <c r="IJT581" s="633"/>
      <c r="IJU581" s="633"/>
      <c r="IJV581" s="633"/>
      <c r="IJW581" s="633"/>
      <c r="IJX581" s="633"/>
      <c r="IJY581" s="633"/>
      <c r="IJZ581" s="633"/>
      <c r="IKA581" s="633"/>
      <c r="IKB581" s="633"/>
      <c r="IKC581" s="633"/>
      <c r="IKD581" s="633"/>
      <c r="IKE581" s="633"/>
      <c r="IKF581" s="633"/>
      <c r="IKG581" s="633"/>
      <c r="IKH581" s="633"/>
      <c r="IKI581" s="633"/>
      <c r="IKJ581" s="633"/>
      <c r="IKK581" s="633"/>
      <c r="IKL581" s="633"/>
      <c r="IKM581" s="633"/>
      <c r="IKN581" s="633"/>
      <c r="IKO581" s="633"/>
      <c r="IKP581" s="633"/>
      <c r="IKQ581" s="633"/>
      <c r="IKR581" s="633"/>
      <c r="IKS581" s="633"/>
      <c r="IKT581" s="633"/>
      <c r="IKU581" s="633"/>
      <c r="IKV581" s="633"/>
      <c r="IKW581" s="633"/>
      <c r="IKX581" s="633"/>
      <c r="IKY581" s="633"/>
      <c r="IKZ581" s="633"/>
      <c r="ILA581" s="633"/>
      <c r="ILB581" s="633"/>
      <c r="ILC581" s="633"/>
      <c r="ILD581" s="633"/>
      <c r="ILE581" s="633"/>
      <c r="ILF581" s="633"/>
      <c r="ILG581" s="633"/>
      <c r="ILH581" s="633"/>
      <c r="ILI581" s="633"/>
      <c r="ILJ581" s="633"/>
      <c r="ILK581" s="633"/>
      <c r="ILL581" s="633"/>
      <c r="ILM581" s="633"/>
      <c r="ILN581" s="633"/>
      <c r="ILO581" s="633"/>
      <c r="ILP581" s="633"/>
      <c r="ILQ581" s="633"/>
      <c r="ILR581" s="633"/>
      <c r="ILS581" s="633"/>
      <c r="ILT581" s="633"/>
      <c r="ILU581" s="633"/>
      <c r="ILV581" s="633"/>
      <c r="ILW581" s="633"/>
      <c r="ILX581" s="633"/>
      <c r="ILY581" s="633"/>
      <c r="ILZ581" s="633"/>
      <c r="IMA581" s="633"/>
      <c r="IMB581" s="633"/>
      <c r="IMC581" s="633"/>
      <c r="IMD581" s="633"/>
      <c r="IME581" s="633"/>
      <c r="IMF581" s="633"/>
      <c r="IMG581" s="633"/>
      <c r="IMH581" s="633"/>
      <c r="IMI581" s="633"/>
      <c r="IMJ581" s="633"/>
      <c r="IMK581" s="633"/>
      <c r="IML581" s="633"/>
      <c r="IMM581" s="633"/>
      <c r="IMN581" s="633"/>
      <c r="IMO581" s="633"/>
      <c r="IMP581" s="633"/>
      <c r="IMQ581" s="633"/>
      <c r="IMR581" s="633"/>
      <c r="IMS581" s="633"/>
      <c r="IMT581" s="633"/>
      <c r="IMU581" s="633"/>
      <c r="IMV581" s="633"/>
      <c r="IMW581" s="633"/>
      <c r="IMX581" s="633"/>
      <c r="IMY581" s="633"/>
      <c r="IMZ581" s="633"/>
      <c r="INA581" s="633"/>
      <c r="INB581" s="633"/>
      <c r="INC581" s="633"/>
      <c r="IND581" s="633"/>
      <c r="INE581" s="633"/>
      <c r="INF581" s="633"/>
      <c r="ING581" s="633"/>
      <c r="INH581" s="633"/>
      <c r="INI581" s="633"/>
      <c r="INJ581" s="633"/>
      <c r="INK581" s="633"/>
      <c r="INL581" s="633"/>
      <c r="INM581" s="633"/>
      <c r="INN581" s="633"/>
      <c r="INO581" s="633"/>
      <c r="INP581" s="633"/>
      <c r="INQ581" s="633"/>
      <c r="INR581" s="633"/>
      <c r="INS581" s="633"/>
      <c r="INT581" s="633"/>
      <c r="INU581" s="633"/>
      <c r="INV581" s="633"/>
      <c r="INW581" s="633"/>
      <c r="INX581" s="633"/>
      <c r="INY581" s="633"/>
      <c r="INZ581" s="633"/>
      <c r="IOA581" s="633"/>
      <c r="IOB581" s="633"/>
      <c r="IOC581" s="633"/>
      <c r="IOD581" s="633"/>
      <c r="IOE581" s="633"/>
      <c r="IOF581" s="633"/>
      <c r="IOG581" s="633"/>
      <c r="IOH581" s="633"/>
      <c r="IOI581" s="633"/>
      <c r="IOJ581" s="633"/>
      <c r="IOK581" s="633"/>
      <c r="IOL581" s="633"/>
      <c r="IOM581" s="633"/>
      <c r="ION581" s="633"/>
      <c r="IOO581" s="633"/>
      <c r="IOP581" s="633"/>
      <c r="IOQ581" s="633"/>
      <c r="IOR581" s="633"/>
      <c r="IOS581" s="633"/>
      <c r="IOT581" s="633"/>
      <c r="IOU581" s="633"/>
      <c r="IOV581" s="633"/>
      <c r="IOW581" s="633"/>
      <c r="IOX581" s="633"/>
      <c r="IOY581" s="633"/>
      <c r="IOZ581" s="633"/>
      <c r="IPA581" s="633"/>
      <c r="IPB581" s="633"/>
      <c r="IPC581" s="633"/>
      <c r="IPD581" s="633"/>
      <c r="IPE581" s="633"/>
      <c r="IPF581" s="633"/>
      <c r="IPG581" s="633"/>
      <c r="IPH581" s="633"/>
      <c r="IPI581" s="633"/>
      <c r="IPJ581" s="633"/>
      <c r="IPK581" s="633"/>
      <c r="IPL581" s="633"/>
      <c r="IPM581" s="633"/>
      <c r="IPN581" s="633"/>
      <c r="IPO581" s="633"/>
      <c r="IPP581" s="633"/>
      <c r="IPQ581" s="633"/>
      <c r="IPR581" s="633"/>
      <c r="IPS581" s="633"/>
      <c r="IPT581" s="633"/>
      <c r="IPU581" s="633"/>
      <c r="IPV581" s="633"/>
      <c r="IPW581" s="633"/>
      <c r="IPX581" s="633"/>
      <c r="IPY581" s="633"/>
      <c r="IPZ581" s="633"/>
      <c r="IQA581" s="633"/>
      <c r="IQB581" s="633"/>
      <c r="IQC581" s="633"/>
      <c r="IQD581" s="633"/>
      <c r="IQE581" s="633"/>
      <c r="IQF581" s="633"/>
      <c r="IQG581" s="633"/>
      <c r="IQH581" s="633"/>
      <c r="IQI581" s="633"/>
      <c r="IQJ581" s="633"/>
      <c r="IQK581" s="633"/>
      <c r="IQL581" s="633"/>
      <c r="IQM581" s="633"/>
      <c r="IQN581" s="633"/>
      <c r="IQO581" s="633"/>
      <c r="IQP581" s="633"/>
      <c r="IQQ581" s="633"/>
      <c r="IQR581" s="633"/>
      <c r="IQS581" s="633"/>
      <c r="IQT581" s="633"/>
      <c r="IQU581" s="633"/>
      <c r="IQV581" s="633"/>
      <c r="IQW581" s="633"/>
      <c r="IQX581" s="633"/>
      <c r="IQY581" s="633"/>
      <c r="IQZ581" s="633"/>
      <c r="IRA581" s="633"/>
      <c r="IRB581" s="633"/>
      <c r="IRC581" s="633"/>
      <c r="IRD581" s="633"/>
      <c r="IRE581" s="633"/>
      <c r="IRF581" s="633"/>
      <c r="IRG581" s="633"/>
      <c r="IRH581" s="633"/>
      <c r="IRI581" s="633"/>
      <c r="IRJ581" s="633"/>
      <c r="IRK581" s="633"/>
      <c r="IRL581" s="633"/>
      <c r="IRM581" s="633"/>
      <c r="IRN581" s="633"/>
      <c r="IRO581" s="633"/>
      <c r="IRP581" s="633"/>
      <c r="IRQ581" s="633"/>
      <c r="IRR581" s="633"/>
      <c r="IRS581" s="633"/>
      <c r="IRT581" s="633"/>
      <c r="IRU581" s="633"/>
      <c r="IRV581" s="633"/>
      <c r="IRW581" s="633"/>
      <c r="IRX581" s="633"/>
      <c r="IRY581" s="633"/>
      <c r="IRZ581" s="633"/>
      <c r="ISA581" s="633"/>
      <c r="ISB581" s="633"/>
      <c r="ISC581" s="633"/>
      <c r="ISD581" s="633"/>
      <c r="ISE581" s="633"/>
      <c r="ISF581" s="633"/>
      <c r="ISG581" s="633"/>
      <c r="ISH581" s="633"/>
      <c r="ISI581" s="633"/>
      <c r="ISJ581" s="633"/>
      <c r="ISK581" s="633"/>
      <c r="ISL581" s="633"/>
      <c r="ISM581" s="633"/>
      <c r="ISN581" s="633"/>
      <c r="ISO581" s="633"/>
      <c r="ISP581" s="633"/>
      <c r="ISQ581" s="633"/>
      <c r="ISR581" s="633"/>
      <c r="ISS581" s="633"/>
      <c r="IST581" s="633"/>
      <c r="ISU581" s="633"/>
      <c r="ISV581" s="633"/>
      <c r="ISW581" s="633"/>
      <c r="ISX581" s="633"/>
      <c r="ISY581" s="633"/>
      <c r="ISZ581" s="633"/>
      <c r="ITA581" s="633"/>
      <c r="ITB581" s="633"/>
      <c r="ITC581" s="633"/>
      <c r="ITD581" s="633"/>
      <c r="ITE581" s="633"/>
      <c r="ITF581" s="633"/>
      <c r="ITG581" s="633"/>
      <c r="ITH581" s="633"/>
      <c r="ITI581" s="633"/>
      <c r="ITJ581" s="633"/>
      <c r="ITK581" s="633"/>
      <c r="ITL581" s="633"/>
      <c r="ITM581" s="633"/>
      <c r="ITN581" s="633"/>
      <c r="ITO581" s="633"/>
      <c r="ITP581" s="633"/>
      <c r="ITQ581" s="633"/>
      <c r="ITR581" s="633"/>
      <c r="ITS581" s="633"/>
      <c r="ITT581" s="633"/>
      <c r="ITU581" s="633"/>
      <c r="ITV581" s="633"/>
      <c r="ITW581" s="633"/>
      <c r="ITX581" s="633"/>
      <c r="ITY581" s="633"/>
      <c r="ITZ581" s="633"/>
      <c r="IUA581" s="633"/>
      <c r="IUB581" s="633"/>
      <c r="IUC581" s="633"/>
      <c r="IUD581" s="633"/>
      <c r="IUE581" s="633"/>
      <c r="IUF581" s="633"/>
      <c r="IUG581" s="633"/>
      <c r="IUH581" s="633"/>
      <c r="IUI581" s="633"/>
      <c r="IUJ581" s="633"/>
      <c r="IUK581" s="633"/>
      <c r="IUL581" s="633"/>
      <c r="IUM581" s="633"/>
      <c r="IUN581" s="633"/>
      <c r="IUO581" s="633"/>
      <c r="IUP581" s="633"/>
      <c r="IUQ581" s="633"/>
      <c r="IUR581" s="633"/>
      <c r="IUS581" s="633"/>
      <c r="IUT581" s="633"/>
      <c r="IUU581" s="633"/>
      <c r="IUV581" s="633"/>
      <c r="IUW581" s="633"/>
      <c r="IUX581" s="633"/>
      <c r="IUY581" s="633"/>
      <c r="IUZ581" s="633"/>
      <c r="IVA581" s="633"/>
      <c r="IVB581" s="633"/>
      <c r="IVC581" s="633"/>
      <c r="IVD581" s="633"/>
      <c r="IVE581" s="633"/>
      <c r="IVF581" s="633"/>
      <c r="IVG581" s="633"/>
      <c r="IVH581" s="633"/>
      <c r="IVI581" s="633"/>
      <c r="IVJ581" s="633"/>
      <c r="IVK581" s="633"/>
      <c r="IVL581" s="633"/>
      <c r="IVM581" s="633"/>
      <c r="IVN581" s="633"/>
      <c r="IVO581" s="633"/>
      <c r="IVP581" s="633"/>
      <c r="IVQ581" s="633"/>
      <c r="IVR581" s="633"/>
      <c r="IVS581" s="633"/>
      <c r="IVT581" s="633"/>
      <c r="IVU581" s="633"/>
      <c r="IVV581" s="633"/>
      <c r="IVW581" s="633"/>
      <c r="IVX581" s="633"/>
      <c r="IVY581" s="633"/>
      <c r="IVZ581" s="633"/>
      <c r="IWA581" s="633"/>
      <c r="IWB581" s="633"/>
      <c r="IWC581" s="633"/>
      <c r="IWD581" s="633"/>
      <c r="IWE581" s="633"/>
      <c r="IWF581" s="633"/>
      <c r="IWG581" s="633"/>
      <c r="IWH581" s="633"/>
      <c r="IWI581" s="633"/>
      <c r="IWJ581" s="633"/>
      <c r="IWK581" s="633"/>
      <c r="IWL581" s="633"/>
      <c r="IWM581" s="633"/>
      <c r="IWN581" s="633"/>
      <c r="IWO581" s="633"/>
      <c r="IWP581" s="633"/>
      <c r="IWQ581" s="633"/>
      <c r="IWR581" s="633"/>
      <c r="IWS581" s="633"/>
      <c r="IWT581" s="633"/>
      <c r="IWU581" s="633"/>
      <c r="IWV581" s="633"/>
      <c r="IWW581" s="633"/>
      <c r="IWX581" s="633"/>
      <c r="IWY581" s="633"/>
      <c r="IWZ581" s="633"/>
      <c r="IXA581" s="633"/>
      <c r="IXB581" s="633"/>
      <c r="IXC581" s="633"/>
      <c r="IXD581" s="633"/>
      <c r="IXE581" s="633"/>
      <c r="IXF581" s="633"/>
      <c r="IXG581" s="633"/>
      <c r="IXH581" s="633"/>
      <c r="IXI581" s="633"/>
      <c r="IXJ581" s="633"/>
      <c r="IXK581" s="633"/>
      <c r="IXL581" s="633"/>
      <c r="IXM581" s="633"/>
      <c r="IXN581" s="633"/>
      <c r="IXO581" s="633"/>
      <c r="IXP581" s="633"/>
      <c r="IXQ581" s="633"/>
      <c r="IXR581" s="633"/>
      <c r="IXS581" s="633"/>
      <c r="IXT581" s="633"/>
      <c r="IXU581" s="633"/>
      <c r="IXV581" s="633"/>
      <c r="IXW581" s="633"/>
      <c r="IXX581" s="633"/>
      <c r="IXY581" s="633"/>
      <c r="IXZ581" s="633"/>
      <c r="IYA581" s="633"/>
      <c r="IYB581" s="633"/>
      <c r="IYC581" s="633"/>
      <c r="IYD581" s="633"/>
      <c r="IYE581" s="633"/>
      <c r="IYF581" s="633"/>
      <c r="IYG581" s="633"/>
      <c r="IYH581" s="633"/>
      <c r="IYI581" s="633"/>
      <c r="IYJ581" s="633"/>
      <c r="IYK581" s="633"/>
      <c r="IYL581" s="633"/>
      <c r="IYM581" s="633"/>
      <c r="IYN581" s="633"/>
      <c r="IYO581" s="633"/>
      <c r="IYP581" s="633"/>
      <c r="IYQ581" s="633"/>
      <c r="IYR581" s="633"/>
      <c r="IYS581" s="633"/>
      <c r="IYT581" s="633"/>
      <c r="IYU581" s="633"/>
      <c r="IYV581" s="633"/>
      <c r="IYW581" s="633"/>
      <c r="IYX581" s="633"/>
      <c r="IYY581" s="633"/>
      <c r="IYZ581" s="633"/>
      <c r="IZA581" s="633"/>
      <c r="IZB581" s="633"/>
      <c r="IZC581" s="633"/>
      <c r="IZD581" s="633"/>
      <c r="IZE581" s="633"/>
      <c r="IZF581" s="633"/>
      <c r="IZG581" s="633"/>
      <c r="IZH581" s="633"/>
      <c r="IZI581" s="633"/>
      <c r="IZJ581" s="633"/>
      <c r="IZK581" s="633"/>
      <c r="IZL581" s="633"/>
      <c r="IZM581" s="633"/>
      <c r="IZN581" s="633"/>
      <c r="IZO581" s="633"/>
      <c r="IZP581" s="633"/>
      <c r="IZQ581" s="633"/>
      <c r="IZR581" s="633"/>
      <c r="IZS581" s="633"/>
      <c r="IZT581" s="633"/>
      <c r="IZU581" s="633"/>
      <c r="IZV581" s="633"/>
      <c r="IZW581" s="633"/>
      <c r="IZX581" s="633"/>
      <c r="IZY581" s="633"/>
      <c r="IZZ581" s="633"/>
      <c r="JAA581" s="633"/>
      <c r="JAB581" s="633"/>
      <c r="JAC581" s="633"/>
      <c r="JAD581" s="633"/>
      <c r="JAE581" s="633"/>
      <c r="JAF581" s="633"/>
      <c r="JAG581" s="633"/>
      <c r="JAH581" s="633"/>
      <c r="JAI581" s="633"/>
      <c r="JAJ581" s="633"/>
      <c r="JAK581" s="633"/>
      <c r="JAL581" s="633"/>
      <c r="JAM581" s="633"/>
      <c r="JAN581" s="633"/>
      <c r="JAO581" s="633"/>
      <c r="JAP581" s="633"/>
      <c r="JAQ581" s="633"/>
      <c r="JAR581" s="633"/>
      <c r="JAS581" s="633"/>
      <c r="JAT581" s="633"/>
      <c r="JAU581" s="633"/>
      <c r="JAV581" s="633"/>
      <c r="JAW581" s="633"/>
      <c r="JAX581" s="633"/>
      <c r="JAY581" s="633"/>
      <c r="JAZ581" s="633"/>
      <c r="JBA581" s="633"/>
      <c r="JBB581" s="633"/>
      <c r="JBC581" s="633"/>
      <c r="JBD581" s="633"/>
      <c r="JBE581" s="633"/>
      <c r="JBF581" s="633"/>
      <c r="JBG581" s="633"/>
      <c r="JBH581" s="633"/>
      <c r="JBI581" s="633"/>
      <c r="JBJ581" s="633"/>
      <c r="JBK581" s="633"/>
      <c r="JBL581" s="633"/>
      <c r="JBM581" s="633"/>
      <c r="JBN581" s="633"/>
      <c r="JBO581" s="633"/>
      <c r="JBP581" s="633"/>
      <c r="JBQ581" s="633"/>
      <c r="JBR581" s="633"/>
      <c r="JBS581" s="633"/>
      <c r="JBT581" s="633"/>
      <c r="JBU581" s="633"/>
      <c r="JBV581" s="633"/>
      <c r="JBW581" s="633"/>
      <c r="JBX581" s="633"/>
      <c r="JBY581" s="633"/>
      <c r="JBZ581" s="633"/>
      <c r="JCA581" s="633"/>
      <c r="JCB581" s="633"/>
      <c r="JCC581" s="633"/>
      <c r="JCD581" s="633"/>
      <c r="JCE581" s="633"/>
      <c r="JCF581" s="633"/>
      <c r="JCG581" s="633"/>
      <c r="JCH581" s="633"/>
      <c r="JCI581" s="633"/>
      <c r="JCJ581" s="633"/>
      <c r="JCK581" s="633"/>
      <c r="JCL581" s="633"/>
      <c r="JCM581" s="633"/>
      <c r="JCN581" s="633"/>
      <c r="JCO581" s="633"/>
      <c r="JCP581" s="633"/>
      <c r="JCQ581" s="633"/>
      <c r="JCR581" s="633"/>
      <c r="JCS581" s="633"/>
      <c r="JCT581" s="633"/>
      <c r="JCU581" s="633"/>
      <c r="JCV581" s="633"/>
      <c r="JCW581" s="633"/>
      <c r="JCX581" s="633"/>
      <c r="JCY581" s="633"/>
      <c r="JCZ581" s="633"/>
      <c r="JDA581" s="633"/>
      <c r="JDB581" s="633"/>
      <c r="JDC581" s="633"/>
      <c r="JDD581" s="633"/>
      <c r="JDE581" s="633"/>
      <c r="JDF581" s="633"/>
      <c r="JDG581" s="633"/>
      <c r="JDH581" s="633"/>
      <c r="JDI581" s="633"/>
      <c r="JDJ581" s="633"/>
      <c r="JDK581" s="633"/>
      <c r="JDL581" s="633"/>
      <c r="JDM581" s="633"/>
      <c r="JDN581" s="633"/>
      <c r="JDO581" s="633"/>
      <c r="JDP581" s="633"/>
      <c r="JDQ581" s="633"/>
      <c r="JDR581" s="633"/>
      <c r="JDS581" s="633"/>
      <c r="JDT581" s="633"/>
      <c r="JDU581" s="633"/>
      <c r="JDV581" s="633"/>
      <c r="JDW581" s="633"/>
      <c r="JDX581" s="633"/>
      <c r="JDY581" s="633"/>
      <c r="JDZ581" s="633"/>
      <c r="JEA581" s="633"/>
      <c r="JEB581" s="633"/>
      <c r="JEC581" s="633"/>
      <c r="JED581" s="633"/>
      <c r="JEE581" s="633"/>
      <c r="JEF581" s="633"/>
      <c r="JEG581" s="633"/>
      <c r="JEH581" s="633"/>
      <c r="JEI581" s="633"/>
      <c r="JEJ581" s="633"/>
      <c r="JEK581" s="633"/>
      <c r="JEL581" s="633"/>
      <c r="JEM581" s="633"/>
      <c r="JEN581" s="633"/>
      <c r="JEO581" s="633"/>
      <c r="JEP581" s="633"/>
      <c r="JEQ581" s="633"/>
      <c r="JER581" s="633"/>
      <c r="JES581" s="633"/>
      <c r="JET581" s="633"/>
      <c r="JEU581" s="633"/>
      <c r="JEV581" s="633"/>
      <c r="JEW581" s="633"/>
      <c r="JEX581" s="633"/>
      <c r="JEY581" s="633"/>
      <c r="JEZ581" s="633"/>
      <c r="JFA581" s="633"/>
      <c r="JFB581" s="633"/>
      <c r="JFC581" s="633"/>
      <c r="JFD581" s="633"/>
      <c r="JFE581" s="633"/>
      <c r="JFF581" s="633"/>
      <c r="JFG581" s="633"/>
      <c r="JFH581" s="633"/>
      <c r="JFI581" s="633"/>
      <c r="JFJ581" s="633"/>
      <c r="JFK581" s="633"/>
      <c r="JFL581" s="633"/>
      <c r="JFM581" s="633"/>
      <c r="JFN581" s="633"/>
      <c r="JFO581" s="633"/>
      <c r="JFP581" s="633"/>
      <c r="JFQ581" s="633"/>
      <c r="JFR581" s="633"/>
      <c r="JFS581" s="633"/>
      <c r="JFT581" s="633"/>
      <c r="JFU581" s="633"/>
      <c r="JFV581" s="633"/>
      <c r="JFW581" s="633"/>
      <c r="JFX581" s="633"/>
      <c r="JFY581" s="633"/>
      <c r="JFZ581" s="633"/>
      <c r="JGA581" s="633"/>
      <c r="JGB581" s="633"/>
      <c r="JGC581" s="633"/>
      <c r="JGD581" s="633"/>
      <c r="JGE581" s="633"/>
      <c r="JGF581" s="633"/>
      <c r="JGG581" s="633"/>
      <c r="JGH581" s="633"/>
      <c r="JGI581" s="633"/>
      <c r="JGJ581" s="633"/>
      <c r="JGK581" s="633"/>
      <c r="JGL581" s="633"/>
      <c r="JGM581" s="633"/>
      <c r="JGN581" s="633"/>
      <c r="JGO581" s="633"/>
      <c r="JGP581" s="633"/>
      <c r="JGQ581" s="633"/>
      <c r="JGR581" s="633"/>
      <c r="JGS581" s="633"/>
      <c r="JGT581" s="633"/>
      <c r="JGU581" s="633"/>
      <c r="JGV581" s="633"/>
      <c r="JGW581" s="633"/>
      <c r="JGX581" s="633"/>
      <c r="JGY581" s="633"/>
      <c r="JGZ581" s="633"/>
      <c r="JHA581" s="633"/>
      <c r="JHB581" s="633"/>
      <c r="JHC581" s="633"/>
      <c r="JHD581" s="633"/>
      <c r="JHE581" s="633"/>
      <c r="JHF581" s="633"/>
      <c r="JHG581" s="633"/>
      <c r="JHH581" s="633"/>
      <c r="JHI581" s="633"/>
      <c r="JHJ581" s="633"/>
      <c r="JHK581" s="633"/>
      <c r="JHL581" s="633"/>
      <c r="JHM581" s="633"/>
      <c r="JHN581" s="633"/>
      <c r="JHO581" s="633"/>
      <c r="JHP581" s="633"/>
      <c r="JHQ581" s="633"/>
      <c r="JHR581" s="633"/>
      <c r="JHS581" s="633"/>
      <c r="JHT581" s="633"/>
      <c r="JHU581" s="633"/>
      <c r="JHV581" s="633"/>
      <c r="JHW581" s="633"/>
      <c r="JHX581" s="633"/>
      <c r="JHY581" s="633"/>
      <c r="JHZ581" s="633"/>
      <c r="JIA581" s="633"/>
      <c r="JIB581" s="633"/>
      <c r="JIC581" s="633"/>
      <c r="JID581" s="633"/>
      <c r="JIE581" s="633"/>
      <c r="JIF581" s="633"/>
      <c r="JIG581" s="633"/>
      <c r="JIH581" s="633"/>
      <c r="JII581" s="633"/>
      <c r="JIJ581" s="633"/>
      <c r="JIK581" s="633"/>
      <c r="JIL581" s="633"/>
      <c r="JIM581" s="633"/>
      <c r="JIN581" s="633"/>
      <c r="JIO581" s="633"/>
      <c r="JIP581" s="633"/>
      <c r="JIQ581" s="633"/>
      <c r="JIR581" s="633"/>
      <c r="JIS581" s="633"/>
      <c r="JIT581" s="633"/>
      <c r="JIU581" s="633"/>
      <c r="JIV581" s="633"/>
      <c r="JIW581" s="633"/>
      <c r="JIX581" s="633"/>
      <c r="JIY581" s="633"/>
      <c r="JIZ581" s="633"/>
      <c r="JJA581" s="633"/>
      <c r="JJB581" s="633"/>
      <c r="JJC581" s="633"/>
      <c r="JJD581" s="633"/>
      <c r="JJE581" s="633"/>
      <c r="JJF581" s="633"/>
      <c r="JJG581" s="633"/>
      <c r="JJH581" s="633"/>
      <c r="JJI581" s="633"/>
      <c r="JJJ581" s="633"/>
      <c r="JJK581" s="633"/>
      <c r="JJL581" s="633"/>
      <c r="JJM581" s="633"/>
      <c r="JJN581" s="633"/>
      <c r="JJO581" s="633"/>
      <c r="JJP581" s="633"/>
      <c r="JJQ581" s="633"/>
      <c r="JJR581" s="633"/>
      <c r="JJS581" s="633"/>
      <c r="JJT581" s="633"/>
      <c r="JJU581" s="633"/>
      <c r="JJV581" s="633"/>
      <c r="JJW581" s="633"/>
      <c r="JJX581" s="633"/>
      <c r="JJY581" s="633"/>
      <c r="JJZ581" s="633"/>
      <c r="JKA581" s="633"/>
      <c r="JKB581" s="633"/>
      <c r="JKC581" s="633"/>
      <c r="JKD581" s="633"/>
      <c r="JKE581" s="633"/>
      <c r="JKF581" s="633"/>
      <c r="JKG581" s="633"/>
      <c r="JKH581" s="633"/>
      <c r="JKI581" s="633"/>
      <c r="JKJ581" s="633"/>
      <c r="JKK581" s="633"/>
      <c r="JKL581" s="633"/>
      <c r="JKM581" s="633"/>
      <c r="JKN581" s="633"/>
      <c r="JKO581" s="633"/>
      <c r="JKP581" s="633"/>
      <c r="JKQ581" s="633"/>
      <c r="JKR581" s="633"/>
      <c r="JKS581" s="633"/>
      <c r="JKT581" s="633"/>
      <c r="JKU581" s="633"/>
      <c r="JKV581" s="633"/>
      <c r="JKW581" s="633"/>
      <c r="JKX581" s="633"/>
      <c r="JKY581" s="633"/>
      <c r="JKZ581" s="633"/>
      <c r="JLA581" s="633"/>
      <c r="JLB581" s="633"/>
      <c r="JLC581" s="633"/>
      <c r="JLD581" s="633"/>
      <c r="JLE581" s="633"/>
      <c r="JLF581" s="633"/>
      <c r="JLG581" s="633"/>
      <c r="JLH581" s="633"/>
      <c r="JLI581" s="633"/>
      <c r="JLJ581" s="633"/>
      <c r="JLK581" s="633"/>
      <c r="JLL581" s="633"/>
      <c r="JLM581" s="633"/>
      <c r="JLN581" s="633"/>
      <c r="JLO581" s="633"/>
      <c r="JLP581" s="633"/>
      <c r="JLQ581" s="633"/>
      <c r="JLR581" s="633"/>
      <c r="JLS581" s="633"/>
      <c r="JLT581" s="633"/>
      <c r="JLU581" s="633"/>
      <c r="JLV581" s="633"/>
      <c r="JLW581" s="633"/>
      <c r="JLX581" s="633"/>
      <c r="JLY581" s="633"/>
      <c r="JLZ581" s="633"/>
      <c r="JMA581" s="633"/>
      <c r="JMB581" s="633"/>
      <c r="JMC581" s="633"/>
      <c r="JMD581" s="633"/>
      <c r="JME581" s="633"/>
      <c r="JMF581" s="633"/>
      <c r="JMG581" s="633"/>
      <c r="JMH581" s="633"/>
      <c r="JMI581" s="633"/>
      <c r="JMJ581" s="633"/>
      <c r="JMK581" s="633"/>
      <c r="JML581" s="633"/>
      <c r="JMM581" s="633"/>
      <c r="JMN581" s="633"/>
      <c r="JMO581" s="633"/>
      <c r="JMP581" s="633"/>
      <c r="JMQ581" s="633"/>
      <c r="JMR581" s="633"/>
      <c r="JMS581" s="633"/>
      <c r="JMT581" s="633"/>
      <c r="JMU581" s="633"/>
      <c r="JMV581" s="633"/>
      <c r="JMW581" s="633"/>
      <c r="JMX581" s="633"/>
      <c r="JMY581" s="633"/>
      <c r="JMZ581" s="633"/>
      <c r="JNA581" s="633"/>
      <c r="JNB581" s="633"/>
      <c r="JNC581" s="633"/>
      <c r="JND581" s="633"/>
      <c r="JNE581" s="633"/>
      <c r="JNF581" s="633"/>
      <c r="JNG581" s="633"/>
      <c r="JNH581" s="633"/>
      <c r="JNI581" s="633"/>
      <c r="JNJ581" s="633"/>
      <c r="JNK581" s="633"/>
      <c r="JNL581" s="633"/>
      <c r="JNM581" s="633"/>
      <c r="JNN581" s="633"/>
      <c r="JNO581" s="633"/>
      <c r="JNP581" s="633"/>
      <c r="JNQ581" s="633"/>
      <c r="JNR581" s="633"/>
      <c r="JNS581" s="633"/>
      <c r="JNT581" s="633"/>
      <c r="JNU581" s="633"/>
      <c r="JNV581" s="633"/>
      <c r="JNW581" s="633"/>
      <c r="JNX581" s="633"/>
      <c r="JNY581" s="633"/>
      <c r="JNZ581" s="633"/>
      <c r="JOA581" s="633"/>
      <c r="JOB581" s="633"/>
      <c r="JOC581" s="633"/>
      <c r="JOD581" s="633"/>
      <c r="JOE581" s="633"/>
      <c r="JOF581" s="633"/>
      <c r="JOG581" s="633"/>
      <c r="JOH581" s="633"/>
      <c r="JOI581" s="633"/>
      <c r="JOJ581" s="633"/>
      <c r="JOK581" s="633"/>
      <c r="JOL581" s="633"/>
      <c r="JOM581" s="633"/>
      <c r="JON581" s="633"/>
      <c r="JOO581" s="633"/>
      <c r="JOP581" s="633"/>
      <c r="JOQ581" s="633"/>
      <c r="JOR581" s="633"/>
      <c r="JOS581" s="633"/>
      <c r="JOT581" s="633"/>
      <c r="JOU581" s="633"/>
      <c r="JOV581" s="633"/>
      <c r="JOW581" s="633"/>
      <c r="JOX581" s="633"/>
      <c r="JOY581" s="633"/>
      <c r="JOZ581" s="633"/>
      <c r="JPA581" s="633"/>
      <c r="JPB581" s="633"/>
      <c r="JPC581" s="633"/>
      <c r="JPD581" s="633"/>
      <c r="JPE581" s="633"/>
      <c r="JPF581" s="633"/>
      <c r="JPG581" s="633"/>
      <c r="JPH581" s="633"/>
      <c r="JPI581" s="633"/>
      <c r="JPJ581" s="633"/>
      <c r="JPK581" s="633"/>
      <c r="JPL581" s="633"/>
      <c r="JPM581" s="633"/>
      <c r="JPN581" s="633"/>
      <c r="JPO581" s="633"/>
      <c r="JPP581" s="633"/>
      <c r="JPQ581" s="633"/>
      <c r="JPR581" s="633"/>
      <c r="JPS581" s="633"/>
      <c r="JPT581" s="633"/>
      <c r="JPU581" s="633"/>
      <c r="JPV581" s="633"/>
      <c r="JPW581" s="633"/>
      <c r="JPX581" s="633"/>
      <c r="JPY581" s="633"/>
      <c r="JPZ581" s="633"/>
      <c r="JQA581" s="633"/>
      <c r="JQB581" s="633"/>
      <c r="JQC581" s="633"/>
      <c r="JQD581" s="633"/>
      <c r="JQE581" s="633"/>
      <c r="JQF581" s="633"/>
      <c r="JQG581" s="633"/>
      <c r="JQH581" s="633"/>
      <c r="JQI581" s="633"/>
      <c r="JQJ581" s="633"/>
      <c r="JQK581" s="633"/>
      <c r="JQL581" s="633"/>
      <c r="JQM581" s="633"/>
      <c r="JQN581" s="633"/>
      <c r="JQO581" s="633"/>
      <c r="JQP581" s="633"/>
      <c r="JQQ581" s="633"/>
      <c r="JQR581" s="633"/>
      <c r="JQS581" s="633"/>
      <c r="JQT581" s="633"/>
      <c r="JQU581" s="633"/>
      <c r="JQV581" s="633"/>
      <c r="JQW581" s="633"/>
      <c r="JQX581" s="633"/>
      <c r="JQY581" s="633"/>
      <c r="JQZ581" s="633"/>
      <c r="JRA581" s="633"/>
      <c r="JRB581" s="633"/>
      <c r="JRC581" s="633"/>
      <c r="JRD581" s="633"/>
      <c r="JRE581" s="633"/>
      <c r="JRF581" s="633"/>
      <c r="JRG581" s="633"/>
      <c r="JRH581" s="633"/>
      <c r="JRI581" s="633"/>
      <c r="JRJ581" s="633"/>
      <c r="JRK581" s="633"/>
      <c r="JRL581" s="633"/>
      <c r="JRM581" s="633"/>
      <c r="JRN581" s="633"/>
      <c r="JRO581" s="633"/>
      <c r="JRP581" s="633"/>
      <c r="JRQ581" s="633"/>
      <c r="JRR581" s="633"/>
      <c r="JRS581" s="633"/>
      <c r="JRT581" s="633"/>
      <c r="JRU581" s="633"/>
      <c r="JRV581" s="633"/>
      <c r="JRW581" s="633"/>
      <c r="JRX581" s="633"/>
      <c r="JRY581" s="633"/>
      <c r="JRZ581" s="633"/>
      <c r="JSA581" s="633"/>
      <c r="JSB581" s="633"/>
      <c r="JSC581" s="633"/>
      <c r="JSD581" s="633"/>
      <c r="JSE581" s="633"/>
      <c r="JSF581" s="633"/>
      <c r="JSG581" s="633"/>
      <c r="JSH581" s="633"/>
      <c r="JSI581" s="633"/>
      <c r="JSJ581" s="633"/>
      <c r="JSK581" s="633"/>
      <c r="JSL581" s="633"/>
      <c r="JSM581" s="633"/>
      <c r="JSN581" s="633"/>
      <c r="JSO581" s="633"/>
      <c r="JSP581" s="633"/>
      <c r="JSQ581" s="633"/>
      <c r="JSR581" s="633"/>
      <c r="JSS581" s="633"/>
      <c r="JST581" s="633"/>
      <c r="JSU581" s="633"/>
      <c r="JSV581" s="633"/>
      <c r="JSW581" s="633"/>
      <c r="JSX581" s="633"/>
      <c r="JSY581" s="633"/>
      <c r="JSZ581" s="633"/>
      <c r="JTA581" s="633"/>
      <c r="JTB581" s="633"/>
      <c r="JTC581" s="633"/>
      <c r="JTD581" s="633"/>
      <c r="JTE581" s="633"/>
      <c r="JTF581" s="633"/>
      <c r="JTG581" s="633"/>
      <c r="JTH581" s="633"/>
      <c r="JTI581" s="633"/>
      <c r="JTJ581" s="633"/>
      <c r="JTK581" s="633"/>
      <c r="JTL581" s="633"/>
      <c r="JTM581" s="633"/>
      <c r="JTN581" s="633"/>
      <c r="JTO581" s="633"/>
      <c r="JTP581" s="633"/>
      <c r="JTQ581" s="633"/>
      <c r="JTR581" s="633"/>
      <c r="JTS581" s="633"/>
      <c r="JTT581" s="633"/>
      <c r="JTU581" s="633"/>
      <c r="JTV581" s="633"/>
      <c r="JTW581" s="633"/>
      <c r="JTX581" s="633"/>
      <c r="JTY581" s="633"/>
      <c r="JTZ581" s="633"/>
      <c r="JUA581" s="633"/>
      <c r="JUB581" s="633"/>
      <c r="JUC581" s="633"/>
      <c r="JUD581" s="633"/>
      <c r="JUE581" s="633"/>
      <c r="JUF581" s="633"/>
      <c r="JUG581" s="633"/>
      <c r="JUH581" s="633"/>
      <c r="JUI581" s="633"/>
      <c r="JUJ581" s="633"/>
      <c r="JUK581" s="633"/>
      <c r="JUL581" s="633"/>
      <c r="JUM581" s="633"/>
      <c r="JUN581" s="633"/>
      <c r="JUO581" s="633"/>
      <c r="JUP581" s="633"/>
      <c r="JUQ581" s="633"/>
      <c r="JUR581" s="633"/>
      <c r="JUS581" s="633"/>
      <c r="JUT581" s="633"/>
      <c r="JUU581" s="633"/>
      <c r="JUV581" s="633"/>
      <c r="JUW581" s="633"/>
      <c r="JUX581" s="633"/>
      <c r="JUY581" s="633"/>
      <c r="JUZ581" s="633"/>
      <c r="JVA581" s="633"/>
      <c r="JVB581" s="633"/>
      <c r="JVC581" s="633"/>
      <c r="JVD581" s="633"/>
      <c r="JVE581" s="633"/>
      <c r="JVF581" s="633"/>
      <c r="JVG581" s="633"/>
      <c r="JVH581" s="633"/>
      <c r="JVI581" s="633"/>
      <c r="JVJ581" s="633"/>
      <c r="JVK581" s="633"/>
      <c r="JVL581" s="633"/>
      <c r="JVM581" s="633"/>
      <c r="JVN581" s="633"/>
      <c r="JVO581" s="633"/>
      <c r="JVP581" s="633"/>
      <c r="JVQ581" s="633"/>
      <c r="JVR581" s="633"/>
      <c r="JVS581" s="633"/>
      <c r="JVT581" s="633"/>
      <c r="JVU581" s="633"/>
      <c r="JVV581" s="633"/>
      <c r="JVW581" s="633"/>
      <c r="JVX581" s="633"/>
      <c r="JVY581" s="633"/>
      <c r="JVZ581" s="633"/>
      <c r="JWA581" s="633"/>
      <c r="JWB581" s="633"/>
      <c r="JWC581" s="633"/>
      <c r="JWD581" s="633"/>
      <c r="JWE581" s="633"/>
      <c r="JWF581" s="633"/>
      <c r="JWG581" s="633"/>
      <c r="JWH581" s="633"/>
      <c r="JWI581" s="633"/>
      <c r="JWJ581" s="633"/>
      <c r="JWK581" s="633"/>
      <c r="JWL581" s="633"/>
      <c r="JWM581" s="633"/>
      <c r="JWN581" s="633"/>
      <c r="JWO581" s="633"/>
      <c r="JWP581" s="633"/>
      <c r="JWQ581" s="633"/>
      <c r="JWR581" s="633"/>
      <c r="JWS581" s="633"/>
      <c r="JWT581" s="633"/>
      <c r="JWU581" s="633"/>
      <c r="JWV581" s="633"/>
      <c r="JWW581" s="633"/>
      <c r="JWX581" s="633"/>
      <c r="JWY581" s="633"/>
      <c r="JWZ581" s="633"/>
      <c r="JXA581" s="633"/>
      <c r="JXB581" s="633"/>
      <c r="JXC581" s="633"/>
      <c r="JXD581" s="633"/>
      <c r="JXE581" s="633"/>
      <c r="JXF581" s="633"/>
      <c r="JXG581" s="633"/>
      <c r="JXH581" s="633"/>
      <c r="JXI581" s="633"/>
      <c r="JXJ581" s="633"/>
      <c r="JXK581" s="633"/>
      <c r="JXL581" s="633"/>
      <c r="JXM581" s="633"/>
      <c r="JXN581" s="633"/>
      <c r="JXO581" s="633"/>
      <c r="JXP581" s="633"/>
      <c r="JXQ581" s="633"/>
      <c r="JXR581" s="633"/>
      <c r="JXS581" s="633"/>
      <c r="JXT581" s="633"/>
      <c r="JXU581" s="633"/>
      <c r="JXV581" s="633"/>
      <c r="JXW581" s="633"/>
      <c r="JXX581" s="633"/>
      <c r="JXY581" s="633"/>
      <c r="JXZ581" s="633"/>
      <c r="JYA581" s="633"/>
      <c r="JYB581" s="633"/>
      <c r="JYC581" s="633"/>
      <c r="JYD581" s="633"/>
      <c r="JYE581" s="633"/>
      <c r="JYF581" s="633"/>
      <c r="JYG581" s="633"/>
      <c r="JYH581" s="633"/>
      <c r="JYI581" s="633"/>
      <c r="JYJ581" s="633"/>
      <c r="JYK581" s="633"/>
      <c r="JYL581" s="633"/>
      <c r="JYM581" s="633"/>
      <c r="JYN581" s="633"/>
      <c r="JYO581" s="633"/>
      <c r="JYP581" s="633"/>
      <c r="JYQ581" s="633"/>
      <c r="JYR581" s="633"/>
      <c r="JYS581" s="633"/>
      <c r="JYT581" s="633"/>
      <c r="JYU581" s="633"/>
      <c r="JYV581" s="633"/>
      <c r="JYW581" s="633"/>
      <c r="JYX581" s="633"/>
      <c r="JYY581" s="633"/>
      <c r="JYZ581" s="633"/>
      <c r="JZA581" s="633"/>
      <c r="JZB581" s="633"/>
      <c r="JZC581" s="633"/>
      <c r="JZD581" s="633"/>
      <c r="JZE581" s="633"/>
      <c r="JZF581" s="633"/>
      <c r="JZG581" s="633"/>
      <c r="JZH581" s="633"/>
      <c r="JZI581" s="633"/>
      <c r="JZJ581" s="633"/>
      <c r="JZK581" s="633"/>
      <c r="JZL581" s="633"/>
      <c r="JZM581" s="633"/>
      <c r="JZN581" s="633"/>
      <c r="JZO581" s="633"/>
      <c r="JZP581" s="633"/>
      <c r="JZQ581" s="633"/>
      <c r="JZR581" s="633"/>
      <c r="JZS581" s="633"/>
      <c r="JZT581" s="633"/>
      <c r="JZU581" s="633"/>
      <c r="JZV581" s="633"/>
      <c r="JZW581" s="633"/>
      <c r="JZX581" s="633"/>
      <c r="JZY581" s="633"/>
      <c r="JZZ581" s="633"/>
      <c r="KAA581" s="633"/>
      <c r="KAB581" s="633"/>
      <c r="KAC581" s="633"/>
      <c r="KAD581" s="633"/>
      <c r="KAE581" s="633"/>
      <c r="KAF581" s="633"/>
      <c r="KAG581" s="633"/>
      <c r="KAH581" s="633"/>
      <c r="KAI581" s="633"/>
      <c r="KAJ581" s="633"/>
      <c r="KAK581" s="633"/>
      <c r="KAL581" s="633"/>
      <c r="KAM581" s="633"/>
      <c r="KAN581" s="633"/>
      <c r="KAO581" s="633"/>
      <c r="KAP581" s="633"/>
      <c r="KAQ581" s="633"/>
      <c r="KAR581" s="633"/>
      <c r="KAS581" s="633"/>
      <c r="KAT581" s="633"/>
      <c r="KAU581" s="633"/>
      <c r="KAV581" s="633"/>
      <c r="KAW581" s="633"/>
      <c r="KAX581" s="633"/>
      <c r="KAY581" s="633"/>
      <c r="KAZ581" s="633"/>
      <c r="KBA581" s="633"/>
      <c r="KBB581" s="633"/>
      <c r="KBC581" s="633"/>
      <c r="KBD581" s="633"/>
      <c r="KBE581" s="633"/>
      <c r="KBF581" s="633"/>
      <c r="KBG581" s="633"/>
      <c r="KBH581" s="633"/>
      <c r="KBI581" s="633"/>
      <c r="KBJ581" s="633"/>
      <c r="KBK581" s="633"/>
      <c r="KBL581" s="633"/>
      <c r="KBM581" s="633"/>
      <c r="KBN581" s="633"/>
      <c r="KBO581" s="633"/>
      <c r="KBP581" s="633"/>
      <c r="KBQ581" s="633"/>
      <c r="KBR581" s="633"/>
      <c r="KBS581" s="633"/>
      <c r="KBT581" s="633"/>
      <c r="KBU581" s="633"/>
      <c r="KBV581" s="633"/>
      <c r="KBW581" s="633"/>
      <c r="KBX581" s="633"/>
      <c r="KBY581" s="633"/>
      <c r="KBZ581" s="633"/>
      <c r="KCA581" s="633"/>
      <c r="KCB581" s="633"/>
      <c r="KCC581" s="633"/>
      <c r="KCD581" s="633"/>
      <c r="KCE581" s="633"/>
      <c r="KCF581" s="633"/>
      <c r="KCG581" s="633"/>
      <c r="KCH581" s="633"/>
      <c r="KCI581" s="633"/>
      <c r="KCJ581" s="633"/>
      <c r="KCK581" s="633"/>
      <c r="KCL581" s="633"/>
      <c r="KCM581" s="633"/>
      <c r="KCN581" s="633"/>
      <c r="KCO581" s="633"/>
      <c r="KCP581" s="633"/>
      <c r="KCQ581" s="633"/>
      <c r="KCR581" s="633"/>
      <c r="KCS581" s="633"/>
      <c r="KCT581" s="633"/>
      <c r="KCU581" s="633"/>
      <c r="KCV581" s="633"/>
      <c r="KCW581" s="633"/>
      <c r="KCX581" s="633"/>
      <c r="KCY581" s="633"/>
      <c r="KCZ581" s="633"/>
      <c r="KDA581" s="633"/>
      <c r="KDB581" s="633"/>
      <c r="KDC581" s="633"/>
      <c r="KDD581" s="633"/>
      <c r="KDE581" s="633"/>
      <c r="KDF581" s="633"/>
      <c r="KDG581" s="633"/>
      <c r="KDH581" s="633"/>
      <c r="KDI581" s="633"/>
      <c r="KDJ581" s="633"/>
      <c r="KDK581" s="633"/>
      <c r="KDL581" s="633"/>
      <c r="KDM581" s="633"/>
      <c r="KDN581" s="633"/>
      <c r="KDO581" s="633"/>
      <c r="KDP581" s="633"/>
      <c r="KDQ581" s="633"/>
      <c r="KDR581" s="633"/>
      <c r="KDS581" s="633"/>
      <c r="KDT581" s="633"/>
      <c r="KDU581" s="633"/>
      <c r="KDV581" s="633"/>
      <c r="KDW581" s="633"/>
      <c r="KDX581" s="633"/>
      <c r="KDY581" s="633"/>
      <c r="KDZ581" s="633"/>
      <c r="KEA581" s="633"/>
      <c r="KEB581" s="633"/>
      <c r="KEC581" s="633"/>
      <c r="KED581" s="633"/>
      <c r="KEE581" s="633"/>
      <c r="KEF581" s="633"/>
      <c r="KEG581" s="633"/>
      <c r="KEH581" s="633"/>
      <c r="KEI581" s="633"/>
      <c r="KEJ581" s="633"/>
      <c r="KEK581" s="633"/>
      <c r="KEL581" s="633"/>
      <c r="KEM581" s="633"/>
      <c r="KEN581" s="633"/>
      <c r="KEO581" s="633"/>
      <c r="KEP581" s="633"/>
      <c r="KEQ581" s="633"/>
      <c r="KER581" s="633"/>
      <c r="KES581" s="633"/>
      <c r="KET581" s="633"/>
      <c r="KEU581" s="633"/>
      <c r="KEV581" s="633"/>
      <c r="KEW581" s="633"/>
      <c r="KEX581" s="633"/>
      <c r="KEY581" s="633"/>
      <c r="KEZ581" s="633"/>
      <c r="KFA581" s="633"/>
      <c r="KFB581" s="633"/>
      <c r="KFC581" s="633"/>
      <c r="KFD581" s="633"/>
      <c r="KFE581" s="633"/>
      <c r="KFF581" s="633"/>
      <c r="KFG581" s="633"/>
      <c r="KFH581" s="633"/>
      <c r="KFI581" s="633"/>
      <c r="KFJ581" s="633"/>
      <c r="KFK581" s="633"/>
      <c r="KFL581" s="633"/>
      <c r="KFM581" s="633"/>
      <c r="KFN581" s="633"/>
      <c r="KFO581" s="633"/>
      <c r="KFP581" s="633"/>
      <c r="KFQ581" s="633"/>
      <c r="KFR581" s="633"/>
      <c r="KFS581" s="633"/>
      <c r="KFT581" s="633"/>
      <c r="KFU581" s="633"/>
      <c r="KFV581" s="633"/>
      <c r="KFW581" s="633"/>
      <c r="KFX581" s="633"/>
      <c r="KFY581" s="633"/>
      <c r="KFZ581" s="633"/>
      <c r="KGA581" s="633"/>
      <c r="KGB581" s="633"/>
      <c r="KGC581" s="633"/>
      <c r="KGD581" s="633"/>
      <c r="KGE581" s="633"/>
      <c r="KGF581" s="633"/>
      <c r="KGG581" s="633"/>
      <c r="KGH581" s="633"/>
      <c r="KGI581" s="633"/>
      <c r="KGJ581" s="633"/>
      <c r="KGK581" s="633"/>
      <c r="KGL581" s="633"/>
      <c r="KGM581" s="633"/>
      <c r="KGN581" s="633"/>
      <c r="KGO581" s="633"/>
      <c r="KGP581" s="633"/>
      <c r="KGQ581" s="633"/>
      <c r="KGR581" s="633"/>
      <c r="KGS581" s="633"/>
      <c r="KGT581" s="633"/>
      <c r="KGU581" s="633"/>
      <c r="KGV581" s="633"/>
      <c r="KGW581" s="633"/>
      <c r="KGX581" s="633"/>
      <c r="KGY581" s="633"/>
      <c r="KGZ581" s="633"/>
      <c r="KHA581" s="633"/>
      <c r="KHB581" s="633"/>
      <c r="KHC581" s="633"/>
      <c r="KHD581" s="633"/>
      <c r="KHE581" s="633"/>
      <c r="KHF581" s="633"/>
      <c r="KHG581" s="633"/>
      <c r="KHH581" s="633"/>
      <c r="KHI581" s="633"/>
      <c r="KHJ581" s="633"/>
      <c r="KHK581" s="633"/>
      <c r="KHL581" s="633"/>
      <c r="KHM581" s="633"/>
      <c r="KHN581" s="633"/>
      <c r="KHO581" s="633"/>
      <c r="KHP581" s="633"/>
      <c r="KHQ581" s="633"/>
      <c r="KHR581" s="633"/>
      <c r="KHS581" s="633"/>
      <c r="KHT581" s="633"/>
      <c r="KHU581" s="633"/>
      <c r="KHV581" s="633"/>
      <c r="KHW581" s="633"/>
      <c r="KHX581" s="633"/>
      <c r="KHY581" s="633"/>
      <c r="KHZ581" s="633"/>
      <c r="KIA581" s="633"/>
      <c r="KIB581" s="633"/>
      <c r="KIC581" s="633"/>
      <c r="KID581" s="633"/>
      <c r="KIE581" s="633"/>
      <c r="KIF581" s="633"/>
      <c r="KIG581" s="633"/>
      <c r="KIH581" s="633"/>
      <c r="KII581" s="633"/>
      <c r="KIJ581" s="633"/>
      <c r="KIK581" s="633"/>
      <c r="KIL581" s="633"/>
      <c r="KIM581" s="633"/>
      <c r="KIN581" s="633"/>
      <c r="KIO581" s="633"/>
      <c r="KIP581" s="633"/>
      <c r="KIQ581" s="633"/>
      <c r="KIR581" s="633"/>
      <c r="KIS581" s="633"/>
      <c r="KIT581" s="633"/>
      <c r="KIU581" s="633"/>
      <c r="KIV581" s="633"/>
      <c r="KIW581" s="633"/>
      <c r="KIX581" s="633"/>
      <c r="KIY581" s="633"/>
      <c r="KIZ581" s="633"/>
      <c r="KJA581" s="633"/>
      <c r="KJB581" s="633"/>
      <c r="KJC581" s="633"/>
      <c r="KJD581" s="633"/>
      <c r="KJE581" s="633"/>
      <c r="KJF581" s="633"/>
      <c r="KJG581" s="633"/>
      <c r="KJH581" s="633"/>
      <c r="KJI581" s="633"/>
      <c r="KJJ581" s="633"/>
      <c r="KJK581" s="633"/>
      <c r="KJL581" s="633"/>
      <c r="KJM581" s="633"/>
      <c r="KJN581" s="633"/>
      <c r="KJO581" s="633"/>
      <c r="KJP581" s="633"/>
      <c r="KJQ581" s="633"/>
      <c r="KJR581" s="633"/>
      <c r="KJS581" s="633"/>
      <c r="KJT581" s="633"/>
      <c r="KJU581" s="633"/>
      <c r="KJV581" s="633"/>
      <c r="KJW581" s="633"/>
      <c r="KJX581" s="633"/>
      <c r="KJY581" s="633"/>
      <c r="KJZ581" s="633"/>
      <c r="KKA581" s="633"/>
      <c r="KKB581" s="633"/>
      <c r="KKC581" s="633"/>
      <c r="KKD581" s="633"/>
      <c r="KKE581" s="633"/>
      <c r="KKF581" s="633"/>
      <c r="KKG581" s="633"/>
      <c r="KKH581" s="633"/>
      <c r="KKI581" s="633"/>
      <c r="KKJ581" s="633"/>
      <c r="KKK581" s="633"/>
      <c r="KKL581" s="633"/>
      <c r="KKM581" s="633"/>
      <c r="KKN581" s="633"/>
      <c r="KKO581" s="633"/>
      <c r="KKP581" s="633"/>
      <c r="KKQ581" s="633"/>
      <c r="KKR581" s="633"/>
      <c r="KKS581" s="633"/>
      <c r="KKT581" s="633"/>
      <c r="KKU581" s="633"/>
      <c r="KKV581" s="633"/>
      <c r="KKW581" s="633"/>
      <c r="KKX581" s="633"/>
      <c r="KKY581" s="633"/>
      <c r="KKZ581" s="633"/>
      <c r="KLA581" s="633"/>
      <c r="KLB581" s="633"/>
      <c r="KLC581" s="633"/>
      <c r="KLD581" s="633"/>
      <c r="KLE581" s="633"/>
      <c r="KLF581" s="633"/>
      <c r="KLG581" s="633"/>
      <c r="KLH581" s="633"/>
      <c r="KLI581" s="633"/>
      <c r="KLJ581" s="633"/>
      <c r="KLK581" s="633"/>
      <c r="KLL581" s="633"/>
      <c r="KLM581" s="633"/>
      <c r="KLN581" s="633"/>
      <c r="KLO581" s="633"/>
      <c r="KLP581" s="633"/>
      <c r="KLQ581" s="633"/>
      <c r="KLR581" s="633"/>
      <c r="KLS581" s="633"/>
      <c r="KLT581" s="633"/>
      <c r="KLU581" s="633"/>
      <c r="KLV581" s="633"/>
      <c r="KLW581" s="633"/>
      <c r="KLX581" s="633"/>
      <c r="KLY581" s="633"/>
      <c r="KLZ581" s="633"/>
      <c r="KMA581" s="633"/>
      <c r="KMB581" s="633"/>
      <c r="KMC581" s="633"/>
      <c r="KMD581" s="633"/>
      <c r="KME581" s="633"/>
      <c r="KMF581" s="633"/>
      <c r="KMG581" s="633"/>
      <c r="KMH581" s="633"/>
      <c r="KMI581" s="633"/>
      <c r="KMJ581" s="633"/>
      <c r="KMK581" s="633"/>
      <c r="KML581" s="633"/>
      <c r="KMM581" s="633"/>
      <c r="KMN581" s="633"/>
      <c r="KMO581" s="633"/>
      <c r="KMP581" s="633"/>
      <c r="KMQ581" s="633"/>
      <c r="KMR581" s="633"/>
      <c r="KMS581" s="633"/>
      <c r="KMT581" s="633"/>
      <c r="KMU581" s="633"/>
      <c r="KMV581" s="633"/>
      <c r="KMW581" s="633"/>
      <c r="KMX581" s="633"/>
      <c r="KMY581" s="633"/>
      <c r="KMZ581" s="633"/>
      <c r="KNA581" s="633"/>
      <c r="KNB581" s="633"/>
      <c r="KNC581" s="633"/>
      <c r="KND581" s="633"/>
      <c r="KNE581" s="633"/>
      <c r="KNF581" s="633"/>
      <c r="KNG581" s="633"/>
      <c r="KNH581" s="633"/>
      <c r="KNI581" s="633"/>
      <c r="KNJ581" s="633"/>
      <c r="KNK581" s="633"/>
      <c r="KNL581" s="633"/>
      <c r="KNM581" s="633"/>
      <c r="KNN581" s="633"/>
      <c r="KNO581" s="633"/>
      <c r="KNP581" s="633"/>
      <c r="KNQ581" s="633"/>
      <c r="KNR581" s="633"/>
      <c r="KNS581" s="633"/>
      <c r="KNT581" s="633"/>
      <c r="KNU581" s="633"/>
      <c r="KNV581" s="633"/>
      <c r="KNW581" s="633"/>
      <c r="KNX581" s="633"/>
      <c r="KNY581" s="633"/>
      <c r="KNZ581" s="633"/>
      <c r="KOA581" s="633"/>
      <c r="KOB581" s="633"/>
      <c r="KOC581" s="633"/>
      <c r="KOD581" s="633"/>
      <c r="KOE581" s="633"/>
      <c r="KOF581" s="633"/>
      <c r="KOG581" s="633"/>
      <c r="KOH581" s="633"/>
      <c r="KOI581" s="633"/>
      <c r="KOJ581" s="633"/>
      <c r="KOK581" s="633"/>
      <c r="KOL581" s="633"/>
      <c r="KOM581" s="633"/>
      <c r="KON581" s="633"/>
      <c r="KOO581" s="633"/>
      <c r="KOP581" s="633"/>
      <c r="KOQ581" s="633"/>
      <c r="KOR581" s="633"/>
      <c r="KOS581" s="633"/>
      <c r="KOT581" s="633"/>
      <c r="KOU581" s="633"/>
      <c r="KOV581" s="633"/>
      <c r="KOW581" s="633"/>
      <c r="KOX581" s="633"/>
      <c r="KOY581" s="633"/>
      <c r="KOZ581" s="633"/>
      <c r="KPA581" s="633"/>
      <c r="KPB581" s="633"/>
      <c r="KPC581" s="633"/>
      <c r="KPD581" s="633"/>
      <c r="KPE581" s="633"/>
      <c r="KPF581" s="633"/>
      <c r="KPG581" s="633"/>
      <c r="KPH581" s="633"/>
      <c r="KPI581" s="633"/>
      <c r="KPJ581" s="633"/>
      <c r="KPK581" s="633"/>
      <c r="KPL581" s="633"/>
      <c r="KPM581" s="633"/>
      <c r="KPN581" s="633"/>
      <c r="KPO581" s="633"/>
      <c r="KPP581" s="633"/>
      <c r="KPQ581" s="633"/>
      <c r="KPR581" s="633"/>
      <c r="KPS581" s="633"/>
      <c r="KPT581" s="633"/>
      <c r="KPU581" s="633"/>
      <c r="KPV581" s="633"/>
      <c r="KPW581" s="633"/>
      <c r="KPX581" s="633"/>
      <c r="KPY581" s="633"/>
      <c r="KPZ581" s="633"/>
      <c r="KQA581" s="633"/>
      <c r="KQB581" s="633"/>
      <c r="KQC581" s="633"/>
      <c r="KQD581" s="633"/>
      <c r="KQE581" s="633"/>
      <c r="KQF581" s="633"/>
      <c r="KQG581" s="633"/>
      <c r="KQH581" s="633"/>
      <c r="KQI581" s="633"/>
      <c r="KQJ581" s="633"/>
      <c r="KQK581" s="633"/>
      <c r="KQL581" s="633"/>
      <c r="KQM581" s="633"/>
      <c r="KQN581" s="633"/>
      <c r="KQO581" s="633"/>
      <c r="KQP581" s="633"/>
      <c r="KQQ581" s="633"/>
      <c r="KQR581" s="633"/>
      <c r="KQS581" s="633"/>
      <c r="KQT581" s="633"/>
      <c r="KQU581" s="633"/>
      <c r="KQV581" s="633"/>
      <c r="KQW581" s="633"/>
      <c r="KQX581" s="633"/>
      <c r="KQY581" s="633"/>
      <c r="KQZ581" s="633"/>
      <c r="KRA581" s="633"/>
      <c r="KRB581" s="633"/>
      <c r="KRC581" s="633"/>
      <c r="KRD581" s="633"/>
      <c r="KRE581" s="633"/>
      <c r="KRF581" s="633"/>
      <c r="KRG581" s="633"/>
      <c r="KRH581" s="633"/>
      <c r="KRI581" s="633"/>
      <c r="KRJ581" s="633"/>
      <c r="KRK581" s="633"/>
      <c r="KRL581" s="633"/>
      <c r="KRM581" s="633"/>
      <c r="KRN581" s="633"/>
      <c r="KRO581" s="633"/>
      <c r="KRP581" s="633"/>
      <c r="KRQ581" s="633"/>
      <c r="KRR581" s="633"/>
      <c r="KRS581" s="633"/>
      <c r="KRT581" s="633"/>
      <c r="KRU581" s="633"/>
      <c r="KRV581" s="633"/>
      <c r="KRW581" s="633"/>
      <c r="KRX581" s="633"/>
      <c r="KRY581" s="633"/>
      <c r="KRZ581" s="633"/>
      <c r="KSA581" s="633"/>
      <c r="KSB581" s="633"/>
      <c r="KSC581" s="633"/>
      <c r="KSD581" s="633"/>
      <c r="KSE581" s="633"/>
      <c r="KSF581" s="633"/>
      <c r="KSG581" s="633"/>
      <c r="KSH581" s="633"/>
      <c r="KSI581" s="633"/>
      <c r="KSJ581" s="633"/>
      <c r="KSK581" s="633"/>
      <c r="KSL581" s="633"/>
      <c r="KSM581" s="633"/>
      <c r="KSN581" s="633"/>
      <c r="KSO581" s="633"/>
      <c r="KSP581" s="633"/>
      <c r="KSQ581" s="633"/>
      <c r="KSR581" s="633"/>
      <c r="KSS581" s="633"/>
      <c r="KST581" s="633"/>
      <c r="KSU581" s="633"/>
      <c r="KSV581" s="633"/>
      <c r="KSW581" s="633"/>
      <c r="KSX581" s="633"/>
      <c r="KSY581" s="633"/>
      <c r="KSZ581" s="633"/>
      <c r="KTA581" s="633"/>
      <c r="KTB581" s="633"/>
      <c r="KTC581" s="633"/>
      <c r="KTD581" s="633"/>
      <c r="KTE581" s="633"/>
      <c r="KTF581" s="633"/>
      <c r="KTG581" s="633"/>
      <c r="KTH581" s="633"/>
      <c r="KTI581" s="633"/>
      <c r="KTJ581" s="633"/>
      <c r="KTK581" s="633"/>
      <c r="KTL581" s="633"/>
      <c r="KTM581" s="633"/>
      <c r="KTN581" s="633"/>
      <c r="KTO581" s="633"/>
      <c r="KTP581" s="633"/>
      <c r="KTQ581" s="633"/>
      <c r="KTR581" s="633"/>
      <c r="KTS581" s="633"/>
      <c r="KTT581" s="633"/>
      <c r="KTU581" s="633"/>
      <c r="KTV581" s="633"/>
      <c r="KTW581" s="633"/>
      <c r="KTX581" s="633"/>
      <c r="KTY581" s="633"/>
      <c r="KTZ581" s="633"/>
      <c r="KUA581" s="633"/>
      <c r="KUB581" s="633"/>
      <c r="KUC581" s="633"/>
      <c r="KUD581" s="633"/>
      <c r="KUE581" s="633"/>
      <c r="KUF581" s="633"/>
      <c r="KUG581" s="633"/>
      <c r="KUH581" s="633"/>
      <c r="KUI581" s="633"/>
      <c r="KUJ581" s="633"/>
      <c r="KUK581" s="633"/>
      <c r="KUL581" s="633"/>
      <c r="KUM581" s="633"/>
      <c r="KUN581" s="633"/>
      <c r="KUO581" s="633"/>
      <c r="KUP581" s="633"/>
      <c r="KUQ581" s="633"/>
      <c r="KUR581" s="633"/>
      <c r="KUS581" s="633"/>
      <c r="KUT581" s="633"/>
      <c r="KUU581" s="633"/>
      <c r="KUV581" s="633"/>
      <c r="KUW581" s="633"/>
      <c r="KUX581" s="633"/>
      <c r="KUY581" s="633"/>
      <c r="KUZ581" s="633"/>
      <c r="KVA581" s="633"/>
      <c r="KVB581" s="633"/>
      <c r="KVC581" s="633"/>
      <c r="KVD581" s="633"/>
      <c r="KVE581" s="633"/>
      <c r="KVF581" s="633"/>
      <c r="KVG581" s="633"/>
      <c r="KVH581" s="633"/>
      <c r="KVI581" s="633"/>
      <c r="KVJ581" s="633"/>
      <c r="KVK581" s="633"/>
      <c r="KVL581" s="633"/>
      <c r="KVM581" s="633"/>
      <c r="KVN581" s="633"/>
      <c r="KVO581" s="633"/>
      <c r="KVP581" s="633"/>
      <c r="KVQ581" s="633"/>
      <c r="KVR581" s="633"/>
      <c r="KVS581" s="633"/>
      <c r="KVT581" s="633"/>
      <c r="KVU581" s="633"/>
      <c r="KVV581" s="633"/>
      <c r="KVW581" s="633"/>
      <c r="KVX581" s="633"/>
      <c r="KVY581" s="633"/>
      <c r="KVZ581" s="633"/>
      <c r="KWA581" s="633"/>
      <c r="KWB581" s="633"/>
      <c r="KWC581" s="633"/>
      <c r="KWD581" s="633"/>
      <c r="KWE581" s="633"/>
      <c r="KWF581" s="633"/>
      <c r="KWG581" s="633"/>
      <c r="KWH581" s="633"/>
      <c r="KWI581" s="633"/>
      <c r="KWJ581" s="633"/>
      <c r="KWK581" s="633"/>
      <c r="KWL581" s="633"/>
      <c r="KWM581" s="633"/>
      <c r="KWN581" s="633"/>
      <c r="KWO581" s="633"/>
      <c r="KWP581" s="633"/>
      <c r="KWQ581" s="633"/>
      <c r="KWR581" s="633"/>
      <c r="KWS581" s="633"/>
      <c r="KWT581" s="633"/>
      <c r="KWU581" s="633"/>
      <c r="KWV581" s="633"/>
      <c r="KWW581" s="633"/>
      <c r="KWX581" s="633"/>
      <c r="KWY581" s="633"/>
      <c r="KWZ581" s="633"/>
      <c r="KXA581" s="633"/>
      <c r="KXB581" s="633"/>
      <c r="KXC581" s="633"/>
      <c r="KXD581" s="633"/>
      <c r="KXE581" s="633"/>
      <c r="KXF581" s="633"/>
      <c r="KXG581" s="633"/>
      <c r="KXH581" s="633"/>
      <c r="KXI581" s="633"/>
      <c r="KXJ581" s="633"/>
      <c r="KXK581" s="633"/>
      <c r="KXL581" s="633"/>
      <c r="KXM581" s="633"/>
      <c r="KXN581" s="633"/>
      <c r="KXO581" s="633"/>
      <c r="KXP581" s="633"/>
      <c r="KXQ581" s="633"/>
      <c r="KXR581" s="633"/>
      <c r="KXS581" s="633"/>
      <c r="KXT581" s="633"/>
      <c r="KXU581" s="633"/>
      <c r="KXV581" s="633"/>
      <c r="KXW581" s="633"/>
      <c r="KXX581" s="633"/>
      <c r="KXY581" s="633"/>
      <c r="KXZ581" s="633"/>
      <c r="KYA581" s="633"/>
      <c r="KYB581" s="633"/>
      <c r="KYC581" s="633"/>
      <c r="KYD581" s="633"/>
      <c r="KYE581" s="633"/>
      <c r="KYF581" s="633"/>
      <c r="KYG581" s="633"/>
      <c r="KYH581" s="633"/>
      <c r="KYI581" s="633"/>
      <c r="KYJ581" s="633"/>
      <c r="KYK581" s="633"/>
      <c r="KYL581" s="633"/>
      <c r="KYM581" s="633"/>
      <c r="KYN581" s="633"/>
      <c r="KYO581" s="633"/>
      <c r="KYP581" s="633"/>
      <c r="KYQ581" s="633"/>
      <c r="KYR581" s="633"/>
      <c r="KYS581" s="633"/>
      <c r="KYT581" s="633"/>
      <c r="KYU581" s="633"/>
      <c r="KYV581" s="633"/>
      <c r="KYW581" s="633"/>
      <c r="KYX581" s="633"/>
      <c r="KYY581" s="633"/>
      <c r="KYZ581" s="633"/>
      <c r="KZA581" s="633"/>
      <c r="KZB581" s="633"/>
      <c r="KZC581" s="633"/>
      <c r="KZD581" s="633"/>
      <c r="KZE581" s="633"/>
      <c r="KZF581" s="633"/>
      <c r="KZG581" s="633"/>
      <c r="KZH581" s="633"/>
      <c r="KZI581" s="633"/>
      <c r="KZJ581" s="633"/>
      <c r="KZK581" s="633"/>
      <c r="KZL581" s="633"/>
      <c r="KZM581" s="633"/>
      <c r="KZN581" s="633"/>
      <c r="KZO581" s="633"/>
      <c r="KZP581" s="633"/>
      <c r="KZQ581" s="633"/>
      <c r="KZR581" s="633"/>
      <c r="KZS581" s="633"/>
      <c r="KZT581" s="633"/>
      <c r="KZU581" s="633"/>
      <c r="KZV581" s="633"/>
      <c r="KZW581" s="633"/>
      <c r="KZX581" s="633"/>
      <c r="KZY581" s="633"/>
      <c r="KZZ581" s="633"/>
      <c r="LAA581" s="633"/>
      <c r="LAB581" s="633"/>
      <c r="LAC581" s="633"/>
      <c r="LAD581" s="633"/>
      <c r="LAE581" s="633"/>
      <c r="LAF581" s="633"/>
      <c r="LAG581" s="633"/>
      <c r="LAH581" s="633"/>
      <c r="LAI581" s="633"/>
      <c r="LAJ581" s="633"/>
      <c r="LAK581" s="633"/>
      <c r="LAL581" s="633"/>
      <c r="LAM581" s="633"/>
      <c r="LAN581" s="633"/>
      <c r="LAO581" s="633"/>
      <c r="LAP581" s="633"/>
      <c r="LAQ581" s="633"/>
      <c r="LAR581" s="633"/>
      <c r="LAS581" s="633"/>
      <c r="LAT581" s="633"/>
      <c r="LAU581" s="633"/>
      <c r="LAV581" s="633"/>
      <c r="LAW581" s="633"/>
      <c r="LAX581" s="633"/>
      <c r="LAY581" s="633"/>
      <c r="LAZ581" s="633"/>
      <c r="LBA581" s="633"/>
      <c r="LBB581" s="633"/>
      <c r="LBC581" s="633"/>
      <c r="LBD581" s="633"/>
      <c r="LBE581" s="633"/>
      <c r="LBF581" s="633"/>
      <c r="LBG581" s="633"/>
      <c r="LBH581" s="633"/>
      <c r="LBI581" s="633"/>
      <c r="LBJ581" s="633"/>
      <c r="LBK581" s="633"/>
      <c r="LBL581" s="633"/>
      <c r="LBM581" s="633"/>
      <c r="LBN581" s="633"/>
      <c r="LBO581" s="633"/>
      <c r="LBP581" s="633"/>
      <c r="LBQ581" s="633"/>
      <c r="LBR581" s="633"/>
      <c r="LBS581" s="633"/>
      <c r="LBT581" s="633"/>
      <c r="LBU581" s="633"/>
      <c r="LBV581" s="633"/>
      <c r="LBW581" s="633"/>
      <c r="LBX581" s="633"/>
      <c r="LBY581" s="633"/>
      <c r="LBZ581" s="633"/>
      <c r="LCA581" s="633"/>
      <c r="LCB581" s="633"/>
      <c r="LCC581" s="633"/>
      <c r="LCD581" s="633"/>
      <c r="LCE581" s="633"/>
      <c r="LCF581" s="633"/>
      <c r="LCG581" s="633"/>
      <c r="LCH581" s="633"/>
      <c r="LCI581" s="633"/>
      <c r="LCJ581" s="633"/>
      <c r="LCK581" s="633"/>
      <c r="LCL581" s="633"/>
      <c r="LCM581" s="633"/>
      <c r="LCN581" s="633"/>
      <c r="LCO581" s="633"/>
      <c r="LCP581" s="633"/>
      <c r="LCQ581" s="633"/>
      <c r="LCR581" s="633"/>
      <c r="LCS581" s="633"/>
      <c r="LCT581" s="633"/>
      <c r="LCU581" s="633"/>
      <c r="LCV581" s="633"/>
      <c r="LCW581" s="633"/>
      <c r="LCX581" s="633"/>
      <c r="LCY581" s="633"/>
      <c r="LCZ581" s="633"/>
      <c r="LDA581" s="633"/>
      <c r="LDB581" s="633"/>
      <c r="LDC581" s="633"/>
      <c r="LDD581" s="633"/>
      <c r="LDE581" s="633"/>
      <c r="LDF581" s="633"/>
      <c r="LDG581" s="633"/>
      <c r="LDH581" s="633"/>
      <c r="LDI581" s="633"/>
      <c r="LDJ581" s="633"/>
      <c r="LDK581" s="633"/>
      <c r="LDL581" s="633"/>
      <c r="LDM581" s="633"/>
      <c r="LDN581" s="633"/>
      <c r="LDO581" s="633"/>
      <c r="LDP581" s="633"/>
      <c r="LDQ581" s="633"/>
      <c r="LDR581" s="633"/>
      <c r="LDS581" s="633"/>
      <c r="LDT581" s="633"/>
      <c r="LDU581" s="633"/>
      <c r="LDV581" s="633"/>
      <c r="LDW581" s="633"/>
      <c r="LDX581" s="633"/>
      <c r="LDY581" s="633"/>
      <c r="LDZ581" s="633"/>
      <c r="LEA581" s="633"/>
      <c r="LEB581" s="633"/>
      <c r="LEC581" s="633"/>
      <c r="LED581" s="633"/>
      <c r="LEE581" s="633"/>
      <c r="LEF581" s="633"/>
      <c r="LEG581" s="633"/>
      <c r="LEH581" s="633"/>
      <c r="LEI581" s="633"/>
      <c r="LEJ581" s="633"/>
      <c r="LEK581" s="633"/>
      <c r="LEL581" s="633"/>
      <c r="LEM581" s="633"/>
      <c r="LEN581" s="633"/>
      <c r="LEO581" s="633"/>
      <c r="LEP581" s="633"/>
      <c r="LEQ581" s="633"/>
      <c r="LER581" s="633"/>
      <c r="LES581" s="633"/>
      <c r="LET581" s="633"/>
      <c r="LEU581" s="633"/>
      <c r="LEV581" s="633"/>
      <c r="LEW581" s="633"/>
      <c r="LEX581" s="633"/>
      <c r="LEY581" s="633"/>
      <c r="LEZ581" s="633"/>
      <c r="LFA581" s="633"/>
      <c r="LFB581" s="633"/>
      <c r="LFC581" s="633"/>
      <c r="LFD581" s="633"/>
      <c r="LFE581" s="633"/>
      <c r="LFF581" s="633"/>
      <c r="LFG581" s="633"/>
      <c r="LFH581" s="633"/>
      <c r="LFI581" s="633"/>
      <c r="LFJ581" s="633"/>
      <c r="LFK581" s="633"/>
      <c r="LFL581" s="633"/>
      <c r="LFM581" s="633"/>
      <c r="LFN581" s="633"/>
      <c r="LFO581" s="633"/>
      <c r="LFP581" s="633"/>
      <c r="LFQ581" s="633"/>
      <c r="LFR581" s="633"/>
      <c r="LFS581" s="633"/>
      <c r="LFT581" s="633"/>
      <c r="LFU581" s="633"/>
      <c r="LFV581" s="633"/>
      <c r="LFW581" s="633"/>
      <c r="LFX581" s="633"/>
      <c r="LFY581" s="633"/>
      <c r="LFZ581" s="633"/>
      <c r="LGA581" s="633"/>
      <c r="LGB581" s="633"/>
      <c r="LGC581" s="633"/>
      <c r="LGD581" s="633"/>
      <c r="LGE581" s="633"/>
      <c r="LGF581" s="633"/>
      <c r="LGG581" s="633"/>
      <c r="LGH581" s="633"/>
      <c r="LGI581" s="633"/>
      <c r="LGJ581" s="633"/>
      <c r="LGK581" s="633"/>
      <c r="LGL581" s="633"/>
      <c r="LGM581" s="633"/>
      <c r="LGN581" s="633"/>
      <c r="LGO581" s="633"/>
      <c r="LGP581" s="633"/>
      <c r="LGQ581" s="633"/>
      <c r="LGR581" s="633"/>
      <c r="LGS581" s="633"/>
      <c r="LGT581" s="633"/>
      <c r="LGU581" s="633"/>
      <c r="LGV581" s="633"/>
      <c r="LGW581" s="633"/>
      <c r="LGX581" s="633"/>
      <c r="LGY581" s="633"/>
      <c r="LGZ581" s="633"/>
      <c r="LHA581" s="633"/>
      <c r="LHB581" s="633"/>
      <c r="LHC581" s="633"/>
      <c r="LHD581" s="633"/>
      <c r="LHE581" s="633"/>
      <c r="LHF581" s="633"/>
      <c r="LHG581" s="633"/>
      <c r="LHH581" s="633"/>
      <c r="LHI581" s="633"/>
      <c r="LHJ581" s="633"/>
      <c r="LHK581" s="633"/>
      <c r="LHL581" s="633"/>
      <c r="LHM581" s="633"/>
      <c r="LHN581" s="633"/>
      <c r="LHO581" s="633"/>
      <c r="LHP581" s="633"/>
      <c r="LHQ581" s="633"/>
      <c r="LHR581" s="633"/>
      <c r="LHS581" s="633"/>
      <c r="LHT581" s="633"/>
      <c r="LHU581" s="633"/>
      <c r="LHV581" s="633"/>
      <c r="LHW581" s="633"/>
      <c r="LHX581" s="633"/>
      <c r="LHY581" s="633"/>
      <c r="LHZ581" s="633"/>
      <c r="LIA581" s="633"/>
      <c r="LIB581" s="633"/>
      <c r="LIC581" s="633"/>
      <c r="LID581" s="633"/>
      <c r="LIE581" s="633"/>
      <c r="LIF581" s="633"/>
      <c r="LIG581" s="633"/>
      <c r="LIH581" s="633"/>
      <c r="LII581" s="633"/>
      <c r="LIJ581" s="633"/>
      <c r="LIK581" s="633"/>
      <c r="LIL581" s="633"/>
      <c r="LIM581" s="633"/>
      <c r="LIN581" s="633"/>
      <c r="LIO581" s="633"/>
      <c r="LIP581" s="633"/>
      <c r="LIQ581" s="633"/>
      <c r="LIR581" s="633"/>
      <c r="LIS581" s="633"/>
      <c r="LIT581" s="633"/>
      <c r="LIU581" s="633"/>
      <c r="LIV581" s="633"/>
      <c r="LIW581" s="633"/>
      <c r="LIX581" s="633"/>
      <c r="LIY581" s="633"/>
      <c r="LIZ581" s="633"/>
      <c r="LJA581" s="633"/>
      <c r="LJB581" s="633"/>
      <c r="LJC581" s="633"/>
      <c r="LJD581" s="633"/>
      <c r="LJE581" s="633"/>
      <c r="LJF581" s="633"/>
      <c r="LJG581" s="633"/>
      <c r="LJH581" s="633"/>
      <c r="LJI581" s="633"/>
      <c r="LJJ581" s="633"/>
      <c r="LJK581" s="633"/>
      <c r="LJL581" s="633"/>
      <c r="LJM581" s="633"/>
      <c r="LJN581" s="633"/>
      <c r="LJO581" s="633"/>
      <c r="LJP581" s="633"/>
      <c r="LJQ581" s="633"/>
      <c r="LJR581" s="633"/>
      <c r="LJS581" s="633"/>
      <c r="LJT581" s="633"/>
      <c r="LJU581" s="633"/>
      <c r="LJV581" s="633"/>
      <c r="LJW581" s="633"/>
      <c r="LJX581" s="633"/>
      <c r="LJY581" s="633"/>
      <c r="LJZ581" s="633"/>
      <c r="LKA581" s="633"/>
      <c r="LKB581" s="633"/>
      <c r="LKC581" s="633"/>
      <c r="LKD581" s="633"/>
      <c r="LKE581" s="633"/>
      <c r="LKF581" s="633"/>
      <c r="LKG581" s="633"/>
      <c r="LKH581" s="633"/>
      <c r="LKI581" s="633"/>
      <c r="LKJ581" s="633"/>
      <c r="LKK581" s="633"/>
      <c r="LKL581" s="633"/>
      <c r="LKM581" s="633"/>
      <c r="LKN581" s="633"/>
      <c r="LKO581" s="633"/>
      <c r="LKP581" s="633"/>
      <c r="LKQ581" s="633"/>
      <c r="LKR581" s="633"/>
      <c r="LKS581" s="633"/>
      <c r="LKT581" s="633"/>
      <c r="LKU581" s="633"/>
      <c r="LKV581" s="633"/>
      <c r="LKW581" s="633"/>
      <c r="LKX581" s="633"/>
      <c r="LKY581" s="633"/>
      <c r="LKZ581" s="633"/>
      <c r="LLA581" s="633"/>
      <c r="LLB581" s="633"/>
      <c r="LLC581" s="633"/>
      <c r="LLD581" s="633"/>
      <c r="LLE581" s="633"/>
      <c r="LLF581" s="633"/>
      <c r="LLG581" s="633"/>
      <c r="LLH581" s="633"/>
      <c r="LLI581" s="633"/>
      <c r="LLJ581" s="633"/>
      <c r="LLK581" s="633"/>
      <c r="LLL581" s="633"/>
      <c r="LLM581" s="633"/>
      <c r="LLN581" s="633"/>
      <c r="LLO581" s="633"/>
      <c r="LLP581" s="633"/>
      <c r="LLQ581" s="633"/>
      <c r="LLR581" s="633"/>
      <c r="LLS581" s="633"/>
      <c r="LLT581" s="633"/>
      <c r="LLU581" s="633"/>
      <c r="LLV581" s="633"/>
      <c r="LLW581" s="633"/>
      <c r="LLX581" s="633"/>
      <c r="LLY581" s="633"/>
      <c r="LLZ581" s="633"/>
      <c r="LMA581" s="633"/>
      <c r="LMB581" s="633"/>
      <c r="LMC581" s="633"/>
      <c r="LMD581" s="633"/>
      <c r="LME581" s="633"/>
      <c r="LMF581" s="633"/>
      <c r="LMG581" s="633"/>
      <c r="LMH581" s="633"/>
      <c r="LMI581" s="633"/>
      <c r="LMJ581" s="633"/>
      <c r="LMK581" s="633"/>
      <c r="LML581" s="633"/>
      <c r="LMM581" s="633"/>
      <c r="LMN581" s="633"/>
      <c r="LMO581" s="633"/>
      <c r="LMP581" s="633"/>
      <c r="LMQ581" s="633"/>
      <c r="LMR581" s="633"/>
      <c r="LMS581" s="633"/>
      <c r="LMT581" s="633"/>
      <c r="LMU581" s="633"/>
      <c r="LMV581" s="633"/>
      <c r="LMW581" s="633"/>
      <c r="LMX581" s="633"/>
      <c r="LMY581" s="633"/>
      <c r="LMZ581" s="633"/>
      <c r="LNA581" s="633"/>
      <c r="LNB581" s="633"/>
      <c r="LNC581" s="633"/>
      <c r="LND581" s="633"/>
      <c r="LNE581" s="633"/>
      <c r="LNF581" s="633"/>
      <c r="LNG581" s="633"/>
      <c r="LNH581" s="633"/>
      <c r="LNI581" s="633"/>
      <c r="LNJ581" s="633"/>
      <c r="LNK581" s="633"/>
      <c r="LNL581" s="633"/>
      <c r="LNM581" s="633"/>
      <c r="LNN581" s="633"/>
      <c r="LNO581" s="633"/>
      <c r="LNP581" s="633"/>
      <c r="LNQ581" s="633"/>
      <c r="LNR581" s="633"/>
      <c r="LNS581" s="633"/>
      <c r="LNT581" s="633"/>
      <c r="LNU581" s="633"/>
      <c r="LNV581" s="633"/>
      <c r="LNW581" s="633"/>
      <c r="LNX581" s="633"/>
      <c r="LNY581" s="633"/>
      <c r="LNZ581" s="633"/>
      <c r="LOA581" s="633"/>
      <c r="LOB581" s="633"/>
      <c r="LOC581" s="633"/>
      <c r="LOD581" s="633"/>
      <c r="LOE581" s="633"/>
      <c r="LOF581" s="633"/>
      <c r="LOG581" s="633"/>
      <c r="LOH581" s="633"/>
      <c r="LOI581" s="633"/>
      <c r="LOJ581" s="633"/>
      <c r="LOK581" s="633"/>
      <c r="LOL581" s="633"/>
      <c r="LOM581" s="633"/>
      <c r="LON581" s="633"/>
      <c r="LOO581" s="633"/>
      <c r="LOP581" s="633"/>
      <c r="LOQ581" s="633"/>
      <c r="LOR581" s="633"/>
      <c r="LOS581" s="633"/>
      <c r="LOT581" s="633"/>
      <c r="LOU581" s="633"/>
      <c r="LOV581" s="633"/>
      <c r="LOW581" s="633"/>
      <c r="LOX581" s="633"/>
      <c r="LOY581" s="633"/>
      <c r="LOZ581" s="633"/>
      <c r="LPA581" s="633"/>
      <c r="LPB581" s="633"/>
      <c r="LPC581" s="633"/>
      <c r="LPD581" s="633"/>
      <c r="LPE581" s="633"/>
      <c r="LPF581" s="633"/>
      <c r="LPG581" s="633"/>
      <c r="LPH581" s="633"/>
      <c r="LPI581" s="633"/>
      <c r="LPJ581" s="633"/>
      <c r="LPK581" s="633"/>
      <c r="LPL581" s="633"/>
      <c r="LPM581" s="633"/>
      <c r="LPN581" s="633"/>
      <c r="LPO581" s="633"/>
      <c r="LPP581" s="633"/>
      <c r="LPQ581" s="633"/>
      <c r="LPR581" s="633"/>
      <c r="LPS581" s="633"/>
      <c r="LPT581" s="633"/>
      <c r="LPU581" s="633"/>
      <c r="LPV581" s="633"/>
      <c r="LPW581" s="633"/>
      <c r="LPX581" s="633"/>
      <c r="LPY581" s="633"/>
      <c r="LPZ581" s="633"/>
      <c r="LQA581" s="633"/>
      <c r="LQB581" s="633"/>
      <c r="LQC581" s="633"/>
      <c r="LQD581" s="633"/>
      <c r="LQE581" s="633"/>
      <c r="LQF581" s="633"/>
      <c r="LQG581" s="633"/>
      <c r="LQH581" s="633"/>
      <c r="LQI581" s="633"/>
      <c r="LQJ581" s="633"/>
      <c r="LQK581" s="633"/>
      <c r="LQL581" s="633"/>
      <c r="LQM581" s="633"/>
      <c r="LQN581" s="633"/>
      <c r="LQO581" s="633"/>
      <c r="LQP581" s="633"/>
      <c r="LQQ581" s="633"/>
      <c r="LQR581" s="633"/>
      <c r="LQS581" s="633"/>
      <c r="LQT581" s="633"/>
      <c r="LQU581" s="633"/>
      <c r="LQV581" s="633"/>
      <c r="LQW581" s="633"/>
      <c r="LQX581" s="633"/>
      <c r="LQY581" s="633"/>
      <c r="LQZ581" s="633"/>
      <c r="LRA581" s="633"/>
      <c r="LRB581" s="633"/>
      <c r="LRC581" s="633"/>
      <c r="LRD581" s="633"/>
      <c r="LRE581" s="633"/>
      <c r="LRF581" s="633"/>
      <c r="LRG581" s="633"/>
      <c r="LRH581" s="633"/>
      <c r="LRI581" s="633"/>
      <c r="LRJ581" s="633"/>
      <c r="LRK581" s="633"/>
      <c r="LRL581" s="633"/>
      <c r="LRM581" s="633"/>
      <c r="LRN581" s="633"/>
      <c r="LRO581" s="633"/>
      <c r="LRP581" s="633"/>
      <c r="LRQ581" s="633"/>
      <c r="LRR581" s="633"/>
      <c r="LRS581" s="633"/>
      <c r="LRT581" s="633"/>
      <c r="LRU581" s="633"/>
      <c r="LRV581" s="633"/>
      <c r="LRW581" s="633"/>
      <c r="LRX581" s="633"/>
      <c r="LRY581" s="633"/>
      <c r="LRZ581" s="633"/>
      <c r="LSA581" s="633"/>
      <c r="LSB581" s="633"/>
      <c r="LSC581" s="633"/>
      <c r="LSD581" s="633"/>
      <c r="LSE581" s="633"/>
      <c r="LSF581" s="633"/>
      <c r="LSG581" s="633"/>
      <c r="LSH581" s="633"/>
      <c r="LSI581" s="633"/>
      <c r="LSJ581" s="633"/>
      <c r="LSK581" s="633"/>
      <c r="LSL581" s="633"/>
      <c r="LSM581" s="633"/>
      <c r="LSN581" s="633"/>
      <c r="LSO581" s="633"/>
      <c r="LSP581" s="633"/>
      <c r="LSQ581" s="633"/>
      <c r="LSR581" s="633"/>
      <c r="LSS581" s="633"/>
      <c r="LST581" s="633"/>
      <c r="LSU581" s="633"/>
      <c r="LSV581" s="633"/>
      <c r="LSW581" s="633"/>
      <c r="LSX581" s="633"/>
      <c r="LSY581" s="633"/>
      <c r="LSZ581" s="633"/>
      <c r="LTA581" s="633"/>
      <c r="LTB581" s="633"/>
      <c r="LTC581" s="633"/>
      <c r="LTD581" s="633"/>
      <c r="LTE581" s="633"/>
      <c r="LTF581" s="633"/>
      <c r="LTG581" s="633"/>
      <c r="LTH581" s="633"/>
      <c r="LTI581" s="633"/>
      <c r="LTJ581" s="633"/>
      <c r="LTK581" s="633"/>
      <c r="LTL581" s="633"/>
      <c r="LTM581" s="633"/>
      <c r="LTN581" s="633"/>
      <c r="LTO581" s="633"/>
      <c r="LTP581" s="633"/>
      <c r="LTQ581" s="633"/>
      <c r="LTR581" s="633"/>
      <c r="LTS581" s="633"/>
      <c r="LTT581" s="633"/>
      <c r="LTU581" s="633"/>
      <c r="LTV581" s="633"/>
      <c r="LTW581" s="633"/>
      <c r="LTX581" s="633"/>
      <c r="LTY581" s="633"/>
      <c r="LTZ581" s="633"/>
      <c r="LUA581" s="633"/>
      <c r="LUB581" s="633"/>
      <c r="LUC581" s="633"/>
      <c r="LUD581" s="633"/>
      <c r="LUE581" s="633"/>
      <c r="LUF581" s="633"/>
      <c r="LUG581" s="633"/>
      <c r="LUH581" s="633"/>
      <c r="LUI581" s="633"/>
      <c r="LUJ581" s="633"/>
      <c r="LUK581" s="633"/>
      <c r="LUL581" s="633"/>
      <c r="LUM581" s="633"/>
      <c r="LUN581" s="633"/>
      <c r="LUO581" s="633"/>
      <c r="LUP581" s="633"/>
      <c r="LUQ581" s="633"/>
      <c r="LUR581" s="633"/>
      <c r="LUS581" s="633"/>
      <c r="LUT581" s="633"/>
      <c r="LUU581" s="633"/>
      <c r="LUV581" s="633"/>
      <c r="LUW581" s="633"/>
      <c r="LUX581" s="633"/>
      <c r="LUY581" s="633"/>
      <c r="LUZ581" s="633"/>
      <c r="LVA581" s="633"/>
      <c r="LVB581" s="633"/>
      <c r="LVC581" s="633"/>
      <c r="LVD581" s="633"/>
      <c r="LVE581" s="633"/>
      <c r="LVF581" s="633"/>
      <c r="LVG581" s="633"/>
      <c r="LVH581" s="633"/>
      <c r="LVI581" s="633"/>
      <c r="LVJ581" s="633"/>
      <c r="LVK581" s="633"/>
      <c r="LVL581" s="633"/>
      <c r="LVM581" s="633"/>
      <c r="LVN581" s="633"/>
      <c r="LVO581" s="633"/>
      <c r="LVP581" s="633"/>
      <c r="LVQ581" s="633"/>
      <c r="LVR581" s="633"/>
      <c r="LVS581" s="633"/>
      <c r="LVT581" s="633"/>
      <c r="LVU581" s="633"/>
      <c r="LVV581" s="633"/>
      <c r="LVW581" s="633"/>
      <c r="LVX581" s="633"/>
      <c r="LVY581" s="633"/>
      <c r="LVZ581" s="633"/>
      <c r="LWA581" s="633"/>
      <c r="LWB581" s="633"/>
      <c r="LWC581" s="633"/>
      <c r="LWD581" s="633"/>
      <c r="LWE581" s="633"/>
      <c r="LWF581" s="633"/>
      <c r="LWG581" s="633"/>
      <c r="LWH581" s="633"/>
      <c r="LWI581" s="633"/>
      <c r="LWJ581" s="633"/>
      <c r="LWK581" s="633"/>
      <c r="LWL581" s="633"/>
      <c r="LWM581" s="633"/>
      <c r="LWN581" s="633"/>
      <c r="LWO581" s="633"/>
      <c r="LWP581" s="633"/>
      <c r="LWQ581" s="633"/>
      <c r="LWR581" s="633"/>
      <c r="LWS581" s="633"/>
      <c r="LWT581" s="633"/>
      <c r="LWU581" s="633"/>
      <c r="LWV581" s="633"/>
      <c r="LWW581" s="633"/>
      <c r="LWX581" s="633"/>
      <c r="LWY581" s="633"/>
      <c r="LWZ581" s="633"/>
      <c r="LXA581" s="633"/>
      <c r="LXB581" s="633"/>
      <c r="LXC581" s="633"/>
      <c r="LXD581" s="633"/>
      <c r="LXE581" s="633"/>
      <c r="LXF581" s="633"/>
      <c r="LXG581" s="633"/>
      <c r="LXH581" s="633"/>
      <c r="LXI581" s="633"/>
      <c r="LXJ581" s="633"/>
      <c r="LXK581" s="633"/>
      <c r="LXL581" s="633"/>
      <c r="LXM581" s="633"/>
      <c r="LXN581" s="633"/>
      <c r="LXO581" s="633"/>
      <c r="LXP581" s="633"/>
      <c r="LXQ581" s="633"/>
      <c r="LXR581" s="633"/>
      <c r="LXS581" s="633"/>
      <c r="LXT581" s="633"/>
      <c r="LXU581" s="633"/>
      <c r="LXV581" s="633"/>
      <c r="LXW581" s="633"/>
      <c r="LXX581" s="633"/>
      <c r="LXY581" s="633"/>
      <c r="LXZ581" s="633"/>
      <c r="LYA581" s="633"/>
      <c r="LYB581" s="633"/>
      <c r="LYC581" s="633"/>
      <c r="LYD581" s="633"/>
      <c r="LYE581" s="633"/>
      <c r="LYF581" s="633"/>
      <c r="LYG581" s="633"/>
      <c r="LYH581" s="633"/>
      <c r="LYI581" s="633"/>
      <c r="LYJ581" s="633"/>
      <c r="LYK581" s="633"/>
      <c r="LYL581" s="633"/>
      <c r="LYM581" s="633"/>
      <c r="LYN581" s="633"/>
      <c r="LYO581" s="633"/>
      <c r="LYP581" s="633"/>
      <c r="LYQ581" s="633"/>
      <c r="LYR581" s="633"/>
      <c r="LYS581" s="633"/>
      <c r="LYT581" s="633"/>
      <c r="LYU581" s="633"/>
      <c r="LYV581" s="633"/>
      <c r="LYW581" s="633"/>
      <c r="LYX581" s="633"/>
      <c r="LYY581" s="633"/>
      <c r="LYZ581" s="633"/>
      <c r="LZA581" s="633"/>
      <c r="LZB581" s="633"/>
      <c r="LZC581" s="633"/>
      <c r="LZD581" s="633"/>
      <c r="LZE581" s="633"/>
      <c r="LZF581" s="633"/>
      <c r="LZG581" s="633"/>
      <c r="LZH581" s="633"/>
      <c r="LZI581" s="633"/>
      <c r="LZJ581" s="633"/>
      <c r="LZK581" s="633"/>
      <c r="LZL581" s="633"/>
      <c r="LZM581" s="633"/>
      <c r="LZN581" s="633"/>
      <c r="LZO581" s="633"/>
      <c r="LZP581" s="633"/>
      <c r="LZQ581" s="633"/>
      <c r="LZR581" s="633"/>
      <c r="LZS581" s="633"/>
      <c r="LZT581" s="633"/>
      <c r="LZU581" s="633"/>
      <c r="LZV581" s="633"/>
      <c r="LZW581" s="633"/>
      <c r="LZX581" s="633"/>
      <c r="LZY581" s="633"/>
      <c r="LZZ581" s="633"/>
      <c r="MAA581" s="633"/>
      <c r="MAB581" s="633"/>
      <c r="MAC581" s="633"/>
      <c r="MAD581" s="633"/>
      <c r="MAE581" s="633"/>
      <c r="MAF581" s="633"/>
      <c r="MAG581" s="633"/>
      <c r="MAH581" s="633"/>
      <c r="MAI581" s="633"/>
      <c r="MAJ581" s="633"/>
      <c r="MAK581" s="633"/>
      <c r="MAL581" s="633"/>
      <c r="MAM581" s="633"/>
      <c r="MAN581" s="633"/>
      <c r="MAO581" s="633"/>
      <c r="MAP581" s="633"/>
      <c r="MAQ581" s="633"/>
      <c r="MAR581" s="633"/>
      <c r="MAS581" s="633"/>
      <c r="MAT581" s="633"/>
      <c r="MAU581" s="633"/>
      <c r="MAV581" s="633"/>
      <c r="MAW581" s="633"/>
      <c r="MAX581" s="633"/>
      <c r="MAY581" s="633"/>
      <c r="MAZ581" s="633"/>
      <c r="MBA581" s="633"/>
      <c r="MBB581" s="633"/>
      <c r="MBC581" s="633"/>
      <c r="MBD581" s="633"/>
      <c r="MBE581" s="633"/>
      <c r="MBF581" s="633"/>
      <c r="MBG581" s="633"/>
      <c r="MBH581" s="633"/>
      <c r="MBI581" s="633"/>
      <c r="MBJ581" s="633"/>
      <c r="MBK581" s="633"/>
      <c r="MBL581" s="633"/>
      <c r="MBM581" s="633"/>
      <c r="MBN581" s="633"/>
      <c r="MBO581" s="633"/>
      <c r="MBP581" s="633"/>
      <c r="MBQ581" s="633"/>
      <c r="MBR581" s="633"/>
      <c r="MBS581" s="633"/>
      <c r="MBT581" s="633"/>
      <c r="MBU581" s="633"/>
      <c r="MBV581" s="633"/>
      <c r="MBW581" s="633"/>
      <c r="MBX581" s="633"/>
      <c r="MBY581" s="633"/>
      <c r="MBZ581" s="633"/>
      <c r="MCA581" s="633"/>
      <c r="MCB581" s="633"/>
      <c r="MCC581" s="633"/>
      <c r="MCD581" s="633"/>
      <c r="MCE581" s="633"/>
      <c r="MCF581" s="633"/>
      <c r="MCG581" s="633"/>
      <c r="MCH581" s="633"/>
      <c r="MCI581" s="633"/>
      <c r="MCJ581" s="633"/>
      <c r="MCK581" s="633"/>
      <c r="MCL581" s="633"/>
      <c r="MCM581" s="633"/>
      <c r="MCN581" s="633"/>
      <c r="MCO581" s="633"/>
      <c r="MCP581" s="633"/>
      <c r="MCQ581" s="633"/>
      <c r="MCR581" s="633"/>
      <c r="MCS581" s="633"/>
      <c r="MCT581" s="633"/>
      <c r="MCU581" s="633"/>
      <c r="MCV581" s="633"/>
      <c r="MCW581" s="633"/>
      <c r="MCX581" s="633"/>
      <c r="MCY581" s="633"/>
      <c r="MCZ581" s="633"/>
      <c r="MDA581" s="633"/>
      <c r="MDB581" s="633"/>
      <c r="MDC581" s="633"/>
      <c r="MDD581" s="633"/>
      <c r="MDE581" s="633"/>
      <c r="MDF581" s="633"/>
      <c r="MDG581" s="633"/>
      <c r="MDH581" s="633"/>
      <c r="MDI581" s="633"/>
      <c r="MDJ581" s="633"/>
      <c r="MDK581" s="633"/>
      <c r="MDL581" s="633"/>
      <c r="MDM581" s="633"/>
      <c r="MDN581" s="633"/>
      <c r="MDO581" s="633"/>
      <c r="MDP581" s="633"/>
      <c r="MDQ581" s="633"/>
      <c r="MDR581" s="633"/>
      <c r="MDS581" s="633"/>
      <c r="MDT581" s="633"/>
      <c r="MDU581" s="633"/>
      <c r="MDV581" s="633"/>
      <c r="MDW581" s="633"/>
      <c r="MDX581" s="633"/>
      <c r="MDY581" s="633"/>
      <c r="MDZ581" s="633"/>
      <c r="MEA581" s="633"/>
      <c r="MEB581" s="633"/>
      <c r="MEC581" s="633"/>
      <c r="MED581" s="633"/>
      <c r="MEE581" s="633"/>
      <c r="MEF581" s="633"/>
      <c r="MEG581" s="633"/>
      <c r="MEH581" s="633"/>
      <c r="MEI581" s="633"/>
      <c r="MEJ581" s="633"/>
      <c r="MEK581" s="633"/>
      <c r="MEL581" s="633"/>
      <c r="MEM581" s="633"/>
      <c r="MEN581" s="633"/>
      <c r="MEO581" s="633"/>
      <c r="MEP581" s="633"/>
      <c r="MEQ581" s="633"/>
      <c r="MER581" s="633"/>
      <c r="MES581" s="633"/>
      <c r="MET581" s="633"/>
      <c r="MEU581" s="633"/>
      <c r="MEV581" s="633"/>
      <c r="MEW581" s="633"/>
      <c r="MEX581" s="633"/>
      <c r="MEY581" s="633"/>
      <c r="MEZ581" s="633"/>
      <c r="MFA581" s="633"/>
      <c r="MFB581" s="633"/>
      <c r="MFC581" s="633"/>
      <c r="MFD581" s="633"/>
      <c r="MFE581" s="633"/>
      <c r="MFF581" s="633"/>
      <c r="MFG581" s="633"/>
      <c r="MFH581" s="633"/>
      <c r="MFI581" s="633"/>
      <c r="MFJ581" s="633"/>
      <c r="MFK581" s="633"/>
      <c r="MFL581" s="633"/>
      <c r="MFM581" s="633"/>
      <c r="MFN581" s="633"/>
      <c r="MFO581" s="633"/>
      <c r="MFP581" s="633"/>
      <c r="MFQ581" s="633"/>
      <c r="MFR581" s="633"/>
      <c r="MFS581" s="633"/>
      <c r="MFT581" s="633"/>
      <c r="MFU581" s="633"/>
      <c r="MFV581" s="633"/>
      <c r="MFW581" s="633"/>
      <c r="MFX581" s="633"/>
      <c r="MFY581" s="633"/>
      <c r="MFZ581" s="633"/>
      <c r="MGA581" s="633"/>
      <c r="MGB581" s="633"/>
      <c r="MGC581" s="633"/>
      <c r="MGD581" s="633"/>
      <c r="MGE581" s="633"/>
      <c r="MGF581" s="633"/>
      <c r="MGG581" s="633"/>
      <c r="MGH581" s="633"/>
      <c r="MGI581" s="633"/>
      <c r="MGJ581" s="633"/>
      <c r="MGK581" s="633"/>
      <c r="MGL581" s="633"/>
      <c r="MGM581" s="633"/>
      <c r="MGN581" s="633"/>
      <c r="MGO581" s="633"/>
      <c r="MGP581" s="633"/>
      <c r="MGQ581" s="633"/>
      <c r="MGR581" s="633"/>
      <c r="MGS581" s="633"/>
      <c r="MGT581" s="633"/>
      <c r="MGU581" s="633"/>
      <c r="MGV581" s="633"/>
      <c r="MGW581" s="633"/>
      <c r="MGX581" s="633"/>
      <c r="MGY581" s="633"/>
      <c r="MGZ581" s="633"/>
      <c r="MHA581" s="633"/>
      <c r="MHB581" s="633"/>
      <c r="MHC581" s="633"/>
      <c r="MHD581" s="633"/>
      <c r="MHE581" s="633"/>
      <c r="MHF581" s="633"/>
      <c r="MHG581" s="633"/>
      <c r="MHH581" s="633"/>
      <c r="MHI581" s="633"/>
      <c r="MHJ581" s="633"/>
      <c r="MHK581" s="633"/>
      <c r="MHL581" s="633"/>
      <c r="MHM581" s="633"/>
      <c r="MHN581" s="633"/>
      <c r="MHO581" s="633"/>
      <c r="MHP581" s="633"/>
      <c r="MHQ581" s="633"/>
      <c r="MHR581" s="633"/>
      <c r="MHS581" s="633"/>
      <c r="MHT581" s="633"/>
      <c r="MHU581" s="633"/>
      <c r="MHV581" s="633"/>
      <c r="MHW581" s="633"/>
      <c r="MHX581" s="633"/>
      <c r="MHY581" s="633"/>
      <c r="MHZ581" s="633"/>
      <c r="MIA581" s="633"/>
      <c r="MIB581" s="633"/>
      <c r="MIC581" s="633"/>
      <c r="MID581" s="633"/>
      <c r="MIE581" s="633"/>
      <c r="MIF581" s="633"/>
      <c r="MIG581" s="633"/>
      <c r="MIH581" s="633"/>
      <c r="MII581" s="633"/>
      <c r="MIJ581" s="633"/>
      <c r="MIK581" s="633"/>
      <c r="MIL581" s="633"/>
      <c r="MIM581" s="633"/>
      <c r="MIN581" s="633"/>
      <c r="MIO581" s="633"/>
      <c r="MIP581" s="633"/>
      <c r="MIQ581" s="633"/>
      <c r="MIR581" s="633"/>
      <c r="MIS581" s="633"/>
      <c r="MIT581" s="633"/>
      <c r="MIU581" s="633"/>
      <c r="MIV581" s="633"/>
      <c r="MIW581" s="633"/>
      <c r="MIX581" s="633"/>
      <c r="MIY581" s="633"/>
      <c r="MIZ581" s="633"/>
      <c r="MJA581" s="633"/>
      <c r="MJB581" s="633"/>
      <c r="MJC581" s="633"/>
      <c r="MJD581" s="633"/>
      <c r="MJE581" s="633"/>
      <c r="MJF581" s="633"/>
      <c r="MJG581" s="633"/>
      <c r="MJH581" s="633"/>
      <c r="MJI581" s="633"/>
      <c r="MJJ581" s="633"/>
      <c r="MJK581" s="633"/>
      <c r="MJL581" s="633"/>
      <c r="MJM581" s="633"/>
      <c r="MJN581" s="633"/>
      <c r="MJO581" s="633"/>
      <c r="MJP581" s="633"/>
      <c r="MJQ581" s="633"/>
      <c r="MJR581" s="633"/>
      <c r="MJS581" s="633"/>
      <c r="MJT581" s="633"/>
      <c r="MJU581" s="633"/>
      <c r="MJV581" s="633"/>
      <c r="MJW581" s="633"/>
      <c r="MJX581" s="633"/>
      <c r="MJY581" s="633"/>
      <c r="MJZ581" s="633"/>
      <c r="MKA581" s="633"/>
      <c r="MKB581" s="633"/>
      <c r="MKC581" s="633"/>
      <c r="MKD581" s="633"/>
      <c r="MKE581" s="633"/>
      <c r="MKF581" s="633"/>
      <c r="MKG581" s="633"/>
      <c r="MKH581" s="633"/>
      <c r="MKI581" s="633"/>
      <c r="MKJ581" s="633"/>
      <c r="MKK581" s="633"/>
      <c r="MKL581" s="633"/>
      <c r="MKM581" s="633"/>
      <c r="MKN581" s="633"/>
      <c r="MKO581" s="633"/>
      <c r="MKP581" s="633"/>
      <c r="MKQ581" s="633"/>
      <c r="MKR581" s="633"/>
      <c r="MKS581" s="633"/>
      <c r="MKT581" s="633"/>
      <c r="MKU581" s="633"/>
      <c r="MKV581" s="633"/>
      <c r="MKW581" s="633"/>
      <c r="MKX581" s="633"/>
      <c r="MKY581" s="633"/>
      <c r="MKZ581" s="633"/>
      <c r="MLA581" s="633"/>
      <c r="MLB581" s="633"/>
      <c r="MLC581" s="633"/>
      <c r="MLD581" s="633"/>
      <c r="MLE581" s="633"/>
      <c r="MLF581" s="633"/>
      <c r="MLG581" s="633"/>
      <c r="MLH581" s="633"/>
      <c r="MLI581" s="633"/>
      <c r="MLJ581" s="633"/>
      <c r="MLK581" s="633"/>
      <c r="MLL581" s="633"/>
      <c r="MLM581" s="633"/>
      <c r="MLN581" s="633"/>
      <c r="MLO581" s="633"/>
      <c r="MLP581" s="633"/>
      <c r="MLQ581" s="633"/>
      <c r="MLR581" s="633"/>
      <c r="MLS581" s="633"/>
      <c r="MLT581" s="633"/>
      <c r="MLU581" s="633"/>
      <c r="MLV581" s="633"/>
      <c r="MLW581" s="633"/>
      <c r="MLX581" s="633"/>
      <c r="MLY581" s="633"/>
      <c r="MLZ581" s="633"/>
      <c r="MMA581" s="633"/>
      <c r="MMB581" s="633"/>
      <c r="MMC581" s="633"/>
      <c r="MMD581" s="633"/>
      <c r="MME581" s="633"/>
      <c r="MMF581" s="633"/>
      <c r="MMG581" s="633"/>
      <c r="MMH581" s="633"/>
      <c r="MMI581" s="633"/>
      <c r="MMJ581" s="633"/>
      <c r="MMK581" s="633"/>
      <c r="MML581" s="633"/>
      <c r="MMM581" s="633"/>
      <c r="MMN581" s="633"/>
      <c r="MMO581" s="633"/>
      <c r="MMP581" s="633"/>
      <c r="MMQ581" s="633"/>
      <c r="MMR581" s="633"/>
      <c r="MMS581" s="633"/>
      <c r="MMT581" s="633"/>
      <c r="MMU581" s="633"/>
      <c r="MMV581" s="633"/>
      <c r="MMW581" s="633"/>
      <c r="MMX581" s="633"/>
      <c r="MMY581" s="633"/>
      <c r="MMZ581" s="633"/>
      <c r="MNA581" s="633"/>
      <c r="MNB581" s="633"/>
      <c r="MNC581" s="633"/>
      <c r="MND581" s="633"/>
      <c r="MNE581" s="633"/>
      <c r="MNF581" s="633"/>
      <c r="MNG581" s="633"/>
      <c r="MNH581" s="633"/>
      <c r="MNI581" s="633"/>
      <c r="MNJ581" s="633"/>
      <c r="MNK581" s="633"/>
      <c r="MNL581" s="633"/>
      <c r="MNM581" s="633"/>
      <c r="MNN581" s="633"/>
      <c r="MNO581" s="633"/>
      <c r="MNP581" s="633"/>
      <c r="MNQ581" s="633"/>
      <c r="MNR581" s="633"/>
      <c r="MNS581" s="633"/>
      <c r="MNT581" s="633"/>
      <c r="MNU581" s="633"/>
      <c r="MNV581" s="633"/>
      <c r="MNW581" s="633"/>
      <c r="MNX581" s="633"/>
      <c r="MNY581" s="633"/>
      <c r="MNZ581" s="633"/>
      <c r="MOA581" s="633"/>
      <c r="MOB581" s="633"/>
      <c r="MOC581" s="633"/>
      <c r="MOD581" s="633"/>
      <c r="MOE581" s="633"/>
      <c r="MOF581" s="633"/>
      <c r="MOG581" s="633"/>
      <c r="MOH581" s="633"/>
      <c r="MOI581" s="633"/>
      <c r="MOJ581" s="633"/>
      <c r="MOK581" s="633"/>
      <c r="MOL581" s="633"/>
      <c r="MOM581" s="633"/>
      <c r="MON581" s="633"/>
      <c r="MOO581" s="633"/>
      <c r="MOP581" s="633"/>
      <c r="MOQ581" s="633"/>
      <c r="MOR581" s="633"/>
      <c r="MOS581" s="633"/>
      <c r="MOT581" s="633"/>
      <c r="MOU581" s="633"/>
      <c r="MOV581" s="633"/>
      <c r="MOW581" s="633"/>
      <c r="MOX581" s="633"/>
      <c r="MOY581" s="633"/>
      <c r="MOZ581" s="633"/>
      <c r="MPA581" s="633"/>
      <c r="MPB581" s="633"/>
      <c r="MPC581" s="633"/>
      <c r="MPD581" s="633"/>
      <c r="MPE581" s="633"/>
      <c r="MPF581" s="633"/>
      <c r="MPG581" s="633"/>
      <c r="MPH581" s="633"/>
      <c r="MPI581" s="633"/>
      <c r="MPJ581" s="633"/>
      <c r="MPK581" s="633"/>
      <c r="MPL581" s="633"/>
      <c r="MPM581" s="633"/>
      <c r="MPN581" s="633"/>
      <c r="MPO581" s="633"/>
      <c r="MPP581" s="633"/>
      <c r="MPQ581" s="633"/>
      <c r="MPR581" s="633"/>
      <c r="MPS581" s="633"/>
      <c r="MPT581" s="633"/>
      <c r="MPU581" s="633"/>
      <c r="MPV581" s="633"/>
      <c r="MPW581" s="633"/>
      <c r="MPX581" s="633"/>
      <c r="MPY581" s="633"/>
      <c r="MPZ581" s="633"/>
      <c r="MQA581" s="633"/>
      <c r="MQB581" s="633"/>
      <c r="MQC581" s="633"/>
      <c r="MQD581" s="633"/>
      <c r="MQE581" s="633"/>
      <c r="MQF581" s="633"/>
      <c r="MQG581" s="633"/>
      <c r="MQH581" s="633"/>
      <c r="MQI581" s="633"/>
      <c r="MQJ581" s="633"/>
      <c r="MQK581" s="633"/>
      <c r="MQL581" s="633"/>
      <c r="MQM581" s="633"/>
      <c r="MQN581" s="633"/>
      <c r="MQO581" s="633"/>
      <c r="MQP581" s="633"/>
      <c r="MQQ581" s="633"/>
      <c r="MQR581" s="633"/>
      <c r="MQS581" s="633"/>
      <c r="MQT581" s="633"/>
      <c r="MQU581" s="633"/>
      <c r="MQV581" s="633"/>
      <c r="MQW581" s="633"/>
      <c r="MQX581" s="633"/>
      <c r="MQY581" s="633"/>
      <c r="MQZ581" s="633"/>
      <c r="MRA581" s="633"/>
      <c r="MRB581" s="633"/>
      <c r="MRC581" s="633"/>
      <c r="MRD581" s="633"/>
      <c r="MRE581" s="633"/>
      <c r="MRF581" s="633"/>
      <c r="MRG581" s="633"/>
      <c r="MRH581" s="633"/>
      <c r="MRI581" s="633"/>
      <c r="MRJ581" s="633"/>
      <c r="MRK581" s="633"/>
      <c r="MRL581" s="633"/>
      <c r="MRM581" s="633"/>
      <c r="MRN581" s="633"/>
      <c r="MRO581" s="633"/>
      <c r="MRP581" s="633"/>
      <c r="MRQ581" s="633"/>
      <c r="MRR581" s="633"/>
      <c r="MRS581" s="633"/>
      <c r="MRT581" s="633"/>
      <c r="MRU581" s="633"/>
      <c r="MRV581" s="633"/>
      <c r="MRW581" s="633"/>
      <c r="MRX581" s="633"/>
      <c r="MRY581" s="633"/>
      <c r="MRZ581" s="633"/>
      <c r="MSA581" s="633"/>
      <c r="MSB581" s="633"/>
      <c r="MSC581" s="633"/>
      <c r="MSD581" s="633"/>
      <c r="MSE581" s="633"/>
      <c r="MSF581" s="633"/>
      <c r="MSG581" s="633"/>
      <c r="MSH581" s="633"/>
      <c r="MSI581" s="633"/>
      <c r="MSJ581" s="633"/>
      <c r="MSK581" s="633"/>
      <c r="MSL581" s="633"/>
      <c r="MSM581" s="633"/>
      <c r="MSN581" s="633"/>
      <c r="MSO581" s="633"/>
      <c r="MSP581" s="633"/>
      <c r="MSQ581" s="633"/>
      <c r="MSR581" s="633"/>
      <c r="MSS581" s="633"/>
      <c r="MST581" s="633"/>
      <c r="MSU581" s="633"/>
      <c r="MSV581" s="633"/>
      <c r="MSW581" s="633"/>
      <c r="MSX581" s="633"/>
      <c r="MSY581" s="633"/>
      <c r="MSZ581" s="633"/>
      <c r="MTA581" s="633"/>
      <c r="MTB581" s="633"/>
      <c r="MTC581" s="633"/>
      <c r="MTD581" s="633"/>
      <c r="MTE581" s="633"/>
      <c r="MTF581" s="633"/>
      <c r="MTG581" s="633"/>
      <c r="MTH581" s="633"/>
      <c r="MTI581" s="633"/>
      <c r="MTJ581" s="633"/>
      <c r="MTK581" s="633"/>
      <c r="MTL581" s="633"/>
      <c r="MTM581" s="633"/>
      <c r="MTN581" s="633"/>
      <c r="MTO581" s="633"/>
      <c r="MTP581" s="633"/>
      <c r="MTQ581" s="633"/>
      <c r="MTR581" s="633"/>
      <c r="MTS581" s="633"/>
      <c r="MTT581" s="633"/>
      <c r="MTU581" s="633"/>
      <c r="MTV581" s="633"/>
      <c r="MTW581" s="633"/>
      <c r="MTX581" s="633"/>
      <c r="MTY581" s="633"/>
      <c r="MTZ581" s="633"/>
      <c r="MUA581" s="633"/>
      <c r="MUB581" s="633"/>
      <c r="MUC581" s="633"/>
      <c r="MUD581" s="633"/>
      <c r="MUE581" s="633"/>
      <c r="MUF581" s="633"/>
      <c r="MUG581" s="633"/>
      <c r="MUH581" s="633"/>
      <c r="MUI581" s="633"/>
      <c r="MUJ581" s="633"/>
      <c r="MUK581" s="633"/>
      <c r="MUL581" s="633"/>
      <c r="MUM581" s="633"/>
      <c r="MUN581" s="633"/>
      <c r="MUO581" s="633"/>
      <c r="MUP581" s="633"/>
      <c r="MUQ581" s="633"/>
      <c r="MUR581" s="633"/>
      <c r="MUS581" s="633"/>
      <c r="MUT581" s="633"/>
      <c r="MUU581" s="633"/>
      <c r="MUV581" s="633"/>
      <c r="MUW581" s="633"/>
      <c r="MUX581" s="633"/>
      <c r="MUY581" s="633"/>
      <c r="MUZ581" s="633"/>
      <c r="MVA581" s="633"/>
      <c r="MVB581" s="633"/>
      <c r="MVC581" s="633"/>
      <c r="MVD581" s="633"/>
      <c r="MVE581" s="633"/>
      <c r="MVF581" s="633"/>
      <c r="MVG581" s="633"/>
      <c r="MVH581" s="633"/>
      <c r="MVI581" s="633"/>
      <c r="MVJ581" s="633"/>
      <c r="MVK581" s="633"/>
      <c r="MVL581" s="633"/>
      <c r="MVM581" s="633"/>
      <c r="MVN581" s="633"/>
      <c r="MVO581" s="633"/>
      <c r="MVP581" s="633"/>
      <c r="MVQ581" s="633"/>
      <c r="MVR581" s="633"/>
      <c r="MVS581" s="633"/>
      <c r="MVT581" s="633"/>
      <c r="MVU581" s="633"/>
      <c r="MVV581" s="633"/>
      <c r="MVW581" s="633"/>
      <c r="MVX581" s="633"/>
      <c r="MVY581" s="633"/>
      <c r="MVZ581" s="633"/>
      <c r="MWA581" s="633"/>
      <c r="MWB581" s="633"/>
      <c r="MWC581" s="633"/>
      <c r="MWD581" s="633"/>
      <c r="MWE581" s="633"/>
      <c r="MWF581" s="633"/>
      <c r="MWG581" s="633"/>
      <c r="MWH581" s="633"/>
      <c r="MWI581" s="633"/>
      <c r="MWJ581" s="633"/>
      <c r="MWK581" s="633"/>
      <c r="MWL581" s="633"/>
      <c r="MWM581" s="633"/>
      <c r="MWN581" s="633"/>
      <c r="MWO581" s="633"/>
      <c r="MWP581" s="633"/>
      <c r="MWQ581" s="633"/>
      <c r="MWR581" s="633"/>
      <c r="MWS581" s="633"/>
      <c r="MWT581" s="633"/>
      <c r="MWU581" s="633"/>
      <c r="MWV581" s="633"/>
      <c r="MWW581" s="633"/>
      <c r="MWX581" s="633"/>
      <c r="MWY581" s="633"/>
      <c r="MWZ581" s="633"/>
      <c r="MXA581" s="633"/>
      <c r="MXB581" s="633"/>
      <c r="MXC581" s="633"/>
      <c r="MXD581" s="633"/>
      <c r="MXE581" s="633"/>
      <c r="MXF581" s="633"/>
      <c r="MXG581" s="633"/>
      <c r="MXH581" s="633"/>
      <c r="MXI581" s="633"/>
      <c r="MXJ581" s="633"/>
      <c r="MXK581" s="633"/>
      <c r="MXL581" s="633"/>
      <c r="MXM581" s="633"/>
      <c r="MXN581" s="633"/>
      <c r="MXO581" s="633"/>
      <c r="MXP581" s="633"/>
      <c r="MXQ581" s="633"/>
      <c r="MXR581" s="633"/>
      <c r="MXS581" s="633"/>
      <c r="MXT581" s="633"/>
      <c r="MXU581" s="633"/>
      <c r="MXV581" s="633"/>
      <c r="MXW581" s="633"/>
      <c r="MXX581" s="633"/>
      <c r="MXY581" s="633"/>
      <c r="MXZ581" s="633"/>
      <c r="MYA581" s="633"/>
      <c r="MYB581" s="633"/>
      <c r="MYC581" s="633"/>
      <c r="MYD581" s="633"/>
      <c r="MYE581" s="633"/>
      <c r="MYF581" s="633"/>
      <c r="MYG581" s="633"/>
      <c r="MYH581" s="633"/>
      <c r="MYI581" s="633"/>
      <c r="MYJ581" s="633"/>
      <c r="MYK581" s="633"/>
      <c r="MYL581" s="633"/>
      <c r="MYM581" s="633"/>
      <c r="MYN581" s="633"/>
      <c r="MYO581" s="633"/>
      <c r="MYP581" s="633"/>
      <c r="MYQ581" s="633"/>
      <c r="MYR581" s="633"/>
      <c r="MYS581" s="633"/>
      <c r="MYT581" s="633"/>
      <c r="MYU581" s="633"/>
      <c r="MYV581" s="633"/>
      <c r="MYW581" s="633"/>
      <c r="MYX581" s="633"/>
      <c r="MYY581" s="633"/>
      <c r="MYZ581" s="633"/>
      <c r="MZA581" s="633"/>
      <c r="MZB581" s="633"/>
      <c r="MZC581" s="633"/>
      <c r="MZD581" s="633"/>
      <c r="MZE581" s="633"/>
      <c r="MZF581" s="633"/>
      <c r="MZG581" s="633"/>
      <c r="MZH581" s="633"/>
      <c r="MZI581" s="633"/>
      <c r="MZJ581" s="633"/>
      <c r="MZK581" s="633"/>
      <c r="MZL581" s="633"/>
      <c r="MZM581" s="633"/>
      <c r="MZN581" s="633"/>
      <c r="MZO581" s="633"/>
      <c r="MZP581" s="633"/>
      <c r="MZQ581" s="633"/>
      <c r="MZR581" s="633"/>
      <c r="MZS581" s="633"/>
      <c r="MZT581" s="633"/>
      <c r="MZU581" s="633"/>
      <c r="MZV581" s="633"/>
      <c r="MZW581" s="633"/>
      <c r="MZX581" s="633"/>
      <c r="MZY581" s="633"/>
      <c r="MZZ581" s="633"/>
      <c r="NAA581" s="633"/>
      <c r="NAB581" s="633"/>
      <c r="NAC581" s="633"/>
      <c r="NAD581" s="633"/>
      <c r="NAE581" s="633"/>
      <c r="NAF581" s="633"/>
      <c r="NAG581" s="633"/>
      <c r="NAH581" s="633"/>
      <c r="NAI581" s="633"/>
      <c r="NAJ581" s="633"/>
      <c r="NAK581" s="633"/>
      <c r="NAL581" s="633"/>
      <c r="NAM581" s="633"/>
      <c r="NAN581" s="633"/>
      <c r="NAO581" s="633"/>
      <c r="NAP581" s="633"/>
      <c r="NAQ581" s="633"/>
      <c r="NAR581" s="633"/>
      <c r="NAS581" s="633"/>
      <c r="NAT581" s="633"/>
      <c r="NAU581" s="633"/>
      <c r="NAV581" s="633"/>
      <c r="NAW581" s="633"/>
      <c r="NAX581" s="633"/>
      <c r="NAY581" s="633"/>
      <c r="NAZ581" s="633"/>
      <c r="NBA581" s="633"/>
      <c r="NBB581" s="633"/>
      <c r="NBC581" s="633"/>
      <c r="NBD581" s="633"/>
      <c r="NBE581" s="633"/>
      <c r="NBF581" s="633"/>
      <c r="NBG581" s="633"/>
      <c r="NBH581" s="633"/>
      <c r="NBI581" s="633"/>
      <c r="NBJ581" s="633"/>
      <c r="NBK581" s="633"/>
      <c r="NBL581" s="633"/>
      <c r="NBM581" s="633"/>
      <c r="NBN581" s="633"/>
      <c r="NBO581" s="633"/>
      <c r="NBP581" s="633"/>
      <c r="NBQ581" s="633"/>
      <c r="NBR581" s="633"/>
      <c r="NBS581" s="633"/>
      <c r="NBT581" s="633"/>
      <c r="NBU581" s="633"/>
      <c r="NBV581" s="633"/>
      <c r="NBW581" s="633"/>
      <c r="NBX581" s="633"/>
      <c r="NBY581" s="633"/>
      <c r="NBZ581" s="633"/>
      <c r="NCA581" s="633"/>
      <c r="NCB581" s="633"/>
      <c r="NCC581" s="633"/>
      <c r="NCD581" s="633"/>
      <c r="NCE581" s="633"/>
      <c r="NCF581" s="633"/>
      <c r="NCG581" s="633"/>
      <c r="NCH581" s="633"/>
      <c r="NCI581" s="633"/>
      <c r="NCJ581" s="633"/>
      <c r="NCK581" s="633"/>
      <c r="NCL581" s="633"/>
      <c r="NCM581" s="633"/>
      <c r="NCN581" s="633"/>
      <c r="NCO581" s="633"/>
      <c r="NCP581" s="633"/>
      <c r="NCQ581" s="633"/>
      <c r="NCR581" s="633"/>
      <c r="NCS581" s="633"/>
      <c r="NCT581" s="633"/>
      <c r="NCU581" s="633"/>
      <c r="NCV581" s="633"/>
      <c r="NCW581" s="633"/>
      <c r="NCX581" s="633"/>
      <c r="NCY581" s="633"/>
      <c r="NCZ581" s="633"/>
      <c r="NDA581" s="633"/>
      <c r="NDB581" s="633"/>
      <c r="NDC581" s="633"/>
      <c r="NDD581" s="633"/>
      <c r="NDE581" s="633"/>
      <c r="NDF581" s="633"/>
      <c r="NDG581" s="633"/>
      <c r="NDH581" s="633"/>
      <c r="NDI581" s="633"/>
      <c r="NDJ581" s="633"/>
      <c r="NDK581" s="633"/>
      <c r="NDL581" s="633"/>
      <c r="NDM581" s="633"/>
      <c r="NDN581" s="633"/>
      <c r="NDO581" s="633"/>
      <c r="NDP581" s="633"/>
      <c r="NDQ581" s="633"/>
      <c r="NDR581" s="633"/>
      <c r="NDS581" s="633"/>
      <c r="NDT581" s="633"/>
      <c r="NDU581" s="633"/>
      <c r="NDV581" s="633"/>
      <c r="NDW581" s="633"/>
      <c r="NDX581" s="633"/>
      <c r="NDY581" s="633"/>
      <c r="NDZ581" s="633"/>
      <c r="NEA581" s="633"/>
      <c r="NEB581" s="633"/>
      <c r="NEC581" s="633"/>
      <c r="NED581" s="633"/>
      <c r="NEE581" s="633"/>
      <c r="NEF581" s="633"/>
      <c r="NEG581" s="633"/>
      <c r="NEH581" s="633"/>
      <c r="NEI581" s="633"/>
      <c r="NEJ581" s="633"/>
      <c r="NEK581" s="633"/>
      <c r="NEL581" s="633"/>
      <c r="NEM581" s="633"/>
      <c r="NEN581" s="633"/>
      <c r="NEO581" s="633"/>
      <c r="NEP581" s="633"/>
      <c r="NEQ581" s="633"/>
      <c r="NER581" s="633"/>
      <c r="NES581" s="633"/>
      <c r="NET581" s="633"/>
      <c r="NEU581" s="633"/>
      <c r="NEV581" s="633"/>
      <c r="NEW581" s="633"/>
      <c r="NEX581" s="633"/>
      <c r="NEY581" s="633"/>
      <c r="NEZ581" s="633"/>
      <c r="NFA581" s="633"/>
      <c r="NFB581" s="633"/>
      <c r="NFC581" s="633"/>
      <c r="NFD581" s="633"/>
      <c r="NFE581" s="633"/>
      <c r="NFF581" s="633"/>
      <c r="NFG581" s="633"/>
      <c r="NFH581" s="633"/>
      <c r="NFI581" s="633"/>
      <c r="NFJ581" s="633"/>
      <c r="NFK581" s="633"/>
      <c r="NFL581" s="633"/>
      <c r="NFM581" s="633"/>
      <c r="NFN581" s="633"/>
      <c r="NFO581" s="633"/>
      <c r="NFP581" s="633"/>
      <c r="NFQ581" s="633"/>
      <c r="NFR581" s="633"/>
      <c r="NFS581" s="633"/>
      <c r="NFT581" s="633"/>
      <c r="NFU581" s="633"/>
      <c r="NFV581" s="633"/>
      <c r="NFW581" s="633"/>
      <c r="NFX581" s="633"/>
      <c r="NFY581" s="633"/>
      <c r="NFZ581" s="633"/>
      <c r="NGA581" s="633"/>
      <c r="NGB581" s="633"/>
      <c r="NGC581" s="633"/>
      <c r="NGD581" s="633"/>
      <c r="NGE581" s="633"/>
      <c r="NGF581" s="633"/>
      <c r="NGG581" s="633"/>
      <c r="NGH581" s="633"/>
      <c r="NGI581" s="633"/>
      <c r="NGJ581" s="633"/>
      <c r="NGK581" s="633"/>
      <c r="NGL581" s="633"/>
      <c r="NGM581" s="633"/>
      <c r="NGN581" s="633"/>
      <c r="NGO581" s="633"/>
      <c r="NGP581" s="633"/>
      <c r="NGQ581" s="633"/>
      <c r="NGR581" s="633"/>
      <c r="NGS581" s="633"/>
      <c r="NGT581" s="633"/>
      <c r="NGU581" s="633"/>
      <c r="NGV581" s="633"/>
      <c r="NGW581" s="633"/>
      <c r="NGX581" s="633"/>
      <c r="NGY581" s="633"/>
      <c r="NGZ581" s="633"/>
      <c r="NHA581" s="633"/>
      <c r="NHB581" s="633"/>
      <c r="NHC581" s="633"/>
      <c r="NHD581" s="633"/>
      <c r="NHE581" s="633"/>
      <c r="NHF581" s="633"/>
      <c r="NHG581" s="633"/>
      <c r="NHH581" s="633"/>
      <c r="NHI581" s="633"/>
      <c r="NHJ581" s="633"/>
      <c r="NHK581" s="633"/>
      <c r="NHL581" s="633"/>
      <c r="NHM581" s="633"/>
      <c r="NHN581" s="633"/>
      <c r="NHO581" s="633"/>
      <c r="NHP581" s="633"/>
      <c r="NHQ581" s="633"/>
      <c r="NHR581" s="633"/>
      <c r="NHS581" s="633"/>
      <c r="NHT581" s="633"/>
      <c r="NHU581" s="633"/>
      <c r="NHV581" s="633"/>
      <c r="NHW581" s="633"/>
      <c r="NHX581" s="633"/>
      <c r="NHY581" s="633"/>
      <c r="NHZ581" s="633"/>
      <c r="NIA581" s="633"/>
      <c r="NIB581" s="633"/>
      <c r="NIC581" s="633"/>
      <c r="NID581" s="633"/>
      <c r="NIE581" s="633"/>
      <c r="NIF581" s="633"/>
      <c r="NIG581" s="633"/>
      <c r="NIH581" s="633"/>
      <c r="NII581" s="633"/>
      <c r="NIJ581" s="633"/>
      <c r="NIK581" s="633"/>
      <c r="NIL581" s="633"/>
      <c r="NIM581" s="633"/>
      <c r="NIN581" s="633"/>
      <c r="NIO581" s="633"/>
      <c r="NIP581" s="633"/>
      <c r="NIQ581" s="633"/>
      <c r="NIR581" s="633"/>
      <c r="NIS581" s="633"/>
      <c r="NIT581" s="633"/>
      <c r="NIU581" s="633"/>
      <c r="NIV581" s="633"/>
      <c r="NIW581" s="633"/>
      <c r="NIX581" s="633"/>
      <c r="NIY581" s="633"/>
      <c r="NIZ581" s="633"/>
      <c r="NJA581" s="633"/>
      <c r="NJB581" s="633"/>
      <c r="NJC581" s="633"/>
      <c r="NJD581" s="633"/>
      <c r="NJE581" s="633"/>
      <c r="NJF581" s="633"/>
      <c r="NJG581" s="633"/>
      <c r="NJH581" s="633"/>
      <c r="NJI581" s="633"/>
      <c r="NJJ581" s="633"/>
      <c r="NJK581" s="633"/>
      <c r="NJL581" s="633"/>
      <c r="NJM581" s="633"/>
      <c r="NJN581" s="633"/>
      <c r="NJO581" s="633"/>
      <c r="NJP581" s="633"/>
      <c r="NJQ581" s="633"/>
      <c r="NJR581" s="633"/>
      <c r="NJS581" s="633"/>
      <c r="NJT581" s="633"/>
      <c r="NJU581" s="633"/>
      <c r="NJV581" s="633"/>
      <c r="NJW581" s="633"/>
      <c r="NJX581" s="633"/>
      <c r="NJY581" s="633"/>
      <c r="NJZ581" s="633"/>
      <c r="NKA581" s="633"/>
      <c r="NKB581" s="633"/>
      <c r="NKC581" s="633"/>
      <c r="NKD581" s="633"/>
      <c r="NKE581" s="633"/>
      <c r="NKF581" s="633"/>
      <c r="NKG581" s="633"/>
      <c r="NKH581" s="633"/>
      <c r="NKI581" s="633"/>
      <c r="NKJ581" s="633"/>
      <c r="NKK581" s="633"/>
      <c r="NKL581" s="633"/>
      <c r="NKM581" s="633"/>
      <c r="NKN581" s="633"/>
      <c r="NKO581" s="633"/>
      <c r="NKP581" s="633"/>
      <c r="NKQ581" s="633"/>
      <c r="NKR581" s="633"/>
      <c r="NKS581" s="633"/>
      <c r="NKT581" s="633"/>
      <c r="NKU581" s="633"/>
      <c r="NKV581" s="633"/>
      <c r="NKW581" s="633"/>
      <c r="NKX581" s="633"/>
      <c r="NKY581" s="633"/>
      <c r="NKZ581" s="633"/>
      <c r="NLA581" s="633"/>
      <c r="NLB581" s="633"/>
      <c r="NLC581" s="633"/>
      <c r="NLD581" s="633"/>
      <c r="NLE581" s="633"/>
      <c r="NLF581" s="633"/>
      <c r="NLG581" s="633"/>
      <c r="NLH581" s="633"/>
      <c r="NLI581" s="633"/>
      <c r="NLJ581" s="633"/>
      <c r="NLK581" s="633"/>
      <c r="NLL581" s="633"/>
      <c r="NLM581" s="633"/>
      <c r="NLN581" s="633"/>
      <c r="NLO581" s="633"/>
      <c r="NLP581" s="633"/>
      <c r="NLQ581" s="633"/>
      <c r="NLR581" s="633"/>
      <c r="NLS581" s="633"/>
      <c r="NLT581" s="633"/>
      <c r="NLU581" s="633"/>
      <c r="NLV581" s="633"/>
      <c r="NLW581" s="633"/>
      <c r="NLX581" s="633"/>
      <c r="NLY581" s="633"/>
      <c r="NLZ581" s="633"/>
      <c r="NMA581" s="633"/>
      <c r="NMB581" s="633"/>
      <c r="NMC581" s="633"/>
      <c r="NMD581" s="633"/>
      <c r="NME581" s="633"/>
      <c r="NMF581" s="633"/>
      <c r="NMG581" s="633"/>
      <c r="NMH581" s="633"/>
      <c r="NMI581" s="633"/>
      <c r="NMJ581" s="633"/>
      <c r="NMK581" s="633"/>
      <c r="NML581" s="633"/>
      <c r="NMM581" s="633"/>
      <c r="NMN581" s="633"/>
      <c r="NMO581" s="633"/>
      <c r="NMP581" s="633"/>
      <c r="NMQ581" s="633"/>
      <c r="NMR581" s="633"/>
      <c r="NMS581" s="633"/>
      <c r="NMT581" s="633"/>
      <c r="NMU581" s="633"/>
      <c r="NMV581" s="633"/>
      <c r="NMW581" s="633"/>
      <c r="NMX581" s="633"/>
      <c r="NMY581" s="633"/>
      <c r="NMZ581" s="633"/>
      <c r="NNA581" s="633"/>
      <c r="NNB581" s="633"/>
      <c r="NNC581" s="633"/>
      <c r="NND581" s="633"/>
      <c r="NNE581" s="633"/>
      <c r="NNF581" s="633"/>
      <c r="NNG581" s="633"/>
      <c r="NNH581" s="633"/>
      <c r="NNI581" s="633"/>
      <c r="NNJ581" s="633"/>
      <c r="NNK581" s="633"/>
      <c r="NNL581" s="633"/>
      <c r="NNM581" s="633"/>
      <c r="NNN581" s="633"/>
      <c r="NNO581" s="633"/>
      <c r="NNP581" s="633"/>
      <c r="NNQ581" s="633"/>
      <c r="NNR581" s="633"/>
      <c r="NNS581" s="633"/>
      <c r="NNT581" s="633"/>
      <c r="NNU581" s="633"/>
      <c r="NNV581" s="633"/>
      <c r="NNW581" s="633"/>
      <c r="NNX581" s="633"/>
      <c r="NNY581" s="633"/>
      <c r="NNZ581" s="633"/>
      <c r="NOA581" s="633"/>
      <c r="NOB581" s="633"/>
      <c r="NOC581" s="633"/>
      <c r="NOD581" s="633"/>
      <c r="NOE581" s="633"/>
      <c r="NOF581" s="633"/>
      <c r="NOG581" s="633"/>
      <c r="NOH581" s="633"/>
      <c r="NOI581" s="633"/>
      <c r="NOJ581" s="633"/>
      <c r="NOK581" s="633"/>
      <c r="NOL581" s="633"/>
      <c r="NOM581" s="633"/>
      <c r="NON581" s="633"/>
      <c r="NOO581" s="633"/>
      <c r="NOP581" s="633"/>
      <c r="NOQ581" s="633"/>
      <c r="NOR581" s="633"/>
      <c r="NOS581" s="633"/>
      <c r="NOT581" s="633"/>
      <c r="NOU581" s="633"/>
      <c r="NOV581" s="633"/>
      <c r="NOW581" s="633"/>
      <c r="NOX581" s="633"/>
      <c r="NOY581" s="633"/>
      <c r="NOZ581" s="633"/>
      <c r="NPA581" s="633"/>
      <c r="NPB581" s="633"/>
      <c r="NPC581" s="633"/>
      <c r="NPD581" s="633"/>
      <c r="NPE581" s="633"/>
      <c r="NPF581" s="633"/>
      <c r="NPG581" s="633"/>
      <c r="NPH581" s="633"/>
      <c r="NPI581" s="633"/>
      <c r="NPJ581" s="633"/>
      <c r="NPK581" s="633"/>
      <c r="NPL581" s="633"/>
      <c r="NPM581" s="633"/>
      <c r="NPN581" s="633"/>
      <c r="NPO581" s="633"/>
      <c r="NPP581" s="633"/>
      <c r="NPQ581" s="633"/>
      <c r="NPR581" s="633"/>
      <c r="NPS581" s="633"/>
      <c r="NPT581" s="633"/>
      <c r="NPU581" s="633"/>
      <c r="NPV581" s="633"/>
      <c r="NPW581" s="633"/>
      <c r="NPX581" s="633"/>
      <c r="NPY581" s="633"/>
      <c r="NPZ581" s="633"/>
      <c r="NQA581" s="633"/>
      <c r="NQB581" s="633"/>
      <c r="NQC581" s="633"/>
      <c r="NQD581" s="633"/>
      <c r="NQE581" s="633"/>
      <c r="NQF581" s="633"/>
      <c r="NQG581" s="633"/>
      <c r="NQH581" s="633"/>
      <c r="NQI581" s="633"/>
      <c r="NQJ581" s="633"/>
      <c r="NQK581" s="633"/>
      <c r="NQL581" s="633"/>
      <c r="NQM581" s="633"/>
      <c r="NQN581" s="633"/>
      <c r="NQO581" s="633"/>
      <c r="NQP581" s="633"/>
      <c r="NQQ581" s="633"/>
      <c r="NQR581" s="633"/>
      <c r="NQS581" s="633"/>
      <c r="NQT581" s="633"/>
      <c r="NQU581" s="633"/>
      <c r="NQV581" s="633"/>
      <c r="NQW581" s="633"/>
      <c r="NQX581" s="633"/>
      <c r="NQY581" s="633"/>
      <c r="NQZ581" s="633"/>
      <c r="NRA581" s="633"/>
      <c r="NRB581" s="633"/>
      <c r="NRC581" s="633"/>
      <c r="NRD581" s="633"/>
      <c r="NRE581" s="633"/>
      <c r="NRF581" s="633"/>
      <c r="NRG581" s="633"/>
      <c r="NRH581" s="633"/>
      <c r="NRI581" s="633"/>
      <c r="NRJ581" s="633"/>
      <c r="NRK581" s="633"/>
      <c r="NRL581" s="633"/>
      <c r="NRM581" s="633"/>
      <c r="NRN581" s="633"/>
      <c r="NRO581" s="633"/>
      <c r="NRP581" s="633"/>
      <c r="NRQ581" s="633"/>
      <c r="NRR581" s="633"/>
      <c r="NRS581" s="633"/>
      <c r="NRT581" s="633"/>
      <c r="NRU581" s="633"/>
      <c r="NRV581" s="633"/>
      <c r="NRW581" s="633"/>
      <c r="NRX581" s="633"/>
      <c r="NRY581" s="633"/>
      <c r="NRZ581" s="633"/>
      <c r="NSA581" s="633"/>
      <c r="NSB581" s="633"/>
      <c r="NSC581" s="633"/>
      <c r="NSD581" s="633"/>
      <c r="NSE581" s="633"/>
      <c r="NSF581" s="633"/>
      <c r="NSG581" s="633"/>
      <c r="NSH581" s="633"/>
      <c r="NSI581" s="633"/>
      <c r="NSJ581" s="633"/>
      <c r="NSK581" s="633"/>
      <c r="NSL581" s="633"/>
      <c r="NSM581" s="633"/>
      <c r="NSN581" s="633"/>
      <c r="NSO581" s="633"/>
      <c r="NSP581" s="633"/>
      <c r="NSQ581" s="633"/>
      <c r="NSR581" s="633"/>
      <c r="NSS581" s="633"/>
      <c r="NST581" s="633"/>
      <c r="NSU581" s="633"/>
      <c r="NSV581" s="633"/>
      <c r="NSW581" s="633"/>
      <c r="NSX581" s="633"/>
      <c r="NSY581" s="633"/>
      <c r="NSZ581" s="633"/>
      <c r="NTA581" s="633"/>
      <c r="NTB581" s="633"/>
      <c r="NTC581" s="633"/>
      <c r="NTD581" s="633"/>
      <c r="NTE581" s="633"/>
      <c r="NTF581" s="633"/>
      <c r="NTG581" s="633"/>
      <c r="NTH581" s="633"/>
      <c r="NTI581" s="633"/>
      <c r="NTJ581" s="633"/>
      <c r="NTK581" s="633"/>
      <c r="NTL581" s="633"/>
      <c r="NTM581" s="633"/>
      <c r="NTN581" s="633"/>
      <c r="NTO581" s="633"/>
      <c r="NTP581" s="633"/>
      <c r="NTQ581" s="633"/>
      <c r="NTR581" s="633"/>
      <c r="NTS581" s="633"/>
      <c r="NTT581" s="633"/>
      <c r="NTU581" s="633"/>
      <c r="NTV581" s="633"/>
      <c r="NTW581" s="633"/>
      <c r="NTX581" s="633"/>
      <c r="NTY581" s="633"/>
      <c r="NTZ581" s="633"/>
      <c r="NUA581" s="633"/>
      <c r="NUB581" s="633"/>
      <c r="NUC581" s="633"/>
      <c r="NUD581" s="633"/>
      <c r="NUE581" s="633"/>
      <c r="NUF581" s="633"/>
      <c r="NUG581" s="633"/>
      <c r="NUH581" s="633"/>
      <c r="NUI581" s="633"/>
      <c r="NUJ581" s="633"/>
      <c r="NUK581" s="633"/>
      <c r="NUL581" s="633"/>
      <c r="NUM581" s="633"/>
      <c r="NUN581" s="633"/>
      <c r="NUO581" s="633"/>
      <c r="NUP581" s="633"/>
      <c r="NUQ581" s="633"/>
      <c r="NUR581" s="633"/>
      <c r="NUS581" s="633"/>
      <c r="NUT581" s="633"/>
      <c r="NUU581" s="633"/>
      <c r="NUV581" s="633"/>
      <c r="NUW581" s="633"/>
      <c r="NUX581" s="633"/>
      <c r="NUY581" s="633"/>
      <c r="NUZ581" s="633"/>
      <c r="NVA581" s="633"/>
      <c r="NVB581" s="633"/>
      <c r="NVC581" s="633"/>
      <c r="NVD581" s="633"/>
      <c r="NVE581" s="633"/>
      <c r="NVF581" s="633"/>
      <c r="NVG581" s="633"/>
      <c r="NVH581" s="633"/>
      <c r="NVI581" s="633"/>
      <c r="NVJ581" s="633"/>
      <c r="NVK581" s="633"/>
      <c r="NVL581" s="633"/>
      <c r="NVM581" s="633"/>
      <c r="NVN581" s="633"/>
      <c r="NVO581" s="633"/>
      <c r="NVP581" s="633"/>
      <c r="NVQ581" s="633"/>
      <c r="NVR581" s="633"/>
      <c r="NVS581" s="633"/>
      <c r="NVT581" s="633"/>
      <c r="NVU581" s="633"/>
      <c r="NVV581" s="633"/>
      <c r="NVW581" s="633"/>
      <c r="NVX581" s="633"/>
      <c r="NVY581" s="633"/>
      <c r="NVZ581" s="633"/>
      <c r="NWA581" s="633"/>
      <c r="NWB581" s="633"/>
      <c r="NWC581" s="633"/>
      <c r="NWD581" s="633"/>
      <c r="NWE581" s="633"/>
      <c r="NWF581" s="633"/>
      <c r="NWG581" s="633"/>
      <c r="NWH581" s="633"/>
      <c r="NWI581" s="633"/>
      <c r="NWJ581" s="633"/>
      <c r="NWK581" s="633"/>
      <c r="NWL581" s="633"/>
      <c r="NWM581" s="633"/>
      <c r="NWN581" s="633"/>
      <c r="NWO581" s="633"/>
      <c r="NWP581" s="633"/>
      <c r="NWQ581" s="633"/>
      <c r="NWR581" s="633"/>
      <c r="NWS581" s="633"/>
      <c r="NWT581" s="633"/>
      <c r="NWU581" s="633"/>
      <c r="NWV581" s="633"/>
      <c r="NWW581" s="633"/>
      <c r="NWX581" s="633"/>
      <c r="NWY581" s="633"/>
      <c r="NWZ581" s="633"/>
      <c r="NXA581" s="633"/>
      <c r="NXB581" s="633"/>
      <c r="NXC581" s="633"/>
      <c r="NXD581" s="633"/>
      <c r="NXE581" s="633"/>
      <c r="NXF581" s="633"/>
      <c r="NXG581" s="633"/>
      <c r="NXH581" s="633"/>
      <c r="NXI581" s="633"/>
      <c r="NXJ581" s="633"/>
      <c r="NXK581" s="633"/>
      <c r="NXL581" s="633"/>
      <c r="NXM581" s="633"/>
      <c r="NXN581" s="633"/>
      <c r="NXO581" s="633"/>
      <c r="NXP581" s="633"/>
      <c r="NXQ581" s="633"/>
      <c r="NXR581" s="633"/>
      <c r="NXS581" s="633"/>
      <c r="NXT581" s="633"/>
      <c r="NXU581" s="633"/>
      <c r="NXV581" s="633"/>
      <c r="NXW581" s="633"/>
      <c r="NXX581" s="633"/>
      <c r="NXY581" s="633"/>
      <c r="NXZ581" s="633"/>
      <c r="NYA581" s="633"/>
      <c r="NYB581" s="633"/>
      <c r="NYC581" s="633"/>
      <c r="NYD581" s="633"/>
      <c r="NYE581" s="633"/>
      <c r="NYF581" s="633"/>
      <c r="NYG581" s="633"/>
      <c r="NYH581" s="633"/>
      <c r="NYI581" s="633"/>
      <c r="NYJ581" s="633"/>
      <c r="NYK581" s="633"/>
      <c r="NYL581" s="633"/>
      <c r="NYM581" s="633"/>
      <c r="NYN581" s="633"/>
      <c r="NYO581" s="633"/>
      <c r="NYP581" s="633"/>
      <c r="NYQ581" s="633"/>
      <c r="NYR581" s="633"/>
      <c r="NYS581" s="633"/>
      <c r="NYT581" s="633"/>
      <c r="NYU581" s="633"/>
      <c r="NYV581" s="633"/>
      <c r="NYW581" s="633"/>
      <c r="NYX581" s="633"/>
      <c r="NYY581" s="633"/>
      <c r="NYZ581" s="633"/>
      <c r="NZA581" s="633"/>
      <c r="NZB581" s="633"/>
      <c r="NZC581" s="633"/>
      <c r="NZD581" s="633"/>
      <c r="NZE581" s="633"/>
      <c r="NZF581" s="633"/>
      <c r="NZG581" s="633"/>
      <c r="NZH581" s="633"/>
      <c r="NZI581" s="633"/>
      <c r="NZJ581" s="633"/>
      <c r="NZK581" s="633"/>
      <c r="NZL581" s="633"/>
      <c r="NZM581" s="633"/>
      <c r="NZN581" s="633"/>
      <c r="NZO581" s="633"/>
      <c r="NZP581" s="633"/>
      <c r="NZQ581" s="633"/>
      <c r="NZR581" s="633"/>
      <c r="NZS581" s="633"/>
      <c r="NZT581" s="633"/>
      <c r="NZU581" s="633"/>
      <c r="NZV581" s="633"/>
      <c r="NZW581" s="633"/>
      <c r="NZX581" s="633"/>
      <c r="NZY581" s="633"/>
      <c r="NZZ581" s="633"/>
      <c r="OAA581" s="633"/>
      <c r="OAB581" s="633"/>
      <c r="OAC581" s="633"/>
      <c r="OAD581" s="633"/>
      <c r="OAE581" s="633"/>
      <c r="OAF581" s="633"/>
      <c r="OAG581" s="633"/>
      <c r="OAH581" s="633"/>
      <c r="OAI581" s="633"/>
      <c r="OAJ581" s="633"/>
      <c r="OAK581" s="633"/>
      <c r="OAL581" s="633"/>
      <c r="OAM581" s="633"/>
      <c r="OAN581" s="633"/>
      <c r="OAO581" s="633"/>
      <c r="OAP581" s="633"/>
      <c r="OAQ581" s="633"/>
      <c r="OAR581" s="633"/>
      <c r="OAS581" s="633"/>
      <c r="OAT581" s="633"/>
      <c r="OAU581" s="633"/>
      <c r="OAV581" s="633"/>
      <c r="OAW581" s="633"/>
      <c r="OAX581" s="633"/>
      <c r="OAY581" s="633"/>
      <c r="OAZ581" s="633"/>
      <c r="OBA581" s="633"/>
      <c r="OBB581" s="633"/>
      <c r="OBC581" s="633"/>
      <c r="OBD581" s="633"/>
      <c r="OBE581" s="633"/>
      <c r="OBF581" s="633"/>
      <c r="OBG581" s="633"/>
      <c r="OBH581" s="633"/>
      <c r="OBI581" s="633"/>
      <c r="OBJ581" s="633"/>
      <c r="OBK581" s="633"/>
      <c r="OBL581" s="633"/>
      <c r="OBM581" s="633"/>
      <c r="OBN581" s="633"/>
      <c r="OBO581" s="633"/>
      <c r="OBP581" s="633"/>
      <c r="OBQ581" s="633"/>
      <c r="OBR581" s="633"/>
      <c r="OBS581" s="633"/>
      <c r="OBT581" s="633"/>
      <c r="OBU581" s="633"/>
      <c r="OBV581" s="633"/>
      <c r="OBW581" s="633"/>
      <c r="OBX581" s="633"/>
      <c r="OBY581" s="633"/>
      <c r="OBZ581" s="633"/>
      <c r="OCA581" s="633"/>
      <c r="OCB581" s="633"/>
      <c r="OCC581" s="633"/>
      <c r="OCD581" s="633"/>
      <c r="OCE581" s="633"/>
      <c r="OCF581" s="633"/>
      <c r="OCG581" s="633"/>
      <c r="OCH581" s="633"/>
      <c r="OCI581" s="633"/>
      <c r="OCJ581" s="633"/>
      <c r="OCK581" s="633"/>
      <c r="OCL581" s="633"/>
      <c r="OCM581" s="633"/>
      <c r="OCN581" s="633"/>
      <c r="OCO581" s="633"/>
      <c r="OCP581" s="633"/>
      <c r="OCQ581" s="633"/>
      <c r="OCR581" s="633"/>
      <c r="OCS581" s="633"/>
      <c r="OCT581" s="633"/>
      <c r="OCU581" s="633"/>
      <c r="OCV581" s="633"/>
      <c r="OCW581" s="633"/>
      <c r="OCX581" s="633"/>
      <c r="OCY581" s="633"/>
      <c r="OCZ581" s="633"/>
      <c r="ODA581" s="633"/>
      <c r="ODB581" s="633"/>
      <c r="ODC581" s="633"/>
      <c r="ODD581" s="633"/>
      <c r="ODE581" s="633"/>
      <c r="ODF581" s="633"/>
      <c r="ODG581" s="633"/>
      <c r="ODH581" s="633"/>
      <c r="ODI581" s="633"/>
      <c r="ODJ581" s="633"/>
      <c r="ODK581" s="633"/>
      <c r="ODL581" s="633"/>
      <c r="ODM581" s="633"/>
      <c r="ODN581" s="633"/>
      <c r="ODO581" s="633"/>
      <c r="ODP581" s="633"/>
      <c r="ODQ581" s="633"/>
      <c r="ODR581" s="633"/>
      <c r="ODS581" s="633"/>
      <c r="ODT581" s="633"/>
      <c r="ODU581" s="633"/>
      <c r="ODV581" s="633"/>
      <c r="ODW581" s="633"/>
      <c r="ODX581" s="633"/>
      <c r="ODY581" s="633"/>
      <c r="ODZ581" s="633"/>
      <c r="OEA581" s="633"/>
      <c r="OEB581" s="633"/>
      <c r="OEC581" s="633"/>
      <c r="OED581" s="633"/>
      <c r="OEE581" s="633"/>
      <c r="OEF581" s="633"/>
      <c r="OEG581" s="633"/>
      <c r="OEH581" s="633"/>
      <c r="OEI581" s="633"/>
      <c r="OEJ581" s="633"/>
      <c r="OEK581" s="633"/>
      <c r="OEL581" s="633"/>
      <c r="OEM581" s="633"/>
      <c r="OEN581" s="633"/>
      <c r="OEO581" s="633"/>
      <c r="OEP581" s="633"/>
      <c r="OEQ581" s="633"/>
      <c r="OER581" s="633"/>
      <c r="OES581" s="633"/>
      <c r="OET581" s="633"/>
      <c r="OEU581" s="633"/>
      <c r="OEV581" s="633"/>
      <c r="OEW581" s="633"/>
      <c r="OEX581" s="633"/>
      <c r="OEY581" s="633"/>
      <c r="OEZ581" s="633"/>
      <c r="OFA581" s="633"/>
      <c r="OFB581" s="633"/>
      <c r="OFC581" s="633"/>
      <c r="OFD581" s="633"/>
      <c r="OFE581" s="633"/>
      <c r="OFF581" s="633"/>
      <c r="OFG581" s="633"/>
      <c r="OFH581" s="633"/>
      <c r="OFI581" s="633"/>
      <c r="OFJ581" s="633"/>
      <c r="OFK581" s="633"/>
      <c r="OFL581" s="633"/>
      <c r="OFM581" s="633"/>
      <c r="OFN581" s="633"/>
      <c r="OFO581" s="633"/>
      <c r="OFP581" s="633"/>
      <c r="OFQ581" s="633"/>
      <c r="OFR581" s="633"/>
      <c r="OFS581" s="633"/>
      <c r="OFT581" s="633"/>
      <c r="OFU581" s="633"/>
      <c r="OFV581" s="633"/>
      <c r="OFW581" s="633"/>
      <c r="OFX581" s="633"/>
      <c r="OFY581" s="633"/>
      <c r="OFZ581" s="633"/>
      <c r="OGA581" s="633"/>
      <c r="OGB581" s="633"/>
      <c r="OGC581" s="633"/>
      <c r="OGD581" s="633"/>
      <c r="OGE581" s="633"/>
      <c r="OGF581" s="633"/>
      <c r="OGG581" s="633"/>
      <c r="OGH581" s="633"/>
      <c r="OGI581" s="633"/>
      <c r="OGJ581" s="633"/>
      <c r="OGK581" s="633"/>
      <c r="OGL581" s="633"/>
      <c r="OGM581" s="633"/>
      <c r="OGN581" s="633"/>
      <c r="OGO581" s="633"/>
      <c r="OGP581" s="633"/>
      <c r="OGQ581" s="633"/>
      <c r="OGR581" s="633"/>
      <c r="OGS581" s="633"/>
      <c r="OGT581" s="633"/>
      <c r="OGU581" s="633"/>
      <c r="OGV581" s="633"/>
      <c r="OGW581" s="633"/>
      <c r="OGX581" s="633"/>
      <c r="OGY581" s="633"/>
      <c r="OGZ581" s="633"/>
      <c r="OHA581" s="633"/>
      <c r="OHB581" s="633"/>
      <c r="OHC581" s="633"/>
      <c r="OHD581" s="633"/>
      <c r="OHE581" s="633"/>
      <c r="OHF581" s="633"/>
      <c r="OHG581" s="633"/>
      <c r="OHH581" s="633"/>
      <c r="OHI581" s="633"/>
      <c r="OHJ581" s="633"/>
      <c r="OHK581" s="633"/>
      <c r="OHL581" s="633"/>
      <c r="OHM581" s="633"/>
      <c r="OHN581" s="633"/>
      <c r="OHO581" s="633"/>
      <c r="OHP581" s="633"/>
      <c r="OHQ581" s="633"/>
      <c r="OHR581" s="633"/>
      <c r="OHS581" s="633"/>
      <c r="OHT581" s="633"/>
      <c r="OHU581" s="633"/>
      <c r="OHV581" s="633"/>
      <c r="OHW581" s="633"/>
      <c r="OHX581" s="633"/>
      <c r="OHY581" s="633"/>
      <c r="OHZ581" s="633"/>
      <c r="OIA581" s="633"/>
      <c r="OIB581" s="633"/>
      <c r="OIC581" s="633"/>
      <c r="OID581" s="633"/>
      <c r="OIE581" s="633"/>
      <c r="OIF581" s="633"/>
      <c r="OIG581" s="633"/>
      <c r="OIH581" s="633"/>
      <c r="OII581" s="633"/>
      <c r="OIJ581" s="633"/>
      <c r="OIK581" s="633"/>
      <c r="OIL581" s="633"/>
      <c r="OIM581" s="633"/>
      <c r="OIN581" s="633"/>
      <c r="OIO581" s="633"/>
      <c r="OIP581" s="633"/>
      <c r="OIQ581" s="633"/>
      <c r="OIR581" s="633"/>
      <c r="OIS581" s="633"/>
      <c r="OIT581" s="633"/>
      <c r="OIU581" s="633"/>
      <c r="OIV581" s="633"/>
      <c r="OIW581" s="633"/>
      <c r="OIX581" s="633"/>
      <c r="OIY581" s="633"/>
      <c r="OIZ581" s="633"/>
      <c r="OJA581" s="633"/>
      <c r="OJB581" s="633"/>
      <c r="OJC581" s="633"/>
      <c r="OJD581" s="633"/>
      <c r="OJE581" s="633"/>
      <c r="OJF581" s="633"/>
      <c r="OJG581" s="633"/>
      <c r="OJH581" s="633"/>
      <c r="OJI581" s="633"/>
      <c r="OJJ581" s="633"/>
      <c r="OJK581" s="633"/>
      <c r="OJL581" s="633"/>
      <c r="OJM581" s="633"/>
      <c r="OJN581" s="633"/>
      <c r="OJO581" s="633"/>
      <c r="OJP581" s="633"/>
      <c r="OJQ581" s="633"/>
      <c r="OJR581" s="633"/>
      <c r="OJS581" s="633"/>
      <c r="OJT581" s="633"/>
      <c r="OJU581" s="633"/>
      <c r="OJV581" s="633"/>
      <c r="OJW581" s="633"/>
      <c r="OJX581" s="633"/>
      <c r="OJY581" s="633"/>
      <c r="OJZ581" s="633"/>
      <c r="OKA581" s="633"/>
      <c r="OKB581" s="633"/>
      <c r="OKC581" s="633"/>
      <c r="OKD581" s="633"/>
      <c r="OKE581" s="633"/>
      <c r="OKF581" s="633"/>
      <c r="OKG581" s="633"/>
      <c r="OKH581" s="633"/>
      <c r="OKI581" s="633"/>
      <c r="OKJ581" s="633"/>
      <c r="OKK581" s="633"/>
      <c r="OKL581" s="633"/>
      <c r="OKM581" s="633"/>
      <c r="OKN581" s="633"/>
      <c r="OKO581" s="633"/>
      <c r="OKP581" s="633"/>
      <c r="OKQ581" s="633"/>
      <c r="OKR581" s="633"/>
      <c r="OKS581" s="633"/>
      <c r="OKT581" s="633"/>
      <c r="OKU581" s="633"/>
      <c r="OKV581" s="633"/>
      <c r="OKW581" s="633"/>
      <c r="OKX581" s="633"/>
      <c r="OKY581" s="633"/>
      <c r="OKZ581" s="633"/>
      <c r="OLA581" s="633"/>
      <c r="OLB581" s="633"/>
      <c r="OLC581" s="633"/>
      <c r="OLD581" s="633"/>
      <c r="OLE581" s="633"/>
      <c r="OLF581" s="633"/>
      <c r="OLG581" s="633"/>
      <c r="OLH581" s="633"/>
      <c r="OLI581" s="633"/>
      <c r="OLJ581" s="633"/>
      <c r="OLK581" s="633"/>
      <c r="OLL581" s="633"/>
      <c r="OLM581" s="633"/>
      <c r="OLN581" s="633"/>
      <c r="OLO581" s="633"/>
      <c r="OLP581" s="633"/>
      <c r="OLQ581" s="633"/>
      <c r="OLR581" s="633"/>
      <c r="OLS581" s="633"/>
      <c r="OLT581" s="633"/>
      <c r="OLU581" s="633"/>
      <c r="OLV581" s="633"/>
      <c r="OLW581" s="633"/>
      <c r="OLX581" s="633"/>
      <c r="OLY581" s="633"/>
      <c r="OLZ581" s="633"/>
      <c r="OMA581" s="633"/>
      <c r="OMB581" s="633"/>
      <c r="OMC581" s="633"/>
      <c r="OMD581" s="633"/>
      <c r="OME581" s="633"/>
      <c r="OMF581" s="633"/>
      <c r="OMG581" s="633"/>
      <c r="OMH581" s="633"/>
      <c r="OMI581" s="633"/>
      <c r="OMJ581" s="633"/>
      <c r="OMK581" s="633"/>
      <c r="OML581" s="633"/>
      <c r="OMM581" s="633"/>
      <c r="OMN581" s="633"/>
      <c r="OMO581" s="633"/>
      <c r="OMP581" s="633"/>
      <c r="OMQ581" s="633"/>
      <c r="OMR581" s="633"/>
      <c r="OMS581" s="633"/>
      <c r="OMT581" s="633"/>
      <c r="OMU581" s="633"/>
      <c r="OMV581" s="633"/>
      <c r="OMW581" s="633"/>
      <c r="OMX581" s="633"/>
      <c r="OMY581" s="633"/>
      <c r="OMZ581" s="633"/>
      <c r="ONA581" s="633"/>
      <c r="ONB581" s="633"/>
      <c r="ONC581" s="633"/>
      <c r="OND581" s="633"/>
      <c r="ONE581" s="633"/>
      <c r="ONF581" s="633"/>
      <c r="ONG581" s="633"/>
      <c r="ONH581" s="633"/>
      <c r="ONI581" s="633"/>
      <c r="ONJ581" s="633"/>
      <c r="ONK581" s="633"/>
      <c r="ONL581" s="633"/>
      <c r="ONM581" s="633"/>
      <c r="ONN581" s="633"/>
      <c r="ONO581" s="633"/>
      <c r="ONP581" s="633"/>
      <c r="ONQ581" s="633"/>
      <c r="ONR581" s="633"/>
      <c r="ONS581" s="633"/>
      <c r="ONT581" s="633"/>
      <c r="ONU581" s="633"/>
      <c r="ONV581" s="633"/>
      <c r="ONW581" s="633"/>
      <c r="ONX581" s="633"/>
      <c r="ONY581" s="633"/>
      <c r="ONZ581" s="633"/>
      <c r="OOA581" s="633"/>
      <c r="OOB581" s="633"/>
      <c r="OOC581" s="633"/>
      <c r="OOD581" s="633"/>
      <c r="OOE581" s="633"/>
      <c r="OOF581" s="633"/>
      <c r="OOG581" s="633"/>
      <c r="OOH581" s="633"/>
      <c r="OOI581" s="633"/>
      <c r="OOJ581" s="633"/>
      <c r="OOK581" s="633"/>
      <c r="OOL581" s="633"/>
      <c r="OOM581" s="633"/>
      <c r="OON581" s="633"/>
      <c r="OOO581" s="633"/>
      <c r="OOP581" s="633"/>
      <c r="OOQ581" s="633"/>
      <c r="OOR581" s="633"/>
      <c r="OOS581" s="633"/>
      <c r="OOT581" s="633"/>
      <c r="OOU581" s="633"/>
      <c r="OOV581" s="633"/>
      <c r="OOW581" s="633"/>
      <c r="OOX581" s="633"/>
      <c r="OOY581" s="633"/>
      <c r="OOZ581" s="633"/>
      <c r="OPA581" s="633"/>
      <c r="OPB581" s="633"/>
      <c r="OPC581" s="633"/>
      <c r="OPD581" s="633"/>
      <c r="OPE581" s="633"/>
      <c r="OPF581" s="633"/>
      <c r="OPG581" s="633"/>
      <c r="OPH581" s="633"/>
      <c r="OPI581" s="633"/>
      <c r="OPJ581" s="633"/>
      <c r="OPK581" s="633"/>
      <c r="OPL581" s="633"/>
      <c r="OPM581" s="633"/>
      <c r="OPN581" s="633"/>
      <c r="OPO581" s="633"/>
      <c r="OPP581" s="633"/>
      <c r="OPQ581" s="633"/>
      <c r="OPR581" s="633"/>
      <c r="OPS581" s="633"/>
      <c r="OPT581" s="633"/>
      <c r="OPU581" s="633"/>
      <c r="OPV581" s="633"/>
      <c r="OPW581" s="633"/>
      <c r="OPX581" s="633"/>
      <c r="OPY581" s="633"/>
      <c r="OPZ581" s="633"/>
      <c r="OQA581" s="633"/>
      <c r="OQB581" s="633"/>
      <c r="OQC581" s="633"/>
      <c r="OQD581" s="633"/>
      <c r="OQE581" s="633"/>
      <c r="OQF581" s="633"/>
      <c r="OQG581" s="633"/>
      <c r="OQH581" s="633"/>
      <c r="OQI581" s="633"/>
      <c r="OQJ581" s="633"/>
      <c r="OQK581" s="633"/>
      <c r="OQL581" s="633"/>
      <c r="OQM581" s="633"/>
      <c r="OQN581" s="633"/>
      <c r="OQO581" s="633"/>
      <c r="OQP581" s="633"/>
      <c r="OQQ581" s="633"/>
      <c r="OQR581" s="633"/>
      <c r="OQS581" s="633"/>
      <c r="OQT581" s="633"/>
      <c r="OQU581" s="633"/>
      <c r="OQV581" s="633"/>
      <c r="OQW581" s="633"/>
      <c r="OQX581" s="633"/>
      <c r="OQY581" s="633"/>
      <c r="OQZ581" s="633"/>
      <c r="ORA581" s="633"/>
      <c r="ORB581" s="633"/>
      <c r="ORC581" s="633"/>
      <c r="ORD581" s="633"/>
      <c r="ORE581" s="633"/>
      <c r="ORF581" s="633"/>
      <c r="ORG581" s="633"/>
      <c r="ORH581" s="633"/>
      <c r="ORI581" s="633"/>
      <c r="ORJ581" s="633"/>
      <c r="ORK581" s="633"/>
      <c r="ORL581" s="633"/>
      <c r="ORM581" s="633"/>
      <c r="ORN581" s="633"/>
      <c r="ORO581" s="633"/>
      <c r="ORP581" s="633"/>
      <c r="ORQ581" s="633"/>
      <c r="ORR581" s="633"/>
      <c r="ORS581" s="633"/>
      <c r="ORT581" s="633"/>
      <c r="ORU581" s="633"/>
      <c r="ORV581" s="633"/>
      <c r="ORW581" s="633"/>
      <c r="ORX581" s="633"/>
      <c r="ORY581" s="633"/>
      <c r="ORZ581" s="633"/>
      <c r="OSA581" s="633"/>
      <c r="OSB581" s="633"/>
      <c r="OSC581" s="633"/>
      <c r="OSD581" s="633"/>
      <c r="OSE581" s="633"/>
      <c r="OSF581" s="633"/>
      <c r="OSG581" s="633"/>
      <c r="OSH581" s="633"/>
      <c r="OSI581" s="633"/>
      <c r="OSJ581" s="633"/>
      <c r="OSK581" s="633"/>
      <c r="OSL581" s="633"/>
      <c r="OSM581" s="633"/>
      <c r="OSN581" s="633"/>
      <c r="OSO581" s="633"/>
      <c r="OSP581" s="633"/>
      <c r="OSQ581" s="633"/>
      <c r="OSR581" s="633"/>
      <c r="OSS581" s="633"/>
      <c r="OST581" s="633"/>
      <c r="OSU581" s="633"/>
      <c r="OSV581" s="633"/>
      <c r="OSW581" s="633"/>
      <c r="OSX581" s="633"/>
      <c r="OSY581" s="633"/>
      <c r="OSZ581" s="633"/>
      <c r="OTA581" s="633"/>
      <c r="OTB581" s="633"/>
      <c r="OTC581" s="633"/>
      <c r="OTD581" s="633"/>
      <c r="OTE581" s="633"/>
      <c r="OTF581" s="633"/>
      <c r="OTG581" s="633"/>
      <c r="OTH581" s="633"/>
      <c r="OTI581" s="633"/>
      <c r="OTJ581" s="633"/>
      <c r="OTK581" s="633"/>
      <c r="OTL581" s="633"/>
      <c r="OTM581" s="633"/>
      <c r="OTN581" s="633"/>
      <c r="OTO581" s="633"/>
      <c r="OTP581" s="633"/>
      <c r="OTQ581" s="633"/>
      <c r="OTR581" s="633"/>
      <c r="OTS581" s="633"/>
      <c r="OTT581" s="633"/>
      <c r="OTU581" s="633"/>
      <c r="OTV581" s="633"/>
      <c r="OTW581" s="633"/>
      <c r="OTX581" s="633"/>
      <c r="OTY581" s="633"/>
      <c r="OTZ581" s="633"/>
      <c r="OUA581" s="633"/>
      <c r="OUB581" s="633"/>
      <c r="OUC581" s="633"/>
      <c r="OUD581" s="633"/>
      <c r="OUE581" s="633"/>
      <c r="OUF581" s="633"/>
      <c r="OUG581" s="633"/>
      <c r="OUH581" s="633"/>
      <c r="OUI581" s="633"/>
      <c r="OUJ581" s="633"/>
      <c r="OUK581" s="633"/>
      <c r="OUL581" s="633"/>
      <c r="OUM581" s="633"/>
      <c r="OUN581" s="633"/>
      <c r="OUO581" s="633"/>
      <c r="OUP581" s="633"/>
      <c r="OUQ581" s="633"/>
      <c r="OUR581" s="633"/>
      <c r="OUS581" s="633"/>
      <c r="OUT581" s="633"/>
      <c r="OUU581" s="633"/>
      <c r="OUV581" s="633"/>
      <c r="OUW581" s="633"/>
      <c r="OUX581" s="633"/>
      <c r="OUY581" s="633"/>
      <c r="OUZ581" s="633"/>
      <c r="OVA581" s="633"/>
      <c r="OVB581" s="633"/>
      <c r="OVC581" s="633"/>
      <c r="OVD581" s="633"/>
      <c r="OVE581" s="633"/>
      <c r="OVF581" s="633"/>
      <c r="OVG581" s="633"/>
      <c r="OVH581" s="633"/>
      <c r="OVI581" s="633"/>
      <c r="OVJ581" s="633"/>
      <c r="OVK581" s="633"/>
      <c r="OVL581" s="633"/>
      <c r="OVM581" s="633"/>
      <c r="OVN581" s="633"/>
      <c r="OVO581" s="633"/>
      <c r="OVP581" s="633"/>
      <c r="OVQ581" s="633"/>
      <c r="OVR581" s="633"/>
      <c r="OVS581" s="633"/>
      <c r="OVT581" s="633"/>
      <c r="OVU581" s="633"/>
      <c r="OVV581" s="633"/>
      <c r="OVW581" s="633"/>
      <c r="OVX581" s="633"/>
      <c r="OVY581" s="633"/>
      <c r="OVZ581" s="633"/>
      <c r="OWA581" s="633"/>
      <c r="OWB581" s="633"/>
      <c r="OWC581" s="633"/>
      <c r="OWD581" s="633"/>
      <c r="OWE581" s="633"/>
      <c r="OWF581" s="633"/>
      <c r="OWG581" s="633"/>
      <c r="OWH581" s="633"/>
      <c r="OWI581" s="633"/>
      <c r="OWJ581" s="633"/>
      <c r="OWK581" s="633"/>
      <c r="OWL581" s="633"/>
      <c r="OWM581" s="633"/>
      <c r="OWN581" s="633"/>
      <c r="OWO581" s="633"/>
      <c r="OWP581" s="633"/>
      <c r="OWQ581" s="633"/>
      <c r="OWR581" s="633"/>
      <c r="OWS581" s="633"/>
      <c r="OWT581" s="633"/>
      <c r="OWU581" s="633"/>
      <c r="OWV581" s="633"/>
      <c r="OWW581" s="633"/>
      <c r="OWX581" s="633"/>
      <c r="OWY581" s="633"/>
      <c r="OWZ581" s="633"/>
      <c r="OXA581" s="633"/>
      <c r="OXB581" s="633"/>
      <c r="OXC581" s="633"/>
      <c r="OXD581" s="633"/>
      <c r="OXE581" s="633"/>
      <c r="OXF581" s="633"/>
      <c r="OXG581" s="633"/>
      <c r="OXH581" s="633"/>
      <c r="OXI581" s="633"/>
      <c r="OXJ581" s="633"/>
      <c r="OXK581" s="633"/>
      <c r="OXL581" s="633"/>
      <c r="OXM581" s="633"/>
      <c r="OXN581" s="633"/>
      <c r="OXO581" s="633"/>
      <c r="OXP581" s="633"/>
      <c r="OXQ581" s="633"/>
      <c r="OXR581" s="633"/>
      <c r="OXS581" s="633"/>
      <c r="OXT581" s="633"/>
      <c r="OXU581" s="633"/>
      <c r="OXV581" s="633"/>
      <c r="OXW581" s="633"/>
      <c r="OXX581" s="633"/>
      <c r="OXY581" s="633"/>
      <c r="OXZ581" s="633"/>
      <c r="OYA581" s="633"/>
      <c r="OYB581" s="633"/>
      <c r="OYC581" s="633"/>
      <c r="OYD581" s="633"/>
      <c r="OYE581" s="633"/>
      <c r="OYF581" s="633"/>
      <c r="OYG581" s="633"/>
      <c r="OYH581" s="633"/>
      <c r="OYI581" s="633"/>
      <c r="OYJ581" s="633"/>
      <c r="OYK581" s="633"/>
      <c r="OYL581" s="633"/>
      <c r="OYM581" s="633"/>
      <c r="OYN581" s="633"/>
      <c r="OYO581" s="633"/>
      <c r="OYP581" s="633"/>
      <c r="OYQ581" s="633"/>
      <c r="OYR581" s="633"/>
      <c r="OYS581" s="633"/>
      <c r="OYT581" s="633"/>
      <c r="OYU581" s="633"/>
      <c r="OYV581" s="633"/>
      <c r="OYW581" s="633"/>
      <c r="OYX581" s="633"/>
      <c r="OYY581" s="633"/>
      <c r="OYZ581" s="633"/>
      <c r="OZA581" s="633"/>
      <c r="OZB581" s="633"/>
      <c r="OZC581" s="633"/>
      <c r="OZD581" s="633"/>
      <c r="OZE581" s="633"/>
      <c r="OZF581" s="633"/>
      <c r="OZG581" s="633"/>
      <c r="OZH581" s="633"/>
      <c r="OZI581" s="633"/>
      <c r="OZJ581" s="633"/>
      <c r="OZK581" s="633"/>
      <c r="OZL581" s="633"/>
      <c r="OZM581" s="633"/>
      <c r="OZN581" s="633"/>
      <c r="OZO581" s="633"/>
      <c r="OZP581" s="633"/>
      <c r="OZQ581" s="633"/>
      <c r="OZR581" s="633"/>
      <c r="OZS581" s="633"/>
      <c r="OZT581" s="633"/>
      <c r="OZU581" s="633"/>
      <c r="OZV581" s="633"/>
      <c r="OZW581" s="633"/>
      <c r="OZX581" s="633"/>
      <c r="OZY581" s="633"/>
      <c r="OZZ581" s="633"/>
      <c r="PAA581" s="633"/>
      <c r="PAB581" s="633"/>
      <c r="PAC581" s="633"/>
      <c r="PAD581" s="633"/>
      <c r="PAE581" s="633"/>
      <c r="PAF581" s="633"/>
      <c r="PAG581" s="633"/>
      <c r="PAH581" s="633"/>
      <c r="PAI581" s="633"/>
      <c r="PAJ581" s="633"/>
      <c r="PAK581" s="633"/>
      <c r="PAL581" s="633"/>
      <c r="PAM581" s="633"/>
      <c r="PAN581" s="633"/>
      <c r="PAO581" s="633"/>
      <c r="PAP581" s="633"/>
      <c r="PAQ581" s="633"/>
      <c r="PAR581" s="633"/>
      <c r="PAS581" s="633"/>
      <c r="PAT581" s="633"/>
      <c r="PAU581" s="633"/>
      <c r="PAV581" s="633"/>
      <c r="PAW581" s="633"/>
      <c r="PAX581" s="633"/>
      <c r="PAY581" s="633"/>
      <c r="PAZ581" s="633"/>
      <c r="PBA581" s="633"/>
      <c r="PBB581" s="633"/>
      <c r="PBC581" s="633"/>
      <c r="PBD581" s="633"/>
      <c r="PBE581" s="633"/>
      <c r="PBF581" s="633"/>
      <c r="PBG581" s="633"/>
      <c r="PBH581" s="633"/>
      <c r="PBI581" s="633"/>
      <c r="PBJ581" s="633"/>
      <c r="PBK581" s="633"/>
      <c r="PBL581" s="633"/>
      <c r="PBM581" s="633"/>
      <c r="PBN581" s="633"/>
      <c r="PBO581" s="633"/>
      <c r="PBP581" s="633"/>
      <c r="PBQ581" s="633"/>
      <c r="PBR581" s="633"/>
      <c r="PBS581" s="633"/>
      <c r="PBT581" s="633"/>
      <c r="PBU581" s="633"/>
      <c r="PBV581" s="633"/>
      <c r="PBW581" s="633"/>
      <c r="PBX581" s="633"/>
      <c r="PBY581" s="633"/>
      <c r="PBZ581" s="633"/>
      <c r="PCA581" s="633"/>
      <c r="PCB581" s="633"/>
      <c r="PCC581" s="633"/>
      <c r="PCD581" s="633"/>
      <c r="PCE581" s="633"/>
      <c r="PCF581" s="633"/>
      <c r="PCG581" s="633"/>
      <c r="PCH581" s="633"/>
      <c r="PCI581" s="633"/>
      <c r="PCJ581" s="633"/>
      <c r="PCK581" s="633"/>
      <c r="PCL581" s="633"/>
      <c r="PCM581" s="633"/>
      <c r="PCN581" s="633"/>
      <c r="PCO581" s="633"/>
      <c r="PCP581" s="633"/>
      <c r="PCQ581" s="633"/>
      <c r="PCR581" s="633"/>
      <c r="PCS581" s="633"/>
      <c r="PCT581" s="633"/>
      <c r="PCU581" s="633"/>
      <c r="PCV581" s="633"/>
      <c r="PCW581" s="633"/>
      <c r="PCX581" s="633"/>
      <c r="PCY581" s="633"/>
      <c r="PCZ581" s="633"/>
      <c r="PDA581" s="633"/>
      <c r="PDB581" s="633"/>
      <c r="PDC581" s="633"/>
      <c r="PDD581" s="633"/>
      <c r="PDE581" s="633"/>
      <c r="PDF581" s="633"/>
      <c r="PDG581" s="633"/>
      <c r="PDH581" s="633"/>
      <c r="PDI581" s="633"/>
      <c r="PDJ581" s="633"/>
      <c r="PDK581" s="633"/>
      <c r="PDL581" s="633"/>
      <c r="PDM581" s="633"/>
      <c r="PDN581" s="633"/>
      <c r="PDO581" s="633"/>
      <c r="PDP581" s="633"/>
      <c r="PDQ581" s="633"/>
      <c r="PDR581" s="633"/>
      <c r="PDS581" s="633"/>
      <c r="PDT581" s="633"/>
      <c r="PDU581" s="633"/>
      <c r="PDV581" s="633"/>
      <c r="PDW581" s="633"/>
      <c r="PDX581" s="633"/>
      <c r="PDY581" s="633"/>
      <c r="PDZ581" s="633"/>
      <c r="PEA581" s="633"/>
      <c r="PEB581" s="633"/>
      <c r="PEC581" s="633"/>
      <c r="PED581" s="633"/>
      <c r="PEE581" s="633"/>
      <c r="PEF581" s="633"/>
      <c r="PEG581" s="633"/>
      <c r="PEH581" s="633"/>
      <c r="PEI581" s="633"/>
      <c r="PEJ581" s="633"/>
      <c r="PEK581" s="633"/>
      <c r="PEL581" s="633"/>
      <c r="PEM581" s="633"/>
      <c r="PEN581" s="633"/>
      <c r="PEO581" s="633"/>
      <c r="PEP581" s="633"/>
      <c r="PEQ581" s="633"/>
      <c r="PER581" s="633"/>
      <c r="PES581" s="633"/>
      <c r="PET581" s="633"/>
      <c r="PEU581" s="633"/>
      <c r="PEV581" s="633"/>
      <c r="PEW581" s="633"/>
      <c r="PEX581" s="633"/>
      <c r="PEY581" s="633"/>
      <c r="PEZ581" s="633"/>
      <c r="PFA581" s="633"/>
      <c r="PFB581" s="633"/>
      <c r="PFC581" s="633"/>
      <c r="PFD581" s="633"/>
      <c r="PFE581" s="633"/>
      <c r="PFF581" s="633"/>
      <c r="PFG581" s="633"/>
      <c r="PFH581" s="633"/>
      <c r="PFI581" s="633"/>
      <c r="PFJ581" s="633"/>
      <c r="PFK581" s="633"/>
      <c r="PFL581" s="633"/>
      <c r="PFM581" s="633"/>
      <c r="PFN581" s="633"/>
      <c r="PFO581" s="633"/>
      <c r="PFP581" s="633"/>
      <c r="PFQ581" s="633"/>
      <c r="PFR581" s="633"/>
      <c r="PFS581" s="633"/>
      <c r="PFT581" s="633"/>
      <c r="PFU581" s="633"/>
      <c r="PFV581" s="633"/>
      <c r="PFW581" s="633"/>
      <c r="PFX581" s="633"/>
      <c r="PFY581" s="633"/>
      <c r="PFZ581" s="633"/>
      <c r="PGA581" s="633"/>
      <c r="PGB581" s="633"/>
      <c r="PGC581" s="633"/>
      <c r="PGD581" s="633"/>
      <c r="PGE581" s="633"/>
      <c r="PGF581" s="633"/>
      <c r="PGG581" s="633"/>
      <c r="PGH581" s="633"/>
      <c r="PGI581" s="633"/>
      <c r="PGJ581" s="633"/>
      <c r="PGK581" s="633"/>
      <c r="PGL581" s="633"/>
      <c r="PGM581" s="633"/>
      <c r="PGN581" s="633"/>
      <c r="PGO581" s="633"/>
      <c r="PGP581" s="633"/>
      <c r="PGQ581" s="633"/>
      <c r="PGR581" s="633"/>
      <c r="PGS581" s="633"/>
      <c r="PGT581" s="633"/>
      <c r="PGU581" s="633"/>
      <c r="PGV581" s="633"/>
      <c r="PGW581" s="633"/>
      <c r="PGX581" s="633"/>
      <c r="PGY581" s="633"/>
      <c r="PGZ581" s="633"/>
      <c r="PHA581" s="633"/>
      <c r="PHB581" s="633"/>
      <c r="PHC581" s="633"/>
      <c r="PHD581" s="633"/>
      <c r="PHE581" s="633"/>
      <c r="PHF581" s="633"/>
      <c r="PHG581" s="633"/>
      <c r="PHH581" s="633"/>
      <c r="PHI581" s="633"/>
      <c r="PHJ581" s="633"/>
      <c r="PHK581" s="633"/>
      <c r="PHL581" s="633"/>
      <c r="PHM581" s="633"/>
      <c r="PHN581" s="633"/>
      <c r="PHO581" s="633"/>
      <c r="PHP581" s="633"/>
      <c r="PHQ581" s="633"/>
      <c r="PHR581" s="633"/>
      <c r="PHS581" s="633"/>
      <c r="PHT581" s="633"/>
      <c r="PHU581" s="633"/>
      <c r="PHV581" s="633"/>
      <c r="PHW581" s="633"/>
      <c r="PHX581" s="633"/>
      <c r="PHY581" s="633"/>
      <c r="PHZ581" s="633"/>
      <c r="PIA581" s="633"/>
      <c r="PIB581" s="633"/>
      <c r="PIC581" s="633"/>
      <c r="PID581" s="633"/>
      <c r="PIE581" s="633"/>
      <c r="PIF581" s="633"/>
      <c r="PIG581" s="633"/>
      <c r="PIH581" s="633"/>
      <c r="PII581" s="633"/>
      <c r="PIJ581" s="633"/>
      <c r="PIK581" s="633"/>
      <c r="PIL581" s="633"/>
      <c r="PIM581" s="633"/>
      <c r="PIN581" s="633"/>
      <c r="PIO581" s="633"/>
      <c r="PIP581" s="633"/>
      <c r="PIQ581" s="633"/>
      <c r="PIR581" s="633"/>
      <c r="PIS581" s="633"/>
      <c r="PIT581" s="633"/>
      <c r="PIU581" s="633"/>
      <c r="PIV581" s="633"/>
      <c r="PIW581" s="633"/>
      <c r="PIX581" s="633"/>
      <c r="PIY581" s="633"/>
      <c r="PIZ581" s="633"/>
      <c r="PJA581" s="633"/>
      <c r="PJB581" s="633"/>
      <c r="PJC581" s="633"/>
      <c r="PJD581" s="633"/>
      <c r="PJE581" s="633"/>
      <c r="PJF581" s="633"/>
      <c r="PJG581" s="633"/>
      <c r="PJH581" s="633"/>
      <c r="PJI581" s="633"/>
      <c r="PJJ581" s="633"/>
      <c r="PJK581" s="633"/>
      <c r="PJL581" s="633"/>
      <c r="PJM581" s="633"/>
      <c r="PJN581" s="633"/>
      <c r="PJO581" s="633"/>
      <c r="PJP581" s="633"/>
      <c r="PJQ581" s="633"/>
      <c r="PJR581" s="633"/>
      <c r="PJS581" s="633"/>
      <c r="PJT581" s="633"/>
      <c r="PJU581" s="633"/>
      <c r="PJV581" s="633"/>
      <c r="PJW581" s="633"/>
      <c r="PJX581" s="633"/>
      <c r="PJY581" s="633"/>
      <c r="PJZ581" s="633"/>
      <c r="PKA581" s="633"/>
      <c r="PKB581" s="633"/>
      <c r="PKC581" s="633"/>
      <c r="PKD581" s="633"/>
      <c r="PKE581" s="633"/>
      <c r="PKF581" s="633"/>
      <c r="PKG581" s="633"/>
      <c r="PKH581" s="633"/>
      <c r="PKI581" s="633"/>
      <c r="PKJ581" s="633"/>
      <c r="PKK581" s="633"/>
      <c r="PKL581" s="633"/>
      <c r="PKM581" s="633"/>
      <c r="PKN581" s="633"/>
      <c r="PKO581" s="633"/>
      <c r="PKP581" s="633"/>
      <c r="PKQ581" s="633"/>
      <c r="PKR581" s="633"/>
      <c r="PKS581" s="633"/>
      <c r="PKT581" s="633"/>
      <c r="PKU581" s="633"/>
      <c r="PKV581" s="633"/>
      <c r="PKW581" s="633"/>
      <c r="PKX581" s="633"/>
      <c r="PKY581" s="633"/>
      <c r="PKZ581" s="633"/>
      <c r="PLA581" s="633"/>
      <c r="PLB581" s="633"/>
      <c r="PLC581" s="633"/>
      <c r="PLD581" s="633"/>
      <c r="PLE581" s="633"/>
      <c r="PLF581" s="633"/>
      <c r="PLG581" s="633"/>
      <c r="PLH581" s="633"/>
      <c r="PLI581" s="633"/>
      <c r="PLJ581" s="633"/>
      <c r="PLK581" s="633"/>
      <c r="PLL581" s="633"/>
      <c r="PLM581" s="633"/>
      <c r="PLN581" s="633"/>
      <c r="PLO581" s="633"/>
      <c r="PLP581" s="633"/>
      <c r="PLQ581" s="633"/>
      <c r="PLR581" s="633"/>
      <c r="PLS581" s="633"/>
      <c r="PLT581" s="633"/>
      <c r="PLU581" s="633"/>
      <c r="PLV581" s="633"/>
      <c r="PLW581" s="633"/>
      <c r="PLX581" s="633"/>
      <c r="PLY581" s="633"/>
      <c r="PLZ581" s="633"/>
      <c r="PMA581" s="633"/>
      <c r="PMB581" s="633"/>
      <c r="PMC581" s="633"/>
      <c r="PMD581" s="633"/>
      <c r="PME581" s="633"/>
      <c r="PMF581" s="633"/>
      <c r="PMG581" s="633"/>
      <c r="PMH581" s="633"/>
      <c r="PMI581" s="633"/>
      <c r="PMJ581" s="633"/>
      <c r="PMK581" s="633"/>
      <c r="PML581" s="633"/>
      <c r="PMM581" s="633"/>
      <c r="PMN581" s="633"/>
      <c r="PMO581" s="633"/>
      <c r="PMP581" s="633"/>
      <c r="PMQ581" s="633"/>
      <c r="PMR581" s="633"/>
      <c r="PMS581" s="633"/>
      <c r="PMT581" s="633"/>
      <c r="PMU581" s="633"/>
      <c r="PMV581" s="633"/>
      <c r="PMW581" s="633"/>
      <c r="PMX581" s="633"/>
      <c r="PMY581" s="633"/>
      <c r="PMZ581" s="633"/>
      <c r="PNA581" s="633"/>
      <c r="PNB581" s="633"/>
      <c r="PNC581" s="633"/>
      <c r="PND581" s="633"/>
      <c r="PNE581" s="633"/>
      <c r="PNF581" s="633"/>
      <c r="PNG581" s="633"/>
      <c r="PNH581" s="633"/>
      <c r="PNI581" s="633"/>
      <c r="PNJ581" s="633"/>
      <c r="PNK581" s="633"/>
      <c r="PNL581" s="633"/>
      <c r="PNM581" s="633"/>
      <c r="PNN581" s="633"/>
      <c r="PNO581" s="633"/>
      <c r="PNP581" s="633"/>
      <c r="PNQ581" s="633"/>
      <c r="PNR581" s="633"/>
      <c r="PNS581" s="633"/>
      <c r="PNT581" s="633"/>
      <c r="PNU581" s="633"/>
      <c r="PNV581" s="633"/>
      <c r="PNW581" s="633"/>
      <c r="PNX581" s="633"/>
      <c r="PNY581" s="633"/>
      <c r="PNZ581" s="633"/>
      <c r="POA581" s="633"/>
      <c r="POB581" s="633"/>
      <c r="POC581" s="633"/>
      <c r="POD581" s="633"/>
      <c r="POE581" s="633"/>
      <c r="POF581" s="633"/>
      <c r="POG581" s="633"/>
      <c r="POH581" s="633"/>
      <c r="POI581" s="633"/>
      <c r="POJ581" s="633"/>
      <c r="POK581" s="633"/>
      <c r="POL581" s="633"/>
      <c r="POM581" s="633"/>
      <c r="PON581" s="633"/>
      <c r="POO581" s="633"/>
      <c r="POP581" s="633"/>
      <c r="POQ581" s="633"/>
      <c r="POR581" s="633"/>
      <c r="POS581" s="633"/>
      <c r="POT581" s="633"/>
      <c r="POU581" s="633"/>
      <c r="POV581" s="633"/>
      <c r="POW581" s="633"/>
      <c r="POX581" s="633"/>
      <c r="POY581" s="633"/>
      <c r="POZ581" s="633"/>
      <c r="PPA581" s="633"/>
      <c r="PPB581" s="633"/>
      <c r="PPC581" s="633"/>
      <c r="PPD581" s="633"/>
      <c r="PPE581" s="633"/>
      <c r="PPF581" s="633"/>
      <c r="PPG581" s="633"/>
      <c r="PPH581" s="633"/>
      <c r="PPI581" s="633"/>
      <c r="PPJ581" s="633"/>
      <c r="PPK581" s="633"/>
      <c r="PPL581" s="633"/>
      <c r="PPM581" s="633"/>
      <c r="PPN581" s="633"/>
      <c r="PPO581" s="633"/>
      <c r="PPP581" s="633"/>
      <c r="PPQ581" s="633"/>
      <c r="PPR581" s="633"/>
      <c r="PPS581" s="633"/>
      <c r="PPT581" s="633"/>
      <c r="PPU581" s="633"/>
      <c r="PPV581" s="633"/>
      <c r="PPW581" s="633"/>
      <c r="PPX581" s="633"/>
      <c r="PPY581" s="633"/>
      <c r="PPZ581" s="633"/>
      <c r="PQA581" s="633"/>
      <c r="PQB581" s="633"/>
      <c r="PQC581" s="633"/>
      <c r="PQD581" s="633"/>
      <c r="PQE581" s="633"/>
      <c r="PQF581" s="633"/>
      <c r="PQG581" s="633"/>
      <c r="PQH581" s="633"/>
      <c r="PQI581" s="633"/>
      <c r="PQJ581" s="633"/>
      <c r="PQK581" s="633"/>
      <c r="PQL581" s="633"/>
      <c r="PQM581" s="633"/>
      <c r="PQN581" s="633"/>
      <c r="PQO581" s="633"/>
      <c r="PQP581" s="633"/>
      <c r="PQQ581" s="633"/>
      <c r="PQR581" s="633"/>
      <c r="PQS581" s="633"/>
      <c r="PQT581" s="633"/>
      <c r="PQU581" s="633"/>
      <c r="PQV581" s="633"/>
      <c r="PQW581" s="633"/>
      <c r="PQX581" s="633"/>
      <c r="PQY581" s="633"/>
      <c r="PQZ581" s="633"/>
      <c r="PRA581" s="633"/>
      <c r="PRB581" s="633"/>
      <c r="PRC581" s="633"/>
      <c r="PRD581" s="633"/>
      <c r="PRE581" s="633"/>
      <c r="PRF581" s="633"/>
      <c r="PRG581" s="633"/>
      <c r="PRH581" s="633"/>
      <c r="PRI581" s="633"/>
      <c r="PRJ581" s="633"/>
      <c r="PRK581" s="633"/>
      <c r="PRL581" s="633"/>
      <c r="PRM581" s="633"/>
      <c r="PRN581" s="633"/>
      <c r="PRO581" s="633"/>
      <c r="PRP581" s="633"/>
      <c r="PRQ581" s="633"/>
      <c r="PRR581" s="633"/>
      <c r="PRS581" s="633"/>
      <c r="PRT581" s="633"/>
      <c r="PRU581" s="633"/>
      <c r="PRV581" s="633"/>
      <c r="PRW581" s="633"/>
      <c r="PRX581" s="633"/>
      <c r="PRY581" s="633"/>
      <c r="PRZ581" s="633"/>
      <c r="PSA581" s="633"/>
      <c r="PSB581" s="633"/>
      <c r="PSC581" s="633"/>
      <c r="PSD581" s="633"/>
      <c r="PSE581" s="633"/>
      <c r="PSF581" s="633"/>
      <c r="PSG581" s="633"/>
      <c r="PSH581" s="633"/>
      <c r="PSI581" s="633"/>
      <c r="PSJ581" s="633"/>
      <c r="PSK581" s="633"/>
      <c r="PSL581" s="633"/>
      <c r="PSM581" s="633"/>
      <c r="PSN581" s="633"/>
      <c r="PSO581" s="633"/>
      <c r="PSP581" s="633"/>
      <c r="PSQ581" s="633"/>
      <c r="PSR581" s="633"/>
      <c r="PSS581" s="633"/>
      <c r="PST581" s="633"/>
      <c r="PSU581" s="633"/>
      <c r="PSV581" s="633"/>
      <c r="PSW581" s="633"/>
      <c r="PSX581" s="633"/>
      <c r="PSY581" s="633"/>
      <c r="PSZ581" s="633"/>
      <c r="PTA581" s="633"/>
      <c r="PTB581" s="633"/>
      <c r="PTC581" s="633"/>
      <c r="PTD581" s="633"/>
      <c r="PTE581" s="633"/>
      <c r="PTF581" s="633"/>
      <c r="PTG581" s="633"/>
      <c r="PTH581" s="633"/>
      <c r="PTI581" s="633"/>
      <c r="PTJ581" s="633"/>
      <c r="PTK581" s="633"/>
      <c r="PTL581" s="633"/>
      <c r="PTM581" s="633"/>
      <c r="PTN581" s="633"/>
      <c r="PTO581" s="633"/>
      <c r="PTP581" s="633"/>
      <c r="PTQ581" s="633"/>
      <c r="PTR581" s="633"/>
      <c r="PTS581" s="633"/>
      <c r="PTT581" s="633"/>
      <c r="PTU581" s="633"/>
      <c r="PTV581" s="633"/>
      <c r="PTW581" s="633"/>
      <c r="PTX581" s="633"/>
      <c r="PTY581" s="633"/>
      <c r="PTZ581" s="633"/>
      <c r="PUA581" s="633"/>
      <c r="PUB581" s="633"/>
      <c r="PUC581" s="633"/>
      <c r="PUD581" s="633"/>
      <c r="PUE581" s="633"/>
      <c r="PUF581" s="633"/>
      <c r="PUG581" s="633"/>
      <c r="PUH581" s="633"/>
      <c r="PUI581" s="633"/>
      <c r="PUJ581" s="633"/>
      <c r="PUK581" s="633"/>
      <c r="PUL581" s="633"/>
      <c r="PUM581" s="633"/>
      <c r="PUN581" s="633"/>
      <c r="PUO581" s="633"/>
      <c r="PUP581" s="633"/>
      <c r="PUQ581" s="633"/>
      <c r="PUR581" s="633"/>
      <c r="PUS581" s="633"/>
      <c r="PUT581" s="633"/>
      <c r="PUU581" s="633"/>
      <c r="PUV581" s="633"/>
      <c r="PUW581" s="633"/>
      <c r="PUX581" s="633"/>
      <c r="PUY581" s="633"/>
      <c r="PUZ581" s="633"/>
      <c r="PVA581" s="633"/>
      <c r="PVB581" s="633"/>
      <c r="PVC581" s="633"/>
      <c r="PVD581" s="633"/>
      <c r="PVE581" s="633"/>
      <c r="PVF581" s="633"/>
      <c r="PVG581" s="633"/>
      <c r="PVH581" s="633"/>
      <c r="PVI581" s="633"/>
      <c r="PVJ581" s="633"/>
      <c r="PVK581" s="633"/>
      <c r="PVL581" s="633"/>
      <c r="PVM581" s="633"/>
      <c r="PVN581" s="633"/>
      <c r="PVO581" s="633"/>
      <c r="PVP581" s="633"/>
      <c r="PVQ581" s="633"/>
      <c r="PVR581" s="633"/>
      <c r="PVS581" s="633"/>
      <c r="PVT581" s="633"/>
      <c r="PVU581" s="633"/>
      <c r="PVV581" s="633"/>
      <c r="PVW581" s="633"/>
      <c r="PVX581" s="633"/>
      <c r="PVY581" s="633"/>
      <c r="PVZ581" s="633"/>
      <c r="PWA581" s="633"/>
      <c r="PWB581" s="633"/>
      <c r="PWC581" s="633"/>
      <c r="PWD581" s="633"/>
      <c r="PWE581" s="633"/>
      <c r="PWF581" s="633"/>
      <c r="PWG581" s="633"/>
      <c r="PWH581" s="633"/>
      <c r="PWI581" s="633"/>
      <c r="PWJ581" s="633"/>
      <c r="PWK581" s="633"/>
      <c r="PWL581" s="633"/>
      <c r="PWM581" s="633"/>
      <c r="PWN581" s="633"/>
      <c r="PWO581" s="633"/>
      <c r="PWP581" s="633"/>
      <c r="PWQ581" s="633"/>
      <c r="PWR581" s="633"/>
      <c r="PWS581" s="633"/>
      <c r="PWT581" s="633"/>
      <c r="PWU581" s="633"/>
      <c r="PWV581" s="633"/>
      <c r="PWW581" s="633"/>
      <c r="PWX581" s="633"/>
      <c r="PWY581" s="633"/>
      <c r="PWZ581" s="633"/>
      <c r="PXA581" s="633"/>
      <c r="PXB581" s="633"/>
      <c r="PXC581" s="633"/>
      <c r="PXD581" s="633"/>
      <c r="PXE581" s="633"/>
      <c r="PXF581" s="633"/>
      <c r="PXG581" s="633"/>
      <c r="PXH581" s="633"/>
      <c r="PXI581" s="633"/>
      <c r="PXJ581" s="633"/>
      <c r="PXK581" s="633"/>
      <c r="PXL581" s="633"/>
      <c r="PXM581" s="633"/>
      <c r="PXN581" s="633"/>
      <c r="PXO581" s="633"/>
      <c r="PXP581" s="633"/>
      <c r="PXQ581" s="633"/>
      <c r="PXR581" s="633"/>
      <c r="PXS581" s="633"/>
      <c r="PXT581" s="633"/>
      <c r="PXU581" s="633"/>
      <c r="PXV581" s="633"/>
      <c r="PXW581" s="633"/>
      <c r="PXX581" s="633"/>
      <c r="PXY581" s="633"/>
      <c r="PXZ581" s="633"/>
      <c r="PYA581" s="633"/>
      <c r="PYB581" s="633"/>
      <c r="PYC581" s="633"/>
      <c r="PYD581" s="633"/>
      <c r="PYE581" s="633"/>
      <c r="PYF581" s="633"/>
      <c r="PYG581" s="633"/>
      <c r="PYH581" s="633"/>
      <c r="PYI581" s="633"/>
      <c r="PYJ581" s="633"/>
      <c r="PYK581" s="633"/>
      <c r="PYL581" s="633"/>
      <c r="PYM581" s="633"/>
      <c r="PYN581" s="633"/>
      <c r="PYO581" s="633"/>
      <c r="PYP581" s="633"/>
      <c r="PYQ581" s="633"/>
      <c r="PYR581" s="633"/>
      <c r="PYS581" s="633"/>
      <c r="PYT581" s="633"/>
      <c r="PYU581" s="633"/>
      <c r="PYV581" s="633"/>
      <c r="PYW581" s="633"/>
      <c r="PYX581" s="633"/>
      <c r="PYY581" s="633"/>
      <c r="PYZ581" s="633"/>
      <c r="PZA581" s="633"/>
      <c r="PZB581" s="633"/>
      <c r="PZC581" s="633"/>
      <c r="PZD581" s="633"/>
      <c r="PZE581" s="633"/>
      <c r="PZF581" s="633"/>
      <c r="PZG581" s="633"/>
      <c r="PZH581" s="633"/>
      <c r="PZI581" s="633"/>
      <c r="PZJ581" s="633"/>
      <c r="PZK581" s="633"/>
      <c r="PZL581" s="633"/>
      <c r="PZM581" s="633"/>
      <c r="PZN581" s="633"/>
      <c r="PZO581" s="633"/>
      <c r="PZP581" s="633"/>
      <c r="PZQ581" s="633"/>
      <c r="PZR581" s="633"/>
      <c r="PZS581" s="633"/>
      <c r="PZT581" s="633"/>
      <c r="PZU581" s="633"/>
      <c r="PZV581" s="633"/>
      <c r="PZW581" s="633"/>
      <c r="PZX581" s="633"/>
      <c r="PZY581" s="633"/>
      <c r="PZZ581" s="633"/>
      <c r="QAA581" s="633"/>
      <c r="QAB581" s="633"/>
      <c r="QAC581" s="633"/>
      <c r="QAD581" s="633"/>
      <c r="QAE581" s="633"/>
      <c r="QAF581" s="633"/>
      <c r="QAG581" s="633"/>
      <c r="QAH581" s="633"/>
      <c r="QAI581" s="633"/>
      <c r="QAJ581" s="633"/>
      <c r="QAK581" s="633"/>
      <c r="QAL581" s="633"/>
      <c r="QAM581" s="633"/>
      <c r="QAN581" s="633"/>
      <c r="QAO581" s="633"/>
      <c r="QAP581" s="633"/>
      <c r="QAQ581" s="633"/>
      <c r="QAR581" s="633"/>
      <c r="QAS581" s="633"/>
      <c r="QAT581" s="633"/>
      <c r="QAU581" s="633"/>
      <c r="QAV581" s="633"/>
      <c r="QAW581" s="633"/>
      <c r="QAX581" s="633"/>
      <c r="QAY581" s="633"/>
      <c r="QAZ581" s="633"/>
      <c r="QBA581" s="633"/>
      <c r="QBB581" s="633"/>
      <c r="QBC581" s="633"/>
      <c r="QBD581" s="633"/>
      <c r="QBE581" s="633"/>
      <c r="QBF581" s="633"/>
      <c r="QBG581" s="633"/>
      <c r="QBH581" s="633"/>
      <c r="QBI581" s="633"/>
      <c r="QBJ581" s="633"/>
      <c r="QBK581" s="633"/>
      <c r="QBL581" s="633"/>
      <c r="QBM581" s="633"/>
      <c r="QBN581" s="633"/>
      <c r="QBO581" s="633"/>
      <c r="QBP581" s="633"/>
      <c r="QBQ581" s="633"/>
      <c r="QBR581" s="633"/>
      <c r="QBS581" s="633"/>
      <c r="QBT581" s="633"/>
      <c r="QBU581" s="633"/>
      <c r="QBV581" s="633"/>
      <c r="QBW581" s="633"/>
      <c r="QBX581" s="633"/>
      <c r="QBY581" s="633"/>
      <c r="QBZ581" s="633"/>
      <c r="QCA581" s="633"/>
      <c r="QCB581" s="633"/>
      <c r="QCC581" s="633"/>
      <c r="QCD581" s="633"/>
      <c r="QCE581" s="633"/>
      <c r="QCF581" s="633"/>
      <c r="QCG581" s="633"/>
      <c r="QCH581" s="633"/>
      <c r="QCI581" s="633"/>
      <c r="QCJ581" s="633"/>
      <c r="QCK581" s="633"/>
      <c r="QCL581" s="633"/>
      <c r="QCM581" s="633"/>
      <c r="QCN581" s="633"/>
      <c r="QCO581" s="633"/>
      <c r="QCP581" s="633"/>
      <c r="QCQ581" s="633"/>
      <c r="QCR581" s="633"/>
      <c r="QCS581" s="633"/>
      <c r="QCT581" s="633"/>
      <c r="QCU581" s="633"/>
      <c r="QCV581" s="633"/>
      <c r="QCW581" s="633"/>
      <c r="QCX581" s="633"/>
      <c r="QCY581" s="633"/>
      <c r="QCZ581" s="633"/>
      <c r="QDA581" s="633"/>
      <c r="QDB581" s="633"/>
      <c r="QDC581" s="633"/>
      <c r="QDD581" s="633"/>
      <c r="QDE581" s="633"/>
      <c r="QDF581" s="633"/>
      <c r="QDG581" s="633"/>
      <c r="QDH581" s="633"/>
      <c r="QDI581" s="633"/>
      <c r="QDJ581" s="633"/>
      <c r="QDK581" s="633"/>
      <c r="QDL581" s="633"/>
      <c r="QDM581" s="633"/>
      <c r="QDN581" s="633"/>
      <c r="QDO581" s="633"/>
      <c r="QDP581" s="633"/>
      <c r="QDQ581" s="633"/>
      <c r="QDR581" s="633"/>
      <c r="QDS581" s="633"/>
      <c r="QDT581" s="633"/>
      <c r="QDU581" s="633"/>
      <c r="QDV581" s="633"/>
      <c r="QDW581" s="633"/>
      <c r="QDX581" s="633"/>
      <c r="QDY581" s="633"/>
      <c r="QDZ581" s="633"/>
      <c r="QEA581" s="633"/>
      <c r="QEB581" s="633"/>
      <c r="QEC581" s="633"/>
      <c r="QED581" s="633"/>
      <c r="QEE581" s="633"/>
      <c r="QEF581" s="633"/>
      <c r="QEG581" s="633"/>
      <c r="QEH581" s="633"/>
      <c r="QEI581" s="633"/>
      <c r="QEJ581" s="633"/>
      <c r="QEK581" s="633"/>
      <c r="QEL581" s="633"/>
      <c r="QEM581" s="633"/>
      <c r="QEN581" s="633"/>
      <c r="QEO581" s="633"/>
      <c r="QEP581" s="633"/>
      <c r="QEQ581" s="633"/>
      <c r="QER581" s="633"/>
      <c r="QES581" s="633"/>
      <c r="QET581" s="633"/>
      <c r="QEU581" s="633"/>
      <c r="QEV581" s="633"/>
      <c r="QEW581" s="633"/>
      <c r="QEX581" s="633"/>
      <c r="QEY581" s="633"/>
      <c r="QEZ581" s="633"/>
      <c r="QFA581" s="633"/>
      <c r="QFB581" s="633"/>
      <c r="QFC581" s="633"/>
      <c r="QFD581" s="633"/>
      <c r="QFE581" s="633"/>
      <c r="QFF581" s="633"/>
      <c r="QFG581" s="633"/>
      <c r="QFH581" s="633"/>
      <c r="QFI581" s="633"/>
      <c r="QFJ581" s="633"/>
      <c r="QFK581" s="633"/>
      <c r="QFL581" s="633"/>
      <c r="QFM581" s="633"/>
      <c r="QFN581" s="633"/>
      <c r="QFO581" s="633"/>
      <c r="QFP581" s="633"/>
      <c r="QFQ581" s="633"/>
      <c r="QFR581" s="633"/>
      <c r="QFS581" s="633"/>
      <c r="QFT581" s="633"/>
      <c r="QFU581" s="633"/>
      <c r="QFV581" s="633"/>
      <c r="QFW581" s="633"/>
      <c r="QFX581" s="633"/>
      <c r="QFY581" s="633"/>
      <c r="QFZ581" s="633"/>
      <c r="QGA581" s="633"/>
      <c r="QGB581" s="633"/>
      <c r="QGC581" s="633"/>
      <c r="QGD581" s="633"/>
      <c r="QGE581" s="633"/>
      <c r="QGF581" s="633"/>
      <c r="QGG581" s="633"/>
      <c r="QGH581" s="633"/>
      <c r="QGI581" s="633"/>
      <c r="QGJ581" s="633"/>
      <c r="QGK581" s="633"/>
      <c r="QGL581" s="633"/>
      <c r="QGM581" s="633"/>
      <c r="QGN581" s="633"/>
      <c r="QGO581" s="633"/>
      <c r="QGP581" s="633"/>
      <c r="QGQ581" s="633"/>
      <c r="QGR581" s="633"/>
      <c r="QGS581" s="633"/>
      <c r="QGT581" s="633"/>
      <c r="QGU581" s="633"/>
      <c r="QGV581" s="633"/>
      <c r="QGW581" s="633"/>
      <c r="QGX581" s="633"/>
      <c r="QGY581" s="633"/>
      <c r="QGZ581" s="633"/>
      <c r="QHA581" s="633"/>
      <c r="QHB581" s="633"/>
      <c r="QHC581" s="633"/>
      <c r="QHD581" s="633"/>
      <c r="QHE581" s="633"/>
      <c r="QHF581" s="633"/>
      <c r="QHG581" s="633"/>
      <c r="QHH581" s="633"/>
      <c r="QHI581" s="633"/>
      <c r="QHJ581" s="633"/>
      <c r="QHK581" s="633"/>
      <c r="QHL581" s="633"/>
      <c r="QHM581" s="633"/>
      <c r="QHN581" s="633"/>
      <c r="QHO581" s="633"/>
      <c r="QHP581" s="633"/>
      <c r="QHQ581" s="633"/>
      <c r="QHR581" s="633"/>
      <c r="QHS581" s="633"/>
      <c r="QHT581" s="633"/>
      <c r="QHU581" s="633"/>
      <c r="QHV581" s="633"/>
      <c r="QHW581" s="633"/>
      <c r="QHX581" s="633"/>
      <c r="QHY581" s="633"/>
      <c r="QHZ581" s="633"/>
      <c r="QIA581" s="633"/>
      <c r="QIB581" s="633"/>
      <c r="QIC581" s="633"/>
      <c r="QID581" s="633"/>
      <c r="QIE581" s="633"/>
      <c r="QIF581" s="633"/>
      <c r="QIG581" s="633"/>
      <c r="QIH581" s="633"/>
      <c r="QII581" s="633"/>
      <c r="QIJ581" s="633"/>
      <c r="QIK581" s="633"/>
      <c r="QIL581" s="633"/>
      <c r="QIM581" s="633"/>
      <c r="QIN581" s="633"/>
      <c r="QIO581" s="633"/>
      <c r="QIP581" s="633"/>
      <c r="QIQ581" s="633"/>
      <c r="QIR581" s="633"/>
      <c r="QIS581" s="633"/>
      <c r="QIT581" s="633"/>
      <c r="QIU581" s="633"/>
      <c r="QIV581" s="633"/>
      <c r="QIW581" s="633"/>
      <c r="QIX581" s="633"/>
      <c r="QIY581" s="633"/>
      <c r="QIZ581" s="633"/>
      <c r="QJA581" s="633"/>
      <c r="QJB581" s="633"/>
      <c r="QJC581" s="633"/>
      <c r="QJD581" s="633"/>
      <c r="QJE581" s="633"/>
      <c r="QJF581" s="633"/>
      <c r="QJG581" s="633"/>
      <c r="QJH581" s="633"/>
      <c r="QJI581" s="633"/>
      <c r="QJJ581" s="633"/>
      <c r="QJK581" s="633"/>
      <c r="QJL581" s="633"/>
      <c r="QJM581" s="633"/>
      <c r="QJN581" s="633"/>
      <c r="QJO581" s="633"/>
      <c r="QJP581" s="633"/>
      <c r="QJQ581" s="633"/>
      <c r="QJR581" s="633"/>
      <c r="QJS581" s="633"/>
      <c r="QJT581" s="633"/>
      <c r="QJU581" s="633"/>
      <c r="QJV581" s="633"/>
      <c r="QJW581" s="633"/>
      <c r="QJX581" s="633"/>
      <c r="QJY581" s="633"/>
      <c r="QJZ581" s="633"/>
      <c r="QKA581" s="633"/>
      <c r="QKB581" s="633"/>
      <c r="QKC581" s="633"/>
      <c r="QKD581" s="633"/>
      <c r="QKE581" s="633"/>
      <c r="QKF581" s="633"/>
      <c r="QKG581" s="633"/>
      <c r="QKH581" s="633"/>
      <c r="QKI581" s="633"/>
      <c r="QKJ581" s="633"/>
      <c r="QKK581" s="633"/>
      <c r="QKL581" s="633"/>
      <c r="QKM581" s="633"/>
      <c r="QKN581" s="633"/>
      <c r="QKO581" s="633"/>
      <c r="QKP581" s="633"/>
      <c r="QKQ581" s="633"/>
      <c r="QKR581" s="633"/>
      <c r="QKS581" s="633"/>
      <c r="QKT581" s="633"/>
      <c r="QKU581" s="633"/>
      <c r="QKV581" s="633"/>
      <c r="QKW581" s="633"/>
      <c r="QKX581" s="633"/>
      <c r="QKY581" s="633"/>
      <c r="QKZ581" s="633"/>
      <c r="QLA581" s="633"/>
      <c r="QLB581" s="633"/>
      <c r="QLC581" s="633"/>
      <c r="QLD581" s="633"/>
      <c r="QLE581" s="633"/>
      <c r="QLF581" s="633"/>
      <c r="QLG581" s="633"/>
      <c r="QLH581" s="633"/>
      <c r="QLI581" s="633"/>
      <c r="QLJ581" s="633"/>
      <c r="QLK581" s="633"/>
      <c r="QLL581" s="633"/>
      <c r="QLM581" s="633"/>
      <c r="QLN581" s="633"/>
      <c r="QLO581" s="633"/>
      <c r="QLP581" s="633"/>
      <c r="QLQ581" s="633"/>
      <c r="QLR581" s="633"/>
      <c r="QLS581" s="633"/>
      <c r="QLT581" s="633"/>
      <c r="QLU581" s="633"/>
      <c r="QLV581" s="633"/>
      <c r="QLW581" s="633"/>
      <c r="QLX581" s="633"/>
      <c r="QLY581" s="633"/>
      <c r="QLZ581" s="633"/>
      <c r="QMA581" s="633"/>
      <c r="QMB581" s="633"/>
      <c r="QMC581" s="633"/>
      <c r="QMD581" s="633"/>
      <c r="QME581" s="633"/>
      <c r="QMF581" s="633"/>
      <c r="QMG581" s="633"/>
      <c r="QMH581" s="633"/>
      <c r="QMI581" s="633"/>
      <c r="QMJ581" s="633"/>
      <c r="QMK581" s="633"/>
      <c r="QML581" s="633"/>
      <c r="QMM581" s="633"/>
      <c r="QMN581" s="633"/>
      <c r="QMO581" s="633"/>
      <c r="QMP581" s="633"/>
      <c r="QMQ581" s="633"/>
      <c r="QMR581" s="633"/>
      <c r="QMS581" s="633"/>
      <c r="QMT581" s="633"/>
      <c r="QMU581" s="633"/>
      <c r="QMV581" s="633"/>
      <c r="QMW581" s="633"/>
      <c r="QMX581" s="633"/>
      <c r="QMY581" s="633"/>
      <c r="QMZ581" s="633"/>
      <c r="QNA581" s="633"/>
      <c r="QNB581" s="633"/>
      <c r="QNC581" s="633"/>
      <c r="QND581" s="633"/>
      <c r="QNE581" s="633"/>
      <c r="QNF581" s="633"/>
      <c r="QNG581" s="633"/>
      <c r="QNH581" s="633"/>
      <c r="QNI581" s="633"/>
      <c r="QNJ581" s="633"/>
      <c r="QNK581" s="633"/>
      <c r="QNL581" s="633"/>
      <c r="QNM581" s="633"/>
      <c r="QNN581" s="633"/>
      <c r="QNO581" s="633"/>
      <c r="QNP581" s="633"/>
      <c r="QNQ581" s="633"/>
      <c r="QNR581" s="633"/>
      <c r="QNS581" s="633"/>
      <c r="QNT581" s="633"/>
      <c r="QNU581" s="633"/>
      <c r="QNV581" s="633"/>
      <c r="QNW581" s="633"/>
      <c r="QNX581" s="633"/>
      <c r="QNY581" s="633"/>
      <c r="QNZ581" s="633"/>
      <c r="QOA581" s="633"/>
      <c r="QOB581" s="633"/>
      <c r="QOC581" s="633"/>
      <c r="QOD581" s="633"/>
      <c r="QOE581" s="633"/>
      <c r="QOF581" s="633"/>
      <c r="QOG581" s="633"/>
      <c r="QOH581" s="633"/>
      <c r="QOI581" s="633"/>
      <c r="QOJ581" s="633"/>
      <c r="QOK581" s="633"/>
      <c r="QOL581" s="633"/>
      <c r="QOM581" s="633"/>
      <c r="QON581" s="633"/>
      <c r="QOO581" s="633"/>
      <c r="QOP581" s="633"/>
      <c r="QOQ581" s="633"/>
      <c r="QOR581" s="633"/>
      <c r="QOS581" s="633"/>
      <c r="QOT581" s="633"/>
      <c r="QOU581" s="633"/>
      <c r="QOV581" s="633"/>
      <c r="QOW581" s="633"/>
      <c r="QOX581" s="633"/>
      <c r="QOY581" s="633"/>
      <c r="QOZ581" s="633"/>
      <c r="QPA581" s="633"/>
      <c r="QPB581" s="633"/>
      <c r="QPC581" s="633"/>
      <c r="QPD581" s="633"/>
      <c r="QPE581" s="633"/>
      <c r="QPF581" s="633"/>
      <c r="QPG581" s="633"/>
      <c r="QPH581" s="633"/>
      <c r="QPI581" s="633"/>
      <c r="QPJ581" s="633"/>
      <c r="QPK581" s="633"/>
      <c r="QPL581" s="633"/>
      <c r="QPM581" s="633"/>
      <c r="QPN581" s="633"/>
      <c r="QPO581" s="633"/>
      <c r="QPP581" s="633"/>
      <c r="QPQ581" s="633"/>
      <c r="QPR581" s="633"/>
      <c r="QPS581" s="633"/>
      <c r="QPT581" s="633"/>
      <c r="QPU581" s="633"/>
      <c r="QPV581" s="633"/>
      <c r="QPW581" s="633"/>
      <c r="QPX581" s="633"/>
      <c r="QPY581" s="633"/>
      <c r="QPZ581" s="633"/>
      <c r="QQA581" s="633"/>
      <c r="QQB581" s="633"/>
      <c r="QQC581" s="633"/>
      <c r="QQD581" s="633"/>
      <c r="QQE581" s="633"/>
      <c r="QQF581" s="633"/>
      <c r="QQG581" s="633"/>
      <c r="QQH581" s="633"/>
      <c r="QQI581" s="633"/>
      <c r="QQJ581" s="633"/>
      <c r="QQK581" s="633"/>
      <c r="QQL581" s="633"/>
      <c r="QQM581" s="633"/>
      <c r="QQN581" s="633"/>
      <c r="QQO581" s="633"/>
      <c r="QQP581" s="633"/>
      <c r="QQQ581" s="633"/>
      <c r="QQR581" s="633"/>
      <c r="QQS581" s="633"/>
      <c r="QQT581" s="633"/>
      <c r="QQU581" s="633"/>
      <c r="QQV581" s="633"/>
      <c r="QQW581" s="633"/>
      <c r="QQX581" s="633"/>
      <c r="QQY581" s="633"/>
      <c r="QQZ581" s="633"/>
      <c r="QRA581" s="633"/>
      <c r="QRB581" s="633"/>
      <c r="QRC581" s="633"/>
      <c r="QRD581" s="633"/>
      <c r="QRE581" s="633"/>
      <c r="QRF581" s="633"/>
      <c r="QRG581" s="633"/>
      <c r="QRH581" s="633"/>
      <c r="QRI581" s="633"/>
      <c r="QRJ581" s="633"/>
      <c r="QRK581" s="633"/>
      <c r="QRL581" s="633"/>
      <c r="QRM581" s="633"/>
      <c r="QRN581" s="633"/>
      <c r="QRO581" s="633"/>
      <c r="QRP581" s="633"/>
      <c r="QRQ581" s="633"/>
      <c r="QRR581" s="633"/>
      <c r="QRS581" s="633"/>
      <c r="QRT581" s="633"/>
      <c r="QRU581" s="633"/>
      <c r="QRV581" s="633"/>
      <c r="QRW581" s="633"/>
      <c r="QRX581" s="633"/>
      <c r="QRY581" s="633"/>
      <c r="QRZ581" s="633"/>
      <c r="QSA581" s="633"/>
      <c r="QSB581" s="633"/>
      <c r="QSC581" s="633"/>
      <c r="QSD581" s="633"/>
      <c r="QSE581" s="633"/>
      <c r="QSF581" s="633"/>
      <c r="QSG581" s="633"/>
      <c r="QSH581" s="633"/>
      <c r="QSI581" s="633"/>
      <c r="QSJ581" s="633"/>
      <c r="QSK581" s="633"/>
      <c r="QSL581" s="633"/>
      <c r="QSM581" s="633"/>
      <c r="QSN581" s="633"/>
      <c r="QSO581" s="633"/>
      <c r="QSP581" s="633"/>
      <c r="QSQ581" s="633"/>
      <c r="QSR581" s="633"/>
      <c r="QSS581" s="633"/>
      <c r="QST581" s="633"/>
      <c r="QSU581" s="633"/>
      <c r="QSV581" s="633"/>
      <c r="QSW581" s="633"/>
      <c r="QSX581" s="633"/>
      <c r="QSY581" s="633"/>
      <c r="QSZ581" s="633"/>
      <c r="QTA581" s="633"/>
      <c r="QTB581" s="633"/>
      <c r="QTC581" s="633"/>
      <c r="QTD581" s="633"/>
      <c r="QTE581" s="633"/>
      <c r="QTF581" s="633"/>
      <c r="QTG581" s="633"/>
      <c r="QTH581" s="633"/>
      <c r="QTI581" s="633"/>
      <c r="QTJ581" s="633"/>
      <c r="QTK581" s="633"/>
      <c r="QTL581" s="633"/>
      <c r="QTM581" s="633"/>
      <c r="QTN581" s="633"/>
      <c r="QTO581" s="633"/>
      <c r="QTP581" s="633"/>
      <c r="QTQ581" s="633"/>
      <c r="QTR581" s="633"/>
      <c r="QTS581" s="633"/>
      <c r="QTT581" s="633"/>
      <c r="QTU581" s="633"/>
      <c r="QTV581" s="633"/>
      <c r="QTW581" s="633"/>
      <c r="QTX581" s="633"/>
      <c r="QTY581" s="633"/>
      <c r="QTZ581" s="633"/>
      <c r="QUA581" s="633"/>
      <c r="QUB581" s="633"/>
      <c r="QUC581" s="633"/>
      <c r="QUD581" s="633"/>
      <c r="QUE581" s="633"/>
      <c r="QUF581" s="633"/>
      <c r="QUG581" s="633"/>
      <c r="QUH581" s="633"/>
      <c r="QUI581" s="633"/>
      <c r="QUJ581" s="633"/>
      <c r="QUK581" s="633"/>
      <c r="QUL581" s="633"/>
      <c r="QUM581" s="633"/>
      <c r="QUN581" s="633"/>
      <c r="QUO581" s="633"/>
      <c r="QUP581" s="633"/>
      <c r="QUQ581" s="633"/>
      <c r="QUR581" s="633"/>
      <c r="QUS581" s="633"/>
      <c r="QUT581" s="633"/>
      <c r="QUU581" s="633"/>
      <c r="QUV581" s="633"/>
      <c r="QUW581" s="633"/>
      <c r="QUX581" s="633"/>
      <c r="QUY581" s="633"/>
      <c r="QUZ581" s="633"/>
      <c r="QVA581" s="633"/>
      <c r="QVB581" s="633"/>
      <c r="QVC581" s="633"/>
      <c r="QVD581" s="633"/>
      <c r="QVE581" s="633"/>
      <c r="QVF581" s="633"/>
      <c r="QVG581" s="633"/>
      <c r="QVH581" s="633"/>
      <c r="QVI581" s="633"/>
      <c r="QVJ581" s="633"/>
      <c r="QVK581" s="633"/>
      <c r="QVL581" s="633"/>
      <c r="QVM581" s="633"/>
      <c r="QVN581" s="633"/>
      <c r="QVO581" s="633"/>
      <c r="QVP581" s="633"/>
      <c r="QVQ581" s="633"/>
      <c r="QVR581" s="633"/>
      <c r="QVS581" s="633"/>
      <c r="QVT581" s="633"/>
      <c r="QVU581" s="633"/>
      <c r="QVV581" s="633"/>
      <c r="QVW581" s="633"/>
      <c r="QVX581" s="633"/>
      <c r="QVY581" s="633"/>
      <c r="QVZ581" s="633"/>
      <c r="QWA581" s="633"/>
      <c r="QWB581" s="633"/>
      <c r="QWC581" s="633"/>
      <c r="QWD581" s="633"/>
      <c r="QWE581" s="633"/>
      <c r="QWF581" s="633"/>
      <c r="QWG581" s="633"/>
      <c r="QWH581" s="633"/>
      <c r="QWI581" s="633"/>
      <c r="QWJ581" s="633"/>
      <c r="QWK581" s="633"/>
      <c r="QWL581" s="633"/>
      <c r="QWM581" s="633"/>
      <c r="QWN581" s="633"/>
      <c r="QWO581" s="633"/>
      <c r="QWP581" s="633"/>
      <c r="QWQ581" s="633"/>
      <c r="QWR581" s="633"/>
      <c r="QWS581" s="633"/>
      <c r="QWT581" s="633"/>
      <c r="QWU581" s="633"/>
      <c r="QWV581" s="633"/>
      <c r="QWW581" s="633"/>
      <c r="QWX581" s="633"/>
      <c r="QWY581" s="633"/>
      <c r="QWZ581" s="633"/>
      <c r="QXA581" s="633"/>
      <c r="QXB581" s="633"/>
      <c r="QXC581" s="633"/>
      <c r="QXD581" s="633"/>
      <c r="QXE581" s="633"/>
      <c r="QXF581" s="633"/>
      <c r="QXG581" s="633"/>
      <c r="QXH581" s="633"/>
      <c r="QXI581" s="633"/>
      <c r="QXJ581" s="633"/>
      <c r="QXK581" s="633"/>
      <c r="QXL581" s="633"/>
      <c r="QXM581" s="633"/>
      <c r="QXN581" s="633"/>
      <c r="QXO581" s="633"/>
      <c r="QXP581" s="633"/>
      <c r="QXQ581" s="633"/>
      <c r="QXR581" s="633"/>
      <c r="QXS581" s="633"/>
      <c r="QXT581" s="633"/>
      <c r="QXU581" s="633"/>
      <c r="QXV581" s="633"/>
      <c r="QXW581" s="633"/>
      <c r="QXX581" s="633"/>
      <c r="QXY581" s="633"/>
      <c r="QXZ581" s="633"/>
      <c r="QYA581" s="633"/>
      <c r="QYB581" s="633"/>
      <c r="QYC581" s="633"/>
      <c r="QYD581" s="633"/>
      <c r="QYE581" s="633"/>
      <c r="QYF581" s="633"/>
      <c r="QYG581" s="633"/>
      <c r="QYH581" s="633"/>
      <c r="QYI581" s="633"/>
      <c r="QYJ581" s="633"/>
      <c r="QYK581" s="633"/>
      <c r="QYL581" s="633"/>
      <c r="QYM581" s="633"/>
      <c r="QYN581" s="633"/>
      <c r="QYO581" s="633"/>
      <c r="QYP581" s="633"/>
      <c r="QYQ581" s="633"/>
      <c r="QYR581" s="633"/>
      <c r="QYS581" s="633"/>
      <c r="QYT581" s="633"/>
      <c r="QYU581" s="633"/>
      <c r="QYV581" s="633"/>
      <c r="QYW581" s="633"/>
      <c r="QYX581" s="633"/>
      <c r="QYY581" s="633"/>
      <c r="QYZ581" s="633"/>
      <c r="QZA581" s="633"/>
      <c r="QZB581" s="633"/>
      <c r="QZC581" s="633"/>
      <c r="QZD581" s="633"/>
      <c r="QZE581" s="633"/>
      <c r="QZF581" s="633"/>
      <c r="QZG581" s="633"/>
      <c r="QZH581" s="633"/>
      <c r="QZI581" s="633"/>
      <c r="QZJ581" s="633"/>
      <c r="QZK581" s="633"/>
      <c r="QZL581" s="633"/>
      <c r="QZM581" s="633"/>
      <c r="QZN581" s="633"/>
      <c r="QZO581" s="633"/>
      <c r="QZP581" s="633"/>
      <c r="QZQ581" s="633"/>
      <c r="QZR581" s="633"/>
      <c r="QZS581" s="633"/>
      <c r="QZT581" s="633"/>
      <c r="QZU581" s="633"/>
      <c r="QZV581" s="633"/>
      <c r="QZW581" s="633"/>
      <c r="QZX581" s="633"/>
      <c r="QZY581" s="633"/>
      <c r="QZZ581" s="633"/>
      <c r="RAA581" s="633"/>
      <c r="RAB581" s="633"/>
      <c r="RAC581" s="633"/>
      <c r="RAD581" s="633"/>
      <c r="RAE581" s="633"/>
      <c r="RAF581" s="633"/>
      <c r="RAG581" s="633"/>
      <c r="RAH581" s="633"/>
      <c r="RAI581" s="633"/>
      <c r="RAJ581" s="633"/>
      <c r="RAK581" s="633"/>
      <c r="RAL581" s="633"/>
      <c r="RAM581" s="633"/>
      <c r="RAN581" s="633"/>
      <c r="RAO581" s="633"/>
      <c r="RAP581" s="633"/>
      <c r="RAQ581" s="633"/>
      <c r="RAR581" s="633"/>
      <c r="RAS581" s="633"/>
      <c r="RAT581" s="633"/>
      <c r="RAU581" s="633"/>
      <c r="RAV581" s="633"/>
      <c r="RAW581" s="633"/>
      <c r="RAX581" s="633"/>
      <c r="RAY581" s="633"/>
      <c r="RAZ581" s="633"/>
      <c r="RBA581" s="633"/>
      <c r="RBB581" s="633"/>
      <c r="RBC581" s="633"/>
      <c r="RBD581" s="633"/>
      <c r="RBE581" s="633"/>
      <c r="RBF581" s="633"/>
      <c r="RBG581" s="633"/>
      <c r="RBH581" s="633"/>
      <c r="RBI581" s="633"/>
      <c r="RBJ581" s="633"/>
      <c r="RBK581" s="633"/>
      <c r="RBL581" s="633"/>
      <c r="RBM581" s="633"/>
      <c r="RBN581" s="633"/>
      <c r="RBO581" s="633"/>
      <c r="RBP581" s="633"/>
      <c r="RBQ581" s="633"/>
      <c r="RBR581" s="633"/>
      <c r="RBS581" s="633"/>
      <c r="RBT581" s="633"/>
      <c r="RBU581" s="633"/>
      <c r="RBV581" s="633"/>
      <c r="RBW581" s="633"/>
      <c r="RBX581" s="633"/>
      <c r="RBY581" s="633"/>
      <c r="RBZ581" s="633"/>
      <c r="RCA581" s="633"/>
      <c r="RCB581" s="633"/>
      <c r="RCC581" s="633"/>
      <c r="RCD581" s="633"/>
      <c r="RCE581" s="633"/>
      <c r="RCF581" s="633"/>
      <c r="RCG581" s="633"/>
      <c r="RCH581" s="633"/>
      <c r="RCI581" s="633"/>
      <c r="RCJ581" s="633"/>
      <c r="RCK581" s="633"/>
      <c r="RCL581" s="633"/>
      <c r="RCM581" s="633"/>
      <c r="RCN581" s="633"/>
      <c r="RCO581" s="633"/>
      <c r="RCP581" s="633"/>
      <c r="RCQ581" s="633"/>
      <c r="RCR581" s="633"/>
      <c r="RCS581" s="633"/>
      <c r="RCT581" s="633"/>
      <c r="RCU581" s="633"/>
      <c r="RCV581" s="633"/>
      <c r="RCW581" s="633"/>
      <c r="RCX581" s="633"/>
      <c r="RCY581" s="633"/>
      <c r="RCZ581" s="633"/>
      <c r="RDA581" s="633"/>
      <c r="RDB581" s="633"/>
      <c r="RDC581" s="633"/>
      <c r="RDD581" s="633"/>
      <c r="RDE581" s="633"/>
      <c r="RDF581" s="633"/>
      <c r="RDG581" s="633"/>
      <c r="RDH581" s="633"/>
      <c r="RDI581" s="633"/>
      <c r="RDJ581" s="633"/>
      <c r="RDK581" s="633"/>
      <c r="RDL581" s="633"/>
      <c r="RDM581" s="633"/>
      <c r="RDN581" s="633"/>
      <c r="RDO581" s="633"/>
      <c r="RDP581" s="633"/>
      <c r="RDQ581" s="633"/>
      <c r="RDR581" s="633"/>
      <c r="RDS581" s="633"/>
      <c r="RDT581" s="633"/>
      <c r="RDU581" s="633"/>
      <c r="RDV581" s="633"/>
      <c r="RDW581" s="633"/>
      <c r="RDX581" s="633"/>
      <c r="RDY581" s="633"/>
      <c r="RDZ581" s="633"/>
      <c r="REA581" s="633"/>
      <c r="REB581" s="633"/>
      <c r="REC581" s="633"/>
      <c r="RED581" s="633"/>
      <c r="REE581" s="633"/>
      <c r="REF581" s="633"/>
      <c r="REG581" s="633"/>
      <c r="REH581" s="633"/>
      <c r="REI581" s="633"/>
      <c r="REJ581" s="633"/>
      <c r="REK581" s="633"/>
      <c r="REL581" s="633"/>
      <c r="REM581" s="633"/>
      <c r="REN581" s="633"/>
      <c r="REO581" s="633"/>
      <c r="REP581" s="633"/>
      <c r="REQ581" s="633"/>
      <c r="RER581" s="633"/>
      <c r="RES581" s="633"/>
      <c r="RET581" s="633"/>
      <c r="REU581" s="633"/>
      <c r="REV581" s="633"/>
      <c r="REW581" s="633"/>
      <c r="REX581" s="633"/>
      <c r="REY581" s="633"/>
      <c r="REZ581" s="633"/>
      <c r="RFA581" s="633"/>
      <c r="RFB581" s="633"/>
      <c r="RFC581" s="633"/>
      <c r="RFD581" s="633"/>
      <c r="RFE581" s="633"/>
      <c r="RFF581" s="633"/>
      <c r="RFG581" s="633"/>
      <c r="RFH581" s="633"/>
      <c r="RFI581" s="633"/>
      <c r="RFJ581" s="633"/>
      <c r="RFK581" s="633"/>
      <c r="RFL581" s="633"/>
      <c r="RFM581" s="633"/>
      <c r="RFN581" s="633"/>
      <c r="RFO581" s="633"/>
      <c r="RFP581" s="633"/>
      <c r="RFQ581" s="633"/>
      <c r="RFR581" s="633"/>
      <c r="RFS581" s="633"/>
      <c r="RFT581" s="633"/>
      <c r="RFU581" s="633"/>
      <c r="RFV581" s="633"/>
      <c r="RFW581" s="633"/>
      <c r="RFX581" s="633"/>
      <c r="RFY581" s="633"/>
      <c r="RFZ581" s="633"/>
      <c r="RGA581" s="633"/>
      <c r="RGB581" s="633"/>
      <c r="RGC581" s="633"/>
      <c r="RGD581" s="633"/>
      <c r="RGE581" s="633"/>
      <c r="RGF581" s="633"/>
      <c r="RGG581" s="633"/>
      <c r="RGH581" s="633"/>
      <c r="RGI581" s="633"/>
      <c r="RGJ581" s="633"/>
      <c r="RGK581" s="633"/>
      <c r="RGL581" s="633"/>
      <c r="RGM581" s="633"/>
      <c r="RGN581" s="633"/>
      <c r="RGO581" s="633"/>
      <c r="RGP581" s="633"/>
      <c r="RGQ581" s="633"/>
      <c r="RGR581" s="633"/>
      <c r="RGS581" s="633"/>
      <c r="RGT581" s="633"/>
      <c r="RGU581" s="633"/>
      <c r="RGV581" s="633"/>
      <c r="RGW581" s="633"/>
      <c r="RGX581" s="633"/>
      <c r="RGY581" s="633"/>
      <c r="RGZ581" s="633"/>
      <c r="RHA581" s="633"/>
      <c r="RHB581" s="633"/>
      <c r="RHC581" s="633"/>
      <c r="RHD581" s="633"/>
      <c r="RHE581" s="633"/>
      <c r="RHF581" s="633"/>
      <c r="RHG581" s="633"/>
      <c r="RHH581" s="633"/>
      <c r="RHI581" s="633"/>
      <c r="RHJ581" s="633"/>
      <c r="RHK581" s="633"/>
      <c r="RHL581" s="633"/>
      <c r="RHM581" s="633"/>
      <c r="RHN581" s="633"/>
      <c r="RHO581" s="633"/>
      <c r="RHP581" s="633"/>
      <c r="RHQ581" s="633"/>
      <c r="RHR581" s="633"/>
      <c r="RHS581" s="633"/>
      <c r="RHT581" s="633"/>
      <c r="RHU581" s="633"/>
      <c r="RHV581" s="633"/>
      <c r="RHW581" s="633"/>
      <c r="RHX581" s="633"/>
      <c r="RHY581" s="633"/>
      <c r="RHZ581" s="633"/>
      <c r="RIA581" s="633"/>
      <c r="RIB581" s="633"/>
      <c r="RIC581" s="633"/>
      <c r="RID581" s="633"/>
      <c r="RIE581" s="633"/>
      <c r="RIF581" s="633"/>
      <c r="RIG581" s="633"/>
      <c r="RIH581" s="633"/>
      <c r="RII581" s="633"/>
      <c r="RIJ581" s="633"/>
      <c r="RIK581" s="633"/>
      <c r="RIL581" s="633"/>
      <c r="RIM581" s="633"/>
      <c r="RIN581" s="633"/>
      <c r="RIO581" s="633"/>
      <c r="RIP581" s="633"/>
      <c r="RIQ581" s="633"/>
      <c r="RIR581" s="633"/>
      <c r="RIS581" s="633"/>
      <c r="RIT581" s="633"/>
      <c r="RIU581" s="633"/>
      <c r="RIV581" s="633"/>
      <c r="RIW581" s="633"/>
      <c r="RIX581" s="633"/>
      <c r="RIY581" s="633"/>
      <c r="RIZ581" s="633"/>
      <c r="RJA581" s="633"/>
      <c r="RJB581" s="633"/>
      <c r="RJC581" s="633"/>
      <c r="RJD581" s="633"/>
      <c r="RJE581" s="633"/>
      <c r="RJF581" s="633"/>
      <c r="RJG581" s="633"/>
      <c r="RJH581" s="633"/>
      <c r="RJI581" s="633"/>
      <c r="RJJ581" s="633"/>
      <c r="RJK581" s="633"/>
      <c r="RJL581" s="633"/>
      <c r="RJM581" s="633"/>
      <c r="RJN581" s="633"/>
      <c r="RJO581" s="633"/>
      <c r="RJP581" s="633"/>
      <c r="RJQ581" s="633"/>
      <c r="RJR581" s="633"/>
      <c r="RJS581" s="633"/>
      <c r="RJT581" s="633"/>
      <c r="RJU581" s="633"/>
      <c r="RJV581" s="633"/>
      <c r="RJW581" s="633"/>
      <c r="RJX581" s="633"/>
      <c r="RJY581" s="633"/>
      <c r="RJZ581" s="633"/>
      <c r="RKA581" s="633"/>
      <c r="RKB581" s="633"/>
      <c r="RKC581" s="633"/>
      <c r="RKD581" s="633"/>
      <c r="RKE581" s="633"/>
      <c r="RKF581" s="633"/>
      <c r="RKG581" s="633"/>
      <c r="RKH581" s="633"/>
      <c r="RKI581" s="633"/>
      <c r="RKJ581" s="633"/>
      <c r="RKK581" s="633"/>
      <c r="RKL581" s="633"/>
      <c r="RKM581" s="633"/>
      <c r="RKN581" s="633"/>
      <c r="RKO581" s="633"/>
      <c r="RKP581" s="633"/>
      <c r="RKQ581" s="633"/>
      <c r="RKR581" s="633"/>
      <c r="RKS581" s="633"/>
      <c r="RKT581" s="633"/>
      <c r="RKU581" s="633"/>
      <c r="RKV581" s="633"/>
      <c r="RKW581" s="633"/>
      <c r="RKX581" s="633"/>
      <c r="RKY581" s="633"/>
      <c r="RKZ581" s="633"/>
      <c r="RLA581" s="633"/>
      <c r="RLB581" s="633"/>
      <c r="RLC581" s="633"/>
      <c r="RLD581" s="633"/>
      <c r="RLE581" s="633"/>
      <c r="RLF581" s="633"/>
      <c r="RLG581" s="633"/>
      <c r="RLH581" s="633"/>
      <c r="RLI581" s="633"/>
      <c r="RLJ581" s="633"/>
      <c r="RLK581" s="633"/>
      <c r="RLL581" s="633"/>
      <c r="RLM581" s="633"/>
      <c r="RLN581" s="633"/>
      <c r="RLO581" s="633"/>
      <c r="RLP581" s="633"/>
      <c r="RLQ581" s="633"/>
      <c r="RLR581" s="633"/>
      <c r="RLS581" s="633"/>
      <c r="RLT581" s="633"/>
      <c r="RLU581" s="633"/>
      <c r="RLV581" s="633"/>
      <c r="RLW581" s="633"/>
      <c r="RLX581" s="633"/>
      <c r="RLY581" s="633"/>
      <c r="RLZ581" s="633"/>
      <c r="RMA581" s="633"/>
      <c r="RMB581" s="633"/>
      <c r="RMC581" s="633"/>
      <c r="RMD581" s="633"/>
      <c r="RME581" s="633"/>
      <c r="RMF581" s="633"/>
      <c r="RMG581" s="633"/>
      <c r="RMH581" s="633"/>
      <c r="RMI581" s="633"/>
      <c r="RMJ581" s="633"/>
      <c r="RMK581" s="633"/>
      <c r="RML581" s="633"/>
      <c r="RMM581" s="633"/>
      <c r="RMN581" s="633"/>
      <c r="RMO581" s="633"/>
      <c r="RMP581" s="633"/>
      <c r="RMQ581" s="633"/>
      <c r="RMR581" s="633"/>
      <c r="RMS581" s="633"/>
      <c r="RMT581" s="633"/>
      <c r="RMU581" s="633"/>
      <c r="RMV581" s="633"/>
      <c r="RMW581" s="633"/>
      <c r="RMX581" s="633"/>
      <c r="RMY581" s="633"/>
      <c r="RMZ581" s="633"/>
      <c r="RNA581" s="633"/>
      <c r="RNB581" s="633"/>
      <c r="RNC581" s="633"/>
      <c r="RND581" s="633"/>
      <c r="RNE581" s="633"/>
      <c r="RNF581" s="633"/>
      <c r="RNG581" s="633"/>
      <c r="RNH581" s="633"/>
      <c r="RNI581" s="633"/>
      <c r="RNJ581" s="633"/>
      <c r="RNK581" s="633"/>
      <c r="RNL581" s="633"/>
      <c r="RNM581" s="633"/>
      <c r="RNN581" s="633"/>
      <c r="RNO581" s="633"/>
      <c r="RNP581" s="633"/>
      <c r="RNQ581" s="633"/>
      <c r="RNR581" s="633"/>
      <c r="RNS581" s="633"/>
      <c r="RNT581" s="633"/>
      <c r="RNU581" s="633"/>
      <c r="RNV581" s="633"/>
      <c r="RNW581" s="633"/>
      <c r="RNX581" s="633"/>
      <c r="RNY581" s="633"/>
      <c r="RNZ581" s="633"/>
      <c r="ROA581" s="633"/>
      <c r="ROB581" s="633"/>
      <c r="ROC581" s="633"/>
      <c r="ROD581" s="633"/>
      <c r="ROE581" s="633"/>
      <c r="ROF581" s="633"/>
      <c r="ROG581" s="633"/>
      <c r="ROH581" s="633"/>
      <c r="ROI581" s="633"/>
      <c r="ROJ581" s="633"/>
      <c r="ROK581" s="633"/>
      <c r="ROL581" s="633"/>
      <c r="ROM581" s="633"/>
      <c r="RON581" s="633"/>
      <c r="ROO581" s="633"/>
      <c r="ROP581" s="633"/>
      <c r="ROQ581" s="633"/>
      <c r="ROR581" s="633"/>
      <c r="ROS581" s="633"/>
      <c r="ROT581" s="633"/>
      <c r="ROU581" s="633"/>
      <c r="ROV581" s="633"/>
      <c r="ROW581" s="633"/>
      <c r="ROX581" s="633"/>
      <c r="ROY581" s="633"/>
      <c r="ROZ581" s="633"/>
      <c r="RPA581" s="633"/>
      <c r="RPB581" s="633"/>
      <c r="RPC581" s="633"/>
      <c r="RPD581" s="633"/>
      <c r="RPE581" s="633"/>
      <c r="RPF581" s="633"/>
      <c r="RPG581" s="633"/>
      <c r="RPH581" s="633"/>
      <c r="RPI581" s="633"/>
      <c r="RPJ581" s="633"/>
      <c r="RPK581" s="633"/>
      <c r="RPL581" s="633"/>
      <c r="RPM581" s="633"/>
      <c r="RPN581" s="633"/>
      <c r="RPO581" s="633"/>
      <c r="RPP581" s="633"/>
      <c r="RPQ581" s="633"/>
      <c r="RPR581" s="633"/>
      <c r="RPS581" s="633"/>
      <c r="RPT581" s="633"/>
      <c r="RPU581" s="633"/>
      <c r="RPV581" s="633"/>
      <c r="RPW581" s="633"/>
      <c r="RPX581" s="633"/>
      <c r="RPY581" s="633"/>
      <c r="RPZ581" s="633"/>
      <c r="RQA581" s="633"/>
      <c r="RQB581" s="633"/>
      <c r="RQC581" s="633"/>
      <c r="RQD581" s="633"/>
      <c r="RQE581" s="633"/>
      <c r="RQF581" s="633"/>
      <c r="RQG581" s="633"/>
      <c r="RQH581" s="633"/>
      <c r="RQI581" s="633"/>
      <c r="RQJ581" s="633"/>
      <c r="RQK581" s="633"/>
      <c r="RQL581" s="633"/>
      <c r="RQM581" s="633"/>
      <c r="RQN581" s="633"/>
      <c r="RQO581" s="633"/>
      <c r="RQP581" s="633"/>
      <c r="RQQ581" s="633"/>
      <c r="RQR581" s="633"/>
      <c r="RQS581" s="633"/>
      <c r="RQT581" s="633"/>
      <c r="RQU581" s="633"/>
      <c r="RQV581" s="633"/>
      <c r="RQW581" s="633"/>
      <c r="RQX581" s="633"/>
      <c r="RQY581" s="633"/>
      <c r="RQZ581" s="633"/>
      <c r="RRA581" s="633"/>
      <c r="RRB581" s="633"/>
      <c r="RRC581" s="633"/>
      <c r="RRD581" s="633"/>
      <c r="RRE581" s="633"/>
      <c r="RRF581" s="633"/>
      <c r="RRG581" s="633"/>
      <c r="RRH581" s="633"/>
      <c r="RRI581" s="633"/>
      <c r="RRJ581" s="633"/>
      <c r="RRK581" s="633"/>
      <c r="RRL581" s="633"/>
      <c r="RRM581" s="633"/>
      <c r="RRN581" s="633"/>
      <c r="RRO581" s="633"/>
      <c r="RRP581" s="633"/>
      <c r="RRQ581" s="633"/>
      <c r="RRR581" s="633"/>
      <c r="RRS581" s="633"/>
      <c r="RRT581" s="633"/>
      <c r="RRU581" s="633"/>
      <c r="RRV581" s="633"/>
      <c r="RRW581" s="633"/>
      <c r="RRX581" s="633"/>
      <c r="RRY581" s="633"/>
      <c r="RRZ581" s="633"/>
      <c r="RSA581" s="633"/>
      <c r="RSB581" s="633"/>
      <c r="RSC581" s="633"/>
      <c r="RSD581" s="633"/>
      <c r="RSE581" s="633"/>
      <c r="RSF581" s="633"/>
      <c r="RSG581" s="633"/>
      <c r="RSH581" s="633"/>
      <c r="RSI581" s="633"/>
      <c r="RSJ581" s="633"/>
      <c r="RSK581" s="633"/>
      <c r="RSL581" s="633"/>
      <c r="RSM581" s="633"/>
      <c r="RSN581" s="633"/>
      <c r="RSO581" s="633"/>
      <c r="RSP581" s="633"/>
      <c r="RSQ581" s="633"/>
      <c r="RSR581" s="633"/>
      <c r="RSS581" s="633"/>
      <c r="RST581" s="633"/>
      <c r="RSU581" s="633"/>
      <c r="RSV581" s="633"/>
      <c r="RSW581" s="633"/>
      <c r="RSX581" s="633"/>
      <c r="RSY581" s="633"/>
      <c r="RSZ581" s="633"/>
      <c r="RTA581" s="633"/>
      <c r="RTB581" s="633"/>
      <c r="RTC581" s="633"/>
      <c r="RTD581" s="633"/>
      <c r="RTE581" s="633"/>
      <c r="RTF581" s="633"/>
      <c r="RTG581" s="633"/>
      <c r="RTH581" s="633"/>
      <c r="RTI581" s="633"/>
      <c r="RTJ581" s="633"/>
      <c r="RTK581" s="633"/>
      <c r="RTL581" s="633"/>
      <c r="RTM581" s="633"/>
      <c r="RTN581" s="633"/>
      <c r="RTO581" s="633"/>
      <c r="RTP581" s="633"/>
      <c r="RTQ581" s="633"/>
      <c r="RTR581" s="633"/>
      <c r="RTS581" s="633"/>
      <c r="RTT581" s="633"/>
      <c r="RTU581" s="633"/>
      <c r="RTV581" s="633"/>
      <c r="RTW581" s="633"/>
      <c r="RTX581" s="633"/>
      <c r="RTY581" s="633"/>
      <c r="RTZ581" s="633"/>
      <c r="RUA581" s="633"/>
      <c r="RUB581" s="633"/>
      <c r="RUC581" s="633"/>
      <c r="RUD581" s="633"/>
      <c r="RUE581" s="633"/>
      <c r="RUF581" s="633"/>
      <c r="RUG581" s="633"/>
      <c r="RUH581" s="633"/>
      <c r="RUI581" s="633"/>
      <c r="RUJ581" s="633"/>
      <c r="RUK581" s="633"/>
      <c r="RUL581" s="633"/>
      <c r="RUM581" s="633"/>
      <c r="RUN581" s="633"/>
      <c r="RUO581" s="633"/>
      <c r="RUP581" s="633"/>
      <c r="RUQ581" s="633"/>
      <c r="RUR581" s="633"/>
      <c r="RUS581" s="633"/>
      <c r="RUT581" s="633"/>
      <c r="RUU581" s="633"/>
      <c r="RUV581" s="633"/>
      <c r="RUW581" s="633"/>
      <c r="RUX581" s="633"/>
      <c r="RUY581" s="633"/>
      <c r="RUZ581" s="633"/>
      <c r="RVA581" s="633"/>
      <c r="RVB581" s="633"/>
      <c r="RVC581" s="633"/>
      <c r="RVD581" s="633"/>
      <c r="RVE581" s="633"/>
      <c r="RVF581" s="633"/>
      <c r="RVG581" s="633"/>
      <c r="RVH581" s="633"/>
      <c r="RVI581" s="633"/>
      <c r="RVJ581" s="633"/>
      <c r="RVK581" s="633"/>
      <c r="RVL581" s="633"/>
      <c r="RVM581" s="633"/>
      <c r="RVN581" s="633"/>
      <c r="RVO581" s="633"/>
      <c r="RVP581" s="633"/>
      <c r="RVQ581" s="633"/>
      <c r="RVR581" s="633"/>
      <c r="RVS581" s="633"/>
      <c r="RVT581" s="633"/>
      <c r="RVU581" s="633"/>
      <c r="RVV581" s="633"/>
      <c r="RVW581" s="633"/>
      <c r="RVX581" s="633"/>
      <c r="RVY581" s="633"/>
      <c r="RVZ581" s="633"/>
      <c r="RWA581" s="633"/>
      <c r="RWB581" s="633"/>
      <c r="RWC581" s="633"/>
      <c r="RWD581" s="633"/>
      <c r="RWE581" s="633"/>
      <c r="RWF581" s="633"/>
      <c r="RWG581" s="633"/>
      <c r="RWH581" s="633"/>
      <c r="RWI581" s="633"/>
      <c r="RWJ581" s="633"/>
      <c r="RWK581" s="633"/>
      <c r="RWL581" s="633"/>
      <c r="RWM581" s="633"/>
      <c r="RWN581" s="633"/>
      <c r="RWO581" s="633"/>
      <c r="RWP581" s="633"/>
      <c r="RWQ581" s="633"/>
      <c r="RWR581" s="633"/>
      <c r="RWS581" s="633"/>
      <c r="RWT581" s="633"/>
      <c r="RWU581" s="633"/>
      <c r="RWV581" s="633"/>
      <c r="RWW581" s="633"/>
      <c r="RWX581" s="633"/>
      <c r="RWY581" s="633"/>
      <c r="RWZ581" s="633"/>
      <c r="RXA581" s="633"/>
      <c r="RXB581" s="633"/>
      <c r="RXC581" s="633"/>
      <c r="RXD581" s="633"/>
      <c r="RXE581" s="633"/>
      <c r="RXF581" s="633"/>
      <c r="RXG581" s="633"/>
      <c r="RXH581" s="633"/>
      <c r="RXI581" s="633"/>
      <c r="RXJ581" s="633"/>
      <c r="RXK581" s="633"/>
      <c r="RXL581" s="633"/>
      <c r="RXM581" s="633"/>
      <c r="RXN581" s="633"/>
      <c r="RXO581" s="633"/>
      <c r="RXP581" s="633"/>
      <c r="RXQ581" s="633"/>
      <c r="RXR581" s="633"/>
      <c r="RXS581" s="633"/>
      <c r="RXT581" s="633"/>
      <c r="RXU581" s="633"/>
      <c r="RXV581" s="633"/>
      <c r="RXW581" s="633"/>
      <c r="RXX581" s="633"/>
      <c r="RXY581" s="633"/>
      <c r="RXZ581" s="633"/>
      <c r="RYA581" s="633"/>
      <c r="RYB581" s="633"/>
      <c r="RYC581" s="633"/>
      <c r="RYD581" s="633"/>
      <c r="RYE581" s="633"/>
      <c r="RYF581" s="633"/>
      <c r="RYG581" s="633"/>
      <c r="RYH581" s="633"/>
      <c r="RYI581" s="633"/>
      <c r="RYJ581" s="633"/>
      <c r="RYK581" s="633"/>
      <c r="RYL581" s="633"/>
      <c r="RYM581" s="633"/>
      <c r="RYN581" s="633"/>
      <c r="RYO581" s="633"/>
      <c r="RYP581" s="633"/>
      <c r="RYQ581" s="633"/>
      <c r="RYR581" s="633"/>
      <c r="RYS581" s="633"/>
      <c r="RYT581" s="633"/>
      <c r="RYU581" s="633"/>
      <c r="RYV581" s="633"/>
      <c r="RYW581" s="633"/>
      <c r="RYX581" s="633"/>
      <c r="RYY581" s="633"/>
      <c r="RYZ581" s="633"/>
      <c r="RZA581" s="633"/>
      <c r="RZB581" s="633"/>
      <c r="RZC581" s="633"/>
      <c r="RZD581" s="633"/>
      <c r="RZE581" s="633"/>
      <c r="RZF581" s="633"/>
      <c r="RZG581" s="633"/>
      <c r="RZH581" s="633"/>
      <c r="RZI581" s="633"/>
      <c r="RZJ581" s="633"/>
      <c r="RZK581" s="633"/>
      <c r="RZL581" s="633"/>
      <c r="RZM581" s="633"/>
      <c r="RZN581" s="633"/>
      <c r="RZO581" s="633"/>
      <c r="RZP581" s="633"/>
      <c r="RZQ581" s="633"/>
      <c r="RZR581" s="633"/>
      <c r="RZS581" s="633"/>
      <c r="RZT581" s="633"/>
      <c r="RZU581" s="633"/>
      <c r="RZV581" s="633"/>
      <c r="RZW581" s="633"/>
      <c r="RZX581" s="633"/>
      <c r="RZY581" s="633"/>
      <c r="RZZ581" s="633"/>
      <c r="SAA581" s="633"/>
      <c r="SAB581" s="633"/>
      <c r="SAC581" s="633"/>
      <c r="SAD581" s="633"/>
      <c r="SAE581" s="633"/>
      <c r="SAF581" s="633"/>
      <c r="SAG581" s="633"/>
      <c r="SAH581" s="633"/>
      <c r="SAI581" s="633"/>
      <c r="SAJ581" s="633"/>
      <c r="SAK581" s="633"/>
      <c r="SAL581" s="633"/>
      <c r="SAM581" s="633"/>
      <c r="SAN581" s="633"/>
      <c r="SAO581" s="633"/>
      <c r="SAP581" s="633"/>
      <c r="SAQ581" s="633"/>
      <c r="SAR581" s="633"/>
      <c r="SAS581" s="633"/>
      <c r="SAT581" s="633"/>
      <c r="SAU581" s="633"/>
      <c r="SAV581" s="633"/>
      <c r="SAW581" s="633"/>
      <c r="SAX581" s="633"/>
      <c r="SAY581" s="633"/>
      <c r="SAZ581" s="633"/>
      <c r="SBA581" s="633"/>
      <c r="SBB581" s="633"/>
      <c r="SBC581" s="633"/>
      <c r="SBD581" s="633"/>
      <c r="SBE581" s="633"/>
      <c r="SBF581" s="633"/>
      <c r="SBG581" s="633"/>
      <c r="SBH581" s="633"/>
      <c r="SBI581" s="633"/>
      <c r="SBJ581" s="633"/>
      <c r="SBK581" s="633"/>
      <c r="SBL581" s="633"/>
      <c r="SBM581" s="633"/>
      <c r="SBN581" s="633"/>
      <c r="SBO581" s="633"/>
      <c r="SBP581" s="633"/>
      <c r="SBQ581" s="633"/>
      <c r="SBR581" s="633"/>
      <c r="SBS581" s="633"/>
      <c r="SBT581" s="633"/>
      <c r="SBU581" s="633"/>
      <c r="SBV581" s="633"/>
      <c r="SBW581" s="633"/>
      <c r="SBX581" s="633"/>
      <c r="SBY581" s="633"/>
      <c r="SBZ581" s="633"/>
      <c r="SCA581" s="633"/>
      <c r="SCB581" s="633"/>
      <c r="SCC581" s="633"/>
      <c r="SCD581" s="633"/>
      <c r="SCE581" s="633"/>
      <c r="SCF581" s="633"/>
      <c r="SCG581" s="633"/>
      <c r="SCH581" s="633"/>
      <c r="SCI581" s="633"/>
      <c r="SCJ581" s="633"/>
      <c r="SCK581" s="633"/>
      <c r="SCL581" s="633"/>
      <c r="SCM581" s="633"/>
      <c r="SCN581" s="633"/>
      <c r="SCO581" s="633"/>
      <c r="SCP581" s="633"/>
      <c r="SCQ581" s="633"/>
      <c r="SCR581" s="633"/>
      <c r="SCS581" s="633"/>
      <c r="SCT581" s="633"/>
      <c r="SCU581" s="633"/>
      <c r="SCV581" s="633"/>
      <c r="SCW581" s="633"/>
      <c r="SCX581" s="633"/>
      <c r="SCY581" s="633"/>
      <c r="SCZ581" s="633"/>
      <c r="SDA581" s="633"/>
      <c r="SDB581" s="633"/>
      <c r="SDC581" s="633"/>
      <c r="SDD581" s="633"/>
      <c r="SDE581" s="633"/>
      <c r="SDF581" s="633"/>
      <c r="SDG581" s="633"/>
      <c r="SDH581" s="633"/>
      <c r="SDI581" s="633"/>
      <c r="SDJ581" s="633"/>
      <c r="SDK581" s="633"/>
      <c r="SDL581" s="633"/>
      <c r="SDM581" s="633"/>
      <c r="SDN581" s="633"/>
      <c r="SDO581" s="633"/>
      <c r="SDP581" s="633"/>
      <c r="SDQ581" s="633"/>
      <c r="SDR581" s="633"/>
      <c r="SDS581" s="633"/>
      <c r="SDT581" s="633"/>
      <c r="SDU581" s="633"/>
      <c r="SDV581" s="633"/>
      <c r="SDW581" s="633"/>
      <c r="SDX581" s="633"/>
      <c r="SDY581" s="633"/>
      <c r="SDZ581" s="633"/>
      <c r="SEA581" s="633"/>
      <c r="SEB581" s="633"/>
      <c r="SEC581" s="633"/>
      <c r="SED581" s="633"/>
      <c r="SEE581" s="633"/>
      <c r="SEF581" s="633"/>
      <c r="SEG581" s="633"/>
      <c r="SEH581" s="633"/>
      <c r="SEI581" s="633"/>
      <c r="SEJ581" s="633"/>
      <c r="SEK581" s="633"/>
      <c r="SEL581" s="633"/>
      <c r="SEM581" s="633"/>
      <c r="SEN581" s="633"/>
      <c r="SEO581" s="633"/>
      <c r="SEP581" s="633"/>
      <c r="SEQ581" s="633"/>
      <c r="SER581" s="633"/>
      <c r="SES581" s="633"/>
      <c r="SET581" s="633"/>
      <c r="SEU581" s="633"/>
      <c r="SEV581" s="633"/>
      <c r="SEW581" s="633"/>
      <c r="SEX581" s="633"/>
      <c r="SEY581" s="633"/>
      <c r="SEZ581" s="633"/>
      <c r="SFA581" s="633"/>
      <c r="SFB581" s="633"/>
      <c r="SFC581" s="633"/>
      <c r="SFD581" s="633"/>
      <c r="SFE581" s="633"/>
      <c r="SFF581" s="633"/>
      <c r="SFG581" s="633"/>
      <c r="SFH581" s="633"/>
      <c r="SFI581" s="633"/>
      <c r="SFJ581" s="633"/>
      <c r="SFK581" s="633"/>
      <c r="SFL581" s="633"/>
      <c r="SFM581" s="633"/>
      <c r="SFN581" s="633"/>
      <c r="SFO581" s="633"/>
      <c r="SFP581" s="633"/>
      <c r="SFQ581" s="633"/>
      <c r="SFR581" s="633"/>
      <c r="SFS581" s="633"/>
      <c r="SFT581" s="633"/>
      <c r="SFU581" s="633"/>
      <c r="SFV581" s="633"/>
      <c r="SFW581" s="633"/>
      <c r="SFX581" s="633"/>
      <c r="SFY581" s="633"/>
      <c r="SFZ581" s="633"/>
      <c r="SGA581" s="633"/>
      <c r="SGB581" s="633"/>
      <c r="SGC581" s="633"/>
      <c r="SGD581" s="633"/>
      <c r="SGE581" s="633"/>
      <c r="SGF581" s="633"/>
      <c r="SGG581" s="633"/>
      <c r="SGH581" s="633"/>
      <c r="SGI581" s="633"/>
      <c r="SGJ581" s="633"/>
      <c r="SGK581" s="633"/>
      <c r="SGL581" s="633"/>
      <c r="SGM581" s="633"/>
      <c r="SGN581" s="633"/>
      <c r="SGO581" s="633"/>
      <c r="SGP581" s="633"/>
      <c r="SGQ581" s="633"/>
      <c r="SGR581" s="633"/>
      <c r="SGS581" s="633"/>
      <c r="SGT581" s="633"/>
      <c r="SGU581" s="633"/>
      <c r="SGV581" s="633"/>
      <c r="SGW581" s="633"/>
      <c r="SGX581" s="633"/>
      <c r="SGY581" s="633"/>
      <c r="SGZ581" s="633"/>
      <c r="SHA581" s="633"/>
      <c r="SHB581" s="633"/>
      <c r="SHC581" s="633"/>
      <c r="SHD581" s="633"/>
      <c r="SHE581" s="633"/>
      <c r="SHF581" s="633"/>
      <c r="SHG581" s="633"/>
      <c r="SHH581" s="633"/>
      <c r="SHI581" s="633"/>
      <c r="SHJ581" s="633"/>
      <c r="SHK581" s="633"/>
      <c r="SHL581" s="633"/>
      <c r="SHM581" s="633"/>
      <c r="SHN581" s="633"/>
      <c r="SHO581" s="633"/>
      <c r="SHP581" s="633"/>
      <c r="SHQ581" s="633"/>
      <c r="SHR581" s="633"/>
      <c r="SHS581" s="633"/>
      <c r="SHT581" s="633"/>
      <c r="SHU581" s="633"/>
      <c r="SHV581" s="633"/>
      <c r="SHW581" s="633"/>
      <c r="SHX581" s="633"/>
      <c r="SHY581" s="633"/>
      <c r="SHZ581" s="633"/>
      <c r="SIA581" s="633"/>
      <c r="SIB581" s="633"/>
      <c r="SIC581" s="633"/>
      <c r="SID581" s="633"/>
      <c r="SIE581" s="633"/>
      <c r="SIF581" s="633"/>
      <c r="SIG581" s="633"/>
      <c r="SIH581" s="633"/>
      <c r="SII581" s="633"/>
      <c r="SIJ581" s="633"/>
      <c r="SIK581" s="633"/>
      <c r="SIL581" s="633"/>
      <c r="SIM581" s="633"/>
      <c r="SIN581" s="633"/>
      <c r="SIO581" s="633"/>
      <c r="SIP581" s="633"/>
      <c r="SIQ581" s="633"/>
      <c r="SIR581" s="633"/>
      <c r="SIS581" s="633"/>
      <c r="SIT581" s="633"/>
      <c r="SIU581" s="633"/>
      <c r="SIV581" s="633"/>
      <c r="SIW581" s="633"/>
      <c r="SIX581" s="633"/>
      <c r="SIY581" s="633"/>
      <c r="SIZ581" s="633"/>
      <c r="SJA581" s="633"/>
      <c r="SJB581" s="633"/>
      <c r="SJC581" s="633"/>
      <c r="SJD581" s="633"/>
      <c r="SJE581" s="633"/>
      <c r="SJF581" s="633"/>
      <c r="SJG581" s="633"/>
      <c r="SJH581" s="633"/>
      <c r="SJI581" s="633"/>
      <c r="SJJ581" s="633"/>
      <c r="SJK581" s="633"/>
      <c r="SJL581" s="633"/>
      <c r="SJM581" s="633"/>
      <c r="SJN581" s="633"/>
      <c r="SJO581" s="633"/>
      <c r="SJP581" s="633"/>
      <c r="SJQ581" s="633"/>
      <c r="SJR581" s="633"/>
      <c r="SJS581" s="633"/>
      <c r="SJT581" s="633"/>
      <c r="SJU581" s="633"/>
      <c r="SJV581" s="633"/>
      <c r="SJW581" s="633"/>
      <c r="SJX581" s="633"/>
      <c r="SJY581" s="633"/>
      <c r="SJZ581" s="633"/>
      <c r="SKA581" s="633"/>
      <c r="SKB581" s="633"/>
      <c r="SKC581" s="633"/>
      <c r="SKD581" s="633"/>
      <c r="SKE581" s="633"/>
      <c r="SKF581" s="633"/>
      <c r="SKG581" s="633"/>
      <c r="SKH581" s="633"/>
      <c r="SKI581" s="633"/>
      <c r="SKJ581" s="633"/>
      <c r="SKK581" s="633"/>
      <c r="SKL581" s="633"/>
      <c r="SKM581" s="633"/>
      <c r="SKN581" s="633"/>
      <c r="SKO581" s="633"/>
      <c r="SKP581" s="633"/>
      <c r="SKQ581" s="633"/>
      <c r="SKR581" s="633"/>
      <c r="SKS581" s="633"/>
      <c r="SKT581" s="633"/>
      <c r="SKU581" s="633"/>
      <c r="SKV581" s="633"/>
      <c r="SKW581" s="633"/>
      <c r="SKX581" s="633"/>
      <c r="SKY581" s="633"/>
      <c r="SKZ581" s="633"/>
      <c r="SLA581" s="633"/>
      <c r="SLB581" s="633"/>
      <c r="SLC581" s="633"/>
      <c r="SLD581" s="633"/>
      <c r="SLE581" s="633"/>
      <c r="SLF581" s="633"/>
      <c r="SLG581" s="633"/>
      <c r="SLH581" s="633"/>
      <c r="SLI581" s="633"/>
      <c r="SLJ581" s="633"/>
      <c r="SLK581" s="633"/>
      <c r="SLL581" s="633"/>
      <c r="SLM581" s="633"/>
      <c r="SLN581" s="633"/>
      <c r="SLO581" s="633"/>
      <c r="SLP581" s="633"/>
      <c r="SLQ581" s="633"/>
      <c r="SLR581" s="633"/>
      <c r="SLS581" s="633"/>
      <c r="SLT581" s="633"/>
      <c r="SLU581" s="633"/>
      <c r="SLV581" s="633"/>
      <c r="SLW581" s="633"/>
      <c r="SLX581" s="633"/>
      <c r="SLY581" s="633"/>
      <c r="SLZ581" s="633"/>
      <c r="SMA581" s="633"/>
      <c r="SMB581" s="633"/>
      <c r="SMC581" s="633"/>
      <c r="SMD581" s="633"/>
      <c r="SME581" s="633"/>
      <c r="SMF581" s="633"/>
      <c r="SMG581" s="633"/>
      <c r="SMH581" s="633"/>
      <c r="SMI581" s="633"/>
      <c r="SMJ581" s="633"/>
      <c r="SMK581" s="633"/>
      <c r="SML581" s="633"/>
      <c r="SMM581" s="633"/>
      <c r="SMN581" s="633"/>
      <c r="SMO581" s="633"/>
      <c r="SMP581" s="633"/>
      <c r="SMQ581" s="633"/>
      <c r="SMR581" s="633"/>
      <c r="SMS581" s="633"/>
      <c r="SMT581" s="633"/>
      <c r="SMU581" s="633"/>
      <c r="SMV581" s="633"/>
      <c r="SMW581" s="633"/>
      <c r="SMX581" s="633"/>
      <c r="SMY581" s="633"/>
      <c r="SMZ581" s="633"/>
      <c r="SNA581" s="633"/>
      <c r="SNB581" s="633"/>
      <c r="SNC581" s="633"/>
      <c r="SND581" s="633"/>
      <c r="SNE581" s="633"/>
      <c r="SNF581" s="633"/>
      <c r="SNG581" s="633"/>
      <c r="SNH581" s="633"/>
      <c r="SNI581" s="633"/>
      <c r="SNJ581" s="633"/>
      <c r="SNK581" s="633"/>
      <c r="SNL581" s="633"/>
      <c r="SNM581" s="633"/>
      <c r="SNN581" s="633"/>
      <c r="SNO581" s="633"/>
      <c r="SNP581" s="633"/>
      <c r="SNQ581" s="633"/>
      <c r="SNR581" s="633"/>
      <c r="SNS581" s="633"/>
      <c r="SNT581" s="633"/>
      <c r="SNU581" s="633"/>
      <c r="SNV581" s="633"/>
      <c r="SNW581" s="633"/>
      <c r="SNX581" s="633"/>
      <c r="SNY581" s="633"/>
      <c r="SNZ581" s="633"/>
      <c r="SOA581" s="633"/>
      <c r="SOB581" s="633"/>
      <c r="SOC581" s="633"/>
      <c r="SOD581" s="633"/>
      <c r="SOE581" s="633"/>
      <c r="SOF581" s="633"/>
      <c r="SOG581" s="633"/>
      <c r="SOH581" s="633"/>
      <c r="SOI581" s="633"/>
      <c r="SOJ581" s="633"/>
      <c r="SOK581" s="633"/>
      <c r="SOL581" s="633"/>
      <c r="SOM581" s="633"/>
      <c r="SON581" s="633"/>
      <c r="SOO581" s="633"/>
      <c r="SOP581" s="633"/>
      <c r="SOQ581" s="633"/>
      <c r="SOR581" s="633"/>
      <c r="SOS581" s="633"/>
      <c r="SOT581" s="633"/>
      <c r="SOU581" s="633"/>
      <c r="SOV581" s="633"/>
      <c r="SOW581" s="633"/>
      <c r="SOX581" s="633"/>
      <c r="SOY581" s="633"/>
      <c r="SOZ581" s="633"/>
      <c r="SPA581" s="633"/>
      <c r="SPB581" s="633"/>
      <c r="SPC581" s="633"/>
      <c r="SPD581" s="633"/>
      <c r="SPE581" s="633"/>
      <c r="SPF581" s="633"/>
      <c r="SPG581" s="633"/>
      <c r="SPH581" s="633"/>
      <c r="SPI581" s="633"/>
      <c r="SPJ581" s="633"/>
      <c r="SPK581" s="633"/>
      <c r="SPL581" s="633"/>
      <c r="SPM581" s="633"/>
      <c r="SPN581" s="633"/>
      <c r="SPO581" s="633"/>
      <c r="SPP581" s="633"/>
      <c r="SPQ581" s="633"/>
      <c r="SPR581" s="633"/>
      <c r="SPS581" s="633"/>
      <c r="SPT581" s="633"/>
      <c r="SPU581" s="633"/>
      <c r="SPV581" s="633"/>
      <c r="SPW581" s="633"/>
      <c r="SPX581" s="633"/>
      <c r="SPY581" s="633"/>
      <c r="SPZ581" s="633"/>
      <c r="SQA581" s="633"/>
      <c r="SQB581" s="633"/>
      <c r="SQC581" s="633"/>
      <c r="SQD581" s="633"/>
      <c r="SQE581" s="633"/>
      <c r="SQF581" s="633"/>
      <c r="SQG581" s="633"/>
      <c r="SQH581" s="633"/>
      <c r="SQI581" s="633"/>
      <c r="SQJ581" s="633"/>
      <c r="SQK581" s="633"/>
      <c r="SQL581" s="633"/>
      <c r="SQM581" s="633"/>
      <c r="SQN581" s="633"/>
      <c r="SQO581" s="633"/>
      <c r="SQP581" s="633"/>
      <c r="SQQ581" s="633"/>
      <c r="SQR581" s="633"/>
      <c r="SQS581" s="633"/>
      <c r="SQT581" s="633"/>
      <c r="SQU581" s="633"/>
      <c r="SQV581" s="633"/>
      <c r="SQW581" s="633"/>
      <c r="SQX581" s="633"/>
      <c r="SQY581" s="633"/>
      <c r="SQZ581" s="633"/>
      <c r="SRA581" s="633"/>
      <c r="SRB581" s="633"/>
      <c r="SRC581" s="633"/>
      <c r="SRD581" s="633"/>
      <c r="SRE581" s="633"/>
      <c r="SRF581" s="633"/>
      <c r="SRG581" s="633"/>
      <c r="SRH581" s="633"/>
      <c r="SRI581" s="633"/>
      <c r="SRJ581" s="633"/>
      <c r="SRK581" s="633"/>
      <c r="SRL581" s="633"/>
      <c r="SRM581" s="633"/>
      <c r="SRN581" s="633"/>
      <c r="SRO581" s="633"/>
      <c r="SRP581" s="633"/>
      <c r="SRQ581" s="633"/>
      <c r="SRR581" s="633"/>
      <c r="SRS581" s="633"/>
      <c r="SRT581" s="633"/>
      <c r="SRU581" s="633"/>
      <c r="SRV581" s="633"/>
      <c r="SRW581" s="633"/>
      <c r="SRX581" s="633"/>
      <c r="SRY581" s="633"/>
      <c r="SRZ581" s="633"/>
      <c r="SSA581" s="633"/>
      <c r="SSB581" s="633"/>
      <c r="SSC581" s="633"/>
      <c r="SSD581" s="633"/>
      <c r="SSE581" s="633"/>
      <c r="SSF581" s="633"/>
      <c r="SSG581" s="633"/>
      <c r="SSH581" s="633"/>
      <c r="SSI581" s="633"/>
      <c r="SSJ581" s="633"/>
      <c r="SSK581" s="633"/>
      <c r="SSL581" s="633"/>
      <c r="SSM581" s="633"/>
      <c r="SSN581" s="633"/>
      <c r="SSO581" s="633"/>
      <c r="SSP581" s="633"/>
      <c r="SSQ581" s="633"/>
      <c r="SSR581" s="633"/>
      <c r="SSS581" s="633"/>
      <c r="SST581" s="633"/>
      <c r="SSU581" s="633"/>
      <c r="SSV581" s="633"/>
      <c r="SSW581" s="633"/>
      <c r="SSX581" s="633"/>
      <c r="SSY581" s="633"/>
      <c r="SSZ581" s="633"/>
      <c r="STA581" s="633"/>
      <c r="STB581" s="633"/>
      <c r="STC581" s="633"/>
      <c r="STD581" s="633"/>
      <c r="STE581" s="633"/>
      <c r="STF581" s="633"/>
      <c r="STG581" s="633"/>
      <c r="STH581" s="633"/>
      <c r="STI581" s="633"/>
      <c r="STJ581" s="633"/>
      <c r="STK581" s="633"/>
      <c r="STL581" s="633"/>
      <c r="STM581" s="633"/>
      <c r="STN581" s="633"/>
      <c r="STO581" s="633"/>
      <c r="STP581" s="633"/>
      <c r="STQ581" s="633"/>
      <c r="STR581" s="633"/>
      <c r="STS581" s="633"/>
      <c r="STT581" s="633"/>
      <c r="STU581" s="633"/>
      <c r="STV581" s="633"/>
      <c r="STW581" s="633"/>
      <c r="STX581" s="633"/>
      <c r="STY581" s="633"/>
      <c r="STZ581" s="633"/>
      <c r="SUA581" s="633"/>
      <c r="SUB581" s="633"/>
      <c r="SUC581" s="633"/>
      <c r="SUD581" s="633"/>
      <c r="SUE581" s="633"/>
      <c r="SUF581" s="633"/>
      <c r="SUG581" s="633"/>
      <c r="SUH581" s="633"/>
      <c r="SUI581" s="633"/>
      <c r="SUJ581" s="633"/>
      <c r="SUK581" s="633"/>
      <c r="SUL581" s="633"/>
      <c r="SUM581" s="633"/>
      <c r="SUN581" s="633"/>
      <c r="SUO581" s="633"/>
      <c r="SUP581" s="633"/>
      <c r="SUQ581" s="633"/>
      <c r="SUR581" s="633"/>
      <c r="SUS581" s="633"/>
      <c r="SUT581" s="633"/>
      <c r="SUU581" s="633"/>
      <c r="SUV581" s="633"/>
      <c r="SUW581" s="633"/>
      <c r="SUX581" s="633"/>
      <c r="SUY581" s="633"/>
      <c r="SUZ581" s="633"/>
      <c r="SVA581" s="633"/>
      <c r="SVB581" s="633"/>
      <c r="SVC581" s="633"/>
      <c r="SVD581" s="633"/>
      <c r="SVE581" s="633"/>
      <c r="SVF581" s="633"/>
      <c r="SVG581" s="633"/>
      <c r="SVH581" s="633"/>
      <c r="SVI581" s="633"/>
      <c r="SVJ581" s="633"/>
      <c r="SVK581" s="633"/>
      <c r="SVL581" s="633"/>
      <c r="SVM581" s="633"/>
      <c r="SVN581" s="633"/>
      <c r="SVO581" s="633"/>
      <c r="SVP581" s="633"/>
      <c r="SVQ581" s="633"/>
      <c r="SVR581" s="633"/>
      <c r="SVS581" s="633"/>
      <c r="SVT581" s="633"/>
      <c r="SVU581" s="633"/>
      <c r="SVV581" s="633"/>
      <c r="SVW581" s="633"/>
      <c r="SVX581" s="633"/>
      <c r="SVY581" s="633"/>
      <c r="SVZ581" s="633"/>
      <c r="SWA581" s="633"/>
      <c r="SWB581" s="633"/>
      <c r="SWC581" s="633"/>
      <c r="SWD581" s="633"/>
      <c r="SWE581" s="633"/>
      <c r="SWF581" s="633"/>
      <c r="SWG581" s="633"/>
      <c r="SWH581" s="633"/>
      <c r="SWI581" s="633"/>
      <c r="SWJ581" s="633"/>
      <c r="SWK581" s="633"/>
      <c r="SWL581" s="633"/>
      <c r="SWM581" s="633"/>
      <c r="SWN581" s="633"/>
      <c r="SWO581" s="633"/>
      <c r="SWP581" s="633"/>
      <c r="SWQ581" s="633"/>
      <c r="SWR581" s="633"/>
      <c r="SWS581" s="633"/>
      <c r="SWT581" s="633"/>
      <c r="SWU581" s="633"/>
      <c r="SWV581" s="633"/>
      <c r="SWW581" s="633"/>
      <c r="SWX581" s="633"/>
      <c r="SWY581" s="633"/>
      <c r="SWZ581" s="633"/>
      <c r="SXA581" s="633"/>
      <c r="SXB581" s="633"/>
      <c r="SXC581" s="633"/>
      <c r="SXD581" s="633"/>
      <c r="SXE581" s="633"/>
      <c r="SXF581" s="633"/>
      <c r="SXG581" s="633"/>
      <c r="SXH581" s="633"/>
      <c r="SXI581" s="633"/>
      <c r="SXJ581" s="633"/>
      <c r="SXK581" s="633"/>
      <c r="SXL581" s="633"/>
      <c r="SXM581" s="633"/>
      <c r="SXN581" s="633"/>
      <c r="SXO581" s="633"/>
      <c r="SXP581" s="633"/>
      <c r="SXQ581" s="633"/>
      <c r="SXR581" s="633"/>
      <c r="SXS581" s="633"/>
      <c r="SXT581" s="633"/>
      <c r="SXU581" s="633"/>
      <c r="SXV581" s="633"/>
      <c r="SXW581" s="633"/>
      <c r="SXX581" s="633"/>
      <c r="SXY581" s="633"/>
      <c r="SXZ581" s="633"/>
      <c r="SYA581" s="633"/>
      <c r="SYB581" s="633"/>
      <c r="SYC581" s="633"/>
      <c r="SYD581" s="633"/>
      <c r="SYE581" s="633"/>
      <c r="SYF581" s="633"/>
      <c r="SYG581" s="633"/>
      <c r="SYH581" s="633"/>
      <c r="SYI581" s="633"/>
      <c r="SYJ581" s="633"/>
      <c r="SYK581" s="633"/>
      <c r="SYL581" s="633"/>
      <c r="SYM581" s="633"/>
      <c r="SYN581" s="633"/>
      <c r="SYO581" s="633"/>
      <c r="SYP581" s="633"/>
      <c r="SYQ581" s="633"/>
      <c r="SYR581" s="633"/>
      <c r="SYS581" s="633"/>
      <c r="SYT581" s="633"/>
      <c r="SYU581" s="633"/>
      <c r="SYV581" s="633"/>
      <c r="SYW581" s="633"/>
      <c r="SYX581" s="633"/>
      <c r="SYY581" s="633"/>
      <c r="SYZ581" s="633"/>
      <c r="SZA581" s="633"/>
      <c r="SZB581" s="633"/>
      <c r="SZC581" s="633"/>
      <c r="SZD581" s="633"/>
      <c r="SZE581" s="633"/>
      <c r="SZF581" s="633"/>
      <c r="SZG581" s="633"/>
      <c r="SZH581" s="633"/>
      <c r="SZI581" s="633"/>
      <c r="SZJ581" s="633"/>
      <c r="SZK581" s="633"/>
      <c r="SZL581" s="633"/>
      <c r="SZM581" s="633"/>
      <c r="SZN581" s="633"/>
      <c r="SZO581" s="633"/>
      <c r="SZP581" s="633"/>
      <c r="SZQ581" s="633"/>
      <c r="SZR581" s="633"/>
      <c r="SZS581" s="633"/>
      <c r="SZT581" s="633"/>
      <c r="SZU581" s="633"/>
      <c r="SZV581" s="633"/>
      <c r="SZW581" s="633"/>
      <c r="SZX581" s="633"/>
      <c r="SZY581" s="633"/>
      <c r="SZZ581" s="633"/>
      <c r="TAA581" s="633"/>
      <c r="TAB581" s="633"/>
      <c r="TAC581" s="633"/>
      <c r="TAD581" s="633"/>
      <c r="TAE581" s="633"/>
      <c r="TAF581" s="633"/>
      <c r="TAG581" s="633"/>
      <c r="TAH581" s="633"/>
      <c r="TAI581" s="633"/>
      <c r="TAJ581" s="633"/>
      <c r="TAK581" s="633"/>
      <c r="TAL581" s="633"/>
      <c r="TAM581" s="633"/>
      <c r="TAN581" s="633"/>
      <c r="TAO581" s="633"/>
      <c r="TAP581" s="633"/>
      <c r="TAQ581" s="633"/>
      <c r="TAR581" s="633"/>
      <c r="TAS581" s="633"/>
      <c r="TAT581" s="633"/>
      <c r="TAU581" s="633"/>
      <c r="TAV581" s="633"/>
      <c r="TAW581" s="633"/>
      <c r="TAX581" s="633"/>
      <c r="TAY581" s="633"/>
      <c r="TAZ581" s="633"/>
      <c r="TBA581" s="633"/>
      <c r="TBB581" s="633"/>
      <c r="TBC581" s="633"/>
      <c r="TBD581" s="633"/>
      <c r="TBE581" s="633"/>
      <c r="TBF581" s="633"/>
      <c r="TBG581" s="633"/>
      <c r="TBH581" s="633"/>
      <c r="TBI581" s="633"/>
      <c r="TBJ581" s="633"/>
      <c r="TBK581" s="633"/>
      <c r="TBL581" s="633"/>
      <c r="TBM581" s="633"/>
      <c r="TBN581" s="633"/>
      <c r="TBO581" s="633"/>
      <c r="TBP581" s="633"/>
      <c r="TBQ581" s="633"/>
      <c r="TBR581" s="633"/>
      <c r="TBS581" s="633"/>
      <c r="TBT581" s="633"/>
      <c r="TBU581" s="633"/>
      <c r="TBV581" s="633"/>
      <c r="TBW581" s="633"/>
      <c r="TBX581" s="633"/>
      <c r="TBY581" s="633"/>
      <c r="TBZ581" s="633"/>
      <c r="TCA581" s="633"/>
      <c r="TCB581" s="633"/>
      <c r="TCC581" s="633"/>
      <c r="TCD581" s="633"/>
      <c r="TCE581" s="633"/>
      <c r="TCF581" s="633"/>
      <c r="TCG581" s="633"/>
      <c r="TCH581" s="633"/>
      <c r="TCI581" s="633"/>
      <c r="TCJ581" s="633"/>
      <c r="TCK581" s="633"/>
      <c r="TCL581" s="633"/>
      <c r="TCM581" s="633"/>
      <c r="TCN581" s="633"/>
      <c r="TCO581" s="633"/>
      <c r="TCP581" s="633"/>
      <c r="TCQ581" s="633"/>
      <c r="TCR581" s="633"/>
      <c r="TCS581" s="633"/>
      <c r="TCT581" s="633"/>
      <c r="TCU581" s="633"/>
      <c r="TCV581" s="633"/>
      <c r="TCW581" s="633"/>
      <c r="TCX581" s="633"/>
      <c r="TCY581" s="633"/>
      <c r="TCZ581" s="633"/>
      <c r="TDA581" s="633"/>
      <c r="TDB581" s="633"/>
      <c r="TDC581" s="633"/>
      <c r="TDD581" s="633"/>
      <c r="TDE581" s="633"/>
      <c r="TDF581" s="633"/>
      <c r="TDG581" s="633"/>
      <c r="TDH581" s="633"/>
      <c r="TDI581" s="633"/>
      <c r="TDJ581" s="633"/>
      <c r="TDK581" s="633"/>
      <c r="TDL581" s="633"/>
      <c r="TDM581" s="633"/>
      <c r="TDN581" s="633"/>
      <c r="TDO581" s="633"/>
      <c r="TDP581" s="633"/>
      <c r="TDQ581" s="633"/>
      <c r="TDR581" s="633"/>
      <c r="TDS581" s="633"/>
      <c r="TDT581" s="633"/>
      <c r="TDU581" s="633"/>
      <c r="TDV581" s="633"/>
      <c r="TDW581" s="633"/>
      <c r="TDX581" s="633"/>
      <c r="TDY581" s="633"/>
      <c r="TDZ581" s="633"/>
      <c r="TEA581" s="633"/>
      <c r="TEB581" s="633"/>
      <c r="TEC581" s="633"/>
      <c r="TED581" s="633"/>
      <c r="TEE581" s="633"/>
      <c r="TEF581" s="633"/>
      <c r="TEG581" s="633"/>
      <c r="TEH581" s="633"/>
      <c r="TEI581" s="633"/>
      <c r="TEJ581" s="633"/>
      <c r="TEK581" s="633"/>
      <c r="TEL581" s="633"/>
      <c r="TEM581" s="633"/>
      <c r="TEN581" s="633"/>
      <c r="TEO581" s="633"/>
      <c r="TEP581" s="633"/>
      <c r="TEQ581" s="633"/>
      <c r="TER581" s="633"/>
      <c r="TES581" s="633"/>
      <c r="TET581" s="633"/>
      <c r="TEU581" s="633"/>
      <c r="TEV581" s="633"/>
      <c r="TEW581" s="633"/>
      <c r="TEX581" s="633"/>
      <c r="TEY581" s="633"/>
      <c r="TEZ581" s="633"/>
      <c r="TFA581" s="633"/>
      <c r="TFB581" s="633"/>
      <c r="TFC581" s="633"/>
      <c r="TFD581" s="633"/>
      <c r="TFE581" s="633"/>
      <c r="TFF581" s="633"/>
      <c r="TFG581" s="633"/>
      <c r="TFH581" s="633"/>
      <c r="TFI581" s="633"/>
      <c r="TFJ581" s="633"/>
      <c r="TFK581" s="633"/>
      <c r="TFL581" s="633"/>
      <c r="TFM581" s="633"/>
      <c r="TFN581" s="633"/>
      <c r="TFO581" s="633"/>
      <c r="TFP581" s="633"/>
      <c r="TFQ581" s="633"/>
      <c r="TFR581" s="633"/>
      <c r="TFS581" s="633"/>
      <c r="TFT581" s="633"/>
      <c r="TFU581" s="633"/>
      <c r="TFV581" s="633"/>
      <c r="TFW581" s="633"/>
      <c r="TFX581" s="633"/>
      <c r="TFY581" s="633"/>
      <c r="TFZ581" s="633"/>
      <c r="TGA581" s="633"/>
      <c r="TGB581" s="633"/>
      <c r="TGC581" s="633"/>
      <c r="TGD581" s="633"/>
      <c r="TGE581" s="633"/>
      <c r="TGF581" s="633"/>
      <c r="TGG581" s="633"/>
      <c r="TGH581" s="633"/>
      <c r="TGI581" s="633"/>
      <c r="TGJ581" s="633"/>
      <c r="TGK581" s="633"/>
      <c r="TGL581" s="633"/>
      <c r="TGM581" s="633"/>
      <c r="TGN581" s="633"/>
      <c r="TGO581" s="633"/>
      <c r="TGP581" s="633"/>
      <c r="TGQ581" s="633"/>
      <c r="TGR581" s="633"/>
      <c r="TGS581" s="633"/>
      <c r="TGT581" s="633"/>
      <c r="TGU581" s="633"/>
      <c r="TGV581" s="633"/>
      <c r="TGW581" s="633"/>
      <c r="TGX581" s="633"/>
      <c r="TGY581" s="633"/>
      <c r="TGZ581" s="633"/>
      <c r="THA581" s="633"/>
      <c r="THB581" s="633"/>
      <c r="THC581" s="633"/>
      <c r="THD581" s="633"/>
      <c r="THE581" s="633"/>
      <c r="THF581" s="633"/>
      <c r="THG581" s="633"/>
      <c r="THH581" s="633"/>
      <c r="THI581" s="633"/>
      <c r="THJ581" s="633"/>
      <c r="THK581" s="633"/>
      <c r="THL581" s="633"/>
      <c r="THM581" s="633"/>
      <c r="THN581" s="633"/>
      <c r="THO581" s="633"/>
      <c r="THP581" s="633"/>
      <c r="THQ581" s="633"/>
      <c r="THR581" s="633"/>
      <c r="THS581" s="633"/>
      <c r="THT581" s="633"/>
      <c r="THU581" s="633"/>
      <c r="THV581" s="633"/>
      <c r="THW581" s="633"/>
      <c r="THX581" s="633"/>
      <c r="THY581" s="633"/>
      <c r="THZ581" s="633"/>
      <c r="TIA581" s="633"/>
      <c r="TIB581" s="633"/>
      <c r="TIC581" s="633"/>
      <c r="TID581" s="633"/>
      <c r="TIE581" s="633"/>
      <c r="TIF581" s="633"/>
      <c r="TIG581" s="633"/>
      <c r="TIH581" s="633"/>
      <c r="TII581" s="633"/>
      <c r="TIJ581" s="633"/>
      <c r="TIK581" s="633"/>
      <c r="TIL581" s="633"/>
      <c r="TIM581" s="633"/>
      <c r="TIN581" s="633"/>
      <c r="TIO581" s="633"/>
      <c r="TIP581" s="633"/>
      <c r="TIQ581" s="633"/>
      <c r="TIR581" s="633"/>
      <c r="TIS581" s="633"/>
      <c r="TIT581" s="633"/>
      <c r="TIU581" s="633"/>
      <c r="TIV581" s="633"/>
      <c r="TIW581" s="633"/>
      <c r="TIX581" s="633"/>
      <c r="TIY581" s="633"/>
      <c r="TIZ581" s="633"/>
      <c r="TJA581" s="633"/>
      <c r="TJB581" s="633"/>
      <c r="TJC581" s="633"/>
      <c r="TJD581" s="633"/>
      <c r="TJE581" s="633"/>
      <c r="TJF581" s="633"/>
      <c r="TJG581" s="633"/>
      <c r="TJH581" s="633"/>
      <c r="TJI581" s="633"/>
      <c r="TJJ581" s="633"/>
      <c r="TJK581" s="633"/>
      <c r="TJL581" s="633"/>
      <c r="TJM581" s="633"/>
      <c r="TJN581" s="633"/>
      <c r="TJO581" s="633"/>
      <c r="TJP581" s="633"/>
      <c r="TJQ581" s="633"/>
      <c r="TJR581" s="633"/>
      <c r="TJS581" s="633"/>
      <c r="TJT581" s="633"/>
      <c r="TJU581" s="633"/>
      <c r="TJV581" s="633"/>
      <c r="TJW581" s="633"/>
      <c r="TJX581" s="633"/>
      <c r="TJY581" s="633"/>
      <c r="TJZ581" s="633"/>
      <c r="TKA581" s="633"/>
      <c r="TKB581" s="633"/>
      <c r="TKC581" s="633"/>
      <c r="TKD581" s="633"/>
      <c r="TKE581" s="633"/>
      <c r="TKF581" s="633"/>
      <c r="TKG581" s="633"/>
      <c r="TKH581" s="633"/>
      <c r="TKI581" s="633"/>
      <c r="TKJ581" s="633"/>
      <c r="TKK581" s="633"/>
      <c r="TKL581" s="633"/>
      <c r="TKM581" s="633"/>
      <c r="TKN581" s="633"/>
      <c r="TKO581" s="633"/>
      <c r="TKP581" s="633"/>
      <c r="TKQ581" s="633"/>
      <c r="TKR581" s="633"/>
      <c r="TKS581" s="633"/>
      <c r="TKT581" s="633"/>
      <c r="TKU581" s="633"/>
      <c r="TKV581" s="633"/>
      <c r="TKW581" s="633"/>
      <c r="TKX581" s="633"/>
      <c r="TKY581" s="633"/>
      <c r="TKZ581" s="633"/>
      <c r="TLA581" s="633"/>
      <c r="TLB581" s="633"/>
      <c r="TLC581" s="633"/>
      <c r="TLD581" s="633"/>
      <c r="TLE581" s="633"/>
      <c r="TLF581" s="633"/>
      <c r="TLG581" s="633"/>
      <c r="TLH581" s="633"/>
      <c r="TLI581" s="633"/>
      <c r="TLJ581" s="633"/>
      <c r="TLK581" s="633"/>
      <c r="TLL581" s="633"/>
      <c r="TLM581" s="633"/>
      <c r="TLN581" s="633"/>
      <c r="TLO581" s="633"/>
      <c r="TLP581" s="633"/>
      <c r="TLQ581" s="633"/>
      <c r="TLR581" s="633"/>
      <c r="TLS581" s="633"/>
      <c r="TLT581" s="633"/>
      <c r="TLU581" s="633"/>
      <c r="TLV581" s="633"/>
      <c r="TLW581" s="633"/>
      <c r="TLX581" s="633"/>
      <c r="TLY581" s="633"/>
      <c r="TLZ581" s="633"/>
      <c r="TMA581" s="633"/>
      <c r="TMB581" s="633"/>
      <c r="TMC581" s="633"/>
      <c r="TMD581" s="633"/>
      <c r="TME581" s="633"/>
      <c r="TMF581" s="633"/>
      <c r="TMG581" s="633"/>
      <c r="TMH581" s="633"/>
      <c r="TMI581" s="633"/>
      <c r="TMJ581" s="633"/>
      <c r="TMK581" s="633"/>
      <c r="TML581" s="633"/>
      <c r="TMM581" s="633"/>
      <c r="TMN581" s="633"/>
      <c r="TMO581" s="633"/>
      <c r="TMP581" s="633"/>
      <c r="TMQ581" s="633"/>
      <c r="TMR581" s="633"/>
      <c r="TMS581" s="633"/>
      <c r="TMT581" s="633"/>
      <c r="TMU581" s="633"/>
      <c r="TMV581" s="633"/>
      <c r="TMW581" s="633"/>
      <c r="TMX581" s="633"/>
      <c r="TMY581" s="633"/>
      <c r="TMZ581" s="633"/>
      <c r="TNA581" s="633"/>
      <c r="TNB581" s="633"/>
      <c r="TNC581" s="633"/>
      <c r="TND581" s="633"/>
      <c r="TNE581" s="633"/>
      <c r="TNF581" s="633"/>
      <c r="TNG581" s="633"/>
      <c r="TNH581" s="633"/>
      <c r="TNI581" s="633"/>
      <c r="TNJ581" s="633"/>
      <c r="TNK581" s="633"/>
      <c r="TNL581" s="633"/>
      <c r="TNM581" s="633"/>
      <c r="TNN581" s="633"/>
      <c r="TNO581" s="633"/>
      <c r="TNP581" s="633"/>
      <c r="TNQ581" s="633"/>
      <c r="TNR581" s="633"/>
      <c r="TNS581" s="633"/>
      <c r="TNT581" s="633"/>
      <c r="TNU581" s="633"/>
      <c r="TNV581" s="633"/>
      <c r="TNW581" s="633"/>
      <c r="TNX581" s="633"/>
      <c r="TNY581" s="633"/>
      <c r="TNZ581" s="633"/>
      <c r="TOA581" s="633"/>
      <c r="TOB581" s="633"/>
      <c r="TOC581" s="633"/>
      <c r="TOD581" s="633"/>
      <c r="TOE581" s="633"/>
      <c r="TOF581" s="633"/>
      <c r="TOG581" s="633"/>
      <c r="TOH581" s="633"/>
      <c r="TOI581" s="633"/>
      <c r="TOJ581" s="633"/>
      <c r="TOK581" s="633"/>
      <c r="TOL581" s="633"/>
      <c r="TOM581" s="633"/>
      <c r="TON581" s="633"/>
      <c r="TOO581" s="633"/>
      <c r="TOP581" s="633"/>
      <c r="TOQ581" s="633"/>
      <c r="TOR581" s="633"/>
      <c r="TOS581" s="633"/>
      <c r="TOT581" s="633"/>
      <c r="TOU581" s="633"/>
      <c r="TOV581" s="633"/>
      <c r="TOW581" s="633"/>
      <c r="TOX581" s="633"/>
      <c r="TOY581" s="633"/>
      <c r="TOZ581" s="633"/>
      <c r="TPA581" s="633"/>
      <c r="TPB581" s="633"/>
      <c r="TPC581" s="633"/>
      <c r="TPD581" s="633"/>
      <c r="TPE581" s="633"/>
      <c r="TPF581" s="633"/>
      <c r="TPG581" s="633"/>
      <c r="TPH581" s="633"/>
      <c r="TPI581" s="633"/>
      <c r="TPJ581" s="633"/>
      <c r="TPK581" s="633"/>
      <c r="TPL581" s="633"/>
      <c r="TPM581" s="633"/>
      <c r="TPN581" s="633"/>
      <c r="TPO581" s="633"/>
      <c r="TPP581" s="633"/>
      <c r="TPQ581" s="633"/>
      <c r="TPR581" s="633"/>
      <c r="TPS581" s="633"/>
      <c r="TPT581" s="633"/>
      <c r="TPU581" s="633"/>
      <c r="TPV581" s="633"/>
      <c r="TPW581" s="633"/>
      <c r="TPX581" s="633"/>
      <c r="TPY581" s="633"/>
      <c r="TPZ581" s="633"/>
      <c r="TQA581" s="633"/>
      <c r="TQB581" s="633"/>
      <c r="TQC581" s="633"/>
      <c r="TQD581" s="633"/>
      <c r="TQE581" s="633"/>
      <c r="TQF581" s="633"/>
      <c r="TQG581" s="633"/>
      <c r="TQH581" s="633"/>
      <c r="TQI581" s="633"/>
      <c r="TQJ581" s="633"/>
      <c r="TQK581" s="633"/>
      <c r="TQL581" s="633"/>
      <c r="TQM581" s="633"/>
      <c r="TQN581" s="633"/>
      <c r="TQO581" s="633"/>
      <c r="TQP581" s="633"/>
      <c r="TQQ581" s="633"/>
      <c r="TQR581" s="633"/>
      <c r="TQS581" s="633"/>
      <c r="TQT581" s="633"/>
      <c r="TQU581" s="633"/>
      <c r="TQV581" s="633"/>
      <c r="TQW581" s="633"/>
      <c r="TQX581" s="633"/>
      <c r="TQY581" s="633"/>
      <c r="TQZ581" s="633"/>
      <c r="TRA581" s="633"/>
      <c r="TRB581" s="633"/>
      <c r="TRC581" s="633"/>
      <c r="TRD581" s="633"/>
      <c r="TRE581" s="633"/>
      <c r="TRF581" s="633"/>
      <c r="TRG581" s="633"/>
      <c r="TRH581" s="633"/>
      <c r="TRI581" s="633"/>
      <c r="TRJ581" s="633"/>
      <c r="TRK581" s="633"/>
      <c r="TRL581" s="633"/>
      <c r="TRM581" s="633"/>
      <c r="TRN581" s="633"/>
      <c r="TRO581" s="633"/>
      <c r="TRP581" s="633"/>
      <c r="TRQ581" s="633"/>
      <c r="TRR581" s="633"/>
      <c r="TRS581" s="633"/>
      <c r="TRT581" s="633"/>
      <c r="TRU581" s="633"/>
      <c r="TRV581" s="633"/>
      <c r="TRW581" s="633"/>
      <c r="TRX581" s="633"/>
      <c r="TRY581" s="633"/>
      <c r="TRZ581" s="633"/>
      <c r="TSA581" s="633"/>
      <c r="TSB581" s="633"/>
      <c r="TSC581" s="633"/>
      <c r="TSD581" s="633"/>
      <c r="TSE581" s="633"/>
      <c r="TSF581" s="633"/>
      <c r="TSG581" s="633"/>
      <c r="TSH581" s="633"/>
      <c r="TSI581" s="633"/>
      <c r="TSJ581" s="633"/>
      <c r="TSK581" s="633"/>
      <c r="TSL581" s="633"/>
      <c r="TSM581" s="633"/>
      <c r="TSN581" s="633"/>
      <c r="TSO581" s="633"/>
      <c r="TSP581" s="633"/>
      <c r="TSQ581" s="633"/>
      <c r="TSR581" s="633"/>
      <c r="TSS581" s="633"/>
      <c r="TST581" s="633"/>
      <c r="TSU581" s="633"/>
      <c r="TSV581" s="633"/>
      <c r="TSW581" s="633"/>
      <c r="TSX581" s="633"/>
      <c r="TSY581" s="633"/>
      <c r="TSZ581" s="633"/>
      <c r="TTA581" s="633"/>
      <c r="TTB581" s="633"/>
      <c r="TTC581" s="633"/>
      <c r="TTD581" s="633"/>
      <c r="TTE581" s="633"/>
      <c r="TTF581" s="633"/>
      <c r="TTG581" s="633"/>
      <c r="TTH581" s="633"/>
      <c r="TTI581" s="633"/>
      <c r="TTJ581" s="633"/>
      <c r="TTK581" s="633"/>
      <c r="TTL581" s="633"/>
      <c r="TTM581" s="633"/>
      <c r="TTN581" s="633"/>
      <c r="TTO581" s="633"/>
      <c r="TTP581" s="633"/>
      <c r="TTQ581" s="633"/>
      <c r="TTR581" s="633"/>
      <c r="TTS581" s="633"/>
      <c r="TTT581" s="633"/>
      <c r="TTU581" s="633"/>
      <c r="TTV581" s="633"/>
      <c r="TTW581" s="633"/>
      <c r="TTX581" s="633"/>
      <c r="TTY581" s="633"/>
      <c r="TTZ581" s="633"/>
      <c r="TUA581" s="633"/>
      <c r="TUB581" s="633"/>
      <c r="TUC581" s="633"/>
      <c r="TUD581" s="633"/>
      <c r="TUE581" s="633"/>
      <c r="TUF581" s="633"/>
      <c r="TUG581" s="633"/>
      <c r="TUH581" s="633"/>
      <c r="TUI581" s="633"/>
      <c r="TUJ581" s="633"/>
      <c r="TUK581" s="633"/>
      <c r="TUL581" s="633"/>
      <c r="TUM581" s="633"/>
      <c r="TUN581" s="633"/>
      <c r="TUO581" s="633"/>
      <c r="TUP581" s="633"/>
      <c r="TUQ581" s="633"/>
      <c r="TUR581" s="633"/>
      <c r="TUS581" s="633"/>
      <c r="TUT581" s="633"/>
      <c r="TUU581" s="633"/>
      <c r="TUV581" s="633"/>
      <c r="TUW581" s="633"/>
      <c r="TUX581" s="633"/>
      <c r="TUY581" s="633"/>
      <c r="TUZ581" s="633"/>
      <c r="TVA581" s="633"/>
      <c r="TVB581" s="633"/>
      <c r="TVC581" s="633"/>
      <c r="TVD581" s="633"/>
      <c r="TVE581" s="633"/>
      <c r="TVF581" s="633"/>
      <c r="TVG581" s="633"/>
      <c r="TVH581" s="633"/>
      <c r="TVI581" s="633"/>
      <c r="TVJ581" s="633"/>
      <c r="TVK581" s="633"/>
      <c r="TVL581" s="633"/>
      <c r="TVM581" s="633"/>
      <c r="TVN581" s="633"/>
      <c r="TVO581" s="633"/>
      <c r="TVP581" s="633"/>
      <c r="TVQ581" s="633"/>
      <c r="TVR581" s="633"/>
      <c r="TVS581" s="633"/>
      <c r="TVT581" s="633"/>
      <c r="TVU581" s="633"/>
      <c r="TVV581" s="633"/>
      <c r="TVW581" s="633"/>
      <c r="TVX581" s="633"/>
      <c r="TVY581" s="633"/>
      <c r="TVZ581" s="633"/>
      <c r="TWA581" s="633"/>
      <c r="TWB581" s="633"/>
      <c r="TWC581" s="633"/>
      <c r="TWD581" s="633"/>
      <c r="TWE581" s="633"/>
      <c r="TWF581" s="633"/>
      <c r="TWG581" s="633"/>
      <c r="TWH581" s="633"/>
      <c r="TWI581" s="633"/>
      <c r="TWJ581" s="633"/>
      <c r="TWK581" s="633"/>
      <c r="TWL581" s="633"/>
      <c r="TWM581" s="633"/>
      <c r="TWN581" s="633"/>
      <c r="TWO581" s="633"/>
      <c r="TWP581" s="633"/>
      <c r="TWQ581" s="633"/>
      <c r="TWR581" s="633"/>
      <c r="TWS581" s="633"/>
      <c r="TWT581" s="633"/>
      <c r="TWU581" s="633"/>
      <c r="TWV581" s="633"/>
      <c r="TWW581" s="633"/>
      <c r="TWX581" s="633"/>
      <c r="TWY581" s="633"/>
      <c r="TWZ581" s="633"/>
      <c r="TXA581" s="633"/>
      <c r="TXB581" s="633"/>
      <c r="TXC581" s="633"/>
      <c r="TXD581" s="633"/>
      <c r="TXE581" s="633"/>
      <c r="TXF581" s="633"/>
      <c r="TXG581" s="633"/>
      <c r="TXH581" s="633"/>
      <c r="TXI581" s="633"/>
      <c r="TXJ581" s="633"/>
      <c r="TXK581" s="633"/>
      <c r="TXL581" s="633"/>
      <c r="TXM581" s="633"/>
      <c r="TXN581" s="633"/>
      <c r="TXO581" s="633"/>
      <c r="TXP581" s="633"/>
      <c r="TXQ581" s="633"/>
      <c r="TXR581" s="633"/>
      <c r="TXS581" s="633"/>
      <c r="TXT581" s="633"/>
      <c r="TXU581" s="633"/>
      <c r="TXV581" s="633"/>
      <c r="TXW581" s="633"/>
      <c r="TXX581" s="633"/>
      <c r="TXY581" s="633"/>
      <c r="TXZ581" s="633"/>
      <c r="TYA581" s="633"/>
      <c r="TYB581" s="633"/>
      <c r="TYC581" s="633"/>
      <c r="TYD581" s="633"/>
      <c r="TYE581" s="633"/>
      <c r="TYF581" s="633"/>
      <c r="TYG581" s="633"/>
      <c r="TYH581" s="633"/>
      <c r="TYI581" s="633"/>
      <c r="TYJ581" s="633"/>
      <c r="TYK581" s="633"/>
      <c r="TYL581" s="633"/>
      <c r="TYM581" s="633"/>
      <c r="TYN581" s="633"/>
      <c r="TYO581" s="633"/>
      <c r="TYP581" s="633"/>
      <c r="TYQ581" s="633"/>
      <c r="TYR581" s="633"/>
      <c r="TYS581" s="633"/>
      <c r="TYT581" s="633"/>
      <c r="TYU581" s="633"/>
      <c r="TYV581" s="633"/>
      <c r="TYW581" s="633"/>
      <c r="TYX581" s="633"/>
      <c r="TYY581" s="633"/>
      <c r="TYZ581" s="633"/>
      <c r="TZA581" s="633"/>
      <c r="TZB581" s="633"/>
      <c r="TZC581" s="633"/>
      <c r="TZD581" s="633"/>
      <c r="TZE581" s="633"/>
      <c r="TZF581" s="633"/>
      <c r="TZG581" s="633"/>
      <c r="TZH581" s="633"/>
      <c r="TZI581" s="633"/>
      <c r="TZJ581" s="633"/>
      <c r="TZK581" s="633"/>
      <c r="TZL581" s="633"/>
      <c r="TZM581" s="633"/>
      <c r="TZN581" s="633"/>
      <c r="TZO581" s="633"/>
      <c r="TZP581" s="633"/>
      <c r="TZQ581" s="633"/>
      <c r="TZR581" s="633"/>
      <c r="TZS581" s="633"/>
      <c r="TZT581" s="633"/>
      <c r="TZU581" s="633"/>
      <c r="TZV581" s="633"/>
      <c r="TZW581" s="633"/>
      <c r="TZX581" s="633"/>
      <c r="TZY581" s="633"/>
      <c r="TZZ581" s="633"/>
      <c r="UAA581" s="633"/>
      <c r="UAB581" s="633"/>
      <c r="UAC581" s="633"/>
      <c r="UAD581" s="633"/>
      <c r="UAE581" s="633"/>
      <c r="UAF581" s="633"/>
      <c r="UAG581" s="633"/>
      <c r="UAH581" s="633"/>
      <c r="UAI581" s="633"/>
      <c r="UAJ581" s="633"/>
      <c r="UAK581" s="633"/>
      <c r="UAL581" s="633"/>
      <c r="UAM581" s="633"/>
      <c r="UAN581" s="633"/>
      <c r="UAO581" s="633"/>
      <c r="UAP581" s="633"/>
      <c r="UAQ581" s="633"/>
      <c r="UAR581" s="633"/>
      <c r="UAS581" s="633"/>
      <c r="UAT581" s="633"/>
      <c r="UAU581" s="633"/>
      <c r="UAV581" s="633"/>
      <c r="UAW581" s="633"/>
      <c r="UAX581" s="633"/>
      <c r="UAY581" s="633"/>
      <c r="UAZ581" s="633"/>
      <c r="UBA581" s="633"/>
      <c r="UBB581" s="633"/>
      <c r="UBC581" s="633"/>
      <c r="UBD581" s="633"/>
      <c r="UBE581" s="633"/>
      <c r="UBF581" s="633"/>
      <c r="UBG581" s="633"/>
      <c r="UBH581" s="633"/>
      <c r="UBI581" s="633"/>
      <c r="UBJ581" s="633"/>
      <c r="UBK581" s="633"/>
      <c r="UBL581" s="633"/>
      <c r="UBM581" s="633"/>
      <c r="UBN581" s="633"/>
      <c r="UBO581" s="633"/>
      <c r="UBP581" s="633"/>
      <c r="UBQ581" s="633"/>
      <c r="UBR581" s="633"/>
      <c r="UBS581" s="633"/>
      <c r="UBT581" s="633"/>
      <c r="UBU581" s="633"/>
      <c r="UBV581" s="633"/>
      <c r="UBW581" s="633"/>
      <c r="UBX581" s="633"/>
      <c r="UBY581" s="633"/>
      <c r="UBZ581" s="633"/>
      <c r="UCA581" s="633"/>
      <c r="UCB581" s="633"/>
      <c r="UCC581" s="633"/>
      <c r="UCD581" s="633"/>
      <c r="UCE581" s="633"/>
      <c r="UCF581" s="633"/>
      <c r="UCG581" s="633"/>
      <c r="UCH581" s="633"/>
      <c r="UCI581" s="633"/>
      <c r="UCJ581" s="633"/>
      <c r="UCK581" s="633"/>
      <c r="UCL581" s="633"/>
      <c r="UCM581" s="633"/>
      <c r="UCN581" s="633"/>
      <c r="UCO581" s="633"/>
      <c r="UCP581" s="633"/>
      <c r="UCQ581" s="633"/>
      <c r="UCR581" s="633"/>
      <c r="UCS581" s="633"/>
      <c r="UCT581" s="633"/>
      <c r="UCU581" s="633"/>
      <c r="UCV581" s="633"/>
      <c r="UCW581" s="633"/>
      <c r="UCX581" s="633"/>
      <c r="UCY581" s="633"/>
      <c r="UCZ581" s="633"/>
      <c r="UDA581" s="633"/>
      <c r="UDB581" s="633"/>
      <c r="UDC581" s="633"/>
      <c r="UDD581" s="633"/>
      <c r="UDE581" s="633"/>
      <c r="UDF581" s="633"/>
      <c r="UDG581" s="633"/>
      <c r="UDH581" s="633"/>
      <c r="UDI581" s="633"/>
      <c r="UDJ581" s="633"/>
      <c r="UDK581" s="633"/>
      <c r="UDL581" s="633"/>
      <c r="UDM581" s="633"/>
      <c r="UDN581" s="633"/>
      <c r="UDO581" s="633"/>
      <c r="UDP581" s="633"/>
      <c r="UDQ581" s="633"/>
      <c r="UDR581" s="633"/>
      <c r="UDS581" s="633"/>
      <c r="UDT581" s="633"/>
      <c r="UDU581" s="633"/>
      <c r="UDV581" s="633"/>
      <c r="UDW581" s="633"/>
      <c r="UDX581" s="633"/>
      <c r="UDY581" s="633"/>
      <c r="UDZ581" s="633"/>
      <c r="UEA581" s="633"/>
      <c r="UEB581" s="633"/>
      <c r="UEC581" s="633"/>
      <c r="UED581" s="633"/>
      <c r="UEE581" s="633"/>
      <c r="UEF581" s="633"/>
      <c r="UEG581" s="633"/>
      <c r="UEH581" s="633"/>
      <c r="UEI581" s="633"/>
      <c r="UEJ581" s="633"/>
      <c r="UEK581" s="633"/>
      <c r="UEL581" s="633"/>
      <c r="UEM581" s="633"/>
      <c r="UEN581" s="633"/>
      <c r="UEO581" s="633"/>
      <c r="UEP581" s="633"/>
      <c r="UEQ581" s="633"/>
      <c r="UER581" s="633"/>
      <c r="UES581" s="633"/>
      <c r="UET581" s="633"/>
      <c r="UEU581" s="633"/>
      <c r="UEV581" s="633"/>
      <c r="UEW581" s="633"/>
      <c r="UEX581" s="633"/>
      <c r="UEY581" s="633"/>
      <c r="UEZ581" s="633"/>
      <c r="UFA581" s="633"/>
      <c r="UFB581" s="633"/>
      <c r="UFC581" s="633"/>
      <c r="UFD581" s="633"/>
      <c r="UFE581" s="633"/>
      <c r="UFF581" s="633"/>
      <c r="UFG581" s="633"/>
      <c r="UFH581" s="633"/>
      <c r="UFI581" s="633"/>
      <c r="UFJ581" s="633"/>
      <c r="UFK581" s="633"/>
      <c r="UFL581" s="633"/>
      <c r="UFM581" s="633"/>
      <c r="UFN581" s="633"/>
      <c r="UFO581" s="633"/>
      <c r="UFP581" s="633"/>
      <c r="UFQ581" s="633"/>
      <c r="UFR581" s="633"/>
      <c r="UFS581" s="633"/>
      <c r="UFT581" s="633"/>
      <c r="UFU581" s="633"/>
      <c r="UFV581" s="633"/>
      <c r="UFW581" s="633"/>
      <c r="UFX581" s="633"/>
      <c r="UFY581" s="633"/>
      <c r="UFZ581" s="633"/>
      <c r="UGA581" s="633"/>
      <c r="UGB581" s="633"/>
      <c r="UGC581" s="633"/>
      <c r="UGD581" s="633"/>
      <c r="UGE581" s="633"/>
      <c r="UGF581" s="633"/>
      <c r="UGG581" s="633"/>
      <c r="UGH581" s="633"/>
      <c r="UGI581" s="633"/>
      <c r="UGJ581" s="633"/>
      <c r="UGK581" s="633"/>
      <c r="UGL581" s="633"/>
      <c r="UGM581" s="633"/>
      <c r="UGN581" s="633"/>
      <c r="UGO581" s="633"/>
      <c r="UGP581" s="633"/>
      <c r="UGQ581" s="633"/>
      <c r="UGR581" s="633"/>
      <c r="UGS581" s="633"/>
      <c r="UGT581" s="633"/>
      <c r="UGU581" s="633"/>
      <c r="UGV581" s="633"/>
      <c r="UGW581" s="633"/>
      <c r="UGX581" s="633"/>
      <c r="UGY581" s="633"/>
      <c r="UGZ581" s="633"/>
      <c r="UHA581" s="633"/>
      <c r="UHB581" s="633"/>
      <c r="UHC581" s="633"/>
      <c r="UHD581" s="633"/>
      <c r="UHE581" s="633"/>
      <c r="UHF581" s="633"/>
      <c r="UHG581" s="633"/>
      <c r="UHH581" s="633"/>
      <c r="UHI581" s="633"/>
      <c r="UHJ581" s="633"/>
      <c r="UHK581" s="633"/>
      <c r="UHL581" s="633"/>
      <c r="UHM581" s="633"/>
      <c r="UHN581" s="633"/>
      <c r="UHO581" s="633"/>
      <c r="UHP581" s="633"/>
      <c r="UHQ581" s="633"/>
      <c r="UHR581" s="633"/>
      <c r="UHS581" s="633"/>
      <c r="UHT581" s="633"/>
      <c r="UHU581" s="633"/>
      <c r="UHV581" s="633"/>
      <c r="UHW581" s="633"/>
      <c r="UHX581" s="633"/>
      <c r="UHY581" s="633"/>
      <c r="UHZ581" s="633"/>
      <c r="UIA581" s="633"/>
      <c r="UIB581" s="633"/>
      <c r="UIC581" s="633"/>
      <c r="UID581" s="633"/>
      <c r="UIE581" s="633"/>
      <c r="UIF581" s="633"/>
      <c r="UIG581" s="633"/>
      <c r="UIH581" s="633"/>
      <c r="UII581" s="633"/>
      <c r="UIJ581" s="633"/>
      <c r="UIK581" s="633"/>
      <c r="UIL581" s="633"/>
      <c r="UIM581" s="633"/>
      <c r="UIN581" s="633"/>
      <c r="UIO581" s="633"/>
      <c r="UIP581" s="633"/>
      <c r="UIQ581" s="633"/>
      <c r="UIR581" s="633"/>
      <c r="UIS581" s="633"/>
      <c r="UIT581" s="633"/>
      <c r="UIU581" s="633"/>
      <c r="UIV581" s="633"/>
      <c r="UIW581" s="633"/>
      <c r="UIX581" s="633"/>
      <c r="UIY581" s="633"/>
      <c r="UIZ581" s="633"/>
      <c r="UJA581" s="633"/>
      <c r="UJB581" s="633"/>
      <c r="UJC581" s="633"/>
      <c r="UJD581" s="633"/>
      <c r="UJE581" s="633"/>
      <c r="UJF581" s="633"/>
      <c r="UJG581" s="633"/>
      <c r="UJH581" s="633"/>
      <c r="UJI581" s="633"/>
      <c r="UJJ581" s="633"/>
      <c r="UJK581" s="633"/>
      <c r="UJL581" s="633"/>
      <c r="UJM581" s="633"/>
      <c r="UJN581" s="633"/>
      <c r="UJO581" s="633"/>
      <c r="UJP581" s="633"/>
      <c r="UJQ581" s="633"/>
      <c r="UJR581" s="633"/>
      <c r="UJS581" s="633"/>
      <c r="UJT581" s="633"/>
      <c r="UJU581" s="633"/>
      <c r="UJV581" s="633"/>
      <c r="UJW581" s="633"/>
      <c r="UJX581" s="633"/>
      <c r="UJY581" s="633"/>
      <c r="UJZ581" s="633"/>
      <c r="UKA581" s="633"/>
      <c r="UKB581" s="633"/>
      <c r="UKC581" s="633"/>
      <c r="UKD581" s="633"/>
      <c r="UKE581" s="633"/>
      <c r="UKF581" s="633"/>
      <c r="UKG581" s="633"/>
      <c r="UKH581" s="633"/>
      <c r="UKI581" s="633"/>
      <c r="UKJ581" s="633"/>
      <c r="UKK581" s="633"/>
      <c r="UKL581" s="633"/>
      <c r="UKM581" s="633"/>
      <c r="UKN581" s="633"/>
      <c r="UKO581" s="633"/>
      <c r="UKP581" s="633"/>
      <c r="UKQ581" s="633"/>
      <c r="UKR581" s="633"/>
      <c r="UKS581" s="633"/>
      <c r="UKT581" s="633"/>
      <c r="UKU581" s="633"/>
      <c r="UKV581" s="633"/>
      <c r="UKW581" s="633"/>
      <c r="UKX581" s="633"/>
      <c r="UKY581" s="633"/>
      <c r="UKZ581" s="633"/>
      <c r="ULA581" s="633"/>
      <c r="ULB581" s="633"/>
      <c r="ULC581" s="633"/>
      <c r="ULD581" s="633"/>
      <c r="ULE581" s="633"/>
      <c r="ULF581" s="633"/>
      <c r="ULG581" s="633"/>
      <c r="ULH581" s="633"/>
      <c r="ULI581" s="633"/>
      <c r="ULJ581" s="633"/>
      <c r="ULK581" s="633"/>
      <c r="ULL581" s="633"/>
      <c r="ULM581" s="633"/>
      <c r="ULN581" s="633"/>
      <c r="ULO581" s="633"/>
      <c r="ULP581" s="633"/>
      <c r="ULQ581" s="633"/>
      <c r="ULR581" s="633"/>
      <c r="ULS581" s="633"/>
      <c r="ULT581" s="633"/>
      <c r="ULU581" s="633"/>
      <c r="ULV581" s="633"/>
      <c r="ULW581" s="633"/>
      <c r="ULX581" s="633"/>
      <c r="ULY581" s="633"/>
      <c r="ULZ581" s="633"/>
      <c r="UMA581" s="633"/>
      <c r="UMB581" s="633"/>
      <c r="UMC581" s="633"/>
      <c r="UMD581" s="633"/>
      <c r="UME581" s="633"/>
      <c r="UMF581" s="633"/>
      <c r="UMG581" s="633"/>
      <c r="UMH581" s="633"/>
      <c r="UMI581" s="633"/>
      <c r="UMJ581" s="633"/>
      <c r="UMK581" s="633"/>
      <c r="UML581" s="633"/>
      <c r="UMM581" s="633"/>
      <c r="UMN581" s="633"/>
      <c r="UMO581" s="633"/>
      <c r="UMP581" s="633"/>
      <c r="UMQ581" s="633"/>
      <c r="UMR581" s="633"/>
      <c r="UMS581" s="633"/>
      <c r="UMT581" s="633"/>
      <c r="UMU581" s="633"/>
      <c r="UMV581" s="633"/>
      <c r="UMW581" s="633"/>
      <c r="UMX581" s="633"/>
      <c r="UMY581" s="633"/>
      <c r="UMZ581" s="633"/>
      <c r="UNA581" s="633"/>
      <c r="UNB581" s="633"/>
      <c r="UNC581" s="633"/>
      <c r="UND581" s="633"/>
      <c r="UNE581" s="633"/>
      <c r="UNF581" s="633"/>
      <c r="UNG581" s="633"/>
      <c r="UNH581" s="633"/>
      <c r="UNI581" s="633"/>
      <c r="UNJ581" s="633"/>
      <c r="UNK581" s="633"/>
      <c r="UNL581" s="633"/>
      <c r="UNM581" s="633"/>
      <c r="UNN581" s="633"/>
      <c r="UNO581" s="633"/>
      <c r="UNP581" s="633"/>
      <c r="UNQ581" s="633"/>
      <c r="UNR581" s="633"/>
      <c r="UNS581" s="633"/>
      <c r="UNT581" s="633"/>
      <c r="UNU581" s="633"/>
      <c r="UNV581" s="633"/>
      <c r="UNW581" s="633"/>
      <c r="UNX581" s="633"/>
      <c r="UNY581" s="633"/>
      <c r="UNZ581" s="633"/>
      <c r="UOA581" s="633"/>
      <c r="UOB581" s="633"/>
      <c r="UOC581" s="633"/>
      <c r="UOD581" s="633"/>
      <c r="UOE581" s="633"/>
      <c r="UOF581" s="633"/>
      <c r="UOG581" s="633"/>
      <c r="UOH581" s="633"/>
      <c r="UOI581" s="633"/>
      <c r="UOJ581" s="633"/>
      <c r="UOK581" s="633"/>
      <c r="UOL581" s="633"/>
      <c r="UOM581" s="633"/>
      <c r="UON581" s="633"/>
      <c r="UOO581" s="633"/>
      <c r="UOP581" s="633"/>
      <c r="UOQ581" s="633"/>
      <c r="UOR581" s="633"/>
      <c r="UOS581" s="633"/>
      <c r="UOT581" s="633"/>
      <c r="UOU581" s="633"/>
      <c r="UOV581" s="633"/>
      <c r="UOW581" s="633"/>
      <c r="UOX581" s="633"/>
      <c r="UOY581" s="633"/>
      <c r="UOZ581" s="633"/>
      <c r="UPA581" s="633"/>
      <c r="UPB581" s="633"/>
      <c r="UPC581" s="633"/>
      <c r="UPD581" s="633"/>
      <c r="UPE581" s="633"/>
      <c r="UPF581" s="633"/>
      <c r="UPG581" s="633"/>
      <c r="UPH581" s="633"/>
      <c r="UPI581" s="633"/>
      <c r="UPJ581" s="633"/>
      <c r="UPK581" s="633"/>
      <c r="UPL581" s="633"/>
      <c r="UPM581" s="633"/>
      <c r="UPN581" s="633"/>
      <c r="UPO581" s="633"/>
      <c r="UPP581" s="633"/>
      <c r="UPQ581" s="633"/>
      <c r="UPR581" s="633"/>
      <c r="UPS581" s="633"/>
      <c r="UPT581" s="633"/>
      <c r="UPU581" s="633"/>
      <c r="UPV581" s="633"/>
      <c r="UPW581" s="633"/>
      <c r="UPX581" s="633"/>
      <c r="UPY581" s="633"/>
      <c r="UPZ581" s="633"/>
      <c r="UQA581" s="633"/>
      <c r="UQB581" s="633"/>
      <c r="UQC581" s="633"/>
      <c r="UQD581" s="633"/>
      <c r="UQE581" s="633"/>
      <c r="UQF581" s="633"/>
      <c r="UQG581" s="633"/>
      <c r="UQH581" s="633"/>
      <c r="UQI581" s="633"/>
      <c r="UQJ581" s="633"/>
      <c r="UQK581" s="633"/>
      <c r="UQL581" s="633"/>
      <c r="UQM581" s="633"/>
      <c r="UQN581" s="633"/>
      <c r="UQO581" s="633"/>
      <c r="UQP581" s="633"/>
      <c r="UQQ581" s="633"/>
      <c r="UQR581" s="633"/>
      <c r="UQS581" s="633"/>
      <c r="UQT581" s="633"/>
      <c r="UQU581" s="633"/>
      <c r="UQV581" s="633"/>
      <c r="UQW581" s="633"/>
      <c r="UQX581" s="633"/>
      <c r="UQY581" s="633"/>
      <c r="UQZ581" s="633"/>
      <c r="URA581" s="633"/>
      <c r="URB581" s="633"/>
      <c r="URC581" s="633"/>
      <c r="URD581" s="633"/>
      <c r="URE581" s="633"/>
      <c r="URF581" s="633"/>
      <c r="URG581" s="633"/>
      <c r="URH581" s="633"/>
      <c r="URI581" s="633"/>
      <c r="URJ581" s="633"/>
      <c r="URK581" s="633"/>
      <c r="URL581" s="633"/>
      <c r="URM581" s="633"/>
      <c r="URN581" s="633"/>
      <c r="URO581" s="633"/>
      <c r="URP581" s="633"/>
      <c r="URQ581" s="633"/>
      <c r="URR581" s="633"/>
      <c r="URS581" s="633"/>
      <c r="URT581" s="633"/>
      <c r="URU581" s="633"/>
      <c r="URV581" s="633"/>
      <c r="URW581" s="633"/>
      <c r="URX581" s="633"/>
      <c r="URY581" s="633"/>
      <c r="URZ581" s="633"/>
      <c r="USA581" s="633"/>
      <c r="USB581" s="633"/>
      <c r="USC581" s="633"/>
      <c r="USD581" s="633"/>
      <c r="USE581" s="633"/>
      <c r="USF581" s="633"/>
      <c r="USG581" s="633"/>
      <c r="USH581" s="633"/>
      <c r="USI581" s="633"/>
      <c r="USJ581" s="633"/>
      <c r="USK581" s="633"/>
      <c r="USL581" s="633"/>
      <c r="USM581" s="633"/>
      <c r="USN581" s="633"/>
      <c r="USO581" s="633"/>
      <c r="USP581" s="633"/>
      <c r="USQ581" s="633"/>
      <c r="USR581" s="633"/>
      <c r="USS581" s="633"/>
      <c r="UST581" s="633"/>
      <c r="USU581" s="633"/>
      <c r="USV581" s="633"/>
      <c r="USW581" s="633"/>
      <c r="USX581" s="633"/>
      <c r="USY581" s="633"/>
      <c r="USZ581" s="633"/>
      <c r="UTA581" s="633"/>
      <c r="UTB581" s="633"/>
      <c r="UTC581" s="633"/>
      <c r="UTD581" s="633"/>
      <c r="UTE581" s="633"/>
      <c r="UTF581" s="633"/>
      <c r="UTG581" s="633"/>
      <c r="UTH581" s="633"/>
      <c r="UTI581" s="633"/>
      <c r="UTJ581" s="633"/>
      <c r="UTK581" s="633"/>
      <c r="UTL581" s="633"/>
      <c r="UTM581" s="633"/>
      <c r="UTN581" s="633"/>
      <c r="UTO581" s="633"/>
      <c r="UTP581" s="633"/>
      <c r="UTQ581" s="633"/>
      <c r="UTR581" s="633"/>
      <c r="UTS581" s="633"/>
      <c r="UTT581" s="633"/>
      <c r="UTU581" s="633"/>
      <c r="UTV581" s="633"/>
      <c r="UTW581" s="633"/>
      <c r="UTX581" s="633"/>
      <c r="UTY581" s="633"/>
      <c r="UTZ581" s="633"/>
      <c r="UUA581" s="633"/>
      <c r="UUB581" s="633"/>
      <c r="UUC581" s="633"/>
      <c r="UUD581" s="633"/>
      <c r="UUE581" s="633"/>
      <c r="UUF581" s="633"/>
      <c r="UUG581" s="633"/>
      <c r="UUH581" s="633"/>
      <c r="UUI581" s="633"/>
      <c r="UUJ581" s="633"/>
      <c r="UUK581" s="633"/>
      <c r="UUL581" s="633"/>
      <c r="UUM581" s="633"/>
      <c r="UUN581" s="633"/>
      <c r="UUO581" s="633"/>
      <c r="UUP581" s="633"/>
      <c r="UUQ581" s="633"/>
      <c r="UUR581" s="633"/>
      <c r="UUS581" s="633"/>
      <c r="UUT581" s="633"/>
      <c r="UUU581" s="633"/>
      <c r="UUV581" s="633"/>
      <c r="UUW581" s="633"/>
      <c r="UUX581" s="633"/>
      <c r="UUY581" s="633"/>
      <c r="UUZ581" s="633"/>
      <c r="UVA581" s="633"/>
      <c r="UVB581" s="633"/>
      <c r="UVC581" s="633"/>
      <c r="UVD581" s="633"/>
      <c r="UVE581" s="633"/>
      <c r="UVF581" s="633"/>
      <c r="UVG581" s="633"/>
      <c r="UVH581" s="633"/>
      <c r="UVI581" s="633"/>
      <c r="UVJ581" s="633"/>
      <c r="UVK581" s="633"/>
      <c r="UVL581" s="633"/>
      <c r="UVM581" s="633"/>
      <c r="UVN581" s="633"/>
      <c r="UVO581" s="633"/>
      <c r="UVP581" s="633"/>
      <c r="UVQ581" s="633"/>
      <c r="UVR581" s="633"/>
      <c r="UVS581" s="633"/>
      <c r="UVT581" s="633"/>
      <c r="UVU581" s="633"/>
      <c r="UVV581" s="633"/>
      <c r="UVW581" s="633"/>
      <c r="UVX581" s="633"/>
      <c r="UVY581" s="633"/>
      <c r="UVZ581" s="633"/>
      <c r="UWA581" s="633"/>
      <c r="UWB581" s="633"/>
      <c r="UWC581" s="633"/>
      <c r="UWD581" s="633"/>
      <c r="UWE581" s="633"/>
      <c r="UWF581" s="633"/>
      <c r="UWG581" s="633"/>
      <c r="UWH581" s="633"/>
      <c r="UWI581" s="633"/>
      <c r="UWJ581" s="633"/>
      <c r="UWK581" s="633"/>
      <c r="UWL581" s="633"/>
      <c r="UWM581" s="633"/>
      <c r="UWN581" s="633"/>
      <c r="UWO581" s="633"/>
      <c r="UWP581" s="633"/>
      <c r="UWQ581" s="633"/>
      <c r="UWR581" s="633"/>
      <c r="UWS581" s="633"/>
      <c r="UWT581" s="633"/>
      <c r="UWU581" s="633"/>
      <c r="UWV581" s="633"/>
      <c r="UWW581" s="633"/>
      <c r="UWX581" s="633"/>
      <c r="UWY581" s="633"/>
      <c r="UWZ581" s="633"/>
      <c r="UXA581" s="633"/>
      <c r="UXB581" s="633"/>
      <c r="UXC581" s="633"/>
      <c r="UXD581" s="633"/>
      <c r="UXE581" s="633"/>
      <c r="UXF581" s="633"/>
      <c r="UXG581" s="633"/>
      <c r="UXH581" s="633"/>
      <c r="UXI581" s="633"/>
      <c r="UXJ581" s="633"/>
      <c r="UXK581" s="633"/>
      <c r="UXL581" s="633"/>
      <c r="UXM581" s="633"/>
      <c r="UXN581" s="633"/>
      <c r="UXO581" s="633"/>
      <c r="UXP581" s="633"/>
      <c r="UXQ581" s="633"/>
      <c r="UXR581" s="633"/>
      <c r="UXS581" s="633"/>
      <c r="UXT581" s="633"/>
      <c r="UXU581" s="633"/>
      <c r="UXV581" s="633"/>
      <c r="UXW581" s="633"/>
      <c r="UXX581" s="633"/>
      <c r="UXY581" s="633"/>
      <c r="UXZ581" s="633"/>
      <c r="UYA581" s="633"/>
      <c r="UYB581" s="633"/>
      <c r="UYC581" s="633"/>
      <c r="UYD581" s="633"/>
      <c r="UYE581" s="633"/>
      <c r="UYF581" s="633"/>
      <c r="UYG581" s="633"/>
      <c r="UYH581" s="633"/>
      <c r="UYI581" s="633"/>
      <c r="UYJ581" s="633"/>
      <c r="UYK581" s="633"/>
      <c r="UYL581" s="633"/>
      <c r="UYM581" s="633"/>
      <c r="UYN581" s="633"/>
      <c r="UYO581" s="633"/>
      <c r="UYP581" s="633"/>
      <c r="UYQ581" s="633"/>
      <c r="UYR581" s="633"/>
      <c r="UYS581" s="633"/>
      <c r="UYT581" s="633"/>
      <c r="UYU581" s="633"/>
      <c r="UYV581" s="633"/>
      <c r="UYW581" s="633"/>
      <c r="UYX581" s="633"/>
      <c r="UYY581" s="633"/>
      <c r="UYZ581" s="633"/>
      <c r="UZA581" s="633"/>
      <c r="UZB581" s="633"/>
      <c r="UZC581" s="633"/>
      <c r="UZD581" s="633"/>
      <c r="UZE581" s="633"/>
      <c r="UZF581" s="633"/>
      <c r="UZG581" s="633"/>
      <c r="UZH581" s="633"/>
      <c r="UZI581" s="633"/>
      <c r="UZJ581" s="633"/>
      <c r="UZK581" s="633"/>
      <c r="UZL581" s="633"/>
      <c r="UZM581" s="633"/>
      <c r="UZN581" s="633"/>
      <c r="UZO581" s="633"/>
      <c r="UZP581" s="633"/>
      <c r="UZQ581" s="633"/>
      <c r="UZR581" s="633"/>
      <c r="UZS581" s="633"/>
      <c r="UZT581" s="633"/>
      <c r="UZU581" s="633"/>
      <c r="UZV581" s="633"/>
      <c r="UZW581" s="633"/>
      <c r="UZX581" s="633"/>
      <c r="UZY581" s="633"/>
      <c r="UZZ581" s="633"/>
      <c r="VAA581" s="633"/>
      <c r="VAB581" s="633"/>
      <c r="VAC581" s="633"/>
      <c r="VAD581" s="633"/>
      <c r="VAE581" s="633"/>
      <c r="VAF581" s="633"/>
      <c r="VAG581" s="633"/>
      <c r="VAH581" s="633"/>
      <c r="VAI581" s="633"/>
      <c r="VAJ581" s="633"/>
      <c r="VAK581" s="633"/>
      <c r="VAL581" s="633"/>
      <c r="VAM581" s="633"/>
      <c r="VAN581" s="633"/>
      <c r="VAO581" s="633"/>
      <c r="VAP581" s="633"/>
      <c r="VAQ581" s="633"/>
      <c r="VAR581" s="633"/>
      <c r="VAS581" s="633"/>
      <c r="VAT581" s="633"/>
      <c r="VAU581" s="633"/>
      <c r="VAV581" s="633"/>
      <c r="VAW581" s="633"/>
      <c r="VAX581" s="633"/>
      <c r="VAY581" s="633"/>
      <c r="VAZ581" s="633"/>
      <c r="VBA581" s="633"/>
      <c r="VBB581" s="633"/>
      <c r="VBC581" s="633"/>
      <c r="VBD581" s="633"/>
      <c r="VBE581" s="633"/>
      <c r="VBF581" s="633"/>
      <c r="VBG581" s="633"/>
      <c r="VBH581" s="633"/>
      <c r="VBI581" s="633"/>
      <c r="VBJ581" s="633"/>
      <c r="VBK581" s="633"/>
      <c r="VBL581" s="633"/>
      <c r="VBM581" s="633"/>
      <c r="VBN581" s="633"/>
      <c r="VBO581" s="633"/>
      <c r="VBP581" s="633"/>
      <c r="VBQ581" s="633"/>
      <c r="VBR581" s="633"/>
      <c r="VBS581" s="633"/>
      <c r="VBT581" s="633"/>
      <c r="VBU581" s="633"/>
      <c r="VBV581" s="633"/>
      <c r="VBW581" s="633"/>
      <c r="VBX581" s="633"/>
      <c r="VBY581" s="633"/>
      <c r="VBZ581" s="633"/>
      <c r="VCA581" s="633"/>
      <c r="VCB581" s="633"/>
      <c r="VCC581" s="633"/>
      <c r="VCD581" s="633"/>
      <c r="VCE581" s="633"/>
      <c r="VCF581" s="633"/>
      <c r="VCG581" s="633"/>
      <c r="VCH581" s="633"/>
      <c r="VCI581" s="633"/>
      <c r="VCJ581" s="633"/>
      <c r="VCK581" s="633"/>
      <c r="VCL581" s="633"/>
      <c r="VCM581" s="633"/>
      <c r="VCN581" s="633"/>
      <c r="VCO581" s="633"/>
      <c r="VCP581" s="633"/>
      <c r="VCQ581" s="633"/>
      <c r="VCR581" s="633"/>
      <c r="VCS581" s="633"/>
      <c r="VCT581" s="633"/>
      <c r="VCU581" s="633"/>
      <c r="VCV581" s="633"/>
      <c r="VCW581" s="633"/>
      <c r="VCX581" s="633"/>
      <c r="VCY581" s="633"/>
      <c r="VCZ581" s="633"/>
      <c r="VDA581" s="633"/>
      <c r="VDB581" s="633"/>
      <c r="VDC581" s="633"/>
      <c r="VDD581" s="633"/>
      <c r="VDE581" s="633"/>
      <c r="VDF581" s="633"/>
      <c r="VDG581" s="633"/>
      <c r="VDH581" s="633"/>
      <c r="VDI581" s="633"/>
      <c r="VDJ581" s="633"/>
      <c r="VDK581" s="633"/>
      <c r="VDL581" s="633"/>
      <c r="VDM581" s="633"/>
      <c r="VDN581" s="633"/>
      <c r="VDO581" s="633"/>
      <c r="VDP581" s="633"/>
      <c r="VDQ581" s="633"/>
      <c r="VDR581" s="633"/>
      <c r="VDS581" s="633"/>
      <c r="VDT581" s="633"/>
      <c r="VDU581" s="633"/>
      <c r="VDV581" s="633"/>
      <c r="VDW581" s="633"/>
      <c r="VDX581" s="633"/>
      <c r="VDY581" s="633"/>
      <c r="VDZ581" s="633"/>
      <c r="VEA581" s="633"/>
      <c r="VEB581" s="633"/>
      <c r="VEC581" s="633"/>
      <c r="VED581" s="633"/>
      <c r="VEE581" s="633"/>
      <c r="VEF581" s="633"/>
      <c r="VEG581" s="633"/>
      <c r="VEH581" s="633"/>
      <c r="VEI581" s="633"/>
      <c r="VEJ581" s="633"/>
      <c r="VEK581" s="633"/>
      <c r="VEL581" s="633"/>
      <c r="VEM581" s="633"/>
      <c r="VEN581" s="633"/>
      <c r="VEO581" s="633"/>
      <c r="VEP581" s="633"/>
      <c r="VEQ581" s="633"/>
      <c r="VER581" s="633"/>
      <c r="VES581" s="633"/>
      <c r="VET581" s="633"/>
      <c r="VEU581" s="633"/>
      <c r="VEV581" s="633"/>
      <c r="VEW581" s="633"/>
      <c r="VEX581" s="633"/>
      <c r="VEY581" s="633"/>
      <c r="VEZ581" s="633"/>
      <c r="VFA581" s="633"/>
      <c r="VFB581" s="633"/>
      <c r="VFC581" s="633"/>
      <c r="VFD581" s="633"/>
      <c r="VFE581" s="633"/>
      <c r="VFF581" s="633"/>
      <c r="VFG581" s="633"/>
      <c r="VFH581" s="633"/>
      <c r="VFI581" s="633"/>
      <c r="VFJ581" s="633"/>
      <c r="VFK581" s="633"/>
      <c r="VFL581" s="633"/>
      <c r="VFM581" s="633"/>
      <c r="VFN581" s="633"/>
      <c r="VFO581" s="633"/>
      <c r="VFP581" s="633"/>
      <c r="VFQ581" s="633"/>
      <c r="VFR581" s="633"/>
      <c r="VFS581" s="633"/>
      <c r="VFT581" s="633"/>
      <c r="VFU581" s="633"/>
      <c r="VFV581" s="633"/>
      <c r="VFW581" s="633"/>
      <c r="VFX581" s="633"/>
      <c r="VFY581" s="633"/>
      <c r="VFZ581" s="633"/>
      <c r="VGA581" s="633"/>
      <c r="VGB581" s="633"/>
      <c r="VGC581" s="633"/>
      <c r="VGD581" s="633"/>
      <c r="VGE581" s="633"/>
      <c r="VGF581" s="633"/>
      <c r="VGG581" s="633"/>
      <c r="VGH581" s="633"/>
      <c r="VGI581" s="633"/>
      <c r="VGJ581" s="633"/>
      <c r="VGK581" s="633"/>
      <c r="VGL581" s="633"/>
      <c r="VGM581" s="633"/>
      <c r="VGN581" s="633"/>
      <c r="VGO581" s="633"/>
      <c r="VGP581" s="633"/>
      <c r="VGQ581" s="633"/>
      <c r="VGR581" s="633"/>
      <c r="VGS581" s="633"/>
      <c r="VGT581" s="633"/>
      <c r="VGU581" s="633"/>
      <c r="VGV581" s="633"/>
      <c r="VGW581" s="633"/>
      <c r="VGX581" s="633"/>
      <c r="VGY581" s="633"/>
      <c r="VGZ581" s="633"/>
      <c r="VHA581" s="633"/>
      <c r="VHB581" s="633"/>
      <c r="VHC581" s="633"/>
      <c r="VHD581" s="633"/>
      <c r="VHE581" s="633"/>
      <c r="VHF581" s="633"/>
      <c r="VHG581" s="633"/>
      <c r="VHH581" s="633"/>
      <c r="VHI581" s="633"/>
      <c r="VHJ581" s="633"/>
      <c r="VHK581" s="633"/>
      <c r="VHL581" s="633"/>
      <c r="VHM581" s="633"/>
      <c r="VHN581" s="633"/>
      <c r="VHO581" s="633"/>
      <c r="VHP581" s="633"/>
      <c r="VHQ581" s="633"/>
      <c r="VHR581" s="633"/>
      <c r="VHS581" s="633"/>
      <c r="VHT581" s="633"/>
      <c r="VHU581" s="633"/>
      <c r="VHV581" s="633"/>
      <c r="VHW581" s="633"/>
      <c r="VHX581" s="633"/>
      <c r="VHY581" s="633"/>
      <c r="VHZ581" s="633"/>
      <c r="VIA581" s="633"/>
      <c r="VIB581" s="633"/>
      <c r="VIC581" s="633"/>
      <c r="VID581" s="633"/>
      <c r="VIE581" s="633"/>
      <c r="VIF581" s="633"/>
      <c r="VIG581" s="633"/>
      <c r="VIH581" s="633"/>
      <c r="VII581" s="633"/>
      <c r="VIJ581" s="633"/>
      <c r="VIK581" s="633"/>
      <c r="VIL581" s="633"/>
      <c r="VIM581" s="633"/>
      <c r="VIN581" s="633"/>
      <c r="VIO581" s="633"/>
      <c r="VIP581" s="633"/>
      <c r="VIQ581" s="633"/>
      <c r="VIR581" s="633"/>
      <c r="VIS581" s="633"/>
      <c r="VIT581" s="633"/>
      <c r="VIU581" s="633"/>
      <c r="VIV581" s="633"/>
      <c r="VIW581" s="633"/>
      <c r="VIX581" s="633"/>
      <c r="VIY581" s="633"/>
      <c r="VIZ581" s="633"/>
      <c r="VJA581" s="633"/>
      <c r="VJB581" s="633"/>
      <c r="VJC581" s="633"/>
      <c r="VJD581" s="633"/>
      <c r="VJE581" s="633"/>
      <c r="VJF581" s="633"/>
      <c r="VJG581" s="633"/>
      <c r="VJH581" s="633"/>
      <c r="VJI581" s="633"/>
      <c r="VJJ581" s="633"/>
      <c r="VJK581" s="633"/>
      <c r="VJL581" s="633"/>
      <c r="VJM581" s="633"/>
      <c r="VJN581" s="633"/>
      <c r="VJO581" s="633"/>
      <c r="VJP581" s="633"/>
      <c r="VJQ581" s="633"/>
      <c r="VJR581" s="633"/>
      <c r="VJS581" s="633"/>
      <c r="VJT581" s="633"/>
      <c r="VJU581" s="633"/>
      <c r="VJV581" s="633"/>
      <c r="VJW581" s="633"/>
      <c r="VJX581" s="633"/>
      <c r="VJY581" s="633"/>
      <c r="VJZ581" s="633"/>
      <c r="VKA581" s="633"/>
      <c r="VKB581" s="633"/>
      <c r="VKC581" s="633"/>
      <c r="VKD581" s="633"/>
      <c r="VKE581" s="633"/>
      <c r="VKF581" s="633"/>
      <c r="VKG581" s="633"/>
      <c r="VKH581" s="633"/>
      <c r="VKI581" s="633"/>
      <c r="VKJ581" s="633"/>
      <c r="VKK581" s="633"/>
      <c r="VKL581" s="633"/>
      <c r="VKM581" s="633"/>
      <c r="VKN581" s="633"/>
      <c r="VKO581" s="633"/>
      <c r="VKP581" s="633"/>
      <c r="VKQ581" s="633"/>
      <c r="VKR581" s="633"/>
      <c r="VKS581" s="633"/>
      <c r="VKT581" s="633"/>
      <c r="VKU581" s="633"/>
      <c r="VKV581" s="633"/>
      <c r="VKW581" s="633"/>
      <c r="VKX581" s="633"/>
      <c r="VKY581" s="633"/>
      <c r="VKZ581" s="633"/>
      <c r="VLA581" s="633"/>
      <c r="VLB581" s="633"/>
      <c r="VLC581" s="633"/>
      <c r="VLD581" s="633"/>
      <c r="VLE581" s="633"/>
      <c r="VLF581" s="633"/>
      <c r="VLG581" s="633"/>
      <c r="VLH581" s="633"/>
      <c r="VLI581" s="633"/>
      <c r="VLJ581" s="633"/>
      <c r="VLK581" s="633"/>
      <c r="VLL581" s="633"/>
      <c r="VLM581" s="633"/>
      <c r="VLN581" s="633"/>
      <c r="VLO581" s="633"/>
      <c r="VLP581" s="633"/>
      <c r="VLQ581" s="633"/>
      <c r="VLR581" s="633"/>
      <c r="VLS581" s="633"/>
      <c r="VLT581" s="633"/>
      <c r="VLU581" s="633"/>
      <c r="VLV581" s="633"/>
      <c r="VLW581" s="633"/>
      <c r="VLX581" s="633"/>
      <c r="VLY581" s="633"/>
      <c r="VLZ581" s="633"/>
      <c r="VMA581" s="633"/>
      <c r="VMB581" s="633"/>
      <c r="VMC581" s="633"/>
      <c r="VMD581" s="633"/>
      <c r="VME581" s="633"/>
      <c r="VMF581" s="633"/>
      <c r="VMG581" s="633"/>
      <c r="VMH581" s="633"/>
      <c r="VMI581" s="633"/>
      <c r="VMJ581" s="633"/>
      <c r="VMK581" s="633"/>
      <c r="VML581" s="633"/>
      <c r="VMM581" s="633"/>
      <c r="VMN581" s="633"/>
      <c r="VMO581" s="633"/>
      <c r="VMP581" s="633"/>
      <c r="VMQ581" s="633"/>
      <c r="VMR581" s="633"/>
      <c r="VMS581" s="633"/>
      <c r="VMT581" s="633"/>
      <c r="VMU581" s="633"/>
      <c r="VMV581" s="633"/>
      <c r="VMW581" s="633"/>
      <c r="VMX581" s="633"/>
      <c r="VMY581" s="633"/>
      <c r="VMZ581" s="633"/>
      <c r="VNA581" s="633"/>
      <c r="VNB581" s="633"/>
      <c r="VNC581" s="633"/>
      <c r="VND581" s="633"/>
      <c r="VNE581" s="633"/>
      <c r="VNF581" s="633"/>
      <c r="VNG581" s="633"/>
      <c r="VNH581" s="633"/>
      <c r="VNI581" s="633"/>
      <c r="VNJ581" s="633"/>
      <c r="VNK581" s="633"/>
      <c r="VNL581" s="633"/>
      <c r="VNM581" s="633"/>
      <c r="VNN581" s="633"/>
      <c r="VNO581" s="633"/>
      <c r="VNP581" s="633"/>
      <c r="VNQ581" s="633"/>
      <c r="VNR581" s="633"/>
      <c r="VNS581" s="633"/>
      <c r="VNT581" s="633"/>
      <c r="VNU581" s="633"/>
      <c r="VNV581" s="633"/>
      <c r="VNW581" s="633"/>
      <c r="VNX581" s="633"/>
      <c r="VNY581" s="633"/>
      <c r="VNZ581" s="633"/>
      <c r="VOA581" s="633"/>
      <c r="VOB581" s="633"/>
      <c r="VOC581" s="633"/>
      <c r="VOD581" s="633"/>
      <c r="VOE581" s="633"/>
      <c r="VOF581" s="633"/>
      <c r="VOG581" s="633"/>
      <c r="VOH581" s="633"/>
      <c r="VOI581" s="633"/>
      <c r="VOJ581" s="633"/>
      <c r="VOK581" s="633"/>
      <c r="VOL581" s="633"/>
      <c r="VOM581" s="633"/>
      <c r="VON581" s="633"/>
      <c r="VOO581" s="633"/>
      <c r="VOP581" s="633"/>
      <c r="VOQ581" s="633"/>
      <c r="VOR581" s="633"/>
      <c r="VOS581" s="633"/>
      <c r="VOT581" s="633"/>
      <c r="VOU581" s="633"/>
      <c r="VOV581" s="633"/>
      <c r="VOW581" s="633"/>
      <c r="VOX581" s="633"/>
      <c r="VOY581" s="633"/>
      <c r="VOZ581" s="633"/>
      <c r="VPA581" s="633"/>
      <c r="VPB581" s="633"/>
      <c r="VPC581" s="633"/>
      <c r="VPD581" s="633"/>
      <c r="VPE581" s="633"/>
      <c r="VPF581" s="633"/>
      <c r="VPG581" s="633"/>
      <c r="VPH581" s="633"/>
      <c r="VPI581" s="633"/>
      <c r="VPJ581" s="633"/>
      <c r="VPK581" s="633"/>
      <c r="VPL581" s="633"/>
      <c r="VPM581" s="633"/>
      <c r="VPN581" s="633"/>
      <c r="VPO581" s="633"/>
      <c r="VPP581" s="633"/>
      <c r="VPQ581" s="633"/>
      <c r="VPR581" s="633"/>
      <c r="VPS581" s="633"/>
      <c r="VPT581" s="633"/>
      <c r="VPU581" s="633"/>
      <c r="VPV581" s="633"/>
      <c r="VPW581" s="633"/>
      <c r="VPX581" s="633"/>
      <c r="VPY581" s="633"/>
      <c r="VPZ581" s="633"/>
      <c r="VQA581" s="633"/>
      <c r="VQB581" s="633"/>
      <c r="VQC581" s="633"/>
      <c r="VQD581" s="633"/>
      <c r="VQE581" s="633"/>
      <c r="VQF581" s="633"/>
      <c r="VQG581" s="633"/>
      <c r="VQH581" s="633"/>
      <c r="VQI581" s="633"/>
      <c r="VQJ581" s="633"/>
      <c r="VQK581" s="633"/>
      <c r="VQL581" s="633"/>
      <c r="VQM581" s="633"/>
      <c r="VQN581" s="633"/>
      <c r="VQO581" s="633"/>
      <c r="VQP581" s="633"/>
      <c r="VQQ581" s="633"/>
      <c r="VQR581" s="633"/>
      <c r="VQS581" s="633"/>
      <c r="VQT581" s="633"/>
      <c r="VQU581" s="633"/>
      <c r="VQV581" s="633"/>
      <c r="VQW581" s="633"/>
      <c r="VQX581" s="633"/>
      <c r="VQY581" s="633"/>
      <c r="VQZ581" s="633"/>
      <c r="VRA581" s="633"/>
      <c r="VRB581" s="633"/>
      <c r="VRC581" s="633"/>
      <c r="VRD581" s="633"/>
      <c r="VRE581" s="633"/>
      <c r="VRF581" s="633"/>
      <c r="VRG581" s="633"/>
      <c r="VRH581" s="633"/>
      <c r="VRI581" s="633"/>
      <c r="VRJ581" s="633"/>
      <c r="VRK581" s="633"/>
      <c r="VRL581" s="633"/>
      <c r="VRM581" s="633"/>
      <c r="VRN581" s="633"/>
      <c r="VRO581" s="633"/>
      <c r="VRP581" s="633"/>
      <c r="VRQ581" s="633"/>
      <c r="VRR581" s="633"/>
      <c r="VRS581" s="633"/>
      <c r="VRT581" s="633"/>
      <c r="VRU581" s="633"/>
      <c r="VRV581" s="633"/>
      <c r="VRW581" s="633"/>
      <c r="VRX581" s="633"/>
      <c r="VRY581" s="633"/>
      <c r="VRZ581" s="633"/>
      <c r="VSA581" s="633"/>
      <c r="VSB581" s="633"/>
      <c r="VSC581" s="633"/>
      <c r="VSD581" s="633"/>
      <c r="VSE581" s="633"/>
      <c r="VSF581" s="633"/>
      <c r="VSG581" s="633"/>
      <c r="VSH581" s="633"/>
      <c r="VSI581" s="633"/>
      <c r="VSJ581" s="633"/>
      <c r="VSK581" s="633"/>
      <c r="VSL581" s="633"/>
      <c r="VSM581" s="633"/>
      <c r="VSN581" s="633"/>
      <c r="VSO581" s="633"/>
      <c r="VSP581" s="633"/>
      <c r="VSQ581" s="633"/>
      <c r="VSR581" s="633"/>
      <c r="VSS581" s="633"/>
      <c r="VST581" s="633"/>
      <c r="VSU581" s="633"/>
      <c r="VSV581" s="633"/>
      <c r="VSW581" s="633"/>
      <c r="VSX581" s="633"/>
      <c r="VSY581" s="633"/>
      <c r="VSZ581" s="633"/>
      <c r="VTA581" s="633"/>
      <c r="VTB581" s="633"/>
      <c r="VTC581" s="633"/>
      <c r="VTD581" s="633"/>
      <c r="VTE581" s="633"/>
      <c r="VTF581" s="633"/>
      <c r="VTG581" s="633"/>
      <c r="VTH581" s="633"/>
      <c r="VTI581" s="633"/>
      <c r="VTJ581" s="633"/>
      <c r="VTK581" s="633"/>
      <c r="VTL581" s="633"/>
      <c r="VTM581" s="633"/>
      <c r="VTN581" s="633"/>
      <c r="VTO581" s="633"/>
      <c r="VTP581" s="633"/>
      <c r="VTQ581" s="633"/>
      <c r="VTR581" s="633"/>
      <c r="VTS581" s="633"/>
      <c r="VTT581" s="633"/>
      <c r="VTU581" s="633"/>
      <c r="VTV581" s="633"/>
      <c r="VTW581" s="633"/>
      <c r="VTX581" s="633"/>
      <c r="VTY581" s="633"/>
      <c r="VTZ581" s="633"/>
      <c r="VUA581" s="633"/>
      <c r="VUB581" s="633"/>
      <c r="VUC581" s="633"/>
      <c r="VUD581" s="633"/>
      <c r="VUE581" s="633"/>
      <c r="VUF581" s="633"/>
      <c r="VUG581" s="633"/>
      <c r="VUH581" s="633"/>
      <c r="VUI581" s="633"/>
      <c r="VUJ581" s="633"/>
      <c r="VUK581" s="633"/>
      <c r="VUL581" s="633"/>
      <c r="VUM581" s="633"/>
      <c r="VUN581" s="633"/>
      <c r="VUO581" s="633"/>
      <c r="VUP581" s="633"/>
      <c r="VUQ581" s="633"/>
      <c r="VUR581" s="633"/>
      <c r="VUS581" s="633"/>
      <c r="VUT581" s="633"/>
      <c r="VUU581" s="633"/>
      <c r="VUV581" s="633"/>
      <c r="VUW581" s="633"/>
      <c r="VUX581" s="633"/>
      <c r="VUY581" s="633"/>
      <c r="VUZ581" s="633"/>
      <c r="VVA581" s="633"/>
      <c r="VVB581" s="633"/>
      <c r="VVC581" s="633"/>
      <c r="VVD581" s="633"/>
      <c r="VVE581" s="633"/>
      <c r="VVF581" s="633"/>
      <c r="VVG581" s="633"/>
      <c r="VVH581" s="633"/>
      <c r="VVI581" s="633"/>
      <c r="VVJ581" s="633"/>
      <c r="VVK581" s="633"/>
      <c r="VVL581" s="633"/>
      <c r="VVM581" s="633"/>
      <c r="VVN581" s="633"/>
      <c r="VVO581" s="633"/>
      <c r="VVP581" s="633"/>
      <c r="VVQ581" s="633"/>
      <c r="VVR581" s="633"/>
      <c r="VVS581" s="633"/>
      <c r="VVT581" s="633"/>
      <c r="VVU581" s="633"/>
      <c r="VVV581" s="633"/>
      <c r="VVW581" s="633"/>
      <c r="VVX581" s="633"/>
      <c r="VVY581" s="633"/>
      <c r="VVZ581" s="633"/>
      <c r="VWA581" s="633"/>
      <c r="VWB581" s="633"/>
      <c r="VWC581" s="633"/>
      <c r="VWD581" s="633"/>
      <c r="VWE581" s="633"/>
      <c r="VWF581" s="633"/>
      <c r="VWG581" s="633"/>
      <c r="VWH581" s="633"/>
      <c r="VWI581" s="633"/>
      <c r="VWJ581" s="633"/>
      <c r="VWK581" s="633"/>
      <c r="VWL581" s="633"/>
      <c r="VWM581" s="633"/>
      <c r="VWN581" s="633"/>
      <c r="VWO581" s="633"/>
      <c r="VWP581" s="633"/>
      <c r="VWQ581" s="633"/>
      <c r="VWR581" s="633"/>
      <c r="VWS581" s="633"/>
      <c r="VWT581" s="633"/>
      <c r="VWU581" s="633"/>
      <c r="VWV581" s="633"/>
      <c r="VWW581" s="633"/>
      <c r="VWX581" s="633"/>
      <c r="VWY581" s="633"/>
      <c r="VWZ581" s="633"/>
      <c r="VXA581" s="633"/>
      <c r="VXB581" s="633"/>
      <c r="VXC581" s="633"/>
      <c r="VXD581" s="633"/>
      <c r="VXE581" s="633"/>
      <c r="VXF581" s="633"/>
      <c r="VXG581" s="633"/>
      <c r="VXH581" s="633"/>
      <c r="VXI581" s="633"/>
      <c r="VXJ581" s="633"/>
      <c r="VXK581" s="633"/>
      <c r="VXL581" s="633"/>
      <c r="VXM581" s="633"/>
      <c r="VXN581" s="633"/>
      <c r="VXO581" s="633"/>
      <c r="VXP581" s="633"/>
      <c r="VXQ581" s="633"/>
      <c r="VXR581" s="633"/>
      <c r="VXS581" s="633"/>
      <c r="VXT581" s="633"/>
      <c r="VXU581" s="633"/>
      <c r="VXV581" s="633"/>
      <c r="VXW581" s="633"/>
      <c r="VXX581" s="633"/>
      <c r="VXY581" s="633"/>
      <c r="VXZ581" s="633"/>
      <c r="VYA581" s="633"/>
      <c r="VYB581" s="633"/>
      <c r="VYC581" s="633"/>
      <c r="VYD581" s="633"/>
      <c r="VYE581" s="633"/>
      <c r="VYF581" s="633"/>
      <c r="VYG581" s="633"/>
      <c r="VYH581" s="633"/>
      <c r="VYI581" s="633"/>
      <c r="VYJ581" s="633"/>
      <c r="VYK581" s="633"/>
      <c r="VYL581" s="633"/>
      <c r="VYM581" s="633"/>
      <c r="VYN581" s="633"/>
      <c r="VYO581" s="633"/>
      <c r="VYP581" s="633"/>
      <c r="VYQ581" s="633"/>
      <c r="VYR581" s="633"/>
      <c r="VYS581" s="633"/>
      <c r="VYT581" s="633"/>
      <c r="VYU581" s="633"/>
      <c r="VYV581" s="633"/>
      <c r="VYW581" s="633"/>
      <c r="VYX581" s="633"/>
      <c r="VYY581" s="633"/>
      <c r="VYZ581" s="633"/>
      <c r="VZA581" s="633"/>
      <c r="VZB581" s="633"/>
      <c r="VZC581" s="633"/>
      <c r="VZD581" s="633"/>
      <c r="VZE581" s="633"/>
      <c r="VZF581" s="633"/>
      <c r="VZG581" s="633"/>
      <c r="VZH581" s="633"/>
      <c r="VZI581" s="633"/>
      <c r="VZJ581" s="633"/>
      <c r="VZK581" s="633"/>
      <c r="VZL581" s="633"/>
      <c r="VZM581" s="633"/>
      <c r="VZN581" s="633"/>
      <c r="VZO581" s="633"/>
      <c r="VZP581" s="633"/>
      <c r="VZQ581" s="633"/>
      <c r="VZR581" s="633"/>
      <c r="VZS581" s="633"/>
      <c r="VZT581" s="633"/>
      <c r="VZU581" s="633"/>
      <c r="VZV581" s="633"/>
      <c r="VZW581" s="633"/>
      <c r="VZX581" s="633"/>
      <c r="VZY581" s="633"/>
      <c r="VZZ581" s="633"/>
      <c r="WAA581" s="633"/>
      <c r="WAB581" s="633"/>
      <c r="WAC581" s="633"/>
      <c r="WAD581" s="633"/>
      <c r="WAE581" s="633"/>
      <c r="WAF581" s="633"/>
      <c r="WAG581" s="633"/>
      <c r="WAH581" s="633"/>
      <c r="WAI581" s="633"/>
      <c r="WAJ581" s="633"/>
      <c r="WAK581" s="633"/>
      <c r="WAL581" s="633"/>
      <c r="WAM581" s="633"/>
      <c r="WAN581" s="633"/>
      <c r="WAO581" s="633"/>
      <c r="WAP581" s="633"/>
      <c r="WAQ581" s="633"/>
      <c r="WAR581" s="633"/>
      <c r="WAS581" s="633"/>
      <c r="WAT581" s="633"/>
      <c r="WAU581" s="633"/>
      <c r="WAV581" s="633"/>
      <c r="WAW581" s="633"/>
      <c r="WAX581" s="633"/>
      <c r="WAY581" s="633"/>
      <c r="WAZ581" s="633"/>
      <c r="WBA581" s="633"/>
      <c r="WBB581" s="633"/>
      <c r="WBC581" s="633"/>
      <c r="WBD581" s="633"/>
      <c r="WBE581" s="633"/>
      <c r="WBF581" s="633"/>
      <c r="WBG581" s="633"/>
      <c r="WBH581" s="633"/>
      <c r="WBI581" s="633"/>
      <c r="WBJ581" s="633"/>
      <c r="WBK581" s="633"/>
      <c r="WBL581" s="633"/>
      <c r="WBM581" s="633"/>
      <c r="WBN581" s="633"/>
      <c r="WBO581" s="633"/>
      <c r="WBP581" s="633"/>
      <c r="WBQ581" s="633"/>
      <c r="WBR581" s="633"/>
      <c r="WBS581" s="633"/>
      <c r="WBT581" s="633"/>
      <c r="WBU581" s="633"/>
      <c r="WBV581" s="633"/>
      <c r="WBW581" s="633"/>
      <c r="WBX581" s="633"/>
      <c r="WBY581" s="633"/>
      <c r="WBZ581" s="633"/>
      <c r="WCA581" s="633"/>
      <c r="WCB581" s="633"/>
      <c r="WCC581" s="633"/>
      <c r="WCD581" s="633"/>
      <c r="WCE581" s="633"/>
      <c r="WCF581" s="633"/>
      <c r="WCG581" s="633"/>
      <c r="WCH581" s="633"/>
      <c r="WCI581" s="633"/>
      <c r="WCJ581" s="633"/>
      <c r="WCK581" s="633"/>
      <c r="WCL581" s="633"/>
      <c r="WCM581" s="633"/>
      <c r="WCN581" s="633"/>
      <c r="WCO581" s="633"/>
      <c r="WCP581" s="633"/>
      <c r="WCQ581" s="633"/>
      <c r="WCR581" s="633"/>
      <c r="WCS581" s="633"/>
      <c r="WCT581" s="633"/>
      <c r="WCU581" s="633"/>
      <c r="WCV581" s="633"/>
      <c r="WCW581" s="633"/>
      <c r="WCX581" s="633"/>
      <c r="WCY581" s="633"/>
      <c r="WCZ581" s="633"/>
      <c r="WDA581" s="633"/>
      <c r="WDB581" s="633"/>
      <c r="WDC581" s="633"/>
      <c r="WDD581" s="633"/>
      <c r="WDE581" s="633"/>
      <c r="WDF581" s="633"/>
      <c r="WDG581" s="633"/>
      <c r="WDH581" s="633"/>
      <c r="WDI581" s="633"/>
      <c r="WDJ581" s="633"/>
      <c r="WDK581" s="633"/>
      <c r="WDL581" s="633"/>
      <c r="WDM581" s="633"/>
      <c r="WDN581" s="633"/>
      <c r="WDO581" s="633"/>
      <c r="WDP581" s="633"/>
      <c r="WDQ581" s="633"/>
      <c r="WDR581" s="633"/>
      <c r="WDS581" s="633"/>
      <c r="WDT581" s="633"/>
      <c r="WDU581" s="633"/>
      <c r="WDV581" s="633"/>
      <c r="WDW581" s="633"/>
      <c r="WDX581" s="633"/>
      <c r="WDY581" s="633"/>
      <c r="WDZ581" s="633"/>
      <c r="WEA581" s="633"/>
      <c r="WEB581" s="633"/>
      <c r="WEC581" s="633"/>
      <c r="WED581" s="633"/>
      <c r="WEE581" s="633"/>
      <c r="WEF581" s="633"/>
      <c r="WEG581" s="633"/>
      <c r="WEH581" s="633"/>
      <c r="WEI581" s="633"/>
      <c r="WEJ581" s="633"/>
      <c r="WEK581" s="633"/>
      <c r="WEL581" s="633"/>
      <c r="WEM581" s="633"/>
      <c r="WEN581" s="633"/>
      <c r="WEO581" s="633"/>
      <c r="WEP581" s="633"/>
      <c r="WEQ581" s="633"/>
      <c r="WER581" s="633"/>
      <c r="WES581" s="633"/>
      <c r="WET581" s="633"/>
      <c r="WEU581" s="633"/>
      <c r="WEV581" s="633"/>
      <c r="WEW581" s="633"/>
      <c r="WEX581" s="633"/>
      <c r="WEY581" s="633"/>
      <c r="WEZ581" s="633"/>
      <c r="WFA581" s="633"/>
      <c r="WFB581" s="633"/>
      <c r="WFC581" s="633"/>
      <c r="WFD581" s="633"/>
      <c r="WFE581" s="633"/>
      <c r="WFF581" s="633"/>
      <c r="WFG581" s="633"/>
      <c r="WFH581" s="633"/>
      <c r="WFI581" s="633"/>
      <c r="WFJ581" s="633"/>
      <c r="WFK581" s="633"/>
      <c r="WFL581" s="633"/>
      <c r="WFM581" s="633"/>
      <c r="WFN581" s="633"/>
      <c r="WFO581" s="633"/>
      <c r="WFP581" s="633"/>
      <c r="WFQ581" s="633"/>
      <c r="WFR581" s="633"/>
      <c r="WFS581" s="633"/>
      <c r="WFT581" s="633"/>
      <c r="WFU581" s="633"/>
      <c r="WFV581" s="633"/>
      <c r="WFW581" s="633"/>
      <c r="WFX581" s="633"/>
      <c r="WFY581" s="633"/>
      <c r="WFZ581" s="633"/>
      <c r="WGA581" s="633"/>
      <c r="WGB581" s="633"/>
      <c r="WGC581" s="633"/>
      <c r="WGD581" s="633"/>
      <c r="WGE581" s="633"/>
      <c r="WGF581" s="633"/>
      <c r="WGG581" s="633"/>
      <c r="WGH581" s="633"/>
      <c r="WGI581" s="633"/>
      <c r="WGJ581" s="633"/>
      <c r="WGK581" s="633"/>
      <c r="WGL581" s="633"/>
      <c r="WGM581" s="633"/>
      <c r="WGN581" s="633"/>
      <c r="WGO581" s="633"/>
      <c r="WGP581" s="633"/>
      <c r="WGQ581" s="633"/>
      <c r="WGR581" s="633"/>
      <c r="WGS581" s="633"/>
      <c r="WGT581" s="633"/>
      <c r="WGU581" s="633"/>
      <c r="WGV581" s="633"/>
      <c r="WGW581" s="633"/>
      <c r="WGX581" s="633"/>
      <c r="WGY581" s="633"/>
      <c r="WGZ581" s="633"/>
      <c r="WHA581" s="633"/>
      <c r="WHB581" s="633"/>
      <c r="WHC581" s="633"/>
      <c r="WHD581" s="633"/>
      <c r="WHE581" s="633"/>
      <c r="WHF581" s="633"/>
      <c r="WHG581" s="633"/>
      <c r="WHH581" s="633"/>
      <c r="WHI581" s="633"/>
      <c r="WHJ581" s="633"/>
      <c r="WHK581" s="633"/>
      <c r="WHL581" s="633"/>
      <c r="WHM581" s="633"/>
      <c r="WHN581" s="633"/>
      <c r="WHO581" s="633"/>
      <c r="WHP581" s="633"/>
      <c r="WHQ581" s="633"/>
      <c r="WHR581" s="633"/>
      <c r="WHS581" s="633"/>
      <c r="WHT581" s="633"/>
      <c r="WHU581" s="633"/>
      <c r="WHV581" s="633"/>
      <c r="WHW581" s="633"/>
      <c r="WHX581" s="633"/>
      <c r="WHY581" s="633"/>
      <c r="WHZ581" s="633"/>
      <c r="WIA581" s="633"/>
      <c r="WIB581" s="633"/>
      <c r="WIC581" s="633"/>
      <c r="WID581" s="633"/>
      <c r="WIE581" s="633"/>
      <c r="WIF581" s="633"/>
      <c r="WIG581" s="633"/>
      <c r="WIH581" s="633"/>
      <c r="WII581" s="633"/>
      <c r="WIJ581" s="633"/>
      <c r="WIK581" s="633"/>
      <c r="WIL581" s="633"/>
      <c r="WIM581" s="633"/>
      <c r="WIN581" s="633"/>
      <c r="WIO581" s="633"/>
      <c r="WIP581" s="633"/>
      <c r="WIQ581" s="633"/>
      <c r="WIR581" s="633"/>
      <c r="WIS581" s="633"/>
      <c r="WIT581" s="633"/>
      <c r="WIU581" s="633"/>
      <c r="WIV581" s="633"/>
      <c r="WIW581" s="633"/>
      <c r="WIX581" s="633"/>
      <c r="WIY581" s="633"/>
      <c r="WIZ581" s="633"/>
      <c r="WJA581" s="633"/>
      <c r="WJB581" s="633"/>
      <c r="WJC581" s="633"/>
      <c r="WJD581" s="633"/>
      <c r="WJE581" s="633"/>
      <c r="WJF581" s="633"/>
      <c r="WJG581" s="633"/>
      <c r="WJH581" s="633"/>
      <c r="WJI581" s="633"/>
      <c r="WJJ581" s="633"/>
      <c r="WJK581" s="633"/>
      <c r="WJL581" s="633"/>
      <c r="WJM581" s="633"/>
      <c r="WJN581" s="633"/>
      <c r="WJO581" s="633"/>
      <c r="WJP581" s="633"/>
      <c r="WJQ581" s="633"/>
      <c r="WJR581" s="633"/>
      <c r="WJS581" s="633"/>
      <c r="WJT581" s="633"/>
      <c r="WJU581" s="633"/>
      <c r="WJV581" s="633"/>
      <c r="WJW581" s="633"/>
      <c r="WJX581" s="633"/>
      <c r="WJY581" s="633"/>
      <c r="WJZ581" s="633"/>
      <c r="WKA581" s="633"/>
      <c r="WKB581" s="633"/>
      <c r="WKC581" s="633"/>
      <c r="WKD581" s="633"/>
      <c r="WKE581" s="633"/>
      <c r="WKF581" s="633"/>
      <c r="WKG581" s="633"/>
      <c r="WKH581" s="633"/>
      <c r="WKI581" s="633"/>
      <c r="WKJ581" s="633"/>
      <c r="WKK581" s="633"/>
      <c r="WKL581" s="633"/>
      <c r="WKM581" s="633"/>
      <c r="WKN581" s="633"/>
      <c r="WKO581" s="633"/>
      <c r="WKP581" s="633"/>
      <c r="WKQ581" s="633"/>
      <c r="WKR581" s="633"/>
      <c r="WKS581" s="633"/>
      <c r="WKT581" s="633"/>
      <c r="WKU581" s="633"/>
      <c r="WKV581" s="633"/>
      <c r="WKW581" s="633"/>
      <c r="WKX581" s="633"/>
      <c r="WKY581" s="633"/>
      <c r="WKZ581" s="633"/>
      <c r="WLA581" s="633"/>
      <c r="WLB581" s="633"/>
      <c r="WLC581" s="633"/>
      <c r="WLD581" s="633"/>
      <c r="WLE581" s="633"/>
      <c r="WLF581" s="633"/>
      <c r="WLG581" s="633"/>
      <c r="WLH581" s="633"/>
      <c r="WLI581" s="633"/>
      <c r="WLJ581" s="633"/>
      <c r="WLK581" s="633"/>
      <c r="WLL581" s="633"/>
      <c r="WLM581" s="633"/>
      <c r="WLN581" s="633"/>
      <c r="WLO581" s="633"/>
      <c r="WLP581" s="633"/>
      <c r="WLQ581" s="633"/>
      <c r="WLR581" s="633"/>
      <c r="WLS581" s="633"/>
      <c r="WLT581" s="633"/>
      <c r="WLU581" s="633"/>
      <c r="WLV581" s="633"/>
      <c r="WLW581" s="633"/>
      <c r="WLX581" s="633"/>
      <c r="WLY581" s="633"/>
      <c r="WLZ581" s="633"/>
      <c r="WMA581" s="633"/>
      <c r="WMB581" s="633"/>
      <c r="WMC581" s="633"/>
      <c r="WMD581" s="633"/>
      <c r="WME581" s="633"/>
      <c r="WMF581" s="633"/>
      <c r="WMG581" s="633"/>
      <c r="WMH581" s="633"/>
      <c r="WMI581" s="633"/>
      <c r="WMJ581" s="633"/>
      <c r="WMK581" s="633"/>
      <c r="WML581" s="633"/>
      <c r="WMM581" s="633"/>
      <c r="WMN581" s="633"/>
      <c r="WMO581" s="633"/>
      <c r="WMP581" s="633"/>
      <c r="WMQ581" s="633"/>
      <c r="WMR581" s="633"/>
      <c r="WMS581" s="633"/>
      <c r="WMT581" s="633"/>
      <c r="WMU581" s="633"/>
      <c r="WMV581" s="633"/>
      <c r="WMW581" s="633"/>
      <c r="WMX581" s="633"/>
      <c r="WMY581" s="633"/>
      <c r="WMZ581" s="633"/>
      <c r="WNA581" s="633"/>
      <c r="WNB581" s="633"/>
      <c r="WNC581" s="633"/>
      <c r="WND581" s="633"/>
      <c r="WNE581" s="633"/>
      <c r="WNF581" s="633"/>
      <c r="WNG581" s="633"/>
      <c r="WNH581" s="633"/>
      <c r="WNI581" s="633"/>
      <c r="WNJ581" s="633"/>
      <c r="WNK581" s="633"/>
      <c r="WNL581" s="633"/>
      <c r="WNM581" s="633"/>
      <c r="WNN581" s="633"/>
      <c r="WNO581" s="633"/>
      <c r="WNP581" s="633"/>
      <c r="WNQ581" s="633"/>
      <c r="WNR581" s="633"/>
      <c r="WNS581" s="633"/>
      <c r="WNT581" s="633"/>
      <c r="WNU581" s="633"/>
      <c r="WNV581" s="633"/>
      <c r="WNW581" s="633"/>
      <c r="WNX581" s="633"/>
      <c r="WNY581" s="633"/>
      <c r="WNZ581" s="633"/>
      <c r="WOA581" s="633"/>
      <c r="WOB581" s="633"/>
      <c r="WOC581" s="633"/>
      <c r="WOD581" s="633"/>
      <c r="WOE581" s="633"/>
      <c r="WOF581" s="633"/>
      <c r="WOG581" s="633"/>
      <c r="WOH581" s="633"/>
      <c r="WOI581" s="633"/>
      <c r="WOJ581" s="633"/>
      <c r="WOK581" s="633"/>
      <c r="WOL581" s="633"/>
      <c r="WOM581" s="633"/>
      <c r="WON581" s="633"/>
      <c r="WOO581" s="633"/>
      <c r="WOP581" s="633"/>
      <c r="WOQ581" s="633"/>
      <c r="WOR581" s="633"/>
      <c r="WOS581" s="633"/>
      <c r="WOT581" s="633"/>
      <c r="WOU581" s="633"/>
      <c r="WOV581" s="633"/>
      <c r="WOW581" s="633"/>
      <c r="WOX581" s="633"/>
      <c r="WOY581" s="633"/>
      <c r="WOZ581" s="633"/>
      <c r="WPA581" s="633"/>
      <c r="WPB581" s="633"/>
      <c r="WPC581" s="633"/>
      <c r="WPD581" s="633"/>
      <c r="WPE581" s="633"/>
      <c r="WPF581" s="633"/>
      <c r="WPG581" s="633"/>
      <c r="WPH581" s="633"/>
      <c r="WPI581" s="633"/>
      <c r="WPJ581" s="633"/>
      <c r="WPK581" s="633"/>
      <c r="WPL581" s="633"/>
      <c r="WPM581" s="633"/>
      <c r="WPN581" s="633"/>
      <c r="WPO581" s="633"/>
      <c r="WPP581" s="633"/>
      <c r="WPQ581" s="633"/>
      <c r="WPR581" s="633"/>
      <c r="WPS581" s="633"/>
      <c r="WPT581" s="633"/>
      <c r="WPU581" s="633"/>
      <c r="WPV581" s="633"/>
      <c r="WPW581" s="633"/>
      <c r="WPX581" s="633"/>
      <c r="WPY581" s="633"/>
      <c r="WPZ581" s="633"/>
      <c r="WQA581" s="633"/>
      <c r="WQB581" s="633"/>
      <c r="WQC581" s="633"/>
      <c r="WQD581" s="633"/>
      <c r="WQE581" s="633"/>
      <c r="WQF581" s="633"/>
      <c r="WQG581" s="633"/>
      <c r="WQH581" s="633"/>
      <c r="WQI581" s="633"/>
      <c r="WQJ581" s="633"/>
      <c r="WQK581" s="633"/>
      <c r="WQL581" s="633"/>
      <c r="WQM581" s="633"/>
      <c r="WQN581" s="633"/>
      <c r="WQO581" s="633"/>
      <c r="WQP581" s="633"/>
      <c r="WQQ581" s="633"/>
      <c r="WQR581" s="633"/>
      <c r="WQS581" s="633"/>
      <c r="WQT581" s="633"/>
      <c r="WQU581" s="633"/>
      <c r="WQV581" s="633"/>
      <c r="WQW581" s="633"/>
      <c r="WQX581" s="633"/>
      <c r="WQY581" s="633"/>
      <c r="WQZ581" s="633"/>
      <c r="WRA581" s="633"/>
      <c r="WRB581" s="633"/>
      <c r="WRC581" s="633"/>
      <c r="WRD581" s="633"/>
      <c r="WRE581" s="633"/>
      <c r="WRF581" s="633"/>
      <c r="WRG581" s="633"/>
      <c r="WRH581" s="633"/>
      <c r="WRI581" s="633"/>
      <c r="WRJ581" s="633"/>
      <c r="WRK581" s="633"/>
      <c r="WRL581" s="633"/>
      <c r="WRM581" s="633"/>
      <c r="WRN581" s="633"/>
      <c r="WRO581" s="633"/>
      <c r="WRP581" s="633"/>
      <c r="WRQ581" s="633"/>
      <c r="WRR581" s="633"/>
      <c r="WRS581" s="633"/>
      <c r="WRT581" s="633"/>
      <c r="WRU581" s="633"/>
      <c r="WRV581" s="633"/>
      <c r="WRW581" s="633"/>
      <c r="WRX581" s="633"/>
      <c r="WRY581" s="633"/>
      <c r="WRZ581" s="633"/>
      <c r="WSA581" s="633"/>
      <c r="WSB581" s="633"/>
      <c r="WSC581" s="633"/>
      <c r="WSD581" s="633"/>
      <c r="WSE581" s="633"/>
      <c r="WSF581" s="633"/>
      <c r="WSG581" s="633"/>
      <c r="WSH581" s="633"/>
      <c r="WSI581" s="633"/>
      <c r="WSJ581" s="633"/>
      <c r="WSK581" s="633"/>
      <c r="WSL581" s="633"/>
      <c r="WSM581" s="633"/>
      <c r="WSN581" s="633"/>
      <c r="WSO581" s="633"/>
      <c r="WSP581" s="633"/>
      <c r="WSQ581" s="633"/>
      <c r="WSR581" s="633"/>
      <c r="WSS581" s="633"/>
      <c r="WST581" s="633"/>
      <c r="WSU581" s="633"/>
      <c r="WSV581" s="633"/>
      <c r="WSW581" s="633"/>
      <c r="WSX581" s="633"/>
      <c r="WSY581" s="633"/>
      <c r="WSZ581" s="633"/>
      <c r="WTA581" s="633"/>
      <c r="WTB581" s="633"/>
      <c r="WTC581" s="633"/>
      <c r="WTD581" s="633"/>
      <c r="WTE581" s="633"/>
      <c r="WTF581" s="633"/>
      <c r="WTG581" s="633"/>
      <c r="WTH581" s="633"/>
      <c r="WTI581" s="633"/>
      <c r="WTJ581" s="633"/>
      <c r="WTK581" s="633"/>
      <c r="WTL581" s="633"/>
      <c r="WTM581" s="633"/>
      <c r="WTN581" s="633"/>
      <c r="WTO581" s="633"/>
      <c r="WTP581" s="633"/>
      <c r="WTQ581" s="633"/>
      <c r="WTR581" s="633"/>
      <c r="WTS581" s="633"/>
      <c r="WTT581" s="633"/>
      <c r="WTU581" s="633"/>
      <c r="WTV581" s="633"/>
      <c r="WTW581" s="633"/>
      <c r="WTX581" s="633"/>
      <c r="WTY581" s="633"/>
      <c r="WTZ581" s="633"/>
      <c r="WUA581" s="633"/>
      <c r="WUB581" s="633"/>
      <c r="WUC581" s="633"/>
      <c r="WUD581" s="633"/>
      <c r="WUE581" s="633"/>
      <c r="WUF581" s="633"/>
      <c r="WUG581" s="633"/>
      <c r="WUH581" s="633"/>
      <c r="WUI581" s="633"/>
      <c r="WUJ581" s="633"/>
      <c r="WUK581" s="633"/>
      <c r="WUL581" s="633"/>
      <c r="WUM581" s="633"/>
      <c r="WUN581" s="633"/>
      <c r="WUO581" s="633"/>
      <c r="WUP581" s="633"/>
      <c r="WUQ581" s="633"/>
      <c r="WUR581" s="633"/>
      <c r="WUS581" s="633"/>
      <c r="WUT581" s="633"/>
      <c r="WUU581" s="633"/>
      <c r="WUV581" s="633"/>
      <c r="WUW581" s="633"/>
      <c r="WUX581" s="633"/>
      <c r="WUY581" s="633"/>
      <c r="WUZ581" s="633"/>
      <c r="WVA581" s="633"/>
      <c r="WVB581" s="633"/>
      <c r="WVC581" s="633"/>
      <c r="WVD581" s="633"/>
      <c r="WVE581" s="633"/>
      <c r="WVF581" s="633"/>
      <c r="WVG581" s="633"/>
      <c r="WVH581" s="633"/>
      <c r="WVI581" s="633"/>
      <c r="WVJ581" s="633"/>
      <c r="WVK581" s="633"/>
      <c r="WVL581" s="633"/>
      <c r="WVM581" s="633"/>
      <c r="WVN581" s="633"/>
      <c r="WVO581" s="633"/>
      <c r="WVP581" s="633"/>
      <c r="WVQ581" s="633"/>
      <c r="WVR581" s="633"/>
      <c r="WVS581" s="633"/>
      <c r="WVT581" s="633"/>
      <c r="WVU581" s="633"/>
      <c r="WVV581" s="633"/>
      <c r="WVW581" s="633"/>
      <c r="WVX581" s="633"/>
      <c r="WVY581" s="633"/>
      <c r="WVZ581" s="633"/>
      <c r="WWA581" s="633"/>
      <c r="WWB581" s="633"/>
      <c r="WWC581" s="633"/>
      <c r="WWD581" s="633"/>
      <c r="WWE581" s="633"/>
      <c r="WWF581" s="633"/>
      <c r="WWG581" s="633"/>
      <c r="WWH581" s="633"/>
      <c r="WWI581" s="633"/>
      <c r="WWJ581" s="633"/>
      <c r="WWK581" s="633"/>
      <c r="WWL581" s="633"/>
      <c r="WWM581" s="633"/>
      <c r="WWN581" s="633"/>
      <c r="WWO581" s="633"/>
      <c r="WWP581" s="633"/>
      <c r="WWQ581" s="633"/>
      <c r="WWR581" s="633"/>
      <c r="WWS581" s="633"/>
      <c r="WWT581" s="633"/>
      <c r="WWU581" s="633"/>
      <c r="WWV581" s="633"/>
      <c r="WWW581" s="633"/>
      <c r="WWX581" s="633"/>
      <c r="WWY581" s="633"/>
      <c r="WWZ581" s="633"/>
      <c r="WXA581" s="633"/>
      <c r="WXB581" s="633"/>
      <c r="WXC581" s="633"/>
      <c r="WXD581" s="633"/>
      <c r="WXE581" s="633"/>
      <c r="WXF581" s="633"/>
      <c r="WXG581" s="633"/>
      <c r="WXH581" s="633"/>
      <c r="WXI581" s="633"/>
      <c r="WXJ581" s="633"/>
      <c r="WXK581" s="633"/>
      <c r="WXL581" s="633"/>
      <c r="WXM581" s="633"/>
      <c r="WXN581" s="633"/>
      <c r="WXO581" s="633"/>
      <c r="WXP581" s="633"/>
      <c r="WXQ581" s="633"/>
      <c r="WXR581" s="633"/>
      <c r="WXS581" s="633"/>
      <c r="WXT581" s="633"/>
      <c r="WXU581" s="633"/>
      <c r="WXV581" s="633"/>
      <c r="WXW581" s="633"/>
      <c r="WXX581" s="633"/>
      <c r="WXY581" s="633"/>
      <c r="WXZ581" s="633"/>
      <c r="WYA581" s="633"/>
      <c r="WYB581" s="633"/>
      <c r="WYC581" s="633"/>
      <c r="WYD581" s="633"/>
      <c r="WYE581" s="633"/>
      <c r="WYF581" s="633"/>
      <c r="WYG581" s="633"/>
      <c r="WYH581" s="633"/>
      <c r="WYI581" s="633"/>
      <c r="WYJ581" s="633"/>
      <c r="WYK581" s="633"/>
      <c r="WYL581" s="633"/>
      <c r="WYM581" s="633"/>
      <c r="WYN581" s="633"/>
      <c r="WYO581" s="633"/>
      <c r="WYP581" s="633"/>
      <c r="WYQ581" s="633"/>
      <c r="WYR581" s="633"/>
      <c r="WYS581" s="633"/>
      <c r="WYT581" s="633"/>
      <c r="WYU581" s="633"/>
      <c r="WYV581" s="633"/>
      <c r="WYW581" s="633"/>
      <c r="WYX581" s="633"/>
      <c r="WYY581" s="633"/>
      <c r="WYZ581" s="633"/>
      <c r="WZA581" s="633"/>
      <c r="WZB581" s="633"/>
      <c r="WZC581" s="633"/>
      <c r="WZD581" s="633"/>
      <c r="WZE581" s="633"/>
      <c r="WZF581" s="633"/>
      <c r="WZG581" s="633"/>
      <c r="WZH581" s="633"/>
      <c r="WZI581" s="633"/>
      <c r="WZJ581" s="633"/>
      <c r="WZK581" s="633"/>
      <c r="WZL581" s="633"/>
      <c r="WZM581" s="633"/>
      <c r="WZN581" s="633"/>
      <c r="WZO581" s="633"/>
      <c r="WZP581" s="633"/>
      <c r="WZQ581" s="633"/>
      <c r="WZR581" s="633"/>
      <c r="WZS581" s="633"/>
      <c r="WZT581" s="633"/>
      <c r="WZU581" s="633"/>
      <c r="WZV581" s="633"/>
      <c r="WZW581" s="633"/>
      <c r="WZX581" s="633"/>
      <c r="WZY581" s="633"/>
      <c r="WZZ581" s="633"/>
      <c r="XAA581" s="633"/>
      <c r="XAB581" s="633"/>
      <c r="XAC581" s="633"/>
      <c r="XAD581" s="633"/>
      <c r="XAE581" s="633"/>
      <c r="XAF581" s="633"/>
      <c r="XAG581" s="633"/>
      <c r="XAH581" s="633"/>
      <c r="XAI581" s="633"/>
      <c r="XAJ581" s="633"/>
      <c r="XAK581" s="633"/>
      <c r="XAL581" s="633"/>
      <c r="XAM581" s="633"/>
      <c r="XAN581" s="633"/>
      <c r="XAO581" s="633"/>
      <c r="XAP581" s="633"/>
      <c r="XAQ581" s="633"/>
      <c r="XAR581" s="633"/>
      <c r="XAS581" s="633"/>
      <c r="XAT581" s="633"/>
      <c r="XAU581" s="633"/>
      <c r="XAV581" s="633"/>
      <c r="XAW581" s="633"/>
      <c r="XAX581" s="633"/>
      <c r="XAY581" s="633"/>
      <c r="XAZ581" s="633"/>
      <c r="XBA581" s="633"/>
      <c r="XBB581" s="633"/>
      <c r="XBC581" s="633"/>
      <c r="XBD581" s="633"/>
      <c r="XBE581" s="633"/>
      <c r="XBF581" s="633"/>
      <c r="XBG581" s="633"/>
      <c r="XBH581" s="633"/>
      <c r="XBI581" s="633"/>
      <c r="XBJ581" s="633"/>
      <c r="XBK581" s="633"/>
      <c r="XBL581" s="633"/>
      <c r="XBM581" s="633"/>
      <c r="XBN581" s="633"/>
      <c r="XBO581" s="633"/>
      <c r="XBP581" s="633"/>
      <c r="XBQ581" s="633"/>
      <c r="XBR581" s="633"/>
      <c r="XBS581" s="633"/>
      <c r="XBT581" s="633"/>
      <c r="XBU581" s="633"/>
      <c r="XBV581" s="633"/>
      <c r="XBW581" s="633"/>
      <c r="XBX581" s="633"/>
      <c r="XBY581" s="633"/>
      <c r="XBZ581" s="633"/>
      <c r="XCA581" s="633"/>
      <c r="XCB581" s="633"/>
      <c r="XCC581" s="633"/>
      <c r="XCD581" s="633"/>
      <c r="XCE581" s="633"/>
      <c r="XCF581" s="633"/>
      <c r="XCG581" s="633"/>
      <c r="XCH581" s="633"/>
      <c r="XCI581" s="633"/>
      <c r="XCJ581" s="633"/>
      <c r="XCK581" s="633"/>
      <c r="XCL581" s="633"/>
      <c r="XCM581" s="633"/>
      <c r="XCN581" s="633"/>
      <c r="XCO581" s="633"/>
      <c r="XCP581" s="633"/>
      <c r="XCQ581" s="633"/>
      <c r="XCR581" s="633"/>
      <c r="XCS581" s="633"/>
      <c r="XCT581" s="633"/>
      <c r="XCU581" s="633"/>
      <c r="XCV581" s="633"/>
      <c r="XCW581" s="633"/>
      <c r="XCX581" s="633"/>
      <c r="XCY581" s="633"/>
      <c r="XCZ581" s="633"/>
      <c r="XDA581" s="633"/>
      <c r="XDB581" s="633"/>
      <c r="XDC581" s="633"/>
      <c r="XDD581" s="633"/>
      <c r="XDE581" s="633"/>
      <c r="XDF581" s="633"/>
      <c r="XDG581" s="633"/>
      <c r="XDH581" s="633"/>
      <c r="XDI581" s="633"/>
      <c r="XDJ581" s="633"/>
      <c r="XDK581" s="633"/>
      <c r="XDL581" s="633"/>
      <c r="XDM581" s="633"/>
      <c r="XDN581" s="633"/>
      <c r="XDO581" s="633"/>
      <c r="XDP581" s="633"/>
      <c r="XDQ581" s="633"/>
      <c r="XDR581" s="633"/>
      <c r="XDS581" s="633"/>
      <c r="XDT581" s="633"/>
      <c r="XDU581" s="633"/>
      <c r="XDV581" s="633"/>
      <c r="XDW581" s="633"/>
      <c r="XDX581" s="633"/>
      <c r="XDY581" s="633"/>
      <c r="XDZ581" s="633"/>
      <c r="XEA581" s="633"/>
      <c r="XEB581" s="633"/>
    </row>
    <row r="582" spans="1:16356" ht="34.15" customHeight="1">
      <c r="A582" s="628" t="s">
        <v>3463</v>
      </c>
      <c r="B582" s="629" t="s">
        <v>3938</v>
      </c>
      <c r="C582" s="630" t="s">
        <v>4825</v>
      </c>
      <c r="D582" s="629" t="s">
        <v>4622</v>
      </c>
      <c r="E582" s="631" t="s">
        <v>4966</v>
      </c>
      <c r="F582" s="655" t="s">
        <v>4232</v>
      </c>
      <c r="G582" s="632" t="s">
        <v>3313</v>
      </c>
      <c r="H582" s="633" t="s">
        <v>840</v>
      </c>
      <c r="I582" s="633"/>
      <c r="J582" s="629"/>
      <c r="K582" s="629"/>
      <c r="L582" s="629"/>
      <c r="M582" s="629"/>
      <c r="N582" s="633"/>
      <c r="O582" s="633"/>
      <c r="P582" s="633"/>
      <c r="Q582" s="633"/>
      <c r="R582" s="633" t="s">
        <v>4967</v>
      </c>
      <c r="S582" s="629" t="s">
        <v>3435</v>
      </c>
      <c r="T582" s="629" t="s">
        <v>6986</v>
      </c>
      <c r="U582" s="629" t="s">
        <v>4860</v>
      </c>
      <c r="V582" s="629" t="s">
        <v>4656</v>
      </c>
      <c r="W582" s="633"/>
      <c r="X582" s="633"/>
      <c r="Y582" s="633"/>
      <c r="Z582" s="633" t="s">
        <v>4968</v>
      </c>
      <c r="AA582" s="639"/>
      <c r="AB582" s="633"/>
      <c r="AC582" s="633"/>
      <c r="AD582" s="633"/>
      <c r="AE582" s="633"/>
      <c r="AF582" s="633"/>
      <c r="AG582" s="633"/>
      <c r="AH582" s="633"/>
      <c r="AI582" s="742"/>
      <c r="AJ582" s="742"/>
      <c r="AK582" s="742"/>
      <c r="AL582" s="742"/>
      <c r="AM582" s="742"/>
      <c r="AN582" s="742"/>
      <c r="AO582" s="742"/>
      <c r="AP582" s="742"/>
      <c r="AQ582" s="633"/>
      <c r="AR582" s="633"/>
      <c r="AS582" s="633"/>
      <c r="AT582" s="633"/>
      <c r="AU582" s="633"/>
      <c r="AV582" s="633"/>
      <c r="AW582" s="633"/>
      <c r="AX582" s="633"/>
      <c r="AY582" s="633"/>
      <c r="AZ582" s="633"/>
      <c r="BA582" s="633"/>
      <c r="BB582" s="633"/>
      <c r="BC582" s="633"/>
      <c r="BD582" s="633"/>
      <c r="BE582" s="633"/>
      <c r="BF582" s="633"/>
      <c r="BG582" s="633"/>
      <c r="BH582" s="633"/>
      <c r="BI582" s="633"/>
      <c r="BJ582" s="633"/>
      <c r="BK582" s="633"/>
      <c r="BL582" s="633"/>
      <c r="BM582" s="633"/>
      <c r="BN582" s="633"/>
      <c r="BO582" s="633"/>
      <c r="BP582" s="633"/>
      <c r="BQ582" s="633"/>
      <c r="BR582" s="633"/>
      <c r="BS582" s="633"/>
      <c r="BT582" s="633"/>
      <c r="BU582" s="633"/>
      <c r="BV582" s="633"/>
      <c r="BW582" s="633"/>
      <c r="BX582" s="633"/>
      <c r="BY582" s="633"/>
      <c r="BZ582" s="633"/>
      <c r="CA582" s="633"/>
      <c r="CB582" s="633"/>
      <c r="CC582" s="633"/>
      <c r="CD582" s="633"/>
      <c r="CE582" s="633"/>
      <c r="CF582" s="633"/>
      <c r="CG582" s="633"/>
      <c r="CH582" s="633"/>
      <c r="CI582" s="633"/>
      <c r="CJ582" s="633"/>
      <c r="CK582" s="633"/>
      <c r="CL582" s="633"/>
      <c r="CM582" s="633"/>
      <c r="CN582" s="633"/>
      <c r="CO582" s="633"/>
      <c r="CP582" s="633"/>
      <c r="CQ582" s="633"/>
      <c r="CR582" s="633"/>
      <c r="CS582" s="633"/>
      <c r="CT582" s="633"/>
      <c r="CU582" s="633"/>
      <c r="CV582" s="633"/>
      <c r="CW582" s="633"/>
      <c r="CX582" s="633"/>
      <c r="CY582" s="633"/>
      <c r="CZ582" s="633"/>
      <c r="DA582" s="633"/>
      <c r="DB582" s="633"/>
      <c r="DC582" s="633"/>
      <c r="DD582" s="633"/>
      <c r="DE582" s="633"/>
      <c r="DF582" s="633"/>
      <c r="DG582" s="633"/>
      <c r="DH582" s="633"/>
      <c r="DI582" s="633"/>
      <c r="DJ582" s="633"/>
      <c r="DK582" s="633"/>
      <c r="DL582" s="633"/>
      <c r="DM582" s="633"/>
      <c r="DN582" s="633"/>
      <c r="DO582" s="633"/>
      <c r="DP582" s="633"/>
      <c r="DQ582" s="633"/>
      <c r="DR582" s="633"/>
      <c r="DS582" s="633"/>
      <c r="DT582" s="633"/>
      <c r="DU582" s="633"/>
      <c r="DV582" s="633"/>
      <c r="DW582" s="633"/>
      <c r="DX582" s="633"/>
      <c r="DY582" s="633"/>
      <c r="DZ582" s="633"/>
      <c r="EA582" s="633"/>
      <c r="EB582" s="633"/>
      <c r="EC582" s="633"/>
      <c r="ED582" s="633"/>
      <c r="EE582" s="633"/>
      <c r="EF582" s="633"/>
      <c r="EG582" s="633"/>
      <c r="EH582" s="633"/>
      <c r="EI582" s="633"/>
      <c r="EJ582" s="633"/>
      <c r="EK582" s="633"/>
      <c r="EL582" s="633"/>
      <c r="EM582" s="633"/>
      <c r="EN582" s="633"/>
      <c r="EO582" s="633"/>
      <c r="EP582" s="633"/>
      <c r="EQ582" s="633"/>
      <c r="ER582" s="633"/>
      <c r="ES582" s="633"/>
      <c r="ET582" s="633"/>
      <c r="EU582" s="633"/>
      <c r="EV582" s="633"/>
      <c r="EW582" s="633"/>
      <c r="EX582" s="633"/>
      <c r="EY582" s="633"/>
      <c r="EZ582" s="633"/>
      <c r="FA582" s="633"/>
      <c r="FB582" s="633"/>
      <c r="FC582" s="633"/>
      <c r="FD582" s="633"/>
      <c r="FE582" s="633"/>
      <c r="FF582" s="633"/>
      <c r="FG582" s="633"/>
      <c r="FH582" s="633"/>
      <c r="FI582" s="633"/>
      <c r="FJ582" s="633"/>
      <c r="FK582" s="633"/>
      <c r="FL582" s="633"/>
      <c r="FM582" s="633"/>
      <c r="FN582" s="633"/>
      <c r="FO582" s="633"/>
      <c r="FP582" s="633"/>
      <c r="FQ582" s="633"/>
      <c r="FR582" s="633"/>
      <c r="FS582" s="633"/>
      <c r="FT582" s="633"/>
      <c r="FU582" s="633"/>
      <c r="FV582" s="633"/>
      <c r="FW582" s="633"/>
      <c r="FX582" s="633"/>
      <c r="FY582" s="633"/>
      <c r="FZ582" s="633"/>
      <c r="GA582" s="633"/>
      <c r="GB582" s="633"/>
      <c r="GC582" s="633"/>
      <c r="GD582" s="633"/>
      <c r="GE582" s="633"/>
      <c r="GF582" s="633"/>
      <c r="GG582" s="633"/>
      <c r="GH582" s="633"/>
      <c r="GI582" s="633"/>
      <c r="GJ582" s="633"/>
      <c r="GK582" s="633"/>
      <c r="GL582" s="633"/>
      <c r="GM582" s="633"/>
      <c r="GN582" s="633"/>
      <c r="GO582" s="633"/>
      <c r="GP582" s="633"/>
      <c r="GQ582" s="633"/>
      <c r="GR582" s="633"/>
      <c r="GS582" s="633"/>
      <c r="GT582" s="633"/>
      <c r="GU582" s="633"/>
      <c r="GV582" s="633"/>
      <c r="GW582" s="633"/>
      <c r="GX582" s="633"/>
      <c r="GY582" s="633"/>
      <c r="GZ582" s="633"/>
      <c r="HA582" s="633"/>
      <c r="HB582" s="633"/>
      <c r="HC582" s="633"/>
      <c r="HD582" s="633"/>
      <c r="HE582" s="633"/>
      <c r="HF582" s="633"/>
      <c r="HG582" s="633"/>
      <c r="HH582" s="633"/>
      <c r="HI582" s="633"/>
      <c r="HJ582" s="633"/>
      <c r="HK582" s="633"/>
      <c r="HL582" s="633"/>
      <c r="HM582" s="633"/>
      <c r="HN582" s="633"/>
      <c r="HO582" s="633"/>
      <c r="HP582" s="633"/>
      <c r="HQ582" s="633"/>
      <c r="HR582" s="633"/>
      <c r="HS582" s="633"/>
      <c r="HT582" s="633"/>
      <c r="HU582" s="633"/>
      <c r="HV582" s="633"/>
      <c r="HW582" s="633"/>
      <c r="HX582" s="633"/>
      <c r="HY582" s="633"/>
      <c r="HZ582" s="633"/>
      <c r="IA582" s="633"/>
      <c r="IB582" s="633"/>
      <c r="IC582" s="633"/>
      <c r="ID582" s="633"/>
      <c r="IE582" s="633"/>
      <c r="IF582" s="633"/>
      <c r="IG582" s="633"/>
      <c r="IH582" s="633"/>
      <c r="II582" s="633"/>
      <c r="IJ582" s="633"/>
      <c r="IK582" s="633"/>
      <c r="IL582" s="633"/>
      <c r="IM582" s="633"/>
      <c r="IN582" s="633"/>
      <c r="IO582" s="633"/>
      <c r="IP582" s="633"/>
      <c r="IQ582" s="633"/>
      <c r="IR582" s="633"/>
      <c r="IS582" s="633"/>
      <c r="IT582" s="633"/>
      <c r="IU582" s="633"/>
      <c r="IV582" s="633"/>
      <c r="IW582" s="633"/>
      <c r="IX582" s="633"/>
      <c r="IY582" s="633"/>
      <c r="IZ582" s="633"/>
      <c r="JA582" s="633"/>
      <c r="JB582" s="633"/>
      <c r="JC582" s="633"/>
      <c r="JD582" s="633"/>
      <c r="JE582" s="633"/>
      <c r="JF582" s="633"/>
      <c r="JG582" s="633"/>
      <c r="JH582" s="633"/>
      <c r="JI582" s="633"/>
      <c r="JJ582" s="633"/>
      <c r="JK582" s="633"/>
      <c r="JL582" s="633"/>
      <c r="JM582" s="633"/>
      <c r="JN582" s="633"/>
      <c r="JO582" s="633"/>
      <c r="JP582" s="633"/>
      <c r="JQ582" s="633"/>
      <c r="JR582" s="633"/>
      <c r="JS582" s="633"/>
      <c r="JT582" s="633"/>
      <c r="JU582" s="633"/>
      <c r="JV582" s="633"/>
      <c r="JW582" s="633"/>
      <c r="JX582" s="633"/>
      <c r="JY582" s="633"/>
      <c r="JZ582" s="633"/>
      <c r="KA582" s="633"/>
      <c r="KB582" s="633"/>
      <c r="KC582" s="633"/>
      <c r="KD582" s="633"/>
      <c r="KE582" s="633"/>
      <c r="KF582" s="633"/>
      <c r="KG582" s="633"/>
      <c r="KH582" s="633"/>
      <c r="KI582" s="633"/>
      <c r="KJ582" s="633"/>
      <c r="KK582" s="633"/>
      <c r="KL582" s="633"/>
      <c r="KM582" s="633"/>
      <c r="KN582" s="633"/>
      <c r="KO582" s="633"/>
      <c r="KP582" s="633"/>
      <c r="KQ582" s="633"/>
      <c r="KR582" s="633"/>
      <c r="KS582" s="633"/>
      <c r="KT582" s="633"/>
      <c r="KU582" s="633"/>
      <c r="KV582" s="633"/>
      <c r="KW582" s="633"/>
      <c r="KX582" s="633"/>
      <c r="KY582" s="633"/>
      <c r="KZ582" s="633"/>
      <c r="LA582" s="633"/>
      <c r="LB582" s="633"/>
      <c r="LC582" s="633"/>
      <c r="LD582" s="633"/>
      <c r="LE582" s="633"/>
      <c r="LF582" s="633"/>
      <c r="LG582" s="633"/>
      <c r="LH582" s="633"/>
      <c r="LI582" s="633"/>
      <c r="LJ582" s="633"/>
      <c r="LK582" s="633"/>
      <c r="LL582" s="633"/>
      <c r="LM582" s="633"/>
      <c r="LN582" s="633"/>
      <c r="LO582" s="633"/>
      <c r="LP582" s="633"/>
      <c r="LQ582" s="633"/>
      <c r="LR582" s="633"/>
      <c r="LS582" s="633"/>
      <c r="LT582" s="633"/>
      <c r="LU582" s="633"/>
      <c r="LV582" s="633"/>
      <c r="LW582" s="633"/>
      <c r="LX582" s="633"/>
      <c r="LY582" s="633"/>
      <c r="LZ582" s="633"/>
      <c r="MA582" s="633"/>
      <c r="MB582" s="633"/>
      <c r="MC582" s="633"/>
      <c r="MD582" s="633"/>
      <c r="ME582" s="633"/>
      <c r="MF582" s="633"/>
      <c r="MG582" s="633"/>
      <c r="MH582" s="633"/>
      <c r="MI582" s="633"/>
      <c r="MJ582" s="633"/>
      <c r="MK582" s="633"/>
      <c r="ML582" s="633"/>
      <c r="MM582" s="633"/>
      <c r="MN582" s="633"/>
      <c r="MO582" s="633"/>
      <c r="MP582" s="633"/>
      <c r="MQ582" s="633"/>
      <c r="MR582" s="633"/>
      <c r="MS582" s="633"/>
      <c r="MT582" s="633"/>
      <c r="MU582" s="633"/>
      <c r="MV582" s="633"/>
      <c r="MW582" s="633"/>
      <c r="MX582" s="633"/>
      <c r="MY582" s="633"/>
      <c r="MZ582" s="633"/>
      <c r="NA582" s="633"/>
      <c r="NB582" s="633"/>
      <c r="NC582" s="633"/>
      <c r="ND582" s="633"/>
      <c r="NE582" s="633"/>
      <c r="NF582" s="633"/>
      <c r="NG582" s="633"/>
      <c r="NH582" s="633"/>
      <c r="NI582" s="633"/>
      <c r="NJ582" s="633"/>
      <c r="NK582" s="633"/>
      <c r="NL582" s="633"/>
      <c r="NM582" s="633"/>
      <c r="NN582" s="633"/>
      <c r="NO582" s="633"/>
      <c r="NP582" s="633"/>
      <c r="NQ582" s="633"/>
      <c r="NR582" s="633"/>
      <c r="NS582" s="633"/>
      <c r="NT582" s="633"/>
      <c r="NU582" s="633"/>
      <c r="NV582" s="633"/>
      <c r="NW582" s="633"/>
      <c r="NX582" s="633"/>
      <c r="NY582" s="633"/>
      <c r="NZ582" s="633"/>
      <c r="OA582" s="633"/>
      <c r="OB582" s="633"/>
      <c r="OC582" s="633"/>
      <c r="OD582" s="633"/>
      <c r="OE582" s="633"/>
      <c r="OF582" s="633"/>
      <c r="OG582" s="633"/>
      <c r="OH582" s="633"/>
      <c r="OI582" s="633"/>
      <c r="OJ582" s="633"/>
      <c r="OK582" s="633"/>
      <c r="OL582" s="633"/>
      <c r="OM582" s="633"/>
      <c r="ON582" s="633"/>
      <c r="OO582" s="633"/>
      <c r="OP582" s="633"/>
      <c r="OQ582" s="633"/>
      <c r="OR582" s="633"/>
      <c r="OS582" s="633"/>
      <c r="OT582" s="633"/>
      <c r="OU582" s="633"/>
      <c r="OV582" s="633"/>
      <c r="OW582" s="633"/>
      <c r="OX582" s="633"/>
      <c r="OY582" s="633"/>
      <c r="OZ582" s="633"/>
      <c r="PA582" s="633"/>
      <c r="PB582" s="633"/>
      <c r="PC582" s="633"/>
      <c r="PD582" s="633"/>
      <c r="PE582" s="633"/>
      <c r="PF582" s="633"/>
      <c r="PG582" s="633"/>
      <c r="PH582" s="633"/>
      <c r="PI582" s="633"/>
      <c r="PJ582" s="633"/>
      <c r="PK582" s="633"/>
      <c r="PL582" s="633"/>
      <c r="PM582" s="633"/>
      <c r="PN582" s="633"/>
      <c r="PO582" s="633"/>
      <c r="PP582" s="633"/>
      <c r="PQ582" s="633"/>
      <c r="PR582" s="633"/>
      <c r="PS582" s="633"/>
      <c r="PT582" s="633"/>
      <c r="PU582" s="633"/>
      <c r="PV582" s="633"/>
      <c r="PW582" s="633"/>
      <c r="PX582" s="633"/>
      <c r="PY582" s="633"/>
      <c r="PZ582" s="633"/>
      <c r="QA582" s="633"/>
      <c r="QB582" s="633"/>
      <c r="QC582" s="633"/>
      <c r="QD582" s="633"/>
      <c r="QE582" s="633"/>
      <c r="QF582" s="633"/>
      <c r="QG582" s="633"/>
      <c r="QH582" s="633"/>
      <c r="QI582" s="633"/>
      <c r="QJ582" s="633"/>
      <c r="QK582" s="633"/>
      <c r="QL582" s="633"/>
      <c r="QM582" s="633"/>
      <c r="QN582" s="633"/>
      <c r="QO582" s="633"/>
      <c r="QP582" s="633"/>
      <c r="QQ582" s="633"/>
      <c r="QR582" s="633"/>
      <c r="QS582" s="633"/>
      <c r="QT582" s="633"/>
      <c r="QU582" s="633"/>
      <c r="QV582" s="633"/>
      <c r="QW582" s="633"/>
      <c r="QX582" s="633"/>
      <c r="QY582" s="633"/>
      <c r="QZ582" s="633"/>
      <c r="RA582" s="633"/>
      <c r="RB582" s="633"/>
      <c r="RC582" s="633"/>
      <c r="RD582" s="633"/>
      <c r="RE582" s="633"/>
      <c r="RF582" s="633"/>
      <c r="RG582" s="633"/>
      <c r="RH582" s="633"/>
      <c r="RI582" s="633"/>
      <c r="RJ582" s="633"/>
      <c r="RK582" s="633"/>
      <c r="RL582" s="633"/>
      <c r="RM582" s="633"/>
      <c r="RN582" s="633"/>
      <c r="RO582" s="633"/>
      <c r="RP582" s="633"/>
      <c r="RQ582" s="633"/>
      <c r="RR582" s="633"/>
      <c r="RS582" s="633"/>
      <c r="RT582" s="633"/>
      <c r="RU582" s="633"/>
      <c r="RV582" s="633"/>
      <c r="RW582" s="633"/>
      <c r="RX582" s="633"/>
      <c r="RY582" s="633"/>
      <c r="RZ582" s="633"/>
      <c r="SA582" s="633"/>
      <c r="SB582" s="633"/>
      <c r="SC582" s="633"/>
      <c r="SD582" s="633"/>
      <c r="SE582" s="633"/>
      <c r="SF582" s="633"/>
      <c r="SG582" s="633"/>
      <c r="SH582" s="633"/>
      <c r="SI582" s="633"/>
      <c r="SJ582" s="633"/>
      <c r="SK582" s="633"/>
      <c r="SL582" s="633"/>
      <c r="SM582" s="633"/>
      <c r="SN582" s="633"/>
      <c r="SO582" s="633"/>
      <c r="SP582" s="633"/>
      <c r="SQ582" s="633"/>
      <c r="SR582" s="633"/>
      <c r="SS582" s="633"/>
      <c r="ST582" s="633"/>
      <c r="SU582" s="633"/>
      <c r="SV582" s="633"/>
      <c r="SW582" s="633"/>
      <c r="SX582" s="633"/>
      <c r="SY582" s="633"/>
      <c r="SZ582" s="633"/>
      <c r="TA582" s="633"/>
      <c r="TB582" s="633"/>
      <c r="TC582" s="633"/>
      <c r="TD582" s="633"/>
      <c r="TE582" s="633"/>
      <c r="TF582" s="633"/>
      <c r="TG582" s="633"/>
      <c r="TH582" s="633"/>
      <c r="TI582" s="633"/>
      <c r="TJ582" s="633"/>
      <c r="TK582" s="633"/>
      <c r="TL582" s="633"/>
      <c r="TM582" s="633"/>
      <c r="TN582" s="633"/>
      <c r="TO582" s="633"/>
      <c r="TP582" s="633"/>
      <c r="TQ582" s="633"/>
      <c r="TR582" s="633"/>
      <c r="TS582" s="633"/>
      <c r="TT582" s="633"/>
      <c r="TU582" s="633"/>
      <c r="TV582" s="633"/>
      <c r="TW582" s="633"/>
      <c r="TX582" s="633"/>
      <c r="TY582" s="633"/>
      <c r="TZ582" s="633"/>
      <c r="UA582" s="633"/>
      <c r="UB582" s="633"/>
      <c r="UC582" s="633"/>
      <c r="UD582" s="633"/>
      <c r="UE582" s="633"/>
      <c r="UF582" s="633"/>
      <c r="UG582" s="633"/>
      <c r="UH582" s="633"/>
      <c r="UI582" s="633"/>
      <c r="UJ582" s="633"/>
      <c r="UK582" s="633"/>
      <c r="UL582" s="633"/>
      <c r="UM582" s="633"/>
      <c r="UN582" s="633"/>
      <c r="UO582" s="633"/>
      <c r="UP582" s="633"/>
      <c r="UQ582" s="633"/>
      <c r="UR582" s="633"/>
      <c r="US582" s="633"/>
      <c r="UT582" s="633"/>
      <c r="UU582" s="633"/>
      <c r="UV582" s="633"/>
      <c r="UW582" s="633"/>
      <c r="UX582" s="633"/>
      <c r="UY582" s="633"/>
      <c r="UZ582" s="633"/>
      <c r="VA582" s="633"/>
      <c r="VB582" s="633"/>
      <c r="VC582" s="633"/>
      <c r="VD582" s="633"/>
      <c r="VE582" s="633"/>
      <c r="VF582" s="633"/>
      <c r="VG582" s="633"/>
      <c r="VH582" s="633"/>
      <c r="VI582" s="633"/>
      <c r="VJ582" s="633"/>
      <c r="VK582" s="633"/>
      <c r="VL582" s="633"/>
      <c r="VM582" s="633"/>
      <c r="VN582" s="633"/>
      <c r="VO582" s="633"/>
      <c r="VP582" s="633"/>
      <c r="VQ582" s="633"/>
      <c r="VR582" s="633"/>
      <c r="VS582" s="633"/>
      <c r="VT582" s="633"/>
      <c r="VU582" s="633"/>
      <c r="VV582" s="633"/>
      <c r="VW582" s="633"/>
      <c r="VX582" s="633"/>
      <c r="VY582" s="633"/>
      <c r="VZ582" s="633"/>
      <c r="WA582" s="633"/>
      <c r="WB582" s="633"/>
      <c r="WC582" s="633"/>
      <c r="WD582" s="633"/>
      <c r="WE582" s="633"/>
      <c r="WF582" s="633"/>
      <c r="WG582" s="633"/>
      <c r="WH582" s="633"/>
      <c r="WI582" s="633"/>
      <c r="WJ582" s="633"/>
      <c r="WK582" s="633"/>
      <c r="WL582" s="633"/>
      <c r="WM582" s="633"/>
      <c r="WN582" s="633"/>
      <c r="WO582" s="633"/>
      <c r="WP582" s="633"/>
      <c r="WQ582" s="633"/>
      <c r="WR582" s="633"/>
      <c r="WS582" s="633"/>
      <c r="WT582" s="633"/>
      <c r="WU582" s="633"/>
      <c r="WV582" s="633"/>
      <c r="WW582" s="633"/>
      <c r="WX582" s="633"/>
      <c r="WY582" s="633"/>
      <c r="WZ582" s="633"/>
      <c r="XA582" s="633"/>
      <c r="XB582" s="633"/>
      <c r="XC582" s="633"/>
      <c r="XD582" s="633"/>
      <c r="XE582" s="633"/>
      <c r="XF582" s="633"/>
      <c r="XG582" s="633"/>
      <c r="XH582" s="633"/>
      <c r="XI582" s="633"/>
      <c r="XJ582" s="633"/>
      <c r="XK582" s="633"/>
      <c r="XL582" s="633"/>
      <c r="XM582" s="633"/>
      <c r="XN582" s="633"/>
      <c r="XO582" s="633"/>
      <c r="XP582" s="633"/>
      <c r="XQ582" s="633"/>
      <c r="XR582" s="633"/>
      <c r="XS582" s="633"/>
      <c r="XT582" s="633"/>
      <c r="XU582" s="633"/>
      <c r="XV582" s="633"/>
      <c r="XW582" s="633"/>
      <c r="XX582" s="633"/>
      <c r="XY582" s="633"/>
      <c r="XZ582" s="633"/>
      <c r="YA582" s="633"/>
      <c r="YB582" s="633"/>
      <c r="YC582" s="633"/>
      <c r="YD582" s="633"/>
      <c r="YE582" s="633"/>
      <c r="YF582" s="633"/>
      <c r="YG582" s="633"/>
      <c r="YH582" s="633"/>
      <c r="YI582" s="633"/>
      <c r="YJ582" s="633"/>
      <c r="YK582" s="633"/>
      <c r="YL582" s="633"/>
      <c r="YM582" s="633"/>
      <c r="YN582" s="633"/>
      <c r="YO582" s="633"/>
      <c r="YP582" s="633"/>
      <c r="YQ582" s="633"/>
      <c r="YR582" s="633"/>
      <c r="YS582" s="633"/>
      <c r="YT582" s="633"/>
      <c r="YU582" s="633"/>
      <c r="YV582" s="633"/>
      <c r="YW582" s="633"/>
      <c r="YX582" s="633"/>
      <c r="YY582" s="633"/>
      <c r="YZ582" s="633"/>
      <c r="ZA582" s="633"/>
      <c r="ZB582" s="633"/>
      <c r="ZC582" s="633"/>
      <c r="ZD582" s="633"/>
      <c r="ZE582" s="633"/>
      <c r="ZF582" s="633"/>
      <c r="ZG582" s="633"/>
      <c r="ZH582" s="633"/>
      <c r="ZI582" s="633"/>
      <c r="ZJ582" s="633"/>
      <c r="ZK582" s="633"/>
      <c r="ZL582" s="633"/>
      <c r="ZM582" s="633"/>
      <c r="ZN582" s="633"/>
      <c r="ZO582" s="633"/>
      <c r="ZP582" s="633"/>
      <c r="ZQ582" s="633"/>
      <c r="ZR582" s="633"/>
      <c r="ZS582" s="633"/>
      <c r="ZT582" s="633"/>
      <c r="ZU582" s="633"/>
      <c r="ZV582" s="633"/>
      <c r="ZW582" s="633"/>
      <c r="ZX582" s="633"/>
      <c r="ZY582" s="633"/>
      <c r="ZZ582" s="633"/>
      <c r="AAA582" s="633"/>
      <c r="AAB582" s="633"/>
      <c r="AAC582" s="633"/>
      <c r="AAD582" s="633"/>
      <c r="AAE582" s="633"/>
      <c r="AAF582" s="633"/>
      <c r="AAG582" s="633"/>
      <c r="AAH582" s="633"/>
      <c r="AAI582" s="633"/>
      <c r="AAJ582" s="633"/>
      <c r="AAK582" s="633"/>
      <c r="AAL582" s="633"/>
      <c r="AAM582" s="633"/>
      <c r="AAN582" s="633"/>
      <c r="AAO582" s="633"/>
      <c r="AAP582" s="633"/>
      <c r="AAQ582" s="633"/>
      <c r="AAR582" s="633"/>
      <c r="AAS582" s="633"/>
      <c r="AAT582" s="633"/>
      <c r="AAU582" s="633"/>
      <c r="AAV582" s="633"/>
      <c r="AAW582" s="633"/>
      <c r="AAX582" s="633"/>
      <c r="AAY582" s="633"/>
      <c r="AAZ582" s="633"/>
      <c r="ABA582" s="633"/>
      <c r="ABB582" s="633"/>
      <c r="ABC582" s="633"/>
      <c r="ABD582" s="633"/>
      <c r="ABE582" s="633"/>
      <c r="ABF582" s="633"/>
      <c r="ABG582" s="633"/>
      <c r="ABH582" s="633"/>
      <c r="ABI582" s="633"/>
      <c r="ABJ582" s="633"/>
      <c r="ABK582" s="633"/>
      <c r="ABL582" s="633"/>
      <c r="ABM582" s="633"/>
      <c r="ABN582" s="633"/>
      <c r="ABO582" s="633"/>
      <c r="ABP582" s="633"/>
      <c r="ABQ582" s="633"/>
      <c r="ABR582" s="633"/>
      <c r="ABS582" s="633"/>
      <c r="ABT582" s="633"/>
      <c r="ABU582" s="633"/>
      <c r="ABV582" s="633"/>
      <c r="ABW582" s="633"/>
      <c r="ABX582" s="633"/>
      <c r="ABY582" s="633"/>
      <c r="ABZ582" s="633"/>
      <c r="ACA582" s="633"/>
      <c r="ACB582" s="633"/>
      <c r="ACC582" s="633"/>
      <c r="ACD582" s="633"/>
      <c r="ACE582" s="633"/>
      <c r="ACF582" s="633"/>
      <c r="ACG582" s="633"/>
      <c r="ACH582" s="633"/>
      <c r="ACI582" s="633"/>
      <c r="ACJ582" s="633"/>
      <c r="ACK582" s="633"/>
      <c r="ACL582" s="633"/>
      <c r="ACM582" s="633"/>
      <c r="ACN582" s="633"/>
      <c r="ACO582" s="633"/>
      <c r="ACP582" s="633"/>
      <c r="ACQ582" s="633"/>
      <c r="ACR582" s="633"/>
      <c r="ACS582" s="633"/>
      <c r="ACT582" s="633"/>
      <c r="ACU582" s="633"/>
      <c r="ACV582" s="633"/>
      <c r="ACW582" s="633"/>
      <c r="ACX582" s="633"/>
      <c r="ACY582" s="633"/>
      <c r="ACZ582" s="633"/>
      <c r="ADA582" s="633"/>
      <c r="ADB582" s="633"/>
      <c r="ADC582" s="633"/>
      <c r="ADD582" s="633"/>
      <c r="ADE582" s="633"/>
      <c r="ADF582" s="633"/>
      <c r="ADG582" s="633"/>
      <c r="ADH582" s="633"/>
      <c r="ADI582" s="633"/>
      <c r="ADJ582" s="633"/>
      <c r="ADK582" s="633"/>
      <c r="ADL582" s="633"/>
      <c r="ADM582" s="633"/>
      <c r="ADN582" s="633"/>
      <c r="ADO582" s="633"/>
      <c r="ADP582" s="633"/>
      <c r="ADQ582" s="633"/>
      <c r="ADR582" s="633"/>
      <c r="ADS582" s="633"/>
      <c r="ADT582" s="633"/>
      <c r="ADU582" s="633"/>
      <c r="ADV582" s="633"/>
      <c r="ADW582" s="633"/>
      <c r="ADX582" s="633"/>
      <c r="ADY582" s="633"/>
      <c r="ADZ582" s="633"/>
      <c r="AEA582" s="633"/>
      <c r="AEB582" s="633"/>
      <c r="AEC582" s="633"/>
      <c r="AED582" s="633"/>
      <c r="AEE582" s="633"/>
      <c r="AEF582" s="633"/>
      <c r="AEG582" s="633"/>
      <c r="AEH582" s="633"/>
      <c r="AEI582" s="633"/>
      <c r="AEJ582" s="633"/>
      <c r="AEK582" s="633"/>
      <c r="AEL582" s="633"/>
      <c r="AEM582" s="633"/>
      <c r="AEN582" s="633"/>
      <c r="AEO582" s="633"/>
      <c r="AEP582" s="633"/>
      <c r="AEQ582" s="633"/>
      <c r="AER582" s="633"/>
      <c r="AES582" s="633"/>
      <c r="AET582" s="633"/>
      <c r="AEU582" s="633"/>
      <c r="AEV582" s="633"/>
      <c r="AEW582" s="633"/>
      <c r="AEX582" s="633"/>
      <c r="AEY582" s="633"/>
      <c r="AEZ582" s="633"/>
      <c r="AFA582" s="633"/>
      <c r="AFB582" s="633"/>
      <c r="AFC582" s="633"/>
      <c r="AFD582" s="633"/>
      <c r="AFE582" s="633"/>
      <c r="AFF582" s="633"/>
      <c r="AFG582" s="633"/>
      <c r="AFH582" s="633"/>
      <c r="AFI582" s="633"/>
      <c r="AFJ582" s="633"/>
      <c r="AFK582" s="633"/>
      <c r="AFL582" s="633"/>
      <c r="AFM582" s="633"/>
      <c r="AFN582" s="633"/>
      <c r="AFO582" s="633"/>
      <c r="AFP582" s="633"/>
      <c r="AFQ582" s="633"/>
      <c r="AFR582" s="633"/>
      <c r="AFS582" s="633"/>
      <c r="AFT582" s="633"/>
      <c r="AFU582" s="633"/>
      <c r="AFV582" s="633"/>
      <c r="AFW582" s="633"/>
      <c r="AFX582" s="633"/>
      <c r="AFY582" s="633"/>
      <c r="AFZ582" s="633"/>
      <c r="AGA582" s="633"/>
      <c r="AGB582" s="633"/>
      <c r="AGC582" s="633"/>
      <c r="AGD582" s="633"/>
      <c r="AGE582" s="633"/>
      <c r="AGF582" s="633"/>
      <c r="AGG582" s="633"/>
      <c r="AGH582" s="633"/>
      <c r="AGI582" s="633"/>
      <c r="AGJ582" s="633"/>
      <c r="AGK582" s="633"/>
      <c r="AGL582" s="633"/>
      <c r="AGM582" s="633"/>
      <c r="AGN582" s="633"/>
      <c r="AGO582" s="633"/>
      <c r="AGP582" s="633"/>
      <c r="AGQ582" s="633"/>
      <c r="AGR582" s="633"/>
      <c r="AGS582" s="633"/>
      <c r="AGT582" s="633"/>
      <c r="AGU582" s="633"/>
      <c r="AGV582" s="633"/>
      <c r="AGW582" s="633"/>
      <c r="AGX582" s="633"/>
      <c r="AGY582" s="633"/>
      <c r="AGZ582" s="633"/>
      <c r="AHA582" s="633"/>
      <c r="AHB582" s="633"/>
      <c r="AHC582" s="633"/>
      <c r="AHD582" s="633"/>
      <c r="AHE582" s="633"/>
      <c r="AHF582" s="633"/>
      <c r="AHG582" s="633"/>
      <c r="AHH582" s="633"/>
      <c r="AHI582" s="633"/>
      <c r="AHJ582" s="633"/>
      <c r="AHK582" s="633"/>
      <c r="AHL582" s="633"/>
      <c r="AHM582" s="633"/>
      <c r="AHN582" s="633"/>
      <c r="AHO582" s="633"/>
      <c r="AHP582" s="633"/>
      <c r="AHQ582" s="633"/>
      <c r="AHR582" s="633"/>
      <c r="AHS582" s="633"/>
      <c r="AHT582" s="633"/>
      <c r="AHU582" s="633"/>
      <c r="AHV582" s="633"/>
      <c r="AHW582" s="633"/>
      <c r="AHX582" s="633"/>
      <c r="AHY582" s="633"/>
      <c r="AHZ582" s="633"/>
      <c r="AIA582" s="633"/>
      <c r="AIB582" s="633"/>
      <c r="AIC582" s="633"/>
      <c r="AID582" s="633"/>
      <c r="AIE582" s="633"/>
      <c r="AIF582" s="633"/>
      <c r="AIG582" s="633"/>
      <c r="AIH582" s="633"/>
      <c r="AII582" s="633"/>
      <c r="AIJ582" s="633"/>
      <c r="AIK582" s="633"/>
      <c r="AIL582" s="633"/>
      <c r="AIM582" s="633"/>
      <c r="AIN582" s="633"/>
      <c r="AIO582" s="633"/>
      <c r="AIP582" s="633"/>
      <c r="AIQ582" s="633"/>
      <c r="AIR582" s="633"/>
      <c r="AIS582" s="633"/>
      <c r="AIT582" s="633"/>
      <c r="AIU582" s="633"/>
      <c r="AIV582" s="633"/>
      <c r="AIW582" s="633"/>
      <c r="AIX582" s="633"/>
      <c r="AIY582" s="633"/>
      <c r="AIZ582" s="633"/>
      <c r="AJA582" s="633"/>
      <c r="AJB582" s="633"/>
      <c r="AJC582" s="633"/>
      <c r="AJD582" s="633"/>
      <c r="AJE582" s="633"/>
      <c r="AJF582" s="633"/>
      <c r="AJG582" s="633"/>
      <c r="AJH582" s="633"/>
      <c r="AJI582" s="633"/>
      <c r="AJJ582" s="633"/>
      <c r="AJK582" s="633"/>
      <c r="AJL582" s="633"/>
      <c r="AJM582" s="633"/>
      <c r="AJN582" s="633"/>
      <c r="AJO582" s="633"/>
      <c r="AJP582" s="633"/>
      <c r="AJQ582" s="633"/>
      <c r="AJR582" s="633"/>
      <c r="AJS582" s="633"/>
      <c r="AJT582" s="633"/>
      <c r="AJU582" s="633"/>
      <c r="AJV582" s="633"/>
      <c r="AJW582" s="633"/>
      <c r="AJX582" s="633"/>
      <c r="AJY582" s="633"/>
      <c r="AJZ582" s="633"/>
      <c r="AKA582" s="633"/>
      <c r="AKB582" s="633"/>
      <c r="AKC582" s="633"/>
      <c r="AKD582" s="633"/>
      <c r="AKE582" s="633"/>
      <c r="AKF582" s="633"/>
      <c r="AKG582" s="633"/>
      <c r="AKH582" s="633"/>
      <c r="AKI582" s="633"/>
      <c r="AKJ582" s="633"/>
      <c r="AKK582" s="633"/>
      <c r="AKL582" s="633"/>
      <c r="AKM582" s="633"/>
      <c r="AKN582" s="633"/>
      <c r="AKO582" s="633"/>
      <c r="AKP582" s="633"/>
      <c r="AKQ582" s="633"/>
      <c r="AKR582" s="633"/>
      <c r="AKS582" s="633"/>
      <c r="AKT582" s="633"/>
      <c r="AKU582" s="633"/>
      <c r="AKV582" s="633"/>
      <c r="AKW582" s="633"/>
      <c r="AKX582" s="633"/>
      <c r="AKY582" s="633"/>
      <c r="AKZ582" s="633"/>
      <c r="ALA582" s="633"/>
      <c r="ALB582" s="633"/>
      <c r="ALC582" s="633"/>
      <c r="ALD582" s="633"/>
      <c r="ALE582" s="633"/>
      <c r="ALF582" s="633"/>
      <c r="ALG582" s="633"/>
      <c r="ALH582" s="633"/>
      <c r="ALI582" s="633"/>
      <c r="ALJ582" s="633"/>
      <c r="ALK582" s="633"/>
      <c r="ALL582" s="633"/>
      <c r="ALM582" s="633"/>
      <c r="ALN582" s="633"/>
      <c r="ALO582" s="633"/>
      <c r="ALP582" s="633"/>
      <c r="ALQ582" s="633"/>
      <c r="ALR582" s="633"/>
      <c r="ALS582" s="633"/>
      <c r="ALT582" s="633"/>
      <c r="ALU582" s="633"/>
      <c r="ALV582" s="633"/>
      <c r="ALW582" s="633"/>
      <c r="ALX582" s="633"/>
      <c r="ALY582" s="633"/>
      <c r="ALZ582" s="633"/>
      <c r="AMA582" s="633"/>
      <c r="AMB582" s="633"/>
      <c r="AMC582" s="633"/>
      <c r="AMD582" s="633"/>
      <c r="AME582" s="633"/>
      <c r="AMF582" s="633"/>
      <c r="AMG582" s="633"/>
      <c r="AMH582" s="633"/>
      <c r="AMI582" s="633"/>
      <c r="AMJ582" s="633"/>
      <c r="AMK582" s="633"/>
      <c r="AML582" s="633"/>
      <c r="AMM582" s="633"/>
      <c r="AMN582" s="633"/>
      <c r="AMO582" s="633"/>
      <c r="AMP582" s="633"/>
      <c r="AMQ582" s="633"/>
      <c r="AMR582" s="633"/>
      <c r="AMS582" s="633"/>
      <c r="AMT582" s="633"/>
      <c r="AMU582" s="633"/>
      <c r="AMV582" s="633"/>
      <c r="AMW582" s="633"/>
      <c r="AMX582" s="633"/>
      <c r="AMY582" s="633"/>
      <c r="AMZ582" s="633"/>
      <c r="ANA582" s="633"/>
      <c r="ANB582" s="633"/>
      <c r="ANC582" s="633"/>
      <c r="AND582" s="633"/>
      <c r="ANE582" s="633"/>
      <c r="ANF582" s="633"/>
      <c r="ANG582" s="633"/>
      <c r="ANH582" s="633"/>
      <c r="ANI582" s="633"/>
      <c r="ANJ582" s="633"/>
      <c r="ANK582" s="633"/>
      <c r="ANL582" s="633"/>
      <c r="ANM582" s="633"/>
      <c r="ANN582" s="633"/>
      <c r="ANO582" s="633"/>
      <c r="ANP582" s="633"/>
      <c r="ANQ582" s="633"/>
      <c r="ANR582" s="633"/>
      <c r="ANS582" s="633"/>
      <c r="ANT582" s="633"/>
      <c r="ANU582" s="633"/>
      <c r="ANV582" s="633"/>
      <c r="ANW582" s="633"/>
      <c r="ANX582" s="633"/>
      <c r="ANY582" s="633"/>
      <c r="ANZ582" s="633"/>
      <c r="AOA582" s="633"/>
      <c r="AOB582" s="633"/>
      <c r="AOC582" s="633"/>
      <c r="AOD582" s="633"/>
      <c r="AOE582" s="633"/>
      <c r="AOF582" s="633"/>
      <c r="AOG582" s="633"/>
      <c r="AOH582" s="633"/>
      <c r="AOI582" s="633"/>
      <c r="AOJ582" s="633"/>
      <c r="AOK582" s="633"/>
      <c r="AOL582" s="633"/>
      <c r="AOM582" s="633"/>
      <c r="AON582" s="633"/>
      <c r="AOO582" s="633"/>
      <c r="AOP582" s="633"/>
      <c r="AOQ582" s="633"/>
      <c r="AOR582" s="633"/>
      <c r="AOS582" s="633"/>
      <c r="AOT582" s="633"/>
      <c r="AOU582" s="633"/>
      <c r="AOV582" s="633"/>
      <c r="AOW582" s="633"/>
      <c r="AOX582" s="633"/>
      <c r="AOY582" s="633"/>
      <c r="AOZ582" s="633"/>
      <c r="APA582" s="633"/>
      <c r="APB582" s="633"/>
      <c r="APC582" s="633"/>
      <c r="APD582" s="633"/>
      <c r="APE582" s="633"/>
      <c r="APF582" s="633"/>
      <c r="APG582" s="633"/>
      <c r="APH582" s="633"/>
      <c r="API582" s="633"/>
      <c r="APJ582" s="633"/>
      <c r="APK582" s="633"/>
      <c r="APL582" s="633"/>
      <c r="APM582" s="633"/>
      <c r="APN582" s="633"/>
      <c r="APO582" s="633"/>
      <c r="APP582" s="633"/>
      <c r="APQ582" s="633"/>
      <c r="APR582" s="633"/>
      <c r="APS582" s="633"/>
      <c r="APT582" s="633"/>
      <c r="APU582" s="633"/>
      <c r="APV582" s="633"/>
      <c r="APW582" s="633"/>
      <c r="APX582" s="633"/>
      <c r="APY582" s="633"/>
      <c r="APZ582" s="633"/>
      <c r="AQA582" s="633"/>
      <c r="AQB582" s="633"/>
      <c r="AQC582" s="633"/>
      <c r="AQD582" s="633"/>
      <c r="AQE582" s="633"/>
      <c r="AQF582" s="633"/>
      <c r="AQG582" s="633"/>
      <c r="AQH582" s="633"/>
      <c r="AQI582" s="633"/>
      <c r="AQJ582" s="633"/>
      <c r="AQK582" s="633"/>
      <c r="AQL582" s="633"/>
      <c r="AQM582" s="633"/>
      <c r="AQN582" s="633"/>
      <c r="AQO582" s="633"/>
      <c r="AQP582" s="633"/>
      <c r="AQQ582" s="633"/>
      <c r="AQR582" s="633"/>
      <c r="AQS582" s="633"/>
      <c r="AQT582" s="633"/>
      <c r="AQU582" s="633"/>
      <c r="AQV582" s="633"/>
      <c r="AQW582" s="633"/>
      <c r="AQX582" s="633"/>
      <c r="AQY582" s="633"/>
      <c r="AQZ582" s="633"/>
      <c r="ARA582" s="633"/>
      <c r="ARB582" s="633"/>
      <c r="ARC582" s="633"/>
      <c r="ARD582" s="633"/>
      <c r="ARE582" s="633"/>
      <c r="ARF582" s="633"/>
      <c r="ARG582" s="633"/>
      <c r="ARH582" s="633"/>
      <c r="ARI582" s="633"/>
      <c r="ARJ582" s="633"/>
      <c r="ARK582" s="633"/>
      <c r="ARL582" s="633"/>
      <c r="ARM582" s="633"/>
      <c r="ARN582" s="633"/>
      <c r="ARO582" s="633"/>
      <c r="ARP582" s="633"/>
      <c r="ARQ582" s="633"/>
      <c r="ARR582" s="633"/>
      <c r="ARS582" s="633"/>
      <c r="ART582" s="633"/>
      <c r="ARU582" s="633"/>
      <c r="ARV582" s="633"/>
      <c r="ARW582" s="633"/>
      <c r="ARX582" s="633"/>
      <c r="ARY582" s="633"/>
      <c r="ARZ582" s="633"/>
      <c r="ASA582" s="633"/>
      <c r="ASB582" s="633"/>
      <c r="ASC582" s="633"/>
      <c r="ASD582" s="633"/>
      <c r="ASE582" s="633"/>
      <c r="ASF582" s="633"/>
      <c r="ASG582" s="633"/>
      <c r="ASH582" s="633"/>
      <c r="ASI582" s="633"/>
      <c r="ASJ582" s="633"/>
      <c r="ASK582" s="633"/>
      <c r="ASL582" s="633"/>
      <c r="ASM582" s="633"/>
      <c r="ASN582" s="633"/>
      <c r="ASO582" s="633"/>
      <c r="ASP582" s="633"/>
      <c r="ASQ582" s="633"/>
      <c r="ASR582" s="633"/>
      <c r="ASS582" s="633"/>
      <c r="AST582" s="633"/>
      <c r="ASU582" s="633"/>
      <c r="ASV582" s="633"/>
      <c r="ASW582" s="633"/>
      <c r="ASX582" s="633"/>
      <c r="ASY582" s="633"/>
      <c r="ASZ582" s="633"/>
      <c r="ATA582" s="633"/>
      <c r="ATB582" s="633"/>
      <c r="ATC582" s="633"/>
      <c r="ATD582" s="633"/>
      <c r="ATE582" s="633"/>
      <c r="ATF582" s="633"/>
      <c r="ATG582" s="633"/>
      <c r="ATH582" s="633"/>
      <c r="ATI582" s="633"/>
      <c r="ATJ582" s="633"/>
      <c r="ATK582" s="633"/>
      <c r="ATL582" s="633"/>
      <c r="ATM582" s="633"/>
      <c r="ATN582" s="633"/>
      <c r="ATO582" s="633"/>
      <c r="ATP582" s="633"/>
      <c r="ATQ582" s="633"/>
      <c r="ATR582" s="633"/>
      <c r="ATS582" s="633"/>
      <c r="ATT582" s="633"/>
      <c r="ATU582" s="633"/>
      <c r="ATV582" s="633"/>
      <c r="ATW582" s="633"/>
      <c r="ATX582" s="633"/>
      <c r="ATY582" s="633"/>
      <c r="ATZ582" s="633"/>
      <c r="AUA582" s="633"/>
      <c r="AUB582" s="633"/>
      <c r="AUC582" s="633"/>
      <c r="AUD582" s="633"/>
      <c r="AUE582" s="633"/>
      <c r="AUF582" s="633"/>
      <c r="AUG582" s="633"/>
      <c r="AUH582" s="633"/>
      <c r="AUI582" s="633"/>
      <c r="AUJ582" s="633"/>
      <c r="AUK582" s="633"/>
      <c r="AUL582" s="633"/>
      <c r="AUM582" s="633"/>
      <c r="AUN582" s="633"/>
      <c r="AUO582" s="633"/>
      <c r="AUP582" s="633"/>
      <c r="AUQ582" s="633"/>
      <c r="AUR582" s="633"/>
      <c r="AUS582" s="633"/>
      <c r="AUT582" s="633"/>
      <c r="AUU582" s="633"/>
      <c r="AUV582" s="633"/>
      <c r="AUW582" s="633"/>
      <c r="AUX582" s="633"/>
      <c r="AUY582" s="633"/>
      <c r="AUZ582" s="633"/>
      <c r="AVA582" s="633"/>
      <c r="AVB582" s="633"/>
      <c r="AVC582" s="633"/>
      <c r="AVD582" s="633"/>
      <c r="AVE582" s="633"/>
      <c r="AVF582" s="633"/>
      <c r="AVG582" s="633"/>
      <c r="AVH582" s="633"/>
      <c r="AVI582" s="633"/>
      <c r="AVJ582" s="633"/>
      <c r="AVK582" s="633"/>
      <c r="AVL582" s="633"/>
      <c r="AVM582" s="633"/>
      <c r="AVN582" s="633"/>
      <c r="AVO582" s="633"/>
      <c r="AVP582" s="633"/>
      <c r="AVQ582" s="633"/>
      <c r="AVR582" s="633"/>
      <c r="AVS582" s="633"/>
      <c r="AVT582" s="633"/>
      <c r="AVU582" s="633"/>
      <c r="AVV582" s="633"/>
      <c r="AVW582" s="633"/>
      <c r="AVX582" s="633"/>
      <c r="AVY582" s="633"/>
      <c r="AVZ582" s="633"/>
      <c r="AWA582" s="633"/>
      <c r="AWB582" s="633"/>
      <c r="AWC582" s="633"/>
      <c r="AWD582" s="633"/>
      <c r="AWE582" s="633"/>
      <c r="AWF582" s="633"/>
      <c r="AWG582" s="633"/>
      <c r="AWH582" s="633"/>
      <c r="AWI582" s="633"/>
      <c r="AWJ582" s="633"/>
      <c r="AWK582" s="633"/>
      <c r="AWL582" s="633"/>
      <c r="AWM582" s="633"/>
      <c r="AWN582" s="633"/>
      <c r="AWO582" s="633"/>
      <c r="AWP582" s="633"/>
      <c r="AWQ582" s="633"/>
      <c r="AWR582" s="633"/>
      <c r="AWS582" s="633"/>
      <c r="AWT582" s="633"/>
      <c r="AWU582" s="633"/>
      <c r="AWV582" s="633"/>
      <c r="AWW582" s="633"/>
      <c r="AWX582" s="633"/>
      <c r="AWY582" s="633"/>
      <c r="AWZ582" s="633"/>
      <c r="AXA582" s="633"/>
      <c r="AXB582" s="633"/>
      <c r="AXC582" s="633"/>
      <c r="AXD582" s="633"/>
      <c r="AXE582" s="633"/>
      <c r="AXF582" s="633"/>
      <c r="AXG582" s="633"/>
      <c r="AXH582" s="633"/>
      <c r="AXI582" s="633"/>
      <c r="AXJ582" s="633"/>
      <c r="AXK582" s="633"/>
      <c r="AXL582" s="633"/>
      <c r="AXM582" s="633"/>
      <c r="AXN582" s="633"/>
      <c r="AXO582" s="633"/>
      <c r="AXP582" s="633"/>
      <c r="AXQ582" s="633"/>
      <c r="AXR582" s="633"/>
      <c r="AXS582" s="633"/>
      <c r="AXT582" s="633"/>
      <c r="AXU582" s="633"/>
      <c r="AXV582" s="633"/>
      <c r="AXW582" s="633"/>
      <c r="AXX582" s="633"/>
      <c r="AXY582" s="633"/>
      <c r="AXZ582" s="633"/>
      <c r="AYA582" s="633"/>
      <c r="AYB582" s="633"/>
      <c r="AYC582" s="633"/>
      <c r="AYD582" s="633"/>
      <c r="AYE582" s="633"/>
      <c r="AYF582" s="633"/>
      <c r="AYG582" s="633"/>
      <c r="AYH582" s="633"/>
      <c r="AYI582" s="633"/>
      <c r="AYJ582" s="633"/>
      <c r="AYK582" s="633"/>
      <c r="AYL582" s="633"/>
      <c r="AYM582" s="633"/>
      <c r="AYN582" s="633"/>
      <c r="AYO582" s="633"/>
      <c r="AYP582" s="633"/>
      <c r="AYQ582" s="633"/>
      <c r="AYR582" s="633"/>
      <c r="AYS582" s="633"/>
      <c r="AYT582" s="633"/>
      <c r="AYU582" s="633"/>
      <c r="AYV582" s="633"/>
      <c r="AYW582" s="633"/>
      <c r="AYX582" s="633"/>
      <c r="AYY582" s="633"/>
      <c r="AYZ582" s="633"/>
      <c r="AZA582" s="633"/>
      <c r="AZB582" s="633"/>
      <c r="AZC582" s="633"/>
      <c r="AZD582" s="633"/>
      <c r="AZE582" s="633"/>
      <c r="AZF582" s="633"/>
      <c r="AZG582" s="633"/>
      <c r="AZH582" s="633"/>
      <c r="AZI582" s="633"/>
      <c r="AZJ582" s="633"/>
      <c r="AZK582" s="633"/>
      <c r="AZL582" s="633"/>
      <c r="AZM582" s="633"/>
      <c r="AZN582" s="633"/>
      <c r="AZO582" s="633"/>
      <c r="AZP582" s="633"/>
      <c r="AZQ582" s="633"/>
      <c r="AZR582" s="633"/>
      <c r="AZS582" s="633"/>
      <c r="AZT582" s="633"/>
      <c r="AZU582" s="633"/>
      <c r="AZV582" s="633"/>
      <c r="AZW582" s="633"/>
      <c r="AZX582" s="633"/>
      <c r="AZY582" s="633"/>
      <c r="AZZ582" s="633"/>
      <c r="BAA582" s="633"/>
      <c r="BAB582" s="633"/>
      <c r="BAC582" s="633"/>
      <c r="BAD582" s="633"/>
      <c r="BAE582" s="633"/>
      <c r="BAF582" s="633"/>
      <c r="BAG582" s="633"/>
      <c r="BAH582" s="633"/>
      <c r="BAI582" s="633"/>
      <c r="BAJ582" s="633"/>
      <c r="BAK582" s="633"/>
      <c r="BAL582" s="633"/>
      <c r="BAM582" s="633"/>
      <c r="BAN582" s="633"/>
      <c r="BAO582" s="633"/>
      <c r="BAP582" s="633"/>
      <c r="BAQ582" s="633"/>
      <c r="BAR582" s="633"/>
      <c r="BAS582" s="633"/>
      <c r="BAT582" s="633"/>
      <c r="BAU582" s="633"/>
      <c r="BAV582" s="633"/>
      <c r="BAW582" s="633"/>
      <c r="BAX582" s="633"/>
      <c r="BAY582" s="633"/>
      <c r="BAZ582" s="633"/>
      <c r="BBA582" s="633"/>
      <c r="BBB582" s="633"/>
      <c r="BBC582" s="633"/>
      <c r="BBD582" s="633"/>
      <c r="BBE582" s="633"/>
      <c r="BBF582" s="633"/>
      <c r="BBG582" s="633"/>
      <c r="BBH582" s="633"/>
      <c r="BBI582" s="633"/>
      <c r="BBJ582" s="633"/>
      <c r="BBK582" s="633"/>
      <c r="BBL582" s="633"/>
      <c r="BBM582" s="633"/>
      <c r="BBN582" s="633"/>
      <c r="BBO582" s="633"/>
      <c r="BBP582" s="633"/>
      <c r="BBQ582" s="633"/>
      <c r="BBR582" s="633"/>
      <c r="BBS582" s="633"/>
      <c r="BBT582" s="633"/>
      <c r="BBU582" s="633"/>
      <c r="BBV582" s="633"/>
      <c r="BBW582" s="633"/>
      <c r="BBX582" s="633"/>
      <c r="BBY582" s="633"/>
      <c r="BBZ582" s="633"/>
      <c r="BCA582" s="633"/>
      <c r="BCB582" s="633"/>
      <c r="BCC582" s="633"/>
      <c r="BCD582" s="633"/>
      <c r="BCE582" s="633"/>
      <c r="BCF582" s="633"/>
      <c r="BCG582" s="633"/>
      <c r="BCH582" s="633"/>
      <c r="BCI582" s="633"/>
      <c r="BCJ582" s="633"/>
      <c r="BCK582" s="633"/>
      <c r="BCL582" s="633"/>
      <c r="BCM582" s="633"/>
      <c r="BCN582" s="633"/>
      <c r="BCO582" s="633"/>
      <c r="BCP582" s="633"/>
      <c r="BCQ582" s="633"/>
      <c r="BCR582" s="633"/>
      <c r="BCS582" s="633"/>
      <c r="BCT582" s="633"/>
      <c r="BCU582" s="633"/>
      <c r="BCV582" s="633"/>
      <c r="BCW582" s="633"/>
      <c r="BCX582" s="633"/>
      <c r="BCY582" s="633"/>
      <c r="BCZ582" s="633"/>
      <c r="BDA582" s="633"/>
      <c r="BDB582" s="633"/>
      <c r="BDC582" s="633"/>
      <c r="BDD582" s="633"/>
      <c r="BDE582" s="633"/>
      <c r="BDF582" s="633"/>
      <c r="BDG582" s="633"/>
      <c r="BDH582" s="633"/>
      <c r="BDI582" s="633"/>
      <c r="BDJ582" s="633"/>
      <c r="BDK582" s="633"/>
      <c r="BDL582" s="633"/>
      <c r="BDM582" s="633"/>
      <c r="BDN582" s="633"/>
      <c r="BDO582" s="633"/>
      <c r="BDP582" s="633"/>
      <c r="BDQ582" s="633"/>
      <c r="BDR582" s="633"/>
      <c r="BDS582" s="633"/>
      <c r="BDT582" s="633"/>
      <c r="BDU582" s="633"/>
      <c r="BDV582" s="633"/>
      <c r="BDW582" s="633"/>
      <c r="BDX582" s="633"/>
      <c r="BDY582" s="633"/>
      <c r="BDZ582" s="633"/>
      <c r="BEA582" s="633"/>
      <c r="BEB582" s="633"/>
      <c r="BEC582" s="633"/>
      <c r="BED582" s="633"/>
      <c r="BEE582" s="633"/>
      <c r="BEF582" s="633"/>
      <c r="BEG582" s="633"/>
      <c r="BEH582" s="633"/>
      <c r="BEI582" s="633"/>
      <c r="BEJ582" s="633"/>
      <c r="BEK582" s="633"/>
      <c r="BEL582" s="633"/>
      <c r="BEM582" s="633"/>
      <c r="BEN582" s="633"/>
      <c r="BEO582" s="633"/>
      <c r="BEP582" s="633"/>
      <c r="BEQ582" s="633"/>
      <c r="BER582" s="633"/>
      <c r="BES582" s="633"/>
      <c r="BET582" s="633"/>
      <c r="BEU582" s="633"/>
      <c r="BEV582" s="633"/>
      <c r="BEW582" s="633"/>
      <c r="BEX582" s="633"/>
      <c r="BEY582" s="633"/>
      <c r="BEZ582" s="633"/>
      <c r="BFA582" s="633"/>
      <c r="BFB582" s="633"/>
      <c r="BFC582" s="633"/>
      <c r="BFD582" s="633"/>
      <c r="BFE582" s="633"/>
      <c r="BFF582" s="633"/>
      <c r="BFG582" s="633"/>
      <c r="BFH582" s="633"/>
      <c r="BFI582" s="633"/>
      <c r="BFJ582" s="633"/>
      <c r="BFK582" s="633"/>
      <c r="BFL582" s="633"/>
      <c r="BFM582" s="633"/>
      <c r="BFN582" s="633"/>
      <c r="BFO582" s="633"/>
      <c r="BFP582" s="633"/>
      <c r="BFQ582" s="633"/>
      <c r="BFR582" s="633"/>
      <c r="BFS582" s="633"/>
      <c r="BFT582" s="633"/>
      <c r="BFU582" s="633"/>
      <c r="BFV582" s="633"/>
      <c r="BFW582" s="633"/>
      <c r="BFX582" s="633"/>
      <c r="BFY582" s="633"/>
      <c r="BFZ582" s="633"/>
      <c r="BGA582" s="633"/>
      <c r="BGB582" s="633"/>
      <c r="BGC582" s="633"/>
      <c r="BGD582" s="633"/>
      <c r="BGE582" s="633"/>
      <c r="BGF582" s="633"/>
      <c r="BGG582" s="633"/>
      <c r="BGH582" s="633"/>
      <c r="BGI582" s="633"/>
      <c r="BGJ582" s="633"/>
      <c r="BGK582" s="633"/>
      <c r="BGL582" s="633"/>
      <c r="BGM582" s="633"/>
      <c r="BGN582" s="633"/>
      <c r="BGO582" s="633"/>
      <c r="BGP582" s="633"/>
      <c r="BGQ582" s="633"/>
      <c r="BGR582" s="633"/>
      <c r="BGS582" s="633"/>
      <c r="BGT582" s="633"/>
      <c r="BGU582" s="633"/>
      <c r="BGV582" s="633"/>
      <c r="BGW582" s="633"/>
      <c r="BGX582" s="633"/>
      <c r="BGY582" s="633"/>
      <c r="BGZ582" s="633"/>
      <c r="BHA582" s="633"/>
      <c r="BHB582" s="633"/>
      <c r="BHC582" s="633"/>
      <c r="BHD582" s="633"/>
      <c r="BHE582" s="633"/>
      <c r="BHF582" s="633"/>
      <c r="BHG582" s="633"/>
      <c r="BHH582" s="633"/>
      <c r="BHI582" s="633"/>
      <c r="BHJ582" s="633"/>
      <c r="BHK582" s="633"/>
      <c r="BHL582" s="633"/>
      <c r="BHM582" s="633"/>
      <c r="BHN582" s="633"/>
      <c r="BHO582" s="633"/>
      <c r="BHP582" s="633"/>
      <c r="BHQ582" s="633"/>
      <c r="BHR582" s="633"/>
      <c r="BHS582" s="633"/>
      <c r="BHT582" s="633"/>
      <c r="BHU582" s="633"/>
      <c r="BHV582" s="633"/>
      <c r="BHW582" s="633"/>
      <c r="BHX582" s="633"/>
      <c r="BHY582" s="633"/>
      <c r="BHZ582" s="633"/>
      <c r="BIA582" s="633"/>
      <c r="BIB582" s="633"/>
      <c r="BIC582" s="633"/>
      <c r="BID582" s="633"/>
      <c r="BIE582" s="633"/>
      <c r="BIF582" s="633"/>
      <c r="BIG582" s="633"/>
      <c r="BIH582" s="633"/>
      <c r="BII582" s="633"/>
      <c r="BIJ582" s="633"/>
      <c r="BIK582" s="633"/>
      <c r="BIL582" s="633"/>
      <c r="BIM582" s="633"/>
      <c r="BIN582" s="633"/>
      <c r="BIO582" s="633"/>
      <c r="BIP582" s="633"/>
      <c r="BIQ582" s="633"/>
      <c r="BIR582" s="633"/>
      <c r="BIS582" s="633"/>
      <c r="BIT582" s="633"/>
      <c r="BIU582" s="633"/>
      <c r="BIV582" s="633"/>
      <c r="BIW582" s="633"/>
      <c r="BIX582" s="633"/>
      <c r="BIY582" s="633"/>
      <c r="BIZ582" s="633"/>
      <c r="BJA582" s="633"/>
      <c r="BJB582" s="633"/>
      <c r="BJC582" s="633"/>
      <c r="BJD582" s="633"/>
      <c r="BJE582" s="633"/>
      <c r="BJF582" s="633"/>
      <c r="BJG582" s="633"/>
      <c r="BJH582" s="633"/>
      <c r="BJI582" s="633"/>
      <c r="BJJ582" s="633"/>
      <c r="BJK582" s="633"/>
      <c r="BJL582" s="633"/>
      <c r="BJM582" s="633"/>
      <c r="BJN582" s="633"/>
      <c r="BJO582" s="633"/>
      <c r="BJP582" s="633"/>
      <c r="BJQ582" s="633"/>
      <c r="BJR582" s="633"/>
      <c r="BJS582" s="633"/>
      <c r="BJT582" s="633"/>
      <c r="BJU582" s="633"/>
      <c r="BJV582" s="633"/>
      <c r="BJW582" s="633"/>
      <c r="BJX582" s="633"/>
      <c r="BJY582" s="633"/>
      <c r="BJZ582" s="633"/>
      <c r="BKA582" s="633"/>
      <c r="BKB582" s="633"/>
      <c r="BKC582" s="633"/>
      <c r="BKD582" s="633"/>
      <c r="BKE582" s="633"/>
      <c r="BKF582" s="633"/>
      <c r="BKG582" s="633"/>
      <c r="BKH582" s="633"/>
      <c r="BKI582" s="633"/>
      <c r="BKJ582" s="633"/>
      <c r="BKK582" s="633"/>
      <c r="BKL582" s="633"/>
      <c r="BKM582" s="633"/>
      <c r="BKN582" s="633"/>
      <c r="BKO582" s="633"/>
      <c r="BKP582" s="633"/>
      <c r="BKQ582" s="633"/>
      <c r="BKR582" s="633"/>
      <c r="BKS582" s="633"/>
      <c r="BKT582" s="633"/>
      <c r="BKU582" s="633"/>
      <c r="BKV582" s="633"/>
      <c r="BKW582" s="633"/>
      <c r="BKX582" s="633"/>
      <c r="BKY582" s="633"/>
      <c r="BKZ582" s="633"/>
      <c r="BLA582" s="633"/>
      <c r="BLB582" s="633"/>
      <c r="BLC582" s="633"/>
      <c r="BLD582" s="633"/>
      <c r="BLE582" s="633"/>
      <c r="BLF582" s="633"/>
      <c r="BLG582" s="633"/>
      <c r="BLH582" s="633"/>
      <c r="BLI582" s="633"/>
      <c r="BLJ582" s="633"/>
      <c r="BLK582" s="633"/>
      <c r="BLL582" s="633"/>
      <c r="BLM582" s="633"/>
      <c r="BLN582" s="633"/>
      <c r="BLO582" s="633"/>
      <c r="BLP582" s="633"/>
      <c r="BLQ582" s="633"/>
      <c r="BLR582" s="633"/>
      <c r="BLS582" s="633"/>
      <c r="BLT582" s="633"/>
      <c r="BLU582" s="633"/>
      <c r="BLV582" s="633"/>
      <c r="BLW582" s="633"/>
      <c r="BLX582" s="633"/>
      <c r="BLY582" s="633"/>
      <c r="BLZ582" s="633"/>
      <c r="BMA582" s="633"/>
      <c r="BMB582" s="633"/>
      <c r="BMC582" s="633"/>
      <c r="BMD582" s="633"/>
      <c r="BME582" s="633"/>
      <c r="BMF582" s="633"/>
      <c r="BMG582" s="633"/>
      <c r="BMH582" s="633"/>
      <c r="BMI582" s="633"/>
      <c r="BMJ582" s="633"/>
      <c r="BMK582" s="633"/>
      <c r="BML582" s="633"/>
      <c r="BMM582" s="633"/>
      <c r="BMN582" s="633"/>
      <c r="BMO582" s="633"/>
      <c r="BMP582" s="633"/>
      <c r="BMQ582" s="633"/>
      <c r="BMR582" s="633"/>
      <c r="BMS582" s="633"/>
      <c r="BMT582" s="633"/>
      <c r="BMU582" s="633"/>
      <c r="BMV582" s="633"/>
      <c r="BMW582" s="633"/>
      <c r="BMX582" s="633"/>
      <c r="BMY582" s="633"/>
      <c r="BMZ582" s="633"/>
      <c r="BNA582" s="633"/>
      <c r="BNB582" s="633"/>
      <c r="BNC582" s="633"/>
      <c r="BND582" s="633"/>
      <c r="BNE582" s="633"/>
      <c r="BNF582" s="633"/>
      <c r="BNG582" s="633"/>
      <c r="BNH582" s="633"/>
      <c r="BNI582" s="633"/>
      <c r="BNJ582" s="633"/>
      <c r="BNK582" s="633"/>
      <c r="BNL582" s="633"/>
      <c r="BNM582" s="633"/>
      <c r="BNN582" s="633"/>
      <c r="BNO582" s="633"/>
      <c r="BNP582" s="633"/>
      <c r="BNQ582" s="633"/>
      <c r="BNR582" s="633"/>
      <c r="BNS582" s="633"/>
      <c r="BNT582" s="633"/>
      <c r="BNU582" s="633"/>
      <c r="BNV582" s="633"/>
      <c r="BNW582" s="633"/>
      <c r="BNX582" s="633"/>
      <c r="BNY582" s="633"/>
      <c r="BNZ582" s="633"/>
      <c r="BOA582" s="633"/>
      <c r="BOB582" s="633"/>
      <c r="BOC582" s="633"/>
      <c r="BOD582" s="633"/>
      <c r="BOE582" s="633"/>
      <c r="BOF582" s="633"/>
      <c r="BOG582" s="633"/>
      <c r="BOH582" s="633"/>
      <c r="BOI582" s="633"/>
      <c r="BOJ582" s="633"/>
      <c r="BOK582" s="633"/>
      <c r="BOL582" s="633"/>
      <c r="BOM582" s="633"/>
      <c r="BON582" s="633"/>
      <c r="BOO582" s="633"/>
      <c r="BOP582" s="633"/>
      <c r="BOQ582" s="633"/>
      <c r="BOR582" s="633"/>
      <c r="BOS582" s="633"/>
      <c r="BOT582" s="633"/>
      <c r="BOU582" s="633"/>
      <c r="BOV582" s="633"/>
      <c r="BOW582" s="633"/>
      <c r="BOX582" s="633"/>
      <c r="BOY582" s="633"/>
      <c r="BOZ582" s="633"/>
      <c r="BPA582" s="633"/>
      <c r="BPB582" s="633"/>
      <c r="BPC582" s="633"/>
      <c r="BPD582" s="633"/>
      <c r="BPE582" s="633"/>
      <c r="BPF582" s="633"/>
      <c r="BPG582" s="633"/>
      <c r="BPH582" s="633"/>
      <c r="BPI582" s="633"/>
      <c r="BPJ582" s="633"/>
      <c r="BPK582" s="633"/>
      <c r="BPL582" s="633"/>
      <c r="BPM582" s="633"/>
      <c r="BPN582" s="633"/>
      <c r="BPO582" s="633"/>
      <c r="BPP582" s="633"/>
      <c r="BPQ582" s="633"/>
      <c r="BPR582" s="633"/>
      <c r="BPS582" s="633"/>
      <c r="BPT582" s="633"/>
      <c r="BPU582" s="633"/>
      <c r="BPV582" s="633"/>
      <c r="BPW582" s="633"/>
      <c r="BPX582" s="633"/>
      <c r="BPY582" s="633"/>
      <c r="BPZ582" s="633"/>
      <c r="BQA582" s="633"/>
      <c r="BQB582" s="633"/>
      <c r="BQC582" s="633"/>
      <c r="BQD582" s="633"/>
      <c r="BQE582" s="633"/>
      <c r="BQF582" s="633"/>
      <c r="BQG582" s="633"/>
      <c r="BQH582" s="633"/>
      <c r="BQI582" s="633"/>
      <c r="BQJ582" s="633"/>
      <c r="BQK582" s="633"/>
      <c r="BQL582" s="633"/>
      <c r="BQM582" s="633"/>
      <c r="BQN582" s="633"/>
      <c r="BQO582" s="633"/>
      <c r="BQP582" s="633"/>
      <c r="BQQ582" s="633"/>
      <c r="BQR582" s="633"/>
      <c r="BQS582" s="633"/>
      <c r="BQT582" s="633"/>
      <c r="BQU582" s="633"/>
      <c r="BQV582" s="633"/>
      <c r="BQW582" s="633"/>
      <c r="BQX582" s="633"/>
      <c r="BQY582" s="633"/>
      <c r="BQZ582" s="633"/>
      <c r="BRA582" s="633"/>
      <c r="BRB582" s="633"/>
      <c r="BRC582" s="633"/>
      <c r="BRD582" s="633"/>
      <c r="BRE582" s="633"/>
      <c r="BRF582" s="633"/>
      <c r="BRG582" s="633"/>
      <c r="BRH582" s="633"/>
      <c r="BRI582" s="633"/>
      <c r="BRJ582" s="633"/>
      <c r="BRK582" s="633"/>
      <c r="BRL582" s="633"/>
      <c r="BRM582" s="633"/>
      <c r="BRN582" s="633"/>
      <c r="BRO582" s="633"/>
      <c r="BRP582" s="633"/>
      <c r="BRQ582" s="633"/>
      <c r="BRR582" s="633"/>
      <c r="BRS582" s="633"/>
      <c r="BRT582" s="633"/>
      <c r="BRU582" s="633"/>
      <c r="BRV582" s="633"/>
      <c r="BRW582" s="633"/>
      <c r="BRX582" s="633"/>
      <c r="BRY582" s="633"/>
      <c r="BRZ582" s="633"/>
      <c r="BSA582" s="633"/>
      <c r="BSB582" s="633"/>
      <c r="BSC582" s="633"/>
      <c r="BSD582" s="633"/>
      <c r="BSE582" s="633"/>
      <c r="BSF582" s="633"/>
      <c r="BSG582" s="633"/>
      <c r="BSH582" s="633"/>
      <c r="BSI582" s="633"/>
      <c r="BSJ582" s="633"/>
      <c r="BSK582" s="633"/>
      <c r="BSL582" s="633"/>
      <c r="BSM582" s="633"/>
      <c r="BSN582" s="633"/>
      <c r="BSO582" s="633"/>
      <c r="BSP582" s="633"/>
      <c r="BSQ582" s="633"/>
      <c r="BSR582" s="633"/>
      <c r="BSS582" s="633"/>
      <c r="BST582" s="633"/>
      <c r="BSU582" s="633"/>
      <c r="BSV582" s="633"/>
      <c r="BSW582" s="633"/>
      <c r="BSX582" s="633"/>
      <c r="BSY582" s="633"/>
      <c r="BSZ582" s="633"/>
      <c r="BTA582" s="633"/>
      <c r="BTB582" s="633"/>
      <c r="BTC582" s="633"/>
      <c r="BTD582" s="633"/>
      <c r="BTE582" s="633"/>
      <c r="BTF582" s="633"/>
      <c r="BTG582" s="633"/>
      <c r="BTH582" s="633"/>
      <c r="BTI582" s="633"/>
      <c r="BTJ582" s="633"/>
      <c r="BTK582" s="633"/>
      <c r="BTL582" s="633"/>
      <c r="BTM582" s="633"/>
      <c r="BTN582" s="633"/>
      <c r="BTO582" s="633"/>
      <c r="BTP582" s="633"/>
      <c r="BTQ582" s="633"/>
      <c r="BTR582" s="633"/>
      <c r="BTS582" s="633"/>
      <c r="BTT582" s="633"/>
      <c r="BTU582" s="633"/>
      <c r="BTV582" s="633"/>
      <c r="BTW582" s="633"/>
      <c r="BTX582" s="633"/>
      <c r="BTY582" s="633"/>
      <c r="BTZ582" s="633"/>
      <c r="BUA582" s="633"/>
      <c r="BUB582" s="633"/>
      <c r="BUC582" s="633"/>
      <c r="BUD582" s="633"/>
      <c r="BUE582" s="633"/>
      <c r="BUF582" s="633"/>
      <c r="BUG582" s="633"/>
      <c r="BUH582" s="633"/>
      <c r="BUI582" s="633"/>
      <c r="BUJ582" s="633"/>
      <c r="BUK582" s="633"/>
      <c r="BUL582" s="633"/>
      <c r="BUM582" s="633"/>
      <c r="BUN582" s="633"/>
      <c r="BUO582" s="633"/>
      <c r="BUP582" s="633"/>
      <c r="BUQ582" s="633"/>
      <c r="BUR582" s="633"/>
      <c r="BUS582" s="633"/>
      <c r="BUT582" s="633"/>
      <c r="BUU582" s="633"/>
      <c r="BUV582" s="633"/>
      <c r="BUW582" s="633"/>
      <c r="BUX582" s="633"/>
      <c r="BUY582" s="633"/>
      <c r="BUZ582" s="633"/>
      <c r="BVA582" s="633"/>
      <c r="BVB582" s="633"/>
      <c r="BVC582" s="633"/>
      <c r="BVD582" s="633"/>
      <c r="BVE582" s="633"/>
      <c r="BVF582" s="633"/>
      <c r="BVG582" s="633"/>
      <c r="BVH582" s="633"/>
      <c r="BVI582" s="633"/>
      <c r="BVJ582" s="633"/>
      <c r="BVK582" s="633"/>
      <c r="BVL582" s="633"/>
      <c r="BVM582" s="633"/>
      <c r="BVN582" s="633"/>
      <c r="BVO582" s="633"/>
      <c r="BVP582" s="633"/>
      <c r="BVQ582" s="633"/>
      <c r="BVR582" s="633"/>
      <c r="BVS582" s="633"/>
      <c r="BVT582" s="633"/>
      <c r="BVU582" s="633"/>
      <c r="BVV582" s="633"/>
      <c r="BVW582" s="633"/>
      <c r="BVX582" s="633"/>
      <c r="BVY582" s="633"/>
      <c r="BVZ582" s="633"/>
      <c r="BWA582" s="633"/>
      <c r="BWB582" s="633"/>
      <c r="BWC582" s="633"/>
      <c r="BWD582" s="633"/>
      <c r="BWE582" s="633"/>
      <c r="BWF582" s="633"/>
      <c r="BWG582" s="633"/>
      <c r="BWH582" s="633"/>
      <c r="BWI582" s="633"/>
      <c r="BWJ582" s="633"/>
      <c r="BWK582" s="633"/>
      <c r="BWL582" s="633"/>
      <c r="BWM582" s="633"/>
      <c r="BWN582" s="633"/>
      <c r="BWO582" s="633"/>
      <c r="BWP582" s="633"/>
      <c r="BWQ582" s="633"/>
      <c r="BWR582" s="633"/>
      <c r="BWS582" s="633"/>
      <c r="BWT582" s="633"/>
      <c r="BWU582" s="633"/>
      <c r="BWV582" s="633"/>
      <c r="BWW582" s="633"/>
      <c r="BWX582" s="633"/>
      <c r="BWY582" s="633"/>
      <c r="BWZ582" s="633"/>
      <c r="BXA582" s="633"/>
      <c r="BXB582" s="633"/>
      <c r="BXC582" s="633"/>
      <c r="BXD582" s="633"/>
      <c r="BXE582" s="633"/>
      <c r="BXF582" s="633"/>
      <c r="BXG582" s="633"/>
      <c r="BXH582" s="633"/>
      <c r="BXI582" s="633"/>
      <c r="BXJ582" s="633"/>
      <c r="BXK582" s="633"/>
      <c r="BXL582" s="633"/>
      <c r="BXM582" s="633"/>
      <c r="BXN582" s="633"/>
      <c r="BXO582" s="633"/>
      <c r="BXP582" s="633"/>
      <c r="BXQ582" s="633"/>
      <c r="BXR582" s="633"/>
      <c r="BXS582" s="633"/>
      <c r="BXT582" s="633"/>
      <c r="BXU582" s="633"/>
      <c r="BXV582" s="633"/>
      <c r="BXW582" s="633"/>
      <c r="BXX582" s="633"/>
      <c r="BXY582" s="633"/>
      <c r="BXZ582" s="633"/>
      <c r="BYA582" s="633"/>
      <c r="BYB582" s="633"/>
      <c r="BYC582" s="633"/>
      <c r="BYD582" s="633"/>
      <c r="BYE582" s="633"/>
      <c r="BYF582" s="633"/>
      <c r="BYG582" s="633"/>
      <c r="BYH582" s="633"/>
      <c r="BYI582" s="633"/>
      <c r="BYJ582" s="633"/>
      <c r="BYK582" s="633"/>
      <c r="BYL582" s="633"/>
      <c r="BYM582" s="633"/>
      <c r="BYN582" s="633"/>
      <c r="BYO582" s="633"/>
      <c r="BYP582" s="633"/>
      <c r="BYQ582" s="633"/>
      <c r="BYR582" s="633"/>
      <c r="BYS582" s="633"/>
      <c r="BYT582" s="633"/>
      <c r="BYU582" s="633"/>
      <c r="BYV582" s="633"/>
      <c r="BYW582" s="633"/>
      <c r="BYX582" s="633"/>
      <c r="BYY582" s="633"/>
      <c r="BYZ582" s="633"/>
      <c r="BZA582" s="633"/>
      <c r="BZB582" s="633"/>
      <c r="BZC582" s="633"/>
      <c r="BZD582" s="633"/>
      <c r="BZE582" s="633"/>
      <c r="BZF582" s="633"/>
      <c r="BZG582" s="633"/>
      <c r="BZH582" s="633"/>
      <c r="BZI582" s="633"/>
      <c r="BZJ582" s="633"/>
      <c r="BZK582" s="633"/>
      <c r="BZL582" s="633"/>
      <c r="BZM582" s="633"/>
      <c r="BZN582" s="633"/>
      <c r="BZO582" s="633"/>
      <c r="BZP582" s="633"/>
      <c r="BZQ582" s="633"/>
      <c r="BZR582" s="633"/>
      <c r="BZS582" s="633"/>
      <c r="BZT582" s="633"/>
      <c r="BZU582" s="633"/>
      <c r="BZV582" s="633"/>
      <c r="BZW582" s="633"/>
      <c r="BZX582" s="633"/>
      <c r="BZY582" s="633"/>
      <c r="BZZ582" s="633"/>
      <c r="CAA582" s="633"/>
      <c r="CAB582" s="633"/>
      <c r="CAC582" s="633"/>
      <c r="CAD582" s="633"/>
      <c r="CAE582" s="633"/>
      <c r="CAF582" s="633"/>
      <c r="CAG582" s="633"/>
      <c r="CAH582" s="633"/>
      <c r="CAI582" s="633"/>
      <c r="CAJ582" s="633"/>
      <c r="CAK582" s="633"/>
      <c r="CAL582" s="633"/>
      <c r="CAM582" s="633"/>
      <c r="CAN582" s="633"/>
      <c r="CAO582" s="633"/>
      <c r="CAP582" s="633"/>
      <c r="CAQ582" s="633"/>
      <c r="CAR582" s="633"/>
      <c r="CAS582" s="633"/>
      <c r="CAT582" s="633"/>
      <c r="CAU582" s="633"/>
      <c r="CAV582" s="633"/>
      <c r="CAW582" s="633"/>
      <c r="CAX582" s="633"/>
      <c r="CAY582" s="633"/>
      <c r="CAZ582" s="633"/>
      <c r="CBA582" s="633"/>
      <c r="CBB582" s="633"/>
      <c r="CBC582" s="633"/>
      <c r="CBD582" s="633"/>
      <c r="CBE582" s="633"/>
      <c r="CBF582" s="633"/>
      <c r="CBG582" s="633"/>
      <c r="CBH582" s="633"/>
      <c r="CBI582" s="633"/>
      <c r="CBJ582" s="633"/>
      <c r="CBK582" s="633"/>
      <c r="CBL582" s="633"/>
      <c r="CBM582" s="633"/>
      <c r="CBN582" s="633"/>
      <c r="CBO582" s="633"/>
      <c r="CBP582" s="633"/>
      <c r="CBQ582" s="633"/>
      <c r="CBR582" s="633"/>
      <c r="CBS582" s="633"/>
      <c r="CBT582" s="633"/>
      <c r="CBU582" s="633"/>
      <c r="CBV582" s="633"/>
      <c r="CBW582" s="633"/>
      <c r="CBX582" s="633"/>
      <c r="CBY582" s="633"/>
      <c r="CBZ582" s="633"/>
      <c r="CCA582" s="633"/>
      <c r="CCB582" s="633"/>
      <c r="CCC582" s="633"/>
      <c r="CCD582" s="633"/>
      <c r="CCE582" s="633"/>
      <c r="CCF582" s="633"/>
      <c r="CCG582" s="633"/>
      <c r="CCH582" s="633"/>
      <c r="CCI582" s="633"/>
      <c r="CCJ582" s="633"/>
      <c r="CCK582" s="633"/>
      <c r="CCL582" s="633"/>
      <c r="CCM582" s="633"/>
      <c r="CCN582" s="633"/>
      <c r="CCO582" s="633"/>
      <c r="CCP582" s="633"/>
      <c r="CCQ582" s="633"/>
      <c r="CCR582" s="633"/>
      <c r="CCS582" s="633"/>
      <c r="CCT582" s="633"/>
      <c r="CCU582" s="633"/>
      <c r="CCV582" s="633"/>
      <c r="CCW582" s="633"/>
      <c r="CCX582" s="633"/>
      <c r="CCY582" s="633"/>
      <c r="CCZ582" s="633"/>
      <c r="CDA582" s="633"/>
      <c r="CDB582" s="633"/>
      <c r="CDC582" s="633"/>
      <c r="CDD582" s="633"/>
      <c r="CDE582" s="633"/>
      <c r="CDF582" s="633"/>
      <c r="CDG582" s="633"/>
      <c r="CDH582" s="633"/>
      <c r="CDI582" s="633"/>
      <c r="CDJ582" s="633"/>
      <c r="CDK582" s="633"/>
      <c r="CDL582" s="633"/>
      <c r="CDM582" s="633"/>
      <c r="CDN582" s="633"/>
      <c r="CDO582" s="633"/>
      <c r="CDP582" s="633"/>
      <c r="CDQ582" s="633"/>
      <c r="CDR582" s="633"/>
      <c r="CDS582" s="633"/>
      <c r="CDT582" s="633"/>
      <c r="CDU582" s="633"/>
      <c r="CDV582" s="633"/>
      <c r="CDW582" s="633"/>
      <c r="CDX582" s="633"/>
      <c r="CDY582" s="633"/>
      <c r="CDZ582" s="633"/>
      <c r="CEA582" s="633"/>
      <c r="CEB582" s="633"/>
      <c r="CEC582" s="633"/>
      <c r="CED582" s="633"/>
      <c r="CEE582" s="633"/>
      <c r="CEF582" s="633"/>
      <c r="CEG582" s="633"/>
      <c r="CEH582" s="633"/>
      <c r="CEI582" s="633"/>
      <c r="CEJ582" s="633"/>
      <c r="CEK582" s="633"/>
      <c r="CEL582" s="633"/>
      <c r="CEM582" s="633"/>
      <c r="CEN582" s="633"/>
      <c r="CEO582" s="633"/>
      <c r="CEP582" s="633"/>
      <c r="CEQ582" s="633"/>
      <c r="CER582" s="633"/>
      <c r="CES582" s="633"/>
      <c r="CET582" s="633"/>
      <c r="CEU582" s="633"/>
      <c r="CEV582" s="633"/>
      <c r="CEW582" s="633"/>
      <c r="CEX582" s="633"/>
      <c r="CEY582" s="633"/>
      <c r="CEZ582" s="633"/>
      <c r="CFA582" s="633"/>
      <c r="CFB582" s="633"/>
      <c r="CFC582" s="633"/>
      <c r="CFD582" s="633"/>
      <c r="CFE582" s="633"/>
      <c r="CFF582" s="633"/>
      <c r="CFG582" s="633"/>
      <c r="CFH582" s="633"/>
      <c r="CFI582" s="633"/>
      <c r="CFJ582" s="633"/>
      <c r="CFK582" s="633"/>
      <c r="CFL582" s="633"/>
      <c r="CFM582" s="633"/>
      <c r="CFN582" s="633"/>
      <c r="CFO582" s="633"/>
      <c r="CFP582" s="633"/>
      <c r="CFQ582" s="633"/>
      <c r="CFR582" s="633"/>
      <c r="CFS582" s="633"/>
      <c r="CFT582" s="633"/>
      <c r="CFU582" s="633"/>
      <c r="CFV582" s="633"/>
      <c r="CFW582" s="633"/>
      <c r="CFX582" s="633"/>
      <c r="CFY582" s="633"/>
      <c r="CFZ582" s="633"/>
      <c r="CGA582" s="633"/>
      <c r="CGB582" s="633"/>
      <c r="CGC582" s="633"/>
      <c r="CGD582" s="633"/>
      <c r="CGE582" s="633"/>
      <c r="CGF582" s="633"/>
      <c r="CGG582" s="633"/>
      <c r="CGH582" s="633"/>
      <c r="CGI582" s="633"/>
      <c r="CGJ582" s="633"/>
      <c r="CGK582" s="633"/>
      <c r="CGL582" s="633"/>
      <c r="CGM582" s="633"/>
      <c r="CGN582" s="633"/>
      <c r="CGO582" s="633"/>
      <c r="CGP582" s="633"/>
      <c r="CGQ582" s="633"/>
      <c r="CGR582" s="633"/>
      <c r="CGS582" s="633"/>
      <c r="CGT582" s="633"/>
      <c r="CGU582" s="633"/>
      <c r="CGV582" s="633"/>
      <c r="CGW582" s="633"/>
      <c r="CGX582" s="633"/>
      <c r="CGY582" s="633"/>
      <c r="CGZ582" s="633"/>
      <c r="CHA582" s="633"/>
      <c r="CHB582" s="633"/>
      <c r="CHC582" s="633"/>
      <c r="CHD582" s="633"/>
      <c r="CHE582" s="633"/>
      <c r="CHF582" s="633"/>
      <c r="CHG582" s="633"/>
      <c r="CHH582" s="633"/>
      <c r="CHI582" s="633"/>
      <c r="CHJ582" s="633"/>
      <c r="CHK582" s="633"/>
      <c r="CHL582" s="633"/>
      <c r="CHM582" s="633"/>
      <c r="CHN582" s="633"/>
      <c r="CHO582" s="633"/>
      <c r="CHP582" s="633"/>
      <c r="CHQ582" s="633"/>
      <c r="CHR582" s="633"/>
      <c r="CHS582" s="633"/>
      <c r="CHT582" s="633"/>
      <c r="CHU582" s="633"/>
      <c r="CHV582" s="633"/>
      <c r="CHW582" s="633"/>
      <c r="CHX582" s="633"/>
      <c r="CHY582" s="633"/>
      <c r="CHZ582" s="633"/>
      <c r="CIA582" s="633"/>
      <c r="CIB582" s="633"/>
      <c r="CIC582" s="633"/>
      <c r="CID582" s="633"/>
      <c r="CIE582" s="633"/>
      <c r="CIF582" s="633"/>
      <c r="CIG582" s="633"/>
      <c r="CIH582" s="633"/>
      <c r="CII582" s="633"/>
      <c r="CIJ582" s="633"/>
      <c r="CIK582" s="633"/>
      <c r="CIL582" s="633"/>
      <c r="CIM582" s="633"/>
      <c r="CIN582" s="633"/>
      <c r="CIO582" s="633"/>
      <c r="CIP582" s="633"/>
      <c r="CIQ582" s="633"/>
      <c r="CIR582" s="633"/>
      <c r="CIS582" s="633"/>
      <c r="CIT582" s="633"/>
      <c r="CIU582" s="633"/>
      <c r="CIV582" s="633"/>
      <c r="CIW582" s="633"/>
      <c r="CIX582" s="633"/>
      <c r="CIY582" s="633"/>
      <c r="CIZ582" s="633"/>
      <c r="CJA582" s="633"/>
      <c r="CJB582" s="633"/>
      <c r="CJC582" s="633"/>
      <c r="CJD582" s="633"/>
      <c r="CJE582" s="633"/>
      <c r="CJF582" s="633"/>
      <c r="CJG582" s="633"/>
      <c r="CJH582" s="633"/>
      <c r="CJI582" s="633"/>
      <c r="CJJ582" s="633"/>
      <c r="CJK582" s="633"/>
      <c r="CJL582" s="633"/>
      <c r="CJM582" s="633"/>
      <c r="CJN582" s="633"/>
      <c r="CJO582" s="633"/>
      <c r="CJP582" s="633"/>
      <c r="CJQ582" s="633"/>
      <c r="CJR582" s="633"/>
      <c r="CJS582" s="633"/>
      <c r="CJT582" s="633"/>
      <c r="CJU582" s="633"/>
      <c r="CJV582" s="633"/>
      <c r="CJW582" s="633"/>
      <c r="CJX582" s="633"/>
      <c r="CJY582" s="633"/>
      <c r="CJZ582" s="633"/>
      <c r="CKA582" s="633"/>
      <c r="CKB582" s="633"/>
      <c r="CKC582" s="633"/>
      <c r="CKD582" s="633"/>
      <c r="CKE582" s="633"/>
      <c r="CKF582" s="633"/>
      <c r="CKG582" s="633"/>
      <c r="CKH582" s="633"/>
      <c r="CKI582" s="633"/>
      <c r="CKJ582" s="633"/>
      <c r="CKK582" s="633"/>
      <c r="CKL582" s="633"/>
      <c r="CKM582" s="633"/>
      <c r="CKN582" s="633"/>
      <c r="CKO582" s="633"/>
      <c r="CKP582" s="633"/>
      <c r="CKQ582" s="633"/>
      <c r="CKR582" s="633"/>
      <c r="CKS582" s="633"/>
      <c r="CKT582" s="633"/>
      <c r="CKU582" s="633"/>
      <c r="CKV582" s="633"/>
      <c r="CKW582" s="633"/>
      <c r="CKX582" s="633"/>
      <c r="CKY582" s="633"/>
      <c r="CKZ582" s="633"/>
      <c r="CLA582" s="633"/>
      <c r="CLB582" s="633"/>
      <c r="CLC582" s="633"/>
      <c r="CLD582" s="633"/>
      <c r="CLE582" s="633"/>
      <c r="CLF582" s="633"/>
      <c r="CLG582" s="633"/>
      <c r="CLH582" s="633"/>
      <c r="CLI582" s="633"/>
      <c r="CLJ582" s="633"/>
      <c r="CLK582" s="633"/>
      <c r="CLL582" s="633"/>
      <c r="CLM582" s="633"/>
      <c r="CLN582" s="633"/>
      <c r="CLO582" s="633"/>
      <c r="CLP582" s="633"/>
      <c r="CLQ582" s="633"/>
      <c r="CLR582" s="633"/>
      <c r="CLS582" s="633"/>
      <c r="CLT582" s="633"/>
      <c r="CLU582" s="633"/>
      <c r="CLV582" s="633"/>
      <c r="CLW582" s="633"/>
      <c r="CLX582" s="633"/>
      <c r="CLY582" s="633"/>
      <c r="CLZ582" s="633"/>
      <c r="CMA582" s="633"/>
      <c r="CMB582" s="633"/>
      <c r="CMC582" s="633"/>
      <c r="CMD582" s="633"/>
      <c r="CME582" s="633"/>
      <c r="CMF582" s="633"/>
      <c r="CMG582" s="633"/>
      <c r="CMH582" s="633"/>
      <c r="CMI582" s="633"/>
      <c r="CMJ582" s="633"/>
      <c r="CMK582" s="633"/>
      <c r="CML582" s="633"/>
      <c r="CMM582" s="633"/>
      <c r="CMN582" s="633"/>
      <c r="CMO582" s="633"/>
      <c r="CMP582" s="633"/>
      <c r="CMQ582" s="633"/>
      <c r="CMR582" s="633"/>
      <c r="CMS582" s="633"/>
      <c r="CMT582" s="633"/>
      <c r="CMU582" s="633"/>
      <c r="CMV582" s="633"/>
      <c r="CMW582" s="633"/>
      <c r="CMX582" s="633"/>
      <c r="CMY582" s="633"/>
      <c r="CMZ582" s="633"/>
      <c r="CNA582" s="633"/>
      <c r="CNB582" s="633"/>
      <c r="CNC582" s="633"/>
      <c r="CND582" s="633"/>
      <c r="CNE582" s="633"/>
      <c r="CNF582" s="633"/>
      <c r="CNG582" s="633"/>
      <c r="CNH582" s="633"/>
      <c r="CNI582" s="633"/>
      <c r="CNJ582" s="633"/>
      <c r="CNK582" s="633"/>
      <c r="CNL582" s="633"/>
      <c r="CNM582" s="633"/>
      <c r="CNN582" s="633"/>
      <c r="CNO582" s="633"/>
      <c r="CNP582" s="633"/>
      <c r="CNQ582" s="633"/>
      <c r="CNR582" s="633"/>
      <c r="CNS582" s="633"/>
      <c r="CNT582" s="633"/>
      <c r="CNU582" s="633"/>
      <c r="CNV582" s="633"/>
      <c r="CNW582" s="633"/>
      <c r="CNX582" s="633"/>
      <c r="CNY582" s="633"/>
      <c r="CNZ582" s="633"/>
      <c r="COA582" s="633"/>
      <c r="COB582" s="633"/>
      <c r="COC582" s="633"/>
      <c r="COD582" s="633"/>
      <c r="COE582" s="633"/>
      <c r="COF582" s="633"/>
      <c r="COG582" s="633"/>
      <c r="COH582" s="633"/>
      <c r="COI582" s="633"/>
      <c r="COJ582" s="633"/>
      <c r="COK582" s="633"/>
      <c r="COL582" s="633"/>
      <c r="COM582" s="633"/>
      <c r="CON582" s="633"/>
      <c r="COO582" s="633"/>
      <c r="COP582" s="633"/>
      <c r="COQ582" s="633"/>
      <c r="COR582" s="633"/>
      <c r="COS582" s="633"/>
      <c r="COT582" s="633"/>
      <c r="COU582" s="633"/>
      <c r="COV582" s="633"/>
      <c r="COW582" s="633"/>
      <c r="COX582" s="633"/>
      <c r="COY582" s="633"/>
      <c r="COZ582" s="633"/>
      <c r="CPA582" s="633"/>
      <c r="CPB582" s="633"/>
      <c r="CPC582" s="633"/>
      <c r="CPD582" s="633"/>
      <c r="CPE582" s="633"/>
      <c r="CPF582" s="633"/>
      <c r="CPG582" s="633"/>
      <c r="CPH582" s="633"/>
      <c r="CPI582" s="633"/>
      <c r="CPJ582" s="633"/>
      <c r="CPK582" s="633"/>
      <c r="CPL582" s="633"/>
      <c r="CPM582" s="633"/>
      <c r="CPN582" s="633"/>
      <c r="CPO582" s="633"/>
      <c r="CPP582" s="633"/>
      <c r="CPQ582" s="633"/>
      <c r="CPR582" s="633"/>
      <c r="CPS582" s="633"/>
      <c r="CPT582" s="633"/>
      <c r="CPU582" s="633"/>
      <c r="CPV582" s="633"/>
      <c r="CPW582" s="633"/>
      <c r="CPX582" s="633"/>
      <c r="CPY582" s="633"/>
      <c r="CPZ582" s="633"/>
      <c r="CQA582" s="633"/>
      <c r="CQB582" s="633"/>
      <c r="CQC582" s="633"/>
      <c r="CQD582" s="633"/>
      <c r="CQE582" s="633"/>
      <c r="CQF582" s="633"/>
      <c r="CQG582" s="633"/>
      <c r="CQH582" s="633"/>
      <c r="CQI582" s="633"/>
      <c r="CQJ582" s="633"/>
      <c r="CQK582" s="633"/>
      <c r="CQL582" s="633"/>
      <c r="CQM582" s="633"/>
      <c r="CQN582" s="633"/>
      <c r="CQO582" s="633"/>
      <c r="CQP582" s="633"/>
      <c r="CQQ582" s="633"/>
      <c r="CQR582" s="633"/>
      <c r="CQS582" s="633"/>
      <c r="CQT582" s="633"/>
      <c r="CQU582" s="633"/>
      <c r="CQV582" s="633"/>
      <c r="CQW582" s="633"/>
      <c r="CQX582" s="633"/>
      <c r="CQY582" s="633"/>
      <c r="CQZ582" s="633"/>
      <c r="CRA582" s="633"/>
      <c r="CRB582" s="633"/>
      <c r="CRC582" s="633"/>
      <c r="CRD582" s="633"/>
      <c r="CRE582" s="633"/>
      <c r="CRF582" s="633"/>
      <c r="CRG582" s="633"/>
      <c r="CRH582" s="633"/>
      <c r="CRI582" s="633"/>
      <c r="CRJ582" s="633"/>
      <c r="CRK582" s="633"/>
      <c r="CRL582" s="633"/>
      <c r="CRM582" s="633"/>
      <c r="CRN582" s="633"/>
      <c r="CRO582" s="633"/>
      <c r="CRP582" s="633"/>
      <c r="CRQ582" s="633"/>
      <c r="CRR582" s="633"/>
      <c r="CRS582" s="633"/>
      <c r="CRT582" s="633"/>
      <c r="CRU582" s="633"/>
      <c r="CRV582" s="633"/>
      <c r="CRW582" s="633"/>
      <c r="CRX582" s="633"/>
      <c r="CRY582" s="633"/>
      <c r="CRZ582" s="633"/>
      <c r="CSA582" s="633"/>
      <c r="CSB582" s="633"/>
      <c r="CSC582" s="633"/>
      <c r="CSD582" s="633"/>
      <c r="CSE582" s="633"/>
      <c r="CSF582" s="633"/>
      <c r="CSG582" s="633"/>
      <c r="CSH582" s="633"/>
      <c r="CSI582" s="633"/>
      <c r="CSJ582" s="633"/>
      <c r="CSK582" s="633"/>
      <c r="CSL582" s="633"/>
      <c r="CSM582" s="633"/>
      <c r="CSN582" s="633"/>
      <c r="CSO582" s="633"/>
      <c r="CSP582" s="633"/>
      <c r="CSQ582" s="633"/>
      <c r="CSR582" s="633"/>
      <c r="CSS582" s="633"/>
      <c r="CST582" s="633"/>
      <c r="CSU582" s="633"/>
      <c r="CSV582" s="633"/>
      <c r="CSW582" s="633"/>
      <c r="CSX582" s="633"/>
      <c r="CSY582" s="633"/>
      <c r="CSZ582" s="633"/>
      <c r="CTA582" s="633"/>
      <c r="CTB582" s="633"/>
      <c r="CTC582" s="633"/>
      <c r="CTD582" s="633"/>
      <c r="CTE582" s="633"/>
      <c r="CTF582" s="633"/>
      <c r="CTG582" s="633"/>
      <c r="CTH582" s="633"/>
      <c r="CTI582" s="633"/>
      <c r="CTJ582" s="633"/>
      <c r="CTK582" s="633"/>
      <c r="CTL582" s="633"/>
      <c r="CTM582" s="633"/>
      <c r="CTN582" s="633"/>
      <c r="CTO582" s="633"/>
      <c r="CTP582" s="633"/>
      <c r="CTQ582" s="633"/>
      <c r="CTR582" s="633"/>
      <c r="CTS582" s="633"/>
      <c r="CTT582" s="633"/>
      <c r="CTU582" s="633"/>
      <c r="CTV582" s="633"/>
      <c r="CTW582" s="633"/>
      <c r="CTX582" s="633"/>
      <c r="CTY582" s="633"/>
      <c r="CTZ582" s="633"/>
      <c r="CUA582" s="633"/>
      <c r="CUB582" s="633"/>
      <c r="CUC582" s="633"/>
      <c r="CUD582" s="633"/>
      <c r="CUE582" s="633"/>
      <c r="CUF582" s="633"/>
      <c r="CUG582" s="633"/>
      <c r="CUH582" s="633"/>
      <c r="CUI582" s="633"/>
      <c r="CUJ582" s="633"/>
      <c r="CUK582" s="633"/>
      <c r="CUL582" s="633"/>
      <c r="CUM582" s="633"/>
      <c r="CUN582" s="633"/>
      <c r="CUO582" s="633"/>
      <c r="CUP582" s="633"/>
      <c r="CUQ582" s="633"/>
      <c r="CUR582" s="633"/>
      <c r="CUS582" s="633"/>
      <c r="CUT582" s="633"/>
      <c r="CUU582" s="633"/>
      <c r="CUV582" s="633"/>
      <c r="CUW582" s="633"/>
      <c r="CUX582" s="633"/>
      <c r="CUY582" s="633"/>
      <c r="CUZ582" s="633"/>
      <c r="CVA582" s="633"/>
      <c r="CVB582" s="633"/>
      <c r="CVC582" s="633"/>
      <c r="CVD582" s="633"/>
      <c r="CVE582" s="633"/>
      <c r="CVF582" s="633"/>
      <c r="CVG582" s="633"/>
      <c r="CVH582" s="633"/>
      <c r="CVI582" s="633"/>
      <c r="CVJ582" s="633"/>
      <c r="CVK582" s="633"/>
      <c r="CVL582" s="633"/>
      <c r="CVM582" s="633"/>
      <c r="CVN582" s="633"/>
      <c r="CVO582" s="633"/>
      <c r="CVP582" s="633"/>
      <c r="CVQ582" s="633"/>
      <c r="CVR582" s="633"/>
      <c r="CVS582" s="633"/>
      <c r="CVT582" s="633"/>
      <c r="CVU582" s="633"/>
      <c r="CVV582" s="633"/>
      <c r="CVW582" s="633"/>
      <c r="CVX582" s="633"/>
      <c r="CVY582" s="633"/>
      <c r="CVZ582" s="633"/>
      <c r="CWA582" s="633"/>
      <c r="CWB582" s="633"/>
      <c r="CWC582" s="633"/>
      <c r="CWD582" s="633"/>
      <c r="CWE582" s="633"/>
      <c r="CWF582" s="633"/>
      <c r="CWG582" s="633"/>
      <c r="CWH582" s="633"/>
      <c r="CWI582" s="633"/>
      <c r="CWJ582" s="633"/>
      <c r="CWK582" s="633"/>
      <c r="CWL582" s="633"/>
      <c r="CWM582" s="633"/>
      <c r="CWN582" s="633"/>
      <c r="CWO582" s="633"/>
      <c r="CWP582" s="633"/>
      <c r="CWQ582" s="633"/>
      <c r="CWR582" s="633"/>
      <c r="CWS582" s="633"/>
      <c r="CWT582" s="633"/>
      <c r="CWU582" s="633"/>
      <c r="CWV582" s="633"/>
      <c r="CWW582" s="633"/>
      <c r="CWX582" s="633"/>
      <c r="CWY582" s="633"/>
      <c r="CWZ582" s="633"/>
      <c r="CXA582" s="633"/>
      <c r="CXB582" s="633"/>
      <c r="CXC582" s="633"/>
      <c r="CXD582" s="633"/>
      <c r="CXE582" s="633"/>
      <c r="CXF582" s="633"/>
      <c r="CXG582" s="633"/>
      <c r="CXH582" s="633"/>
      <c r="CXI582" s="633"/>
      <c r="CXJ582" s="633"/>
      <c r="CXK582" s="633"/>
      <c r="CXL582" s="633"/>
      <c r="CXM582" s="633"/>
      <c r="CXN582" s="633"/>
      <c r="CXO582" s="633"/>
      <c r="CXP582" s="633"/>
      <c r="CXQ582" s="633"/>
      <c r="CXR582" s="633"/>
      <c r="CXS582" s="633"/>
      <c r="CXT582" s="633"/>
      <c r="CXU582" s="633"/>
      <c r="CXV582" s="633"/>
      <c r="CXW582" s="633"/>
      <c r="CXX582" s="633"/>
      <c r="CXY582" s="633"/>
      <c r="CXZ582" s="633"/>
      <c r="CYA582" s="633"/>
      <c r="CYB582" s="633"/>
      <c r="CYC582" s="633"/>
      <c r="CYD582" s="633"/>
      <c r="CYE582" s="633"/>
      <c r="CYF582" s="633"/>
      <c r="CYG582" s="633"/>
      <c r="CYH582" s="633"/>
      <c r="CYI582" s="633"/>
      <c r="CYJ582" s="633"/>
      <c r="CYK582" s="633"/>
      <c r="CYL582" s="633"/>
      <c r="CYM582" s="633"/>
      <c r="CYN582" s="633"/>
      <c r="CYO582" s="633"/>
      <c r="CYP582" s="633"/>
      <c r="CYQ582" s="633"/>
      <c r="CYR582" s="633"/>
      <c r="CYS582" s="633"/>
      <c r="CYT582" s="633"/>
      <c r="CYU582" s="633"/>
      <c r="CYV582" s="633"/>
      <c r="CYW582" s="633"/>
      <c r="CYX582" s="633"/>
      <c r="CYY582" s="633"/>
      <c r="CYZ582" s="633"/>
      <c r="CZA582" s="633"/>
      <c r="CZB582" s="633"/>
      <c r="CZC582" s="633"/>
      <c r="CZD582" s="633"/>
      <c r="CZE582" s="633"/>
      <c r="CZF582" s="633"/>
      <c r="CZG582" s="633"/>
      <c r="CZH582" s="633"/>
      <c r="CZI582" s="633"/>
      <c r="CZJ582" s="633"/>
      <c r="CZK582" s="633"/>
      <c r="CZL582" s="633"/>
      <c r="CZM582" s="633"/>
      <c r="CZN582" s="633"/>
      <c r="CZO582" s="633"/>
      <c r="CZP582" s="633"/>
      <c r="CZQ582" s="633"/>
      <c r="CZR582" s="633"/>
      <c r="CZS582" s="633"/>
      <c r="CZT582" s="633"/>
      <c r="CZU582" s="633"/>
      <c r="CZV582" s="633"/>
      <c r="CZW582" s="633"/>
      <c r="CZX582" s="633"/>
      <c r="CZY582" s="633"/>
      <c r="CZZ582" s="633"/>
      <c r="DAA582" s="633"/>
      <c r="DAB582" s="633"/>
      <c r="DAC582" s="633"/>
      <c r="DAD582" s="633"/>
      <c r="DAE582" s="633"/>
      <c r="DAF582" s="633"/>
      <c r="DAG582" s="633"/>
      <c r="DAH582" s="633"/>
      <c r="DAI582" s="633"/>
      <c r="DAJ582" s="633"/>
      <c r="DAK582" s="633"/>
      <c r="DAL582" s="633"/>
      <c r="DAM582" s="633"/>
      <c r="DAN582" s="633"/>
      <c r="DAO582" s="633"/>
      <c r="DAP582" s="633"/>
      <c r="DAQ582" s="633"/>
      <c r="DAR582" s="633"/>
      <c r="DAS582" s="633"/>
      <c r="DAT582" s="633"/>
      <c r="DAU582" s="633"/>
      <c r="DAV582" s="633"/>
      <c r="DAW582" s="633"/>
      <c r="DAX582" s="633"/>
      <c r="DAY582" s="633"/>
      <c r="DAZ582" s="633"/>
      <c r="DBA582" s="633"/>
      <c r="DBB582" s="633"/>
      <c r="DBC582" s="633"/>
      <c r="DBD582" s="633"/>
      <c r="DBE582" s="633"/>
      <c r="DBF582" s="633"/>
      <c r="DBG582" s="633"/>
      <c r="DBH582" s="633"/>
      <c r="DBI582" s="633"/>
      <c r="DBJ582" s="633"/>
      <c r="DBK582" s="633"/>
      <c r="DBL582" s="633"/>
      <c r="DBM582" s="633"/>
      <c r="DBN582" s="633"/>
      <c r="DBO582" s="633"/>
      <c r="DBP582" s="633"/>
      <c r="DBQ582" s="633"/>
      <c r="DBR582" s="633"/>
      <c r="DBS582" s="633"/>
      <c r="DBT582" s="633"/>
      <c r="DBU582" s="633"/>
      <c r="DBV582" s="633"/>
      <c r="DBW582" s="633"/>
      <c r="DBX582" s="633"/>
      <c r="DBY582" s="633"/>
      <c r="DBZ582" s="633"/>
      <c r="DCA582" s="633"/>
      <c r="DCB582" s="633"/>
      <c r="DCC582" s="633"/>
      <c r="DCD582" s="633"/>
      <c r="DCE582" s="633"/>
      <c r="DCF582" s="633"/>
      <c r="DCG582" s="633"/>
      <c r="DCH582" s="633"/>
      <c r="DCI582" s="633"/>
      <c r="DCJ582" s="633"/>
      <c r="DCK582" s="633"/>
      <c r="DCL582" s="633"/>
      <c r="DCM582" s="633"/>
      <c r="DCN582" s="633"/>
      <c r="DCO582" s="633"/>
      <c r="DCP582" s="633"/>
      <c r="DCQ582" s="633"/>
      <c r="DCR582" s="633"/>
      <c r="DCS582" s="633"/>
      <c r="DCT582" s="633"/>
      <c r="DCU582" s="633"/>
      <c r="DCV582" s="633"/>
      <c r="DCW582" s="633"/>
      <c r="DCX582" s="633"/>
      <c r="DCY582" s="633"/>
      <c r="DCZ582" s="633"/>
      <c r="DDA582" s="633"/>
      <c r="DDB582" s="633"/>
      <c r="DDC582" s="633"/>
      <c r="DDD582" s="633"/>
      <c r="DDE582" s="633"/>
      <c r="DDF582" s="633"/>
      <c r="DDG582" s="633"/>
      <c r="DDH582" s="633"/>
      <c r="DDI582" s="633"/>
      <c r="DDJ582" s="633"/>
      <c r="DDK582" s="633"/>
      <c r="DDL582" s="633"/>
      <c r="DDM582" s="633"/>
      <c r="DDN582" s="633"/>
      <c r="DDO582" s="633"/>
      <c r="DDP582" s="633"/>
      <c r="DDQ582" s="633"/>
      <c r="DDR582" s="633"/>
      <c r="DDS582" s="633"/>
      <c r="DDT582" s="633"/>
      <c r="DDU582" s="633"/>
      <c r="DDV582" s="633"/>
      <c r="DDW582" s="633"/>
      <c r="DDX582" s="633"/>
      <c r="DDY582" s="633"/>
      <c r="DDZ582" s="633"/>
      <c r="DEA582" s="633"/>
      <c r="DEB582" s="633"/>
      <c r="DEC582" s="633"/>
      <c r="DED582" s="633"/>
      <c r="DEE582" s="633"/>
      <c r="DEF582" s="633"/>
      <c r="DEG582" s="633"/>
      <c r="DEH582" s="633"/>
      <c r="DEI582" s="633"/>
      <c r="DEJ582" s="633"/>
      <c r="DEK582" s="633"/>
      <c r="DEL582" s="633"/>
      <c r="DEM582" s="633"/>
      <c r="DEN582" s="633"/>
      <c r="DEO582" s="633"/>
      <c r="DEP582" s="633"/>
      <c r="DEQ582" s="633"/>
      <c r="DER582" s="633"/>
      <c r="DES582" s="633"/>
      <c r="DET582" s="633"/>
      <c r="DEU582" s="633"/>
      <c r="DEV582" s="633"/>
      <c r="DEW582" s="633"/>
      <c r="DEX582" s="633"/>
      <c r="DEY582" s="633"/>
      <c r="DEZ582" s="633"/>
      <c r="DFA582" s="633"/>
      <c r="DFB582" s="633"/>
      <c r="DFC582" s="633"/>
      <c r="DFD582" s="633"/>
      <c r="DFE582" s="633"/>
      <c r="DFF582" s="633"/>
      <c r="DFG582" s="633"/>
      <c r="DFH582" s="633"/>
      <c r="DFI582" s="633"/>
      <c r="DFJ582" s="633"/>
      <c r="DFK582" s="633"/>
      <c r="DFL582" s="633"/>
      <c r="DFM582" s="633"/>
      <c r="DFN582" s="633"/>
      <c r="DFO582" s="633"/>
      <c r="DFP582" s="633"/>
      <c r="DFQ582" s="633"/>
      <c r="DFR582" s="633"/>
      <c r="DFS582" s="633"/>
      <c r="DFT582" s="633"/>
      <c r="DFU582" s="633"/>
      <c r="DFV582" s="633"/>
      <c r="DFW582" s="633"/>
      <c r="DFX582" s="633"/>
      <c r="DFY582" s="633"/>
      <c r="DFZ582" s="633"/>
      <c r="DGA582" s="633"/>
      <c r="DGB582" s="633"/>
      <c r="DGC582" s="633"/>
      <c r="DGD582" s="633"/>
      <c r="DGE582" s="633"/>
      <c r="DGF582" s="633"/>
      <c r="DGG582" s="633"/>
      <c r="DGH582" s="633"/>
      <c r="DGI582" s="633"/>
      <c r="DGJ582" s="633"/>
      <c r="DGK582" s="633"/>
      <c r="DGL582" s="633"/>
      <c r="DGM582" s="633"/>
      <c r="DGN582" s="633"/>
      <c r="DGO582" s="633"/>
      <c r="DGP582" s="633"/>
      <c r="DGQ582" s="633"/>
      <c r="DGR582" s="633"/>
      <c r="DGS582" s="633"/>
      <c r="DGT582" s="633"/>
      <c r="DGU582" s="633"/>
      <c r="DGV582" s="633"/>
      <c r="DGW582" s="633"/>
      <c r="DGX582" s="633"/>
      <c r="DGY582" s="633"/>
      <c r="DGZ582" s="633"/>
      <c r="DHA582" s="633"/>
      <c r="DHB582" s="633"/>
      <c r="DHC582" s="633"/>
      <c r="DHD582" s="633"/>
      <c r="DHE582" s="633"/>
      <c r="DHF582" s="633"/>
      <c r="DHG582" s="633"/>
      <c r="DHH582" s="633"/>
      <c r="DHI582" s="633"/>
      <c r="DHJ582" s="633"/>
      <c r="DHK582" s="633"/>
      <c r="DHL582" s="633"/>
      <c r="DHM582" s="633"/>
      <c r="DHN582" s="633"/>
      <c r="DHO582" s="633"/>
      <c r="DHP582" s="633"/>
      <c r="DHQ582" s="633"/>
      <c r="DHR582" s="633"/>
      <c r="DHS582" s="633"/>
      <c r="DHT582" s="633"/>
      <c r="DHU582" s="633"/>
      <c r="DHV582" s="633"/>
      <c r="DHW582" s="633"/>
      <c r="DHX582" s="633"/>
      <c r="DHY582" s="633"/>
      <c r="DHZ582" s="633"/>
      <c r="DIA582" s="633"/>
      <c r="DIB582" s="633"/>
      <c r="DIC582" s="633"/>
      <c r="DID582" s="633"/>
      <c r="DIE582" s="633"/>
      <c r="DIF582" s="633"/>
      <c r="DIG582" s="633"/>
      <c r="DIH582" s="633"/>
      <c r="DII582" s="633"/>
      <c r="DIJ582" s="633"/>
      <c r="DIK582" s="633"/>
      <c r="DIL582" s="633"/>
      <c r="DIM582" s="633"/>
      <c r="DIN582" s="633"/>
      <c r="DIO582" s="633"/>
      <c r="DIP582" s="633"/>
      <c r="DIQ582" s="633"/>
      <c r="DIR582" s="633"/>
      <c r="DIS582" s="633"/>
      <c r="DIT582" s="633"/>
      <c r="DIU582" s="633"/>
      <c r="DIV582" s="633"/>
      <c r="DIW582" s="633"/>
      <c r="DIX582" s="633"/>
      <c r="DIY582" s="633"/>
      <c r="DIZ582" s="633"/>
      <c r="DJA582" s="633"/>
      <c r="DJB582" s="633"/>
      <c r="DJC582" s="633"/>
      <c r="DJD582" s="633"/>
      <c r="DJE582" s="633"/>
      <c r="DJF582" s="633"/>
      <c r="DJG582" s="633"/>
      <c r="DJH582" s="633"/>
      <c r="DJI582" s="633"/>
      <c r="DJJ582" s="633"/>
      <c r="DJK582" s="633"/>
      <c r="DJL582" s="633"/>
      <c r="DJM582" s="633"/>
      <c r="DJN582" s="633"/>
      <c r="DJO582" s="633"/>
      <c r="DJP582" s="633"/>
      <c r="DJQ582" s="633"/>
      <c r="DJR582" s="633"/>
      <c r="DJS582" s="633"/>
      <c r="DJT582" s="633"/>
      <c r="DJU582" s="633"/>
      <c r="DJV582" s="633"/>
      <c r="DJW582" s="633"/>
      <c r="DJX582" s="633"/>
      <c r="DJY582" s="633"/>
      <c r="DJZ582" s="633"/>
      <c r="DKA582" s="633"/>
      <c r="DKB582" s="633"/>
      <c r="DKC582" s="633"/>
      <c r="DKD582" s="633"/>
      <c r="DKE582" s="633"/>
      <c r="DKF582" s="633"/>
      <c r="DKG582" s="633"/>
      <c r="DKH582" s="633"/>
      <c r="DKI582" s="633"/>
      <c r="DKJ582" s="633"/>
      <c r="DKK582" s="633"/>
      <c r="DKL582" s="633"/>
      <c r="DKM582" s="633"/>
      <c r="DKN582" s="633"/>
      <c r="DKO582" s="633"/>
      <c r="DKP582" s="633"/>
      <c r="DKQ582" s="633"/>
      <c r="DKR582" s="633"/>
      <c r="DKS582" s="633"/>
      <c r="DKT582" s="633"/>
      <c r="DKU582" s="633"/>
      <c r="DKV582" s="633"/>
      <c r="DKW582" s="633"/>
      <c r="DKX582" s="633"/>
      <c r="DKY582" s="633"/>
      <c r="DKZ582" s="633"/>
      <c r="DLA582" s="633"/>
      <c r="DLB582" s="633"/>
      <c r="DLC582" s="633"/>
      <c r="DLD582" s="633"/>
      <c r="DLE582" s="633"/>
      <c r="DLF582" s="633"/>
      <c r="DLG582" s="633"/>
      <c r="DLH582" s="633"/>
      <c r="DLI582" s="633"/>
      <c r="DLJ582" s="633"/>
      <c r="DLK582" s="633"/>
      <c r="DLL582" s="633"/>
      <c r="DLM582" s="633"/>
      <c r="DLN582" s="633"/>
      <c r="DLO582" s="633"/>
      <c r="DLP582" s="633"/>
      <c r="DLQ582" s="633"/>
      <c r="DLR582" s="633"/>
      <c r="DLS582" s="633"/>
      <c r="DLT582" s="633"/>
      <c r="DLU582" s="633"/>
      <c r="DLV582" s="633"/>
      <c r="DLW582" s="633"/>
      <c r="DLX582" s="633"/>
      <c r="DLY582" s="633"/>
      <c r="DLZ582" s="633"/>
      <c r="DMA582" s="633"/>
      <c r="DMB582" s="633"/>
      <c r="DMC582" s="633"/>
      <c r="DMD582" s="633"/>
      <c r="DME582" s="633"/>
      <c r="DMF582" s="633"/>
      <c r="DMG582" s="633"/>
      <c r="DMH582" s="633"/>
      <c r="DMI582" s="633"/>
      <c r="DMJ582" s="633"/>
      <c r="DMK582" s="633"/>
      <c r="DML582" s="633"/>
      <c r="DMM582" s="633"/>
      <c r="DMN582" s="633"/>
      <c r="DMO582" s="633"/>
      <c r="DMP582" s="633"/>
      <c r="DMQ582" s="633"/>
      <c r="DMR582" s="633"/>
      <c r="DMS582" s="633"/>
      <c r="DMT582" s="633"/>
      <c r="DMU582" s="633"/>
      <c r="DMV582" s="633"/>
      <c r="DMW582" s="633"/>
      <c r="DMX582" s="633"/>
      <c r="DMY582" s="633"/>
      <c r="DMZ582" s="633"/>
      <c r="DNA582" s="633"/>
      <c r="DNB582" s="633"/>
      <c r="DNC582" s="633"/>
      <c r="DND582" s="633"/>
      <c r="DNE582" s="633"/>
      <c r="DNF582" s="633"/>
      <c r="DNG582" s="633"/>
      <c r="DNH582" s="633"/>
      <c r="DNI582" s="633"/>
      <c r="DNJ582" s="633"/>
      <c r="DNK582" s="633"/>
      <c r="DNL582" s="633"/>
      <c r="DNM582" s="633"/>
      <c r="DNN582" s="633"/>
      <c r="DNO582" s="633"/>
      <c r="DNP582" s="633"/>
      <c r="DNQ582" s="633"/>
      <c r="DNR582" s="633"/>
      <c r="DNS582" s="633"/>
      <c r="DNT582" s="633"/>
      <c r="DNU582" s="633"/>
      <c r="DNV582" s="633"/>
      <c r="DNW582" s="633"/>
      <c r="DNX582" s="633"/>
      <c r="DNY582" s="633"/>
      <c r="DNZ582" s="633"/>
      <c r="DOA582" s="633"/>
      <c r="DOB582" s="633"/>
      <c r="DOC582" s="633"/>
      <c r="DOD582" s="633"/>
      <c r="DOE582" s="633"/>
      <c r="DOF582" s="633"/>
      <c r="DOG582" s="633"/>
      <c r="DOH582" s="633"/>
      <c r="DOI582" s="633"/>
      <c r="DOJ582" s="633"/>
      <c r="DOK582" s="633"/>
      <c r="DOL582" s="633"/>
      <c r="DOM582" s="633"/>
      <c r="DON582" s="633"/>
      <c r="DOO582" s="633"/>
      <c r="DOP582" s="633"/>
      <c r="DOQ582" s="633"/>
      <c r="DOR582" s="633"/>
      <c r="DOS582" s="633"/>
      <c r="DOT582" s="633"/>
      <c r="DOU582" s="633"/>
      <c r="DOV582" s="633"/>
      <c r="DOW582" s="633"/>
      <c r="DOX582" s="633"/>
      <c r="DOY582" s="633"/>
      <c r="DOZ582" s="633"/>
      <c r="DPA582" s="633"/>
      <c r="DPB582" s="633"/>
      <c r="DPC582" s="633"/>
      <c r="DPD582" s="633"/>
      <c r="DPE582" s="633"/>
      <c r="DPF582" s="633"/>
      <c r="DPG582" s="633"/>
      <c r="DPH582" s="633"/>
      <c r="DPI582" s="633"/>
      <c r="DPJ582" s="633"/>
      <c r="DPK582" s="633"/>
      <c r="DPL582" s="633"/>
      <c r="DPM582" s="633"/>
      <c r="DPN582" s="633"/>
      <c r="DPO582" s="633"/>
      <c r="DPP582" s="633"/>
      <c r="DPQ582" s="633"/>
      <c r="DPR582" s="633"/>
      <c r="DPS582" s="633"/>
      <c r="DPT582" s="633"/>
      <c r="DPU582" s="633"/>
      <c r="DPV582" s="633"/>
      <c r="DPW582" s="633"/>
      <c r="DPX582" s="633"/>
      <c r="DPY582" s="633"/>
      <c r="DPZ582" s="633"/>
      <c r="DQA582" s="633"/>
      <c r="DQB582" s="633"/>
      <c r="DQC582" s="633"/>
      <c r="DQD582" s="633"/>
      <c r="DQE582" s="633"/>
      <c r="DQF582" s="633"/>
      <c r="DQG582" s="633"/>
      <c r="DQH582" s="633"/>
      <c r="DQI582" s="633"/>
      <c r="DQJ582" s="633"/>
      <c r="DQK582" s="633"/>
      <c r="DQL582" s="633"/>
      <c r="DQM582" s="633"/>
      <c r="DQN582" s="633"/>
      <c r="DQO582" s="633"/>
      <c r="DQP582" s="633"/>
      <c r="DQQ582" s="633"/>
      <c r="DQR582" s="633"/>
      <c r="DQS582" s="633"/>
      <c r="DQT582" s="633"/>
      <c r="DQU582" s="633"/>
      <c r="DQV582" s="633"/>
      <c r="DQW582" s="633"/>
      <c r="DQX582" s="633"/>
      <c r="DQY582" s="633"/>
      <c r="DQZ582" s="633"/>
      <c r="DRA582" s="633"/>
      <c r="DRB582" s="633"/>
      <c r="DRC582" s="633"/>
      <c r="DRD582" s="633"/>
      <c r="DRE582" s="633"/>
      <c r="DRF582" s="633"/>
      <c r="DRG582" s="633"/>
      <c r="DRH582" s="633"/>
      <c r="DRI582" s="633"/>
      <c r="DRJ582" s="633"/>
      <c r="DRK582" s="633"/>
      <c r="DRL582" s="633"/>
      <c r="DRM582" s="633"/>
      <c r="DRN582" s="633"/>
      <c r="DRO582" s="633"/>
      <c r="DRP582" s="633"/>
      <c r="DRQ582" s="633"/>
      <c r="DRR582" s="633"/>
      <c r="DRS582" s="633"/>
      <c r="DRT582" s="633"/>
      <c r="DRU582" s="633"/>
      <c r="DRV582" s="633"/>
      <c r="DRW582" s="633"/>
      <c r="DRX582" s="633"/>
      <c r="DRY582" s="633"/>
      <c r="DRZ582" s="633"/>
      <c r="DSA582" s="633"/>
      <c r="DSB582" s="633"/>
      <c r="DSC582" s="633"/>
      <c r="DSD582" s="633"/>
      <c r="DSE582" s="633"/>
      <c r="DSF582" s="633"/>
      <c r="DSG582" s="633"/>
      <c r="DSH582" s="633"/>
      <c r="DSI582" s="633"/>
      <c r="DSJ582" s="633"/>
      <c r="DSK582" s="633"/>
      <c r="DSL582" s="633"/>
      <c r="DSM582" s="633"/>
      <c r="DSN582" s="633"/>
      <c r="DSO582" s="633"/>
      <c r="DSP582" s="633"/>
      <c r="DSQ582" s="633"/>
      <c r="DSR582" s="633"/>
      <c r="DSS582" s="633"/>
      <c r="DST582" s="633"/>
      <c r="DSU582" s="633"/>
      <c r="DSV582" s="633"/>
      <c r="DSW582" s="633"/>
      <c r="DSX582" s="633"/>
      <c r="DSY582" s="633"/>
      <c r="DSZ582" s="633"/>
      <c r="DTA582" s="633"/>
      <c r="DTB582" s="633"/>
      <c r="DTC582" s="633"/>
      <c r="DTD582" s="633"/>
      <c r="DTE582" s="633"/>
      <c r="DTF582" s="633"/>
      <c r="DTG582" s="633"/>
      <c r="DTH582" s="633"/>
      <c r="DTI582" s="633"/>
      <c r="DTJ582" s="633"/>
      <c r="DTK582" s="633"/>
      <c r="DTL582" s="633"/>
      <c r="DTM582" s="633"/>
      <c r="DTN582" s="633"/>
      <c r="DTO582" s="633"/>
      <c r="DTP582" s="633"/>
      <c r="DTQ582" s="633"/>
      <c r="DTR582" s="633"/>
      <c r="DTS582" s="633"/>
      <c r="DTT582" s="633"/>
      <c r="DTU582" s="633"/>
      <c r="DTV582" s="633"/>
      <c r="DTW582" s="633"/>
      <c r="DTX582" s="633"/>
      <c r="DTY582" s="633"/>
      <c r="DTZ582" s="633"/>
      <c r="DUA582" s="633"/>
      <c r="DUB582" s="633"/>
      <c r="DUC582" s="633"/>
      <c r="DUD582" s="633"/>
      <c r="DUE582" s="633"/>
      <c r="DUF582" s="633"/>
      <c r="DUG582" s="633"/>
      <c r="DUH582" s="633"/>
      <c r="DUI582" s="633"/>
      <c r="DUJ582" s="633"/>
      <c r="DUK582" s="633"/>
      <c r="DUL582" s="633"/>
      <c r="DUM582" s="633"/>
      <c r="DUN582" s="633"/>
      <c r="DUO582" s="633"/>
      <c r="DUP582" s="633"/>
      <c r="DUQ582" s="633"/>
      <c r="DUR582" s="633"/>
      <c r="DUS582" s="633"/>
      <c r="DUT582" s="633"/>
      <c r="DUU582" s="633"/>
      <c r="DUV582" s="633"/>
      <c r="DUW582" s="633"/>
      <c r="DUX582" s="633"/>
      <c r="DUY582" s="633"/>
      <c r="DUZ582" s="633"/>
      <c r="DVA582" s="633"/>
      <c r="DVB582" s="633"/>
      <c r="DVC582" s="633"/>
      <c r="DVD582" s="633"/>
      <c r="DVE582" s="633"/>
      <c r="DVF582" s="633"/>
      <c r="DVG582" s="633"/>
      <c r="DVH582" s="633"/>
      <c r="DVI582" s="633"/>
      <c r="DVJ582" s="633"/>
      <c r="DVK582" s="633"/>
      <c r="DVL582" s="633"/>
      <c r="DVM582" s="633"/>
      <c r="DVN582" s="633"/>
      <c r="DVO582" s="633"/>
      <c r="DVP582" s="633"/>
      <c r="DVQ582" s="633"/>
      <c r="DVR582" s="633"/>
      <c r="DVS582" s="633"/>
      <c r="DVT582" s="633"/>
      <c r="DVU582" s="633"/>
      <c r="DVV582" s="633"/>
      <c r="DVW582" s="633"/>
      <c r="DVX582" s="633"/>
      <c r="DVY582" s="633"/>
      <c r="DVZ582" s="633"/>
      <c r="DWA582" s="633"/>
      <c r="DWB582" s="633"/>
      <c r="DWC582" s="633"/>
      <c r="DWD582" s="633"/>
      <c r="DWE582" s="633"/>
      <c r="DWF582" s="633"/>
      <c r="DWG582" s="633"/>
      <c r="DWH582" s="633"/>
      <c r="DWI582" s="633"/>
      <c r="DWJ582" s="633"/>
      <c r="DWK582" s="633"/>
      <c r="DWL582" s="633"/>
      <c r="DWM582" s="633"/>
      <c r="DWN582" s="633"/>
      <c r="DWO582" s="633"/>
      <c r="DWP582" s="633"/>
      <c r="DWQ582" s="633"/>
      <c r="DWR582" s="633"/>
      <c r="DWS582" s="633"/>
      <c r="DWT582" s="633"/>
      <c r="DWU582" s="633"/>
      <c r="DWV582" s="633"/>
      <c r="DWW582" s="633"/>
      <c r="DWX582" s="633"/>
      <c r="DWY582" s="633"/>
      <c r="DWZ582" s="633"/>
      <c r="DXA582" s="633"/>
      <c r="DXB582" s="633"/>
      <c r="DXC582" s="633"/>
      <c r="DXD582" s="633"/>
      <c r="DXE582" s="633"/>
      <c r="DXF582" s="633"/>
      <c r="DXG582" s="633"/>
      <c r="DXH582" s="633"/>
      <c r="DXI582" s="633"/>
      <c r="DXJ582" s="633"/>
      <c r="DXK582" s="633"/>
      <c r="DXL582" s="633"/>
      <c r="DXM582" s="633"/>
      <c r="DXN582" s="633"/>
      <c r="DXO582" s="633"/>
      <c r="DXP582" s="633"/>
      <c r="DXQ582" s="633"/>
      <c r="DXR582" s="633"/>
      <c r="DXS582" s="633"/>
      <c r="DXT582" s="633"/>
      <c r="DXU582" s="633"/>
      <c r="DXV582" s="633"/>
      <c r="DXW582" s="633"/>
      <c r="DXX582" s="633"/>
      <c r="DXY582" s="633"/>
      <c r="DXZ582" s="633"/>
      <c r="DYA582" s="633"/>
      <c r="DYB582" s="633"/>
      <c r="DYC582" s="633"/>
      <c r="DYD582" s="633"/>
      <c r="DYE582" s="633"/>
      <c r="DYF582" s="633"/>
      <c r="DYG582" s="633"/>
      <c r="DYH582" s="633"/>
      <c r="DYI582" s="633"/>
      <c r="DYJ582" s="633"/>
      <c r="DYK582" s="633"/>
      <c r="DYL582" s="633"/>
      <c r="DYM582" s="633"/>
      <c r="DYN582" s="633"/>
      <c r="DYO582" s="633"/>
      <c r="DYP582" s="633"/>
      <c r="DYQ582" s="633"/>
      <c r="DYR582" s="633"/>
      <c r="DYS582" s="633"/>
      <c r="DYT582" s="633"/>
      <c r="DYU582" s="633"/>
      <c r="DYV582" s="633"/>
      <c r="DYW582" s="633"/>
      <c r="DYX582" s="633"/>
      <c r="DYY582" s="633"/>
      <c r="DYZ582" s="633"/>
      <c r="DZA582" s="633"/>
      <c r="DZB582" s="633"/>
      <c r="DZC582" s="633"/>
      <c r="DZD582" s="633"/>
      <c r="DZE582" s="633"/>
      <c r="DZF582" s="633"/>
      <c r="DZG582" s="633"/>
      <c r="DZH582" s="633"/>
      <c r="DZI582" s="633"/>
      <c r="DZJ582" s="633"/>
      <c r="DZK582" s="633"/>
      <c r="DZL582" s="633"/>
      <c r="DZM582" s="633"/>
      <c r="DZN582" s="633"/>
      <c r="DZO582" s="633"/>
      <c r="DZP582" s="633"/>
      <c r="DZQ582" s="633"/>
      <c r="DZR582" s="633"/>
      <c r="DZS582" s="633"/>
      <c r="DZT582" s="633"/>
      <c r="DZU582" s="633"/>
      <c r="DZV582" s="633"/>
      <c r="DZW582" s="633"/>
      <c r="DZX582" s="633"/>
      <c r="DZY582" s="633"/>
      <c r="DZZ582" s="633"/>
      <c r="EAA582" s="633"/>
      <c r="EAB582" s="633"/>
      <c r="EAC582" s="633"/>
      <c r="EAD582" s="633"/>
      <c r="EAE582" s="633"/>
      <c r="EAF582" s="633"/>
      <c r="EAG582" s="633"/>
      <c r="EAH582" s="633"/>
      <c r="EAI582" s="633"/>
      <c r="EAJ582" s="633"/>
      <c r="EAK582" s="633"/>
      <c r="EAL582" s="633"/>
      <c r="EAM582" s="633"/>
      <c r="EAN582" s="633"/>
      <c r="EAO582" s="633"/>
      <c r="EAP582" s="633"/>
      <c r="EAQ582" s="633"/>
      <c r="EAR582" s="633"/>
      <c r="EAS582" s="633"/>
      <c r="EAT582" s="633"/>
      <c r="EAU582" s="633"/>
      <c r="EAV582" s="633"/>
      <c r="EAW582" s="633"/>
      <c r="EAX582" s="633"/>
      <c r="EAY582" s="633"/>
      <c r="EAZ582" s="633"/>
      <c r="EBA582" s="633"/>
      <c r="EBB582" s="633"/>
      <c r="EBC582" s="633"/>
      <c r="EBD582" s="633"/>
      <c r="EBE582" s="633"/>
      <c r="EBF582" s="633"/>
      <c r="EBG582" s="633"/>
      <c r="EBH582" s="633"/>
      <c r="EBI582" s="633"/>
      <c r="EBJ582" s="633"/>
      <c r="EBK582" s="633"/>
      <c r="EBL582" s="633"/>
      <c r="EBM582" s="633"/>
      <c r="EBN582" s="633"/>
      <c r="EBO582" s="633"/>
      <c r="EBP582" s="633"/>
      <c r="EBQ582" s="633"/>
      <c r="EBR582" s="633"/>
      <c r="EBS582" s="633"/>
      <c r="EBT582" s="633"/>
      <c r="EBU582" s="633"/>
      <c r="EBV582" s="633"/>
      <c r="EBW582" s="633"/>
      <c r="EBX582" s="633"/>
      <c r="EBY582" s="633"/>
      <c r="EBZ582" s="633"/>
      <c r="ECA582" s="633"/>
      <c r="ECB582" s="633"/>
      <c r="ECC582" s="633"/>
      <c r="ECD582" s="633"/>
      <c r="ECE582" s="633"/>
      <c r="ECF582" s="633"/>
      <c r="ECG582" s="633"/>
      <c r="ECH582" s="633"/>
      <c r="ECI582" s="633"/>
      <c r="ECJ582" s="633"/>
      <c r="ECK582" s="633"/>
      <c r="ECL582" s="633"/>
      <c r="ECM582" s="633"/>
      <c r="ECN582" s="633"/>
      <c r="ECO582" s="633"/>
      <c r="ECP582" s="633"/>
      <c r="ECQ582" s="633"/>
      <c r="ECR582" s="633"/>
      <c r="ECS582" s="633"/>
      <c r="ECT582" s="633"/>
      <c r="ECU582" s="633"/>
      <c r="ECV582" s="633"/>
      <c r="ECW582" s="633"/>
      <c r="ECX582" s="633"/>
      <c r="ECY582" s="633"/>
      <c r="ECZ582" s="633"/>
      <c r="EDA582" s="633"/>
      <c r="EDB582" s="633"/>
      <c r="EDC582" s="633"/>
      <c r="EDD582" s="633"/>
      <c r="EDE582" s="633"/>
      <c r="EDF582" s="633"/>
      <c r="EDG582" s="633"/>
      <c r="EDH582" s="633"/>
      <c r="EDI582" s="633"/>
      <c r="EDJ582" s="633"/>
      <c r="EDK582" s="633"/>
      <c r="EDL582" s="633"/>
      <c r="EDM582" s="633"/>
      <c r="EDN582" s="633"/>
      <c r="EDO582" s="633"/>
      <c r="EDP582" s="633"/>
      <c r="EDQ582" s="633"/>
      <c r="EDR582" s="633"/>
      <c r="EDS582" s="633"/>
      <c r="EDT582" s="633"/>
      <c r="EDU582" s="633"/>
      <c r="EDV582" s="633"/>
      <c r="EDW582" s="633"/>
      <c r="EDX582" s="633"/>
      <c r="EDY582" s="633"/>
      <c r="EDZ582" s="633"/>
      <c r="EEA582" s="633"/>
      <c r="EEB582" s="633"/>
      <c r="EEC582" s="633"/>
      <c r="EED582" s="633"/>
      <c r="EEE582" s="633"/>
      <c r="EEF582" s="633"/>
      <c r="EEG582" s="633"/>
      <c r="EEH582" s="633"/>
      <c r="EEI582" s="633"/>
      <c r="EEJ582" s="633"/>
      <c r="EEK582" s="633"/>
      <c r="EEL582" s="633"/>
      <c r="EEM582" s="633"/>
      <c r="EEN582" s="633"/>
      <c r="EEO582" s="633"/>
      <c r="EEP582" s="633"/>
      <c r="EEQ582" s="633"/>
      <c r="EER582" s="633"/>
      <c r="EES582" s="633"/>
      <c r="EET582" s="633"/>
      <c r="EEU582" s="633"/>
      <c r="EEV582" s="633"/>
      <c r="EEW582" s="633"/>
      <c r="EEX582" s="633"/>
      <c r="EEY582" s="633"/>
      <c r="EEZ582" s="633"/>
      <c r="EFA582" s="633"/>
      <c r="EFB582" s="633"/>
      <c r="EFC582" s="633"/>
      <c r="EFD582" s="633"/>
      <c r="EFE582" s="633"/>
      <c r="EFF582" s="633"/>
      <c r="EFG582" s="633"/>
      <c r="EFH582" s="633"/>
      <c r="EFI582" s="633"/>
      <c r="EFJ582" s="633"/>
      <c r="EFK582" s="633"/>
      <c r="EFL582" s="633"/>
      <c r="EFM582" s="633"/>
      <c r="EFN582" s="633"/>
      <c r="EFO582" s="633"/>
      <c r="EFP582" s="633"/>
      <c r="EFQ582" s="633"/>
      <c r="EFR582" s="633"/>
      <c r="EFS582" s="633"/>
      <c r="EFT582" s="633"/>
      <c r="EFU582" s="633"/>
      <c r="EFV582" s="633"/>
      <c r="EFW582" s="633"/>
      <c r="EFX582" s="633"/>
      <c r="EFY582" s="633"/>
      <c r="EFZ582" s="633"/>
      <c r="EGA582" s="633"/>
      <c r="EGB582" s="633"/>
      <c r="EGC582" s="633"/>
      <c r="EGD582" s="633"/>
      <c r="EGE582" s="633"/>
      <c r="EGF582" s="633"/>
      <c r="EGG582" s="633"/>
      <c r="EGH582" s="633"/>
      <c r="EGI582" s="633"/>
      <c r="EGJ582" s="633"/>
      <c r="EGK582" s="633"/>
      <c r="EGL582" s="633"/>
      <c r="EGM582" s="633"/>
      <c r="EGN582" s="633"/>
      <c r="EGO582" s="633"/>
      <c r="EGP582" s="633"/>
      <c r="EGQ582" s="633"/>
      <c r="EGR582" s="633"/>
      <c r="EGS582" s="633"/>
      <c r="EGT582" s="633"/>
      <c r="EGU582" s="633"/>
      <c r="EGV582" s="633"/>
      <c r="EGW582" s="633"/>
      <c r="EGX582" s="633"/>
      <c r="EGY582" s="633"/>
      <c r="EGZ582" s="633"/>
      <c r="EHA582" s="633"/>
      <c r="EHB582" s="633"/>
      <c r="EHC582" s="633"/>
      <c r="EHD582" s="633"/>
      <c r="EHE582" s="633"/>
      <c r="EHF582" s="633"/>
      <c r="EHG582" s="633"/>
      <c r="EHH582" s="633"/>
      <c r="EHI582" s="633"/>
      <c r="EHJ582" s="633"/>
      <c r="EHK582" s="633"/>
      <c r="EHL582" s="633"/>
      <c r="EHM582" s="633"/>
      <c r="EHN582" s="633"/>
      <c r="EHO582" s="633"/>
      <c r="EHP582" s="633"/>
      <c r="EHQ582" s="633"/>
      <c r="EHR582" s="633"/>
      <c r="EHS582" s="633"/>
      <c r="EHT582" s="633"/>
      <c r="EHU582" s="633"/>
      <c r="EHV582" s="633"/>
      <c r="EHW582" s="633"/>
      <c r="EHX582" s="633"/>
      <c r="EHY582" s="633"/>
      <c r="EHZ582" s="633"/>
      <c r="EIA582" s="633"/>
      <c r="EIB582" s="633"/>
      <c r="EIC582" s="633"/>
      <c r="EID582" s="633"/>
      <c r="EIE582" s="633"/>
      <c r="EIF582" s="633"/>
      <c r="EIG582" s="633"/>
      <c r="EIH582" s="633"/>
      <c r="EII582" s="633"/>
      <c r="EIJ582" s="633"/>
      <c r="EIK582" s="633"/>
      <c r="EIL582" s="633"/>
      <c r="EIM582" s="633"/>
      <c r="EIN582" s="633"/>
      <c r="EIO582" s="633"/>
      <c r="EIP582" s="633"/>
      <c r="EIQ582" s="633"/>
      <c r="EIR582" s="633"/>
      <c r="EIS582" s="633"/>
      <c r="EIT582" s="633"/>
      <c r="EIU582" s="633"/>
      <c r="EIV582" s="633"/>
      <c r="EIW582" s="633"/>
      <c r="EIX582" s="633"/>
      <c r="EIY582" s="633"/>
      <c r="EIZ582" s="633"/>
      <c r="EJA582" s="633"/>
      <c r="EJB582" s="633"/>
      <c r="EJC582" s="633"/>
      <c r="EJD582" s="633"/>
      <c r="EJE582" s="633"/>
      <c r="EJF582" s="633"/>
      <c r="EJG582" s="633"/>
      <c r="EJH582" s="633"/>
      <c r="EJI582" s="633"/>
      <c r="EJJ582" s="633"/>
      <c r="EJK582" s="633"/>
      <c r="EJL582" s="633"/>
      <c r="EJM582" s="633"/>
      <c r="EJN582" s="633"/>
      <c r="EJO582" s="633"/>
      <c r="EJP582" s="633"/>
      <c r="EJQ582" s="633"/>
      <c r="EJR582" s="633"/>
      <c r="EJS582" s="633"/>
      <c r="EJT582" s="633"/>
      <c r="EJU582" s="633"/>
      <c r="EJV582" s="633"/>
      <c r="EJW582" s="633"/>
      <c r="EJX582" s="633"/>
      <c r="EJY582" s="633"/>
      <c r="EJZ582" s="633"/>
      <c r="EKA582" s="633"/>
      <c r="EKB582" s="633"/>
      <c r="EKC582" s="633"/>
      <c r="EKD582" s="633"/>
      <c r="EKE582" s="633"/>
      <c r="EKF582" s="633"/>
      <c r="EKG582" s="633"/>
      <c r="EKH582" s="633"/>
      <c r="EKI582" s="633"/>
      <c r="EKJ582" s="633"/>
      <c r="EKK582" s="633"/>
      <c r="EKL582" s="633"/>
      <c r="EKM582" s="633"/>
      <c r="EKN582" s="633"/>
      <c r="EKO582" s="633"/>
      <c r="EKP582" s="633"/>
      <c r="EKQ582" s="633"/>
      <c r="EKR582" s="633"/>
      <c r="EKS582" s="633"/>
      <c r="EKT582" s="633"/>
      <c r="EKU582" s="633"/>
      <c r="EKV582" s="633"/>
      <c r="EKW582" s="633"/>
      <c r="EKX582" s="633"/>
      <c r="EKY582" s="633"/>
      <c r="EKZ582" s="633"/>
      <c r="ELA582" s="633"/>
      <c r="ELB582" s="633"/>
      <c r="ELC582" s="633"/>
      <c r="ELD582" s="633"/>
      <c r="ELE582" s="633"/>
      <c r="ELF582" s="633"/>
      <c r="ELG582" s="633"/>
      <c r="ELH582" s="633"/>
      <c r="ELI582" s="633"/>
      <c r="ELJ582" s="633"/>
      <c r="ELK582" s="633"/>
      <c r="ELL582" s="633"/>
      <c r="ELM582" s="633"/>
      <c r="ELN582" s="633"/>
      <c r="ELO582" s="633"/>
      <c r="ELP582" s="633"/>
      <c r="ELQ582" s="633"/>
      <c r="ELR582" s="633"/>
      <c r="ELS582" s="633"/>
      <c r="ELT582" s="633"/>
      <c r="ELU582" s="633"/>
      <c r="ELV582" s="633"/>
      <c r="ELW582" s="633"/>
      <c r="ELX582" s="633"/>
      <c r="ELY582" s="633"/>
      <c r="ELZ582" s="633"/>
      <c r="EMA582" s="633"/>
      <c r="EMB582" s="633"/>
      <c r="EMC582" s="633"/>
      <c r="EMD582" s="633"/>
      <c r="EME582" s="633"/>
      <c r="EMF582" s="633"/>
      <c r="EMG582" s="633"/>
      <c r="EMH582" s="633"/>
      <c r="EMI582" s="633"/>
      <c r="EMJ582" s="633"/>
      <c r="EMK582" s="633"/>
      <c r="EML582" s="633"/>
      <c r="EMM582" s="633"/>
      <c r="EMN582" s="633"/>
      <c r="EMO582" s="633"/>
      <c r="EMP582" s="633"/>
      <c r="EMQ582" s="633"/>
      <c r="EMR582" s="633"/>
      <c r="EMS582" s="633"/>
      <c r="EMT582" s="633"/>
      <c r="EMU582" s="633"/>
      <c r="EMV582" s="633"/>
      <c r="EMW582" s="633"/>
      <c r="EMX582" s="633"/>
      <c r="EMY582" s="633"/>
      <c r="EMZ582" s="633"/>
      <c r="ENA582" s="633"/>
      <c r="ENB582" s="633"/>
      <c r="ENC582" s="633"/>
      <c r="END582" s="633"/>
      <c r="ENE582" s="633"/>
      <c r="ENF582" s="633"/>
      <c r="ENG582" s="633"/>
      <c r="ENH582" s="633"/>
      <c r="ENI582" s="633"/>
      <c r="ENJ582" s="633"/>
      <c r="ENK582" s="633"/>
      <c r="ENL582" s="633"/>
      <c r="ENM582" s="633"/>
      <c r="ENN582" s="633"/>
      <c r="ENO582" s="633"/>
      <c r="ENP582" s="633"/>
      <c r="ENQ582" s="633"/>
      <c r="ENR582" s="633"/>
      <c r="ENS582" s="633"/>
      <c r="ENT582" s="633"/>
      <c r="ENU582" s="633"/>
      <c r="ENV582" s="633"/>
      <c r="ENW582" s="633"/>
      <c r="ENX582" s="633"/>
      <c r="ENY582" s="633"/>
      <c r="ENZ582" s="633"/>
      <c r="EOA582" s="633"/>
      <c r="EOB582" s="633"/>
      <c r="EOC582" s="633"/>
      <c r="EOD582" s="633"/>
      <c r="EOE582" s="633"/>
      <c r="EOF582" s="633"/>
      <c r="EOG582" s="633"/>
      <c r="EOH582" s="633"/>
      <c r="EOI582" s="633"/>
      <c r="EOJ582" s="633"/>
      <c r="EOK582" s="633"/>
      <c r="EOL582" s="633"/>
      <c r="EOM582" s="633"/>
      <c r="EON582" s="633"/>
      <c r="EOO582" s="633"/>
      <c r="EOP582" s="633"/>
      <c r="EOQ582" s="633"/>
      <c r="EOR582" s="633"/>
      <c r="EOS582" s="633"/>
      <c r="EOT582" s="633"/>
      <c r="EOU582" s="633"/>
      <c r="EOV582" s="633"/>
      <c r="EOW582" s="633"/>
      <c r="EOX582" s="633"/>
      <c r="EOY582" s="633"/>
      <c r="EOZ582" s="633"/>
      <c r="EPA582" s="633"/>
      <c r="EPB582" s="633"/>
      <c r="EPC582" s="633"/>
      <c r="EPD582" s="633"/>
      <c r="EPE582" s="633"/>
      <c r="EPF582" s="633"/>
      <c r="EPG582" s="633"/>
      <c r="EPH582" s="633"/>
      <c r="EPI582" s="633"/>
      <c r="EPJ582" s="633"/>
      <c r="EPK582" s="633"/>
      <c r="EPL582" s="633"/>
      <c r="EPM582" s="633"/>
      <c r="EPN582" s="633"/>
      <c r="EPO582" s="633"/>
      <c r="EPP582" s="633"/>
      <c r="EPQ582" s="633"/>
      <c r="EPR582" s="633"/>
      <c r="EPS582" s="633"/>
      <c r="EPT582" s="633"/>
      <c r="EPU582" s="633"/>
      <c r="EPV582" s="633"/>
      <c r="EPW582" s="633"/>
      <c r="EPX582" s="633"/>
      <c r="EPY582" s="633"/>
      <c r="EPZ582" s="633"/>
      <c r="EQA582" s="633"/>
      <c r="EQB582" s="633"/>
      <c r="EQC582" s="633"/>
      <c r="EQD582" s="633"/>
      <c r="EQE582" s="633"/>
      <c r="EQF582" s="633"/>
      <c r="EQG582" s="633"/>
      <c r="EQH582" s="633"/>
      <c r="EQI582" s="633"/>
      <c r="EQJ582" s="633"/>
      <c r="EQK582" s="633"/>
      <c r="EQL582" s="633"/>
      <c r="EQM582" s="633"/>
      <c r="EQN582" s="633"/>
      <c r="EQO582" s="633"/>
      <c r="EQP582" s="633"/>
      <c r="EQQ582" s="633"/>
      <c r="EQR582" s="633"/>
      <c r="EQS582" s="633"/>
      <c r="EQT582" s="633"/>
      <c r="EQU582" s="633"/>
      <c r="EQV582" s="633"/>
      <c r="EQW582" s="633"/>
      <c r="EQX582" s="633"/>
      <c r="EQY582" s="633"/>
      <c r="EQZ582" s="633"/>
      <c r="ERA582" s="633"/>
      <c r="ERB582" s="633"/>
      <c r="ERC582" s="633"/>
      <c r="ERD582" s="633"/>
      <c r="ERE582" s="633"/>
      <c r="ERF582" s="633"/>
      <c r="ERG582" s="633"/>
      <c r="ERH582" s="633"/>
      <c r="ERI582" s="633"/>
      <c r="ERJ582" s="633"/>
      <c r="ERK582" s="633"/>
      <c r="ERL582" s="633"/>
      <c r="ERM582" s="633"/>
      <c r="ERN582" s="633"/>
      <c r="ERO582" s="633"/>
      <c r="ERP582" s="633"/>
      <c r="ERQ582" s="633"/>
      <c r="ERR582" s="633"/>
      <c r="ERS582" s="633"/>
      <c r="ERT582" s="633"/>
      <c r="ERU582" s="633"/>
      <c r="ERV582" s="633"/>
      <c r="ERW582" s="633"/>
      <c r="ERX582" s="633"/>
      <c r="ERY582" s="633"/>
      <c r="ERZ582" s="633"/>
      <c r="ESA582" s="633"/>
      <c r="ESB582" s="633"/>
      <c r="ESC582" s="633"/>
      <c r="ESD582" s="633"/>
      <c r="ESE582" s="633"/>
      <c r="ESF582" s="633"/>
      <c r="ESG582" s="633"/>
      <c r="ESH582" s="633"/>
      <c r="ESI582" s="633"/>
      <c r="ESJ582" s="633"/>
      <c r="ESK582" s="633"/>
      <c r="ESL582" s="633"/>
      <c r="ESM582" s="633"/>
      <c r="ESN582" s="633"/>
      <c r="ESO582" s="633"/>
      <c r="ESP582" s="633"/>
      <c r="ESQ582" s="633"/>
      <c r="ESR582" s="633"/>
      <c r="ESS582" s="633"/>
      <c r="EST582" s="633"/>
      <c r="ESU582" s="633"/>
      <c r="ESV582" s="633"/>
      <c r="ESW582" s="633"/>
      <c r="ESX582" s="633"/>
      <c r="ESY582" s="633"/>
      <c r="ESZ582" s="633"/>
      <c r="ETA582" s="633"/>
      <c r="ETB582" s="633"/>
      <c r="ETC582" s="633"/>
      <c r="ETD582" s="633"/>
      <c r="ETE582" s="633"/>
      <c r="ETF582" s="633"/>
      <c r="ETG582" s="633"/>
      <c r="ETH582" s="633"/>
      <c r="ETI582" s="633"/>
      <c r="ETJ582" s="633"/>
      <c r="ETK582" s="633"/>
      <c r="ETL582" s="633"/>
      <c r="ETM582" s="633"/>
      <c r="ETN582" s="633"/>
      <c r="ETO582" s="633"/>
      <c r="ETP582" s="633"/>
      <c r="ETQ582" s="633"/>
      <c r="ETR582" s="633"/>
      <c r="ETS582" s="633"/>
      <c r="ETT582" s="633"/>
      <c r="ETU582" s="633"/>
      <c r="ETV582" s="633"/>
      <c r="ETW582" s="633"/>
      <c r="ETX582" s="633"/>
      <c r="ETY582" s="633"/>
      <c r="ETZ582" s="633"/>
      <c r="EUA582" s="633"/>
      <c r="EUB582" s="633"/>
      <c r="EUC582" s="633"/>
      <c r="EUD582" s="633"/>
      <c r="EUE582" s="633"/>
      <c r="EUF582" s="633"/>
      <c r="EUG582" s="633"/>
      <c r="EUH582" s="633"/>
      <c r="EUI582" s="633"/>
      <c r="EUJ582" s="633"/>
      <c r="EUK582" s="633"/>
      <c r="EUL582" s="633"/>
      <c r="EUM582" s="633"/>
      <c r="EUN582" s="633"/>
      <c r="EUO582" s="633"/>
      <c r="EUP582" s="633"/>
      <c r="EUQ582" s="633"/>
      <c r="EUR582" s="633"/>
      <c r="EUS582" s="633"/>
      <c r="EUT582" s="633"/>
      <c r="EUU582" s="633"/>
      <c r="EUV582" s="633"/>
      <c r="EUW582" s="633"/>
      <c r="EUX582" s="633"/>
      <c r="EUY582" s="633"/>
      <c r="EUZ582" s="633"/>
      <c r="EVA582" s="633"/>
      <c r="EVB582" s="633"/>
      <c r="EVC582" s="633"/>
      <c r="EVD582" s="633"/>
      <c r="EVE582" s="633"/>
      <c r="EVF582" s="633"/>
      <c r="EVG582" s="633"/>
      <c r="EVH582" s="633"/>
      <c r="EVI582" s="633"/>
      <c r="EVJ582" s="633"/>
      <c r="EVK582" s="633"/>
      <c r="EVL582" s="633"/>
      <c r="EVM582" s="633"/>
      <c r="EVN582" s="633"/>
      <c r="EVO582" s="633"/>
      <c r="EVP582" s="633"/>
      <c r="EVQ582" s="633"/>
      <c r="EVR582" s="633"/>
      <c r="EVS582" s="633"/>
      <c r="EVT582" s="633"/>
      <c r="EVU582" s="633"/>
      <c r="EVV582" s="633"/>
      <c r="EVW582" s="633"/>
      <c r="EVX582" s="633"/>
      <c r="EVY582" s="633"/>
      <c r="EVZ582" s="633"/>
      <c r="EWA582" s="633"/>
      <c r="EWB582" s="633"/>
      <c r="EWC582" s="633"/>
      <c r="EWD582" s="633"/>
      <c r="EWE582" s="633"/>
      <c r="EWF582" s="633"/>
      <c r="EWG582" s="633"/>
      <c r="EWH582" s="633"/>
      <c r="EWI582" s="633"/>
      <c r="EWJ582" s="633"/>
      <c r="EWK582" s="633"/>
      <c r="EWL582" s="633"/>
      <c r="EWM582" s="633"/>
      <c r="EWN582" s="633"/>
      <c r="EWO582" s="633"/>
      <c r="EWP582" s="633"/>
      <c r="EWQ582" s="633"/>
      <c r="EWR582" s="633"/>
      <c r="EWS582" s="633"/>
      <c r="EWT582" s="633"/>
      <c r="EWU582" s="633"/>
      <c r="EWV582" s="633"/>
      <c r="EWW582" s="633"/>
      <c r="EWX582" s="633"/>
      <c r="EWY582" s="633"/>
      <c r="EWZ582" s="633"/>
      <c r="EXA582" s="633"/>
      <c r="EXB582" s="633"/>
      <c r="EXC582" s="633"/>
      <c r="EXD582" s="633"/>
      <c r="EXE582" s="633"/>
      <c r="EXF582" s="633"/>
      <c r="EXG582" s="633"/>
      <c r="EXH582" s="633"/>
      <c r="EXI582" s="633"/>
      <c r="EXJ582" s="633"/>
      <c r="EXK582" s="633"/>
      <c r="EXL582" s="633"/>
      <c r="EXM582" s="633"/>
      <c r="EXN582" s="633"/>
      <c r="EXO582" s="633"/>
      <c r="EXP582" s="633"/>
      <c r="EXQ582" s="633"/>
      <c r="EXR582" s="633"/>
      <c r="EXS582" s="633"/>
      <c r="EXT582" s="633"/>
      <c r="EXU582" s="633"/>
      <c r="EXV582" s="633"/>
      <c r="EXW582" s="633"/>
      <c r="EXX582" s="633"/>
      <c r="EXY582" s="633"/>
      <c r="EXZ582" s="633"/>
      <c r="EYA582" s="633"/>
      <c r="EYB582" s="633"/>
      <c r="EYC582" s="633"/>
      <c r="EYD582" s="633"/>
      <c r="EYE582" s="633"/>
      <c r="EYF582" s="633"/>
      <c r="EYG582" s="633"/>
      <c r="EYH582" s="633"/>
      <c r="EYI582" s="633"/>
      <c r="EYJ582" s="633"/>
      <c r="EYK582" s="633"/>
      <c r="EYL582" s="633"/>
      <c r="EYM582" s="633"/>
      <c r="EYN582" s="633"/>
      <c r="EYO582" s="633"/>
      <c r="EYP582" s="633"/>
      <c r="EYQ582" s="633"/>
      <c r="EYR582" s="633"/>
      <c r="EYS582" s="633"/>
      <c r="EYT582" s="633"/>
      <c r="EYU582" s="633"/>
      <c r="EYV582" s="633"/>
      <c r="EYW582" s="633"/>
      <c r="EYX582" s="633"/>
      <c r="EYY582" s="633"/>
      <c r="EYZ582" s="633"/>
      <c r="EZA582" s="633"/>
      <c r="EZB582" s="633"/>
      <c r="EZC582" s="633"/>
      <c r="EZD582" s="633"/>
      <c r="EZE582" s="633"/>
      <c r="EZF582" s="633"/>
      <c r="EZG582" s="633"/>
      <c r="EZH582" s="633"/>
      <c r="EZI582" s="633"/>
      <c r="EZJ582" s="633"/>
      <c r="EZK582" s="633"/>
      <c r="EZL582" s="633"/>
      <c r="EZM582" s="633"/>
      <c r="EZN582" s="633"/>
      <c r="EZO582" s="633"/>
      <c r="EZP582" s="633"/>
      <c r="EZQ582" s="633"/>
      <c r="EZR582" s="633"/>
      <c r="EZS582" s="633"/>
      <c r="EZT582" s="633"/>
      <c r="EZU582" s="633"/>
      <c r="EZV582" s="633"/>
      <c r="EZW582" s="633"/>
      <c r="EZX582" s="633"/>
      <c r="EZY582" s="633"/>
      <c r="EZZ582" s="633"/>
      <c r="FAA582" s="633"/>
      <c r="FAB582" s="633"/>
      <c r="FAC582" s="633"/>
      <c r="FAD582" s="633"/>
      <c r="FAE582" s="633"/>
      <c r="FAF582" s="633"/>
      <c r="FAG582" s="633"/>
      <c r="FAH582" s="633"/>
      <c r="FAI582" s="633"/>
      <c r="FAJ582" s="633"/>
      <c r="FAK582" s="633"/>
      <c r="FAL582" s="633"/>
      <c r="FAM582" s="633"/>
      <c r="FAN582" s="633"/>
      <c r="FAO582" s="633"/>
      <c r="FAP582" s="633"/>
      <c r="FAQ582" s="633"/>
      <c r="FAR582" s="633"/>
      <c r="FAS582" s="633"/>
      <c r="FAT582" s="633"/>
      <c r="FAU582" s="633"/>
      <c r="FAV582" s="633"/>
      <c r="FAW582" s="633"/>
      <c r="FAX582" s="633"/>
      <c r="FAY582" s="633"/>
      <c r="FAZ582" s="633"/>
      <c r="FBA582" s="633"/>
      <c r="FBB582" s="633"/>
      <c r="FBC582" s="633"/>
      <c r="FBD582" s="633"/>
      <c r="FBE582" s="633"/>
      <c r="FBF582" s="633"/>
      <c r="FBG582" s="633"/>
      <c r="FBH582" s="633"/>
      <c r="FBI582" s="633"/>
      <c r="FBJ582" s="633"/>
      <c r="FBK582" s="633"/>
      <c r="FBL582" s="633"/>
      <c r="FBM582" s="633"/>
      <c r="FBN582" s="633"/>
      <c r="FBO582" s="633"/>
      <c r="FBP582" s="633"/>
      <c r="FBQ582" s="633"/>
      <c r="FBR582" s="633"/>
      <c r="FBS582" s="633"/>
      <c r="FBT582" s="633"/>
      <c r="FBU582" s="633"/>
      <c r="FBV582" s="633"/>
      <c r="FBW582" s="633"/>
      <c r="FBX582" s="633"/>
      <c r="FBY582" s="633"/>
      <c r="FBZ582" s="633"/>
      <c r="FCA582" s="633"/>
      <c r="FCB582" s="633"/>
      <c r="FCC582" s="633"/>
      <c r="FCD582" s="633"/>
      <c r="FCE582" s="633"/>
      <c r="FCF582" s="633"/>
      <c r="FCG582" s="633"/>
      <c r="FCH582" s="633"/>
      <c r="FCI582" s="633"/>
      <c r="FCJ582" s="633"/>
      <c r="FCK582" s="633"/>
      <c r="FCL582" s="633"/>
      <c r="FCM582" s="633"/>
      <c r="FCN582" s="633"/>
      <c r="FCO582" s="633"/>
      <c r="FCP582" s="633"/>
      <c r="FCQ582" s="633"/>
      <c r="FCR582" s="633"/>
      <c r="FCS582" s="633"/>
      <c r="FCT582" s="633"/>
      <c r="FCU582" s="633"/>
      <c r="FCV582" s="633"/>
      <c r="FCW582" s="633"/>
      <c r="FCX582" s="633"/>
      <c r="FCY582" s="633"/>
      <c r="FCZ582" s="633"/>
      <c r="FDA582" s="633"/>
      <c r="FDB582" s="633"/>
      <c r="FDC582" s="633"/>
      <c r="FDD582" s="633"/>
      <c r="FDE582" s="633"/>
      <c r="FDF582" s="633"/>
      <c r="FDG582" s="633"/>
      <c r="FDH582" s="633"/>
      <c r="FDI582" s="633"/>
      <c r="FDJ582" s="633"/>
      <c r="FDK582" s="633"/>
      <c r="FDL582" s="633"/>
      <c r="FDM582" s="633"/>
      <c r="FDN582" s="633"/>
      <c r="FDO582" s="633"/>
      <c r="FDP582" s="633"/>
      <c r="FDQ582" s="633"/>
      <c r="FDR582" s="633"/>
      <c r="FDS582" s="633"/>
      <c r="FDT582" s="633"/>
      <c r="FDU582" s="633"/>
      <c r="FDV582" s="633"/>
      <c r="FDW582" s="633"/>
      <c r="FDX582" s="633"/>
      <c r="FDY582" s="633"/>
      <c r="FDZ582" s="633"/>
      <c r="FEA582" s="633"/>
      <c r="FEB582" s="633"/>
      <c r="FEC582" s="633"/>
      <c r="FED582" s="633"/>
      <c r="FEE582" s="633"/>
      <c r="FEF582" s="633"/>
      <c r="FEG582" s="633"/>
      <c r="FEH582" s="633"/>
      <c r="FEI582" s="633"/>
      <c r="FEJ582" s="633"/>
      <c r="FEK582" s="633"/>
      <c r="FEL582" s="633"/>
      <c r="FEM582" s="633"/>
      <c r="FEN582" s="633"/>
      <c r="FEO582" s="633"/>
      <c r="FEP582" s="633"/>
      <c r="FEQ582" s="633"/>
      <c r="FER582" s="633"/>
      <c r="FES582" s="633"/>
      <c r="FET582" s="633"/>
      <c r="FEU582" s="633"/>
      <c r="FEV582" s="633"/>
      <c r="FEW582" s="633"/>
      <c r="FEX582" s="633"/>
      <c r="FEY582" s="633"/>
      <c r="FEZ582" s="633"/>
      <c r="FFA582" s="633"/>
      <c r="FFB582" s="633"/>
      <c r="FFC582" s="633"/>
      <c r="FFD582" s="633"/>
      <c r="FFE582" s="633"/>
      <c r="FFF582" s="633"/>
      <c r="FFG582" s="633"/>
      <c r="FFH582" s="633"/>
      <c r="FFI582" s="633"/>
      <c r="FFJ582" s="633"/>
      <c r="FFK582" s="633"/>
      <c r="FFL582" s="633"/>
      <c r="FFM582" s="633"/>
      <c r="FFN582" s="633"/>
      <c r="FFO582" s="633"/>
      <c r="FFP582" s="633"/>
      <c r="FFQ582" s="633"/>
      <c r="FFR582" s="633"/>
      <c r="FFS582" s="633"/>
      <c r="FFT582" s="633"/>
      <c r="FFU582" s="633"/>
      <c r="FFV582" s="633"/>
      <c r="FFW582" s="633"/>
      <c r="FFX582" s="633"/>
      <c r="FFY582" s="633"/>
      <c r="FFZ582" s="633"/>
      <c r="FGA582" s="633"/>
      <c r="FGB582" s="633"/>
      <c r="FGC582" s="633"/>
      <c r="FGD582" s="633"/>
      <c r="FGE582" s="633"/>
      <c r="FGF582" s="633"/>
      <c r="FGG582" s="633"/>
      <c r="FGH582" s="633"/>
      <c r="FGI582" s="633"/>
      <c r="FGJ582" s="633"/>
      <c r="FGK582" s="633"/>
      <c r="FGL582" s="633"/>
      <c r="FGM582" s="633"/>
      <c r="FGN582" s="633"/>
      <c r="FGO582" s="633"/>
      <c r="FGP582" s="633"/>
      <c r="FGQ582" s="633"/>
      <c r="FGR582" s="633"/>
      <c r="FGS582" s="633"/>
      <c r="FGT582" s="633"/>
      <c r="FGU582" s="633"/>
      <c r="FGV582" s="633"/>
      <c r="FGW582" s="633"/>
      <c r="FGX582" s="633"/>
      <c r="FGY582" s="633"/>
      <c r="FGZ582" s="633"/>
      <c r="FHA582" s="633"/>
      <c r="FHB582" s="633"/>
      <c r="FHC582" s="633"/>
      <c r="FHD582" s="633"/>
      <c r="FHE582" s="633"/>
      <c r="FHF582" s="633"/>
      <c r="FHG582" s="633"/>
      <c r="FHH582" s="633"/>
      <c r="FHI582" s="633"/>
      <c r="FHJ582" s="633"/>
      <c r="FHK582" s="633"/>
      <c r="FHL582" s="633"/>
      <c r="FHM582" s="633"/>
      <c r="FHN582" s="633"/>
      <c r="FHO582" s="633"/>
      <c r="FHP582" s="633"/>
      <c r="FHQ582" s="633"/>
      <c r="FHR582" s="633"/>
      <c r="FHS582" s="633"/>
      <c r="FHT582" s="633"/>
      <c r="FHU582" s="633"/>
      <c r="FHV582" s="633"/>
      <c r="FHW582" s="633"/>
      <c r="FHX582" s="633"/>
      <c r="FHY582" s="633"/>
      <c r="FHZ582" s="633"/>
      <c r="FIA582" s="633"/>
      <c r="FIB582" s="633"/>
      <c r="FIC582" s="633"/>
      <c r="FID582" s="633"/>
      <c r="FIE582" s="633"/>
      <c r="FIF582" s="633"/>
      <c r="FIG582" s="633"/>
      <c r="FIH582" s="633"/>
      <c r="FII582" s="633"/>
      <c r="FIJ582" s="633"/>
      <c r="FIK582" s="633"/>
      <c r="FIL582" s="633"/>
      <c r="FIM582" s="633"/>
      <c r="FIN582" s="633"/>
      <c r="FIO582" s="633"/>
      <c r="FIP582" s="633"/>
      <c r="FIQ582" s="633"/>
      <c r="FIR582" s="633"/>
      <c r="FIS582" s="633"/>
      <c r="FIT582" s="633"/>
      <c r="FIU582" s="633"/>
      <c r="FIV582" s="633"/>
      <c r="FIW582" s="633"/>
      <c r="FIX582" s="633"/>
      <c r="FIY582" s="633"/>
      <c r="FIZ582" s="633"/>
      <c r="FJA582" s="633"/>
      <c r="FJB582" s="633"/>
      <c r="FJC582" s="633"/>
      <c r="FJD582" s="633"/>
      <c r="FJE582" s="633"/>
      <c r="FJF582" s="633"/>
      <c r="FJG582" s="633"/>
      <c r="FJH582" s="633"/>
      <c r="FJI582" s="633"/>
      <c r="FJJ582" s="633"/>
      <c r="FJK582" s="633"/>
      <c r="FJL582" s="633"/>
      <c r="FJM582" s="633"/>
      <c r="FJN582" s="633"/>
      <c r="FJO582" s="633"/>
      <c r="FJP582" s="633"/>
      <c r="FJQ582" s="633"/>
      <c r="FJR582" s="633"/>
      <c r="FJS582" s="633"/>
      <c r="FJT582" s="633"/>
      <c r="FJU582" s="633"/>
      <c r="FJV582" s="633"/>
      <c r="FJW582" s="633"/>
      <c r="FJX582" s="633"/>
      <c r="FJY582" s="633"/>
      <c r="FJZ582" s="633"/>
      <c r="FKA582" s="633"/>
      <c r="FKB582" s="633"/>
      <c r="FKC582" s="633"/>
      <c r="FKD582" s="633"/>
      <c r="FKE582" s="633"/>
      <c r="FKF582" s="633"/>
      <c r="FKG582" s="633"/>
      <c r="FKH582" s="633"/>
      <c r="FKI582" s="633"/>
      <c r="FKJ582" s="633"/>
      <c r="FKK582" s="633"/>
      <c r="FKL582" s="633"/>
      <c r="FKM582" s="633"/>
      <c r="FKN582" s="633"/>
      <c r="FKO582" s="633"/>
      <c r="FKP582" s="633"/>
      <c r="FKQ582" s="633"/>
      <c r="FKR582" s="633"/>
      <c r="FKS582" s="633"/>
      <c r="FKT582" s="633"/>
      <c r="FKU582" s="633"/>
      <c r="FKV582" s="633"/>
      <c r="FKW582" s="633"/>
      <c r="FKX582" s="633"/>
      <c r="FKY582" s="633"/>
      <c r="FKZ582" s="633"/>
      <c r="FLA582" s="633"/>
      <c r="FLB582" s="633"/>
      <c r="FLC582" s="633"/>
      <c r="FLD582" s="633"/>
      <c r="FLE582" s="633"/>
      <c r="FLF582" s="633"/>
      <c r="FLG582" s="633"/>
      <c r="FLH582" s="633"/>
      <c r="FLI582" s="633"/>
      <c r="FLJ582" s="633"/>
      <c r="FLK582" s="633"/>
      <c r="FLL582" s="633"/>
      <c r="FLM582" s="633"/>
      <c r="FLN582" s="633"/>
      <c r="FLO582" s="633"/>
      <c r="FLP582" s="633"/>
      <c r="FLQ582" s="633"/>
      <c r="FLR582" s="633"/>
      <c r="FLS582" s="633"/>
      <c r="FLT582" s="633"/>
      <c r="FLU582" s="633"/>
      <c r="FLV582" s="633"/>
      <c r="FLW582" s="633"/>
      <c r="FLX582" s="633"/>
      <c r="FLY582" s="633"/>
      <c r="FLZ582" s="633"/>
      <c r="FMA582" s="633"/>
      <c r="FMB582" s="633"/>
      <c r="FMC582" s="633"/>
      <c r="FMD582" s="633"/>
      <c r="FME582" s="633"/>
      <c r="FMF582" s="633"/>
      <c r="FMG582" s="633"/>
      <c r="FMH582" s="633"/>
      <c r="FMI582" s="633"/>
      <c r="FMJ582" s="633"/>
      <c r="FMK582" s="633"/>
      <c r="FML582" s="633"/>
      <c r="FMM582" s="633"/>
      <c r="FMN582" s="633"/>
      <c r="FMO582" s="633"/>
      <c r="FMP582" s="633"/>
      <c r="FMQ582" s="633"/>
      <c r="FMR582" s="633"/>
      <c r="FMS582" s="633"/>
      <c r="FMT582" s="633"/>
      <c r="FMU582" s="633"/>
      <c r="FMV582" s="633"/>
      <c r="FMW582" s="633"/>
      <c r="FMX582" s="633"/>
      <c r="FMY582" s="633"/>
      <c r="FMZ582" s="633"/>
      <c r="FNA582" s="633"/>
      <c r="FNB582" s="633"/>
      <c r="FNC582" s="633"/>
      <c r="FND582" s="633"/>
      <c r="FNE582" s="633"/>
      <c r="FNF582" s="633"/>
      <c r="FNG582" s="633"/>
      <c r="FNH582" s="633"/>
      <c r="FNI582" s="633"/>
      <c r="FNJ582" s="633"/>
      <c r="FNK582" s="633"/>
      <c r="FNL582" s="633"/>
      <c r="FNM582" s="633"/>
      <c r="FNN582" s="633"/>
      <c r="FNO582" s="633"/>
      <c r="FNP582" s="633"/>
      <c r="FNQ582" s="633"/>
      <c r="FNR582" s="633"/>
      <c r="FNS582" s="633"/>
      <c r="FNT582" s="633"/>
      <c r="FNU582" s="633"/>
      <c r="FNV582" s="633"/>
      <c r="FNW582" s="633"/>
      <c r="FNX582" s="633"/>
      <c r="FNY582" s="633"/>
      <c r="FNZ582" s="633"/>
      <c r="FOA582" s="633"/>
      <c r="FOB582" s="633"/>
      <c r="FOC582" s="633"/>
      <c r="FOD582" s="633"/>
      <c r="FOE582" s="633"/>
      <c r="FOF582" s="633"/>
      <c r="FOG582" s="633"/>
      <c r="FOH582" s="633"/>
      <c r="FOI582" s="633"/>
      <c r="FOJ582" s="633"/>
      <c r="FOK582" s="633"/>
      <c r="FOL582" s="633"/>
      <c r="FOM582" s="633"/>
      <c r="FON582" s="633"/>
      <c r="FOO582" s="633"/>
      <c r="FOP582" s="633"/>
      <c r="FOQ582" s="633"/>
      <c r="FOR582" s="633"/>
      <c r="FOS582" s="633"/>
      <c r="FOT582" s="633"/>
      <c r="FOU582" s="633"/>
      <c r="FOV582" s="633"/>
      <c r="FOW582" s="633"/>
      <c r="FOX582" s="633"/>
      <c r="FOY582" s="633"/>
      <c r="FOZ582" s="633"/>
      <c r="FPA582" s="633"/>
      <c r="FPB582" s="633"/>
      <c r="FPC582" s="633"/>
      <c r="FPD582" s="633"/>
      <c r="FPE582" s="633"/>
      <c r="FPF582" s="633"/>
      <c r="FPG582" s="633"/>
      <c r="FPH582" s="633"/>
      <c r="FPI582" s="633"/>
      <c r="FPJ582" s="633"/>
      <c r="FPK582" s="633"/>
      <c r="FPL582" s="633"/>
      <c r="FPM582" s="633"/>
      <c r="FPN582" s="633"/>
      <c r="FPO582" s="633"/>
      <c r="FPP582" s="633"/>
      <c r="FPQ582" s="633"/>
      <c r="FPR582" s="633"/>
      <c r="FPS582" s="633"/>
      <c r="FPT582" s="633"/>
      <c r="FPU582" s="633"/>
      <c r="FPV582" s="633"/>
      <c r="FPW582" s="633"/>
      <c r="FPX582" s="633"/>
      <c r="FPY582" s="633"/>
      <c r="FPZ582" s="633"/>
      <c r="FQA582" s="633"/>
      <c r="FQB582" s="633"/>
      <c r="FQC582" s="633"/>
      <c r="FQD582" s="633"/>
      <c r="FQE582" s="633"/>
      <c r="FQF582" s="633"/>
      <c r="FQG582" s="633"/>
      <c r="FQH582" s="633"/>
      <c r="FQI582" s="633"/>
      <c r="FQJ582" s="633"/>
      <c r="FQK582" s="633"/>
      <c r="FQL582" s="633"/>
      <c r="FQM582" s="633"/>
      <c r="FQN582" s="633"/>
      <c r="FQO582" s="633"/>
      <c r="FQP582" s="633"/>
      <c r="FQQ582" s="633"/>
      <c r="FQR582" s="633"/>
      <c r="FQS582" s="633"/>
      <c r="FQT582" s="633"/>
      <c r="FQU582" s="633"/>
      <c r="FQV582" s="633"/>
      <c r="FQW582" s="633"/>
      <c r="FQX582" s="633"/>
      <c r="FQY582" s="633"/>
      <c r="FQZ582" s="633"/>
      <c r="FRA582" s="633"/>
      <c r="FRB582" s="633"/>
      <c r="FRC582" s="633"/>
      <c r="FRD582" s="633"/>
      <c r="FRE582" s="633"/>
      <c r="FRF582" s="633"/>
      <c r="FRG582" s="633"/>
      <c r="FRH582" s="633"/>
      <c r="FRI582" s="633"/>
      <c r="FRJ582" s="633"/>
      <c r="FRK582" s="633"/>
      <c r="FRL582" s="633"/>
      <c r="FRM582" s="633"/>
      <c r="FRN582" s="633"/>
      <c r="FRO582" s="633"/>
      <c r="FRP582" s="633"/>
      <c r="FRQ582" s="633"/>
      <c r="FRR582" s="633"/>
      <c r="FRS582" s="633"/>
      <c r="FRT582" s="633"/>
      <c r="FRU582" s="633"/>
      <c r="FRV582" s="633"/>
      <c r="FRW582" s="633"/>
      <c r="FRX582" s="633"/>
      <c r="FRY582" s="633"/>
      <c r="FRZ582" s="633"/>
      <c r="FSA582" s="633"/>
      <c r="FSB582" s="633"/>
      <c r="FSC582" s="633"/>
      <c r="FSD582" s="633"/>
      <c r="FSE582" s="633"/>
      <c r="FSF582" s="633"/>
      <c r="FSG582" s="633"/>
      <c r="FSH582" s="633"/>
      <c r="FSI582" s="633"/>
      <c r="FSJ582" s="633"/>
      <c r="FSK582" s="633"/>
      <c r="FSL582" s="633"/>
      <c r="FSM582" s="633"/>
      <c r="FSN582" s="633"/>
      <c r="FSO582" s="633"/>
      <c r="FSP582" s="633"/>
      <c r="FSQ582" s="633"/>
      <c r="FSR582" s="633"/>
      <c r="FSS582" s="633"/>
      <c r="FST582" s="633"/>
      <c r="FSU582" s="633"/>
      <c r="FSV582" s="633"/>
      <c r="FSW582" s="633"/>
      <c r="FSX582" s="633"/>
      <c r="FSY582" s="633"/>
      <c r="FSZ582" s="633"/>
      <c r="FTA582" s="633"/>
      <c r="FTB582" s="633"/>
      <c r="FTC582" s="633"/>
      <c r="FTD582" s="633"/>
      <c r="FTE582" s="633"/>
      <c r="FTF582" s="633"/>
      <c r="FTG582" s="633"/>
      <c r="FTH582" s="633"/>
      <c r="FTI582" s="633"/>
      <c r="FTJ582" s="633"/>
      <c r="FTK582" s="633"/>
      <c r="FTL582" s="633"/>
      <c r="FTM582" s="633"/>
      <c r="FTN582" s="633"/>
      <c r="FTO582" s="633"/>
      <c r="FTP582" s="633"/>
      <c r="FTQ582" s="633"/>
      <c r="FTR582" s="633"/>
      <c r="FTS582" s="633"/>
      <c r="FTT582" s="633"/>
      <c r="FTU582" s="633"/>
      <c r="FTV582" s="633"/>
      <c r="FTW582" s="633"/>
      <c r="FTX582" s="633"/>
      <c r="FTY582" s="633"/>
      <c r="FTZ582" s="633"/>
      <c r="FUA582" s="633"/>
      <c r="FUB582" s="633"/>
      <c r="FUC582" s="633"/>
      <c r="FUD582" s="633"/>
      <c r="FUE582" s="633"/>
      <c r="FUF582" s="633"/>
      <c r="FUG582" s="633"/>
      <c r="FUH582" s="633"/>
      <c r="FUI582" s="633"/>
      <c r="FUJ582" s="633"/>
      <c r="FUK582" s="633"/>
      <c r="FUL582" s="633"/>
      <c r="FUM582" s="633"/>
      <c r="FUN582" s="633"/>
      <c r="FUO582" s="633"/>
      <c r="FUP582" s="633"/>
      <c r="FUQ582" s="633"/>
      <c r="FUR582" s="633"/>
      <c r="FUS582" s="633"/>
      <c r="FUT582" s="633"/>
      <c r="FUU582" s="633"/>
      <c r="FUV582" s="633"/>
      <c r="FUW582" s="633"/>
      <c r="FUX582" s="633"/>
      <c r="FUY582" s="633"/>
      <c r="FUZ582" s="633"/>
      <c r="FVA582" s="633"/>
      <c r="FVB582" s="633"/>
      <c r="FVC582" s="633"/>
      <c r="FVD582" s="633"/>
      <c r="FVE582" s="633"/>
      <c r="FVF582" s="633"/>
      <c r="FVG582" s="633"/>
      <c r="FVH582" s="633"/>
      <c r="FVI582" s="633"/>
      <c r="FVJ582" s="633"/>
      <c r="FVK582" s="633"/>
      <c r="FVL582" s="633"/>
      <c r="FVM582" s="633"/>
      <c r="FVN582" s="633"/>
      <c r="FVO582" s="633"/>
      <c r="FVP582" s="633"/>
      <c r="FVQ582" s="633"/>
      <c r="FVR582" s="633"/>
      <c r="FVS582" s="633"/>
      <c r="FVT582" s="633"/>
      <c r="FVU582" s="633"/>
      <c r="FVV582" s="633"/>
      <c r="FVW582" s="633"/>
      <c r="FVX582" s="633"/>
      <c r="FVY582" s="633"/>
      <c r="FVZ582" s="633"/>
      <c r="FWA582" s="633"/>
      <c r="FWB582" s="633"/>
      <c r="FWC582" s="633"/>
      <c r="FWD582" s="633"/>
      <c r="FWE582" s="633"/>
      <c r="FWF582" s="633"/>
      <c r="FWG582" s="633"/>
      <c r="FWH582" s="633"/>
      <c r="FWI582" s="633"/>
      <c r="FWJ582" s="633"/>
      <c r="FWK582" s="633"/>
      <c r="FWL582" s="633"/>
      <c r="FWM582" s="633"/>
      <c r="FWN582" s="633"/>
      <c r="FWO582" s="633"/>
      <c r="FWP582" s="633"/>
      <c r="FWQ582" s="633"/>
      <c r="FWR582" s="633"/>
      <c r="FWS582" s="633"/>
      <c r="FWT582" s="633"/>
      <c r="FWU582" s="633"/>
      <c r="FWV582" s="633"/>
      <c r="FWW582" s="633"/>
      <c r="FWX582" s="633"/>
      <c r="FWY582" s="633"/>
      <c r="FWZ582" s="633"/>
      <c r="FXA582" s="633"/>
      <c r="FXB582" s="633"/>
      <c r="FXC582" s="633"/>
      <c r="FXD582" s="633"/>
      <c r="FXE582" s="633"/>
      <c r="FXF582" s="633"/>
      <c r="FXG582" s="633"/>
      <c r="FXH582" s="633"/>
      <c r="FXI582" s="633"/>
      <c r="FXJ582" s="633"/>
      <c r="FXK582" s="633"/>
      <c r="FXL582" s="633"/>
      <c r="FXM582" s="633"/>
      <c r="FXN582" s="633"/>
      <c r="FXO582" s="633"/>
      <c r="FXP582" s="633"/>
      <c r="FXQ582" s="633"/>
      <c r="FXR582" s="633"/>
      <c r="FXS582" s="633"/>
      <c r="FXT582" s="633"/>
      <c r="FXU582" s="633"/>
      <c r="FXV582" s="633"/>
      <c r="FXW582" s="633"/>
      <c r="FXX582" s="633"/>
      <c r="FXY582" s="633"/>
      <c r="FXZ582" s="633"/>
      <c r="FYA582" s="633"/>
      <c r="FYB582" s="633"/>
      <c r="FYC582" s="633"/>
      <c r="FYD582" s="633"/>
      <c r="FYE582" s="633"/>
      <c r="FYF582" s="633"/>
      <c r="FYG582" s="633"/>
      <c r="FYH582" s="633"/>
      <c r="FYI582" s="633"/>
      <c r="FYJ582" s="633"/>
      <c r="FYK582" s="633"/>
      <c r="FYL582" s="633"/>
      <c r="FYM582" s="633"/>
      <c r="FYN582" s="633"/>
      <c r="FYO582" s="633"/>
      <c r="FYP582" s="633"/>
      <c r="FYQ582" s="633"/>
      <c r="FYR582" s="633"/>
      <c r="FYS582" s="633"/>
      <c r="FYT582" s="633"/>
      <c r="FYU582" s="633"/>
      <c r="FYV582" s="633"/>
      <c r="FYW582" s="633"/>
      <c r="FYX582" s="633"/>
      <c r="FYY582" s="633"/>
      <c r="FYZ582" s="633"/>
      <c r="FZA582" s="633"/>
      <c r="FZB582" s="633"/>
      <c r="FZC582" s="633"/>
      <c r="FZD582" s="633"/>
      <c r="FZE582" s="633"/>
      <c r="FZF582" s="633"/>
      <c r="FZG582" s="633"/>
      <c r="FZH582" s="633"/>
      <c r="FZI582" s="633"/>
      <c r="FZJ582" s="633"/>
      <c r="FZK582" s="633"/>
      <c r="FZL582" s="633"/>
      <c r="FZM582" s="633"/>
      <c r="FZN582" s="633"/>
      <c r="FZO582" s="633"/>
      <c r="FZP582" s="633"/>
      <c r="FZQ582" s="633"/>
      <c r="FZR582" s="633"/>
      <c r="FZS582" s="633"/>
      <c r="FZT582" s="633"/>
      <c r="FZU582" s="633"/>
      <c r="FZV582" s="633"/>
      <c r="FZW582" s="633"/>
      <c r="FZX582" s="633"/>
      <c r="FZY582" s="633"/>
      <c r="FZZ582" s="633"/>
      <c r="GAA582" s="633"/>
      <c r="GAB582" s="633"/>
      <c r="GAC582" s="633"/>
      <c r="GAD582" s="633"/>
      <c r="GAE582" s="633"/>
      <c r="GAF582" s="633"/>
      <c r="GAG582" s="633"/>
      <c r="GAH582" s="633"/>
      <c r="GAI582" s="633"/>
      <c r="GAJ582" s="633"/>
      <c r="GAK582" s="633"/>
      <c r="GAL582" s="633"/>
      <c r="GAM582" s="633"/>
      <c r="GAN582" s="633"/>
      <c r="GAO582" s="633"/>
      <c r="GAP582" s="633"/>
      <c r="GAQ582" s="633"/>
      <c r="GAR582" s="633"/>
      <c r="GAS582" s="633"/>
      <c r="GAT582" s="633"/>
      <c r="GAU582" s="633"/>
      <c r="GAV582" s="633"/>
      <c r="GAW582" s="633"/>
      <c r="GAX582" s="633"/>
      <c r="GAY582" s="633"/>
      <c r="GAZ582" s="633"/>
      <c r="GBA582" s="633"/>
      <c r="GBB582" s="633"/>
      <c r="GBC582" s="633"/>
      <c r="GBD582" s="633"/>
      <c r="GBE582" s="633"/>
      <c r="GBF582" s="633"/>
      <c r="GBG582" s="633"/>
      <c r="GBH582" s="633"/>
      <c r="GBI582" s="633"/>
      <c r="GBJ582" s="633"/>
      <c r="GBK582" s="633"/>
      <c r="GBL582" s="633"/>
      <c r="GBM582" s="633"/>
      <c r="GBN582" s="633"/>
      <c r="GBO582" s="633"/>
      <c r="GBP582" s="633"/>
      <c r="GBQ582" s="633"/>
      <c r="GBR582" s="633"/>
      <c r="GBS582" s="633"/>
      <c r="GBT582" s="633"/>
      <c r="GBU582" s="633"/>
      <c r="GBV582" s="633"/>
      <c r="GBW582" s="633"/>
      <c r="GBX582" s="633"/>
      <c r="GBY582" s="633"/>
      <c r="GBZ582" s="633"/>
      <c r="GCA582" s="633"/>
      <c r="GCB582" s="633"/>
      <c r="GCC582" s="633"/>
      <c r="GCD582" s="633"/>
      <c r="GCE582" s="633"/>
      <c r="GCF582" s="633"/>
      <c r="GCG582" s="633"/>
      <c r="GCH582" s="633"/>
      <c r="GCI582" s="633"/>
      <c r="GCJ582" s="633"/>
      <c r="GCK582" s="633"/>
      <c r="GCL582" s="633"/>
      <c r="GCM582" s="633"/>
      <c r="GCN582" s="633"/>
      <c r="GCO582" s="633"/>
      <c r="GCP582" s="633"/>
      <c r="GCQ582" s="633"/>
      <c r="GCR582" s="633"/>
      <c r="GCS582" s="633"/>
      <c r="GCT582" s="633"/>
      <c r="GCU582" s="633"/>
      <c r="GCV582" s="633"/>
      <c r="GCW582" s="633"/>
      <c r="GCX582" s="633"/>
      <c r="GCY582" s="633"/>
      <c r="GCZ582" s="633"/>
      <c r="GDA582" s="633"/>
      <c r="GDB582" s="633"/>
      <c r="GDC582" s="633"/>
      <c r="GDD582" s="633"/>
      <c r="GDE582" s="633"/>
      <c r="GDF582" s="633"/>
      <c r="GDG582" s="633"/>
      <c r="GDH582" s="633"/>
      <c r="GDI582" s="633"/>
      <c r="GDJ582" s="633"/>
      <c r="GDK582" s="633"/>
      <c r="GDL582" s="633"/>
      <c r="GDM582" s="633"/>
      <c r="GDN582" s="633"/>
      <c r="GDO582" s="633"/>
      <c r="GDP582" s="633"/>
      <c r="GDQ582" s="633"/>
      <c r="GDR582" s="633"/>
      <c r="GDS582" s="633"/>
      <c r="GDT582" s="633"/>
      <c r="GDU582" s="633"/>
      <c r="GDV582" s="633"/>
      <c r="GDW582" s="633"/>
      <c r="GDX582" s="633"/>
      <c r="GDY582" s="633"/>
      <c r="GDZ582" s="633"/>
      <c r="GEA582" s="633"/>
      <c r="GEB582" s="633"/>
      <c r="GEC582" s="633"/>
      <c r="GED582" s="633"/>
      <c r="GEE582" s="633"/>
      <c r="GEF582" s="633"/>
      <c r="GEG582" s="633"/>
      <c r="GEH582" s="633"/>
      <c r="GEI582" s="633"/>
      <c r="GEJ582" s="633"/>
      <c r="GEK582" s="633"/>
      <c r="GEL582" s="633"/>
      <c r="GEM582" s="633"/>
      <c r="GEN582" s="633"/>
      <c r="GEO582" s="633"/>
      <c r="GEP582" s="633"/>
      <c r="GEQ582" s="633"/>
      <c r="GER582" s="633"/>
      <c r="GES582" s="633"/>
      <c r="GET582" s="633"/>
      <c r="GEU582" s="633"/>
      <c r="GEV582" s="633"/>
      <c r="GEW582" s="633"/>
      <c r="GEX582" s="633"/>
      <c r="GEY582" s="633"/>
      <c r="GEZ582" s="633"/>
      <c r="GFA582" s="633"/>
      <c r="GFB582" s="633"/>
      <c r="GFC582" s="633"/>
      <c r="GFD582" s="633"/>
      <c r="GFE582" s="633"/>
      <c r="GFF582" s="633"/>
      <c r="GFG582" s="633"/>
      <c r="GFH582" s="633"/>
      <c r="GFI582" s="633"/>
      <c r="GFJ582" s="633"/>
      <c r="GFK582" s="633"/>
      <c r="GFL582" s="633"/>
      <c r="GFM582" s="633"/>
      <c r="GFN582" s="633"/>
      <c r="GFO582" s="633"/>
      <c r="GFP582" s="633"/>
      <c r="GFQ582" s="633"/>
      <c r="GFR582" s="633"/>
      <c r="GFS582" s="633"/>
      <c r="GFT582" s="633"/>
      <c r="GFU582" s="633"/>
      <c r="GFV582" s="633"/>
      <c r="GFW582" s="633"/>
      <c r="GFX582" s="633"/>
      <c r="GFY582" s="633"/>
      <c r="GFZ582" s="633"/>
      <c r="GGA582" s="633"/>
      <c r="GGB582" s="633"/>
      <c r="GGC582" s="633"/>
      <c r="GGD582" s="633"/>
      <c r="GGE582" s="633"/>
      <c r="GGF582" s="633"/>
      <c r="GGG582" s="633"/>
      <c r="GGH582" s="633"/>
      <c r="GGI582" s="633"/>
      <c r="GGJ582" s="633"/>
      <c r="GGK582" s="633"/>
      <c r="GGL582" s="633"/>
      <c r="GGM582" s="633"/>
      <c r="GGN582" s="633"/>
      <c r="GGO582" s="633"/>
      <c r="GGP582" s="633"/>
      <c r="GGQ582" s="633"/>
      <c r="GGR582" s="633"/>
      <c r="GGS582" s="633"/>
      <c r="GGT582" s="633"/>
      <c r="GGU582" s="633"/>
      <c r="GGV582" s="633"/>
      <c r="GGW582" s="633"/>
      <c r="GGX582" s="633"/>
      <c r="GGY582" s="633"/>
      <c r="GGZ582" s="633"/>
      <c r="GHA582" s="633"/>
      <c r="GHB582" s="633"/>
      <c r="GHC582" s="633"/>
      <c r="GHD582" s="633"/>
      <c r="GHE582" s="633"/>
      <c r="GHF582" s="633"/>
      <c r="GHG582" s="633"/>
      <c r="GHH582" s="633"/>
      <c r="GHI582" s="633"/>
      <c r="GHJ582" s="633"/>
      <c r="GHK582" s="633"/>
      <c r="GHL582" s="633"/>
      <c r="GHM582" s="633"/>
      <c r="GHN582" s="633"/>
      <c r="GHO582" s="633"/>
      <c r="GHP582" s="633"/>
      <c r="GHQ582" s="633"/>
      <c r="GHR582" s="633"/>
      <c r="GHS582" s="633"/>
      <c r="GHT582" s="633"/>
      <c r="GHU582" s="633"/>
      <c r="GHV582" s="633"/>
      <c r="GHW582" s="633"/>
      <c r="GHX582" s="633"/>
      <c r="GHY582" s="633"/>
      <c r="GHZ582" s="633"/>
      <c r="GIA582" s="633"/>
      <c r="GIB582" s="633"/>
      <c r="GIC582" s="633"/>
      <c r="GID582" s="633"/>
      <c r="GIE582" s="633"/>
      <c r="GIF582" s="633"/>
      <c r="GIG582" s="633"/>
      <c r="GIH582" s="633"/>
      <c r="GII582" s="633"/>
      <c r="GIJ582" s="633"/>
      <c r="GIK582" s="633"/>
      <c r="GIL582" s="633"/>
      <c r="GIM582" s="633"/>
      <c r="GIN582" s="633"/>
      <c r="GIO582" s="633"/>
      <c r="GIP582" s="633"/>
      <c r="GIQ582" s="633"/>
      <c r="GIR582" s="633"/>
      <c r="GIS582" s="633"/>
      <c r="GIT582" s="633"/>
      <c r="GIU582" s="633"/>
      <c r="GIV582" s="633"/>
      <c r="GIW582" s="633"/>
      <c r="GIX582" s="633"/>
      <c r="GIY582" s="633"/>
      <c r="GIZ582" s="633"/>
      <c r="GJA582" s="633"/>
      <c r="GJB582" s="633"/>
      <c r="GJC582" s="633"/>
      <c r="GJD582" s="633"/>
      <c r="GJE582" s="633"/>
      <c r="GJF582" s="633"/>
      <c r="GJG582" s="633"/>
      <c r="GJH582" s="633"/>
      <c r="GJI582" s="633"/>
      <c r="GJJ582" s="633"/>
      <c r="GJK582" s="633"/>
      <c r="GJL582" s="633"/>
      <c r="GJM582" s="633"/>
      <c r="GJN582" s="633"/>
      <c r="GJO582" s="633"/>
      <c r="GJP582" s="633"/>
      <c r="GJQ582" s="633"/>
      <c r="GJR582" s="633"/>
      <c r="GJS582" s="633"/>
      <c r="GJT582" s="633"/>
      <c r="GJU582" s="633"/>
      <c r="GJV582" s="633"/>
      <c r="GJW582" s="633"/>
      <c r="GJX582" s="633"/>
      <c r="GJY582" s="633"/>
      <c r="GJZ582" s="633"/>
      <c r="GKA582" s="633"/>
      <c r="GKB582" s="633"/>
      <c r="GKC582" s="633"/>
      <c r="GKD582" s="633"/>
      <c r="GKE582" s="633"/>
      <c r="GKF582" s="633"/>
      <c r="GKG582" s="633"/>
      <c r="GKH582" s="633"/>
      <c r="GKI582" s="633"/>
      <c r="GKJ582" s="633"/>
      <c r="GKK582" s="633"/>
      <c r="GKL582" s="633"/>
      <c r="GKM582" s="633"/>
      <c r="GKN582" s="633"/>
      <c r="GKO582" s="633"/>
      <c r="GKP582" s="633"/>
      <c r="GKQ582" s="633"/>
      <c r="GKR582" s="633"/>
      <c r="GKS582" s="633"/>
      <c r="GKT582" s="633"/>
      <c r="GKU582" s="633"/>
      <c r="GKV582" s="633"/>
      <c r="GKW582" s="633"/>
      <c r="GKX582" s="633"/>
      <c r="GKY582" s="633"/>
      <c r="GKZ582" s="633"/>
      <c r="GLA582" s="633"/>
      <c r="GLB582" s="633"/>
      <c r="GLC582" s="633"/>
      <c r="GLD582" s="633"/>
      <c r="GLE582" s="633"/>
      <c r="GLF582" s="633"/>
      <c r="GLG582" s="633"/>
      <c r="GLH582" s="633"/>
      <c r="GLI582" s="633"/>
      <c r="GLJ582" s="633"/>
      <c r="GLK582" s="633"/>
      <c r="GLL582" s="633"/>
      <c r="GLM582" s="633"/>
      <c r="GLN582" s="633"/>
      <c r="GLO582" s="633"/>
      <c r="GLP582" s="633"/>
      <c r="GLQ582" s="633"/>
      <c r="GLR582" s="633"/>
      <c r="GLS582" s="633"/>
      <c r="GLT582" s="633"/>
      <c r="GLU582" s="633"/>
      <c r="GLV582" s="633"/>
      <c r="GLW582" s="633"/>
      <c r="GLX582" s="633"/>
      <c r="GLY582" s="633"/>
      <c r="GLZ582" s="633"/>
      <c r="GMA582" s="633"/>
      <c r="GMB582" s="633"/>
      <c r="GMC582" s="633"/>
      <c r="GMD582" s="633"/>
      <c r="GME582" s="633"/>
      <c r="GMF582" s="633"/>
      <c r="GMG582" s="633"/>
      <c r="GMH582" s="633"/>
      <c r="GMI582" s="633"/>
      <c r="GMJ582" s="633"/>
      <c r="GMK582" s="633"/>
      <c r="GML582" s="633"/>
      <c r="GMM582" s="633"/>
      <c r="GMN582" s="633"/>
      <c r="GMO582" s="633"/>
      <c r="GMP582" s="633"/>
      <c r="GMQ582" s="633"/>
      <c r="GMR582" s="633"/>
      <c r="GMS582" s="633"/>
      <c r="GMT582" s="633"/>
      <c r="GMU582" s="633"/>
      <c r="GMV582" s="633"/>
      <c r="GMW582" s="633"/>
      <c r="GMX582" s="633"/>
      <c r="GMY582" s="633"/>
      <c r="GMZ582" s="633"/>
      <c r="GNA582" s="633"/>
      <c r="GNB582" s="633"/>
      <c r="GNC582" s="633"/>
      <c r="GND582" s="633"/>
      <c r="GNE582" s="633"/>
      <c r="GNF582" s="633"/>
      <c r="GNG582" s="633"/>
      <c r="GNH582" s="633"/>
      <c r="GNI582" s="633"/>
      <c r="GNJ582" s="633"/>
      <c r="GNK582" s="633"/>
      <c r="GNL582" s="633"/>
      <c r="GNM582" s="633"/>
      <c r="GNN582" s="633"/>
      <c r="GNO582" s="633"/>
      <c r="GNP582" s="633"/>
      <c r="GNQ582" s="633"/>
      <c r="GNR582" s="633"/>
      <c r="GNS582" s="633"/>
      <c r="GNT582" s="633"/>
      <c r="GNU582" s="633"/>
      <c r="GNV582" s="633"/>
      <c r="GNW582" s="633"/>
      <c r="GNX582" s="633"/>
      <c r="GNY582" s="633"/>
      <c r="GNZ582" s="633"/>
      <c r="GOA582" s="633"/>
      <c r="GOB582" s="633"/>
      <c r="GOC582" s="633"/>
      <c r="GOD582" s="633"/>
      <c r="GOE582" s="633"/>
      <c r="GOF582" s="633"/>
      <c r="GOG582" s="633"/>
      <c r="GOH582" s="633"/>
      <c r="GOI582" s="633"/>
      <c r="GOJ582" s="633"/>
      <c r="GOK582" s="633"/>
      <c r="GOL582" s="633"/>
      <c r="GOM582" s="633"/>
      <c r="GON582" s="633"/>
      <c r="GOO582" s="633"/>
      <c r="GOP582" s="633"/>
      <c r="GOQ582" s="633"/>
      <c r="GOR582" s="633"/>
      <c r="GOS582" s="633"/>
      <c r="GOT582" s="633"/>
      <c r="GOU582" s="633"/>
      <c r="GOV582" s="633"/>
      <c r="GOW582" s="633"/>
      <c r="GOX582" s="633"/>
      <c r="GOY582" s="633"/>
      <c r="GOZ582" s="633"/>
      <c r="GPA582" s="633"/>
      <c r="GPB582" s="633"/>
      <c r="GPC582" s="633"/>
      <c r="GPD582" s="633"/>
      <c r="GPE582" s="633"/>
      <c r="GPF582" s="633"/>
      <c r="GPG582" s="633"/>
      <c r="GPH582" s="633"/>
      <c r="GPI582" s="633"/>
      <c r="GPJ582" s="633"/>
      <c r="GPK582" s="633"/>
      <c r="GPL582" s="633"/>
      <c r="GPM582" s="633"/>
      <c r="GPN582" s="633"/>
      <c r="GPO582" s="633"/>
      <c r="GPP582" s="633"/>
      <c r="GPQ582" s="633"/>
      <c r="GPR582" s="633"/>
      <c r="GPS582" s="633"/>
      <c r="GPT582" s="633"/>
      <c r="GPU582" s="633"/>
      <c r="GPV582" s="633"/>
      <c r="GPW582" s="633"/>
      <c r="GPX582" s="633"/>
      <c r="GPY582" s="633"/>
      <c r="GPZ582" s="633"/>
      <c r="GQA582" s="633"/>
      <c r="GQB582" s="633"/>
      <c r="GQC582" s="633"/>
      <c r="GQD582" s="633"/>
      <c r="GQE582" s="633"/>
      <c r="GQF582" s="633"/>
      <c r="GQG582" s="633"/>
      <c r="GQH582" s="633"/>
      <c r="GQI582" s="633"/>
      <c r="GQJ582" s="633"/>
      <c r="GQK582" s="633"/>
      <c r="GQL582" s="633"/>
      <c r="GQM582" s="633"/>
      <c r="GQN582" s="633"/>
      <c r="GQO582" s="633"/>
      <c r="GQP582" s="633"/>
      <c r="GQQ582" s="633"/>
      <c r="GQR582" s="633"/>
      <c r="GQS582" s="633"/>
      <c r="GQT582" s="633"/>
      <c r="GQU582" s="633"/>
      <c r="GQV582" s="633"/>
      <c r="GQW582" s="633"/>
      <c r="GQX582" s="633"/>
      <c r="GQY582" s="633"/>
      <c r="GQZ582" s="633"/>
      <c r="GRA582" s="633"/>
      <c r="GRB582" s="633"/>
      <c r="GRC582" s="633"/>
      <c r="GRD582" s="633"/>
      <c r="GRE582" s="633"/>
      <c r="GRF582" s="633"/>
      <c r="GRG582" s="633"/>
      <c r="GRH582" s="633"/>
      <c r="GRI582" s="633"/>
      <c r="GRJ582" s="633"/>
      <c r="GRK582" s="633"/>
      <c r="GRL582" s="633"/>
      <c r="GRM582" s="633"/>
      <c r="GRN582" s="633"/>
      <c r="GRO582" s="633"/>
      <c r="GRP582" s="633"/>
      <c r="GRQ582" s="633"/>
      <c r="GRR582" s="633"/>
      <c r="GRS582" s="633"/>
      <c r="GRT582" s="633"/>
      <c r="GRU582" s="633"/>
      <c r="GRV582" s="633"/>
      <c r="GRW582" s="633"/>
      <c r="GRX582" s="633"/>
      <c r="GRY582" s="633"/>
      <c r="GRZ582" s="633"/>
      <c r="GSA582" s="633"/>
      <c r="GSB582" s="633"/>
      <c r="GSC582" s="633"/>
      <c r="GSD582" s="633"/>
      <c r="GSE582" s="633"/>
      <c r="GSF582" s="633"/>
      <c r="GSG582" s="633"/>
      <c r="GSH582" s="633"/>
      <c r="GSI582" s="633"/>
      <c r="GSJ582" s="633"/>
      <c r="GSK582" s="633"/>
      <c r="GSL582" s="633"/>
      <c r="GSM582" s="633"/>
      <c r="GSN582" s="633"/>
      <c r="GSO582" s="633"/>
      <c r="GSP582" s="633"/>
      <c r="GSQ582" s="633"/>
      <c r="GSR582" s="633"/>
      <c r="GSS582" s="633"/>
      <c r="GST582" s="633"/>
      <c r="GSU582" s="633"/>
      <c r="GSV582" s="633"/>
      <c r="GSW582" s="633"/>
      <c r="GSX582" s="633"/>
      <c r="GSY582" s="633"/>
      <c r="GSZ582" s="633"/>
      <c r="GTA582" s="633"/>
      <c r="GTB582" s="633"/>
      <c r="GTC582" s="633"/>
      <c r="GTD582" s="633"/>
      <c r="GTE582" s="633"/>
      <c r="GTF582" s="633"/>
      <c r="GTG582" s="633"/>
      <c r="GTH582" s="633"/>
      <c r="GTI582" s="633"/>
      <c r="GTJ582" s="633"/>
      <c r="GTK582" s="633"/>
      <c r="GTL582" s="633"/>
      <c r="GTM582" s="633"/>
      <c r="GTN582" s="633"/>
      <c r="GTO582" s="633"/>
      <c r="GTP582" s="633"/>
      <c r="GTQ582" s="633"/>
      <c r="GTR582" s="633"/>
      <c r="GTS582" s="633"/>
      <c r="GTT582" s="633"/>
      <c r="GTU582" s="633"/>
      <c r="GTV582" s="633"/>
      <c r="GTW582" s="633"/>
      <c r="GTX582" s="633"/>
      <c r="GTY582" s="633"/>
      <c r="GTZ582" s="633"/>
      <c r="GUA582" s="633"/>
      <c r="GUB582" s="633"/>
      <c r="GUC582" s="633"/>
      <c r="GUD582" s="633"/>
      <c r="GUE582" s="633"/>
      <c r="GUF582" s="633"/>
      <c r="GUG582" s="633"/>
      <c r="GUH582" s="633"/>
      <c r="GUI582" s="633"/>
      <c r="GUJ582" s="633"/>
      <c r="GUK582" s="633"/>
      <c r="GUL582" s="633"/>
      <c r="GUM582" s="633"/>
      <c r="GUN582" s="633"/>
      <c r="GUO582" s="633"/>
      <c r="GUP582" s="633"/>
      <c r="GUQ582" s="633"/>
      <c r="GUR582" s="633"/>
      <c r="GUS582" s="633"/>
      <c r="GUT582" s="633"/>
      <c r="GUU582" s="633"/>
      <c r="GUV582" s="633"/>
      <c r="GUW582" s="633"/>
      <c r="GUX582" s="633"/>
      <c r="GUY582" s="633"/>
      <c r="GUZ582" s="633"/>
      <c r="GVA582" s="633"/>
      <c r="GVB582" s="633"/>
      <c r="GVC582" s="633"/>
      <c r="GVD582" s="633"/>
      <c r="GVE582" s="633"/>
      <c r="GVF582" s="633"/>
      <c r="GVG582" s="633"/>
      <c r="GVH582" s="633"/>
      <c r="GVI582" s="633"/>
      <c r="GVJ582" s="633"/>
      <c r="GVK582" s="633"/>
      <c r="GVL582" s="633"/>
      <c r="GVM582" s="633"/>
      <c r="GVN582" s="633"/>
      <c r="GVO582" s="633"/>
      <c r="GVP582" s="633"/>
      <c r="GVQ582" s="633"/>
      <c r="GVR582" s="633"/>
      <c r="GVS582" s="633"/>
      <c r="GVT582" s="633"/>
      <c r="GVU582" s="633"/>
      <c r="GVV582" s="633"/>
      <c r="GVW582" s="633"/>
      <c r="GVX582" s="633"/>
      <c r="GVY582" s="633"/>
      <c r="GVZ582" s="633"/>
      <c r="GWA582" s="633"/>
      <c r="GWB582" s="633"/>
      <c r="GWC582" s="633"/>
      <c r="GWD582" s="633"/>
      <c r="GWE582" s="633"/>
      <c r="GWF582" s="633"/>
      <c r="GWG582" s="633"/>
      <c r="GWH582" s="633"/>
      <c r="GWI582" s="633"/>
      <c r="GWJ582" s="633"/>
      <c r="GWK582" s="633"/>
      <c r="GWL582" s="633"/>
      <c r="GWM582" s="633"/>
      <c r="GWN582" s="633"/>
      <c r="GWO582" s="633"/>
      <c r="GWP582" s="633"/>
      <c r="GWQ582" s="633"/>
      <c r="GWR582" s="633"/>
      <c r="GWS582" s="633"/>
      <c r="GWT582" s="633"/>
      <c r="GWU582" s="633"/>
      <c r="GWV582" s="633"/>
      <c r="GWW582" s="633"/>
      <c r="GWX582" s="633"/>
      <c r="GWY582" s="633"/>
      <c r="GWZ582" s="633"/>
      <c r="GXA582" s="633"/>
      <c r="GXB582" s="633"/>
      <c r="GXC582" s="633"/>
      <c r="GXD582" s="633"/>
      <c r="GXE582" s="633"/>
      <c r="GXF582" s="633"/>
      <c r="GXG582" s="633"/>
      <c r="GXH582" s="633"/>
      <c r="GXI582" s="633"/>
      <c r="GXJ582" s="633"/>
      <c r="GXK582" s="633"/>
      <c r="GXL582" s="633"/>
      <c r="GXM582" s="633"/>
      <c r="GXN582" s="633"/>
      <c r="GXO582" s="633"/>
      <c r="GXP582" s="633"/>
      <c r="GXQ582" s="633"/>
      <c r="GXR582" s="633"/>
      <c r="GXS582" s="633"/>
      <c r="GXT582" s="633"/>
      <c r="GXU582" s="633"/>
      <c r="GXV582" s="633"/>
      <c r="GXW582" s="633"/>
      <c r="GXX582" s="633"/>
      <c r="GXY582" s="633"/>
      <c r="GXZ582" s="633"/>
      <c r="GYA582" s="633"/>
      <c r="GYB582" s="633"/>
      <c r="GYC582" s="633"/>
      <c r="GYD582" s="633"/>
      <c r="GYE582" s="633"/>
      <c r="GYF582" s="633"/>
      <c r="GYG582" s="633"/>
      <c r="GYH582" s="633"/>
      <c r="GYI582" s="633"/>
      <c r="GYJ582" s="633"/>
      <c r="GYK582" s="633"/>
      <c r="GYL582" s="633"/>
      <c r="GYM582" s="633"/>
      <c r="GYN582" s="633"/>
      <c r="GYO582" s="633"/>
      <c r="GYP582" s="633"/>
      <c r="GYQ582" s="633"/>
      <c r="GYR582" s="633"/>
      <c r="GYS582" s="633"/>
      <c r="GYT582" s="633"/>
      <c r="GYU582" s="633"/>
      <c r="GYV582" s="633"/>
      <c r="GYW582" s="633"/>
      <c r="GYX582" s="633"/>
      <c r="GYY582" s="633"/>
      <c r="GYZ582" s="633"/>
      <c r="GZA582" s="633"/>
      <c r="GZB582" s="633"/>
      <c r="GZC582" s="633"/>
      <c r="GZD582" s="633"/>
      <c r="GZE582" s="633"/>
      <c r="GZF582" s="633"/>
      <c r="GZG582" s="633"/>
      <c r="GZH582" s="633"/>
      <c r="GZI582" s="633"/>
      <c r="GZJ582" s="633"/>
      <c r="GZK582" s="633"/>
      <c r="GZL582" s="633"/>
      <c r="GZM582" s="633"/>
      <c r="GZN582" s="633"/>
      <c r="GZO582" s="633"/>
      <c r="GZP582" s="633"/>
      <c r="GZQ582" s="633"/>
      <c r="GZR582" s="633"/>
      <c r="GZS582" s="633"/>
      <c r="GZT582" s="633"/>
      <c r="GZU582" s="633"/>
      <c r="GZV582" s="633"/>
      <c r="GZW582" s="633"/>
      <c r="GZX582" s="633"/>
      <c r="GZY582" s="633"/>
      <c r="GZZ582" s="633"/>
      <c r="HAA582" s="633"/>
      <c r="HAB582" s="633"/>
      <c r="HAC582" s="633"/>
      <c r="HAD582" s="633"/>
      <c r="HAE582" s="633"/>
      <c r="HAF582" s="633"/>
      <c r="HAG582" s="633"/>
      <c r="HAH582" s="633"/>
      <c r="HAI582" s="633"/>
      <c r="HAJ582" s="633"/>
      <c r="HAK582" s="633"/>
      <c r="HAL582" s="633"/>
      <c r="HAM582" s="633"/>
      <c r="HAN582" s="633"/>
      <c r="HAO582" s="633"/>
      <c r="HAP582" s="633"/>
      <c r="HAQ582" s="633"/>
      <c r="HAR582" s="633"/>
      <c r="HAS582" s="633"/>
      <c r="HAT582" s="633"/>
      <c r="HAU582" s="633"/>
      <c r="HAV582" s="633"/>
      <c r="HAW582" s="633"/>
      <c r="HAX582" s="633"/>
      <c r="HAY582" s="633"/>
      <c r="HAZ582" s="633"/>
      <c r="HBA582" s="633"/>
      <c r="HBB582" s="633"/>
      <c r="HBC582" s="633"/>
      <c r="HBD582" s="633"/>
      <c r="HBE582" s="633"/>
      <c r="HBF582" s="633"/>
      <c r="HBG582" s="633"/>
      <c r="HBH582" s="633"/>
      <c r="HBI582" s="633"/>
      <c r="HBJ582" s="633"/>
      <c r="HBK582" s="633"/>
      <c r="HBL582" s="633"/>
      <c r="HBM582" s="633"/>
      <c r="HBN582" s="633"/>
      <c r="HBO582" s="633"/>
      <c r="HBP582" s="633"/>
      <c r="HBQ582" s="633"/>
      <c r="HBR582" s="633"/>
      <c r="HBS582" s="633"/>
      <c r="HBT582" s="633"/>
      <c r="HBU582" s="633"/>
      <c r="HBV582" s="633"/>
      <c r="HBW582" s="633"/>
      <c r="HBX582" s="633"/>
      <c r="HBY582" s="633"/>
      <c r="HBZ582" s="633"/>
      <c r="HCA582" s="633"/>
      <c r="HCB582" s="633"/>
      <c r="HCC582" s="633"/>
      <c r="HCD582" s="633"/>
      <c r="HCE582" s="633"/>
      <c r="HCF582" s="633"/>
      <c r="HCG582" s="633"/>
      <c r="HCH582" s="633"/>
      <c r="HCI582" s="633"/>
      <c r="HCJ582" s="633"/>
      <c r="HCK582" s="633"/>
      <c r="HCL582" s="633"/>
      <c r="HCM582" s="633"/>
      <c r="HCN582" s="633"/>
      <c r="HCO582" s="633"/>
      <c r="HCP582" s="633"/>
      <c r="HCQ582" s="633"/>
      <c r="HCR582" s="633"/>
      <c r="HCS582" s="633"/>
      <c r="HCT582" s="633"/>
      <c r="HCU582" s="633"/>
      <c r="HCV582" s="633"/>
      <c r="HCW582" s="633"/>
      <c r="HCX582" s="633"/>
      <c r="HCY582" s="633"/>
      <c r="HCZ582" s="633"/>
      <c r="HDA582" s="633"/>
      <c r="HDB582" s="633"/>
      <c r="HDC582" s="633"/>
      <c r="HDD582" s="633"/>
      <c r="HDE582" s="633"/>
      <c r="HDF582" s="633"/>
      <c r="HDG582" s="633"/>
      <c r="HDH582" s="633"/>
      <c r="HDI582" s="633"/>
      <c r="HDJ582" s="633"/>
      <c r="HDK582" s="633"/>
      <c r="HDL582" s="633"/>
      <c r="HDM582" s="633"/>
      <c r="HDN582" s="633"/>
      <c r="HDO582" s="633"/>
      <c r="HDP582" s="633"/>
      <c r="HDQ582" s="633"/>
      <c r="HDR582" s="633"/>
      <c r="HDS582" s="633"/>
      <c r="HDT582" s="633"/>
      <c r="HDU582" s="633"/>
      <c r="HDV582" s="633"/>
      <c r="HDW582" s="633"/>
      <c r="HDX582" s="633"/>
      <c r="HDY582" s="633"/>
      <c r="HDZ582" s="633"/>
      <c r="HEA582" s="633"/>
      <c r="HEB582" s="633"/>
      <c r="HEC582" s="633"/>
      <c r="HED582" s="633"/>
      <c r="HEE582" s="633"/>
      <c r="HEF582" s="633"/>
      <c r="HEG582" s="633"/>
      <c r="HEH582" s="633"/>
      <c r="HEI582" s="633"/>
      <c r="HEJ582" s="633"/>
      <c r="HEK582" s="633"/>
      <c r="HEL582" s="633"/>
      <c r="HEM582" s="633"/>
      <c r="HEN582" s="633"/>
      <c r="HEO582" s="633"/>
      <c r="HEP582" s="633"/>
      <c r="HEQ582" s="633"/>
      <c r="HER582" s="633"/>
      <c r="HES582" s="633"/>
      <c r="HET582" s="633"/>
      <c r="HEU582" s="633"/>
      <c r="HEV582" s="633"/>
      <c r="HEW582" s="633"/>
      <c r="HEX582" s="633"/>
      <c r="HEY582" s="633"/>
      <c r="HEZ582" s="633"/>
      <c r="HFA582" s="633"/>
      <c r="HFB582" s="633"/>
      <c r="HFC582" s="633"/>
      <c r="HFD582" s="633"/>
      <c r="HFE582" s="633"/>
      <c r="HFF582" s="633"/>
      <c r="HFG582" s="633"/>
      <c r="HFH582" s="633"/>
      <c r="HFI582" s="633"/>
      <c r="HFJ582" s="633"/>
      <c r="HFK582" s="633"/>
      <c r="HFL582" s="633"/>
      <c r="HFM582" s="633"/>
      <c r="HFN582" s="633"/>
      <c r="HFO582" s="633"/>
      <c r="HFP582" s="633"/>
      <c r="HFQ582" s="633"/>
      <c r="HFR582" s="633"/>
      <c r="HFS582" s="633"/>
      <c r="HFT582" s="633"/>
      <c r="HFU582" s="633"/>
      <c r="HFV582" s="633"/>
      <c r="HFW582" s="633"/>
      <c r="HFX582" s="633"/>
      <c r="HFY582" s="633"/>
      <c r="HFZ582" s="633"/>
      <c r="HGA582" s="633"/>
      <c r="HGB582" s="633"/>
      <c r="HGC582" s="633"/>
      <c r="HGD582" s="633"/>
      <c r="HGE582" s="633"/>
      <c r="HGF582" s="633"/>
      <c r="HGG582" s="633"/>
      <c r="HGH582" s="633"/>
      <c r="HGI582" s="633"/>
      <c r="HGJ582" s="633"/>
      <c r="HGK582" s="633"/>
      <c r="HGL582" s="633"/>
      <c r="HGM582" s="633"/>
      <c r="HGN582" s="633"/>
      <c r="HGO582" s="633"/>
      <c r="HGP582" s="633"/>
      <c r="HGQ582" s="633"/>
      <c r="HGR582" s="633"/>
      <c r="HGS582" s="633"/>
      <c r="HGT582" s="633"/>
      <c r="HGU582" s="633"/>
      <c r="HGV582" s="633"/>
      <c r="HGW582" s="633"/>
      <c r="HGX582" s="633"/>
      <c r="HGY582" s="633"/>
      <c r="HGZ582" s="633"/>
      <c r="HHA582" s="633"/>
      <c r="HHB582" s="633"/>
      <c r="HHC582" s="633"/>
      <c r="HHD582" s="633"/>
      <c r="HHE582" s="633"/>
      <c r="HHF582" s="633"/>
      <c r="HHG582" s="633"/>
      <c r="HHH582" s="633"/>
      <c r="HHI582" s="633"/>
      <c r="HHJ582" s="633"/>
      <c r="HHK582" s="633"/>
      <c r="HHL582" s="633"/>
      <c r="HHM582" s="633"/>
      <c r="HHN582" s="633"/>
      <c r="HHO582" s="633"/>
      <c r="HHP582" s="633"/>
      <c r="HHQ582" s="633"/>
      <c r="HHR582" s="633"/>
      <c r="HHS582" s="633"/>
      <c r="HHT582" s="633"/>
      <c r="HHU582" s="633"/>
      <c r="HHV582" s="633"/>
      <c r="HHW582" s="633"/>
      <c r="HHX582" s="633"/>
      <c r="HHY582" s="633"/>
      <c r="HHZ582" s="633"/>
      <c r="HIA582" s="633"/>
      <c r="HIB582" s="633"/>
      <c r="HIC582" s="633"/>
      <c r="HID582" s="633"/>
      <c r="HIE582" s="633"/>
      <c r="HIF582" s="633"/>
      <c r="HIG582" s="633"/>
      <c r="HIH582" s="633"/>
      <c r="HII582" s="633"/>
      <c r="HIJ582" s="633"/>
      <c r="HIK582" s="633"/>
      <c r="HIL582" s="633"/>
      <c r="HIM582" s="633"/>
      <c r="HIN582" s="633"/>
      <c r="HIO582" s="633"/>
      <c r="HIP582" s="633"/>
      <c r="HIQ582" s="633"/>
      <c r="HIR582" s="633"/>
      <c r="HIS582" s="633"/>
      <c r="HIT582" s="633"/>
      <c r="HIU582" s="633"/>
      <c r="HIV582" s="633"/>
      <c r="HIW582" s="633"/>
      <c r="HIX582" s="633"/>
      <c r="HIY582" s="633"/>
      <c r="HIZ582" s="633"/>
      <c r="HJA582" s="633"/>
      <c r="HJB582" s="633"/>
      <c r="HJC582" s="633"/>
      <c r="HJD582" s="633"/>
      <c r="HJE582" s="633"/>
      <c r="HJF582" s="633"/>
      <c r="HJG582" s="633"/>
      <c r="HJH582" s="633"/>
      <c r="HJI582" s="633"/>
      <c r="HJJ582" s="633"/>
      <c r="HJK582" s="633"/>
      <c r="HJL582" s="633"/>
      <c r="HJM582" s="633"/>
      <c r="HJN582" s="633"/>
      <c r="HJO582" s="633"/>
      <c r="HJP582" s="633"/>
      <c r="HJQ582" s="633"/>
      <c r="HJR582" s="633"/>
      <c r="HJS582" s="633"/>
      <c r="HJT582" s="633"/>
      <c r="HJU582" s="633"/>
      <c r="HJV582" s="633"/>
      <c r="HJW582" s="633"/>
      <c r="HJX582" s="633"/>
      <c r="HJY582" s="633"/>
      <c r="HJZ582" s="633"/>
      <c r="HKA582" s="633"/>
      <c r="HKB582" s="633"/>
      <c r="HKC582" s="633"/>
      <c r="HKD582" s="633"/>
      <c r="HKE582" s="633"/>
      <c r="HKF582" s="633"/>
      <c r="HKG582" s="633"/>
      <c r="HKH582" s="633"/>
      <c r="HKI582" s="633"/>
      <c r="HKJ582" s="633"/>
      <c r="HKK582" s="633"/>
      <c r="HKL582" s="633"/>
      <c r="HKM582" s="633"/>
      <c r="HKN582" s="633"/>
      <c r="HKO582" s="633"/>
      <c r="HKP582" s="633"/>
      <c r="HKQ582" s="633"/>
      <c r="HKR582" s="633"/>
      <c r="HKS582" s="633"/>
      <c r="HKT582" s="633"/>
      <c r="HKU582" s="633"/>
      <c r="HKV582" s="633"/>
      <c r="HKW582" s="633"/>
      <c r="HKX582" s="633"/>
      <c r="HKY582" s="633"/>
      <c r="HKZ582" s="633"/>
      <c r="HLA582" s="633"/>
      <c r="HLB582" s="633"/>
      <c r="HLC582" s="633"/>
      <c r="HLD582" s="633"/>
      <c r="HLE582" s="633"/>
      <c r="HLF582" s="633"/>
      <c r="HLG582" s="633"/>
      <c r="HLH582" s="633"/>
      <c r="HLI582" s="633"/>
      <c r="HLJ582" s="633"/>
      <c r="HLK582" s="633"/>
      <c r="HLL582" s="633"/>
      <c r="HLM582" s="633"/>
      <c r="HLN582" s="633"/>
      <c r="HLO582" s="633"/>
      <c r="HLP582" s="633"/>
      <c r="HLQ582" s="633"/>
      <c r="HLR582" s="633"/>
      <c r="HLS582" s="633"/>
      <c r="HLT582" s="633"/>
      <c r="HLU582" s="633"/>
      <c r="HLV582" s="633"/>
      <c r="HLW582" s="633"/>
      <c r="HLX582" s="633"/>
      <c r="HLY582" s="633"/>
      <c r="HLZ582" s="633"/>
      <c r="HMA582" s="633"/>
      <c r="HMB582" s="633"/>
      <c r="HMC582" s="633"/>
      <c r="HMD582" s="633"/>
      <c r="HME582" s="633"/>
      <c r="HMF582" s="633"/>
      <c r="HMG582" s="633"/>
      <c r="HMH582" s="633"/>
      <c r="HMI582" s="633"/>
      <c r="HMJ582" s="633"/>
      <c r="HMK582" s="633"/>
      <c r="HML582" s="633"/>
      <c r="HMM582" s="633"/>
      <c r="HMN582" s="633"/>
      <c r="HMO582" s="633"/>
      <c r="HMP582" s="633"/>
      <c r="HMQ582" s="633"/>
      <c r="HMR582" s="633"/>
      <c r="HMS582" s="633"/>
      <c r="HMT582" s="633"/>
      <c r="HMU582" s="633"/>
      <c r="HMV582" s="633"/>
      <c r="HMW582" s="633"/>
      <c r="HMX582" s="633"/>
      <c r="HMY582" s="633"/>
      <c r="HMZ582" s="633"/>
      <c r="HNA582" s="633"/>
      <c r="HNB582" s="633"/>
      <c r="HNC582" s="633"/>
      <c r="HND582" s="633"/>
      <c r="HNE582" s="633"/>
      <c r="HNF582" s="633"/>
      <c r="HNG582" s="633"/>
      <c r="HNH582" s="633"/>
      <c r="HNI582" s="633"/>
      <c r="HNJ582" s="633"/>
      <c r="HNK582" s="633"/>
      <c r="HNL582" s="633"/>
      <c r="HNM582" s="633"/>
      <c r="HNN582" s="633"/>
      <c r="HNO582" s="633"/>
      <c r="HNP582" s="633"/>
      <c r="HNQ582" s="633"/>
      <c r="HNR582" s="633"/>
      <c r="HNS582" s="633"/>
      <c r="HNT582" s="633"/>
      <c r="HNU582" s="633"/>
      <c r="HNV582" s="633"/>
      <c r="HNW582" s="633"/>
      <c r="HNX582" s="633"/>
      <c r="HNY582" s="633"/>
      <c r="HNZ582" s="633"/>
      <c r="HOA582" s="633"/>
      <c r="HOB582" s="633"/>
      <c r="HOC582" s="633"/>
      <c r="HOD582" s="633"/>
      <c r="HOE582" s="633"/>
      <c r="HOF582" s="633"/>
      <c r="HOG582" s="633"/>
      <c r="HOH582" s="633"/>
      <c r="HOI582" s="633"/>
      <c r="HOJ582" s="633"/>
      <c r="HOK582" s="633"/>
      <c r="HOL582" s="633"/>
      <c r="HOM582" s="633"/>
      <c r="HON582" s="633"/>
      <c r="HOO582" s="633"/>
      <c r="HOP582" s="633"/>
      <c r="HOQ582" s="633"/>
      <c r="HOR582" s="633"/>
      <c r="HOS582" s="633"/>
      <c r="HOT582" s="633"/>
      <c r="HOU582" s="633"/>
      <c r="HOV582" s="633"/>
      <c r="HOW582" s="633"/>
      <c r="HOX582" s="633"/>
      <c r="HOY582" s="633"/>
      <c r="HOZ582" s="633"/>
      <c r="HPA582" s="633"/>
      <c r="HPB582" s="633"/>
      <c r="HPC582" s="633"/>
      <c r="HPD582" s="633"/>
      <c r="HPE582" s="633"/>
      <c r="HPF582" s="633"/>
      <c r="HPG582" s="633"/>
      <c r="HPH582" s="633"/>
      <c r="HPI582" s="633"/>
      <c r="HPJ582" s="633"/>
      <c r="HPK582" s="633"/>
      <c r="HPL582" s="633"/>
      <c r="HPM582" s="633"/>
      <c r="HPN582" s="633"/>
      <c r="HPO582" s="633"/>
      <c r="HPP582" s="633"/>
      <c r="HPQ582" s="633"/>
      <c r="HPR582" s="633"/>
      <c r="HPS582" s="633"/>
      <c r="HPT582" s="633"/>
      <c r="HPU582" s="633"/>
      <c r="HPV582" s="633"/>
      <c r="HPW582" s="633"/>
      <c r="HPX582" s="633"/>
      <c r="HPY582" s="633"/>
      <c r="HPZ582" s="633"/>
      <c r="HQA582" s="633"/>
      <c r="HQB582" s="633"/>
      <c r="HQC582" s="633"/>
      <c r="HQD582" s="633"/>
      <c r="HQE582" s="633"/>
      <c r="HQF582" s="633"/>
      <c r="HQG582" s="633"/>
      <c r="HQH582" s="633"/>
      <c r="HQI582" s="633"/>
      <c r="HQJ582" s="633"/>
      <c r="HQK582" s="633"/>
      <c r="HQL582" s="633"/>
      <c r="HQM582" s="633"/>
      <c r="HQN582" s="633"/>
      <c r="HQO582" s="633"/>
      <c r="HQP582" s="633"/>
      <c r="HQQ582" s="633"/>
      <c r="HQR582" s="633"/>
      <c r="HQS582" s="633"/>
      <c r="HQT582" s="633"/>
      <c r="HQU582" s="633"/>
      <c r="HQV582" s="633"/>
      <c r="HQW582" s="633"/>
      <c r="HQX582" s="633"/>
      <c r="HQY582" s="633"/>
      <c r="HQZ582" s="633"/>
      <c r="HRA582" s="633"/>
      <c r="HRB582" s="633"/>
      <c r="HRC582" s="633"/>
      <c r="HRD582" s="633"/>
      <c r="HRE582" s="633"/>
      <c r="HRF582" s="633"/>
      <c r="HRG582" s="633"/>
      <c r="HRH582" s="633"/>
      <c r="HRI582" s="633"/>
      <c r="HRJ582" s="633"/>
      <c r="HRK582" s="633"/>
      <c r="HRL582" s="633"/>
      <c r="HRM582" s="633"/>
      <c r="HRN582" s="633"/>
      <c r="HRO582" s="633"/>
      <c r="HRP582" s="633"/>
      <c r="HRQ582" s="633"/>
      <c r="HRR582" s="633"/>
      <c r="HRS582" s="633"/>
      <c r="HRT582" s="633"/>
      <c r="HRU582" s="633"/>
      <c r="HRV582" s="633"/>
      <c r="HRW582" s="633"/>
      <c r="HRX582" s="633"/>
      <c r="HRY582" s="633"/>
      <c r="HRZ582" s="633"/>
      <c r="HSA582" s="633"/>
      <c r="HSB582" s="633"/>
      <c r="HSC582" s="633"/>
      <c r="HSD582" s="633"/>
      <c r="HSE582" s="633"/>
      <c r="HSF582" s="633"/>
      <c r="HSG582" s="633"/>
      <c r="HSH582" s="633"/>
      <c r="HSI582" s="633"/>
      <c r="HSJ582" s="633"/>
      <c r="HSK582" s="633"/>
      <c r="HSL582" s="633"/>
      <c r="HSM582" s="633"/>
      <c r="HSN582" s="633"/>
      <c r="HSO582" s="633"/>
      <c r="HSP582" s="633"/>
      <c r="HSQ582" s="633"/>
      <c r="HSR582" s="633"/>
      <c r="HSS582" s="633"/>
      <c r="HST582" s="633"/>
      <c r="HSU582" s="633"/>
      <c r="HSV582" s="633"/>
      <c r="HSW582" s="633"/>
      <c r="HSX582" s="633"/>
      <c r="HSY582" s="633"/>
      <c r="HSZ582" s="633"/>
      <c r="HTA582" s="633"/>
      <c r="HTB582" s="633"/>
      <c r="HTC582" s="633"/>
      <c r="HTD582" s="633"/>
      <c r="HTE582" s="633"/>
      <c r="HTF582" s="633"/>
      <c r="HTG582" s="633"/>
      <c r="HTH582" s="633"/>
      <c r="HTI582" s="633"/>
      <c r="HTJ582" s="633"/>
      <c r="HTK582" s="633"/>
      <c r="HTL582" s="633"/>
      <c r="HTM582" s="633"/>
      <c r="HTN582" s="633"/>
      <c r="HTO582" s="633"/>
      <c r="HTP582" s="633"/>
      <c r="HTQ582" s="633"/>
      <c r="HTR582" s="633"/>
      <c r="HTS582" s="633"/>
      <c r="HTT582" s="633"/>
      <c r="HTU582" s="633"/>
      <c r="HTV582" s="633"/>
      <c r="HTW582" s="633"/>
      <c r="HTX582" s="633"/>
      <c r="HTY582" s="633"/>
      <c r="HTZ582" s="633"/>
      <c r="HUA582" s="633"/>
      <c r="HUB582" s="633"/>
      <c r="HUC582" s="633"/>
      <c r="HUD582" s="633"/>
      <c r="HUE582" s="633"/>
      <c r="HUF582" s="633"/>
      <c r="HUG582" s="633"/>
      <c r="HUH582" s="633"/>
      <c r="HUI582" s="633"/>
      <c r="HUJ582" s="633"/>
      <c r="HUK582" s="633"/>
      <c r="HUL582" s="633"/>
      <c r="HUM582" s="633"/>
      <c r="HUN582" s="633"/>
      <c r="HUO582" s="633"/>
      <c r="HUP582" s="633"/>
      <c r="HUQ582" s="633"/>
      <c r="HUR582" s="633"/>
      <c r="HUS582" s="633"/>
      <c r="HUT582" s="633"/>
      <c r="HUU582" s="633"/>
      <c r="HUV582" s="633"/>
      <c r="HUW582" s="633"/>
      <c r="HUX582" s="633"/>
      <c r="HUY582" s="633"/>
      <c r="HUZ582" s="633"/>
      <c r="HVA582" s="633"/>
      <c r="HVB582" s="633"/>
      <c r="HVC582" s="633"/>
      <c r="HVD582" s="633"/>
      <c r="HVE582" s="633"/>
      <c r="HVF582" s="633"/>
      <c r="HVG582" s="633"/>
      <c r="HVH582" s="633"/>
      <c r="HVI582" s="633"/>
      <c r="HVJ582" s="633"/>
      <c r="HVK582" s="633"/>
      <c r="HVL582" s="633"/>
      <c r="HVM582" s="633"/>
      <c r="HVN582" s="633"/>
      <c r="HVO582" s="633"/>
      <c r="HVP582" s="633"/>
      <c r="HVQ582" s="633"/>
      <c r="HVR582" s="633"/>
      <c r="HVS582" s="633"/>
      <c r="HVT582" s="633"/>
      <c r="HVU582" s="633"/>
      <c r="HVV582" s="633"/>
      <c r="HVW582" s="633"/>
      <c r="HVX582" s="633"/>
      <c r="HVY582" s="633"/>
      <c r="HVZ582" s="633"/>
      <c r="HWA582" s="633"/>
      <c r="HWB582" s="633"/>
      <c r="HWC582" s="633"/>
      <c r="HWD582" s="633"/>
      <c r="HWE582" s="633"/>
      <c r="HWF582" s="633"/>
      <c r="HWG582" s="633"/>
      <c r="HWH582" s="633"/>
      <c r="HWI582" s="633"/>
      <c r="HWJ582" s="633"/>
      <c r="HWK582" s="633"/>
      <c r="HWL582" s="633"/>
      <c r="HWM582" s="633"/>
      <c r="HWN582" s="633"/>
      <c r="HWO582" s="633"/>
      <c r="HWP582" s="633"/>
      <c r="HWQ582" s="633"/>
      <c r="HWR582" s="633"/>
      <c r="HWS582" s="633"/>
      <c r="HWT582" s="633"/>
      <c r="HWU582" s="633"/>
      <c r="HWV582" s="633"/>
      <c r="HWW582" s="633"/>
      <c r="HWX582" s="633"/>
      <c r="HWY582" s="633"/>
      <c r="HWZ582" s="633"/>
      <c r="HXA582" s="633"/>
      <c r="HXB582" s="633"/>
      <c r="HXC582" s="633"/>
      <c r="HXD582" s="633"/>
      <c r="HXE582" s="633"/>
      <c r="HXF582" s="633"/>
      <c r="HXG582" s="633"/>
      <c r="HXH582" s="633"/>
      <c r="HXI582" s="633"/>
      <c r="HXJ582" s="633"/>
      <c r="HXK582" s="633"/>
      <c r="HXL582" s="633"/>
      <c r="HXM582" s="633"/>
      <c r="HXN582" s="633"/>
      <c r="HXO582" s="633"/>
      <c r="HXP582" s="633"/>
      <c r="HXQ582" s="633"/>
      <c r="HXR582" s="633"/>
      <c r="HXS582" s="633"/>
      <c r="HXT582" s="633"/>
      <c r="HXU582" s="633"/>
      <c r="HXV582" s="633"/>
      <c r="HXW582" s="633"/>
      <c r="HXX582" s="633"/>
      <c r="HXY582" s="633"/>
      <c r="HXZ582" s="633"/>
      <c r="HYA582" s="633"/>
      <c r="HYB582" s="633"/>
      <c r="HYC582" s="633"/>
      <c r="HYD582" s="633"/>
      <c r="HYE582" s="633"/>
      <c r="HYF582" s="633"/>
      <c r="HYG582" s="633"/>
      <c r="HYH582" s="633"/>
      <c r="HYI582" s="633"/>
      <c r="HYJ582" s="633"/>
      <c r="HYK582" s="633"/>
      <c r="HYL582" s="633"/>
      <c r="HYM582" s="633"/>
      <c r="HYN582" s="633"/>
      <c r="HYO582" s="633"/>
      <c r="HYP582" s="633"/>
      <c r="HYQ582" s="633"/>
      <c r="HYR582" s="633"/>
      <c r="HYS582" s="633"/>
      <c r="HYT582" s="633"/>
      <c r="HYU582" s="633"/>
      <c r="HYV582" s="633"/>
      <c r="HYW582" s="633"/>
      <c r="HYX582" s="633"/>
      <c r="HYY582" s="633"/>
      <c r="HYZ582" s="633"/>
      <c r="HZA582" s="633"/>
      <c r="HZB582" s="633"/>
      <c r="HZC582" s="633"/>
      <c r="HZD582" s="633"/>
      <c r="HZE582" s="633"/>
      <c r="HZF582" s="633"/>
      <c r="HZG582" s="633"/>
      <c r="HZH582" s="633"/>
      <c r="HZI582" s="633"/>
      <c r="HZJ582" s="633"/>
      <c r="HZK582" s="633"/>
      <c r="HZL582" s="633"/>
      <c r="HZM582" s="633"/>
      <c r="HZN582" s="633"/>
      <c r="HZO582" s="633"/>
      <c r="HZP582" s="633"/>
      <c r="HZQ582" s="633"/>
      <c r="HZR582" s="633"/>
      <c r="HZS582" s="633"/>
      <c r="HZT582" s="633"/>
      <c r="HZU582" s="633"/>
      <c r="HZV582" s="633"/>
      <c r="HZW582" s="633"/>
      <c r="HZX582" s="633"/>
      <c r="HZY582" s="633"/>
      <c r="HZZ582" s="633"/>
      <c r="IAA582" s="633"/>
      <c r="IAB582" s="633"/>
      <c r="IAC582" s="633"/>
      <c r="IAD582" s="633"/>
      <c r="IAE582" s="633"/>
      <c r="IAF582" s="633"/>
      <c r="IAG582" s="633"/>
      <c r="IAH582" s="633"/>
      <c r="IAI582" s="633"/>
      <c r="IAJ582" s="633"/>
      <c r="IAK582" s="633"/>
      <c r="IAL582" s="633"/>
      <c r="IAM582" s="633"/>
      <c r="IAN582" s="633"/>
      <c r="IAO582" s="633"/>
      <c r="IAP582" s="633"/>
      <c r="IAQ582" s="633"/>
      <c r="IAR582" s="633"/>
      <c r="IAS582" s="633"/>
      <c r="IAT582" s="633"/>
      <c r="IAU582" s="633"/>
      <c r="IAV582" s="633"/>
      <c r="IAW582" s="633"/>
      <c r="IAX582" s="633"/>
      <c r="IAY582" s="633"/>
      <c r="IAZ582" s="633"/>
      <c r="IBA582" s="633"/>
      <c r="IBB582" s="633"/>
      <c r="IBC582" s="633"/>
      <c r="IBD582" s="633"/>
      <c r="IBE582" s="633"/>
      <c r="IBF582" s="633"/>
      <c r="IBG582" s="633"/>
      <c r="IBH582" s="633"/>
      <c r="IBI582" s="633"/>
      <c r="IBJ582" s="633"/>
      <c r="IBK582" s="633"/>
      <c r="IBL582" s="633"/>
      <c r="IBM582" s="633"/>
      <c r="IBN582" s="633"/>
      <c r="IBO582" s="633"/>
      <c r="IBP582" s="633"/>
      <c r="IBQ582" s="633"/>
      <c r="IBR582" s="633"/>
      <c r="IBS582" s="633"/>
      <c r="IBT582" s="633"/>
      <c r="IBU582" s="633"/>
      <c r="IBV582" s="633"/>
      <c r="IBW582" s="633"/>
      <c r="IBX582" s="633"/>
      <c r="IBY582" s="633"/>
      <c r="IBZ582" s="633"/>
      <c r="ICA582" s="633"/>
      <c r="ICB582" s="633"/>
      <c r="ICC582" s="633"/>
      <c r="ICD582" s="633"/>
      <c r="ICE582" s="633"/>
      <c r="ICF582" s="633"/>
      <c r="ICG582" s="633"/>
      <c r="ICH582" s="633"/>
      <c r="ICI582" s="633"/>
      <c r="ICJ582" s="633"/>
      <c r="ICK582" s="633"/>
      <c r="ICL582" s="633"/>
      <c r="ICM582" s="633"/>
      <c r="ICN582" s="633"/>
      <c r="ICO582" s="633"/>
      <c r="ICP582" s="633"/>
      <c r="ICQ582" s="633"/>
      <c r="ICR582" s="633"/>
      <c r="ICS582" s="633"/>
      <c r="ICT582" s="633"/>
      <c r="ICU582" s="633"/>
      <c r="ICV582" s="633"/>
      <c r="ICW582" s="633"/>
      <c r="ICX582" s="633"/>
      <c r="ICY582" s="633"/>
      <c r="ICZ582" s="633"/>
      <c r="IDA582" s="633"/>
      <c r="IDB582" s="633"/>
      <c r="IDC582" s="633"/>
      <c r="IDD582" s="633"/>
      <c r="IDE582" s="633"/>
      <c r="IDF582" s="633"/>
      <c r="IDG582" s="633"/>
      <c r="IDH582" s="633"/>
      <c r="IDI582" s="633"/>
      <c r="IDJ582" s="633"/>
      <c r="IDK582" s="633"/>
      <c r="IDL582" s="633"/>
      <c r="IDM582" s="633"/>
      <c r="IDN582" s="633"/>
      <c r="IDO582" s="633"/>
      <c r="IDP582" s="633"/>
      <c r="IDQ582" s="633"/>
      <c r="IDR582" s="633"/>
      <c r="IDS582" s="633"/>
      <c r="IDT582" s="633"/>
      <c r="IDU582" s="633"/>
      <c r="IDV582" s="633"/>
      <c r="IDW582" s="633"/>
      <c r="IDX582" s="633"/>
      <c r="IDY582" s="633"/>
      <c r="IDZ582" s="633"/>
      <c r="IEA582" s="633"/>
      <c r="IEB582" s="633"/>
      <c r="IEC582" s="633"/>
      <c r="IED582" s="633"/>
      <c r="IEE582" s="633"/>
      <c r="IEF582" s="633"/>
      <c r="IEG582" s="633"/>
      <c r="IEH582" s="633"/>
      <c r="IEI582" s="633"/>
      <c r="IEJ582" s="633"/>
      <c r="IEK582" s="633"/>
      <c r="IEL582" s="633"/>
      <c r="IEM582" s="633"/>
      <c r="IEN582" s="633"/>
      <c r="IEO582" s="633"/>
      <c r="IEP582" s="633"/>
      <c r="IEQ582" s="633"/>
      <c r="IER582" s="633"/>
      <c r="IES582" s="633"/>
      <c r="IET582" s="633"/>
      <c r="IEU582" s="633"/>
      <c r="IEV582" s="633"/>
      <c r="IEW582" s="633"/>
      <c r="IEX582" s="633"/>
      <c r="IEY582" s="633"/>
      <c r="IEZ582" s="633"/>
      <c r="IFA582" s="633"/>
      <c r="IFB582" s="633"/>
      <c r="IFC582" s="633"/>
      <c r="IFD582" s="633"/>
      <c r="IFE582" s="633"/>
      <c r="IFF582" s="633"/>
      <c r="IFG582" s="633"/>
      <c r="IFH582" s="633"/>
      <c r="IFI582" s="633"/>
      <c r="IFJ582" s="633"/>
      <c r="IFK582" s="633"/>
      <c r="IFL582" s="633"/>
      <c r="IFM582" s="633"/>
      <c r="IFN582" s="633"/>
      <c r="IFO582" s="633"/>
      <c r="IFP582" s="633"/>
      <c r="IFQ582" s="633"/>
      <c r="IFR582" s="633"/>
      <c r="IFS582" s="633"/>
      <c r="IFT582" s="633"/>
      <c r="IFU582" s="633"/>
      <c r="IFV582" s="633"/>
      <c r="IFW582" s="633"/>
      <c r="IFX582" s="633"/>
      <c r="IFY582" s="633"/>
      <c r="IFZ582" s="633"/>
      <c r="IGA582" s="633"/>
      <c r="IGB582" s="633"/>
      <c r="IGC582" s="633"/>
      <c r="IGD582" s="633"/>
      <c r="IGE582" s="633"/>
      <c r="IGF582" s="633"/>
      <c r="IGG582" s="633"/>
      <c r="IGH582" s="633"/>
      <c r="IGI582" s="633"/>
      <c r="IGJ582" s="633"/>
      <c r="IGK582" s="633"/>
      <c r="IGL582" s="633"/>
      <c r="IGM582" s="633"/>
      <c r="IGN582" s="633"/>
      <c r="IGO582" s="633"/>
      <c r="IGP582" s="633"/>
      <c r="IGQ582" s="633"/>
      <c r="IGR582" s="633"/>
      <c r="IGS582" s="633"/>
      <c r="IGT582" s="633"/>
      <c r="IGU582" s="633"/>
      <c r="IGV582" s="633"/>
      <c r="IGW582" s="633"/>
      <c r="IGX582" s="633"/>
      <c r="IGY582" s="633"/>
      <c r="IGZ582" s="633"/>
      <c r="IHA582" s="633"/>
      <c r="IHB582" s="633"/>
      <c r="IHC582" s="633"/>
      <c r="IHD582" s="633"/>
      <c r="IHE582" s="633"/>
      <c r="IHF582" s="633"/>
      <c r="IHG582" s="633"/>
      <c r="IHH582" s="633"/>
      <c r="IHI582" s="633"/>
      <c r="IHJ582" s="633"/>
      <c r="IHK582" s="633"/>
      <c r="IHL582" s="633"/>
      <c r="IHM582" s="633"/>
      <c r="IHN582" s="633"/>
      <c r="IHO582" s="633"/>
      <c r="IHP582" s="633"/>
      <c r="IHQ582" s="633"/>
      <c r="IHR582" s="633"/>
      <c r="IHS582" s="633"/>
      <c r="IHT582" s="633"/>
      <c r="IHU582" s="633"/>
      <c r="IHV582" s="633"/>
      <c r="IHW582" s="633"/>
      <c r="IHX582" s="633"/>
      <c r="IHY582" s="633"/>
      <c r="IHZ582" s="633"/>
      <c r="IIA582" s="633"/>
      <c r="IIB582" s="633"/>
      <c r="IIC582" s="633"/>
      <c r="IID582" s="633"/>
      <c r="IIE582" s="633"/>
      <c r="IIF582" s="633"/>
      <c r="IIG582" s="633"/>
      <c r="IIH582" s="633"/>
      <c r="III582" s="633"/>
      <c r="IIJ582" s="633"/>
      <c r="IIK582" s="633"/>
      <c r="IIL582" s="633"/>
      <c r="IIM582" s="633"/>
      <c r="IIN582" s="633"/>
      <c r="IIO582" s="633"/>
      <c r="IIP582" s="633"/>
      <c r="IIQ582" s="633"/>
      <c r="IIR582" s="633"/>
      <c r="IIS582" s="633"/>
      <c r="IIT582" s="633"/>
      <c r="IIU582" s="633"/>
      <c r="IIV582" s="633"/>
      <c r="IIW582" s="633"/>
      <c r="IIX582" s="633"/>
      <c r="IIY582" s="633"/>
      <c r="IIZ582" s="633"/>
      <c r="IJA582" s="633"/>
      <c r="IJB582" s="633"/>
      <c r="IJC582" s="633"/>
      <c r="IJD582" s="633"/>
      <c r="IJE582" s="633"/>
      <c r="IJF582" s="633"/>
      <c r="IJG582" s="633"/>
      <c r="IJH582" s="633"/>
      <c r="IJI582" s="633"/>
      <c r="IJJ582" s="633"/>
      <c r="IJK582" s="633"/>
      <c r="IJL582" s="633"/>
      <c r="IJM582" s="633"/>
      <c r="IJN582" s="633"/>
      <c r="IJO582" s="633"/>
      <c r="IJP582" s="633"/>
      <c r="IJQ582" s="633"/>
      <c r="IJR582" s="633"/>
      <c r="IJS582" s="633"/>
      <c r="IJT582" s="633"/>
      <c r="IJU582" s="633"/>
      <c r="IJV582" s="633"/>
      <c r="IJW582" s="633"/>
      <c r="IJX582" s="633"/>
      <c r="IJY582" s="633"/>
      <c r="IJZ582" s="633"/>
      <c r="IKA582" s="633"/>
      <c r="IKB582" s="633"/>
      <c r="IKC582" s="633"/>
      <c r="IKD582" s="633"/>
      <c r="IKE582" s="633"/>
      <c r="IKF582" s="633"/>
      <c r="IKG582" s="633"/>
      <c r="IKH582" s="633"/>
      <c r="IKI582" s="633"/>
      <c r="IKJ582" s="633"/>
      <c r="IKK582" s="633"/>
      <c r="IKL582" s="633"/>
      <c r="IKM582" s="633"/>
      <c r="IKN582" s="633"/>
      <c r="IKO582" s="633"/>
      <c r="IKP582" s="633"/>
      <c r="IKQ582" s="633"/>
      <c r="IKR582" s="633"/>
      <c r="IKS582" s="633"/>
      <c r="IKT582" s="633"/>
      <c r="IKU582" s="633"/>
      <c r="IKV582" s="633"/>
      <c r="IKW582" s="633"/>
      <c r="IKX582" s="633"/>
      <c r="IKY582" s="633"/>
      <c r="IKZ582" s="633"/>
      <c r="ILA582" s="633"/>
      <c r="ILB582" s="633"/>
      <c r="ILC582" s="633"/>
      <c r="ILD582" s="633"/>
      <c r="ILE582" s="633"/>
      <c r="ILF582" s="633"/>
      <c r="ILG582" s="633"/>
      <c r="ILH582" s="633"/>
      <c r="ILI582" s="633"/>
      <c r="ILJ582" s="633"/>
      <c r="ILK582" s="633"/>
      <c r="ILL582" s="633"/>
      <c r="ILM582" s="633"/>
      <c r="ILN582" s="633"/>
      <c r="ILO582" s="633"/>
      <c r="ILP582" s="633"/>
      <c r="ILQ582" s="633"/>
      <c r="ILR582" s="633"/>
      <c r="ILS582" s="633"/>
      <c r="ILT582" s="633"/>
      <c r="ILU582" s="633"/>
      <c r="ILV582" s="633"/>
      <c r="ILW582" s="633"/>
      <c r="ILX582" s="633"/>
      <c r="ILY582" s="633"/>
      <c r="ILZ582" s="633"/>
      <c r="IMA582" s="633"/>
      <c r="IMB582" s="633"/>
      <c r="IMC582" s="633"/>
      <c r="IMD582" s="633"/>
      <c r="IME582" s="633"/>
      <c r="IMF582" s="633"/>
      <c r="IMG582" s="633"/>
      <c r="IMH582" s="633"/>
      <c r="IMI582" s="633"/>
      <c r="IMJ582" s="633"/>
      <c r="IMK582" s="633"/>
      <c r="IML582" s="633"/>
      <c r="IMM582" s="633"/>
      <c r="IMN582" s="633"/>
      <c r="IMO582" s="633"/>
      <c r="IMP582" s="633"/>
      <c r="IMQ582" s="633"/>
      <c r="IMR582" s="633"/>
      <c r="IMS582" s="633"/>
      <c r="IMT582" s="633"/>
      <c r="IMU582" s="633"/>
      <c r="IMV582" s="633"/>
      <c r="IMW582" s="633"/>
      <c r="IMX582" s="633"/>
      <c r="IMY582" s="633"/>
      <c r="IMZ582" s="633"/>
      <c r="INA582" s="633"/>
      <c r="INB582" s="633"/>
      <c r="INC582" s="633"/>
      <c r="IND582" s="633"/>
      <c r="INE582" s="633"/>
      <c r="INF582" s="633"/>
      <c r="ING582" s="633"/>
      <c r="INH582" s="633"/>
      <c r="INI582" s="633"/>
      <c r="INJ582" s="633"/>
      <c r="INK582" s="633"/>
      <c r="INL582" s="633"/>
      <c r="INM582" s="633"/>
      <c r="INN582" s="633"/>
      <c r="INO582" s="633"/>
      <c r="INP582" s="633"/>
      <c r="INQ582" s="633"/>
      <c r="INR582" s="633"/>
      <c r="INS582" s="633"/>
      <c r="INT582" s="633"/>
      <c r="INU582" s="633"/>
      <c r="INV582" s="633"/>
      <c r="INW582" s="633"/>
      <c r="INX582" s="633"/>
      <c r="INY582" s="633"/>
      <c r="INZ582" s="633"/>
      <c r="IOA582" s="633"/>
      <c r="IOB582" s="633"/>
      <c r="IOC582" s="633"/>
      <c r="IOD582" s="633"/>
      <c r="IOE582" s="633"/>
      <c r="IOF582" s="633"/>
      <c r="IOG582" s="633"/>
      <c r="IOH582" s="633"/>
      <c r="IOI582" s="633"/>
      <c r="IOJ582" s="633"/>
      <c r="IOK582" s="633"/>
      <c r="IOL582" s="633"/>
      <c r="IOM582" s="633"/>
      <c r="ION582" s="633"/>
      <c r="IOO582" s="633"/>
      <c r="IOP582" s="633"/>
      <c r="IOQ582" s="633"/>
      <c r="IOR582" s="633"/>
      <c r="IOS582" s="633"/>
      <c r="IOT582" s="633"/>
      <c r="IOU582" s="633"/>
      <c r="IOV582" s="633"/>
      <c r="IOW582" s="633"/>
      <c r="IOX582" s="633"/>
      <c r="IOY582" s="633"/>
      <c r="IOZ582" s="633"/>
      <c r="IPA582" s="633"/>
      <c r="IPB582" s="633"/>
      <c r="IPC582" s="633"/>
      <c r="IPD582" s="633"/>
      <c r="IPE582" s="633"/>
      <c r="IPF582" s="633"/>
      <c r="IPG582" s="633"/>
      <c r="IPH582" s="633"/>
      <c r="IPI582" s="633"/>
      <c r="IPJ582" s="633"/>
      <c r="IPK582" s="633"/>
      <c r="IPL582" s="633"/>
      <c r="IPM582" s="633"/>
      <c r="IPN582" s="633"/>
      <c r="IPO582" s="633"/>
      <c r="IPP582" s="633"/>
      <c r="IPQ582" s="633"/>
      <c r="IPR582" s="633"/>
      <c r="IPS582" s="633"/>
      <c r="IPT582" s="633"/>
      <c r="IPU582" s="633"/>
      <c r="IPV582" s="633"/>
      <c r="IPW582" s="633"/>
      <c r="IPX582" s="633"/>
      <c r="IPY582" s="633"/>
      <c r="IPZ582" s="633"/>
      <c r="IQA582" s="633"/>
      <c r="IQB582" s="633"/>
      <c r="IQC582" s="633"/>
      <c r="IQD582" s="633"/>
      <c r="IQE582" s="633"/>
      <c r="IQF582" s="633"/>
      <c r="IQG582" s="633"/>
      <c r="IQH582" s="633"/>
      <c r="IQI582" s="633"/>
      <c r="IQJ582" s="633"/>
      <c r="IQK582" s="633"/>
      <c r="IQL582" s="633"/>
      <c r="IQM582" s="633"/>
      <c r="IQN582" s="633"/>
      <c r="IQO582" s="633"/>
      <c r="IQP582" s="633"/>
      <c r="IQQ582" s="633"/>
      <c r="IQR582" s="633"/>
      <c r="IQS582" s="633"/>
      <c r="IQT582" s="633"/>
      <c r="IQU582" s="633"/>
      <c r="IQV582" s="633"/>
      <c r="IQW582" s="633"/>
      <c r="IQX582" s="633"/>
      <c r="IQY582" s="633"/>
      <c r="IQZ582" s="633"/>
      <c r="IRA582" s="633"/>
      <c r="IRB582" s="633"/>
      <c r="IRC582" s="633"/>
      <c r="IRD582" s="633"/>
      <c r="IRE582" s="633"/>
      <c r="IRF582" s="633"/>
      <c r="IRG582" s="633"/>
      <c r="IRH582" s="633"/>
      <c r="IRI582" s="633"/>
      <c r="IRJ582" s="633"/>
      <c r="IRK582" s="633"/>
      <c r="IRL582" s="633"/>
      <c r="IRM582" s="633"/>
      <c r="IRN582" s="633"/>
      <c r="IRO582" s="633"/>
      <c r="IRP582" s="633"/>
      <c r="IRQ582" s="633"/>
      <c r="IRR582" s="633"/>
      <c r="IRS582" s="633"/>
      <c r="IRT582" s="633"/>
      <c r="IRU582" s="633"/>
      <c r="IRV582" s="633"/>
      <c r="IRW582" s="633"/>
      <c r="IRX582" s="633"/>
      <c r="IRY582" s="633"/>
      <c r="IRZ582" s="633"/>
      <c r="ISA582" s="633"/>
      <c r="ISB582" s="633"/>
      <c r="ISC582" s="633"/>
      <c r="ISD582" s="633"/>
      <c r="ISE582" s="633"/>
      <c r="ISF582" s="633"/>
      <c r="ISG582" s="633"/>
      <c r="ISH582" s="633"/>
      <c r="ISI582" s="633"/>
      <c r="ISJ582" s="633"/>
      <c r="ISK582" s="633"/>
      <c r="ISL582" s="633"/>
      <c r="ISM582" s="633"/>
      <c r="ISN582" s="633"/>
      <c r="ISO582" s="633"/>
      <c r="ISP582" s="633"/>
      <c r="ISQ582" s="633"/>
      <c r="ISR582" s="633"/>
      <c r="ISS582" s="633"/>
      <c r="IST582" s="633"/>
      <c r="ISU582" s="633"/>
      <c r="ISV582" s="633"/>
      <c r="ISW582" s="633"/>
      <c r="ISX582" s="633"/>
      <c r="ISY582" s="633"/>
      <c r="ISZ582" s="633"/>
      <c r="ITA582" s="633"/>
      <c r="ITB582" s="633"/>
      <c r="ITC582" s="633"/>
      <c r="ITD582" s="633"/>
      <c r="ITE582" s="633"/>
      <c r="ITF582" s="633"/>
      <c r="ITG582" s="633"/>
      <c r="ITH582" s="633"/>
      <c r="ITI582" s="633"/>
      <c r="ITJ582" s="633"/>
      <c r="ITK582" s="633"/>
      <c r="ITL582" s="633"/>
      <c r="ITM582" s="633"/>
      <c r="ITN582" s="633"/>
      <c r="ITO582" s="633"/>
      <c r="ITP582" s="633"/>
      <c r="ITQ582" s="633"/>
      <c r="ITR582" s="633"/>
      <c r="ITS582" s="633"/>
      <c r="ITT582" s="633"/>
      <c r="ITU582" s="633"/>
      <c r="ITV582" s="633"/>
      <c r="ITW582" s="633"/>
      <c r="ITX582" s="633"/>
      <c r="ITY582" s="633"/>
      <c r="ITZ582" s="633"/>
      <c r="IUA582" s="633"/>
      <c r="IUB582" s="633"/>
      <c r="IUC582" s="633"/>
      <c r="IUD582" s="633"/>
      <c r="IUE582" s="633"/>
      <c r="IUF582" s="633"/>
      <c r="IUG582" s="633"/>
      <c r="IUH582" s="633"/>
      <c r="IUI582" s="633"/>
      <c r="IUJ582" s="633"/>
      <c r="IUK582" s="633"/>
      <c r="IUL582" s="633"/>
      <c r="IUM582" s="633"/>
      <c r="IUN582" s="633"/>
      <c r="IUO582" s="633"/>
      <c r="IUP582" s="633"/>
      <c r="IUQ582" s="633"/>
      <c r="IUR582" s="633"/>
      <c r="IUS582" s="633"/>
      <c r="IUT582" s="633"/>
      <c r="IUU582" s="633"/>
      <c r="IUV582" s="633"/>
      <c r="IUW582" s="633"/>
      <c r="IUX582" s="633"/>
      <c r="IUY582" s="633"/>
      <c r="IUZ582" s="633"/>
      <c r="IVA582" s="633"/>
      <c r="IVB582" s="633"/>
      <c r="IVC582" s="633"/>
      <c r="IVD582" s="633"/>
      <c r="IVE582" s="633"/>
      <c r="IVF582" s="633"/>
      <c r="IVG582" s="633"/>
      <c r="IVH582" s="633"/>
      <c r="IVI582" s="633"/>
      <c r="IVJ582" s="633"/>
      <c r="IVK582" s="633"/>
      <c r="IVL582" s="633"/>
      <c r="IVM582" s="633"/>
      <c r="IVN582" s="633"/>
      <c r="IVO582" s="633"/>
      <c r="IVP582" s="633"/>
      <c r="IVQ582" s="633"/>
      <c r="IVR582" s="633"/>
      <c r="IVS582" s="633"/>
      <c r="IVT582" s="633"/>
      <c r="IVU582" s="633"/>
      <c r="IVV582" s="633"/>
      <c r="IVW582" s="633"/>
      <c r="IVX582" s="633"/>
      <c r="IVY582" s="633"/>
      <c r="IVZ582" s="633"/>
      <c r="IWA582" s="633"/>
      <c r="IWB582" s="633"/>
      <c r="IWC582" s="633"/>
      <c r="IWD582" s="633"/>
      <c r="IWE582" s="633"/>
      <c r="IWF582" s="633"/>
      <c r="IWG582" s="633"/>
      <c r="IWH582" s="633"/>
      <c r="IWI582" s="633"/>
      <c r="IWJ582" s="633"/>
      <c r="IWK582" s="633"/>
      <c r="IWL582" s="633"/>
      <c r="IWM582" s="633"/>
      <c r="IWN582" s="633"/>
      <c r="IWO582" s="633"/>
      <c r="IWP582" s="633"/>
      <c r="IWQ582" s="633"/>
      <c r="IWR582" s="633"/>
      <c r="IWS582" s="633"/>
      <c r="IWT582" s="633"/>
      <c r="IWU582" s="633"/>
      <c r="IWV582" s="633"/>
      <c r="IWW582" s="633"/>
      <c r="IWX582" s="633"/>
      <c r="IWY582" s="633"/>
      <c r="IWZ582" s="633"/>
      <c r="IXA582" s="633"/>
      <c r="IXB582" s="633"/>
      <c r="IXC582" s="633"/>
      <c r="IXD582" s="633"/>
      <c r="IXE582" s="633"/>
      <c r="IXF582" s="633"/>
      <c r="IXG582" s="633"/>
      <c r="IXH582" s="633"/>
      <c r="IXI582" s="633"/>
      <c r="IXJ582" s="633"/>
      <c r="IXK582" s="633"/>
      <c r="IXL582" s="633"/>
      <c r="IXM582" s="633"/>
      <c r="IXN582" s="633"/>
      <c r="IXO582" s="633"/>
      <c r="IXP582" s="633"/>
      <c r="IXQ582" s="633"/>
      <c r="IXR582" s="633"/>
      <c r="IXS582" s="633"/>
      <c r="IXT582" s="633"/>
      <c r="IXU582" s="633"/>
      <c r="IXV582" s="633"/>
      <c r="IXW582" s="633"/>
      <c r="IXX582" s="633"/>
      <c r="IXY582" s="633"/>
      <c r="IXZ582" s="633"/>
      <c r="IYA582" s="633"/>
      <c r="IYB582" s="633"/>
      <c r="IYC582" s="633"/>
      <c r="IYD582" s="633"/>
      <c r="IYE582" s="633"/>
      <c r="IYF582" s="633"/>
      <c r="IYG582" s="633"/>
      <c r="IYH582" s="633"/>
      <c r="IYI582" s="633"/>
      <c r="IYJ582" s="633"/>
      <c r="IYK582" s="633"/>
      <c r="IYL582" s="633"/>
      <c r="IYM582" s="633"/>
      <c r="IYN582" s="633"/>
      <c r="IYO582" s="633"/>
      <c r="IYP582" s="633"/>
      <c r="IYQ582" s="633"/>
      <c r="IYR582" s="633"/>
      <c r="IYS582" s="633"/>
      <c r="IYT582" s="633"/>
      <c r="IYU582" s="633"/>
      <c r="IYV582" s="633"/>
      <c r="IYW582" s="633"/>
      <c r="IYX582" s="633"/>
      <c r="IYY582" s="633"/>
      <c r="IYZ582" s="633"/>
      <c r="IZA582" s="633"/>
      <c r="IZB582" s="633"/>
      <c r="IZC582" s="633"/>
      <c r="IZD582" s="633"/>
      <c r="IZE582" s="633"/>
      <c r="IZF582" s="633"/>
      <c r="IZG582" s="633"/>
      <c r="IZH582" s="633"/>
      <c r="IZI582" s="633"/>
      <c r="IZJ582" s="633"/>
      <c r="IZK582" s="633"/>
      <c r="IZL582" s="633"/>
      <c r="IZM582" s="633"/>
      <c r="IZN582" s="633"/>
      <c r="IZO582" s="633"/>
      <c r="IZP582" s="633"/>
      <c r="IZQ582" s="633"/>
      <c r="IZR582" s="633"/>
      <c r="IZS582" s="633"/>
      <c r="IZT582" s="633"/>
      <c r="IZU582" s="633"/>
      <c r="IZV582" s="633"/>
      <c r="IZW582" s="633"/>
      <c r="IZX582" s="633"/>
      <c r="IZY582" s="633"/>
      <c r="IZZ582" s="633"/>
      <c r="JAA582" s="633"/>
      <c r="JAB582" s="633"/>
      <c r="JAC582" s="633"/>
      <c r="JAD582" s="633"/>
      <c r="JAE582" s="633"/>
      <c r="JAF582" s="633"/>
      <c r="JAG582" s="633"/>
      <c r="JAH582" s="633"/>
      <c r="JAI582" s="633"/>
      <c r="JAJ582" s="633"/>
      <c r="JAK582" s="633"/>
      <c r="JAL582" s="633"/>
      <c r="JAM582" s="633"/>
      <c r="JAN582" s="633"/>
      <c r="JAO582" s="633"/>
      <c r="JAP582" s="633"/>
      <c r="JAQ582" s="633"/>
      <c r="JAR582" s="633"/>
      <c r="JAS582" s="633"/>
      <c r="JAT582" s="633"/>
      <c r="JAU582" s="633"/>
      <c r="JAV582" s="633"/>
      <c r="JAW582" s="633"/>
      <c r="JAX582" s="633"/>
      <c r="JAY582" s="633"/>
      <c r="JAZ582" s="633"/>
      <c r="JBA582" s="633"/>
      <c r="JBB582" s="633"/>
      <c r="JBC582" s="633"/>
      <c r="JBD582" s="633"/>
      <c r="JBE582" s="633"/>
      <c r="JBF582" s="633"/>
      <c r="JBG582" s="633"/>
      <c r="JBH582" s="633"/>
      <c r="JBI582" s="633"/>
      <c r="JBJ582" s="633"/>
      <c r="JBK582" s="633"/>
      <c r="JBL582" s="633"/>
      <c r="JBM582" s="633"/>
      <c r="JBN582" s="633"/>
      <c r="JBO582" s="633"/>
      <c r="JBP582" s="633"/>
      <c r="JBQ582" s="633"/>
      <c r="JBR582" s="633"/>
      <c r="JBS582" s="633"/>
      <c r="JBT582" s="633"/>
      <c r="JBU582" s="633"/>
      <c r="JBV582" s="633"/>
      <c r="JBW582" s="633"/>
      <c r="JBX582" s="633"/>
      <c r="JBY582" s="633"/>
      <c r="JBZ582" s="633"/>
      <c r="JCA582" s="633"/>
      <c r="JCB582" s="633"/>
      <c r="JCC582" s="633"/>
      <c r="JCD582" s="633"/>
      <c r="JCE582" s="633"/>
      <c r="JCF582" s="633"/>
      <c r="JCG582" s="633"/>
      <c r="JCH582" s="633"/>
      <c r="JCI582" s="633"/>
      <c r="JCJ582" s="633"/>
      <c r="JCK582" s="633"/>
      <c r="JCL582" s="633"/>
      <c r="JCM582" s="633"/>
      <c r="JCN582" s="633"/>
      <c r="JCO582" s="633"/>
      <c r="JCP582" s="633"/>
      <c r="JCQ582" s="633"/>
      <c r="JCR582" s="633"/>
      <c r="JCS582" s="633"/>
      <c r="JCT582" s="633"/>
      <c r="JCU582" s="633"/>
      <c r="JCV582" s="633"/>
      <c r="JCW582" s="633"/>
      <c r="JCX582" s="633"/>
      <c r="JCY582" s="633"/>
      <c r="JCZ582" s="633"/>
      <c r="JDA582" s="633"/>
      <c r="JDB582" s="633"/>
      <c r="JDC582" s="633"/>
      <c r="JDD582" s="633"/>
      <c r="JDE582" s="633"/>
      <c r="JDF582" s="633"/>
      <c r="JDG582" s="633"/>
      <c r="JDH582" s="633"/>
      <c r="JDI582" s="633"/>
      <c r="JDJ582" s="633"/>
      <c r="JDK582" s="633"/>
      <c r="JDL582" s="633"/>
      <c r="JDM582" s="633"/>
      <c r="JDN582" s="633"/>
      <c r="JDO582" s="633"/>
      <c r="JDP582" s="633"/>
      <c r="JDQ582" s="633"/>
      <c r="JDR582" s="633"/>
      <c r="JDS582" s="633"/>
      <c r="JDT582" s="633"/>
      <c r="JDU582" s="633"/>
      <c r="JDV582" s="633"/>
      <c r="JDW582" s="633"/>
      <c r="JDX582" s="633"/>
      <c r="JDY582" s="633"/>
      <c r="JDZ582" s="633"/>
      <c r="JEA582" s="633"/>
      <c r="JEB582" s="633"/>
      <c r="JEC582" s="633"/>
      <c r="JED582" s="633"/>
      <c r="JEE582" s="633"/>
      <c r="JEF582" s="633"/>
      <c r="JEG582" s="633"/>
      <c r="JEH582" s="633"/>
      <c r="JEI582" s="633"/>
      <c r="JEJ582" s="633"/>
      <c r="JEK582" s="633"/>
      <c r="JEL582" s="633"/>
      <c r="JEM582" s="633"/>
      <c r="JEN582" s="633"/>
      <c r="JEO582" s="633"/>
      <c r="JEP582" s="633"/>
      <c r="JEQ582" s="633"/>
      <c r="JER582" s="633"/>
      <c r="JES582" s="633"/>
      <c r="JET582" s="633"/>
      <c r="JEU582" s="633"/>
      <c r="JEV582" s="633"/>
      <c r="JEW582" s="633"/>
      <c r="JEX582" s="633"/>
      <c r="JEY582" s="633"/>
      <c r="JEZ582" s="633"/>
      <c r="JFA582" s="633"/>
      <c r="JFB582" s="633"/>
      <c r="JFC582" s="633"/>
      <c r="JFD582" s="633"/>
      <c r="JFE582" s="633"/>
      <c r="JFF582" s="633"/>
      <c r="JFG582" s="633"/>
      <c r="JFH582" s="633"/>
      <c r="JFI582" s="633"/>
      <c r="JFJ582" s="633"/>
      <c r="JFK582" s="633"/>
      <c r="JFL582" s="633"/>
      <c r="JFM582" s="633"/>
      <c r="JFN582" s="633"/>
      <c r="JFO582" s="633"/>
      <c r="JFP582" s="633"/>
      <c r="JFQ582" s="633"/>
      <c r="JFR582" s="633"/>
      <c r="JFS582" s="633"/>
      <c r="JFT582" s="633"/>
      <c r="JFU582" s="633"/>
      <c r="JFV582" s="633"/>
      <c r="JFW582" s="633"/>
      <c r="JFX582" s="633"/>
      <c r="JFY582" s="633"/>
      <c r="JFZ582" s="633"/>
      <c r="JGA582" s="633"/>
      <c r="JGB582" s="633"/>
      <c r="JGC582" s="633"/>
      <c r="JGD582" s="633"/>
      <c r="JGE582" s="633"/>
      <c r="JGF582" s="633"/>
      <c r="JGG582" s="633"/>
      <c r="JGH582" s="633"/>
      <c r="JGI582" s="633"/>
      <c r="JGJ582" s="633"/>
      <c r="JGK582" s="633"/>
      <c r="JGL582" s="633"/>
      <c r="JGM582" s="633"/>
      <c r="JGN582" s="633"/>
      <c r="JGO582" s="633"/>
      <c r="JGP582" s="633"/>
      <c r="JGQ582" s="633"/>
      <c r="JGR582" s="633"/>
      <c r="JGS582" s="633"/>
      <c r="JGT582" s="633"/>
      <c r="JGU582" s="633"/>
      <c r="JGV582" s="633"/>
      <c r="JGW582" s="633"/>
      <c r="JGX582" s="633"/>
      <c r="JGY582" s="633"/>
      <c r="JGZ582" s="633"/>
      <c r="JHA582" s="633"/>
      <c r="JHB582" s="633"/>
      <c r="JHC582" s="633"/>
      <c r="JHD582" s="633"/>
      <c r="JHE582" s="633"/>
      <c r="JHF582" s="633"/>
      <c r="JHG582" s="633"/>
      <c r="JHH582" s="633"/>
      <c r="JHI582" s="633"/>
      <c r="JHJ582" s="633"/>
      <c r="JHK582" s="633"/>
      <c r="JHL582" s="633"/>
      <c r="JHM582" s="633"/>
      <c r="JHN582" s="633"/>
      <c r="JHO582" s="633"/>
      <c r="JHP582" s="633"/>
      <c r="JHQ582" s="633"/>
      <c r="JHR582" s="633"/>
      <c r="JHS582" s="633"/>
      <c r="JHT582" s="633"/>
      <c r="JHU582" s="633"/>
      <c r="JHV582" s="633"/>
      <c r="JHW582" s="633"/>
      <c r="JHX582" s="633"/>
      <c r="JHY582" s="633"/>
      <c r="JHZ582" s="633"/>
      <c r="JIA582" s="633"/>
      <c r="JIB582" s="633"/>
      <c r="JIC582" s="633"/>
      <c r="JID582" s="633"/>
      <c r="JIE582" s="633"/>
      <c r="JIF582" s="633"/>
      <c r="JIG582" s="633"/>
      <c r="JIH582" s="633"/>
      <c r="JII582" s="633"/>
      <c r="JIJ582" s="633"/>
      <c r="JIK582" s="633"/>
      <c r="JIL582" s="633"/>
      <c r="JIM582" s="633"/>
      <c r="JIN582" s="633"/>
      <c r="JIO582" s="633"/>
      <c r="JIP582" s="633"/>
      <c r="JIQ582" s="633"/>
      <c r="JIR582" s="633"/>
      <c r="JIS582" s="633"/>
      <c r="JIT582" s="633"/>
      <c r="JIU582" s="633"/>
      <c r="JIV582" s="633"/>
      <c r="JIW582" s="633"/>
      <c r="JIX582" s="633"/>
      <c r="JIY582" s="633"/>
      <c r="JIZ582" s="633"/>
      <c r="JJA582" s="633"/>
      <c r="JJB582" s="633"/>
      <c r="JJC582" s="633"/>
      <c r="JJD582" s="633"/>
      <c r="JJE582" s="633"/>
      <c r="JJF582" s="633"/>
      <c r="JJG582" s="633"/>
      <c r="JJH582" s="633"/>
      <c r="JJI582" s="633"/>
      <c r="JJJ582" s="633"/>
      <c r="JJK582" s="633"/>
      <c r="JJL582" s="633"/>
      <c r="JJM582" s="633"/>
      <c r="JJN582" s="633"/>
      <c r="JJO582" s="633"/>
      <c r="JJP582" s="633"/>
      <c r="JJQ582" s="633"/>
      <c r="JJR582" s="633"/>
      <c r="JJS582" s="633"/>
      <c r="JJT582" s="633"/>
      <c r="JJU582" s="633"/>
      <c r="JJV582" s="633"/>
      <c r="JJW582" s="633"/>
      <c r="JJX582" s="633"/>
      <c r="JJY582" s="633"/>
      <c r="JJZ582" s="633"/>
      <c r="JKA582" s="633"/>
      <c r="JKB582" s="633"/>
      <c r="JKC582" s="633"/>
      <c r="JKD582" s="633"/>
      <c r="JKE582" s="633"/>
      <c r="JKF582" s="633"/>
      <c r="JKG582" s="633"/>
      <c r="JKH582" s="633"/>
      <c r="JKI582" s="633"/>
      <c r="JKJ582" s="633"/>
      <c r="JKK582" s="633"/>
      <c r="JKL582" s="633"/>
      <c r="JKM582" s="633"/>
      <c r="JKN582" s="633"/>
      <c r="JKO582" s="633"/>
      <c r="JKP582" s="633"/>
      <c r="JKQ582" s="633"/>
      <c r="JKR582" s="633"/>
      <c r="JKS582" s="633"/>
      <c r="JKT582" s="633"/>
      <c r="JKU582" s="633"/>
      <c r="JKV582" s="633"/>
      <c r="JKW582" s="633"/>
      <c r="JKX582" s="633"/>
      <c r="JKY582" s="633"/>
      <c r="JKZ582" s="633"/>
      <c r="JLA582" s="633"/>
      <c r="JLB582" s="633"/>
      <c r="JLC582" s="633"/>
      <c r="JLD582" s="633"/>
      <c r="JLE582" s="633"/>
      <c r="JLF582" s="633"/>
      <c r="JLG582" s="633"/>
      <c r="JLH582" s="633"/>
      <c r="JLI582" s="633"/>
      <c r="JLJ582" s="633"/>
      <c r="JLK582" s="633"/>
      <c r="JLL582" s="633"/>
      <c r="JLM582" s="633"/>
      <c r="JLN582" s="633"/>
      <c r="JLO582" s="633"/>
      <c r="JLP582" s="633"/>
      <c r="JLQ582" s="633"/>
      <c r="JLR582" s="633"/>
      <c r="JLS582" s="633"/>
      <c r="JLT582" s="633"/>
      <c r="JLU582" s="633"/>
      <c r="JLV582" s="633"/>
      <c r="JLW582" s="633"/>
      <c r="JLX582" s="633"/>
      <c r="JLY582" s="633"/>
      <c r="JLZ582" s="633"/>
      <c r="JMA582" s="633"/>
      <c r="JMB582" s="633"/>
      <c r="JMC582" s="633"/>
      <c r="JMD582" s="633"/>
      <c r="JME582" s="633"/>
      <c r="JMF582" s="633"/>
      <c r="JMG582" s="633"/>
      <c r="JMH582" s="633"/>
      <c r="JMI582" s="633"/>
      <c r="JMJ582" s="633"/>
      <c r="JMK582" s="633"/>
      <c r="JML582" s="633"/>
      <c r="JMM582" s="633"/>
      <c r="JMN582" s="633"/>
      <c r="JMO582" s="633"/>
      <c r="JMP582" s="633"/>
      <c r="JMQ582" s="633"/>
      <c r="JMR582" s="633"/>
      <c r="JMS582" s="633"/>
      <c r="JMT582" s="633"/>
      <c r="JMU582" s="633"/>
      <c r="JMV582" s="633"/>
      <c r="JMW582" s="633"/>
      <c r="JMX582" s="633"/>
      <c r="JMY582" s="633"/>
      <c r="JMZ582" s="633"/>
      <c r="JNA582" s="633"/>
      <c r="JNB582" s="633"/>
      <c r="JNC582" s="633"/>
      <c r="JND582" s="633"/>
      <c r="JNE582" s="633"/>
      <c r="JNF582" s="633"/>
      <c r="JNG582" s="633"/>
      <c r="JNH582" s="633"/>
      <c r="JNI582" s="633"/>
      <c r="JNJ582" s="633"/>
      <c r="JNK582" s="633"/>
      <c r="JNL582" s="633"/>
      <c r="JNM582" s="633"/>
      <c r="JNN582" s="633"/>
      <c r="JNO582" s="633"/>
      <c r="JNP582" s="633"/>
      <c r="JNQ582" s="633"/>
      <c r="JNR582" s="633"/>
      <c r="JNS582" s="633"/>
      <c r="JNT582" s="633"/>
      <c r="JNU582" s="633"/>
      <c r="JNV582" s="633"/>
      <c r="JNW582" s="633"/>
      <c r="JNX582" s="633"/>
      <c r="JNY582" s="633"/>
      <c r="JNZ582" s="633"/>
      <c r="JOA582" s="633"/>
      <c r="JOB582" s="633"/>
      <c r="JOC582" s="633"/>
      <c r="JOD582" s="633"/>
      <c r="JOE582" s="633"/>
      <c r="JOF582" s="633"/>
      <c r="JOG582" s="633"/>
      <c r="JOH582" s="633"/>
      <c r="JOI582" s="633"/>
      <c r="JOJ582" s="633"/>
      <c r="JOK582" s="633"/>
      <c r="JOL582" s="633"/>
      <c r="JOM582" s="633"/>
      <c r="JON582" s="633"/>
      <c r="JOO582" s="633"/>
      <c r="JOP582" s="633"/>
      <c r="JOQ582" s="633"/>
      <c r="JOR582" s="633"/>
      <c r="JOS582" s="633"/>
      <c r="JOT582" s="633"/>
      <c r="JOU582" s="633"/>
      <c r="JOV582" s="633"/>
      <c r="JOW582" s="633"/>
      <c r="JOX582" s="633"/>
      <c r="JOY582" s="633"/>
      <c r="JOZ582" s="633"/>
      <c r="JPA582" s="633"/>
      <c r="JPB582" s="633"/>
      <c r="JPC582" s="633"/>
      <c r="JPD582" s="633"/>
      <c r="JPE582" s="633"/>
      <c r="JPF582" s="633"/>
      <c r="JPG582" s="633"/>
      <c r="JPH582" s="633"/>
      <c r="JPI582" s="633"/>
      <c r="JPJ582" s="633"/>
      <c r="JPK582" s="633"/>
      <c r="JPL582" s="633"/>
      <c r="JPM582" s="633"/>
      <c r="JPN582" s="633"/>
      <c r="JPO582" s="633"/>
      <c r="JPP582" s="633"/>
      <c r="JPQ582" s="633"/>
      <c r="JPR582" s="633"/>
      <c r="JPS582" s="633"/>
      <c r="JPT582" s="633"/>
      <c r="JPU582" s="633"/>
      <c r="JPV582" s="633"/>
      <c r="JPW582" s="633"/>
      <c r="JPX582" s="633"/>
      <c r="JPY582" s="633"/>
      <c r="JPZ582" s="633"/>
      <c r="JQA582" s="633"/>
      <c r="JQB582" s="633"/>
      <c r="JQC582" s="633"/>
      <c r="JQD582" s="633"/>
      <c r="JQE582" s="633"/>
      <c r="JQF582" s="633"/>
      <c r="JQG582" s="633"/>
      <c r="JQH582" s="633"/>
      <c r="JQI582" s="633"/>
      <c r="JQJ582" s="633"/>
      <c r="JQK582" s="633"/>
      <c r="JQL582" s="633"/>
      <c r="JQM582" s="633"/>
      <c r="JQN582" s="633"/>
      <c r="JQO582" s="633"/>
      <c r="JQP582" s="633"/>
      <c r="JQQ582" s="633"/>
      <c r="JQR582" s="633"/>
      <c r="JQS582" s="633"/>
      <c r="JQT582" s="633"/>
      <c r="JQU582" s="633"/>
      <c r="JQV582" s="633"/>
      <c r="JQW582" s="633"/>
      <c r="JQX582" s="633"/>
      <c r="JQY582" s="633"/>
      <c r="JQZ582" s="633"/>
      <c r="JRA582" s="633"/>
      <c r="JRB582" s="633"/>
      <c r="JRC582" s="633"/>
      <c r="JRD582" s="633"/>
      <c r="JRE582" s="633"/>
      <c r="JRF582" s="633"/>
      <c r="JRG582" s="633"/>
      <c r="JRH582" s="633"/>
      <c r="JRI582" s="633"/>
      <c r="JRJ582" s="633"/>
      <c r="JRK582" s="633"/>
      <c r="JRL582" s="633"/>
      <c r="JRM582" s="633"/>
      <c r="JRN582" s="633"/>
      <c r="JRO582" s="633"/>
      <c r="JRP582" s="633"/>
      <c r="JRQ582" s="633"/>
      <c r="JRR582" s="633"/>
      <c r="JRS582" s="633"/>
      <c r="JRT582" s="633"/>
      <c r="JRU582" s="633"/>
      <c r="JRV582" s="633"/>
      <c r="JRW582" s="633"/>
      <c r="JRX582" s="633"/>
      <c r="JRY582" s="633"/>
      <c r="JRZ582" s="633"/>
      <c r="JSA582" s="633"/>
      <c r="JSB582" s="633"/>
      <c r="JSC582" s="633"/>
      <c r="JSD582" s="633"/>
      <c r="JSE582" s="633"/>
      <c r="JSF582" s="633"/>
      <c r="JSG582" s="633"/>
      <c r="JSH582" s="633"/>
      <c r="JSI582" s="633"/>
      <c r="JSJ582" s="633"/>
      <c r="JSK582" s="633"/>
      <c r="JSL582" s="633"/>
      <c r="JSM582" s="633"/>
      <c r="JSN582" s="633"/>
      <c r="JSO582" s="633"/>
      <c r="JSP582" s="633"/>
      <c r="JSQ582" s="633"/>
      <c r="JSR582" s="633"/>
      <c r="JSS582" s="633"/>
      <c r="JST582" s="633"/>
      <c r="JSU582" s="633"/>
      <c r="JSV582" s="633"/>
      <c r="JSW582" s="633"/>
      <c r="JSX582" s="633"/>
      <c r="JSY582" s="633"/>
      <c r="JSZ582" s="633"/>
      <c r="JTA582" s="633"/>
      <c r="JTB582" s="633"/>
      <c r="JTC582" s="633"/>
      <c r="JTD582" s="633"/>
      <c r="JTE582" s="633"/>
      <c r="JTF582" s="633"/>
      <c r="JTG582" s="633"/>
      <c r="JTH582" s="633"/>
      <c r="JTI582" s="633"/>
      <c r="JTJ582" s="633"/>
      <c r="JTK582" s="633"/>
      <c r="JTL582" s="633"/>
      <c r="JTM582" s="633"/>
      <c r="JTN582" s="633"/>
      <c r="JTO582" s="633"/>
      <c r="JTP582" s="633"/>
      <c r="JTQ582" s="633"/>
      <c r="JTR582" s="633"/>
      <c r="JTS582" s="633"/>
      <c r="JTT582" s="633"/>
      <c r="JTU582" s="633"/>
      <c r="JTV582" s="633"/>
      <c r="JTW582" s="633"/>
      <c r="JTX582" s="633"/>
      <c r="JTY582" s="633"/>
      <c r="JTZ582" s="633"/>
      <c r="JUA582" s="633"/>
      <c r="JUB582" s="633"/>
      <c r="JUC582" s="633"/>
      <c r="JUD582" s="633"/>
      <c r="JUE582" s="633"/>
      <c r="JUF582" s="633"/>
      <c r="JUG582" s="633"/>
      <c r="JUH582" s="633"/>
      <c r="JUI582" s="633"/>
      <c r="JUJ582" s="633"/>
      <c r="JUK582" s="633"/>
      <c r="JUL582" s="633"/>
      <c r="JUM582" s="633"/>
      <c r="JUN582" s="633"/>
      <c r="JUO582" s="633"/>
      <c r="JUP582" s="633"/>
      <c r="JUQ582" s="633"/>
      <c r="JUR582" s="633"/>
      <c r="JUS582" s="633"/>
      <c r="JUT582" s="633"/>
      <c r="JUU582" s="633"/>
      <c r="JUV582" s="633"/>
      <c r="JUW582" s="633"/>
      <c r="JUX582" s="633"/>
      <c r="JUY582" s="633"/>
      <c r="JUZ582" s="633"/>
      <c r="JVA582" s="633"/>
      <c r="JVB582" s="633"/>
      <c r="JVC582" s="633"/>
      <c r="JVD582" s="633"/>
      <c r="JVE582" s="633"/>
      <c r="JVF582" s="633"/>
      <c r="JVG582" s="633"/>
      <c r="JVH582" s="633"/>
      <c r="JVI582" s="633"/>
      <c r="JVJ582" s="633"/>
      <c r="JVK582" s="633"/>
      <c r="JVL582" s="633"/>
      <c r="JVM582" s="633"/>
      <c r="JVN582" s="633"/>
      <c r="JVO582" s="633"/>
      <c r="JVP582" s="633"/>
      <c r="JVQ582" s="633"/>
      <c r="JVR582" s="633"/>
      <c r="JVS582" s="633"/>
      <c r="JVT582" s="633"/>
      <c r="JVU582" s="633"/>
      <c r="JVV582" s="633"/>
      <c r="JVW582" s="633"/>
      <c r="JVX582" s="633"/>
      <c r="JVY582" s="633"/>
      <c r="JVZ582" s="633"/>
      <c r="JWA582" s="633"/>
      <c r="JWB582" s="633"/>
      <c r="JWC582" s="633"/>
      <c r="JWD582" s="633"/>
      <c r="JWE582" s="633"/>
      <c r="JWF582" s="633"/>
      <c r="JWG582" s="633"/>
      <c r="JWH582" s="633"/>
      <c r="JWI582" s="633"/>
      <c r="JWJ582" s="633"/>
      <c r="JWK582" s="633"/>
      <c r="JWL582" s="633"/>
      <c r="JWM582" s="633"/>
      <c r="JWN582" s="633"/>
      <c r="JWO582" s="633"/>
      <c r="JWP582" s="633"/>
      <c r="JWQ582" s="633"/>
      <c r="JWR582" s="633"/>
      <c r="JWS582" s="633"/>
      <c r="JWT582" s="633"/>
      <c r="JWU582" s="633"/>
      <c r="JWV582" s="633"/>
      <c r="JWW582" s="633"/>
      <c r="JWX582" s="633"/>
      <c r="JWY582" s="633"/>
      <c r="JWZ582" s="633"/>
      <c r="JXA582" s="633"/>
      <c r="JXB582" s="633"/>
      <c r="JXC582" s="633"/>
      <c r="JXD582" s="633"/>
      <c r="JXE582" s="633"/>
      <c r="JXF582" s="633"/>
      <c r="JXG582" s="633"/>
      <c r="JXH582" s="633"/>
      <c r="JXI582" s="633"/>
      <c r="JXJ582" s="633"/>
      <c r="JXK582" s="633"/>
      <c r="JXL582" s="633"/>
      <c r="JXM582" s="633"/>
      <c r="JXN582" s="633"/>
      <c r="JXO582" s="633"/>
      <c r="JXP582" s="633"/>
      <c r="JXQ582" s="633"/>
      <c r="JXR582" s="633"/>
      <c r="JXS582" s="633"/>
      <c r="JXT582" s="633"/>
      <c r="JXU582" s="633"/>
      <c r="JXV582" s="633"/>
      <c r="JXW582" s="633"/>
      <c r="JXX582" s="633"/>
      <c r="JXY582" s="633"/>
      <c r="JXZ582" s="633"/>
      <c r="JYA582" s="633"/>
      <c r="JYB582" s="633"/>
      <c r="JYC582" s="633"/>
      <c r="JYD582" s="633"/>
      <c r="JYE582" s="633"/>
      <c r="JYF582" s="633"/>
      <c r="JYG582" s="633"/>
      <c r="JYH582" s="633"/>
      <c r="JYI582" s="633"/>
      <c r="JYJ582" s="633"/>
      <c r="JYK582" s="633"/>
      <c r="JYL582" s="633"/>
      <c r="JYM582" s="633"/>
      <c r="JYN582" s="633"/>
      <c r="JYO582" s="633"/>
      <c r="JYP582" s="633"/>
      <c r="JYQ582" s="633"/>
      <c r="JYR582" s="633"/>
      <c r="JYS582" s="633"/>
      <c r="JYT582" s="633"/>
      <c r="JYU582" s="633"/>
      <c r="JYV582" s="633"/>
      <c r="JYW582" s="633"/>
      <c r="JYX582" s="633"/>
      <c r="JYY582" s="633"/>
      <c r="JYZ582" s="633"/>
      <c r="JZA582" s="633"/>
      <c r="JZB582" s="633"/>
      <c r="JZC582" s="633"/>
      <c r="JZD582" s="633"/>
      <c r="JZE582" s="633"/>
      <c r="JZF582" s="633"/>
      <c r="JZG582" s="633"/>
      <c r="JZH582" s="633"/>
      <c r="JZI582" s="633"/>
      <c r="JZJ582" s="633"/>
      <c r="JZK582" s="633"/>
      <c r="JZL582" s="633"/>
      <c r="JZM582" s="633"/>
      <c r="JZN582" s="633"/>
      <c r="JZO582" s="633"/>
      <c r="JZP582" s="633"/>
      <c r="JZQ582" s="633"/>
      <c r="JZR582" s="633"/>
      <c r="JZS582" s="633"/>
      <c r="JZT582" s="633"/>
      <c r="JZU582" s="633"/>
      <c r="JZV582" s="633"/>
      <c r="JZW582" s="633"/>
      <c r="JZX582" s="633"/>
      <c r="JZY582" s="633"/>
      <c r="JZZ582" s="633"/>
      <c r="KAA582" s="633"/>
      <c r="KAB582" s="633"/>
      <c r="KAC582" s="633"/>
      <c r="KAD582" s="633"/>
      <c r="KAE582" s="633"/>
      <c r="KAF582" s="633"/>
      <c r="KAG582" s="633"/>
      <c r="KAH582" s="633"/>
      <c r="KAI582" s="633"/>
      <c r="KAJ582" s="633"/>
      <c r="KAK582" s="633"/>
      <c r="KAL582" s="633"/>
      <c r="KAM582" s="633"/>
      <c r="KAN582" s="633"/>
      <c r="KAO582" s="633"/>
      <c r="KAP582" s="633"/>
      <c r="KAQ582" s="633"/>
      <c r="KAR582" s="633"/>
      <c r="KAS582" s="633"/>
      <c r="KAT582" s="633"/>
      <c r="KAU582" s="633"/>
      <c r="KAV582" s="633"/>
      <c r="KAW582" s="633"/>
      <c r="KAX582" s="633"/>
      <c r="KAY582" s="633"/>
      <c r="KAZ582" s="633"/>
      <c r="KBA582" s="633"/>
      <c r="KBB582" s="633"/>
      <c r="KBC582" s="633"/>
      <c r="KBD582" s="633"/>
      <c r="KBE582" s="633"/>
      <c r="KBF582" s="633"/>
      <c r="KBG582" s="633"/>
      <c r="KBH582" s="633"/>
      <c r="KBI582" s="633"/>
      <c r="KBJ582" s="633"/>
      <c r="KBK582" s="633"/>
      <c r="KBL582" s="633"/>
      <c r="KBM582" s="633"/>
      <c r="KBN582" s="633"/>
      <c r="KBO582" s="633"/>
      <c r="KBP582" s="633"/>
      <c r="KBQ582" s="633"/>
      <c r="KBR582" s="633"/>
      <c r="KBS582" s="633"/>
      <c r="KBT582" s="633"/>
      <c r="KBU582" s="633"/>
      <c r="KBV582" s="633"/>
      <c r="KBW582" s="633"/>
      <c r="KBX582" s="633"/>
      <c r="KBY582" s="633"/>
      <c r="KBZ582" s="633"/>
      <c r="KCA582" s="633"/>
      <c r="KCB582" s="633"/>
      <c r="KCC582" s="633"/>
      <c r="KCD582" s="633"/>
      <c r="KCE582" s="633"/>
      <c r="KCF582" s="633"/>
      <c r="KCG582" s="633"/>
      <c r="KCH582" s="633"/>
      <c r="KCI582" s="633"/>
      <c r="KCJ582" s="633"/>
      <c r="KCK582" s="633"/>
      <c r="KCL582" s="633"/>
      <c r="KCM582" s="633"/>
      <c r="KCN582" s="633"/>
      <c r="KCO582" s="633"/>
      <c r="KCP582" s="633"/>
      <c r="KCQ582" s="633"/>
      <c r="KCR582" s="633"/>
      <c r="KCS582" s="633"/>
      <c r="KCT582" s="633"/>
      <c r="KCU582" s="633"/>
      <c r="KCV582" s="633"/>
      <c r="KCW582" s="633"/>
      <c r="KCX582" s="633"/>
      <c r="KCY582" s="633"/>
      <c r="KCZ582" s="633"/>
      <c r="KDA582" s="633"/>
      <c r="KDB582" s="633"/>
      <c r="KDC582" s="633"/>
      <c r="KDD582" s="633"/>
      <c r="KDE582" s="633"/>
      <c r="KDF582" s="633"/>
      <c r="KDG582" s="633"/>
      <c r="KDH582" s="633"/>
      <c r="KDI582" s="633"/>
      <c r="KDJ582" s="633"/>
      <c r="KDK582" s="633"/>
      <c r="KDL582" s="633"/>
      <c r="KDM582" s="633"/>
      <c r="KDN582" s="633"/>
      <c r="KDO582" s="633"/>
      <c r="KDP582" s="633"/>
      <c r="KDQ582" s="633"/>
      <c r="KDR582" s="633"/>
      <c r="KDS582" s="633"/>
      <c r="KDT582" s="633"/>
      <c r="KDU582" s="633"/>
      <c r="KDV582" s="633"/>
      <c r="KDW582" s="633"/>
      <c r="KDX582" s="633"/>
      <c r="KDY582" s="633"/>
      <c r="KDZ582" s="633"/>
      <c r="KEA582" s="633"/>
      <c r="KEB582" s="633"/>
      <c r="KEC582" s="633"/>
      <c r="KED582" s="633"/>
      <c r="KEE582" s="633"/>
      <c r="KEF582" s="633"/>
      <c r="KEG582" s="633"/>
      <c r="KEH582" s="633"/>
      <c r="KEI582" s="633"/>
      <c r="KEJ582" s="633"/>
      <c r="KEK582" s="633"/>
      <c r="KEL582" s="633"/>
      <c r="KEM582" s="633"/>
      <c r="KEN582" s="633"/>
      <c r="KEO582" s="633"/>
      <c r="KEP582" s="633"/>
      <c r="KEQ582" s="633"/>
      <c r="KER582" s="633"/>
      <c r="KES582" s="633"/>
      <c r="KET582" s="633"/>
      <c r="KEU582" s="633"/>
      <c r="KEV582" s="633"/>
      <c r="KEW582" s="633"/>
      <c r="KEX582" s="633"/>
      <c r="KEY582" s="633"/>
      <c r="KEZ582" s="633"/>
      <c r="KFA582" s="633"/>
      <c r="KFB582" s="633"/>
      <c r="KFC582" s="633"/>
      <c r="KFD582" s="633"/>
      <c r="KFE582" s="633"/>
      <c r="KFF582" s="633"/>
      <c r="KFG582" s="633"/>
      <c r="KFH582" s="633"/>
      <c r="KFI582" s="633"/>
      <c r="KFJ582" s="633"/>
      <c r="KFK582" s="633"/>
      <c r="KFL582" s="633"/>
      <c r="KFM582" s="633"/>
      <c r="KFN582" s="633"/>
      <c r="KFO582" s="633"/>
      <c r="KFP582" s="633"/>
      <c r="KFQ582" s="633"/>
      <c r="KFR582" s="633"/>
      <c r="KFS582" s="633"/>
      <c r="KFT582" s="633"/>
      <c r="KFU582" s="633"/>
      <c r="KFV582" s="633"/>
      <c r="KFW582" s="633"/>
      <c r="KFX582" s="633"/>
      <c r="KFY582" s="633"/>
      <c r="KFZ582" s="633"/>
      <c r="KGA582" s="633"/>
      <c r="KGB582" s="633"/>
      <c r="KGC582" s="633"/>
      <c r="KGD582" s="633"/>
      <c r="KGE582" s="633"/>
      <c r="KGF582" s="633"/>
      <c r="KGG582" s="633"/>
      <c r="KGH582" s="633"/>
      <c r="KGI582" s="633"/>
      <c r="KGJ582" s="633"/>
      <c r="KGK582" s="633"/>
      <c r="KGL582" s="633"/>
      <c r="KGM582" s="633"/>
      <c r="KGN582" s="633"/>
      <c r="KGO582" s="633"/>
      <c r="KGP582" s="633"/>
      <c r="KGQ582" s="633"/>
      <c r="KGR582" s="633"/>
      <c r="KGS582" s="633"/>
      <c r="KGT582" s="633"/>
      <c r="KGU582" s="633"/>
      <c r="KGV582" s="633"/>
      <c r="KGW582" s="633"/>
      <c r="KGX582" s="633"/>
      <c r="KGY582" s="633"/>
      <c r="KGZ582" s="633"/>
      <c r="KHA582" s="633"/>
      <c r="KHB582" s="633"/>
      <c r="KHC582" s="633"/>
      <c r="KHD582" s="633"/>
      <c r="KHE582" s="633"/>
      <c r="KHF582" s="633"/>
      <c r="KHG582" s="633"/>
      <c r="KHH582" s="633"/>
      <c r="KHI582" s="633"/>
      <c r="KHJ582" s="633"/>
      <c r="KHK582" s="633"/>
      <c r="KHL582" s="633"/>
      <c r="KHM582" s="633"/>
      <c r="KHN582" s="633"/>
      <c r="KHO582" s="633"/>
      <c r="KHP582" s="633"/>
      <c r="KHQ582" s="633"/>
      <c r="KHR582" s="633"/>
      <c r="KHS582" s="633"/>
      <c r="KHT582" s="633"/>
      <c r="KHU582" s="633"/>
      <c r="KHV582" s="633"/>
      <c r="KHW582" s="633"/>
      <c r="KHX582" s="633"/>
      <c r="KHY582" s="633"/>
      <c r="KHZ582" s="633"/>
      <c r="KIA582" s="633"/>
      <c r="KIB582" s="633"/>
      <c r="KIC582" s="633"/>
      <c r="KID582" s="633"/>
      <c r="KIE582" s="633"/>
      <c r="KIF582" s="633"/>
      <c r="KIG582" s="633"/>
      <c r="KIH582" s="633"/>
      <c r="KII582" s="633"/>
      <c r="KIJ582" s="633"/>
      <c r="KIK582" s="633"/>
      <c r="KIL582" s="633"/>
      <c r="KIM582" s="633"/>
      <c r="KIN582" s="633"/>
      <c r="KIO582" s="633"/>
      <c r="KIP582" s="633"/>
      <c r="KIQ582" s="633"/>
      <c r="KIR582" s="633"/>
      <c r="KIS582" s="633"/>
      <c r="KIT582" s="633"/>
      <c r="KIU582" s="633"/>
      <c r="KIV582" s="633"/>
      <c r="KIW582" s="633"/>
      <c r="KIX582" s="633"/>
      <c r="KIY582" s="633"/>
      <c r="KIZ582" s="633"/>
      <c r="KJA582" s="633"/>
      <c r="KJB582" s="633"/>
      <c r="KJC582" s="633"/>
      <c r="KJD582" s="633"/>
      <c r="KJE582" s="633"/>
      <c r="KJF582" s="633"/>
      <c r="KJG582" s="633"/>
      <c r="KJH582" s="633"/>
      <c r="KJI582" s="633"/>
      <c r="KJJ582" s="633"/>
      <c r="KJK582" s="633"/>
      <c r="KJL582" s="633"/>
      <c r="KJM582" s="633"/>
      <c r="KJN582" s="633"/>
      <c r="KJO582" s="633"/>
      <c r="KJP582" s="633"/>
      <c r="KJQ582" s="633"/>
      <c r="KJR582" s="633"/>
      <c r="KJS582" s="633"/>
      <c r="KJT582" s="633"/>
      <c r="KJU582" s="633"/>
      <c r="KJV582" s="633"/>
      <c r="KJW582" s="633"/>
      <c r="KJX582" s="633"/>
      <c r="KJY582" s="633"/>
      <c r="KJZ582" s="633"/>
      <c r="KKA582" s="633"/>
      <c r="KKB582" s="633"/>
      <c r="KKC582" s="633"/>
      <c r="KKD582" s="633"/>
      <c r="KKE582" s="633"/>
      <c r="KKF582" s="633"/>
      <c r="KKG582" s="633"/>
      <c r="KKH582" s="633"/>
      <c r="KKI582" s="633"/>
      <c r="KKJ582" s="633"/>
      <c r="KKK582" s="633"/>
      <c r="KKL582" s="633"/>
      <c r="KKM582" s="633"/>
      <c r="KKN582" s="633"/>
      <c r="KKO582" s="633"/>
      <c r="KKP582" s="633"/>
      <c r="KKQ582" s="633"/>
      <c r="KKR582" s="633"/>
      <c r="KKS582" s="633"/>
      <c r="KKT582" s="633"/>
      <c r="KKU582" s="633"/>
      <c r="KKV582" s="633"/>
      <c r="KKW582" s="633"/>
      <c r="KKX582" s="633"/>
      <c r="KKY582" s="633"/>
      <c r="KKZ582" s="633"/>
      <c r="KLA582" s="633"/>
      <c r="KLB582" s="633"/>
      <c r="KLC582" s="633"/>
      <c r="KLD582" s="633"/>
      <c r="KLE582" s="633"/>
      <c r="KLF582" s="633"/>
      <c r="KLG582" s="633"/>
      <c r="KLH582" s="633"/>
      <c r="KLI582" s="633"/>
      <c r="KLJ582" s="633"/>
      <c r="KLK582" s="633"/>
      <c r="KLL582" s="633"/>
      <c r="KLM582" s="633"/>
      <c r="KLN582" s="633"/>
      <c r="KLO582" s="633"/>
      <c r="KLP582" s="633"/>
      <c r="KLQ582" s="633"/>
      <c r="KLR582" s="633"/>
      <c r="KLS582" s="633"/>
      <c r="KLT582" s="633"/>
      <c r="KLU582" s="633"/>
      <c r="KLV582" s="633"/>
      <c r="KLW582" s="633"/>
      <c r="KLX582" s="633"/>
      <c r="KLY582" s="633"/>
      <c r="KLZ582" s="633"/>
      <c r="KMA582" s="633"/>
      <c r="KMB582" s="633"/>
      <c r="KMC582" s="633"/>
      <c r="KMD582" s="633"/>
      <c r="KME582" s="633"/>
      <c r="KMF582" s="633"/>
      <c r="KMG582" s="633"/>
      <c r="KMH582" s="633"/>
      <c r="KMI582" s="633"/>
      <c r="KMJ582" s="633"/>
      <c r="KMK582" s="633"/>
      <c r="KML582" s="633"/>
      <c r="KMM582" s="633"/>
      <c r="KMN582" s="633"/>
      <c r="KMO582" s="633"/>
      <c r="KMP582" s="633"/>
      <c r="KMQ582" s="633"/>
      <c r="KMR582" s="633"/>
      <c r="KMS582" s="633"/>
      <c r="KMT582" s="633"/>
      <c r="KMU582" s="633"/>
      <c r="KMV582" s="633"/>
      <c r="KMW582" s="633"/>
      <c r="KMX582" s="633"/>
      <c r="KMY582" s="633"/>
      <c r="KMZ582" s="633"/>
      <c r="KNA582" s="633"/>
      <c r="KNB582" s="633"/>
      <c r="KNC582" s="633"/>
      <c r="KND582" s="633"/>
      <c r="KNE582" s="633"/>
      <c r="KNF582" s="633"/>
      <c r="KNG582" s="633"/>
      <c r="KNH582" s="633"/>
      <c r="KNI582" s="633"/>
      <c r="KNJ582" s="633"/>
      <c r="KNK582" s="633"/>
      <c r="KNL582" s="633"/>
      <c r="KNM582" s="633"/>
      <c r="KNN582" s="633"/>
      <c r="KNO582" s="633"/>
      <c r="KNP582" s="633"/>
      <c r="KNQ582" s="633"/>
      <c r="KNR582" s="633"/>
      <c r="KNS582" s="633"/>
      <c r="KNT582" s="633"/>
      <c r="KNU582" s="633"/>
      <c r="KNV582" s="633"/>
      <c r="KNW582" s="633"/>
      <c r="KNX582" s="633"/>
      <c r="KNY582" s="633"/>
      <c r="KNZ582" s="633"/>
      <c r="KOA582" s="633"/>
      <c r="KOB582" s="633"/>
      <c r="KOC582" s="633"/>
      <c r="KOD582" s="633"/>
      <c r="KOE582" s="633"/>
      <c r="KOF582" s="633"/>
      <c r="KOG582" s="633"/>
      <c r="KOH582" s="633"/>
      <c r="KOI582" s="633"/>
      <c r="KOJ582" s="633"/>
      <c r="KOK582" s="633"/>
      <c r="KOL582" s="633"/>
      <c r="KOM582" s="633"/>
      <c r="KON582" s="633"/>
      <c r="KOO582" s="633"/>
      <c r="KOP582" s="633"/>
      <c r="KOQ582" s="633"/>
      <c r="KOR582" s="633"/>
      <c r="KOS582" s="633"/>
      <c r="KOT582" s="633"/>
      <c r="KOU582" s="633"/>
      <c r="KOV582" s="633"/>
      <c r="KOW582" s="633"/>
      <c r="KOX582" s="633"/>
      <c r="KOY582" s="633"/>
      <c r="KOZ582" s="633"/>
      <c r="KPA582" s="633"/>
      <c r="KPB582" s="633"/>
      <c r="KPC582" s="633"/>
      <c r="KPD582" s="633"/>
      <c r="KPE582" s="633"/>
      <c r="KPF582" s="633"/>
      <c r="KPG582" s="633"/>
      <c r="KPH582" s="633"/>
      <c r="KPI582" s="633"/>
      <c r="KPJ582" s="633"/>
      <c r="KPK582" s="633"/>
      <c r="KPL582" s="633"/>
      <c r="KPM582" s="633"/>
      <c r="KPN582" s="633"/>
      <c r="KPO582" s="633"/>
      <c r="KPP582" s="633"/>
      <c r="KPQ582" s="633"/>
      <c r="KPR582" s="633"/>
      <c r="KPS582" s="633"/>
      <c r="KPT582" s="633"/>
      <c r="KPU582" s="633"/>
      <c r="KPV582" s="633"/>
      <c r="KPW582" s="633"/>
      <c r="KPX582" s="633"/>
      <c r="KPY582" s="633"/>
      <c r="KPZ582" s="633"/>
      <c r="KQA582" s="633"/>
      <c r="KQB582" s="633"/>
      <c r="KQC582" s="633"/>
      <c r="KQD582" s="633"/>
      <c r="KQE582" s="633"/>
      <c r="KQF582" s="633"/>
      <c r="KQG582" s="633"/>
      <c r="KQH582" s="633"/>
      <c r="KQI582" s="633"/>
      <c r="KQJ582" s="633"/>
      <c r="KQK582" s="633"/>
      <c r="KQL582" s="633"/>
      <c r="KQM582" s="633"/>
      <c r="KQN582" s="633"/>
      <c r="KQO582" s="633"/>
      <c r="KQP582" s="633"/>
      <c r="KQQ582" s="633"/>
      <c r="KQR582" s="633"/>
      <c r="KQS582" s="633"/>
      <c r="KQT582" s="633"/>
      <c r="KQU582" s="633"/>
      <c r="KQV582" s="633"/>
      <c r="KQW582" s="633"/>
      <c r="KQX582" s="633"/>
      <c r="KQY582" s="633"/>
      <c r="KQZ582" s="633"/>
      <c r="KRA582" s="633"/>
      <c r="KRB582" s="633"/>
      <c r="KRC582" s="633"/>
      <c r="KRD582" s="633"/>
      <c r="KRE582" s="633"/>
      <c r="KRF582" s="633"/>
      <c r="KRG582" s="633"/>
      <c r="KRH582" s="633"/>
      <c r="KRI582" s="633"/>
      <c r="KRJ582" s="633"/>
      <c r="KRK582" s="633"/>
      <c r="KRL582" s="633"/>
      <c r="KRM582" s="633"/>
      <c r="KRN582" s="633"/>
      <c r="KRO582" s="633"/>
      <c r="KRP582" s="633"/>
      <c r="KRQ582" s="633"/>
      <c r="KRR582" s="633"/>
      <c r="KRS582" s="633"/>
      <c r="KRT582" s="633"/>
      <c r="KRU582" s="633"/>
      <c r="KRV582" s="633"/>
      <c r="KRW582" s="633"/>
      <c r="KRX582" s="633"/>
      <c r="KRY582" s="633"/>
      <c r="KRZ582" s="633"/>
      <c r="KSA582" s="633"/>
      <c r="KSB582" s="633"/>
      <c r="KSC582" s="633"/>
      <c r="KSD582" s="633"/>
      <c r="KSE582" s="633"/>
      <c r="KSF582" s="633"/>
      <c r="KSG582" s="633"/>
      <c r="KSH582" s="633"/>
      <c r="KSI582" s="633"/>
      <c r="KSJ582" s="633"/>
      <c r="KSK582" s="633"/>
      <c r="KSL582" s="633"/>
      <c r="KSM582" s="633"/>
      <c r="KSN582" s="633"/>
      <c r="KSO582" s="633"/>
      <c r="KSP582" s="633"/>
      <c r="KSQ582" s="633"/>
      <c r="KSR582" s="633"/>
      <c r="KSS582" s="633"/>
      <c r="KST582" s="633"/>
      <c r="KSU582" s="633"/>
      <c r="KSV582" s="633"/>
      <c r="KSW582" s="633"/>
      <c r="KSX582" s="633"/>
      <c r="KSY582" s="633"/>
      <c r="KSZ582" s="633"/>
      <c r="KTA582" s="633"/>
      <c r="KTB582" s="633"/>
      <c r="KTC582" s="633"/>
      <c r="KTD582" s="633"/>
      <c r="KTE582" s="633"/>
      <c r="KTF582" s="633"/>
      <c r="KTG582" s="633"/>
      <c r="KTH582" s="633"/>
      <c r="KTI582" s="633"/>
      <c r="KTJ582" s="633"/>
      <c r="KTK582" s="633"/>
      <c r="KTL582" s="633"/>
      <c r="KTM582" s="633"/>
      <c r="KTN582" s="633"/>
      <c r="KTO582" s="633"/>
      <c r="KTP582" s="633"/>
      <c r="KTQ582" s="633"/>
      <c r="KTR582" s="633"/>
      <c r="KTS582" s="633"/>
      <c r="KTT582" s="633"/>
      <c r="KTU582" s="633"/>
      <c r="KTV582" s="633"/>
      <c r="KTW582" s="633"/>
      <c r="KTX582" s="633"/>
      <c r="KTY582" s="633"/>
      <c r="KTZ582" s="633"/>
      <c r="KUA582" s="633"/>
      <c r="KUB582" s="633"/>
      <c r="KUC582" s="633"/>
      <c r="KUD582" s="633"/>
      <c r="KUE582" s="633"/>
      <c r="KUF582" s="633"/>
      <c r="KUG582" s="633"/>
      <c r="KUH582" s="633"/>
      <c r="KUI582" s="633"/>
      <c r="KUJ582" s="633"/>
      <c r="KUK582" s="633"/>
      <c r="KUL582" s="633"/>
      <c r="KUM582" s="633"/>
      <c r="KUN582" s="633"/>
      <c r="KUO582" s="633"/>
      <c r="KUP582" s="633"/>
      <c r="KUQ582" s="633"/>
      <c r="KUR582" s="633"/>
      <c r="KUS582" s="633"/>
      <c r="KUT582" s="633"/>
      <c r="KUU582" s="633"/>
      <c r="KUV582" s="633"/>
      <c r="KUW582" s="633"/>
      <c r="KUX582" s="633"/>
      <c r="KUY582" s="633"/>
      <c r="KUZ582" s="633"/>
      <c r="KVA582" s="633"/>
      <c r="KVB582" s="633"/>
      <c r="KVC582" s="633"/>
      <c r="KVD582" s="633"/>
      <c r="KVE582" s="633"/>
      <c r="KVF582" s="633"/>
      <c r="KVG582" s="633"/>
      <c r="KVH582" s="633"/>
      <c r="KVI582" s="633"/>
      <c r="KVJ582" s="633"/>
      <c r="KVK582" s="633"/>
      <c r="KVL582" s="633"/>
      <c r="KVM582" s="633"/>
      <c r="KVN582" s="633"/>
      <c r="KVO582" s="633"/>
      <c r="KVP582" s="633"/>
      <c r="KVQ582" s="633"/>
      <c r="KVR582" s="633"/>
      <c r="KVS582" s="633"/>
      <c r="KVT582" s="633"/>
      <c r="KVU582" s="633"/>
      <c r="KVV582" s="633"/>
      <c r="KVW582" s="633"/>
      <c r="KVX582" s="633"/>
      <c r="KVY582" s="633"/>
      <c r="KVZ582" s="633"/>
      <c r="KWA582" s="633"/>
      <c r="KWB582" s="633"/>
      <c r="KWC582" s="633"/>
      <c r="KWD582" s="633"/>
      <c r="KWE582" s="633"/>
      <c r="KWF582" s="633"/>
      <c r="KWG582" s="633"/>
      <c r="KWH582" s="633"/>
      <c r="KWI582" s="633"/>
      <c r="KWJ582" s="633"/>
      <c r="KWK582" s="633"/>
      <c r="KWL582" s="633"/>
      <c r="KWM582" s="633"/>
      <c r="KWN582" s="633"/>
      <c r="KWO582" s="633"/>
      <c r="KWP582" s="633"/>
      <c r="KWQ582" s="633"/>
      <c r="KWR582" s="633"/>
      <c r="KWS582" s="633"/>
      <c r="KWT582" s="633"/>
      <c r="KWU582" s="633"/>
      <c r="KWV582" s="633"/>
      <c r="KWW582" s="633"/>
      <c r="KWX582" s="633"/>
      <c r="KWY582" s="633"/>
      <c r="KWZ582" s="633"/>
      <c r="KXA582" s="633"/>
      <c r="KXB582" s="633"/>
      <c r="KXC582" s="633"/>
      <c r="KXD582" s="633"/>
      <c r="KXE582" s="633"/>
      <c r="KXF582" s="633"/>
      <c r="KXG582" s="633"/>
      <c r="KXH582" s="633"/>
      <c r="KXI582" s="633"/>
      <c r="KXJ582" s="633"/>
      <c r="KXK582" s="633"/>
      <c r="KXL582" s="633"/>
      <c r="KXM582" s="633"/>
      <c r="KXN582" s="633"/>
      <c r="KXO582" s="633"/>
      <c r="KXP582" s="633"/>
      <c r="KXQ582" s="633"/>
      <c r="KXR582" s="633"/>
      <c r="KXS582" s="633"/>
      <c r="KXT582" s="633"/>
      <c r="KXU582" s="633"/>
      <c r="KXV582" s="633"/>
      <c r="KXW582" s="633"/>
      <c r="KXX582" s="633"/>
      <c r="KXY582" s="633"/>
      <c r="KXZ582" s="633"/>
      <c r="KYA582" s="633"/>
      <c r="KYB582" s="633"/>
      <c r="KYC582" s="633"/>
      <c r="KYD582" s="633"/>
      <c r="KYE582" s="633"/>
      <c r="KYF582" s="633"/>
      <c r="KYG582" s="633"/>
      <c r="KYH582" s="633"/>
      <c r="KYI582" s="633"/>
      <c r="KYJ582" s="633"/>
      <c r="KYK582" s="633"/>
      <c r="KYL582" s="633"/>
      <c r="KYM582" s="633"/>
      <c r="KYN582" s="633"/>
      <c r="KYO582" s="633"/>
      <c r="KYP582" s="633"/>
      <c r="KYQ582" s="633"/>
      <c r="KYR582" s="633"/>
      <c r="KYS582" s="633"/>
      <c r="KYT582" s="633"/>
      <c r="KYU582" s="633"/>
      <c r="KYV582" s="633"/>
      <c r="KYW582" s="633"/>
      <c r="KYX582" s="633"/>
      <c r="KYY582" s="633"/>
      <c r="KYZ582" s="633"/>
      <c r="KZA582" s="633"/>
      <c r="KZB582" s="633"/>
      <c r="KZC582" s="633"/>
      <c r="KZD582" s="633"/>
      <c r="KZE582" s="633"/>
      <c r="KZF582" s="633"/>
      <c r="KZG582" s="633"/>
      <c r="KZH582" s="633"/>
      <c r="KZI582" s="633"/>
      <c r="KZJ582" s="633"/>
      <c r="KZK582" s="633"/>
      <c r="KZL582" s="633"/>
      <c r="KZM582" s="633"/>
      <c r="KZN582" s="633"/>
      <c r="KZO582" s="633"/>
      <c r="KZP582" s="633"/>
      <c r="KZQ582" s="633"/>
      <c r="KZR582" s="633"/>
      <c r="KZS582" s="633"/>
      <c r="KZT582" s="633"/>
      <c r="KZU582" s="633"/>
      <c r="KZV582" s="633"/>
      <c r="KZW582" s="633"/>
      <c r="KZX582" s="633"/>
      <c r="KZY582" s="633"/>
      <c r="KZZ582" s="633"/>
      <c r="LAA582" s="633"/>
      <c r="LAB582" s="633"/>
      <c r="LAC582" s="633"/>
      <c r="LAD582" s="633"/>
      <c r="LAE582" s="633"/>
      <c r="LAF582" s="633"/>
      <c r="LAG582" s="633"/>
      <c r="LAH582" s="633"/>
      <c r="LAI582" s="633"/>
      <c r="LAJ582" s="633"/>
      <c r="LAK582" s="633"/>
      <c r="LAL582" s="633"/>
      <c r="LAM582" s="633"/>
      <c r="LAN582" s="633"/>
      <c r="LAO582" s="633"/>
      <c r="LAP582" s="633"/>
      <c r="LAQ582" s="633"/>
      <c r="LAR582" s="633"/>
      <c r="LAS582" s="633"/>
      <c r="LAT582" s="633"/>
      <c r="LAU582" s="633"/>
      <c r="LAV582" s="633"/>
      <c r="LAW582" s="633"/>
      <c r="LAX582" s="633"/>
      <c r="LAY582" s="633"/>
      <c r="LAZ582" s="633"/>
      <c r="LBA582" s="633"/>
      <c r="LBB582" s="633"/>
      <c r="LBC582" s="633"/>
      <c r="LBD582" s="633"/>
      <c r="LBE582" s="633"/>
      <c r="LBF582" s="633"/>
      <c r="LBG582" s="633"/>
      <c r="LBH582" s="633"/>
      <c r="LBI582" s="633"/>
      <c r="LBJ582" s="633"/>
      <c r="LBK582" s="633"/>
      <c r="LBL582" s="633"/>
      <c r="LBM582" s="633"/>
      <c r="LBN582" s="633"/>
      <c r="LBO582" s="633"/>
      <c r="LBP582" s="633"/>
      <c r="LBQ582" s="633"/>
      <c r="LBR582" s="633"/>
      <c r="LBS582" s="633"/>
      <c r="LBT582" s="633"/>
      <c r="LBU582" s="633"/>
      <c r="LBV582" s="633"/>
      <c r="LBW582" s="633"/>
      <c r="LBX582" s="633"/>
      <c r="LBY582" s="633"/>
      <c r="LBZ582" s="633"/>
      <c r="LCA582" s="633"/>
      <c r="LCB582" s="633"/>
      <c r="LCC582" s="633"/>
      <c r="LCD582" s="633"/>
      <c r="LCE582" s="633"/>
      <c r="LCF582" s="633"/>
      <c r="LCG582" s="633"/>
      <c r="LCH582" s="633"/>
      <c r="LCI582" s="633"/>
      <c r="LCJ582" s="633"/>
      <c r="LCK582" s="633"/>
      <c r="LCL582" s="633"/>
      <c r="LCM582" s="633"/>
      <c r="LCN582" s="633"/>
      <c r="LCO582" s="633"/>
      <c r="LCP582" s="633"/>
      <c r="LCQ582" s="633"/>
      <c r="LCR582" s="633"/>
      <c r="LCS582" s="633"/>
      <c r="LCT582" s="633"/>
      <c r="LCU582" s="633"/>
      <c r="LCV582" s="633"/>
      <c r="LCW582" s="633"/>
      <c r="LCX582" s="633"/>
      <c r="LCY582" s="633"/>
      <c r="LCZ582" s="633"/>
      <c r="LDA582" s="633"/>
      <c r="LDB582" s="633"/>
      <c r="LDC582" s="633"/>
      <c r="LDD582" s="633"/>
      <c r="LDE582" s="633"/>
      <c r="LDF582" s="633"/>
      <c r="LDG582" s="633"/>
      <c r="LDH582" s="633"/>
      <c r="LDI582" s="633"/>
      <c r="LDJ582" s="633"/>
      <c r="LDK582" s="633"/>
      <c r="LDL582" s="633"/>
      <c r="LDM582" s="633"/>
      <c r="LDN582" s="633"/>
      <c r="LDO582" s="633"/>
      <c r="LDP582" s="633"/>
      <c r="LDQ582" s="633"/>
      <c r="LDR582" s="633"/>
      <c r="LDS582" s="633"/>
      <c r="LDT582" s="633"/>
      <c r="LDU582" s="633"/>
      <c r="LDV582" s="633"/>
      <c r="LDW582" s="633"/>
      <c r="LDX582" s="633"/>
      <c r="LDY582" s="633"/>
      <c r="LDZ582" s="633"/>
      <c r="LEA582" s="633"/>
      <c r="LEB582" s="633"/>
      <c r="LEC582" s="633"/>
      <c r="LED582" s="633"/>
      <c r="LEE582" s="633"/>
      <c r="LEF582" s="633"/>
      <c r="LEG582" s="633"/>
      <c r="LEH582" s="633"/>
      <c r="LEI582" s="633"/>
      <c r="LEJ582" s="633"/>
      <c r="LEK582" s="633"/>
      <c r="LEL582" s="633"/>
      <c r="LEM582" s="633"/>
      <c r="LEN582" s="633"/>
      <c r="LEO582" s="633"/>
      <c r="LEP582" s="633"/>
      <c r="LEQ582" s="633"/>
      <c r="LER582" s="633"/>
      <c r="LES582" s="633"/>
      <c r="LET582" s="633"/>
      <c r="LEU582" s="633"/>
      <c r="LEV582" s="633"/>
      <c r="LEW582" s="633"/>
      <c r="LEX582" s="633"/>
      <c r="LEY582" s="633"/>
      <c r="LEZ582" s="633"/>
      <c r="LFA582" s="633"/>
      <c r="LFB582" s="633"/>
      <c r="LFC582" s="633"/>
      <c r="LFD582" s="633"/>
      <c r="LFE582" s="633"/>
      <c r="LFF582" s="633"/>
      <c r="LFG582" s="633"/>
      <c r="LFH582" s="633"/>
      <c r="LFI582" s="633"/>
      <c r="LFJ582" s="633"/>
      <c r="LFK582" s="633"/>
      <c r="LFL582" s="633"/>
      <c r="LFM582" s="633"/>
      <c r="LFN582" s="633"/>
      <c r="LFO582" s="633"/>
      <c r="LFP582" s="633"/>
      <c r="LFQ582" s="633"/>
      <c r="LFR582" s="633"/>
      <c r="LFS582" s="633"/>
      <c r="LFT582" s="633"/>
      <c r="LFU582" s="633"/>
      <c r="LFV582" s="633"/>
      <c r="LFW582" s="633"/>
      <c r="LFX582" s="633"/>
      <c r="LFY582" s="633"/>
      <c r="LFZ582" s="633"/>
      <c r="LGA582" s="633"/>
      <c r="LGB582" s="633"/>
      <c r="LGC582" s="633"/>
      <c r="LGD582" s="633"/>
      <c r="LGE582" s="633"/>
      <c r="LGF582" s="633"/>
      <c r="LGG582" s="633"/>
      <c r="LGH582" s="633"/>
      <c r="LGI582" s="633"/>
      <c r="LGJ582" s="633"/>
      <c r="LGK582" s="633"/>
      <c r="LGL582" s="633"/>
      <c r="LGM582" s="633"/>
      <c r="LGN582" s="633"/>
      <c r="LGO582" s="633"/>
      <c r="LGP582" s="633"/>
      <c r="LGQ582" s="633"/>
      <c r="LGR582" s="633"/>
      <c r="LGS582" s="633"/>
      <c r="LGT582" s="633"/>
      <c r="LGU582" s="633"/>
      <c r="LGV582" s="633"/>
      <c r="LGW582" s="633"/>
      <c r="LGX582" s="633"/>
      <c r="LGY582" s="633"/>
      <c r="LGZ582" s="633"/>
      <c r="LHA582" s="633"/>
      <c r="LHB582" s="633"/>
      <c r="LHC582" s="633"/>
      <c r="LHD582" s="633"/>
      <c r="LHE582" s="633"/>
      <c r="LHF582" s="633"/>
      <c r="LHG582" s="633"/>
      <c r="LHH582" s="633"/>
      <c r="LHI582" s="633"/>
      <c r="LHJ582" s="633"/>
      <c r="LHK582" s="633"/>
      <c r="LHL582" s="633"/>
      <c r="LHM582" s="633"/>
      <c r="LHN582" s="633"/>
      <c r="LHO582" s="633"/>
      <c r="LHP582" s="633"/>
      <c r="LHQ582" s="633"/>
      <c r="LHR582" s="633"/>
      <c r="LHS582" s="633"/>
      <c r="LHT582" s="633"/>
      <c r="LHU582" s="633"/>
      <c r="LHV582" s="633"/>
      <c r="LHW582" s="633"/>
      <c r="LHX582" s="633"/>
      <c r="LHY582" s="633"/>
      <c r="LHZ582" s="633"/>
      <c r="LIA582" s="633"/>
      <c r="LIB582" s="633"/>
      <c r="LIC582" s="633"/>
      <c r="LID582" s="633"/>
      <c r="LIE582" s="633"/>
      <c r="LIF582" s="633"/>
      <c r="LIG582" s="633"/>
      <c r="LIH582" s="633"/>
      <c r="LII582" s="633"/>
      <c r="LIJ582" s="633"/>
      <c r="LIK582" s="633"/>
      <c r="LIL582" s="633"/>
      <c r="LIM582" s="633"/>
      <c r="LIN582" s="633"/>
      <c r="LIO582" s="633"/>
      <c r="LIP582" s="633"/>
      <c r="LIQ582" s="633"/>
      <c r="LIR582" s="633"/>
      <c r="LIS582" s="633"/>
      <c r="LIT582" s="633"/>
      <c r="LIU582" s="633"/>
      <c r="LIV582" s="633"/>
      <c r="LIW582" s="633"/>
      <c r="LIX582" s="633"/>
      <c r="LIY582" s="633"/>
      <c r="LIZ582" s="633"/>
      <c r="LJA582" s="633"/>
      <c r="LJB582" s="633"/>
      <c r="LJC582" s="633"/>
      <c r="LJD582" s="633"/>
      <c r="LJE582" s="633"/>
      <c r="LJF582" s="633"/>
      <c r="LJG582" s="633"/>
      <c r="LJH582" s="633"/>
      <c r="LJI582" s="633"/>
      <c r="LJJ582" s="633"/>
      <c r="LJK582" s="633"/>
      <c r="LJL582" s="633"/>
      <c r="LJM582" s="633"/>
      <c r="LJN582" s="633"/>
      <c r="LJO582" s="633"/>
      <c r="LJP582" s="633"/>
      <c r="LJQ582" s="633"/>
      <c r="LJR582" s="633"/>
      <c r="LJS582" s="633"/>
      <c r="LJT582" s="633"/>
      <c r="LJU582" s="633"/>
      <c r="LJV582" s="633"/>
      <c r="LJW582" s="633"/>
      <c r="LJX582" s="633"/>
      <c r="LJY582" s="633"/>
      <c r="LJZ582" s="633"/>
      <c r="LKA582" s="633"/>
      <c r="LKB582" s="633"/>
      <c r="LKC582" s="633"/>
      <c r="LKD582" s="633"/>
      <c r="LKE582" s="633"/>
      <c r="LKF582" s="633"/>
      <c r="LKG582" s="633"/>
      <c r="LKH582" s="633"/>
      <c r="LKI582" s="633"/>
      <c r="LKJ582" s="633"/>
      <c r="LKK582" s="633"/>
      <c r="LKL582" s="633"/>
      <c r="LKM582" s="633"/>
      <c r="LKN582" s="633"/>
      <c r="LKO582" s="633"/>
      <c r="LKP582" s="633"/>
      <c r="LKQ582" s="633"/>
      <c r="LKR582" s="633"/>
      <c r="LKS582" s="633"/>
      <c r="LKT582" s="633"/>
      <c r="LKU582" s="633"/>
      <c r="LKV582" s="633"/>
      <c r="LKW582" s="633"/>
      <c r="LKX582" s="633"/>
      <c r="LKY582" s="633"/>
      <c r="LKZ582" s="633"/>
      <c r="LLA582" s="633"/>
      <c r="LLB582" s="633"/>
      <c r="LLC582" s="633"/>
      <c r="LLD582" s="633"/>
      <c r="LLE582" s="633"/>
      <c r="LLF582" s="633"/>
      <c r="LLG582" s="633"/>
      <c r="LLH582" s="633"/>
      <c r="LLI582" s="633"/>
      <c r="LLJ582" s="633"/>
      <c r="LLK582" s="633"/>
      <c r="LLL582" s="633"/>
      <c r="LLM582" s="633"/>
      <c r="LLN582" s="633"/>
      <c r="LLO582" s="633"/>
      <c r="LLP582" s="633"/>
      <c r="LLQ582" s="633"/>
      <c r="LLR582" s="633"/>
      <c r="LLS582" s="633"/>
      <c r="LLT582" s="633"/>
      <c r="LLU582" s="633"/>
      <c r="LLV582" s="633"/>
      <c r="LLW582" s="633"/>
      <c r="LLX582" s="633"/>
      <c r="LLY582" s="633"/>
      <c r="LLZ582" s="633"/>
      <c r="LMA582" s="633"/>
      <c r="LMB582" s="633"/>
      <c r="LMC582" s="633"/>
      <c r="LMD582" s="633"/>
      <c r="LME582" s="633"/>
      <c r="LMF582" s="633"/>
      <c r="LMG582" s="633"/>
      <c r="LMH582" s="633"/>
      <c r="LMI582" s="633"/>
      <c r="LMJ582" s="633"/>
      <c r="LMK582" s="633"/>
      <c r="LML582" s="633"/>
      <c r="LMM582" s="633"/>
      <c r="LMN582" s="633"/>
      <c r="LMO582" s="633"/>
      <c r="LMP582" s="633"/>
      <c r="LMQ582" s="633"/>
      <c r="LMR582" s="633"/>
      <c r="LMS582" s="633"/>
      <c r="LMT582" s="633"/>
      <c r="LMU582" s="633"/>
      <c r="LMV582" s="633"/>
      <c r="LMW582" s="633"/>
      <c r="LMX582" s="633"/>
      <c r="LMY582" s="633"/>
      <c r="LMZ582" s="633"/>
      <c r="LNA582" s="633"/>
      <c r="LNB582" s="633"/>
      <c r="LNC582" s="633"/>
      <c r="LND582" s="633"/>
      <c r="LNE582" s="633"/>
      <c r="LNF582" s="633"/>
      <c r="LNG582" s="633"/>
      <c r="LNH582" s="633"/>
      <c r="LNI582" s="633"/>
      <c r="LNJ582" s="633"/>
      <c r="LNK582" s="633"/>
      <c r="LNL582" s="633"/>
      <c r="LNM582" s="633"/>
      <c r="LNN582" s="633"/>
      <c r="LNO582" s="633"/>
      <c r="LNP582" s="633"/>
      <c r="LNQ582" s="633"/>
      <c r="LNR582" s="633"/>
      <c r="LNS582" s="633"/>
      <c r="LNT582" s="633"/>
      <c r="LNU582" s="633"/>
      <c r="LNV582" s="633"/>
      <c r="LNW582" s="633"/>
      <c r="LNX582" s="633"/>
      <c r="LNY582" s="633"/>
      <c r="LNZ582" s="633"/>
      <c r="LOA582" s="633"/>
      <c r="LOB582" s="633"/>
      <c r="LOC582" s="633"/>
      <c r="LOD582" s="633"/>
      <c r="LOE582" s="633"/>
      <c r="LOF582" s="633"/>
      <c r="LOG582" s="633"/>
      <c r="LOH582" s="633"/>
      <c r="LOI582" s="633"/>
      <c r="LOJ582" s="633"/>
      <c r="LOK582" s="633"/>
      <c r="LOL582" s="633"/>
      <c r="LOM582" s="633"/>
      <c r="LON582" s="633"/>
      <c r="LOO582" s="633"/>
      <c r="LOP582" s="633"/>
      <c r="LOQ582" s="633"/>
      <c r="LOR582" s="633"/>
      <c r="LOS582" s="633"/>
      <c r="LOT582" s="633"/>
      <c r="LOU582" s="633"/>
      <c r="LOV582" s="633"/>
      <c r="LOW582" s="633"/>
      <c r="LOX582" s="633"/>
      <c r="LOY582" s="633"/>
      <c r="LOZ582" s="633"/>
      <c r="LPA582" s="633"/>
      <c r="LPB582" s="633"/>
      <c r="LPC582" s="633"/>
      <c r="LPD582" s="633"/>
      <c r="LPE582" s="633"/>
      <c r="LPF582" s="633"/>
      <c r="LPG582" s="633"/>
      <c r="LPH582" s="633"/>
      <c r="LPI582" s="633"/>
      <c r="LPJ582" s="633"/>
      <c r="LPK582" s="633"/>
      <c r="LPL582" s="633"/>
      <c r="LPM582" s="633"/>
      <c r="LPN582" s="633"/>
      <c r="LPO582" s="633"/>
      <c r="LPP582" s="633"/>
      <c r="LPQ582" s="633"/>
      <c r="LPR582" s="633"/>
      <c r="LPS582" s="633"/>
      <c r="LPT582" s="633"/>
      <c r="LPU582" s="633"/>
      <c r="LPV582" s="633"/>
      <c r="LPW582" s="633"/>
      <c r="LPX582" s="633"/>
      <c r="LPY582" s="633"/>
      <c r="LPZ582" s="633"/>
      <c r="LQA582" s="633"/>
      <c r="LQB582" s="633"/>
      <c r="LQC582" s="633"/>
      <c r="LQD582" s="633"/>
      <c r="LQE582" s="633"/>
      <c r="LQF582" s="633"/>
      <c r="LQG582" s="633"/>
      <c r="LQH582" s="633"/>
      <c r="LQI582" s="633"/>
      <c r="LQJ582" s="633"/>
      <c r="LQK582" s="633"/>
      <c r="LQL582" s="633"/>
      <c r="LQM582" s="633"/>
      <c r="LQN582" s="633"/>
      <c r="LQO582" s="633"/>
      <c r="LQP582" s="633"/>
      <c r="LQQ582" s="633"/>
      <c r="LQR582" s="633"/>
      <c r="LQS582" s="633"/>
      <c r="LQT582" s="633"/>
      <c r="LQU582" s="633"/>
      <c r="LQV582" s="633"/>
      <c r="LQW582" s="633"/>
      <c r="LQX582" s="633"/>
      <c r="LQY582" s="633"/>
      <c r="LQZ582" s="633"/>
      <c r="LRA582" s="633"/>
      <c r="LRB582" s="633"/>
      <c r="LRC582" s="633"/>
      <c r="LRD582" s="633"/>
      <c r="LRE582" s="633"/>
      <c r="LRF582" s="633"/>
      <c r="LRG582" s="633"/>
      <c r="LRH582" s="633"/>
      <c r="LRI582" s="633"/>
      <c r="LRJ582" s="633"/>
      <c r="LRK582" s="633"/>
      <c r="LRL582" s="633"/>
      <c r="LRM582" s="633"/>
      <c r="LRN582" s="633"/>
      <c r="LRO582" s="633"/>
      <c r="LRP582" s="633"/>
      <c r="LRQ582" s="633"/>
      <c r="LRR582" s="633"/>
      <c r="LRS582" s="633"/>
      <c r="LRT582" s="633"/>
      <c r="LRU582" s="633"/>
      <c r="LRV582" s="633"/>
      <c r="LRW582" s="633"/>
      <c r="LRX582" s="633"/>
      <c r="LRY582" s="633"/>
      <c r="LRZ582" s="633"/>
      <c r="LSA582" s="633"/>
      <c r="LSB582" s="633"/>
      <c r="LSC582" s="633"/>
      <c r="LSD582" s="633"/>
      <c r="LSE582" s="633"/>
      <c r="LSF582" s="633"/>
      <c r="LSG582" s="633"/>
      <c r="LSH582" s="633"/>
      <c r="LSI582" s="633"/>
      <c r="LSJ582" s="633"/>
      <c r="LSK582" s="633"/>
      <c r="LSL582" s="633"/>
      <c r="LSM582" s="633"/>
      <c r="LSN582" s="633"/>
      <c r="LSO582" s="633"/>
      <c r="LSP582" s="633"/>
      <c r="LSQ582" s="633"/>
      <c r="LSR582" s="633"/>
      <c r="LSS582" s="633"/>
      <c r="LST582" s="633"/>
      <c r="LSU582" s="633"/>
      <c r="LSV582" s="633"/>
      <c r="LSW582" s="633"/>
      <c r="LSX582" s="633"/>
      <c r="LSY582" s="633"/>
      <c r="LSZ582" s="633"/>
      <c r="LTA582" s="633"/>
      <c r="LTB582" s="633"/>
      <c r="LTC582" s="633"/>
      <c r="LTD582" s="633"/>
      <c r="LTE582" s="633"/>
      <c r="LTF582" s="633"/>
      <c r="LTG582" s="633"/>
      <c r="LTH582" s="633"/>
      <c r="LTI582" s="633"/>
      <c r="LTJ582" s="633"/>
      <c r="LTK582" s="633"/>
      <c r="LTL582" s="633"/>
      <c r="LTM582" s="633"/>
      <c r="LTN582" s="633"/>
      <c r="LTO582" s="633"/>
      <c r="LTP582" s="633"/>
      <c r="LTQ582" s="633"/>
      <c r="LTR582" s="633"/>
      <c r="LTS582" s="633"/>
      <c r="LTT582" s="633"/>
      <c r="LTU582" s="633"/>
      <c r="LTV582" s="633"/>
      <c r="LTW582" s="633"/>
      <c r="LTX582" s="633"/>
      <c r="LTY582" s="633"/>
      <c r="LTZ582" s="633"/>
      <c r="LUA582" s="633"/>
      <c r="LUB582" s="633"/>
      <c r="LUC582" s="633"/>
      <c r="LUD582" s="633"/>
      <c r="LUE582" s="633"/>
      <c r="LUF582" s="633"/>
      <c r="LUG582" s="633"/>
      <c r="LUH582" s="633"/>
      <c r="LUI582" s="633"/>
      <c r="LUJ582" s="633"/>
      <c r="LUK582" s="633"/>
      <c r="LUL582" s="633"/>
      <c r="LUM582" s="633"/>
      <c r="LUN582" s="633"/>
      <c r="LUO582" s="633"/>
      <c r="LUP582" s="633"/>
      <c r="LUQ582" s="633"/>
      <c r="LUR582" s="633"/>
      <c r="LUS582" s="633"/>
      <c r="LUT582" s="633"/>
      <c r="LUU582" s="633"/>
      <c r="LUV582" s="633"/>
      <c r="LUW582" s="633"/>
      <c r="LUX582" s="633"/>
      <c r="LUY582" s="633"/>
      <c r="LUZ582" s="633"/>
      <c r="LVA582" s="633"/>
      <c r="LVB582" s="633"/>
      <c r="LVC582" s="633"/>
      <c r="LVD582" s="633"/>
      <c r="LVE582" s="633"/>
      <c r="LVF582" s="633"/>
      <c r="LVG582" s="633"/>
      <c r="LVH582" s="633"/>
      <c r="LVI582" s="633"/>
      <c r="LVJ582" s="633"/>
      <c r="LVK582" s="633"/>
      <c r="LVL582" s="633"/>
      <c r="LVM582" s="633"/>
      <c r="LVN582" s="633"/>
      <c r="LVO582" s="633"/>
      <c r="LVP582" s="633"/>
      <c r="LVQ582" s="633"/>
      <c r="LVR582" s="633"/>
      <c r="LVS582" s="633"/>
      <c r="LVT582" s="633"/>
      <c r="LVU582" s="633"/>
      <c r="LVV582" s="633"/>
      <c r="LVW582" s="633"/>
      <c r="LVX582" s="633"/>
      <c r="LVY582" s="633"/>
      <c r="LVZ582" s="633"/>
      <c r="LWA582" s="633"/>
      <c r="LWB582" s="633"/>
      <c r="LWC582" s="633"/>
      <c r="LWD582" s="633"/>
      <c r="LWE582" s="633"/>
      <c r="LWF582" s="633"/>
      <c r="LWG582" s="633"/>
      <c r="LWH582" s="633"/>
      <c r="LWI582" s="633"/>
      <c r="LWJ582" s="633"/>
      <c r="LWK582" s="633"/>
      <c r="LWL582" s="633"/>
      <c r="LWM582" s="633"/>
      <c r="LWN582" s="633"/>
      <c r="LWO582" s="633"/>
      <c r="LWP582" s="633"/>
      <c r="LWQ582" s="633"/>
      <c r="LWR582" s="633"/>
      <c r="LWS582" s="633"/>
      <c r="LWT582" s="633"/>
      <c r="LWU582" s="633"/>
      <c r="LWV582" s="633"/>
      <c r="LWW582" s="633"/>
      <c r="LWX582" s="633"/>
      <c r="LWY582" s="633"/>
      <c r="LWZ582" s="633"/>
      <c r="LXA582" s="633"/>
      <c r="LXB582" s="633"/>
      <c r="LXC582" s="633"/>
      <c r="LXD582" s="633"/>
      <c r="LXE582" s="633"/>
      <c r="LXF582" s="633"/>
      <c r="LXG582" s="633"/>
      <c r="LXH582" s="633"/>
      <c r="LXI582" s="633"/>
      <c r="LXJ582" s="633"/>
      <c r="LXK582" s="633"/>
      <c r="LXL582" s="633"/>
      <c r="LXM582" s="633"/>
      <c r="LXN582" s="633"/>
      <c r="LXO582" s="633"/>
      <c r="LXP582" s="633"/>
      <c r="LXQ582" s="633"/>
      <c r="LXR582" s="633"/>
      <c r="LXS582" s="633"/>
      <c r="LXT582" s="633"/>
      <c r="LXU582" s="633"/>
      <c r="LXV582" s="633"/>
      <c r="LXW582" s="633"/>
      <c r="LXX582" s="633"/>
      <c r="LXY582" s="633"/>
      <c r="LXZ582" s="633"/>
      <c r="LYA582" s="633"/>
      <c r="LYB582" s="633"/>
      <c r="LYC582" s="633"/>
      <c r="LYD582" s="633"/>
      <c r="LYE582" s="633"/>
      <c r="LYF582" s="633"/>
      <c r="LYG582" s="633"/>
      <c r="LYH582" s="633"/>
      <c r="LYI582" s="633"/>
      <c r="LYJ582" s="633"/>
      <c r="LYK582" s="633"/>
      <c r="LYL582" s="633"/>
      <c r="LYM582" s="633"/>
      <c r="LYN582" s="633"/>
      <c r="LYO582" s="633"/>
      <c r="LYP582" s="633"/>
      <c r="LYQ582" s="633"/>
      <c r="LYR582" s="633"/>
      <c r="LYS582" s="633"/>
      <c r="LYT582" s="633"/>
      <c r="LYU582" s="633"/>
      <c r="LYV582" s="633"/>
      <c r="LYW582" s="633"/>
      <c r="LYX582" s="633"/>
      <c r="LYY582" s="633"/>
      <c r="LYZ582" s="633"/>
      <c r="LZA582" s="633"/>
      <c r="LZB582" s="633"/>
      <c r="LZC582" s="633"/>
      <c r="LZD582" s="633"/>
      <c r="LZE582" s="633"/>
      <c r="LZF582" s="633"/>
      <c r="LZG582" s="633"/>
      <c r="LZH582" s="633"/>
      <c r="LZI582" s="633"/>
      <c r="LZJ582" s="633"/>
      <c r="LZK582" s="633"/>
      <c r="LZL582" s="633"/>
      <c r="LZM582" s="633"/>
      <c r="LZN582" s="633"/>
      <c r="LZO582" s="633"/>
      <c r="LZP582" s="633"/>
      <c r="LZQ582" s="633"/>
      <c r="LZR582" s="633"/>
      <c r="LZS582" s="633"/>
      <c r="LZT582" s="633"/>
      <c r="LZU582" s="633"/>
      <c r="LZV582" s="633"/>
      <c r="LZW582" s="633"/>
      <c r="LZX582" s="633"/>
      <c r="LZY582" s="633"/>
      <c r="LZZ582" s="633"/>
      <c r="MAA582" s="633"/>
      <c r="MAB582" s="633"/>
      <c r="MAC582" s="633"/>
      <c r="MAD582" s="633"/>
      <c r="MAE582" s="633"/>
      <c r="MAF582" s="633"/>
      <c r="MAG582" s="633"/>
      <c r="MAH582" s="633"/>
      <c r="MAI582" s="633"/>
      <c r="MAJ582" s="633"/>
      <c r="MAK582" s="633"/>
      <c r="MAL582" s="633"/>
      <c r="MAM582" s="633"/>
      <c r="MAN582" s="633"/>
      <c r="MAO582" s="633"/>
      <c r="MAP582" s="633"/>
      <c r="MAQ582" s="633"/>
      <c r="MAR582" s="633"/>
      <c r="MAS582" s="633"/>
      <c r="MAT582" s="633"/>
      <c r="MAU582" s="633"/>
      <c r="MAV582" s="633"/>
      <c r="MAW582" s="633"/>
      <c r="MAX582" s="633"/>
      <c r="MAY582" s="633"/>
      <c r="MAZ582" s="633"/>
      <c r="MBA582" s="633"/>
      <c r="MBB582" s="633"/>
      <c r="MBC582" s="633"/>
      <c r="MBD582" s="633"/>
      <c r="MBE582" s="633"/>
      <c r="MBF582" s="633"/>
      <c r="MBG582" s="633"/>
      <c r="MBH582" s="633"/>
      <c r="MBI582" s="633"/>
      <c r="MBJ582" s="633"/>
      <c r="MBK582" s="633"/>
      <c r="MBL582" s="633"/>
      <c r="MBM582" s="633"/>
      <c r="MBN582" s="633"/>
      <c r="MBO582" s="633"/>
      <c r="MBP582" s="633"/>
      <c r="MBQ582" s="633"/>
      <c r="MBR582" s="633"/>
      <c r="MBS582" s="633"/>
      <c r="MBT582" s="633"/>
      <c r="MBU582" s="633"/>
      <c r="MBV582" s="633"/>
      <c r="MBW582" s="633"/>
      <c r="MBX582" s="633"/>
      <c r="MBY582" s="633"/>
      <c r="MBZ582" s="633"/>
      <c r="MCA582" s="633"/>
      <c r="MCB582" s="633"/>
      <c r="MCC582" s="633"/>
      <c r="MCD582" s="633"/>
      <c r="MCE582" s="633"/>
      <c r="MCF582" s="633"/>
      <c r="MCG582" s="633"/>
      <c r="MCH582" s="633"/>
      <c r="MCI582" s="633"/>
      <c r="MCJ582" s="633"/>
      <c r="MCK582" s="633"/>
      <c r="MCL582" s="633"/>
      <c r="MCM582" s="633"/>
      <c r="MCN582" s="633"/>
      <c r="MCO582" s="633"/>
      <c r="MCP582" s="633"/>
      <c r="MCQ582" s="633"/>
      <c r="MCR582" s="633"/>
      <c r="MCS582" s="633"/>
      <c r="MCT582" s="633"/>
      <c r="MCU582" s="633"/>
      <c r="MCV582" s="633"/>
      <c r="MCW582" s="633"/>
      <c r="MCX582" s="633"/>
      <c r="MCY582" s="633"/>
      <c r="MCZ582" s="633"/>
      <c r="MDA582" s="633"/>
      <c r="MDB582" s="633"/>
      <c r="MDC582" s="633"/>
      <c r="MDD582" s="633"/>
      <c r="MDE582" s="633"/>
      <c r="MDF582" s="633"/>
      <c r="MDG582" s="633"/>
      <c r="MDH582" s="633"/>
      <c r="MDI582" s="633"/>
      <c r="MDJ582" s="633"/>
      <c r="MDK582" s="633"/>
      <c r="MDL582" s="633"/>
      <c r="MDM582" s="633"/>
      <c r="MDN582" s="633"/>
      <c r="MDO582" s="633"/>
      <c r="MDP582" s="633"/>
      <c r="MDQ582" s="633"/>
      <c r="MDR582" s="633"/>
      <c r="MDS582" s="633"/>
      <c r="MDT582" s="633"/>
      <c r="MDU582" s="633"/>
      <c r="MDV582" s="633"/>
      <c r="MDW582" s="633"/>
      <c r="MDX582" s="633"/>
      <c r="MDY582" s="633"/>
      <c r="MDZ582" s="633"/>
      <c r="MEA582" s="633"/>
      <c r="MEB582" s="633"/>
      <c r="MEC582" s="633"/>
      <c r="MED582" s="633"/>
      <c r="MEE582" s="633"/>
      <c r="MEF582" s="633"/>
      <c r="MEG582" s="633"/>
      <c r="MEH582" s="633"/>
      <c r="MEI582" s="633"/>
      <c r="MEJ582" s="633"/>
      <c r="MEK582" s="633"/>
      <c r="MEL582" s="633"/>
      <c r="MEM582" s="633"/>
      <c r="MEN582" s="633"/>
      <c r="MEO582" s="633"/>
      <c r="MEP582" s="633"/>
      <c r="MEQ582" s="633"/>
      <c r="MER582" s="633"/>
      <c r="MES582" s="633"/>
      <c r="MET582" s="633"/>
      <c r="MEU582" s="633"/>
      <c r="MEV582" s="633"/>
      <c r="MEW582" s="633"/>
      <c r="MEX582" s="633"/>
      <c r="MEY582" s="633"/>
      <c r="MEZ582" s="633"/>
      <c r="MFA582" s="633"/>
      <c r="MFB582" s="633"/>
      <c r="MFC582" s="633"/>
      <c r="MFD582" s="633"/>
      <c r="MFE582" s="633"/>
      <c r="MFF582" s="633"/>
      <c r="MFG582" s="633"/>
      <c r="MFH582" s="633"/>
      <c r="MFI582" s="633"/>
      <c r="MFJ582" s="633"/>
      <c r="MFK582" s="633"/>
      <c r="MFL582" s="633"/>
      <c r="MFM582" s="633"/>
      <c r="MFN582" s="633"/>
      <c r="MFO582" s="633"/>
      <c r="MFP582" s="633"/>
      <c r="MFQ582" s="633"/>
      <c r="MFR582" s="633"/>
      <c r="MFS582" s="633"/>
      <c r="MFT582" s="633"/>
      <c r="MFU582" s="633"/>
      <c r="MFV582" s="633"/>
      <c r="MFW582" s="633"/>
      <c r="MFX582" s="633"/>
      <c r="MFY582" s="633"/>
      <c r="MFZ582" s="633"/>
      <c r="MGA582" s="633"/>
      <c r="MGB582" s="633"/>
      <c r="MGC582" s="633"/>
      <c r="MGD582" s="633"/>
      <c r="MGE582" s="633"/>
      <c r="MGF582" s="633"/>
      <c r="MGG582" s="633"/>
      <c r="MGH582" s="633"/>
      <c r="MGI582" s="633"/>
      <c r="MGJ582" s="633"/>
      <c r="MGK582" s="633"/>
      <c r="MGL582" s="633"/>
      <c r="MGM582" s="633"/>
      <c r="MGN582" s="633"/>
      <c r="MGO582" s="633"/>
      <c r="MGP582" s="633"/>
      <c r="MGQ582" s="633"/>
      <c r="MGR582" s="633"/>
      <c r="MGS582" s="633"/>
      <c r="MGT582" s="633"/>
      <c r="MGU582" s="633"/>
      <c r="MGV582" s="633"/>
      <c r="MGW582" s="633"/>
      <c r="MGX582" s="633"/>
      <c r="MGY582" s="633"/>
      <c r="MGZ582" s="633"/>
      <c r="MHA582" s="633"/>
      <c r="MHB582" s="633"/>
      <c r="MHC582" s="633"/>
      <c r="MHD582" s="633"/>
      <c r="MHE582" s="633"/>
      <c r="MHF582" s="633"/>
      <c r="MHG582" s="633"/>
      <c r="MHH582" s="633"/>
      <c r="MHI582" s="633"/>
      <c r="MHJ582" s="633"/>
      <c r="MHK582" s="633"/>
      <c r="MHL582" s="633"/>
      <c r="MHM582" s="633"/>
      <c r="MHN582" s="633"/>
      <c r="MHO582" s="633"/>
      <c r="MHP582" s="633"/>
      <c r="MHQ582" s="633"/>
      <c r="MHR582" s="633"/>
      <c r="MHS582" s="633"/>
      <c r="MHT582" s="633"/>
      <c r="MHU582" s="633"/>
      <c r="MHV582" s="633"/>
      <c r="MHW582" s="633"/>
      <c r="MHX582" s="633"/>
      <c r="MHY582" s="633"/>
      <c r="MHZ582" s="633"/>
      <c r="MIA582" s="633"/>
      <c r="MIB582" s="633"/>
      <c r="MIC582" s="633"/>
      <c r="MID582" s="633"/>
      <c r="MIE582" s="633"/>
      <c r="MIF582" s="633"/>
      <c r="MIG582" s="633"/>
      <c r="MIH582" s="633"/>
      <c r="MII582" s="633"/>
      <c r="MIJ582" s="633"/>
      <c r="MIK582" s="633"/>
      <c r="MIL582" s="633"/>
      <c r="MIM582" s="633"/>
      <c r="MIN582" s="633"/>
      <c r="MIO582" s="633"/>
      <c r="MIP582" s="633"/>
      <c r="MIQ582" s="633"/>
      <c r="MIR582" s="633"/>
      <c r="MIS582" s="633"/>
      <c r="MIT582" s="633"/>
      <c r="MIU582" s="633"/>
      <c r="MIV582" s="633"/>
      <c r="MIW582" s="633"/>
      <c r="MIX582" s="633"/>
      <c r="MIY582" s="633"/>
      <c r="MIZ582" s="633"/>
      <c r="MJA582" s="633"/>
      <c r="MJB582" s="633"/>
      <c r="MJC582" s="633"/>
      <c r="MJD582" s="633"/>
      <c r="MJE582" s="633"/>
      <c r="MJF582" s="633"/>
      <c r="MJG582" s="633"/>
      <c r="MJH582" s="633"/>
      <c r="MJI582" s="633"/>
      <c r="MJJ582" s="633"/>
      <c r="MJK582" s="633"/>
      <c r="MJL582" s="633"/>
      <c r="MJM582" s="633"/>
      <c r="MJN582" s="633"/>
      <c r="MJO582" s="633"/>
      <c r="MJP582" s="633"/>
      <c r="MJQ582" s="633"/>
      <c r="MJR582" s="633"/>
      <c r="MJS582" s="633"/>
      <c r="MJT582" s="633"/>
      <c r="MJU582" s="633"/>
      <c r="MJV582" s="633"/>
      <c r="MJW582" s="633"/>
      <c r="MJX582" s="633"/>
      <c r="MJY582" s="633"/>
      <c r="MJZ582" s="633"/>
      <c r="MKA582" s="633"/>
      <c r="MKB582" s="633"/>
      <c r="MKC582" s="633"/>
      <c r="MKD582" s="633"/>
      <c r="MKE582" s="633"/>
      <c r="MKF582" s="633"/>
      <c r="MKG582" s="633"/>
      <c r="MKH582" s="633"/>
      <c r="MKI582" s="633"/>
      <c r="MKJ582" s="633"/>
      <c r="MKK582" s="633"/>
      <c r="MKL582" s="633"/>
      <c r="MKM582" s="633"/>
      <c r="MKN582" s="633"/>
      <c r="MKO582" s="633"/>
      <c r="MKP582" s="633"/>
      <c r="MKQ582" s="633"/>
      <c r="MKR582" s="633"/>
      <c r="MKS582" s="633"/>
      <c r="MKT582" s="633"/>
      <c r="MKU582" s="633"/>
      <c r="MKV582" s="633"/>
      <c r="MKW582" s="633"/>
      <c r="MKX582" s="633"/>
      <c r="MKY582" s="633"/>
      <c r="MKZ582" s="633"/>
      <c r="MLA582" s="633"/>
      <c r="MLB582" s="633"/>
      <c r="MLC582" s="633"/>
      <c r="MLD582" s="633"/>
      <c r="MLE582" s="633"/>
      <c r="MLF582" s="633"/>
      <c r="MLG582" s="633"/>
      <c r="MLH582" s="633"/>
      <c r="MLI582" s="633"/>
      <c r="MLJ582" s="633"/>
      <c r="MLK582" s="633"/>
      <c r="MLL582" s="633"/>
      <c r="MLM582" s="633"/>
      <c r="MLN582" s="633"/>
      <c r="MLO582" s="633"/>
      <c r="MLP582" s="633"/>
      <c r="MLQ582" s="633"/>
      <c r="MLR582" s="633"/>
      <c r="MLS582" s="633"/>
      <c r="MLT582" s="633"/>
      <c r="MLU582" s="633"/>
      <c r="MLV582" s="633"/>
      <c r="MLW582" s="633"/>
      <c r="MLX582" s="633"/>
      <c r="MLY582" s="633"/>
      <c r="MLZ582" s="633"/>
      <c r="MMA582" s="633"/>
      <c r="MMB582" s="633"/>
      <c r="MMC582" s="633"/>
      <c r="MMD582" s="633"/>
      <c r="MME582" s="633"/>
      <c r="MMF582" s="633"/>
      <c r="MMG582" s="633"/>
      <c r="MMH582" s="633"/>
      <c r="MMI582" s="633"/>
      <c r="MMJ582" s="633"/>
      <c r="MMK582" s="633"/>
      <c r="MML582" s="633"/>
      <c r="MMM582" s="633"/>
      <c r="MMN582" s="633"/>
      <c r="MMO582" s="633"/>
      <c r="MMP582" s="633"/>
      <c r="MMQ582" s="633"/>
      <c r="MMR582" s="633"/>
      <c r="MMS582" s="633"/>
      <c r="MMT582" s="633"/>
      <c r="MMU582" s="633"/>
      <c r="MMV582" s="633"/>
      <c r="MMW582" s="633"/>
      <c r="MMX582" s="633"/>
      <c r="MMY582" s="633"/>
      <c r="MMZ582" s="633"/>
      <c r="MNA582" s="633"/>
      <c r="MNB582" s="633"/>
      <c r="MNC582" s="633"/>
      <c r="MND582" s="633"/>
      <c r="MNE582" s="633"/>
      <c r="MNF582" s="633"/>
      <c r="MNG582" s="633"/>
      <c r="MNH582" s="633"/>
      <c r="MNI582" s="633"/>
      <c r="MNJ582" s="633"/>
      <c r="MNK582" s="633"/>
      <c r="MNL582" s="633"/>
      <c r="MNM582" s="633"/>
      <c r="MNN582" s="633"/>
      <c r="MNO582" s="633"/>
      <c r="MNP582" s="633"/>
      <c r="MNQ582" s="633"/>
      <c r="MNR582" s="633"/>
      <c r="MNS582" s="633"/>
      <c r="MNT582" s="633"/>
      <c r="MNU582" s="633"/>
      <c r="MNV582" s="633"/>
      <c r="MNW582" s="633"/>
      <c r="MNX582" s="633"/>
      <c r="MNY582" s="633"/>
      <c r="MNZ582" s="633"/>
      <c r="MOA582" s="633"/>
      <c r="MOB582" s="633"/>
      <c r="MOC582" s="633"/>
      <c r="MOD582" s="633"/>
      <c r="MOE582" s="633"/>
      <c r="MOF582" s="633"/>
      <c r="MOG582" s="633"/>
      <c r="MOH582" s="633"/>
      <c r="MOI582" s="633"/>
      <c r="MOJ582" s="633"/>
      <c r="MOK582" s="633"/>
      <c r="MOL582" s="633"/>
      <c r="MOM582" s="633"/>
      <c r="MON582" s="633"/>
      <c r="MOO582" s="633"/>
      <c r="MOP582" s="633"/>
      <c r="MOQ582" s="633"/>
      <c r="MOR582" s="633"/>
      <c r="MOS582" s="633"/>
      <c r="MOT582" s="633"/>
      <c r="MOU582" s="633"/>
      <c r="MOV582" s="633"/>
      <c r="MOW582" s="633"/>
      <c r="MOX582" s="633"/>
      <c r="MOY582" s="633"/>
      <c r="MOZ582" s="633"/>
      <c r="MPA582" s="633"/>
      <c r="MPB582" s="633"/>
      <c r="MPC582" s="633"/>
      <c r="MPD582" s="633"/>
      <c r="MPE582" s="633"/>
      <c r="MPF582" s="633"/>
      <c r="MPG582" s="633"/>
      <c r="MPH582" s="633"/>
      <c r="MPI582" s="633"/>
      <c r="MPJ582" s="633"/>
      <c r="MPK582" s="633"/>
      <c r="MPL582" s="633"/>
      <c r="MPM582" s="633"/>
      <c r="MPN582" s="633"/>
      <c r="MPO582" s="633"/>
      <c r="MPP582" s="633"/>
      <c r="MPQ582" s="633"/>
      <c r="MPR582" s="633"/>
      <c r="MPS582" s="633"/>
      <c r="MPT582" s="633"/>
      <c r="MPU582" s="633"/>
      <c r="MPV582" s="633"/>
      <c r="MPW582" s="633"/>
      <c r="MPX582" s="633"/>
      <c r="MPY582" s="633"/>
      <c r="MPZ582" s="633"/>
      <c r="MQA582" s="633"/>
      <c r="MQB582" s="633"/>
      <c r="MQC582" s="633"/>
      <c r="MQD582" s="633"/>
      <c r="MQE582" s="633"/>
      <c r="MQF582" s="633"/>
      <c r="MQG582" s="633"/>
      <c r="MQH582" s="633"/>
      <c r="MQI582" s="633"/>
      <c r="MQJ582" s="633"/>
      <c r="MQK582" s="633"/>
      <c r="MQL582" s="633"/>
      <c r="MQM582" s="633"/>
      <c r="MQN582" s="633"/>
      <c r="MQO582" s="633"/>
      <c r="MQP582" s="633"/>
      <c r="MQQ582" s="633"/>
      <c r="MQR582" s="633"/>
      <c r="MQS582" s="633"/>
      <c r="MQT582" s="633"/>
      <c r="MQU582" s="633"/>
      <c r="MQV582" s="633"/>
      <c r="MQW582" s="633"/>
      <c r="MQX582" s="633"/>
      <c r="MQY582" s="633"/>
      <c r="MQZ582" s="633"/>
      <c r="MRA582" s="633"/>
      <c r="MRB582" s="633"/>
      <c r="MRC582" s="633"/>
      <c r="MRD582" s="633"/>
      <c r="MRE582" s="633"/>
      <c r="MRF582" s="633"/>
      <c r="MRG582" s="633"/>
      <c r="MRH582" s="633"/>
      <c r="MRI582" s="633"/>
      <c r="MRJ582" s="633"/>
      <c r="MRK582" s="633"/>
      <c r="MRL582" s="633"/>
      <c r="MRM582" s="633"/>
      <c r="MRN582" s="633"/>
      <c r="MRO582" s="633"/>
      <c r="MRP582" s="633"/>
      <c r="MRQ582" s="633"/>
      <c r="MRR582" s="633"/>
      <c r="MRS582" s="633"/>
      <c r="MRT582" s="633"/>
      <c r="MRU582" s="633"/>
      <c r="MRV582" s="633"/>
      <c r="MRW582" s="633"/>
      <c r="MRX582" s="633"/>
      <c r="MRY582" s="633"/>
      <c r="MRZ582" s="633"/>
      <c r="MSA582" s="633"/>
      <c r="MSB582" s="633"/>
      <c r="MSC582" s="633"/>
      <c r="MSD582" s="633"/>
      <c r="MSE582" s="633"/>
      <c r="MSF582" s="633"/>
      <c r="MSG582" s="633"/>
      <c r="MSH582" s="633"/>
      <c r="MSI582" s="633"/>
      <c r="MSJ582" s="633"/>
      <c r="MSK582" s="633"/>
      <c r="MSL582" s="633"/>
      <c r="MSM582" s="633"/>
      <c r="MSN582" s="633"/>
      <c r="MSO582" s="633"/>
      <c r="MSP582" s="633"/>
      <c r="MSQ582" s="633"/>
      <c r="MSR582" s="633"/>
      <c r="MSS582" s="633"/>
      <c r="MST582" s="633"/>
      <c r="MSU582" s="633"/>
      <c r="MSV582" s="633"/>
      <c r="MSW582" s="633"/>
      <c r="MSX582" s="633"/>
      <c r="MSY582" s="633"/>
      <c r="MSZ582" s="633"/>
      <c r="MTA582" s="633"/>
      <c r="MTB582" s="633"/>
      <c r="MTC582" s="633"/>
      <c r="MTD582" s="633"/>
      <c r="MTE582" s="633"/>
      <c r="MTF582" s="633"/>
      <c r="MTG582" s="633"/>
      <c r="MTH582" s="633"/>
      <c r="MTI582" s="633"/>
      <c r="MTJ582" s="633"/>
      <c r="MTK582" s="633"/>
      <c r="MTL582" s="633"/>
      <c r="MTM582" s="633"/>
      <c r="MTN582" s="633"/>
      <c r="MTO582" s="633"/>
      <c r="MTP582" s="633"/>
      <c r="MTQ582" s="633"/>
      <c r="MTR582" s="633"/>
      <c r="MTS582" s="633"/>
      <c r="MTT582" s="633"/>
      <c r="MTU582" s="633"/>
      <c r="MTV582" s="633"/>
      <c r="MTW582" s="633"/>
      <c r="MTX582" s="633"/>
      <c r="MTY582" s="633"/>
      <c r="MTZ582" s="633"/>
      <c r="MUA582" s="633"/>
      <c r="MUB582" s="633"/>
      <c r="MUC582" s="633"/>
      <c r="MUD582" s="633"/>
      <c r="MUE582" s="633"/>
      <c r="MUF582" s="633"/>
      <c r="MUG582" s="633"/>
      <c r="MUH582" s="633"/>
      <c r="MUI582" s="633"/>
      <c r="MUJ582" s="633"/>
      <c r="MUK582" s="633"/>
      <c r="MUL582" s="633"/>
      <c r="MUM582" s="633"/>
      <c r="MUN582" s="633"/>
      <c r="MUO582" s="633"/>
      <c r="MUP582" s="633"/>
      <c r="MUQ582" s="633"/>
      <c r="MUR582" s="633"/>
      <c r="MUS582" s="633"/>
      <c r="MUT582" s="633"/>
      <c r="MUU582" s="633"/>
      <c r="MUV582" s="633"/>
      <c r="MUW582" s="633"/>
      <c r="MUX582" s="633"/>
      <c r="MUY582" s="633"/>
      <c r="MUZ582" s="633"/>
      <c r="MVA582" s="633"/>
      <c r="MVB582" s="633"/>
      <c r="MVC582" s="633"/>
      <c r="MVD582" s="633"/>
      <c r="MVE582" s="633"/>
      <c r="MVF582" s="633"/>
      <c r="MVG582" s="633"/>
      <c r="MVH582" s="633"/>
      <c r="MVI582" s="633"/>
      <c r="MVJ582" s="633"/>
      <c r="MVK582" s="633"/>
      <c r="MVL582" s="633"/>
      <c r="MVM582" s="633"/>
      <c r="MVN582" s="633"/>
      <c r="MVO582" s="633"/>
      <c r="MVP582" s="633"/>
      <c r="MVQ582" s="633"/>
      <c r="MVR582" s="633"/>
      <c r="MVS582" s="633"/>
      <c r="MVT582" s="633"/>
      <c r="MVU582" s="633"/>
      <c r="MVV582" s="633"/>
      <c r="MVW582" s="633"/>
      <c r="MVX582" s="633"/>
      <c r="MVY582" s="633"/>
      <c r="MVZ582" s="633"/>
      <c r="MWA582" s="633"/>
      <c r="MWB582" s="633"/>
      <c r="MWC582" s="633"/>
      <c r="MWD582" s="633"/>
      <c r="MWE582" s="633"/>
      <c r="MWF582" s="633"/>
      <c r="MWG582" s="633"/>
      <c r="MWH582" s="633"/>
      <c r="MWI582" s="633"/>
      <c r="MWJ582" s="633"/>
      <c r="MWK582" s="633"/>
      <c r="MWL582" s="633"/>
      <c r="MWM582" s="633"/>
      <c r="MWN582" s="633"/>
      <c r="MWO582" s="633"/>
      <c r="MWP582" s="633"/>
      <c r="MWQ582" s="633"/>
      <c r="MWR582" s="633"/>
      <c r="MWS582" s="633"/>
      <c r="MWT582" s="633"/>
      <c r="MWU582" s="633"/>
      <c r="MWV582" s="633"/>
      <c r="MWW582" s="633"/>
      <c r="MWX582" s="633"/>
      <c r="MWY582" s="633"/>
      <c r="MWZ582" s="633"/>
      <c r="MXA582" s="633"/>
      <c r="MXB582" s="633"/>
      <c r="MXC582" s="633"/>
      <c r="MXD582" s="633"/>
      <c r="MXE582" s="633"/>
      <c r="MXF582" s="633"/>
      <c r="MXG582" s="633"/>
      <c r="MXH582" s="633"/>
      <c r="MXI582" s="633"/>
      <c r="MXJ582" s="633"/>
      <c r="MXK582" s="633"/>
      <c r="MXL582" s="633"/>
      <c r="MXM582" s="633"/>
      <c r="MXN582" s="633"/>
      <c r="MXO582" s="633"/>
      <c r="MXP582" s="633"/>
      <c r="MXQ582" s="633"/>
      <c r="MXR582" s="633"/>
      <c r="MXS582" s="633"/>
      <c r="MXT582" s="633"/>
      <c r="MXU582" s="633"/>
      <c r="MXV582" s="633"/>
      <c r="MXW582" s="633"/>
      <c r="MXX582" s="633"/>
      <c r="MXY582" s="633"/>
      <c r="MXZ582" s="633"/>
      <c r="MYA582" s="633"/>
      <c r="MYB582" s="633"/>
      <c r="MYC582" s="633"/>
      <c r="MYD582" s="633"/>
      <c r="MYE582" s="633"/>
      <c r="MYF582" s="633"/>
      <c r="MYG582" s="633"/>
      <c r="MYH582" s="633"/>
      <c r="MYI582" s="633"/>
      <c r="MYJ582" s="633"/>
      <c r="MYK582" s="633"/>
      <c r="MYL582" s="633"/>
      <c r="MYM582" s="633"/>
      <c r="MYN582" s="633"/>
      <c r="MYO582" s="633"/>
      <c r="MYP582" s="633"/>
      <c r="MYQ582" s="633"/>
      <c r="MYR582" s="633"/>
      <c r="MYS582" s="633"/>
      <c r="MYT582" s="633"/>
      <c r="MYU582" s="633"/>
      <c r="MYV582" s="633"/>
      <c r="MYW582" s="633"/>
      <c r="MYX582" s="633"/>
      <c r="MYY582" s="633"/>
      <c r="MYZ582" s="633"/>
      <c r="MZA582" s="633"/>
      <c r="MZB582" s="633"/>
      <c r="MZC582" s="633"/>
      <c r="MZD582" s="633"/>
      <c r="MZE582" s="633"/>
      <c r="MZF582" s="633"/>
      <c r="MZG582" s="633"/>
      <c r="MZH582" s="633"/>
      <c r="MZI582" s="633"/>
      <c r="MZJ582" s="633"/>
      <c r="MZK582" s="633"/>
      <c r="MZL582" s="633"/>
      <c r="MZM582" s="633"/>
      <c r="MZN582" s="633"/>
      <c r="MZO582" s="633"/>
      <c r="MZP582" s="633"/>
      <c r="MZQ582" s="633"/>
      <c r="MZR582" s="633"/>
      <c r="MZS582" s="633"/>
      <c r="MZT582" s="633"/>
      <c r="MZU582" s="633"/>
      <c r="MZV582" s="633"/>
      <c r="MZW582" s="633"/>
      <c r="MZX582" s="633"/>
      <c r="MZY582" s="633"/>
      <c r="MZZ582" s="633"/>
      <c r="NAA582" s="633"/>
      <c r="NAB582" s="633"/>
      <c r="NAC582" s="633"/>
      <c r="NAD582" s="633"/>
      <c r="NAE582" s="633"/>
      <c r="NAF582" s="633"/>
      <c r="NAG582" s="633"/>
      <c r="NAH582" s="633"/>
      <c r="NAI582" s="633"/>
      <c r="NAJ582" s="633"/>
      <c r="NAK582" s="633"/>
      <c r="NAL582" s="633"/>
      <c r="NAM582" s="633"/>
      <c r="NAN582" s="633"/>
      <c r="NAO582" s="633"/>
      <c r="NAP582" s="633"/>
      <c r="NAQ582" s="633"/>
      <c r="NAR582" s="633"/>
      <c r="NAS582" s="633"/>
      <c r="NAT582" s="633"/>
      <c r="NAU582" s="633"/>
      <c r="NAV582" s="633"/>
      <c r="NAW582" s="633"/>
      <c r="NAX582" s="633"/>
      <c r="NAY582" s="633"/>
      <c r="NAZ582" s="633"/>
      <c r="NBA582" s="633"/>
      <c r="NBB582" s="633"/>
      <c r="NBC582" s="633"/>
      <c r="NBD582" s="633"/>
      <c r="NBE582" s="633"/>
      <c r="NBF582" s="633"/>
      <c r="NBG582" s="633"/>
      <c r="NBH582" s="633"/>
      <c r="NBI582" s="633"/>
      <c r="NBJ582" s="633"/>
      <c r="NBK582" s="633"/>
      <c r="NBL582" s="633"/>
      <c r="NBM582" s="633"/>
      <c r="NBN582" s="633"/>
      <c r="NBO582" s="633"/>
      <c r="NBP582" s="633"/>
      <c r="NBQ582" s="633"/>
      <c r="NBR582" s="633"/>
      <c r="NBS582" s="633"/>
      <c r="NBT582" s="633"/>
      <c r="NBU582" s="633"/>
      <c r="NBV582" s="633"/>
      <c r="NBW582" s="633"/>
      <c r="NBX582" s="633"/>
      <c r="NBY582" s="633"/>
      <c r="NBZ582" s="633"/>
      <c r="NCA582" s="633"/>
      <c r="NCB582" s="633"/>
      <c r="NCC582" s="633"/>
      <c r="NCD582" s="633"/>
      <c r="NCE582" s="633"/>
      <c r="NCF582" s="633"/>
      <c r="NCG582" s="633"/>
      <c r="NCH582" s="633"/>
      <c r="NCI582" s="633"/>
      <c r="NCJ582" s="633"/>
      <c r="NCK582" s="633"/>
      <c r="NCL582" s="633"/>
      <c r="NCM582" s="633"/>
      <c r="NCN582" s="633"/>
      <c r="NCO582" s="633"/>
      <c r="NCP582" s="633"/>
      <c r="NCQ582" s="633"/>
      <c r="NCR582" s="633"/>
      <c r="NCS582" s="633"/>
      <c r="NCT582" s="633"/>
      <c r="NCU582" s="633"/>
      <c r="NCV582" s="633"/>
      <c r="NCW582" s="633"/>
      <c r="NCX582" s="633"/>
      <c r="NCY582" s="633"/>
      <c r="NCZ582" s="633"/>
      <c r="NDA582" s="633"/>
      <c r="NDB582" s="633"/>
      <c r="NDC582" s="633"/>
      <c r="NDD582" s="633"/>
      <c r="NDE582" s="633"/>
      <c r="NDF582" s="633"/>
      <c r="NDG582" s="633"/>
      <c r="NDH582" s="633"/>
      <c r="NDI582" s="633"/>
      <c r="NDJ582" s="633"/>
      <c r="NDK582" s="633"/>
      <c r="NDL582" s="633"/>
      <c r="NDM582" s="633"/>
      <c r="NDN582" s="633"/>
      <c r="NDO582" s="633"/>
      <c r="NDP582" s="633"/>
      <c r="NDQ582" s="633"/>
      <c r="NDR582" s="633"/>
      <c r="NDS582" s="633"/>
      <c r="NDT582" s="633"/>
      <c r="NDU582" s="633"/>
      <c r="NDV582" s="633"/>
      <c r="NDW582" s="633"/>
      <c r="NDX582" s="633"/>
      <c r="NDY582" s="633"/>
      <c r="NDZ582" s="633"/>
      <c r="NEA582" s="633"/>
      <c r="NEB582" s="633"/>
      <c r="NEC582" s="633"/>
      <c r="NED582" s="633"/>
      <c r="NEE582" s="633"/>
      <c r="NEF582" s="633"/>
      <c r="NEG582" s="633"/>
      <c r="NEH582" s="633"/>
      <c r="NEI582" s="633"/>
      <c r="NEJ582" s="633"/>
      <c r="NEK582" s="633"/>
      <c r="NEL582" s="633"/>
      <c r="NEM582" s="633"/>
      <c r="NEN582" s="633"/>
      <c r="NEO582" s="633"/>
      <c r="NEP582" s="633"/>
      <c r="NEQ582" s="633"/>
      <c r="NER582" s="633"/>
      <c r="NES582" s="633"/>
      <c r="NET582" s="633"/>
      <c r="NEU582" s="633"/>
      <c r="NEV582" s="633"/>
      <c r="NEW582" s="633"/>
      <c r="NEX582" s="633"/>
      <c r="NEY582" s="633"/>
      <c r="NEZ582" s="633"/>
      <c r="NFA582" s="633"/>
      <c r="NFB582" s="633"/>
      <c r="NFC582" s="633"/>
      <c r="NFD582" s="633"/>
      <c r="NFE582" s="633"/>
      <c r="NFF582" s="633"/>
      <c r="NFG582" s="633"/>
      <c r="NFH582" s="633"/>
      <c r="NFI582" s="633"/>
      <c r="NFJ582" s="633"/>
      <c r="NFK582" s="633"/>
      <c r="NFL582" s="633"/>
      <c r="NFM582" s="633"/>
      <c r="NFN582" s="633"/>
      <c r="NFO582" s="633"/>
      <c r="NFP582" s="633"/>
      <c r="NFQ582" s="633"/>
      <c r="NFR582" s="633"/>
      <c r="NFS582" s="633"/>
      <c r="NFT582" s="633"/>
      <c r="NFU582" s="633"/>
      <c r="NFV582" s="633"/>
      <c r="NFW582" s="633"/>
      <c r="NFX582" s="633"/>
      <c r="NFY582" s="633"/>
      <c r="NFZ582" s="633"/>
      <c r="NGA582" s="633"/>
      <c r="NGB582" s="633"/>
      <c r="NGC582" s="633"/>
      <c r="NGD582" s="633"/>
      <c r="NGE582" s="633"/>
      <c r="NGF582" s="633"/>
      <c r="NGG582" s="633"/>
      <c r="NGH582" s="633"/>
      <c r="NGI582" s="633"/>
      <c r="NGJ582" s="633"/>
      <c r="NGK582" s="633"/>
      <c r="NGL582" s="633"/>
      <c r="NGM582" s="633"/>
      <c r="NGN582" s="633"/>
      <c r="NGO582" s="633"/>
      <c r="NGP582" s="633"/>
      <c r="NGQ582" s="633"/>
      <c r="NGR582" s="633"/>
      <c r="NGS582" s="633"/>
      <c r="NGT582" s="633"/>
      <c r="NGU582" s="633"/>
      <c r="NGV582" s="633"/>
      <c r="NGW582" s="633"/>
      <c r="NGX582" s="633"/>
      <c r="NGY582" s="633"/>
      <c r="NGZ582" s="633"/>
      <c r="NHA582" s="633"/>
      <c r="NHB582" s="633"/>
      <c r="NHC582" s="633"/>
      <c r="NHD582" s="633"/>
      <c r="NHE582" s="633"/>
      <c r="NHF582" s="633"/>
      <c r="NHG582" s="633"/>
      <c r="NHH582" s="633"/>
      <c r="NHI582" s="633"/>
      <c r="NHJ582" s="633"/>
      <c r="NHK582" s="633"/>
      <c r="NHL582" s="633"/>
      <c r="NHM582" s="633"/>
      <c r="NHN582" s="633"/>
      <c r="NHO582" s="633"/>
      <c r="NHP582" s="633"/>
      <c r="NHQ582" s="633"/>
      <c r="NHR582" s="633"/>
      <c r="NHS582" s="633"/>
      <c r="NHT582" s="633"/>
      <c r="NHU582" s="633"/>
      <c r="NHV582" s="633"/>
      <c r="NHW582" s="633"/>
      <c r="NHX582" s="633"/>
      <c r="NHY582" s="633"/>
      <c r="NHZ582" s="633"/>
      <c r="NIA582" s="633"/>
      <c r="NIB582" s="633"/>
      <c r="NIC582" s="633"/>
      <c r="NID582" s="633"/>
      <c r="NIE582" s="633"/>
      <c r="NIF582" s="633"/>
      <c r="NIG582" s="633"/>
      <c r="NIH582" s="633"/>
      <c r="NII582" s="633"/>
      <c r="NIJ582" s="633"/>
      <c r="NIK582" s="633"/>
      <c r="NIL582" s="633"/>
      <c r="NIM582" s="633"/>
      <c r="NIN582" s="633"/>
      <c r="NIO582" s="633"/>
      <c r="NIP582" s="633"/>
      <c r="NIQ582" s="633"/>
      <c r="NIR582" s="633"/>
      <c r="NIS582" s="633"/>
      <c r="NIT582" s="633"/>
      <c r="NIU582" s="633"/>
      <c r="NIV582" s="633"/>
      <c r="NIW582" s="633"/>
      <c r="NIX582" s="633"/>
      <c r="NIY582" s="633"/>
      <c r="NIZ582" s="633"/>
      <c r="NJA582" s="633"/>
      <c r="NJB582" s="633"/>
      <c r="NJC582" s="633"/>
      <c r="NJD582" s="633"/>
      <c r="NJE582" s="633"/>
      <c r="NJF582" s="633"/>
      <c r="NJG582" s="633"/>
      <c r="NJH582" s="633"/>
      <c r="NJI582" s="633"/>
      <c r="NJJ582" s="633"/>
      <c r="NJK582" s="633"/>
      <c r="NJL582" s="633"/>
      <c r="NJM582" s="633"/>
      <c r="NJN582" s="633"/>
      <c r="NJO582" s="633"/>
      <c r="NJP582" s="633"/>
      <c r="NJQ582" s="633"/>
      <c r="NJR582" s="633"/>
      <c r="NJS582" s="633"/>
      <c r="NJT582" s="633"/>
      <c r="NJU582" s="633"/>
      <c r="NJV582" s="633"/>
      <c r="NJW582" s="633"/>
      <c r="NJX582" s="633"/>
      <c r="NJY582" s="633"/>
      <c r="NJZ582" s="633"/>
      <c r="NKA582" s="633"/>
      <c r="NKB582" s="633"/>
      <c r="NKC582" s="633"/>
      <c r="NKD582" s="633"/>
      <c r="NKE582" s="633"/>
      <c r="NKF582" s="633"/>
      <c r="NKG582" s="633"/>
      <c r="NKH582" s="633"/>
      <c r="NKI582" s="633"/>
      <c r="NKJ582" s="633"/>
      <c r="NKK582" s="633"/>
      <c r="NKL582" s="633"/>
      <c r="NKM582" s="633"/>
      <c r="NKN582" s="633"/>
      <c r="NKO582" s="633"/>
      <c r="NKP582" s="633"/>
      <c r="NKQ582" s="633"/>
      <c r="NKR582" s="633"/>
      <c r="NKS582" s="633"/>
      <c r="NKT582" s="633"/>
      <c r="NKU582" s="633"/>
      <c r="NKV582" s="633"/>
      <c r="NKW582" s="633"/>
      <c r="NKX582" s="633"/>
      <c r="NKY582" s="633"/>
      <c r="NKZ582" s="633"/>
      <c r="NLA582" s="633"/>
      <c r="NLB582" s="633"/>
      <c r="NLC582" s="633"/>
      <c r="NLD582" s="633"/>
      <c r="NLE582" s="633"/>
      <c r="NLF582" s="633"/>
      <c r="NLG582" s="633"/>
      <c r="NLH582" s="633"/>
      <c r="NLI582" s="633"/>
      <c r="NLJ582" s="633"/>
      <c r="NLK582" s="633"/>
      <c r="NLL582" s="633"/>
      <c r="NLM582" s="633"/>
      <c r="NLN582" s="633"/>
      <c r="NLO582" s="633"/>
      <c r="NLP582" s="633"/>
      <c r="NLQ582" s="633"/>
      <c r="NLR582" s="633"/>
      <c r="NLS582" s="633"/>
      <c r="NLT582" s="633"/>
      <c r="NLU582" s="633"/>
      <c r="NLV582" s="633"/>
      <c r="NLW582" s="633"/>
      <c r="NLX582" s="633"/>
      <c r="NLY582" s="633"/>
      <c r="NLZ582" s="633"/>
      <c r="NMA582" s="633"/>
      <c r="NMB582" s="633"/>
      <c r="NMC582" s="633"/>
      <c r="NMD582" s="633"/>
      <c r="NME582" s="633"/>
      <c r="NMF582" s="633"/>
      <c r="NMG582" s="633"/>
      <c r="NMH582" s="633"/>
      <c r="NMI582" s="633"/>
      <c r="NMJ582" s="633"/>
      <c r="NMK582" s="633"/>
      <c r="NML582" s="633"/>
      <c r="NMM582" s="633"/>
      <c r="NMN582" s="633"/>
      <c r="NMO582" s="633"/>
      <c r="NMP582" s="633"/>
      <c r="NMQ582" s="633"/>
      <c r="NMR582" s="633"/>
      <c r="NMS582" s="633"/>
      <c r="NMT582" s="633"/>
      <c r="NMU582" s="633"/>
      <c r="NMV582" s="633"/>
      <c r="NMW582" s="633"/>
      <c r="NMX582" s="633"/>
      <c r="NMY582" s="633"/>
      <c r="NMZ582" s="633"/>
      <c r="NNA582" s="633"/>
      <c r="NNB582" s="633"/>
      <c r="NNC582" s="633"/>
      <c r="NND582" s="633"/>
      <c r="NNE582" s="633"/>
      <c r="NNF582" s="633"/>
      <c r="NNG582" s="633"/>
      <c r="NNH582" s="633"/>
      <c r="NNI582" s="633"/>
      <c r="NNJ582" s="633"/>
      <c r="NNK582" s="633"/>
      <c r="NNL582" s="633"/>
      <c r="NNM582" s="633"/>
      <c r="NNN582" s="633"/>
      <c r="NNO582" s="633"/>
      <c r="NNP582" s="633"/>
      <c r="NNQ582" s="633"/>
      <c r="NNR582" s="633"/>
      <c r="NNS582" s="633"/>
      <c r="NNT582" s="633"/>
      <c r="NNU582" s="633"/>
      <c r="NNV582" s="633"/>
      <c r="NNW582" s="633"/>
      <c r="NNX582" s="633"/>
      <c r="NNY582" s="633"/>
      <c r="NNZ582" s="633"/>
      <c r="NOA582" s="633"/>
      <c r="NOB582" s="633"/>
      <c r="NOC582" s="633"/>
      <c r="NOD582" s="633"/>
      <c r="NOE582" s="633"/>
      <c r="NOF582" s="633"/>
      <c r="NOG582" s="633"/>
      <c r="NOH582" s="633"/>
      <c r="NOI582" s="633"/>
      <c r="NOJ582" s="633"/>
      <c r="NOK582" s="633"/>
      <c r="NOL582" s="633"/>
      <c r="NOM582" s="633"/>
      <c r="NON582" s="633"/>
      <c r="NOO582" s="633"/>
      <c r="NOP582" s="633"/>
      <c r="NOQ582" s="633"/>
      <c r="NOR582" s="633"/>
      <c r="NOS582" s="633"/>
      <c r="NOT582" s="633"/>
      <c r="NOU582" s="633"/>
      <c r="NOV582" s="633"/>
      <c r="NOW582" s="633"/>
      <c r="NOX582" s="633"/>
      <c r="NOY582" s="633"/>
      <c r="NOZ582" s="633"/>
      <c r="NPA582" s="633"/>
      <c r="NPB582" s="633"/>
      <c r="NPC582" s="633"/>
      <c r="NPD582" s="633"/>
      <c r="NPE582" s="633"/>
      <c r="NPF582" s="633"/>
      <c r="NPG582" s="633"/>
      <c r="NPH582" s="633"/>
      <c r="NPI582" s="633"/>
      <c r="NPJ582" s="633"/>
      <c r="NPK582" s="633"/>
      <c r="NPL582" s="633"/>
      <c r="NPM582" s="633"/>
      <c r="NPN582" s="633"/>
      <c r="NPO582" s="633"/>
      <c r="NPP582" s="633"/>
      <c r="NPQ582" s="633"/>
      <c r="NPR582" s="633"/>
      <c r="NPS582" s="633"/>
      <c r="NPT582" s="633"/>
      <c r="NPU582" s="633"/>
      <c r="NPV582" s="633"/>
      <c r="NPW582" s="633"/>
      <c r="NPX582" s="633"/>
      <c r="NPY582" s="633"/>
      <c r="NPZ582" s="633"/>
      <c r="NQA582" s="633"/>
      <c r="NQB582" s="633"/>
      <c r="NQC582" s="633"/>
      <c r="NQD582" s="633"/>
      <c r="NQE582" s="633"/>
      <c r="NQF582" s="633"/>
      <c r="NQG582" s="633"/>
      <c r="NQH582" s="633"/>
      <c r="NQI582" s="633"/>
      <c r="NQJ582" s="633"/>
      <c r="NQK582" s="633"/>
      <c r="NQL582" s="633"/>
      <c r="NQM582" s="633"/>
      <c r="NQN582" s="633"/>
      <c r="NQO582" s="633"/>
      <c r="NQP582" s="633"/>
      <c r="NQQ582" s="633"/>
      <c r="NQR582" s="633"/>
      <c r="NQS582" s="633"/>
      <c r="NQT582" s="633"/>
      <c r="NQU582" s="633"/>
      <c r="NQV582" s="633"/>
      <c r="NQW582" s="633"/>
      <c r="NQX582" s="633"/>
      <c r="NQY582" s="633"/>
      <c r="NQZ582" s="633"/>
      <c r="NRA582" s="633"/>
      <c r="NRB582" s="633"/>
      <c r="NRC582" s="633"/>
      <c r="NRD582" s="633"/>
      <c r="NRE582" s="633"/>
      <c r="NRF582" s="633"/>
      <c r="NRG582" s="633"/>
      <c r="NRH582" s="633"/>
      <c r="NRI582" s="633"/>
      <c r="NRJ582" s="633"/>
      <c r="NRK582" s="633"/>
      <c r="NRL582" s="633"/>
      <c r="NRM582" s="633"/>
      <c r="NRN582" s="633"/>
      <c r="NRO582" s="633"/>
      <c r="NRP582" s="633"/>
      <c r="NRQ582" s="633"/>
      <c r="NRR582" s="633"/>
      <c r="NRS582" s="633"/>
      <c r="NRT582" s="633"/>
      <c r="NRU582" s="633"/>
      <c r="NRV582" s="633"/>
      <c r="NRW582" s="633"/>
      <c r="NRX582" s="633"/>
      <c r="NRY582" s="633"/>
      <c r="NRZ582" s="633"/>
      <c r="NSA582" s="633"/>
      <c r="NSB582" s="633"/>
      <c r="NSC582" s="633"/>
      <c r="NSD582" s="633"/>
      <c r="NSE582" s="633"/>
      <c r="NSF582" s="633"/>
      <c r="NSG582" s="633"/>
      <c r="NSH582" s="633"/>
      <c r="NSI582" s="633"/>
      <c r="NSJ582" s="633"/>
      <c r="NSK582" s="633"/>
      <c r="NSL582" s="633"/>
      <c r="NSM582" s="633"/>
      <c r="NSN582" s="633"/>
      <c r="NSO582" s="633"/>
      <c r="NSP582" s="633"/>
      <c r="NSQ582" s="633"/>
      <c r="NSR582" s="633"/>
      <c r="NSS582" s="633"/>
      <c r="NST582" s="633"/>
      <c r="NSU582" s="633"/>
      <c r="NSV582" s="633"/>
      <c r="NSW582" s="633"/>
      <c r="NSX582" s="633"/>
      <c r="NSY582" s="633"/>
      <c r="NSZ582" s="633"/>
      <c r="NTA582" s="633"/>
      <c r="NTB582" s="633"/>
      <c r="NTC582" s="633"/>
      <c r="NTD582" s="633"/>
      <c r="NTE582" s="633"/>
      <c r="NTF582" s="633"/>
      <c r="NTG582" s="633"/>
      <c r="NTH582" s="633"/>
      <c r="NTI582" s="633"/>
      <c r="NTJ582" s="633"/>
      <c r="NTK582" s="633"/>
      <c r="NTL582" s="633"/>
      <c r="NTM582" s="633"/>
      <c r="NTN582" s="633"/>
      <c r="NTO582" s="633"/>
      <c r="NTP582" s="633"/>
      <c r="NTQ582" s="633"/>
      <c r="NTR582" s="633"/>
      <c r="NTS582" s="633"/>
      <c r="NTT582" s="633"/>
      <c r="NTU582" s="633"/>
      <c r="NTV582" s="633"/>
      <c r="NTW582" s="633"/>
      <c r="NTX582" s="633"/>
      <c r="NTY582" s="633"/>
      <c r="NTZ582" s="633"/>
      <c r="NUA582" s="633"/>
      <c r="NUB582" s="633"/>
      <c r="NUC582" s="633"/>
      <c r="NUD582" s="633"/>
      <c r="NUE582" s="633"/>
      <c r="NUF582" s="633"/>
      <c r="NUG582" s="633"/>
      <c r="NUH582" s="633"/>
      <c r="NUI582" s="633"/>
      <c r="NUJ582" s="633"/>
      <c r="NUK582" s="633"/>
      <c r="NUL582" s="633"/>
      <c r="NUM582" s="633"/>
      <c r="NUN582" s="633"/>
      <c r="NUO582" s="633"/>
      <c r="NUP582" s="633"/>
      <c r="NUQ582" s="633"/>
      <c r="NUR582" s="633"/>
      <c r="NUS582" s="633"/>
      <c r="NUT582" s="633"/>
      <c r="NUU582" s="633"/>
      <c r="NUV582" s="633"/>
      <c r="NUW582" s="633"/>
      <c r="NUX582" s="633"/>
      <c r="NUY582" s="633"/>
      <c r="NUZ582" s="633"/>
      <c r="NVA582" s="633"/>
      <c r="NVB582" s="633"/>
      <c r="NVC582" s="633"/>
      <c r="NVD582" s="633"/>
      <c r="NVE582" s="633"/>
      <c r="NVF582" s="633"/>
      <c r="NVG582" s="633"/>
      <c r="NVH582" s="633"/>
      <c r="NVI582" s="633"/>
      <c r="NVJ582" s="633"/>
      <c r="NVK582" s="633"/>
      <c r="NVL582" s="633"/>
      <c r="NVM582" s="633"/>
      <c r="NVN582" s="633"/>
      <c r="NVO582" s="633"/>
      <c r="NVP582" s="633"/>
      <c r="NVQ582" s="633"/>
      <c r="NVR582" s="633"/>
      <c r="NVS582" s="633"/>
      <c r="NVT582" s="633"/>
      <c r="NVU582" s="633"/>
      <c r="NVV582" s="633"/>
      <c r="NVW582" s="633"/>
      <c r="NVX582" s="633"/>
      <c r="NVY582" s="633"/>
      <c r="NVZ582" s="633"/>
      <c r="NWA582" s="633"/>
      <c r="NWB582" s="633"/>
      <c r="NWC582" s="633"/>
      <c r="NWD582" s="633"/>
      <c r="NWE582" s="633"/>
      <c r="NWF582" s="633"/>
      <c r="NWG582" s="633"/>
      <c r="NWH582" s="633"/>
      <c r="NWI582" s="633"/>
      <c r="NWJ582" s="633"/>
      <c r="NWK582" s="633"/>
      <c r="NWL582" s="633"/>
      <c r="NWM582" s="633"/>
      <c r="NWN582" s="633"/>
      <c r="NWO582" s="633"/>
      <c r="NWP582" s="633"/>
      <c r="NWQ582" s="633"/>
      <c r="NWR582" s="633"/>
      <c r="NWS582" s="633"/>
      <c r="NWT582" s="633"/>
      <c r="NWU582" s="633"/>
      <c r="NWV582" s="633"/>
      <c r="NWW582" s="633"/>
      <c r="NWX582" s="633"/>
      <c r="NWY582" s="633"/>
      <c r="NWZ582" s="633"/>
      <c r="NXA582" s="633"/>
      <c r="NXB582" s="633"/>
      <c r="NXC582" s="633"/>
      <c r="NXD582" s="633"/>
      <c r="NXE582" s="633"/>
      <c r="NXF582" s="633"/>
      <c r="NXG582" s="633"/>
      <c r="NXH582" s="633"/>
      <c r="NXI582" s="633"/>
      <c r="NXJ582" s="633"/>
      <c r="NXK582" s="633"/>
      <c r="NXL582" s="633"/>
      <c r="NXM582" s="633"/>
      <c r="NXN582" s="633"/>
      <c r="NXO582" s="633"/>
      <c r="NXP582" s="633"/>
      <c r="NXQ582" s="633"/>
      <c r="NXR582" s="633"/>
      <c r="NXS582" s="633"/>
      <c r="NXT582" s="633"/>
      <c r="NXU582" s="633"/>
      <c r="NXV582" s="633"/>
      <c r="NXW582" s="633"/>
      <c r="NXX582" s="633"/>
      <c r="NXY582" s="633"/>
      <c r="NXZ582" s="633"/>
      <c r="NYA582" s="633"/>
      <c r="NYB582" s="633"/>
      <c r="NYC582" s="633"/>
      <c r="NYD582" s="633"/>
      <c r="NYE582" s="633"/>
      <c r="NYF582" s="633"/>
      <c r="NYG582" s="633"/>
      <c r="NYH582" s="633"/>
      <c r="NYI582" s="633"/>
      <c r="NYJ582" s="633"/>
      <c r="NYK582" s="633"/>
      <c r="NYL582" s="633"/>
      <c r="NYM582" s="633"/>
      <c r="NYN582" s="633"/>
      <c r="NYO582" s="633"/>
      <c r="NYP582" s="633"/>
      <c r="NYQ582" s="633"/>
      <c r="NYR582" s="633"/>
      <c r="NYS582" s="633"/>
      <c r="NYT582" s="633"/>
      <c r="NYU582" s="633"/>
      <c r="NYV582" s="633"/>
      <c r="NYW582" s="633"/>
      <c r="NYX582" s="633"/>
      <c r="NYY582" s="633"/>
      <c r="NYZ582" s="633"/>
      <c r="NZA582" s="633"/>
      <c r="NZB582" s="633"/>
      <c r="NZC582" s="633"/>
      <c r="NZD582" s="633"/>
      <c r="NZE582" s="633"/>
      <c r="NZF582" s="633"/>
      <c r="NZG582" s="633"/>
      <c r="NZH582" s="633"/>
      <c r="NZI582" s="633"/>
      <c r="NZJ582" s="633"/>
      <c r="NZK582" s="633"/>
      <c r="NZL582" s="633"/>
      <c r="NZM582" s="633"/>
      <c r="NZN582" s="633"/>
      <c r="NZO582" s="633"/>
      <c r="NZP582" s="633"/>
      <c r="NZQ582" s="633"/>
      <c r="NZR582" s="633"/>
      <c r="NZS582" s="633"/>
      <c r="NZT582" s="633"/>
      <c r="NZU582" s="633"/>
      <c r="NZV582" s="633"/>
      <c r="NZW582" s="633"/>
      <c r="NZX582" s="633"/>
      <c r="NZY582" s="633"/>
      <c r="NZZ582" s="633"/>
      <c r="OAA582" s="633"/>
      <c r="OAB582" s="633"/>
      <c r="OAC582" s="633"/>
      <c r="OAD582" s="633"/>
      <c r="OAE582" s="633"/>
      <c r="OAF582" s="633"/>
      <c r="OAG582" s="633"/>
      <c r="OAH582" s="633"/>
      <c r="OAI582" s="633"/>
      <c r="OAJ582" s="633"/>
      <c r="OAK582" s="633"/>
      <c r="OAL582" s="633"/>
      <c r="OAM582" s="633"/>
      <c r="OAN582" s="633"/>
      <c r="OAO582" s="633"/>
      <c r="OAP582" s="633"/>
      <c r="OAQ582" s="633"/>
      <c r="OAR582" s="633"/>
      <c r="OAS582" s="633"/>
      <c r="OAT582" s="633"/>
      <c r="OAU582" s="633"/>
      <c r="OAV582" s="633"/>
      <c r="OAW582" s="633"/>
      <c r="OAX582" s="633"/>
      <c r="OAY582" s="633"/>
      <c r="OAZ582" s="633"/>
      <c r="OBA582" s="633"/>
      <c r="OBB582" s="633"/>
      <c r="OBC582" s="633"/>
      <c r="OBD582" s="633"/>
      <c r="OBE582" s="633"/>
      <c r="OBF582" s="633"/>
      <c r="OBG582" s="633"/>
      <c r="OBH582" s="633"/>
      <c r="OBI582" s="633"/>
      <c r="OBJ582" s="633"/>
      <c r="OBK582" s="633"/>
      <c r="OBL582" s="633"/>
      <c r="OBM582" s="633"/>
      <c r="OBN582" s="633"/>
      <c r="OBO582" s="633"/>
      <c r="OBP582" s="633"/>
      <c r="OBQ582" s="633"/>
      <c r="OBR582" s="633"/>
      <c r="OBS582" s="633"/>
      <c r="OBT582" s="633"/>
      <c r="OBU582" s="633"/>
      <c r="OBV582" s="633"/>
      <c r="OBW582" s="633"/>
      <c r="OBX582" s="633"/>
      <c r="OBY582" s="633"/>
      <c r="OBZ582" s="633"/>
      <c r="OCA582" s="633"/>
      <c r="OCB582" s="633"/>
      <c r="OCC582" s="633"/>
      <c r="OCD582" s="633"/>
      <c r="OCE582" s="633"/>
      <c r="OCF582" s="633"/>
      <c r="OCG582" s="633"/>
      <c r="OCH582" s="633"/>
      <c r="OCI582" s="633"/>
      <c r="OCJ582" s="633"/>
      <c r="OCK582" s="633"/>
      <c r="OCL582" s="633"/>
      <c r="OCM582" s="633"/>
      <c r="OCN582" s="633"/>
      <c r="OCO582" s="633"/>
      <c r="OCP582" s="633"/>
      <c r="OCQ582" s="633"/>
      <c r="OCR582" s="633"/>
      <c r="OCS582" s="633"/>
      <c r="OCT582" s="633"/>
      <c r="OCU582" s="633"/>
      <c r="OCV582" s="633"/>
      <c r="OCW582" s="633"/>
      <c r="OCX582" s="633"/>
      <c r="OCY582" s="633"/>
      <c r="OCZ582" s="633"/>
      <c r="ODA582" s="633"/>
      <c r="ODB582" s="633"/>
      <c r="ODC582" s="633"/>
      <c r="ODD582" s="633"/>
      <c r="ODE582" s="633"/>
      <c r="ODF582" s="633"/>
      <c r="ODG582" s="633"/>
      <c r="ODH582" s="633"/>
      <c r="ODI582" s="633"/>
      <c r="ODJ582" s="633"/>
      <c r="ODK582" s="633"/>
      <c r="ODL582" s="633"/>
      <c r="ODM582" s="633"/>
      <c r="ODN582" s="633"/>
      <c r="ODO582" s="633"/>
      <c r="ODP582" s="633"/>
      <c r="ODQ582" s="633"/>
      <c r="ODR582" s="633"/>
      <c r="ODS582" s="633"/>
      <c r="ODT582" s="633"/>
      <c r="ODU582" s="633"/>
      <c r="ODV582" s="633"/>
      <c r="ODW582" s="633"/>
      <c r="ODX582" s="633"/>
      <c r="ODY582" s="633"/>
      <c r="ODZ582" s="633"/>
      <c r="OEA582" s="633"/>
      <c r="OEB582" s="633"/>
      <c r="OEC582" s="633"/>
      <c r="OED582" s="633"/>
      <c r="OEE582" s="633"/>
      <c r="OEF582" s="633"/>
      <c r="OEG582" s="633"/>
      <c r="OEH582" s="633"/>
      <c r="OEI582" s="633"/>
      <c r="OEJ582" s="633"/>
      <c r="OEK582" s="633"/>
      <c r="OEL582" s="633"/>
      <c r="OEM582" s="633"/>
      <c r="OEN582" s="633"/>
      <c r="OEO582" s="633"/>
      <c r="OEP582" s="633"/>
      <c r="OEQ582" s="633"/>
      <c r="OER582" s="633"/>
      <c r="OES582" s="633"/>
      <c r="OET582" s="633"/>
      <c r="OEU582" s="633"/>
      <c r="OEV582" s="633"/>
      <c r="OEW582" s="633"/>
      <c r="OEX582" s="633"/>
      <c r="OEY582" s="633"/>
      <c r="OEZ582" s="633"/>
      <c r="OFA582" s="633"/>
      <c r="OFB582" s="633"/>
      <c r="OFC582" s="633"/>
      <c r="OFD582" s="633"/>
      <c r="OFE582" s="633"/>
      <c r="OFF582" s="633"/>
      <c r="OFG582" s="633"/>
      <c r="OFH582" s="633"/>
      <c r="OFI582" s="633"/>
      <c r="OFJ582" s="633"/>
      <c r="OFK582" s="633"/>
      <c r="OFL582" s="633"/>
      <c r="OFM582" s="633"/>
      <c r="OFN582" s="633"/>
      <c r="OFO582" s="633"/>
      <c r="OFP582" s="633"/>
      <c r="OFQ582" s="633"/>
      <c r="OFR582" s="633"/>
      <c r="OFS582" s="633"/>
      <c r="OFT582" s="633"/>
      <c r="OFU582" s="633"/>
      <c r="OFV582" s="633"/>
      <c r="OFW582" s="633"/>
      <c r="OFX582" s="633"/>
      <c r="OFY582" s="633"/>
      <c r="OFZ582" s="633"/>
      <c r="OGA582" s="633"/>
      <c r="OGB582" s="633"/>
      <c r="OGC582" s="633"/>
      <c r="OGD582" s="633"/>
      <c r="OGE582" s="633"/>
      <c r="OGF582" s="633"/>
      <c r="OGG582" s="633"/>
      <c r="OGH582" s="633"/>
      <c r="OGI582" s="633"/>
      <c r="OGJ582" s="633"/>
      <c r="OGK582" s="633"/>
      <c r="OGL582" s="633"/>
      <c r="OGM582" s="633"/>
      <c r="OGN582" s="633"/>
      <c r="OGO582" s="633"/>
      <c r="OGP582" s="633"/>
      <c r="OGQ582" s="633"/>
      <c r="OGR582" s="633"/>
      <c r="OGS582" s="633"/>
      <c r="OGT582" s="633"/>
      <c r="OGU582" s="633"/>
      <c r="OGV582" s="633"/>
      <c r="OGW582" s="633"/>
      <c r="OGX582" s="633"/>
      <c r="OGY582" s="633"/>
      <c r="OGZ582" s="633"/>
      <c r="OHA582" s="633"/>
      <c r="OHB582" s="633"/>
      <c r="OHC582" s="633"/>
      <c r="OHD582" s="633"/>
      <c r="OHE582" s="633"/>
      <c r="OHF582" s="633"/>
      <c r="OHG582" s="633"/>
      <c r="OHH582" s="633"/>
      <c r="OHI582" s="633"/>
      <c r="OHJ582" s="633"/>
      <c r="OHK582" s="633"/>
      <c r="OHL582" s="633"/>
      <c r="OHM582" s="633"/>
      <c r="OHN582" s="633"/>
      <c r="OHO582" s="633"/>
      <c r="OHP582" s="633"/>
      <c r="OHQ582" s="633"/>
      <c r="OHR582" s="633"/>
      <c r="OHS582" s="633"/>
      <c r="OHT582" s="633"/>
      <c r="OHU582" s="633"/>
      <c r="OHV582" s="633"/>
      <c r="OHW582" s="633"/>
      <c r="OHX582" s="633"/>
      <c r="OHY582" s="633"/>
      <c r="OHZ582" s="633"/>
      <c r="OIA582" s="633"/>
      <c r="OIB582" s="633"/>
      <c r="OIC582" s="633"/>
      <c r="OID582" s="633"/>
      <c r="OIE582" s="633"/>
      <c r="OIF582" s="633"/>
      <c r="OIG582" s="633"/>
      <c r="OIH582" s="633"/>
      <c r="OII582" s="633"/>
      <c r="OIJ582" s="633"/>
      <c r="OIK582" s="633"/>
      <c r="OIL582" s="633"/>
      <c r="OIM582" s="633"/>
      <c r="OIN582" s="633"/>
      <c r="OIO582" s="633"/>
      <c r="OIP582" s="633"/>
      <c r="OIQ582" s="633"/>
      <c r="OIR582" s="633"/>
      <c r="OIS582" s="633"/>
      <c r="OIT582" s="633"/>
      <c r="OIU582" s="633"/>
      <c r="OIV582" s="633"/>
      <c r="OIW582" s="633"/>
      <c r="OIX582" s="633"/>
      <c r="OIY582" s="633"/>
      <c r="OIZ582" s="633"/>
      <c r="OJA582" s="633"/>
      <c r="OJB582" s="633"/>
      <c r="OJC582" s="633"/>
      <c r="OJD582" s="633"/>
      <c r="OJE582" s="633"/>
      <c r="OJF582" s="633"/>
      <c r="OJG582" s="633"/>
      <c r="OJH582" s="633"/>
      <c r="OJI582" s="633"/>
      <c r="OJJ582" s="633"/>
      <c r="OJK582" s="633"/>
      <c r="OJL582" s="633"/>
      <c r="OJM582" s="633"/>
      <c r="OJN582" s="633"/>
      <c r="OJO582" s="633"/>
      <c r="OJP582" s="633"/>
      <c r="OJQ582" s="633"/>
      <c r="OJR582" s="633"/>
      <c r="OJS582" s="633"/>
      <c r="OJT582" s="633"/>
      <c r="OJU582" s="633"/>
      <c r="OJV582" s="633"/>
      <c r="OJW582" s="633"/>
      <c r="OJX582" s="633"/>
      <c r="OJY582" s="633"/>
      <c r="OJZ582" s="633"/>
      <c r="OKA582" s="633"/>
      <c r="OKB582" s="633"/>
      <c r="OKC582" s="633"/>
      <c r="OKD582" s="633"/>
      <c r="OKE582" s="633"/>
      <c r="OKF582" s="633"/>
      <c r="OKG582" s="633"/>
      <c r="OKH582" s="633"/>
      <c r="OKI582" s="633"/>
      <c r="OKJ582" s="633"/>
      <c r="OKK582" s="633"/>
      <c r="OKL582" s="633"/>
      <c r="OKM582" s="633"/>
      <c r="OKN582" s="633"/>
      <c r="OKO582" s="633"/>
      <c r="OKP582" s="633"/>
      <c r="OKQ582" s="633"/>
      <c r="OKR582" s="633"/>
      <c r="OKS582" s="633"/>
      <c r="OKT582" s="633"/>
      <c r="OKU582" s="633"/>
      <c r="OKV582" s="633"/>
      <c r="OKW582" s="633"/>
      <c r="OKX582" s="633"/>
      <c r="OKY582" s="633"/>
      <c r="OKZ582" s="633"/>
      <c r="OLA582" s="633"/>
      <c r="OLB582" s="633"/>
      <c r="OLC582" s="633"/>
      <c r="OLD582" s="633"/>
      <c r="OLE582" s="633"/>
      <c r="OLF582" s="633"/>
      <c r="OLG582" s="633"/>
      <c r="OLH582" s="633"/>
      <c r="OLI582" s="633"/>
      <c r="OLJ582" s="633"/>
      <c r="OLK582" s="633"/>
      <c r="OLL582" s="633"/>
      <c r="OLM582" s="633"/>
      <c r="OLN582" s="633"/>
      <c r="OLO582" s="633"/>
      <c r="OLP582" s="633"/>
      <c r="OLQ582" s="633"/>
      <c r="OLR582" s="633"/>
      <c r="OLS582" s="633"/>
      <c r="OLT582" s="633"/>
      <c r="OLU582" s="633"/>
      <c r="OLV582" s="633"/>
      <c r="OLW582" s="633"/>
      <c r="OLX582" s="633"/>
      <c r="OLY582" s="633"/>
      <c r="OLZ582" s="633"/>
      <c r="OMA582" s="633"/>
      <c r="OMB582" s="633"/>
      <c r="OMC582" s="633"/>
      <c r="OMD582" s="633"/>
      <c r="OME582" s="633"/>
      <c r="OMF582" s="633"/>
      <c r="OMG582" s="633"/>
      <c r="OMH582" s="633"/>
      <c r="OMI582" s="633"/>
      <c r="OMJ582" s="633"/>
      <c r="OMK582" s="633"/>
      <c r="OML582" s="633"/>
      <c r="OMM582" s="633"/>
      <c r="OMN582" s="633"/>
      <c r="OMO582" s="633"/>
      <c r="OMP582" s="633"/>
      <c r="OMQ582" s="633"/>
      <c r="OMR582" s="633"/>
      <c r="OMS582" s="633"/>
      <c r="OMT582" s="633"/>
      <c r="OMU582" s="633"/>
      <c r="OMV582" s="633"/>
      <c r="OMW582" s="633"/>
      <c r="OMX582" s="633"/>
      <c r="OMY582" s="633"/>
      <c r="OMZ582" s="633"/>
      <c r="ONA582" s="633"/>
      <c r="ONB582" s="633"/>
      <c r="ONC582" s="633"/>
      <c r="OND582" s="633"/>
      <c r="ONE582" s="633"/>
      <c r="ONF582" s="633"/>
      <c r="ONG582" s="633"/>
      <c r="ONH582" s="633"/>
      <c r="ONI582" s="633"/>
      <c r="ONJ582" s="633"/>
      <c r="ONK582" s="633"/>
      <c r="ONL582" s="633"/>
      <c r="ONM582" s="633"/>
      <c r="ONN582" s="633"/>
      <c r="ONO582" s="633"/>
      <c r="ONP582" s="633"/>
      <c r="ONQ582" s="633"/>
      <c r="ONR582" s="633"/>
      <c r="ONS582" s="633"/>
      <c r="ONT582" s="633"/>
      <c r="ONU582" s="633"/>
      <c r="ONV582" s="633"/>
      <c r="ONW582" s="633"/>
      <c r="ONX582" s="633"/>
      <c r="ONY582" s="633"/>
      <c r="ONZ582" s="633"/>
      <c r="OOA582" s="633"/>
      <c r="OOB582" s="633"/>
      <c r="OOC582" s="633"/>
      <c r="OOD582" s="633"/>
      <c r="OOE582" s="633"/>
      <c r="OOF582" s="633"/>
      <c r="OOG582" s="633"/>
      <c r="OOH582" s="633"/>
      <c r="OOI582" s="633"/>
      <c r="OOJ582" s="633"/>
      <c r="OOK582" s="633"/>
      <c r="OOL582" s="633"/>
      <c r="OOM582" s="633"/>
      <c r="OON582" s="633"/>
      <c r="OOO582" s="633"/>
      <c r="OOP582" s="633"/>
      <c r="OOQ582" s="633"/>
      <c r="OOR582" s="633"/>
      <c r="OOS582" s="633"/>
      <c r="OOT582" s="633"/>
      <c r="OOU582" s="633"/>
      <c r="OOV582" s="633"/>
      <c r="OOW582" s="633"/>
      <c r="OOX582" s="633"/>
      <c r="OOY582" s="633"/>
      <c r="OOZ582" s="633"/>
      <c r="OPA582" s="633"/>
      <c r="OPB582" s="633"/>
      <c r="OPC582" s="633"/>
      <c r="OPD582" s="633"/>
      <c r="OPE582" s="633"/>
      <c r="OPF582" s="633"/>
      <c r="OPG582" s="633"/>
      <c r="OPH582" s="633"/>
      <c r="OPI582" s="633"/>
      <c r="OPJ582" s="633"/>
      <c r="OPK582" s="633"/>
      <c r="OPL582" s="633"/>
      <c r="OPM582" s="633"/>
      <c r="OPN582" s="633"/>
      <c r="OPO582" s="633"/>
      <c r="OPP582" s="633"/>
      <c r="OPQ582" s="633"/>
      <c r="OPR582" s="633"/>
      <c r="OPS582" s="633"/>
      <c r="OPT582" s="633"/>
      <c r="OPU582" s="633"/>
      <c r="OPV582" s="633"/>
      <c r="OPW582" s="633"/>
      <c r="OPX582" s="633"/>
      <c r="OPY582" s="633"/>
      <c r="OPZ582" s="633"/>
      <c r="OQA582" s="633"/>
      <c r="OQB582" s="633"/>
      <c r="OQC582" s="633"/>
      <c r="OQD582" s="633"/>
      <c r="OQE582" s="633"/>
      <c r="OQF582" s="633"/>
      <c r="OQG582" s="633"/>
      <c r="OQH582" s="633"/>
      <c r="OQI582" s="633"/>
      <c r="OQJ582" s="633"/>
      <c r="OQK582" s="633"/>
      <c r="OQL582" s="633"/>
      <c r="OQM582" s="633"/>
      <c r="OQN582" s="633"/>
      <c r="OQO582" s="633"/>
      <c r="OQP582" s="633"/>
      <c r="OQQ582" s="633"/>
      <c r="OQR582" s="633"/>
      <c r="OQS582" s="633"/>
      <c r="OQT582" s="633"/>
      <c r="OQU582" s="633"/>
      <c r="OQV582" s="633"/>
      <c r="OQW582" s="633"/>
      <c r="OQX582" s="633"/>
      <c r="OQY582" s="633"/>
      <c r="OQZ582" s="633"/>
      <c r="ORA582" s="633"/>
      <c r="ORB582" s="633"/>
      <c r="ORC582" s="633"/>
      <c r="ORD582" s="633"/>
      <c r="ORE582" s="633"/>
      <c r="ORF582" s="633"/>
      <c r="ORG582" s="633"/>
      <c r="ORH582" s="633"/>
      <c r="ORI582" s="633"/>
      <c r="ORJ582" s="633"/>
      <c r="ORK582" s="633"/>
      <c r="ORL582" s="633"/>
      <c r="ORM582" s="633"/>
      <c r="ORN582" s="633"/>
      <c r="ORO582" s="633"/>
      <c r="ORP582" s="633"/>
      <c r="ORQ582" s="633"/>
      <c r="ORR582" s="633"/>
      <c r="ORS582" s="633"/>
      <c r="ORT582" s="633"/>
      <c r="ORU582" s="633"/>
      <c r="ORV582" s="633"/>
      <c r="ORW582" s="633"/>
      <c r="ORX582" s="633"/>
      <c r="ORY582" s="633"/>
      <c r="ORZ582" s="633"/>
      <c r="OSA582" s="633"/>
      <c r="OSB582" s="633"/>
      <c r="OSC582" s="633"/>
      <c r="OSD582" s="633"/>
      <c r="OSE582" s="633"/>
      <c r="OSF582" s="633"/>
      <c r="OSG582" s="633"/>
      <c r="OSH582" s="633"/>
      <c r="OSI582" s="633"/>
      <c r="OSJ582" s="633"/>
      <c r="OSK582" s="633"/>
      <c r="OSL582" s="633"/>
      <c r="OSM582" s="633"/>
      <c r="OSN582" s="633"/>
      <c r="OSO582" s="633"/>
      <c r="OSP582" s="633"/>
      <c r="OSQ582" s="633"/>
      <c r="OSR582" s="633"/>
      <c r="OSS582" s="633"/>
      <c r="OST582" s="633"/>
      <c r="OSU582" s="633"/>
      <c r="OSV582" s="633"/>
      <c r="OSW582" s="633"/>
      <c r="OSX582" s="633"/>
      <c r="OSY582" s="633"/>
      <c r="OSZ582" s="633"/>
      <c r="OTA582" s="633"/>
      <c r="OTB582" s="633"/>
      <c r="OTC582" s="633"/>
      <c r="OTD582" s="633"/>
      <c r="OTE582" s="633"/>
      <c r="OTF582" s="633"/>
      <c r="OTG582" s="633"/>
      <c r="OTH582" s="633"/>
      <c r="OTI582" s="633"/>
      <c r="OTJ582" s="633"/>
      <c r="OTK582" s="633"/>
      <c r="OTL582" s="633"/>
      <c r="OTM582" s="633"/>
      <c r="OTN582" s="633"/>
      <c r="OTO582" s="633"/>
      <c r="OTP582" s="633"/>
      <c r="OTQ582" s="633"/>
      <c r="OTR582" s="633"/>
      <c r="OTS582" s="633"/>
      <c r="OTT582" s="633"/>
      <c r="OTU582" s="633"/>
      <c r="OTV582" s="633"/>
      <c r="OTW582" s="633"/>
      <c r="OTX582" s="633"/>
      <c r="OTY582" s="633"/>
      <c r="OTZ582" s="633"/>
      <c r="OUA582" s="633"/>
      <c r="OUB582" s="633"/>
      <c r="OUC582" s="633"/>
      <c r="OUD582" s="633"/>
      <c r="OUE582" s="633"/>
      <c r="OUF582" s="633"/>
      <c r="OUG582" s="633"/>
      <c r="OUH582" s="633"/>
      <c r="OUI582" s="633"/>
      <c r="OUJ582" s="633"/>
      <c r="OUK582" s="633"/>
      <c r="OUL582" s="633"/>
      <c r="OUM582" s="633"/>
      <c r="OUN582" s="633"/>
      <c r="OUO582" s="633"/>
      <c r="OUP582" s="633"/>
      <c r="OUQ582" s="633"/>
      <c r="OUR582" s="633"/>
      <c r="OUS582" s="633"/>
      <c r="OUT582" s="633"/>
      <c r="OUU582" s="633"/>
      <c r="OUV582" s="633"/>
      <c r="OUW582" s="633"/>
      <c r="OUX582" s="633"/>
      <c r="OUY582" s="633"/>
      <c r="OUZ582" s="633"/>
      <c r="OVA582" s="633"/>
      <c r="OVB582" s="633"/>
      <c r="OVC582" s="633"/>
      <c r="OVD582" s="633"/>
      <c r="OVE582" s="633"/>
      <c r="OVF582" s="633"/>
      <c r="OVG582" s="633"/>
      <c r="OVH582" s="633"/>
      <c r="OVI582" s="633"/>
      <c r="OVJ582" s="633"/>
      <c r="OVK582" s="633"/>
      <c r="OVL582" s="633"/>
      <c r="OVM582" s="633"/>
      <c r="OVN582" s="633"/>
      <c r="OVO582" s="633"/>
      <c r="OVP582" s="633"/>
      <c r="OVQ582" s="633"/>
      <c r="OVR582" s="633"/>
      <c r="OVS582" s="633"/>
      <c r="OVT582" s="633"/>
      <c r="OVU582" s="633"/>
      <c r="OVV582" s="633"/>
      <c r="OVW582" s="633"/>
      <c r="OVX582" s="633"/>
      <c r="OVY582" s="633"/>
      <c r="OVZ582" s="633"/>
      <c r="OWA582" s="633"/>
      <c r="OWB582" s="633"/>
      <c r="OWC582" s="633"/>
      <c r="OWD582" s="633"/>
      <c r="OWE582" s="633"/>
      <c r="OWF582" s="633"/>
      <c r="OWG582" s="633"/>
      <c r="OWH582" s="633"/>
      <c r="OWI582" s="633"/>
      <c r="OWJ582" s="633"/>
      <c r="OWK582" s="633"/>
      <c r="OWL582" s="633"/>
      <c r="OWM582" s="633"/>
      <c r="OWN582" s="633"/>
      <c r="OWO582" s="633"/>
      <c r="OWP582" s="633"/>
      <c r="OWQ582" s="633"/>
      <c r="OWR582" s="633"/>
      <c r="OWS582" s="633"/>
      <c r="OWT582" s="633"/>
      <c r="OWU582" s="633"/>
      <c r="OWV582" s="633"/>
      <c r="OWW582" s="633"/>
      <c r="OWX582" s="633"/>
      <c r="OWY582" s="633"/>
      <c r="OWZ582" s="633"/>
      <c r="OXA582" s="633"/>
      <c r="OXB582" s="633"/>
      <c r="OXC582" s="633"/>
      <c r="OXD582" s="633"/>
      <c r="OXE582" s="633"/>
      <c r="OXF582" s="633"/>
      <c r="OXG582" s="633"/>
      <c r="OXH582" s="633"/>
      <c r="OXI582" s="633"/>
      <c r="OXJ582" s="633"/>
      <c r="OXK582" s="633"/>
      <c r="OXL582" s="633"/>
      <c r="OXM582" s="633"/>
      <c r="OXN582" s="633"/>
      <c r="OXO582" s="633"/>
      <c r="OXP582" s="633"/>
      <c r="OXQ582" s="633"/>
      <c r="OXR582" s="633"/>
      <c r="OXS582" s="633"/>
      <c r="OXT582" s="633"/>
      <c r="OXU582" s="633"/>
      <c r="OXV582" s="633"/>
      <c r="OXW582" s="633"/>
      <c r="OXX582" s="633"/>
      <c r="OXY582" s="633"/>
      <c r="OXZ582" s="633"/>
      <c r="OYA582" s="633"/>
      <c r="OYB582" s="633"/>
      <c r="OYC582" s="633"/>
      <c r="OYD582" s="633"/>
      <c r="OYE582" s="633"/>
      <c r="OYF582" s="633"/>
      <c r="OYG582" s="633"/>
      <c r="OYH582" s="633"/>
      <c r="OYI582" s="633"/>
      <c r="OYJ582" s="633"/>
      <c r="OYK582" s="633"/>
      <c r="OYL582" s="633"/>
      <c r="OYM582" s="633"/>
      <c r="OYN582" s="633"/>
      <c r="OYO582" s="633"/>
      <c r="OYP582" s="633"/>
      <c r="OYQ582" s="633"/>
      <c r="OYR582" s="633"/>
      <c r="OYS582" s="633"/>
      <c r="OYT582" s="633"/>
      <c r="OYU582" s="633"/>
      <c r="OYV582" s="633"/>
      <c r="OYW582" s="633"/>
      <c r="OYX582" s="633"/>
      <c r="OYY582" s="633"/>
      <c r="OYZ582" s="633"/>
      <c r="OZA582" s="633"/>
      <c r="OZB582" s="633"/>
      <c r="OZC582" s="633"/>
      <c r="OZD582" s="633"/>
      <c r="OZE582" s="633"/>
      <c r="OZF582" s="633"/>
      <c r="OZG582" s="633"/>
      <c r="OZH582" s="633"/>
      <c r="OZI582" s="633"/>
      <c r="OZJ582" s="633"/>
      <c r="OZK582" s="633"/>
      <c r="OZL582" s="633"/>
      <c r="OZM582" s="633"/>
      <c r="OZN582" s="633"/>
      <c r="OZO582" s="633"/>
      <c r="OZP582" s="633"/>
      <c r="OZQ582" s="633"/>
      <c r="OZR582" s="633"/>
      <c r="OZS582" s="633"/>
      <c r="OZT582" s="633"/>
      <c r="OZU582" s="633"/>
      <c r="OZV582" s="633"/>
      <c r="OZW582" s="633"/>
      <c r="OZX582" s="633"/>
      <c r="OZY582" s="633"/>
      <c r="OZZ582" s="633"/>
      <c r="PAA582" s="633"/>
      <c r="PAB582" s="633"/>
      <c r="PAC582" s="633"/>
      <c r="PAD582" s="633"/>
      <c r="PAE582" s="633"/>
      <c r="PAF582" s="633"/>
      <c r="PAG582" s="633"/>
      <c r="PAH582" s="633"/>
      <c r="PAI582" s="633"/>
      <c r="PAJ582" s="633"/>
      <c r="PAK582" s="633"/>
      <c r="PAL582" s="633"/>
      <c r="PAM582" s="633"/>
      <c r="PAN582" s="633"/>
      <c r="PAO582" s="633"/>
      <c r="PAP582" s="633"/>
      <c r="PAQ582" s="633"/>
      <c r="PAR582" s="633"/>
      <c r="PAS582" s="633"/>
      <c r="PAT582" s="633"/>
      <c r="PAU582" s="633"/>
      <c r="PAV582" s="633"/>
      <c r="PAW582" s="633"/>
      <c r="PAX582" s="633"/>
      <c r="PAY582" s="633"/>
      <c r="PAZ582" s="633"/>
      <c r="PBA582" s="633"/>
      <c r="PBB582" s="633"/>
      <c r="PBC582" s="633"/>
      <c r="PBD582" s="633"/>
      <c r="PBE582" s="633"/>
      <c r="PBF582" s="633"/>
      <c r="PBG582" s="633"/>
      <c r="PBH582" s="633"/>
      <c r="PBI582" s="633"/>
      <c r="PBJ582" s="633"/>
      <c r="PBK582" s="633"/>
      <c r="PBL582" s="633"/>
      <c r="PBM582" s="633"/>
      <c r="PBN582" s="633"/>
      <c r="PBO582" s="633"/>
      <c r="PBP582" s="633"/>
      <c r="PBQ582" s="633"/>
      <c r="PBR582" s="633"/>
      <c r="PBS582" s="633"/>
      <c r="PBT582" s="633"/>
      <c r="PBU582" s="633"/>
      <c r="PBV582" s="633"/>
      <c r="PBW582" s="633"/>
      <c r="PBX582" s="633"/>
      <c r="PBY582" s="633"/>
      <c r="PBZ582" s="633"/>
      <c r="PCA582" s="633"/>
      <c r="PCB582" s="633"/>
      <c r="PCC582" s="633"/>
      <c r="PCD582" s="633"/>
      <c r="PCE582" s="633"/>
      <c r="PCF582" s="633"/>
      <c r="PCG582" s="633"/>
      <c r="PCH582" s="633"/>
      <c r="PCI582" s="633"/>
      <c r="PCJ582" s="633"/>
      <c r="PCK582" s="633"/>
      <c r="PCL582" s="633"/>
      <c r="PCM582" s="633"/>
      <c r="PCN582" s="633"/>
      <c r="PCO582" s="633"/>
      <c r="PCP582" s="633"/>
      <c r="PCQ582" s="633"/>
      <c r="PCR582" s="633"/>
      <c r="PCS582" s="633"/>
      <c r="PCT582" s="633"/>
      <c r="PCU582" s="633"/>
      <c r="PCV582" s="633"/>
      <c r="PCW582" s="633"/>
      <c r="PCX582" s="633"/>
      <c r="PCY582" s="633"/>
      <c r="PCZ582" s="633"/>
      <c r="PDA582" s="633"/>
      <c r="PDB582" s="633"/>
      <c r="PDC582" s="633"/>
      <c r="PDD582" s="633"/>
      <c r="PDE582" s="633"/>
      <c r="PDF582" s="633"/>
      <c r="PDG582" s="633"/>
      <c r="PDH582" s="633"/>
      <c r="PDI582" s="633"/>
      <c r="PDJ582" s="633"/>
      <c r="PDK582" s="633"/>
      <c r="PDL582" s="633"/>
      <c r="PDM582" s="633"/>
      <c r="PDN582" s="633"/>
      <c r="PDO582" s="633"/>
      <c r="PDP582" s="633"/>
      <c r="PDQ582" s="633"/>
      <c r="PDR582" s="633"/>
      <c r="PDS582" s="633"/>
      <c r="PDT582" s="633"/>
      <c r="PDU582" s="633"/>
      <c r="PDV582" s="633"/>
      <c r="PDW582" s="633"/>
      <c r="PDX582" s="633"/>
      <c r="PDY582" s="633"/>
      <c r="PDZ582" s="633"/>
      <c r="PEA582" s="633"/>
      <c r="PEB582" s="633"/>
      <c r="PEC582" s="633"/>
      <c r="PED582" s="633"/>
      <c r="PEE582" s="633"/>
      <c r="PEF582" s="633"/>
      <c r="PEG582" s="633"/>
      <c r="PEH582" s="633"/>
      <c r="PEI582" s="633"/>
      <c r="PEJ582" s="633"/>
      <c r="PEK582" s="633"/>
      <c r="PEL582" s="633"/>
      <c r="PEM582" s="633"/>
      <c r="PEN582" s="633"/>
      <c r="PEO582" s="633"/>
      <c r="PEP582" s="633"/>
      <c r="PEQ582" s="633"/>
      <c r="PER582" s="633"/>
      <c r="PES582" s="633"/>
      <c r="PET582" s="633"/>
      <c r="PEU582" s="633"/>
      <c r="PEV582" s="633"/>
      <c r="PEW582" s="633"/>
      <c r="PEX582" s="633"/>
      <c r="PEY582" s="633"/>
      <c r="PEZ582" s="633"/>
      <c r="PFA582" s="633"/>
      <c r="PFB582" s="633"/>
      <c r="PFC582" s="633"/>
      <c r="PFD582" s="633"/>
      <c r="PFE582" s="633"/>
      <c r="PFF582" s="633"/>
      <c r="PFG582" s="633"/>
      <c r="PFH582" s="633"/>
      <c r="PFI582" s="633"/>
      <c r="PFJ582" s="633"/>
      <c r="PFK582" s="633"/>
      <c r="PFL582" s="633"/>
      <c r="PFM582" s="633"/>
      <c r="PFN582" s="633"/>
      <c r="PFO582" s="633"/>
      <c r="PFP582" s="633"/>
      <c r="PFQ582" s="633"/>
      <c r="PFR582" s="633"/>
      <c r="PFS582" s="633"/>
      <c r="PFT582" s="633"/>
      <c r="PFU582" s="633"/>
      <c r="PFV582" s="633"/>
      <c r="PFW582" s="633"/>
      <c r="PFX582" s="633"/>
      <c r="PFY582" s="633"/>
      <c r="PFZ582" s="633"/>
      <c r="PGA582" s="633"/>
      <c r="PGB582" s="633"/>
      <c r="PGC582" s="633"/>
      <c r="PGD582" s="633"/>
      <c r="PGE582" s="633"/>
      <c r="PGF582" s="633"/>
      <c r="PGG582" s="633"/>
      <c r="PGH582" s="633"/>
      <c r="PGI582" s="633"/>
      <c r="PGJ582" s="633"/>
      <c r="PGK582" s="633"/>
      <c r="PGL582" s="633"/>
      <c r="PGM582" s="633"/>
      <c r="PGN582" s="633"/>
      <c r="PGO582" s="633"/>
      <c r="PGP582" s="633"/>
      <c r="PGQ582" s="633"/>
      <c r="PGR582" s="633"/>
      <c r="PGS582" s="633"/>
      <c r="PGT582" s="633"/>
      <c r="PGU582" s="633"/>
      <c r="PGV582" s="633"/>
      <c r="PGW582" s="633"/>
      <c r="PGX582" s="633"/>
      <c r="PGY582" s="633"/>
      <c r="PGZ582" s="633"/>
      <c r="PHA582" s="633"/>
      <c r="PHB582" s="633"/>
      <c r="PHC582" s="633"/>
      <c r="PHD582" s="633"/>
      <c r="PHE582" s="633"/>
      <c r="PHF582" s="633"/>
      <c r="PHG582" s="633"/>
      <c r="PHH582" s="633"/>
      <c r="PHI582" s="633"/>
      <c r="PHJ582" s="633"/>
      <c r="PHK582" s="633"/>
      <c r="PHL582" s="633"/>
      <c r="PHM582" s="633"/>
      <c r="PHN582" s="633"/>
      <c r="PHO582" s="633"/>
      <c r="PHP582" s="633"/>
      <c r="PHQ582" s="633"/>
      <c r="PHR582" s="633"/>
      <c r="PHS582" s="633"/>
      <c r="PHT582" s="633"/>
      <c r="PHU582" s="633"/>
      <c r="PHV582" s="633"/>
      <c r="PHW582" s="633"/>
      <c r="PHX582" s="633"/>
      <c r="PHY582" s="633"/>
      <c r="PHZ582" s="633"/>
      <c r="PIA582" s="633"/>
      <c r="PIB582" s="633"/>
      <c r="PIC582" s="633"/>
      <c r="PID582" s="633"/>
      <c r="PIE582" s="633"/>
      <c r="PIF582" s="633"/>
      <c r="PIG582" s="633"/>
      <c r="PIH582" s="633"/>
      <c r="PII582" s="633"/>
      <c r="PIJ582" s="633"/>
      <c r="PIK582" s="633"/>
      <c r="PIL582" s="633"/>
      <c r="PIM582" s="633"/>
      <c r="PIN582" s="633"/>
      <c r="PIO582" s="633"/>
      <c r="PIP582" s="633"/>
      <c r="PIQ582" s="633"/>
      <c r="PIR582" s="633"/>
      <c r="PIS582" s="633"/>
      <c r="PIT582" s="633"/>
      <c r="PIU582" s="633"/>
      <c r="PIV582" s="633"/>
      <c r="PIW582" s="633"/>
      <c r="PIX582" s="633"/>
      <c r="PIY582" s="633"/>
      <c r="PIZ582" s="633"/>
      <c r="PJA582" s="633"/>
      <c r="PJB582" s="633"/>
      <c r="PJC582" s="633"/>
      <c r="PJD582" s="633"/>
      <c r="PJE582" s="633"/>
      <c r="PJF582" s="633"/>
      <c r="PJG582" s="633"/>
      <c r="PJH582" s="633"/>
      <c r="PJI582" s="633"/>
      <c r="PJJ582" s="633"/>
      <c r="PJK582" s="633"/>
      <c r="PJL582" s="633"/>
      <c r="PJM582" s="633"/>
      <c r="PJN582" s="633"/>
      <c r="PJO582" s="633"/>
      <c r="PJP582" s="633"/>
      <c r="PJQ582" s="633"/>
      <c r="PJR582" s="633"/>
      <c r="PJS582" s="633"/>
      <c r="PJT582" s="633"/>
      <c r="PJU582" s="633"/>
      <c r="PJV582" s="633"/>
      <c r="PJW582" s="633"/>
      <c r="PJX582" s="633"/>
      <c r="PJY582" s="633"/>
      <c r="PJZ582" s="633"/>
      <c r="PKA582" s="633"/>
      <c r="PKB582" s="633"/>
      <c r="PKC582" s="633"/>
      <c r="PKD582" s="633"/>
      <c r="PKE582" s="633"/>
      <c r="PKF582" s="633"/>
      <c r="PKG582" s="633"/>
      <c r="PKH582" s="633"/>
      <c r="PKI582" s="633"/>
      <c r="PKJ582" s="633"/>
      <c r="PKK582" s="633"/>
      <c r="PKL582" s="633"/>
      <c r="PKM582" s="633"/>
      <c r="PKN582" s="633"/>
      <c r="PKO582" s="633"/>
      <c r="PKP582" s="633"/>
      <c r="PKQ582" s="633"/>
      <c r="PKR582" s="633"/>
      <c r="PKS582" s="633"/>
      <c r="PKT582" s="633"/>
      <c r="PKU582" s="633"/>
      <c r="PKV582" s="633"/>
      <c r="PKW582" s="633"/>
      <c r="PKX582" s="633"/>
      <c r="PKY582" s="633"/>
      <c r="PKZ582" s="633"/>
      <c r="PLA582" s="633"/>
      <c r="PLB582" s="633"/>
      <c r="PLC582" s="633"/>
      <c r="PLD582" s="633"/>
      <c r="PLE582" s="633"/>
      <c r="PLF582" s="633"/>
      <c r="PLG582" s="633"/>
      <c r="PLH582" s="633"/>
      <c r="PLI582" s="633"/>
      <c r="PLJ582" s="633"/>
      <c r="PLK582" s="633"/>
      <c r="PLL582" s="633"/>
      <c r="PLM582" s="633"/>
      <c r="PLN582" s="633"/>
      <c r="PLO582" s="633"/>
      <c r="PLP582" s="633"/>
      <c r="PLQ582" s="633"/>
      <c r="PLR582" s="633"/>
      <c r="PLS582" s="633"/>
      <c r="PLT582" s="633"/>
      <c r="PLU582" s="633"/>
      <c r="PLV582" s="633"/>
      <c r="PLW582" s="633"/>
      <c r="PLX582" s="633"/>
      <c r="PLY582" s="633"/>
      <c r="PLZ582" s="633"/>
      <c r="PMA582" s="633"/>
      <c r="PMB582" s="633"/>
      <c r="PMC582" s="633"/>
      <c r="PMD582" s="633"/>
      <c r="PME582" s="633"/>
      <c r="PMF582" s="633"/>
      <c r="PMG582" s="633"/>
      <c r="PMH582" s="633"/>
      <c r="PMI582" s="633"/>
      <c r="PMJ582" s="633"/>
      <c r="PMK582" s="633"/>
      <c r="PML582" s="633"/>
      <c r="PMM582" s="633"/>
      <c r="PMN582" s="633"/>
      <c r="PMO582" s="633"/>
      <c r="PMP582" s="633"/>
      <c r="PMQ582" s="633"/>
      <c r="PMR582" s="633"/>
      <c r="PMS582" s="633"/>
      <c r="PMT582" s="633"/>
      <c r="PMU582" s="633"/>
      <c r="PMV582" s="633"/>
      <c r="PMW582" s="633"/>
      <c r="PMX582" s="633"/>
      <c r="PMY582" s="633"/>
      <c r="PMZ582" s="633"/>
      <c r="PNA582" s="633"/>
      <c r="PNB582" s="633"/>
      <c r="PNC582" s="633"/>
      <c r="PND582" s="633"/>
      <c r="PNE582" s="633"/>
      <c r="PNF582" s="633"/>
      <c r="PNG582" s="633"/>
      <c r="PNH582" s="633"/>
      <c r="PNI582" s="633"/>
      <c r="PNJ582" s="633"/>
      <c r="PNK582" s="633"/>
      <c r="PNL582" s="633"/>
      <c r="PNM582" s="633"/>
      <c r="PNN582" s="633"/>
      <c r="PNO582" s="633"/>
      <c r="PNP582" s="633"/>
      <c r="PNQ582" s="633"/>
      <c r="PNR582" s="633"/>
      <c r="PNS582" s="633"/>
      <c r="PNT582" s="633"/>
      <c r="PNU582" s="633"/>
      <c r="PNV582" s="633"/>
      <c r="PNW582" s="633"/>
      <c r="PNX582" s="633"/>
      <c r="PNY582" s="633"/>
      <c r="PNZ582" s="633"/>
      <c r="POA582" s="633"/>
      <c r="POB582" s="633"/>
      <c r="POC582" s="633"/>
      <c r="POD582" s="633"/>
      <c r="POE582" s="633"/>
      <c r="POF582" s="633"/>
      <c r="POG582" s="633"/>
      <c r="POH582" s="633"/>
      <c r="POI582" s="633"/>
      <c r="POJ582" s="633"/>
      <c r="POK582" s="633"/>
      <c r="POL582" s="633"/>
      <c r="POM582" s="633"/>
      <c r="PON582" s="633"/>
      <c r="POO582" s="633"/>
      <c r="POP582" s="633"/>
      <c r="POQ582" s="633"/>
      <c r="POR582" s="633"/>
      <c r="POS582" s="633"/>
      <c r="POT582" s="633"/>
      <c r="POU582" s="633"/>
      <c r="POV582" s="633"/>
      <c r="POW582" s="633"/>
      <c r="POX582" s="633"/>
      <c r="POY582" s="633"/>
      <c r="POZ582" s="633"/>
      <c r="PPA582" s="633"/>
      <c r="PPB582" s="633"/>
      <c r="PPC582" s="633"/>
      <c r="PPD582" s="633"/>
      <c r="PPE582" s="633"/>
      <c r="PPF582" s="633"/>
      <c r="PPG582" s="633"/>
      <c r="PPH582" s="633"/>
      <c r="PPI582" s="633"/>
      <c r="PPJ582" s="633"/>
      <c r="PPK582" s="633"/>
      <c r="PPL582" s="633"/>
      <c r="PPM582" s="633"/>
      <c r="PPN582" s="633"/>
      <c r="PPO582" s="633"/>
      <c r="PPP582" s="633"/>
      <c r="PPQ582" s="633"/>
      <c r="PPR582" s="633"/>
      <c r="PPS582" s="633"/>
      <c r="PPT582" s="633"/>
      <c r="PPU582" s="633"/>
      <c r="PPV582" s="633"/>
      <c r="PPW582" s="633"/>
      <c r="PPX582" s="633"/>
      <c r="PPY582" s="633"/>
      <c r="PPZ582" s="633"/>
      <c r="PQA582" s="633"/>
      <c r="PQB582" s="633"/>
      <c r="PQC582" s="633"/>
      <c r="PQD582" s="633"/>
      <c r="PQE582" s="633"/>
      <c r="PQF582" s="633"/>
      <c r="PQG582" s="633"/>
      <c r="PQH582" s="633"/>
      <c r="PQI582" s="633"/>
      <c r="PQJ582" s="633"/>
      <c r="PQK582" s="633"/>
      <c r="PQL582" s="633"/>
      <c r="PQM582" s="633"/>
      <c r="PQN582" s="633"/>
      <c r="PQO582" s="633"/>
      <c r="PQP582" s="633"/>
      <c r="PQQ582" s="633"/>
      <c r="PQR582" s="633"/>
      <c r="PQS582" s="633"/>
      <c r="PQT582" s="633"/>
      <c r="PQU582" s="633"/>
      <c r="PQV582" s="633"/>
      <c r="PQW582" s="633"/>
      <c r="PQX582" s="633"/>
      <c r="PQY582" s="633"/>
      <c r="PQZ582" s="633"/>
      <c r="PRA582" s="633"/>
      <c r="PRB582" s="633"/>
      <c r="PRC582" s="633"/>
      <c r="PRD582" s="633"/>
      <c r="PRE582" s="633"/>
      <c r="PRF582" s="633"/>
      <c r="PRG582" s="633"/>
      <c r="PRH582" s="633"/>
      <c r="PRI582" s="633"/>
      <c r="PRJ582" s="633"/>
      <c r="PRK582" s="633"/>
      <c r="PRL582" s="633"/>
      <c r="PRM582" s="633"/>
      <c r="PRN582" s="633"/>
      <c r="PRO582" s="633"/>
      <c r="PRP582" s="633"/>
      <c r="PRQ582" s="633"/>
      <c r="PRR582" s="633"/>
      <c r="PRS582" s="633"/>
      <c r="PRT582" s="633"/>
      <c r="PRU582" s="633"/>
      <c r="PRV582" s="633"/>
      <c r="PRW582" s="633"/>
      <c r="PRX582" s="633"/>
      <c r="PRY582" s="633"/>
      <c r="PRZ582" s="633"/>
      <c r="PSA582" s="633"/>
      <c r="PSB582" s="633"/>
      <c r="PSC582" s="633"/>
      <c r="PSD582" s="633"/>
      <c r="PSE582" s="633"/>
      <c r="PSF582" s="633"/>
      <c r="PSG582" s="633"/>
      <c r="PSH582" s="633"/>
      <c r="PSI582" s="633"/>
      <c r="PSJ582" s="633"/>
      <c r="PSK582" s="633"/>
      <c r="PSL582" s="633"/>
      <c r="PSM582" s="633"/>
      <c r="PSN582" s="633"/>
      <c r="PSO582" s="633"/>
      <c r="PSP582" s="633"/>
      <c r="PSQ582" s="633"/>
      <c r="PSR582" s="633"/>
      <c r="PSS582" s="633"/>
      <c r="PST582" s="633"/>
      <c r="PSU582" s="633"/>
      <c r="PSV582" s="633"/>
      <c r="PSW582" s="633"/>
      <c r="PSX582" s="633"/>
      <c r="PSY582" s="633"/>
      <c r="PSZ582" s="633"/>
      <c r="PTA582" s="633"/>
      <c r="PTB582" s="633"/>
      <c r="PTC582" s="633"/>
      <c r="PTD582" s="633"/>
      <c r="PTE582" s="633"/>
      <c r="PTF582" s="633"/>
      <c r="PTG582" s="633"/>
      <c r="PTH582" s="633"/>
      <c r="PTI582" s="633"/>
      <c r="PTJ582" s="633"/>
      <c r="PTK582" s="633"/>
      <c r="PTL582" s="633"/>
      <c r="PTM582" s="633"/>
      <c r="PTN582" s="633"/>
      <c r="PTO582" s="633"/>
      <c r="PTP582" s="633"/>
      <c r="PTQ582" s="633"/>
      <c r="PTR582" s="633"/>
      <c r="PTS582" s="633"/>
      <c r="PTT582" s="633"/>
      <c r="PTU582" s="633"/>
      <c r="PTV582" s="633"/>
      <c r="PTW582" s="633"/>
      <c r="PTX582" s="633"/>
      <c r="PTY582" s="633"/>
      <c r="PTZ582" s="633"/>
      <c r="PUA582" s="633"/>
      <c r="PUB582" s="633"/>
      <c r="PUC582" s="633"/>
      <c r="PUD582" s="633"/>
      <c r="PUE582" s="633"/>
      <c r="PUF582" s="633"/>
      <c r="PUG582" s="633"/>
      <c r="PUH582" s="633"/>
      <c r="PUI582" s="633"/>
      <c r="PUJ582" s="633"/>
      <c r="PUK582" s="633"/>
      <c r="PUL582" s="633"/>
      <c r="PUM582" s="633"/>
      <c r="PUN582" s="633"/>
      <c r="PUO582" s="633"/>
      <c r="PUP582" s="633"/>
      <c r="PUQ582" s="633"/>
      <c r="PUR582" s="633"/>
      <c r="PUS582" s="633"/>
      <c r="PUT582" s="633"/>
      <c r="PUU582" s="633"/>
      <c r="PUV582" s="633"/>
      <c r="PUW582" s="633"/>
      <c r="PUX582" s="633"/>
      <c r="PUY582" s="633"/>
      <c r="PUZ582" s="633"/>
      <c r="PVA582" s="633"/>
      <c r="PVB582" s="633"/>
      <c r="PVC582" s="633"/>
      <c r="PVD582" s="633"/>
      <c r="PVE582" s="633"/>
      <c r="PVF582" s="633"/>
      <c r="PVG582" s="633"/>
      <c r="PVH582" s="633"/>
      <c r="PVI582" s="633"/>
      <c r="PVJ582" s="633"/>
      <c r="PVK582" s="633"/>
      <c r="PVL582" s="633"/>
      <c r="PVM582" s="633"/>
      <c r="PVN582" s="633"/>
      <c r="PVO582" s="633"/>
      <c r="PVP582" s="633"/>
      <c r="PVQ582" s="633"/>
      <c r="PVR582" s="633"/>
      <c r="PVS582" s="633"/>
      <c r="PVT582" s="633"/>
      <c r="PVU582" s="633"/>
      <c r="PVV582" s="633"/>
      <c r="PVW582" s="633"/>
      <c r="PVX582" s="633"/>
      <c r="PVY582" s="633"/>
      <c r="PVZ582" s="633"/>
      <c r="PWA582" s="633"/>
      <c r="PWB582" s="633"/>
      <c r="PWC582" s="633"/>
      <c r="PWD582" s="633"/>
      <c r="PWE582" s="633"/>
      <c r="PWF582" s="633"/>
      <c r="PWG582" s="633"/>
      <c r="PWH582" s="633"/>
      <c r="PWI582" s="633"/>
      <c r="PWJ582" s="633"/>
      <c r="PWK582" s="633"/>
      <c r="PWL582" s="633"/>
      <c r="PWM582" s="633"/>
      <c r="PWN582" s="633"/>
      <c r="PWO582" s="633"/>
      <c r="PWP582" s="633"/>
      <c r="PWQ582" s="633"/>
      <c r="PWR582" s="633"/>
      <c r="PWS582" s="633"/>
      <c r="PWT582" s="633"/>
      <c r="PWU582" s="633"/>
      <c r="PWV582" s="633"/>
      <c r="PWW582" s="633"/>
      <c r="PWX582" s="633"/>
      <c r="PWY582" s="633"/>
      <c r="PWZ582" s="633"/>
      <c r="PXA582" s="633"/>
      <c r="PXB582" s="633"/>
      <c r="PXC582" s="633"/>
      <c r="PXD582" s="633"/>
      <c r="PXE582" s="633"/>
      <c r="PXF582" s="633"/>
      <c r="PXG582" s="633"/>
      <c r="PXH582" s="633"/>
      <c r="PXI582" s="633"/>
      <c r="PXJ582" s="633"/>
      <c r="PXK582" s="633"/>
      <c r="PXL582" s="633"/>
      <c r="PXM582" s="633"/>
      <c r="PXN582" s="633"/>
      <c r="PXO582" s="633"/>
      <c r="PXP582" s="633"/>
      <c r="PXQ582" s="633"/>
      <c r="PXR582" s="633"/>
      <c r="PXS582" s="633"/>
      <c r="PXT582" s="633"/>
      <c r="PXU582" s="633"/>
      <c r="PXV582" s="633"/>
      <c r="PXW582" s="633"/>
      <c r="PXX582" s="633"/>
      <c r="PXY582" s="633"/>
      <c r="PXZ582" s="633"/>
      <c r="PYA582" s="633"/>
      <c r="PYB582" s="633"/>
      <c r="PYC582" s="633"/>
      <c r="PYD582" s="633"/>
      <c r="PYE582" s="633"/>
      <c r="PYF582" s="633"/>
      <c r="PYG582" s="633"/>
      <c r="PYH582" s="633"/>
      <c r="PYI582" s="633"/>
      <c r="PYJ582" s="633"/>
      <c r="PYK582" s="633"/>
      <c r="PYL582" s="633"/>
      <c r="PYM582" s="633"/>
      <c r="PYN582" s="633"/>
      <c r="PYO582" s="633"/>
      <c r="PYP582" s="633"/>
      <c r="PYQ582" s="633"/>
      <c r="PYR582" s="633"/>
      <c r="PYS582" s="633"/>
      <c r="PYT582" s="633"/>
      <c r="PYU582" s="633"/>
      <c r="PYV582" s="633"/>
      <c r="PYW582" s="633"/>
      <c r="PYX582" s="633"/>
      <c r="PYY582" s="633"/>
      <c r="PYZ582" s="633"/>
      <c r="PZA582" s="633"/>
      <c r="PZB582" s="633"/>
      <c r="PZC582" s="633"/>
      <c r="PZD582" s="633"/>
      <c r="PZE582" s="633"/>
      <c r="PZF582" s="633"/>
      <c r="PZG582" s="633"/>
      <c r="PZH582" s="633"/>
      <c r="PZI582" s="633"/>
      <c r="PZJ582" s="633"/>
      <c r="PZK582" s="633"/>
      <c r="PZL582" s="633"/>
      <c r="PZM582" s="633"/>
      <c r="PZN582" s="633"/>
      <c r="PZO582" s="633"/>
      <c r="PZP582" s="633"/>
      <c r="PZQ582" s="633"/>
      <c r="PZR582" s="633"/>
      <c r="PZS582" s="633"/>
      <c r="PZT582" s="633"/>
      <c r="PZU582" s="633"/>
      <c r="PZV582" s="633"/>
      <c r="PZW582" s="633"/>
      <c r="PZX582" s="633"/>
      <c r="PZY582" s="633"/>
      <c r="PZZ582" s="633"/>
      <c r="QAA582" s="633"/>
      <c r="QAB582" s="633"/>
      <c r="QAC582" s="633"/>
      <c r="QAD582" s="633"/>
      <c r="QAE582" s="633"/>
      <c r="QAF582" s="633"/>
      <c r="QAG582" s="633"/>
      <c r="QAH582" s="633"/>
      <c r="QAI582" s="633"/>
      <c r="QAJ582" s="633"/>
      <c r="QAK582" s="633"/>
      <c r="QAL582" s="633"/>
      <c r="QAM582" s="633"/>
      <c r="QAN582" s="633"/>
      <c r="QAO582" s="633"/>
      <c r="QAP582" s="633"/>
      <c r="QAQ582" s="633"/>
      <c r="QAR582" s="633"/>
      <c r="QAS582" s="633"/>
      <c r="QAT582" s="633"/>
      <c r="QAU582" s="633"/>
      <c r="QAV582" s="633"/>
      <c r="QAW582" s="633"/>
      <c r="QAX582" s="633"/>
      <c r="QAY582" s="633"/>
      <c r="QAZ582" s="633"/>
      <c r="QBA582" s="633"/>
      <c r="QBB582" s="633"/>
      <c r="QBC582" s="633"/>
      <c r="QBD582" s="633"/>
      <c r="QBE582" s="633"/>
      <c r="QBF582" s="633"/>
      <c r="QBG582" s="633"/>
      <c r="QBH582" s="633"/>
      <c r="QBI582" s="633"/>
      <c r="QBJ582" s="633"/>
      <c r="QBK582" s="633"/>
      <c r="QBL582" s="633"/>
      <c r="QBM582" s="633"/>
      <c r="QBN582" s="633"/>
      <c r="QBO582" s="633"/>
      <c r="QBP582" s="633"/>
      <c r="QBQ582" s="633"/>
      <c r="QBR582" s="633"/>
      <c r="QBS582" s="633"/>
      <c r="QBT582" s="633"/>
      <c r="QBU582" s="633"/>
      <c r="QBV582" s="633"/>
      <c r="QBW582" s="633"/>
      <c r="QBX582" s="633"/>
      <c r="QBY582" s="633"/>
      <c r="QBZ582" s="633"/>
      <c r="QCA582" s="633"/>
      <c r="QCB582" s="633"/>
      <c r="QCC582" s="633"/>
      <c r="QCD582" s="633"/>
      <c r="QCE582" s="633"/>
      <c r="QCF582" s="633"/>
      <c r="QCG582" s="633"/>
      <c r="QCH582" s="633"/>
      <c r="QCI582" s="633"/>
      <c r="QCJ582" s="633"/>
      <c r="QCK582" s="633"/>
      <c r="QCL582" s="633"/>
      <c r="QCM582" s="633"/>
      <c r="QCN582" s="633"/>
      <c r="QCO582" s="633"/>
      <c r="QCP582" s="633"/>
      <c r="QCQ582" s="633"/>
      <c r="QCR582" s="633"/>
      <c r="QCS582" s="633"/>
      <c r="QCT582" s="633"/>
      <c r="QCU582" s="633"/>
      <c r="QCV582" s="633"/>
      <c r="QCW582" s="633"/>
      <c r="QCX582" s="633"/>
      <c r="QCY582" s="633"/>
      <c r="QCZ582" s="633"/>
      <c r="QDA582" s="633"/>
      <c r="QDB582" s="633"/>
      <c r="QDC582" s="633"/>
      <c r="QDD582" s="633"/>
      <c r="QDE582" s="633"/>
      <c r="QDF582" s="633"/>
      <c r="QDG582" s="633"/>
      <c r="QDH582" s="633"/>
      <c r="QDI582" s="633"/>
      <c r="QDJ582" s="633"/>
      <c r="QDK582" s="633"/>
      <c r="QDL582" s="633"/>
      <c r="QDM582" s="633"/>
      <c r="QDN582" s="633"/>
      <c r="QDO582" s="633"/>
      <c r="QDP582" s="633"/>
      <c r="QDQ582" s="633"/>
      <c r="QDR582" s="633"/>
      <c r="QDS582" s="633"/>
      <c r="QDT582" s="633"/>
      <c r="QDU582" s="633"/>
      <c r="QDV582" s="633"/>
      <c r="QDW582" s="633"/>
      <c r="QDX582" s="633"/>
      <c r="QDY582" s="633"/>
      <c r="QDZ582" s="633"/>
      <c r="QEA582" s="633"/>
      <c r="QEB582" s="633"/>
      <c r="QEC582" s="633"/>
      <c r="QED582" s="633"/>
      <c r="QEE582" s="633"/>
      <c r="QEF582" s="633"/>
      <c r="QEG582" s="633"/>
      <c r="QEH582" s="633"/>
      <c r="QEI582" s="633"/>
      <c r="QEJ582" s="633"/>
      <c r="QEK582" s="633"/>
      <c r="QEL582" s="633"/>
      <c r="QEM582" s="633"/>
      <c r="QEN582" s="633"/>
      <c r="QEO582" s="633"/>
      <c r="QEP582" s="633"/>
      <c r="QEQ582" s="633"/>
      <c r="QER582" s="633"/>
      <c r="QES582" s="633"/>
      <c r="QET582" s="633"/>
      <c r="QEU582" s="633"/>
      <c r="QEV582" s="633"/>
      <c r="QEW582" s="633"/>
      <c r="QEX582" s="633"/>
      <c r="QEY582" s="633"/>
      <c r="QEZ582" s="633"/>
      <c r="QFA582" s="633"/>
      <c r="QFB582" s="633"/>
      <c r="QFC582" s="633"/>
      <c r="QFD582" s="633"/>
      <c r="QFE582" s="633"/>
      <c r="QFF582" s="633"/>
      <c r="QFG582" s="633"/>
      <c r="QFH582" s="633"/>
      <c r="QFI582" s="633"/>
      <c r="QFJ582" s="633"/>
      <c r="QFK582" s="633"/>
      <c r="QFL582" s="633"/>
      <c r="QFM582" s="633"/>
      <c r="QFN582" s="633"/>
      <c r="QFO582" s="633"/>
      <c r="QFP582" s="633"/>
      <c r="QFQ582" s="633"/>
      <c r="QFR582" s="633"/>
      <c r="QFS582" s="633"/>
      <c r="QFT582" s="633"/>
      <c r="QFU582" s="633"/>
      <c r="QFV582" s="633"/>
      <c r="QFW582" s="633"/>
      <c r="QFX582" s="633"/>
      <c r="QFY582" s="633"/>
      <c r="QFZ582" s="633"/>
      <c r="QGA582" s="633"/>
      <c r="QGB582" s="633"/>
      <c r="QGC582" s="633"/>
      <c r="QGD582" s="633"/>
      <c r="QGE582" s="633"/>
      <c r="QGF582" s="633"/>
      <c r="QGG582" s="633"/>
      <c r="QGH582" s="633"/>
      <c r="QGI582" s="633"/>
      <c r="QGJ582" s="633"/>
      <c r="QGK582" s="633"/>
      <c r="QGL582" s="633"/>
      <c r="QGM582" s="633"/>
      <c r="QGN582" s="633"/>
      <c r="QGO582" s="633"/>
      <c r="QGP582" s="633"/>
      <c r="QGQ582" s="633"/>
      <c r="QGR582" s="633"/>
      <c r="QGS582" s="633"/>
      <c r="QGT582" s="633"/>
      <c r="QGU582" s="633"/>
      <c r="QGV582" s="633"/>
      <c r="QGW582" s="633"/>
      <c r="QGX582" s="633"/>
      <c r="QGY582" s="633"/>
      <c r="QGZ582" s="633"/>
      <c r="QHA582" s="633"/>
      <c r="QHB582" s="633"/>
      <c r="QHC582" s="633"/>
      <c r="QHD582" s="633"/>
      <c r="QHE582" s="633"/>
      <c r="QHF582" s="633"/>
      <c r="QHG582" s="633"/>
      <c r="QHH582" s="633"/>
      <c r="QHI582" s="633"/>
      <c r="QHJ582" s="633"/>
      <c r="QHK582" s="633"/>
      <c r="QHL582" s="633"/>
      <c r="QHM582" s="633"/>
      <c r="QHN582" s="633"/>
      <c r="QHO582" s="633"/>
      <c r="QHP582" s="633"/>
      <c r="QHQ582" s="633"/>
      <c r="QHR582" s="633"/>
      <c r="QHS582" s="633"/>
      <c r="QHT582" s="633"/>
      <c r="QHU582" s="633"/>
      <c r="QHV582" s="633"/>
      <c r="QHW582" s="633"/>
      <c r="QHX582" s="633"/>
      <c r="QHY582" s="633"/>
      <c r="QHZ582" s="633"/>
      <c r="QIA582" s="633"/>
      <c r="QIB582" s="633"/>
      <c r="QIC582" s="633"/>
      <c r="QID582" s="633"/>
      <c r="QIE582" s="633"/>
      <c r="QIF582" s="633"/>
      <c r="QIG582" s="633"/>
      <c r="QIH582" s="633"/>
      <c r="QII582" s="633"/>
      <c r="QIJ582" s="633"/>
      <c r="QIK582" s="633"/>
      <c r="QIL582" s="633"/>
      <c r="QIM582" s="633"/>
      <c r="QIN582" s="633"/>
      <c r="QIO582" s="633"/>
      <c r="QIP582" s="633"/>
      <c r="QIQ582" s="633"/>
      <c r="QIR582" s="633"/>
      <c r="QIS582" s="633"/>
      <c r="QIT582" s="633"/>
      <c r="QIU582" s="633"/>
      <c r="QIV582" s="633"/>
      <c r="QIW582" s="633"/>
      <c r="QIX582" s="633"/>
      <c r="QIY582" s="633"/>
      <c r="QIZ582" s="633"/>
      <c r="QJA582" s="633"/>
      <c r="QJB582" s="633"/>
      <c r="QJC582" s="633"/>
      <c r="QJD582" s="633"/>
      <c r="QJE582" s="633"/>
      <c r="QJF582" s="633"/>
      <c r="QJG582" s="633"/>
      <c r="QJH582" s="633"/>
      <c r="QJI582" s="633"/>
      <c r="QJJ582" s="633"/>
      <c r="QJK582" s="633"/>
      <c r="QJL582" s="633"/>
      <c r="QJM582" s="633"/>
      <c r="QJN582" s="633"/>
      <c r="QJO582" s="633"/>
      <c r="QJP582" s="633"/>
      <c r="QJQ582" s="633"/>
      <c r="QJR582" s="633"/>
      <c r="QJS582" s="633"/>
      <c r="QJT582" s="633"/>
      <c r="QJU582" s="633"/>
      <c r="QJV582" s="633"/>
      <c r="QJW582" s="633"/>
      <c r="QJX582" s="633"/>
      <c r="QJY582" s="633"/>
      <c r="QJZ582" s="633"/>
      <c r="QKA582" s="633"/>
      <c r="QKB582" s="633"/>
      <c r="QKC582" s="633"/>
      <c r="QKD582" s="633"/>
      <c r="QKE582" s="633"/>
      <c r="QKF582" s="633"/>
      <c r="QKG582" s="633"/>
      <c r="QKH582" s="633"/>
      <c r="QKI582" s="633"/>
      <c r="QKJ582" s="633"/>
      <c r="QKK582" s="633"/>
      <c r="QKL582" s="633"/>
      <c r="QKM582" s="633"/>
      <c r="QKN582" s="633"/>
      <c r="QKO582" s="633"/>
      <c r="QKP582" s="633"/>
      <c r="QKQ582" s="633"/>
      <c r="QKR582" s="633"/>
      <c r="QKS582" s="633"/>
      <c r="QKT582" s="633"/>
      <c r="QKU582" s="633"/>
      <c r="QKV582" s="633"/>
      <c r="QKW582" s="633"/>
      <c r="QKX582" s="633"/>
      <c r="QKY582" s="633"/>
      <c r="QKZ582" s="633"/>
      <c r="QLA582" s="633"/>
      <c r="QLB582" s="633"/>
      <c r="QLC582" s="633"/>
      <c r="QLD582" s="633"/>
      <c r="QLE582" s="633"/>
      <c r="QLF582" s="633"/>
      <c r="QLG582" s="633"/>
      <c r="QLH582" s="633"/>
      <c r="QLI582" s="633"/>
      <c r="QLJ582" s="633"/>
      <c r="QLK582" s="633"/>
      <c r="QLL582" s="633"/>
      <c r="QLM582" s="633"/>
      <c r="QLN582" s="633"/>
      <c r="QLO582" s="633"/>
      <c r="QLP582" s="633"/>
      <c r="QLQ582" s="633"/>
      <c r="QLR582" s="633"/>
      <c r="QLS582" s="633"/>
      <c r="QLT582" s="633"/>
      <c r="QLU582" s="633"/>
      <c r="QLV582" s="633"/>
      <c r="QLW582" s="633"/>
      <c r="QLX582" s="633"/>
      <c r="QLY582" s="633"/>
      <c r="QLZ582" s="633"/>
      <c r="QMA582" s="633"/>
      <c r="QMB582" s="633"/>
      <c r="QMC582" s="633"/>
      <c r="QMD582" s="633"/>
      <c r="QME582" s="633"/>
      <c r="QMF582" s="633"/>
      <c r="QMG582" s="633"/>
      <c r="QMH582" s="633"/>
      <c r="QMI582" s="633"/>
      <c r="QMJ582" s="633"/>
      <c r="QMK582" s="633"/>
      <c r="QML582" s="633"/>
      <c r="QMM582" s="633"/>
      <c r="QMN582" s="633"/>
      <c r="QMO582" s="633"/>
      <c r="QMP582" s="633"/>
      <c r="QMQ582" s="633"/>
      <c r="QMR582" s="633"/>
      <c r="QMS582" s="633"/>
      <c r="QMT582" s="633"/>
      <c r="QMU582" s="633"/>
      <c r="QMV582" s="633"/>
      <c r="QMW582" s="633"/>
      <c r="QMX582" s="633"/>
      <c r="QMY582" s="633"/>
      <c r="QMZ582" s="633"/>
      <c r="QNA582" s="633"/>
      <c r="QNB582" s="633"/>
      <c r="QNC582" s="633"/>
      <c r="QND582" s="633"/>
      <c r="QNE582" s="633"/>
      <c r="QNF582" s="633"/>
      <c r="QNG582" s="633"/>
      <c r="QNH582" s="633"/>
      <c r="QNI582" s="633"/>
      <c r="QNJ582" s="633"/>
      <c r="QNK582" s="633"/>
      <c r="QNL582" s="633"/>
      <c r="QNM582" s="633"/>
      <c r="QNN582" s="633"/>
      <c r="QNO582" s="633"/>
      <c r="QNP582" s="633"/>
      <c r="QNQ582" s="633"/>
      <c r="QNR582" s="633"/>
      <c r="QNS582" s="633"/>
      <c r="QNT582" s="633"/>
      <c r="QNU582" s="633"/>
      <c r="QNV582" s="633"/>
      <c r="QNW582" s="633"/>
      <c r="QNX582" s="633"/>
      <c r="QNY582" s="633"/>
      <c r="QNZ582" s="633"/>
      <c r="QOA582" s="633"/>
      <c r="QOB582" s="633"/>
      <c r="QOC582" s="633"/>
      <c r="QOD582" s="633"/>
      <c r="QOE582" s="633"/>
      <c r="QOF582" s="633"/>
      <c r="QOG582" s="633"/>
      <c r="QOH582" s="633"/>
      <c r="QOI582" s="633"/>
      <c r="QOJ582" s="633"/>
      <c r="QOK582" s="633"/>
      <c r="QOL582" s="633"/>
      <c r="QOM582" s="633"/>
      <c r="QON582" s="633"/>
      <c r="QOO582" s="633"/>
      <c r="QOP582" s="633"/>
      <c r="QOQ582" s="633"/>
      <c r="QOR582" s="633"/>
      <c r="QOS582" s="633"/>
      <c r="QOT582" s="633"/>
      <c r="QOU582" s="633"/>
      <c r="QOV582" s="633"/>
      <c r="QOW582" s="633"/>
      <c r="QOX582" s="633"/>
      <c r="QOY582" s="633"/>
      <c r="QOZ582" s="633"/>
      <c r="QPA582" s="633"/>
      <c r="QPB582" s="633"/>
      <c r="QPC582" s="633"/>
      <c r="QPD582" s="633"/>
      <c r="QPE582" s="633"/>
      <c r="QPF582" s="633"/>
      <c r="QPG582" s="633"/>
      <c r="QPH582" s="633"/>
      <c r="QPI582" s="633"/>
      <c r="QPJ582" s="633"/>
      <c r="QPK582" s="633"/>
      <c r="QPL582" s="633"/>
      <c r="QPM582" s="633"/>
      <c r="QPN582" s="633"/>
      <c r="QPO582" s="633"/>
      <c r="QPP582" s="633"/>
      <c r="QPQ582" s="633"/>
      <c r="QPR582" s="633"/>
      <c r="QPS582" s="633"/>
      <c r="QPT582" s="633"/>
      <c r="QPU582" s="633"/>
      <c r="QPV582" s="633"/>
      <c r="QPW582" s="633"/>
      <c r="QPX582" s="633"/>
      <c r="QPY582" s="633"/>
      <c r="QPZ582" s="633"/>
      <c r="QQA582" s="633"/>
      <c r="QQB582" s="633"/>
      <c r="QQC582" s="633"/>
      <c r="QQD582" s="633"/>
      <c r="QQE582" s="633"/>
      <c r="QQF582" s="633"/>
      <c r="QQG582" s="633"/>
      <c r="QQH582" s="633"/>
      <c r="QQI582" s="633"/>
      <c r="QQJ582" s="633"/>
      <c r="QQK582" s="633"/>
      <c r="QQL582" s="633"/>
      <c r="QQM582" s="633"/>
      <c r="QQN582" s="633"/>
      <c r="QQO582" s="633"/>
      <c r="QQP582" s="633"/>
      <c r="QQQ582" s="633"/>
      <c r="QQR582" s="633"/>
      <c r="QQS582" s="633"/>
      <c r="QQT582" s="633"/>
      <c r="QQU582" s="633"/>
      <c r="QQV582" s="633"/>
      <c r="QQW582" s="633"/>
      <c r="QQX582" s="633"/>
      <c r="QQY582" s="633"/>
      <c r="QQZ582" s="633"/>
      <c r="QRA582" s="633"/>
      <c r="QRB582" s="633"/>
      <c r="QRC582" s="633"/>
      <c r="QRD582" s="633"/>
      <c r="QRE582" s="633"/>
      <c r="QRF582" s="633"/>
      <c r="QRG582" s="633"/>
      <c r="QRH582" s="633"/>
      <c r="QRI582" s="633"/>
      <c r="QRJ582" s="633"/>
      <c r="QRK582" s="633"/>
      <c r="QRL582" s="633"/>
      <c r="QRM582" s="633"/>
      <c r="QRN582" s="633"/>
      <c r="QRO582" s="633"/>
      <c r="QRP582" s="633"/>
      <c r="QRQ582" s="633"/>
      <c r="QRR582" s="633"/>
      <c r="QRS582" s="633"/>
      <c r="QRT582" s="633"/>
      <c r="QRU582" s="633"/>
      <c r="QRV582" s="633"/>
      <c r="QRW582" s="633"/>
      <c r="QRX582" s="633"/>
      <c r="QRY582" s="633"/>
      <c r="QRZ582" s="633"/>
      <c r="QSA582" s="633"/>
      <c r="QSB582" s="633"/>
      <c r="QSC582" s="633"/>
      <c r="QSD582" s="633"/>
      <c r="QSE582" s="633"/>
      <c r="QSF582" s="633"/>
      <c r="QSG582" s="633"/>
      <c r="QSH582" s="633"/>
      <c r="QSI582" s="633"/>
      <c r="QSJ582" s="633"/>
      <c r="QSK582" s="633"/>
      <c r="QSL582" s="633"/>
      <c r="QSM582" s="633"/>
      <c r="QSN582" s="633"/>
      <c r="QSO582" s="633"/>
      <c r="QSP582" s="633"/>
      <c r="QSQ582" s="633"/>
      <c r="QSR582" s="633"/>
      <c r="QSS582" s="633"/>
      <c r="QST582" s="633"/>
      <c r="QSU582" s="633"/>
      <c r="QSV582" s="633"/>
      <c r="QSW582" s="633"/>
      <c r="QSX582" s="633"/>
      <c r="QSY582" s="633"/>
      <c r="QSZ582" s="633"/>
      <c r="QTA582" s="633"/>
      <c r="QTB582" s="633"/>
      <c r="QTC582" s="633"/>
      <c r="QTD582" s="633"/>
      <c r="QTE582" s="633"/>
      <c r="QTF582" s="633"/>
      <c r="QTG582" s="633"/>
      <c r="QTH582" s="633"/>
      <c r="QTI582" s="633"/>
      <c r="QTJ582" s="633"/>
      <c r="QTK582" s="633"/>
      <c r="QTL582" s="633"/>
      <c r="QTM582" s="633"/>
      <c r="QTN582" s="633"/>
      <c r="QTO582" s="633"/>
      <c r="QTP582" s="633"/>
      <c r="QTQ582" s="633"/>
      <c r="QTR582" s="633"/>
      <c r="QTS582" s="633"/>
      <c r="QTT582" s="633"/>
      <c r="QTU582" s="633"/>
      <c r="QTV582" s="633"/>
      <c r="QTW582" s="633"/>
      <c r="QTX582" s="633"/>
      <c r="QTY582" s="633"/>
      <c r="QTZ582" s="633"/>
      <c r="QUA582" s="633"/>
      <c r="QUB582" s="633"/>
      <c r="QUC582" s="633"/>
      <c r="QUD582" s="633"/>
      <c r="QUE582" s="633"/>
      <c r="QUF582" s="633"/>
      <c r="QUG582" s="633"/>
      <c r="QUH582" s="633"/>
      <c r="QUI582" s="633"/>
      <c r="QUJ582" s="633"/>
      <c r="QUK582" s="633"/>
      <c r="QUL582" s="633"/>
      <c r="QUM582" s="633"/>
      <c r="QUN582" s="633"/>
      <c r="QUO582" s="633"/>
      <c r="QUP582" s="633"/>
      <c r="QUQ582" s="633"/>
      <c r="QUR582" s="633"/>
      <c r="QUS582" s="633"/>
      <c r="QUT582" s="633"/>
      <c r="QUU582" s="633"/>
      <c r="QUV582" s="633"/>
      <c r="QUW582" s="633"/>
      <c r="QUX582" s="633"/>
      <c r="QUY582" s="633"/>
      <c r="QUZ582" s="633"/>
      <c r="QVA582" s="633"/>
      <c r="QVB582" s="633"/>
      <c r="QVC582" s="633"/>
      <c r="QVD582" s="633"/>
      <c r="QVE582" s="633"/>
      <c r="QVF582" s="633"/>
      <c r="QVG582" s="633"/>
      <c r="QVH582" s="633"/>
      <c r="QVI582" s="633"/>
      <c r="QVJ582" s="633"/>
      <c r="QVK582" s="633"/>
      <c r="QVL582" s="633"/>
      <c r="QVM582" s="633"/>
      <c r="QVN582" s="633"/>
      <c r="QVO582" s="633"/>
      <c r="QVP582" s="633"/>
      <c r="QVQ582" s="633"/>
      <c r="QVR582" s="633"/>
      <c r="QVS582" s="633"/>
      <c r="QVT582" s="633"/>
      <c r="QVU582" s="633"/>
      <c r="QVV582" s="633"/>
      <c r="QVW582" s="633"/>
      <c r="QVX582" s="633"/>
      <c r="QVY582" s="633"/>
      <c r="QVZ582" s="633"/>
      <c r="QWA582" s="633"/>
      <c r="QWB582" s="633"/>
      <c r="QWC582" s="633"/>
      <c r="QWD582" s="633"/>
      <c r="QWE582" s="633"/>
      <c r="QWF582" s="633"/>
      <c r="QWG582" s="633"/>
      <c r="QWH582" s="633"/>
      <c r="QWI582" s="633"/>
      <c r="QWJ582" s="633"/>
      <c r="QWK582" s="633"/>
      <c r="QWL582" s="633"/>
      <c r="QWM582" s="633"/>
      <c r="QWN582" s="633"/>
      <c r="QWO582" s="633"/>
      <c r="QWP582" s="633"/>
      <c r="QWQ582" s="633"/>
      <c r="QWR582" s="633"/>
      <c r="QWS582" s="633"/>
      <c r="QWT582" s="633"/>
      <c r="QWU582" s="633"/>
      <c r="QWV582" s="633"/>
      <c r="QWW582" s="633"/>
      <c r="QWX582" s="633"/>
      <c r="QWY582" s="633"/>
      <c r="QWZ582" s="633"/>
      <c r="QXA582" s="633"/>
      <c r="QXB582" s="633"/>
      <c r="QXC582" s="633"/>
      <c r="QXD582" s="633"/>
      <c r="QXE582" s="633"/>
      <c r="QXF582" s="633"/>
      <c r="QXG582" s="633"/>
      <c r="QXH582" s="633"/>
      <c r="QXI582" s="633"/>
      <c r="QXJ582" s="633"/>
      <c r="QXK582" s="633"/>
      <c r="QXL582" s="633"/>
      <c r="QXM582" s="633"/>
      <c r="QXN582" s="633"/>
      <c r="QXO582" s="633"/>
      <c r="QXP582" s="633"/>
      <c r="QXQ582" s="633"/>
      <c r="QXR582" s="633"/>
      <c r="QXS582" s="633"/>
      <c r="QXT582" s="633"/>
      <c r="QXU582" s="633"/>
      <c r="QXV582" s="633"/>
      <c r="QXW582" s="633"/>
      <c r="QXX582" s="633"/>
      <c r="QXY582" s="633"/>
      <c r="QXZ582" s="633"/>
      <c r="QYA582" s="633"/>
      <c r="QYB582" s="633"/>
      <c r="QYC582" s="633"/>
      <c r="QYD582" s="633"/>
      <c r="QYE582" s="633"/>
      <c r="QYF582" s="633"/>
      <c r="QYG582" s="633"/>
      <c r="QYH582" s="633"/>
      <c r="QYI582" s="633"/>
      <c r="QYJ582" s="633"/>
      <c r="QYK582" s="633"/>
      <c r="QYL582" s="633"/>
      <c r="QYM582" s="633"/>
      <c r="QYN582" s="633"/>
      <c r="QYO582" s="633"/>
      <c r="QYP582" s="633"/>
      <c r="QYQ582" s="633"/>
      <c r="QYR582" s="633"/>
      <c r="QYS582" s="633"/>
      <c r="QYT582" s="633"/>
      <c r="QYU582" s="633"/>
      <c r="QYV582" s="633"/>
      <c r="QYW582" s="633"/>
      <c r="QYX582" s="633"/>
      <c r="QYY582" s="633"/>
      <c r="QYZ582" s="633"/>
      <c r="QZA582" s="633"/>
      <c r="QZB582" s="633"/>
      <c r="QZC582" s="633"/>
      <c r="QZD582" s="633"/>
      <c r="QZE582" s="633"/>
      <c r="QZF582" s="633"/>
      <c r="QZG582" s="633"/>
      <c r="QZH582" s="633"/>
      <c r="QZI582" s="633"/>
      <c r="QZJ582" s="633"/>
      <c r="QZK582" s="633"/>
      <c r="QZL582" s="633"/>
      <c r="QZM582" s="633"/>
      <c r="QZN582" s="633"/>
      <c r="QZO582" s="633"/>
      <c r="QZP582" s="633"/>
      <c r="QZQ582" s="633"/>
      <c r="QZR582" s="633"/>
      <c r="QZS582" s="633"/>
      <c r="QZT582" s="633"/>
      <c r="QZU582" s="633"/>
      <c r="QZV582" s="633"/>
      <c r="QZW582" s="633"/>
      <c r="QZX582" s="633"/>
      <c r="QZY582" s="633"/>
      <c r="QZZ582" s="633"/>
      <c r="RAA582" s="633"/>
      <c r="RAB582" s="633"/>
      <c r="RAC582" s="633"/>
      <c r="RAD582" s="633"/>
      <c r="RAE582" s="633"/>
      <c r="RAF582" s="633"/>
      <c r="RAG582" s="633"/>
      <c r="RAH582" s="633"/>
      <c r="RAI582" s="633"/>
      <c r="RAJ582" s="633"/>
      <c r="RAK582" s="633"/>
      <c r="RAL582" s="633"/>
      <c r="RAM582" s="633"/>
      <c r="RAN582" s="633"/>
      <c r="RAO582" s="633"/>
      <c r="RAP582" s="633"/>
      <c r="RAQ582" s="633"/>
      <c r="RAR582" s="633"/>
      <c r="RAS582" s="633"/>
      <c r="RAT582" s="633"/>
      <c r="RAU582" s="633"/>
      <c r="RAV582" s="633"/>
      <c r="RAW582" s="633"/>
      <c r="RAX582" s="633"/>
      <c r="RAY582" s="633"/>
      <c r="RAZ582" s="633"/>
      <c r="RBA582" s="633"/>
      <c r="RBB582" s="633"/>
      <c r="RBC582" s="633"/>
      <c r="RBD582" s="633"/>
      <c r="RBE582" s="633"/>
      <c r="RBF582" s="633"/>
      <c r="RBG582" s="633"/>
      <c r="RBH582" s="633"/>
      <c r="RBI582" s="633"/>
      <c r="RBJ582" s="633"/>
      <c r="RBK582" s="633"/>
      <c r="RBL582" s="633"/>
      <c r="RBM582" s="633"/>
      <c r="RBN582" s="633"/>
      <c r="RBO582" s="633"/>
      <c r="RBP582" s="633"/>
      <c r="RBQ582" s="633"/>
      <c r="RBR582" s="633"/>
      <c r="RBS582" s="633"/>
      <c r="RBT582" s="633"/>
      <c r="RBU582" s="633"/>
      <c r="RBV582" s="633"/>
      <c r="RBW582" s="633"/>
      <c r="RBX582" s="633"/>
      <c r="RBY582" s="633"/>
      <c r="RBZ582" s="633"/>
      <c r="RCA582" s="633"/>
      <c r="RCB582" s="633"/>
      <c r="RCC582" s="633"/>
      <c r="RCD582" s="633"/>
      <c r="RCE582" s="633"/>
      <c r="RCF582" s="633"/>
      <c r="RCG582" s="633"/>
      <c r="RCH582" s="633"/>
      <c r="RCI582" s="633"/>
      <c r="RCJ582" s="633"/>
      <c r="RCK582" s="633"/>
      <c r="RCL582" s="633"/>
      <c r="RCM582" s="633"/>
      <c r="RCN582" s="633"/>
      <c r="RCO582" s="633"/>
      <c r="RCP582" s="633"/>
      <c r="RCQ582" s="633"/>
      <c r="RCR582" s="633"/>
      <c r="RCS582" s="633"/>
      <c r="RCT582" s="633"/>
      <c r="RCU582" s="633"/>
      <c r="RCV582" s="633"/>
      <c r="RCW582" s="633"/>
      <c r="RCX582" s="633"/>
      <c r="RCY582" s="633"/>
      <c r="RCZ582" s="633"/>
      <c r="RDA582" s="633"/>
      <c r="RDB582" s="633"/>
      <c r="RDC582" s="633"/>
      <c r="RDD582" s="633"/>
      <c r="RDE582" s="633"/>
      <c r="RDF582" s="633"/>
      <c r="RDG582" s="633"/>
      <c r="RDH582" s="633"/>
      <c r="RDI582" s="633"/>
      <c r="RDJ582" s="633"/>
      <c r="RDK582" s="633"/>
      <c r="RDL582" s="633"/>
      <c r="RDM582" s="633"/>
      <c r="RDN582" s="633"/>
      <c r="RDO582" s="633"/>
      <c r="RDP582" s="633"/>
      <c r="RDQ582" s="633"/>
      <c r="RDR582" s="633"/>
      <c r="RDS582" s="633"/>
      <c r="RDT582" s="633"/>
      <c r="RDU582" s="633"/>
      <c r="RDV582" s="633"/>
      <c r="RDW582" s="633"/>
      <c r="RDX582" s="633"/>
      <c r="RDY582" s="633"/>
      <c r="RDZ582" s="633"/>
      <c r="REA582" s="633"/>
      <c r="REB582" s="633"/>
      <c r="REC582" s="633"/>
      <c r="RED582" s="633"/>
      <c r="REE582" s="633"/>
      <c r="REF582" s="633"/>
      <c r="REG582" s="633"/>
      <c r="REH582" s="633"/>
      <c r="REI582" s="633"/>
      <c r="REJ582" s="633"/>
      <c r="REK582" s="633"/>
      <c r="REL582" s="633"/>
      <c r="REM582" s="633"/>
      <c r="REN582" s="633"/>
      <c r="REO582" s="633"/>
      <c r="REP582" s="633"/>
      <c r="REQ582" s="633"/>
      <c r="RER582" s="633"/>
      <c r="RES582" s="633"/>
      <c r="RET582" s="633"/>
      <c r="REU582" s="633"/>
      <c r="REV582" s="633"/>
      <c r="REW582" s="633"/>
      <c r="REX582" s="633"/>
      <c r="REY582" s="633"/>
      <c r="REZ582" s="633"/>
      <c r="RFA582" s="633"/>
      <c r="RFB582" s="633"/>
      <c r="RFC582" s="633"/>
      <c r="RFD582" s="633"/>
      <c r="RFE582" s="633"/>
      <c r="RFF582" s="633"/>
      <c r="RFG582" s="633"/>
      <c r="RFH582" s="633"/>
      <c r="RFI582" s="633"/>
      <c r="RFJ582" s="633"/>
      <c r="RFK582" s="633"/>
      <c r="RFL582" s="633"/>
      <c r="RFM582" s="633"/>
      <c r="RFN582" s="633"/>
      <c r="RFO582" s="633"/>
      <c r="RFP582" s="633"/>
      <c r="RFQ582" s="633"/>
      <c r="RFR582" s="633"/>
      <c r="RFS582" s="633"/>
      <c r="RFT582" s="633"/>
      <c r="RFU582" s="633"/>
      <c r="RFV582" s="633"/>
      <c r="RFW582" s="633"/>
      <c r="RFX582" s="633"/>
      <c r="RFY582" s="633"/>
      <c r="RFZ582" s="633"/>
      <c r="RGA582" s="633"/>
      <c r="RGB582" s="633"/>
      <c r="RGC582" s="633"/>
      <c r="RGD582" s="633"/>
      <c r="RGE582" s="633"/>
      <c r="RGF582" s="633"/>
      <c r="RGG582" s="633"/>
      <c r="RGH582" s="633"/>
      <c r="RGI582" s="633"/>
      <c r="RGJ582" s="633"/>
      <c r="RGK582" s="633"/>
      <c r="RGL582" s="633"/>
      <c r="RGM582" s="633"/>
      <c r="RGN582" s="633"/>
      <c r="RGO582" s="633"/>
      <c r="RGP582" s="633"/>
      <c r="RGQ582" s="633"/>
      <c r="RGR582" s="633"/>
      <c r="RGS582" s="633"/>
      <c r="RGT582" s="633"/>
      <c r="RGU582" s="633"/>
      <c r="RGV582" s="633"/>
      <c r="RGW582" s="633"/>
      <c r="RGX582" s="633"/>
      <c r="RGY582" s="633"/>
      <c r="RGZ582" s="633"/>
      <c r="RHA582" s="633"/>
      <c r="RHB582" s="633"/>
      <c r="RHC582" s="633"/>
      <c r="RHD582" s="633"/>
      <c r="RHE582" s="633"/>
      <c r="RHF582" s="633"/>
      <c r="RHG582" s="633"/>
      <c r="RHH582" s="633"/>
      <c r="RHI582" s="633"/>
      <c r="RHJ582" s="633"/>
      <c r="RHK582" s="633"/>
      <c r="RHL582" s="633"/>
      <c r="RHM582" s="633"/>
      <c r="RHN582" s="633"/>
      <c r="RHO582" s="633"/>
      <c r="RHP582" s="633"/>
      <c r="RHQ582" s="633"/>
      <c r="RHR582" s="633"/>
      <c r="RHS582" s="633"/>
      <c r="RHT582" s="633"/>
      <c r="RHU582" s="633"/>
      <c r="RHV582" s="633"/>
      <c r="RHW582" s="633"/>
      <c r="RHX582" s="633"/>
      <c r="RHY582" s="633"/>
      <c r="RHZ582" s="633"/>
      <c r="RIA582" s="633"/>
      <c r="RIB582" s="633"/>
      <c r="RIC582" s="633"/>
      <c r="RID582" s="633"/>
      <c r="RIE582" s="633"/>
      <c r="RIF582" s="633"/>
      <c r="RIG582" s="633"/>
      <c r="RIH582" s="633"/>
      <c r="RII582" s="633"/>
      <c r="RIJ582" s="633"/>
      <c r="RIK582" s="633"/>
      <c r="RIL582" s="633"/>
      <c r="RIM582" s="633"/>
      <c r="RIN582" s="633"/>
      <c r="RIO582" s="633"/>
      <c r="RIP582" s="633"/>
      <c r="RIQ582" s="633"/>
      <c r="RIR582" s="633"/>
      <c r="RIS582" s="633"/>
      <c r="RIT582" s="633"/>
      <c r="RIU582" s="633"/>
      <c r="RIV582" s="633"/>
      <c r="RIW582" s="633"/>
      <c r="RIX582" s="633"/>
      <c r="RIY582" s="633"/>
      <c r="RIZ582" s="633"/>
      <c r="RJA582" s="633"/>
      <c r="RJB582" s="633"/>
      <c r="RJC582" s="633"/>
      <c r="RJD582" s="633"/>
      <c r="RJE582" s="633"/>
      <c r="RJF582" s="633"/>
      <c r="RJG582" s="633"/>
      <c r="RJH582" s="633"/>
      <c r="RJI582" s="633"/>
      <c r="RJJ582" s="633"/>
      <c r="RJK582" s="633"/>
      <c r="RJL582" s="633"/>
      <c r="RJM582" s="633"/>
      <c r="RJN582" s="633"/>
      <c r="RJO582" s="633"/>
      <c r="RJP582" s="633"/>
      <c r="RJQ582" s="633"/>
      <c r="RJR582" s="633"/>
      <c r="RJS582" s="633"/>
      <c r="RJT582" s="633"/>
      <c r="RJU582" s="633"/>
      <c r="RJV582" s="633"/>
      <c r="RJW582" s="633"/>
      <c r="RJX582" s="633"/>
      <c r="RJY582" s="633"/>
      <c r="RJZ582" s="633"/>
      <c r="RKA582" s="633"/>
      <c r="RKB582" s="633"/>
      <c r="RKC582" s="633"/>
      <c r="RKD582" s="633"/>
      <c r="RKE582" s="633"/>
      <c r="RKF582" s="633"/>
      <c r="RKG582" s="633"/>
      <c r="RKH582" s="633"/>
      <c r="RKI582" s="633"/>
      <c r="RKJ582" s="633"/>
      <c r="RKK582" s="633"/>
      <c r="RKL582" s="633"/>
      <c r="RKM582" s="633"/>
      <c r="RKN582" s="633"/>
      <c r="RKO582" s="633"/>
      <c r="RKP582" s="633"/>
      <c r="RKQ582" s="633"/>
      <c r="RKR582" s="633"/>
      <c r="RKS582" s="633"/>
      <c r="RKT582" s="633"/>
      <c r="RKU582" s="633"/>
      <c r="RKV582" s="633"/>
      <c r="RKW582" s="633"/>
      <c r="RKX582" s="633"/>
      <c r="RKY582" s="633"/>
      <c r="RKZ582" s="633"/>
      <c r="RLA582" s="633"/>
      <c r="RLB582" s="633"/>
      <c r="RLC582" s="633"/>
      <c r="RLD582" s="633"/>
      <c r="RLE582" s="633"/>
      <c r="RLF582" s="633"/>
      <c r="RLG582" s="633"/>
      <c r="RLH582" s="633"/>
      <c r="RLI582" s="633"/>
      <c r="RLJ582" s="633"/>
      <c r="RLK582" s="633"/>
      <c r="RLL582" s="633"/>
      <c r="RLM582" s="633"/>
      <c r="RLN582" s="633"/>
      <c r="RLO582" s="633"/>
      <c r="RLP582" s="633"/>
      <c r="RLQ582" s="633"/>
      <c r="RLR582" s="633"/>
      <c r="RLS582" s="633"/>
      <c r="RLT582" s="633"/>
      <c r="RLU582" s="633"/>
      <c r="RLV582" s="633"/>
      <c r="RLW582" s="633"/>
      <c r="RLX582" s="633"/>
      <c r="RLY582" s="633"/>
      <c r="RLZ582" s="633"/>
      <c r="RMA582" s="633"/>
      <c r="RMB582" s="633"/>
      <c r="RMC582" s="633"/>
      <c r="RMD582" s="633"/>
      <c r="RME582" s="633"/>
      <c r="RMF582" s="633"/>
      <c r="RMG582" s="633"/>
      <c r="RMH582" s="633"/>
      <c r="RMI582" s="633"/>
      <c r="RMJ582" s="633"/>
      <c r="RMK582" s="633"/>
      <c r="RML582" s="633"/>
      <c r="RMM582" s="633"/>
      <c r="RMN582" s="633"/>
      <c r="RMO582" s="633"/>
      <c r="RMP582" s="633"/>
      <c r="RMQ582" s="633"/>
      <c r="RMR582" s="633"/>
      <c r="RMS582" s="633"/>
      <c r="RMT582" s="633"/>
      <c r="RMU582" s="633"/>
      <c r="RMV582" s="633"/>
      <c r="RMW582" s="633"/>
      <c r="RMX582" s="633"/>
      <c r="RMY582" s="633"/>
      <c r="RMZ582" s="633"/>
      <c r="RNA582" s="633"/>
      <c r="RNB582" s="633"/>
      <c r="RNC582" s="633"/>
      <c r="RND582" s="633"/>
      <c r="RNE582" s="633"/>
      <c r="RNF582" s="633"/>
      <c r="RNG582" s="633"/>
      <c r="RNH582" s="633"/>
      <c r="RNI582" s="633"/>
      <c r="RNJ582" s="633"/>
      <c r="RNK582" s="633"/>
      <c r="RNL582" s="633"/>
      <c r="RNM582" s="633"/>
      <c r="RNN582" s="633"/>
      <c r="RNO582" s="633"/>
      <c r="RNP582" s="633"/>
      <c r="RNQ582" s="633"/>
      <c r="RNR582" s="633"/>
      <c r="RNS582" s="633"/>
      <c r="RNT582" s="633"/>
      <c r="RNU582" s="633"/>
      <c r="RNV582" s="633"/>
      <c r="RNW582" s="633"/>
      <c r="RNX582" s="633"/>
      <c r="RNY582" s="633"/>
      <c r="RNZ582" s="633"/>
      <c r="ROA582" s="633"/>
      <c r="ROB582" s="633"/>
      <c r="ROC582" s="633"/>
      <c r="ROD582" s="633"/>
      <c r="ROE582" s="633"/>
      <c r="ROF582" s="633"/>
      <c r="ROG582" s="633"/>
      <c r="ROH582" s="633"/>
      <c r="ROI582" s="633"/>
      <c r="ROJ582" s="633"/>
      <c r="ROK582" s="633"/>
      <c r="ROL582" s="633"/>
      <c r="ROM582" s="633"/>
      <c r="RON582" s="633"/>
      <c r="ROO582" s="633"/>
      <c r="ROP582" s="633"/>
      <c r="ROQ582" s="633"/>
      <c r="ROR582" s="633"/>
      <c r="ROS582" s="633"/>
      <c r="ROT582" s="633"/>
      <c r="ROU582" s="633"/>
      <c r="ROV582" s="633"/>
      <c r="ROW582" s="633"/>
      <c r="ROX582" s="633"/>
      <c r="ROY582" s="633"/>
      <c r="ROZ582" s="633"/>
      <c r="RPA582" s="633"/>
      <c r="RPB582" s="633"/>
      <c r="RPC582" s="633"/>
      <c r="RPD582" s="633"/>
      <c r="RPE582" s="633"/>
      <c r="RPF582" s="633"/>
      <c r="RPG582" s="633"/>
      <c r="RPH582" s="633"/>
      <c r="RPI582" s="633"/>
      <c r="RPJ582" s="633"/>
      <c r="RPK582" s="633"/>
      <c r="RPL582" s="633"/>
      <c r="RPM582" s="633"/>
      <c r="RPN582" s="633"/>
      <c r="RPO582" s="633"/>
      <c r="RPP582" s="633"/>
      <c r="RPQ582" s="633"/>
      <c r="RPR582" s="633"/>
      <c r="RPS582" s="633"/>
      <c r="RPT582" s="633"/>
      <c r="RPU582" s="633"/>
      <c r="RPV582" s="633"/>
      <c r="RPW582" s="633"/>
      <c r="RPX582" s="633"/>
      <c r="RPY582" s="633"/>
      <c r="RPZ582" s="633"/>
      <c r="RQA582" s="633"/>
      <c r="RQB582" s="633"/>
      <c r="RQC582" s="633"/>
      <c r="RQD582" s="633"/>
      <c r="RQE582" s="633"/>
      <c r="RQF582" s="633"/>
      <c r="RQG582" s="633"/>
      <c r="RQH582" s="633"/>
      <c r="RQI582" s="633"/>
      <c r="RQJ582" s="633"/>
      <c r="RQK582" s="633"/>
      <c r="RQL582" s="633"/>
      <c r="RQM582" s="633"/>
      <c r="RQN582" s="633"/>
      <c r="RQO582" s="633"/>
      <c r="RQP582" s="633"/>
      <c r="RQQ582" s="633"/>
      <c r="RQR582" s="633"/>
      <c r="RQS582" s="633"/>
      <c r="RQT582" s="633"/>
      <c r="RQU582" s="633"/>
      <c r="RQV582" s="633"/>
      <c r="RQW582" s="633"/>
      <c r="RQX582" s="633"/>
      <c r="RQY582" s="633"/>
      <c r="RQZ582" s="633"/>
      <c r="RRA582" s="633"/>
      <c r="RRB582" s="633"/>
      <c r="RRC582" s="633"/>
      <c r="RRD582" s="633"/>
      <c r="RRE582" s="633"/>
      <c r="RRF582" s="633"/>
      <c r="RRG582" s="633"/>
      <c r="RRH582" s="633"/>
      <c r="RRI582" s="633"/>
      <c r="RRJ582" s="633"/>
      <c r="RRK582" s="633"/>
      <c r="RRL582" s="633"/>
      <c r="RRM582" s="633"/>
      <c r="RRN582" s="633"/>
      <c r="RRO582" s="633"/>
      <c r="RRP582" s="633"/>
      <c r="RRQ582" s="633"/>
      <c r="RRR582" s="633"/>
      <c r="RRS582" s="633"/>
      <c r="RRT582" s="633"/>
      <c r="RRU582" s="633"/>
      <c r="RRV582" s="633"/>
      <c r="RRW582" s="633"/>
      <c r="RRX582" s="633"/>
      <c r="RRY582" s="633"/>
      <c r="RRZ582" s="633"/>
      <c r="RSA582" s="633"/>
      <c r="RSB582" s="633"/>
      <c r="RSC582" s="633"/>
      <c r="RSD582" s="633"/>
      <c r="RSE582" s="633"/>
      <c r="RSF582" s="633"/>
      <c r="RSG582" s="633"/>
      <c r="RSH582" s="633"/>
      <c r="RSI582" s="633"/>
      <c r="RSJ582" s="633"/>
      <c r="RSK582" s="633"/>
      <c r="RSL582" s="633"/>
      <c r="RSM582" s="633"/>
      <c r="RSN582" s="633"/>
      <c r="RSO582" s="633"/>
      <c r="RSP582" s="633"/>
      <c r="RSQ582" s="633"/>
      <c r="RSR582" s="633"/>
      <c r="RSS582" s="633"/>
      <c r="RST582" s="633"/>
      <c r="RSU582" s="633"/>
      <c r="RSV582" s="633"/>
      <c r="RSW582" s="633"/>
      <c r="RSX582" s="633"/>
      <c r="RSY582" s="633"/>
      <c r="RSZ582" s="633"/>
      <c r="RTA582" s="633"/>
      <c r="RTB582" s="633"/>
      <c r="RTC582" s="633"/>
      <c r="RTD582" s="633"/>
      <c r="RTE582" s="633"/>
      <c r="RTF582" s="633"/>
      <c r="RTG582" s="633"/>
      <c r="RTH582" s="633"/>
      <c r="RTI582" s="633"/>
      <c r="RTJ582" s="633"/>
      <c r="RTK582" s="633"/>
      <c r="RTL582" s="633"/>
      <c r="RTM582" s="633"/>
      <c r="RTN582" s="633"/>
      <c r="RTO582" s="633"/>
      <c r="RTP582" s="633"/>
      <c r="RTQ582" s="633"/>
      <c r="RTR582" s="633"/>
      <c r="RTS582" s="633"/>
      <c r="RTT582" s="633"/>
      <c r="RTU582" s="633"/>
      <c r="RTV582" s="633"/>
      <c r="RTW582" s="633"/>
      <c r="RTX582" s="633"/>
      <c r="RTY582" s="633"/>
      <c r="RTZ582" s="633"/>
      <c r="RUA582" s="633"/>
      <c r="RUB582" s="633"/>
      <c r="RUC582" s="633"/>
      <c r="RUD582" s="633"/>
      <c r="RUE582" s="633"/>
      <c r="RUF582" s="633"/>
      <c r="RUG582" s="633"/>
      <c r="RUH582" s="633"/>
      <c r="RUI582" s="633"/>
      <c r="RUJ582" s="633"/>
      <c r="RUK582" s="633"/>
      <c r="RUL582" s="633"/>
      <c r="RUM582" s="633"/>
      <c r="RUN582" s="633"/>
      <c r="RUO582" s="633"/>
      <c r="RUP582" s="633"/>
      <c r="RUQ582" s="633"/>
      <c r="RUR582" s="633"/>
      <c r="RUS582" s="633"/>
      <c r="RUT582" s="633"/>
      <c r="RUU582" s="633"/>
      <c r="RUV582" s="633"/>
      <c r="RUW582" s="633"/>
      <c r="RUX582" s="633"/>
      <c r="RUY582" s="633"/>
      <c r="RUZ582" s="633"/>
      <c r="RVA582" s="633"/>
      <c r="RVB582" s="633"/>
      <c r="RVC582" s="633"/>
      <c r="RVD582" s="633"/>
      <c r="RVE582" s="633"/>
      <c r="RVF582" s="633"/>
      <c r="RVG582" s="633"/>
      <c r="RVH582" s="633"/>
      <c r="RVI582" s="633"/>
      <c r="RVJ582" s="633"/>
      <c r="RVK582" s="633"/>
      <c r="RVL582" s="633"/>
      <c r="RVM582" s="633"/>
      <c r="RVN582" s="633"/>
      <c r="RVO582" s="633"/>
      <c r="RVP582" s="633"/>
      <c r="RVQ582" s="633"/>
      <c r="RVR582" s="633"/>
      <c r="RVS582" s="633"/>
      <c r="RVT582" s="633"/>
      <c r="RVU582" s="633"/>
      <c r="RVV582" s="633"/>
      <c r="RVW582" s="633"/>
      <c r="RVX582" s="633"/>
      <c r="RVY582" s="633"/>
      <c r="RVZ582" s="633"/>
      <c r="RWA582" s="633"/>
      <c r="RWB582" s="633"/>
      <c r="RWC582" s="633"/>
      <c r="RWD582" s="633"/>
      <c r="RWE582" s="633"/>
      <c r="RWF582" s="633"/>
      <c r="RWG582" s="633"/>
      <c r="RWH582" s="633"/>
      <c r="RWI582" s="633"/>
      <c r="RWJ582" s="633"/>
      <c r="RWK582" s="633"/>
      <c r="RWL582" s="633"/>
      <c r="RWM582" s="633"/>
      <c r="RWN582" s="633"/>
      <c r="RWO582" s="633"/>
      <c r="RWP582" s="633"/>
      <c r="RWQ582" s="633"/>
      <c r="RWR582" s="633"/>
      <c r="RWS582" s="633"/>
      <c r="RWT582" s="633"/>
      <c r="RWU582" s="633"/>
      <c r="RWV582" s="633"/>
      <c r="RWW582" s="633"/>
      <c r="RWX582" s="633"/>
      <c r="RWY582" s="633"/>
      <c r="RWZ582" s="633"/>
      <c r="RXA582" s="633"/>
      <c r="RXB582" s="633"/>
      <c r="RXC582" s="633"/>
      <c r="RXD582" s="633"/>
      <c r="RXE582" s="633"/>
      <c r="RXF582" s="633"/>
      <c r="RXG582" s="633"/>
      <c r="RXH582" s="633"/>
      <c r="RXI582" s="633"/>
      <c r="RXJ582" s="633"/>
      <c r="RXK582" s="633"/>
      <c r="RXL582" s="633"/>
      <c r="RXM582" s="633"/>
      <c r="RXN582" s="633"/>
      <c r="RXO582" s="633"/>
      <c r="RXP582" s="633"/>
      <c r="RXQ582" s="633"/>
      <c r="RXR582" s="633"/>
      <c r="RXS582" s="633"/>
      <c r="RXT582" s="633"/>
      <c r="RXU582" s="633"/>
      <c r="RXV582" s="633"/>
      <c r="RXW582" s="633"/>
      <c r="RXX582" s="633"/>
      <c r="RXY582" s="633"/>
      <c r="RXZ582" s="633"/>
      <c r="RYA582" s="633"/>
      <c r="RYB582" s="633"/>
      <c r="RYC582" s="633"/>
      <c r="RYD582" s="633"/>
      <c r="RYE582" s="633"/>
      <c r="RYF582" s="633"/>
      <c r="RYG582" s="633"/>
      <c r="RYH582" s="633"/>
      <c r="RYI582" s="633"/>
      <c r="RYJ582" s="633"/>
      <c r="RYK582" s="633"/>
      <c r="RYL582" s="633"/>
      <c r="RYM582" s="633"/>
      <c r="RYN582" s="633"/>
      <c r="RYO582" s="633"/>
      <c r="RYP582" s="633"/>
      <c r="RYQ582" s="633"/>
      <c r="RYR582" s="633"/>
      <c r="RYS582" s="633"/>
      <c r="RYT582" s="633"/>
      <c r="RYU582" s="633"/>
      <c r="RYV582" s="633"/>
      <c r="RYW582" s="633"/>
      <c r="RYX582" s="633"/>
      <c r="RYY582" s="633"/>
      <c r="RYZ582" s="633"/>
      <c r="RZA582" s="633"/>
      <c r="RZB582" s="633"/>
      <c r="RZC582" s="633"/>
      <c r="RZD582" s="633"/>
      <c r="RZE582" s="633"/>
      <c r="RZF582" s="633"/>
      <c r="RZG582" s="633"/>
      <c r="RZH582" s="633"/>
      <c r="RZI582" s="633"/>
      <c r="RZJ582" s="633"/>
      <c r="RZK582" s="633"/>
      <c r="RZL582" s="633"/>
      <c r="RZM582" s="633"/>
      <c r="RZN582" s="633"/>
      <c r="RZO582" s="633"/>
      <c r="RZP582" s="633"/>
      <c r="RZQ582" s="633"/>
      <c r="RZR582" s="633"/>
      <c r="RZS582" s="633"/>
      <c r="RZT582" s="633"/>
      <c r="RZU582" s="633"/>
      <c r="RZV582" s="633"/>
      <c r="RZW582" s="633"/>
      <c r="RZX582" s="633"/>
      <c r="RZY582" s="633"/>
      <c r="RZZ582" s="633"/>
      <c r="SAA582" s="633"/>
      <c r="SAB582" s="633"/>
      <c r="SAC582" s="633"/>
      <c r="SAD582" s="633"/>
      <c r="SAE582" s="633"/>
      <c r="SAF582" s="633"/>
      <c r="SAG582" s="633"/>
      <c r="SAH582" s="633"/>
      <c r="SAI582" s="633"/>
      <c r="SAJ582" s="633"/>
      <c r="SAK582" s="633"/>
      <c r="SAL582" s="633"/>
      <c r="SAM582" s="633"/>
      <c r="SAN582" s="633"/>
      <c r="SAO582" s="633"/>
      <c r="SAP582" s="633"/>
      <c r="SAQ582" s="633"/>
      <c r="SAR582" s="633"/>
      <c r="SAS582" s="633"/>
      <c r="SAT582" s="633"/>
      <c r="SAU582" s="633"/>
      <c r="SAV582" s="633"/>
      <c r="SAW582" s="633"/>
      <c r="SAX582" s="633"/>
      <c r="SAY582" s="633"/>
      <c r="SAZ582" s="633"/>
      <c r="SBA582" s="633"/>
      <c r="SBB582" s="633"/>
      <c r="SBC582" s="633"/>
      <c r="SBD582" s="633"/>
      <c r="SBE582" s="633"/>
      <c r="SBF582" s="633"/>
      <c r="SBG582" s="633"/>
      <c r="SBH582" s="633"/>
      <c r="SBI582" s="633"/>
      <c r="SBJ582" s="633"/>
      <c r="SBK582" s="633"/>
      <c r="SBL582" s="633"/>
      <c r="SBM582" s="633"/>
      <c r="SBN582" s="633"/>
      <c r="SBO582" s="633"/>
      <c r="SBP582" s="633"/>
      <c r="SBQ582" s="633"/>
      <c r="SBR582" s="633"/>
      <c r="SBS582" s="633"/>
      <c r="SBT582" s="633"/>
      <c r="SBU582" s="633"/>
      <c r="SBV582" s="633"/>
      <c r="SBW582" s="633"/>
      <c r="SBX582" s="633"/>
      <c r="SBY582" s="633"/>
      <c r="SBZ582" s="633"/>
      <c r="SCA582" s="633"/>
      <c r="SCB582" s="633"/>
      <c r="SCC582" s="633"/>
      <c r="SCD582" s="633"/>
      <c r="SCE582" s="633"/>
      <c r="SCF582" s="633"/>
      <c r="SCG582" s="633"/>
      <c r="SCH582" s="633"/>
      <c r="SCI582" s="633"/>
      <c r="SCJ582" s="633"/>
      <c r="SCK582" s="633"/>
      <c r="SCL582" s="633"/>
      <c r="SCM582" s="633"/>
      <c r="SCN582" s="633"/>
      <c r="SCO582" s="633"/>
      <c r="SCP582" s="633"/>
      <c r="SCQ582" s="633"/>
      <c r="SCR582" s="633"/>
      <c r="SCS582" s="633"/>
      <c r="SCT582" s="633"/>
      <c r="SCU582" s="633"/>
      <c r="SCV582" s="633"/>
      <c r="SCW582" s="633"/>
      <c r="SCX582" s="633"/>
      <c r="SCY582" s="633"/>
      <c r="SCZ582" s="633"/>
      <c r="SDA582" s="633"/>
      <c r="SDB582" s="633"/>
      <c r="SDC582" s="633"/>
      <c r="SDD582" s="633"/>
      <c r="SDE582" s="633"/>
      <c r="SDF582" s="633"/>
      <c r="SDG582" s="633"/>
      <c r="SDH582" s="633"/>
      <c r="SDI582" s="633"/>
      <c r="SDJ582" s="633"/>
      <c r="SDK582" s="633"/>
      <c r="SDL582" s="633"/>
      <c r="SDM582" s="633"/>
      <c r="SDN582" s="633"/>
      <c r="SDO582" s="633"/>
      <c r="SDP582" s="633"/>
      <c r="SDQ582" s="633"/>
      <c r="SDR582" s="633"/>
      <c r="SDS582" s="633"/>
      <c r="SDT582" s="633"/>
      <c r="SDU582" s="633"/>
      <c r="SDV582" s="633"/>
      <c r="SDW582" s="633"/>
      <c r="SDX582" s="633"/>
      <c r="SDY582" s="633"/>
      <c r="SDZ582" s="633"/>
      <c r="SEA582" s="633"/>
      <c r="SEB582" s="633"/>
      <c r="SEC582" s="633"/>
      <c r="SED582" s="633"/>
      <c r="SEE582" s="633"/>
      <c r="SEF582" s="633"/>
      <c r="SEG582" s="633"/>
      <c r="SEH582" s="633"/>
      <c r="SEI582" s="633"/>
      <c r="SEJ582" s="633"/>
      <c r="SEK582" s="633"/>
      <c r="SEL582" s="633"/>
      <c r="SEM582" s="633"/>
      <c r="SEN582" s="633"/>
      <c r="SEO582" s="633"/>
      <c r="SEP582" s="633"/>
      <c r="SEQ582" s="633"/>
      <c r="SER582" s="633"/>
      <c r="SES582" s="633"/>
      <c r="SET582" s="633"/>
      <c r="SEU582" s="633"/>
      <c r="SEV582" s="633"/>
      <c r="SEW582" s="633"/>
      <c r="SEX582" s="633"/>
      <c r="SEY582" s="633"/>
      <c r="SEZ582" s="633"/>
      <c r="SFA582" s="633"/>
      <c r="SFB582" s="633"/>
      <c r="SFC582" s="633"/>
      <c r="SFD582" s="633"/>
      <c r="SFE582" s="633"/>
      <c r="SFF582" s="633"/>
      <c r="SFG582" s="633"/>
      <c r="SFH582" s="633"/>
      <c r="SFI582" s="633"/>
      <c r="SFJ582" s="633"/>
      <c r="SFK582" s="633"/>
      <c r="SFL582" s="633"/>
      <c r="SFM582" s="633"/>
      <c r="SFN582" s="633"/>
      <c r="SFO582" s="633"/>
      <c r="SFP582" s="633"/>
      <c r="SFQ582" s="633"/>
      <c r="SFR582" s="633"/>
      <c r="SFS582" s="633"/>
      <c r="SFT582" s="633"/>
      <c r="SFU582" s="633"/>
      <c r="SFV582" s="633"/>
      <c r="SFW582" s="633"/>
      <c r="SFX582" s="633"/>
      <c r="SFY582" s="633"/>
      <c r="SFZ582" s="633"/>
      <c r="SGA582" s="633"/>
      <c r="SGB582" s="633"/>
      <c r="SGC582" s="633"/>
      <c r="SGD582" s="633"/>
      <c r="SGE582" s="633"/>
      <c r="SGF582" s="633"/>
      <c r="SGG582" s="633"/>
      <c r="SGH582" s="633"/>
      <c r="SGI582" s="633"/>
      <c r="SGJ582" s="633"/>
      <c r="SGK582" s="633"/>
      <c r="SGL582" s="633"/>
      <c r="SGM582" s="633"/>
      <c r="SGN582" s="633"/>
      <c r="SGO582" s="633"/>
      <c r="SGP582" s="633"/>
      <c r="SGQ582" s="633"/>
      <c r="SGR582" s="633"/>
      <c r="SGS582" s="633"/>
      <c r="SGT582" s="633"/>
      <c r="SGU582" s="633"/>
      <c r="SGV582" s="633"/>
      <c r="SGW582" s="633"/>
      <c r="SGX582" s="633"/>
      <c r="SGY582" s="633"/>
      <c r="SGZ582" s="633"/>
      <c r="SHA582" s="633"/>
      <c r="SHB582" s="633"/>
      <c r="SHC582" s="633"/>
      <c r="SHD582" s="633"/>
      <c r="SHE582" s="633"/>
      <c r="SHF582" s="633"/>
      <c r="SHG582" s="633"/>
      <c r="SHH582" s="633"/>
      <c r="SHI582" s="633"/>
      <c r="SHJ582" s="633"/>
      <c r="SHK582" s="633"/>
      <c r="SHL582" s="633"/>
      <c r="SHM582" s="633"/>
      <c r="SHN582" s="633"/>
      <c r="SHO582" s="633"/>
      <c r="SHP582" s="633"/>
      <c r="SHQ582" s="633"/>
      <c r="SHR582" s="633"/>
      <c r="SHS582" s="633"/>
      <c r="SHT582" s="633"/>
      <c r="SHU582" s="633"/>
      <c r="SHV582" s="633"/>
      <c r="SHW582" s="633"/>
      <c r="SHX582" s="633"/>
      <c r="SHY582" s="633"/>
      <c r="SHZ582" s="633"/>
      <c r="SIA582" s="633"/>
      <c r="SIB582" s="633"/>
      <c r="SIC582" s="633"/>
      <c r="SID582" s="633"/>
      <c r="SIE582" s="633"/>
      <c r="SIF582" s="633"/>
      <c r="SIG582" s="633"/>
      <c r="SIH582" s="633"/>
      <c r="SII582" s="633"/>
      <c r="SIJ582" s="633"/>
      <c r="SIK582" s="633"/>
      <c r="SIL582" s="633"/>
      <c r="SIM582" s="633"/>
      <c r="SIN582" s="633"/>
      <c r="SIO582" s="633"/>
      <c r="SIP582" s="633"/>
      <c r="SIQ582" s="633"/>
      <c r="SIR582" s="633"/>
      <c r="SIS582" s="633"/>
      <c r="SIT582" s="633"/>
      <c r="SIU582" s="633"/>
      <c r="SIV582" s="633"/>
      <c r="SIW582" s="633"/>
      <c r="SIX582" s="633"/>
      <c r="SIY582" s="633"/>
      <c r="SIZ582" s="633"/>
      <c r="SJA582" s="633"/>
      <c r="SJB582" s="633"/>
      <c r="SJC582" s="633"/>
      <c r="SJD582" s="633"/>
      <c r="SJE582" s="633"/>
      <c r="SJF582" s="633"/>
      <c r="SJG582" s="633"/>
      <c r="SJH582" s="633"/>
      <c r="SJI582" s="633"/>
      <c r="SJJ582" s="633"/>
      <c r="SJK582" s="633"/>
      <c r="SJL582" s="633"/>
      <c r="SJM582" s="633"/>
      <c r="SJN582" s="633"/>
      <c r="SJO582" s="633"/>
      <c r="SJP582" s="633"/>
      <c r="SJQ582" s="633"/>
      <c r="SJR582" s="633"/>
      <c r="SJS582" s="633"/>
      <c r="SJT582" s="633"/>
      <c r="SJU582" s="633"/>
      <c r="SJV582" s="633"/>
      <c r="SJW582" s="633"/>
      <c r="SJX582" s="633"/>
      <c r="SJY582" s="633"/>
      <c r="SJZ582" s="633"/>
      <c r="SKA582" s="633"/>
      <c r="SKB582" s="633"/>
      <c r="SKC582" s="633"/>
      <c r="SKD582" s="633"/>
      <c r="SKE582" s="633"/>
      <c r="SKF582" s="633"/>
      <c r="SKG582" s="633"/>
      <c r="SKH582" s="633"/>
      <c r="SKI582" s="633"/>
      <c r="SKJ582" s="633"/>
      <c r="SKK582" s="633"/>
      <c r="SKL582" s="633"/>
      <c r="SKM582" s="633"/>
      <c r="SKN582" s="633"/>
      <c r="SKO582" s="633"/>
      <c r="SKP582" s="633"/>
      <c r="SKQ582" s="633"/>
      <c r="SKR582" s="633"/>
      <c r="SKS582" s="633"/>
      <c r="SKT582" s="633"/>
      <c r="SKU582" s="633"/>
      <c r="SKV582" s="633"/>
      <c r="SKW582" s="633"/>
      <c r="SKX582" s="633"/>
      <c r="SKY582" s="633"/>
      <c r="SKZ582" s="633"/>
      <c r="SLA582" s="633"/>
      <c r="SLB582" s="633"/>
      <c r="SLC582" s="633"/>
      <c r="SLD582" s="633"/>
      <c r="SLE582" s="633"/>
      <c r="SLF582" s="633"/>
      <c r="SLG582" s="633"/>
      <c r="SLH582" s="633"/>
      <c r="SLI582" s="633"/>
      <c r="SLJ582" s="633"/>
      <c r="SLK582" s="633"/>
      <c r="SLL582" s="633"/>
      <c r="SLM582" s="633"/>
      <c r="SLN582" s="633"/>
      <c r="SLO582" s="633"/>
      <c r="SLP582" s="633"/>
      <c r="SLQ582" s="633"/>
      <c r="SLR582" s="633"/>
      <c r="SLS582" s="633"/>
      <c r="SLT582" s="633"/>
      <c r="SLU582" s="633"/>
      <c r="SLV582" s="633"/>
      <c r="SLW582" s="633"/>
      <c r="SLX582" s="633"/>
      <c r="SLY582" s="633"/>
      <c r="SLZ582" s="633"/>
      <c r="SMA582" s="633"/>
      <c r="SMB582" s="633"/>
      <c r="SMC582" s="633"/>
      <c r="SMD582" s="633"/>
      <c r="SME582" s="633"/>
      <c r="SMF582" s="633"/>
      <c r="SMG582" s="633"/>
      <c r="SMH582" s="633"/>
      <c r="SMI582" s="633"/>
      <c r="SMJ582" s="633"/>
      <c r="SMK582" s="633"/>
      <c r="SML582" s="633"/>
      <c r="SMM582" s="633"/>
      <c r="SMN582" s="633"/>
      <c r="SMO582" s="633"/>
      <c r="SMP582" s="633"/>
      <c r="SMQ582" s="633"/>
      <c r="SMR582" s="633"/>
      <c r="SMS582" s="633"/>
      <c r="SMT582" s="633"/>
      <c r="SMU582" s="633"/>
      <c r="SMV582" s="633"/>
      <c r="SMW582" s="633"/>
      <c r="SMX582" s="633"/>
      <c r="SMY582" s="633"/>
      <c r="SMZ582" s="633"/>
      <c r="SNA582" s="633"/>
      <c r="SNB582" s="633"/>
      <c r="SNC582" s="633"/>
      <c r="SND582" s="633"/>
      <c r="SNE582" s="633"/>
      <c r="SNF582" s="633"/>
      <c r="SNG582" s="633"/>
      <c r="SNH582" s="633"/>
      <c r="SNI582" s="633"/>
      <c r="SNJ582" s="633"/>
      <c r="SNK582" s="633"/>
      <c r="SNL582" s="633"/>
      <c r="SNM582" s="633"/>
      <c r="SNN582" s="633"/>
      <c r="SNO582" s="633"/>
      <c r="SNP582" s="633"/>
      <c r="SNQ582" s="633"/>
      <c r="SNR582" s="633"/>
      <c r="SNS582" s="633"/>
      <c r="SNT582" s="633"/>
      <c r="SNU582" s="633"/>
      <c r="SNV582" s="633"/>
      <c r="SNW582" s="633"/>
      <c r="SNX582" s="633"/>
      <c r="SNY582" s="633"/>
      <c r="SNZ582" s="633"/>
      <c r="SOA582" s="633"/>
      <c r="SOB582" s="633"/>
      <c r="SOC582" s="633"/>
      <c r="SOD582" s="633"/>
      <c r="SOE582" s="633"/>
      <c r="SOF582" s="633"/>
      <c r="SOG582" s="633"/>
      <c r="SOH582" s="633"/>
      <c r="SOI582" s="633"/>
      <c r="SOJ582" s="633"/>
      <c r="SOK582" s="633"/>
      <c r="SOL582" s="633"/>
      <c r="SOM582" s="633"/>
      <c r="SON582" s="633"/>
      <c r="SOO582" s="633"/>
      <c r="SOP582" s="633"/>
      <c r="SOQ582" s="633"/>
      <c r="SOR582" s="633"/>
      <c r="SOS582" s="633"/>
      <c r="SOT582" s="633"/>
      <c r="SOU582" s="633"/>
      <c r="SOV582" s="633"/>
      <c r="SOW582" s="633"/>
      <c r="SOX582" s="633"/>
      <c r="SOY582" s="633"/>
      <c r="SOZ582" s="633"/>
      <c r="SPA582" s="633"/>
      <c r="SPB582" s="633"/>
      <c r="SPC582" s="633"/>
      <c r="SPD582" s="633"/>
      <c r="SPE582" s="633"/>
      <c r="SPF582" s="633"/>
      <c r="SPG582" s="633"/>
      <c r="SPH582" s="633"/>
      <c r="SPI582" s="633"/>
      <c r="SPJ582" s="633"/>
      <c r="SPK582" s="633"/>
      <c r="SPL582" s="633"/>
      <c r="SPM582" s="633"/>
      <c r="SPN582" s="633"/>
      <c r="SPO582" s="633"/>
      <c r="SPP582" s="633"/>
      <c r="SPQ582" s="633"/>
      <c r="SPR582" s="633"/>
      <c r="SPS582" s="633"/>
      <c r="SPT582" s="633"/>
      <c r="SPU582" s="633"/>
      <c r="SPV582" s="633"/>
      <c r="SPW582" s="633"/>
      <c r="SPX582" s="633"/>
      <c r="SPY582" s="633"/>
      <c r="SPZ582" s="633"/>
      <c r="SQA582" s="633"/>
      <c r="SQB582" s="633"/>
      <c r="SQC582" s="633"/>
      <c r="SQD582" s="633"/>
      <c r="SQE582" s="633"/>
      <c r="SQF582" s="633"/>
      <c r="SQG582" s="633"/>
      <c r="SQH582" s="633"/>
      <c r="SQI582" s="633"/>
      <c r="SQJ582" s="633"/>
      <c r="SQK582" s="633"/>
      <c r="SQL582" s="633"/>
      <c r="SQM582" s="633"/>
      <c r="SQN582" s="633"/>
      <c r="SQO582" s="633"/>
      <c r="SQP582" s="633"/>
      <c r="SQQ582" s="633"/>
      <c r="SQR582" s="633"/>
      <c r="SQS582" s="633"/>
      <c r="SQT582" s="633"/>
      <c r="SQU582" s="633"/>
      <c r="SQV582" s="633"/>
      <c r="SQW582" s="633"/>
      <c r="SQX582" s="633"/>
      <c r="SQY582" s="633"/>
      <c r="SQZ582" s="633"/>
      <c r="SRA582" s="633"/>
      <c r="SRB582" s="633"/>
      <c r="SRC582" s="633"/>
      <c r="SRD582" s="633"/>
      <c r="SRE582" s="633"/>
      <c r="SRF582" s="633"/>
      <c r="SRG582" s="633"/>
      <c r="SRH582" s="633"/>
      <c r="SRI582" s="633"/>
      <c r="SRJ582" s="633"/>
      <c r="SRK582" s="633"/>
      <c r="SRL582" s="633"/>
      <c r="SRM582" s="633"/>
      <c r="SRN582" s="633"/>
      <c r="SRO582" s="633"/>
      <c r="SRP582" s="633"/>
      <c r="SRQ582" s="633"/>
      <c r="SRR582" s="633"/>
      <c r="SRS582" s="633"/>
      <c r="SRT582" s="633"/>
      <c r="SRU582" s="633"/>
      <c r="SRV582" s="633"/>
      <c r="SRW582" s="633"/>
      <c r="SRX582" s="633"/>
      <c r="SRY582" s="633"/>
      <c r="SRZ582" s="633"/>
      <c r="SSA582" s="633"/>
      <c r="SSB582" s="633"/>
      <c r="SSC582" s="633"/>
      <c r="SSD582" s="633"/>
      <c r="SSE582" s="633"/>
      <c r="SSF582" s="633"/>
      <c r="SSG582" s="633"/>
      <c r="SSH582" s="633"/>
      <c r="SSI582" s="633"/>
      <c r="SSJ582" s="633"/>
      <c r="SSK582" s="633"/>
      <c r="SSL582" s="633"/>
      <c r="SSM582" s="633"/>
      <c r="SSN582" s="633"/>
      <c r="SSO582" s="633"/>
      <c r="SSP582" s="633"/>
      <c r="SSQ582" s="633"/>
      <c r="SSR582" s="633"/>
      <c r="SSS582" s="633"/>
      <c r="SST582" s="633"/>
      <c r="SSU582" s="633"/>
      <c r="SSV582" s="633"/>
      <c r="SSW582" s="633"/>
      <c r="SSX582" s="633"/>
      <c r="SSY582" s="633"/>
      <c r="SSZ582" s="633"/>
      <c r="STA582" s="633"/>
      <c r="STB582" s="633"/>
      <c r="STC582" s="633"/>
      <c r="STD582" s="633"/>
      <c r="STE582" s="633"/>
      <c r="STF582" s="633"/>
      <c r="STG582" s="633"/>
      <c r="STH582" s="633"/>
      <c r="STI582" s="633"/>
      <c r="STJ582" s="633"/>
      <c r="STK582" s="633"/>
      <c r="STL582" s="633"/>
      <c r="STM582" s="633"/>
      <c r="STN582" s="633"/>
      <c r="STO582" s="633"/>
      <c r="STP582" s="633"/>
      <c r="STQ582" s="633"/>
      <c r="STR582" s="633"/>
      <c r="STS582" s="633"/>
      <c r="STT582" s="633"/>
      <c r="STU582" s="633"/>
      <c r="STV582" s="633"/>
      <c r="STW582" s="633"/>
      <c r="STX582" s="633"/>
      <c r="STY582" s="633"/>
      <c r="STZ582" s="633"/>
      <c r="SUA582" s="633"/>
      <c r="SUB582" s="633"/>
      <c r="SUC582" s="633"/>
      <c r="SUD582" s="633"/>
      <c r="SUE582" s="633"/>
      <c r="SUF582" s="633"/>
      <c r="SUG582" s="633"/>
      <c r="SUH582" s="633"/>
      <c r="SUI582" s="633"/>
      <c r="SUJ582" s="633"/>
      <c r="SUK582" s="633"/>
      <c r="SUL582" s="633"/>
      <c r="SUM582" s="633"/>
      <c r="SUN582" s="633"/>
      <c r="SUO582" s="633"/>
      <c r="SUP582" s="633"/>
      <c r="SUQ582" s="633"/>
      <c r="SUR582" s="633"/>
      <c r="SUS582" s="633"/>
      <c r="SUT582" s="633"/>
      <c r="SUU582" s="633"/>
      <c r="SUV582" s="633"/>
      <c r="SUW582" s="633"/>
      <c r="SUX582" s="633"/>
      <c r="SUY582" s="633"/>
      <c r="SUZ582" s="633"/>
      <c r="SVA582" s="633"/>
      <c r="SVB582" s="633"/>
      <c r="SVC582" s="633"/>
      <c r="SVD582" s="633"/>
      <c r="SVE582" s="633"/>
      <c r="SVF582" s="633"/>
      <c r="SVG582" s="633"/>
      <c r="SVH582" s="633"/>
      <c r="SVI582" s="633"/>
      <c r="SVJ582" s="633"/>
      <c r="SVK582" s="633"/>
      <c r="SVL582" s="633"/>
      <c r="SVM582" s="633"/>
      <c r="SVN582" s="633"/>
      <c r="SVO582" s="633"/>
      <c r="SVP582" s="633"/>
      <c r="SVQ582" s="633"/>
      <c r="SVR582" s="633"/>
      <c r="SVS582" s="633"/>
      <c r="SVT582" s="633"/>
      <c r="SVU582" s="633"/>
      <c r="SVV582" s="633"/>
      <c r="SVW582" s="633"/>
      <c r="SVX582" s="633"/>
      <c r="SVY582" s="633"/>
      <c r="SVZ582" s="633"/>
      <c r="SWA582" s="633"/>
      <c r="SWB582" s="633"/>
      <c r="SWC582" s="633"/>
      <c r="SWD582" s="633"/>
      <c r="SWE582" s="633"/>
      <c r="SWF582" s="633"/>
      <c r="SWG582" s="633"/>
      <c r="SWH582" s="633"/>
      <c r="SWI582" s="633"/>
      <c r="SWJ582" s="633"/>
      <c r="SWK582" s="633"/>
      <c r="SWL582" s="633"/>
      <c r="SWM582" s="633"/>
      <c r="SWN582" s="633"/>
      <c r="SWO582" s="633"/>
      <c r="SWP582" s="633"/>
      <c r="SWQ582" s="633"/>
      <c r="SWR582" s="633"/>
      <c r="SWS582" s="633"/>
      <c r="SWT582" s="633"/>
      <c r="SWU582" s="633"/>
      <c r="SWV582" s="633"/>
      <c r="SWW582" s="633"/>
      <c r="SWX582" s="633"/>
      <c r="SWY582" s="633"/>
      <c r="SWZ582" s="633"/>
      <c r="SXA582" s="633"/>
      <c r="SXB582" s="633"/>
      <c r="SXC582" s="633"/>
      <c r="SXD582" s="633"/>
      <c r="SXE582" s="633"/>
      <c r="SXF582" s="633"/>
      <c r="SXG582" s="633"/>
      <c r="SXH582" s="633"/>
      <c r="SXI582" s="633"/>
      <c r="SXJ582" s="633"/>
      <c r="SXK582" s="633"/>
      <c r="SXL582" s="633"/>
      <c r="SXM582" s="633"/>
      <c r="SXN582" s="633"/>
      <c r="SXO582" s="633"/>
      <c r="SXP582" s="633"/>
      <c r="SXQ582" s="633"/>
      <c r="SXR582" s="633"/>
      <c r="SXS582" s="633"/>
      <c r="SXT582" s="633"/>
      <c r="SXU582" s="633"/>
      <c r="SXV582" s="633"/>
      <c r="SXW582" s="633"/>
      <c r="SXX582" s="633"/>
      <c r="SXY582" s="633"/>
      <c r="SXZ582" s="633"/>
      <c r="SYA582" s="633"/>
      <c r="SYB582" s="633"/>
      <c r="SYC582" s="633"/>
      <c r="SYD582" s="633"/>
      <c r="SYE582" s="633"/>
      <c r="SYF582" s="633"/>
      <c r="SYG582" s="633"/>
      <c r="SYH582" s="633"/>
      <c r="SYI582" s="633"/>
      <c r="SYJ582" s="633"/>
      <c r="SYK582" s="633"/>
      <c r="SYL582" s="633"/>
      <c r="SYM582" s="633"/>
      <c r="SYN582" s="633"/>
      <c r="SYO582" s="633"/>
      <c r="SYP582" s="633"/>
      <c r="SYQ582" s="633"/>
      <c r="SYR582" s="633"/>
      <c r="SYS582" s="633"/>
      <c r="SYT582" s="633"/>
      <c r="SYU582" s="633"/>
      <c r="SYV582" s="633"/>
      <c r="SYW582" s="633"/>
      <c r="SYX582" s="633"/>
      <c r="SYY582" s="633"/>
      <c r="SYZ582" s="633"/>
      <c r="SZA582" s="633"/>
      <c r="SZB582" s="633"/>
      <c r="SZC582" s="633"/>
      <c r="SZD582" s="633"/>
      <c r="SZE582" s="633"/>
      <c r="SZF582" s="633"/>
      <c r="SZG582" s="633"/>
      <c r="SZH582" s="633"/>
      <c r="SZI582" s="633"/>
      <c r="SZJ582" s="633"/>
      <c r="SZK582" s="633"/>
      <c r="SZL582" s="633"/>
      <c r="SZM582" s="633"/>
      <c r="SZN582" s="633"/>
      <c r="SZO582" s="633"/>
      <c r="SZP582" s="633"/>
      <c r="SZQ582" s="633"/>
      <c r="SZR582" s="633"/>
      <c r="SZS582" s="633"/>
      <c r="SZT582" s="633"/>
      <c r="SZU582" s="633"/>
      <c r="SZV582" s="633"/>
      <c r="SZW582" s="633"/>
      <c r="SZX582" s="633"/>
      <c r="SZY582" s="633"/>
      <c r="SZZ582" s="633"/>
      <c r="TAA582" s="633"/>
      <c r="TAB582" s="633"/>
      <c r="TAC582" s="633"/>
      <c r="TAD582" s="633"/>
      <c r="TAE582" s="633"/>
      <c r="TAF582" s="633"/>
      <c r="TAG582" s="633"/>
      <c r="TAH582" s="633"/>
      <c r="TAI582" s="633"/>
      <c r="TAJ582" s="633"/>
      <c r="TAK582" s="633"/>
      <c r="TAL582" s="633"/>
      <c r="TAM582" s="633"/>
      <c r="TAN582" s="633"/>
      <c r="TAO582" s="633"/>
      <c r="TAP582" s="633"/>
      <c r="TAQ582" s="633"/>
      <c r="TAR582" s="633"/>
      <c r="TAS582" s="633"/>
      <c r="TAT582" s="633"/>
      <c r="TAU582" s="633"/>
      <c r="TAV582" s="633"/>
      <c r="TAW582" s="633"/>
      <c r="TAX582" s="633"/>
      <c r="TAY582" s="633"/>
      <c r="TAZ582" s="633"/>
      <c r="TBA582" s="633"/>
      <c r="TBB582" s="633"/>
      <c r="TBC582" s="633"/>
      <c r="TBD582" s="633"/>
      <c r="TBE582" s="633"/>
      <c r="TBF582" s="633"/>
      <c r="TBG582" s="633"/>
      <c r="TBH582" s="633"/>
      <c r="TBI582" s="633"/>
      <c r="TBJ582" s="633"/>
      <c r="TBK582" s="633"/>
      <c r="TBL582" s="633"/>
      <c r="TBM582" s="633"/>
      <c r="TBN582" s="633"/>
      <c r="TBO582" s="633"/>
      <c r="TBP582" s="633"/>
      <c r="TBQ582" s="633"/>
      <c r="TBR582" s="633"/>
      <c r="TBS582" s="633"/>
      <c r="TBT582" s="633"/>
      <c r="TBU582" s="633"/>
      <c r="TBV582" s="633"/>
      <c r="TBW582" s="633"/>
      <c r="TBX582" s="633"/>
      <c r="TBY582" s="633"/>
      <c r="TBZ582" s="633"/>
      <c r="TCA582" s="633"/>
      <c r="TCB582" s="633"/>
      <c r="TCC582" s="633"/>
      <c r="TCD582" s="633"/>
      <c r="TCE582" s="633"/>
      <c r="TCF582" s="633"/>
      <c r="TCG582" s="633"/>
      <c r="TCH582" s="633"/>
      <c r="TCI582" s="633"/>
      <c r="TCJ582" s="633"/>
      <c r="TCK582" s="633"/>
      <c r="TCL582" s="633"/>
      <c r="TCM582" s="633"/>
      <c r="TCN582" s="633"/>
      <c r="TCO582" s="633"/>
      <c r="TCP582" s="633"/>
      <c r="TCQ582" s="633"/>
      <c r="TCR582" s="633"/>
      <c r="TCS582" s="633"/>
      <c r="TCT582" s="633"/>
      <c r="TCU582" s="633"/>
      <c r="TCV582" s="633"/>
      <c r="TCW582" s="633"/>
      <c r="TCX582" s="633"/>
      <c r="TCY582" s="633"/>
      <c r="TCZ582" s="633"/>
      <c r="TDA582" s="633"/>
      <c r="TDB582" s="633"/>
      <c r="TDC582" s="633"/>
      <c r="TDD582" s="633"/>
      <c r="TDE582" s="633"/>
      <c r="TDF582" s="633"/>
      <c r="TDG582" s="633"/>
      <c r="TDH582" s="633"/>
      <c r="TDI582" s="633"/>
      <c r="TDJ582" s="633"/>
      <c r="TDK582" s="633"/>
      <c r="TDL582" s="633"/>
      <c r="TDM582" s="633"/>
      <c r="TDN582" s="633"/>
      <c r="TDO582" s="633"/>
      <c r="TDP582" s="633"/>
      <c r="TDQ582" s="633"/>
      <c r="TDR582" s="633"/>
      <c r="TDS582" s="633"/>
      <c r="TDT582" s="633"/>
      <c r="TDU582" s="633"/>
      <c r="TDV582" s="633"/>
      <c r="TDW582" s="633"/>
      <c r="TDX582" s="633"/>
      <c r="TDY582" s="633"/>
      <c r="TDZ582" s="633"/>
      <c r="TEA582" s="633"/>
      <c r="TEB582" s="633"/>
      <c r="TEC582" s="633"/>
      <c r="TED582" s="633"/>
      <c r="TEE582" s="633"/>
      <c r="TEF582" s="633"/>
      <c r="TEG582" s="633"/>
      <c r="TEH582" s="633"/>
      <c r="TEI582" s="633"/>
      <c r="TEJ582" s="633"/>
      <c r="TEK582" s="633"/>
      <c r="TEL582" s="633"/>
      <c r="TEM582" s="633"/>
      <c r="TEN582" s="633"/>
      <c r="TEO582" s="633"/>
      <c r="TEP582" s="633"/>
      <c r="TEQ582" s="633"/>
      <c r="TER582" s="633"/>
      <c r="TES582" s="633"/>
      <c r="TET582" s="633"/>
      <c r="TEU582" s="633"/>
      <c r="TEV582" s="633"/>
      <c r="TEW582" s="633"/>
      <c r="TEX582" s="633"/>
      <c r="TEY582" s="633"/>
      <c r="TEZ582" s="633"/>
      <c r="TFA582" s="633"/>
      <c r="TFB582" s="633"/>
      <c r="TFC582" s="633"/>
      <c r="TFD582" s="633"/>
      <c r="TFE582" s="633"/>
      <c r="TFF582" s="633"/>
      <c r="TFG582" s="633"/>
      <c r="TFH582" s="633"/>
      <c r="TFI582" s="633"/>
      <c r="TFJ582" s="633"/>
      <c r="TFK582" s="633"/>
      <c r="TFL582" s="633"/>
      <c r="TFM582" s="633"/>
      <c r="TFN582" s="633"/>
      <c r="TFO582" s="633"/>
      <c r="TFP582" s="633"/>
      <c r="TFQ582" s="633"/>
      <c r="TFR582" s="633"/>
      <c r="TFS582" s="633"/>
      <c r="TFT582" s="633"/>
      <c r="TFU582" s="633"/>
      <c r="TFV582" s="633"/>
      <c r="TFW582" s="633"/>
      <c r="TFX582" s="633"/>
      <c r="TFY582" s="633"/>
      <c r="TFZ582" s="633"/>
      <c r="TGA582" s="633"/>
      <c r="TGB582" s="633"/>
      <c r="TGC582" s="633"/>
      <c r="TGD582" s="633"/>
      <c r="TGE582" s="633"/>
      <c r="TGF582" s="633"/>
      <c r="TGG582" s="633"/>
      <c r="TGH582" s="633"/>
      <c r="TGI582" s="633"/>
      <c r="TGJ582" s="633"/>
      <c r="TGK582" s="633"/>
      <c r="TGL582" s="633"/>
      <c r="TGM582" s="633"/>
      <c r="TGN582" s="633"/>
      <c r="TGO582" s="633"/>
      <c r="TGP582" s="633"/>
      <c r="TGQ582" s="633"/>
      <c r="TGR582" s="633"/>
      <c r="TGS582" s="633"/>
      <c r="TGT582" s="633"/>
      <c r="TGU582" s="633"/>
      <c r="TGV582" s="633"/>
      <c r="TGW582" s="633"/>
      <c r="TGX582" s="633"/>
      <c r="TGY582" s="633"/>
      <c r="TGZ582" s="633"/>
      <c r="THA582" s="633"/>
      <c r="THB582" s="633"/>
      <c r="THC582" s="633"/>
      <c r="THD582" s="633"/>
      <c r="THE582" s="633"/>
      <c r="THF582" s="633"/>
      <c r="THG582" s="633"/>
      <c r="THH582" s="633"/>
      <c r="THI582" s="633"/>
      <c r="THJ582" s="633"/>
      <c r="THK582" s="633"/>
      <c r="THL582" s="633"/>
      <c r="THM582" s="633"/>
      <c r="THN582" s="633"/>
      <c r="THO582" s="633"/>
      <c r="THP582" s="633"/>
      <c r="THQ582" s="633"/>
      <c r="THR582" s="633"/>
      <c r="THS582" s="633"/>
      <c r="THT582" s="633"/>
      <c r="THU582" s="633"/>
      <c r="THV582" s="633"/>
      <c r="THW582" s="633"/>
      <c r="THX582" s="633"/>
      <c r="THY582" s="633"/>
      <c r="THZ582" s="633"/>
      <c r="TIA582" s="633"/>
      <c r="TIB582" s="633"/>
      <c r="TIC582" s="633"/>
      <c r="TID582" s="633"/>
      <c r="TIE582" s="633"/>
      <c r="TIF582" s="633"/>
      <c r="TIG582" s="633"/>
      <c r="TIH582" s="633"/>
      <c r="TII582" s="633"/>
      <c r="TIJ582" s="633"/>
      <c r="TIK582" s="633"/>
      <c r="TIL582" s="633"/>
      <c r="TIM582" s="633"/>
      <c r="TIN582" s="633"/>
      <c r="TIO582" s="633"/>
      <c r="TIP582" s="633"/>
      <c r="TIQ582" s="633"/>
      <c r="TIR582" s="633"/>
      <c r="TIS582" s="633"/>
      <c r="TIT582" s="633"/>
      <c r="TIU582" s="633"/>
      <c r="TIV582" s="633"/>
      <c r="TIW582" s="633"/>
      <c r="TIX582" s="633"/>
      <c r="TIY582" s="633"/>
      <c r="TIZ582" s="633"/>
      <c r="TJA582" s="633"/>
      <c r="TJB582" s="633"/>
      <c r="TJC582" s="633"/>
      <c r="TJD582" s="633"/>
      <c r="TJE582" s="633"/>
      <c r="TJF582" s="633"/>
      <c r="TJG582" s="633"/>
      <c r="TJH582" s="633"/>
      <c r="TJI582" s="633"/>
      <c r="TJJ582" s="633"/>
      <c r="TJK582" s="633"/>
      <c r="TJL582" s="633"/>
      <c r="TJM582" s="633"/>
      <c r="TJN582" s="633"/>
      <c r="TJO582" s="633"/>
      <c r="TJP582" s="633"/>
      <c r="TJQ582" s="633"/>
      <c r="TJR582" s="633"/>
      <c r="TJS582" s="633"/>
      <c r="TJT582" s="633"/>
      <c r="TJU582" s="633"/>
      <c r="TJV582" s="633"/>
      <c r="TJW582" s="633"/>
      <c r="TJX582" s="633"/>
      <c r="TJY582" s="633"/>
      <c r="TJZ582" s="633"/>
      <c r="TKA582" s="633"/>
      <c r="TKB582" s="633"/>
      <c r="TKC582" s="633"/>
      <c r="TKD582" s="633"/>
      <c r="TKE582" s="633"/>
      <c r="TKF582" s="633"/>
      <c r="TKG582" s="633"/>
      <c r="TKH582" s="633"/>
      <c r="TKI582" s="633"/>
      <c r="TKJ582" s="633"/>
      <c r="TKK582" s="633"/>
      <c r="TKL582" s="633"/>
      <c r="TKM582" s="633"/>
      <c r="TKN582" s="633"/>
      <c r="TKO582" s="633"/>
      <c r="TKP582" s="633"/>
      <c r="TKQ582" s="633"/>
      <c r="TKR582" s="633"/>
      <c r="TKS582" s="633"/>
      <c r="TKT582" s="633"/>
      <c r="TKU582" s="633"/>
      <c r="TKV582" s="633"/>
      <c r="TKW582" s="633"/>
      <c r="TKX582" s="633"/>
      <c r="TKY582" s="633"/>
      <c r="TKZ582" s="633"/>
      <c r="TLA582" s="633"/>
      <c r="TLB582" s="633"/>
      <c r="TLC582" s="633"/>
      <c r="TLD582" s="633"/>
      <c r="TLE582" s="633"/>
      <c r="TLF582" s="633"/>
      <c r="TLG582" s="633"/>
      <c r="TLH582" s="633"/>
      <c r="TLI582" s="633"/>
      <c r="TLJ582" s="633"/>
      <c r="TLK582" s="633"/>
      <c r="TLL582" s="633"/>
      <c r="TLM582" s="633"/>
      <c r="TLN582" s="633"/>
      <c r="TLO582" s="633"/>
      <c r="TLP582" s="633"/>
      <c r="TLQ582" s="633"/>
      <c r="TLR582" s="633"/>
      <c r="TLS582" s="633"/>
      <c r="TLT582" s="633"/>
      <c r="TLU582" s="633"/>
      <c r="TLV582" s="633"/>
      <c r="TLW582" s="633"/>
      <c r="TLX582" s="633"/>
      <c r="TLY582" s="633"/>
      <c r="TLZ582" s="633"/>
      <c r="TMA582" s="633"/>
      <c r="TMB582" s="633"/>
      <c r="TMC582" s="633"/>
      <c r="TMD582" s="633"/>
      <c r="TME582" s="633"/>
      <c r="TMF582" s="633"/>
      <c r="TMG582" s="633"/>
      <c r="TMH582" s="633"/>
      <c r="TMI582" s="633"/>
      <c r="TMJ582" s="633"/>
      <c r="TMK582" s="633"/>
      <c r="TML582" s="633"/>
      <c r="TMM582" s="633"/>
      <c r="TMN582" s="633"/>
      <c r="TMO582" s="633"/>
      <c r="TMP582" s="633"/>
      <c r="TMQ582" s="633"/>
      <c r="TMR582" s="633"/>
      <c r="TMS582" s="633"/>
      <c r="TMT582" s="633"/>
      <c r="TMU582" s="633"/>
      <c r="TMV582" s="633"/>
      <c r="TMW582" s="633"/>
      <c r="TMX582" s="633"/>
      <c r="TMY582" s="633"/>
      <c r="TMZ582" s="633"/>
      <c r="TNA582" s="633"/>
      <c r="TNB582" s="633"/>
      <c r="TNC582" s="633"/>
      <c r="TND582" s="633"/>
      <c r="TNE582" s="633"/>
      <c r="TNF582" s="633"/>
      <c r="TNG582" s="633"/>
      <c r="TNH582" s="633"/>
      <c r="TNI582" s="633"/>
      <c r="TNJ582" s="633"/>
      <c r="TNK582" s="633"/>
      <c r="TNL582" s="633"/>
      <c r="TNM582" s="633"/>
      <c r="TNN582" s="633"/>
      <c r="TNO582" s="633"/>
      <c r="TNP582" s="633"/>
      <c r="TNQ582" s="633"/>
      <c r="TNR582" s="633"/>
      <c r="TNS582" s="633"/>
      <c r="TNT582" s="633"/>
      <c r="TNU582" s="633"/>
      <c r="TNV582" s="633"/>
      <c r="TNW582" s="633"/>
      <c r="TNX582" s="633"/>
      <c r="TNY582" s="633"/>
      <c r="TNZ582" s="633"/>
      <c r="TOA582" s="633"/>
      <c r="TOB582" s="633"/>
      <c r="TOC582" s="633"/>
      <c r="TOD582" s="633"/>
      <c r="TOE582" s="633"/>
      <c r="TOF582" s="633"/>
      <c r="TOG582" s="633"/>
      <c r="TOH582" s="633"/>
      <c r="TOI582" s="633"/>
      <c r="TOJ582" s="633"/>
      <c r="TOK582" s="633"/>
      <c r="TOL582" s="633"/>
      <c r="TOM582" s="633"/>
      <c r="TON582" s="633"/>
      <c r="TOO582" s="633"/>
      <c r="TOP582" s="633"/>
      <c r="TOQ582" s="633"/>
      <c r="TOR582" s="633"/>
      <c r="TOS582" s="633"/>
      <c r="TOT582" s="633"/>
      <c r="TOU582" s="633"/>
      <c r="TOV582" s="633"/>
      <c r="TOW582" s="633"/>
      <c r="TOX582" s="633"/>
      <c r="TOY582" s="633"/>
      <c r="TOZ582" s="633"/>
      <c r="TPA582" s="633"/>
      <c r="TPB582" s="633"/>
      <c r="TPC582" s="633"/>
      <c r="TPD582" s="633"/>
      <c r="TPE582" s="633"/>
      <c r="TPF582" s="633"/>
      <c r="TPG582" s="633"/>
      <c r="TPH582" s="633"/>
      <c r="TPI582" s="633"/>
      <c r="TPJ582" s="633"/>
      <c r="TPK582" s="633"/>
      <c r="TPL582" s="633"/>
      <c r="TPM582" s="633"/>
      <c r="TPN582" s="633"/>
      <c r="TPO582" s="633"/>
      <c r="TPP582" s="633"/>
      <c r="TPQ582" s="633"/>
      <c r="TPR582" s="633"/>
      <c r="TPS582" s="633"/>
      <c r="TPT582" s="633"/>
      <c r="TPU582" s="633"/>
      <c r="TPV582" s="633"/>
      <c r="TPW582" s="633"/>
      <c r="TPX582" s="633"/>
      <c r="TPY582" s="633"/>
      <c r="TPZ582" s="633"/>
      <c r="TQA582" s="633"/>
      <c r="TQB582" s="633"/>
      <c r="TQC582" s="633"/>
      <c r="TQD582" s="633"/>
      <c r="TQE582" s="633"/>
      <c r="TQF582" s="633"/>
      <c r="TQG582" s="633"/>
      <c r="TQH582" s="633"/>
      <c r="TQI582" s="633"/>
      <c r="TQJ582" s="633"/>
      <c r="TQK582" s="633"/>
      <c r="TQL582" s="633"/>
      <c r="TQM582" s="633"/>
      <c r="TQN582" s="633"/>
      <c r="TQO582" s="633"/>
      <c r="TQP582" s="633"/>
      <c r="TQQ582" s="633"/>
      <c r="TQR582" s="633"/>
      <c r="TQS582" s="633"/>
      <c r="TQT582" s="633"/>
      <c r="TQU582" s="633"/>
      <c r="TQV582" s="633"/>
      <c r="TQW582" s="633"/>
      <c r="TQX582" s="633"/>
      <c r="TQY582" s="633"/>
      <c r="TQZ582" s="633"/>
      <c r="TRA582" s="633"/>
      <c r="TRB582" s="633"/>
      <c r="TRC582" s="633"/>
      <c r="TRD582" s="633"/>
      <c r="TRE582" s="633"/>
      <c r="TRF582" s="633"/>
      <c r="TRG582" s="633"/>
      <c r="TRH582" s="633"/>
      <c r="TRI582" s="633"/>
      <c r="TRJ582" s="633"/>
      <c r="TRK582" s="633"/>
      <c r="TRL582" s="633"/>
      <c r="TRM582" s="633"/>
      <c r="TRN582" s="633"/>
      <c r="TRO582" s="633"/>
      <c r="TRP582" s="633"/>
      <c r="TRQ582" s="633"/>
      <c r="TRR582" s="633"/>
      <c r="TRS582" s="633"/>
      <c r="TRT582" s="633"/>
      <c r="TRU582" s="633"/>
      <c r="TRV582" s="633"/>
      <c r="TRW582" s="633"/>
      <c r="TRX582" s="633"/>
      <c r="TRY582" s="633"/>
      <c r="TRZ582" s="633"/>
      <c r="TSA582" s="633"/>
      <c r="TSB582" s="633"/>
      <c r="TSC582" s="633"/>
      <c r="TSD582" s="633"/>
      <c r="TSE582" s="633"/>
      <c r="TSF582" s="633"/>
      <c r="TSG582" s="633"/>
      <c r="TSH582" s="633"/>
      <c r="TSI582" s="633"/>
      <c r="TSJ582" s="633"/>
      <c r="TSK582" s="633"/>
      <c r="TSL582" s="633"/>
      <c r="TSM582" s="633"/>
      <c r="TSN582" s="633"/>
      <c r="TSO582" s="633"/>
      <c r="TSP582" s="633"/>
      <c r="TSQ582" s="633"/>
      <c r="TSR582" s="633"/>
      <c r="TSS582" s="633"/>
      <c r="TST582" s="633"/>
      <c r="TSU582" s="633"/>
      <c r="TSV582" s="633"/>
      <c r="TSW582" s="633"/>
      <c r="TSX582" s="633"/>
      <c r="TSY582" s="633"/>
      <c r="TSZ582" s="633"/>
      <c r="TTA582" s="633"/>
      <c r="TTB582" s="633"/>
      <c r="TTC582" s="633"/>
      <c r="TTD582" s="633"/>
      <c r="TTE582" s="633"/>
      <c r="TTF582" s="633"/>
      <c r="TTG582" s="633"/>
      <c r="TTH582" s="633"/>
      <c r="TTI582" s="633"/>
      <c r="TTJ582" s="633"/>
      <c r="TTK582" s="633"/>
      <c r="TTL582" s="633"/>
      <c r="TTM582" s="633"/>
      <c r="TTN582" s="633"/>
      <c r="TTO582" s="633"/>
      <c r="TTP582" s="633"/>
      <c r="TTQ582" s="633"/>
      <c r="TTR582" s="633"/>
      <c r="TTS582" s="633"/>
      <c r="TTT582" s="633"/>
      <c r="TTU582" s="633"/>
      <c r="TTV582" s="633"/>
      <c r="TTW582" s="633"/>
      <c r="TTX582" s="633"/>
      <c r="TTY582" s="633"/>
      <c r="TTZ582" s="633"/>
      <c r="TUA582" s="633"/>
      <c r="TUB582" s="633"/>
      <c r="TUC582" s="633"/>
      <c r="TUD582" s="633"/>
      <c r="TUE582" s="633"/>
      <c r="TUF582" s="633"/>
      <c r="TUG582" s="633"/>
      <c r="TUH582" s="633"/>
      <c r="TUI582" s="633"/>
      <c r="TUJ582" s="633"/>
      <c r="TUK582" s="633"/>
      <c r="TUL582" s="633"/>
      <c r="TUM582" s="633"/>
      <c r="TUN582" s="633"/>
      <c r="TUO582" s="633"/>
      <c r="TUP582" s="633"/>
      <c r="TUQ582" s="633"/>
      <c r="TUR582" s="633"/>
      <c r="TUS582" s="633"/>
      <c r="TUT582" s="633"/>
      <c r="TUU582" s="633"/>
      <c r="TUV582" s="633"/>
      <c r="TUW582" s="633"/>
      <c r="TUX582" s="633"/>
      <c r="TUY582" s="633"/>
      <c r="TUZ582" s="633"/>
      <c r="TVA582" s="633"/>
      <c r="TVB582" s="633"/>
      <c r="TVC582" s="633"/>
      <c r="TVD582" s="633"/>
      <c r="TVE582" s="633"/>
      <c r="TVF582" s="633"/>
      <c r="TVG582" s="633"/>
      <c r="TVH582" s="633"/>
      <c r="TVI582" s="633"/>
      <c r="TVJ582" s="633"/>
      <c r="TVK582" s="633"/>
      <c r="TVL582" s="633"/>
      <c r="TVM582" s="633"/>
      <c r="TVN582" s="633"/>
      <c r="TVO582" s="633"/>
      <c r="TVP582" s="633"/>
      <c r="TVQ582" s="633"/>
      <c r="TVR582" s="633"/>
      <c r="TVS582" s="633"/>
      <c r="TVT582" s="633"/>
      <c r="TVU582" s="633"/>
      <c r="TVV582" s="633"/>
      <c r="TVW582" s="633"/>
      <c r="TVX582" s="633"/>
      <c r="TVY582" s="633"/>
      <c r="TVZ582" s="633"/>
      <c r="TWA582" s="633"/>
      <c r="TWB582" s="633"/>
      <c r="TWC582" s="633"/>
      <c r="TWD582" s="633"/>
      <c r="TWE582" s="633"/>
      <c r="TWF582" s="633"/>
      <c r="TWG582" s="633"/>
      <c r="TWH582" s="633"/>
      <c r="TWI582" s="633"/>
      <c r="TWJ582" s="633"/>
      <c r="TWK582" s="633"/>
      <c r="TWL582" s="633"/>
      <c r="TWM582" s="633"/>
      <c r="TWN582" s="633"/>
      <c r="TWO582" s="633"/>
      <c r="TWP582" s="633"/>
      <c r="TWQ582" s="633"/>
      <c r="TWR582" s="633"/>
      <c r="TWS582" s="633"/>
      <c r="TWT582" s="633"/>
      <c r="TWU582" s="633"/>
      <c r="TWV582" s="633"/>
      <c r="TWW582" s="633"/>
      <c r="TWX582" s="633"/>
      <c r="TWY582" s="633"/>
      <c r="TWZ582" s="633"/>
      <c r="TXA582" s="633"/>
      <c r="TXB582" s="633"/>
      <c r="TXC582" s="633"/>
      <c r="TXD582" s="633"/>
      <c r="TXE582" s="633"/>
      <c r="TXF582" s="633"/>
      <c r="TXG582" s="633"/>
      <c r="TXH582" s="633"/>
      <c r="TXI582" s="633"/>
      <c r="TXJ582" s="633"/>
      <c r="TXK582" s="633"/>
      <c r="TXL582" s="633"/>
      <c r="TXM582" s="633"/>
      <c r="TXN582" s="633"/>
      <c r="TXO582" s="633"/>
      <c r="TXP582" s="633"/>
      <c r="TXQ582" s="633"/>
      <c r="TXR582" s="633"/>
      <c r="TXS582" s="633"/>
      <c r="TXT582" s="633"/>
      <c r="TXU582" s="633"/>
      <c r="TXV582" s="633"/>
      <c r="TXW582" s="633"/>
      <c r="TXX582" s="633"/>
      <c r="TXY582" s="633"/>
      <c r="TXZ582" s="633"/>
      <c r="TYA582" s="633"/>
      <c r="TYB582" s="633"/>
      <c r="TYC582" s="633"/>
      <c r="TYD582" s="633"/>
      <c r="TYE582" s="633"/>
      <c r="TYF582" s="633"/>
      <c r="TYG582" s="633"/>
      <c r="TYH582" s="633"/>
      <c r="TYI582" s="633"/>
      <c r="TYJ582" s="633"/>
      <c r="TYK582" s="633"/>
      <c r="TYL582" s="633"/>
      <c r="TYM582" s="633"/>
      <c r="TYN582" s="633"/>
      <c r="TYO582" s="633"/>
      <c r="TYP582" s="633"/>
      <c r="TYQ582" s="633"/>
      <c r="TYR582" s="633"/>
      <c r="TYS582" s="633"/>
      <c r="TYT582" s="633"/>
      <c r="TYU582" s="633"/>
      <c r="TYV582" s="633"/>
      <c r="TYW582" s="633"/>
      <c r="TYX582" s="633"/>
      <c r="TYY582" s="633"/>
      <c r="TYZ582" s="633"/>
      <c r="TZA582" s="633"/>
      <c r="TZB582" s="633"/>
      <c r="TZC582" s="633"/>
      <c r="TZD582" s="633"/>
      <c r="TZE582" s="633"/>
      <c r="TZF582" s="633"/>
      <c r="TZG582" s="633"/>
      <c r="TZH582" s="633"/>
      <c r="TZI582" s="633"/>
      <c r="TZJ582" s="633"/>
      <c r="TZK582" s="633"/>
      <c r="TZL582" s="633"/>
      <c r="TZM582" s="633"/>
      <c r="TZN582" s="633"/>
      <c r="TZO582" s="633"/>
      <c r="TZP582" s="633"/>
      <c r="TZQ582" s="633"/>
      <c r="TZR582" s="633"/>
      <c r="TZS582" s="633"/>
      <c r="TZT582" s="633"/>
      <c r="TZU582" s="633"/>
      <c r="TZV582" s="633"/>
      <c r="TZW582" s="633"/>
      <c r="TZX582" s="633"/>
      <c r="TZY582" s="633"/>
      <c r="TZZ582" s="633"/>
      <c r="UAA582" s="633"/>
      <c r="UAB582" s="633"/>
      <c r="UAC582" s="633"/>
      <c r="UAD582" s="633"/>
      <c r="UAE582" s="633"/>
      <c r="UAF582" s="633"/>
      <c r="UAG582" s="633"/>
      <c r="UAH582" s="633"/>
      <c r="UAI582" s="633"/>
      <c r="UAJ582" s="633"/>
      <c r="UAK582" s="633"/>
      <c r="UAL582" s="633"/>
      <c r="UAM582" s="633"/>
      <c r="UAN582" s="633"/>
      <c r="UAO582" s="633"/>
      <c r="UAP582" s="633"/>
      <c r="UAQ582" s="633"/>
      <c r="UAR582" s="633"/>
      <c r="UAS582" s="633"/>
      <c r="UAT582" s="633"/>
      <c r="UAU582" s="633"/>
      <c r="UAV582" s="633"/>
      <c r="UAW582" s="633"/>
      <c r="UAX582" s="633"/>
      <c r="UAY582" s="633"/>
      <c r="UAZ582" s="633"/>
      <c r="UBA582" s="633"/>
      <c r="UBB582" s="633"/>
      <c r="UBC582" s="633"/>
      <c r="UBD582" s="633"/>
      <c r="UBE582" s="633"/>
      <c r="UBF582" s="633"/>
      <c r="UBG582" s="633"/>
      <c r="UBH582" s="633"/>
      <c r="UBI582" s="633"/>
      <c r="UBJ582" s="633"/>
      <c r="UBK582" s="633"/>
      <c r="UBL582" s="633"/>
      <c r="UBM582" s="633"/>
      <c r="UBN582" s="633"/>
      <c r="UBO582" s="633"/>
      <c r="UBP582" s="633"/>
      <c r="UBQ582" s="633"/>
      <c r="UBR582" s="633"/>
      <c r="UBS582" s="633"/>
      <c r="UBT582" s="633"/>
      <c r="UBU582" s="633"/>
      <c r="UBV582" s="633"/>
      <c r="UBW582" s="633"/>
      <c r="UBX582" s="633"/>
      <c r="UBY582" s="633"/>
      <c r="UBZ582" s="633"/>
      <c r="UCA582" s="633"/>
      <c r="UCB582" s="633"/>
      <c r="UCC582" s="633"/>
      <c r="UCD582" s="633"/>
      <c r="UCE582" s="633"/>
      <c r="UCF582" s="633"/>
      <c r="UCG582" s="633"/>
      <c r="UCH582" s="633"/>
      <c r="UCI582" s="633"/>
      <c r="UCJ582" s="633"/>
      <c r="UCK582" s="633"/>
      <c r="UCL582" s="633"/>
      <c r="UCM582" s="633"/>
      <c r="UCN582" s="633"/>
      <c r="UCO582" s="633"/>
      <c r="UCP582" s="633"/>
      <c r="UCQ582" s="633"/>
      <c r="UCR582" s="633"/>
      <c r="UCS582" s="633"/>
      <c r="UCT582" s="633"/>
      <c r="UCU582" s="633"/>
      <c r="UCV582" s="633"/>
      <c r="UCW582" s="633"/>
      <c r="UCX582" s="633"/>
      <c r="UCY582" s="633"/>
      <c r="UCZ582" s="633"/>
      <c r="UDA582" s="633"/>
      <c r="UDB582" s="633"/>
      <c r="UDC582" s="633"/>
      <c r="UDD582" s="633"/>
      <c r="UDE582" s="633"/>
      <c r="UDF582" s="633"/>
      <c r="UDG582" s="633"/>
      <c r="UDH582" s="633"/>
      <c r="UDI582" s="633"/>
      <c r="UDJ582" s="633"/>
      <c r="UDK582" s="633"/>
      <c r="UDL582" s="633"/>
      <c r="UDM582" s="633"/>
      <c r="UDN582" s="633"/>
      <c r="UDO582" s="633"/>
      <c r="UDP582" s="633"/>
      <c r="UDQ582" s="633"/>
      <c r="UDR582" s="633"/>
      <c r="UDS582" s="633"/>
      <c r="UDT582" s="633"/>
      <c r="UDU582" s="633"/>
      <c r="UDV582" s="633"/>
      <c r="UDW582" s="633"/>
      <c r="UDX582" s="633"/>
      <c r="UDY582" s="633"/>
      <c r="UDZ582" s="633"/>
      <c r="UEA582" s="633"/>
      <c r="UEB582" s="633"/>
      <c r="UEC582" s="633"/>
      <c r="UED582" s="633"/>
      <c r="UEE582" s="633"/>
      <c r="UEF582" s="633"/>
      <c r="UEG582" s="633"/>
      <c r="UEH582" s="633"/>
      <c r="UEI582" s="633"/>
      <c r="UEJ582" s="633"/>
      <c r="UEK582" s="633"/>
      <c r="UEL582" s="633"/>
      <c r="UEM582" s="633"/>
      <c r="UEN582" s="633"/>
      <c r="UEO582" s="633"/>
      <c r="UEP582" s="633"/>
      <c r="UEQ582" s="633"/>
      <c r="UER582" s="633"/>
      <c r="UES582" s="633"/>
      <c r="UET582" s="633"/>
      <c r="UEU582" s="633"/>
      <c r="UEV582" s="633"/>
      <c r="UEW582" s="633"/>
      <c r="UEX582" s="633"/>
      <c r="UEY582" s="633"/>
      <c r="UEZ582" s="633"/>
      <c r="UFA582" s="633"/>
      <c r="UFB582" s="633"/>
      <c r="UFC582" s="633"/>
      <c r="UFD582" s="633"/>
      <c r="UFE582" s="633"/>
      <c r="UFF582" s="633"/>
      <c r="UFG582" s="633"/>
      <c r="UFH582" s="633"/>
      <c r="UFI582" s="633"/>
      <c r="UFJ582" s="633"/>
      <c r="UFK582" s="633"/>
      <c r="UFL582" s="633"/>
      <c r="UFM582" s="633"/>
      <c r="UFN582" s="633"/>
      <c r="UFO582" s="633"/>
      <c r="UFP582" s="633"/>
      <c r="UFQ582" s="633"/>
      <c r="UFR582" s="633"/>
      <c r="UFS582" s="633"/>
      <c r="UFT582" s="633"/>
      <c r="UFU582" s="633"/>
      <c r="UFV582" s="633"/>
      <c r="UFW582" s="633"/>
      <c r="UFX582" s="633"/>
      <c r="UFY582" s="633"/>
      <c r="UFZ582" s="633"/>
      <c r="UGA582" s="633"/>
      <c r="UGB582" s="633"/>
      <c r="UGC582" s="633"/>
      <c r="UGD582" s="633"/>
      <c r="UGE582" s="633"/>
      <c r="UGF582" s="633"/>
      <c r="UGG582" s="633"/>
      <c r="UGH582" s="633"/>
      <c r="UGI582" s="633"/>
      <c r="UGJ582" s="633"/>
      <c r="UGK582" s="633"/>
      <c r="UGL582" s="633"/>
      <c r="UGM582" s="633"/>
      <c r="UGN582" s="633"/>
      <c r="UGO582" s="633"/>
      <c r="UGP582" s="633"/>
      <c r="UGQ582" s="633"/>
      <c r="UGR582" s="633"/>
      <c r="UGS582" s="633"/>
      <c r="UGT582" s="633"/>
      <c r="UGU582" s="633"/>
      <c r="UGV582" s="633"/>
      <c r="UGW582" s="633"/>
      <c r="UGX582" s="633"/>
      <c r="UGY582" s="633"/>
      <c r="UGZ582" s="633"/>
      <c r="UHA582" s="633"/>
      <c r="UHB582" s="633"/>
      <c r="UHC582" s="633"/>
      <c r="UHD582" s="633"/>
      <c r="UHE582" s="633"/>
      <c r="UHF582" s="633"/>
      <c r="UHG582" s="633"/>
      <c r="UHH582" s="633"/>
      <c r="UHI582" s="633"/>
      <c r="UHJ582" s="633"/>
      <c r="UHK582" s="633"/>
      <c r="UHL582" s="633"/>
      <c r="UHM582" s="633"/>
      <c r="UHN582" s="633"/>
      <c r="UHO582" s="633"/>
      <c r="UHP582" s="633"/>
      <c r="UHQ582" s="633"/>
      <c r="UHR582" s="633"/>
      <c r="UHS582" s="633"/>
      <c r="UHT582" s="633"/>
      <c r="UHU582" s="633"/>
      <c r="UHV582" s="633"/>
      <c r="UHW582" s="633"/>
      <c r="UHX582" s="633"/>
      <c r="UHY582" s="633"/>
      <c r="UHZ582" s="633"/>
      <c r="UIA582" s="633"/>
      <c r="UIB582" s="633"/>
      <c r="UIC582" s="633"/>
      <c r="UID582" s="633"/>
      <c r="UIE582" s="633"/>
      <c r="UIF582" s="633"/>
      <c r="UIG582" s="633"/>
      <c r="UIH582" s="633"/>
      <c r="UII582" s="633"/>
      <c r="UIJ582" s="633"/>
      <c r="UIK582" s="633"/>
      <c r="UIL582" s="633"/>
      <c r="UIM582" s="633"/>
      <c r="UIN582" s="633"/>
      <c r="UIO582" s="633"/>
      <c r="UIP582" s="633"/>
      <c r="UIQ582" s="633"/>
      <c r="UIR582" s="633"/>
      <c r="UIS582" s="633"/>
      <c r="UIT582" s="633"/>
      <c r="UIU582" s="633"/>
      <c r="UIV582" s="633"/>
      <c r="UIW582" s="633"/>
      <c r="UIX582" s="633"/>
      <c r="UIY582" s="633"/>
      <c r="UIZ582" s="633"/>
      <c r="UJA582" s="633"/>
      <c r="UJB582" s="633"/>
      <c r="UJC582" s="633"/>
      <c r="UJD582" s="633"/>
      <c r="UJE582" s="633"/>
      <c r="UJF582" s="633"/>
      <c r="UJG582" s="633"/>
      <c r="UJH582" s="633"/>
      <c r="UJI582" s="633"/>
      <c r="UJJ582" s="633"/>
      <c r="UJK582" s="633"/>
      <c r="UJL582" s="633"/>
      <c r="UJM582" s="633"/>
      <c r="UJN582" s="633"/>
      <c r="UJO582" s="633"/>
      <c r="UJP582" s="633"/>
      <c r="UJQ582" s="633"/>
      <c r="UJR582" s="633"/>
      <c r="UJS582" s="633"/>
      <c r="UJT582" s="633"/>
      <c r="UJU582" s="633"/>
      <c r="UJV582" s="633"/>
      <c r="UJW582" s="633"/>
      <c r="UJX582" s="633"/>
      <c r="UJY582" s="633"/>
      <c r="UJZ582" s="633"/>
      <c r="UKA582" s="633"/>
      <c r="UKB582" s="633"/>
      <c r="UKC582" s="633"/>
      <c r="UKD582" s="633"/>
      <c r="UKE582" s="633"/>
      <c r="UKF582" s="633"/>
      <c r="UKG582" s="633"/>
      <c r="UKH582" s="633"/>
      <c r="UKI582" s="633"/>
      <c r="UKJ582" s="633"/>
      <c r="UKK582" s="633"/>
      <c r="UKL582" s="633"/>
      <c r="UKM582" s="633"/>
      <c r="UKN582" s="633"/>
      <c r="UKO582" s="633"/>
      <c r="UKP582" s="633"/>
      <c r="UKQ582" s="633"/>
      <c r="UKR582" s="633"/>
      <c r="UKS582" s="633"/>
      <c r="UKT582" s="633"/>
      <c r="UKU582" s="633"/>
      <c r="UKV582" s="633"/>
      <c r="UKW582" s="633"/>
      <c r="UKX582" s="633"/>
      <c r="UKY582" s="633"/>
      <c r="UKZ582" s="633"/>
      <c r="ULA582" s="633"/>
      <c r="ULB582" s="633"/>
      <c r="ULC582" s="633"/>
      <c r="ULD582" s="633"/>
      <c r="ULE582" s="633"/>
      <c r="ULF582" s="633"/>
      <c r="ULG582" s="633"/>
      <c r="ULH582" s="633"/>
      <c r="ULI582" s="633"/>
      <c r="ULJ582" s="633"/>
      <c r="ULK582" s="633"/>
      <c r="ULL582" s="633"/>
      <c r="ULM582" s="633"/>
      <c r="ULN582" s="633"/>
      <c r="ULO582" s="633"/>
      <c r="ULP582" s="633"/>
      <c r="ULQ582" s="633"/>
      <c r="ULR582" s="633"/>
      <c r="ULS582" s="633"/>
      <c r="ULT582" s="633"/>
      <c r="ULU582" s="633"/>
      <c r="ULV582" s="633"/>
      <c r="ULW582" s="633"/>
      <c r="ULX582" s="633"/>
      <c r="ULY582" s="633"/>
      <c r="ULZ582" s="633"/>
      <c r="UMA582" s="633"/>
      <c r="UMB582" s="633"/>
      <c r="UMC582" s="633"/>
      <c r="UMD582" s="633"/>
      <c r="UME582" s="633"/>
      <c r="UMF582" s="633"/>
      <c r="UMG582" s="633"/>
      <c r="UMH582" s="633"/>
      <c r="UMI582" s="633"/>
      <c r="UMJ582" s="633"/>
      <c r="UMK582" s="633"/>
      <c r="UML582" s="633"/>
      <c r="UMM582" s="633"/>
      <c r="UMN582" s="633"/>
      <c r="UMO582" s="633"/>
      <c r="UMP582" s="633"/>
      <c r="UMQ582" s="633"/>
      <c r="UMR582" s="633"/>
      <c r="UMS582" s="633"/>
      <c r="UMT582" s="633"/>
      <c r="UMU582" s="633"/>
      <c r="UMV582" s="633"/>
      <c r="UMW582" s="633"/>
      <c r="UMX582" s="633"/>
      <c r="UMY582" s="633"/>
      <c r="UMZ582" s="633"/>
      <c r="UNA582" s="633"/>
      <c r="UNB582" s="633"/>
      <c r="UNC582" s="633"/>
      <c r="UND582" s="633"/>
      <c r="UNE582" s="633"/>
      <c r="UNF582" s="633"/>
      <c r="UNG582" s="633"/>
      <c r="UNH582" s="633"/>
      <c r="UNI582" s="633"/>
      <c r="UNJ582" s="633"/>
      <c r="UNK582" s="633"/>
      <c r="UNL582" s="633"/>
      <c r="UNM582" s="633"/>
      <c r="UNN582" s="633"/>
      <c r="UNO582" s="633"/>
      <c r="UNP582" s="633"/>
      <c r="UNQ582" s="633"/>
      <c r="UNR582" s="633"/>
      <c r="UNS582" s="633"/>
      <c r="UNT582" s="633"/>
      <c r="UNU582" s="633"/>
      <c r="UNV582" s="633"/>
      <c r="UNW582" s="633"/>
      <c r="UNX582" s="633"/>
      <c r="UNY582" s="633"/>
      <c r="UNZ582" s="633"/>
      <c r="UOA582" s="633"/>
      <c r="UOB582" s="633"/>
      <c r="UOC582" s="633"/>
      <c r="UOD582" s="633"/>
      <c r="UOE582" s="633"/>
      <c r="UOF582" s="633"/>
      <c r="UOG582" s="633"/>
      <c r="UOH582" s="633"/>
      <c r="UOI582" s="633"/>
      <c r="UOJ582" s="633"/>
      <c r="UOK582" s="633"/>
      <c r="UOL582" s="633"/>
      <c r="UOM582" s="633"/>
      <c r="UON582" s="633"/>
      <c r="UOO582" s="633"/>
      <c r="UOP582" s="633"/>
      <c r="UOQ582" s="633"/>
      <c r="UOR582" s="633"/>
      <c r="UOS582" s="633"/>
      <c r="UOT582" s="633"/>
      <c r="UOU582" s="633"/>
      <c r="UOV582" s="633"/>
      <c r="UOW582" s="633"/>
      <c r="UOX582" s="633"/>
      <c r="UOY582" s="633"/>
      <c r="UOZ582" s="633"/>
      <c r="UPA582" s="633"/>
      <c r="UPB582" s="633"/>
      <c r="UPC582" s="633"/>
      <c r="UPD582" s="633"/>
      <c r="UPE582" s="633"/>
      <c r="UPF582" s="633"/>
      <c r="UPG582" s="633"/>
      <c r="UPH582" s="633"/>
      <c r="UPI582" s="633"/>
      <c r="UPJ582" s="633"/>
      <c r="UPK582" s="633"/>
      <c r="UPL582" s="633"/>
      <c r="UPM582" s="633"/>
      <c r="UPN582" s="633"/>
      <c r="UPO582" s="633"/>
      <c r="UPP582" s="633"/>
      <c r="UPQ582" s="633"/>
      <c r="UPR582" s="633"/>
      <c r="UPS582" s="633"/>
      <c r="UPT582" s="633"/>
      <c r="UPU582" s="633"/>
      <c r="UPV582" s="633"/>
      <c r="UPW582" s="633"/>
      <c r="UPX582" s="633"/>
      <c r="UPY582" s="633"/>
      <c r="UPZ582" s="633"/>
      <c r="UQA582" s="633"/>
      <c r="UQB582" s="633"/>
      <c r="UQC582" s="633"/>
      <c r="UQD582" s="633"/>
      <c r="UQE582" s="633"/>
      <c r="UQF582" s="633"/>
      <c r="UQG582" s="633"/>
      <c r="UQH582" s="633"/>
      <c r="UQI582" s="633"/>
      <c r="UQJ582" s="633"/>
      <c r="UQK582" s="633"/>
      <c r="UQL582" s="633"/>
      <c r="UQM582" s="633"/>
      <c r="UQN582" s="633"/>
      <c r="UQO582" s="633"/>
      <c r="UQP582" s="633"/>
      <c r="UQQ582" s="633"/>
      <c r="UQR582" s="633"/>
      <c r="UQS582" s="633"/>
      <c r="UQT582" s="633"/>
      <c r="UQU582" s="633"/>
      <c r="UQV582" s="633"/>
      <c r="UQW582" s="633"/>
      <c r="UQX582" s="633"/>
      <c r="UQY582" s="633"/>
      <c r="UQZ582" s="633"/>
      <c r="URA582" s="633"/>
      <c r="URB582" s="633"/>
      <c r="URC582" s="633"/>
      <c r="URD582" s="633"/>
      <c r="URE582" s="633"/>
      <c r="URF582" s="633"/>
      <c r="URG582" s="633"/>
      <c r="URH582" s="633"/>
      <c r="URI582" s="633"/>
      <c r="URJ582" s="633"/>
      <c r="URK582" s="633"/>
      <c r="URL582" s="633"/>
      <c r="URM582" s="633"/>
      <c r="URN582" s="633"/>
      <c r="URO582" s="633"/>
      <c r="URP582" s="633"/>
      <c r="URQ582" s="633"/>
      <c r="URR582" s="633"/>
      <c r="URS582" s="633"/>
      <c r="URT582" s="633"/>
      <c r="URU582" s="633"/>
      <c r="URV582" s="633"/>
      <c r="URW582" s="633"/>
      <c r="URX582" s="633"/>
      <c r="URY582" s="633"/>
      <c r="URZ582" s="633"/>
      <c r="USA582" s="633"/>
      <c r="USB582" s="633"/>
      <c r="USC582" s="633"/>
      <c r="USD582" s="633"/>
      <c r="USE582" s="633"/>
      <c r="USF582" s="633"/>
      <c r="USG582" s="633"/>
      <c r="USH582" s="633"/>
      <c r="USI582" s="633"/>
      <c r="USJ582" s="633"/>
      <c r="USK582" s="633"/>
      <c r="USL582" s="633"/>
      <c r="USM582" s="633"/>
      <c r="USN582" s="633"/>
      <c r="USO582" s="633"/>
      <c r="USP582" s="633"/>
      <c r="USQ582" s="633"/>
      <c r="USR582" s="633"/>
      <c r="USS582" s="633"/>
      <c r="UST582" s="633"/>
      <c r="USU582" s="633"/>
      <c r="USV582" s="633"/>
      <c r="USW582" s="633"/>
      <c r="USX582" s="633"/>
      <c r="USY582" s="633"/>
      <c r="USZ582" s="633"/>
      <c r="UTA582" s="633"/>
      <c r="UTB582" s="633"/>
      <c r="UTC582" s="633"/>
      <c r="UTD582" s="633"/>
      <c r="UTE582" s="633"/>
      <c r="UTF582" s="633"/>
      <c r="UTG582" s="633"/>
      <c r="UTH582" s="633"/>
      <c r="UTI582" s="633"/>
      <c r="UTJ582" s="633"/>
      <c r="UTK582" s="633"/>
      <c r="UTL582" s="633"/>
      <c r="UTM582" s="633"/>
      <c r="UTN582" s="633"/>
      <c r="UTO582" s="633"/>
      <c r="UTP582" s="633"/>
      <c r="UTQ582" s="633"/>
      <c r="UTR582" s="633"/>
      <c r="UTS582" s="633"/>
      <c r="UTT582" s="633"/>
      <c r="UTU582" s="633"/>
      <c r="UTV582" s="633"/>
      <c r="UTW582" s="633"/>
      <c r="UTX582" s="633"/>
      <c r="UTY582" s="633"/>
      <c r="UTZ582" s="633"/>
      <c r="UUA582" s="633"/>
      <c r="UUB582" s="633"/>
      <c r="UUC582" s="633"/>
      <c r="UUD582" s="633"/>
      <c r="UUE582" s="633"/>
      <c r="UUF582" s="633"/>
      <c r="UUG582" s="633"/>
      <c r="UUH582" s="633"/>
      <c r="UUI582" s="633"/>
      <c r="UUJ582" s="633"/>
      <c r="UUK582" s="633"/>
      <c r="UUL582" s="633"/>
      <c r="UUM582" s="633"/>
      <c r="UUN582" s="633"/>
      <c r="UUO582" s="633"/>
      <c r="UUP582" s="633"/>
      <c r="UUQ582" s="633"/>
      <c r="UUR582" s="633"/>
      <c r="UUS582" s="633"/>
      <c r="UUT582" s="633"/>
      <c r="UUU582" s="633"/>
      <c r="UUV582" s="633"/>
      <c r="UUW582" s="633"/>
      <c r="UUX582" s="633"/>
      <c r="UUY582" s="633"/>
      <c r="UUZ582" s="633"/>
      <c r="UVA582" s="633"/>
      <c r="UVB582" s="633"/>
      <c r="UVC582" s="633"/>
      <c r="UVD582" s="633"/>
      <c r="UVE582" s="633"/>
      <c r="UVF582" s="633"/>
      <c r="UVG582" s="633"/>
      <c r="UVH582" s="633"/>
      <c r="UVI582" s="633"/>
      <c r="UVJ582" s="633"/>
      <c r="UVK582" s="633"/>
      <c r="UVL582" s="633"/>
      <c r="UVM582" s="633"/>
      <c r="UVN582" s="633"/>
      <c r="UVO582" s="633"/>
      <c r="UVP582" s="633"/>
      <c r="UVQ582" s="633"/>
      <c r="UVR582" s="633"/>
      <c r="UVS582" s="633"/>
      <c r="UVT582" s="633"/>
      <c r="UVU582" s="633"/>
      <c r="UVV582" s="633"/>
      <c r="UVW582" s="633"/>
      <c r="UVX582" s="633"/>
      <c r="UVY582" s="633"/>
      <c r="UVZ582" s="633"/>
      <c r="UWA582" s="633"/>
      <c r="UWB582" s="633"/>
      <c r="UWC582" s="633"/>
      <c r="UWD582" s="633"/>
      <c r="UWE582" s="633"/>
      <c r="UWF582" s="633"/>
      <c r="UWG582" s="633"/>
      <c r="UWH582" s="633"/>
      <c r="UWI582" s="633"/>
      <c r="UWJ582" s="633"/>
      <c r="UWK582" s="633"/>
      <c r="UWL582" s="633"/>
      <c r="UWM582" s="633"/>
      <c r="UWN582" s="633"/>
      <c r="UWO582" s="633"/>
      <c r="UWP582" s="633"/>
      <c r="UWQ582" s="633"/>
      <c r="UWR582" s="633"/>
      <c r="UWS582" s="633"/>
      <c r="UWT582" s="633"/>
      <c r="UWU582" s="633"/>
      <c r="UWV582" s="633"/>
      <c r="UWW582" s="633"/>
      <c r="UWX582" s="633"/>
      <c r="UWY582" s="633"/>
      <c r="UWZ582" s="633"/>
      <c r="UXA582" s="633"/>
      <c r="UXB582" s="633"/>
      <c r="UXC582" s="633"/>
      <c r="UXD582" s="633"/>
      <c r="UXE582" s="633"/>
      <c r="UXF582" s="633"/>
      <c r="UXG582" s="633"/>
      <c r="UXH582" s="633"/>
      <c r="UXI582" s="633"/>
      <c r="UXJ582" s="633"/>
      <c r="UXK582" s="633"/>
      <c r="UXL582" s="633"/>
      <c r="UXM582" s="633"/>
      <c r="UXN582" s="633"/>
      <c r="UXO582" s="633"/>
      <c r="UXP582" s="633"/>
      <c r="UXQ582" s="633"/>
      <c r="UXR582" s="633"/>
      <c r="UXS582" s="633"/>
      <c r="UXT582" s="633"/>
      <c r="UXU582" s="633"/>
      <c r="UXV582" s="633"/>
      <c r="UXW582" s="633"/>
      <c r="UXX582" s="633"/>
      <c r="UXY582" s="633"/>
      <c r="UXZ582" s="633"/>
      <c r="UYA582" s="633"/>
      <c r="UYB582" s="633"/>
      <c r="UYC582" s="633"/>
      <c r="UYD582" s="633"/>
      <c r="UYE582" s="633"/>
      <c r="UYF582" s="633"/>
      <c r="UYG582" s="633"/>
      <c r="UYH582" s="633"/>
      <c r="UYI582" s="633"/>
      <c r="UYJ582" s="633"/>
      <c r="UYK582" s="633"/>
      <c r="UYL582" s="633"/>
      <c r="UYM582" s="633"/>
      <c r="UYN582" s="633"/>
      <c r="UYO582" s="633"/>
      <c r="UYP582" s="633"/>
      <c r="UYQ582" s="633"/>
      <c r="UYR582" s="633"/>
      <c r="UYS582" s="633"/>
      <c r="UYT582" s="633"/>
      <c r="UYU582" s="633"/>
      <c r="UYV582" s="633"/>
      <c r="UYW582" s="633"/>
      <c r="UYX582" s="633"/>
      <c r="UYY582" s="633"/>
      <c r="UYZ582" s="633"/>
      <c r="UZA582" s="633"/>
      <c r="UZB582" s="633"/>
      <c r="UZC582" s="633"/>
      <c r="UZD582" s="633"/>
      <c r="UZE582" s="633"/>
      <c r="UZF582" s="633"/>
      <c r="UZG582" s="633"/>
      <c r="UZH582" s="633"/>
      <c r="UZI582" s="633"/>
      <c r="UZJ582" s="633"/>
      <c r="UZK582" s="633"/>
      <c r="UZL582" s="633"/>
      <c r="UZM582" s="633"/>
      <c r="UZN582" s="633"/>
      <c r="UZO582" s="633"/>
      <c r="UZP582" s="633"/>
      <c r="UZQ582" s="633"/>
      <c r="UZR582" s="633"/>
      <c r="UZS582" s="633"/>
      <c r="UZT582" s="633"/>
      <c r="UZU582" s="633"/>
      <c r="UZV582" s="633"/>
      <c r="UZW582" s="633"/>
      <c r="UZX582" s="633"/>
      <c r="UZY582" s="633"/>
      <c r="UZZ582" s="633"/>
      <c r="VAA582" s="633"/>
      <c r="VAB582" s="633"/>
      <c r="VAC582" s="633"/>
      <c r="VAD582" s="633"/>
      <c r="VAE582" s="633"/>
      <c r="VAF582" s="633"/>
      <c r="VAG582" s="633"/>
      <c r="VAH582" s="633"/>
      <c r="VAI582" s="633"/>
      <c r="VAJ582" s="633"/>
      <c r="VAK582" s="633"/>
      <c r="VAL582" s="633"/>
      <c r="VAM582" s="633"/>
      <c r="VAN582" s="633"/>
      <c r="VAO582" s="633"/>
      <c r="VAP582" s="633"/>
      <c r="VAQ582" s="633"/>
      <c r="VAR582" s="633"/>
      <c r="VAS582" s="633"/>
      <c r="VAT582" s="633"/>
      <c r="VAU582" s="633"/>
      <c r="VAV582" s="633"/>
      <c r="VAW582" s="633"/>
      <c r="VAX582" s="633"/>
      <c r="VAY582" s="633"/>
      <c r="VAZ582" s="633"/>
      <c r="VBA582" s="633"/>
      <c r="VBB582" s="633"/>
      <c r="VBC582" s="633"/>
      <c r="VBD582" s="633"/>
      <c r="VBE582" s="633"/>
      <c r="VBF582" s="633"/>
      <c r="VBG582" s="633"/>
      <c r="VBH582" s="633"/>
      <c r="VBI582" s="633"/>
      <c r="VBJ582" s="633"/>
      <c r="VBK582" s="633"/>
      <c r="VBL582" s="633"/>
      <c r="VBM582" s="633"/>
      <c r="VBN582" s="633"/>
      <c r="VBO582" s="633"/>
      <c r="VBP582" s="633"/>
      <c r="VBQ582" s="633"/>
      <c r="VBR582" s="633"/>
      <c r="VBS582" s="633"/>
      <c r="VBT582" s="633"/>
      <c r="VBU582" s="633"/>
      <c r="VBV582" s="633"/>
      <c r="VBW582" s="633"/>
      <c r="VBX582" s="633"/>
      <c r="VBY582" s="633"/>
      <c r="VBZ582" s="633"/>
      <c r="VCA582" s="633"/>
      <c r="VCB582" s="633"/>
      <c r="VCC582" s="633"/>
      <c r="VCD582" s="633"/>
      <c r="VCE582" s="633"/>
      <c r="VCF582" s="633"/>
      <c r="VCG582" s="633"/>
      <c r="VCH582" s="633"/>
      <c r="VCI582" s="633"/>
      <c r="VCJ582" s="633"/>
      <c r="VCK582" s="633"/>
      <c r="VCL582" s="633"/>
      <c r="VCM582" s="633"/>
      <c r="VCN582" s="633"/>
      <c r="VCO582" s="633"/>
      <c r="VCP582" s="633"/>
      <c r="VCQ582" s="633"/>
      <c r="VCR582" s="633"/>
      <c r="VCS582" s="633"/>
      <c r="VCT582" s="633"/>
      <c r="VCU582" s="633"/>
      <c r="VCV582" s="633"/>
      <c r="VCW582" s="633"/>
      <c r="VCX582" s="633"/>
      <c r="VCY582" s="633"/>
      <c r="VCZ582" s="633"/>
      <c r="VDA582" s="633"/>
      <c r="VDB582" s="633"/>
      <c r="VDC582" s="633"/>
      <c r="VDD582" s="633"/>
      <c r="VDE582" s="633"/>
      <c r="VDF582" s="633"/>
      <c r="VDG582" s="633"/>
      <c r="VDH582" s="633"/>
      <c r="VDI582" s="633"/>
      <c r="VDJ582" s="633"/>
      <c r="VDK582" s="633"/>
      <c r="VDL582" s="633"/>
      <c r="VDM582" s="633"/>
      <c r="VDN582" s="633"/>
      <c r="VDO582" s="633"/>
      <c r="VDP582" s="633"/>
      <c r="VDQ582" s="633"/>
      <c r="VDR582" s="633"/>
      <c r="VDS582" s="633"/>
      <c r="VDT582" s="633"/>
      <c r="VDU582" s="633"/>
      <c r="VDV582" s="633"/>
      <c r="VDW582" s="633"/>
      <c r="VDX582" s="633"/>
      <c r="VDY582" s="633"/>
      <c r="VDZ582" s="633"/>
      <c r="VEA582" s="633"/>
      <c r="VEB582" s="633"/>
      <c r="VEC582" s="633"/>
      <c r="VED582" s="633"/>
      <c r="VEE582" s="633"/>
      <c r="VEF582" s="633"/>
      <c r="VEG582" s="633"/>
      <c r="VEH582" s="633"/>
      <c r="VEI582" s="633"/>
      <c r="VEJ582" s="633"/>
      <c r="VEK582" s="633"/>
      <c r="VEL582" s="633"/>
      <c r="VEM582" s="633"/>
      <c r="VEN582" s="633"/>
      <c r="VEO582" s="633"/>
      <c r="VEP582" s="633"/>
      <c r="VEQ582" s="633"/>
      <c r="VER582" s="633"/>
      <c r="VES582" s="633"/>
      <c r="VET582" s="633"/>
      <c r="VEU582" s="633"/>
      <c r="VEV582" s="633"/>
      <c r="VEW582" s="633"/>
      <c r="VEX582" s="633"/>
      <c r="VEY582" s="633"/>
      <c r="VEZ582" s="633"/>
      <c r="VFA582" s="633"/>
      <c r="VFB582" s="633"/>
      <c r="VFC582" s="633"/>
      <c r="VFD582" s="633"/>
      <c r="VFE582" s="633"/>
      <c r="VFF582" s="633"/>
      <c r="VFG582" s="633"/>
      <c r="VFH582" s="633"/>
      <c r="VFI582" s="633"/>
      <c r="VFJ582" s="633"/>
      <c r="VFK582" s="633"/>
      <c r="VFL582" s="633"/>
      <c r="VFM582" s="633"/>
      <c r="VFN582" s="633"/>
      <c r="VFO582" s="633"/>
      <c r="VFP582" s="633"/>
      <c r="VFQ582" s="633"/>
      <c r="VFR582" s="633"/>
      <c r="VFS582" s="633"/>
      <c r="VFT582" s="633"/>
      <c r="VFU582" s="633"/>
      <c r="VFV582" s="633"/>
      <c r="VFW582" s="633"/>
      <c r="VFX582" s="633"/>
      <c r="VFY582" s="633"/>
      <c r="VFZ582" s="633"/>
      <c r="VGA582" s="633"/>
      <c r="VGB582" s="633"/>
      <c r="VGC582" s="633"/>
      <c r="VGD582" s="633"/>
      <c r="VGE582" s="633"/>
      <c r="VGF582" s="633"/>
      <c r="VGG582" s="633"/>
      <c r="VGH582" s="633"/>
      <c r="VGI582" s="633"/>
      <c r="VGJ582" s="633"/>
      <c r="VGK582" s="633"/>
      <c r="VGL582" s="633"/>
      <c r="VGM582" s="633"/>
      <c r="VGN582" s="633"/>
      <c r="VGO582" s="633"/>
      <c r="VGP582" s="633"/>
      <c r="VGQ582" s="633"/>
      <c r="VGR582" s="633"/>
      <c r="VGS582" s="633"/>
      <c r="VGT582" s="633"/>
      <c r="VGU582" s="633"/>
      <c r="VGV582" s="633"/>
      <c r="VGW582" s="633"/>
      <c r="VGX582" s="633"/>
      <c r="VGY582" s="633"/>
      <c r="VGZ582" s="633"/>
      <c r="VHA582" s="633"/>
      <c r="VHB582" s="633"/>
      <c r="VHC582" s="633"/>
      <c r="VHD582" s="633"/>
      <c r="VHE582" s="633"/>
      <c r="VHF582" s="633"/>
      <c r="VHG582" s="633"/>
      <c r="VHH582" s="633"/>
      <c r="VHI582" s="633"/>
      <c r="VHJ582" s="633"/>
      <c r="VHK582" s="633"/>
      <c r="VHL582" s="633"/>
      <c r="VHM582" s="633"/>
      <c r="VHN582" s="633"/>
      <c r="VHO582" s="633"/>
      <c r="VHP582" s="633"/>
      <c r="VHQ582" s="633"/>
      <c r="VHR582" s="633"/>
      <c r="VHS582" s="633"/>
      <c r="VHT582" s="633"/>
      <c r="VHU582" s="633"/>
      <c r="VHV582" s="633"/>
      <c r="VHW582" s="633"/>
      <c r="VHX582" s="633"/>
      <c r="VHY582" s="633"/>
      <c r="VHZ582" s="633"/>
      <c r="VIA582" s="633"/>
      <c r="VIB582" s="633"/>
      <c r="VIC582" s="633"/>
      <c r="VID582" s="633"/>
      <c r="VIE582" s="633"/>
      <c r="VIF582" s="633"/>
      <c r="VIG582" s="633"/>
      <c r="VIH582" s="633"/>
      <c r="VII582" s="633"/>
      <c r="VIJ582" s="633"/>
      <c r="VIK582" s="633"/>
      <c r="VIL582" s="633"/>
      <c r="VIM582" s="633"/>
      <c r="VIN582" s="633"/>
      <c r="VIO582" s="633"/>
      <c r="VIP582" s="633"/>
      <c r="VIQ582" s="633"/>
      <c r="VIR582" s="633"/>
      <c r="VIS582" s="633"/>
      <c r="VIT582" s="633"/>
      <c r="VIU582" s="633"/>
      <c r="VIV582" s="633"/>
      <c r="VIW582" s="633"/>
      <c r="VIX582" s="633"/>
      <c r="VIY582" s="633"/>
      <c r="VIZ582" s="633"/>
      <c r="VJA582" s="633"/>
      <c r="VJB582" s="633"/>
      <c r="VJC582" s="633"/>
      <c r="VJD582" s="633"/>
      <c r="VJE582" s="633"/>
      <c r="VJF582" s="633"/>
      <c r="VJG582" s="633"/>
      <c r="VJH582" s="633"/>
      <c r="VJI582" s="633"/>
      <c r="VJJ582" s="633"/>
      <c r="VJK582" s="633"/>
      <c r="VJL582" s="633"/>
      <c r="VJM582" s="633"/>
      <c r="VJN582" s="633"/>
      <c r="VJO582" s="633"/>
      <c r="VJP582" s="633"/>
      <c r="VJQ582" s="633"/>
      <c r="VJR582" s="633"/>
      <c r="VJS582" s="633"/>
      <c r="VJT582" s="633"/>
      <c r="VJU582" s="633"/>
      <c r="VJV582" s="633"/>
      <c r="VJW582" s="633"/>
      <c r="VJX582" s="633"/>
      <c r="VJY582" s="633"/>
      <c r="VJZ582" s="633"/>
      <c r="VKA582" s="633"/>
      <c r="VKB582" s="633"/>
      <c r="VKC582" s="633"/>
      <c r="VKD582" s="633"/>
      <c r="VKE582" s="633"/>
      <c r="VKF582" s="633"/>
      <c r="VKG582" s="633"/>
      <c r="VKH582" s="633"/>
      <c r="VKI582" s="633"/>
      <c r="VKJ582" s="633"/>
      <c r="VKK582" s="633"/>
      <c r="VKL582" s="633"/>
      <c r="VKM582" s="633"/>
      <c r="VKN582" s="633"/>
      <c r="VKO582" s="633"/>
      <c r="VKP582" s="633"/>
      <c r="VKQ582" s="633"/>
      <c r="VKR582" s="633"/>
      <c r="VKS582" s="633"/>
      <c r="VKT582" s="633"/>
      <c r="VKU582" s="633"/>
      <c r="VKV582" s="633"/>
      <c r="VKW582" s="633"/>
      <c r="VKX582" s="633"/>
      <c r="VKY582" s="633"/>
      <c r="VKZ582" s="633"/>
      <c r="VLA582" s="633"/>
      <c r="VLB582" s="633"/>
      <c r="VLC582" s="633"/>
      <c r="VLD582" s="633"/>
      <c r="VLE582" s="633"/>
      <c r="VLF582" s="633"/>
      <c r="VLG582" s="633"/>
      <c r="VLH582" s="633"/>
      <c r="VLI582" s="633"/>
      <c r="VLJ582" s="633"/>
      <c r="VLK582" s="633"/>
      <c r="VLL582" s="633"/>
      <c r="VLM582" s="633"/>
      <c r="VLN582" s="633"/>
      <c r="VLO582" s="633"/>
      <c r="VLP582" s="633"/>
      <c r="VLQ582" s="633"/>
      <c r="VLR582" s="633"/>
      <c r="VLS582" s="633"/>
      <c r="VLT582" s="633"/>
      <c r="VLU582" s="633"/>
      <c r="VLV582" s="633"/>
      <c r="VLW582" s="633"/>
      <c r="VLX582" s="633"/>
      <c r="VLY582" s="633"/>
      <c r="VLZ582" s="633"/>
      <c r="VMA582" s="633"/>
      <c r="VMB582" s="633"/>
      <c r="VMC582" s="633"/>
      <c r="VMD582" s="633"/>
      <c r="VME582" s="633"/>
      <c r="VMF582" s="633"/>
      <c r="VMG582" s="633"/>
      <c r="VMH582" s="633"/>
      <c r="VMI582" s="633"/>
      <c r="VMJ582" s="633"/>
      <c r="VMK582" s="633"/>
      <c r="VML582" s="633"/>
      <c r="VMM582" s="633"/>
      <c r="VMN582" s="633"/>
      <c r="VMO582" s="633"/>
      <c r="VMP582" s="633"/>
      <c r="VMQ582" s="633"/>
      <c r="VMR582" s="633"/>
      <c r="VMS582" s="633"/>
      <c r="VMT582" s="633"/>
      <c r="VMU582" s="633"/>
      <c r="VMV582" s="633"/>
      <c r="VMW582" s="633"/>
      <c r="VMX582" s="633"/>
      <c r="VMY582" s="633"/>
      <c r="VMZ582" s="633"/>
      <c r="VNA582" s="633"/>
      <c r="VNB582" s="633"/>
      <c r="VNC582" s="633"/>
      <c r="VND582" s="633"/>
      <c r="VNE582" s="633"/>
      <c r="VNF582" s="633"/>
      <c r="VNG582" s="633"/>
      <c r="VNH582" s="633"/>
      <c r="VNI582" s="633"/>
      <c r="VNJ582" s="633"/>
      <c r="VNK582" s="633"/>
      <c r="VNL582" s="633"/>
      <c r="VNM582" s="633"/>
      <c r="VNN582" s="633"/>
      <c r="VNO582" s="633"/>
      <c r="VNP582" s="633"/>
      <c r="VNQ582" s="633"/>
      <c r="VNR582" s="633"/>
      <c r="VNS582" s="633"/>
      <c r="VNT582" s="633"/>
      <c r="VNU582" s="633"/>
      <c r="VNV582" s="633"/>
      <c r="VNW582" s="633"/>
      <c r="VNX582" s="633"/>
      <c r="VNY582" s="633"/>
      <c r="VNZ582" s="633"/>
      <c r="VOA582" s="633"/>
      <c r="VOB582" s="633"/>
      <c r="VOC582" s="633"/>
      <c r="VOD582" s="633"/>
      <c r="VOE582" s="633"/>
      <c r="VOF582" s="633"/>
      <c r="VOG582" s="633"/>
      <c r="VOH582" s="633"/>
      <c r="VOI582" s="633"/>
      <c r="VOJ582" s="633"/>
      <c r="VOK582" s="633"/>
      <c r="VOL582" s="633"/>
      <c r="VOM582" s="633"/>
      <c r="VON582" s="633"/>
      <c r="VOO582" s="633"/>
      <c r="VOP582" s="633"/>
      <c r="VOQ582" s="633"/>
      <c r="VOR582" s="633"/>
      <c r="VOS582" s="633"/>
      <c r="VOT582" s="633"/>
      <c r="VOU582" s="633"/>
      <c r="VOV582" s="633"/>
      <c r="VOW582" s="633"/>
      <c r="VOX582" s="633"/>
      <c r="VOY582" s="633"/>
      <c r="VOZ582" s="633"/>
      <c r="VPA582" s="633"/>
      <c r="VPB582" s="633"/>
      <c r="VPC582" s="633"/>
      <c r="VPD582" s="633"/>
      <c r="VPE582" s="633"/>
      <c r="VPF582" s="633"/>
      <c r="VPG582" s="633"/>
      <c r="VPH582" s="633"/>
      <c r="VPI582" s="633"/>
      <c r="VPJ582" s="633"/>
      <c r="VPK582" s="633"/>
      <c r="VPL582" s="633"/>
      <c r="VPM582" s="633"/>
      <c r="VPN582" s="633"/>
      <c r="VPO582" s="633"/>
      <c r="VPP582" s="633"/>
      <c r="VPQ582" s="633"/>
      <c r="VPR582" s="633"/>
      <c r="VPS582" s="633"/>
      <c r="VPT582" s="633"/>
      <c r="VPU582" s="633"/>
      <c r="VPV582" s="633"/>
      <c r="VPW582" s="633"/>
      <c r="VPX582" s="633"/>
      <c r="VPY582" s="633"/>
      <c r="VPZ582" s="633"/>
      <c r="VQA582" s="633"/>
      <c r="VQB582" s="633"/>
      <c r="VQC582" s="633"/>
      <c r="VQD582" s="633"/>
      <c r="VQE582" s="633"/>
      <c r="VQF582" s="633"/>
      <c r="VQG582" s="633"/>
      <c r="VQH582" s="633"/>
      <c r="VQI582" s="633"/>
      <c r="VQJ582" s="633"/>
      <c r="VQK582" s="633"/>
      <c r="VQL582" s="633"/>
      <c r="VQM582" s="633"/>
      <c r="VQN582" s="633"/>
      <c r="VQO582" s="633"/>
      <c r="VQP582" s="633"/>
      <c r="VQQ582" s="633"/>
      <c r="VQR582" s="633"/>
      <c r="VQS582" s="633"/>
      <c r="VQT582" s="633"/>
      <c r="VQU582" s="633"/>
      <c r="VQV582" s="633"/>
      <c r="VQW582" s="633"/>
      <c r="VQX582" s="633"/>
      <c r="VQY582" s="633"/>
      <c r="VQZ582" s="633"/>
      <c r="VRA582" s="633"/>
      <c r="VRB582" s="633"/>
      <c r="VRC582" s="633"/>
      <c r="VRD582" s="633"/>
      <c r="VRE582" s="633"/>
      <c r="VRF582" s="633"/>
      <c r="VRG582" s="633"/>
      <c r="VRH582" s="633"/>
      <c r="VRI582" s="633"/>
      <c r="VRJ582" s="633"/>
      <c r="VRK582" s="633"/>
      <c r="VRL582" s="633"/>
      <c r="VRM582" s="633"/>
      <c r="VRN582" s="633"/>
      <c r="VRO582" s="633"/>
      <c r="VRP582" s="633"/>
      <c r="VRQ582" s="633"/>
      <c r="VRR582" s="633"/>
      <c r="VRS582" s="633"/>
      <c r="VRT582" s="633"/>
      <c r="VRU582" s="633"/>
      <c r="VRV582" s="633"/>
      <c r="VRW582" s="633"/>
      <c r="VRX582" s="633"/>
      <c r="VRY582" s="633"/>
      <c r="VRZ582" s="633"/>
      <c r="VSA582" s="633"/>
      <c r="VSB582" s="633"/>
      <c r="VSC582" s="633"/>
      <c r="VSD582" s="633"/>
      <c r="VSE582" s="633"/>
      <c r="VSF582" s="633"/>
      <c r="VSG582" s="633"/>
      <c r="VSH582" s="633"/>
      <c r="VSI582" s="633"/>
      <c r="VSJ582" s="633"/>
      <c r="VSK582" s="633"/>
      <c r="VSL582" s="633"/>
      <c r="VSM582" s="633"/>
      <c r="VSN582" s="633"/>
      <c r="VSO582" s="633"/>
      <c r="VSP582" s="633"/>
      <c r="VSQ582" s="633"/>
      <c r="VSR582" s="633"/>
      <c r="VSS582" s="633"/>
      <c r="VST582" s="633"/>
      <c r="VSU582" s="633"/>
      <c r="VSV582" s="633"/>
      <c r="VSW582" s="633"/>
      <c r="VSX582" s="633"/>
      <c r="VSY582" s="633"/>
      <c r="VSZ582" s="633"/>
      <c r="VTA582" s="633"/>
      <c r="VTB582" s="633"/>
      <c r="VTC582" s="633"/>
      <c r="VTD582" s="633"/>
      <c r="VTE582" s="633"/>
      <c r="VTF582" s="633"/>
      <c r="VTG582" s="633"/>
      <c r="VTH582" s="633"/>
      <c r="VTI582" s="633"/>
      <c r="VTJ582" s="633"/>
      <c r="VTK582" s="633"/>
      <c r="VTL582" s="633"/>
      <c r="VTM582" s="633"/>
      <c r="VTN582" s="633"/>
      <c r="VTO582" s="633"/>
      <c r="VTP582" s="633"/>
      <c r="VTQ582" s="633"/>
      <c r="VTR582" s="633"/>
      <c r="VTS582" s="633"/>
      <c r="VTT582" s="633"/>
      <c r="VTU582" s="633"/>
      <c r="VTV582" s="633"/>
      <c r="VTW582" s="633"/>
      <c r="VTX582" s="633"/>
      <c r="VTY582" s="633"/>
      <c r="VTZ582" s="633"/>
      <c r="VUA582" s="633"/>
      <c r="VUB582" s="633"/>
      <c r="VUC582" s="633"/>
      <c r="VUD582" s="633"/>
      <c r="VUE582" s="633"/>
      <c r="VUF582" s="633"/>
      <c r="VUG582" s="633"/>
      <c r="VUH582" s="633"/>
      <c r="VUI582" s="633"/>
      <c r="VUJ582" s="633"/>
      <c r="VUK582" s="633"/>
      <c r="VUL582" s="633"/>
      <c r="VUM582" s="633"/>
      <c r="VUN582" s="633"/>
      <c r="VUO582" s="633"/>
      <c r="VUP582" s="633"/>
      <c r="VUQ582" s="633"/>
      <c r="VUR582" s="633"/>
      <c r="VUS582" s="633"/>
      <c r="VUT582" s="633"/>
      <c r="VUU582" s="633"/>
      <c r="VUV582" s="633"/>
      <c r="VUW582" s="633"/>
      <c r="VUX582" s="633"/>
      <c r="VUY582" s="633"/>
      <c r="VUZ582" s="633"/>
      <c r="VVA582" s="633"/>
      <c r="VVB582" s="633"/>
      <c r="VVC582" s="633"/>
      <c r="VVD582" s="633"/>
      <c r="VVE582" s="633"/>
      <c r="VVF582" s="633"/>
      <c r="VVG582" s="633"/>
      <c r="VVH582" s="633"/>
      <c r="VVI582" s="633"/>
      <c r="VVJ582" s="633"/>
      <c r="VVK582" s="633"/>
      <c r="VVL582" s="633"/>
      <c r="VVM582" s="633"/>
      <c r="VVN582" s="633"/>
      <c r="VVO582" s="633"/>
      <c r="VVP582" s="633"/>
      <c r="VVQ582" s="633"/>
      <c r="VVR582" s="633"/>
      <c r="VVS582" s="633"/>
      <c r="VVT582" s="633"/>
      <c r="VVU582" s="633"/>
      <c r="VVV582" s="633"/>
      <c r="VVW582" s="633"/>
      <c r="VVX582" s="633"/>
      <c r="VVY582" s="633"/>
      <c r="VVZ582" s="633"/>
      <c r="VWA582" s="633"/>
      <c r="VWB582" s="633"/>
      <c r="VWC582" s="633"/>
      <c r="VWD582" s="633"/>
      <c r="VWE582" s="633"/>
      <c r="VWF582" s="633"/>
      <c r="VWG582" s="633"/>
      <c r="VWH582" s="633"/>
      <c r="VWI582" s="633"/>
      <c r="VWJ582" s="633"/>
      <c r="VWK582" s="633"/>
      <c r="VWL582" s="633"/>
      <c r="VWM582" s="633"/>
      <c r="VWN582" s="633"/>
      <c r="VWO582" s="633"/>
      <c r="VWP582" s="633"/>
      <c r="VWQ582" s="633"/>
      <c r="VWR582" s="633"/>
      <c r="VWS582" s="633"/>
      <c r="VWT582" s="633"/>
      <c r="VWU582" s="633"/>
      <c r="VWV582" s="633"/>
      <c r="VWW582" s="633"/>
      <c r="VWX582" s="633"/>
      <c r="VWY582" s="633"/>
      <c r="VWZ582" s="633"/>
      <c r="VXA582" s="633"/>
      <c r="VXB582" s="633"/>
      <c r="VXC582" s="633"/>
      <c r="VXD582" s="633"/>
      <c r="VXE582" s="633"/>
      <c r="VXF582" s="633"/>
      <c r="VXG582" s="633"/>
      <c r="VXH582" s="633"/>
      <c r="VXI582" s="633"/>
      <c r="VXJ582" s="633"/>
      <c r="VXK582" s="633"/>
      <c r="VXL582" s="633"/>
      <c r="VXM582" s="633"/>
      <c r="VXN582" s="633"/>
      <c r="VXO582" s="633"/>
      <c r="VXP582" s="633"/>
      <c r="VXQ582" s="633"/>
      <c r="VXR582" s="633"/>
      <c r="VXS582" s="633"/>
      <c r="VXT582" s="633"/>
      <c r="VXU582" s="633"/>
      <c r="VXV582" s="633"/>
      <c r="VXW582" s="633"/>
      <c r="VXX582" s="633"/>
      <c r="VXY582" s="633"/>
      <c r="VXZ582" s="633"/>
      <c r="VYA582" s="633"/>
      <c r="VYB582" s="633"/>
      <c r="VYC582" s="633"/>
      <c r="VYD582" s="633"/>
      <c r="VYE582" s="633"/>
      <c r="VYF582" s="633"/>
      <c r="VYG582" s="633"/>
      <c r="VYH582" s="633"/>
      <c r="VYI582" s="633"/>
      <c r="VYJ582" s="633"/>
      <c r="VYK582" s="633"/>
      <c r="VYL582" s="633"/>
      <c r="VYM582" s="633"/>
      <c r="VYN582" s="633"/>
      <c r="VYO582" s="633"/>
      <c r="VYP582" s="633"/>
      <c r="VYQ582" s="633"/>
      <c r="VYR582" s="633"/>
      <c r="VYS582" s="633"/>
      <c r="VYT582" s="633"/>
      <c r="VYU582" s="633"/>
      <c r="VYV582" s="633"/>
      <c r="VYW582" s="633"/>
      <c r="VYX582" s="633"/>
      <c r="VYY582" s="633"/>
      <c r="VYZ582" s="633"/>
      <c r="VZA582" s="633"/>
      <c r="VZB582" s="633"/>
      <c r="VZC582" s="633"/>
      <c r="VZD582" s="633"/>
      <c r="VZE582" s="633"/>
      <c r="VZF582" s="633"/>
      <c r="VZG582" s="633"/>
      <c r="VZH582" s="633"/>
      <c r="VZI582" s="633"/>
      <c r="VZJ582" s="633"/>
      <c r="VZK582" s="633"/>
      <c r="VZL582" s="633"/>
      <c r="VZM582" s="633"/>
      <c r="VZN582" s="633"/>
      <c r="VZO582" s="633"/>
      <c r="VZP582" s="633"/>
      <c r="VZQ582" s="633"/>
      <c r="VZR582" s="633"/>
      <c r="VZS582" s="633"/>
      <c r="VZT582" s="633"/>
      <c r="VZU582" s="633"/>
      <c r="VZV582" s="633"/>
      <c r="VZW582" s="633"/>
      <c r="VZX582" s="633"/>
      <c r="VZY582" s="633"/>
      <c r="VZZ582" s="633"/>
      <c r="WAA582" s="633"/>
      <c r="WAB582" s="633"/>
      <c r="WAC582" s="633"/>
      <c r="WAD582" s="633"/>
      <c r="WAE582" s="633"/>
      <c r="WAF582" s="633"/>
      <c r="WAG582" s="633"/>
      <c r="WAH582" s="633"/>
      <c r="WAI582" s="633"/>
      <c r="WAJ582" s="633"/>
      <c r="WAK582" s="633"/>
      <c r="WAL582" s="633"/>
      <c r="WAM582" s="633"/>
      <c r="WAN582" s="633"/>
      <c r="WAO582" s="633"/>
      <c r="WAP582" s="633"/>
      <c r="WAQ582" s="633"/>
      <c r="WAR582" s="633"/>
      <c r="WAS582" s="633"/>
      <c r="WAT582" s="633"/>
      <c r="WAU582" s="633"/>
      <c r="WAV582" s="633"/>
      <c r="WAW582" s="633"/>
      <c r="WAX582" s="633"/>
      <c r="WAY582" s="633"/>
      <c r="WAZ582" s="633"/>
      <c r="WBA582" s="633"/>
      <c r="WBB582" s="633"/>
      <c r="WBC582" s="633"/>
      <c r="WBD582" s="633"/>
      <c r="WBE582" s="633"/>
      <c r="WBF582" s="633"/>
      <c r="WBG582" s="633"/>
      <c r="WBH582" s="633"/>
      <c r="WBI582" s="633"/>
      <c r="WBJ582" s="633"/>
      <c r="WBK582" s="633"/>
      <c r="WBL582" s="633"/>
      <c r="WBM582" s="633"/>
      <c r="WBN582" s="633"/>
      <c r="WBO582" s="633"/>
      <c r="WBP582" s="633"/>
      <c r="WBQ582" s="633"/>
      <c r="WBR582" s="633"/>
      <c r="WBS582" s="633"/>
      <c r="WBT582" s="633"/>
      <c r="WBU582" s="633"/>
      <c r="WBV582" s="633"/>
      <c r="WBW582" s="633"/>
      <c r="WBX582" s="633"/>
      <c r="WBY582" s="633"/>
      <c r="WBZ582" s="633"/>
      <c r="WCA582" s="633"/>
      <c r="WCB582" s="633"/>
      <c r="WCC582" s="633"/>
      <c r="WCD582" s="633"/>
      <c r="WCE582" s="633"/>
      <c r="WCF582" s="633"/>
      <c r="WCG582" s="633"/>
      <c r="WCH582" s="633"/>
      <c r="WCI582" s="633"/>
      <c r="WCJ582" s="633"/>
      <c r="WCK582" s="633"/>
      <c r="WCL582" s="633"/>
      <c r="WCM582" s="633"/>
      <c r="WCN582" s="633"/>
      <c r="WCO582" s="633"/>
      <c r="WCP582" s="633"/>
      <c r="WCQ582" s="633"/>
      <c r="WCR582" s="633"/>
      <c r="WCS582" s="633"/>
      <c r="WCT582" s="633"/>
      <c r="WCU582" s="633"/>
      <c r="WCV582" s="633"/>
      <c r="WCW582" s="633"/>
      <c r="WCX582" s="633"/>
      <c r="WCY582" s="633"/>
      <c r="WCZ582" s="633"/>
      <c r="WDA582" s="633"/>
      <c r="WDB582" s="633"/>
      <c r="WDC582" s="633"/>
      <c r="WDD582" s="633"/>
      <c r="WDE582" s="633"/>
      <c r="WDF582" s="633"/>
      <c r="WDG582" s="633"/>
      <c r="WDH582" s="633"/>
      <c r="WDI582" s="633"/>
      <c r="WDJ582" s="633"/>
      <c r="WDK582" s="633"/>
      <c r="WDL582" s="633"/>
      <c r="WDM582" s="633"/>
      <c r="WDN582" s="633"/>
      <c r="WDO582" s="633"/>
      <c r="WDP582" s="633"/>
      <c r="WDQ582" s="633"/>
      <c r="WDR582" s="633"/>
      <c r="WDS582" s="633"/>
      <c r="WDT582" s="633"/>
      <c r="WDU582" s="633"/>
      <c r="WDV582" s="633"/>
      <c r="WDW582" s="633"/>
      <c r="WDX582" s="633"/>
      <c r="WDY582" s="633"/>
      <c r="WDZ582" s="633"/>
      <c r="WEA582" s="633"/>
      <c r="WEB582" s="633"/>
      <c r="WEC582" s="633"/>
      <c r="WED582" s="633"/>
      <c r="WEE582" s="633"/>
      <c r="WEF582" s="633"/>
      <c r="WEG582" s="633"/>
      <c r="WEH582" s="633"/>
      <c r="WEI582" s="633"/>
      <c r="WEJ582" s="633"/>
      <c r="WEK582" s="633"/>
      <c r="WEL582" s="633"/>
      <c r="WEM582" s="633"/>
      <c r="WEN582" s="633"/>
      <c r="WEO582" s="633"/>
      <c r="WEP582" s="633"/>
      <c r="WEQ582" s="633"/>
      <c r="WER582" s="633"/>
      <c r="WES582" s="633"/>
      <c r="WET582" s="633"/>
      <c r="WEU582" s="633"/>
      <c r="WEV582" s="633"/>
      <c r="WEW582" s="633"/>
      <c r="WEX582" s="633"/>
      <c r="WEY582" s="633"/>
      <c r="WEZ582" s="633"/>
      <c r="WFA582" s="633"/>
      <c r="WFB582" s="633"/>
      <c r="WFC582" s="633"/>
      <c r="WFD582" s="633"/>
      <c r="WFE582" s="633"/>
      <c r="WFF582" s="633"/>
      <c r="WFG582" s="633"/>
      <c r="WFH582" s="633"/>
      <c r="WFI582" s="633"/>
      <c r="WFJ582" s="633"/>
      <c r="WFK582" s="633"/>
      <c r="WFL582" s="633"/>
      <c r="WFM582" s="633"/>
      <c r="WFN582" s="633"/>
      <c r="WFO582" s="633"/>
      <c r="WFP582" s="633"/>
      <c r="WFQ582" s="633"/>
      <c r="WFR582" s="633"/>
      <c r="WFS582" s="633"/>
      <c r="WFT582" s="633"/>
      <c r="WFU582" s="633"/>
      <c r="WFV582" s="633"/>
      <c r="WFW582" s="633"/>
      <c r="WFX582" s="633"/>
      <c r="WFY582" s="633"/>
      <c r="WFZ582" s="633"/>
      <c r="WGA582" s="633"/>
      <c r="WGB582" s="633"/>
      <c r="WGC582" s="633"/>
      <c r="WGD582" s="633"/>
      <c r="WGE582" s="633"/>
      <c r="WGF582" s="633"/>
      <c r="WGG582" s="633"/>
      <c r="WGH582" s="633"/>
      <c r="WGI582" s="633"/>
      <c r="WGJ582" s="633"/>
      <c r="WGK582" s="633"/>
      <c r="WGL582" s="633"/>
      <c r="WGM582" s="633"/>
      <c r="WGN582" s="633"/>
      <c r="WGO582" s="633"/>
      <c r="WGP582" s="633"/>
      <c r="WGQ582" s="633"/>
      <c r="WGR582" s="633"/>
      <c r="WGS582" s="633"/>
      <c r="WGT582" s="633"/>
      <c r="WGU582" s="633"/>
      <c r="WGV582" s="633"/>
      <c r="WGW582" s="633"/>
      <c r="WGX582" s="633"/>
      <c r="WGY582" s="633"/>
      <c r="WGZ582" s="633"/>
      <c r="WHA582" s="633"/>
      <c r="WHB582" s="633"/>
      <c r="WHC582" s="633"/>
      <c r="WHD582" s="633"/>
      <c r="WHE582" s="633"/>
      <c r="WHF582" s="633"/>
      <c r="WHG582" s="633"/>
      <c r="WHH582" s="633"/>
      <c r="WHI582" s="633"/>
      <c r="WHJ582" s="633"/>
      <c r="WHK582" s="633"/>
      <c r="WHL582" s="633"/>
      <c r="WHM582" s="633"/>
      <c r="WHN582" s="633"/>
      <c r="WHO582" s="633"/>
      <c r="WHP582" s="633"/>
      <c r="WHQ582" s="633"/>
      <c r="WHR582" s="633"/>
      <c r="WHS582" s="633"/>
      <c r="WHT582" s="633"/>
      <c r="WHU582" s="633"/>
      <c r="WHV582" s="633"/>
      <c r="WHW582" s="633"/>
      <c r="WHX582" s="633"/>
      <c r="WHY582" s="633"/>
      <c r="WHZ582" s="633"/>
      <c r="WIA582" s="633"/>
      <c r="WIB582" s="633"/>
      <c r="WIC582" s="633"/>
      <c r="WID582" s="633"/>
      <c r="WIE582" s="633"/>
      <c r="WIF582" s="633"/>
      <c r="WIG582" s="633"/>
      <c r="WIH582" s="633"/>
      <c r="WII582" s="633"/>
      <c r="WIJ582" s="633"/>
      <c r="WIK582" s="633"/>
      <c r="WIL582" s="633"/>
      <c r="WIM582" s="633"/>
      <c r="WIN582" s="633"/>
      <c r="WIO582" s="633"/>
      <c r="WIP582" s="633"/>
      <c r="WIQ582" s="633"/>
      <c r="WIR582" s="633"/>
      <c r="WIS582" s="633"/>
      <c r="WIT582" s="633"/>
      <c r="WIU582" s="633"/>
      <c r="WIV582" s="633"/>
      <c r="WIW582" s="633"/>
      <c r="WIX582" s="633"/>
      <c r="WIY582" s="633"/>
      <c r="WIZ582" s="633"/>
      <c r="WJA582" s="633"/>
      <c r="WJB582" s="633"/>
      <c r="WJC582" s="633"/>
      <c r="WJD582" s="633"/>
      <c r="WJE582" s="633"/>
      <c r="WJF582" s="633"/>
      <c r="WJG582" s="633"/>
      <c r="WJH582" s="633"/>
      <c r="WJI582" s="633"/>
      <c r="WJJ582" s="633"/>
      <c r="WJK582" s="633"/>
      <c r="WJL582" s="633"/>
      <c r="WJM582" s="633"/>
      <c r="WJN582" s="633"/>
      <c r="WJO582" s="633"/>
      <c r="WJP582" s="633"/>
      <c r="WJQ582" s="633"/>
      <c r="WJR582" s="633"/>
      <c r="WJS582" s="633"/>
      <c r="WJT582" s="633"/>
      <c r="WJU582" s="633"/>
      <c r="WJV582" s="633"/>
      <c r="WJW582" s="633"/>
      <c r="WJX582" s="633"/>
      <c r="WJY582" s="633"/>
      <c r="WJZ582" s="633"/>
      <c r="WKA582" s="633"/>
      <c r="WKB582" s="633"/>
      <c r="WKC582" s="633"/>
      <c r="WKD582" s="633"/>
      <c r="WKE582" s="633"/>
      <c r="WKF582" s="633"/>
      <c r="WKG582" s="633"/>
      <c r="WKH582" s="633"/>
      <c r="WKI582" s="633"/>
      <c r="WKJ582" s="633"/>
      <c r="WKK582" s="633"/>
      <c r="WKL582" s="633"/>
      <c r="WKM582" s="633"/>
      <c r="WKN582" s="633"/>
      <c r="WKO582" s="633"/>
      <c r="WKP582" s="633"/>
      <c r="WKQ582" s="633"/>
      <c r="WKR582" s="633"/>
      <c r="WKS582" s="633"/>
      <c r="WKT582" s="633"/>
      <c r="WKU582" s="633"/>
      <c r="WKV582" s="633"/>
      <c r="WKW582" s="633"/>
      <c r="WKX582" s="633"/>
      <c r="WKY582" s="633"/>
      <c r="WKZ582" s="633"/>
      <c r="WLA582" s="633"/>
      <c r="WLB582" s="633"/>
      <c r="WLC582" s="633"/>
      <c r="WLD582" s="633"/>
      <c r="WLE582" s="633"/>
      <c r="WLF582" s="633"/>
      <c r="WLG582" s="633"/>
      <c r="WLH582" s="633"/>
      <c r="WLI582" s="633"/>
      <c r="WLJ582" s="633"/>
      <c r="WLK582" s="633"/>
      <c r="WLL582" s="633"/>
      <c r="WLM582" s="633"/>
      <c r="WLN582" s="633"/>
      <c r="WLO582" s="633"/>
      <c r="WLP582" s="633"/>
      <c r="WLQ582" s="633"/>
      <c r="WLR582" s="633"/>
      <c r="WLS582" s="633"/>
      <c r="WLT582" s="633"/>
      <c r="WLU582" s="633"/>
      <c r="WLV582" s="633"/>
      <c r="WLW582" s="633"/>
      <c r="WLX582" s="633"/>
      <c r="WLY582" s="633"/>
      <c r="WLZ582" s="633"/>
      <c r="WMA582" s="633"/>
      <c r="WMB582" s="633"/>
      <c r="WMC582" s="633"/>
      <c r="WMD582" s="633"/>
      <c r="WME582" s="633"/>
      <c r="WMF582" s="633"/>
      <c r="WMG582" s="633"/>
      <c r="WMH582" s="633"/>
      <c r="WMI582" s="633"/>
      <c r="WMJ582" s="633"/>
      <c r="WMK582" s="633"/>
      <c r="WML582" s="633"/>
      <c r="WMM582" s="633"/>
      <c r="WMN582" s="633"/>
      <c r="WMO582" s="633"/>
      <c r="WMP582" s="633"/>
      <c r="WMQ582" s="633"/>
      <c r="WMR582" s="633"/>
      <c r="WMS582" s="633"/>
      <c r="WMT582" s="633"/>
      <c r="WMU582" s="633"/>
      <c r="WMV582" s="633"/>
      <c r="WMW582" s="633"/>
      <c r="WMX582" s="633"/>
      <c r="WMY582" s="633"/>
      <c r="WMZ582" s="633"/>
      <c r="WNA582" s="633"/>
      <c r="WNB582" s="633"/>
      <c r="WNC582" s="633"/>
      <c r="WND582" s="633"/>
      <c r="WNE582" s="633"/>
      <c r="WNF582" s="633"/>
      <c r="WNG582" s="633"/>
      <c r="WNH582" s="633"/>
      <c r="WNI582" s="633"/>
      <c r="WNJ582" s="633"/>
      <c r="WNK582" s="633"/>
      <c r="WNL582" s="633"/>
      <c r="WNM582" s="633"/>
      <c r="WNN582" s="633"/>
      <c r="WNO582" s="633"/>
      <c r="WNP582" s="633"/>
      <c r="WNQ582" s="633"/>
      <c r="WNR582" s="633"/>
      <c r="WNS582" s="633"/>
      <c r="WNT582" s="633"/>
      <c r="WNU582" s="633"/>
      <c r="WNV582" s="633"/>
      <c r="WNW582" s="633"/>
      <c r="WNX582" s="633"/>
      <c r="WNY582" s="633"/>
      <c r="WNZ582" s="633"/>
      <c r="WOA582" s="633"/>
      <c r="WOB582" s="633"/>
      <c r="WOC582" s="633"/>
      <c r="WOD582" s="633"/>
      <c r="WOE582" s="633"/>
      <c r="WOF582" s="633"/>
      <c r="WOG582" s="633"/>
      <c r="WOH582" s="633"/>
      <c r="WOI582" s="633"/>
      <c r="WOJ582" s="633"/>
      <c r="WOK582" s="633"/>
      <c r="WOL582" s="633"/>
      <c r="WOM582" s="633"/>
      <c r="WON582" s="633"/>
      <c r="WOO582" s="633"/>
      <c r="WOP582" s="633"/>
      <c r="WOQ582" s="633"/>
      <c r="WOR582" s="633"/>
      <c r="WOS582" s="633"/>
      <c r="WOT582" s="633"/>
      <c r="WOU582" s="633"/>
      <c r="WOV582" s="633"/>
      <c r="WOW582" s="633"/>
      <c r="WOX582" s="633"/>
      <c r="WOY582" s="633"/>
      <c r="WOZ582" s="633"/>
      <c r="WPA582" s="633"/>
      <c r="WPB582" s="633"/>
      <c r="WPC582" s="633"/>
      <c r="WPD582" s="633"/>
      <c r="WPE582" s="633"/>
      <c r="WPF582" s="633"/>
      <c r="WPG582" s="633"/>
      <c r="WPH582" s="633"/>
      <c r="WPI582" s="633"/>
      <c r="WPJ582" s="633"/>
      <c r="WPK582" s="633"/>
      <c r="WPL582" s="633"/>
      <c r="WPM582" s="633"/>
      <c r="WPN582" s="633"/>
      <c r="WPO582" s="633"/>
      <c r="WPP582" s="633"/>
      <c r="WPQ582" s="633"/>
      <c r="WPR582" s="633"/>
      <c r="WPS582" s="633"/>
      <c r="WPT582" s="633"/>
      <c r="WPU582" s="633"/>
      <c r="WPV582" s="633"/>
      <c r="WPW582" s="633"/>
      <c r="WPX582" s="633"/>
      <c r="WPY582" s="633"/>
      <c r="WPZ582" s="633"/>
      <c r="WQA582" s="633"/>
      <c r="WQB582" s="633"/>
      <c r="WQC582" s="633"/>
      <c r="WQD582" s="633"/>
      <c r="WQE582" s="633"/>
      <c r="WQF582" s="633"/>
      <c r="WQG582" s="633"/>
      <c r="WQH582" s="633"/>
      <c r="WQI582" s="633"/>
      <c r="WQJ582" s="633"/>
      <c r="WQK582" s="633"/>
      <c r="WQL582" s="633"/>
      <c r="WQM582" s="633"/>
      <c r="WQN582" s="633"/>
      <c r="WQO582" s="633"/>
      <c r="WQP582" s="633"/>
      <c r="WQQ582" s="633"/>
      <c r="WQR582" s="633"/>
      <c r="WQS582" s="633"/>
      <c r="WQT582" s="633"/>
      <c r="WQU582" s="633"/>
      <c r="WQV582" s="633"/>
      <c r="WQW582" s="633"/>
      <c r="WQX582" s="633"/>
      <c r="WQY582" s="633"/>
      <c r="WQZ582" s="633"/>
      <c r="WRA582" s="633"/>
      <c r="WRB582" s="633"/>
      <c r="WRC582" s="633"/>
      <c r="WRD582" s="633"/>
      <c r="WRE582" s="633"/>
      <c r="WRF582" s="633"/>
      <c r="WRG582" s="633"/>
      <c r="WRH582" s="633"/>
      <c r="WRI582" s="633"/>
      <c r="WRJ582" s="633"/>
      <c r="WRK582" s="633"/>
      <c r="WRL582" s="633"/>
      <c r="WRM582" s="633"/>
      <c r="WRN582" s="633"/>
      <c r="WRO582" s="633"/>
      <c r="WRP582" s="633"/>
      <c r="WRQ582" s="633"/>
      <c r="WRR582" s="633"/>
      <c r="WRS582" s="633"/>
      <c r="WRT582" s="633"/>
      <c r="WRU582" s="633"/>
      <c r="WRV582" s="633"/>
      <c r="WRW582" s="633"/>
      <c r="WRX582" s="633"/>
      <c r="WRY582" s="633"/>
      <c r="WRZ582" s="633"/>
      <c r="WSA582" s="633"/>
      <c r="WSB582" s="633"/>
      <c r="WSC582" s="633"/>
      <c r="WSD582" s="633"/>
      <c r="WSE582" s="633"/>
      <c r="WSF582" s="633"/>
      <c r="WSG582" s="633"/>
      <c r="WSH582" s="633"/>
      <c r="WSI582" s="633"/>
      <c r="WSJ582" s="633"/>
      <c r="WSK582" s="633"/>
      <c r="WSL582" s="633"/>
      <c r="WSM582" s="633"/>
      <c r="WSN582" s="633"/>
      <c r="WSO582" s="633"/>
      <c r="WSP582" s="633"/>
      <c r="WSQ582" s="633"/>
      <c r="WSR582" s="633"/>
      <c r="WSS582" s="633"/>
      <c r="WST582" s="633"/>
      <c r="WSU582" s="633"/>
      <c r="WSV582" s="633"/>
      <c r="WSW582" s="633"/>
      <c r="WSX582" s="633"/>
      <c r="WSY582" s="633"/>
      <c r="WSZ582" s="633"/>
      <c r="WTA582" s="633"/>
      <c r="WTB582" s="633"/>
      <c r="WTC582" s="633"/>
      <c r="WTD582" s="633"/>
      <c r="WTE582" s="633"/>
      <c r="WTF582" s="633"/>
      <c r="WTG582" s="633"/>
      <c r="WTH582" s="633"/>
      <c r="WTI582" s="633"/>
      <c r="WTJ582" s="633"/>
      <c r="WTK582" s="633"/>
      <c r="WTL582" s="633"/>
      <c r="WTM582" s="633"/>
      <c r="WTN582" s="633"/>
      <c r="WTO582" s="633"/>
      <c r="WTP582" s="633"/>
      <c r="WTQ582" s="633"/>
      <c r="WTR582" s="633"/>
      <c r="WTS582" s="633"/>
      <c r="WTT582" s="633"/>
      <c r="WTU582" s="633"/>
      <c r="WTV582" s="633"/>
      <c r="WTW582" s="633"/>
      <c r="WTX582" s="633"/>
      <c r="WTY582" s="633"/>
      <c r="WTZ582" s="633"/>
      <c r="WUA582" s="633"/>
      <c r="WUB582" s="633"/>
      <c r="WUC582" s="633"/>
      <c r="WUD582" s="633"/>
      <c r="WUE582" s="633"/>
      <c r="WUF582" s="633"/>
      <c r="WUG582" s="633"/>
      <c r="WUH582" s="633"/>
      <c r="WUI582" s="633"/>
      <c r="WUJ582" s="633"/>
      <c r="WUK582" s="633"/>
      <c r="WUL582" s="633"/>
      <c r="WUM582" s="633"/>
      <c r="WUN582" s="633"/>
      <c r="WUO582" s="633"/>
      <c r="WUP582" s="633"/>
      <c r="WUQ582" s="633"/>
      <c r="WUR582" s="633"/>
      <c r="WUS582" s="633"/>
      <c r="WUT582" s="633"/>
      <c r="WUU582" s="633"/>
      <c r="WUV582" s="633"/>
      <c r="WUW582" s="633"/>
      <c r="WUX582" s="633"/>
      <c r="WUY582" s="633"/>
      <c r="WUZ582" s="633"/>
      <c r="WVA582" s="633"/>
      <c r="WVB582" s="633"/>
      <c r="WVC582" s="633"/>
      <c r="WVD582" s="633"/>
      <c r="WVE582" s="633"/>
      <c r="WVF582" s="633"/>
      <c r="WVG582" s="633"/>
      <c r="WVH582" s="633"/>
      <c r="WVI582" s="633"/>
      <c r="WVJ582" s="633"/>
      <c r="WVK582" s="633"/>
      <c r="WVL582" s="633"/>
      <c r="WVM582" s="633"/>
      <c r="WVN582" s="633"/>
      <c r="WVO582" s="633"/>
      <c r="WVP582" s="633"/>
      <c r="WVQ582" s="633"/>
      <c r="WVR582" s="633"/>
      <c r="WVS582" s="633"/>
      <c r="WVT582" s="633"/>
      <c r="WVU582" s="633"/>
      <c r="WVV582" s="633"/>
      <c r="WVW582" s="633"/>
      <c r="WVX582" s="633"/>
      <c r="WVY582" s="633"/>
      <c r="WVZ582" s="633"/>
      <c r="WWA582" s="633"/>
      <c r="WWB582" s="633"/>
      <c r="WWC582" s="633"/>
      <c r="WWD582" s="633"/>
      <c r="WWE582" s="633"/>
      <c r="WWF582" s="633"/>
      <c r="WWG582" s="633"/>
      <c r="WWH582" s="633"/>
      <c r="WWI582" s="633"/>
      <c r="WWJ582" s="633"/>
      <c r="WWK582" s="633"/>
      <c r="WWL582" s="633"/>
      <c r="WWM582" s="633"/>
      <c r="WWN582" s="633"/>
      <c r="WWO582" s="633"/>
      <c r="WWP582" s="633"/>
      <c r="WWQ582" s="633"/>
      <c r="WWR582" s="633"/>
      <c r="WWS582" s="633"/>
      <c r="WWT582" s="633"/>
      <c r="WWU582" s="633"/>
      <c r="WWV582" s="633"/>
      <c r="WWW582" s="633"/>
      <c r="WWX582" s="633"/>
      <c r="WWY582" s="633"/>
      <c r="WWZ582" s="633"/>
      <c r="WXA582" s="633"/>
      <c r="WXB582" s="633"/>
      <c r="WXC582" s="633"/>
      <c r="WXD582" s="633"/>
      <c r="WXE582" s="633"/>
      <c r="WXF582" s="633"/>
      <c r="WXG582" s="633"/>
      <c r="WXH582" s="633"/>
      <c r="WXI582" s="633"/>
      <c r="WXJ582" s="633"/>
      <c r="WXK582" s="633"/>
      <c r="WXL582" s="633"/>
      <c r="WXM582" s="633"/>
      <c r="WXN582" s="633"/>
      <c r="WXO582" s="633"/>
      <c r="WXP582" s="633"/>
      <c r="WXQ582" s="633"/>
      <c r="WXR582" s="633"/>
      <c r="WXS582" s="633"/>
      <c r="WXT582" s="633"/>
      <c r="WXU582" s="633"/>
      <c r="WXV582" s="633"/>
      <c r="WXW582" s="633"/>
      <c r="WXX582" s="633"/>
      <c r="WXY582" s="633"/>
      <c r="WXZ582" s="633"/>
      <c r="WYA582" s="633"/>
      <c r="WYB582" s="633"/>
      <c r="WYC582" s="633"/>
      <c r="WYD582" s="633"/>
      <c r="WYE582" s="633"/>
      <c r="WYF582" s="633"/>
      <c r="WYG582" s="633"/>
      <c r="WYH582" s="633"/>
      <c r="WYI582" s="633"/>
      <c r="WYJ582" s="633"/>
      <c r="WYK582" s="633"/>
      <c r="WYL582" s="633"/>
      <c r="WYM582" s="633"/>
      <c r="WYN582" s="633"/>
      <c r="WYO582" s="633"/>
      <c r="WYP582" s="633"/>
      <c r="WYQ582" s="633"/>
      <c r="WYR582" s="633"/>
      <c r="WYS582" s="633"/>
      <c r="WYT582" s="633"/>
      <c r="WYU582" s="633"/>
      <c r="WYV582" s="633"/>
      <c r="WYW582" s="633"/>
      <c r="WYX582" s="633"/>
      <c r="WYY582" s="633"/>
      <c r="WYZ582" s="633"/>
      <c r="WZA582" s="633"/>
      <c r="WZB582" s="633"/>
      <c r="WZC582" s="633"/>
      <c r="WZD582" s="633"/>
      <c r="WZE582" s="633"/>
      <c r="WZF582" s="633"/>
      <c r="WZG582" s="633"/>
      <c r="WZH582" s="633"/>
      <c r="WZI582" s="633"/>
      <c r="WZJ582" s="633"/>
      <c r="WZK582" s="633"/>
      <c r="WZL582" s="633"/>
      <c r="WZM582" s="633"/>
      <c r="WZN582" s="633"/>
      <c r="WZO582" s="633"/>
      <c r="WZP582" s="633"/>
      <c r="WZQ582" s="633"/>
      <c r="WZR582" s="633"/>
      <c r="WZS582" s="633"/>
      <c r="WZT582" s="633"/>
      <c r="WZU582" s="633"/>
      <c r="WZV582" s="633"/>
      <c r="WZW582" s="633"/>
      <c r="WZX582" s="633"/>
      <c r="WZY582" s="633"/>
      <c r="WZZ582" s="633"/>
      <c r="XAA582" s="633"/>
      <c r="XAB582" s="633"/>
      <c r="XAC582" s="633"/>
      <c r="XAD582" s="633"/>
      <c r="XAE582" s="633"/>
      <c r="XAF582" s="633"/>
      <c r="XAG582" s="633"/>
      <c r="XAH582" s="633"/>
      <c r="XAI582" s="633"/>
      <c r="XAJ582" s="633"/>
      <c r="XAK582" s="633"/>
      <c r="XAL582" s="633"/>
      <c r="XAM582" s="633"/>
      <c r="XAN582" s="633"/>
      <c r="XAO582" s="633"/>
      <c r="XAP582" s="633"/>
      <c r="XAQ582" s="633"/>
      <c r="XAR582" s="633"/>
      <c r="XAS582" s="633"/>
      <c r="XAT582" s="633"/>
      <c r="XAU582" s="633"/>
      <c r="XAV582" s="633"/>
      <c r="XAW582" s="633"/>
      <c r="XAX582" s="633"/>
      <c r="XAY582" s="633"/>
      <c r="XAZ582" s="633"/>
      <c r="XBA582" s="633"/>
      <c r="XBB582" s="633"/>
      <c r="XBC582" s="633"/>
      <c r="XBD582" s="633"/>
      <c r="XBE582" s="633"/>
      <c r="XBF582" s="633"/>
      <c r="XBG582" s="633"/>
      <c r="XBH582" s="633"/>
      <c r="XBI582" s="633"/>
      <c r="XBJ582" s="633"/>
      <c r="XBK582" s="633"/>
      <c r="XBL582" s="633"/>
      <c r="XBM582" s="633"/>
      <c r="XBN582" s="633"/>
      <c r="XBO582" s="633"/>
      <c r="XBP582" s="633"/>
      <c r="XBQ582" s="633"/>
      <c r="XBR582" s="633"/>
      <c r="XBS582" s="633"/>
      <c r="XBT582" s="633"/>
      <c r="XBU582" s="633"/>
      <c r="XBV582" s="633"/>
      <c r="XBW582" s="633"/>
      <c r="XBX582" s="633"/>
      <c r="XBY582" s="633"/>
      <c r="XBZ582" s="633"/>
      <c r="XCA582" s="633"/>
      <c r="XCB582" s="633"/>
      <c r="XCC582" s="633"/>
      <c r="XCD582" s="633"/>
      <c r="XCE582" s="633"/>
      <c r="XCF582" s="633"/>
      <c r="XCG582" s="633"/>
      <c r="XCH582" s="633"/>
      <c r="XCI582" s="633"/>
      <c r="XCJ582" s="633"/>
      <c r="XCK582" s="633"/>
      <c r="XCL582" s="633"/>
      <c r="XCM582" s="633"/>
      <c r="XCN582" s="633"/>
      <c r="XCO582" s="633"/>
      <c r="XCP582" s="633"/>
      <c r="XCQ582" s="633"/>
      <c r="XCR582" s="633"/>
      <c r="XCS582" s="633"/>
      <c r="XCT582" s="633"/>
      <c r="XCU582" s="633"/>
      <c r="XCV582" s="633"/>
      <c r="XCW582" s="633"/>
      <c r="XCX582" s="633"/>
      <c r="XCY582" s="633"/>
      <c r="XCZ582" s="633"/>
      <c r="XDA582" s="633"/>
      <c r="XDB582" s="633"/>
      <c r="XDC582" s="633"/>
      <c r="XDD582" s="633"/>
      <c r="XDE582" s="633"/>
      <c r="XDF582" s="633"/>
      <c r="XDG582" s="633"/>
      <c r="XDH582" s="633"/>
      <c r="XDI582" s="633"/>
      <c r="XDJ582" s="633"/>
      <c r="XDK582" s="633"/>
      <c r="XDL582" s="633"/>
      <c r="XDM582" s="633"/>
      <c r="XDN582" s="633"/>
      <c r="XDO582" s="633"/>
      <c r="XDP582" s="633"/>
      <c r="XDQ582" s="633"/>
      <c r="XDR582" s="633"/>
      <c r="XDS582" s="633"/>
      <c r="XDT582" s="633"/>
      <c r="XDU582" s="633"/>
      <c r="XDV582" s="633"/>
      <c r="XDW582" s="633"/>
      <c r="XDX582" s="633"/>
      <c r="XDY582" s="633"/>
      <c r="XDZ582" s="633"/>
      <c r="XEA582" s="633"/>
      <c r="XEB582" s="633"/>
    </row>
    <row r="583" spans="1:16356" s="633" customFormat="1" ht="106.5" customHeight="1">
      <c r="A583" s="628" t="s">
        <v>3463</v>
      </c>
      <c r="B583" s="629" t="s">
        <v>3938</v>
      </c>
      <c r="C583" s="630" t="s">
        <v>4825</v>
      </c>
      <c r="D583" s="629" t="s">
        <v>4622</v>
      </c>
      <c r="E583" s="631" t="s">
        <v>4966</v>
      </c>
      <c r="F583" s="655" t="s">
        <v>4232</v>
      </c>
      <c r="G583" s="632" t="s">
        <v>3313</v>
      </c>
      <c r="H583" s="633" t="s">
        <v>840</v>
      </c>
      <c r="I583" s="634" t="s">
        <v>3582</v>
      </c>
      <c r="J583" s="636">
        <v>0</v>
      </c>
      <c r="K583" s="636">
        <v>1</v>
      </c>
      <c r="L583" s="636">
        <v>0.1</v>
      </c>
      <c r="M583" s="636">
        <v>0.2</v>
      </c>
      <c r="N583" s="636">
        <v>0.4</v>
      </c>
      <c r="O583" s="636">
        <v>0.6</v>
      </c>
      <c r="P583" s="636">
        <v>0.8</v>
      </c>
      <c r="Q583" s="636">
        <v>1</v>
      </c>
      <c r="R583" s="633" t="s">
        <v>4967</v>
      </c>
      <c r="S583" s="629" t="s">
        <v>3435</v>
      </c>
      <c r="T583" s="629" t="s">
        <v>6987</v>
      </c>
      <c r="U583" s="629" t="s">
        <v>4860</v>
      </c>
      <c r="V583" s="629" t="s">
        <v>4656</v>
      </c>
      <c r="Z583" s="633" t="s">
        <v>4968</v>
      </c>
      <c r="AA583" s="639"/>
      <c r="AH583" s="633" t="s">
        <v>215</v>
      </c>
      <c r="AI583" s="640" t="s">
        <v>216</v>
      </c>
      <c r="AJ583" s="640" t="s">
        <v>835</v>
      </c>
      <c r="AK583" s="640" t="s">
        <v>2010</v>
      </c>
      <c r="AL583" s="640" t="s">
        <v>544</v>
      </c>
      <c r="AM583" s="640" t="s">
        <v>50</v>
      </c>
      <c r="AN583" s="640" t="s">
        <v>634</v>
      </c>
      <c r="AO583" s="640" t="s">
        <v>41</v>
      </c>
      <c r="AP583" s="640" t="s">
        <v>3442</v>
      </c>
    </row>
    <row r="584" spans="1:16356" ht="74.099999999999994" customHeight="1">
      <c r="A584" s="592" t="s">
        <v>4296</v>
      </c>
      <c r="B584" s="593" t="s">
        <v>3938</v>
      </c>
      <c r="C584" s="594" t="s">
        <v>4825</v>
      </c>
      <c r="D584" s="593" t="s">
        <v>4622</v>
      </c>
      <c r="E584" s="595" t="s">
        <v>4966</v>
      </c>
      <c r="F584" s="593" t="s">
        <v>4297</v>
      </c>
      <c r="G584" s="596" t="s">
        <v>5005</v>
      </c>
      <c r="H584" s="581" t="s">
        <v>840</v>
      </c>
      <c r="I584" s="597" t="s">
        <v>3582</v>
      </c>
      <c r="J584" s="601">
        <v>0</v>
      </c>
      <c r="K584" s="601">
        <v>1</v>
      </c>
      <c r="L584" s="601">
        <v>0.1</v>
      </c>
      <c r="M584" s="601">
        <v>0.2</v>
      </c>
      <c r="N584" s="601">
        <v>0.4</v>
      </c>
      <c r="O584" s="601">
        <v>0.6</v>
      </c>
      <c r="P584" s="601">
        <v>0.8</v>
      </c>
      <c r="Q584" s="601">
        <v>1</v>
      </c>
      <c r="R584" s="581" t="s">
        <v>4298</v>
      </c>
      <c r="S584" s="593">
        <v>2025</v>
      </c>
      <c r="T584" s="593" t="s">
        <v>4299</v>
      </c>
      <c r="U584" s="593" t="s">
        <v>5006</v>
      </c>
      <c r="V584" s="593" t="s">
        <v>4656</v>
      </c>
      <c r="W584" s="581"/>
      <c r="X584" s="581"/>
      <c r="Y584" s="581"/>
      <c r="Z584" s="581" t="s">
        <v>4300</v>
      </c>
      <c r="AA584" s="580"/>
      <c r="AF584" s="612" t="s">
        <v>4223</v>
      </c>
      <c r="AG584" s="581"/>
      <c r="AI584" s="583"/>
      <c r="AJ584" s="583"/>
      <c r="AK584" s="583"/>
      <c r="AL584" s="583"/>
      <c r="AM584" s="583"/>
      <c r="AN584" s="583"/>
      <c r="AO584" s="583"/>
      <c r="AP584" s="583"/>
    </row>
    <row r="585" spans="1:16356" ht="34.15" customHeight="1">
      <c r="A585" s="592" t="s">
        <v>4296</v>
      </c>
      <c r="B585" s="593" t="s">
        <v>3938</v>
      </c>
      <c r="C585" s="594" t="s">
        <v>4825</v>
      </c>
      <c r="D585" s="593" t="s">
        <v>4622</v>
      </c>
      <c r="E585" s="595" t="s">
        <v>4966</v>
      </c>
      <c r="F585" s="593" t="s">
        <v>4297</v>
      </c>
      <c r="G585" s="596" t="s">
        <v>5005</v>
      </c>
      <c r="H585" s="581" t="s">
        <v>840</v>
      </c>
      <c r="I585" s="597" t="s">
        <v>3434</v>
      </c>
      <c r="J585" s="601">
        <v>0</v>
      </c>
      <c r="K585" s="601">
        <v>1</v>
      </c>
      <c r="L585" s="601">
        <v>0.1</v>
      </c>
      <c r="M585" s="601">
        <v>0.2</v>
      </c>
      <c r="N585" s="601">
        <v>0.4</v>
      </c>
      <c r="O585" s="601">
        <v>0.6</v>
      </c>
      <c r="P585" s="601">
        <v>0.8</v>
      </c>
      <c r="Q585" s="601">
        <v>1</v>
      </c>
      <c r="R585" s="581" t="s">
        <v>4298</v>
      </c>
      <c r="S585" s="593">
        <v>2026</v>
      </c>
      <c r="T585" s="593" t="s">
        <v>4301</v>
      </c>
      <c r="U585" s="593" t="s">
        <v>5006</v>
      </c>
      <c r="V585" s="593" t="s">
        <v>4656</v>
      </c>
      <c r="W585" s="581"/>
      <c r="X585" s="581"/>
      <c r="Y585" s="581"/>
      <c r="Z585" s="581"/>
      <c r="AA585" s="580"/>
      <c r="AF585" s="612" t="s">
        <v>4223</v>
      </c>
      <c r="AG585" s="581"/>
      <c r="AI585" s="583"/>
      <c r="AJ585" s="583"/>
      <c r="AK585" s="583"/>
      <c r="AL585" s="583"/>
      <c r="AM585" s="583"/>
      <c r="AN585" s="583"/>
      <c r="AO585" s="583"/>
      <c r="AP585" s="583"/>
    </row>
    <row r="586" spans="1:16356" ht="34.15" customHeight="1">
      <c r="A586" s="592" t="s">
        <v>4296</v>
      </c>
      <c r="B586" s="593" t="s">
        <v>3938</v>
      </c>
      <c r="C586" s="594" t="s">
        <v>4825</v>
      </c>
      <c r="D586" s="593" t="s">
        <v>4622</v>
      </c>
      <c r="E586" s="595" t="s">
        <v>4966</v>
      </c>
      <c r="F586" s="593" t="s">
        <v>4297</v>
      </c>
      <c r="G586" s="596" t="s">
        <v>5005</v>
      </c>
      <c r="H586" s="581" t="s">
        <v>840</v>
      </c>
      <c r="I586" s="597" t="s">
        <v>3434</v>
      </c>
      <c r="J586" s="601">
        <v>0</v>
      </c>
      <c r="K586" s="601">
        <v>1</v>
      </c>
      <c r="L586" s="601">
        <v>0.1</v>
      </c>
      <c r="M586" s="601">
        <v>0.2</v>
      </c>
      <c r="N586" s="601">
        <v>0.4</v>
      </c>
      <c r="O586" s="601">
        <v>0.6</v>
      </c>
      <c r="P586" s="601">
        <v>0.8</v>
      </c>
      <c r="Q586" s="601">
        <v>1</v>
      </c>
      <c r="R586" s="581" t="s">
        <v>4298</v>
      </c>
      <c r="S586" s="593" t="s">
        <v>4302</v>
      </c>
      <c r="T586" s="593" t="s">
        <v>5007</v>
      </c>
      <c r="U586" s="593" t="s">
        <v>5006</v>
      </c>
      <c r="V586" s="593" t="s">
        <v>4656</v>
      </c>
      <c r="W586" s="581"/>
      <c r="X586" s="581"/>
      <c r="Y586" s="581"/>
      <c r="Z586" s="581"/>
      <c r="AA586" s="580"/>
      <c r="AF586" s="612" t="s">
        <v>4223</v>
      </c>
      <c r="AG586" s="581"/>
      <c r="AI586" s="583"/>
      <c r="AJ586" s="583"/>
      <c r="AK586" s="583"/>
      <c r="AL586" s="583"/>
      <c r="AM586" s="583"/>
      <c r="AN586" s="583"/>
      <c r="AO586" s="583"/>
      <c r="AP586" s="583"/>
    </row>
    <row r="587" spans="1:16356" ht="34.15" customHeight="1">
      <c r="A587" s="592" t="s">
        <v>4296</v>
      </c>
      <c r="B587" s="593" t="s">
        <v>3938</v>
      </c>
      <c r="C587" s="594" t="s">
        <v>4825</v>
      </c>
      <c r="D587" s="593" t="s">
        <v>4622</v>
      </c>
      <c r="E587" s="595" t="s">
        <v>4966</v>
      </c>
      <c r="F587" s="593" t="s">
        <v>4297</v>
      </c>
      <c r="G587" s="596" t="s">
        <v>5005</v>
      </c>
      <c r="H587" s="581" t="s">
        <v>840</v>
      </c>
      <c r="I587" s="597" t="s">
        <v>3434</v>
      </c>
      <c r="J587" s="601">
        <v>0</v>
      </c>
      <c r="K587" s="601">
        <v>1</v>
      </c>
      <c r="L587" s="601">
        <v>0.1</v>
      </c>
      <c r="M587" s="601">
        <v>0.2</v>
      </c>
      <c r="N587" s="601">
        <v>0.4</v>
      </c>
      <c r="O587" s="601">
        <v>0.6</v>
      </c>
      <c r="P587" s="601">
        <v>0.8</v>
      </c>
      <c r="Q587" s="601">
        <v>1</v>
      </c>
      <c r="R587" s="581" t="s">
        <v>4298</v>
      </c>
      <c r="S587" s="593">
        <v>2030</v>
      </c>
      <c r="T587" s="593" t="s">
        <v>5008</v>
      </c>
      <c r="U587" s="593" t="s">
        <v>5006</v>
      </c>
      <c r="V587" s="593" t="s">
        <v>4656</v>
      </c>
      <c r="W587" s="581"/>
      <c r="X587" s="581"/>
      <c r="Y587" s="581"/>
      <c r="Z587" s="581"/>
      <c r="AA587" s="580"/>
      <c r="AF587" s="581" t="s">
        <v>4313</v>
      </c>
      <c r="AG587" s="581"/>
      <c r="AI587" s="583"/>
      <c r="AJ587" s="583"/>
      <c r="AK587" s="583"/>
      <c r="AL587" s="583"/>
      <c r="AM587" s="583"/>
      <c r="AN587" s="583"/>
      <c r="AO587" s="583"/>
      <c r="AP587" s="583"/>
      <c r="AQ587" s="599"/>
    </row>
    <row r="588" spans="1:16356" s="633" customFormat="1" ht="34.15" customHeight="1">
      <c r="A588" s="628" t="s">
        <v>4317</v>
      </c>
      <c r="B588" s="629" t="s">
        <v>3938</v>
      </c>
      <c r="C588" s="630" t="s">
        <v>4825</v>
      </c>
      <c r="D588" s="629" t="s">
        <v>4622</v>
      </c>
      <c r="E588" s="631" t="s">
        <v>4966</v>
      </c>
      <c r="F588" s="629" t="s">
        <v>4367</v>
      </c>
      <c r="G588" s="632" t="s">
        <v>5062</v>
      </c>
      <c r="H588" s="633" t="s">
        <v>840</v>
      </c>
      <c r="I588" s="634" t="s">
        <v>3582</v>
      </c>
      <c r="J588" s="636">
        <v>0</v>
      </c>
      <c r="K588" s="636">
        <v>1</v>
      </c>
      <c r="L588" s="636">
        <v>0.1</v>
      </c>
      <c r="M588" s="636">
        <v>0.2</v>
      </c>
      <c r="N588" s="636">
        <v>0.4</v>
      </c>
      <c r="O588" s="636">
        <v>0.6</v>
      </c>
      <c r="P588" s="636">
        <v>0.8</v>
      </c>
      <c r="Q588" s="636">
        <v>1</v>
      </c>
      <c r="R588" s="633" t="s">
        <v>4368</v>
      </c>
      <c r="S588" s="629" t="s">
        <v>3435</v>
      </c>
      <c r="T588" s="629" t="s">
        <v>5063</v>
      </c>
      <c r="U588" s="629" t="s">
        <v>4860</v>
      </c>
      <c r="V588" s="629" t="s">
        <v>4656</v>
      </c>
      <c r="Y588" s="633" t="s">
        <v>5064</v>
      </c>
      <c r="Z588" s="633" t="s">
        <v>5065</v>
      </c>
      <c r="AA588" s="696"/>
      <c r="AB588" s="640"/>
      <c r="AC588" s="640"/>
      <c r="AD588" s="640"/>
      <c r="AE588" s="640"/>
      <c r="AF588" s="640"/>
      <c r="AG588" s="697"/>
      <c r="AH588" s="640"/>
      <c r="AI588" s="640"/>
      <c r="AJ588" s="639"/>
    </row>
    <row r="589" spans="1:16356" s="633" customFormat="1" ht="34.15" customHeight="1">
      <c r="A589" s="628" t="s">
        <v>4317</v>
      </c>
      <c r="B589" s="629" t="s">
        <v>3938</v>
      </c>
      <c r="C589" s="630" t="s">
        <v>4825</v>
      </c>
      <c r="D589" s="629" t="s">
        <v>4622</v>
      </c>
      <c r="E589" s="631" t="s">
        <v>4966</v>
      </c>
      <c r="F589" s="629" t="s">
        <v>4367</v>
      </c>
      <c r="G589" s="632" t="s">
        <v>5062</v>
      </c>
      <c r="H589" s="633" t="s">
        <v>840</v>
      </c>
      <c r="I589" s="634" t="s">
        <v>3582</v>
      </c>
      <c r="J589" s="636">
        <v>0</v>
      </c>
      <c r="K589" s="636">
        <v>1</v>
      </c>
      <c r="L589" s="636">
        <v>0.1</v>
      </c>
      <c r="M589" s="636">
        <v>0.2</v>
      </c>
      <c r="N589" s="636">
        <v>0.4</v>
      </c>
      <c r="O589" s="636">
        <v>0.6</v>
      </c>
      <c r="P589" s="636">
        <v>0.8</v>
      </c>
      <c r="Q589" s="636">
        <v>1</v>
      </c>
      <c r="R589" s="633" t="s">
        <v>4368</v>
      </c>
      <c r="S589" s="629" t="s">
        <v>3435</v>
      </c>
      <c r="T589" s="629" t="s">
        <v>5066</v>
      </c>
      <c r="U589" s="629" t="s">
        <v>4860</v>
      </c>
      <c r="V589" s="629" t="s">
        <v>4656</v>
      </c>
      <c r="Y589" s="633" t="s">
        <v>5064</v>
      </c>
      <c r="Z589" s="633" t="s">
        <v>5065</v>
      </c>
      <c r="AA589" s="696"/>
      <c r="AB589" s="640"/>
      <c r="AC589" s="640"/>
      <c r="AD589" s="640"/>
      <c r="AE589" s="640"/>
      <c r="AF589" s="640"/>
      <c r="AG589" s="697"/>
      <c r="AH589" s="640"/>
      <c r="AI589" s="640"/>
      <c r="AJ589" s="639"/>
    </row>
    <row r="590" spans="1:16356" ht="34.15" customHeight="1">
      <c r="A590" s="592" t="s">
        <v>4317</v>
      </c>
      <c r="B590" s="593" t="s">
        <v>3938</v>
      </c>
      <c r="C590" s="594" t="s">
        <v>4825</v>
      </c>
      <c r="D590" s="593" t="s">
        <v>4622</v>
      </c>
      <c r="E590" s="595" t="s">
        <v>4966</v>
      </c>
      <c r="F590" s="593" t="s">
        <v>4371</v>
      </c>
      <c r="G590" s="596" t="s">
        <v>5067</v>
      </c>
      <c r="H590" s="581" t="s">
        <v>840</v>
      </c>
      <c r="I590" s="597" t="s">
        <v>3582</v>
      </c>
      <c r="J590" s="601">
        <v>0</v>
      </c>
      <c r="K590" s="601">
        <v>1</v>
      </c>
      <c r="L590" s="601">
        <v>0.1</v>
      </c>
      <c r="M590" s="601">
        <v>0.2</v>
      </c>
      <c r="N590" s="601">
        <v>0.4</v>
      </c>
      <c r="O590" s="601">
        <v>0.6</v>
      </c>
      <c r="P590" s="601">
        <v>0.8</v>
      </c>
      <c r="Q590" s="601">
        <v>1</v>
      </c>
      <c r="R590" s="581" t="s">
        <v>4368</v>
      </c>
      <c r="S590" s="593" t="s">
        <v>3435</v>
      </c>
      <c r="T590" s="593" t="s">
        <v>5068</v>
      </c>
      <c r="U590" s="593" t="s">
        <v>4860</v>
      </c>
      <c r="V590" s="593" t="s">
        <v>4656</v>
      </c>
      <c r="W590" s="581"/>
      <c r="X590" s="581"/>
      <c r="Y590" s="581"/>
      <c r="Z590" s="581" t="s">
        <v>5069</v>
      </c>
      <c r="AA590" s="622"/>
      <c r="AB590" s="583"/>
      <c r="AC590" s="583"/>
      <c r="AD590" s="583"/>
      <c r="AE590" s="583"/>
      <c r="AF590" s="583"/>
      <c r="AG590" s="624"/>
      <c r="AH590" s="583"/>
      <c r="AI590" s="583"/>
      <c r="AJ590" s="580"/>
    </row>
    <row r="591" spans="1:16356" ht="34.15" customHeight="1">
      <c r="A591" s="592" t="s">
        <v>4317</v>
      </c>
      <c r="B591" s="593" t="s">
        <v>3938</v>
      </c>
      <c r="C591" s="594" t="s">
        <v>4825</v>
      </c>
      <c r="D591" s="593" t="s">
        <v>4622</v>
      </c>
      <c r="E591" s="595" t="s">
        <v>4966</v>
      </c>
      <c r="F591" s="593" t="s">
        <v>4371</v>
      </c>
      <c r="G591" s="596" t="s">
        <v>5067</v>
      </c>
      <c r="H591" s="581" t="s">
        <v>840</v>
      </c>
      <c r="I591" s="597" t="s">
        <v>3582</v>
      </c>
      <c r="J591" s="601">
        <v>0</v>
      </c>
      <c r="K591" s="601">
        <v>1</v>
      </c>
      <c r="L591" s="601">
        <v>0.1</v>
      </c>
      <c r="M591" s="601">
        <v>0.2</v>
      </c>
      <c r="N591" s="601">
        <v>0.4</v>
      </c>
      <c r="O591" s="601">
        <v>0.6</v>
      </c>
      <c r="P591" s="601">
        <v>0.8</v>
      </c>
      <c r="Q591" s="601">
        <v>1</v>
      </c>
      <c r="R591" s="581" t="s">
        <v>4368</v>
      </c>
      <c r="S591" s="593" t="s">
        <v>3435</v>
      </c>
      <c r="T591" s="593" t="s">
        <v>5070</v>
      </c>
      <c r="U591" s="593" t="s">
        <v>4860</v>
      </c>
      <c r="V591" s="593" t="s">
        <v>4656</v>
      </c>
      <c r="W591" s="581"/>
      <c r="X591" s="581"/>
      <c r="Y591" s="581"/>
      <c r="Z591" s="581" t="s">
        <v>5069</v>
      </c>
      <c r="AA591" s="622"/>
      <c r="AB591" s="583"/>
      <c r="AC591" s="583"/>
      <c r="AD591" s="583"/>
      <c r="AE591" s="583"/>
      <c r="AF591" s="583"/>
      <c r="AG591" s="624"/>
      <c r="AH591" s="583"/>
      <c r="AI591" s="583"/>
      <c r="AJ591" s="580"/>
    </row>
    <row r="592" spans="1:16356" s="633" customFormat="1" ht="65.45" customHeight="1">
      <c r="A592" s="628" t="s">
        <v>3781</v>
      </c>
      <c r="B592" s="629" t="s">
        <v>3938</v>
      </c>
      <c r="C592" s="630" t="s">
        <v>4825</v>
      </c>
      <c r="D592" s="629" t="s">
        <v>4622</v>
      </c>
      <c r="E592" s="631" t="s">
        <v>4966</v>
      </c>
      <c r="F592" s="629" t="s">
        <v>4339</v>
      </c>
      <c r="G592" s="632" t="s">
        <v>4374</v>
      </c>
      <c r="H592" s="633" t="s">
        <v>840</v>
      </c>
      <c r="I592" s="634" t="s">
        <v>3582</v>
      </c>
      <c r="J592" s="636">
        <v>0</v>
      </c>
      <c r="K592" s="636">
        <v>1</v>
      </c>
      <c r="L592" s="636">
        <v>0.1</v>
      </c>
      <c r="M592" s="636">
        <v>0.2</v>
      </c>
      <c r="N592" s="636">
        <v>0.4</v>
      </c>
      <c r="O592" s="636">
        <v>0.6</v>
      </c>
      <c r="P592" s="636">
        <v>0.8</v>
      </c>
      <c r="Q592" s="636">
        <v>1</v>
      </c>
      <c r="R592" s="656" t="s">
        <v>5071</v>
      </c>
      <c r="S592" s="629" t="s">
        <v>3835</v>
      </c>
      <c r="T592" s="629" t="s">
        <v>4375</v>
      </c>
      <c r="U592" s="629" t="s">
        <v>5072</v>
      </c>
      <c r="V592" s="629" t="s">
        <v>4656</v>
      </c>
      <c r="Y592" s="633" t="s">
        <v>4376</v>
      </c>
      <c r="AA592" s="653"/>
      <c r="AB592" s="653"/>
      <c r="AC592" s="653"/>
      <c r="AD592" s="640"/>
      <c r="AE592" s="640"/>
      <c r="AF592" s="640"/>
      <c r="AG592" s="697"/>
      <c r="AH592" s="640"/>
      <c r="AI592" s="640"/>
      <c r="AJ592" s="653"/>
      <c r="AK592" s="641"/>
    </row>
    <row r="593" spans="1:43" s="633" customFormat="1" ht="34.15" customHeight="1">
      <c r="A593" s="628" t="s">
        <v>3781</v>
      </c>
      <c r="B593" s="629" t="s">
        <v>3938</v>
      </c>
      <c r="C593" s="630" t="s">
        <v>4825</v>
      </c>
      <c r="D593" s="629" t="s">
        <v>4622</v>
      </c>
      <c r="E593" s="631" t="s">
        <v>4966</v>
      </c>
      <c r="F593" s="629" t="s">
        <v>4339</v>
      </c>
      <c r="G593" s="632" t="s">
        <v>4374</v>
      </c>
      <c r="H593" s="633" t="s">
        <v>840</v>
      </c>
      <c r="I593" s="634" t="s">
        <v>3434</v>
      </c>
      <c r="J593" s="636">
        <v>0</v>
      </c>
      <c r="K593" s="636">
        <v>1</v>
      </c>
      <c r="L593" s="636">
        <v>0.1</v>
      </c>
      <c r="M593" s="636">
        <v>0.2</v>
      </c>
      <c r="N593" s="636">
        <v>0.4</v>
      </c>
      <c r="O593" s="636">
        <v>0.6</v>
      </c>
      <c r="P593" s="636">
        <v>0.8</v>
      </c>
      <c r="Q593" s="636">
        <v>1</v>
      </c>
      <c r="R593" s="656" t="s">
        <v>5071</v>
      </c>
      <c r="S593" s="629">
        <v>2030</v>
      </c>
      <c r="T593" s="629" t="s">
        <v>4377</v>
      </c>
      <c r="U593" s="629" t="s">
        <v>5072</v>
      </c>
      <c r="V593" s="629" t="s">
        <v>4656</v>
      </c>
      <c r="AA593" s="653"/>
      <c r="AB593" s="653"/>
      <c r="AC593" s="653"/>
      <c r="AD593" s="640"/>
      <c r="AE593" s="640"/>
      <c r="AF593" s="640"/>
      <c r="AG593" s="697"/>
      <c r="AH593" s="640"/>
      <c r="AI593" s="640"/>
      <c r="AJ593" s="653"/>
      <c r="AK593" s="641"/>
    </row>
    <row r="594" spans="1:43" ht="162.6" customHeight="1">
      <c r="A594" s="592" t="s">
        <v>3463</v>
      </c>
      <c r="B594" s="593" t="s">
        <v>3938</v>
      </c>
      <c r="C594" s="594" t="s">
        <v>4825</v>
      </c>
      <c r="D594" s="675" t="s">
        <v>4856</v>
      </c>
      <c r="E594" s="617" t="s">
        <v>4827</v>
      </c>
      <c r="F594" s="593" t="s">
        <v>3940</v>
      </c>
      <c r="G594" s="596" t="s">
        <v>3287</v>
      </c>
      <c r="H594" s="581" t="s">
        <v>840</v>
      </c>
      <c r="I594" s="597" t="s">
        <v>3582</v>
      </c>
      <c r="J594" s="600">
        <v>0</v>
      </c>
      <c r="K594" s="601">
        <v>1</v>
      </c>
      <c r="L594" s="601">
        <v>0.1</v>
      </c>
      <c r="M594" s="601">
        <v>0.2</v>
      </c>
      <c r="N594" s="601">
        <v>0.4</v>
      </c>
      <c r="O594" s="601">
        <v>0.6</v>
      </c>
      <c r="P594" s="601">
        <v>0.8</v>
      </c>
      <c r="Q594" s="601">
        <v>1</v>
      </c>
      <c r="R594" s="581" t="s">
        <v>6961</v>
      </c>
      <c r="S594" s="593">
        <v>2025</v>
      </c>
      <c r="T594" s="593" t="s">
        <v>3942</v>
      </c>
      <c r="U594" s="593" t="s">
        <v>4848</v>
      </c>
      <c r="V594" s="593" t="s">
        <v>4656</v>
      </c>
      <c r="W594" s="581"/>
      <c r="X594" s="581"/>
      <c r="Y594" s="581" t="s">
        <v>159</v>
      </c>
      <c r="Z594" s="581" t="s">
        <v>3944</v>
      </c>
      <c r="AA594" s="580"/>
      <c r="AG594" s="581"/>
      <c r="AI594" s="583"/>
      <c r="AJ594" s="583"/>
      <c r="AK594" s="583"/>
      <c r="AL594" s="583"/>
      <c r="AM594" s="583"/>
      <c r="AN594" s="583"/>
      <c r="AO594" s="583"/>
      <c r="AP594" s="583"/>
    </row>
    <row r="595" spans="1:43" ht="34.15" customHeight="1">
      <c r="A595" s="592" t="s">
        <v>3463</v>
      </c>
      <c r="B595" s="593" t="s">
        <v>3938</v>
      </c>
      <c r="C595" s="594" t="s">
        <v>4825</v>
      </c>
      <c r="D595" s="675" t="s">
        <v>4856</v>
      </c>
      <c r="E595" s="617" t="s">
        <v>4827</v>
      </c>
      <c r="F595" s="593" t="s">
        <v>3940</v>
      </c>
      <c r="G595" s="596" t="s">
        <v>3287</v>
      </c>
      <c r="H595" s="581" t="s">
        <v>840</v>
      </c>
      <c r="I595" s="597" t="s">
        <v>3434</v>
      </c>
      <c r="J595" s="600">
        <v>0</v>
      </c>
      <c r="K595" s="601">
        <v>1</v>
      </c>
      <c r="L595" s="601">
        <v>0.1</v>
      </c>
      <c r="M595" s="601">
        <v>0.2</v>
      </c>
      <c r="N595" s="601">
        <v>0.4</v>
      </c>
      <c r="O595" s="601">
        <v>0.6</v>
      </c>
      <c r="P595" s="601">
        <v>0.8</v>
      </c>
      <c r="Q595" s="601">
        <v>1</v>
      </c>
      <c r="R595" s="581" t="s">
        <v>6961</v>
      </c>
      <c r="S595" s="593" t="s">
        <v>3946</v>
      </c>
      <c r="T595" s="593" t="s">
        <v>3947</v>
      </c>
      <c r="U595" s="593" t="s">
        <v>4848</v>
      </c>
      <c r="V595" s="593" t="s">
        <v>4656</v>
      </c>
      <c r="W595" s="581"/>
      <c r="X595" s="581"/>
      <c r="Y595" s="581"/>
      <c r="Z595" s="581"/>
      <c r="AA595" s="580"/>
      <c r="AG595" s="581"/>
      <c r="AI595" s="583"/>
      <c r="AJ595" s="583"/>
      <c r="AK595" s="583"/>
      <c r="AL595" s="583"/>
      <c r="AM595" s="583"/>
      <c r="AN595" s="583"/>
      <c r="AO595" s="583"/>
      <c r="AP595" s="583"/>
    </row>
    <row r="596" spans="1:43" ht="34.15" customHeight="1">
      <c r="A596" s="592" t="s">
        <v>3463</v>
      </c>
      <c r="B596" s="593" t="s">
        <v>3938</v>
      </c>
      <c r="C596" s="594" t="s">
        <v>4825</v>
      </c>
      <c r="D596" s="675" t="s">
        <v>4856</v>
      </c>
      <c r="E596" s="595" t="s">
        <v>4827</v>
      </c>
      <c r="F596" s="593" t="s">
        <v>3940</v>
      </c>
      <c r="G596" s="596" t="s">
        <v>3287</v>
      </c>
      <c r="H596" s="581" t="s">
        <v>840</v>
      </c>
      <c r="I596" s="597" t="s">
        <v>3434</v>
      </c>
      <c r="J596" s="600">
        <v>0</v>
      </c>
      <c r="K596" s="601">
        <v>1</v>
      </c>
      <c r="L596" s="601">
        <v>0.1</v>
      </c>
      <c r="M596" s="601">
        <v>0.2</v>
      </c>
      <c r="N596" s="601">
        <v>0.4</v>
      </c>
      <c r="O596" s="601">
        <v>0.6</v>
      </c>
      <c r="P596" s="601">
        <v>0.8</v>
      </c>
      <c r="Q596" s="601">
        <v>1</v>
      </c>
      <c r="R596" s="581" t="s">
        <v>6961</v>
      </c>
      <c r="S596" s="593">
        <v>2028</v>
      </c>
      <c r="T596" s="593" t="s">
        <v>3949</v>
      </c>
      <c r="U596" s="593" t="s">
        <v>4848</v>
      </c>
      <c r="V596" s="593" t="s">
        <v>4656</v>
      </c>
      <c r="W596" s="581"/>
      <c r="X596" s="581"/>
      <c r="Y596" s="581"/>
      <c r="Z596" s="581"/>
      <c r="AA596" s="580"/>
      <c r="AF596" s="698" t="s">
        <v>3958</v>
      </c>
      <c r="AG596" s="581"/>
      <c r="AI596" s="583"/>
      <c r="AJ596" s="583"/>
      <c r="AK596" s="583"/>
      <c r="AL596" s="583"/>
      <c r="AM596" s="583"/>
      <c r="AN596" s="583"/>
      <c r="AO596" s="583"/>
      <c r="AP596" s="599"/>
    </row>
    <row r="597" spans="1:43" ht="34.15" customHeight="1">
      <c r="A597" s="592" t="s">
        <v>3463</v>
      </c>
      <c r="B597" s="593" t="s">
        <v>3938</v>
      </c>
      <c r="C597" s="594" t="s">
        <v>4825</v>
      </c>
      <c r="D597" s="675" t="s">
        <v>4856</v>
      </c>
      <c r="E597" s="595" t="s">
        <v>4827</v>
      </c>
      <c r="F597" s="593" t="s">
        <v>3940</v>
      </c>
      <c r="G597" s="596" t="s">
        <v>3287</v>
      </c>
      <c r="H597" s="581" t="s">
        <v>840</v>
      </c>
      <c r="I597" s="597" t="s">
        <v>3434</v>
      </c>
      <c r="J597" s="600">
        <v>0</v>
      </c>
      <c r="K597" s="601">
        <v>1</v>
      </c>
      <c r="L597" s="601">
        <v>0.1</v>
      </c>
      <c r="M597" s="601">
        <v>0.2</v>
      </c>
      <c r="N597" s="601">
        <v>0.4</v>
      </c>
      <c r="O597" s="601">
        <v>0.6</v>
      </c>
      <c r="P597" s="601">
        <v>0.8</v>
      </c>
      <c r="Q597" s="601">
        <v>1</v>
      </c>
      <c r="R597" s="581" t="s">
        <v>6961</v>
      </c>
      <c r="S597" s="593">
        <v>2029</v>
      </c>
      <c r="T597" s="593" t="s">
        <v>3950</v>
      </c>
      <c r="U597" s="593" t="s">
        <v>4848</v>
      </c>
      <c r="V597" s="593" t="s">
        <v>4656</v>
      </c>
      <c r="W597" s="581"/>
      <c r="X597" s="581"/>
      <c r="Y597" s="581"/>
      <c r="Z597" s="581"/>
      <c r="AA597" s="580"/>
      <c r="AF597" s="698" t="s">
        <v>3958</v>
      </c>
      <c r="AG597" s="581"/>
      <c r="AI597" s="583"/>
      <c r="AJ597" s="583"/>
      <c r="AK597" s="583"/>
      <c r="AL597" s="583"/>
      <c r="AM597" s="583"/>
      <c r="AN597" s="583"/>
      <c r="AO597" s="583"/>
      <c r="AP597" s="599"/>
    </row>
    <row r="598" spans="1:43" ht="34.15" customHeight="1">
      <c r="A598" s="592" t="s">
        <v>3463</v>
      </c>
      <c r="B598" s="593" t="s">
        <v>3938</v>
      </c>
      <c r="C598" s="594" t="s">
        <v>4825</v>
      </c>
      <c r="D598" s="675" t="s">
        <v>4856</v>
      </c>
      <c r="E598" s="595" t="s">
        <v>4827</v>
      </c>
      <c r="F598" s="593" t="s">
        <v>3940</v>
      </c>
      <c r="G598" s="596" t="s">
        <v>3287</v>
      </c>
      <c r="H598" s="581" t="s">
        <v>840</v>
      </c>
      <c r="I598" s="597" t="s">
        <v>3434</v>
      </c>
      <c r="J598" s="600">
        <v>0</v>
      </c>
      <c r="K598" s="601">
        <v>1</v>
      </c>
      <c r="L598" s="601">
        <v>0.1</v>
      </c>
      <c r="M598" s="601">
        <v>0.2</v>
      </c>
      <c r="N598" s="601">
        <v>0.4</v>
      </c>
      <c r="O598" s="601">
        <v>0.6</v>
      </c>
      <c r="P598" s="601">
        <v>0.8</v>
      </c>
      <c r="Q598" s="601">
        <v>1</v>
      </c>
      <c r="R598" s="581" t="s">
        <v>6961</v>
      </c>
      <c r="S598" s="593">
        <v>2030</v>
      </c>
      <c r="T598" s="593" t="s">
        <v>4858</v>
      </c>
      <c r="U598" s="593" t="s">
        <v>4848</v>
      </c>
      <c r="V598" s="593" t="s">
        <v>4656</v>
      </c>
      <c r="W598" s="581"/>
      <c r="X598" s="581"/>
      <c r="Y598" s="581"/>
      <c r="Z598" s="581"/>
      <c r="AA598" s="580"/>
      <c r="AF598" s="698" t="s">
        <v>3958</v>
      </c>
      <c r="AG598" s="581"/>
      <c r="AI598" s="583"/>
      <c r="AJ598" s="583"/>
      <c r="AK598" s="583"/>
      <c r="AL598" s="583"/>
      <c r="AM598" s="583"/>
      <c r="AN598" s="583"/>
      <c r="AO598" s="583"/>
      <c r="AP598" s="599"/>
    </row>
    <row r="599" spans="1:43" s="633" customFormat="1" ht="72.95" customHeight="1">
      <c r="A599" s="628" t="s">
        <v>3654</v>
      </c>
      <c r="B599" s="629" t="s">
        <v>3938</v>
      </c>
      <c r="C599" s="630" t="s">
        <v>4825</v>
      </c>
      <c r="D599" s="652" t="s">
        <v>4856</v>
      </c>
      <c r="E599" s="631" t="s">
        <v>4827</v>
      </c>
      <c r="F599" s="629" t="s">
        <v>3962</v>
      </c>
      <c r="G599" s="632" t="s">
        <v>3294</v>
      </c>
      <c r="H599" s="633" t="s">
        <v>840</v>
      </c>
      <c r="I599" s="634" t="s">
        <v>3582</v>
      </c>
      <c r="J599" s="635">
        <v>0</v>
      </c>
      <c r="K599" s="636">
        <v>1</v>
      </c>
      <c r="L599" s="636">
        <v>0.1</v>
      </c>
      <c r="M599" s="636">
        <v>0.2</v>
      </c>
      <c r="N599" s="636">
        <v>0.4</v>
      </c>
      <c r="O599" s="636">
        <v>0.6</v>
      </c>
      <c r="P599" s="636">
        <v>0.8</v>
      </c>
      <c r="Q599" s="636">
        <v>1</v>
      </c>
      <c r="R599" s="633" t="s">
        <v>3963</v>
      </c>
      <c r="S599" s="629">
        <v>2025</v>
      </c>
      <c r="T599" s="629" t="s">
        <v>3964</v>
      </c>
      <c r="U599" s="629" t="s">
        <v>4861</v>
      </c>
      <c r="V599" s="629" t="s">
        <v>4656</v>
      </c>
      <c r="Z599" s="633" t="s">
        <v>3966</v>
      </c>
      <c r="AA599" s="639"/>
      <c r="AF599" s="695" t="s">
        <v>3958</v>
      </c>
      <c r="AI599" s="640"/>
      <c r="AJ599" s="640"/>
      <c r="AK599" s="640"/>
      <c r="AL599" s="640"/>
      <c r="AM599" s="640"/>
      <c r="AN599" s="640"/>
      <c r="AO599" s="640"/>
      <c r="AP599" s="653"/>
    </row>
    <row r="600" spans="1:43" s="633" customFormat="1" ht="34.15" customHeight="1">
      <c r="A600" s="628" t="s">
        <v>3654</v>
      </c>
      <c r="B600" s="629" t="s">
        <v>3938</v>
      </c>
      <c r="C600" s="630" t="s">
        <v>4825</v>
      </c>
      <c r="D600" s="652" t="s">
        <v>4856</v>
      </c>
      <c r="E600" s="631" t="s">
        <v>4827</v>
      </c>
      <c r="F600" s="629" t="s">
        <v>3962</v>
      </c>
      <c r="G600" s="632" t="s">
        <v>3294</v>
      </c>
      <c r="H600" s="633" t="s">
        <v>840</v>
      </c>
      <c r="I600" s="634" t="s">
        <v>3434</v>
      </c>
      <c r="J600" s="635">
        <v>0</v>
      </c>
      <c r="K600" s="636">
        <v>1</v>
      </c>
      <c r="L600" s="636">
        <v>0.1</v>
      </c>
      <c r="M600" s="636">
        <v>0.2</v>
      </c>
      <c r="N600" s="636">
        <v>0.4</v>
      </c>
      <c r="O600" s="636">
        <v>0.6</v>
      </c>
      <c r="P600" s="636">
        <v>0.8</v>
      </c>
      <c r="Q600" s="636">
        <v>1</v>
      </c>
      <c r="R600" s="633" t="s">
        <v>3963</v>
      </c>
      <c r="S600" s="629" t="s">
        <v>3946</v>
      </c>
      <c r="T600" s="629" t="s">
        <v>3967</v>
      </c>
      <c r="U600" s="629" t="s">
        <v>4861</v>
      </c>
      <c r="V600" s="629" t="s">
        <v>4656</v>
      </c>
      <c r="AA600" s="639"/>
      <c r="AF600" s="695" t="s">
        <v>3958</v>
      </c>
      <c r="AI600" s="640"/>
      <c r="AJ600" s="640"/>
      <c r="AK600" s="640"/>
      <c r="AL600" s="640"/>
      <c r="AM600" s="640"/>
      <c r="AN600" s="640"/>
      <c r="AO600" s="640"/>
      <c r="AP600" s="653"/>
    </row>
    <row r="601" spans="1:43" s="633" customFormat="1" ht="34.15" customHeight="1">
      <c r="A601" s="628" t="s">
        <v>3654</v>
      </c>
      <c r="B601" s="629" t="s">
        <v>3938</v>
      </c>
      <c r="C601" s="630" t="s">
        <v>4825</v>
      </c>
      <c r="D601" s="652" t="s">
        <v>4856</v>
      </c>
      <c r="E601" s="631" t="s">
        <v>4827</v>
      </c>
      <c r="F601" s="629" t="s">
        <v>3962</v>
      </c>
      <c r="G601" s="632" t="s">
        <v>3294</v>
      </c>
      <c r="H601" s="633" t="s">
        <v>840</v>
      </c>
      <c r="I601" s="634" t="s">
        <v>3434</v>
      </c>
      <c r="J601" s="635">
        <v>0</v>
      </c>
      <c r="K601" s="636">
        <v>1</v>
      </c>
      <c r="L601" s="636">
        <v>0.1</v>
      </c>
      <c r="M601" s="636">
        <v>0.2</v>
      </c>
      <c r="N601" s="636">
        <v>0.4</v>
      </c>
      <c r="O601" s="636">
        <v>0.6</v>
      </c>
      <c r="P601" s="636">
        <v>0.8</v>
      </c>
      <c r="Q601" s="636">
        <v>1</v>
      </c>
      <c r="R601" s="633" t="s">
        <v>3963</v>
      </c>
      <c r="S601" s="629">
        <v>2028</v>
      </c>
      <c r="T601" s="629" t="s">
        <v>3968</v>
      </c>
      <c r="U601" s="629" t="s">
        <v>4861</v>
      </c>
      <c r="V601" s="629" t="s">
        <v>4656</v>
      </c>
      <c r="AA601" s="639"/>
      <c r="AI601" s="640"/>
      <c r="AJ601" s="640"/>
      <c r="AK601" s="640"/>
      <c r="AL601" s="640"/>
      <c r="AM601" s="640"/>
      <c r="AN601" s="640"/>
      <c r="AO601" s="640"/>
    </row>
    <row r="602" spans="1:43" s="633" customFormat="1" ht="34.15" customHeight="1">
      <c r="A602" s="628" t="s">
        <v>3654</v>
      </c>
      <c r="B602" s="629" t="s">
        <v>3938</v>
      </c>
      <c r="C602" s="630" t="s">
        <v>4825</v>
      </c>
      <c r="D602" s="652" t="s">
        <v>4856</v>
      </c>
      <c r="E602" s="631" t="s">
        <v>4827</v>
      </c>
      <c r="F602" s="629" t="s">
        <v>3962</v>
      </c>
      <c r="G602" s="632" t="s">
        <v>3294</v>
      </c>
      <c r="H602" s="633" t="s">
        <v>840</v>
      </c>
      <c r="I602" s="634" t="s">
        <v>3434</v>
      </c>
      <c r="J602" s="635">
        <v>0</v>
      </c>
      <c r="K602" s="636">
        <v>1</v>
      </c>
      <c r="L602" s="636">
        <v>0.1</v>
      </c>
      <c r="M602" s="636">
        <v>0.2</v>
      </c>
      <c r="N602" s="636">
        <v>0.4</v>
      </c>
      <c r="O602" s="636">
        <v>0.6</v>
      </c>
      <c r="P602" s="636">
        <v>0.8</v>
      </c>
      <c r="Q602" s="636">
        <v>1</v>
      </c>
      <c r="R602" s="633" t="s">
        <v>3963</v>
      </c>
      <c r="S602" s="629">
        <v>2029</v>
      </c>
      <c r="T602" s="629" t="s">
        <v>3969</v>
      </c>
      <c r="U602" s="629" t="s">
        <v>4861</v>
      </c>
      <c r="V602" s="629" t="s">
        <v>4656</v>
      </c>
      <c r="AA602" s="639"/>
      <c r="AG602" s="633" t="s">
        <v>3980</v>
      </c>
      <c r="AH602" s="633" t="s">
        <v>265</v>
      </c>
      <c r="AI602" s="640" t="s">
        <v>266</v>
      </c>
      <c r="AJ602" s="640" t="s">
        <v>2185</v>
      </c>
      <c r="AK602" s="640" t="s">
        <v>1266</v>
      </c>
      <c r="AL602" s="640" t="s">
        <v>781</v>
      </c>
      <c r="AM602" s="640" t="s">
        <v>54</v>
      </c>
      <c r="AN602" s="640" t="s">
        <v>2128</v>
      </c>
      <c r="AO602" s="640" t="s">
        <v>41</v>
      </c>
      <c r="AP602" s="640" t="s">
        <v>3442</v>
      </c>
    </row>
    <row r="603" spans="1:43" s="633" customFormat="1" ht="34.15" customHeight="1">
      <c r="A603" s="628" t="s">
        <v>3654</v>
      </c>
      <c r="B603" s="629" t="s">
        <v>3938</v>
      </c>
      <c r="C603" s="630" t="s">
        <v>4825</v>
      </c>
      <c r="D603" s="652" t="s">
        <v>4856</v>
      </c>
      <c r="E603" s="631" t="s">
        <v>4827</v>
      </c>
      <c r="F603" s="629" t="s">
        <v>3962</v>
      </c>
      <c r="G603" s="632" t="s">
        <v>3294</v>
      </c>
      <c r="H603" s="633" t="s">
        <v>840</v>
      </c>
      <c r="I603" s="634" t="s">
        <v>3434</v>
      </c>
      <c r="J603" s="635">
        <v>0</v>
      </c>
      <c r="K603" s="636">
        <v>1</v>
      </c>
      <c r="L603" s="636">
        <v>0.1</v>
      </c>
      <c r="M603" s="636">
        <v>0.2</v>
      </c>
      <c r="N603" s="636">
        <v>0.4</v>
      </c>
      <c r="O603" s="636">
        <v>0.6</v>
      </c>
      <c r="P603" s="636">
        <v>0.8</v>
      </c>
      <c r="Q603" s="636">
        <v>1</v>
      </c>
      <c r="R603" s="633" t="s">
        <v>3963</v>
      </c>
      <c r="S603" s="629">
        <v>2030</v>
      </c>
      <c r="T603" s="629" t="s">
        <v>4862</v>
      </c>
      <c r="U603" s="629" t="s">
        <v>4861</v>
      </c>
      <c r="V603" s="629" t="s">
        <v>4656</v>
      </c>
      <c r="AA603" s="639"/>
      <c r="AI603" s="640" t="e">
        <v>#N/A</v>
      </c>
      <c r="AJ603" s="640" t="e">
        <v>#N/A</v>
      </c>
      <c r="AK603" s="640" t="e">
        <v>#N/A</v>
      </c>
      <c r="AL603" s="640" t="e">
        <v>#N/A</v>
      </c>
      <c r="AM603" s="640" t="e">
        <v>#N/A</v>
      </c>
      <c r="AN603" s="640" t="e">
        <v>#N/A</v>
      </c>
      <c r="AO603" s="640" t="e">
        <v>#N/A</v>
      </c>
      <c r="AP603" s="641" t="s">
        <v>3438</v>
      </c>
    </row>
    <row r="604" spans="1:43" ht="62.45" customHeight="1">
      <c r="A604" s="592" t="s">
        <v>3463</v>
      </c>
      <c r="B604" s="593" t="s">
        <v>3938</v>
      </c>
      <c r="C604" s="594" t="s">
        <v>4825</v>
      </c>
      <c r="D604" s="675" t="s">
        <v>4856</v>
      </c>
      <c r="E604" s="595" t="s">
        <v>4827</v>
      </c>
      <c r="F604" s="593" t="s">
        <v>4198</v>
      </c>
      <c r="G604" s="596" t="s">
        <v>3317</v>
      </c>
      <c r="H604" s="581" t="s">
        <v>26</v>
      </c>
      <c r="I604" s="597" t="s">
        <v>3582</v>
      </c>
      <c r="J604" s="581">
        <v>0</v>
      </c>
      <c r="K604" s="600">
        <v>1</v>
      </c>
      <c r="L604" s="601">
        <v>0.1</v>
      </c>
      <c r="M604" s="601">
        <v>0.2</v>
      </c>
      <c r="N604" s="601">
        <v>0.4</v>
      </c>
      <c r="O604" s="601">
        <v>0.6</v>
      </c>
      <c r="P604" s="601">
        <v>0.8</v>
      </c>
      <c r="Q604" s="601">
        <v>1</v>
      </c>
      <c r="R604" s="581" t="s">
        <v>4199</v>
      </c>
      <c r="S604" s="593" t="s">
        <v>3435</v>
      </c>
      <c r="T604" s="593" t="s">
        <v>4957</v>
      </c>
      <c r="U604" s="593" t="s">
        <v>4844</v>
      </c>
      <c r="V604" s="593" t="s">
        <v>4656</v>
      </c>
      <c r="W604" s="581"/>
      <c r="X604" s="581"/>
      <c r="Y604" s="581"/>
      <c r="Z604" s="581" t="s">
        <v>4201</v>
      </c>
      <c r="AA604" s="580"/>
      <c r="AG604" s="581"/>
      <c r="AH604" s="581" t="s">
        <v>99</v>
      </c>
      <c r="AI604" s="583" t="s">
        <v>100</v>
      </c>
      <c r="AJ604" s="613" t="s">
        <v>729</v>
      </c>
      <c r="AK604" s="613" t="s">
        <v>1389</v>
      </c>
      <c r="AL604" s="613" t="s">
        <v>1388</v>
      </c>
      <c r="AM604" s="613" t="s">
        <v>26</v>
      </c>
      <c r="AN604" s="613" t="s">
        <v>1392</v>
      </c>
      <c r="AO604" s="613" t="s">
        <v>41</v>
      </c>
      <c r="AP604" s="614" t="s">
        <v>3442</v>
      </c>
      <c r="AQ604" s="614"/>
    </row>
    <row r="605" spans="1:43" ht="34.15" customHeight="1">
      <c r="A605" s="592" t="s">
        <v>3463</v>
      </c>
      <c r="B605" s="593" t="s">
        <v>3938</v>
      </c>
      <c r="C605" s="594" t="s">
        <v>4825</v>
      </c>
      <c r="D605" s="675" t="s">
        <v>4856</v>
      </c>
      <c r="E605" s="595" t="s">
        <v>4827</v>
      </c>
      <c r="F605" s="593" t="s">
        <v>4198</v>
      </c>
      <c r="G605" s="596" t="s">
        <v>3317</v>
      </c>
      <c r="H605" s="581" t="s">
        <v>26</v>
      </c>
      <c r="I605" s="597" t="s">
        <v>3582</v>
      </c>
      <c r="J605" s="600">
        <v>0</v>
      </c>
      <c r="K605" s="601">
        <v>1</v>
      </c>
      <c r="L605" s="601">
        <v>0.1</v>
      </c>
      <c r="M605" s="601">
        <v>0.2</v>
      </c>
      <c r="N605" s="601">
        <v>0.4</v>
      </c>
      <c r="O605" s="601">
        <v>0.6</v>
      </c>
      <c r="P605" s="601">
        <v>0.8</v>
      </c>
      <c r="Q605" s="601">
        <v>1</v>
      </c>
      <c r="R605" s="581" t="s">
        <v>4199</v>
      </c>
      <c r="S605" s="593" t="s">
        <v>3435</v>
      </c>
      <c r="T605" s="593" t="s">
        <v>4958</v>
      </c>
      <c r="U605" s="593" t="s">
        <v>4844</v>
      </c>
      <c r="V605" s="593" t="s">
        <v>4656</v>
      </c>
      <c r="W605" s="581"/>
      <c r="X605" s="581"/>
      <c r="Y605" s="581"/>
      <c r="Z605" s="581" t="s">
        <v>4959</v>
      </c>
      <c r="AA605" s="580"/>
      <c r="AG605" s="581"/>
      <c r="AH605" s="581" t="s">
        <v>125</v>
      </c>
      <c r="AI605" s="583" t="s">
        <v>126</v>
      </c>
      <c r="AJ605" s="613" t="s">
        <v>1556</v>
      </c>
      <c r="AK605" s="613" t="s">
        <v>1557</v>
      </c>
      <c r="AL605" s="613" t="s">
        <v>485</v>
      </c>
      <c r="AM605" s="613" t="s">
        <v>26</v>
      </c>
      <c r="AN605" s="613" t="s">
        <v>1560</v>
      </c>
      <c r="AO605" s="613" t="s">
        <v>127</v>
      </c>
      <c r="AP605" s="614" t="s">
        <v>3442</v>
      </c>
      <c r="AQ605" s="614"/>
    </row>
    <row r="606" spans="1:43" s="633" customFormat="1" ht="34.15" customHeight="1">
      <c r="A606" s="628" t="s">
        <v>3463</v>
      </c>
      <c r="B606" s="629" t="s">
        <v>3938</v>
      </c>
      <c r="C606" s="630" t="s">
        <v>4825</v>
      </c>
      <c r="D606" s="652" t="s">
        <v>4856</v>
      </c>
      <c r="E606" s="631" t="s">
        <v>4827</v>
      </c>
      <c r="F606" s="629" t="s">
        <v>4214</v>
      </c>
      <c r="G606" s="632" t="s">
        <v>3335</v>
      </c>
      <c r="H606" s="633" t="s">
        <v>26</v>
      </c>
      <c r="I606" s="634" t="s">
        <v>3434</v>
      </c>
      <c r="J606" s="635">
        <v>0</v>
      </c>
      <c r="K606" s="636">
        <v>1</v>
      </c>
      <c r="L606" s="636">
        <v>0.1</v>
      </c>
      <c r="M606" s="636">
        <v>0.2</v>
      </c>
      <c r="N606" s="636">
        <v>0.4</v>
      </c>
      <c r="O606" s="636">
        <v>0.6</v>
      </c>
      <c r="P606" s="636">
        <v>0.8</v>
      </c>
      <c r="Q606" s="636">
        <v>1</v>
      </c>
      <c r="R606" s="633" t="s">
        <v>4960</v>
      </c>
      <c r="S606" s="629" t="s">
        <v>3435</v>
      </c>
      <c r="T606" s="629" t="s">
        <v>4961</v>
      </c>
      <c r="U606" s="629" t="s">
        <v>4962</v>
      </c>
      <c r="V606" s="629" t="s">
        <v>4656</v>
      </c>
      <c r="AA606" s="639"/>
      <c r="AF606" s="695" t="s">
        <v>4223</v>
      </c>
      <c r="AH606" s="633" t="s">
        <v>148</v>
      </c>
      <c r="AI606" s="640" t="s">
        <v>149</v>
      </c>
      <c r="AJ606" s="693" t="s">
        <v>1645</v>
      </c>
      <c r="AK606" s="693" t="s">
        <v>4224</v>
      </c>
      <c r="AL606" s="693" t="s">
        <v>2707</v>
      </c>
      <c r="AM606" s="693" t="s">
        <v>1650</v>
      </c>
      <c r="AN606" s="693" t="s">
        <v>1651</v>
      </c>
      <c r="AO606" s="693" t="s">
        <v>36</v>
      </c>
      <c r="AP606" s="694" t="s">
        <v>3442</v>
      </c>
      <c r="AQ606" s="694"/>
    </row>
    <row r="607" spans="1:43" s="633" customFormat="1" ht="34.15" customHeight="1">
      <c r="A607" s="628" t="s">
        <v>3463</v>
      </c>
      <c r="B607" s="629" t="s">
        <v>3938</v>
      </c>
      <c r="C607" s="630" t="s">
        <v>4825</v>
      </c>
      <c r="D607" s="652" t="s">
        <v>4856</v>
      </c>
      <c r="E607" s="631" t="s">
        <v>4827</v>
      </c>
      <c r="F607" s="629" t="s">
        <v>4214</v>
      </c>
      <c r="G607" s="632" t="s">
        <v>3335</v>
      </c>
      <c r="H607" s="633" t="s">
        <v>26</v>
      </c>
      <c r="I607" s="634" t="s">
        <v>3434</v>
      </c>
      <c r="J607" s="635">
        <v>0</v>
      </c>
      <c r="K607" s="636">
        <v>1</v>
      </c>
      <c r="L607" s="636">
        <v>0.1</v>
      </c>
      <c r="M607" s="636">
        <v>0.2</v>
      </c>
      <c r="N607" s="636">
        <v>0.4</v>
      </c>
      <c r="O607" s="636">
        <v>0.6</v>
      </c>
      <c r="P607" s="636">
        <v>0.8</v>
      </c>
      <c r="Q607" s="636">
        <v>1</v>
      </c>
      <c r="R607" s="633" t="s">
        <v>4960</v>
      </c>
      <c r="S607" s="629" t="s">
        <v>3435</v>
      </c>
      <c r="T607" s="629" t="s">
        <v>4216</v>
      </c>
      <c r="U607" s="629" t="s">
        <v>4962</v>
      </c>
      <c r="V607" s="629" t="s">
        <v>4656</v>
      </c>
      <c r="AA607" s="639"/>
      <c r="AF607" s="695" t="s">
        <v>4223</v>
      </c>
      <c r="AH607" s="633" t="s">
        <v>148</v>
      </c>
      <c r="AI607" s="640" t="s">
        <v>149</v>
      </c>
      <c r="AJ607" s="693" t="s">
        <v>1645</v>
      </c>
      <c r="AK607" s="693" t="s">
        <v>4224</v>
      </c>
      <c r="AL607" s="693" t="s">
        <v>2707</v>
      </c>
      <c r="AM607" s="693" t="s">
        <v>1650</v>
      </c>
      <c r="AN607" s="693" t="s">
        <v>1651</v>
      </c>
      <c r="AO607" s="693" t="s">
        <v>36</v>
      </c>
      <c r="AP607" s="694" t="s">
        <v>3442</v>
      </c>
      <c r="AQ607" s="694"/>
    </row>
    <row r="608" spans="1:43" ht="47.45" customHeight="1">
      <c r="A608" s="592" t="s">
        <v>3463</v>
      </c>
      <c r="B608" s="593" t="s">
        <v>3938</v>
      </c>
      <c r="C608" s="594" t="s">
        <v>4825</v>
      </c>
      <c r="D608" s="675" t="s">
        <v>4856</v>
      </c>
      <c r="E608" s="595" t="s">
        <v>4827</v>
      </c>
      <c r="F608" s="593" t="s">
        <v>4217</v>
      </c>
      <c r="G608" s="596" t="s">
        <v>3336</v>
      </c>
      <c r="H608" s="581" t="s">
        <v>26</v>
      </c>
      <c r="I608" s="597" t="s">
        <v>3434</v>
      </c>
      <c r="J608" s="581">
        <v>0</v>
      </c>
      <c r="K608" s="699">
        <v>6</v>
      </c>
      <c r="L608" s="699">
        <v>1</v>
      </c>
      <c r="M608" s="699">
        <v>2</v>
      </c>
      <c r="N608" s="699">
        <v>3</v>
      </c>
      <c r="O608" s="699">
        <v>4</v>
      </c>
      <c r="P608" s="699">
        <v>5</v>
      </c>
      <c r="Q608" s="699">
        <v>6</v>
      </c>
      <c r="R608" s="668" t="s">
        <v>1070</v>
      </c>
      <c r="S608" s="593" t="s">
        <v>3435</v>
      </c>
      <c r="T608" s="593" t="s">
        <v>4219</v>
      </c>
      <c r="U608" s="593" t="s">
        <v>4963</v>
      </c>
      <c r="V608" s="593" t="s">
        <v>4656</v>
      </c>
      <c r="W608" s="581"/>
      <c r="X608" s="581"/>
      <c r="Y608" s="581"/>
      <c r="Z608" s="581"/>
      <c r="AA608" s="580"/>
      <c r="AF608" s="698" t="s">
        <v>4223</v>
      </c>
      <c r="AG608" s="581"/>
      <c r="AH608" s="581" t="s">
        <v>188</v>
      </c>
      <c r="AI608" s="583" t="s">
        <v>189</v>
      </c>
      <c r="AJ608" s="613" t="s">
        <v>1222</v>
      </c>
      <c r="AK608" s="613" t="s">
        <v>1509</v>
      </c>
      <c r="AL608" s="613" t="s">
        <v>485</v>
      </c>
      <c r="AM608" s="613" t="s">
        <v>1928</v>
      </c>
      <c r="AN608" s="613" t="s">
        <v>1929</v>
      </c>
      <c r="AO608" s="613" t="s">
        <v>190</v>
      </c>
      <c r="AP608" s="614" t="s">
        <v>3442</v>
      </c>
      <c r="AQ608" s="614"/>
    </row>
    <row r="609" spans="1:43" ht="34.15" customHeight="1">
      <c r="A609" s="592" t="s">
        <v>3463</v>
      </c>
      <c r="B609" s="593" t="s">
        <v>3938</v>
      </c>
      <c r="C609" s="594" t="s">
        <v>4825</v>
      </c>
      <c r="D609" s="675" t="s">
        <v>4856</v>
      </c>
      <c r="E609" s="595" t="s">
        <v>4827</v>
      </c>
      <c r="F609" s="593" t="s">
        <v>4217</v>
      </c>
      <c r="G609" s="596" t="s">
        <v>3336</v>
      </c>
      <c r="H609" s="581" t="s">
        <v>26</v>
      </c>
      <c r="I609" s="597" t="s">
        <v>3434</v>
      </c>
      <c r="J609" s="581">
        <v>0</v>
      </c>
      <c r="K609" s="699">
        <v>6</v>
      </c>
      <c r="L609" s="699">
        <v>1</v>
      </c>
      <c r="M609" s="699">
        <v>2</v>
      </c>
      <c r="N609" s="699">
        <v>3</v>
      </c>
      <c r="O609" s="699">
        <v>4</v>
      </c>
      <c r="P609" s="699">
        <v>5</v>
      </c>
      <c r="Q609" s="699">
        <v>6</v>
      </c>
      <c r="R609" s="668" t="s">
        <v>1070</v>
      </c>
      <c r="S609" s="593" t="s">
        <v>3435</v>
      </c>
      <c r="T609" s="593" t="s">
        <v>4964</v>
      </c>
      <c r="U609" s="593" t="s">
        <v>4963</v>
      </c>
      <c r="V609" s="593" t="s">
        <v>4656</v>
      </c>
      <c r="W609" s="581"/>
      <c r="X609" s="581"/>
      <c r="Y609" s="581"/>
      <c r="Z609" s="581"/>
      <c r="AA609" s="580"/>
      <c r="AF609" s="698" t="s">
        <v>4223</v>
      </c>
      <c r="AG609" s="581"/>
      <c r="AH609" s="581" t="s">
        <v>188</v>
      </c>
      <c r="AI609" s="583" t="s">
        <v>189</v>
      </c>
      <c r="AJ609" s="613" t="s">
        <v>1222</v>
      </c>
      <c r="AK609" s="613" t="s">
        <v>1509</v>
      </c>
      <c r="AL609" s="613" t="s">
        <v>485</v>
      </c>
      <c r="AM609" s="613" t="s">
        <v>1928</v>
      </c>
      <c r="AN609" s="613" t="s">
        <v>1929</v>
      </c>
      <c r="AO609" s="613" t="s">
        <v>190</v>
      </c>
      <c r="AP609" s="614" t="s">
        <v>3442</v>
      </c>
      <c r="AQ609" s="614"/>
    </row>
    <row r="610" spans="1:43" s="633" customFormat="1" ht="138" customHeight="1">
      <c r="A610" s="628" t="s">
        <v>3463</v>
      </c>
      <c r="B610" s="629" t="s">
        <v>3938</v>
      </c>
      <c r="C610" s="630" t="s">
        <v>4825</v>
      </c>
      <c r="D610" s="652" t="s">
        <v>4856</v>
      </c>
      <c r="E610" s="631" t="s">
        <v>4827</v>
      </c>
      <c r="F610" s="629" t="s">
        <v>4220</v>
      </c>
      <c r="G610" s="632" t="s">
        <v>3255</v>
      </c>
      <c r="H610" s="633" t="s">
        <v>840</v>
      </c>
      <c r="I610" s="634" t="s">
        <v>3434</v>
      </c>
      <c r="J610" s="635">
        <v>0.94</v>
      </c>
      <c r="K610" s="635">
        <v>0.95</v>
      </c>
      <c r="L610" s="635">
        <v>0.95</v>
      </c>
      <c r="M610" s="635">
        <v>0.95</v>
      </c>
      <c r="N610" s="635">
        <v>0.95</v>
      </c>
      <c r="O610" s="635">
        <v>0.95</v>
      </c>
      <c r="P610" s="635">
        <v>0.95</v>
      </c>
      <c r="Q610" s="635">
        <v>0.95</v>
      </c>
      <c r="R610" s="633" t="s">
        <v>4965</v>
      </c>
      <c r="S610" s="629" t="s">
        <v>3435</v>
      </c>
      <c r="T610" s="629" t="s">
        <v>4222</v>
      </c>
      <c r="U610" s="629" t="s">
        <v>4860</v>
      </c>
      <c r="V610" s="629" t="s">
        <v>4656</v>
      </c>
      <c r="AA610" s="639"/>
      <c r="AF610" s="695" t="s">
        <v>4223</v>
      </c>
      <c r="AH610" s="633" t="s">
        <v>199</v>
      </c>
      <c r="AI610" s="640" t="s">
        <v>200</v>
      </c>
      <c r="AJ610" s="693" t="s">
        <v>1953</v>
      </c>
      <c r="AK610" s="693" t="s">
        <v>1953</v>
      </c>
      <c r="AL610" s="693" t="s">
        <v>485</v>
      </c>
      <c r="AM610" s="693" t="s">
        <v>1654</v>
      </c>
      <c r="AN610" s="693" t="s">
        <v>1655</v>
      </c>
      <c r="AO610" s="693" t="s">
        <v>190</v>
      </c>
      <c r="AP610" s="694" t="s">
        <v>3442</v>
      </c>
      <c r="AQ610" s="694"/>
    </row>
    <row r="611" spans="1:43" s="633" customFormat="1" ht="34.15" customHeight="1">
      <c r="A611" s="628" t="s">
        <v>3463</v>
      </c>
      <c r="B611" s="629" t="s">
        <v>3938</v>
      </c>
      <c r="C611" s="630" t="s">
        <v>4825</v>
      </c>
      <c r="D611" s="652" t="s">
        <v>4856</v>
      </c>
      <c r="E611" s="631" t="s">
        <v>4827</v>
      </c>
      <c r="F611" s="629" t="s">
        <v>4220</v>
      </c>
      <c r="G611" s="632" t="s">
        <v>3255</v>
      </c>
      <c r="H611" s="633" t="s">
        <v>840</v>
      </c>
      <c r="I611" s="634" t="s">
        <v>3434</v>
      </c>
      <c r="J611" s="635">
        <v>0.94</v>
      </c>
      <c r="K611" s="635">
        <v>0.95</v>
      </c>
      <c r="L611" s="635">
        <v>0.95</v>
      </c>
      <c r="M611" s="635">
        <v>0.95</v>
      </c>
      <c r="N611" s="635">
        <v>0.95</v>
      </c>
      <c r="O611" s="635">
        <v>0.95</v>
      </c>
      <c r="P611" s="635">
        <v>0.95</v>
      </c>
      <c r="Q611" s="635">
        <v>0.95</v>
      </c>
      <c r="R611" s="633" t="s">
        <v>4965</v>
      </c>
      <c r="S611" s="629" t="s">
        <v>3435</v>
      </c>
      <c r="T611" s="629" t="s">
        <v>4225</v>
      </c>
      <c r="U611" s="629" t="s">
        <v>4860</v>
      </c>
      <c r="V611" s="629" t="s">
        <v>4656</v>
      </c>
      <c r="AA611" s="639"/>
      <c r="AF611" s="700" t="s">
        <v>4223</v>
      </c>
      <c r="AH611" s="633" t="s">
        <v>174</v>
      </c>
      <c r="AI611" s="640" t="s">
        <v>175</v>
      </c>
      <c r="AJ611" s="693" t="s">
        <v>765</v>
      </c>
      <c r="AK611" s="693" t="s">
        <v>1738</v>
      </c>
      <c r="AL611" s="693" t="s">
        <v>485</v>
      </c>
      <c r="AM611" s="693" t="s">
        <v>1741</v>
      </c>
      <c r="AN611" s="693" t="s">
        <v>1742</v>
      </c>
      <c r="AO611" s="693" t="s">
        <v>36</v>
      </c>
      <c r="AP611" s="694" t="s">
        <v>3442</v>
      </c>
      <c r="AQ611" s="694"/>
    </row>
    <row r="612" spans="1:43" s="633" customFormat="1" ht="34.15" customHeight="1">
      <c r="A612" s="628" t="s">
        <v>3463</v>
      </c>
      <c r="B612" s="629" t="s">
        <v>3938</v>
      </c>
      <c r="C612" s="630" t="s">
        <v>4825</v>
      </c>
      <c r="D612" s="652" t="s">
        <v>4856</v>
      </c>
      <c r="E612" s="631" t="s">
        <v>4827</v>
      </c>
      <c r="F612" s="629" t="s">
        <v>4220</v>
      </c>
      <c r="G612" s="632" t="s">
        <v>3255</v>
      </c>
      <c r="H612" s="633" t="s">
        <v>840</v>
      </c>
      <c r="I612" s="634" t="s">
        <v>3434</v>
      </c>
      <c r="J612" s="635">
        <v>0.94</v>
      </c>
      <c r="K612" s="635">
        <v>0.95</v>
      </c>
      <c r="L612" s="635">
        <v>0.95</v>
      </c>
      <c r="M612" s="635">
        <v>0.95</v>
      </c>
      <c r="N612" s="635">
        <v>0.95</v>
      </c>
      <c r="O612" s="635">
        <v>0.95</v>
      </c>
      <c r="P612" s="635">
        <v>0.95</v>
      </c>
      <c r="Q612" s="635">
        <v>0.95</v>
      </c>
      <c r="R612" s="633" t="s">
        <v>4965</v>
      </c>
      <c r="S612" s="629" t="s">
        <v>3435</v>
      </c>
      <c r="T612" s="629" t="s">
        <v>4226</v>
      </c>
      <c r="U612" s="629" t="s">
        <v>4860</v>
      </c>
      <c r="V612" s="629" t="s">
        <v>4656</v>
      </c>
      <c r="AA612" s="639"/>
      <c r="AH612" s="633" t="s">
        <v>67</v>
      </c>
      <c r="AI612" s="640" t="s">
        <v>68</v>
      </c>
      <c r="AJ612" s="640" t="s">
        <v>1241</v>
      </c>
      <c r="AK612" s="640" t="s">
        <v>1242</v>
      </c>
      <c r="AL612" s="640" t="s">
        <v>721</v>
      </c>
      <c r="AM612" s="640" t="s">
        <v>37</v>
      </c>
      <c r="AN612" s="640" t="s">
        <v>1246</v>
      </c>
      <c r="AO612" s="640" t="s">
        <v>41</v>
      </c>
      <c r="AP612" s="640" t="s">
        <v>3442</v>
      </c>
    </row>
    <row r="613" spans="1:43" ht="108.6" customHeight="1">
      <c r="A613" s="592" t="s">
        <v>4317</v>
      </c>
      <c r="B613" s="593" t="s">
        <v>3938</v>
      </c>
      <c r="C613" s="594" t="s">
        <v>4825</v>
      </c>
      <c r="D613" s="675" t="s">
        <v>4856</v>
      </c>
      <c r="E613" s="595" t="s">
        <v>4827</v>
      </c>
      <c r="F613" s="593" t="s">
        <v>4352</v>
      </c>
      <c r="G613" s="596" t="s">
        <v>3311</v>
      </c>
      <c r="H613" s="581" t="s">
        <v>69</v>
      </c>
      <c r="I613" s="597" t="s">
        <v>3434</v>
      </c>
      <c r="J613" s="600">
        <v>0</v>
      </c>
      <c r="K613" s="601">
        <v>1</v>
      </c>
      <c r="L613" s="601">
        <v>0.1</v>
      </c>
      <c r="M613" s="601">
        <v>0.2</v>
      </c>
      <c r="N613" s="601">
        <v>0.4</v>
      </c>
      <c r="O613" s="601">
        <v>0.6</v>
      </c>
      <c r="P613" s="601">
        <v>0.8</v>
      </c>
      <c r="Q613" s="601">
        <v>1</v>
      </c>
      <c r="R613" s="581" t="s">
        <v>5050</v>
      </c>
      <c r="S613" s="593" t="s">
        <v>3435</v>
      </c>
      <c r="T613" s="593" t="s">
        <v>5051</v>
      </c>
      <c r="U613" s="593" t="s">
        <v>4860</v>
      </c>
      <c r="V613" s="593" t="s">
        <v>4656</v>
      </c>
      <c r="W613" s="581"/>
      <c r="X613" s="581"/>
      <c r="Y613" s="581"/>
      <c r="Z613" s="581"/>
      <c r="AA613" s="580"/>
    </row>
    <row r="614" spans="1:43" ht="34.15" customHeight="1">
      <c r="A614" s="592" t="s">
        <v>4317</v>
      </c>
      <c r="B614" s="593" t="s">
        <v>3938</v>
      </c>
      <c r="C614" s="594" t="s">
        <v>4825</v>
      </c>
      <c r="D614" s="675" t="s">
        <v>4856</v>
      </c>
      <c r="E614" s="595" t="s">
        <v>4827</v>
      </c>
      <c r="F614" s="593" t="s">
        <v>4352</v>
      </c>
      <c r="G614" s="596" t="s">
        <v>3311</v>
      </c>
      <c r="H614" s="581" t="s">
        <v>69</v>
      </c>
      <c r="I614" s="597" t="s">
        <v>3434</v>
      </c>
      <c r="J614" s="600">
        <v>0</v>
      </c>
      <c r="K614" s="601">
        <v>1</v>
      </c>
      <c r="L614" s="601">
        <v>0.1</v>
      </c>
      <c r="M614" s="601">
        <v>0.2</v>
      </c>
      <c r="N614" s="601">
        <v>0.4</v>
      </c>
      <c r="O614" s="601">
        <v>0.6</v>
      </c>
      <c r="P614" s="601">
        <v>0.8</v>
      </c>
      <c r="Q614" s="601">
        <v>1</v>
      </c>
      <c r="R614" s="581" t="s">
        <v>5050</v>
      </c>
      <c r="S614" s="593" t="s">
        <v>3435</v>
      </c>
      <c r="T614" s="593" t="s">
        <v>5052</v>
      </c>
      <c r="U614" s="593" t="s">
        <v>4860</v>
      </c>
      <c r="V614" s="593" t="s">
        <v>4656</v>
      </c>
      <c r="W614" s="581"/>
      <c r="X614" s="581"/>
      <c r="Y614" s="581"/>
      <c r="Z614" s="581"/>
      <c r="AA614" s="580"/>
    </row>
    <row r="615" spans="1:43" ht="34.15" customHeight="1">
      <c r="A615" s="592" t="s">
        <v>4317</v>
      </c>
      <c r="B615" s="593" t="s">
        <v>3938</v>
      </c>
      <c r="C615" s="594" t="s">
        <v>4825</v>
      </c>
      <c r="D615" s="675" t="s">
        <v>4856</v>
      </c>
      <c r="E615" s="595" t="s">
        <v>4827</v>
      </c>
      <c r="F615" s="593" t="s">
        <v>4352</v>
      </c>
      <c r="G615" s="596" t="s">
        <v>3311</v>
      </c>
      <c r="H615" s="581" t="s">
        <v>69</v>
      </c>
      <c r="I615" s="597" t="s">
        <v>3434</v>
      </c>
      <c r="J615" s="600">
        <v>0</v>
      </c>
      <c r="K615" s="601">
        <v>1</v>
      </c>
      <c r="L615" s="601">
        <v>0.1</v>
      </c>
      <c r="M615" s="601">
        <v>0.2</v>
      </c>
      <c r="N615" s="601">
        <v>0.4</v>
      </c>
      <c r="O615" s="601">
        <v>0.6</v>
      </c>
      <c r="P615" s="601">
        <v>0.8</v>
      </c>
      <c r="Q615" s="601">
        <v>1</v>
      </c>
      <c r="R615" s="581" t="s">
        <v>5050</v>
      </c>
      <c r="S615" s="593" t="s">
        <v>3435</v>
      </c>
      <c r="T615" s="593" t="s">
        <v>5053</v>
      </c>
      <c r="U615" s="593" t="s">
        <v>4860</v>
      </c>
      <c r="V615" s="593" t="s">
        <v>4656</v>
      </c>
      <c r="W615" s="581"/>
      <c r="X615" s="581"/>
      <c r="Y615" s="581"/>
      <c r="Z615" s="581"/>
      <c r="AA615" s="580"/>
    </row>
    <row r="616" spans="1:43" s="633" customFormat="1" ht="34.15" customHeight="1">
      <c r="A616" s="628" t="s">
        <v>4317</v>
      </c>
      <c r="B616" s="629" t="s">
        <v>3938</v>
      </c>
      <c r="C616" s="630" t="s">
        <v>4825</v>
      </c>
      <c r="D616" s="652" t="s">
        <v>4856</v>
      </c>
      <c r="E616" s="631" t="s">
        <v>4827</v>
      </c>
      <c r="F616" s="629" t="s">
        <v>4353</v>
      </c>
      <c r="G616" s="632" t="s">
        <v>3270</v>
      </c>
      <c r="H616" s="633" t="s">
        <v>69</v>
      </c>
      <c r="I616" s="634" t="s">
        <v>3434</v>
      </c>
      <c r="J616" s="635">
        <v>0</v>
      </c>
      <c r="K616" s="636">
        <v>1</v>
      </c>
      <c r="L616" s="636">
        <v>0.1</v>
      </c>
      <c r="M616" s="636">
        <v>0.2</v>
      </c>
      <c r="N616" s="636">
        <v>0.4</v>
      </c>
      <c r="O616" s="636">
        <v>0.6</v>
      </c>
      <c r="P616" s="636">
        <v>0.8</v>
      </c>
      <c r="Q616" s="636">
        <v>1</v>
      </c>
      <c r="S616" s="629" t="s">
        <v>3435</v>
      </c>
      <c r="T616" s="629" t="s">
        <v>5054</v>
      </c>
      <c r="U616" s="629" t="s">
        <v>4860</v>
      </c>
      <c r="V616" s="629" t="s">
        <v>4656</v>
      </c>
      <c r="AA616" s="701"/>
      <c r="AB616" s="667"/>
      <c r="AC616" s="667"/>
      <c r="AD616" s="667"/>
      <c r="AE616" s="667"/>
      <c r="AF616" s="667"/>
      <c r="AG616" s="657"/>
      <c r="AH616" s="667"/>
      <c r="AI616" s="667"/>
    </row>
    <row r="617" spans="1:43" s="633" customFormat="1" ht="34.15" customHeight="1">
      <c r="A617" s="628" t="s">
        <v>4317</v>
      </c>
      <c r="B617" s="629" t="s">
        <v>3938</v>
      </c>
      <c r="C617" s="630" t="s">
        <v>4825</v>
      </c>
      <c r="D617" s="652" t="s">
        <v>4856</v>
      </c>
      <c r="E617" s="631" t="s">
        <v>4827</v>
      </c>
      <c r="F617" s="629" t="s">
        <v>4353</v>
      </c>
      <c r="G617" s="632" t="s">
        <v>3270</v>
      </c>
      <c r="H617" s="633" t="s">
        <v>69</v>
      </c>
      <c r="I617" s="634" t="s">
        <v>3434</v>
      </c>
      <c r="J617" s="635">
        <v>0</v>
      </c>
      <c r="K617" s="636">
        <v>1</v>
      </c>
      <c r="L617" s="636">
        <v>0.1</v>
      </c>
      <c r="M617" s="636">
        <v>0.2</v>
      </c>
      <c r="N617" s="636">
        <v>0.4</v>
      </c>
      <c r="O617" s="636">
        <v>0.6</v>
      </c>
      <c r="P617" s="636">
        <v>0.8</v>
      </c>
      <c r="Q617" s="636">
        <v>1</v>
      </c>
      <c r="S617" s="629" t="s">
        <v>3435</v>
      </c>
      <c r="T617" s="629" t="s">
        <v>5055</v>
      </c>
      <c r="U617" s="629" t="s">
        <v>4860</v>
      </c>
      <c r="V617" s="629" t="s">
        <v>4656</v>
      </c>
      <c r="AA617" s="701"/>
      <c r="AB617" s="667"/>
      <c r="AC617" s="667"/>
      <c r="AD617" s="667"/>
      <c r="AE617" s="667"/>
      <c r="AF617" s="667"/>
      <c r="AG617" s="657"/>
      <c r="AH617" s="667"/>
      <c r="AI617" s="667"/>
    </row>
    <row r="618" spans="1:43" s="633" customFormat="1" ht="34.15" customHeight="1">
      <c r="A618" s="628" t="s">
        <v>4317</v>
      </c>
      <c r="B618" s="629" t="s">
        <v>3938</v>
      </c>
      <c r="C618" s="630" t="s">
        <v>4825</v>
      </c>
      <c r="D618" s="652" t="s">
        <v>4856</v>
      </c>
      <c r="E618" s="631" t="s">
        <v>4827</v>
      </c>
      <c r="F618" s="629" t="s">
        <v>4353</v>
      </c>
      <c r="G618" s="632" t="s">
        <v>3270</v>
      </c>
      <c r="H618" s="633" t="s">
        <v>69</v>
      </c>
      <c r="I618" s="634" t="s">
        <v>3434</v>
      </c>
      <c r="J618" s="635">
        <v>0</v>
      </c>
      <c r="K618" s="636">
        <v>1</v>
      </c>
      <c r="L618" s="636">
        <v>0.1</v>
      </c>
      <c r="M618" s="636">
        <v>0.2</v>
      </c>
      <c r="N618" s="636">
        <v>0.4</v>
      </c>
      <c r="O618" s="636">
        <v>0.6</v>
      </c>
      <c r="P618" s="636">
        <v>0.8</v>
      </c>
      <c r="Q618" s="636">
        <v>1</v>
      </c>
      <c r="S618" s="629" t="s">
        <v>3435</v>
      </c>
      <c r="T618" s="629" t="s">
        <v>5056</v>
      </c>
      <c r="U618" s="629" t="s">
        <v>4860</v>
      </c>
      <c r="V618" s="629" t="s">
        <v>4656</v>
      </c>
      <c r="AA618" s="701"/>
      <c r="AB618" s="667"/>
      <c r="AC618" s="667"/>
      <c r="AD618" s="667"/>
      <c r="AE618" s="667"/>
      <c r="AF618" s="667"/>
      <c r="AG618" s="657"/>
      <c r="AH618" s="667"/>
      <c r="AI618" s="667"/>
    </row>
    <row r="619" spans="1:43" ht="43.5" customHeight="1">
      <c r="A619" s="592" t="s">
        <v>3463</v>
      </c>
      <c r="B619" s="593" t="s">
        <v>3938</v>
      </c>
      <c r="C619" s="594" t="s">
        <v>4825</v>
      </c>
      <c r="D619" s="675" t="s">
        <v>4856</v>
      </c>
      <c r="E619" s="595" t="s">
        <v>4827</v>
      </c>
      <c r="F619" s="593" t="s">
        <v>3883</v>
      </c>
      <c r="G619" s="596" t="s">
        <v>3343</v>
      </c>
      <c r="H619" s="581" t="s">
        <v>26</v>
      </c>
      <c r="I619" s="597" t="s">
        <v>3434</v>
      </c>
      <c r="J619" s="581">
        <v>0</v>
      </c>
      <c r="K619" s="581">
        <v>6</v>
      </c>
      <c r="L619" s="581">
        <v>1</v>
      </c>
      <c r="M619" s="581">
        <v>2</v>
      </c>
      <c r="N619" s="581">
        <v>3</v>
      </c>
      <c r="O619" s="581">
        <v>4</v>
      </c>
      <c r="P619" s="581">
        <v>5</v>
      </c>
      <c r="Q619" s="581">
        <v>6</v>
      </c>
      <c r="R619" s="581" t="s">
        <v>1070</v>
      </c>
      <c r="S619" s="593" t="s">
        <v>3435</v>
      </c>
      <c r="T619" s="593" t="s">
        <v>3884</v>
      </c>
      <c r="U619" s="593" t="s">
        <v>4828</v>
      </c>
      <c r="V619" s="593" t="s">
        <v>4656</v>
      </c>
      <c r="W619" s="581"/>
      <c r="X619" s="581"/>
      <c r="Y619" s="581"/>
      <c r="Z619" s="581"/>
      <c r="AA619" s="580"/>
      <c r="AG619" s="581"/>
      <c r="AI619" s="583" t="e">
        <v>#N/A</v>
      </c>
      <c r="AJ619" s="583" t="e">
        <v>#N/A</v>
      </c>
      <c r="AK619" s="583" t="e">
        <v>#N/A</v>
      </c>
      <c r="AL619" s="583" t="e">
        <v>#N/A</v>
      </c>
      <c r="AM619" s="583" t="e">
        <v>#N/A</v>
      </c>
      <c r="AN619" s="583" t="e">
        <v>#N/A</v>
      </c>
      <c r="AO619" s="583" t="e">
        <v>#N/A</v>
      </c>
      <c r="AP619" s="582" t="s">
        <v>3438</v>
      </c>
    </row>
    <row r="620" spans="1:43" ht="34.15" customHeight="1">
      <c r="A620" s="592" t="s">
        <v>3463</v>
      </c>
      <c r="B620" s="593" t="s">
        <v>3938</v>
      </c>
      <c r="C620" s="594" t="s">
        <v>4825</v>
      </c>
      <c r="D620" s="675" t="s">
        <v>4856</v>
      </c>
      <c r="E620" s="595" t="s">
        <v>4827</v>
      </c>
      <c r="F620" s="593" t="s">
        <v>3883</v>
      </c>
      <c r="G620" s="596" t="s">
        <v>3343</v>
      </c>
      <c r="H620" s="581" t="s">
        <v>26</v>
      </c>
      <c r="I620" s="597" t="s">
        <v>3434</v>
      </c>
      <c r="J620" s="581">
        <v>0</v>
      </c>
      <c r="K620" s="581">
        <v>6</v>
      </c>
      <c r="L620" s="581">
        <v>1</v>
      </c>
      <c r="M620" s="581">
        <v>2</v>
      </c>
      <c r="N620" s="581">
        <v>3</v>
      </c>
      <c r="O620" s="581">
        <v>4</v>
      </c>
      <c r="P620" s="581">
        <v>5</v>
      </c>
      <c r="Q620" s="581">
        <v>6</v>
      </c>
      <c r="R620" s="581" t="s">
        <v>1070</v>
      </c>
      <c r="S620" s="593" t="s">
        <v>3435</v>
      </c>
      <c r="T620" s="593" t="s">
        <v>4829</v>
      </c>
      <c r="U620" s="593" t="s">
        <v>4828</v>
      </c>
      <c r="V620" s="593" t="s">
        <v>4656</v>
      </c>
      <c r="W620" s="581"/>
      <c r="X620" s="581"/>
      <c r="Y620" s="581"/>
      <c r="Z620" s="581"/>
      <c r="AA620" s="580"/>
      <c r="AG620" s="581"/>
      <c r="AI620" s="583" t="e">
        <v>#N/A</v>
      </c>
      <c r="AJ620" s="583" t="e">
        <v>#N/A</v>
      </c>
      <c r="AK620" s="583" t="e">
        <v>#N/A</v>
      </c>
      <c r="AL620" s="583" t="e">
        <v>#N/A</v>
      </c>
      <c r="AM620" s="583" t="e">
        <v>#N/A</v>
      </c>
      <c r="AN620" s="583" t="e">
        <v>#N/A</v>
      </c>
      <c r="AO620" s="583" t="e">
        <v>#N/A</v>
      </c>
      <c r="AP620" s="582" t="s">
        <v>3438</v>
      </c>
    </row>
  </sheetData>
  <sheetProtection formatCells="0" formatColumns="0" formatRows="0" autoFilter="0"/>
  <protectedRanges>
    <protectedRange sqref="S601:U601 S256:U258 R102:V102 S103:V103 S114:U115 V112:V115 S334:U336 J592:Q593 S592:V593 R426:S429 V334:V338 J19:Q22 J112:U113 R337:U338 V16:V18 S394:T398 J108:Q111 H108:H111 R104:V104 S108:V111 J2:V15 S19:V22 J102:Q104 S16:S18 R116:V118 R259:U261 J105:V107 J119:V126 S471:U471 J471:Q471 V256:V261 J114:Q118 S127:V137 J127:Q137 J179:V183 J138:V171 S184:V186 J184:Q186 J438:Q438 S438:V438 J172:Q178 S172:V178 J256:Q261 J187:V255 J334:Q338 T603 J602:S603 U602:U603 J262:V333 J426:Q428 J339:V342 S343:T350 V394:V398 J375:V393 S430:S432 V426:V432 J433:V437 J439:V448 S449:V453 J449:Q453 J454:V470 V471:V473 J472:U473 S552:V554 J552:Q554 V599:V603 J599:U600 J604:V620 S367:T370 V343:V370 J474:V498 J594:V598 J23:V101 J399:V425 R351:T366 J503:V551 J555:V566 J583:V591 I569:M582 R569:V582" name="formula datos linea y datos"/>
    <protectedRange sqref="S601:U601 S256:U258 S103:V103 V112:V115 S334:U336 J149:J150 S592:V593 R426:S429 V334:V338 V256:V261 R112:U113 R337:U338 R262:V333 V16:V18 S394:T398 H108:H111 S19:V22 S108:V111 R2:V15 S16:S18 R259:U261 R104:V107 S471:U471 S114:U115 R116:V126 S127:V137 R179:V183 R138:V171 S184:V186 S438:V438 S172:V178 R187:V255 V394:V403 R339:V342 S343:T350 S430:S432 R375:V393 V426:V432 U602:U603 R399:U403 T603 R602:S603 R433:V437 R439:V448 S449:V453 R454:V470 V471:V473 R472:U473 S552:V554 V599:V603 R599:U600 R604:V620 S367:T370 V343:V370 R474:V498 R594:V598 R23:V102 R404:V425 R351:T366 R503:V551 R555:V566 I569:M582 R569:V591" name="coordinacionesyactividades"/>
    <protectedRange sqref="R256" name="formula datos linea y datos_1"/>
    <protectedRange sqref="R256" name="coordinacionesyactividades_1"/>
    <protectedRange sqref="R257" name="formula datos linea y datos_2"/>
    <protectedRange sqref="R257" name="coordinacionesyactividades_2"/>
    <protectedRange sqref="R258" name="formula datos linea y datos_3"/>
    <protectedRange sqref="R258" name="coordinacionesyactividades_3"/>
    <protectedRange sqref="R471 R114:R115" name="formula datos linea y datos_4"/>
    <protectedRange sqref="R471 R114:R115" name="coordinacionesyactividades_4"/>
    <protectedRange sqref="R334" name="formula datos linea y datos_5"/>
    <protectedRange sqref="R334" name="coordinacionesyactividades_5"/>
    <protectedRange sqref="R335" name="formula datos linea y datos_6"/>
    <protectedRange sqref="R335" name="coordinacionesyactividades_6"/>
    <protectedRange sqref="R336" name="formula datos linea y datos_7"/>
    <protectedRange sqref="R336" name="coordinacionesyactividades_7"/>
    <protectedRange sqref="R552" name="formula datos linea y datos_8"/>
    <protectedRange sqref="R552" name="coordinacionesyactividades_8"/>
    <protectedRange sqref="R553" name="formula datos linea y datos_9"/>
    <protectedRange sqref="R553" name="coordinacionesyactividades_9"/>
    <protectedRange sqref="R554" name="formula datos linea y datos_10"/>
    <protectedRange sqref="R554" name="coordinacionesyactividades_10"/>
    <protectedRange sqref="R449:R453" name="formula datos linea y datos_11"/>
    <protectedRange sqref="R449:R453" name="coordinacionesyactividades_11"/>
    <protectedRange sqref="R592" name="formula datos linea y datos_5_1"/>
    <protectedRange sqref="R592" name="coordinacionesyactividades_5_1"/>
    <protectedRange sqref="R593" name="formula datos linea y datos_5_2"/>
    <protectedRange sqref="R593" name="coordinacionesyactividades_5_2"/>
    <protectedRange sqref="R184" name="formula datos linea y datos_13"/>
    <protectedRange sqref="R184" name="coordinacionesyactividades_13"/>
    <protectedRange sqref="R185" name="formula datos linea y datos_14"/>
    <protectedRange sqref="R185" name="coordinacionesyactividades_14"/>
    <protectedRange sqref="R186" name="formula datos linea y datos_15"/>
    <protectedRange sqref="R186" name="coordinacionesyactividades_15"/>
  </protectedRanges>
  <autoFilter ref="A2:Z624" xr:uid="{80D68F6D-68B5-4E7C-9AFF-CCC1697A63CC}"/>
  <dataValidations count="1">
    <dataValidation type="list" allowBlank="1" showInputMessage="1" showErrorMessage="1" sqref="Y430:Y432 I3:I370 I375:I501 I503:I566 I583:I620" xr:uid="{20EFC068-176A-4B3E-8AE5-1F7F44E1CB5C}">
      <formula1>#REF!</formula1>
    </dataValidation>
  </dataValidation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0ce0331-a52a-4a98-99d6-aa89f32efeac" xsi:nil="true"/>
    <lcf76f155ced4ddcb4097134ff3c332f xmlns="8e2ccb3d-e4d9-4aeb-9570-4ca27ce6c3d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BC9960B2E4446B4ABADE90740F26A40D" ma:contentTypeVersion="18" ma:contentTypeDescription="Crear nuevo documento." ma:contentTypeScope="" ma:versionID="d56683b55eaec4a6a8d91fbf43f33b05">
  <xsd:schema xmlns:xsd="http://www.w3.org/2001/XMLSchema" xmlns:xs="http://www.w3.org/2001/XMLSchema" xmlns:p="http://schemas.microsoft.com/office/2006/metadata/properties" xmlns:ns2="8e2ccb3d-e4d9-4aeb-9570-4ca27ce6c3d4" xmlns:ns3="40ce0331-a52a-4a98-99d6-aa89f32efeac" targetNamespace="http://schemas.microsoft.com/office/2006/metadata/properties" ma:root="true" ma:fieldsID="559aacd1f14618339b7f835be0a7f361" ns2:_="" ns3:_="">
    <xsd:import namespace="8e2ccb3d-e4d9-4aeb-9570-4ca27ce6c3d4"/>
    <xsd:import namespace="40ce0331-a52a-4a98-99d6-aa89f32efea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2ccb3d-e4d9-4aeb-9570-4ca27ce6c3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fbcaa838-b8ae-4c10-9066-cd2dbd42e92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ce0331-a52a-4a98-99d6-aa89f32efeac"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3f23592c-7b36-474b-a5e3-b6c5c41765d9}" ma:internalName="TaxCatchAll" ma:showField="CatchAllData" ma:web="40ce0331-a52a-4a98-99d6-aa89f32efe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681392-FB80-487B-8DB4-9E6E1C5173C6}">
  <ds:schemaRefs>
    <ds:schemaRef ds:uri="http://schemas.microsoft.com/sharepoint/v3/contenttype/forms"/>
  </ds:schemaRefs>
</ds:datastoreItem>
</file>

<file path=customXml/itemProps2.xml><?xml version="1.0" encoding="utf-8"?>
<ds:datastoreItem xmlns:ds="http://schemas.openxmlformats.org/officeDocument/2006/customXml" ds:itemID="{0B4B9CAB-6E80-4FBB-9C59-F67BE18DE3F8}">
  <ds:schemaRefs>
    <ds:schemaRef ds:uri="http://schemas.microsoft.com/office/2006/metadata/properties"/>
    <ds:schemaRef ds:uri="http://schemas.microsoft.com/office/infopath/2007/PartnerControls"/>
    <ds:schemaRef ds:uri="40ce0331-a52a-4a98-99d6-aa89f32efeac"/>
    <ds:schemaRef ds:uri="8e2ccb3d-e4d9-4aeb-9570-4ca27ce6c3d4"/>
  </ds:schemaRefs>
</ds:datastoreItem>
</file>

<file path=customXml/itemProps3.xml><?xml version="1.0" encoding="utf-8"?>
<ds:datastoreItem xmlns:ds="http://schemas.openxmlformats.org/officeDocument/2006/customXml" ds:itemID="{1C6A2021-ED87-4198-AFFE-25D749F82A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2ccb3d-e4d9-4aeb-9570-4ca27ce6c3d4"/>
    <ds:schemaRef ds:uri="40ce0331-a52a-4a98-99d6-aa89f32efe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Correos remitidos</vt:lpstr>
      <vt:lpstr>Centro de proyectos com 3-7</vt:lpstr>
      <vt:lpstr>centroDeProyectos  operativos</vt:lpstr>
      <vt:lpstr>Analisis</vt:lpstr>
      <vt:lpstr>Hoja1</vt:lpstr>
      <vt:lpstr>MATRIZ PEI 2025-2030</vt:lpstr>
      <vt:lpstr>Hoja3</vt:lpstr>
      <vt:lpstr>Versión</vt:lpstr>
      <vt:lpstr>PEI 2025 2030</vt:lpstr>
      <vt:lpstr>Resumen</vt:lpstr>
      <vt:lpstr>Ajustes</vt:lpstr>
      <vt:lpstr>POLITICAS</vt:lpstr>
      <vt:lpstr>Resultados de sesiones CENTRO </vt:lpstr>
      <vt:lpstr>Resultados de COMISIONES</vt:lpstr>
      <vt:lpstr>control de revisión de centro</vt:lpstr>
      <vt:lpstr>INDICES</vt:lpstr>
      <vt:lpstr>macroprocesos y procesos</vt:lpstr>
      <vt:lpstr>MATRIZ PEI 2019-2024 -ORIGINAL</vt:lpstr>
      <vt:lpstr>MATRIZ PEI 2019-2024</vt:lpstr>
      <vt:lpstr>Resumen-tablas</vt:lpstr>
      <vt:lpstr>Tabla Dinámica</vt:lpstr>
      <vt:lpstr>centroDeProyectos estrateg </vt:lpstr>
      <vt:lpstr>TOTAL METAS ESTRATÉGICAS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graciela y jorge</dc:creator>
  <cp:keywords/>
  <dc:description/>
  <cp:lastModifiedBy>Ellen Villegas Hernández</cp:lastModifiedBy>
  <cp:revision/>
  <dcterms:created xsi:type="dcterms:W3CDTF">2018-04-25T19:38:01Z</dcterms:created>
  <dcterms:modified xsi:type="dcterms:W3CDTF">2025-04-21T20:23:05Z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0x010100BC9960B2E4446B4ABADE90740F26A40D</vt:lpwstr>
  </property>
  <property fmtid="{D5CDD505-2E9C-101B-9397-08002B2CF9AE}" pid="3" name="MediaServiceImageTags">
    <vt:lpwstr/>
  </property>
</Properties>
</file>